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GoogleDrive\_UAVtech\"/>
    </mc:Choice>
  </mc:AlternateContent>
  <bookViews>
    <workbookView xWindow="0" yWindow="0" windowWidth="10650" windowHeight="8820" tabRatio="840" activeTab="2"/>
  </bookViews>
  <sheets>
    <sheet name="Filter Latency" sheetId="2" r:id="rId1"/>
    <sheet name="Attenuation vs. Latency" sheetId="10" r:id="rId2"/>
    <sheet name="PWM Freq." sheetId="16" r:id="rId3"/>
    <sheet name="PID Reaction" sheetId="14" r:id="rId4"/>
    <sheet name="&lt;spacer&gt;" sheetId="7" r:id="rId5"/>
    <sheet name="Delay and Timing" sheetId="8" r:id="rId6"/>
    <sheet name="Filter Test" sheetId="9" r:id="rId7"/>
    <sheet name="Qick Calc sheet" sheetId="4" r:id="rId8"/>
    <sheet name="FKF-Cutoff Calcs" sheetId="5" r:id="rId9"/>
    <sheet name="Gyro LPF1" sheetId="11" r:id="rId10"/>
    <sheet name="D-term LPF1" sheetId="12" r:id="rId11"/>
    <sheet name="Notches" sheetId="13" r:id="rId12"/>
  </sheets>
  <externalReferences>
    <externalReference r:id="rId13"/>
  </externalReferences>
  <definedNames>
    <definedName name="Dterm_LPF1" localSheetId="11">Notches!$B$9:$H$29</definedName>
    <definedName name="Dterm_LPF1">'D-term LPF1'!$B$9:$H$29</definedName>
    <definedName name="Dyn_Notch">Notches!$B$9:$H$29</definedName>
    <definedName name="Gyro_LPF1">'Gyro LPF1'!$B$9:$H$29</definedName>
    <definedName name="Range1">'PWM Freq.'!$D$9</definedName>
    <definedName name="solver_adj" localSheetId="8" hidden="1">'FKF-Cutoff Calcs'!$A$21</definedName>
    <definedName name="solver_cvg" localSheetId="8" hidden="1">0.0001</definedName>
    <definedName name="solver_drv" localSheetId="8" hidden="1">1</definedName>
    <definedName name="solver_eng" localSheetId="0" hidden="1">1</definedName>
    <definedName name="solver_eng" localSheetId="8" hidden="1">1</definedName>
    <definedName name="solver_est" localSheetId="8" hidden="1">1</definedName>
    <definedName name="solver_itr" localSheetId="8" hidden="1">2147483647</definedName>
    <definedName name="solver_lhs1" localSheetId="8" hidden="1">'FKF-Cutoff Calcs'!$F$21</definedName>
    <definedName name="solver_mip" localSheetId="8" hidden="1">2147483647</definedName>
    <definedName name="solver_mni" localSheetId="8" hidden="1">30</definedName>
    <definedName name="solver_mrt" localSheetId="8" hidden="1">0.075</definedName>
    <definedName name="solver_msl" localSheetId="8" hidden="1">2</definedName>
    <definedName name="solver_neg" localSheetId="0" hidden="1">1</definedName>
    <definedName name="solver_neg" localSheetId="8" hidden="1">1</definedName>
    <definedName name="solver_nod" localSheetId="8" hidden="1">2147483647</definedName>
    <definedName name="solver_num" localSheetId="0" hidden="1">0</definedName>
    <definedName name="solver_num" localSheetId="8" hidden="1">1</definedName>
    <definedName name="solver_nwt" localSheetId="8" hidden="1">1</definedName>
    <definedName name="solver_opt" localSheetId="0" hidden="1">'Filter Latency'!$BH$35</definedName>
    <definedName name="solver_pre" localSheetId="8" hidden="1">0.000001</definedName>
    <definedName name="solver_rbv" localSheetId="8" hidden="1">1</definedName>
    <definedName name="solver_rel1" localSheetId="8" hidden="1">2</definedName>
    <definedName name="solver_rhs1" localSheetId="8" hidden="1">150</definedName>
    <definedName name="solver_rlx" localSheetId="8" hidden="1">2</definedName>
    <definedName name="solver_rsd" localSheetId="8" hidden="1">0</definedName>
    <definedName name="solver_scl" localSheetId="8" hidden="1">1</definedName>
    <definedName name="solver_sho" localSheetId="8" hidden="1">2</definedName>
    <definedName name="solver_ssz" localSheetId="8" hidden="1">100</definedName>
    <definedName name="solver_tim" localSheetId="8" hidden="1">2147483647</definedName>
    <definedName name="solver_tol" localSheetId="8" hidden="1">0.01</definedName>
    <definedName name="solver_typ" localSheetId="0" hidden="1">1</definedName>
    <definedName name="solver_typ" localSheetId="8" hidden="1">1</definedName>
    <definedName name="solver_val" localSheetId="0" hidden="1">0</definedName>
    <definedName name="solver_val" localSheetId="8" hidden="1">0</definedName>
    <definedName name="solver_ver" localSheetId="0" hidden="1">3</definedName>
    <definedName name="solver_ver" localSheetId="8" hidden="1">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8" i="16" l="1"/>
  <c r="P39" i="16" s="1"/>
  <c r="T31" i="16"/>
  <c r="T32" i="16" s="1"/>
  <c r="P27" i="16"/>
  <c r="P26" i="16"/>
  <c r="P23" i="16"/>
  <c r="P22" i="16"/>
  <c r="P34" i="16" s="1"/>
  <c r="P35" i="16" s="1"/>
  <c r="P20" i="16"/>
  <c r="T16" i="16"/>
  <c r="T17" i="16" s="1"/>
  <c r="P15" i="16"/>
  <c r="P14" i="16"/>
  <c r="P13" i="16"/>
  <c r="P12" i="16"/>
  <c r="P11" i="16"/>
  <c r="P10" i="16"/>
  <c r="P9" i="16"/>
  <c r="P8" i="16"/>
  <c r="T7" i="16"/>
  <c r="T8" i="16" s="1"/>
  <c r="T9" i="16" s="1"/>
  <c r="P7" i="16"/>
  <c r="T6" i="16"/>
  <c r="T33" i="16" s="1"/>
  <c r="B3" i="16"/>
  <c r="R18" i="16" s="1"/>
  <c r="R19" i="16" s="1"/>
  <c r="R20" i="16" s="1"/>
  <c r="R21" i="16" s="1"/>
  <c r="R22" i="16" s="1"/>
  <c r="R23" i="16" s="1"/>
  <c r="R24" i="16" s="1"/>
  <c r="R25" i="16" s="1"/>
  <c r="R26" i="16" s="1"/>
  <c r="R27" i="16" s="1"/>
  <c r="R28" i="16" s="1"/>
  <c r="R29" i="16" s="1"/>
  <c r="R30" i="16" s="1"/>
  <c r="R31" i="16" s="1"/>
  <c r="R32" i="16" s="1"/>
  <c r="R33" i="16" s="1"/>
  <c r="R34" i="16" s="1"/>
  <c r="R35" i="16" s="1"/>
  <c r="R36" i="16" s="1"/>
  <c r="R37" i="16" s="1"/>
  <c r="R38" i="16" s="1"/>
  <c r="R39" i="16" s="1"/>
  <c r="R40" i="16" s="1"/>
  <c r="R41" i="16" s="1"/>
  <c r="V29" i="16" l="1"/>
  <c r="V30" i="16" s="1"/>
  <c r="V31" i="16" s="1"/>
  <c r="V32" i="16" s="1"/>
  <c r="V33" i="16" s="1"/>
  <c r="V34" i="16" s="1"/>
  <c r="V35" i="16" s="1"/>
  <c r="V36" i="16" s="1"/>
  <c r="V37" i="16" s="1"/>
  <c r="V38" i="16" s="1"/>
  <c r="V39" i="16" s="1"/>
  <c r="V40" i="16" s="1"/>
  <c r="V41" i="16" s="1"/>
  <c r="V42" i="16" s="1"/>
  <c r="V43" i="16" s="1"/>
  <c r="V44" i="16" s="1"/>
  <c r="V45" i="16" s="1"/>
  <c r="V46" i="16" s="1"/>
  <c r="V47" i="16" s="1"/>
  <c r="V48" i="16" s="1"/>
  <c r="V49" i="16" s="1"/>
  <c r="V50" i="16" s="1"/>
  <c r="V51" i="16" s="1"/>
  <c r="V52" i="16" s="1"/>
  <c r="V53" i="16" s="1"/>
  <c r="V54" i="16" s="1"/>
  <c r="V55" i="16" s="1"/>
  <c r="V56" i="16" s="1"/>
  <c r="V57" i="16" s="1"/>
  <c r="V58" i="16" s="1"/>
  <c r="V59" i="16" s="1"/>
  <c r="V60" i="16" s="1"/>
  <c r="V61" i="16" s="1"/>
  <c r="V62" i="16" s="1"/>
  <c r="V63" i="16" s="1"/>
  <c r="V64" i="16" s="1"/>
  <c r="V65" i="16" s="1"/>
  <c r="V66" i="16" s="1"/>
  <c r="V67" i="16" s="1"/>
  <c r="V68" i="16" s="1"/>
  <c r="P36" i="16"/>
  <c r="P37" i="16" s="1"/>
  <c r="P24" i="16"/>
  <c r="P25" i="16" s="1"/>
  <c r="P40" i="16"/>
  <c r="P41" i="16" s="1"/>
  <c r="P28" i="16"/>
  <c r="P29" i="16" s="1"/>
  <c r="T34" i="16"/>
  <c r="T65" i="16"/>
  <c r="T66" i="16" s="1"/>
  <c r="T67" i="16" s="1"/>
  <c r="T68" i="16" s="1"/>
  <c r="T61" i="16"/>
  <c r="T62" i="16" s="1"/>
  <c r="T63" i="16" s="1"/>
  <c r="T64" i="16" s="1"/>
  <c r="T57" i="16"/>
  <c r="T58" i="16" s="1"/>
  <c r="T59" i="16" s="1"/>
  <c r="T60" i="16" s="1"/>
  <c r="T53" i="16"/>
  <c r="T54" i="16" s="1"/>
  <c r="T55" i="16" s="1"/>
  <c r="T56" i="16" s="1"/>
  <c r="T49" i="16"/>
  <c r="T50" i="16" s="1"/>
  <c r="T51" i="16" s="1"/>
  <c r="T52" i="16" s="1"/>
  <c r="T45" i="16"/>
  <c r="T46" i="16" s="1"/>
  <c r="T47" i="16" s="1"/>
  <c r="T48" i="16" s="1"/>
  <c r="T41" i="16"/>
  <c r="T42" i="16" s="1"/>
  <c r="T43" i="16" s="1"/>
  <c r="T44" i="16" s="1"/>
  <c r="T37" i="16"/>
  <c r="T38" i="16" s="1"/>
  <c r="T39" i="16" s="1"/>
  <c r="T40" i="16" s="1"/>
  <c r="T35" i="16"/>
  <c r="T36" i="16" s="1"/>
  <c r="P21" i="16"/>
  <c r="T10" i="16"/>
  <c r="T11" i="16" s="1"/>
  <c r="T12" i="16"/>
  <c r="T13" i="16" s="1"/>
  <c r="T14" i="16"/>
  <c r="T15" i="16" s="1"/>
  <c r="T22" i="16"/>
  <c r="T23" i="16" s="1"/>
  <c r="T24" i="16"/>
  <c r="T25" i="16" s="1"/>
  <c r="P30" i="16"/>
  <c r="P31" i="16" s="1"/>
  <c r="P32" i="16" s="1"/>
  <c r="P33" i="16" s="1"/>
  <c r="T18" i="16"/>
  <c r="T19" i="16" s="1"/>
  <c r="T20" i="16"/>
  <c r="T21" i="16" s="1"/>
  <c r="F3" i="14" l="1"/>
  <c r="BU31" i="2" l="1"/>
  <c r="DE11" i="2"/>
  <c r="DE5" i="2"/>
  <c r="DE10" i="2"/>
  <c r="DE9" i="2"/>
  <c r="DE37" i="2"/>
  <c r="DE38" i="2"/>
  <c r="DE39" i="2"/>
  <c r="DE40" i="2"/>
  <c r="DE41" i="2"/>
  <c r="DE42" i="2"/>
  <c r="DE43" i="2"/>
  <c r="DE44" i="2"/>
  <c r="DE45" i="2"/>
  <c r="DE46" i="2"/>
  <c r="DE47" i="2"/>
  <c r="DE48" i="2"/>
  <c r="DE49" i="2"/>
  <c r="DE50" i="2"/>
  <c r="DE51" i="2"/>
  <c r="DE52" i="2"/>
  <c r="DE60" i="2"/>
  <c r="DE61" i="2"/>
  <c r="DE62" i="2"/>
  <c r="DE63" i="2"/>
  <c r="DE64" i="2"/>
  <c r="DE36" i="2"/>
  <c r="K25" i="2" l="1"/>
  <c r="K24" i="2"/>
  <c r="CG31" i="2" l="1"/>
  <c r="CQ32" i="2"/>
  <c r="CG33" i="2"/>
  <c r="AK32" i="2"/>
  <c r="AA33" i="2"/>
  <c r="AA31" i="2"/>
  <c r="J32" i="2"/>
  <c r="P32" i="2" l="1"/>
  <c r="V32" i="2"/>
  <c r="CO4" i="2"/>
  <c r="CO5" i="2"/>
  <c r="DE4" i="2" l="1"/>
  <c r="DE3" i="2"/>
  <c r="F14" i="4" l="1"/>
  <c r="F16" i="4" s="1"/>
  <c r="C21" i="4" l="1"/>
  <c r="C22" i="4" s="1"/>
  <c r="B15" i="4"/>
  <c r="B17" i="4" s="1"/>
  <c r="B22" i="4"/>
  <c r="C17" i="4" l="1"/>
  <c r="BN29" i="2" l="1"/>
  <c r="B3" i="14" l="1"/>
  <c r="B6" i="14"/>
  <c r="C6" i="14" s="1"/>
  <c r="DI19" i="2"/>
  <c r="DI20" i="2"/>
  <c r="CY31" i="2"/>
  <c r="A65" i="2" l="1"/>
  <c r="A66" i="2" l="1"/>
  <c r="DE66" i="2" s="1"/>
  <c r="DE65" i="2"/>
  <c r="A67" i="2"/>
  <c r="DE67" i="2" s="1"/>
  <c r="A32" i="10"/>
  <c r="A31" i="10"/>
  <c r="BL33" i="2"/>
  <c r="A68" i="2" l="1"/>
  <c r="DE68" i="2" s="1"/>
  <c r="A33" i="10"/>
  <c r="CJ66" i="2"/>
  <c r="CT66" i="2"/>
  <c r="CJ67" i="2"/>
  <c r="CT67" i="2"/>
  <c r="CJ68" i="2"/>
  <c r="CT68" i="2"/>
  <c r="CJ69" i="2"/>
  <c r="CT69" i="2"/>
  <c r="CJ70" i="2"/>
  <c r="CT70" i="2"/>
  <c r="CJ71" i="2"/>
  <c r="CT71" i="2"/>
  <c r="CJ72" i="2"/>
  <c r="CT72" i="2"/>
  <c r="CJ73" i="2"/>
  <c r="CT73" i="2"/>
  <c r="CJ74" i="2"/>
  <c r="CT74" i="2"/>
  <c r="CJ75" i="2"/>
  <c r="CT75" i="2"/>
  <c r="CJ76" i="2"/>
  <c r="CT76" i="2"/>
  <c r="CJ77" i="2"/>
  <c r="CT77" i="2"/>
  <c r="CJ78" i="2"/>
  <c r="CT78" i="2"/>
  <c r="CJ79" i="2"/>
  <c r="CT79" i="2"/>
  <c r="CJ80" i="2"/>
  <c r="CT80" i="2"/>
  <c r="CJ81" i="2"/>
  <c r="CT81" i="2"/>
  <c r="CJ82" i="2"/>
  <c r="CT82" i="2"/>
  <c r="CJ83" i="2"/>
  <c r="CT83" i="2"/>
  <c r="CJ84" i="2"/>
  <c r="CT84" i="2"/>
  <c r="CJ85" i="2"/>
  <c r="CT85" i="2"/>
  <c r="CJ86" i="2"/>
  <c r="CT86" i="2"/>
  <c r="CJ87" i="2"/>
  <c r="CT87" i="2"/>
  <c r="CJ88" i="2"/>
  <c r="CT88" i="2"/>
  <c r="CJ89" i="2"/>
  <c r="CT89" i="2"/>
  <c r="CJ90" i="2"/>
  <c r="CT90" i="2"/>
  <c r="CJ91" i="2"/>
  <c r="CT91" i="2"/>
  <c r="CJ92" i="2"/>
  <c r="CT92" i="2"/>
  <c r="CJ93" i="2"/>
  <c r="CT93" i="2"/>
  <c r="CJ94" i="2"/>
  <c r="CT94" i="2"/>
  <c r="CJ95" i="2"/>
  <c r="CT95" i="2"/>
  <c r="CJ96" i="2"/>
  <c r="CT96" i="2"/>
  <c r="CJ97" i="2"/>
  <c r="CT97" i="2"/>
  <c r="CJ98" i="2"/>
  <c r="CT98" i="2"/>
  <c r="CJ99" i="2"/>
  <c r="CT99" i="2"/>
  <c r="CJ100" i="2"/>
  <c r="CT100" i="2"/>
  <c r="CJ101" i="2"/>
  <c r="CT101" i="2"/>
  <c r="CJ102" i="2"/>
  <c r="CT102" i="2"/>
  <c r="CJ103" i="2"/>
  <c r="CT103" i="2"/>
  <c r="CJ104" i="2"/>
  <c r="CT104" i="2"/>
  <c r="CJ105" i="2"/>
  <c r="CT105" i="2"/>
  <c r="CJ106" i="2"/>
  <c r="CT106" i="2"/>
  <c r="CJ107" i="2"/>
  <c r="CT107" i="2"/>
  <c r="CJ108" i="2"/>
  <c r="CT108" i="2"/>
  <c r="CJ109" i="2"/>
  <c r="CT109" i="2"/>
  <c r="CJ110" i="2"/>
  <c r="CT110" i="2"/>
  <c r="CJ111" i="2"/>
  <c r="CT111" i="2"/>
  <c r="CJ112" i="2"/>
  <c r="CT112" i="2"/>
  <c r="CJ113" i="2"/>
  <c r="CT113" i="2"/>
  <c r="CJ114" i="2"/>
  <c r="CT114" i="2"/>
  <c r="CJ115" i="2"/>
  <c r="CT115" i="2"/>
  <c r="CJ116" i="2"/>
  <c r="CT116" i="2"/>
  <c r="CJ117" i="2"/>
  <c r="CT117" i="2"/>
  <c r="CJ118" i="2"/>
  <c r="CT118" i="2"/>
  <c r="CJ119" i="2"/>
  <c r="CT119" i="2"/>
  <c r="CJ120" i="2"/>
  <c r="CT120" i="2"/>
  <c r="CJ121" i="2"/>
  <c r="CT121" i="2"/>
  <c r="CJ122" i="2"/>
  <c r="CT122" i="2"/>
  <c r="CJ123" i="2"/>
  <c r="CT123" i="2"/>
  <c r="CJ124" i="2"/>
  <c r="CT124" i="2"/>
  <c r="CJ125" i="2"/>
  <c r="CT125" i="2"/>
  <c r="CJ126" i="2"/>
  <c r="CT126" i="2"/>
  <c r="CJ127" i="2"/>
  <c r="CT127" i="2"/>
  <c r="CJ128" i="2"/>
  <c r="CT128" i="2"/>
  <c r="CJ129" i="2"/>
  <c r="CT129" i="2"/>
  <c r="CJ130" i="2"/>
  <c r="CT130" i="2"/>
  <c r="CJ131" i="2"/>
  <c r="CT131" i="2"/>
  <c r="CJ132" i="2"/>
  <c r="CT132" i="2"/>
  <c r="CJ133" i="2"/>
  <c r="CT133" i="2"/>
  <c r="CJ134" i="2"/>
  <c r="CT134" i="2"/>
  <c r="CJ135" i="2"/>
  <c r="CT135" i="2"/>
  <c r="CJ136" i="2"/>
  <c r="CT136" i="2"/>
  <c r="CJ137" i="2"/>
  <c r="CT137" i="2"/>
  <c r="CJ138" i="2"/>
  <c r="CT138" i="2"/>
  <c r="CJ139" i="2"/>
  <c r="CT139" i="2"/>
  <c r="CJ140" i="2"/>
  <c r="CT140" i="2"/>
  <c r="CJ141" i="2"/>
  <c r="CT141" i="2"/>
  <c r="CJ142" i="2"/>
  <c r="CT142" i="2"/>
  <c r="CJ143" i="2"/>
  <c r="CT143" i="2"/>
  <c r="CJ144" i="2"/>
  <c r="CT144" i="2"/>
  <c r="CJ145" i="2"/>
  <c r="CT145" i="2"/>
  <c r="CJ146" i="2"/>
  <c r="CT146" i="2"/>
  <c r="CJ147" i="2"/>
  <c r="CT147" i="2"/>
  <c r="CJ148" i="2"/>
  <c r="CT148" i="2"/>
  <c r="CJ149" i="2"/>
  <c r="CT149" i="2"/>
  <c r="CJ150" i="2"/>
  <c r="CT150" i="2"/>
  <c r="CJ151" i="2"/>
  <c r="CT151" i="2"/>
  <c r="CJ152" i="2"/>
  <c r="CT152" i="2"/>
  <c r="CJ153" i="2"/>
  <c r="CT153" i="2"/>
  <c r="CJ154" i="2"/>
  <c r="CT154" i="2"/>
  <c r="CJ155" i="2"/>
  <c r="CT155" i="2"/>
  <c r="CJ156" i="2"/>
  <c r="CT156" i="2"/>
  <c r="CJ157" i="2"/>
  <c r="CT157" i="2"/>
  <c r="CJ158" i="2"/>
  <c r="CT158" i="2"/>
  <c r="CJ159" i="2"/>
  <c r="CT159" i="2"/>
  <c r="CJ160" i="2"/>
  <c r="CT160" i="2"/>
  <c r="CJ161" i="2"/>
  <c r="CT161" i="2"/>
  <c r="CJ162" i="2"/>
  <c r="CT162" i="2"/>
  <c r="CJ163" i="2"/>
  <c r="CT163" i="2"/>
  <c r="CJ164" i="2"/>
  <c r="CT164" i="2"/>
  <c r="CJ165" i="2"/>
  <c r="CT165" i="2"/>
  <c r="CJ166" i="2"/>
  <c r="CT166" i="2"/>
  <c r="CJ167" i="2"/>
  <c r="CT167" i="2"/>
  <c r="CJ168" i="2"/>
  <c r="CT168" i="2"/>
  <c r="CJ169" i="2"/>
  <c r="CT169" i="2"/>
  <c r="CJ170" i="2"/>
  <c r="CT170" i="2"/>
  <c r="CJ171" i="2"/>
  <c r="CT171" i="2"/>
  <c r="CJ172" i="2"/>
  <c r="CT172" i="2"/>
  <c r="CJ173" i="2"/>
  <c r="CT173" i="2"/>
  <c r="CJ174" i="2"/>
  <c r="CT174" i="2"/>
  <c r="CJ175" i="2"/>
  <c r="CT175" i="2"/>
  <c r="CJ176" i="2"/>
  <c r="CT176" i="2"/>
  <c r="CJ177" i="2"/>
  <c r="CT177" i="2"/>
  <c r="CJ178" i="2"/>
  <c r="CT178" i="2"/>
  <c r="CJ179" i="2"/>
  <c r="CT179" i="2"/>
  <c r="CJ180" i="2"/>
  <c r="CT180" i="2"/>
  <c r="CJ181" i="2"/>
  <c r="CT181" i="2"/>
  <c r="CJ182" i="2"/>
  <c r="CT182" i="2"/>
  <c r="CJ183" i="2"/>
  <c r="CT183" i="2"/>
  <c r="CJ184" i="2"/>
  <c r="CT184" i="2"/>
  <c r="CJ185" i="2"/>
  <c r="CT185" i="2"/>
  <c r="CJ186" i="2"/>
  <c r="CT186" i="2"/>
  <c r="CJ187" i="2"/>
  <c r="CT187" i="2"/>
  <c r="CJ188" i="2"/>
  <c r="CT188" i="2"/>
  <c r="CJ189" i="2"/>
  <c r="CT189" i="2"/>
  <c r="CJ190" i="2"/>
  <c r="CT190" i="2"/>
  <c r="CJ191" i="2"/>
  <c r="CT191" i="2"/>
  <c r="CJ192" i="2"/>
  <c r="CT192" i="2"/>
  <c r="CJ193" i="2"/>
  <c r="CT193" i="2"/>
  <c r="CJ194" i="2"/>
  <c r="CT194" i="2"/>
  <c r="CJ195" i="2"/>
  <c r="CT195" i="2"/>
  <c r="CJ196" i="2"/>
  <c r="CT196" i="2"/>
  <c r="CJ197" i="2"/>
  <c r="CT197" i="2"/>
  <c r="CJ198" i="2"/>
  <c r="CT198" i="2"/>
  <c r="CJ199" i="2"/>
  <c r="CT199" i="2"/>
  <c r="CJ200" i="2"/>
  <c r="CT200" i="2"/>
  <c r="CJ201" i="2"/>
  <c r="CT201" i="2"/>
  <c r="CJ202" i="2"/>
  <c r="CT202" i="2"/>
  <c r="CJ203" i="2"/>
  <c r="CT203" i="2"/>
  <c r="CJ204" i="2"/>
  <c r="CT204" i="2"/>
  <c r="CJ205" i="2"/>
  <c r="CT205" i="2"/>
  <c r="CJ206" i="2"/>
  <c r="CT206" i="2"/>
  <c r="CJ207" i="2"/>
  <c r="CT207" i="2"/>
  <c r="CJ208" i="2"/>
  <c r="CT208" i="2"/>
  <c r="CJ209" i="2"/>
  <c r="CT209" i="2"/>
  <c r="CJ210" i="2"/>
  <c r="CT210" i="2"/>
  <c r="CJ211" i="2"/>
  <c r="CT211" i="2"/>
  <c r="CJ212" i="2"/>
  <c r="CT212" i="2"/>
  <c r="CJ213" i="2"/>
  <c r="CT213" i="2"/>
  <c r="CJ214" i="2"/>
  <c r="CT214" i="2"/>
  <c r="CJ215" i="2"/>
  <c r="CT215" i="2"/>
  <c r="CJ216" i="2"/>
  <c r="CT216" i="2"/>
  <c r="CJ217" i="2"/>
  <c r="CT217" i="2"/>
  <c r="CJ218" i="2"/>
  <c r="CT218" i="2"/>
  <c r="CJ219" i="2"/>
  <c r="CT219" i="2"/>
  <c r="CJ220" i="2"/>
  <c r="CT220" i="2"/>
  <c r="CJ221" i="2"/>
  <c r="CT221" i="2"/>
  <c r="CJ222" i="2"/>
  <c r="CT222" i="2"/>
  <c r="CJ223" i="2"/>
  <c r="CT223" i="2"/>
  <c r="CJ224" i="2"/>
  <c r="CT224" i="2"/>
  <c r="CJ225" i="2"/>
  <c r="CT225" i="2"/>
  <c r="CJ226" i="2"/>
  <c r="CT226" i="2"/>
  <c r="CJ227" i="2"/>
  <c r="CT227" i="2"/>
  <c r="CJ228" i="2"/>
  <c r="CT228" i="2"/>
  <c r="CJ229" i="2"/>
  <c r="CT229" i="2"/>
  <c r="CJ230" i="2"/>
  <c r="CT230" i="2"/>
  <c r="CJ231" i="2"/>
  <c r="CT231" i="2"/>
  <c r="CJ232" i="2"/>
  <c r="CT232" i="2"/>
  <c r="CJ233" i="2"/>
  <c r="CT233" i="2"/>
  <c r="CJ234" i="2"/>
  <c r="CT234" i="2"/>
  <c r="CJ235" i="2"/>
  <c r="CT235" i="2"/>
  <c r="CJ236" i="2"/>
  <c r="CT236" i="2"/>
  <c r="CJ237" i="2"/>
  <c r="CT237" i="2"/>
  <c r="CJ238" i="2"/>
  <c r="CT238" i="2"/>
  <c r="CJ239" i="2"/>
  <c r="CT239" i="2"/>
  <c r="CJ240" i="2"/>
  <c r="CT240" i="2"/>
  <c r="CJ241" i="2"/>
  <c r="CT241" i="2"/>
  <c r="CJ242" i="2"/>
  <c r="CT242" i="2"/>
  <c r="CJ243" i="2"/>
  <c r="CT243" i="2"/>
  <c r="CJ244" i="2"/>
  <c r="CT244" i="2"/>
  <c r="CJ245" i="2"/>
  <c r="CT245" i="2"/>
  <c r="CJ246" i="2"/>
  <c r="CT246" i="2"/>
  <c r="AO65" i="2"/>
  <c r="AP65" i="2"/>
  <c r="CJ65" i="2"/>
  <c r="CI65" i="2" s="1"/>
  <c r="CT65" i="2"/>
  <c r="CW65" i="2"/>
  <c r="A69" i="2" l="1"/>
  <c r="DE69" i="2" s="1"/>
  <c r="A34" i="10"/>
  <c r="CV65" i="2"/>
  <c r="CX65" i="2" s="1"/>
  <c r="AQ65" i="2"/>
  <c r="AR65" i="2" s="1"/>
  <c r="CU65" i="2"/>
  <c r="CS65" i="2"/>
  <c r="A70" i="2" l="1"/>
  <c r="DE70" i="2" s="1"/>
  <c r="A35" i="10"/>
  <c r="AO66" i="2"/>
  <c r="CS66" i="2"/>
  <c r="CW66" i="2"/>
  <c r="AQ66" i="2"/>
  <c r="CU66" i="2"/>
  <c r="CV66" i="2"/>
  <c r="AP66" i="2"/>
  <c r="AR66" i="2" s="1"/>
  <c r="CI66" i="2"/>
  <c r="AH31" i="2"/>
  <c r="CN31" i="2"/>
  <c r="A71" i="2" l="1"/>
  <c r="DE71" i="2" s="1"/>
  <c r="A36" i="10"/>
  <c r="CX66" i="2"/>
  <c r="CV67" i="2"/>
  <c r="CI67" i="2"/>
  <c r="AO67" i="2"/>
  <c r="CS67" i="2"/>
  <c r="CU67" i="2"/>
  <c r="CW67" i="2"/>
  <c r="AP67" i="2"/>
  <c r="AQ67" i="2"/>
  <c r="A72" i="2" l="1"/>
  <c r="DE72" i="2" s="1"/>
  <c r="A37" i="10"/>
  <c r="CX67" i="2"/>
  <c r="AR67" i="2"/>
  <c r="AP68" i="2"/>
  <c r="AO68" i="2"/>
  <c r="CS68" i="2"/>
  <c r="CV68" i="2"/>
  <c r="CU68" i="2"/>
  <c r="AQ68" i="2"/>
  <c r="CI68" i="2"/>
  <c r="CW68" i="2"/>
  <c r="A73" i="2" l="1"/>
  <c r="DE73" i="2" s="1"/>
  <c r="A38" i="10"/>
  <c r="CX68" i="2"/>
  <c r="AR68" i="2"/>
  <c r="AP69" i="2"/>
  <c r="AO69" i="2"/>
  <c r="CS69" i="2"/>
  <c r="CU69" i="2"/>
  <c r="CW69" i="2"/>
  <c r="CV69" i="2"/>
  <c r="CI69" i="2"/>
  <c r="AQ69" i="2"/>
  <c r="BU24" i="2"/>
  <c r="BU32" i="2" s="1"/>
  <c r="BT29" i="2" s="1"/>
  <c r="A74" i="2" l="1"/>
  <c r="DE74" i="2" s="1"/>
  <c r="A39" i="10"/>
  <c r="AR69" i="2"/>
  <c r="CX69" i="2"/>
  <c r="CV70" i="2"/>
  <c r="CI70" i="2"/>
  <c r="AP70" i="2"/>
  <c r="AQ70" i="2"/>
  <c r="CU70" i="2"/>
  <c r="CS70" i="2"/>
  <c r="AO70" i="2"/>
  <c r="CW70" i="2"/>
  <c r="A75" i="2" l="1"/>
  <c r="DE75" i="2" s="1"/>
  <c r="A40" i="10"/>
  <c r="AR70" i="2"/>
  <c r="CX70" i="2"/>
  <c r="CS71" i="2"/>
  <c r="AP71" i="2"/>
  <c r="CU71" i="2"/>
  <c r="CV71" i="2"/>
  <c r="AQ71" i="2"/>
  <c r="CW71" i="2"/>
  <c r="AO71" i="2"/>
  <c r="CI71" i="2"/>
  <c r="C5" i="13"/>
  <c r="B10" i="13"/>
  <c r="C10" i="13" s="1"/>
  <c r="C9" i="13"/>
  <c r="F3" i="13"/>
  <c r="F5" i="13"/>
  <c r="F6" i="13" s="1"/>
  <c r="C5" i="12"/>
  <c r="F5" i="12"/>
  <c r="F6" i="12" s="1"/>
  <c r="CJ33" i="2"/>
  <c r="CH33" i="2"/>
  <c r="C5" i="11"/>
  <c r="B10" i="12"/>
  <c r="B11" i="12" s="1"/>
  <c r="C9" i="12"/>
  <c r="A76" i="2" l="1"/>
  <c r="DE76" i="2" s="1"/>
  <c r="A41" i="10"/>
  <c r="F9" i="13"/>
  <c r="AR71" i="2"/>
  <c r="CX71" i="2"/>
  <c r="AQ72" i="2"/>
  <c r="AO72" i="2"/>
  <c r="CV72" i="2"/>
  <c r="AP72" i="2"/>
  <c r="CU72" i="2"/>
  <c r="CI72" i="2"/>
  <c r="CS72" i="2"/>
  <c r="CW72" i="2"/>
  <c r="F10" i="13"/>
  <c r="F4" i="13"/>
  <c r="D10" i="13" s="1"/>
  <c r="G10" i="13"/>
  <c r="B11" i="13"/>
  <c r="G9" i="13"/>
  <c r="F4" i="12"/>
  <c r="D9" i="12" s="1"/>
  <c r="F3" i="12"/>
  <c r="B12" i="12"/>
  <c r="C11" i="12"/>
  <c r="F9" i="12"/>
  <c r="C10" i="12"/>
  <c r="G9" i="12"/>
  <c r="F3" i="11"/>
  <c r="F4" i="11"/>
  <c r="D9" i="11" s="1"/>
  <c r="F5" i="11"/>
  <c r="C9" i="11"/>
  <c r="F9" i="11"/>
  <c r="B10" i="11"/>
  <c r="H9" i="13" l="1"/>
  <c r="E10" i="13"/>
  <c r="E9" i="13"/>
  <c r="H10" i="13"/>
  <c r="A77" i="2"/>
  <c r="DE77" i="2" s="1"/>
  <c r="A42" i="10"/>
  <c r="AR72" i="2"/>
  <c r="CX72" i="2"/>
  <c r="E10" i="12"/>
  <c r="E11" i="12"/>
  <c r="CU73" i="2"/>
  <c r="CW73" i="2"/>
  <c r="AP73" i="2"/>
  <c r="CV73" i="2"/>
  <c r="AQ73" i="2"/>
  <c r="CI73" i="2"/>
  <c r="AO73" i="2"/>
  <c r="CS73" i="2"/>
  <c r="H9" i="12"/>
  <c r="E9" i="12"/>
  <c r="E9" i="11"/>
  <c r="D9" i="13"/>
  <c r="B12" i="13"/>
  <c r="E11" i="13"/>
  <c r="C11" i="13"/>
  <c r="F11" i="12"/>
  <c r="D11" i="12"/>
  <c r="G11" i="12"/>
  <c r="H11" i="12" s="1"/>
  <c r="D10" i="12"/>
  <c r="G10" i="12"/>
  <c r="H10" i="12" s="1"/>
  <c r="F10" i="12"/>
  <c r="C12" i="12"/>
  <c r="B13" i="12"/>
  <c r="E12" i="12"/>
  <c r="C10" i="11"/>
  <c r="F6" i="11"/>
  <c r="G9" i="11" s="1"/>
  <c r="H9" i="11" s="1"/>
  <c r="B11" i="11"/>
  <c r="E10" i="11"/>
  <c r="A78" i="2" l="1"/>
  <c r="DE78" i="2" s="1"/>
  <c r="A43" i="10"/>
  <c r="AR73" i="2"/>
  <c r="CX73" i="2"/>
  <c r="AP74" i="2"/>
  <c r="AO74" i="2"/>
  <c r="AQ74" i="2"/>
  <c r="CS74" i="2"/>
  <c r="CV74" i="2"/>
  <c r="CI74" i="2"/>
  <c r="CW74" i="2"/>
  <c r="CU74" i="2"/>
  <c r="F11" i="13"/>
  <c r="G11" i="13"/>
  <c r="H11" i="13" s="1"/>
  <c r="D11" i="13"/>
  <c r="C12" i="13"/>
  <c r="E12" i="13"/>
  <c r="B13" i="13"/>
  <c r="G12" i="12"/>
  <c r="H12" i="12" s="1"/>
  <c r="F12" i="12"/>
  <c r="D12" i="12"/>
  <c r="C13" i="12"/>
  <c r="B14" i="12"/>
  <c r="E13" i="12"/>
  <c r="E11" i="11"/>
  <c r="B12" i="11"/>
  <c r="C11" i="11"/>
  <c r="D10" i="11"/>
  <c r="F10" i="11"/>
  <c r="G10" i="11"/>
  <c r="H10" i="11" s="1"/>
  <c r="A79" i="2" l="1"/>
  <c r="DE79" i="2" s="1"/>
  <c r="A44" i="10"/>
  <c r="AR74" i="2"/>
  <c r="CX74" i="2"/>
  <c r="AP75" i="2"/>
  <c r="CV75" i="2"/>
  <c r="AO75" i="2"/>
  <c r="CU75" i="2"/>
  <c r="CS75" i="2"/>
  <c r="AQ75" i="2"/>
  <c r="CW75" i="2"/>
  <c r="CI75" i="2"/>
  <c r="G12" i="13"/>
  <c r="H12" i="13" s="1"/>
  <c r="F12" i="13"/>
  <c r="D12" i="13"/>
  <c r="C13" i="13"/>
  <c r="B14" i="13"/>
  <c r="E13" i="13"/>
  <c r="B15" i="12"/>
  <c r="E14" i="12"/>
  <c r="C14" i="12"/>
  <c r="D13" i="12"/>
  <c r="G13" i="12"/>
  <c r="H13" i="12" s="1"/>
  <c r="F13" i="12"/>
  <c r="C12" i="11"/>
  <c r="E12" i="11"/>
  <c r="B13" i="11"/>
  <c r="F11" i="11"/>
  <c r="G11" i="11"/>
  <c r="H11" i="11" s="1"/>
  <c r="D11" i="11"/>
  <c r="D3" i="4"/>
  <c r="A80" i="2" l="1"/>
  <c r="DE80" i="2" s="1"/>
  <c r="A45" i="10"/>
  <c r="AR75" i="2"/>
  <c r="CX75" i="2"/>
  <c r="CI76" i="2"/>
  <c r="AP76" i="2"/>
  <c r="AQ76" i="2"/>
  <c r="AO76" i="2"/>
  <c r="CS76" i="2"/>
  <c r="CV76" i="2"/>
  <c r="CW76" i="2"/>
  <c r="CU76" i="2"/>
  <c r="B15" i="13"/>
  <c r="E14" i="13"/>
  <c r="C14" i="13"/>
  <c r="G13" i="13"/>
  <c r="H13" i="13" s="1"/>
  <c r="F13" i="13"/>
  <c r="D13" i="13"/>
  <c r="D14" i="12"/>
  <c r="G14" i="12"/>
  <c r="H14" i="12" s="1"/>
  <c r="F14" i="12"/>
  <c r="B16" i="12"/>
  <c r="E15" i="12"/>
  <c r="C15" i="12"/>
  <c r="C13" i="11"/>
  <c r="E13" i="11"/>
  <c r="B14" i="11"/>
  <c r="F12" i="11"/>
  <c r="G12" i="11"/>
  <c r="H12" i="11" s="1"/>
  <c r="D12" i="11"/>
  <c r="A81" i="2" l="1"/>
  <c r="DE81" i="2" s="1"/>
  <c r="A46" i="10"/>
  <c r="AR76" i="2"/>
  <c r="CX76" i="2"/>
  <c r="CU77" i="2"/>
  <c r="CI77" i="2"/>
  <c r="CW77" i="2"/>
  <c r="CV77" i="2"/>
  <c r="AO77" i="2"/>
  <c r="CS77" i="2"/>
  <c r="AQ77" i="2"/>
  <c r="AP77" i="2"/>
  <c r="G14" i="13"/>
  <c r="H14" i="13" s="1"/>
  <c r="F14" i="13"/>
  <c r="D14" i="13"/>
  <c r="B16" i="13"/>
  <c r="E15" i="13"/>
  <c r="C15" i="13"/>
  <c r="F15" i="12"/>
  <c r="D15" i="12"/>
  <c r="G15" i="12"/>
  <c r="H15" i="12" s="1"/>
  <c r="C16" i="12"/>
  <c r="B17" i="12"/>
  <c r="E16" i="12"/>
  <c r="B15" i="11"/>
  <c r="C14" i="11"/>
  <c r="E14" i="11"/>
  <c r="G13" i="11"/>
  <c r="H13" i="11" s="1"/>
  <c r="F13" i="11"/>
  <c r="D13" i="11"/>
  <c r="AL33" i="2"/>
  <c r="AN33" i="2"/>
  <c r="A82" i="2" l="1"/>
  <c r="DE82" i="2" s="1"/>
  <c r="A47" i="10"/>
  <c r="AR77" i="2"/>
  <c r="CX77" i="2"/>
  <c r="AL66" i="2"/>
  <c r="AK66" i="2" s="1"/>
  <c r="AS66" i="2" s="1"/>
  <c r="AL65" i="2"/>
  <c r="AK65" i="2" s="1"/>
  <c r="AS65" i="2" s="1"/>
  <c r="AL67" i="2"/>
  <c r="AK67" i="2" s="1"/>
  <c r="AS67" i="2" s="1"/>
  <c r="AL68" i="2"/>
  <c r="AK68" i="2" s="1"/>
  <c r="AS68" i="2" s="1"/>
  <c r="AL69" i="2"/>
  <c r="AK69" i="2" s="1"/>
  <c r="AS69" i="2" s="1"/>
  <c r="AL70" i="2"/>
  <c r="AK70" i="2" s="1"/>
  <c r="AS70" i="2" s="1"/>
  <c r="AL71" i="2"/>
  <c r="AK71" i="2" s="1"/>
  <c r="AS71" i="2" s="1"/>
  <c r="AL72" i="2"/>
  <c r="AK72" i="2" s="1"/>
  <c r="AS72" i="2" s="1"/>
  <c r="AL73" i="2"/>
  <c r="AK73" i="2" s="1"/>
  <c r="AS73" i="2" s="1"/>
  <c r="AL74" i="2"/>
  <c r="AK74" i="2" s="1"/>
  <c r="AS74" i="2" s="1"/>
  <c r="AL75" i="2"/>
  <c r="AK75" i="2" s="1"/>
  <c r="AS75" i="2" s="1"/>
  <c r="AL76" i="2"/>
  <c r="AK76" i="2" s="1"/>
  <c r="AS76" i="2" s="1"/>
  <c r="AL77" i="2"/>
  <c r="AK77" i="2" s="1"/>
  <c r="AS77" i="2" s="1"/>
  <c r="AL78" i="2"/>
  <c r="CS78" i="2"/>
  <c r="CU78" i="2"/>
  <c r="AQ78" i="2"/>
  <c r="AO78" i="2"/>
  <c r="AK78" i="2" s="1"/>
  <c r="AS78" i="2" s="1"/>
  <c r="CV78" i="2"/>
  <c r="AP78" i="2"/>
  <c r="CI78" i="2"/>
  <c r="CW78" i="2"/>
  <c r="C16" i="13"/>
  <c r="B17" i="13"/>
  <c r="E16" i="13"/>
  <c r="F15" i="13"/>
  <c r="G15" i="13"/>
  <c r="H15" i="13" s="1"/>
  <c r="D15" i="13"/>
  <c r="G16" i="12"/>
  <c r="H16" i="12" s="1"/>
  <c r="F16" i="12"/>
  <c r="D16" i="12"/>
  <c r="C17" i="12"/>
  <c r="B18" i="12"/>
  <c r="E17" i="12"/>
  <c r="D14" i="11"/>
  <c r="F14" i="11"/>
  <c r="G14" i="11"/>
  <c r="H14" i="11" s="1"/>
  <c r="E15" i="11"/>
  <c r="B16" i="11"/>
  <c r="C15" i="11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26" i="10"/>
  <c r="A27" i="10"/>
  <c r="A28" i="10"/>
  <c r="A29" i="10"/>
  <c r="A30" i="10"/>
  <c r="A2" i="10"/>
  <c r="A83" i="2" l="1"/>
  <c r="DE83" i="2" s="1"/>
  <c r="A48" i="10"/>
  <c r="AR78" i="2"/>
  <c r="CX78" i="2"/>
  <c r="CU79" i="2"/>
  <c r="CW79" i="2"/>
  <c r="CI79" i="2"/>
  <c r="AQ79" i="2"/>
  <c r="AP79" i="2"/>
  <c r="CV79" i="2"/>
  <c r="AL79" i="2"/>
  <c r="CS79" i="2"/>
  <c r="AO79" i="2"/>
  <c r="C17" i="13"/>
  <c r="E17" i="13"/>
  <c r="B18" i="13"/>
  <c r="G16" i="13"/>
  <c r="H16" i="13" s="1"/>
  <c r="F16" i="13"/>
  <c r="D16" i="13"/>
  <c r="B19" i="12"/>
  <c r="E18" i="12"/>
  <c r="C18" i="12"/>
  <c r="D17" i="12"/>
  <c r="G17" i="12"/>
  <c r="H17" i="12" s="1"/>
  <c r="F17" i="12"/>
  <c r="G15" i="11"/>
  <c r="H15" i="11" s="1"/>
  <c r="D15" i="11"/>
  <c r="F15" i="11"/>
  <c r="C16" i="11"/>
  <c r="E16" i="11"/>
  <c r="B17" i="11"/>
  <c r="CW64" i="2"/>
  <c r="CV64" i="2"/>
  <c r="CW63" i="2"/>
  <c r="CV63" i="2"/>
  <c r="CW62" i="2"/>
  <c r="CV62" i="2"/>
  <c r="CW61" i="2"/>
  <c r="CV61" i="2"/>
  <c r="CW60" i="2"/>
  <c r="CV60" i="2"/>
  <c r="CW52" i="2"/>
  <c r="CV52" i="2"/>
  <c r="CW51" i="2"/>
  <c r="CV51" i="2"/>
  <c r="CW50" i="2"/>
  <c r="CV50" i="2"/>
  <c r="CW49" i="2"/>
  <c r="CV49" i="2"/>
  <c r="CW48" i="2"/>
  <c r="CV48" i="2"/>
  <c r="CW47" i="2"/>
  <c r="CV47" i="2"/>
  <c r="CW46" i="2"/>
  <c r="CV46" i="2"/>
  <c r="CW45" i="2"/>
  <c r="CV45" i="2"/>
  <c r="CW44" i="2"/>
  <c r="CV44" i="2"/>
  <c r="CW43" i="2"/>
  <c r="CV43" i="2"/>
  <c r="CW42" i="2"/>
  <c r="CV42" i="2"/>
  <c r="CW41" i="2"/>
  <c r="CV41" i="2"/>
  <c r="CW40" i="2"/>
  <c r="CV40" i="2"/>
  <c r="CW39" i="2"/>
  <c r="CV39" i="2"/>
  <c r="CW38" i="2"/>
  <c r="CV38" i="2"/>
  <c r="CW37" i="2"/>
  <c r="CV37" i="2"/>
  <c r="CW36" i="2"/>
  <c r="CV36" i="2"/>
  <c r="CR33" i="2"/>
  <c r="A84" i="2" l="1"/>
  <c r="DE84" i="2" s="1"/>
  <c r="A49" i="10"/>
  <c r="AK79" i="2"/>
  <c r="AS79" i="2" s="1"/>
  <c r="AR79" i="2"/>
  <c r="CX79" i="2"/>
  <c r="AL80" i="2"/>
  <c r="AO80" i="2"/>
  <c r="AK80" i="2" s="1"/>
  <c r="AS80" i="2" s="1"/>
  <c r="CS80" i="2"/>
  <c r="AQ80" i="2"/>
  <c r="CW80" i="2"/>
  <c r="CV80" i="2"/>
  <c r="CU80" i="2"/>
  <c r="CI80" i="2"/>
  <c r="AP80" i="2"/>
  <c r="AR80" i="2" s="1"/>
  <c r="CR67" i="2"/>
  <c r="CQ67" i="2" s="1"/>
  <c r="CY67" i="2" s="1"/>
  <c r="CR66" i="2"/>
  <c r="CQ66" i="2" s="1"/>
  <c r="CY66" i="2" s="1"/>
  <c r="CR65" i="2"/>
  <c r="CQ65" i="2" s="1"/>
  <c r="CY65" i="2" s="1"/>
  <c r="CR68" i="2"/>
  <c r="CQ68" i="2" s="1"/>
  <c r="CY68" i="2" s="1"/>
  <c r="CR69" i="2"/>
  <c r="CQ69" i="2" s="1"/>
  <c r="CY69" i="2" s="1"/>
  <c r="CR70" i="2"/>
  <c r="CQ70" i="2" s="1"/>
  <c r="CY70" i="2" s="1"/>
  <c r="CR71" i="2"/>
  <c r="CQ71" i="2" s="1"/>
  <c r="CY71" i="2" s="1"/>
  <c r="CR72" i="2"/>
  <c r="CQ72" i="2" s="1"/>
  <c r="CY72" i="2" s="1"/>
  <c r="CR73" i="2"/>
  <c r="CQ73" i="2" s="1"/>
  <c r="CY73" i="2" s="1"/>
  <c r="CR74" i="2"/>
  <c r="CQ74" i="2" s="1"/>
  <c r="CY74" i="2" s="1"/>
  <c r="CR75" i="2"/>
  <c r="CQ75" i="2" s="1"/>
  <c r="CY75" i="2" s="1"/>
  <c r="CR76" i="2"/>
  <c r="CQ76" i="2" s="1"/>
  <c r="CY76" i="2" s="1"/>
  <c r="CR77" i="2"/>
  <c r="CQ77" i="2" s="1"/>
  <c r="CY77" i="2" s="1"/>
  <c r="CR78" i="2"/>
  <c r="CQ78" i="2" s="1"/>
  <c r="CY78" i="2" s="1"/>
  <c r="CR79" i="2"/>
  <c r="CQ79" i="2" s="1"/>
  <c r="CY79" i="2" s="1"/>
  <c r="CR80" i="2"/>
  <c r="CX52" i="2"/>
  <c r="CX61" i="2"/>
  <c r="CX63" i="2"/>
  <c r="CX36" i="2"/>
  <c r="CX46" i="2"/>
  <c r="CX48" i="2"/>
  <c r="CX38" i="2"/>
  <c r="CX37" i="2"/>
  <c r="CX39" i="2"/>
  <c r="CX41" i="2"/>
  <c r="CX43" i="2"/>
  <c r="CX45" i="2"/>
  <c r="CX47" i="2"/>
  <c r="CX49" i="2"/>
  <c r="CX51" i="2"/>
  <c r="CX60" i="2"/>
  <c r="CX62" i="2"/>
  <c r="CX64" i="2"/>
  <c r="G17" i="13"/>
  <c r="H17" i="13" s="1"/>
  <c r="F17" i="13"/>
  <c r="D17" i="13"/>
  <c r="B19" i="13"/>
  <c r="E18" i="13"/>
  <c r="C18" i="13"/>
  <c r="D18" i="12"/>
  <c r="G18" i="12"/>
  <c r="H18" i="12" s="1"/>
  <c r="F18" i="12"/>
  <c r="B20" i="12"/>
  <c r="E19" i="12"/>
  <c r="C19" i="12"/>
  <c r="C17" i="11"/>
  <c r="B18" i="11"/>
  <c r="E17" i="11"/>
  <c r="F16" i="11"/>
  <c r="D16" i="11"/>
  <c r="G16" i="11"/>
  <c r="H16" i="11" s="1"/>
  <c r="CX40" i="2"/>
  <c r="CX42" i="2"/>
  <c r="CX44" i="2"/>
  <c r="CX50" i="2"/>
  <c r="AQ64" i="2"/>
  <c r="AP64" i="2"/>
  <c r="AQ63" i="2"/>
  <c r="AP63" i="2"/>
  <c r="AR63" i="2" s="1"/>
  <c r="AQ62" i="2"/>
  <c r="AP62" i="2"/>
  <c r="AQ61" i="2"/>
  <c r="AP61" i="2"/>
  <c r="AR61" i="2" s="1"/>
  <c r="AQ60" i="2"/>
  <c r="AP60" i="2"/>
  <c r="AQ52" i="2"/>
  <c r="AP52" i="2"/>
  <c r="AR52" i="2" s="1"/>
  <c r="AQ51" i="2"/>
  <c r="AP51" i="2"/>
  <c r="AQ50" i="2"/>
  <c r="AP50" i="2"/>
  <c r="AQ49" i="2"/>
  <c r="AP49" i="2"/>
  <c r="AQ48" i="2"/>
  <c r="AP48" i="2"/>
  <c r="AQ47" i="2"/>
  <c r="AP47" i="2"/>
  <c r="AQ46" i="2"/>
  <c r="AP46" i="2"/>
  <c r="AQ45" i="2"/>
  <c r="AP45" i="2"/>
  <c r="AQ44" i="2"/>
  <c r="AP44" i="2"/>
  <c r="AQ43" i="2"/>
  <c r="AP43" i="2"/>
  <c r="AQ42" i="2"/>
  <c r="AP42" i="2"/>
  <c r="AQ41" i="2"/>
  <c r="AP41" i="2"/>
  <c r="AQ40" i="2"/>
  <c r="AP40" i="2"/>
  <c r="AQ39" i="2"/>
  <c r="AP39" i="2"/>
  <c r="AQ38" i="2"/>
  <c r="AP38" i="2"/>
  <c r="AQ37" i="2"/>
  <c r="AP37" i="2"/>
  <c r="AQ36" i="2"/>
  <c r="AP36" i="2"/>
  <c r="CJ36" i="2"/>
  <c r="CI36" i="2" s="1"/>
  <c r="CR36" i="2"/>
  <c r="CT36" i="2"/>
  <c r="CS36" i="2" s="1"/>
  <c r="CU36" i="2"/>
  <c r="CJ37" i="2"/>
  <c r="CI37" i="2" s="1"/>
  <c r="CR37" i="2"/>
  <c r="CT37" i="2"/>
  <c r="CS37" i="2" s="1"/>
  <c r="CU37" i="2"/>
  <c r="G2" i="4"/>
  <c r="AB33" i="2"/>
  <c r="A85" i="2" l="1"/>
  <c r="DE85" i="2" s="1"/>
  <c r="A50" i="10"/>
  <c r="AR37" i="2"/>
  <c r="AR39" i="2"/>
  <c r="AR41" i="2"/>
  <c r="AR43" i="2"/>
  <c r="AR45" i="2"/>
  <c r="AR47" i="2"/>
  <c r="AR49" i="2"/>
  <c r="AR51" i="2"/>
  <c r="AR60" i="2"/>
  <c r="AR62" i="2"/>
  <c r="AR64" i="2"/>
  <c r="AR36" i="2"/>
  <c r="AR38" i="2"/>
  <c r="AR40" i="2"/>
  <c r="AR42" i="2"/>
  <c r="AR44" i="2"/>
  <c r="AR46" i="2"/>
  <c r="AR48" i="2"/>
  <c r="AR50" i="2"/>
  <c r="CQ80" i="2"/>
  <c r="CY80" i="2" s="1"/>
  <c r="CX80" i="2"/>
  <c r="CI81" i="2"/>
  <c r="CS81" i="2"/>
  <c r="AO81" i="2"/>
  <c r="AQ81" i="2"/>
  <c r="AL81" i="2"/>
  <c r="CW81" i="2"/>
  <c r="CV81" i="2"/>
  <c r="AP81" i="2"/>
  <c r="AR81" i="2" s="1"/>
  <c r="CU81" i="2"/>
  <c r="CR81" i="2"/>
  <c r="B20" i="13"/>
  <c r="E19" i="13"/>
  <c r="C19" i="13"/>
  <c r="F18" i="13"/>
  <c r="G18" i="13"/>
  <c r="H18" i="13" s="1"/>
  <c r="D18" i="13"/>
  <c r="C20" i="12"/>
  <c r="B21" i="12"/>
  <c r="E20" i="12"/>
  <c r="F19" i="12"/>
  <c r="D19" i="12"/>
  <c r="G19" i="12"/>
  <c r="H19" i="12" s="1"/>
  <c r="E18" i="11"/>
  <c r="C18" i="11"/>
  <c r="B19" i="11"/>
  <c r="G17" i="11"/>
  <c r="H17" i="11" s="1"/>
  <c r="D17" i="11"/>
  <c r="F17" i="11"/>
  <c r="CQ36" i="2"/>
  <c r="CY36" i="2" s="1"/>
  <c r="CQ37" i="2"/>
  <c r="CY37" i="2" s="1"/>
  <c r="I1" i="9"/>
  <c r="I7" i="9" s="1"/>
  <c r="I8" i="9" s="1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H2" i="9"/>
  <c r="H7" i="9" s="1"/>
  <c r="H8" i="9" s="1"/>
  <c r="H9" i="9" s="1"/>
  <c r="H10" i="9" s="1"/>
  <c r="H11" i="9" s="1"/>
  <c r="H12" i="9" s="1"/>
  <c r="H13" i="9" s="1"/>
  <c r="H14" i="9" s="1"/>
  <c r="H15" i="9" s="1"/>
  <c r="H16" i="9" s="1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H29" i="9" s="1"/>
  <c r="H30" i="9" s="1"/>
  <c r="H31" i="9" s="1"/>
  <c r="H32" i="9" s="1"/>
  <c r="H33" i="9" s="1"/>
  <c r="H34" i="9" s="1"/>
  <c r="H35" i="9" s="1"/>
  <c r="H36" i="9" s="1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H51" i="9" s="1"/>
  <c r="H52" i="9" s="1"/>
  <c r="H53" i="9" s="1"/>
  <c r="H54" i="9" s="1"/>
  <c r="H55" i="9" s="1"/>
  <c r="H56" i="9" s="1"/>
  <c r="H57" i="9" s="1"/>
  <c r="H58" i="9" s="1"/>
  <c r="H59" i="9" s="1"/>
  <c r="H60" i="9" s="1"/>
  <c r="H61" i="9" s="1"/>
  <c r="H62" i="9" s="1"/>
  <c r="H63" i="9" s="1"/>
  <c r="H64" i="9" s="1"/>
  <c r="H65" i="9" s="1"/>
  <c r="H66" i="9" s="1"/>
  <c r="H67" i="9" s="1"/>
  <c r="H68" i="9" s="1"/>
  <c r="H69" i="9" s="1"/>
  <c r="H70" i="9" s="1"/>
  <c r="H71" i="9" s="1"/>
  <c r="H72" i="9" s="1"/>
  <c r="H73" i="9" s="1"/>
  <c r="H74" i="9" s="1"/>
  <c r="H75" i="9" s="1"/>
  <c r="H76" i="9" s="1"/>
  <c r="H77" i="9" s="1"/>
  <c r="H78" i="9" s="1"/>
  <c r="H79" i="9" s="1"/>
  <c r="H80" i="9" s="1"/>
  <c r="H81" i="9" s="1"/>
  <c r="H82" i="9" s="1"/>
  <c r="H83" i="9" s="1"/>
  <c r="H84" i="9" s="1"/>
  <c r="H85" i="9" s="1"/>
  <c r="H86" i="9" s="1"/>
  <c r="H87" i="9" s="1"/>
  <c r="H88" i="9" s="1"/>
  <c r="H89" i="9" s="1"/>
  <c r="H90" i="9" s="1"/>
  <c r="H91" i="9" s="1"/>
  <c r="H92" i="9" s="1"/>
  <c r="H93" i="9" s="1"/>
  <c r="H94" i="9" s="1"/>
  <c r="H95" i="9" s="1"/>
  <c r="H96" i="9" s="1"/>
  <c r="H97" i="9" s="1"/>
  <c r="H98" i="9" s="1"/>
  <c r="H99" i="9" s="1"/>
  <c r="H100" i="9" s="1"/>
  <c r="H101" i="9" s="1"/>
  <c r="H102" i="9" s="1"/>
  <c r="H103" i="9" s="1"/>
  <c r="H104" i="9" s="1"/>
  <c r="H105" i="9" s="1"/>
  <c r="H106" i="9" s="1"/>
  <c r="H107" i="9" s="1"/>
  <c r="H108" i="9" s="1"/>
  <c r="H109" i="9" s="1"/>
  <c r="H110" i="9" s="1"/>
  <c r="H111" i="9" s="1"/>
  <c r="H112" i="9" s="1"/>
  <c r="H113" i="9" s="1"/>
  <c r="H114" i="9" s="1"/>
  <c r="H115" i="9" s="1"/>
  <c r="H116" i="9" s="1"/>
  <c r="H117" i="9" s="1"/>
  <c r="H118" i="9" s="1"/>
  <c r="H119" i="9" s="1"/>
  <c r="H120" i="9" s="1"/>
  <c r="H121" i="9" s="1"/>
  <c r="H122" i="9" s="1"/>
  <c r="H123" i="9" s="1"/>
  <c r="H124" i="9" s="1"/>
  <c r="H125" i="9" s="1"/>
  <c r="H126" i="9" s="1"/>
  <c r="H127" i="9" s="1"/>
  <c r="H128" i="9" s="1"/>
  <c r="H129" i="9" s="1"/>
  <c r="H130" i="9" s="1"/>
  <c r="H131" i="9" s="1"/>
  <c r="H132" i="9" s="1"/>
  <c r="H133" i="9" s="1"/>
  <c r="H134" i="9" s="1"/>
  <c r="H135" i="9" s="1"/>
  <c r="H136" i="9" s="1"/>
  <c r="H137" i="9" s="1"/>
  <c r="H138" i="9" s="1"/>
  <c r="H139" i="9" s="1"/>
  <c r="H140" i="9" s="1"/>
  <c r="H141" i="9" s="1"/>
  <c r="H142" i="9" s="1"/>
  <c r="H143" i="9" s="1"/>
  <c r="H144" i="9" s="1"/>
  <c r="H145" i="9" s="1"/>
  <c r="H146" i="9" s="1"/>
  <c r="H147" i="9" s="1"/>
  <c r="H148" i="9" s="1"/>
  <c r="H149" i="9" s="1"/>
  <c r="H150" i="9" s="1"/>
  <c r="H151" i="9" s="1"/>
  <c r="H152" i="9" s="1"/>
  <c r="H153" i="9" s="1"/>
  <c r="H154" i="9" s="1"/>
  <c r="H155" i="9" s="1"/>
  <c r="H156" i="9" s="1"/>
  <c r="H157" i="9" s="1"/>
  <c r="H158" i="9" s="1"/>
  <c r="H159" i="9" s="1"/>
  <c r="H160" i="9" s="1"/>
  <c r="H161" i="9" s="1"/>
  <c r="H162" i="9" s="1"/>
  <c r="H163" i="9" s="1"/>
  <c r="H164" i="9" s="1"/>
  <c r="H165" i="9" s="1"/>
  <c r="H166" i="9" s="1"/>
  <c r="H167" i="9" s="1"/>
  <c r="H168" i="9" s="1"/>
  <c r="H169" i="9" s="1"/>
  <c r="H170" i="9" s="1"/>
  <c r="H171" i="9" s="1"/>
  <c r="H172" i="9" s="1"/>
  <c r="H173" i="9" s="1"/>
  <c r="H174" i="9" s="1"/>
  <c r="H175" i="9" s="1"/>
  <c r="H176" i="9" s="1"/>
  <c r="H177" i="9" s="1"/>
  <c r="H178" i="9" s="1"/>
  <c r="H179" i="9" s="1"/>
  <c r="H180" i="9" s="1"/>
  <c r="H181" i="9" s="1"/>
  <c r="H182" i="9" s="1"/>
  <c r="H183" i="9" s="1"/>
  <c r="H184" i="9" s="1"/>
  <c r="H185" i="9" s="1"/>
  <c r="H186" i="9" s="1"/>
  <c r="H187" i="9" s="1"/>
  <c r="H188" i="9" s="1"/>
  <c r="H189" i="9" s="1"/>
  <c r="H190" i="9" s="1"/>
  <c r="H191" i="9" s="1"/>
  <c r="H192" i="9" s="1"/>
  <c r="H193" i="9" s="1"/>
  <c r="H194" i="9" s="1"/>
  <c r="H195" i="9" s="1"/>
  <c r="H196" i="9" s="1"/>
  <c r="H197" i="9" s="1"/>
  <c r="H198" i="9" s="1"/>
  <c r="H199" i="9" s="1"/>
  <c r="H200" i="9" s="1"/>
  <c r="H201" i="9" s="1"/>
  <c r="H202" i="9" s="1"/>
  <c r="H203" i="9" s="1"/>
  <c r="H204" i="9" s="1"/>
  <c r="H205" i="9" s="1"/>
  <c r="H206" i="9" s="1"/>
  <c r="H207" i="9" s="1"/>
  <c r="H208" i="9" s="1"/>
  <c r="H209" i="9" s="1"/>
  <c r="H210" i="9" s="1"/>
  <c r="H211" i="9" s="1"/>
  <c r="H212" i="9" s="1"/>
  <c r="H213" i="9" s="1"/>
  <c r="H214" i="9" s="1"/>
  <c r="H215" i="9" s="1"/>
  <c r="H216" i="9" s="1"/>
  <c r="H217" i="9" s="1"/>
  <c r="H218" i="9" s="1"/>
  <c r="H219" i="9" s="1"/>
  <c r="H220" i="9" s="1"/>
  <c r="H221" i="9" s="1"/>
  <c r="H222" i="9" s="1"/>
  <c r="H223" i="9" s="1"/>
  <c r="H224" i="9" s="1"/>
  <c r="H225" i="9" s="1"/>
  <c r="H226" i="9" s="1"/>
  <c r="H227" i="9" s="1"/>
  <c r="H228" i="9" s="1"/>
  <c r="H229" i="9" s="1"/>
  <c r="H230" i="9" s="1"/>
  <c r="H231" i="9" s="1"/>
  <c r="H232" i="9" s="1"/>
  <c r="H233" i="9" s="1"/>
  <c r="H234" i="9" s="1"/>
  <c r="H235" i="9" s="1"/>
  <c r="H236" i="9" s="1"/>
  <c r="H237" i="9" s="1"/>
  <c r="H238" i="9" s="1"/>
  <c r="H239" i="9" s="1"/>
  <c r="H240" i="9" s="1"/>
  <c r="H241" i="9" s="1"/>
  <c r="H242" i="9" s="1"/>
  <c r="H243" i="9" s="1"/>
  <c r="H244" i="9" s="1"/>
  <c r="H245" i="9" s="1"/>
  <c r="H246" i="9" s="1"/>
  <c r="H247" i="9" s="1"/>
  <c r="H248" i="9" s="1"/>
  <c r="H249" i="9" s="1"/>
  <c r="H250" i="9" s="1"/>
  <c r="H251" i="9" s="1"/>
  <c r="H252" i="9" s="1"/>
  <c r="H253" i="9" s="1"/>
  <c r="H254" i="9" s="1"/>
  <c r="H255" i="9" s="1"/>
  <c r="H256" i="9" s="1"/>
  <c r="H257" i="9" s="1"/>
  <c r="H258" i="9" s="1"/>
  <c r="H259" i="9" s="1"/>
  <c r="H260" i="9" s="1"/>
  <c r="H261" i="9" s="1"/>
  <c r="H262" i="9" s="1"/>
  <c r="H263" i="9" s="1"/>
  <c r="H264" i="9" s="1"/>
  <c r="H265" i="9" s="1"/>
  <c r="H266" i="9" s="1"/>
  <c r="H267" i="9" s="1"/>
  <c r="H268" i="9" s="1"/>
  <c r="H269" i="9" s="1"/>
  <c r="H270" i="9" s="1"/>
  <c r="H271" i="9" s="1"/>
  <c r="H272" i="9" s="1"/>
  <c r="H273" i="9" s="1"/>
  <c r="H274" i="9" s="1"/>
  <c r="H275" i="9" s="1"/>
  <c r="H276" i="9" s="1"/>
  <c r="H277" i="9" s="1"/>
  <c r="H278" i="9" s="1"/>
  <c r="H279" i="9" s="1"/>
  <c r="H280" i="9" s="1"/>
  <c r="H281" i="9" s="1"/>
  <c r="H282" i="9" s="1"/>
  <c r="H283" i="9" s="1"/>
  <c r="H284" i="9" s="1"/>
  <c r="H285" i="9" s="1"/>
  <c r="H286" i="9" s="1"/>
  <c r="H287" i="9" s="1"/>
  <c r="H288" i="9" s="1"/>
  <c r="H289" i="9" s="1"/>
  <c r="H290" i="9" s="1"/>
  <c r="H291" i="9" s="1"/>
  <c r="H292" i="9" s="1"/>
  <c r="H293" i="9" s="1"/>
  <c r="H294" i="9" s="1"/>
  <c r="H295" i="9" s="1"/>
  <c r="H296" i="9" s="1"/>
  <c r="H297" i="9" s="1"/>
  <c r="H298" i="9" s="1"/>
  <c r="H299" i="9" s="1"/>
  <c r="H300" i="9" s="1"/>
  <c r="H301" i="9" s="1"/>
  <c r="H302" i="9" s="1"/>
  <c r="H303" i="9" s="1"/>
  <c r="H304" i="9" s="1"/>
  <c r="H305" i="9" s="1"/>
  <c r="H306" i="9" s="1"/>
  <c r="H307" i="9" s="1"/>
  <c r="H308" i="9" s="1"/>
  <c r="H309" i="9" s="1"/>
  <c r="H310" i="9" s="1"/>
  <c r="H311" i="9" s="1"/>
  <c r="H312" i="9" s="1"/>
  <c r="H313" i="9" s="1"/>
  <c r="H314" i="9" s="1"/>
  <c r="H315" i="9" s="1"/>
  <c r="H316" i="9" s="1"/>
  <c r="H317" i="9" s="1"/>
  <c r="H318" i="9" s="1"/>
  <c r="H319" i="9" s="1"/>
  <c r="H320" i="9" s="1"/>
  <c r="H321" i="9" s="1"/>
  <c r="H322" i="9" s="1"/>
  <c r="H323" i="9" s="1"/>
  <c r="H324" i="9" s="1"/>
  <c r="H325" i="9" s="1"/>
  <c r="H326" i="9" s="1"/>
  <c r="H327" i="9" s="1"/>
  <c r="H328" i="9" s="1"/>
  <c r="H329" i="9" s="1"/>
  <c r="H330" i="9" s="1"/>
  <c r="H331" i="9" s="1"/>
  <c r="H332" i="9" s="1"/>
  <c r="H333" i="9" s="1"/>
  <c r="H334" i="9" s="1"/>
  <c r="H335" i="9" s="1"/>
  <c r="H336" i="9" s="1"/>
  <c r="H337" i="9" s="1"/>
  <c r="H338" i="9" s="1"/>
  <c r="H339" i="9" s="1"/>
  <c r="H340" i="9" s="1"/>
  <c r="H341" i="9" s="1"/>
  <c r="H342" i="9" s="1"/>
  <c r="H343" i="9" s="1"/>
  <c r="H344" i="9" s="1"/>
  <c r="H345" i="9" s="1"/>
  <c r="H346" i="9" s="1"/>
  <c r="H347" i="9" s="1"/>
  <c r="H348" i="9" s="1"/>
  <c r="H349" i="9" s="1"/>
  <c r="H350" i="9" s="1"/>
  <c r="H351" i="9" s="1"/>
  <c r="H352" i="9" s="1"/>
  <c r="H353" i="9" s="1"/>
  <c r="H354" i="9" s="1"/>
  <c r="H355" i="9" s="1"/>
  <c r="H356" i="9" s="1"/>
  <c r="H357" i="9" s="1"/>
  <c r="H358" i="9" s="1"/>
  <c r="H359" i="9" s="1"/>
  <c r="H360" i="9" s="1"/>
  <c r="H361" i="9" s="1"/>
  <c r="H362" i="9" s="1"/>
  <c r="H363" i="9" s="1"/>
  <c r="H364" i="9" s="1"/>
  <c r="H365" i="9" s="1"/>
  <c r="H366" i="9" s="1"/>
  <c r="H367" i="9" s="1"/>
  <c r="H368" i="9" s="1"/>
  <c r="H369" i="9" s="1"/>
  <c r="H370" i="9" s="1"/>
  <c r="H371" i="9" s="1"/>
  <c r="H372" i="9" s="1"/>
  <c r="H373" i="9" s="1"/>
  <c r="H374" i="9" s="1"/>
  <c r="H375" i="9" s="1"/>
  <c r="H376" i="9" s="1"/>
  <c r="H377" i="9" s="1"/>
  <c r="H378" i="9" s="1"/>
  <c r="H379" i="9" s="1"/>
  <c r="H380" i="9" s="1"/>
  <c r="H381" i="9" s="1"/>
  <c r="H382" i="9" s="1"/>
  <c r="H383" i="9" s="1"/>
  <c r="H384" i="9" s="1"/>
  <c r="H385" i="9" s="1"/>
  <c r="H386" i="9" s="1"/>
  <c r="H387" i="9" s="1"/>
  <c r="H388" i="9" s="1"/>
  <c r="H389" i="9" s="1"/>
  <c r="H390" i="9" s="1"/>
  <c r="H391" i="9" s="1"/>
  <c r="H392" i="9" s="1"/>
  <c r="H393" i="9" s="1"/>
  <c r="H394" i="9" s="1"/>
  <c r="H395" i="9" s="1"/>
  <c r="H396" i="9" s="1"/>
  <c r="H397" i="9" s="1"/>
  <c r="H398" i="9" s="1"/>
  <c r="H399" i="9" s="1"/>
  <c r="H400" i="9" s="1"/>
  <c r="H401" i="9" s="1"/>
  <c r="H402" i="9" s="1"/>
  <c r="H403" i="9" s="1"/>
  <c r="H404" i="9" s="1"/>
  <c r="H405" i="9" s="1"/>
  <c r="H406" i="9" s="1"/>
  <c r="H407" i="9" s="1"/>
  <c r="H408" i="9" s="1"/>
  <c r="H409" i="9" s="1"/>
  <c r="H410" i="9" s="1"/>
  <c r="H411" i="9" s="1"/>
  <c r="H412" i="9" s="1"/>
  <c r="H413" i="9" s="1"/>
  <c r="H414" i="9" s="1"/>
  <c r="H415" i="9" s="1"/>
  <c r="H416" i="9" s="1"/>
  <c r="H417" i="9" s="1"/>
  <c r="H418" i="9" s="1"/>
  <c r="H419" i="9" s="1"/>
  <c r="H420" i="9" s="1"/>
  <c r="H421" i="9" s="1"/>
  <c r="H422" i="9" s="1"/>
  <c r="H423" i="9" s="1"/>
  <c r="H424" i="9" s="1"/>
  <c r="H425" i="9" s="1"/>
  <c r="H426" i="9" s="1"/>
  <c r="H427" i="9" s="1"/>
  <c r="H428" i="9" s="1"/>
  <c r="H429" i="9" s="1"/>
  <c r="H430" i="9" s="1"/>
  <c r="H431" i="9" s="1"/>
  <c r="H432" i="9" s="1"/>
  <c r="H433" i="9" s="1"/>
  <c r="H434" i="9" s="1"/>
  <c r="H435" i="9" s="1"/>
  <c r="H436" i="9" s="1"/>
  <c r="H437" i="9" s="1"/>
  <c r="H438" i="9" s="1"/>
  <c r="H439" i="9" s="1"/>
  <c r="H440" i="9" s="1"/>
  <c r="H441" i="9" s="1"/>
  <c r="H442" i="9" s="1"/>
  <c r="H443" i="9" s="1"/>
  <c r="H444" i="9" s="1"/>
  <c r="H445" i="9" s="1"/>
  <c r="H446" i="9" s="1"/>
  <c r="H447" i="9" s="1"/>
  <c r="H448" i="9" s="1"/>
  <c r="H449" i="9" s="1"/>
  <c r="H450" i="9" s="1"/>
  <c r="H451" i="9" s="1"/>
  <c r="H452" i="9" s="1"/>
  <c r="H453" i="9" s="1"/>
  <c r="H454" i="9" s="1"/>
  <c r="H455" i="9" s="1"/>
  <c r="H456" i="9" s="1"/>
  <c r="H457" i="9" s="1"/>
  <c r="H458" i="9" s="1"/>
  <c r="H459" i="9" s="1"/>
  <c r="H460" i="9" s="1"/>
  <c r="H461" i="9" s="1"/>
  <c r="H462" i="9" s="1"/>
  <c r="H463" i="9" s="1"/>
  <c r="H464" i="9" s="1"/>
  <c r="H465" i="9" s="1"/>
  <c r="H466" i="9" s="1"/>
  <c r="H467" i="9" s="1"/>
  <c r="H468" i="9" s="1"/>
  <c r="H469" i="9" s="1"/>
  <c r="H470" i="9" s="1"/>
  <c r="H471" i="9" s="1"/>
  <c r="H472" i="9" s="1"/>
  <c r="H473" i="9" s="1"/>
  <c r="H474" i="9" s="1"/>
  <c r="H475" i="9" s="1"/>
  <c r="H476" i="9" s="1"/>
  <c r="H477" i="9" s="1"/>
  <c r="H478" i="9" s="1"/>
  <c r="H479" i="9" s="1"/>
  <c r="H480" i="9" s="1"/>
  <c r="H481" i="9" s="1"/>
  <c r="H482" i="9" s="1"/>
  <c r="H483" i="9" s="1"/>
  <c r="H484" i="9" s="1"/>
  <c r="H485" i="9" s="1"/>
  <c r="H486" i="9" s="1"/>
  <c r="H487" i="9" s="1"/>
  <c r="H488" i="9" s="1"/>
  <c r="H489" i="9" s="1"/>
  <c r="H490" i="9" s="1"/>
  <c r="H491" i="9" s="1"/>
  <c r="H492" i="9" s="1"/>
  <c r="H493" i="9" s="1"/>
  <c r="H494" i="9" s="1"/>
  <c r="H495" i="9" s="1"/>
  <c r="H496" i="9" s="1"/>
  <c r="H497" i="9" s="1"/>
  <c r="H498" i="9" s="1"/>
  <c r="H499" i="9" s="1"/>
  <c r="H500" i="9" s="1"/>
  <c r="H501" i="9" s="1"/>
  <c r="H502" i="9" s="1"/>
  <c r="H503" i="9" s="1"/>
  <c r="H504" i="9" s="1"/>
  <c r="H505" i="9" s="1"/>
  <c r="H506" i="9" s="1"/>
  <c r="H507" i="9" s="1"/>
  <c r="H508" i="9" s="1"/>
  <c r="H509" i="9" s="1"/>
  <c r="H510" i="9" s="1"/>
  <c r="H511" i="9" s="1"/>
  <c r="H512" i="9" s="1"/>
  <c r="H513" i="9" s="1"/>
  <c r="H514" i="9" s="1"/>
  <c r="H515" i="9" s="1"/>
  <c r="H516" i="9" s="1"/>
  <c r="H517" i="9" s="1"/>
  <c r="H518" i="9" s="1"/>
  <c r="H519" i="9" s="1"/>
  <c r="H520" i="9" s="1"/>
  <c r="H521" i="9" s="1"/>
  <c r="H522" i="9" s="1"/>
  <c r="H523" i="9" s="1"/>
  <c r="H524" i="9" s="1"/>
  <c r="H525" i="9" s="1"/>
  <c r="H526" i="9" s="1"/>
  <c r="H527" i="9" s="1"/>
  <c r="H528" i="9" s="1"/>
  <c r="H529" i="9" s="1"/>
  <c r="H530" i="9" s="1"/>
  <c r="H531" i="9" s="1"/>
  <c r="H532" i="9" s="1"/>
  <c r="H533" i="9" s="1"/>
  <c r="H534" i="9" s="1"/>
  <c r="H535" i="9" s="1"/>
  <c r="H536" i="9" s="1"/>
  <c r="H537" i="9" s="1"/>
  <c r="H538" i="9" s="1"/>
  <c r="H539" i="9" s="1"/>
  <c r="H540" i="9" s="1"/>
  <c r="H541" i="9" s="1"/>
  <c r="H542" i="9" s="1"/>
  <c r="H543" i="9" s="1"/>
  <c r="H544" i="9" s="1"/>
  <c r="H545" i="9" s="1"/>
  <c r="H546" i="9" s="1"/>
  <c r="H547" i="9" s="1"/>
  <c r="H548" i="9" s="1"/>
  <c r="H549" i="9" s="1"/>
  <c r="H550" i="9" s="1"/>
  <c r="H551" i="9" s="1"/>
  <c r="H552" i="9" s="1"/>
  <c r="H553" i="9" s="1"/>
  <c r="H554" i="9" s="1"/>
  <c r="H555" i="9" s="1"/>
  <c r="H556" i="9" s="1"/>
  <c r="H557" i="9" s="1"/>
  <c r="H558" i="9" s="1"/>
  <c r="H559" i="9" s="1"/>
  <c r="H560" i="9" s="1"/>
  <c r="H561" i="9" s="1"/>
  <c r="H562" i="9" s="1"/>
  <c r="H563" i="9" s="1"/>
  <c r="H564" i="9" s="1"/>
  <c r="H565" i="9" s="1"/>
  <c r="H566" i="9" s="1"/>
  <c r="H567" i="9" s="1"/>
  <c r="H568" i="9" s="1"/>
  <c r="H569" i="9" s="1"/>
  <c r="H570" i="9" s="1"/>
  <c r="H571" i="9" s="1"/>
  <c r="H572" i="9" s="1"/>
  <c r="H573" i="9" s="1"/>
  <c r="H574" i="9" s="1"/>
  <c r="H575" i="9" s="1"/>
  <c r="H576" i="9" s="1"/>
  <c r="H577" i="9" s="1"/>
  <c r="H578" i="9" s="1"/>
  <c r="H579" i="9" s="1"/>
  <c r="H580" i="9" s="1"/>
  <c r="H581" i="9" s="1"/>
  <c r="H582" i="9" s="1"/>
  <c r="H583" i="9" s="1"/>
  <c r="H584" i="9" s="1"/>
  <c r="H585" i="9" s="1"/>
  <c r="H586" i="9" s="1"/>
  <c r="H587" i="9" s="1"/>
  <c r="H588" i="9" s="1"/>
  <c r="H589" i="9" s="1"/>
  <c r="H590" i="9" s="1"/>
  <c r="H591" i="9" s="1"/>
  <c r="H592" i="9" s="1"/>
  <c r="H593" i="9" s="1"/>
  <c r="H594" i="9" s="1"/>
  <c r="H595" i="9" s="1"/>
  <c r="H596" i="9" s="1"/>
  <c r="H597" i="9" s="1"/>
  <c r="H598" i="9" s="1"/>
  <c r="H599" i="9" s="1"/>
  <c r="H600" i="9" s="1"/>
  <c r="H601" i="9" s="1"/>
  <c r="H602" i="9" s="1"/>
  <c r="H603" i="9" s="1"/>
  <c r="H604" i="9" s="1"/>
  <c r="H605" i="9" s="1"/>
  <c r="H606" i="9" s="1"/>
  <c r="H607" i="9" s="1"/>
  <c r="H608" i="9" s="1"/>
  <c r="H609" i="9" s="1"/>
  <c r="H610" i="9" s="1"/>
  <c r="H611" i="9" s="1"/>
  <c r="H612" i="9" s="1"/>
  <c r="H613" i="9" s="1"/>
  <c r="H614" i="9" s="1"/>
  <c r="H615" i="9" s="1"/>
  <c r="H616" i="9" s="1"/>
  <c r="H617" i="9" s="1"/>
  <c r="H618" i="9" s="1"/>
  <c r="H619" i="9" s="1"/>
  <c r="H620" i="9" s="1"/>
  <c r="H621" i="9" s="1"/>
  <c r="H622" i="9" s="1"/>
  <c r="H623" i="9" s="1"/>
  <c r="H624" i="9" s="1"/>
  <c r="H625" i="9" s="1"/>
  <c r="H626" i="9" s="1"/>
  <c r="H627" i="9" s="1"/>
  <c r="H628" i="9" s="1"/>
  <c r="H629" i="9" s="1"/>
  <c r="H630" i="9" s="1"/>
  <c r="H631" i="9" s="1"/>
  <c r="H632" i="9" s="1"/>
  <c r="H633" i="9" s="1"/>
  <c r="H634" i="9" s="1"/>
  <c r="H635" i="9" s="1"/>
  <c r="H636" i="9" s="1"/>
  <c r="H637" i="9" s="1"/>
  <c r="H638" i="9" s="1"/>
  <c r="H639" i="9" s="1"/>
  <c r="H640" i="9" s="1"/>
  <c r="H641" i="9" s="1"/>
  <c r="H642" i="9" s="1"/>
  <c r="H643" i="9" s="1"/>
  <c r="H644" i="9" s="1"/>
  <c r="H645" i="9" s="1"/>
  <c r="H646" i="9" s="1"/>
  <c r="H647" i="9" s="1"/>
  <c r="H648" i="9" s="1"/>
  <c r="H649" i="9" s="1"/>
  <c r="H650" i="9" s="1"/>
  <c r="H651" i="9" s="1"/>
  <c r="H652" i="9" s="1"/>
  <c r="H653" i="9" s="1"/>
  <c r="H654" i="9" s="1"/>
  <c r="H655" i="9" s="1"/>
  <c r="H656" i="9" s="1"/>
  <c r="H657" i="9" s="1"/>
  <c r="H658" i="9" s="1"/>
  <c r="H659" i="9" s="1"/>
  <c r="H660" i="9" s="1"/>
  <c r="H661" i="9" s="1"/>
  <c r="H662" i="9" s="1"/>
  <c r="H663" i="9" s="1"/>
  <c r="H664" i="9" s="1"/>
  <c r="H665" i="9" s="1"/>
  <c r="H666" i="9" s="1"/>
  <c r="H667" i="9" s="1"/>
  <c r="H668" i="9" s="1"/>
  <c r="H669" i="9" s="1"/>
  <c r="H670" i="9" s="1"/>
  <c r="H671" i="9" s="1"/>
  <c r="H672" i="9" s="1"/>
  <c r="H673" i="9" s="1"/>
  <c r="H674" i="9" s="1"/>
  <c r="H675" i="9" s="1"/>
  <c r="H676" i="9" s="1"/>
  <c r="H677" i="9" s="1"/>
  <c r="H678" i="9" s="1"/>
  <c r="H679" i="9" s="1"/>
  <c r="H680" i="9" s="1"/>
  <c r="H681" i="9" s="1"/>
  <c r="H682" i="9" s="1"/>
  <c r="H683" i="9" s="1"/>
  <c r="H684" i="9" s="1"/>
  <c r="H685" i="9" s="1"/>
  <c r="H686" i="9" s="1"/>
  <c r="H687" i="9" s="1"/>
  <c r="H688" i="9" s="1"/>
  <c r="H689" i="9" s="1"/>
  <c r="H690" i="9" s="1"/>
  <c r="H691" i="9" s="1"/>
  <c r="H692" i="9" s="1"/>
  <c r="H693" i="9" s="1"/>
  <c r="H694" i="9" s="1"/>
  <c r="H695" i="9" s="1"/>
  <c r="H696" i="9" s="1"/>
  <c r="H697" i="9" s="1"/>
  <c r="H698" i="9" s="1"/>
  <c r="H699" i="9" s="1"/>
  <c r="H700" i="9" s="1"/>
  <c r="H701" i="9" s="1"/>
  <c r="H702" i="9" s="1"/>
  <c r="H703" i="9" s="1"/>
  <c r="H704" i="9" s="1"/>
  <c r="H705" i="9" s="1"/>
  <c r="H706" i="9" s="1"/>
  <c r="H707" i="9" s="1"/>
  <c r="H708" i="9" s="1"/>
  <c r="H709" i="9" s="1"/>
  <c r="H710" i="9" s="1"/>
  <c r="H711" i="9" s="1"/>
  <c r="H712" i="9" s="1"/>
  <c r="H713" i="9" s="1"/>
  <c r="H714" i="9" s="1"/>
  <c r="H715" i="9" s="1"/>
  <c r="H716" i="9" s="1"/>
  <c r="H717" i="9" s="1"/>
  <c r="H718" i="9" s="1"/>
  <c r="H719" i="9" s="1"/>
  <c r="H720" i="9" s="1"/>
  <c r="H721" i="9" s="1"/>
  <c r="H722" i="9" s="1"/>
  <c r="H723" i="9" s="1"/>
  <c r="H724" i="9" s="1"/>
  <c r="H725" i="9" s="1"/>
  <c r="H726" i="9" s="1"/>
  <c r="H727" i="9" s="1"/>
  <c r="H728" i="9" s="1"/>
  <c r="H729" i="9" s="1"/>
  <c r="H730" i="9" s="1"/>
  <c r="H731" i="9" s="1"/>
  <c r="H732" i="9" s="1"/>
  <c r="H733" i="9" s="1"/>
  <c r="H734" i="9" s="1"/>
  <c r="H735" i="9" s="1"/>
  <c r="H736" i="9" s="1"/>
  <c r="H737" i="9" s="1"/>
  <c r="H738" i="9" s="1"/>
  <c r="H739" i="9" s="1"/>
  <c r="H740" i="9" s="1"/>
  <c r="H741" i="9" s="1"/>
  <c r="H742" i="9" s="1"/>
  <c r="H743" i="9" s="1"/>
  <c r="H744" i="9" s="1"/>
  <c r="H745" i="9" s="1"/>
  <c r="H746" i="9" s="1"/>
  <c r="H747" i="9" s="1"/>
  <c r="H748" i="9" s="1"/>
  <c r="H749" i="9" s="1"/>
  <c r="H750" i="9" s="1"/>
  <c r="H751" i="9" s="1"/>
  <c r="H752" i="9" s="1"/>
  <c r="H753" i="9" s="1"/>
  <c r="H754" i="9" s="1"/>
  <c r="H755" i="9" s="1"/>
  <c r="H756" i="9" s="1"/>
  <c r="H757" i="9" s="1"/>
  <c r="H758" i="9" s="1"/>
  <c r="H759" i="9" s="1"/>
  <c r="H760" i="9" s="1"/>
  <c r="H761" i="9" s="1"/>
  <c r="H762" i="9" s="1"/>
  <c r="H763" i="9" s="1"/>
  <c r="H764" i="9" s="1"/>
  <c r="H765" i="9" s="1"/>
  <c r="H766" i="9" s="1"/>
  <c r="H767" i="9" s="1"/>
  <c r="H768" i="9" s="1"/>
  <c r="H769" i="9" s="1"/>
  <c r="H770" i="9" s="1"/>
  <c r="H771" i="9" s="1"/>
  <c r="H772" i="9" s="1"/>
  <c r="H773" i="9" s="1"/>
  <c r="H774" i="9" s="1"/>
  <c r="H775" i="9" s="1"/>
  <c r="H776" i="9" s="1"/>
  <c r="H777" i="9" s="1"/>
  <c r="H778" i="9" s="1"/>
  <c r="H779" i="9" s="1"/>
  <c r="H780" i="9" s="1"/>
  <c r="H781" i="9" s="1"/>
  <c r="H782" i="9" s="1"/>
  <c r="H783" i="9" s="1"/>
  <c r="H784" i="9" s="1"/>
  <c r="H785" i="9" s="1"/>
  <c r="H786" i="9" s="1"/>
  <c r="H787" i="9" s="1"/>
  <c r="H788" i="9" s="1"/>
  <c r="H789" i="9" s="1"/>
  <c r="H790" i="9" s="1"/>
  <c r="H791" i="9" s="1"/>
  <c r="H792" i="9" s="1"/>
  <c r="H793" i="9" s="1"/>
  <c r="H794" i="9" s="1"/>
  <c r="H795" i="9" s="1"/>
  <c r="H796" i="9" s="1"/>
  <c r="H797" i="9" s="1"/>
  <c r="H798" i="9" s="1"/>
  <c r="H799" i="9" s="1"/>
  <c r="H800" i="9" s="1"/>
  <c r="H801" i="9" s="1"/>
  <c r="H802" i="9" s="1"/>
  <c r="H803" i="9" s="1"/>
  <c r="H804" i="9" s="1"/>
  <c r="H805" i="9" s="1"/>
  <c r="H806" i="9" s="1"/>
  <c r="H807" i="9" s="1"/>
  <c r="H808" i="9" s="1"/>
  <c r="H809" i="9" s="1"/>
  <c r="H810" i="9" s="1"/>
  <c r="H811" i="9" s="1"/>
  <c r="H812" i="9" s="1"/>
  <c r="H813" i="9" s="1"/>
  <c r="H814" i="9" s="1"/>
  <c r="H815" i="9" s="1"/>
  <c r="H816" i="9" s="1"/>
  <c r="H817" i="9" s="1"/>
  <c r="H818" i="9" s="1"/>
  <c r="H819" i="9" s="1"/>
  <c r="H820" i="9" s="1"/>
  <c r="H821" i="9" s="1"/>
  <c r="H822" i="9" s="1"/>
  <c r="H823" i="9" s="1"/>
  <c r="H824" i="9" s="1"/>
  <c r="H825" i="9" s="1"/>
  <c r="H826" i="9" s="1"/>
  <c r="H827" i="9" s="1"/>
  <c r="H828" i="9" s="1"/>
  <c r="H829" i="9" s="1"/>
  <c r="H830" i="9" s="1"/>
  <c r="H831" i="9" s="1"/>
  <c r="H832" i="9" s="1"/>
  <c r="H833" i="9" s="1"/>
  <c r="H834" i="9" s="1"/>
  <c r="H835" i="9" s="1"/>
  <c r="H836" i="9" s="1"/>
  <c r="H837" i="9" s="1"/>
  <c r="H838" i="9" s="1"/>
  <c r="H839" i="9" s="1"/>
  <c r="H840" i="9" s="1"/>
  <c r="H841" i="9" s="1"/>
  <c r="H842" i="9" s="1"/>
  <c r="H843" i="9" s="1"/>
  <c r="H844" i="9" s="1"/>
  <c r="H845" i="9" s="1"/>
  <c r="H846" i="9" s="1"/>
  <c r="H847" i="9" s="1"/>
  <c r="H848" i="9" s="1"/>
  <c r="H849" i="9" s="1"/>
  <c r="H850" i="9" s="1"/>
  <c r="H851" i="9" s="1"/>
  <c r="H852" i="9" s="1"/>
  <c r="H853" i="9" s="1"/>
  <c r="H854" i="9" s="1"/>
  <c r="H855" i="9" s="1"/>
  <c r="H856" i="9" s="1"/>
  <c r="H857" i="9" s="1"/>
  <c r="H858" i="9" s="1"/>
  <c r="H859" i="9" s="1"/>
  <c r="H860" i="9" s="1"/>
  <c r="H861" i="9" s="1"/>
  <c r="H862" i="9" s="1"/>
  <c r="H863" i="9" s="1"/>
  <c r="H864" i="9" s="1"/>
  <c r="H865" i="9" s="1"/>
  <c r="H866" i="9" s="1"/>
  <c r="H867" i="9" s="1"/>
  <c r="H868" i="9" s="1"/>
  <c r="H869" i="9" s="1"/>
  <c r="H870" i="9" s="1"/>
  <c r="H871" i="9" s="1"/>
  <c r="H872" i="9" s="1"/>
  <c r="H873" i="9" s="1"/>
  <c r="H874" i="9" s="1"/>
  <c r="H875" i="9" s="1"/>
  <c r="H876" i="9" s="1"/>
  <c r="H877" i="9" s="1"/>
  <c r="H878" i="9" s="1"/>
  <c r="H879" i="9" s="1"/>
  <c r="H880" i="9" s="1"/>
  <c r="H881" i="9" s="1"/>
  <c r="H882" i="9" s="1"/>
  <c r="H883" i="9" s="1"/>
  <c r="H884" i="9" s="1"/>
  <c r="H885" i="9" s="1"/>
  <c r="H886" i="9" s="1"/>
  <c r="H887" i="9" s="1"/>
  <c r="H888" i="9" s="1"/>
  <c r="H889" i="9" s="1"/>
  <c r="H890" i="9" s="1"/>
  <c r="H891" i="9" s="1"/>
  <c r="H892" i="9" s="1"/>
  <c r="H893" i="9" s="1"/>
  <c r="H894" i="9" s="1"/>
  <c r="H895" i="9" s="1"/>
  <c r="H896" i="9" s="1"/>
  <c r="H897" i="9" s="1"/>
  <c r="H898" i="9" s="1"/>
  <c r="H899" i="9" s="1"/>
  <c r="H900" i="9" s="1"/>
  <c r="H901" i="9" s="1"/>
  <c r="H902" i="9" s="1"/>
  <c r="H903" i="9" s="1"/>
  <c r="H904" i="9" s="1"/>
  <c r="H905" i="9" s="1"/>
  <c r="H906" i="9" s="1"/>
  <c r="H907" i="9" s="1"/>
  <c r="H908" i="9" s="1"/>
  <c r="H909" i="9" s="1"/>
  <c r="H910" i="9" s="1"/>
  <c r="H911" i="9" s="1"/>
  <c r="H912" i="9" s="1"/>
  <c r="H913" i="9" s="1"/>
  <c r="H914" i="9" s="1"/>
  <c r="H915" i="9" s="1"/>
  <c r="H916" i="9" s="1"/>
  <c r="H917" i="9" s="1"/>
  <c r="H918" i="9" s="1"/>
  <c r="H919" i="9" s="1"/>
  <c r="H920" i="9" s="1"/>
  <c r="H921" i="9" s="1"/>
  <c r="H922" i="9" s="1"/>
  <c r="H923" i="9" s="1"/>
  <c r="H924" i="9" s="1"/>
  <c r="H925" i="9" s="1"/>
  <c r="H926" i="9" s="1"/>
  <c r="H927" i="9" s="1"/>
  <c r="H928" i="9" s="1"/>
  <c r="H929" i="9" s="1"/>
  <c r="H930" i="9" s="1"/>
  <c r="H931" i="9" s="1"/>
  <c r="H932" i="9" s="1"/>
  <c r="H933" i="9" s="1"/>
  <c r="H934" i="9" s="1"/>
  <c r="H935" i="9" s="1"/>
  <c r="H936" i="9" s="1"/>
  <c r="H937" i="9" s="1"/>
  <c r="H938" i="9" s="1"/>
  <c r="H939" i="9" s="1"/>
  <c r="H940" i="9" s="1"/>
  <c r="H941" i="9" s="1"/>
  <c r="H942" i="9" s="1"/>
  <c r="H943" i="9" s="1"/>
  <c r="H944" i="9" s="1"/>
  <c r="H945" i="9" s="1"/>
  <c r="H946" i="9" s="1"/>
  <c r="H947" i="9" s="1"/>
  <c r="H948" i="9" s="1"/>
  <c r="H949" i="9" s="1"/>
  <c r="H950" i="9" s="1"/>
  <c r="H951" i="9" s="1"/>
  <c r="H952" i="9" s="1"/>
  <c r="H953" i="9" s="1"/>
  <c r="H954" i="9" s="1"/>
  <c r="H955" i="9" s="1"/>
  <c r="H956" i="9" s="1"/>
  <c r="H957" i="9" s="1"/>
  <c r="H958" i="9" s="1"/>
  <c r="H959" i="9" s="1"/>
  <c r="H960" i="9" s="1"/>
  <c r="H961" i="9" s="1"/>
  <c r="H962" i="9" s="1"/>
  <c r="H963" i="9" s="1"/>
  <c r="H964" i="9" s="1"/>
  <c r="H965" i="9" s="1"/>
  <c r="H966" i="9" s="1"/>
  <c r="H967" i="9" s="1"/>
  <c r="H968" i="9" s="1"/>
  <c r="H969" i="9" s="1"/>
  <c r="H970" i="9" s="1"/>
  <c r="H971" i="9" s="1"/>
  <c r="H972" i="9" s="1"/>
  <c r="H973" i="9" s="1"/>
  <c r="H974" i="9" s="1"/>
  <c r="H975" i="9" s="1"/>
  <c r="H976" i="9" s="1"/>
  <c r="H977" i="9" s="1"/>
  <c r="H978" i="9" s="1"/>
  <c r="H979" i="9" s="1"/>
  <c r="H980" i="9" s="1"/>
  <c r="H981" i="9" s="1"/>
  <c r="H982" i="9" s="1"/>
  <c r="H983" i="9" s="1"/>
  <c r="H984" i="9" s="1"/>
  <c r="H985" i="9" s="1"/>
  <c r="H986" i="9" s="1"/>
  <c r="H987" i="9" s="1"/>
  <c r="H988" i="9" s="1"/>
  <c r="H989" i="9" s="1"/>
  <c r="H990" i="9" s="1"/>
  <c r="H991" i="9" s="1"/>
  <c r="H992" i="9" s="1"/>
  <c r="H993" i="9" s="1"/>
  <c r="H994" i="9" s="1"/>
  <c r="H995" i="9" s="1"/>
  <c r="H996" i="9" s="1"/>
  <c r="H997" i="9" s="1"/>
  <c r="H998" i="9" s="1"/>
  <c r="H999" i="9" s="1"/>
  <c r="H1000" i="9" s="1"/>
  <c r="H1001" i="9" s="1"/>
  <c r="H1002" i="9" s="1"/>
  <c r="H1003" i="9" s="1"/>
  <c r="H1004" i="9" s="1"/>
  <c r="H1005" i="9" s="1"/>
  <c r="H1006" i="9" s="1"/>
  <c r="H1007" i="9" s="1"/>
  <c r="H1008" i="9" s="1"/>
  <c r="H1009" i="9" s="1"/>
  <c r="H1010" i="9" s="1"/>
  <c r="H1011" i="9" s="1"/>
  <c r="H1012" i="9" s="1"/>
  <c r="H1013" i="9" s="1"/>
  <c r="H1014" i="9" s="1"/>
  <c r="H1015" i="9" s="1"/>
  <c r="H1016" i="9" s="1"/>
  <c r="H1017" i="9" s="1"/>
  <c r="H1018" i="9" s="1"/>
  <c r="H1019" i="9" s="1"/>
  <c r="H1020" i="9" s="1"/>
  <c r="H1021" i="9" s="1"/>
  <c r="H1022" i="9" s="1"/>
  <c r="H1023" i="9" s="1"/>
  <c r="H1024" i="9" s="1"/>
  <c r="H1025" i="9" s="1"/>
  <c r="H1026" i="9" s="1"/>
  <c r="H1027" i="9" s="1"/>
  <c r="H1028" i="9" s="1"/>
  <c r="H1029" i="9" s="1"/>
  <c r="H1030" i="9" s="1"/>
  <c r="H1031" i="9" s="1"/>
  <c r="H1032" i="9" s="1"/>
  <c r="H1033" i="9" s="1"/>
  <c r="H1034" i="9" s="1"/>
  <c r="H1035" i="9" s="1"/>
  <c r="H1036" i="9" s="1"/>
  <c r="H1037" i="9" s="1"/>
  <c r="H1038" i="9" s="1"/>
  <c r="H1039" i="9" s="1"/>
  <c r="H1040" i="9" s="1"/>
  <c r="H1041" i="9" s="1"/>
  <c r="H1042" i="9" s="1"/>
  <c r="H1043" i="9" s="1"/>
  <c r="H1044" i="9" s="1"/>
  <c r="H1045" i="9" s="1"/>
  <c r="H1046" i="9" s="1"/>
  <c r="H1047" i="9" s="1"/>
  <c r="H1048" i="9" s="1"/>
  <c r="H1049" i="9" s="1"/>
  <c r="H1050" i="9" s="1"/>
  <c r="H1051" i="9" s="1"/>
  <c r="H1052" i="9" s="1"/>
  <c r="H1053" i="9" s="1"/>
  <c r="H1054" i="9" s="1"/>
  <c r="H1055" i="9" s="1"/>
  <c r="H1056" i="9" s="1"/>
  <c r="H1057" i="9" s="1"/>
  <c r="H1058" i="9" s="1"/>
  <c r="H1059" i="9" s="1"/>
  <c r="H1060" i="9" s="1"/>
  <c r="H1061" i="9" s="1"/>
  <c r="H1062" i="9" s="1"/>
  <c r="H1063" i="9" s="1"/>
  <c r="H1064" i="9" s="1"/>
  <c r="H1065" i="9" s="1"/>
  <c r="H1066" i="9" s="1"/>
  <c r="H1067" i="9" s="1"/>
  <c r="H1068" i="9" s="1"/>
  <c r="H1069" i="9" s="1"/>
  <c r="H1070" i="9" s="1"/>
  <c r="H1071" i="9" s="1"/>
  <c r="H1072" i="9" s="1"/>
  <c r="H1073" i="9" s="1"/>
  <c r="H1074" i="9" s="1"/>
  <c r="H1075" i="9" s="1"/>
  <c r="H1076" i="9" s="1"/>
  <c r="H1077" i="9" s="1"/>
  <c r="H1078" i="9" s="1"/>
  <c r="H1079" i="9" s="1"/>
  <c r="H1080" i="9" s="1"/>
  <c r="H1081" i="9" s="1"/>
  <c r="H1082" i="9" s="1"/>
  <c r="H1083" i="9" s="1"/>
  <c r="H1084" i="9" s="1"/>
  <c r="H1085" i="9" s="1"/>
  <c r="H1086" i="9" s="1"/>
  <c r="H1087" i="9" s="1"/>
  <c r="H1088" i="9" s="1"/>
  <c r="H1089" i="9" s="1"/>
  <c r="H1090" i="9" s="1"/>
  <c r="H1091" i="9" s="1"/>
  <c r="H1092" i="9" s="1"/>
  <c r="H1093" i="9" s="1"/>
  <c r="H1094" i="9" s="1"/>
  <c r="H1095" i="9" s="1"/>
  <c r="H1096" i="9" s="1"/>
  <c r="H1097" i="9" s="1"/>
  <c r="H1098" i="9" s="1"/>
  <c r="H1099" i="9" s="1"/>
  <c r="H1100" i="9" s="1"/>
  <c r="H1101" i="9" s="1"/>
  <c r="H1102" i="9" s="1"/>
  <c r="H1103" i="9" s="1"/>
  <c r="H1104" i="9" s="1"/>
  <c r="H1105" i="9" s="1"/>
  <c r="H1106" i="9" s="1"/>
  <c r="H1107" i="9" s="1"/>
  <c r="H1108" i="9" s="1"/>
  <c r="H1109" i="9" s="1"/>
  <c r="H1110" i="9" s="1"/>
  <c r="H1111" i="9" s="1"/>
  <c r="H1112" i="9" s="1"/>
  <c r="H1113" i="9" s="1"/>
  <c r="H1114" i="9" s="1"/>
  <c r="H1115" i="9" s="1"/>
  <c r="H1116" i="9" s="1"/>
  <c r="H1117" i="9" s="1"/>
  <c r="H1118" i="9" s="1"/>
  <c r="H1119" i="9" s="1"/>
  <c r="H1120" i="9" s="1"/>
  <c r="H1121" i="9" s="1"/>
  <c r="H1122" i="9" s="1"/>
  <c r="H1123" i="9" s="1"/>
  <c r="H1124" i="9" s="1"/>
  <c r="H1125" i="9" s="1"/>
  <c r="H1126" i="9" s="1"/>
  <c r="H1127" i="9" s="1"/>
  <c r="H1128" i="9" s="1"/>
  <c r="H1129" i="9" s="1"/>
  <c r="H1130" i="9" s="1"/>
  <c r="H1131" i="9" s="1"/>
  <c r="H1132" i="9" s="1"/>
  <c r="H1133" i="9" s="1"/>
  <c r="H1134" i="9" s="1"/>
  <c r="H1135" i="9" s="1"/>
  <c r="H1136" i="9" s="1"/>
  <c r="H1137" i="9" s="1"/>
  <c r="H1138" i="9" s="1"/>
  <c r="H1139" i="9" s="1"/>
  <c r="H1140" i="9" s="1"/>
  <c r="H1141" i="9" s="1"/>
  <c r="H1142" i="9" s="1"/>
  <c r="H1143" i="9" s="1"/>
  <c r="H1144" i="9" s="1"/>
  <c r="H1145" i="9" s="1"/>
  <c r="H1146" i="9" s="1"/>
  <c r="H1147" i="9" s="1"/>
  <c r="H1148" i="9" s="1"/>
  <c r="H1149" i="9" s="1"/>
  <c r="H1150" i="9" s="1"/>
  <c r="H1151" i="9" s="1"/>
  <c r="H1152" i="9" s="1"/>
  <c r="H1153" i="9" s="1"/>
  <c r="H1154" i="9" s="1"/>
  <c r="H1155" i="9" s="1"/>
  <c r="H1156" i="9" s="1"/>
  <c r="H1157" i="9" s="1"/>
  <c r="H1158" i="9" s="1"/>
  <c r="H1159" i="9" s="1"/>
  <c r="H1160" i="9" s="1"/>
  <c r="H1161" i="9" s="1"/>
  <c r="H1162" i="9" s="1"/>
  <c r="H1163" i="9" s="1"/>
  <c r="H1164" i="9" s="1"/>
  <c r="H1165" i="9" s="1"/>
  <c r="H1166" i="9" s="1"/>
  <c r="H1167" i="9" s="1"/>
  <c r="H1168" i="9" s="1"/>
  <c r="H1169" i="9" s="1"/>
  <c r="H1170" i="9" s="1"/>
  <c r="H1171" i="9" s="1"/>
  <c r="H1172" i="9" s="1"/>
  <c r="H1173" i="9" s="1"/>
  <c r="H1174" i="9" s="1"/>
  <c r="H1175" i="9" s="1"/>
  <c r="H1176" i="9" s="1"/>
  <c r="H1177" i="9" s="1"/>
  <c r="H1178" i="9" s="1"/>
  <c r="H1179" i="9" s="1"/>
  <c r="H1180" i="9" s="1"/>
  <c r="H1181" i="9" s="1"/>
  <c r="H1182" i="9" s="1"/>
  <c r="H1183" i="9" s="1"/>
  <c r="H1184" i="9" s="1"/>
  <c r="H1185" i="9" s="1"/>
  <c r="H1186" i="9" s="1"/>
  <c r="H1187" i="9" s="1"/>
  <c r="H1188" i="9" s="1"/>
  <c r="H1189" i="9" s="1"/>
  <c r="H1190" i="9" s="1"/>
  <c r="H1191" i="9" s="1"/>
  <c r="H1192" i="9" s="1"/>
  <c r="H1193" i="9" s="1"/>
  <c r="H1194" i="9" s="1"/>
  <c r="H1195" i="9" s="1"/>
  <c r="H1196" i="9" s="1"/>
  <c r="H1197" i="9" s="1"/>
  <c r="H1198" i="9" s="1"/>
  <c r="H1199" i="9" s="1"/>
  <c r="H1200" i="9" s="1"/>
  <c r="H1201" i="9" s="1"/>
  <c r="H1202" i="9" s="1"/>
  <c r="H1203" i="9" s="1"/>
  <c r="H1204" i="9" s="1"/>
  <c r="H1205" i="9" s="1"/>
  <c r="H1206" i="9" s="1"/>
  <c r="H1207" i="9" s="1"/>
  <c r="H1208" i="9" s="1"/>
  <c r="H1209" i="9" s="1"/>
  <c r="H1210" i="9" s="1"/>
  <c r="H1211" i="9" s="1"/>
  <c r="H1212" i="9" s="1"/>
  <c r="H1213" i="9" s="1"/>
  <c r="H1214" i="9" s="1"/>
  <c r="H1215" i="9" s="1"/>
  <c r="H1216" i="9" s="1"/>
  <c r="H1217" i="9" s="1"/>
  <c r="H1218" i="9" s="1"/>
  <c r="H1219" i="9" s="1"/>
  <c r="H1220" i="9" s="1"/>
  <c r="H1221" i="9" s="1"/>
  <c r="H1222" i="9" s="1"/>
  <c r="H1223" i="9" s="1"/>
  <c r="H1224" i="9" s="1"/>
  <c r="H1225" i="9" s="1"/>
  <c r="H1226" i="9" s="1"/>
  <c r="H1227" i="9" s="1"/>
  <c r="H1228" i="9" s="1"/>
  <c r="H1229" i="9" s="1"/>
  <c r="H1230" i="9" s="1"/>
  <c r="H1231" i="9" s="1"/>
  <c r="H1232" i="9" s="1"/>
  <c r="H1233" i="9" s="1"/>
  <c r="H1234" i="9" s="1"/>
  <c r="H1235" i="9" s="1"/>
  <c r="H1236" i="9" s="1"/>
  <c r="H1237" i="9" s="1"/>
  <c r="H1238" i="9" s="1"/>
  <c r="H1239" i="9" s="1"/>
  <c r="H1240" i="9" s="1"/>
  <c r="H1241" i="9" s="1"/>
  <c r="H1242" i="9" s="1"/>
  <c r="H1243" i="9" s="1"/>
  <c r="H1244" i="9" s="1"/>
  <c r="H1245" i="9" s="1"/>
  <c r="H1246" i="9" s="1"/>
  <c r="H1247" i="9" s="1"/>
  <c r="H1248" i="9" s="1"/>
  <c r="H1249" i="9" s="1"/>
  <c r="H1250" i="9" s="1"/>
  <c r="H1251" i="9" s="1"/>
  <c r="H1252" i="9" s="1"/>
  <c r="H1253" i="9" s="1"/>
  <c r="H1254" i="9" s="1"/>
  <c r="H1255" i="9" s="1"/>
  <c r="H1256" i="9" s="1"/>
  <c r="H1257" i="9" s="1"/>
  <c r="H1258" i="9" s="1"/>
  <c r="H1259" i="9" s="1"/>
  <c r="H1260" i="9" s="1"/>
  <c r="H1261" i="9" s="1"/>
  <c r="H1262" i="9" s="1"/>
  <c r="H1263" i="9" s="1"/>
  <c r="H1264" i="9" s="1"/>
  <c r="H1265" i="9" s="1"/>
  <c r="H1266" i="9" s="1"/>
  <c r="H1267" i="9" s="1"/>
  <c r="H1268" i="9" s="1"/>
  <c r="H1269" i="9" s="1"/>
  <c r="H1270" i="9" s="1"/>
  <c r="H1271" i="9" s="1"/>
  <c r="H1272" i="9" s="1"/>
  <c r="H1273" i="9" s="1"/>
  <c r="H1274" i="9" s="1"/>
  <c r="H1275" i="9" s="1"/>
  <c r="H1276" i="9" s="1"/>
  <c r="H1277" i="9" s="1"/>
  <c r="H1278" i="9" s="1"/>
  <c r="H1279" i="9" s="1"/>
  <c r="H1280" i="9" s="1"/>
  <c r="H1281" i="9" s="1"/>
  <c r="H1282" i="9" s="1"/>
  <c r="H1283" i="9" s="1"/>
  <c r="H1284" i="9" s="1"/>
  <c r="H1285" i="9" s="1"/>
  <c r="H1286" i="9" s="1"/>
  <c r="H1287" i="9" s="1"/>
  <c r="H1288" i="9" s="1"/>
  <c r="H1289" i="9" s="1"/>
  <c r="H1290" i="9" s="1"/>
  <c r="H1291" i="9" s="1"/>
  <c r="H1292" i="9" s="1"/>
  <c r="H1293" i="9" s="1"/>
  <c r="H1294" i="9" s="1"/>
  <c r="H1295" i="9" s="1"/>
  <c r="H1296" i="9" s="1"/>
  <c r="H1297" i="9" s="1"/>
  <c r="H1298" i="9" s="1"/>
  <c r="H1299" i="9" s="1"/>
  <c r="H1300" i="9" s="1"/>
  <c r="H1301" i="9" s="1"/>
  <c r="H1302" i="9" s="1"/>
  <c r="H1303" i="9" s="1"/>
  <c r="H1304" i="9" s="1"/>
  <c r="H1305" i="9" s="1"/>
  <c r="H1306" i="9" s="1"/>
  <c r="H1307" i="9" s="1"/>
  <c r="H1308" i="9" s="1"/>
  <c r="H1309" i="9" s="1"/>
  <c r="H1310" i="9" s="1"/>
  <c r="H1311" i="9" s="1"/>
  <c r="H1312" i="9" s="1"/>
  <c r="H1313" i="9" s="1"/>
  <c r="H1314" i="9" s="1"/>
  <c r="H1315" i="9" s="1"/>
  <c r="H1316" i="9" s="1"/>
  <c r="H1317" i="9" s="1"/>
  <c r="H1318" i="9" s="1"/>
  <c r="H1319" i="9" s="1"/>
  <c r="H1320" i="9" s="1"/>
  <c r="H1321" i="9" s="1"/>
  <c r="H1322" i="9" s="1"/>
  <c r="H1323" i="9" s="1"/>
  <c r="H1324" i="9" s="1"/>
  <c r="H1325" i="9" s="1"/>
  <c r="H1326" i="9" s="1"/>
  <c r="H1327" i="9" s="1"/>
  <c r="H1328" i="9" s="1"/>
  <c r="H1329" i="9" s="1"/>
  <c r="H1330" i="9" s="1"/>
  <c r="H1331" i="9" s="1"/>
  <c r="H1332" i="9" s="1"/>
  <c r="H1333" i="9" s="1"/>
  <c r="H1334" i="9" s="1"/>
  <c r="H1335" i="9" s="1"/>
  <c r="H1336" i="9" s="1"/>
  <c r="H1337" i="9" s="1"/>
  <c r="H1338" i="9" s="1"/>
  <c r="H1339" i="9" s="1"/>
  <c r="H1340" i="9" s="1"/>
  <c r="H1341" i="9" s="1"/>
  <c r="H1342" i="9" s="1"/>
  <c r="H1343" i="9" s="1"/>
  <c r="H1344" i="9" s="1"/>
  <c r="H1345" i="9" s="1"/>
  <c r="H1346" i="9" s="1"/>
  <c r="H1347" i="9" s="1"/>
  <c r="H1348" i="9" s="1"/>
  <c r="H1349" i="9" s="1"/>
  <c r="H1350" i="9" s="1"/>
  <c r="H1351" i="9" s="1"/>
  <c r="H1352" i="9" s="1"/>
  <c r="H1353" i="9" s="1"/>
  <c r="H1354" i="9" s="1"/>
  <c r="H1355" i="9" s="1"/>
  <c r="H1356" i="9" s="1"/>
  <c r="H1357" i="9" s="1"/>
  <c r="H1358" i="9" s="1"/>
  <c r="H1359" i="9" s="1"/>
  <c r="H1360" i="9" s="1"/>
  <c r="H1361" i="9" s="1"/>
  <c r="H1362" i="9" s="1"/>
  <c r="H1363" i="9" s="1"/>
  <c r="H1364" i="9" s="1"/>
  <c r="H1365" i="9" s="1"/>
  <c r="H1366" i="9" s="1"/>
  <c r="H1367" i="9" s="1"/>
  <c r="H1368" i="9" s="1"/>
  <c r="H1369" i="9" s="1"/>
  <c r="H1370" i="9" s="1"/>
  <c r="H1371" i="9" s="1"/>
  <c r="H1372" i="9" s="1"/>
  <c r="H1373" i="9" s="1"/>
  <c r="H1374" i="9" s="1"/>
  <c r="H1375" i="9" s="1"/>
  <c r="H1376" i="9" s="1"/>
  <c r="H1377" i="9" s="1"/>
  <c r="H1378" i="9" s="1"/>
  <c r="H1379" i="9" s="1"/>
  <c r="H1380" i="9" s="1"/>
  <c r="H1381" i="9" s="1"/>
  <c r="H1382" i="9" s="1"/>
  <c r="H1383" i="9" s="1"/>
  <c r="H1384" i="9" s="1"/>
  <c r="H1385" i="9" s="1"/>
  <c r="H1386" i="9" s="1"/>
  <c r="H1387" i="9" s="1"/>
  <c r="H1388" i="9" s="1"/>
  <c r="H1389" i="9" s="1"/>
  <c r="H1390" i="9" s="1"/>
  <c r="H1391" i="9" s="1"/>
  <c r="H1392" i="9" s="1"/>
  <c r="H1393" i="9" s="1"/>
  <c r="H1394" i="9" s="1"/>
  <c r="H1395" i="9" s="1"/>
  <c r="H1396" i="9" s="1"/>
  <c r="H1397" i="9" s="1"/>
  <c r="H1398" i="9" s="1"/>
  <c r="H1399" i="9" s="1"/>
  <c r="H1400" i="9" s="1"/>
  <c r="H1401" i="9" s="1"/>
  <c r="H1402" i="9" s="1"/>
  <c r="H1403" i="9" s="1"/>
  <c r="H1404" i="9" s="1"/>
  <c r="H1405" i="9" s="1"/>
  <c r="H1406" i="9" s="1"/>
  <c r="H1407" i="9" s="1"/>
  <c r="H1408" i="9" s="1"/>
  <c r="H1409" i="9" s="1"/>
  <c r="H1410" i="9" s="1"/>
  <c r="H1411" i="9" s="1"/>
  <c r="H1412" i="9" s="1"/>
  <c r="H1413" i="9" s="1"/>
  <c r="H1414" i="9" s="1"/>
  <c r="H1415" i="9" s="1"/>
  <c r="H1416" i="9" s="1"/>
  <c r="H1417" i="9" s="1"/>
  <c r="H1418" i="9" s="1"/>
  <c r="H1419" i="9" s="1"/>
  <c r="H1420" i="9" s="1"/>
  <c r="H1421" i="9" s="1"/>
  <c r="H1422" i="9" s="1"/>
  <c r="H1423" i="9" s="1"/>
  <c r="H1424" i="9" s="1"/>
  <c r="H1425" i="9" s="1"/>
  <c r="H1426" i="9" s="1"/>
  <c r="H1427" i="9" s="1"/>
  <c r="H1428" i="9" s="1"/>
  <c r="H1429" i="9" s="1"/>
  <c r="H1430" i="9" s="1"/>
  <c r="H1431" i="9" s="1"/>
  <c r="H1432" i="9" s="1"/>
  <c r="H1433" i="9" s="1"/>
  <c r="H1434" i="9" s="1"/>
  <c r="H1435" i="9" s="1"/>
  <c r="H1436" i="9" s="1"/>
  <c r="H1437" i="9" s="1"/>
  <c r="H1438" i="9" s="1"/>
  <c r="H1439" i="9" s="1"/>
  <c r="H1440" i="9" s="1"/>
  <c r="H1441" i="9" s="1"/>
  <c r="H1442" i="9" s="1"/>
  <c r="H1443" i="9" s="1"/>
  <c r="H1444" i="9" s="1"/>
  <c r="H1445" i="9" s="1"/>
  <c r="H1446" i="9" s="1"/>
  <c r="H1447" i="9" s="1"/>
  <c r="H1448" i="9" s="1"/>
  <c r="H1449" i="9" s="1"/>
  <c r="H1450" i="9" s="1"/>
  <c r="H1451" i="9" s="1"/>
  <c r="H1452" i="9" s="1"/>
  <c r="H1453" i="9" s="1"/>
  <c r="H1454" i="9" s="1"/>
  <c r="H1455" i="9" s="1"/>
  <c r="H1456" i="9" s="1"/>
  <c r="H1457" i="9" s="1"/>
  <c r="H1458" i="9" s="1"/>
  <c r="H1459" i="9" s="1"/>
  <c r="H1460" i="9" s="1"/>
  <c r="H1461" i="9" s="1"/>
  <c r="H1462" i="9" s="1"/>
  <c r="H1463" i="9" s="1"/>
  <c r="H1464" i="9" s="1"/>
  <c r="H1465" i="9" s="1"/>
  <c r="H1466" i="9" s="1"/>
  <c r="H1467" i="9" s="1"/>
  <c r="H1468" i="9" s="1"/>
  <c r="H1469" i="9" s="1"/>
  <c r="H1470" i="9" s="1"/>
  <c r="H1471" i="9" s="1"/>
  <c r="H1472" i="9" s="1"/>
  <c r="H1473" i="9" s="1"/>
  <c r="H1474" i="9" s="1"/>
  <c r="H1475" i="9" s="1"/>
  <c r="H1476" i="9" s="1"/>
  <c r="H1477" i="9" s="1"/>
  <c r="H1478" i="9" s="1"/>
  <c r="H1479" i="9" s="1"/>
  <c r="H1480" i="9" s="1"/>
  <c r="H1481" i="9" s="1"/>
  <c r="H1482" i="9" s="1"/>
  <c r="H1483" i="9" s="1"/>
  <c r="H1484" i="9" s="1"/>
  <c r="H1485" i="9" s="1"/>
  <c r="H1486" i="9" s="1"/>
  <c r="H1487" i="9" s="1"/>
  <c r="H1488" i="9" s="1"/>
  <c r="H1489" i="9" s="1"/>
  <c r="H1490" i="9" s="1"/>
  <c r="H1491" i="9" s="1"/>
  <c r="H1492" i="9" s="1"/>
  <c r="H1493" i="9" s="1"/>
  <c r="H1494" i="9" s="1"/>
  <c r="H1495" i="9" s="1"/>
  <c r="H1496" i="9" s="1"/>
  <c r="H1497" i="9" s="1"/>
  <c r="H1498" i="9" s="1"/>
  <c r="H1499" i="9" s="1"/>
  <c r="H1500" i="9" s="1"/>
  <c r="H1501" i="9" s="1"/>
  <c r="H1502" i="9" s="1"/>
  <c r="H1503" i="9" s="1"/>
  <c r="H1504" i="9" s="1"/>
  <c r="H1505" i="9" s="1"/>
  <c r="H1506" i="9" s="1"/>
  <c r="H1507" i="9" s="1"/>
  <c r="H1508" i="9" s="1"/>
  <c r="H1509" i="9" s="1"/>
  <c r="H1510" i="9" s="1"/>
  <c r="H1511" i="9" s="1"/>
  <c r="H1512" i="9" s="1"/>
  <c r="H1513" i="9" s="1"/>
  <c r="H1514" i="9" s="1"/>
  <c r="H1515" i="9" s="1"/>
  <c r="H1516" i="9" s="1"/>
  <c r="H1517" i="9" s="1"/>
  <c r="H1518" i="9" s="1"/>
  <c r="H1519" i="9" s="1"/>
  <c r="H1520" i="9" s="1"/>
  <c r="H1521" i="9" s="1"/>
  <c r="H1522" i="9" s="1"/>
  <c r="H1523" i="9" s="1"/>
  <c r="H1524" i="9" s="1"/>
  <c r="H1525" i="9" s="1"/>
  <c r="H1526" i="9" s="1"/>
  <c r="H1527" i="9" s="1"/>
  <c r="H1528" i="9" s="1"/>
  <c r="H1529" i="9" s="1"/>
  <c r="H1530" i="9" s="1"/>
  <c r="H1531" i="9" s="1"/>
  <c r="H1532" i="9" s="1"/>
  <c r="H1533" i="9" s="1"/>
  <c r="H1534" i="9" s="1"/>
  <c r="H1535" i="9" s="1"/>
  <c r="H1536" i="9" s="1"/>
  <c r="H1537" i="9" s="1"/>
  <c r="H1538" i="9" s="1"/>
  <c r="H1539" i="9" s="1"/>
  <c r="H1540" i="9" s="1"/>
  <c r="H1541" i="9" s="1"/>
  <c r="H1542" i="9" s="1"/>
  <c r="H1543" i="9" s="1"/>
  <c r="H1544" i="9" s="1"/>
  <c r="H1545" i="9" s="1"/>
  <c r="H1546" i="9" s="1"/>
  <c r="H1547" i="9" s="1"/>
  <c r="H1548" i="9" s="1"/>
  <c r="H1549" i="9" s="1"/>
  <c r="H1550" i="9" s="1"/>
  <c r="H1551" i="9" s="1"/>
  <c r="H1552" i="9" s="1"/>
  <c r="H1553" i="9" s="1"/>
  <c r="H1554" i="9" s="1"/>
  <c r="H1555" i="9" s="1"/>
  <c r="H1556" i="9" s="1"/>
  <c r="H1557" i="9" s="1"/>
  <c r="H1558" i="9" s="1"/>
  <c r="H1559" i="9" s="1"/>
  <c r="H1560" i="9" s="1"/>
  <c r="H1561" i="9" s="1"/>
  <c r="H1562" i="9" s="1"/>
  <c r="H1563" i="9" s="1"/>
  <c r="H1564" i="9" s="1"/>
  <c r="H1565" i="9" s="1"/>
  <c r="H1566" i="9" s="1"/>
  <c r="H1567" i="9" s="1"/>
  <c r="H1568" i="9" s="1"/>
  <c r="H1569" i="9" s="1"/>
  <c r="H1570" i="9" s="1"/>
  <c r="H1571" i="9" s="1"/>
  <c r="H1572" i="9" s="1"/>
  <c r="H1573" i="9" s="1"/>
  <c r="H1574" i="9" s="1"/>
  <c r="H1575" i="9" s="1"/>
  <c r="H1576" i="9" s="1"/>
  <c r="H1577" i="9" s="1"/>
  <c r="H1578" i="9" s="1"/>
  <c r="H1579" i="9" s="1"/>
  <c r="H1580" i="9" s="1"/>
  <c r="H1581" i="9" s="1"/>
  <c r="H1582" i="9" s="1"/>
  <c r="H1583" i="9" s="1"/>
  <c r="H1584" i="9" s="1"/>
  <c r="H1585" i="9" s="1"/>
  <c r="H1586" i="9" s="1"/>
  <c r="H1587" i="9" s="1"/>
  <c r="H1588" i="9" s="1"/>
  <c r="H1589" i="9" s="1"/>
  <c r="H1590" i="9" s="1"/>
  <c r="H1591" i="9" s="1"/>
  <c r="H1592" i="9" s="1"/>
  <c r="H1593" i="9" s="1"/>
  <c r="H1594" i="9" s="1"/>
  <c r="H1595" i="9" s="1"/>
  <c r="H1596" i="9" s="1"/>
  <c r="H1597" i="9" s="1"/>
  <c r="H1598" i="9" s="1"/>
  <c r="H1599" i="9" s="1"/>
  <c r="H1600" i="9" s="1"/>
  <c r="H1601" i="9" s="1"/>
  <c r="H1602" i="9" s="1"/>
  <c r="H1603" i="9" s="1"/>
  <c r="H1604" i="9" s="1"/>
  <c r="H1605" i="9" s="1"/>
  <c r="H1606" i="9" s="1"/>
  <c r="H1607" i="9" s="1"/>
  <c r="H1608" i="9" s="1"/>
  <c r="H1609" i="9" s="1"/>
  <c r="H1610" i="9" s="1"/>
  <c r="H1611" i="9" s="1"/>
  <c r="H1612" i="9" s="1"/>
  <c r="H1613" i="9" s="1"/>
  <c r="H1614" i="9" s="1"/>
  <c r="H1615" i="9" s="1"/>
  <c r="H1616" i="9" s="1"/>
  <c r="H1617" i="9" s="1"/>
  <c r="H1618" i="9" s="1"/>
  <c r="H1619" i="9" s="1"/>
  <c r="H1620" i="9" s="1"/>
  <c r="H1621" i="9" s="1"/>
  <c r="H1622" i="9" s="1"/>
  <c r="H1623" i="9" s="1"/>
  <c r="H1624" i="9" s="1"/>
  <c r="H1625" i="9" s="1"/>
  <c r="H1626" i="9" s="1"/>
  <c r="H1627" i="9" s="1"/>
  <c r="H1628" i="9" s="1"/>
  <c r="H1629" i="9" s="1"/>
  <c r="H1630" i="9" s="1"/>
  <c r="H1631" i="9" s="1"/>
  <c r="H1632" i="9" s="1"/>
  <c r="H1633" i="9" s="1"/>
  <c r="H1634" i="9" s="1"/>
  <c r="H1635" i="9" s="1"/>
  <c r="H1636" i="9" s="1"/>
  <c r="H1637" i="9" s="1"/>
  <c r="H1638" i="9" s="1"/>
  <c r="H1639" i="9" s="1"/>
  <c r="H1640" i="9" s="1"/>
  <c r="H1641" i="9" s="1"/>
  <c r="H1642" i="9" s="1"/>
  <c r="H1643" i="9" s="1"/>
  <c r="H1644" i="9" s="1"/>
  <c r="H1645" i="9" s="1"/>
  <c r="H1646" i="9" s="1"/>
  <c r="H1647" i="9" s="1"/>
  <c r="H1648" i="9" s="1"/>
  <c r="H1649" i="9" s="1"/>
  <c r="H1650" i="9" s="1"/>
  <c r="H1651" i="9" s="1"/>
  <c r="H1652" i="9" s="1"/>
  <c r="H1653" i="9" s="1"/>
  <c r="H1654" i="9" s="1"/>
  <c r="H1655" i="9" s="1"/>
  <c r="H1656" i="9" s="1"/>
  <c r="H1657" i="9" s="1"/>
  <c r="H1658" i="9" s="1"/>
  <c r="H1659" i="9" s="1"/>
  <c r="H1660" i="9" s="1"/>
  <c r="H1661" i="9" s="1"/>
  <c r="H1662" i="9" s="1"/>
  <c r="H1663" i="9" s="1"/>
  <c r="H1664" i="9" s="1"/>
  <c r="H1665" i="9" s="1"/>
  <c r="H1666" i="9" s="1"/>
  <c r="H1667" i="9" s="1"/>
  <c r="H1668" i="9" s="1"/>
  <c r="H1669" i="9" s="1"/>
  <c r="H1670" i="9" s="1"/>
  <c r="H1671" i="9" s="1"/>
  <c r="H1672" i="9" s="1"/>
  <c r="H1673" i="9" s="1"/>
  <c r="H1674" i="9" s="1"/>
  <c r="H1675" i="9" s="1"/>
  <c r="H1676" i="9" s="1"/>
  <c r="H1677" i="9" s="1"/>
  <c r="H1678" i="9" s="1"/>
  <c r="H1679" i="9" s="1"/>
  <c r="H1680" i="9" s="1"/>
  <c r="H1681" i="9" s="1"/>
  <c r="H1682" i="9" s="1"/>
  <c r="H1683" i="9" s="1"/>
  <c r="H1684" i="9" s="1"/>
  <c r="H1685" i="9" s="1"/>
  <c r="H1686" i="9" s="1"/>
  <c r="H1687" i="9" s="1"/>
  <c r="H1688" i="9" s="1"/>
  <c r="H1689" i="9" s="1"/>
  <c r="H1690" i="9" s="1"/>
  <c r="H1691" i="9" s="1"/>
  <c r="H1692" i="9" s="1"/>
  <c r="H1693" i="9" s="1"/>
  <c r="H1694" i="9" s="1"/>
  <c r="H1695" i="9" s="1"/>
  <c r="H1696" i="9" s="1"/>
  <c r="H1697" i="9" s="1"/>
  <c r="H1698" i="9" s="1"/>
  <c r="H1699" i="9" s="1"/>
  <c r="H1700" i="9" s="1"/>
  <c r="H1701" i="9" s="1"/>
  <c r="H1702" i="9" s="1"/>
  <c r="H1703" i="9" s="1"/>
  <c r="H1704" i="9" s="1"/>
  <c r="H1705" i="9" s="1"/>
  <c r="H1706" i="9" s="1"/>
  <c r="H1707" i="9" s="1"/>
  <c r="H1708" i="9" s="1"/>
  <c r="H1709" i="9" s="1"/>
  <c r="H1710" i="9" s="1"/>
  <c r="H1711" i="9" s="1"/>
  <c r="H1712" i="9" s="1"/>
  <c r="H1713" i="9" s="1"/>
  <c r="H1714" i="9" s="1"/>
  <c r="H1715" i="9" s="1"/>
  <c r="H1716" i="9" s="1"/>
  <c r="H1717" i="9" s="1"/>
  <c r="H1718" i="9" s="1"/>
  <c r="H1719" i="9" s="1"/>
  <c r="H1720" i="9" s="1"/>
  <c r="H1721" i="9" s="1"/>
  <c r="H1722" i="9" s="1"/>
  <c r="H1723" i="9" s="1"/>
  <c r="H1724" i="9" s="1"/>
  <c r="H1725" i="9" s="1"/>
  <c r="H1726" i="9" s="1"/>
  <c r="H1727" i="9" s="1"/>
  <c r="H1728" i="9" s="1"/>
  <c r="H1729" i="9" s="1"/>
  <c r="H1730" i="9" s="1"/>
  <c r="H1731" i="9" s="1"/>
  <c r="H1732" i="9" s="1"/>
  <c r="H1733" i="9" s="1"/>
  <c r="H1734" i="9" s="1"/>
  <c r="H1735" i="9" s="1"/>
  <c r="H1736" i="9" s="1"/>
  <c r="H1737" i="9" s="1"/>
  <c r="H1738" i="9" s="1"/>
  <c r="H1739" i="9" s="1"/>
  <c r="H1740" i="9" s="1"/>
  <c r="H1741" i="9" s="1"/>
  <c r="H1742" i="9" s="1"/>
  <c r="H1743" i="9" s="1"/>
  <c r="H1744" i="9" s="1"/>
  <c r="H1745" i="9" s="1"/>
  <c r="H1746" i="9" s="1"/>
  <c r="H1747" i="9" s="1"/>
  <c r="H1748" i="9" s="1"/>
  <c r="H1749" i="9" s="1"/>
  <c r="H1750" i="9" s="1"/>
  <c r="H1751" i="9" s="1"/>
  <c r="H1752" i="9" s="1"/>
  <c r="H1753" i="9" s="1"/>
  <c r="H1754" i="9" s="1"/>
  <c r="H1755" i="9" s="1"/>
  <c r="H1756" i="9" s="1"/>
  <c r="H1757" i="9" s="1"/>
  <c r="H1758" i="9" s="1"/>
  <c r="H1759" i="9" s="1"/>
  <c r="H1760" i="9" s="1"/>
  <c r="H1761" i="9" s="1"/>
  <c r="H1762" i="9" s="1"/>
  <c r="H1763" i="9" s="1"/>
  <c r="H1764" i="9" s="1"/>
  <c r="H1765" i="9" s="1"/>
  <c r="H1766" i="9" s="1"/>
  <c r="H1767" i="9" s="1"/>
  <c r="H1768" i="9" s="1"/>
  <c r="H1769" i="9" s="1"/>
  <c r="H1770" i="9" s="1"/>
  <c r="H1771" i="9" s="1"/>
  <c r="H1772" i="9" s="1"/>
  <c r="H1773" i="9" s="1"/>
  <c r="H1774" i="9" s="1"/>
  <c r="H1775" i="9" s="1"/>
  <c r="H1776" i="9" s="1"/>
  <c r="H1777" i="9" s="1"/>
  <c r="H1778" i="9" s="1"/>
  <c r="H1779" i="9" s="1"/>
  <c r="H1780" i="9" s="1"/>
  <c r="H1781" i="9" s="1"/>
  <c r="H1782" i="9" s="1"/>
  <c r="H1783" i="9" s="1"/>
  <c r="H1784" i="9" s="1"/>
  <c r="H1785" i="9" s="1"/>
  <c r="H1786" i="9" s="1"/>
  <c r="H1787" i="9" s="1"/>
  <c r="H1788" i="9" s="1"/>
  <c r="H1789" i="9" s="1"/>
  <c r="H1790" i="9" s="1"/>
  <c r="H1791" i="9" s="1"/>
  <c r="H1792" i="9" s="1"/>
  <c r="H1793" i="9" s="1"/>
  <c r="H1794" i="9" s="1"/>
  <c r="H1795" i="9" s="1"/>
  <c r="H1796" i="9" s="1"/>
  <c r="H1797" i="9" s="1"/>
  <c r="H1798" i="9" s="1"/>
  <c r="H1799" i="9" s="1"/>
  <c r="H1800" i="9" s="1"/>
  <c r="H1801" i="9" s="1"/>
  <c r="H1802" i="9" s="1"/>
  <c r="H1803" i="9" s="1"/>
  <c r="H1804" i="9" s="1"/>
  <c r="H1805" i="9" s="1"/>
  <c r="H1806" i="9" s="1"/>
  <c r="H1807" i="9" s="1"/>
  <c r="H1808" i="9" s="1"/>
  <c r="H1809" i="9" s="1"/>
  <c r="H1810" i="9" s="1"/>
  <c r="H1811" i="9" s="1"/>
  <c r="H1812" i="9" s="1"/>
  <c r="H1813" i="9" s="1"/>
  <c r="H1814" i="9" s="1"/>
  <c r="H1815" i="9" s="1"/>
  <c r="H1816" i="9" s="1"/>
  <c r="H1817" i="9" s="1"/>
  <c r="H1818" i="9" s="1"/>
  <c r="H1819" i="9" s="1"/>
  <c r="H1820" i="9" s="1"/>
  <c r="H1821" i="9" s="1"/>
  <c r="H1822" i="9" s="1"/>
  <c r="H1823" i="9" s="1"/>
  <c r="H1824" i="9" s="1"/>
  <c r="H1825" i="9" s="1"/>
  <c r="H1826" i="9" s="1"/>
  <c r="H1827" i="9" s="1"/>
  <c r="H1828" i="9" s="1"/>
  <c r="H1829" i="9" s="1"/>
  <c r="H1830" i="9" s="1"/>
  <c r="H1831" i="9" s="1"/>
  <c r="H1832" i="9" s="1"/>
  <c r="H1833" i="9" s="1"/>
  <c r="H1834" i="9" s="1"/>
  <c r="H1835" i="9" s="1"/>
  <c r="H1836" i="9" s="1"/>
  <c r="H1837" i="9" s="1"/>
  <c r="H1838" i="9" s="1"/>
  <c r="H1839" i="9" s="1"/>
  <c r="H1840" i="9" s="1"/>
  <c r="H1841" i="9" s="1"/>
  <c r="H1842" i="9" s="1"/>
  <c r="H1843" i="9" s="1"/>
  <c r="H1844" i="9" s="1"/>
  <c r="H1845" i="9" s="1"/>
  <c r="H1846" i="9" s="1"/>
  <c r="H1847" i="9" s="1"/>
  <c r="H1848" i="9" s="1"/>
  <c r="H1849" i="9" s="1"/>
  <c r="H1850" i="9" s="1"/>
  <c r="H1851" i="9" s="1"/>
  <c r="H1852" i="9" s="1"/>
  <c r="H1853" i="9" s="1"/>
  <c r="H1854" i="9" s="1"/>
  <c r="H1855" i="9" s="1"/>
  <c r="H1856" i="9" s="1"/>
  <c r="H1857" i="9" s="1"/>
  <c r="H1858" i="9" s="1"/>
  <c r="H1859" i="9" s="1"/>
  <c r="H1860" i="9" s="1"/>
  <c r="H1861" i="9" s="1"/>
  <c r="H1862" i="9" s="1"/>
  <c r="H1863" i="9" s="1"/>
  <c r="H1864" i="9" s="1"/>
  <c r="H1865" i="9" s="1"/>
  <c r="H1866" i="9" s="1"/>
  <c r="H1867" i="9" s="1"/>
  <c r="H1868" i="9" s="1"/>
  <c r="H1869" i="9" s="1"/>
  <c r="H1870" i="9" s="1"/>
  <c r="H1871" i="9" s="1"/>
  <c r="H1872" i="9" s="1"/>
  <c r="H1873" i="9" s="1"/>
  <c r="H1874" i="9" s="1"/>
  <c r="H1875" i="9" s="1"/>
  <c r="H1876" i="9" s="1"/>
  <c r="H1877" i="9" s="1"/>
  <c r="H1878" i="9" s="1"/>
  <c r="H1879" i="9" s="1"/>
  <c r="H1880" i="9" s="1"/>
  <c r="H1881" i="9" s="1"/>
  <c r="H1882" i="9" s="1"/>
  <c r="H1883" i="9" s="1"/>
  <c r="H1884" i="9" s="1"/>
  <c r="H1885" i="9" s="1"/>
  <c r="H1886" i="9" s="1"/>
  <c r="H1887" i="9" s="1"/>
  <c r="H1888" i="9" s="1"/>
  <c r="H1889" i="9" s="1"/>
  <c r="H1890" i="9" s="1"/>
  <c r="H1891" i="9" s="1"/>
  <c r="H1892" i="9" s="1"/>
  <c r="H1893" i="9" s="1"/>
  <c r="H1894" i="9" s="1"/>
  <c r="H1895" i="9" s="1"/>
  <c r="H1896" i="9" s="1"/>
  <c r="H1897" i="9" s="1"/>
  <c r="H1898" i="9" s="1"/>
  <c r="H1899" i="9" s="1"/>
  <c r="H1900" i="9" s="1"/>
  <c r="H1901" i="9" s="1"/>
  <c r="H1902" i="9" s="1"/>
  <c r="H1903" i="9" s="1"/>
  <c r="H1904" i="9" s="1"/>
  <c r="H1905" i="9" s="1"/>
  <c r="H1906" i="9" s="1"/>
  <c r="H1907" i="9" s="1"/>
  <c r="H1908" i="9" s="1"/>
  <c r="H1909" i="9" s="1"/>
  <c r="H1910" i="9" s="1"/>
  <c r="H1911" i="9" s="1"/>
  <c r="H1912" i="9" s="1"/>
  <c r="H1913" i="9" s="1"/>
  <c r="H1914" i="9" s="1"/>
  <c r="H1915" i="9" s="1"/>
  <c r="H1916" i="9" s="1"/>
  <c r="H1917" i="9" s="1"/>
  <c r="H1918" i="9" s="1"/>
  <c r="H1919" i="9" s="1"/>
  <c r="H1920" i="9" s="1"/>
  <c r="H1921" i="9" s="1"/>
  <c r="H1922" i="9" s="1"/>
  <c r="H1923" i="9" s="1"/>
  <c r="H1924" i="9" s="1"/>
  <c r="H1925" i="9" s="1"/>
  <c r="H1926" i="9" s="1"/>
  <c r="H1927" i="9" s="1"/>
  <c r="H1928" i="9" s="1"/>
  <c r="H1929" i="9" s="1"/>
  <c r="H1930" i="9" s="1"/>
  <c r="H1931" i="9" s="1"/>
  <c r="H1932" i="9" s="1"/>
  <c r="H1933" i="9" s="1"/>
  <c r="H1934" i="9" s="1"/>
  <c r="H1935" i="9" s="1"/>
  <c r="H1936" i="9" s="1"/>
  <c r="H1937" i="9" s="1"/>
  <c r="H1938" i="9" s="1"/>
  <c r="H1939" i="9" s="1"/>
  <c r="H1940" i="9" s="1"/>
  <c r="H1941" i="9" s="1"/>
  <c r="H1942" i="9" s="1"/>
  <c r="H1943" i="9" s="1"/>
  <c r="H1944" i="9" s="1"/>
  <c r="H1945" i="9" s="1"/>
  <c r="H1946" i="9" s="1"/>
  <c r="H1947" i="9" s="1"/>
  <c r="H1948" i="9" s="1"/>
  <c r="H1949" i="9" s="1"/>
  <c r="H1950" i="9" s="1"/>
  <c r="H1951" i="9" s="1"/>
  <c r="H1952" i="9" s="1"/>
  <c r="H1953" i="9" s="1"/>
  <c r="H1954" i="9" s="1"/>
  <c r="H1955" i="9" s="1"/>
  <c r="H1956" i="9" s="1"/>
  <c r="H1957" i="9" s="1"/>
  <c r="H1958" i="9" s="1"/>
  <c r="H1959" i="9" s="1"/>
  <c r="H1960" i="9" s="1"/>
  <c r="H1961" i="9" s="1"/>
  <c r="H1962" i="9" s="1"/>
  <c r="H1963" i="9" s="1"/>
  <c r="H1964" i="9" s="1"/>
  <c r="H1965" i="9" s="1"/>
  <c r="H1966" i="9" s="1"/>
  <c r="H1967" i="9" s="1"/>
  <c r="H1968" i="9" s="1"/>
  <c r="H1969" i="9" s="1"/>
  <c r="H1970" i="9" s="1"/>
  <c r="H1971" i="9" s="1"/>
  <c r="H1972" i="9" s="1"/>
  <c r="H1973" i="9" s="1"/>
  <c r="H1974" i="9" s="1"/>
  <c r="H1975" i="9" s="1"/>
  <c r="H1976" i="9" s="1"/>
  <c r="H1977" i="9" s="1"/>
  <c r="H1978" i="9" s="1"/>
  <c r="H1979" i="9" s="1"/>
  <c r="H1980" i="9" s="1"/>
  <c r="H1981" i="9" s="1"/>
  <c r="H1982" i="9" s="1"/>
  <c r="H1983" i="9" s="1"/>
  <c r="H1984" i="9" s="1"/>
  <c r="H1985" i="9" s="1"/>
  <c r="H1986" i="9" s="1"/>
  <c r="H1987" i="9" s="1"/>
  <c r="H1988" i="9" s="1"/>
  <c r="H1989" i="9" s="1"/>
  <c r="H1990" i="9" s="1"/>
  <c r="H1991" i="9" s="1"/>
  <c r="H1992" i="9" s="1"/>
  <c r="H1993" i="9" s="1"/>
  <c r="H1994" i="9" s="1"/>
  <c r="H1995" i="9" s="1"/>
  <c r="H1996" i="9" s="1"/>
  <c r="H1997" i="9" s="1"/>
  <c r="H1998" i="9" s="1"/>
  <c r="H1999" i="9" s="1"/>
  <c r="H2000" i="9" s="1"/>
  <c r="H2001" i="9" s="1"/>
  <c r="H2002" i="9" s="1"/>
  <c r="H2003" i="9" s="1"/>
  <c r="H2004" i="9" s="1"/>
  <c r="H2005" i="9" s="1"/>
  <c r="H2006" i="9" s="1"/>
  <c r="H2007" i="9" s="1"/>
  <c r="H2008" i="9" s="1"/>
  <c r="H2009" i="9" s="1"/>
  <c r="H2010" i="9" s="1"/>
  <c r="H2011" i="9" s="1"/>
  <c r="H2012" i="9" s="1"/>
  <c r="H2013" i="9" s="1"/>
  <c r="H2014" i="9" s="1"/>
  <c r="H2015" i="9" s="1"/>
  <c r="H2016" i="9" s="1"/>
  <c r="H2017" i="9" s="1"/>
  <c r="H2018" i="9" s="1"/>
  <c r="H2019" i="9" s="1"/>
  <c r="H2020" i="9" s="1"/>
  <c r="H2021" i="9" s="1"/>
  <c r="H2022" i="9" s="1"/>
  <c r="H2023" i="9" s="1"/>
  <c r="H2024" i="9" s="1"/>
  <c r="H2025" i="9" s="1"/>
  <c r="H2026" i="9" s="1"/>
  <c r="H2027" i="9" s="1"/>
  <c r="H2028" i="9" s="1"/>
  <c r="H2029" i="9" s="1"/>
  <c r="H2030" i="9" s="1"/>
  <c r="H2031" i="9" s="1"/>
  <c r="H2032" i="9" s="1"/>
  <c r="H2033" i="9" s="1"/>
  <c r="H2034" i="9" s="1"/>
  <c r="H2035" i="9" s="1"/>
  <c r="H2036" i="9" s="1"/>
  <c r="H2037" i="9" s="1"/>
  <c r="H2038" i="9" s="1"/>
  <c r="H2039" i="9" s="1"/>
  <c r="H2040" i="9" s="1"/>
  <c r="H2041" i="9" s="1"/>
  <c r="H2042" i="9" s="1"/>
  <c r="H2043" i="9" s="1"/>
  <c r="H2044" i="9" s="1"/>
  <c r="H2045" i="9" s="1"/>
  <c r="H2046" i="9" s="1"/>
  <c r="H2047" i="9" s="1"/>
  <c r="H2048" i="9" s="1"/>
  <c r="H2049" i="9" s="1"/>
  <c r="H2050" i="9" s="1"/>
  <c r="H2051" i="9" s="1"/>
  <c r="H2052" i="9" s="1"/>
  <c r="H2053" i="9" s="1"/>
  <c r="H2054" i="9" s="1"/>
  <c r="H2055" i="9" s="1"/>
  <c r="H2056" i="9" s="1"/>
  <c r="H2057" i="9" s="1"/>
  <c r="H2058" i="9" s="1"/>
  <c r="H2059" i="9" s="1"/>
  <c r="H2060" i="9" s="1"/>
  <c r="H2061" i="9" s="1"/>
  <c r="H2062" i="9" s="1"/>
  <c r="H2063" i="9" s="1"/>
  <c r="H2064" i="9" s="1"/>
  <c r="H2065" i="9" s="1"/>
  <c r="H2066" i="9" s="1"/>
  <c r="H2067" i="9" s="1"/>
  <c r="H2068" i="9" s="1"/>
  <c r="H2069" i="9" s="1"/>
  <c r="H2070" i="9" s="1"/>
  <c r="H2071" i="9" s="1"/>
  <c r="H2072" i="9" s="1"/>
  <c r="H2073" i="9" s="1"/>
  <c r="H2074" i="9" s="1"/>
  <c r="H2075" i="9" s="1"/>
  <c r="H2076" i="9" s="1"/>
  <c r="H2077" i="9" s="1"/>
  <c r="H2078" i="9" s="1"/>
  <c r="H2079" i="9" s="1"/>
  <c r="H2080" i="9" s="1"/>
  <c r="H2081" i="9" s="1"/>
  <c r="H2082" i="9" s="1"/>
  <c r="H2083" i="9" s="1"/>
  <c r="H2084" i="9" s="1"/>
  <c r="H2085" i="9" s="1"/>
  <c r="H2086" i="9" s="1"/>
  <c r="H2087" i="9" s="1"/>
  <c r="H2088" i="9" s="1"/>
  <c r="H2089" i="9" s="1"/>
  <c r="H2090" i="9" s="1"/>
  <c r="H2091" i="9" s="1"/>
  <c r="H2092" i="9" s="1"/>
  <c r="H2093" i="9" s="1"/>
  <c r="H2094" i="9" s="1"/>
  <c r="H2095" i="9" s="1"/>
  <c r="H2096" i="9" s="1"/>
  <c r="H2097" i="9" s="1"/>
  <c r="H2098" i="9" s="1"/>
  <c r="H2099" i="9" s="1"/>
  <c r="H2100" i="9" s="1"/>
  <c r="H2101" i="9" s="1"/>
  <c r="H2102" i="9" s="1"/>
  <c r="H2103" i="9" s="1"/>
  <c r="H2104" i="9" s="1"/>
  <c r="H2105" i="9" s="1"/>
  <c r="H2106" i="9" s="1"/>
  <c r="H2107" i="9" s="1"/>
  <c r="H2108" i="9" s="1"/>
  <c r="H2109" i="9" s="1"/>
  <c r="H2110" i="9" s="1"/>
  <c r="H2111" i="9" s="1"/>
  <c r="H2112" i="9" s="1"/>
  <c r="H2113" i="9" s="1"/>
  <c r="H2114" i="9" s="1"/>
  <c r="H2115" i="9" s="1"/>
  <c r="H2116" i="9" s="1"/>
  <c r="H2117" i="9" s="1"/>
  <c r="H2118" i="9" s="1"/>
  <c r="H2119" i="9" s="1"/>
  <c r="H2120" i="9" s="1"/>
  <c r="H2121" i="9" s="1"/>
  <c r="H2122" i="9" s="1"/>
  <c r="H2123" i="9" s="1"/>
  <c r="H2124" i="9" s="1"/>
  <c r="H2125" i="9" s="1"/>
  <c r="H2126" i="9" s="1"/>
  <c r="H2127" i="9" s="1"/>
  <c r="H2128" i="9" s="1"/>
  <c r="H2129" i="9" s="1"/>
  <c r="H2130" i="9" s="1"/>
  <c r="H2131" i="9" s="1"/>
  <c r="H2132" i="9" s="1"/>
  <c r="H2133" i="9" s="1"/>
  <c r="H2134" i="9" s="1"/>
  <c r="H2135" i="9" s="1"/>
  <c r="H2136" i="9" s="1"/>
  <c r="H2137" i="9" s="1"/>
  <c r="H2138" i="9" s="1"/>
  <c r="H2139" i="9" s="1"/>
  <c r="H2140" i="9" s="1"/>
  <c r="H2141" i="9" s="1"/>
  <c r="H2142" i="9" s="1"/>
  <c r="H2143" i="9" s="1"/>
  <c r="H2144" i="9" s="1"/>
  <c r="H2145" i="9" s="1"/>
  <c r="H2146" i="9" s="1"/>
  <c r="H2147" i="9" s="1"/>
  <c r="H2148" i="9" s="1"/>
  <c r="H2149" i="9" s="1"/>
  <c r="H2150" i="9" s="1"/>
  <c r="H2151" i="9" s="1"/>
  <c r="H2152" i="9" s="1"/>
  <c r="H2153" i="9" s="1"/>
  <c r="H2154" i="9" s="1"/>
  <c r="H2155" i="9" s="1"/>
  <c r="H2156" i="9" s="1"/>
  <c r="H2157" i="9" s="1"/>
  <c r="H2158" i="9" s="1"/>
  <c r="H2159" i="9" s="1"/>
  <c r="H2160" i="9" s="1"/>
  <c r="H2161" i="9" s="1"/>
  <c r="H2162" i="9" s="1"/>
  <c r="H2163" i="9" s="1"/>
  <c r="H2164" i="9" s="1"/>
  <c r="H2165" i="9" s="1"/>
  <c r="H2166" i="9" s="1"/>
  <c r="H2167" i="9" s="1"/>
  <c r="H2168" i="9" s="1"/>
  <c r="H2169" i="9" s="1"/>
  <c r="H2170" i="9" s="1"/>
  <c r="H2171" i="9" s="1"/>
  <c r="H2172" i="9" s="1"/>
  <c r="H2173" i="9" s="1"/>
  <c r="H2174" i="9" s="1"/>
  <c r="H2175" i="9" s="1"/>
  <c r="H2176" i="9" s="1"/>
  <c r="H2177" i="9" s="1"/>
  <c r="H2178" i="9" s="1"/>
  <c r="H2179" i="9" s="1"/>
  <c r="H2180" i="9" s="1"/>
  <c r="H2181" i="9" s="1"/>
  <c r="H2182" i="9" s="1"/>
  <c r="H2183" i="9" s="1"/>
  <c r="H2184" i="9" s="1"/>
  <c r="H2185" i="9" s="1"/>
  <c r="H2186" i="9" s="1"/>
  <c r="H2187" i="9" s="1"/>
  <c r="H2188" i="9" s="1"/>
  <c r="H2189" i="9" s="1"/>
  <c r="H2190" i="9" s="1"/>
  <c r="H2191" i="9" s="1"/>
  <c r="H2192" i="9" s="1"/>
  <c r="H2193" i="9" s="1"/>
  <c r="H2194" i="9" s="1"/>
  <c r="H2195" i="9" s="1"/>
  <c r="H2196" i="9" s="1"/>
  <c r="H2197" i="9" s="1"/>
  <c r="H2198" i="9" s="1"/>
  <c r="H2199" i="9" s="1"/>
  <c r="H2200" i="9" s="1"/>
  <c r="H2201" i="9" s="1"/>
  <c r="H2202" i="9" s="1"/>
  <c r="H2203" i="9" s="1"/>
  <c r="H2204" i="9" s="1"/>
  <c r="H2205" i="9" s="1"/>
  <c r="H2206" i="9" s="1"/>
  <c r="H2207" i="9" s="1"/>
  <c r="H2208" i="9" s="1"/>
  <c r="H2209" i="9" s="1"/>
  <c r="H2210" i="9" s="1"/>
  <c r="H2211" i="9" s="1"/>
  <c r="H2212" i="9" s="1"/>
  <c r="H2213" i="9" s="1"/>
  <c r="H2214" i="9" s="1"/>
  <c r="H2215" i="9" s="1"/>
  <c r="H2216" i="9" s="1"/>
  <c r="H2217" i="9" s="1"/>
  <c r="H2218" i="9" s="1"/>
  <c r="H2219" i="9" s="1"/>
  <c r="H2220" i="9" s="1"/>
  <c r="H2221" i="9" s="1"/>
  <c r="H2222" i="9" s="1"/>
  <c r="H2223" i="9" s="1"/>
  <c r="H2224" i="9" s="1"/>
  <c r="H2225" i="9" s="1"/>
  <c r="H2226" i="9" s="1"/>
  <c r="H2227" i="9" s="1"/>
  <c r="H2228" i="9" s="1"/>
  <c r="H2229" i="9" s="1"/>
  <c r="H2230" i="9" s="1"/>
  <c r="H2231" i="9" s="1"/>
  <c r="H2232" i="9" s="1"/>
  <c r="H2233" i="9" s="1"/>
  <c r="H2234" i="9" s="1"/>
  <c r="H2235" i="9" s="1"/>
  <c r="H2236" i="9" s="1"/>
  <c r="H2237" i="9" s="1"/>
  <c r="H2238" i="9" s="1"/>
  <c r="H2239" i="9" s="1"/>
  <c r="H2240" i="9" s="1"/>
  <c r="H2241" i="9" s="1"/>
  <c r="H2242" i="9" s="1"/>
  <c r="H2243" i="9" s="1"/>
  <c r="H2244" i="9" s="1"/>
  <c r="H2245" i="9" s="1"/>
  <c r="H2246" i="9" s="1"/>
  <c r="H2247" i="9" s="1"/>
  <c r="H2248" i="9" s="1"/>
  <c r="H2249" i="9" s="1"/>
  <c r="H2250" i="9" s="1"/>
  <c r="H2251" i="9" s="1"/>
  <c r="H2252" i="9" s="1"/>
  <c r="H2253" i="9" s="1"/>
  <c r="H2254" i="9" s="1"/>
  <c r="H2255" i="9" s="1"/>
  <c r="H2256" i="9" s="1"/>
  <c r="H2257" i="9" s="1"/>
  <c r="H2258" i="9" s="1"/>
  <c r="H2259" i="9" s="1"/>
  <c r="H2260" i="9" s="1"/>
  <c r="H2261" i="9" s="1"/>
  <c r="H2262" i="9" s="1"/>
  <c r="H2263" i="9" s="1"/>
  <c r="H2264" i="9" s="1"/>
  <c r="H2265" i="9" s="1"/>
  <c r="H2266" i="9" s="1"/>
  <c r="H2267" i="9" s="1"/>
  <c r="H2268" i="9" s="1"/>
  <c r="H2269" i="9" s="1"/>
  <c r="H2270" i="9" s="1"/>
  <c r="H2271" i="9" s="1"/>
  <c r="H2272" i="9" s="1"/>
  <c r="H2273" i="9" s="1"/>
  <c r="H2274" i="9" s="1"/>
  <c r="H2275" i="9" s="1"/>
  <c r="H2276" i="9" s="1"/>
  <c r="H2277" i="9" s="1"/>
  <c r="H2278" i="9" s="1"/>
  <c r="H2279" i="9" s="1"/>
  <c r="H2280" i="9" s="1"/>
  <c r="H2281" i="9" s="1"/>
  <c r="H2282" i="9" s="1"/>
  <c r="H2283" i="9" s="1"/>
  <c r="H2284" i="9" s="1"/>
  <c r="H2285" i="9" s="1"/>
  <c r="H2286" i="9" s="1"/>
  <c r="H2287" i="9" s="1"/>
  <c r="H2288" i="9" s="1"/>
  <c r="H2289" i="9" s="1"/>
  <c r="H2290" i="9" s="1"/>
  <c r="H2291" i="9" s="1"/>
  <c r="H2292" i="9" s="1"/>
  <c r="H2293" i="9" s="1"/>
  <c r="H2294" i="9" s="1"/>
  <c r="H2295" i="9" s="1"/>
  <c r="H2296" i="9" s="1"/>
  <c r="H2297" i="9" s="1"/>
  <c r="H2298" i="9" s="1"/>
  <c r="H2299" i="9" s="1"/>
  <c r="H2300" i="9" s="1"/>
  <c r="H2301" i="9" s="1"/>
  <c r="H2302" i="9" s="1"/>
  <c r="H2303" i="9" s="1"/>
  <c r="H2304" i="9" s="1"/>
  <c r="H2305" i="9" s="1"/>
  <c r="H2306" i="9" s="1"/>
  <c r="H2307" i="9" s="1"/>
  <c r="H2308" i="9" s="1"/>
  <c r="H2309" i="9" s="1"/>
  <c r="H2310" i="9" s="1"/>
  <c r="H2311" i="9" s="1"/>
  <c r="H2312" i="9" s="1"/>
  <c r="H2313" i="9" s="1"/>
  <c r="H2314" i="9" s="1"/>
  <c r="H2315" i="9" s="1"/>
  <c r="H2316" i="9" s="1"/>
  <c r="H2317" i="9" s="1"/>
  <c r="H2318" i="9" s="1"/>
  <c r="H2319" i="9" s="1"/>
  <c r="H2320" i="9" s="1"/>
  <c r="H2321" i="9" s="1"/>
  <c r="H2322" i="9" s="1"/>
  <c r="H2323" i="9" s="1"/>
  <c r="H2324" i="9" s="1"/>
  <c r="H2325" i="9" s="1"/>
  <c r="H2326" i="9" s="1"/>
  <c r="H2327" i="9" s="1"/>
  <c r="H2328" i="9" s="1"/>
  <c r="H2329" i="9" s="1"/>
  <c r="H2330" i="9" s="1"/>
  <c r="H2331" i="9" s="1"/>
  <c r="H2332" i="9" s="1"/>
  <c r="H2333" i="9" s="1"/>
  <c r="H2334" i="9" s="1"/>
  <c r="H2335" i="9" s="1"/>
  <c r="H2336" i="9" s="1"/>
  <c r="H2337" i="9" s="1"/>
  <c r="H2338" i="9" s="1"/>
  <c r="H2339" i="9" s="1"/>
  <c r="H2340" i="9" s="1"/>
  <c r="H2341" i="9" s="1"/>
  <c r="H2342" i="9" s="1"/>
  <c r="H2343" i="9" s="1"/>
  <c r="H2344" i="9" s="1"/>
  <c r="H2345" i="9" s="1"/>
  <c r="H2346" i="9" s="1"/>
  <c r="H2347" i="9" s="1"/>
  <c r="H2348" i="9" s="1"/>
  <c r="H2349" i="9" s="1"/>
  <c r="H2350" i="9" s="1"/>
  <c r="H2351" i="9" s="1"/>
  <c r="H2352" i="9" s="1"/>
  <c r="H2353" i="9" s="1"/>
  <c r="H2354" i="9" s="1"/>
  <c r="H2355" i="9" s="1"/>
  <c r="H2356" i="9" s="1"/>
  <c r="H2357" i="9" s="1"/>
  <c r="H2358" i="9" s="1"/>
  <c r="H2359" i="9" s="1"/>
  <c r="H2360" i="9" s="1"/>
  <c r="H2361" i="9" s="1"/>
  <c r="H2362" i="9" s="1"/>
  <c r="H2363" i="9" s="1"/>
  <c r="H2364" i="9" s="1"/>
  <c r="H2365" i="9" s="1"/>
  <c r="H2366" i="9" s="1"/>
  <c r="H2367" i="9" s="1"/>
  <c r="H2368" i="9" s="1"/>
  <c r="H2369" i="9" s="1"/>
  <c r="H2370" i="9" s="1"/>
  <c r="H2371" i="9" s="1"/>
  <c r="H2372" i="9" s="1"/>
  <c r="H2373" i="9" s="1"/>
  <c r="H2374" i="9" s="1"/>
  <c r="H2375" i="9" s="1"/>
  <c r="H2376" i="9" s="1"/>
  <c r="H2377" i="9" s="1"/>
  <c r="H2378" i="9" s="1"/>
  <c r="H2379" i="9" s="1"/>
  <c r="H2380" i="9" s="1"/>
  <c r="H2381" i="9" s="1"/>
  <c r="H2382" i="9" s="1"/>
  <c r="H2383" i="9" s="1"/>
  <c r="H2384" i="9" s="1"/>
  <c r="H2385" i="9" s="1"/>
  <c r="H2386" i="9" s="1"/>
  <c r="H2387" i="9" s="1"/>
  <c r="H2388" i="9" s="1"/>
  <c r="H2389" i="9" s="1"/>
  <c r="H2390" i="9" s="1"/>
  <c r="H2391" i="9" s="1"/>
  <c r="H2392" i="9" s="1"/>
  <c r="H2393" i="9" s="1"/>
  <c r="H2394" i="9" s="1"/>
  <c r="H2395" i="9" s="1"/>
  <c r="H2396" i="9" s="1"/>
  <c r="H2397" i="9" s="1"/>
  <c r="H2398" i="9" s="1"/>
  <c r="H2399" i="9" s="1"/>
  <c r="H2400" i="9" s="1"/>
  <c r="H2401" i="9" s="1"/>
  <c r="H2402" i="9" s="1"/>
  <c r="H2403" i="9" s="1"/>
  <c r="H2404" i="9" s="1"/>
  <c r="H2405" i="9" s="1"/>
  <c r="H2406" i="9" s="1"/>
  <c r="H2407" i="9" s="1"/>
  <c r="H2408" i="9" s="1"/>
  <c r="H2409" i="9" s="1"/>
  <c r="H2410" i="9" s="1"/>
  <c r="H2411" i="9" s="1"/>
  <c r="H2412" i="9" s="1"/>
  <c r="H2413" i="9" s="1"/>
  <c r="H2414" i="9" s="1"/>
  <c r="H2415" i="9" s="1"/>
  <c r="H2416" i="9" s="1"/>
  <c r="H2417" i="9" s="1"/>
  <c r="H2418" i="9" s="1"/>
  <c r="H2419" i="9" s="1"/>
  <c r="H2420" i="9" s="1"/>
  <c r="H2421" i="9" s="1"/>
  <c r="H2422" i="9" s="1"/>
  <c r="H2423" i="9" s="1"/>
  <c r="H2424" i="9" s="1"/>
  <c r="H2425" i="9" s="1"/>
  <c r="H2426" i="9" s="1"/>
  <c r="H2427" i="9" s="1"/>
  <c r="H2428" i="9" s="1"/>
  <c r="H2429" i="9" s="1"/>
  <c r="H2430" i="9" s="1"/>
  <c r="H2431" i="9" s="1"/>
  <c r="H2432" i="9" s="1"/>
  <c r="H2433" i="9" s="1"/>
  <c r="H2434" i="9" s="1"/>
  <c r="H2435" i="9" s="1"/>
  <c r="H2436" i="9" s="1"/>
  <c r="H2437" i="9" s="1"/>
  <c r="H2438" i="9" s="1"/>
  <c r="H2439" i="9" s="1"/>
  <c r="H2440" i="9" s="1"/>
  <c r="H2441" i="9" s="1"/>
  <c r="H2442" i="9" s="1"/>
  <c r="H2443" i="9" s="1"/>
  <c r="H2444" i="9" s="1"/>
  <c r="H2445" i="9" s="1"/>
  <c r="H2446" i="9" s="1"/>
  <c r="H2447" i="9" s="1"/>
  <c r="H2448" i="9" s="1"/>
  <c r="H2449" i="9" s="1"/>
  <c r="H2450" i="9" s="1"/>
  <c r="H2451" i="9" s="1"/>
  <c r="H2452" i="9" s="1"/>
  <c r="H2453" i="9" s="1"/>
  <c r="H2454" i="9" s="1"/>
  <c r="H2455" i="9" s="1"/>
  <c r="H2456" i="9" s="1"/>
  <c r="H2457" i="9" s="1"/>
  <c r="H2458" i="9" s="1"/>
  <c r="H2459" i="9" s="1"/>
  <c r="H2460" i="9" s="1"/>
  <c r="H2461" i="9" s="1"/>
  <c r="H2462" i="9" s="1"/>
  <c r="H2463" i="9" s="1"/>
  <c r="H2464" i="9" s="1"/>
  <c r="H2465" i="9" s="1"/>
  <c r="H2466" i="9" s="1"/>
  <c r="H2467" i="9" s="1"/>
  <c r="H2468" i="9" s="1"/>
  <c r="H2469" i="9" s="1"/>
  <c r="H2470" i="9" s="1"/>
  <c r="H2471" i="9" s="1"/>
  <c r="H2472" i="9" s="1"/>
  <c r="H2473" i="9" s="1"/>
  <c r="H2474" i="9" s="1"/>
  <c r="H2475" i="9" s="1"/>
  <c r="H2476" i="9" s="1"/>
  <c r="H2477" i="9" s="1"/>
  <c r="H2478" i="9" s="1"/>
  <c r="H2479" i="9" s="1"/>
  <c r="H2480" i="9" s="1"/>
  <c r="H2481" i="9" s="1"/>
  <c r="H2482" i="9" s="1"/>
  <c r="H2483" i="9" s="1"/>
  <c r="H2484" i="9" s="1"/>
  <c r="H2485" i="9" s="1"/>
  <c r="H2486" i="9" s="1"/>
  <c r="H2487" i="9" s="1"/>
  <c r="H2488" i="9" s="1"/>
  <c r="H2489" i="9" s="1"/>
  <c r="H2490" i="9" s="1"/>
  <c r="H2491" i="9" s="1"/>
  <c r="H2492" i="9" s="1"/>
  <c r="H2493" i="9" s="1"/>
  <c r="H2494" i="9" s="1"/>
  <c r="H2495" i="9" s="1"/>
  <c r="H2496" i="9" s="1"/>
  <c r="H2497" i="9" s="1"/>
  <c r="H2498" i="9" s="1"/>
  <c r="H2499" i="9" s="1"/>
  <c r="H2500" i="9" s="1"/>
  <c r="H2501" i="9" s="1"/>
  <c r="H2502" i="9" s="1"/>
  <c r="H2503" i="9" s="1"/>
  <c r="H2504" i="9" s="1"/>
  <c r="H2505" i="9" s="1"/>
  <c r="H2506" i="9" s="1"/>
  <c r="H2507" i="9" s="1"/>
  <c r="H2508" i="9" s="1"/>
  <c r="H2509" i="9" s="1"/>
  <c r="H2510" i="9" s="1"/>
  <c r="H2511" i="9" s="1"/>
  <c r="H2512" i="9" s="1"/>
  <c r="H2513" i="9" s="1"/>
  <c r="H2514" i="9" s="1"/>
  <c r="H2515" i="9" s="1"/>
  <c r="H2516" i="9" s="1"/>
  <c r="H2517" i="9" s="1"/>
  <c r="H2518" i="9" s="1"/>
  <c r="H2519" i="9" s="1"/>
  <c r="H2520" i="9" s="1"/>
  <c r="H2521" i="9" s="1"/>
  <c r="H2522" i="9" s="1"/>
  <c r="H2523" i="9" s="1"/>
  <c r="H2524" i="9" s="1"/>
  <c r="H2525" i="9" s="1"/>
  <c r="H2526" i="9" s="1"/>
  <c r="H2527" i="9" s="1"/>
  <c r="H2528" i="9" s="1"/>
  <c r="H2529" i="9" s="1"/>
  <c r="H2530" i="9" s="1"/>
  <c r="H2531" i="9" s="1"/>
  <c r="H2532" i="9" s="1"/>
  <c r="H2533" i="9" s="1"/>
  <c r="H2534" i="9" s="1"/>
  <c r="H2535" i="9" s="1"/>
  <c r="H2536" i="9" s="1"/>
  <c r="H2537" i="9" s="1"/>
  <c r="H2538" i="9" s="1"/>
  <c r="H2539" i="9" s="1"/>
  <c r="H2540" i="9" s="1"/>
  <c r="H2541" i="9" s="1"/>
  <c r="H2542" i="9" s="1"/>
  <c r="H2543" i="9" s="1"/>
  <c r="H2544" i="9" s="1"/>
  <c r="H2545" i="9" s="1"/>
  <c r="H2546" i="9" s="1"/>
  <c r="H2547" i="9" s="1"/>
  <c r="H2548" i="9" s="1"/>
  <c r="H2549" i="9" s="1"/>
  <c r="H2550" i="9" s="1"/>
  <c r="H2551" i="9" s="1"/>
  <c r="H2552" i="9" s="1"/>
  <c r="H2553" i="9" s="1"/>
  <c r="H2554" i="9" s="1"/>
  <c r="H2555" i="9" s="1"/>
  <c r="H2556" i="9" s="1"/>
  <c r="H2557" i="9" s="1"/>
  <c r="H2558" i="9" s="1"/>
  <c r="H2559" i="9" s="1"/>
  <c r="H2560" i="9" s="1"/>
  <c r="H2561" i="9" s="1"/>
  <c r="H2562" i="9" s="1"/>
  <c r="H2563" i="9" s="1"/>
  <c r="H2564" i="9" s="1"/>
  <c r="H2565" i="9" s="1"/>
  <c r="H2566" i="9" s="1"/>
  <c r="H2567" i="9" s="1"/>
  <c r="H2568" i="9" s="1"/>
  <c r="H2569" i="9" s="1"/>
  <c r="H2570" i="9" s="1"/>
  <c r="H2571" i="9" s="1"/>
  <c r="H2572" i="9" s="1"/>
  <c r="H2573" i="9" s="1"/>
  <c r="H2574" i="9" s="1"/>
  <c r="H2575" i="9" s="1"/>
  <c r="H2576" i="9" s="1"/>
  <c r="H2577" i="9" s="1"/>
  <c r="H2578" i="9" s="1"/>
  <c r="H2579" i="9" s="1"/>
  <c r="H2580" i="9" s="1"/>
  <c r="H2581" i="9" s="1"/>
  <c r="H2582" i="9" s="1"/>
  <c r="H2583" i="9" s="1"/>
  <c r="H2584" i="9" s="1"/>
  <c r="H2585" i="9" s="1"/>
  <c r="H2586" i="9" s="1"/>
  <c r="H2587" i="9" s="1"/>
  <c r="H2588" i="9" s="1"/>
  <c r="H2589" i="9" s="1"/>
  <c r="H2590" i="9" s="1"/>
  <c r="H2591" i="9" s="1"/>
  <c r="H2592" i="9" s="1"/>
  <c r="H2593" i="9" s="1"/>
  <c r="H2594" i="9" s="1"/>
  <c r="H2595" i="9" s="1"/>
  <c r="H2596" i="9" s="1"/>
  <c r="H2597" i="9" s="1"/>
  <c r="H2598" i="9" s="1"/>
  <c r="H2599" i="9" s="1"/>
  <c r="H2600" i="9" s="1"/>
  <c r="H2601" i="9" s="1"/>
  <c r="H2602" i="9" s="1"/>
  <c r="H2603" i="9" s="1"/>
  <c r="H2604" i="9" s="1"/>
  <c r="H2605" i="9" s="1"/>
  <c r="H2606" i="9" s="1"/>
  <c r="H2607" i="9" s="1"/>
  <c r="H2608" i="9" s="1"/>
  <c r="H2609" i="9" s="1"/>
  <c r="H2610" i="9" s="1"/>
  <c r="H2611" i="9" s="1"/>
  <c r="H2612" i="9" s="1"/>
  <c r="H2613" i="9" s="1"/>
  <c r="H2614" i="9" s="1"/>
  <c r="H2615" i="9" s="1"/>
  <c r="H2616" i="9" s="1"/>
  <c r="H2617" i="9" s="1"/>
  <c r="H2618" i="9" s="1"/>
  <c r="H2619" i="9" s="1"/>
  <c r="H2620" i="9" s="1"/>
  <c r="H2621" i="9" s="1"/>
  <c r="H2622" i="9" s="1"/>
  <c r="H2623" i="9" s="1"/>
  <c r="H2624" i="9" s="1"/>
  <c r="H2625" i="9" s="1"/>
  <c r="H2626" i="9" s="1"/>
  <c r="H2627" i="9" s="1"/>
  <c r="H2628" i="9" s="1"/>
  <c r="H2629" i="9" s="1"/>
  <c r="H2630" i="9" s="1"/>
  <c r="H2631" i="9" s="1"/>
  <c r="H2632" i="9" s="1"/>
  <c r="H2633" i="9" s="1"/>
  <c r="H2634" i="9" s="1"/>
  <c r="H2635" i="9" s="1"/>
  <c r="H2636" i="9" s="1"/>
  <c r="H2637" i="9" s="1"/>
  <c r="H2638" i="9" s="1"/>
  <c r="H2639" i="9" s="1"/>
  <c r="H2640" i="9" s="1"/>
  <c r="H2641" i="9" s="1"/>
  <c r="H2642" i="9" s="1"/>
  <c r="H2643" i="9" s="1"/>
  <c r="H2644" i="9" s="1"/>
  <c r="H2645" i="9" s="1"/>
  <c r="H2646" i="9" s="1"/>
  <c r="H2647" i="9" s="1"/>
  <c r="H2648" i="9" s="1"/>
  <c r="H2649" i="9" s="1"/>
  <c r="H2650" i="9" s="1"/>
  <c r="H2651" i="9" s="1"/>
  <c r="H2652" i="9" s="1"/>
  <c r="H2653" i="9" s="1"/>
  <c r="H2654" i="9" s="1"/>
  <c r="H2655" i="9" s="1"/>
  <c r="H2656" i="9" s="1"/>
  <c r="H2657" i="9" s="1"/>
  <c r="H2658" i="9" s="1"/>
  <c r="H2659" i="9" s="1"/>
  <c r="H2660" i="9" s="1"/>
  <c r="H2661" i="9" s="1"/>
  <c r="H2662" i="9" s="1"/>
  <c r="H2663" i="9" s="1"/>
  <c r="H2664" i="9" s="1"/>
  <c r="H2665" i="9" s="1"/>
  <c r="H2666" i="9" s="1"/>
  <c r="H2667" i="9" s="1"/>
  <c r="H2668" i="9" s="1"/>
  <c r="H2669" i="9" s="1"/>
  <c r="H2670" i="9" s="1"/>
  <c r="H2671" i="9" s="1"/>
  <c r="H2672" i="9" s="1"/>
  <c r="H2673" i="9" s="1"/>
  <c r="H2674" i="9" s="1"/>
  <c r="H2675" i="9" s="1"/>
  <c r="H2676" i="9" s="1"/>
  <c r="H2677" i="9" s="1"/>
  <c r="H2678" i="9" s="1"/>
  <c r="H2679" i="9" s="1"/>
  <c r="H2680" i="9" s="1"/>
  <c r="H2681" i="9" s="1"/>
  <c r="H2682" i="9" s="1"/>
  <c r="H2683" i="9" s="1"/>
  <c r="H2684" i="9" s="1"/>
  <c r="H2685" i="9" s="1"/>
  <c r="H2686" i="9" s="1"/>
  <c r="H2687" i="9" s="1"/>
  <c r="H2688" i="9" s="1"/>
  <c r="H2689" i="9" s="1"/>
  <c r="H2690" i="9" s="1"/>
  <c r="H2691" i="9" s="1"/>
  <c r="H2692" i="9" s="1"/>
  <c r="H2693" i="9" s="1"/>
  <c r="H2694" i="9" s="1"/>
  <c r="H2695" i="9" s="1"/>
  <c r="H2696" i="9" s="1"/>
  <c r="H2697" i="9" s="1"/>
  <c r="H2698" i="9" s="1"/>
  <c r="H2699" i="9" s="1"/>
  <c r="H2700" i="9" s="1"/>
  <c r="H2701" i="9" s="1"/>
  <c r="H2702" i="9" s="1"/>
  <c r="H2703" i="9" s="1"/>
  <c r="H2704" i="9" s="1"/>
  <c r="H2705" i="9" s="1"/>
  <c r="H2706" i="9" s="1"/>
  <c r="H2707" i="9" s="1"/>
  <c r="H2708" i="9" s="1"/>
  <c r="H2709" i="9" s="1"/>
  <c r="H2710" i="9" s="1"/>
  <c r="H2711" i="9" s="1"/>
  <c r="H2712" i="9" s="1"/>
  <c r="H2713" i="9" s="1"/>
  <c r="H2714" i="9" s="1"/>
  <c r="H2715" i="9" s="1"/>
  <c r="H2716" i="9" s="1"/>
  <c r="H2717" i="9" s="1"/>
  <c r="H2718" i="9" s="1"/>
  <c r="H2719" i="9" s="1"/>
  <c r="H2720" i="9" s="1"/>
  <c r="H2721" i="9" s="1"/>
  <c r="H2722" i="9" s="1"/>
  <c r="H2723" i="9" s="1"/>
  <c r="H2724" i="9" s="1"/>
  <c r="H2725" i="9" s="1"/>
  <c r="H2726" i="9" s="1"/>
  <c r="H2727" i="9" s="1"/>
  <c r="H2728" i="9" s="1"/>
  <c r="H2729" i="9" s="1"/>
  <c r="H2730" i="9" s="1"/>
  <c r="H2731" i="9" s="1"/>
  <c r="H2732" i="9" s="1"/>
  <c r="H2733" i="9" s="1"/>
  <c r="H2734" i="9" s="1"/>
  <c r="H2735" i="9" s="1"/>
  <c r="H2736" i="9" s="1"/>
  <c r="H2737" i="9" s="1"/>
  <c r="H2738" i="9" s="1"/>
  <c r="H2739" i="9" s="1"/>
  <c r="H2740" i="9" s="1"/>
  <c r="H2741" i="9" s="1"/>
  <c r="H2742" i="9" s="1"/>
  <c r="H2743" i="9" s="1"/>
  <c r="H2744" i="9" s="1"/>
  <c r="H2745" i="9" s="1"/>
  <c r="H2746" i="9" s="1"/>
  <c r="H2747" i="9" s="1"/>
  <c r="H2748" i="9" s="1"/>
  <c r="H2749" i="9" s="1"/>
  <c r="H2750" i="9" s="1"/>
  <c r="H2751" i="9" s="1"/>
  <c r="H2752" i="9" s="1"/>
  <c r="H2753" i="9" s="1"/>
  <c r="H2754" i="9" s="1"/>
  <c r="H2755" i="9" s="1"/>
  <c r="H2756" i="9" s="1"/>
  <c r="H2757" i="9" s="1"/>
  <c r="H2758" i="9" s="1"/>
  <c r="H2759" i="9" s="1"/>
  <c r="H2760" i="9" s="1"/>
  <c r="H2761" i="9" s="1"/>
  <c r="H2762" i="9" s="1"/>
  <c r="H2763" i="9" s="1"/>
  <c r="H2764" i="9" s="1"/>
  <c r="H2765" i="9" s="1"/>
  <c r="H2766" i="9" s="1"/>
  <c r="H2767" i="9" s="1"/>
  <c r="H2768" i="9" s="1"/>
  <c r="H2769" i="9" s="1"/>
  <c r="H2770" i="9" s="1"/>
  <c r="H2771" i="9" s="1"/>
  <c r="H2772" i="9" s="1"/>
  <c r="H2773" i="9" s="1"/>
  <c r="H2774" i="9" s="1"/>
  <c r="H2775" i="9" s="1"/>
  <c r="H2776" i="9" s="1"/>
  <c r="H2777" i="9" s="1"/>
  <c r="H2778" i="9" s="1"/>
  <c r="H2779" i="9" s="1"/>
  <c r="H2780" i="9" s="1"/>
  <c r="H2781" i="9" s="1"/>
  <c r="H2782" i="9" s="1"/>
  <c r="H2783" i="9" s="1"/>
  <c r="H2784" i="9" s="1"/>
  <c r="H2785" i="9" s="1"/>
  <c r="H2786" i="9" s="1"/>
  <c r="H2787" i="9" s="1"/>
  <c r="H2788" i="9" s="1"/>
  <c r="H2789" i="9" s="1"/>
  <c r="H2790" i="9" s="1"/>
  <c r="H2791" i="9" s="1"/>
  <c r="H2792" i="9" s="1"/>
  <c r="H2793" i="9" s="1"/>
  <c r="H2794" i="9" s="1"/>
  <c r="H2795" i="9" s="1"/>
  <c r="H2796" i="9" s="1"/>
  <c r="H2797" i="9" s="1"/>
  <c r="H2798" i="9" s="1"/>
  <c r="H2799" i="9" s="1"/>
  <c r="H2800" i="9" s="1"/>
  <c r="H2801" i="9" s="1"/>
  <c r="H2802" i="9" s="1"/>
  <c r="H2803" i="9" s="1"/>
  <c r="H2804" i="9" s="1"/>
  <c r="H2805" i="9" s="1"/>
  <c r="H2806" i="9" s="1"/>
  <c r="H2807" i="9" s="1"/>
  <c r="H2808" i="9" s="1"/>
  <c r="H2809" i="9" s="1"/>
  <c r="H2810" i="9" s="1"/>
  <c r="H2811" i="9" s="1"/>
  <c r="H2812" i="9" s="1"/>
  <c r="H2813" i="9" s="1"/>
  <c r="H2814" i="9" s="1"/>
  <c r="H2815" i="9" s="1"/>
  <c r="H2816" i="9" s="1"/>
  <c r="H2817" i="9" s="1"/>
  <c r="H2818" i="9" s="1"/>
  <c r="H2819" i="9" s="1"/>
  <c r="H2820" i="9" s="1"/>
  <c r="H2821" i="9" s="1"/>
  <c r="H2822" i="9" s="1"/>
  <c r="H2823" i="9" s="1"/>
  <c r="H2824" i="9" s="1"/>
  <c r="H2825" i="9" s="1"/>
  <c r="H2826" i="9" s="1"/>
  <c r="H2827" i="9" s="1"/>
  <c r="H2828" i="9" s="1"/>
  <c r="H2829" i="9" s="1"/>
  <c r="H2830" i="9" s="1"/>
  <c r="H2831" i="9" s="1"/>
  <c r="H2832" i="9" s="1"/>
  <c r="H2833" i="9" s="1"/>
  <c r="H2834" i="9" s="1"/>
  <c r="H2835" i="9" s="1"/>
  <c r="H2836" i="9" s="1"/>
  <c r="H2837" i="9" s="1"/>
  <c r="H2838" i="9" s="1"/>
  <c r="H2839" i="9" s="1"/>
  <c r="H2840" i="9" s="1"/>
  <c r="H2841" i="9" s="1"/>
  <c r="H2842" i="9" s="1"/>
  <c r="H2843" i="9" s="1"/>
  <c r="H2844" i="9" s="1"/>
  <c r="H2845" i="9" s="1"/>
  <c r="H2846" i="9" s="1"/>
  <c r="H2847" i="9" s="1"/>
  <c r="H2848" i="9" s="1"/>
  <c r="H2849" i="9" s="1"/>
  <c r="H2850" i="9" s="1"/>
  <c r="H2851" i="9" s="1"/>
  <c r="H2852" i="9" s="1"/>
  <c r="H2853" i="9" s="1"/>
  <c r="H2854" i="9" s="1"/>
  <c r="H2855" i="9" s="1"/>
  <c r="H2856" i="9" s="1"/>
  <c r="H2857" i="9" s="1"/>
  <c r="H2858" i="9" s="1"/>
  <c r="H2859" i="9" s="1"/>
  <c r="H2860" i="9" s="1"/>
  <c r="H2861" i="9" s="1"/>
  <c r="H2862" i="9" s="1"/>
  <c r="H2863" i="9" s="1"/>
  <c r="H2864" i="9" s="1"/>
  <c r="H2865" i="9" s="1"/>
  <c r="H2866" i="9" s="1"/>
  <c r="H2867" i="9" s="1"/>
  <c r="H2868" i="9" s="1"/>
  <c r="H2869" i="9" s="1"/>
  <c r="H2870" i="9" s="1"/>
  <c r="H2871" i="9" s="1"/>
  <c r="H2872" i="9" s="1"/>
  <c r="H2873" i="9" s="1"/>
  <c r="H2874" i="9" s="1"/>
  <c r="H2875" i="9" s="1"/>
  <c r="H2876" i="9" s="1"/>
  <c r="H2877" i="9" s="1"/>
  <c r="H2878" i="9" s="1"/>
  <c r="H2879" i="9" s="1"/>
  <c r="H2880" i="9" s="1"/>
  <c r="H2881" i="9" s="1"/>
  <c r="H2882" i="9" s="1"/>
  <c r="H2883" i="9" s="1"/>
  <c r="H2884" i="9" s="1"/>
  <c r="H2885" i="9" s="1"/>
  <c r="H2886" i="9" s="1"/>
  <c r="H2887" i="9" s="1"/>
  <c r="H2888" i="9" s="1"/>
  <c r="H2889" i="9" s="1"/>
  <c r="H2890" i="9" s="1"/>
  <c r="H2891" i="9" s="1"/>
  <c r="H2892" i="9" s="1"/>
  <c r="H2893" i="9" s="1"/>
  <c r="H2894" i="9" s="1"/>
  <c r="H2895" i="9" s="1"/>
  <c r="H2896" i="9" s="1"/>
  <c r="H2897" i="9" s="1"/>
  <c r="H2898" i="9" s="1"/>
  <c r="H2899" i="9" s="1"/>
  <c r="H2900" i="9" s="1"/>
  <c r="H2901" i="9" s="1"/>
  <c r="H2902" i="9" s="1"/>
  <c r="H2903" i="9" s="1"/>
  <c r="H2904" i="9" s="1"/>
  <c r="H2905" i="9" s="1"/>
  <c r="H2906" i="9" s="1"/>
  <c r="H2907" i="9" s="1"/>
  <c r="H2908" i="9" s="1"/>
  <c r="H2909" i="9" s="1"/>
  <c r="H2910" i="9" s="1"/>
  <c r="H2911" i="9" s="1"/>
  <c r="H2912" i="9" s="1"/>
  <c r="H2913" i="9" s="1"/>
  <c r="H2914" i="9" s="1"/>
  <c r="H2915" i="9" s="1"/>
  <c r="H2916" i="9" s="1"/>
  <c r="H2917" i="9" s="1"/>
  <c r="H2918" i="9" s="1"/>
  <c r="H2919" i="9" s="1"/>
  <c r="H2920" i="9" s="1"/>
  <c r="H2921" i="9" s="1"/>
  <c r="H2922" i="9" s="1"/>
  <c r="H2923" i="9" s="1"/>
  <c r="H2924" i="9" s="1"/>
  <c r="H2925" i="9" s="1"/>
  <c r="H2926" i="9" s="1"/>
  <c r="H2927" i="9" s="1"/>
  <c r="H2928" i="9" s="1"/>
  <c r="H2929" i="9" s="1"/>
  <c r="H2930" i="9" s="1"/>
  <c r="H2931" i="9" s="1"/>
  <c r="H2932" i="9" s="1"/>
  <c r="H2933" i="9" s="1"/>
  <c r="H2934" i="9" s="1"/>
  <c r="H2935" i="9" s="1"/>
  <c r="H2936" i="9" s="1"/>
  <c r="H2937" i="9" s="1"/>
  <c r="H2938" i="9" s="1"/>
  <c r="H2939" i="9" s="1"/>
  <c r="H2940" i="9" s="1"/>
  <c r="H2941" i="9" s="1"/>
  <c r="H2942" i="9" s="1"/>
  <c r="H2943" i="9" s="1"/>
  <c r="H2944" i="9" s="1"/>
  <c r="H2945" i="9" s="1"/>
  <c r="H2946" i="9" s="1"/>
  <c r="H2947" i="9" s="1"/>
  <c r="H2948" i="9" s="1"/>
  <c r="H2949" i="9" s="1"/>
  <c r="H2950" i="9" s="1"/>
  <c r="H2951" i="9" s="1"/>
  <c r="H2952" i="9" s="1"/>
  <c r="H2953" i="9" s="1"/>
  <c r="H2954" i="9" s="1"/>
  <c r="H2955" i="9" s="1"/>
  <c r="H2956" i="9" s="1"/>
  <c r="H2957" i="9" s="1"/>
  <c r="H2958" i="9" s="1"/>
  <c r="H2959" i="9" s="1"/>
  <c r="H2960" i="9" s="1"/>
  <c r="H2961" i="9" s="1"/>
  <c r="H2962" i="9" s="1"/>
  <c r="H2963" i="9" s="1"/>
  <c r="H2964" i="9" s="1"/>
  <c r="H2965" i="9" s="1"/>
  <c r="H2966" i="9" s="1"/>
  <c r="H2967" i="9" s="1"/>
  <c r="H2968" i="9" s="1"/>
  <c r="H2969" i="9" s="1"/>
  <c r="H2970" i="9" s="1"/>
  <c r="H2971" i="9" s="1"/>
  <c r="H2972" i="9" s="1"/>
  <c r="H2973" i="9" s="1"/>
  <c r="H2974" i="9" s="1"/>
  <c r="H2975" i="9" s="1"/>
  <c r="H2976" i="9" s="1"/>
  <c r="H2977" i="9" s="1"/>
  <c r="H2978" i="9" s="1"/>
  <c r="H2979" i="9" s="1"/>
  <c r="H2980" i="9" s="1"/>
  <c r="H2981" i="9" s="1"/>
  <c r="H2982" i="9" s="1"/>
  <c r="H2983" i="9" s="1"/>
  <c r="H2984" i="9" s="1"/>
  <c r="H2985" i="9" s="1"/>
  <c r="H2986" i="9" s="1"/>
  <c r="H2987" i="9" s="1"/>
  <c r="H2988" i="9" s="1"/>
  <c r="H2989" i="9" s="1"/>
  <c r="H2990" i="9" s="1"/>
  <c r="H2991" i="9" s="1"/>
  <c r="H2992" i="9" s="1"/>
  <c r="H2993" i="9" s="1"/>
  <c r="H2994" i="9" s="1"/>
  <c r="H2995" i="9" s="1"/>
  <c r="H2996" i="9" s="1"/>
  <c r="H2997" i="9" s="1"/>
  <c r="H2998" i="9" s="1"/>
  <c r="H2999" i="9" s="1"/>
  <c r="H3000" i="9" s="1"/>
  <c r="H3001" i="9" s="1"/>
  <c r="H3002" i="9" s="1"/>
  <c r="H3003" i="9" s="1"/>
  <c r="H3004" i="9" s="1"/>
  <c r="H3005" i="9" s="1"/>
  <c r="H3006" i="9" s="1"/>
  <c r="H3007" i="9" s="1"/>
  <c r="H3008" i="9" s="1"/>
  <c r="H3009" i="9" s="1"/>
  <c r="H3010" i="9" s="1"/>
  <c r="H3011" i="9" s="1"/>
  <c r="H3012" i="9" s="1"/>
  <c r="H3013" i="9" s="1"/>
  <c r="H3014" i="9" s="1"/>
  <c r="H3015" i="9" s="1"/>
  <c r="H3016" i="9" s="1"/>
  <c r="H3017" i="9" s="1"/>
  <c r="H3018" i="9" s="1"/>
  <c r="H3019" i="9" s="1"/>
  <c r="H3020" i="9" s="1"/>
  <c r="H3021" i="9" s="1"/>
  <c r="H3022" i="9" s="1"/>
  <c r="H3023" i="9" s="1"/>
  <c r="H3024" i="9" s="1"/>
  <c r="H3025" i="9" s="1"/>
  <c r="H3026" i="9" s="1"/>
  <c r="H3027" i="9" s="1"/>
  <c r="H3028" i="9" s="1"/>
  <c r="H3029" i="9" s="1"/>
  <c r="H3030" i="9" s="1"/>
  <c r="H3031" i="9" s="1"/>
  <c r="H3032" i="9" s="1"/>
  <c r="H3033" i="9" s="1"/>
  <c r="H3034" i="9" s="1"/>
  <c r="H3035" i="9" s="1"/>
  <c r="H3036" i="9" s="1"/>
  <c r="H3037" i="9" s="1"/>
  <c r="H3038" i="9" s="1"/>
  <c r="H3039" i="9" s="1"/>
  <c r="H3040" i="9" s="1"/>
  <c r="H3041" i="9" s="1"/>
  <c r="H3042" i="9" s="1"/>
  <c r="H3043" i="9" s="1"/>
  <c r="H3044" i="9" s="1"/>
  <c r="H3045" i="9" s="1"/>
  <c r="H3046" i="9" s="1"/>
  <c r="H3047" i="9" s="1"/>
  <c r="H3048" i="9" s="1"/>
  <c r="H3049" i="9" s="1"/>
  <c r="H3050" i="9" s="1"/>
  <c r="H3051" i="9" s="1"/>
  <c r="H3052" i="9" s="1"/>
  <c r="H3053" i="9" s="1"/>
  <c r="H3054" i="9" s="1"/>
  <c r="H3055" i="9" s="1"/>
  <c r="H3056" i="9" s="1"/>
  <c r="H3057" i="9" s="1"/>
  <c r="H3058" i="9" s="1"/>
  <c r="H3059" i="9" s="1"/>
  <c r="H3060" i="9" s="1"/>
  <c r="H3061" i="9" s="1"/>
  <c r="H3062" i="9" s="1"/>
  <c r="H3063" i="9" s="1"/>
  <c r="H3064" i="9" s="1"/>
  <c r="H3065" i="9" s="1"/>
  <c r="H3066" i="9" s="1"/>
  <c r="H3067" i="9" s="1"/>
  <c r="H3068" i="9" s="1"/>
  <c r="H3069" i="9" s="1"/>
  <c r="H3070" i="9" s="1"/>
  <c r="H3071" i="9" s="1"/>
  <c r="H3072" i="9" s="1"/>
  <c r="H3073" i="9" s="1"/>
  <c r="H3074" i="9" s="1"/>
  <c r="H3075" i="9" s="1"/>
  <c r="H3076" i="9" s="1"/>
  <c r="H3077" i="9" s="1"/>
  <c r="H3078" i="9" s="1"/>
  <c r="H3079" i="9" s="1"/>
  <c r="H3080" i="9" s="1"/>
  <c r="H3081" i="9" s="1"/>
  <c r="H3082" i="9" s="1"/>
  <c r="H3083" i="9" s="1"/>
  <c r="H3084" i="9" s="1"/>
  <c r="H3085" i="9" s="1"/>
  <c r="H3086" i="9" s="1"/>
  <c r="H3087" i="9" s="1"/>
  <c r="H3088" i="9" s="1"/>
  <c r="H3089" i="9" s="1"/>
  <c r="H3090" i="9" s="1"/>
  <c r="H3091" i="9" s="1"/>
  <c r="H3092" i="9" s="1"/>
  <c r="H3093" i="9" s="1"/>
  <c r="H3094" i="9" s="1"/>
  <c r="H3095" i="9" s="1"/>
  <c r="H3096" i="9" s="1"/>
  <c r="H3097" i="9" s="1"/>
  <c r="H3098" i="9" s="1"/>
  <c r="H3099" i="9" s="1"/>
  <c r="H3100" i="9" s="1"/>
  <c r="H3101" i="9" s="1"/>
  <c r="H3102" i="9" s="1"/>
  <c r="H3103" i="9" s="1"/>
  <c r="H3104" i="9" s="1"/>
  <c r="H3105" i="9" s="1"/>
  <c r="H3106" i="9" s="1"/>
  <c r="H3107" i="9" s="1"/>
  <c r="H3108" i="9" s="1"/>
  <c r="H3109" i="9" s="1"/>
  <c r="H3110" i="9" s="1"/>
  <c r="H3111" i="9" s="1"/>
  <c r="H3112" i="9" s="1"/>
  <c r="H3113" i="9" s="1"/>
  <c r="H3114" i="9" s="1"/>
  <c r="H3115" i="9" s="1"/>
  <c r="H3116" i="9" s="1"/>
  <c r="H3117" i="9" s="1"/>
  <c r="H3118" i="9" s="1"/>
  <c r="H3119" i="9" s="1"/>
  <c r="H3120" i="9" s="1"/>
  <c r="H3121" i="9" s="1"/>
  <c r="H3122" i="9" s="1"/>
  <c r="H3123" i="9" s="1"/>
  <c r="H3124" i="9" s="1"/>
  <c r="H3125" i="9" s="1"/>
  <c r="H3126" i="9" s="1"/>
  <c r="H3127" i="9" s="1"/>
  <c r="H3128" i="9" s="1"/>
  <c r="H3129" i="9" s="1"/>
  <c r="H3130" i="9" s="1"/>
  <c r="H3131" i="9" s="1"/>
  <c r="H3132" i="9" s="1"/>
  <c r="H3133" i="9" s="1"/>
  <c r="H3134" i="9" s="1"/>
  <c r="H3135" i="9" s="1"/>
  <c r="H3136" i="9" s="1"/>
  <c r="H3137" i="9" s="1"/>
  <c r="H3138" i="9" s="1"/>
  <c r="H3139" i="9" s="1"/>
  <c r="H3140" i="9" s="1"/>
  <c r="H3141" i="9" s="1"/>
  <c r="H3142" i="9" s="1"/>
  <c r="H3143" i="9" s="1"/>
  <c r="H3144" i="9" s="1"/>
  <c r="H3145" i="9" s="1"/>
  <c r="H3146" i="9" s="1"/>
  <c r="H3147" i="9" s="1"/>
  <c r="H3148" i="9" s="1"/>
  <c r="H3149" i="9" s="1"/>
  <c r="H3150" i="9" s="1"/>
  <c r="H3151" i="9" s="1"/>
  <c r="H3152" i="9" s="1"/>
  <c r="H3153" i="9" s="1"/>
  <c r="H3154" i="9" s="1"/>
  <c r="H3155" i="9" s="1"/>
  <c r="H3156" i="9" s="1"/>
  <c r="H3157" i="9" s="1"/>
  <c r="H3158" i="9" s="1"/>
  <c r="H3159" i="9" s="1"/>
  <c r="H3160" i="9" s="1"/>
  <c r="H3161" i="9" s="1"/>
  <c r="H3162" i="9" s="1"/>
  <c r="H3163" i="9" s="1"/>
  <c r="H3164" i="9" s="1"/>
  <c r="H3165" i="9" s="1"/>
  <c r="H3166" i="9" s="1"/>
  <c r="H3167" i="9" s="1"/>
  <c r="H3168" i="9" s="1"/>
  <c r="H3169" i="9" s="1"/>
  <c r="H3170" i="9" s="1"/>
  <c r="H3171" i="9" s="1"/>
  <c r="H3172" i="9" s="1"/>
  <c r="H3173" i="9" s="1"/>
  <c r="H3174" i="9" s="1"/>
  <c r="H3175" i="9" s="1"/>
  <c r="H3176" i="9" s="1"/>
  <c r="H3177" i="9" s="1"/>
  <c r="H3178" i="9" s="1"/>
  <c r="H3179" i="9" s="1"/>
  <c r="H3180" i="9" s="1"/>
  <c r="H3181" i="9" s="1"/>
  <c r="H3182" i="9" s="1"/>
  <c r="H3183" i="9" s="1"/>
  <c r="H3184" i="9" s="1"/>
  <c r="H3185" i="9" s="1"/>
  <c r="H3186" i="9" s="1"/>
  <c r="H3187" i="9" s="1"/>
  <c r="H3188" i="9" s="1"/>
  <c r="H3189" i="9" s="1"/>
  <c r="H3190" i="9" s="1"/>
  <c r="H3191" i="9" s="1"/>
  <c r="H3192" i="9" s="1"/>
  <c r="H3193" i="9" s="1"/>
  <c r="H3194" i="9" s="1"/>
  <c r="H3195" i="9" s="1"/>
  <c r="H3196" i="9" s="1"/>
  <c r="H3197" i="9" s="1"/>
  <c r="H3198" i="9" s="1"/>
  <c r="H3199" i="9" s="1"/>
  <c r="H3200" i="9" s="1"/>
  <c r="H3201" i="9" s="1"/>
  <c r="H3202" i="9" s="1"/>
  <c r="H3203" i="9" s="1"/>
  <c r="H3204" i="9" s="1"/>
  <c r="H3205" i="9" s="1"/>
  <c r="H3206" i="9" s="1"/>
  <c r="H3207" i="9" s="1"/>
  <c r="H3208" i="9" s="1"/>
  <c r="H3209" i="9" s="1"/>
  <c r="H3210" i="9" s="1"/>
  <c r="H3211" i="9" s="1"/>
  <c r="H3212" i="9" s="1"/>
  <c r="H3213" i="9" s="1"/>
  <c r="H3214" i="9" s="1"/>
  <c r="H3215" i="9" s="1"/>
  <c r="H3216" i="9" s="1"/>
  <c r="H3217" i="9" s="1"/>
  <c r="H3218" i="9" s="1"/>
  <c r="H3219" i="9" s="1"/>
  <c r="H3220" i="9" s="1"/>
  <c r="H3221" i="9" s="1"/>
  <c r="H3222" i="9" s="1"/>
  <c r="H3223" i="9" s="1"/>
  <c r="H3224" i="9" s="1"/>
  <c r="H3225" i="9" s="1"/>
  <c r="H3226" i="9" s="1"/>
  <c r="H3227" i="9" s="1"/>
  <c r="H3228" i="9" s="1"/>
  <c r="H3229" i="9" s="1"/>
  <c r="H3230" i="9" s="1"/>
  <c r="H3231" i="9" s="1"/>
  <c r="H3232" i="9" s="1"/>
  <c r="H3233" i="9" s="1"/>
  <c r="H3234" i="9" s="1"/>
  <c r="H3235" i="9" s="1"/>
  <c r="H3236" i="9" s="1"/>
  <c r="H3237" i="9" s="1"/>
  <c r="H3238" i="9" s="1"/>
  <c r="H3239" i="9" s="1"/>
  <c r="H3240" i="9" s="1"/>
  <c r="H3241" i="9" s="1"/>
  <c r="H3242" i="9" s="1"/>
  <c r="H3243" i="9" s="1"/>
  <c r="H3244" i="9" s="1"/>
  <c r="H3245" i="9" s="1"/>
  <c r="H3246" i="9" s="1"/>
  <c r="H3247" i="9" s="1"/>
  <c r="H3248" i="9" s="1"/>
  <c r="H3249" i="9" s="1"/>
  <c r="H3250" i="9" s="1"/>
  <c r="H3251" i="9" s="1"/>
  <c r="H3252" i="9" s="1"/>
  <c r="H3253" i="9" s="1"/>
  <c r="H3254" i="9" s="1"/>
  <c r="H3255" i="9" s="1"/>
  <c r="H3256" i="9" s="1"/>
  <c r="H3257" i="9" s="1"/>
  <c r="H3258" i="9" s="1"/>
  <c r="H3259" i="9" s="1"/>
  <c r="H3260" i="9" s="1"/>
  <c r="H3261" i="9" s="1"/>
  <c r="H3262" i="9" s="1"/>
  <c r="H3263" i="9" s="1"/>
  <c r="H3264" i="9" s="1"/>
  <c r="H3265" i="9" s="1"/>
  <c r="H3266" i="9" s="1"/>
  <c r="H3267" i="9" s="1"/>
  <c r="H3268" i="9" s="1"/>
  <c r="H3269" i="9" s="1"/>
  <c r="H3270" i="9" s="1"/>
  <c r="H3271" i="9" s="1"/>
  <c r="H3272" i="9" s="1"/>
  <c r="H3273" i="9" s="1"/>
  <c r="H3274" i="9" s="1"/>
  <c r="H3275" i="9" s="1"/>
  <c r="H3276" i="9" s="1"/>
  <c r="H3277" i="9" s="1"/>
  <c r="H3278" i="9" s="1"/>
  <c r="H3279" i="9" s="1"/>
  <c r="H3280" i="9" s="1"/>
  <c r="H3281" i="9" s="1"/>
  <c r="H3282" i="9" s="1"/>
  <c r="H3283" i="9" s="1"/>
  <c r="H3284" i="9" s="1"/>
  <c r="H3285" i="9" s="1"/>
  <c r="H3286" i="9" s="1"/>
  <c r="H3287" i="9" s="1"/>
  <c r="H3288" i="9" s="1"/>
  <c r="H3289" i="9" s="1"/>
  <c r="H3290" i="9" s="1"/>
  <c r="H3291" i="9" s="1"/>
  <c r="H3292" i="9" s="1"/>
  <c r="H3293" i="9" s="1"/>
  <c r="H3294" i="9" s="1"/>
  <c r="H3295" i="9" s="1"/>
  <c r="H3296" i="9" s="1"/>
  <c r="H3297" i="9" s="1"/>
  <c r="H3298" i="9" s="1"/>
  <c r="H3299" i="9" s="1"/>
  <c r="H3300" i="9" s="1"/>
  <c r="H3301" i="9" s="1"/>
  <c r="H3302" i="9" s="1"/>
  <c r="H3303" i="9" s="1"/>
  <c r="H3304" i="9" s="1"/>
  <c r="H3305" i="9" s="1"/>
  <c r="H3306" i="9" s="1"/>
  <c r="H3307" i="9" s="1"/>
  <c r="H3308" i="9" s="1"/>
  <c r="H3309" i="9" s="1"/>
  <c r="H3310" i="9" s="1"/>
  <c r="H3311" i="9" s="1"/>
  <c r="H3312" i="9" s="1"/>
  <c r="H3313" i="9" s="1"/>
  <c r="H3314" i="9" s="1"/>
  <c r="H3315" i="9" s="1"/>
  <c r="H3316" i="9" s="1"/>
  <c r="H3317" i="9" s="1"/>
  <c r="H3318" i="9" s="1"/>
  <c r="H3319" i="9" s="1"/>
  <c r="H3320" i="9" s="1"/>
  <c r="H3321" i="9" s="1"/>
  <c r="H3322" i="9" s="1"/>
  <c r="H3323" i="9" s="1"/>
  <c r="H3324" i="9" s="1"/>
  <c r="H3325" i="9" s="1"/>
  <c r="H3326" i="9" s="1"/>
  <c r="H3327" i="9" s="1"/>
  <c r="H3328" i="9" s="1"/>
  <c r="H3329" i="9" s="1"/>
  <c r="H3330" i="9" s="1"/>
  <c r="H3331" i="9" s="1"/>
  <c r="H3332" i="9" s="1"/>
  <c r="H3333" i="9" s="1"/>
  <c r="H3334" i="9" s="1"/>
  <c r="H3335" i="9" s="1"/>
  <c r="H3336" i="9" s="1"/>
  <c r="H3337" i="9" s="1"/>
  <c r="H3338" i="9" s="1"/>
  <c r="H3339" i="9" s="1"/>
  <c r="H3340" i="9" s="1"/>
  <c r="H3341" i="9" s="1"/>
  <c r="H3342" i="9" s="1"/>
  <c r="H3343" i="9" s="1"/>
  <c r="H3344" i="9" s="1"/>
  <c r="H3345" i="9" s="1"/>
  <c r="H3346" i="9" s="1"/>
  <c r="H3347" i="9" s="1"/>
  <c r="H3348" i="9" s="1"/>
  <c r="H3349" i="9" s="1"/>
  <c r="H3350" i="9" s="1"/>
  <c r="H3351" i="9" s="1"/>
  <c r="H3352" i="9" s="1"/>
  <c r="H3353" i="9" s="1"/>
  <c r="H3354" i="9" s="1"/>
  <c r="H3355" i="9" s="1"/>
  <c r="H3356" i="9" s="1"/>
  <c r="H3357" i="9" s="1"/>
  <c r="H3358" i="9" s="1"/>
  <c r="H3359" i="9" s="1"/>
  <c r="H3360" i="9" s="1"/>
  <c r="H3361" i="9" s="1"/>
  <c r="H3362" i="9" s="1"/>
  <c r="H3363" i="9" s="1"/>
  <c r="H3364" i="9" s="1"/>
  <c r="H3365" i="9" s="1"/>
  <c r="H3366" i="9" s="1"/>
  <c r="H3367" i="9" s="1"/>
  <c r="H3368" i="9" s="1"/>
  <c r="H3369" i="9" s="1"/>
  <c r="H3370" i="9" s="1"/>
  <c r="H3371" i="9" s="1"/>
  <c r="H3372" i="9" s="1"/>
  <c r="H3373" i="9" s="1"/>
  <c r="H3374" i="9" s="1"/>
  <c r="H3375" i="9" s="1"/>
  <c r="H3376" i="9" s="1"/>
  <c r="H3377" i="9" s="1"/>
  <c r="H3378" i="9" s="1"/>
  <c r="H3379" i="9" s="1"/>
  <c r="H3380" i="9" s="1"/>
  <c r="H3381" i="9" s="1"/>
  <c r="H3382" i="9" s="1"/>
  <c r="H3383" i="9" s="1"/>
  <c r="H3384" i="9" s="1"/>
  <c r="H3385" i="9" s="1"/>
  <c r="H3386" i="9" s="1"/>
  <c r="H3387" i="9" s="1"/>
  <c r="H3388" i="9" s="1"/>
  <c r="H3389" i="9" s="1"/>
  <c r="H3390" i="9" s="1"/>
  <c r="H3391" i="9" s="1"/>
  <c r="H3392" i="9" s="1"/>
  <c r="H3393" i="9" s="1"/>
  <c r="H3394" i="9" s="1"/>
  <c r="H3395" i="9" s="1"/>
  <c r="H3396" i="9" s="1"/>
  <c r="H3397" i="9" s="1"/>
  <c r="H3398" i="9" s="1"/>
  <c r="H3399" i="9" s="1"/>
  <c r="H3400" i="9" s="1"/>
  <c r="H3401" i="9" s="1"/>
  <c r="H3402" i="9" s="1"/>
  <c r="H3403" i="9" s="1"/>
  <c r="H3404" i="9" s="1"/>
  <c r="H3405" i="9" s="1"/>
  <c r="H3406" i="9" s="1"/>
  <c r="H3407" i="9" s="1"/>
  <c r="H3408" i="9" s="1"/>
  <c r="H3409" i="9" s="1"/>
  <c r="H3410" i="9" s="1"/>
  <c r="H3411" i="9" s="1"/>
  <c r="H3412" i="9" s="1"/>
  <c r="H3413" i="9" s="1"/>
  <c r="H3414" i="9" s="1"/>
  <c r="H3415" i="9" s="1"/>
  <c r="H3416" i="9" s="1"/>
  <c r="H3417" i="9" s="1"/>
  <c r="H3418" i="9" s="1"/>
  <c r="H3419" i="9" s="1"/>
  <c r="H3420" i="9" s="1"/>
  <c r="H3421" i="9" s="1"/>
  <c r="H3422" i="9" s="1"/>
  <c r="H3423" i="9" s="1"/>
  <c r="H3424" i="9" s="1"/>
  <c r="H3425" i="9" s="1"/>
  <c r="H3426" i="9" s="1"/>
  <c r="H3427" i="9" s="1"/>
  <c r="H3428" i="9" s="1"/>
  <c r="H3429" i="9" s="1"/>
  <c r="H3430" i="9" s="1"/>
  <c r="H3431" i="9" s="1"/>
  <c r="H3432" i="9" s="1"/>
  <c r="H3433" i="9" s="1"/>
  <c r="H3434" i="9" s="1"/>
  <c r="H3435" i="9" s="1"/>
  <c r="H3436" i="9" s="1"/>
  <c r="H3437" i="9" s="1"/>
  <c r="H3438" i="9" s="1"/>
  <c r="H3439" i="9" s="1"/>
  <c r="H3440" i="9" s="1"/>
  <c r="H3441" i="9" s="1"/>
  <c r="H3442" i="9" s="1"/>
  <c r="H3443" i="9" s="1"/>
  <c r="H3444" i="9" s="1"/>
  <c r="H3445" i="9" s="1"/>
  <c r="H3446" i="9" s="1"/>
  <c r="H3447" i="9" s="1"/>
  <c r="H3448" i="9" s="1"/>
  <c r="H3449" i="9" s="1"/>
  <c r="H3450" i="9" s="1"/>
  <c r="H3451" i="9" s="1"/>
  <c r="H3452" i="9" s="1"/>
  <c r="H3453" i="9" s="1"/>
  <c r="H3454" i="9" s="1"/>
  <c r="H3455" i="9" s="1"/>
  <c r="H3456" i="9" s="1"/>
  <c r="H3457" i="9" s="1"/>
  <c r="H3458" i="9" s="1"/>
  <c r="H3459" i="9" s="1"/>
  <c r="H3460" i="9" s="1"/>
  <c r="H3461" i="9" s="1"/>
  <c r="H3462" i="9" s="1"/>
  <c r="H3463" i="9" s="1"/>
  <c r="H3464" i="9" s="1"/>
  <c r="H3465" i="9" s="1"/>
  <c r="H3466" i="9" s="1"/>
  <c r="H3467" i="9" s="1"/>
  <c r="H3468" i="9" s="1"/>
  <c r="H3469" i="9" s="1"/>
  <c r="H3470" i="9" s="1"/>
  <c r="H3471" i="9" s="1"/>
  <c r="H3472" i="9" s="1"/>
  <c r="H3473" i="9" s="1"/>
  <c r="H3474" i="9" s="1"/>
  <c r="H3475" i="9" s="1"/>
  <c r="H3476" i="9" s="1"/>
  <c r="H3477" i="9" s="1"/>
  <c r="H3478" i="9" s="1"/>
  <c r="H3479" i="9" s="1"/>
  <c r="H3480" i="9" s="1"/>
  <c r="H3481" i="9" s="1"/>
  <c r="H3482" i="9" s="1"/>
  <c r="H3483" i="9" s="1"/>
  <c r="H3484" i="9" s="1"/>
  <c r="H3485" i="9" s="1"/>
  <c r="H3486" i="9" s="1"/>
  <c r="H3487" i="9" s="1"/>
  <c r="H3488" i="9" s="1"/>
  <c r="H3489" i="9" s="1"/>
  <c r="H3490" i="9" s="1"/>
  <c r="H3491" i="9" s="1"/>
  <c r="H3492" i="9" s="1"/>
  <c r="H3493" i="9" s="1"/>
  <c r="H3494" i="9" s="1"/>
  <c r="H3495" i="9" s="1"/>
  <c r="H3496" i="9" s="1"/>
  <c r="H3497" i="9" s="1"/>
  <c r="H3498" i="9" s="1"/>
  <c r="H3499" i="9" s="1"/>
  <c r="H3500" i="9" s="1"/>
  <c r="H3501" i="9" s="1"/>
  <c r="H3502" i="9" s="1"/>
  <c r="H3503" i="9" s="1"/>
  <c r="H3504" i="9" s="1"/>
  <c r="H3505" i="9" s="1"/>
  <c r="H3506" i="9" s="1"/>
  <c r="H3507" i="9" s="1"/>
  <c r="H3508" i="9" s="1"/>
  <c r="H3509" i="9" s="1"/>
  <c r="H3510" i="9" s="1"/>
  <c r="H3511" i="9" s="1"/>
  <c r="H3512" i="9" s="1"/>
  <c r="H3513" i="9" s="1"/>
  <c r="H3514" i="9" s="1"/>
  <c r="H3515" i="9" s="1"/>
  <c r="H3516" i="9" s="1"/>
  <c r="H3517" i="9" s="1"/>
  <c r="H3518" i="9" s="1"/>
  <c r="H3519" i="9" s="1"/>
  <c r="H3520" i="9" s="1"/>
  <c r="H3521" i="9" s="1"/>
  <c r="H3522" i="9" s="1"/>
  <c r="H3523" i="9" s="1"/>
  <c r="H3524" i="9" s="1"/>
  <c r="H3525" i="9" s="1"/>
  <c r="H3526" i="9" s="1"/>
  <c r="H3527" i="9" s="1"/>
  <c r="H3528" i="9" s="1"/>
  <c r="H3529" i="9" s="1"/>
  <c r="H3530" i="9" s="1"/>
  <c r="H3531" i="9" s="1"/>
  <c r="H3532" i="9" s="1"/>
  <c r="H3533" i="9" s="1"/>
  <c r="H3534" i="9" s="1"/>
  <c r="H3535" i="9" s="1"/>
  <c r="H3536" i="9" s="1"/>
  <c r="H3537" i="9" s="1"/>
  <c r="H3538" i="9" s="1"/>
  <c r="H3539" i="9" s="1"/>
  <c r="H3540" i="9" s="1"/>
  <c r="H3541" i="9" s="1"/>
  <c r="H3542" i="9" s="1"/>
  <c r="H3543" i="9" s="1"/>
  <c r="H3544" i="9" s="1"/>
  <c r="H3545" i="9" s="1"/>
  <c r="H3546" i="9" s="1"/>
  <c r="H3547" i="9" s="1"/>
  <c r="H3548" i="9" s="1"/>
  <c r="H3549" i="9" s="1"/>
  <c r="H3550" i="9" s="1"/>
  <c r="H3551" i="9" s="1"/>
  <c r="H3552" i="9" s="1"/>
  <c r="H3553" i="9" s="1"/>
  <c r="H3554" i="9" s="1"/>
  <c r="H3555" i="9" s="1"/>
  <c r="H3556" i="9" s="1"/>
  <c r="H3557" i="9" s="1"/>
  <c r="H3558" i="9" s="1"/>
  <c r="H3559" i="9" s="1"/>
  <c r="H3560" i="9" s="1"/>
  <c r="H3561" i="9" s="1"/>
  <c r="H3562" i="9" s="1"/>
  <c r="H3563" i="9" s="1"/>
  <c r="H3564" i="9" s="1"/>
  <c r="H3565" i="9" s="1"/>
  <c r="H3566" i="9" s="1"/>
  <c r="H3567" i="9" s="1"/>
  <c r="H3568" i="9" s="1"/>
  <c r="H3569" i="9" s="1"/>
  <c r="H3570" i="9" s="1"/>
  <c r="H3571" i="9" s="1"/>
  <c r="H3572" i="9" s="1"/>
  <c r="H3573" i="9" s="1"/>
  <c r="H3574" i="9" s="1"/>
  <c r="H3575" i="9" s="1"/>
  <c r="H3576" i="9" s="1"/>
  <c r="H3577" i="9" s="1"/>
  <c r="H3578" i="9" s="1"/>
  <c r="H3579" i="9" s="1"/>
  <c r="H3580" i="9" s="1"/>
  <c r="H3581" i="9" s="1"/>
  <c r="H3582" i="9" s="1"/>
  <c r="H3583" i="9" s="1"/>
  <c r="H3584" i="9" s="1"/>
  <c r="H3585" i="9" s="1"/>
  <c r="H3586" i="9" s="1"/>
  <c r="H3587" i="9" s="1"/>
  <c r="H3588" i="9" s="1"/>
  <c r="H3589" i="9" s="1"/>
  <c r="H3590" i="9" s="1"/>
  <c r="H3591" i="9" s="1"/>
  <c r="H3592" i="9" s="1"/>
  <c r="H3593" i="9" s="1"/>
  <c r="H3594" i="9" s="1"/>
  <c r="H3595" i="9" s="1"/>
  <c r="H3596" i="9" s="1"/>
  <c r="H3597" i="9" s="1"/>
  <c r="H3598" i="9" s="1"/>
  <c r="H3599" i="9" s="1"/>
  <c r="H3600" i="9" s="1"/>
  <c r="H3601" i="9" s="1"/>
  <c r="H3602" i="9" s="1"/>
  <c r="H3603" i="9" s="1"/>
  <c r="H3604" i="9" s="1"/>
  <c r="H3605" i="9" s="1"/>
  <c r="H3606" i="9" s="1"/>
  <c r="H3607" i="9" s="1"/>
  <c r="H3608" i="9" s="1"/>
  <c r="H3609" i="9" s="1"/>
  <c r="H3610" i="9" s="1"/>
  <c r="H3611" i="9" s="1"/>
  <c r="H3612" i="9" s="1"/>
  <c r="H3613" i="9" s="1"/>
  <c r="H3614" i="9" s="1"/>
  <c r="H3615" i="9" s="1"/>
  <c r="H3616" i="9" s="1"/>
  <c r="H3617" i="9" s="1"/>
  <c r="H3618" i="9" s="1"/>
  <c r="H3619" i="9" s="1"/>
  <c r="H3620" i="9" s="1"/>
  <c r="H3621" i="9" s="1"/>
  <c r="H3622" i="9" s="1"/>
  <c r="H3623" i="9" s="1"/>
  <c r="H3624" i="9" s="1"/>
  <c r="H3625" i="9" s="1"/>
  <c r="H3626" i="9" s="1"/>
  <c r="H3627" i="9" s="1"/>
  <c r="H3628" i="9" s="1"/>
  <c r="H3629" i="9" s="1"/>
  <c r="H3630" i="9" s="1"/>
  <c r="H3631" i="9" s="1"/>
  <c r="H3632" i="9" s="1"/>
  <c r="H3633" i="9" s="1"/>
  <c r="H3634" i="9" s="1"/>
  <c r="H3635" i="9" s="1"/>
  <c r="H3636" i="9" s="1"/>
  <c r="H3637" i="9" s="1"/>
  <c r="H3638" i="9" s="1"/>
  <c r="H3639" i="9" s="1"/>
  <c r="H3640" i="9" s="1"/>
  <c r="H3641" i="9" s="1"/>
  <c r="H3642" i="9" s="1"/>
  <c r="H3643" i="9" s="1"/>
  <c r="H3644" i="9" s="1"/>
  <c r="H3645" i="9" s="1"/>
  <c r="H3646" i="9" s="1"/>
  <c r="H3647" i="9" s="1"/>
  <c r="H3648" i="9" s="1"/>
  <c r="H3649" i="9" s="1"/>
  <c r="H3650" i="9" s="1"/>
  <c r="H3651" i="9" s="1"/>
  <c r="H3652" i="9" s="1"/>
  <c r="H3653" i="9" s="1"/>
  <c r="H3654" i="9" s="1"/>
  <c r="H3655" i="9" s="1"/>
  <c r="H3656" i="9" s="1"/>
  <c r="H3657" i="9" s="1"/>
  <c r="H3658" i="9" s="1"/>
  <c r="H3659" i="9" s="1"/>
  <c r="H3660" i="9" s="1"/>
  <c r="H3661" i="9" s="1"/>
  <c r="H3662" i="9" s="1"/>
  <c r="H3663" i="9" s="1"/>
  <c r="H3664" i="9" s="1"/>
  <c r="H3665" i="9" s="1"/>
  <c r="H3666" i="9" s="1"/>
  <c r="H3667" i="9" s="1"/>
  <c r="H3668" i="9" s="1"/>
  <c r="H3669" i="9" s="1"/>
  <c r="H3670" i="9" s="1"/>
  <c r="H3671" i="9" s="1"/>
  <c r="H3672" i="9" s="1"/>
  <c r="H3673" i="9" s="1"/>
  <c r="H3674" i="9" s="1"/>
  <c r="H3675" i="9" s="1"/>
  <c r="H3676" i="9" s="1"/>
  <c r="H3677" i="9" s="1"/>
  <c r="H3678" i="9" s="1"/>
  <c r="H3679" i="9" s="1"/>
  <c r="H3680" i="9" s="1"/>
  <c r="H3681" i="9" s="1"/>
  <c r="H3682" i="9" s="1"/>
  <c r="H3683" i="9" s="1"/>
  <c r="H3684" i="9" s="1"/>
  <c r="H3685" i="9" s="1"/>
  <c r="H3686" i="9" s="1"/>
  <c r="H3687" i="9" s="1"/>
  <c r="H3688" i="9" s="1"/>
  <c r="H3689" i="9" s="1"/>
  <c r="H3690" i="9" s="1"/>
  <c r="H3691" i="9" s="1"/>
  <c r="H3692" i="9" s="1"/>
  <c r="H3693" i="9" s="1"/>
  <c r="H3694" i="9" s="1"/>
  <c r="H3695" i="9" s="1"/>
  <c r="H3696" i="9" s="1"/>
  <c r="H3697" i="9" s="1"/>
  <c r="H3698" i="9" s="1"/>
  <c r="H3699" i="9" s="1"/>
  <c r="H3700" i="9" s="1"/>
  <c r="H3701" i="9" s="1"/>
  <c r="H3702" i="9" s="1"/>
  <c r="H3703" i="9" s="1"/>
  <c r="H3704" i="9" s="1"/>
  <c r="H3705" i="9" s="1"/>
  <c r="H3706" i="9" s="1"/>
  <c r="H3707" i="9" s="1"/>
  <c r="H3708" i="9" s="1"/>
  <c r="H3709" i="9" s="1"/>
  <c r="H3710" i="9" s="1"/>
  <c r="H3711" i="9" s="1"/>
  <c r="H3712" i="9" s="1"/>
  <c r="H3713" i="9" s="1"/>
  <c r="H3714" i="9" s="1"/>
  <c r="H3715" i="9" s="1"/>
  <c r="H3716" i="9" s="1"/>
  <c r="H3717" i="9" s="1"/>
  <c r="H3718" i="9" s="1"/>
  <c r="H3719" i="9" s="1"/>
  <c r="H3720" i="9" s="1"/>
  <c r="H3721" i="9" s="1"/>
  <c r="H3722" i="9" s="1"/>
  <c r="H3723" i="9" s="1"/>
  <c r="H3724" i="9" s="1"/>
  <c r="H3725" i="9" s="1"/>
  <c r="H3726" i="9" s="1"/>
  <c r="H3727" i="9" s="1"/>
  <c r="H3728" i="9" s="1"/>
  <c r="H3729" i="9" s="1"/>
  <c r="H3730" i="9" s="1"/>
  <c r="H3731" i="9" s="1"/>
  <c r="H3732" i="9" s="1"/>
  <c r="H3733" i="9" s="1"/>
  <c r="H3734" i="9" s="1"/>
  <c r="H3735" i="9" s="1"/>
  <c r="H3736" i="9" s="1"/>
  <c r="H3737" i="9" s="1"/>
  <c r="H3738" i="9" s="1"/>
  <c r="H3739" i="9" s="1"/>
  <c r="H3740" i="9" s="1"/>
  <c r="H3741" i="9" s="1"/>
  <c r="H3742" i="9" s="1"/>
  <c r="H3743" i="9" s="1"/>
  <c r="H3744" i="9" s="1"/>
  <c r="H3745" i="9" s="1"/>
  <c r="H3746" i="9" s="1"/>
  <c r="H3747" i="9" s="1"/>
  <c r="H3748" i="9" s="1"/>
  <c r="H3749" i="9" s="1"/>
  <c r="H3750" i="9" s="1"/>
  <c r="H3751" i="9" s="1"/>
  <c r="H3752" i="9" s="1"/>
  <c r="H3753" i="9" s="1"/>
  <c r="H3754" i="9" s="1"/>
  <c r="H3755" i="9" s="1"/>
  <c r="H3756" i="9" s="1"/>
  <c r="H3757" i="9" s="1"/>
  <c r="H3758" i="9" s="1"/>
  <c r="H3759" i="9" s="1"/>
  <c r="H3760" i="9" s="1"/>
  <c r="H3761" i="9" s="1"/>
  <c r="H3762" i="9" s="1"/>
  <c r="H3763" i="9" s="1"/>
  <c r="H3764" i="9" s="1"/>
  <c r="H3765" i="9" s="1"/>
  <c r="H3766" i="9" s="1"/>
  <c r="H3767" i="9" s="1"/>
  <c r="H3768" i="9" s="1"/>
  <c r="H3769" i="9" s="1"/>
  <c r="H3770" i="9" s="1"/>
  <c r="H3771" i="9" s="1"/>
  <c r="H3772" i="9" s="1"/>
  <c r="H3773" i="9" s="1"/>
  <c r="H3774" i="9" s="1"/>
  <c r="H3775" i="9" s="1"/>
  <c r="H3776" i="9" s="1"/>
  <c r="H3777" i="9" s="1"/>
  <c r="H3778" i="9" s="1"/>
  <c r="H3779" i="9" s="1"/>
  <c r="H3780" i="9" s="1"/>
  <c r="H3781" i="9" s="1"/>
  <c r="H3782" i="9" s="1"/>
  <c r="H3783" i="9" s="1"/>
  <c r="H3784" i="9" s="1"/>
  <c r="H3785" i="9" s="1"/>
  <c r="H3786" i="9" s="1"/>
  <c r="H3787" i="9" s="1"/>
  <c r="H3788" i="9" s="1"/>
  <c r="H3789" i="9" s="1"/>
  <c r="H3790" i="9" s="1"/>
  <c r="H3791" i="9" s="1"/>
  <c r="H3792" i="9" s="1"/>
  <c r="H3793" i="9" s="1"/>
  <c r="H3794" i="9" s="1"/>
  <c r="H3795" i="9" s="1"/>
  <c r="H3796" i="9" s="1"/>
  <c r="H3797" i="9" s="1"/>
  <c r="H3798" i="9" s="1"/>
  <c r="H3799" i="9" s="1"/>
  <c r="H3800" i="9" s="1"/>
  <c r="H3801" i="9" s="1"/>
  <c r="H3802" i="9" s="1"/>
  <c r="H3803" i="9" s="1"/>
  <c r="H3804" i="9" s="1"/>
  <c r="H3805" i="9" s="1"/>
  <c r="H3806" i="9" s="1"/>
  <c r="H3807" i="9" s="1"/>
  <c r="H3808" i="9" s="1"/>
  <c r="H3809" i="9" s="1"/>
  <c r="H3810" i="9" s="1"/>
  <c r="H3811" i="9" s="1"/>
  <c r="H3812" i="9" s="1"/>
  <c r="H3813" i="9" s="1"/>
  <c r="H3814" i="9" s="1"/>
  <c r="H3815" i="9" s="1"/>
  <c r="H3816" i="9" s="1"/>
  <c r="H3817" i="9" s="1"/>
  <c r="H3818" i="9" s="1"/>
  <c r="H3819" i="9" s="1"/>
  <c r="H3820" i="9" s="1"/>
  <c r="H3821" i="9" s="1"/>
  <c r="H3822" i="9" s="1"/>
  <c r="H3823" i="9" s="1"/>
  <c r="H3824" i="9" s="1"/>
  <c r="H3825" i="9" s="1"/>
  <c r="H3826" i="9" s="1"/>
  <c r="H3827" i="9" s="1"/>
  <c r="H3828" i="9" s="1"/>
  <c r="H3829" i="9" s="1"/>
  <c r="H3830" i="9" s="1"/>
  <c r="H3831" i="9" s="1"/>
  <c r="H3832" i="9" s="1"/>
  <c r="H3833" i="9" s="1"/>
  <c r="H3834" i="9" s="1"/>
  <c r="H3835" i="9" s="1"/>
  <c r="H3836" i="9" s="1"/>
  <c r="H3837" i="9" s="1"/>
  <c r="H3838" i="9" s="1"/>
  <c r="H3839" i="9" s="1"/>
  <c r="H3840" i="9" s="1"/>
  <c r="H3841" i="9" s="1"/>
  <c r="H3842" i="9" s="1"/>
  <c r="H3843" i="9" s="1"/>
  <c r="H3844" i="9" s="1"/>
  <c r="H3845" i="9" s="1"/>
  <c r="H3846" i="9" s="1"/>
  <c r="H3847" i="9" s="1"/>
  <c r="H3848" i="9" s="1"/>
  <c r="H3849" i="9" s="1"/>
  <c r="H3850" i="9" s="1"/>
  <c r="H3851" i="9" s="1"/>
  <c r="H3852" i="9" s="1"/>
  <c r="H3853" i="9" s="1"/>
  <c r="H3854" i="9" s="1"/>
  <c r="H3855" i="9" s="1"/>
  <c r="H3856" i="9" s="1"/>
  <c r="H3857" i="9" s="1"/>
  <c r="H3858" i="9" s="1"/>
  <c r="H3859" i="9" s="1"/>
  <c r="H3860" i="9" s="1"/>
  <c r="H3861" i="9" s="1"/>
  <c r="H3862" i="9" s="1"/>
  <c r="H3863" i="9" s="1"/>
  <c r="H3864" i="9" s="1"/>
  <c r="H3865" i="9" s="1"/>
  <c r="H3866" i="9" s="1"/>
  <c r="H3867" i="9" s="1"/>
  <c r="H3868" i="9" s="1"/>
  <c r="H3869" i="9" s="1"/>
  <c r="H3870" i="9" s="1"/>
  <c r="H3871" i="9" s="1"/>
  <c r="H3872" i="9" s="1"/>
  <c r="H3873" i="9" s="1"/>
  <c r="H3874" i="9" s="1"/>
  <c r="H3875" i="9" s="1"/>
  <c r="H3876" i="9" s="1"/>
  <c r="H3877" i="9" s="1"/>
  <c r="H3878" i="9" s="1"/>
  <c r="H3879" i="9" s="1"/>
  <c r="H3880" i="9" s="1"/>
  <c r="H3881" i="9" s="1"/>
  <c r="H3882" i="9" s="1"/>
  <c r="H3883" i="9" s="1"/>
  <c r="H3884" i="9" s="1"/>
  <c r="H3885" i="9" s="1"/>
  <c r="H3886" i="9" s="1"/>
  <c r="H3887" i="9" s="1"/>
  <c r="H3888" i="9" s="1"/>
  <c r="H3889" i="9" s="1"/>
  <c r="H3890" i="9" s="1"/>
  <c r="H3891" i="9" s="1"/>
  <c r="H3892" i="9" s="1"/>
  <c r="H3893" i="9" s="1"/>
  <c r="H3894" i="9" s="1"/>
  <c r="H3895" i="9" s="1"/>
  <c r="H3896" i="9" s="1"/>
  <c r="H3897" i="9" s="1"/>
  <c r="H3898" i="9" s="1"/>
  <c r="H3899" i="9" s="1"/>
  <c r="H3900" i="9" s="1"/>
  <c r="H3901" i="9" s="1"/>
  <c r="H3902" i="9" s="1"/>
  <c r="H3903" i="9" s="1"/>
  <c r="H3904" i="9" s="1"/>
  <c r="H3905" i="9" s="1"/>
  <c r="H3906" i="9" s="1"/>
  <c r="H3907" i="9" s="1"/>
  <c r="H3908" i="9" s="1"/>
  <c r="H3909" i="9" s="1"/>
  <c r="H3910" i="9" s="1"/>
  <c r="H3911" i="9" s="1"/>
  <c r="H3912" i="9" s="1"/>
  <c r="H3913" i="9" s="1"/>
  <c r="H3914" i="9" s="1"/>
  <c r="H3915" i="9" s="1"/>
  <c r="H3916" i="9" s="1"/>
  <c r="H3917" i="9" s="1"/>
  <c r="H3918" i="9" s="1"/>
  <c r="H3919" i="9" s="1"/>
  <c r="H3920" i="9" s="1"/>
  <c r="H3921" i="9" s="1"/>
  <c r="H3922" i="9" s="1"/>
  <c r="H3923" i="9" s="1"/>
  <c r="H3924" i="9" s="1"/>
  <c r="H3925" i="9" s="1"/>
  <c r="H3926" i="9" s="1"/>
  <c r="H3927" i="9" s="1"/>
  <c r="H3928" i="9" s="1"/>
  <c r="H3929" i="9" s="1"/>
  <c r="H3930" i="9" s="1"/>
  <c r="H3931" i="9" s="1"/>
  <c r="H3932" i="9" s="1"/>
  <c r="H3933" i="9" s="1"/>
  <c r="H3934" i="9" s="1"/>
  <c r="H3935" i="9" s="1"/>
  <c r="H3936" i="9" s="1"/>
  <c r="H3937" i="9" s="1"/>
  <c r="H3938" i="9" s="1"/>
  <c r="H3939" i="9" s="1"/>
  <c r="H3940" i="9" s="1"/>
  <c r="H3941" i="9" s="1"/>
  <c r="H3942" i="9" s="1"/>
  <c r="H3943" i="9" s="1"/>
  <c r="H3944" i="9" s="1"/>
  <c r="H3945" i="9" s="1"/>
  <c r="H3946" i="9" s="1"/>
  <c r="H3947" i="9" s="1"/>
  <c r="H3948" i="9" s="1"/>
  <c r="H3949" i="9" s="1"/>
  <c r="H3950" i="9" s="1"/>
  <c r="H3951" i="9" s="1"/>
  <c r="H3952" i="9" s="1"/>
  <c r="H3953" i="9" s="1"/>
  <c r="H3954" i="9" s="1"/>
  <c r="H3955" i="9" s="1"/>
  <c r="H3956" i="9" s="1"/>
  <c r="H3957" i="9" s="1"/>
  <c r="H3958" i="9" s="1"/>
  <c r="H3959" i="9" s="1"/>
  <c r="H3960" i="9" s="1"/>
  <c r="H3961" i="9" s="1"/>
  <c r="H3962" i="9" s="1"/>
  <c r="H3963" i="9" s="1"/>
  <c r="H3964" i="9" s="1"/>
  <c r="H3965" i="9" s="1"/>
  <c r="H3966" i="9" s="1"/>
  <c r="H3967" i="9" s="1"/>
  <c r="H3968" i="9" s="1"/>
  <c r="H3969" i="9" s="1"/>
  <c r="H3970" i="9" s="1"/>
  <c r="H3971" i="9" s="1"/>
  <c r="H3972" i="9" s="1"/>
  <c r="H3973" i="9" s="1"/>
  <c r="H3974" i="9" s="1"/>
  <c r="H3975" i="9" s="1"/>
  <c r="H3976" i="9" s="1"/>
  <c r="H3977" i="9" s="1"/>
  <c r="H3978" i="9" s="1"/>
  <c r="H3979" i="9" s="1"/>
  <c r="H3980" i="9" s="1"/>
  <c r="H3981" i="9" s="1"/>
  <c r="H3982" i="9" s="1"/>
  <c r="H3983" i="9" s="1"/>
  <c r="H3984" i="9" s="1"/>
  <c r="H3985" i="9" s="1"/>
  <c r="H3986" i="9" s="1"/>
  <c r="H3987" i="9" s="1"/>
  <c r="H3988" i="9" s="1"/>
  <c r="H3989" i="9" s="1"/>
  <c r="H3990" i="9" s="1"/>
  <c r="H3991" i="9" s="1"/>
  <c r="H3992" i="9" s="1"/>
  <c r="H3993" i="9" s="1"/>
  <c r="H3994" i="9" s="1"/>
  <c r="H3995" i="9" s="1"/>
  <c r="H3996" i="9" s="1"/>
  <c r="H3997" i="9" s="1"/>
  <c r="H3998" i="9" s="1"/>
  <c r="H3999" i="9" s="1"/>
  <c r="H4000" i="9" s="1"/>
  <c r="H4001" i="9" s="1"/>
  <c r="H4002" i="9" s="1"/>
  <c r="H4003" i="9" s="1"/>
  <c r="H4004" i="9" s="1"/>
  <c r="H4005" i="9" s="1"/>
  <c r="H4006" i="9" s="1"/>
  <c r="H4007" i="9" s="1"/>
  <c r="H4008" i="9" s="1"/>
  <c r="H4009" i="9" s="1"/>
  <c r="H4010" i="9" s="1"/>
  <c r="H4011" i="9" s="1"/>
  <c r="H4012" i="9" s="1"/>
  <c r="H4013" i="9" s="1"/>
  <c r="H4014" i="9" s="1"/>
  <c r="H4015" i="9" s="1"/>
  <c r="H4016" i="9" s="1"/>
  <c r="H4017" i="9" s="1"/>
  <c r="H4018" i="9" s="1"/>
  <c r="H4019" i="9" s="1"/>
  <c r="H4020" i="9" s="1"/>
  <c r="H4021" i="9" s="1"/>
  <c r="H4022" i="9" s="1"/>
  <c r="H4023" i="9" s="1"/>
  <c r="H4024" i="9" s="1"/>
  <c r="H4025" i="9" s="1"/>
  <c r="H4026" i="9" s="1"/>
  <c r="H4027" i="9" s="1"/>
  <c r="H4028" i="9" s="1"/>
  <c r="H4029" i="9" s="1"/>
  <c r="H4030" i="9" s="1"/>
  <c r="H4031" i="9" s="1"/>
  <c r="H4032" i="9" s="1"/>
  <c r="H4033" i="9" s="1"/>
  <c r="H4034" i="9" s="1"/>
  <c r="H4035" i="9" s="1"/>
  <c r="H4036" i="9" s="1"/>
  <c r="H4037" i="9" s="1"/>
  <c r="H4038" i="9" s="1"/>
  <c r="H4039" i="9" s="1"/>
  <c r="H4040" i="9" s="1"/>
  <c r="H4041" i="9" s="1"/>
  <c r="H4042" i="9" s="1"/>
  <c r="H4043" i="9" s="1"/>
  <c r="H4044" i="9" s="1"/>
  <c r="H4045" i="9" s="1"/>
  <c r="H4046" i="9" s="1"/>
  <c r="H4047" i="9" s="1"/>
  <c r="H4048" i="9" s="1"/>
  <c r="H4049" i="9" s="1"/>
  <c r="H4050" i="9" s="1"/>
  <c r="H4051" i="9" s="1"/>
  <c r="H4052" i="9" s="1"/>
  <c r="H4053" i="9" s="1"/>
  <c r="H4054" i="9" s="1"/>
  <c r="H4055" i="9" s="1"/>
  <c r="H4056" i="9" s="1"/>
  <c r="H4057" i="9" s="1"/>
  <c r="H4058" i="9" s="1"/>
  <c r="H4059" i="9" s="1"/>
  <c r="H4060" i="9" s="1"/>
  <c r="H4061" i="9" s="1"/>
  <c r="H4062" i="9" s="1"/>
  <c r="H4063" i="9" s="1"/>
  <c r="H4064" i="9" s="1"/>
  <c r="H4065" i="9" s="1"/>
  <c r="H4066" i="9" s="1"/>
  <c r="H4067" i="9" s="1"/>
  <c r="H4068" i="9" s="1"/>
  <c r="H4069" i="9" s="1"/>
  <c r="H4070" i="9" s="1"/>
  <c r="H4071" i="9" s="1"/>
  <c r="H4072" i="9" s="1"/>
  <c r="H4073" i="9" s="1"/>
  <c r="H4074" i="9" s="1"/>
  <c r="H4075" i="9" s="1"/>
  <c r="H4076" i="9" s="1"/>
  <c r="H4077" i="9" s="1"/>
  <c r="H4078" i="9" s="1"/>
  <c r="H4079" i="9" s="1"/>
  <c r="H4080" i="9" s="1"/>
  <c r="H4081" i="9" s="1"/>
  <c r="H4082" i="9" s="1"/>
  <c r="H4083" i="9" s="1"/>
  <c r="H4084" i="9" s="1"/>
  <c r="H4085" i="9" s="1"/>
  <c r="H4086" i="9" s="1"/>
  <c r="H4087" i="9" s="1"/>
  <c r="H4088" i="9" s="1"/>
  <c r="H4089" i="9" s="1"/>
  <c r="H4090" i="9" s="1"/>
  <c r="H4091" i="9" s="1"/>
  <c r="H4092" i="9" s="1"/>
  <c r="H4093" i="9" s="1"/>
  <c r="H4094" i="9" s="1"/>
  <c r="H4095" i="9" s="1"/>
  <c r="H4096" i="9" s="1"/>
  <c r="H4097" i="9" s="1"/>
  <c r="H4098" i="9" s="1"/>
  <c r="H4099" i="9" s="1"/>
  <c r="H4100" i="9" s="1"/>
  <c r="H4101" i="9" s="1"/>
  <c r="H4102" i="9" s="1"/>
  <c r="H4103" i="9" s="1"/>
  <c r="H4104" i="9" s="1"/>
  <c r="H4105" i="9" s="1"/>
  <c r="H4106" i="9" s="1"/>
  <c r="H4107" i="9" s="1"/>
  <c r="H4108" i="9" s="1"/>
  <c r="H4109" i="9" s="1"/>
  <c r="H4110" i="9" s="1"/>
  <c r="H4111" i="9" s="1"/>
  <c r="H4112" i="9" s="1"/>
  <c r="H4113" i="9" s="1"/>
  <c r="H4114" i="9" s="1"/>
  <c r="H4115" i="9" s="1"/>
  <c r="H4116" i="9" s="1"/>
  <c r="H4117" i="9" s="1"/>
  <c r="H4118" i="9" s="1"/>
  <c r="H4119" i="9" s="1"/>
  <c r="H4120" i="9" s="1"/>
  <c r="H4121" i="9" s="1"/>
  <c r="H4122" i="9" s="1"/>
  <c r="H4123" i="9" s="1"/>
  <c r="H4124" i="9" s="1"/>
  <c r="H4125" i="9" s="1"/>
  <c r="H4126" i="9" s="1"/>
  <c r="H4127" i="9" s="1"/>
  <c r="H4128" i="9" s="1"/>
  <c r="H4129" i="9" s="1"/>
  <c r="H4130" i="9" s="1"/>
  <c r="H4131" i="9" s="1"/>
  <c r="H4132" i="9" s="1"/>
  <c r="H4133" i="9" s="1"/>
  <c r="H4134" i="9" s="1"/>
  <c r="H4135" i="9" s="1"/>
  <c r="H4136" i="9" s="1"/>
  <c r="H4137" i="9" s="1"/>
  <c r="H4138" i="9" s="1"/>
  <c r="H4139" i="9" s="1"/>
  <c r="H4140" i="9" s="1"/>
  <c r="H4141" i="9" s="1"/>
  <c r="H4142" i="9" s="1"/>
  <c r="H4143" i="9" s="1"/>
  <c r="H4144" i="9" s="1"/>
  <c r="H4145" i="9" s="1"/>
  <c r="H4146" i="9" s="1"/>
  <c r="H4147" i="9" s="1"/>
  <c r="H4148" i="9" s="1"/>
  <c r="H4149" i="9" s="1"/>
  <c r="H4150" i="9" s="1"/>
  <c r="H4151" i="9" s="1"/>
  <c r="H4152" i="9" s="1"/>
  <c r="H4153" i="9" s="1"/>
  <c r="H4154" i="9" s="1"/>
  <c r="H4155" i="9" s="1"/>
  <c r="H4156" i="9" s="1"/>
  <c r="H4157" i="9" s="1"/>
  <c r="H4158" i="9" s="1"/>
  <c r="H4159" i="9" s="1"/>
  <c r="H4160" i="9" s="1"/>
  <c r="H4161" i="9" s="1"/>
  <c r="H4162" i="9" s="1"/>
  <c r="H4163" i="9" s="1"/>
  <c r="H4164" i="9" s="1"/>
  <c r="H4165" i="9" s="1"/>
  <c r="H4166" i="9" s="1"/>
  <c r="H4167" i="9" s="1"/>
  <c r="H4168" i="9" s="1"/>
  <c r="H4169" i="9" s="1"/>
  <c r="H4170" i="9" s="1"/>
  <c r="H4171" i="9" s="1"/>
  <c r="H4172" i="9" s="1"/>
  <c r="H4173" i="9" s="1"/>
  <c r="H4174" i="9" s="1"/>
  <c r="H4175" i="9" s="1"/>
  <c r="H4176" i="9" s="1"/>
  <c r="H4177" i="9" s="1"/>
  <c r="H4178" i="9" s="1"/>
  <c r="H4179" i="9" s="1"/>
  <c r="H4180" i="9" s="1"/>
  <c r="H4181" i="9" s="1"/>
  <c r="H4182" i="9" s="1"/>
  <c r="H4183" i="9" s="1"/>
  <c r="H4184" i="9" s="1"/>
  <c r="H4185" i="9" s="1"/>
  <c r="H4186" i="9" s="1"/>
  <c r="H4187" i="9" s="1"/>
  <c r="H4188" i="9" s="1"/>
  <c r="H4189" i="9" s="1"/>
  <c r="H4190" i="9" s="1"/>
  <c r="H4191" i="9" s="1"/>
  <c r="H4192" i="9" s="1"/>
  <c r="H4193" i="9" s="1"/>
  <c r="H4194" i="9" s="1"/>
  <c r="H4195" i="9" s="1"/>
  <c r="H4196" i="9" s="1"/>
  <c r="H4197" i="9" s="1"/>
  <c r="H4198" i="9" s="1"/>
  <c r="H4199" i="9" s="1"/>
  <c r="H4200" i="9" s="1"/>
  <c r="H4201" i="9" s="1"/>
  <c r="H4202" i="9" s="1"/>
  <c r="H4203" i="9" s="1"/>
  <c r="H4204" i="9" s="1"/>
  <c r="H4205" i="9" s="1"/>
  <c r="H4206" i="9" s="1"/>
  <c r="H4207" i="9" s="1"/>
  <c r="H4208" i="9" s="1"/>
  <c r="H4209" i="9" s="1"/>
  <c r="H4210" i="9" s="1"/>
  <c r="H4211" i="9" s="1"/>
  <c r="H4212" i="9" s="1"/>
  <c r="H4213" i="9" s="1"/>
  <c r="H4214" i="9" s="1"/>
  <c r="H4215" i="9" s="1"/>
  <c r="H4216" i="9" s="1"/>
  <c r="H4217" i="9" s="1"/>
  <c r="H4218" i="9" s="1"/>
  <c r="H4219" i="9" s="1"/>
  <c r="H4220" i="9" s="1"/>
  <c r="H4221" i="9" s="1"/>
  <c r="H4222" i="9" s="1"/>
  <c r="H4223" i="9" s="1"/>
  <c r="H4224" i="9" s="1"/>
  <c r="H4225" i="9" s="1"/>
  <c r="H4226" i="9" s="1"/>
  <c r="H4227" i="9" s="1"/>
  <c r="H4228" i="9" s="1"/>
  <c r="H4229" i="9" s="1"/>
  <c r="H4230" i="9" s="1"/>
  <c r="H4231" i="9" s="1"/>
  <c r="H4232" i="9" s="1"/>
  <c r="H4233" i="9" s="1"/>
  <c r="H4234" i="9" s="1"/>
  <c r="H4235" i="9" s="1"/>
  <c r="H4236" i="9" s="1"/>
  <c r="H4237" i="9" s="1"/>
  <c r="H4238" i="9" s="1"/>
  <c r="H4239" i="9" s="1"/>
  <c r="H4240" i="9" s="1"/>
  <c r="H4241" i="9" s="1"/>
  <c r="H4242" i="9" s="1"/>
  <c r="H4243" i="9" s="1"/>
  <c r="H4244" i="9" s="1"/>
  <c r="H4245" i="9" s="1"/>
  <c r="H4246" i="9" s="1"/>
  <c r="H4247" i="9" s="1"/>
  <c r="H4248" i="9" s="1"/>
  <c r="H4249" i="9" s="1"/>
  <c r="H4250" i="9" s="1"/>
  <c r="H4251" i="9" s="1"/>
  <c r="H4252" i="9" s="1"/>
  <c r="H4253" i="9" s="1"/>
  <c r="H4254" i="9" s="1"/>
  <c r="H4255" i="9" s="1"/>
  <c r="H4256" i="9" s="1"/>
  <c r="H4257" i="9" s="1"/>
  <c r="H4258" i="9" s="1"/>
  <c r="H4259" i="9" s="1"/>
  <c r="H4260" i="9" s="1"/>
  <c r="H4261" i="9" s="1"/>
  <c r="H4262" i="9" s="1"/>
  <c r="H4263" i="9" s="1"/>
  <c r="H4264" i="9" s="1"/>
  <c r="H4265" i="9" s="1"/>
  <c r="H4266" i="9" s="1"/>
  <c r="H4267" i="9" s="1"/>
  <c r="H4268" i="9" s="1"/>
  <c r="H4269" i="9" s="1"/>
  <c r="H4270" i="9" s="1"/>
  <c r="H4271" i="9" s="1"/>
  <c r="H4272" i="9" s="1"/>
  <c r="H4273" i="9" s="1"/>
  <c r="H4274" i="9" s="1"/>
  <c r="H4275" i="9" s="1"/>
  <c r="H4276" i="9" s="1"/>
  <c r="H4277" i="9" s="1"/>
  <c r="H4278" i="9" s="1"/>
  <c r="H4279" i="9" s="1"/>
  <c r="H4280" i="9" s="1"/>
  <c r="H4281" i="9" s="1"/>
  <c r="H4282" i="9" s="1"/>
  <c r="H4283" i="9" s="1"/>
  <c r="H4284" i="9" s="1"/>
  <c r="H4285" i="9" s="1"/>
  <c r="H4286" i="9" s="1"/>
  <c r="H4287" i="9" s="1"/>
  <c r="H4288" i="9" s="1"/>
  <c r="H4289" i="9" s="1"/>
  <c r="H4290" i="9" s="1"/>
  <c r="H4291" i="9" s="1"/>
  <c r="H4292" i="9" s="1"/>
  <c r="H4293" i="9" s="1"/>
  <c r="H4294" i="9" s="1"/>
  <c r="H4295" i="9" s="1"/>
  <c r="H4296" i="9" s="1"/>
  <c r="H4297" i="9" s="1"/>
  <c r="H4298" i="9" s="1"/>
  <c r="H4299" i="9" s="1"/>
  <c r="H4300" i="9" s="1"/>
  <c r="H4301" i="9" s="1"/>
  <c r="H4302" i="9" s="1"/>
  <c r="H4303" i="9" s="1"/>
  <c r="H4304" i="9" s="1"/>
  <c r="H4305" i="9" s="1"/>
  <c r="H4306" i="9" s="1"/>
  <c r="H4307" i="9" s="1"/>
  <c r="H4308" i="9" s="1"/>
  <c r="H4309" i="9" s="1"/>
  <c r="H4310" i="9" s="1"/>
  <c r="H4311" i="9" s="1"/>
  <c r="H4312" i="9" s="1"/>
  <c r="H4313" i="9" s="1"/>
  <c r="H4314" i="9" s="1"/>
  <c r="H4315" i="9" s="1"/>
  <c r="H4316" i="9" s="1"/>
  <c r="H4317" i="9" s="1"/>
  <c r="H4318" i="9" s="1"/>
  <c r="H4319" i="9" s="1"/>
  <c r="H4320" i="9" s="1"/>
  <c r="H4321" i="9" s="1"/>
  <c r="H4322" i="9" s="1"/>
  <c r="H4323" i="9" s="1"/>
  <c r="H4324" i="9" s="1"/>
  <c r="H4325" i="9" s="1"/>
  <c r="H4326" i="9" s="1"/>
  <c r="H4327" i="9" s="1"/>
  <c r="H4328" i="9" s="1"/>
  <c r="H4329" i="9" s="1"/>
  <c r="H4330" i="9" s="1"/>
  <c r="H4331" i="9" s="1"/>
  <c r="H4332" i="9" s="1"/>
  <c r="H4333" i="9" s="1"/>
  <c r="H4334" i="9" s="1"/>
  <c r="H4335" i="9" s="1"/>
  <c r="H4336" i="9" s="1"/>
  <c r="H4337" i="9" s="1"/>
  <c r="H4338" i="9" s="1"/>
  <c r="H4339" i="9" s="1"/>
  <c r="H4340" i="9" s="1"/>
  <c r="H4341" i="9" s="1"/>
  <c r="H4342" i="9" s="1"/>
  <c r="H4343" i="9" s="1"/>
  <c r="H4344" i="9" s="1"/>
  <c r="H4345" i="9" s="1"/>
  <c r="H4346" i="9" s="1"/>
  <c r="H4347" i="9" s="1"/>
  <c r="H4348" i="9" s="1"/>
  <c r="H4349" i="9" s="1"/>
  <c r="H4350" i="9" s="1"/>
  <c r="H4351" i="9" s="1"/>
  <c r="H4352" i="9" s="1"/>
  <c r="H4353" i="9" s="1"/>
  <c r="H4354" i="9" s="1"/>
  <c r="H4355" i="9" s="1"/>
  <c r="H4356" i="9" s="1"/>
  <c r="H4357" i="9" s="1"/>
  <c r="H4358" i="9" s="1"/>
  <c r="H4359" i="9" s="1"/>
  <c r="H4360" i="9" s="1"/>
  <c r="H4361" i="9" s="1"/>
  <c r="H4362" i="9" s="1"/>
  <c r="H4363" i="9" s="1"/>
  <c r="H4364" i="9" s="1"/>
  <c r="H4365" i="9" s="1"/>
  <c r="H4366" i="9" s="1"/>
  <c r="H4367" i="9" s="1"/>
  <c r="H4368" i="9" s="1"/>
  <c r="H4369" i="9" s="1"/>
  <c r="H4370" i="9" s="1"/>
  <c r="H4371" i="9" s="1"/>
  <c r="H4372" i="9" s="1"/>
  <c r="H4373" i="9" s="1"/>
  <c r="H4374" i="9" s="1"/>
  <c r="H4375" i="9" s="1"/>
  <c r="H4376" i="9" s="1"/>
  <c r="H4377" i="9" s="1"/>
  <c r="H4378" i="9" s="1"/>
  <c r="H4379" i="9" s="1"/>
  <c r="H4380" i="9" s="1"/>
  <c r="H4381" i="9" s="1"/>
  <c r="H4382" i="9" s="1"/>
  <c r="H4383" i="9" s="1"/>
  <c r="H4384" i="9" s="1"/>
  <c r="H4385" i="9" s="1"/>
  <c r="H4386" i="9" s="1"/>
  <c r="H4387" i="9" s="1"/>
  <c r="H4388" i="9" s="1"/>
  <c r="H4389" i="9" s="1"/>
  <c r="H4390" i="9" s="1"/>
  <c r="H4391" i="9" s="1"/>
  <c r="H4392" i="9" s="1"/>
  <c r="H4393" i="9" s="1"/>
  <c r="H4394" i="9" s="1"/>
  <c r="H4395" i="9" s="1"/>
  <c r="H4396" i="9" s="1"/>
  <c r="H4397" i="9" s="1"/>
  <c r="H4398" i="9" s="1"/>
  <c r="H4399" i="9" s="1"/>
  <c r="H4400" i="9" s="1"/>
  <c r="H4401" i="9" s="1"/>
  <c r="H4402" i="9" s="1"/>
  <c r="H4403" i="9" s="1"/>
  <c r="H4404" i="9" s="1"/>
  <c r="H4405" i="9" s="1"/>
  <c r="H4406" i="9" s="1"/>
  <c r="H4407" i="9" s="1"/>
  <c r="H4408" i="9" s="1"/>
  <c r="H4409" i="9" s="1"/>
  <c r="H4410" i="9" s="1"/>
  <c r="H4411" i="9" s="1"/>
  <c r="H4412" i="9" s="1"/>
  <c r="H4413" i="9" s="1"/>
  <c r="H4414" i="9" s="1"/>
  <c r="H4415" i="9" s="1"/>
  <c r="H4416" i="9" s="1"/>
  <c r="H4417" i="9" s="1"/>
  <c r="H4418" i="9" s="1"/>
  <c r="H4419" i="9" s="1"/>
  <c r="H4420" i="9" s="1"/>
  <c r="H4421" i="9" s="1"/>
  <c r="H4422" i="9" s="1"/>
  <c r="H4423" i="9" s="1"/>
  <c r="H4424" i="9" s="1"/>
  <c r="H4425" i="9" s="1"/>
  <c r="H4426" i="9" s="1"/>
  <c r="H4427" i="9" s="1"/>
  <c r="H4428" i="9" s="1"/>
  <c r="H4429" i="9" s="1"/>
  <c r="H4430" i="9" s="1"/>
  <c r="H4431" i="9" s="1"/>
  <c r="H4432" i="9" s="1"/>
  <c r="H4433" i="9" s="1"/>
  <c r="H4434" i="9" s="1"/>
  <c r="H4435" i="9" s="1"/>
  <c r="H4436" i="9" s="1"/>
  <c r="H4437" i="9" s="1"/>
  <c r="H4438" i="9" s="1"/>
  <c r="H4439" i="9" s="1"/>
  <c r="H4440" i="9" s="1"/>
  <c r="H4441" i="9" s="1"/>
  <c r="H4442" i="9" s="1"/>
  <c r="H4443" i="9" s="1"/>
  <c r="H4444" i="9" s="1"/>
  <c r="H4445" i="9" s="1"/>
  <c r="H4446" i="9" s="1"/>
  <c r="H4447" i="9" s="1"/>
  <c r="H4448" i="9" s="1"/>
  <c r="H4449" i="9" s="1"/>
  <c r="H4450" i="9" s="1"/>
  <c r="H4451" i="9" s="1"/>
  <c r="H4452" i="9" s="1"/>
  <c r="H4453" i="9" s="1"/>
  <c r="H4454" i="9" s="1"/>
  <c r="H4455" i="9" s="1"/>
  <c r="H4456" i="9" s="1"/>
  <c r="H4457" i="9" s="1"/>
  <c r="H4458" i="9" s="1"/>
  <c r="H4459" i="9" s="1"/>
  <c r="H4460" i="9" s="1"/>
  <c r="H4461" i="9" s="1"/>
  <c r="H4462" i="9" s="1"/>
  <c r="H4463" i="9" s="1"/>
  <c r="H4464" i="9" s="1"/>
  <c r="H4465" i="9" s="1"/>
  <c r="H4466" i="9" s="1"/>
  <c r="H4467" i="9" s="1"/>
  <c r="H4468" i="9" s="1"/>
  <c r="H4469" i="9" s="1"/>
  <c r="H4470" i="9" s="1"/>
  <c r="H4471" i="9" s="1"/>
  <c r="H4472" i="9" s="1"/>
  <c r="H4473" i="9" s="1"/>
  <c r="H4474" i="9" s="1"/>
  <c r="H4475" i="9" s="1"/>
  <c r="H4476" i="9" s="1"/>
  <c r="H4477" i="9" s="1"/>
  <c r="H4478" i="9" s="1"/>
  <c r="H4479" i="9" s="1"/>
  <c r="H4480" i="9" s="1"/>
  <c r="H4481" i="9" s="1"/>
  <c r="H4482" i="9" s="1"/>
  <c r="H4483" i="9" s="1"/>
  <c r="H4484" i="9" s="1"/>
  <c r="H4485" i="9" s="1"/>
  <c r="H4486" i="9" s="1"/>
  <c r="H4487" i="9" s="1"/>
  <c r="H4488" i="9" s="1"/>
  <c r="H4489" i="9" s="1"/>
  <c r="H4490" i="9" s="1"/>
  <c r="H4491" i="9" s="1"/>
  <c r="H4492" i="9" s="1"/>
  <c r="H4493" i="9" s="1"/>
  <c r="H4494" i="9" s="1"/>
  <c r="H4495" i="9" s="1"/>
  <c r="H4496" i="9" s="1"/>
  <c r="H4497" i="9" s="1"/>
  <c r="H4498" i="9" s="1"/>
  <c r="H4499" i="9" s="1"/>
  <c r="H4500" i="9" s="1"/>
  <c r="H4501" i="9" s="1"/>
  <c r="H4502" i="9" s="1"/>
  <c r="H4503" i="9" s="1"/>
  <c r="H4504" i="9" s="1"/>
  <c r="H4505" i="9" s="1"/>
  <c r="H4506" i="9" s="1"/>
  <c r="H4507" i="9" s="1"/>
  <c r="H4508" i="9" s="1"/>
  <c r="H4509" i="9" s="1"/>
  <c r="H4510" i="9" s="1"/>
  <c r="H4511" i="9" s="1"/>
  <c r="H4512" i="9" s="1"/>
  <c r="H4513" i="9" s="1"/>
  <c r="H4514" i="9" s="1"/>
  <c r="H4515" i="9" s="1"/>
  <c r="H4516" i="9" s="1"/>
  <c r="H4517" i="9" s="1"/>
  <c r="H4518" i="9" s="1"/>
  <c r="H4519" i="9" s="1"/>
  <c r="H4520" i="9" s="1"/>
  <c r="H4521" i="9" s="1"/>
  <c r="H4522" i="9" s="1"/>
  <c r="H4523" i="9" s="1"/>
  <c r="H4524" i="9" s="1"/>
  <c r="H4525" i="9" s="1"/>
  <c r="H4526" i="9" s="1"/>
  <c r="H4527" i="9" s="1"/>
  <c r="H4528" i="9" s="1"/>
  <c r="H4529" i="9" s="1"/>
  <c r="H4530" i="9" s="1"/>
  <c r="H4531" i="9" s="1"/>
  <c r="H4532" i="9" s="1"/>
  <c r="H4533" i="9" s="1"/>
  <c r="H4534" i="9" s="1"/>
  <c r="H4535" i="9" s="1"/>
  <c r="H4536" i="9" s="1"/>
  <c r="H4537" i="9" s="1"/>
  <c r="H4538" i="9" s="1"/>
  <c r="H4539" i="9" s="1"/>
  <c r="H4540" i="9" s="1"/>
  <c r="H4541" i="9" s="1"/>
  <c r="H4542" i="9" s="1"/>
  <c r="H4543" i="9" s="1"/>
  <c r="H4544" i="9" s="1"/>
  <c r="H4545" i="9" s="1"/>
  <c r="H4546" i="9" s="1"/>
  <c r="H4547" i="9" s="1"/>
  <c r="H4548" i="9" s="1"/>
  <c r="H4549" i="9" s="1"/>
  <c r="H4550" i="9" s="1"/>
  <c r="H4551" i="9" s="1"/>
  <c r="H4552" i="9" s="1"/>
  <c r="H4553" i="9" s="1"/>
  <c r="H4554" i="9" s="1"/>
  <c r="H4555" i="9" s="1"/>
  <c r="H4556" i="9" s="1"/>
  <c r="H4557" i="9" s="1"/>
  <c r="H4558" i="9" s="1"/>
  <c r="H4559" i="9" s="1"/>
  <c r="H4560" i="9" s="1"/>
  <c r="H4561" i="9" s="1"/>
  <c r="H4562" i="9" s="1"/>
  <c r="H4563" i="9" s="1"/>
  <c r="H4564" i="9" s="1"/>
  <c r="H4565" i="9" s="1"/>
  <c r="H4566" i="9" s="1"/>
  <c r="H4567" i="9" s="1"/>
  <c r="H4568" i="9" s="1"/>
  <c r="H4569" i="9" s="1"/>
  <c r="H4570" i="9" s="1"/>
  <c r="H4571" i="9" s="1"/>
  <c r="H4572" i="9" s="1"/>
  <c r="H4573" i="9" s="1"/>
  <c r="H4574" i="9" s="1"/>
  <c r="H4575" i="9" s="1"/>
  <c r="H4576" i="9" s="1"/>
  <c r="H4577" i="9" s="1"/>
  <c r="H4578" i="9" s="1"/>
  <c r="H4579" i="9" s="1"/>
  <c r="H4580" i="9" s="1"/>
  <c r="H4581" i="9" s="1"/>
  <c r="H4582" i="9" s="1"/>
  <c r="H4583" i="9" s="1"/>
  <c r="H4584" i="9" s="1"/>
  <c r="H4585" i="9" s="1"/>
  <c r="H4586" i="9" s="1"/>
  <c r="H4587" i="9" s="1"/>
  <c r="H4588" i="9" s="1"/>
  <c r="H4589" i="9" s="1"/>
  <c r="H4590" i="9" s="1"/>
  <c r="H4591" i="9" s="1"/>
  <c r="H4592" i="9" s="1"/>
  <c r="H4593" i="9" s="1"/>
  <c r="H4594" i="9" s="1"/>
  <c r="H4595" i="9" s="1"/>
  <c r="H4596" i="9" s="1"/>
  <c r="H4597" i="9" s="1"/>
  <c r="H4598" i="9" s="1"/>
  <c r="H4599" i="9" s="1"/>
  <c r="H4600" i="9" s="1"/>
  <c r="H4601" i="9" s="1"/>
  <c r="H4602" i="9" s="1"/>
  <c r="H4603" i="9" s="1"/>
  <c r="H4604" i="9" s="1"/>
  <c r="H4605" i="9" s="1"/>
  <c r="H4606" i="9" s="1"/>
  <c r="H4607" i="9" s="1"/>
  <c r="H4608" i="9" s="1"/>
  <c r="H4609" i="9" s="1"/>
  <c r="H4610" i="9" s="1"/>
  <c r="H4611" i="9" s="1"/>
  <c r="H4612" i="9" s="1"/>
  <c r="H4613" i="9" s="1"/>
  <c r="H4614" i="9" s="1"/>
  <c r="H4615" i="9" s="1"/>
  <c r="H4616" i="9" s="1"/>
  <c r="H4617" i="9" s="1"/>
  <c r="H4618" i="9" s="1"/>
  <c r="H4619" i="9" s="1"/>
  <c r="H4620" i="9" s="1"/>
  <c r="H4621" i="9" s="1"/>
  <c r="H4622" i="9" s="1"/>
  <c r="H4623" i="9" s="1"/>
  <c r="H4624" i="9" s="1"/>
  <c r="H4625" i="9" s="1"/>
  <c r="H4626" i="9" s="1"/>
  <c r="H4627" i="9" s="1"/>
  <c r="H4628" i="9" s="1"/>
  <c r="H4629" i="9" s="1"/>
  <c r="H4630" i="9" s="1"/>
  <c r="H4631" i="9" s="1"/>
  <c r="H4632" i="9" s="1"/>
  <c r="H4633" i="9" s="1"/>
  <c r="H4634" i="9" s="1"/>
  <c r="H4635" i="9" s="1"/>
  <c r="H4636" i="9" s="1"/>
  <c r="H4637" i="9" s="1"/>
  <c r="H4638" i="9" s="1"/>
  <c r="H4639" i="9" s="1"/>
  <c r="H4640" i="9" s="1"/>
  <c r="H4641" i="9" s="1"/>
  <c r="H4642" i="9" s="1"/>
  <c r="H4643" i="9" s="1"/>
  <c r="H4644" i="9" s="1"/>
  <c r="H4645" i="9" s="1"/>
  <c r="H4646" i="9" s="1"/>
  <c r="H4647" i="9" s="1"/>
  <c r="H4648" i="9" s="1"/>
  <c r="H4649" i="9" s="1"/>
  <c r="H4650" i="9" s="1"/>
  <c r="H4651" i="9" s="1"/>
  <c r="H4652" i="9" s="1"/>
  <c r="H4653" i="9" s="1"/>
  <c r="H4654" i="9" s="1"/>
  <c r="H4655" i="9" s="1"/>
  <c r="H4656" i="9" s="1"/>
  <c r="H4657" i="9" s="1"/>
  <c r="H4658" i="9" s="1"/>
  <c r="H4659" i="9" s="1"/>
  <c r="H4660" i="9" s="1"/>
  <c r="H4661" i="9" s="1"/>
  <c r="H4662" i="9" s="1"/>
  <c r="H4663" i="9" s="1"/>
  <c r="H4664" i="9" s="1"/>
  <c r="H4665" i="9" s="1"/>
  <c r="H4666" i="9" s="1"/>
  <c r="H4667" i="9" s="1"/>
  <c r="H4668" i="9" s="1"/>
  <c r="H4669" i="9" s="1"/>
  <c r="H4670" i="9" s="1"/>
  <c r="H4671" i="9" s="1"/>
  <c r="H4672" i="9" s="1"/>
  <c r="H4673" i="9" s="1"/>
  <c r="H4674" i="9" s="1"/>
  <c r="H4675" i="9" s="1"/>
  <c r="H4676" i="9" s="1"/>
  <c r="H4677" i="9" s="1"/>
  <c r="H4678" i="9" s="1"/>
  <c r="H4679" i="9" s="1"/>
  <c r="H4680" i="9" s="1"/>
  <c r="H4681" i="9" s="1"/>
  <c r="H4682" i="9" s="1"/>
  <c r="H4683" i="9" s="1"/>
  <c r="H4684" i="9" s="1"/>
  <c r="H4685" i="9" s="1"/>
  <c r="H4686" i="9" s="1"/>
  <c r="H4687" i="9" s="1"/>
  <c r="H4688" i="9" s="1"/>
  <c r="H4689" i="9" s="1"/>
  <c r="H4690" i="9" s="1"/>
  <c r="H4691" i="9" s="1"/>
  <c r="H4692" i="9" s="1"/>
  <c r="H4693" i="9" s="1"/>
  <c r="H4694" i="9" s="1"/>
  <c r="H4695" i="9" s="1"/>
  <c r="H4696" i="9" s="1"/>
  <c r="H4697" i="9" s="1"/>
  <c r="H4698" i="9" s="1"/>
  <c r="H4699" i="9" s="1"/>
  <c r="H4700" i="9" s="1"/>
  <c r="H4701" i="9" s="1"/>
  <c r="H4702" i="9" s="1"/>
  <c r="H4703" i="9" s="1"/>
  <c r="H4704" i="9" s="1"/>
  <c r="H4705" i="9" s="1"/>
  <c r="H4706" i="9" s="1"/>
  <c r="H4707" i="9" s="1"/>
  <c r="H4708" i="9" s="1"/>
  <c r="H4709" i="9" s="1"/>
  <c r="H4710" i="9" s="1"/>
  <c r="H4711" i="9" s="1"/>
  <c r="H4712" i="9" s="1"/>
  <c r="H4713" i="9" s="1"/>
  <c r="H4714" i="9" s="1"/>
  <c r="H4715" i="9" s="1"/>
  <c r="H4716" i="9" s="1"/>
  <c r="H4717" i="9" s="1"/>
  <c r="H4718" i="9" s="1"/>
  <c r="H4719" i="9" s="1"/>
  <c r="H4720" i="9" s="1"/>
  <c r="H4721" i="9" s="1"/>
  <c r="H4722" i="9" s="1"/>
  <c r="H4723" i="9" s="1"/>
  <c r="H4724" i="9" s="1"/>
  <c r="H4725" i="9" s="1"/>
  <c r="H4726" i="9" s="1"/>
  <c r="H4727" i="9" s="1"/>
  <c r="H4728" i="9" s="1"/>
  <c r="H4729" i="9" s="1"/>
  <c r="H4730" i="9" s="1"/>
  <c r="H4731" i="9" s="1"/>
  <c r="H4732" i="9" s="1"/>
  <c r="H4733" i="9" s="1"/>
  <c r="H4734" i="9" s="1"/>
  <c r="H4735" i="9" s="1"/>
  <c r="H4736" i="9" s="1"/>
  <c r="H4737" i="9" s="1"/>
  <c r="H4738" i="9" s="1"/>
  <c r="H4739" i="9" s="1"/>
  <c r="H4740" i="9" s="1"/>
  <c r="H4741" i="9" s="1"/>
  <c r="H4742" i="9" s="1"/>
  <c r="H4743" i="9" s="1"/>
  <c r="H4744" i="9" s="1"/>
  <c r="H4745" i="9" s="1"/>
  <c r="H4746" i="9" s="1"/>
  <c r="H4747" i="9" s="1"/>
  <c r="H4748" i="9" s="1"/>
  <c r="H4749" i="9" s="1"/>
  <c r="H4750" i="9" s="1"/>
  <c r="H4751" i="9" s="1"/>
  <c r="H4752" i="9" s="1"/>
  <c r="H4753" i="9" s="1"/>
  <c r="H4754" i="9" s="1"/>
  <c r="H4755" i="9" s="1"/>
  <c r="H4756" i="9" s="1"/>
  <c r="H4757" i="9" s="1"/>
  <c r="H4758" i="9" s="1"/>
  <c r="H4759" i="9" s="1"/>
  <c r="H4760" i="9" s="1"/>
  <c r="H4761" i="9" s="1"/>
  <c r="H4762" i="9" s="1"/>
  <c r="H4763" i="9" s="1"/>
  <c r="H4764" i="9" s="1"/>
  <c r="H4765" i="9" s="1"/>
  <c r="H4766" i="9" s="1"/>
  <c r="H4767" i="9" s="1"/>
  <c r="H4768" i="9" s="1"/>
  <c r="H4769" i="9" s="1"/>
  <c r="H4770" i="9" s="1"/>
  <c r="H4771" i="9" s="1"/>
  <c r="H4772" i="9" s="1"/>
  <c r="H4773" i="9" s="1"/>
  <c r="H4774" i="9" s="1"/>
  <c r="H4775" i="9" s="1"/>
  <c r="H4776" i="9" s="1"/>
  <c r="H4777" i="9" s="1"/>
  <c r="H4778" i="9" s="1"/>
  <c r="H4779" i="9" s="1"/>
  <c r="H4780" i="9" s="1"/>
  <c r="H4781" i="9" s="1"/>
  <c r="H4782" i="9" s="1"/>
  <c r="H4783" i="9" s="1"/>
  <c r="H4784" i="9" s="1"/>
  <c r="H4785" i="9" s="1"/>
  <c r="H4786" i="9" s="1"/>
  <c r="H4787" i="9" s="1"/>
  <c r="H4788" i="9" s="1"/>
  <c r="H4789" i="9" s="1"/>
  <c r="H4790" i="9" s="1"/>
  <c r="H4791" i="9" s="1"/>
  <c r="H4792" i="9" s="1"/>
  <c r="H4793" i="9" s="1"/>
  <c r="H4794" i="9" s="1"/>
  <c r="H4795" i="9" s="1"/>
  <c r="H4796" i="9" s="1"/>
  <c r="H4797" i="9" s="1"/>
  <c r="H4798" i="9" s="1"/>
  <c r="H4799" i="9" s="1"/>
  <c r="H4800" i="9" s="1"/>
  <c r="H4801" i="9" s="1"/>
  <c r="H4802" i="9" s="1"/>
  <c r="H4803" i="9" s="1"/>
  <c r="H4804" i="9" s="1"/>
  <c r="H4805" i="9" s="1"/>
  <c r="H4806" i="9" s="1"/>
  <c r="H4807" i="9" s="1"/>
  <c r="H4808" i="9" s="1"/>
  <c r="H4809" i="9" s="1"/>
  <c r="H4810" i="9" s="1"/>
  <c r="H4811" i="9" s="1"/>
  <c r="H4812" i="9" s="1"/>
  <c r="H4813" i="9" s="1"/>
  <c r="H4814" i="9" s="1"/>
  <c r="H4815" i="9" s="1"/>
  <c r="H4816" i="9" s="1"/>
  <c r="H4817" i="9" s="1"/>
  <c r="H4818" i="9" s="1"/>
  <c r="H4819" i="9" s="1"/>
  <c r="H4820" i="9" s="1"/>
  <c r="H4821" i="9" s="1"/>
  <c r="H4822" i="9" s="1"/>
  <c r="H4823" i="9" s="1"/>
  <c r="H4824" i="9" s="1"/>
  <c r="H4825" i="9" s="1"/>
  <c r="H4826" i="9" s="1"/>
  <c r="H4827" i="9" s="1"/>
  <c r="H4828" i="9" s="1"/>
  <c r="H4829" i="9" s="1"/>
  <c r="H4830" i="9" s="1"/>
  <c r="H4831" i="9" s="1"/>
  <c r="H4832" i="9" s="1"/>
  <c r="H4833" i="9" s="1"/>
  <c r="H4834" i="9" s="1"/>
  <c r="H4835" i="9" s="1"/>
  <c r="H4836" i="9" s="1"/>
  <c r="H4837" i="9" s="1"/>
  <c r="H4838" i="9" s="1"/>
  <c r="H4839" i="9" s="1"/>
  <c r="H4840" i="9" s="1"/>
  <c r="H4841" i="9" s="1"/>
  <c r="H4842" i="9" s="1"/>
  <c r="H4843" i="9" s="1"/>
  <c r="H4844" i="9" s="1"/>
  <c r="H4845" i="9" s="1"/>
  <c r="H4846" i="9" s="1"/>
  <c r="H4847" i="9" s="1"/>
  <c r="H4848" i="9" s="1"/>
  <c r="H4849" i="9" s="1"/>
  <c r="H4850" i="9" s="1"/>
  <c r="H4851" i="9" s="1"/>
  <c r="H4852" i="9" s="1"/>
  <c r="H4853" i="9" s="1"/>
  <c r="H4854" i="9" s="1"/>
  <c r="H4855" i="9" s="1"/>
  <c r="H4856" i="9" s="1"/>
  <c r="H4857" i="9" s="1"/>
  <c r="H4858" i="9" s="1"/>
  <c r="H4859" i="9" s="1"/>
  <c r="H4860" i="9" s="1"/>
  <c r="H4861" i="9" s="1"/>
  <c r="H4862" i="9" s="1"/>
  <c r="H4863" i="9" s="1"/>
  <c r="H4864" i="9" s="1"/>
  <c r="H4865" i="9" s="1"/>
  <c r="H4866" i="9" s="1"/>
  <c r="H4867" i="9" s="1"/>
  <c r="H4868" i="9" s="1"/>
  <c r="H4869" i="9" s="1"/>
  <c r="H4870" i="9" s="1"/>
  <c r="H4871" i="9" s="1"/>
  <c r="H4872" i="9" s="1"/>
  <c r="H4873" i="9" s="1"/>
  <c r="H4874" i="9" s="1"/>
  <c r="H4875" i="9" s="1"/>
  <c r="H4876" i="9" s="1"/>
  <c r="H4877" i="9" s="1"/>
  <c r="H4878" i="9" s="1"/>
  <c r="H4879" i="9" s="1"/>
  <c r="H4880" i="9" s="1"/>
  <c r="H4881" i="9" s="1"/>
  <c r="H4882" i="9" s="1"/>
  <c r="H4883" i="9" s="1"/>
  <c r="H4884" i="9" s="1"/>
  <c r="H4885" i="9" s="1"/>
  <c r="H4886" i="9" s="1"/>
  <c r="H4887" i="9" s="1"/>
  <c r="H4888" i="9" s="1"/>
  <c r="H4889" i="9" s="1"/>
  <c r="H4890" i="9" s="1"/>
  <c r="H4891" i="9" s="1"/>
  <c r="H4892" i="9" s="1"/>
  <c r="H4893" i="9" s="1"/>
  <c r="H4894" i="9" s="1"/>
  <c r="H4895" i="9" s="1"/>
  <c r="H4896" i="9" s="1"/>
  <c r="H4897" i="9" s="1"/>
  <c r="H4898" i="9" s="1"/>
  <c r="H4899" i="9" s="1"/>
  <c r="H4900" i="9" s="1"/>
  <c r="H4901" i="9" s="1"/>
  <c r="H4902" i="9" s="1"/>
  <c r="H4903" i="9" s="1"/>
  <c r="H4904" i="9" s="1"/>
  <c r="H4905" i="9" s="1"/>
  <c r="H4906" i="9" s="1"/>
  <c r="H4907" i="9" s="1"/>
  <c r="H4908" i="9" s="1"/>
  <c r="H4909" i="9" s="1"/>
  <c r="H4910" i="9" s="1"/>
  <c r="H4911" i="9" s="1"/>
  <c r="H4912" i="9" s="1"/>
  <c r="H4913" i="9" s="1"/>
  <c r="H4914" i="9" s="1"/>
  <c r="H4915" i="9" s="1"/>
  <c r="H4916" i="9" s="1"/>
  <c r="H4917" i="9" s="1"/>
  <c r="H4918" i="9" s="1"/>
  <c r="H4919" i="9" s="1"/>
  <c r="H4920" i="9" s="1"/>
  <c r="H4921" i="9" s="1"/>
  <c r="H4922" i="9" s="1"/>
  <c r="H4923" i="9" s="1"/>
  <c r="H4924" i="9" s="1"/>
  <c r="H4925" i="9" s="1"/>
  <c r="H4926" i="9" s="1"/>
  <c r="H4927" i="9" s="1"/>
  <c r="H4928" i="9" s="1"/>
  <c r="H4929" i="9" s="1"/>
  <c r="H4930" i="9" s="1"/>
  <c r="H4931" i="9" s="1"/>
  <c r="H4932" i="9" s="1"/>
  <c r="H4933" i="9" s="1"/>
  <c r="H4934" i="9" s="1"/>
  <c r="H4935" i="9" s="1"/>
  <c r="H4936" i="9" s="1"/>
  <c r="H4937" i="9" s="1"/>
  <c r="H4938" i="9" s="1"/>
  <c r="H4939" i="9" s="1"/>
  <c r="H4940" i="9" s="1"/>
  <c r="H4941" i="9" s="1"/>
  <c r="H4942" i="9" s="1"/>
  <c r="H4943" i="9" s="1"/>
  <c r="H4944" i="9" s="1"/>
  <c r="H4945" i="9" s="1"/>
  <c r="H4946" i="9" s="1"/>
  <c r="H4947" i="9" s="1"/>
  <c r="H4948" i="9" s="1"/>
  <c r="H4949" i="9" s="1"/>
  <c r="H4950" i="9" s="1"/>
  <c r="H4951" i="9" s="1"/>
  <c r="H4952" i="9" s="1"/>
  <c r="H4953" i="9" s="1"/>
  <c r="H4954" i="9" s="1"/>
  <c r="H4955" i="9" s="1"/>
  <c r="H4956" i="9" s="1"/>
  <c r="H4957" i="9" s="1"/>
  <c r="H4958" i="9" s="1"/>
  <c r="H4959" i="9" s="1"/>
  <c r="H4960" i="9" s="1"/>
  <c r="H4961" i="9" s="1"/>
  <c r="H4962" i="9" s="1"/>
  <c r="H4963" i="9" s="1"/>
  <c r="H4964" i="9" s="1"/>
  <c r="H4965" i="9" s="1"/>
  <c r="H4966" i="9" s="1"/>
  <c r="H4967" i="9" s="1"/>
  <c r="H4968" i="9" s="1"/>
  <c r="H4969" i="9" s="1"/>
  <c r="H4970" i="9" s="1"/>
  <c r="H4971" i="9" s="1"/>
  <c r="H4972" i="9" s="1"/>
  <c r="H4973" i="9" s="1"/>
  <c r="H4974" i="9" s="1"/>
  <c r="H4975" i="9" s="1"/>
  <c r="H4976" i="9" s="1"/>
  <c r="H4977" i="9" s="1"/>
  <c r="H4978" i="9" s="1"/>
  <c r="H4979" i="9" s="1"/>
  <c r="H4980" i="9" s="1"/>
  <c r="H4981" i="9" s="1"/>
  <c r="H4982" i="9" s="1"/>
  <c r="H4983" i="9" s="1"/>
  <c r="H4984" i="9" s="1"/>
  <c r="H4985" i="9" s="1"/>
  <c r="H4986" i="9" s="1"/>
  <c r="H4987" i="9" s="1"/>
  <c r="H4988" i="9" s="1"/>
  <c r="H4989" i="9" s="1"/>
  <c r="H4990" i="9" s="1"/>
  <c r="H4991" i="9" s="1"/>
  <c r="H4992" i="9" s="1"/>
  <c r="H4993" i="9" s="1"/>
  <c r="H4994" i="9" s="1"/>
  <c r="H4995" i="9" s="1"/>
  <c r="H4996" i="9" s="1"/>
  <c r="H4997" i="9" s="1"/>
  <c r="H4998" i="9" s="1"/>
  <c r="H4999" i="9" s="1"/>
  <c r="H5000" i="9" s="1"/>
  <c r="H5001" i="9" s="1"/>
  <c r="H5002" i="9" s="1"/>
  <c r="H5003" i="9" s="1"/>
  <c r="H5004" i="9" s="1"/>
  <c r="H5005" i="9" s="1"/>
  <c r="H5006" i="9" s="1"/>
  <c r="H5007" i="9" s="1"/>
  <c r="H5008" i="9" s="1"/>
  <c r="H5009" i="9" s="1"/>
  <c r="H5010" i="9" s="1"/>
  <c r="H5011" i="9" s="1"/>
  <c r="H5012" i="9" s="1"/>
  <c r="H5013" i="9" s="1"/>
  <c r="H5014" i="9" s="1"/>
  <c r="H5015" i="9" s="1"/>
  <c r="H5016" i="9" s="1"/>
  <c r="H5017" i="9" s="1"/>
  <c r="H5018" i="9" s="1"/>
  <c r="H5019" i="9" s="1"/>
  <c r="H5020" i="9" s="1"/>
  <c r="H5021" i="9" s="1"/>
  <c r="H5022" i="9" s="1"/>
  <c r="H5023" i="9" s="1"/>
  <c r="H5024" i="9" s="1"/>
  <c r="H5025" i="9" s="1"/>
  <c r="H5026" i="9" s="1"/>
  <c r="H5027" i="9" s="1"/>
  <c r="H5028" i="9" s="1"/>
  <c r="H5029" i="9" s="1"/>
  <c r="H5030" i="9" s="1"/>
  <c r="H5031" i="9" s="1"/>
  <c r="H5032" i="9" s="1"/>
  <c r="H5033" i="9" s="1"/>
  <c r="H5034" i="9" s="1"/>
  <c r="H5035" i="9" s="1"/>
  <c r="H5036" i="9" s="1"/>
  <c r="H5037" i="9" s="1"/>
  <c r="H5038" i="9" s="1"/>
  <c r="H5039" i="9" s="1"/>
  <c r="H5040" i="9" s="1"/>
  <c r="H5041" i="9" s="1"/>
  <c r="H5042" i="9" s="1"/>
  <c r="H5043" i="9" s="1"/>
  <c r="H5044" i="9" s="1"/>
  <c r="H5045" i="9" s="1"/>
  <c r="H5046" i="9" s="1"/>
  <c r="H5047" i="9" s="1"/>
  <c r="H5048" i="9" s="1"/>
  <c r="H5049" i="9" s="1"/>
  <c r="H5050" i="9" s="1"/>
  <c r="H5051" i="9" s="1"/>
  <c r="H5052" i="9" s="1"/>
  <c r="H5053" i="9" s="1"/>
  <c r="H5054" i="9" s="1"/>
  <c r="H5055" i="9" s="1"/>
  <c r="H5056" i="9" s="1"/>
  <c r="H5057" i="9" s="1"/>
  <c r="H5058" i="9" s="1"/>
  <c r="H5059" i="9" s="1"/>
  <c r="H5060" i="9" s="1"/>
  <c r="H5061" i="9" s="1"/>
  <c r="H5062" i="9" s="1"/>
  <c r="H5063" i="9" s="1"/>
  <c r="H5064" i="9" s="1"/>
  <c r="H5065" i="9" s="1"/>
  <c r="H5066" i="9" s="1"/>
  <c r="H5067" i="9" s="1"/>
  <c r="H5068" i="9" s="1"/>
  <c r="H5069" i="9" s="1"/>
  <c r="H5070" i="9" s="1"/>
  <c r="H5071" i="9" s="1"/>
  <c r="H5072" i="9" s="1"/>
  <c r="H5073" i="9" s="1"/>
  <c r="H5074" i="9" s="1"/>
  <c r="H5075" i="9" s="1"/>
  <c r="H5076" i="9" s="1"/>
  <c r="H5077" i="9" s="1"/>
  <c r="H5078" i="9" s="1"/>
  <c r="H5079" i="9" s="1"/>
  <c r="H5080" i="9" s="1"/>
  <c r="H5081" i="9" s="1"/>
  <c r="H5082" i="9" s="1"/>
  <c r="H5083" i="9" s="1"/>
  <c r="H5084" i="9" s="1"/>
  <c r="H5085" i="9" s="1"/>
  <c r="H5086" i="9" s="1"/>
  <c r="H5087" i="9" s="1"/>
  <c r="H5088" i="9" s="1"/>
  <c r="H5089" i="9" s="1"/>
  <c r="H5090" i="9" s="1"/>
  <c r="H5091" i="9" s="1"/>
  <c r="H5092" i="9" s="1"/>
  <c r="H5093" i="9" s="1"/>
  <c r="H5094" i="9" s="1"/>
  <c r="H5095" i="9" s="1"/>
  <c r="H5096" i="9" s="1"/>
  <c r="H5097" i="9" s="1"/>
  <c r="H5098" i="9" s="1"/>
  <c r="H5099" i="9" s="1"/>
  <c r="H5100" i="9" s="1"/>
  <c r="H5101" i="9" s="1"/>
  <c r="H5102" i="9" s="1"/>
  <c r="H5103" i="9" s="1"/>
  <c r="H5104" i="9" s="1"/>
  <c r="H5105" i="9" s="1"/>
  <c r="H5106" i="9" s="1"/>
  <c r="H5107" i="9" s="1"/>
  <c r="H5108" i="9" s="1"/>
  <c r="H5109" i="9" s="1"/>
  <c r="H5110" i="9" s="1"/>
  <c r="H5111" i="9" s="1"/>
  <c r="H5112" i="9" s="1"/>
  <c r="H5113" i="9" s="1"/>
  <c r="H5114" i="9" s="1"/>
  <c r="H5115" i="9" s="1"/>
  <c r="H5116" i="9" s="1"/>
  <c r="H5117" i="9" s="1"/>
  <c r="H5118" i="9" s="1"/>
  <c r="H5119" i="9" s="1"/>
  <c r="H5120" i="9" s="1"/>
  <c r="H5121" i="9" s="1"/>
  <c r="H5122" i="9" s="1"/>
  <c r="H5123" i="9" s="1"/>
  <c r="H5124" i="9" s="1"/>
  <c r="H5125" i="9" s="1"/>
  <c r="H5126" i="9" s="1"/>
  <c r="H5127" i="9" s="1"/>
  <c r="H5128" i="9" s="1"/>
  <c r="H5129" i="9" s="1"/>
  <c r="H5130" i="9" s="1"/>
  <c r="H5131" i="9" s="1"/>
  <c r="H5132" i="9" s="1"/>
  <c r="H5133" i="9" s="1"/>
  <c r="H5134" i="9" s="1"/>
  <c r="H5135" i="9" s="1"/>
  <c r="H5136" i="9" s="1"/>
  <c r="H5137" i="9" s="1"/>
  <c r="H5138" i="9" s="1"/>
  <c r="H5139" i="9" s="1"/>
  <c r="H5140" i="9" s="1"/>
  <c r="H5141" i="9" s="1"/>
  <c r="H5142" i="9" s="1"/>
  <c r="H5143" i="9" s="1"/>
  <c r="H5144" i="9" s="1"/>
  <c r="H5145" i="9" s="1"/>
  <c r="H5146" i="9" s="1"/>
  <c r="H5147" i="9" s="1"/>
  <c r="H5148" i="9" s="1"/>
  <c r="H5149" i="9" s="1"/>
  <c r="H5150" i="9" s="1"/>
  <c r="H5151" i="9" s="1"/>
  <c r="H5152" i="9" s="1"/>
  <c r="H5153" i="9" s="1"/>
  <c r="H5154" i="9" s="1"/>
  <c r="H5155" i="9" s="1"/>
  <c r="H5156" i="9" s="1"/>
  <c r="H5157" i="9" s="1"/>
  <c r="H5158" i="9" s="1"/>
  <c r="H5159" i="9" s="1"/>
  <c r="H5160" i="9" s="1"/>
  <c r="H5161" i="9" s="1"/>
  <c r="H5162" i="9" s="1"/>
  <c r="H5163" i="9" s="1"/>
  <c r="H5164" i="9" s="1"/>
  <c r="H5165" i="9" s="1"/>
  <c r="H5166" i="9" s="1"/>
  <c r="H5167" i="9" s="1"/>
  <c r="H5168" i="9" s="1"/>
  <c r="H5169" i="9" s="1"/>
  <c r="H5170" i="9" s="1"/>
  <c r="H5171" i="9" s="1"/>
  <c r="H5172" i="9" s="1"/>
  <c r="H5173" i="9" s="1"/>
  <c r="H5174" i="9" s="1"/>
  <c r="H5175" i="9" s="1"/>
  <c r="H5176" i="9" s="1"/>
  <c r="H5177" i="9" s="1"/>
  <c r="H5178" i="9" s="1"/>
  <c r="H5179" i="9" s="1"/>
  <c r="H5180" i="9" s="1"/>
  <c r="H5181" i="9" s="1"/>
  <c r="H5182" i="9" s="1"/>
  <c r="H5183" i="9" s="1"/>
  <c r="H5184" i="9" s="1"/>
  <c r="H5185" i="9" s="1"/>
  <c r="H5186" i="9" s="1"/>
  <c r="H5187" i="9" s="1"/>
  <c r="H5188" i="9" s="1"/>
  <c r="H5189" i="9" s="1"/>
  <c r="H5190" i="9" s="1"/>
  <c r="H5191" i="9" s="1"/>
  <c r="H5192" i="9" s="1"/>
  <c r="H5193" i="9" s="1"/>
  <c r="H5194" i="9" s="1"/>
  <c r="H5195" i="9" s="1"/>
  <c r="H5196" i="9" s="1"/>
  <c r="H5197" i="9" s="1"/>
  <c r="H5198" i="9" s="1"/>
  <c r="H5199" i="9" s="1"/>
  <c r="H5200" i="9" s="1"/>
  <c r="H5201" i="9" s="1"/>
  <c r="H5202" i="9" s="1"/>
  <c r="H5203" i="9" s="1"/>
  <c r="H5204" i="9" s="1"/>
  <c r="H5205" i="9" s="1"/>
  <c r="H5206" i="9" s="1"/>
  <c r="H5207" i="9" s="1"/>
  <c r="H5208" i="9" s="1"/>
  <c r="H5209" i="9" s="1"/>
  <c r="H5210" i="9" s="1"/>
  <c r="H5211" i="9" s="1"/>
  <c r="H5212" i="9" s="1"/>
  <c r="H5213" i="9" s="1"/>
  <c r="H5214" i="9" s="1"/>
  <c r="H5215" i="9" s="1"/>
  <c r="H5216" i="9" s="1"/>
  <c r="H5217" i="9" s="1"/>
  <c r="H5218" i="9" s="1"/>
  <c r="H5219" i="9" s="1"/>
  <c r="H5220" i="9" s="1"/>
  <c r="H5221" i="9" s="1"/>
  <c r="H5222" i="9" s="1"/>
  <c r="H5223" i="9" s="1"/>
  <c r="H5224" i="9" s="1"/>
  <c r="H5225" i="9" s="1"/>
  <c r="H5226" i="9" s="1"/>
  <c r="H5227" i="9" s="1"/>
  <c r="H5228" i="9" s="1"/>
  <c r="H5229" i="9" s="1"/>
  <c r="H5230" i="9" s="1"/>
  <c r="H5231" i="9" s="1"/>
  <c r="H5232" i="9" s="1"/>
  <c r="H5233" i="9" s="1"/>
  <c r="H5234" i="9" s="1"/>
  <c r="H5235" i="9" s="1"/>
  <c r="H5236" i="9" s="1"/>
  <c r="H5237" i="9" s="1"/>
  <c r="H5238" i="9" s="1"/>
  <c r="H5239" i="9" s="1"/>
  <c r="H5240" i="9" s="1"/>
  <c r="H5241" i="9" s="1"/>
  <c r="H5242" i="9" s="1"/>
  <c r="H5243" i="9" s="1"/>
  <c r="H5244" i="9" s="1"/>
  <c r="H5245" i="9" s="1"/>
  <c r="H5246" i="9" s="1"/>
  <c r="H5247" i="9" s="1"/>
  <c r="H5248" i="9" s="1"/>
  <c r="H5249" i="9" s="1"/>
  <c r="H5250" i="9" s="1"/>
  <c r="H5251" i="9" s="1"/>
  <c r="H5252" i="9" s="1"/>
  <c r="H5253" i="9" s="1"/>
  <c r="H5254" i="9" s="1"/>
  <c r="H5255" i="9" s="1"/>
  <c r="H5256" i="9" s="1"/>
  <c r="H5257" i="9" s="1"/>
  <c r="H5258" i="9" s="1"/>
  <c r="H5259" i="9" s="1"/>
  <c r="H5260" i="9" s="1"/>
  <c r="H5261" i="9" s="1"/>
  <c r="H5262" i="9" s="1"/>
  <c r="H5263" i="9" s="1"/>
  <c r="H5264" i="9" s="1"/>
  <c r="H5265" i="9" s="1"/>
  <c r="H5266" i="9" s="1"/>
  <c r="H5267" i="9" s="1"/>
  <c r="H5268" i="9" s="1"/>
  <c r="H5269" i="9" s="1"/>
  <c r="H5270" i="9" s="1"/>
  <c r="H5271" i="9" s="1"/>
  <c r="H5272" i="9" s="1"/>
  <c r="H5273" i="9" s="1"/>
  <c r="H5274" i="9" s="1"/>
  <c r="H5275" i="9" s="1"/>
  <c r="H5276" i="9" s="1"/>
  <c r="H5277" i="9" s="1"/>
  <c r="H5278" i="9" s="1"/>
  <c r="H5279" i="9" s="1"/>
  <c r="H5280" i="9" s="1"/>
  <c r="H5281" i="9" s="1"/>
  <c r="H5282" i="9" s="1"/>
  <c r="H5283" i="9" s="1"/>
  <c r="H5284" i="9" s="1"/>
  <c r="H5285" i="9" s="1"/>
  <c r="H5286" i="9" s="1"/>
  <c r="H5287" i="9" s="1"/>
  <c r="H5288" i="9" s="1"/>
  <c r="H5289" i="9" s="1"/>
  <c r="H5290" i="9" s="1"/>
  <c r="H5291" i="9" s="1"/>
  <c r="H5292" i="9" s="1"/>
  <c r="H5293" i="9" s="1"/>
  <c r="H5294" i="9" s="1"/>
  <c r="H5295" i="9" s="1"/>
  <c r="H5296" i="9" s="1"/>
  <c r="H5297" i="9" s="1"/>
  <c r="H5298" i="9" s="1"/>
  <c r="H5299" i="9" s="1"/>
  <c r="H5300" i="9" s="1"/>
  <c r="H5301" i="9" s="1"/>
  <c r="H5302" i="9" s="1"/>
  <c r="H5303" i="9" s="1"/>
  <c r="H5304" i="9" s="1"/>
  <c r="H5305" i="9" s="1"/>
  <c r="H5306" i="9" s="1"/>
  <c r="H5307" i="9" s="1"/>
  <c r="H5308" i="9" s="1"/>
  <c r="H5309" i="9" s="1"/>
  <c r="H5310" i="9" s="1"/>
  <c r="H5311" i="9" s="1"/>
  <c r="H5312" i="9" s="1"/>
  <c r="H5313" i="9" s="1"/>
  <c r="H5314" i="9" s="1"/>
  <c r="H5315" i="9" s="1"/>
  <c r="H5316" i="9" s="1"/>
  <c r="H5317" i="9" s="1"/>
  <c r="H5318" i="9" s="1"/>
  <c r="H5319" i="9" s="1"/>
  <c r="H5320" i="9" s="1"/>
  <c r="H5321" i="9" s="1"/>
  <c r="H5322" i="9" s="1"/>
  <c r="H5323" i="9" s="1"/>
  <c r="H5324" i="9" s="1"/>
  <c r="H5325" i="9" s="1"/>
  <c r="H5326" i="9" s="1"/>
  <c r="H5327" i="9" s="1"/>
  <c r="H5328" i="9" s="1"/>
  <c r="H5329" i="9" s="1"/>
  <c r="H5330" i="9" s="1"/>
  <c r="H5331" i="9" s="1"/>
  <c r="H5332" i="9" s="1"/>
  <c r="H5333" i="9" s="1"/>
  <c r="H5334" i="9" s="1"/>
  <c r="H5335" i="9" s="1"/>
  <c r="H5336" i="9" s="1"/>
  <c r="H5337" i="9" s="1"/>
  <c r="H5338" i="9" s="1"/>
  <c r="H5339" i="9" s="1"/>
  <c r="H5340" i="9" s="1"/>
  <c r="H5341" i="9" s="1"/>
  <c r="H5342" i="9" s="1"/>
  <c r="H5343" i="9" s="1"/>
  <c r="H5344" i="9" s="1"/>
  <c r="H5345" i="9" s="1"/>
  <c r="H5346" i="9" s="1"/>
  <c r="H5347" i="9" s="1"/>
  <c r="H5348" i="9" s="1"/>
  <c r="H5349" i="9" s="1"/>
  <c r="H5350" i="9" s="1"/>
  <c r="H5351" i="9" s="1"/>
  <c r="H5352" i="9" s="1"/>
  <c r="H5353" i="9" s="1"/>
  <c r="H5354" i="9" s="1"/>
  <c r="H5355" i="9" s="1"/>
  <c r="H5356" i="9" s="1"/>
  <c r="H5357" i="9" s="1"/>
  <c r="H5358" i="9" s="1"/>
  <c r="H5359" i="9" s="1"/>
  <c r="H5360" i="9" s="1"/>
  <c r="H5361" i="9" s="1"/>
  <c r="H5362" i="9" s="1"/>
  <c r="H5363" i="9" s="1"/>
  <c r="H5364" i="9" s="1"/>
  <c r="H5365" i="9" s="1"/>
  <c r="H5366" i="9" s="1"/>
  <c r="H5367" i="9" s="1"/>
  <c r="H5368" i="9" s="1"/>
  <c r="H5369" i="9" s="1"/>
  <c r="H5370" i="9" s="1"/>
  <c r="H5371" i="9" s="1"/>
  <c r="H5372" i="9" s="1"/>
  <c r="H5373" i="9" s="1"/>
  <c r="H5374" i="9" s="1"/>
  <c r="H5375" i="9" s="1"/>
  <c r="H5376" i="9" s="1"/>
  <c r="H5377" i="9" s="1"/>
  <c r="H5378" i="9" s="1"/>
  <c r="H5379" i="9" s="1"/>
  <c r="H5380" i="9" s="1"/>
  <c r="H5381" i="9" s="1"/>
  <c r="H5382" i="9" s="1"/>
  <c r="H5383" i="9" s="1"/>
  <c r="H5384" i="9" s="1"/>
  <c r="H5385" i="9" s="1"/>
  <c r="H5386" i="9" s="1"/>
  <c r="H5387" i="9" s="1"/>
  <c r="H5388" i="9" s="1"/>
  <c r="H5389" i="9" s="1"/>
  <c r="H5390" i="9" s="1"/>
  <c r="H5391" i="9" s="1"/>
  <c r="H5392" i="9" s="1"/>
  <c r="H5393" i="9" s="1"/>
  <c r="H5394" i="9" s="1"/>
  <c r="H5395" i="9" s="1"/>
  <c r="H5396" i="9" s="1"/>
  <c r="H5397" i="9" s="1"/>
  <c r="H5398" i="9" s="1"/>
  <c r="H5399" i="9" s="1"/>
  <c r="H5400" i="9" s="1"/>
  <c r="H5401" i="9" s="1"/>
  <c r="H5402" i="9" s="1"/>
  <c r="H5403" i="9" s="1"/>
  <c r="H5404" i="9" s="1"/>
  <c r="H5405" i="9" s="1"/>
  <c r="H5406" i="9" s="1"/>
  <c r="H5407" i="9" s="1"/>
  <c r="H5408" i="9" s="1"/>
  <c r="H5409" i="9" s="1"/>
  <c r="H5410" i="9" s="1"/>
  <c r="H5411" i="9" s="1"/>
  <c r="H5412" i="9" s="1"/>
  <c r="H5413" i="9" s="1"/>
  <c r="H5414" i="9" s="1"/>
  <c r="H5415" i="9" s="1"/>
  <c r="H5416" i="9" s="1"/>
  <c r="H5417" i="9" s="1"/>
  <c r="H5418" i="9" s="1"/>
  <c r="H5419" i="9" s="1"/>
  <c r="H5420" i="9" s="1"/>
  <c r="H5421" i="9" s="1"/>
  <c r="H5422" i="9" s="1"/>
  <c r="H5423" i="9" s="1"/>
  <c r="H5424" i="9" s="1"/>
  <c r="H5425" i="9" s="1"/>
  <c r="H5426" i="9" s="1"/>
  <c r="H5427" i="9" s="1"/>
  <c r="H5428" i="9" s="1"/>
  <c r="H5429" i="9" s="1"/>
  <c r="H5430" i="9" s="1"/>
  <c r="H5431" i="9" s="1"/>
  <c r="H5432" i="9" s="1"/>
  <c r="H5433" i="9" s="1"/>
  <c r="H5434" i="9" s="1"/>
  <c r="H5435" i="9" s="1"/>
  <c r="H5436" i="9" s="1"/>
  <c r="H5437" i="9" s="1"/>
  <c r="H5438" i="9" s="1"/>
  <c r="H5439" i="9" s="1"/>
  <c r="H5440" i="9" s="1"/>
  <c r="H5441" i="9" s="1"/>
  <c r="H5442" i="9" s="1"/>
  <c r="H5443" i="9" s="1"/>
  <c r="H5444" i="9" s="1"/>
  <c r="H5445" i="9" s="1"/>
  <c r="H5446" i="9" s="1"/>
  <c r="H5447" i="9" s="1"/>
  <c r="H5448" i="9" s="1"/>
  <c r="H5449" i="9" s="1"/>
  <c r="H5450" i="9" s="1"/>
  <c r="H5451" i="9" s="1"/>
  <c r="H5452" i="9" s="1"/>
  <c r="H5453" i="9" s="1"/>
  <c r="H5454" i="9" s="1"/>
  <c r="H5455" i="9" s="1"/>
  <c r="H5456" i="9" s="1"/>
  <c r="H5457" i="9" s="1"/>
  <c r="H5458" i="9" s="1"/>
  <c r="H5459" i="9" s="1"/>
  <c r="H5460" i="9" s="1"/>
  <c r="H5461" i="9" s="1"/>
  <c r="H5462" i="9" s="1"/>
  <c r="H5463" i="9" s="1"/>
  <c r="H5464" i="9" s="1"/>
  <c r="H5465" i="9" s="1"/>
  <c r="H5466" i="9" s="1"/>
  <c r="H5467" i="9" s="1"/>
  <c r="H5468" i="9" s="1"/>
  <c r="H5469" i="9" s="1"/>
  <c r="H5470" i="9" s="1"/>
  <c r="H5471" i="9" s="1"/>
  <c r="H5472" i="9" s="1"/>
  <c r="H5473" i="9" s="1"/>
  <c r="H5474" i="9" s="1"/>
  <c r="H5475" i="9" s="1"/>
  <c r="H5476" i="9" s="1"/>
  <c r="H5477" i="9" s="1"/>
  <c r="H5478" i="9" s="1"/>
  <c r="H5479" i="9" s="1"/>
  <c r="H5480" i="9" s="1"/>
  <c r="H5481" i="9" s="1"/>
  <c r="H5482" i="9" s="1"/>
  <c r="H5483" i="9" s="1"/>
  <c r="H5484" i="9" s="1"/>
  <c r="H5485" i="9" s="1"/>
  <c r="H5486" i="9" s="1"/>
  <c r="H5487" i="9" s="1"/>
  <c r="H5488" i="9" s="1"/>
  <c r="H5489" i="9" s="1"/>
  <c r="H5490" i="9" s="1"/>
  <c r="H5491" i="9" s="1"/>
  <c r="H5492" i="9" s="1"/>
  <c r="H5493" i="9" s="1"/>
  <c r="H5494" i="9" s="1"/>
  <c r="H5495" i="9" s="1"/>
  <c r="H5496" i="9" s="1"/>
  <c r="H5497" i="9" s="1"/>
  <c r="H5498" i="9" s="1"/>
  <c r="H5499" i="9" s="1"/>
  <c r="H5500" i="9" s="1"/>
  <c r="H5501" i="9" s="1"/>
  <c r="H5502" i="9" s="1"/>
  <c r="H5503" i="9" s="1"/>
  <c r="H5504" i="9" s="1"/>
  <c r="H5505" i="9" s="1"/>
  <c r="H5506" i="9" s="1"/>
  <c r="H5507" i="9" s="1"/>
  <c r="H5508" i="9" s="1"/>
  <c r="H5509" i="9" s="1"/>
  <c r="H5510" i="9" s="1"/>
  <c r="H5511" i="9" s="1"/>
  <c r="H5512" i="9" s="1"/>
  <c r="H5513" i="9" s="1"/>
  <c r="H5514" i="9" s="1"/>
  <c r="H5515" i="9" s="1"/>
  <c r="H5516" i="9" s="1"/>
  <c r="H5517" i="9" s="1"/>
  <c r="H5518" i="9" s="1"/>
  <c r="H5519" i="9" s="1"/>
  <c r="H5520" i="9" s="1"/>
  <c r="H5521" i="9" s="1"/>
  <c r="H5522" i="9" s="1"/>
  <c r="H5523" i="9" s="1"/>
  <c r="H5524" i="9" s="1"/>
  <c r="H5525" i="9" s="1"/>
  <c r="H5526" i="9" s="1"/>
  <c r="H5527" i="9" s="1"/>
  <c r="H5528" i="9" s="1"/>
  <c r="H5529" i="9" s="1"/>
  <c r="H5530" i="9" s="1"/>
  <c r="H5531" i="9" s="1"/>
  <c r="H5532" i="9" s="1"/>
  <c r="H5533" i="9" s="1"/>
  <c r="H5534" i="9" s="1"/>
  <c r="H5535" i="9" s="1"/>
  <c r="H5536" i="9" s="1"/>
  <c r="H5537" i="9" s="1"/>
  <c r="H5538" i="9" s="1"/>
  <c r="H5539" i="9" s="1"/>
  <c r="H5540" i="9" s="1"/>
  <c r="H5541" i="9" s="1"/>
  <c r="H5542" i="9" s="1"/>
  <c r="H5543" i="9" s="1"/>
  <c r="H5544" i="9" s="1"/>
  <c r="H5545" i="9" s="1"/>
  <c r="H5546" i="9" s="1"/>
  <c r="H5547" i="9" s="1"/>
  <c r="H5548" i="9" s="1"/>
  <c r="H5549" i="9" s="1"/>
  <c r="H5550" i="9" s="1"/>
  <c r="H5551" i="9" s="1"/>
  <c r="H5552" i="9" s="1"/>
  <c r="H5553" i="9" s="1"/>
  <c r="H5554" i="9" s="1"/>
  <c r="H5555" i="9" s="1"/>
  <c r="H5556" i="9" s="1"/>
  <c r="H5557" i="9" s="1"/>
  <c r="H5558" i="9" s="1"/>
  <c r="H5559" i="9" s="1"/>
  <c r="H5560" i="9" s="1"/>
  <c r="H5561" i="9" s="1"/>
  <c r="H5562" i="9" s="1"/>
  <c r="H5563" i="9" s="1"/>
  <c r="H5564" i="9" s="1"/>
  <c r="H5565" i="9" s="1"/>
  <c r="H5566" i="9" s="1"/>
  <c r="H5567" i="9" s="1"/>
  <c r="H5568" i="9" s="1"/>
  <c r="H5569" i="9" s="1"/>
  <c r="H5570" i="9" s="1"/>
  <c r="H5571" i="9" s="1"/>
  <c r="H5572" i="9" s="1"/>
  <c r="H5573" i="9" s="1"/>
  <c r="H5574" i="9" s="1"/>
  <c r="H5575" i="9" s="1"/>
  <c r="H5576" i="9" s="1"/>
  <c r="H5577" i="9" s="1"/>
  <c r="H5578" i="9" s="1"/>
  <c r="H5579" i="9" s="1"/>
  <c r="H5580" i="9" s="1"/>
  <c r="H5581" i="9" s="1"/>
  <c r="H5582" i="9" s="1"/>
  <c r="H5583" i="9" s="1"/>
  <c r="H5584" i="9" s="1"/>
  <c r="H5585" i="9" s="1"/>
  <c r="H5586" i="9" s="1"/>
  <c r="H5587" i="9" s="1"/>
  <c r="H5588" i="9" s="1"/>
  <c r="H5589" i="9" s="1"/>
  <c r="H5590" i="9" s="1"/>
  <c r="H5591" i="9" s="1"/>
  <c r="H5592" i="9" s="1"/>
  <c r="H5593" i="9" s="1"/>
  <c r="H5594" i="9" s="1"/>
  <c r="H5595" i="9" s="1"/>
  <c r="H5596" i="9" s="1"/>
  <c r="H5597" i="9" s="1"/>
  <c r="H5598" i="9" s="1"/>
  <c r="H5599" i="9" s="1"/>
  <c r="H5600" i="9" s="1"/>
  <c r="H5601" i="9" s="1"/>
  <c r="H5602" i="9" s="1"/>
  <c r="H5603" i="9" s="1"/>
  <c r="H5604" i="9" s="1"/>
  <c r="H5605" i="9" s="1"/>
  <c r="H5606" i="9" s="1"/>
  <c r="H5607" i="9" s="1"/>
  <c r="H5608" i="9" s="1"/>
  <c r="H5609" i="9" s="1"/>
  <c r="H5610" i="9" s="1"/>
  <c r="H5611" i="9" s="1"/>
  <c r="H5612" i="9" s="1"/>
  <c r="H5613" i="9" s="1"/>
  <c r="H5614" i="9" s="1"/>
  <c r="H5615" i="9" s="1"/>
  <c r="H5616" i="9" s="1"/>
  <c r="H5617" i="9" s="1"/>
  <c r="H5618" i="9" s="1"/>
  <c r="H5619" i="9" s="1"/>
  <c r="H5620" i="9" s="1"/>
  <c r="H5621" i="9" s="1"/>
  <c r="H5622" i="9" s="1"/>
  <c r="H5623" i="9" s="1"/>
  <c r="H5624" i="9" s="1"/>
  <c r="H5625" i="9" s="1"/>
  <c r="H5626" i="9" s="1"/>
  <c r="H5627" i="9" s="1"/>
  <c r="H5628" i="9" s="1"/>
  <c r="H5629" i="9" s="1"/>
  <c r="H5630" i="9" s="1"/>
  <c r="H5631" i="9" s="1"/>
  <c r="H5632" i="9" s="1"/>
  <c r="H5633" i="9" s="1"/>
  <c r="H5634" i="9" s="1"/>
  <c r="H5635" i="9" s="1"/>
  <c r="H5636" i="9" s="1"/>
  <c r="H5637" i="9" s="1"/>
  <c r="H5638" i="9" s="1"/>
  <c r="H5639" i="9" s="1"/>
  <c r="H5640" i="9" s="1"/>
  <c r="H5641" i="9" s="1"/>
  <c r="H5642" i="9" s="1"/>
  <c r="H5643" i="9" s="1"/>
  <c r="H5644" i="9" s="1"/>
  <c r="H5645" i="9" s="1"/>
  <c r="H5646" i="9" s="1"/>
  <c r="H5647" i="9" s="1"/>
  <c r="H5648" i="9" s="1"/>
  <c r="H5649" i="9" s="1"/>
  <c r="H5650" i="9" s="1"/>
  <c r="H5651" i="9" s="1"/>
  <c r="H5652" i="9" s="1"/>
  <c r="H5653" i="9" s="1"/>
  <c r="H5654" i="9" s="1"/>
  <c r="H5655" i="9" s="1"/>
  <c r="H5656" i="9" s="1"/>
  <c r="H5657" i="9" s="1"/>
  <c r="H5658" i="9" s="1"/>
  <c r="H5659" i="9" s="1"/>
  <c r="H5660" i="9" s="1"/>
  <c r="H5661" i="9" s="1"/>
  <c r="H5662" i="9" s="1"/>
  <c r="H5663" i="9" s="1"/>
  <c r="H5664" i="9" s="1"/>
  <c r="H5665" i="9" s="1"/>
  <c r="H5666" i="9" s="1"/>
  <c r="H5667" i="9" s="1"/>
  <c r="H5668" i="9" s="1"/>
  <c r="H5669" i="9" s="1"/>
  <c r="H5670" i="9" s="1"/>
  <c r="H5671" i="9" s="1"/>
  <c r="H5672" i="9" s="1"/>
  <c r="H5673" i="9" s="1"/>
  <c r="H5674" i="9" s="1"/>
  <c r="H5675" i="9" s="1"/>
  <c r="H5676" i="9" s="1"/>
  <c r="H5677" i="9" s="1"/>
  <c r="H5678" i="9" s="1"/>
  <c r="H5679" i="9" s="1"/>
  <c r="H5680" i="9" s="1"/>
  <c r="H5681" i="9" s="1"/>
  <c r="H5682" i="9" s="1"/>
  <c r="H5683" i="9" s="1"/>
  <c r="H5684" i="9" s="1"/>
  <c r="H5685" i="9" s="1"/>
  <c r="H5686" i="9" s="1"/>
  <c r="H5687" i="9" s="1"/>
  <c r="H5688" i="9" s="1"/>
  <c r="H5689" i="9" s="1"/>
  <c r="H5690" i="9" s="1"/>
  <c r="H5691" i="9" s="1"/>
  <c r="H5692" i="9" s="1"/>
  <c r="H5693" i="9" s="1"/>
  <c r="H5694" i="9" s="1"/>
  <c r="H5695" i="9" s="1"/>
  <c r="H5696" i="9" s="1"/>
  <c r="H5697" i="9" s="1"/>
  <c r="H5698" i="9" s="1"/>
  <c r="H5699" i="9" s="1"/>
  <c r="H5700" i="9" s="1"/>
  <c r="H5701" i="9" s="1"/>
  <c r="H5702" i="9" s="1"/>
  <c r="H5703" i="9" s="1"/>
  <c r="H5704" i="9" s="1"/>
  <c r="H5705" i="9" s="1"/>
  <c r="H5706" i="9" s="1"/>
  <c r="H5707" i="9" s="1"/>
  <c r="H5708" i="9" s="1"/>
  <c r="H5709" i="9" s="1"/>
  <c r="H5710" i="9" s="1"/>
  <c r="H5711" i="9" s="1"/>
  <c r="H5712" i="9" s="1"/>
  <c r="H5713" i="9" s="1"/>
  <c r="H5714" i="9" s="1"/>
  <c r="H5715" i="9" s="1"/>
  <c r="H5716" i="9" s="1"/>
  <c r="H5717" i="9" s="1"/>
  <c r="H5718" i="9" s="1"/>
  <c r="H5719" i="9" s="1"/>
  <c r="H5720" i="9" s="1"/>
  <c r="H5721" i="9" s="1"/>
  <c r="H5722" i="9" s="1"/>
  <c r="H5723" i="9" s="1"/>
  <c r="H5724" i="9" s="1"/>
  <c r="H5725" i="9" s="1"/>
  <c r="H5726" i="9" s="1"/>
  <c r="H5727" i="9" s="1"/>
  <c r="H5728" i="9" s="1"/>
  <c r="H5729" i="9" s="1"/>
  <c r="H5730" i="9" s="1"/>
  <c r="H5731" i="9" s="1"/>
  <c r="H5732" i="9" s="1"/>
  <c r="H5733" i="9" s="1"/>
  <c r="H5734" i="9" s="1"/>
  <c r="H5735" i="9" s="1"/>
  <c r="H5736" i="9" s="1"/>
  <c r="H5737" i="9" s="1"/>
  <c r="H5738" i="9" s="1"/>
  <c r="H5739" i="9" s="1"/>
  <c r="H5740" i="9" s="1"/>
  <c r="H5741" i="9" s="1"/>
  <c r="H5742" i="9" s="1"/>
  <c r="H5743" i="9" s="1"/>
  <c r="H5744" i="9" s="1"/>
  <c r="H5745" i="9" s="1"/>
  <c r="H5746" i="9" s="1"/>
  <c r="H5747" i="9" s="1"/>
  <c r="H5748" i="9" s="1"/>
  <c r="H5749" i="9" s="1"/>
  <c r="H5750" i="9" s="1"/>
  <c r="H5751" i="9" s="1"/>
  <c r="H5752" i="9" s="1"/>
  <c r="H5753" i="9" s="1"/>
  <c r="H5754" i="9" s="1"/>
  <c r="H5755" i="9" s="1"/>
  <c r="H5756" i="9" s="1"/>
  <c r="H5757" i="9" s="1"/>
  <c r="H5758" i="9" s="1"/>
  <c r="H5759" i="9" s="1"/>
  <c r="H5760" i="9" s="1"/>
  <c r="H5761" i="9" s="1"/>
  <c r="H5762" i="9" s="1"/>
  <c r="H5763" i="9" s="1"/>
  <c r="H5764" i="9" s="1"/>
  <c r="H5765" i="9" s="1"/>
  <c r="H5766" i="9" s="1"/>
  <c r="H5767" i="9" s="1"/>
  <c r="H5768" i="9" s="1"/>
  <c r="H5769" i="9" s="1"/>
  <c r="H5770" i="9" s="1"/>
  <c r="H5771" i="9" s="1"/>
  <c r="H5772" i="9" s="1"/>
  <c r="H5773" i="9" s="1"/>
  <c r="H5774" i="9" s="1"/>
  <c r="H5775" i="9" s="1"/>
  <c r="H5776" i="9" s="1"/>
  <c r="H5777" i="9" s="1"/>
  <c r="H5778" i="9" s="1"/>
  <c r="H5779" i="9" s="1"/>
  <c r="H5780" i="9" s="1"/>
  <c r="H5781" i="9" s="1"/>
  <c r="H5782" i="9" s="1"/>
  <c r="H5783" i="9" s="1"/>
  <c r="H5784" i="9" s="1"/>
  <c r="H5785" i="9" s="1"/>
  <c r="H5786" i="9" s="1"/>
  <c r="H5787" i="9" s="1"/>
  <c r="H5788" i="9" s="1"/>
  <c r="H5789" i="9" s="1"/>
  <c r="H5790" i="9" s="1"/>
  <c r="H5791" i="9" s="1"/>
  <c r="H5792" i="9" s="1"/>
  <c r="H5793" i="9" s="1"/>
  <c r="H5794" i="9" s="1"/>
  <c r="H5795" i="9" s="1"/>
  <c r="H5796" i="9" s="1"/>
  <c r="H5797" i="9" s="1"/>
  <c r="H5798" i="9" s="1"/>
  <c r="H5799" i="9" s="1"/>
  <c r="H5800" i="9" s="1"/>
  <c r="H5801" i="9" s="1"/>
  <c r="H5802" i="9" s="1"/>
  <c r="H5803" i="9" s="1"/>
  <c r="H5804" i="9" s="1"/>
  <c r="H5805" i="9" s="1"/>
  <c r="H5806" i="9" s="1"/>
  <c r="H5807" i="9" s="1"/>
  <c r="H5808" i="9" s="1"/>
  <c r="H5809" i="9" s="1"/>
  <c r="H5810" i="9" s="1"/>
  <c r="H5811" i="9" s="1"/>
  <c r="H5812" i="9" s="1"/>
  <c r="H5813" i="9" s="1"/>
  <c r="H5814" i="9" s="1"/>
  <c r="H5815" i="9" s="1"/>
  <c r="H5816" i="9" s="1"/>
  <c r="H5817" i="9" s="1"/>
  <c r="H5818" i="9" s="1"/>
  <c r="H5819" i="9" s="1"/>
  <c r="H5820" i="9" s="1"/>
  <c r="H5821" i="9" s="1"/>
  <c r="H5822" i="9" s="1"/>
  <c r="H5823" i="9" s="1"/>
  <c r="H5824" i="9" s="1"/>
  <c r="H5825" i="9" s="1"/>
  <c r="H5826" i="9" s="1"/>
  <c r="H5827" i="9" s="1"/>
  <c r="H5828" i="9" s="1"/>
  <c r="H5829" i="9" s="1"/>
  <c r="H5830" i="9" s="1"/>
  <c r="H5831" i="9" s="1"/>
  <c r="H5832" i="9" s="1"/>
  <c r="H5833" i="9" s="1"/>
  <c r="H5834" i="9" s="1"/>
  <c r="H5835" i="9" s="1"/>
  <c r="H5836" i="9" s="1"/>
  <c r="H5837" i="9" s="1"/>
  <c r="H5838" i="9" s="1"/>
  <c r="H5839" i="9" s="1"/>
  <c r="H5840" i="9" s="1"/>
  <c r="H5841" i="9" s="1"/>
  <c r="H5842" i="9" s="1"/>
  <c r="H5843" i="9" s="1"/>
  <c r="H5844" i="9" s="1"/>
  <c r="H5845" i="9" s="1"/>
  <c r="H5846" i="9" s="1"/>
  <c r="H5847" i="9" s="1"/>
  <c r="H5848" i="9" s="1"/>
  <c r="H5849" i="9" s="1"/>
  <c r="H5850" i="9" s="1"/>
  <c r="H5851" i="9" s="1"/>
  <c r="H5852" i="9" s="1"/>
  <c r="H5853" i="9" s="1"/>
  <c r="H5854" i="9" s="1"/>
  <c r="H5855" i="9" s="1"/>
  <c r="H5856" i="9" s="1"/>
  <c r="H5857" i="9" s="1"/>
  <c r="H5858" i="9" s="1"/>
  <c r="H5859" i="9" s="1"/>
  <c r="H5860" i="9" s="1"/>
  <c r="H5861" i="9" s="1"/>
  <c r="H5862" i="9" s="1"/>
  <c r="H5863" i="9" s="1"/>
  <c r="H5864" i="9" s="1"/>
  <c r="H5865" i="9" s="1"/>
  <c r="H5866" i="9" s="1"/>
  <c r="H5867" i="9" s="1"/>
  <c r="H5868" i="9" s="1"/>
  <c r="H5869" i="9" s="1"/>
  <c r="H5870" i="9" s="1"/>
  <c r="H5871" i="9" s="1"/>
  <c r="H5872" i="9" s="1"/>
  <c r="H5873" i="9" s="1"/>
  <c r="H5874" i="9" s="1"/>
  <c r="H5875" i="9" s="1"/>
  <c r="H5876" i="9" s="1"/>
  <c r="H5877" i="9" s="1"/>
  <c r="H5878" i="9" s="1"/>
  <c r="H5879" i="9" s="1"/>
  <c r="H5880" i="9" s="1"/>
  <c r="H5881" i="9" s="1"/>
  <c r="H5882" i="9" s="1"/>
  <c r="H5883" i="9" s="1"/>
  <c r="H5884" i="9" s="1"/>
  <c r="H5885" i="9" s="1"/>
  <c r="H5886" i="9" s="1"/>
  <c r="H5887" i="9" s="1"/>
  <c r="H5888" i="9" s="1"/>
  <c r="H5889" i="9" s="1"/>
  <c r="H5890" i="9" s="1"/>
  <c r="H5891" i="9" s="1"/>
  <c r="H5892" i="9" s="1"/>
  <c r="H5893" i="9" s="1"/>
  <c r="H5894" i="9" s="1"/>
  <c r="H5895" i="9" s="1"/>
  <c r="H5896" i="9" s="1"/>
  <c r="H5897" i="9" s="1"/>
  <c r="H5898" i="9" s="1"/>
  <c r="H5899" i="9" s="1"/>
  <c r="H5900" i="9" s="1"/>
  <c r="H5901" i="9" s="1"/>
  <c r="H5902" i="9" s="1"/>
  <c r="H5903" i="9" s="1"/>
  <c r="H5904" i="9" s="1"/>
  <c r="H5905" i="9" s="1"/>
  <c r="H5906" i="9" s="1"/>
  <c r="H5907" i="9" s="1"/>
  <c r="H5908" i="9" s="1"/>
  <c r="H5909" i="9" s="1"/>
  <c r="H5910" i="9" s="1"/>
  <c r="H5911" i="9" s="1"/>
  <c r="H5912" i="9" s="1"/>
  <c r="H5913" i="9" s="1"/>
  <c r="H5914" i="9" s="1"/>
  <c r="H5915" i="9" s="1"/>
  <c r="H5916" i="9" s="1"/>
  <c r="H5917" i="9" s="1"/>
  <c r="H5918" i="9" s="1"/>
  <c r="H5919" i="9" s="1"/>
  <c r="H5920" i="9" s="1"/>
  <c r="H5921" i="9" s="1"/>
  <c r="H5922" i="9" s="1"/>
  <c r="H5923" i="9" s="1"/>
  <c r="H5924" i="9" s="1"/>
  <c r="H5925" i="9" s="1"/>
  <c r="H5926" i="9" s="1"/>
  <c r="H5927" i="9" s="1"/>
  <c r="H5928" i="9" s="1"/>
  <c r="H5929" i="9" s="1"/>
  <c r="H5930" i="9" s="1"/>
  <c r="H5931" i="9" s="1"/>
  <c r="H5932" i="9" s="1"/>
  <c r="H5933" i="9" s="1"/>
  <c r="H5934" i="9" s="1"/>
  <c r="H5935" i="9" s="1"/>
  <c r="H5936" i="9" s="1"/>
  <c r="H5937" i="9" s="1"/>
  <c r="H5938" i="9" s="1"/>
  <c r="H5939" i="9" s="1"/>
  <c r="H5940" i="9" s="1"/>
  <c r="H5941" i="9" s="1"/>
  <c r="H5942" i="9" s="1"/>
  <c r="H5943" i="9" s="1"/>
  <c r="H5944" i="9" s="1"/>
  <c r="H5945" i="9" s="1"/>
  <c r="H5946" i="9" s="1"/>
  <c r="H5947" i="9" s="1"/>
  <c r="H5948" i="9" s="1"/>
  <c r="H5949" i="9" s="1"/>
  <c r="H5950" i="9" s="1"/>
  <c r="H5951" i="9" s="1"/>
  <c r="H5952" i="9" s="1"/>
  <c r="H5953" i="9" s="1"/>
  <c r="H5954" i="9" s="1"/>
  <c r="H5955" i="9" s="1"/>
  <c r="H5956" i="9" s="1"/>
  <c r="H5957" i="9" s="1"/>
  <c r="H5958" i="9" s="1"/>
  <c r="H5959" i="9" s="1"/>
  <c r="H5960" i="9" s="1"/>
  <c r="H5961" i="9" s="1"/>
  <c r="H5962" i="9" s="1"/>
  <c r="H5963" i="9" s="1"/>
  <c r="H5964" i="9" s="1"/>
  <c r="H5965" i="9" s="1"/>
  <c r="H5966" i="9" s="1"/>
  <c r="H5967" i="9" s="1"/>
  <c r="H5968" i="9" s="1"/>
  <c r="H5969" i="9" s="1"/>
  <c r="H5970" i="9" s="1"/>
  <c r="H5971" i="9" s="1"/>
  <c r="H5972" i="9" s="1"/>
  <c r="H5973" i="9" s="1"/>
  <c r="H5974" i="9" s="1"/>
  <c r="H5975" i="9" s="1"/>
  <c r="H5976" i="9" s="1"/>
  <c r="H5977" i="9" s="1"/>
  <c r="H5978" i="9" s="1"/>
  <c r="H5979" i="9" s="1"/>
  <c r="H5980" i="9" s="1"/>
  <c r="H5981" i="9" s="1"/>
  <c r="H5982" i="9" s="1"/>
  <c r="H5983" i="9" s="1"/>
  <c r="H5984" i="9" s="1"/>
  <c r="H5985" i="9" s="1"/>
  <c r="H5986" i="9" s="1"/>
  <c r="H5987" i="9" s="1"/>
  <c r="H5988" i="9" s="1"/>
  <c r="H5989" i="9" s="1"/>
  <c r="H5990" i="9" s="1"/>
  <c r="H5991" i="9" s="1"/>
  <c r="H5992" i="9" s="1"/>
  <c r="H5993" i="9" s="1"/>
  <c r="H5994" i="9" s="1"/>
  <c r="H5995" i="9" s="1"/>
  <c r="H5996" i="9" s="1"/>
  <c r="H5997" i="9" s="1"/>
  <c r="H5998" i="9" s="1"/>
  <c r="H5999" i="9" s="1"/>
  <c r="H6000" i="9" s="1"/>
  <c r="H6001" i="9" s="1"/>
  <c r="H6002" i="9" s="1"/>
  <c r="H6003" i="9" s="1"/>
  <c r="H6004" i="9" s="1"/>
  <c r="H6005" i="9" s="1"/>
  <c r="H6006" i="9" s="1"/>
  <c r="H6007" i="9" s="1"/>
  <c r="H6008" i="9" s="1"/>
  <c r="H6009" i="9" s="1"/>
  <c r="H6010" i="9" s="1"/>
  <c r="H6011" i="9" s="1"/>
  <c r="H6012" i="9" s="1"/>
  <c r="H6013" i="9" s="1"/>
  <c r="H6014" i="9" s="1"/>
  <c r="H6015" i="9" s="1"/>
  <c r="H6016" i="9" s="1"/>
  <c r="H6017" i="9" s="1"/>
  <c r="H6018" i="9" s="1"/>
  <c r="H6019" i="9" s="1"/>
  <c r="H6020" i="9" s="1"/>
  <c r="H6021" i="9" s="1"/>
  <c r="H6022" i="9" s="1"/>
  <c r="H6023" i="9" s="1"/>
  <c r="H6024" i="9" s="1"/>
  <c r="H6025" i="9" s="1"/>
  <c r="H6026" i="9" s="1"/>
  <c r="H6027" i="9" s="1"/>
  <c r="H6028" i="9" s="1"/>
  <c r="H6029" i="9" s="1"/>
  <c r="H6030" i="9" s="1"/>
  <c r="H6031" i="9" s="1"/>
  <c r="H6032" i="9" s="1"/>
  <c r="H6033" i="9" s="1"/>
  <c r="H6034" i="9" s="1"/>
  <c r="H6035" i="9" s="1"/>
  <c r="H6036" i="9" s="1"/>
  <c r="H6037" i="9" s="1"/>
  <c r="H6038" i="9" s="1"/>
  <c r="H6039" i="9" s="1"/>
  <c r="H6040" i="9" s="1"/>
  <c r="H6041" i="9" s="1"/>
  <c r="H6042" i="9" s="1"/>
  <c r="H6043" i="9" s="1"/>
  <c r="H6044" i="9" s="1"/>
  <c r="H6045" i="9" s="1"/>
  <c r="H6046" i="9" s="1"/>
  <c r="H6047" i="9" s="1"/>
  <c r="H6048" i="9" s="1"/>
  <c r="H6049" i="9" s="1"/>
  <c r="H6050" i="9" s="1"/>
  <c r="H6051" i="9" s="1"/>
  <c r="H6052" i="9" s="1"/>
  <c r="H6053" i="9" s="1"/>
  <c r="H6054" i="9" s="1"/>
  <c r="H6055" i="9" s="1"/>
  <c r="H6056" i="9" s="1"/>
  <c r="H6057" i="9" s="1"/>
  <c r="H6058" i="9" s="1"/>
  <c r="H6059" i="9" s="1"/>
  <c r="H6060" i="9" s="1"/>
  <c r="H6061" i="9" s="1"/>
  <c r="H6062" i="9" s="1"/>
  <c r="H6063" i="9" s="1"/>
  <c r="H6064" i="9" s="1"/>
  <c r="H6065" i="9" s="1"/>
  <c r="H6066" i="9" s="1"/>
  <c r="H6067" i="9" s="1"/>
  <c r="H6068" i="9" s="1"/>
  <c r="H6069" i="9" s="1"/>
  <c r="H6070" i="9" s="1"/>
  <c r="H6071" i="9" s="1"/>
  <c r="H6072" i="9" s="1"/>
  <c r="H6073" i="9" s="1"/>
  <c r="H6074" i="9" s="1"/>
  <c r="H6075" i="9" s="1"/>
  <c r="H6076" i="9" s="1"/>
  <c r="H6077" i="9" s="1"/>
  <c r="H6078" i="9" s="1"/>
  <c r="H6079" i="9" s="1"/>
  <c r="H6080" i="9" s="1"/>
  <c r="H6081" i="9" s="1"/>
  <c r="H6082" i="9" s="1"/>
  <c r="H6083" i="9" s="1"/>
  <c r="H6084" i="9" s="1"/>
  <c r="H6085" i="9" s="1"/>
  <c r="H6086" i="9" s="1"/>
  <c r="H6087" i="9" s="1"/>
  <c r="H6088" i="9" s="1"/>
  <c r="H6089" i="9" s="1"/>
  <c r="H6090" i="9" s="1"/>
  <c r="H6091" i="9" s="1"/>
  <c r="H6092" i="9" s="1"/>
  <c r="H6093" i="9" s="1"/>
  <c r="H6094" i="9" s="1"/>
  <c r="H6095" i="9" s="1"/>
  <c r="H6096" i="9" s="1"/>
  <c r="H6097" i="9" s="1"/>
  <c r="H6098" i="9" s="1"/>
  <c r="H6099" i="9" s="1"/>
  <c r="H6100" i="9" s="1"/>
  <c r="H6101" i="9" s="1"/>
  <c r="H6102" i="9" s="1"/>
  <c r="H6103" i="9" s="1"/>
  <c r="H6104" i="9" s="1"/>
  <c r="H6105" i="9" s="1"/>
  <c r="H6106" i="9" s="1"/>
  <c r="H6107" i="9" s="1"/>
  <c r="H6108" i="9" s="1"/>
  <c r="H6109" i="9" s="1"/>
  <c r="H6110" i="9" s="1"/>
  <c r="H6111" i="9" s="1"/>
  <c r="H6112" i="9" s="1"/>
  <c r="H6113" i="9" s="1"/>
  <c r="H6114" i="9" s="1"/>
  <c r="H6115" i="9" s="1"/>
  <c r="H6116" i="9" s="1"/>
  <c r="H6117" i="9" s="1"/>
  <c r="H6118" i="9" s="1"/>
  <c r="H6119" i="9" s="1"/>
  <c r="H6120" i="9" s="1"/>
  <c r="H6121" i="9" s="1"/>
  <c r="H6122" i="9" s="1"/>
  <c r="H6123" i="9" s="1"/>
  <c r="H6124" i="9" s="1"/>
  <c r="H6125" i="9" s="1"/>
  <c r="H6126" i="9" s="1"/>
  <c r="H6127" i="9" s="1"/>
  <c r="H6128" i="9" s="1"/>
  <c r="H6129" i="9" s="1"/>
  <c r="H6130" i="9" s="1"/>
  <c r="H6131" i="9" s="1"/>
  <c r="H6132" i="9" s="1"/>
  <c r="H6133" i="9" s="1"/>
  <c r="H6134" i="9" s="1"/>
  <c r="H6135" i="9" s="1"/>
  <c r="H6136" i="9" s="1"/>
  <c r="H6137" i="9" s="1"/>
  <c r="H6138" i="9" s="1"/>
  <c r="H6139" i="9" s="1"/>
  <c r="H6140" i="9" s="1"/>
  <c r="H6141" i="9" s="1"/>
  <c r="H6142" i="9" s="1"/>
  <c r="H6143" i="9" s="1"/>
  <c r="H6144" i="9" s="1"/>
  <c r="H6145" i="9" s="1"/>
  <c r="H6146" i="9" s="1"/>
  <c r="H6147" i="9" s="1"/>
  <c r="H6148" i="9" s="1"/>
  <c r="H6149" i="9" s="1"/>
  <c r="H6150" i="9" s="1"/>
  <c r="H6151" i="9" s="1"/>
  <c r="H6152" i="9" s="1"/>
  <c r="H6153" i="9" s="1"/>
  <c r="H6154" i="9" s="1"/>
  <c r="H6155" i="9" s="1"/>
  <c r="H6156" i="9" s="1"/>
  <c r="H6157" i="9" s="1"/>
  <c r="H6158" i="9" s="1"/>
  <c r="H6159" i="9" s="1"/>
  <c r="H6160" i="9" s="1"/>
  <c r="H6161" i="9" s="1"/>
  <c r="H6162" i="9" s="1"/>
  <c r="H6163" i="9" s="1"/>
  <c r="H6164" i="9" s="1"/>
  <c r="H6165" i="9" s="1"/>
  <c r="H6166" i="9" s="1"/>
  <c r="H6167" i="9" s="1"/>
  <c r="H6168" i="9" s="1"/>
  <c r="H6169" i="9" s="1"/>
  <c r="H6170" i="9" s="1"/>
  <c r="H6171" i="9" s="1"/>
  <c r="H6172" i="9" s="1"/>
  <c r="H6173" i="9" s="1"/>
  <c r="H6174" i="9" s="1"/>
  <c r="H6175" i="9" s="1"/>
  <c r="H6176" i="9" s="1"/>
  <c r="H6177" i="9" s="1"/>
  <c r="H6178" i="9" s="1"/>
  <c r="H6179" i="9" s="1"/>
  <c r="H6180" i="9" s="1"/>
  <c r="H6181" i="9" s="1"/>
  <c r="H6182" i="9" s="1"/>
  <c r="H6183" i="9" s="1"/>
  <c r="H6184" i="9" s="1"/>
  <c r="H6185" i="9" s="1"/>
  <c r="H6186" i="9" s="1"/>
  <c r="H6187" i="9" s="1"/>
  <c r="H6188" i="9" s="1"/>
  <c r="H6189" i="9" s="1"/>
  <c r="H6190" i="9" s="1"/>
  <c r="H6191" i="9" s="1"/>
  <c r="H6192" i="9" s="1"/>
  <c r="H6193" i="9" s="1"/>
  <c r="H6194" i="9" s="1"/>
  <c r="H6195" i="9" s="1"/>
  <c r="H6196" i="9" s="1"/>
  <c r="H6197" i="9" s="1"/>
  <c r="H6198" i="9" s="1"/>
  <c r="H6199" i="9" s="1"/>
  <c r="H6200" i="9" s="1"/>
  <c r="H6201" i="9" s="1"/>
  <c r="H6202" i="9" s="1"/>
  <c r="H6203" i="9" s="1"/>
  <c r="H6204" i="9" s="1"/>
  <c r="H6205" i="9" s="1"/>
  <c r="H6206" i="9" s="1"/>
  <c r="H6207" i="9" s="1"/>
  <c r="H6208" i="9" s="1"/>
  <c r="H6209" i="9" s="1"/>
  <c r="H6210" i="9" s="1"/>
  <c r="H6211" i="9" s="1"/>
  <c r="H6212" i="9" s="1"/>
  <c r="H6213" i="9" s="1"/>
  <c r="H6214" i="9" s="1"/>
  <c r="H6215" i="9" s="1"/>
  <c r="H6216" i="9" s="1"/>
  <c r="H6217" i="9" s="1"/>
  <c r="H6218" i="9" s="1"/>
  <c r="H6219" i="9" s="1"/>
  <c r="H6220" i="9" s="1"/>
  <c r="H6221" i="9" s="1"/>
  <c r="H6222" i="9" s="1"/>
  <c r="H6223" i="9" s="1"/>
  <c r="H6224" i="9" s="1"/>
  <c r="H6225" i="9" s="1"/>
  <c r="H6226" i="9" s="1"/>
  <c r="H6227" i="9" s="1"/>
  <c r="H6228" i="9" s="1"/>
  <c r="H6229" i="9" s="1"/>
  <c r="H6230" i="9" s="1"/>
  <c r="H6231" i="9" s="1"/>
  <c r="H6232" i="9" s="1"/>
  <c r="H6233" i="9" s="1"/>
  <c r="H6234" i="9" s="1"/>
  <c r="H6235" i="9" s="1"/>
  <c r="H6236" i="9" s="1"/>
  <c r="H6237" i="9" s="1"/>
  <c r="H6238" i="9" s="1"/>
  <c r="H6239" i="9" s="1"/>
  <c r="H6240" i="9" s="1"/>
  <c r="H6241" i="9" s="1"/>
  <c r="H6242" i="9" s="1"/>
  <c r="H6243" i="9" s="1"/>
  <c r="H6244" i="9" s="1"/>
  <c r="H6245" i="9" s="1"/>
  <c r="H6246" i="9" s="1"/>
  <c r="H6247" i="9" s="1"/>
  <c r="H6248" i="9" s="1"/>
  <c r="H6249" i="9" s="1"/>
  <c r="H6250" i="9" s="1"/>
  <c r="H6251" i="9" s="1"/>
  <c r="H6252" i="9" s="1"/>
  <c r="H6253" i="9" s="1"/>
  <c r="H6254" i="9" s="1"/>
  <c r="H6255" i="9" s="1"/>
  <c r="H6256" i="9" s="1"/>
  <c r="H6257" i="9" s="1"/>
  <c r="H6258" i="9" s="1"/>
  <c r="H6259" i="9" s="1"/>
  <c r="H6260" i="9" s="1"/>
  <c r="H6261" i="9" s="1"/>
  <c r="H6262" i="9" s="1"/>
  <c r="H6263" i="9" s="1"/>
  <c r="H6264" i="9" s="1"/>
  <c r="H6265" i="9" s="1"/>
  <c r="H6266" i="9" s="1"/>
  <c r="H6267" i="9" s="1"/>
  <c r="H6268" i="9" s="1"/>
  <c r="H6269" i="9" s="1"/>
  <c r="H6270" i="9" s="1"/>
  <c r="H6271" i="9" s="1"/>
  <c r="H6272" i="9" s="1"/>
  <c r="H6273" i="9" s="1"/>
  <c r="H6274" i="9" s="1"/>
  <c r="H6275" i="9" s="1"/>
  <c r="H6276" i="9" s="1"/>
  <c r="H6277" i="9" s="1"/>
  <c r="H6278" i="9" s="1"/>
  <c r="H6279" i="9" s="1"/>
  <c r="H6280" i="9" s="1"/>
  <c r="H6281" i="9" s="1"/>
  <c r="H6282" i="9" s="1"/>
  <c r="H6283" i="9" s="1"/>
  <c r="H6284" i="9" s="1"/>
  <c r="H6285" i="9" s="1"/>
  <c r="H6286" i="9" s="1"/>
  <c r="H6287" i="9" s="1"/>
  <c r="H6288" i="9" s="1"/>
  <c r="H6289" i="9" s="1"/>
  <c r="H6290" i="9" s="1"/>
  <c r="H6291" i="9" s="1"/>
  <c r="H6292" i="9" s="1"/>
  <c r="H6293" i="9" s="1"/>
  <c r="H6294" i="9" s="1"/>
  <c r="H6295" i="9" s="1"/>
  <c r="H6296" i="9" s="1"/>
  <c r="H6297" i="9" s="1"/>
  <c r="H6298" i="9" s="1"/>
  <c r="H6299" i="9" s="1"/>
  <c r="H6300" i="9" s="1"/>
  <c r="H6301" i="9" s="1"/>
  <c r="H6302" i="9" s="1"/>
  <c r="H6303" i="9" s="1"/>
  <c r="H6304" i="9" s="1"/>
  <c r="H6305" i="9" s="1"/>
  <c r="H6306" i="9" s="1"/>
  <c r="H6307" i="9" s="1"/>
  <c r="H6308" i="9" s="1"/>
  <c r="H6309" i="9" s="1"/>
  <c r="H6310" i="9" s="1"/>
  <c r="H6311" i="9" s="1"/>
  <c r="H6312" i="9" s="1"/>
  <c r="H6313" i="9" s="1"/>
  <c r="H6314" i="9" s="1"/>
  <c r="H6315" i="9" s="1"/>
  <c r="H6316" i="9" s="1"/>
  <c r="H6317" i="9" s="1"/>
  <c r="H6318" i="9" s="1"/>
  <c r="H6319" i="9" s="1"/>
  <c r="H6320" i="9" s="1"/>
  <c r="H6321" i="9" s="1"/>
  <c r="H6322" i="9" s="1"/>
  <c r="H6323" i="9" s="1"/>
  <c r="H6324" i="9" s="1"/>
  <c r="H6325" i="9" s="1"/>
  <c r="H6326" i="9" s="1"/>
  <c r="H6327" i="9" s="1"/>
  <c r="H6328" i="9" s="1"/>
  <c r="H6329" i="9" s="1"/>
  <c r="H6330" i="9" s="1"/>
  <c r="H6331" i="9" s="1"/>
  <c r="H6332" i="9" s="1"/>
  <c r="H6333" i="9" s="1"/>
  <c r="H6334" i="9" s="1"/>
  <c r="H6335" i="9" s="1"/>
  <c r="H6336" i="9" s="1"/>
  <c r="H6337" i="9" s="1"/>
  <c r="H6338" i="9" s="1"/>
  <c r="H6339" i="9" s="1"/>
  <c r="H6340" i="9" s="1"/>
  <c r="H6341" i="9" s="1"/>
  <c r="H6342" i="9" s="1"/>
  <c r="H6343" i="9" s="1"/>
  <c r="H6344" i="9" s="1"/>
  <c r="H6345" i="9" s="1"/>
  <c r="H6346" i="9" s="1"/>
  <c r="H6347" i="9" s="1"/>
  <c r="H6348" i="9" s="1"/>
  <c r="H6349" i="9" s="1"/>
  <c r="H6350" i="9" s="1"/>
  <c r="H6351" i="9" s="1"/>
  <c r="H6352" i="9" s="1"/>
  <c r="H6353" i="9" s="1"/>
  <c r="H6354" i="9" s="1"/>
  <c r="H6355" i="9" s="1"/>
  <c r="H6356" i="9" s="1"/>
  <c r="H6357" i="9" s="1"/>
  <c r="H6358" i="9" s="1"/>
  <c r="H6359" i="9" s="1"/>
  <c r="H6360" i="9" s="1"/>
  <c r="H6361" i="9" s="1"/>
  <c r="H6362" i="9" s="1"/>
  <c r="H6363" i="9" s="1"/>
  <c r="H6364" i="9" s="1"/>
  <c r="H6365" i="9" s="1"/>
  <c r="H6366" i="9" s="1"/>
  <c r="H6367" i="9" s="1"/>
  <c r="H6368" i="9" s="1"/>
  <c r="H6369" i="9" s="1"/>
  <c r="H6370" i="9" s="1"/>
  <c r="H6371" i="9" s="1"/>
  <c r="H6372" i="9" s="1"/>
  <c r="H6373" i="9" s="1"/>
  <c r="H6374" i="9" s="1"/>
  <c r="H6375" i="9" s="1"/>
  <c r="H6376" i="9" s="1"/>
  <c r="H6377" i="9" s="1"/>
  <c r="H6378" i="9" s="1"/>
  <c r="H6379" i="9" s="1"/>
  <c r="H6380" i="9" s="1"/>
  <c r="H6381" i="9" s="1"/>
  <c r="H6382" i="9" s="1"/>
  <c r="H6383" i="9" s="1"/>
  <c r="H6384" i="9" s="1"/>
  <c r="H6385" i="9" s="1"/>
  <c r="H6386" i="9" s="1"/>
  <c r="H6387" i="9" s="1"/>
  <c r="H6388" i="9" s="1"/>
  <c r="H6389" i="9" s="1"/>
  <c r="H6390" i="9" s="1"/>
  <c r="H6391" i="9" s="1"/>
  <c r="H6392" i="9" s="1"/>
  <c r="H6393" i="9" s="1"/>
  <c r="H6394" i="9" s="1"/>
  <c r="H6395" i="9" s="1"/>
  <c r="H6396" i="9" s="1"/>
  <c r="H6397" i="9" s="1"/>
  <c r="H6398" i="9" s="1"/>
  <c r="H6399" i="9" s="1"/>
  <c r="H6400" i="9" s="1"/>
  <c r="H6401" i="9" s="1"/>
  <c r="H6402" i="9" s="1"/>
  <c r="H6403" i="9" s="1"/>
  <c r="H6404" i="9" s="1"/>
  <c r="H6405" i="9" s="1"/>
  <c r="H6406" i="9" s="1"/>
  <c r="H6407" i="9" s="1"/>
  <c r="H6408" i="9" s="1"/>
  <c r="H6409" i="9" s="1"/>
  <c r="H6410" i="9" s="1"/>
  <c r="H6411" i="9" s="1"/>
  <c r="H6412" i="9" s="1"/>
  <c r="H6413" i="9" s="1"/>
  <c r="H6414" i="9" s="1"/>
  <c r="H6415" i="9" s="1"/>
  <c r="H6416" i="9" s="1"/>
  <c r="H6417" i="9" s="1"/>
  <c r="H6418" i="9" s="1"/>
  <c r="H6419" i="9" s="1"/>
  <c r="H6420" i="9" s="1"/>
  <c r="H6421" i="9" s="1"/>
  <c r="H6422" i="9" s="1"/>
  <c r="H6423" i="9" s="1"/>
  <c r="H6424" i="9" s="1"/>
  <c r="H6425" i="9" s="1"/>
  <c r="H6426" i="9" s="1"/>
  <c r="H6427" i="9" s="1"/>
  <c r="H6428" i="9" s="1"/>
  <c r="H6429" i="9" s="1"/>
  <c r="H6430" i="9" s="1"/>
  <c r="H6431" i="9" s="1"/>
  <c r="H6432" i="9" s="1"/>
  <c r="H6433" i="9" s="1"/>
  <c r="H6434" i="9" s="1"/>
  <c r="H6435" i="9" s="1"/>
  <c r="H6436" i="9" s="1"/>
  <c r="H6437" i="9" s="1"/>
  <c r="H6438" i="9" s="1"/>
  <c r="H6439" i="9" s="1"/>
  <c r="H6440" i="9" s="1"/>
  <c r="H6441" i="9" s="1"/>
  <c r="H6442" i="9" s="1"/>
  <c r="H6443" i="9" s="1"/>
  <c r="H6444" i="9" s="1"/>
  <c r="H6445" i="9" s="1"/>
  <c r="H6446" i="9" s="1"/>
  <c r="H6447" i="9" s="1"/>
  <c r="H6448" i="9" s="1"/>
  <c r="H6449" i="9" s="1"/>
  <c r="H6450" i="9" s="1"/>
  <c r="H6451" i="9" s="1"/>
  <c r="H6452" i="9" s="1"/>
  <c r="H6453" i="9" s="1"/>
  <c r="H6454" i="9" s="1"/>
  <c r="H6455" i="9" s="1"/>
  <c r="H6456" i="9" s="1"/>
  <c r="H6457" i="9" s="1"/>
  <c r="H6458" i="9" s="1"/>
  <c r="H6459" i="9" s="1"/>
  <c r="H6460" i="9" s="1"/>
  <c r="H6461" i="9" s="1"/>
  <c r="H6462" i="9" s="1"/>
  <c r="H6463" i="9" s="1"/>
  <c r="H6464" i="9" s="1"/>
  <c r="H6465" i="9" s="1"/>
  <c r="H6466" i="9" s="1"/>
  <c r="H6467" i="9" s="1"/>
  <c r="H6468" i="9" s="1"/>
  <c r="H6469" i="9" s="1"/>
  <c r="H6470" i="9" s="1"/>
  <c r="H6471" i="9" s="1"/>
  <c r="H6472" i="9" s="1"/>
  <c r="H6473" i="9" s="1"/>
  <c r="H6474" i="9" s="1"/>
  <c r="H6475" i="9" s="1"/>
  <c r="H6476" i="9" s="1"/>
  <c r="H6477" i="9" s="1"/>
  <c r="H6478" i="9" s="1"/>
  <c r="H6479" i="9" s="1"/>
  <c r="H6480" i="9" s="1"/>
  <c r="H6481" i="9" s="1"/>
  <c r="H6482" i="9" s="1"/>
  <c r="H6483" i="9" s="1"/>
  <c r="H6484" i="9" s="1"/>
  <c r="H6485" i="9" s="1"/>
  <c r="H6486" i="9" s="1"/>
  <c r="H6487" i="9" s="1"/>
  <c r="H6488" i="9" s="1"/>
  <c r="H6489" i="9" s="1"/>
  <c r="H6490" i="9" s="1"/>
  <c r="H6491" i="9" s="1"/>
  <c r="H6492" i="9" s="1"/>
  <c r="H6493" i="9" s="1"/>
  <c r="H6494" i="9" s="1"/>
  <c r="H6495" i="9" s="1"/>
  <c r="H6496" i="9" s="1"/>
  <c r="H6497" i="9" s="1"/>
  <c r="H6498" i="9" s="1"/>
  <c r="H6499" i="9" s="1"/>
  <c r="H6500" i="9" s="1"/>
  <c r="H6501" i="9" s="1"/>
  <c r="H6502" i="9" s="1"/>
  <c r="H6503" i="9" s="1"/>
  <c r="H6504" i="9" s="1"/>
  <c r="H6505" i="9" s="1"/>
  <c r="H6506" i="9" s="1"/>
  <c r="H6507" i="9" s="1"/>
  <c r="H6508" i="9" s="1"/>
  <c r="H6509" i="9" s="1"/>
  <c r="H6510" i="9" s="1"/>
  <c r="H6511" i="9" s="1"/>
  <c r="H6512" i="9" s="1"/>
  <c r="H6513" i="9" s="1"/>
  <c r="H6514" i="9" s="1"/>
  <c r="H6515" i="9" s="1"/>
  <c r="H6516" i="9" s="1"/>
  <c r="H6517" i="9" s="1"/>
  <c r="H6518" i="9" s="1"/>
  <c r="H6519" i="9" s="1"/>
  <c r="H6520" i="9" s="1"/>
  <c r="H6521" i="9" s="1"/>
  <c r="H6522" i="9" s="1"/>
  <c r="H6523" i="9" s="1"/>
  <c r="H6524" i="9" s="1"/>
  <c r="H6525" i="9" s="1"/>
  <c r="H6526" i="9" s="1"/>
  <c r="H6527" i="9" s="1"/>
  <c r="H6528" i="9" s="1"/>
  <c r="H6529" i="9" s="1"/>
  <c r="H6530" i="9" s="1"/>
  <c r="H6531" i="9" s="1"/>
  <c r="H6532" i="9" s="1"/>
  <c r="H6533" i="9" s="1"/>
  <c r="H6534" i="9" s="1"/>
  <c r="H6535" i="9" s="1"/>
  <c r="H6536" i="9" s="1"/>
  <c r="H6537" i="9" s="1"/>
  <c r="H6538" i="9" s="1"/>
  <c r="H6539" i="9" s="1"/>
  <c r="H6540" i="9" s="1"/>
  <c r="H6541" i="9" s="1"/>
  <c r="H6542" i="9" s="1"/>
  <c r="H6543" i="9" s="1"/>
  <c r="H6544" i="9" s="1"/>
  <c r="H6545" i="9" s="1"/>
  <c r="H6546" i="9" s="1"/>
  <c r="H6547" i="9" s="1"/>
  <c r="H6548" i="9" s="1"/>
  <c r="H6549" i="9" s="1"/>
  <c r="H6550" i="9" s="1"/>
  <c r="H6551" i="9" s="1"/>
  <c r="H6552" i="9" s="1"/>
  <c r="H6553" i="9" s="1"/>
  <c r="H6554" i="9" s="1"/>
  <c r="H6555" i="9" s="1"/>
  <c r="H6556" i="9" s="1"/>
  <c r="H6557" i="9" s="1"/>
  <c r="H6558" i="9" s="1"/>
  <c r="H6559" i="9" s="1"/>
  <c r="H6560" i="9" s="1"/>
  <c r="H6561" i="9" s="1"/>
  <c r="H6562" i="9" s="1"/>
  <c r="H6563" i="9" s="1"/>
  <c r="H6564" i="9" s="1"/>
  <c r="H6565" i="9" s="1"/>
  <c r="H6566" i="9" s="1"/>
  <c r="H6567" i="9" s="1"/>
  <c r="H6568" i="9" s="1"/>
  <c r="H6569" i="9" s="1"/>
  <c r="H6570" i="9" s="1"/>
  <c r="H6571" i="9" s="1"/>
  <c r="H6572" i="9" s="1"/>
  <c r="H6573" i="9" s="1"/>
  <c r="H6574" i="9" s="1"/>
  <c r="H6575" i="9" s="1"/>
  <c r="H6576" i="9" s="1"/>
  <c r="H6577" i="9" s="1"/>
  <c r="H6578" i="9" s="1"/>
  <c r="H6579" i="9" s="1"/>
  <c r="H6580" i="9" s="1"/>
  <c r="H6581" i="9" s="1"/>
  <c r="H6582" i="9" s="1"/>
  <c r="H6583" i="9" s="1"/>
  <c r="H6584" i="9" s="1"/>
  <c r="H6585" i="9" s="1"/>
  <c r="H6586" i="9" s="1"/>
  <c r="H6587" i="9" s="1"/>
  <c r="H6588" i="9" s="1"/>
  <c r="H6589" i="9" s="1"/>
  <c r="H6590" i="9" s="1"/>
  <c r="H6591" i="9" s="1"/>
  <c r="H6592" i="9" s="1"/>
  <c r="H6593" i="9" s="1"/>
  <c r="H6594" i="9" s="1"/>
  <c r="H6595" i="9" s="1"/>
  <c r="H6596" i="9" s="1"/>
  <c r="H6597" i="9" s="1"/>
  <c r="H6598" i="9" s="1"/>
  <c r="H6599" i="9" s="1"/>
  <c r="H6600" i="9" s="1"/>
  <c r="H6601" i="9" s="1"/>
  <c r="H6602" i="9" s="1"/>
  <c r="H6603" i="9" s="1"/>
  <c r="H6604" i="9" s="1"/>
  <c r="H6605" i="9" s="1"/>
  <c r="H6606" i="9" s="1"/>
  <c r="H6607" i="9" s="1"/>
  <c r="H6608" i="9" s="1"/>
  <c r="H6609" i="9" s="1"/>
  <c r="H6610" i="9" s="1"/>
  <c r="H6611" i="9" s="1"/>
  <c r="H6612" i="9" s="1"/>
  <c r="H6613" i="9" s="1"/>
  <c r="H6614" i="9" s="1"/>
  <c r="H6615" i="9" s="1"/>
  <c r="H6616" i="9" s="1"/>
  <c r="H6617" i="9" s="1"/>
  <c r="H6618" i="9" s="1"/>
  <c r="H6619" i="9" s="1"/>
  <c r="H6620" i="9" s="1"/>
  <c r="H6621" i="9" s="1"/>
  <c r="H6622" i="9" s="1"/>
  <c r="H6623" i="9" s="1"/>
  <c r="H6624" i="9" s="1"/>
  <c r="H6625" i="9" s="1"/>
  <c r="H6626" i="9" s="1"/>
  <c r="H6627" i="9" s="1"/>
  <c r="H6628" i="9" s="1"/>
  <c r="H6629" i="9" s="1"/>
  <c r="H6630" i="9" s="1"/>
  <c r="H6631" i="9" s="1"/>
  <c r="H6632" i="9" s="1"/>
  <c r="H6633" i="9" s="1"/>
  <c r="H6634" i="9" s="1"/>
  <c r="H6635" i="9" s="1"/>
  <c r="H6636" i="9" s="1"/>
  <c r="H6637" i="9" s="1"/>
  <c r="H6638" i="9" s="1"/>
  <c r="H6639" i="9" s="1"/>
  <c r="H6640" i="9" s="1"/>
  <c r="H6641" i="9" s="1"/>
  <c r="H6642" i="9" s="1"/>
  <c r="H6643" i="9" s="1"/>
  <c r="H6644" i="9" s="1"/>
  <c r="H6645" i="9" s="1"/>
  <c r="H6646" i="9" s="1"/>
  <c r="H6647" i="9" s="1"/>
  <c r="H6648" i="9" s="1"/>
  <c r="H6649" i="9" s="1"/>
  <c r="H6650" i="9" s="1"/>
  <c r="H6651" i="9" s="1"/>
  <c r="H6652" i="9" s="1"/>
  <c r="H6653" i="9" s="1"/>
  <c r="H6654" i="9" s="1"/>
  <c r="H6655" i="9" s="1"/>
  <c r="H6656" i="9" s="1"/>
  <c r="H6657" i="9" s="1"/>
  <c r="H6658" i="9" s="1"/>
  <c r="H6659" i="9" s="1"/>
  <c r="H6660" i="9" s="1"/>
  <c r="H6661" i="9" s="1"/>
  <c r="H6662" i="9" s="1"/>
  <c r="H6663" i="9" s="1"/>
  <c r="H6664" i="9" s="1"/>
  <c r="H6665" i="9" s="1"/>
  <c r="H6666" i="9" s="1"/>
  <c r="H6667" i="9" s="1"/>
  <c r="H6668" i="9" s="1"/>
  <c r="H6669" i="9" s="1"/>
  <c r="H6670" i="9" s="1"/>
  <c r="H6671" i="9" s="1"/>
  <c r="H6672" i="9" s="1"/>
  <c r="H6673" i="9" s="1"/>
  <c r="H6674" i="9" s="1"/>
  <c r="H6675" i="9" s="1"/>
  <c r="H6676" i="9" s="1"/>
  <c r="H6677" i="9" s="1"/>
  <c r="H6678" i="9" s="1"/>
  <c r="H6679" i="9" s="1"/>
  <c r="H6680" i="9" s="1"/>
  <c r="H6681" i="9" s="1"/>
  <c r="H6682" i="9" s="1"/>
  <c r="H6683" i="9" s="1"/>
  <c r="H6684" i="9" s="1"/>
  <c r="H6685" i="9" s="1"/>
  <c r="H6686" i="9" s="1"/>
  <c r="H6687" i="9" s="1"/>
  <c r="H6688" i="9" s="1"/>
  <c r="H6689" i="9" s="1"/>
  <c r="H6690" i="9" s="1"/>
  <c r="H6691" i="9" s="1"/>
  <c r="H6692" i="9" s="1"/>
  <c r="H6693" i="9" s="1"/>
  <c r="H6694" i="9" s="1"/>
  <c r="H6695" i="9" s="1"/>
  <c r="H6696" i="9" s="1"/>
  <c r="H6697" i="9" s="1"/>
  <c r="H6698" i="9" s="1"/>
  <c r="H6699" i="9" s="1"/>
  <c r="H6700" i="9" s="1"/>
  <c r="H6701" i="9" s="1"/>
  <c r="H6702" i="9" s="1"/>
  <c r="H6703" i="9" s="1"/>
  <c r="H6704" i="9" s="1"/>
  <c r="H6705" i="9" s="1"/>
  <c r="H6706" i="9" s="1"/>
  <c r="H6707" i="9" s="1"/>
  <c r="H6708" i="9" s="1"/>
  <c r="H6709" i="9" s="1"/>
  <c r="H6710" i="9" s="1"/>
  <c r="H6711" i="9" s="1"/>
  <c r="H6712" i="9" s="1"/>
  <c r="H6713" i="9" s="1"/>
  <c r="H6714" i="9" s="1"/>
  <c r="H6715" i="9" s="1"/>
  <c r="H6716" i="9" s="1"/>
  <c r="H6717" i="9" s="1"/>
  <c r="H6718" i="9" s="1"/>
  <c r="H6719" i="9" s="1"/>
  <c r="H6720" i="9" s="1"/>
  <c r="H6721" i="9" s="1"/>
  <c r="H6722" i="9" s="1"/>
  <c r="H6723" i="9" s="1"/>
  <c r="H6724" i="9" s="1"/>
  <c r="H6725" i="9" s="1"/>
  <c r="H6726" i="9" s="1"/>
  <c r="H6727" i="9" s="1"/>
  <c r="H6728" i="9" s="1"/>
  <c r="H6729" i="9" s="1"/>
  <c r="H6730" i="9" s="1"/>
  <c r="H6731" i="9" s="1"/>
  <c r="H6732" i="9" s="1"/>
  <c r="H6733" i="9" s="1"/>
  <c r="H6734" i="9" s="1"/>
  <c r="H6735" i="9" s="1"/>
  <c r="H6736" i="9" s="1"/>
  <c r="H6737" i="9" s="1"/>
  <c r="H6738" i="9" s="1"/>
  <c r="H6739" i="9" s="1"/>
  <c r="H6740" i="9" s="1"/>
  <c r="H6741" i="9" s="1"/>
  <c r="H6742" i="9" s="1"/>
  <c r="H6743" i="9" s="1"/>
  <c r="H6744" i="9" s="1"/>
  <c r="H6745" i="9" s="1"/>
  <c r="H6746" i="9" s="1"/>
  <c r="H6747" i="9" s="1"/>
  <c r="H6748" i="9" s="1"/>
  <c r="H6749" i="9" s="1"/>
  <c r="H6750" i="9" s="1"/>
  <c r="H6751" i="9" s="1"/>
  <c r="H6752" i="9" s="1"/>
  <c r="H6753" i="9" s="1"/>
  <c r="H6754" i="9" s="1"/>
  <c r="H6755" i="9" s="1"/>
  <c r="H6756" i="9" s="1"/>
  <c r="H6757" i="9" s="1"/>
  <c r="H6758" i="9" s="1"/>
  <c r="H6759" i="9" s="1"/>
  <c r="H6760" i="9" s="1"/>
  <c r="H6761" i="9" s="1"/>
  <c r="H6762" i="9" s="1"/>
  <c r="H6763" i="9" s="1"/>
  <c r="H6764" i="9" s="1"/>
  <c r="H6765" i="9" s="1"/>
  <c r="H6766" i="9" s="1"/>
  <c r="H6767" i="9" s="1"/>
  <c r="H6768" i="9" s="1"/>
  <c r="H6769" i="9" s="1"/>
  <c r="H6770" i="9" s="1"/>
  <c r="H6771" i="9" s="1"/>
  <c r="H6772" i="9" s="1"/>
  <c r="H6773" i="9" s="1"/>
  <c r="H6774" i="9" s="1"/>
  <c r="H6775" i="9" s="1"/>
  <c r="H6776" i="9" s="1"/>
  <c r="H6777" i="9" s="1"/>
  <c r="H6778" i="9" s="1"/>
  <c r="H6779" i="9" s="1"/>
  <c r="H6780" i="9" s="1"/>
  <c r="H6781" i="9" s="1"/>
  <c r="H6782" i="9" s="1"/>
  <c r="H6783" i="9" s="1"/>
  <c r="H6784" i="9" s="1"/>
  <c r="H6785" i="9" s="1"/>
  <c r="H6786" i="9" s="1"/>
  <c r="H6787" i="9" s="1"/>
  <c r="H6788" i="9" s="1"/>
  <c r="H6789" i="9" s="1"/>
  <c r="H6790" i="9" s="1"/>
  <c r="H6791" i="9" s="1"/>
  <c r="H6792" i="9" s="1"/>
  <c r="H6793" i="9" s="1"/>
  <c r="H6794" i="9" s="1"/>
  <c r="H6795" i="9" s="1"/>
  <c r="H6796" i="9" s="1"/>
  <c r="H6797" i="9" s="1"/>
  <c r="H6798" i="9" s="1"/>
  <c r="H6799" i="9" s="1"/>
  <c r="H6800" i="9" s="1"/>
  <c r="H6801" i="9" s="1"/>
  <c r="H6802" i="9" s="1"/>
  <c r="H6803" i="9" s="1"/>
  <c r="H6804" i="9" s="1"/>
  <c r="H6805" i="9" s="1"/>
  <c r="H6806" i="9" s="1"/>
  <c r="H6807" i="9" s="1"/>
  <c r="H6808" i="9" s="1"/>
  <c r="H6809" i="9" s="1"/>
  <c r="H6810" i="9" s="1"/>
  <c r="H6811" i="9" s="1"/>
  <c r="H6812" i="9" s="1"/>
  <c r="H6813" i="9" s="1"/>
  <c r="H6814" i="9" s="1"/>
  <c r="H6815" i="9" s="1"/>
  <c r="H6816" i="9" s="1"/>
  <c r="H6817" i="9" s="1"/>
  <c r="H6818" i="9" s="1"/>
  <c r="H6819" i="9" s="1"/>
  <c r="H6820" i="9" s="1"/>
  <c r="H6821" i="9" s="1"/>
  <c r="H6822" i="9" s="1"/>
  <c r="H6823" i="9" s="1"/>
  <c r="H6824" i="9" s="1"/>
  <c r="H6825" i="9" s="1"/>
  <c r="H6826" i="9" s="1"/>
  <c r="H6827" i="9" s="1"/>
  <c r="H6828" i="9" s="1"/>
  <c r="H6829" i="9" s="1"/>
  <c r="H6830" i="9" s="1"/>
  <c r="H6831" i="9" s="1"/>
  <c r="H6832" i="9" s="1"/>
  <c r="H6833" i="9" s="1"/>
  <c r="H6834" i="9" s="1"/>
  <c r="H6835" i="9" s="1"/>
  <c r="H6836" i="9" s="1"/>
  <c r="H6837" i="9" s="1"/>
  <c r="H6838" i="9" s="1"/>
  <c r="H6839" i="9" s="1"/>
  <c r="H6840" i="9" s="1"/>
  <c r="H6841" i="9" s="1"/>
  <c r="H6842" i="9" s="1"/>
  <c r="H6843" i="9" s="1"/>
  <c r="H6844" i="9" s="1"/>
  <c r="H6845" i="9" s="1"/>
  <c r="H6846" i="9" s="1"/>
  <c r="H6847" i="9" s="1"/>
  <c r="H6848" i="9" s="1"/>
  <c r="H6849" i="9" s="1"/>
  <c r="H6850" i="9" s="1"/>
  <c r="H6851" i="9" s="1"/>
  <c r="H6852" i="9" s="1"/>
  <c r="H6853" i="9" s="1"/>
  <c r="H6854" i="9" s="1"/>
  <c r="H6855" i="9" s="1"/>
  <c r="H6856" i="9" s="1"/>
  <c r="H6857" i="9" s="1"/>
  <c r="H6858" i="9" s="1"/>
  <c r="H6859" i="9" s="1"/>
  <c r="H6860" i="9" s="1"/>
  <c r="H6861" i="9" s="1"/>
  <c r="H6862" i="9" s="1"/>
  <c r="H6863" i="9" s="1"/>
  <c r="H6864" i="9" s="1"/>
  <c r="H6865" i="9" s="1"/>
  <c r="H6866" i="9" s="1"/>
  <c r="H6867" i="9" s="1"/>
  <c r="H6868" i="9" s="1"/>
  <c r="H6869" i="9" s="1"/>
  <c r="H6870" i="9" s="1"/>
  <c r="H6871" i="9" s="1"/>
  <c r="H6872" i="9" s="1"/>
  <c r="H6873" i="9" s="1"/>
  <c r="H6874" i="9" s="1"/>
  <c r="H6875" i="9" s="1"/>
  <c r="H6876" i="9" s="1"/>
  <c r="H6877" i="9" s="1"/>
  <c r="H6878" i="9" s="1"/>
  <c r="H6879" i="9" s="1"/>
  <c r="H6880" i="9" s="1"/>
  <c r="H6881" i="9" s="1"/>
  <c r="H6882" i="9" s="1"/>
  <c r="H6883" i="9" s="1"/>
  <c r="H6884" i="9" s="1"/>
  <c r="H6885" i="9" s="1"/>
  <c r="H6886" i="9" s="1"/>
  <c r="H6887" i="9" s="1"/>
  <c r="H6888" i="9" s="1"/>
  <c r="H6889" i="9" s="1"/>
  <c r="H6890" i="9" s="1"/>
  <c r="H6891" i="9" s="1"/>
  <c r="H6892" i="9" s="1"/>
  <c r="H6893" i="9" s="1"/>
  <c r="H6894" i="9" s="1"/>
  <c r="H6895" i="9" s="1"/>
  <c r="H6896" i="9" s="1"/>
  <c r="H6897" i="9" s="1"/>
  <c r="H6898" i="9" s="1"/>
  <c r="H6899" i="9" s="1"/>
  <c r="H6900" i="9" s="1"/>
  <c r="H6901" i="9" s="1"/>
  <c r="H6902" i="9" s="1"/>
  <c r="H6903" i="9" s="1"/>
  <c r="H6904" i="9" s="1"/>
  <c r="H6905" i="9" s="1"/>
  <c r="H6906" i="9" s="1"/>
  <c r="H6907" i="9" s="1"/>
  <c r="H6908" i="9" s="1"/>
  <c r="H6909" i="9" s="1"/>
  <c r="H6910" i="9" s="1"/>
  <c r="H6911" i="9" s="1"/>
  <c r="H6912" i="9" s="1"/>
  <c r="H6913" i="9" s="1"/>
  <c r="H6914" i="9" s="1"/>
  <c r="H6915" i="9" s="1"/>
  <c r="H6916" i="9" s="1"/>
  <c r="H6917" i="9" s="1"/>
  <c r="H6918" i="9" s="1"/>
  <c r="H6919" i="9" s="1"/>
  <c r="H6920" i="9" s="1"/>
  <c r="H6921" i="9" s="1"/>
  <c r="H6922" i="9" s="1"/>
  <c r="H6923" i="9" s="1"/>
  <c r="H6924" i="9" s="1"/>
  <c r="H6925" i="9" s="1"/>
  <c r="H6926" i="9" s="1"/>
  <c r="H6927" i="9" s="1"/>
  <c r="H6928" i="9" s="1"/>
  <c r="H6929" i="9" s="1"/>
  <c r="H6930" i="9" s="1"/>
  <c r="H6931" i="9" s="1"/>
  <c r="H6932" i="9" s="1"/>
  <c r="H6933" i="9" s="1"/>
  <c r="H6934" i="9" s="1"/>
  <c r="H6935" i="9" s="1"/>
  <c r="H6936" i="9" s="1"/>
  <c r="H6937" i="9" s="1"/>
  <c r="H6938" i="9" s="1"/>
  <c r="H6939" i="9" s="1"/>
  <c r="H6940" i="9" s="1"/>
  <c r="H6941" i="9" s="1"/>
  <c r="H6942" i="9" s="1"/>
  <c r="H6943" i="9" s="1"/>
  <c r="H6944" i="9" s="1"/>
  <c r="H6945" i="9" s="1"/>
  <c r="H6946" i="9" s="1"/>
  <c r="H6947" i="9" s="1"/>
  <c r="H6948" i="9" s="1"/>
  <c r="H6949" i="9" s="1"/>
  <c r="H6950" i="9" s="1"/>
  <c r="H6951" i="9" s="1"/>
  <c r="H6952" i="9" s="1"/>
  <c r="H6953" i="9" s="1"/>
  <c r="H6954" i="9" s="1"/>
  <c r="H6955" i="9" s="1"/>
  <c r="H6956" i="9" s="1"/>
  <c r="H6957" i="9" s="1"/>
  <c r="H6958" i="9" s="1"/>
  <c r="H6959" i="9" s="1"/>
  <c r="H6960" i="9" s="1"/>
  <c r="H6961" i="9" s="1"/>
  <c r="H6962" i="9" s="1"/>
  <c r="H6963" i="9" s="1"/>
  <c r="H6964" i="9" s="1"/>
  <c r="H6965" i="9" s="1"/>
  <c r="H6966" i="9" s="1"/>
  <c r="H6967" i="9" s="1"/>
  <c r="H6968" i="9" s="1"/>
  <c r="H6969" i="9" s="1"/>
  <c r="H6970" i="9" s="1"/>
  <c r="H6971" i="9" s="1"/>
  <c r="H6972" i="9" s="1"/>
  <c r="H6973" i="9" s="1"/>
  <c r="H6974" i="9" s="1"/>
  <c r="H6975" i="9" s="1"/>
  <c r="H6976" i="9" s="1"/>
  <c r="H6977" i="9" s="1"/>
  <c r="H6978" i="9" s="1"/>
  <c r="H6979" i="9" s="1"/>
  <c r="H6980" i="9" s="1"/>
  <c r="H6981" i="9" s="1"/>
  <c r="H6982" i="9" s="1"/>
  <c r="H6983" i="9" s="1"/>
  <c r="H6984" i="9" s="1"/>
  <c r="H6985" i="9" s="1"/>
  <c r="H6986" i="9" s="1"/>
  <c r="H6987" i="9" s="1"/>
  <c r="H6988" i="9" s="1"/>
  <c r="H6989" i="9" s="1"/>
  <c r="H6990" i="9" s="1"/>
  <c r="H6991" i="9" s="1"/>
  <c r="H6992" i="9" s="1"/>
  <c r="H6993" i="9" s="1"/>
  <c r="H6994" i="9" s="1"/>
  <c r="H6995" i="9" s="1"/>
  <c r="H6996" i="9" s="1"/>
  <c r="H6997" i="9" s="1"/>
  <c r="H6998" i="9" s="1"/>
  <c r="H6999" i="9" s="1"/>
  <c r="H7000" i="9" s="1"/>
  <c r="H7001" i="9" s="1"/>
  <c r="H7002" i="9" s="1"/>
  <c r="H7003" i="9" s="1"/>
  <c r="H7004" i="9" s="1"/>
  <c r="H7005" i="9" s="1"/>
  <c r="H7006" i="9" s="1"/>
  <c r="H7007" i="9" s="1"/>
  <c r="H7008" i="9" s="1"/>
  <c r="H7009" i="9" s="1"/>
  <c r="H7010" i="9" s="1"/>
  <c r="H7011" i="9" s="1"/>
  <c r="H7012" i="9" s="1"/>
  <c r="H7013" i="9" s="1"/>
  <c r="H7014" i="9" s="1"/>
  <c r="H7015" i="9" s="1"/>
  <c r="H7016" i="9" s="1"/>
  <c r="H7017" i="9" s="1"/>
  <c r="H7018" i="9" s="1"/>
  <c r="H7019" i="9" s="1"/>
  <c r="H7020" i="9" s="1"/>
  <c r="H7021" i="9" s="1"/>
  <c r="H7022" i="9" s="1"/>
  <c r="H7023" i="9" s="1"/>
  <c r="H7024" i="9" s="1"/>
  <c r="H7025" i="9" s="1"/>
  <c r="H7026" i="9" s="1"/>
  <c r="H7027" i="9" s="1"/>
  <c r="H7028" i="9" s="1"/>
  <c r="H7029" i="9" s="1"/>
  <c r="H7030" i="9" s="1"/>
  <c r="H7031" i="9" s="1"/>
  <c r="H7032" i="9" s="1"/>
  <c r="H7033" i="9" s="1"/>
  <c r="H7034" i="9" s="1"/>
  <c r="H7035" i="9" s="1"/>
  <c r="H7036" i="9" s="1"/>
  <c r="H7037" i="9" s="1"/>
  <c r="H7038" i="9" s="1"/>
  <c r="H7039" i="9" s="1"/>
  <c r="H7040" i="9" s="1"/>
  <c r="H7041" i="9" s="1"/>
  <c r="H7042" i="9" s="1"/>
  <c r="H7043" i="9" s="1"/>
  <c r="H7044" i="9" s="1"/>
  <c r="H7045" i="9" s="1"/>
  <c r="H7046" i="9" s="1"/>
  <c r="H7047" i="9" s="1"/>
  <c r="H7048" i="9" s="1"/>
  <c r="H7049" i="9" s="1"/>
  <c r="H7050" i="9" s="1"/>
  <c r="H7051" i="9" s="1"/>
  <c r="H7052" i="9" s="1"/>
  <c r="H7053" i="9" s="1"/>
  <c r="H7054" i="9" s="1"/>
  <c r="H7055" i="9" s="1"/>
  <c r="H7056" i="9" s="1"/>
  <c r="H7057" i="9" s="1"/>
  <c r="H7058" i="9" s="1"/>
  <c r="H7059" i="9" s="1"/>
  <c r="H7060" i="9" s="1"/>
  <c r="H7061" i="9" s="1"/>
  <c r="H7062" i="9" s="1"/>
  <c r="H7063" i="9" s="1"/>
  <c r="H7064" i="9" s="1"/>
  <c r="H7065" i="9" s="1"/>
  <c r="H7066" i="9" s="1"/>
  <c r="H7067" i="9" s="1"/>
  <c r="H7068" i="9" s="1"/>
  <c r="H7069" i="9" s="1"/>
  <c r="H7070" i="9" s="1"/>
  <c r="H7071" i="9" s="1"/>
  <c r="H7072" i="9" s="1"/>
  <c r="H7073" i="9" s="1"/>
  <c r="H7074" i="9" s="1"/>
  <c r="H7075" i="9" s="1"/>
  <c r="H7076" i="9" s="1"/>
  <c r="H7077" i="9" s="1"/>
  <c r="H7078" i="9" s="1"/>
  <c r="H7079" i="9" s="1"/>
  <c r="H7080" i="9" s="1"/>
  <c r="H7081" i="9" s="1"/>
  <c r="H7082" i="9" s="1"/>
  <c r="H7083" i="9" s="1"/>
  <c r="H7084" i="9" s="1"/>
  <c r="H7085" i="9" s="1"/>
  <c r="H7086" i="9" s="1"/>
  <c r="H7087" i="9" s="1"/>
  <c r="H7088" i="9" s="1"/>
  <c r="H7089" i="9" s="1"/>
  <c r="H7090" i="9" s="1"/>
  <c r="H7091" i="9" s="1"/>
  <c r="H7092" i="9" s="1"/>
  <c r="H7093" i="9" s="1"/>
  <c r="H7094" i="9" s="1"/>
  <c r="H7095" i="9" s="1"/>
  <c r="H7096" i="9" s="1"/>
  <c r="H7097" i="9" s="1"/>
  <c r="H7098" i="9" s="1"/>
  <c r="H7099" i="9" s="1"/>
  <c r="H7100" i="9" s="1"/>
  <c r="H7101" i="9" s="1"/>
  <c r="H7102" i="9" s="1"/>
  <c r="H7103" i="9" s="1"/>
  <c r="H7104" i="9" s="1"/>
  <c r="H7105" i="9" s="1"/>
  <c r="H7106" i="9" s="1"/>
  <c r="H7107" i="9" s="1"/>
  <c r="H7108" i="9" s="1"/>
  <c r="H7109" i="9" s="1"/>
  <c r="H7110" i="9" s="1"/>
  <c r="H7111" i="9" s="1"/>
  <c r="H7112" i="9" s="1"/>
  <c r="H7113" i="9" s="1"/>
  <c r="H7114" i="9" s="1"/>
  <c r="H7115" i="9" s="1"/>
  <c r="H7116" i="9" s="1"/>
  <c r="H7117" i="9" s="1"/>
  <c r="H7118" i="9" s="1"/>
  <c r="H7119" i="9" s="1"/>
  <c r="H7120" i="9" s="1"/>
  <c r="H7121" i="9" s="1"/>
  <c r="H7122" i="9" s="1"/>
  <c r="H7123" i="9" s="1"/>
  <c r="H7124" i="9" s="1"/>
  <c r="H7125" i="9" s="1"/>
  <c r="H7126" i="9" s="1"/>
  <c r="H7127" i="9" s="1"/>
  <c r="H7128" i="9" s="1"/>
  <c r="H7129" i="9" s="1"/>
  <c r="H7130" i="9" s="1"/>
  <c r="H7131" i="9" s="1"/>
  <c r="H7132" i="9" s="1"/>
  <c r="H7133" i="9" s="1"/>
  <c r="H7134" i="9" s="1"/>
  <c r="H7135" i="9" s="1"/>
  <c r="H7136" i="9" s="1"/>
  <c r="H7137" i="9" s="1"/>
  <c r="H7138" i="9" s="1"/>
  <c r="H7139" i="9" s="1"/>
  <c r="H7140" i="9" s="1"/>
  <c r="H7141" i="9" s="1"/>
  <c r="H7142" i="9" s="1"/>
  <c r="H7143" i="9" s="1"/>
  <c r="H7144" i="9" s="1"/>
  <c r="H7145" i="9" s="1"/>
  <c r="H7146" i="9" s="1"/>
  <c r="H7147" i="9" s="1"/>
  <c r="H7148" i="9" s="1"/>
  <c r="H7149" i="9" s="1"/>
  <c r="H7150" i="9" s="1"/>
  <c r="H7151" i="9" s="1"/>
  <c r="H7152" i="9" s="1"/>
  <c r="H7153" i="9" s="1"/>
  <c r="H7154" i="9" s="1"/>
  <c r="H7155" i="9" s="1"/>
  <c r="H7156" i="9" s="1"/>
  <c r="H7157" i="9" s="1"/>
  <c r="H7158" i="9" s="1"/>
  <c r="H7159" i="9" s="1"/>
  <c r="H7160" i="9" s="1"/>
  <c r="H7161" i="9" s="1"/>
  <c r="H7162" i="9" s="1"/>
  <c r="H7163" i="9" s="1"/>
  <c r="H7164" i="9" s="1"/>
  <c r="H7165" i="9" s="1"/>
  <c r="H7166" i="9" s="1"/>
  <c r="H7167" i="9" s="1"/>
  <c r="H7168" i="9" s="1"/>
  <c r="H7169" i="9" s="1"/>
  <c r="H7170" i="9" s="1"/>
  <c r="H7171" i="9" s="1"/>
  <c r="H7172" i="9" s="1"/>
  <c r="H7173" i="9" s="1"/>
  <c r="H7174" i="9" s="1"/>
  <c r="H7175" i="9" s="1"/>
  <c r="H7176" i="9" s="1"/>
  <c r="H7177" i="9" s="1"/>
  <c r="H7178" i="9" s="1"/>
  <c r="H7179" i="9" s="1"/>
  <c r="H7180" i="9" s="1"/>
  <c r="H7181" i="9" s="1"/>
  <c r="H7182" i="9" s="1"/>
  <c r="H7183" i="9" s="1"/>
  <c r="H7184" i="9" s="1"/>
  <c r="H7185" i="9" s="1"/>
  <c r="H7186" i="9" s="1"/>
  <c r="H7187" i="9" s="1"/>
  <c r="H7188" i="9" s="1"/>
  <c r="H7189" i="9" s="1"/>
  <c r="H7190" i="9" s="1"/>
  <c r="H7191" i="9" s="1"/>
  <c r="H7192" i="9" s="1"/>
  <c r="H7193" i="9" s="1"/>
  <c r="H7194" i="9" s="1"/>
  <c r="H7195" i="9" s="1"/>
  <c r="H7196" i="9" s="1"/>
  <c r="H7197" i="9" s="1"/>
  <c r="H7198" i="9" s="1"/>
  <c r="H7199" i="9" s="1"/>
  <c r="H7200" i="9" s="1"/>
  <c r="H7201" i="9" s="1"/>
  <c r="H7202" i="9" s="1"/>
  <c r="H7203" i="9" s="1"/>
  <c r="H7204" i="9" s="1"/>
  <c r="H7205" i="9" s="1"/>
  <c r="H7206" i="9" s="1"/>
  <c r="H7207" i="9" s="1"/>
  <c r="H7208" i="9" s="1"/>
  <c r="H7209" i="9" s="1"/>
  <c r="H7210" i="9" s="1"/>
  <c r="H7211" i="9" s="1"/>
  <c r="H7212" i="9" s="1"/>
  <c r="H7213" i="9" s="1"/>
  <c r="H7214" i="9" s="1"/>
  <c r="H7215" i="9" s="1"/>
  <c r="H7216" i="9" s="1"/>
  <c r="H7217" i="9" s="1"/>
  <c r="H7218" i="9" s="1"/>
  <c r="H7219" i="9" s="1"/>
  <c r="H7220" i="9" s="1"/>
  <c r="H7221" i="9" s="1"/>
  <c r="H7222" i="9" s="1"/>
  <c r="H7223" i="9" s="1"/>
  <c r="H7224" i="9" s="1"/>
  <c r="H7225" i="9" s="1"/>
  <c r="H7226" i="9" s="1"/>
  <c r="H7227" i="9" s="1"/>
  <c r="H7228" i="9" s="1"/>
  <c r="H7229" i="9" s="1"/>
  <c r="H7230" i="9" s="1"/>
  <c r="H7231" i="9" s="1"/>
  <c r="H7232" i="9" s="1"/>
  <c r="H7233" i="9" s="1"/>
  <c r="H7234" i="9" s="1"/>
  <c r="H7235" i="9" s="1"/>
  <c r="H7236" i="9" s="1"/>
  <c r="H7237" i="9" s="1"/>
  <c r="H7238" i="9" s="1"/>
  <c r="H7239" i="9" s="1"/>
  <c r="H7240" i="9" s="1"/>
  <c r="H7241" i="9" s="1"/>
  <c r="H7242" i="9" s="1"/>
  <c r="H7243" i="9" s="1"/>
  <c r="H7244" i="9" s="1"/>
  <c r="H7245" i="9" s="1"/>
  <c r="H7246" i="9" s="1"/>
  <c r="H7247" i="9" s="1"/>
  <c r="H7248" i="9" s="1"/>
  <c r="H7249" i="9" s="1"/>
  <c r="H7250" i="9" s="1"/>
  <c r="H7251" i="9" s="1"/>
  <c r="H7252" i="9" s="1"/>
  <c r="H7253" i="9" s="1"/>
  <c r="H7254" i="9" s="1"/>
  <c r="H7255" i="9" s="1"/>
  <c r="H7256" i="9" s="1"/>
  <c r="H7257" i="9" s="1"/>
  <c r="H7258" i="9" s="1"/>
  <c r="H7259" i="9" s="1"/>
  <c r="H7260" i="9" s="1"/>
  <c r="H7261" i="9" s="1"/>
  <c r="H7262" i="9" s="1"/>
  <c r="H7263" i="9" s="1"/>
  <c r="H7264" i="9" s="1"/>
  <c r="H7265" i="9" s="1"/>
  <c r="H7266" i="9" s="1"/>
  <c r="H7267" i="9" s="1"/>
  <c r="H7268" i="9" s="1"/>
  <c r="H7269" i="9" s="1"/>
  <c r="H7270" i="9" s="1"/>
  <c r="H7271" i="9" s="1"/>
  <c r="H7272" i="9" s="1"/>
  <c r="H7273" i="9" s="1"/>
  <c r="H7274" i="9" s="1"/>
  <c r="H7275" i="9" s="1"/>
  <c r="H7276" i="9" s="1"/>
  <c r="H7277" i="9" s="1"/>
  <c r="H7278" i="9" s="1"/>
  <c r="H7279" i="9" s="1"/>
  <c r="H7280" i="9" s="1"/>
  <c r="H7281" i="9" s="1"/>
  <c r="H7282" i="9" s="1"/>
  <c r="H7283" i="9" s="1"/>
  <c r="H7284" i="9" s="1"/>
  <c r="H7285" i="9" s="1"/>
  <c r="H7286" i="9" s="1"/>
  <c r="H7287" i="9" s="1"/>
  <c r="H7288" i="9" s="1"/>
  <c r="H7289" i="9" s="1"/>
  <c r="H7290" i="9" s="1"/>
  <c r="H7291" i="9" s="1"/>
  <c r="H7292" i="9" s="1"/>
  <c r="H7293" i="9" s="1"/>
  <c r="H7294" i="9" s="1"/>
  <c r="H7295" i="9" s="1"/>
  <c r="H7296" i="9" s="1"/>
  <c r="H7297" i="9" s="1"/>
  <c r="H7298" i="9" s="1"/>
  <c r="H7299" i="9" s="1"/>
  <c r="H7300" i="9" s="1"/>
  <c r="H7301" i="9" s="1"/>
  <c r="H7302" i="9" s="1"/>
  <c r="H7303" i="9" s="1"/>
  <c r="H7304" i="9" s="1"/>
  <c r="H7305" i="9" s="1"/>
  <c r="H7306" i="9" s="1"/>
  <c r="H7307" i="9" s="1"/>
  <c r="H7308" i="9" s="1"/>
  <c r="H7309" i="9" s="1"/>
  <c r="H7310" i="9" s="1"/>
  <c r="H7311" i="9" s="1"/>
  <c r="H7312" i="9" s="1"/>
  <c r="H7313" i="9" s="1"/>
  <c r="H7314" i="9" s="1"/>
  <c r="H7315" i="9" s="1"/>
  <c r="H7316" i="9" s="1"/>
  <c r="H7317" i="9" s="1"/>
  <c r="H7318" i="9" s="1"/>
  <c r="H7319" i="9" s="1"/>
  <c r="H7320" i="9" s="1"/>
  <c r="H7321" i="9" s="1"/>
  <c r="H7322" i="9" s="1"/>
  <c r="H7323" i="9" s="1"/>
  <c r="H7324" i="9" s="1"/>
  <c r="H7325" i="9" s="1"/>
  <c r="H7326" i="9" s="1"/>
  <c r="H7327" i="9" s="1"/>
  <c r="H7328" i="9" s="1"/>
  <c r="H7329" i="9" s="1"/>
  <c r="H7330" i="9" s="1"/>
  <c r="H7331" i="9" s="1"/>
  <c r="H7332" i="9" s="1"/>
  <c r="H7333" i="9" s="1"/>
  <c r="H7334" i="9" s="1"/>
  <c r="H7335" i="9" s="1"/>
  <c r="H7336" i="9" s="1"/>
  <c r="H7337" i="9" s="1"/>
  <c r="H7338" i="9" s="1"/>
  <c r="H7339" i="9" s="1"/>
  <c r="H7340" i="9" s="1"/>
  <c r="H7341" i="9" s="1"/>
  <c r="H7342" i="9" s="1"/>
  <c r="H7343" i="9" s="1"/>
  <c r="H7344" i="9" s="1"/>
  <c r="H7345" i="9" s="1"/>
  <c r="H7346" i="9" s="1"/>
  <c r="H7347" i="9" s="1"/>
  <c r="H7348" i="9" s="1"/>
  <c r="H7349" i="9" s="1"/>
  <c r="H7350" i="9" s="1"/>
  <c r="H7351" i="9" s="1"/>
  <c r="H7352" i="9" s="1"/>
  <c r="H7353" i="9" s="1"/>
  <c r="H7354" i="9" s="1"/>
  <c r="H7355" i="9" s="1"/>
  <c r="H7356" i="9" s="1"/>
  <c r="H7357" i="9" s="1"/>
  <c r="H7358" i="9" s="1"/>
  <c r="H7359" i="9" s="1"/>
  <c r="H7360" i="9" s="1"/>
  <c r="H7361" i="9" s="1"/>
  <c r="H7362" i="9" s="1"/>
  <c r="H7363" i="9" s="1"/>
  <c r="H7364" i="9" s="1"/>
  <c r="H7365" i="9" s="1"/>
  <c r="H7366" i="9" s="1"/>
  <c r="H7367" i="9" s="1"/>
  <c r="H7368" i="9" s="1"/>
  <c r="H7369" i="9" s="1"/>
  <c r="H7370" i="9" s="1"/>
  <c r="H7371" i="9" s="1"/>
  <c r="H7372" i="9" s="1"/>
  <c r="H7373" i="9" s="1"/>
  <c r="H7374" i="9" s="1"/>
  <c r="H7375" i="9" s="1"/>
  <c r="H7376" i="9" s="1"/>
  <c r="H7377" i="9" s="1"/>
  <c r="H7378" i="9" s="1"/>
  <c r="H7379" i="9" s="1"/>
  <c r="H7380" i="9" s="1"/>
  <c r="H7381" i="9" s="1"/>
  <c r="H7382" i="9" s="1"/>
  <c r="H7383" i="9" s="1"/>
  <c r="H7384" i="9" s="1"/>
  <c r="H7385" i="9" s="1"/>
  <c r="H7386" i="9" s="1"/>
  <c r="H7387" i="9" s="1"/>
  <c r="H7388" i="9" s="1"/>
  <c r="H7389" i="9" s="1"/>
  <c r="H7390" i="9" s="1"/>
  <c r="H7391" i="9" s="1"/>
  <c r="H7392" i="9" s="1"/>
  <c r="H7393" i="9" s="1"/>
  <c r="H7394" i="9" s="1"/>
  <c r="H7395" i="9" s="1"/>
  <c r="H7396" i="9" s="1"/>
  <c r="H7397" i="9" s="1"/>
  <c r="H7398" i="9" s="1"/>
  <c r="H7399" i="9" s="1"/>
  <c r="H7400" i="9" s="1"/>
  <c r="H7401" i="9" s="1"/>
  <c r="H7402" i="9" s="1"/>
  <c r="H7403" i="9" s="1"/>
  <c r="H7404" i="9" s="1"/>
  <c r="H7405" i="9" s="1"/>
  <c r="H7406" i="9" s="1"/>
  <c r="H7407" i="9" s="1"/>
  <c r="H7408" i="9" s="1"/>
  <c r="H7409" i="9" s="1"/>
  <c r="H7410" i="9" s="1"/>
  <c r="H7411" i="9" s="1"/>
  <c r="H7412" i="9" s="1"/>
  <c r="H7413" i="9" s="1"/>
  <c r="H7414" i="9" s="1"/>
  <c r="H7415" i="9" s="1"/>
  <c r="H7416" i="9" s="1"/>
  <c r="H7417" i="9" s="1"/>
  <c r="H7418" i="9" s="1"/>
  <c r="H7419" i="9" s="1"/>
  <c r="H7420" i="9" s="1"/>
  <c r="H7421" i="9" s="1"/>
  <c r="H7422" i="9" s="1"/>
  <c r="H7423" i="9" s="1"/>
  <c r="H7424" i="9" s="1"/>
  <c r="H7425" i="9" s="1"/>
  <c r="H7426" i="9" s="1"/>
  <c r="H7427" i="9" s="1"/>
  <c r="H7428" i="9" s="1"/>
  <c r="H7429" i="9" s="1"/>
  <c r="H7430" i="9" s="1"/>
  <c r="H7431" i="9" s="1"/>
  <c r="H7432" i="9" s="1"/>
  <c r="H7433" i="9" s="1"/>
  <c r="H7434" i="9" s="1"/>
  <c r="H7435" i="9" s="1"/>
  <c r="H7436" i="9" s="1"/>
  <c r="H7437" i="9" s="1"/>
  <c r="H7438" i="9" s="1"/>
  <c r="H7439" i="9" s="1"/>
  <c r="H7440" i="9" s="1"/>
  <c r="H7441" i="9" s="1"/>
  <c r="H7442" i="9" s="1"/>
  <c r="H7443" i="9" s="1"/>
  <c r="H7444" i="9" s="1"/>
  <c r="H7445" i="9" s="1"/>
  <c r="H7446" i="9" s="1"/>
  <c r="H7447" i="9" s="1"/>
  <c r="H7448" i="9" s="1"/>
  <c r="H7449" i="9" s="1"/>
  <c r="H7450" i="9" s="1"/>
  <c r="H7451" i="9" s="1"/>
  <c r="H7452" i="9" s="1"/>
  <c r="H7453" i="9" s="1"/>
  <c r="H7454" i="9" s="1"/>
  <c r="H7455" i="9" s="1"/>
  <c r="H7456" i="9" s="1"/>
  <c r="H7457" i="9" s="1"/>
  <c r="H7458" i="9" s="1"/>
  <c r="H7459" i="9" s="1"/>
  <c r="H7460" i="9" s="1"/>
  <c r="H7461" i="9" s="1"/>
  <c r="H7462" i="9" s="1"/>
  <c r="H7463" i="9" s="1"/>
  <c r="H7464" i="9" s="1"/>
  <c r="H7465" i="9" s="1"/>
  <c r="H7466" i="9" s="1"/>
  <c r="H7467" i="9" s="1"/>
  <c r="H7468" i="9" s="1"/>
  <c r="H7469" i="9" s="1"/>
  <c r="H7470" i="9" s="1"/>
  <c r="H7471" i="9" s="1"/>
  <c r="H7472" i="9" s="1"/>
  <c r="H7473" i="9" s="1"/>
  <c r="H7474" i="9" s="1"/>
  <c r="H7475" i="9" s="1"/>
  <c r="H7476" i="9" s="1"/>
  <c r="H7477" i="9" s="1"/>
  <c r="H7478" i="9" s="1"/>
  <c r="H7479" i="9" s="1"/>
  <c r="H7480" i="9" s="1"/>
  <c r="H7481" i="9" s="1"/>
  <c r="H7482" i="9" s="1"/>
  <c r="H7483" i="9" s="1"/>
  <c r="H7484" i="9" s="1"/>
  <c r="H7485" i="9" s="1"/>
  <c r="H7486" i="9" s="1"/>
  <c r="H7487" i="9" s="1"/>
  <c r="H7488" i="9" s="1"/>
  <c r="H7489" i="9" s="1"/>
  <c r="H7490" i="9" s="1"/>
  <c r="H7491" i="9" s="1"/>
  <c r="H7492" i="9" s="1"/>
  <c r="H7493" i="9" s="1"/>
  <c r="H7494" i="9" s="1"/>
  <c r="H7495" i="9" s="1"/>
  <c r="H7496" i="9" s="1"/>
  <c r="H7497" i="9" s="1"/>
  <c r="H7498" i="9" s="1"/>
  <c r="H7499" i="9" s="1"/>
  <c r="H7500" i="9" s="1"/>
  <c r="H7501" i="9" s="1"/>
  <c r="H7502" i="9" s="1"/>
  <c r="H7503" i="9" s="1"/>
  <c r="H7504" i="9" s="1"/>
  <c r="H7505" i="9" s="1"/>
  <c r="H7506" i="9" s="1"/>
  <c r="H7507" i="9" s="1"/>
  <c r="H7508" i="9" s="1"/>
  <c r="H7509" i="9" s="1"/>
  <c r="H7510" i="9" s="1"/>
  <c r="H7511" i="9" s="1"/>
  <c r="H7512" i="9" s="1"/>
  <c r="H7513" i="9" s="1"/>
  <c r="H7514" i="9" s="1"/>
  <c r="H7515" i="9" s="1"/>
  <c r="H7516" i="9" s="1"/>
  <c r="H7517" i="9" s="1"/>
  <c r="H7518" i="9" s="1"/>
  <c r="H7519" i="9" s="1"/>
  <c r="H7520" i="9" s="1"/>
  <c r="H7521" i="9" s="1"/>
  <c r="H7522" i="9" s="1"/>
  <c r="H7523" i="9" s="1"/>
  <c r="H7524" i="9" s="1"/>
  <c r="H7525" i="9" s="1"/>
  <c r="H7526" i="9" s="1"/>
  <c r="H7527" i="9" s="1"/>
  <c r="H7528" i="9" s="1"/>
  <c r="H7529" i="9" s="1"/>
  <c r="H7530" i="9" s="1"/>
  <c r="H7531" i="9" s="1"/>
  <c r="H7532" i="9" s="1"/>
  <c r="H7533" i="9" s="1"/>
  <c r="H7534" i="9" s="1"/>
  <c r="H7535" i="9" s="1"/>
  <c r="H7536" i="9" s="1"/>
  <c r="H7537" i="9" s="1"/>
  <c r="H7538" i="9" s="1"/>
  <c r="H7539" i="9" s="1"/>
  <c r="H7540" i="9" s="1"/>
  <c r="H7541" i="9" s="1"/>
  <c r="H7542" i="9" s="1"/>
  <c r="H7543" i="9" s="1"/>
  <c r="H7544" i="9" s="1"/>
  <c r="H7545" i="9" s="1"/>
  <c r="H7546" i="9" s="1"/>
  <c r="H7547" i="9" s="1"/>
  <c r="H7548" i="9" s="1"/>
  <c r="H7549" i="9" s="1"/>
  <c r="H7550" i="9" s="1"/>
  <c r="H7551" i="9" s="1"/>
  <c r="H7552" i="9" s="1"/>
  <c r="H7553" i="9" s="1"/>
  <c r="H7554" i="9" s="1"/>
  <c r="H7555" i="9" s="1"/>
  <c r="H7556" i="9" s="1"/>
  <c r="H7557" i="9" s="1"/>
  <c r="H7558" i="9" s="1"/>
  <c r="H7559" i="9" s="1"/>
  <c r="H7560" i="9" s="1"/>
  <c r="H7561" i="9" s="1"/>
  <c r="H7562" i="9" s="1"/>
  <c r="H7563" i="9" s="1"/>
  <c r="H7564" i="9" s="1"/>
  <c r="H7565" i="9" s="1"/>
  <c r="H7566" i="9" s="1"/>
  <c r="H7567" i="9" s="1"/>
  <c r="H7568" i="9" s="1"/>
  <c r="H7569" i="9" s="1"/>
  <c r="H7570" i="9" s="1"/>
  <c r="H7571" i="9" s="1"/>
  <c r="H7572" i="9" s="1"/>
  <c r="H7573" i="9" s="1"/>
  <c r="H7574" i="9" s="1"/>
  <c r="H7575" i="9" s="1"/>
  <c r="H7576" i="9" s="1"/>
  <c r="H7577" i="9" s="1"/>
  <c r="H7578" i="9" s="1"/>
  <c r="H7579" i="9" s="1"/>
  <c r="H7580" i="9" s="1"/>
  <c r="H7581" i="9" s="1"/>
  <c r="H7582" i="9" s="1"/>
  <c r="H7583" i="9" s="1"/>
  <c r="H7584" i="9" s="1"/>
  <c r="H7585" i="9" s="1"/>
  <c r="H7586" i="9" s="1"/>
  <c r="H7587" i="9" s="1"/>
  <c r="H7588" i="9" s="1"/>
  <c r="H7589" i="9" s="1"/>
  <c r="H7590" i="9" s="1"/>
  <c r="H7591" i="9" s="1"/>
  <c r="H7592" i="9" s="1"/>
  <c r="H7593" i="9" s="1"/>
  <c r="H7594" i="9" s="1"/>
  <c r="H7595" i="9" s="1"/>
  <c r="H7596" i="9" s="1"/>
  <c r="H7597" i="9" s="1"/>
  <c r="H7598" i="9" s="1"/>
  <c r="H7599" i="9" s="1"/>
  <c r="H7600" i="9" s="1"/>
  <c r="H7601" i="9" s="1"/>
  <c r="H7602" i="9" s="1"/>
  <c r="H7603" i="9" s="1"/>
  <c r="H7604" i="9" s="1"/>
  <c r="H7605" i="9" s="1"/>
  <c r="H7606" i="9" s="1"/>
  <c r="H7607" i="9" s="1"/>
  <c r="H7608" i="9" s="1"/>
  <c r="H7609" i="9" s="1"/>
  <c r="H7610" i="9" s="1"/>
  <c r="H7611" i="9" s="1"/>
  <c r="H7612" i="9" s="1"/>
  <c r="H7613" i="9" s="1"/>
  <c r="H7614" i="9" s="1"/>
  <c r="H7615" i="9" s="1"/>
  <c r="H7616" i="9" s="1"/>
  <c r="H7617" i="9" s="1"/>
  <c r="H7618" i="9" s="1"/>
  <c r="H7619" i="9" s="1"/>
  <c r="H7620" i="9" s="1"/>
  <c r="H7621" i="9" s="1"/>
  <c r="H7622" i="9" s="1"/>
  <c r="H7623" i="9" s="1"/>
  <c r="H7624" i="9" s="1"/>
  <c r="H7625" i="9" s="1"/>
  <c r="H7626" i="9" s="1"/>
  <c r="H7627" i="9" s="1"/>
  <c r="H7628" i="9" s="1"/>
  <c r="H7629" i="9" s="1"/>
  <c r="H7630" i="9" s="1"/>
  <c r="H7631" i="9" s="1"/>
  <c r="H7632" i="9" s="1"/>
  <c r="H7633" i="9" s="1"/>
  <c r="H7634" i="9" s="1"/>
  <c r="H7635" i="9" s="1"/>
  <c r="H7636" i="9" s="1"/>
  <c r="H7637" i="9" s="1"/>
  <c r="H7638" i="9" s="1"/>
  <c r="H7639" i="9" s="1"/>
  <c r="H7640" i="9" s="1"/>
  <c r="H7641" i="9" s="1"/>
  <c r="H7642" i="9" s="1"/>
  <c r="H7643" i="9" s="1"/>
  <c r="H7644" i="9" s="1"/>
  <c r="H7645" i="9" s="1"/>
  <c r="H7646" i="9" s="1"/>
  <c r="H7647" i="9" s="1"/>
  <c r="H7648" i="9" s="1"/>
  <c r="H7649" i="9" s="1"/>
  <c r="H7650" i="9" s="1"/>
  <c r="H7651" i="9" s="1"/>
  <c r="H7652" i="9" s="1"/>
  <c r="H7653" i="9" s="1"/>
  <c r="H7654" i="9" s="1"/>
  <c r="H7655" i="9" s="1"/>
  <c r="H7656" i="9" s="1"/>
  <c r="H7657" i="9" s="1"/>
  <c r="H7658" i="9" s="1"/>
  <c r="H7659" i="9" s="1"/>
  <c r="H7660" i="9" s="1"/>
  <c r="H7661" i="9" s="1"/>
  <c r="H7662" i="9" s="1"/>
  <c r="H7663" i="9" s="1"/>
  <c r="H7664" i="9" s="1"/>
  <c r="H7665" i="9" s="1"/>
  <c r="H7666" i="9" s="1"/>
  <c r="H7667" i="9" s="1"/>
  <c r="H7668" i="9" s="1"/>
  <c r="H7669" i="9" s="1"/>
  <c r="H7670" i="9" s="1"/>
  <c r="H7671" i="9" s="1"/>
  <c r="H7672" i="9" s="1"/>
  <c r="H7673" i="9" s="1"/>
  <c r="H7674" i="9" s="1"/>
  <c r="H7675" i="9" s="1"/>
  <c r="H7676" i="9" s="1"/>
  <c r="H7677" i="9" s="1"/>
  <c r="H7678" i="9" s="1"/>
  <c r="H7679" i="9" s="1"/>
  <c r="H7680" i="9" s="1"/>
  <c r="H7681" i="9" s="1"/>
  <c r="H7682" i="9" s="1"/>
  <c r="H7683" i="9" s="1"/>
  <c r="H7684" i="9" s="1"/>
  <c r="H7685" i="9" s="1"/>
  <c r="H7686" i="9" s="1"/>
  <c r="H7687" i="9" s="1"/>
  <c r="H7688" i="9" s="1"/>
  <c r="H7689" i="9" s="1"/>
  <c r="H7690" i="9" s="1"/>
  <c r="H7691" i="9" s="1"/>
  <c r="H7692" i="9" s="1"/>
  <c r="H7693" i="9" s="1"/>
  <c r="H7694" i="9" s="1"/>
  <c r="H7695" i="9" s="1"/>
  <c r="H7696" i="9" s="1"/>
  <c r="H7697" i="9" s="1"/>
  <c r="H7698" i="9" s="1"/>
  <c r="H7699" i="9" s="1"/>
  <c r="H7700" i="9" s="1"/>
  <c r="H7701" i="9" s="1"/>
  <c r="H7702" i="9" s="1"/>
  <c r="H7703" i="9" s="1"/>
  <c r="H7704" i="9" s="1"/>
  <c r="H7705" i="9" s="1"/>
  <c r="H7706" i="9" s="1"/>
  <c r="H7707" i="9" s="1"/>
  <c r="H7708" i="9" s="1"/>
  <c r="H7709" i="9" s="1"/>
  <c r="H7710" i="9" s="1"/>
  <c r="H7711" i="9" s="1"/>
  <c r="H7712" i="9" s="1"/>
  <c r="H7713" i="9" s="1"/>
  <c r="H7714" i="9" s="1"/>
  <c r="H7715" i="9" s="1"/>
  <c r="H7716" i="9" s="1"/>
  <c r="H7717" i="9" s="1"/>
  <c r="H7718" i="9" s="1"/>
  <c r="H7719" i="9" s="1"/>
  <c r="H7720" i="9" s="1"/>
  <c r="H7721" i="9" s="1"/>
  <c r="H7722" i="9" s="1"/>
  <c r="H7723" i="9" s="1"/>
  <c r="H7724" i="9" s="1"/>
  <c r="H7725" i="9" s="1"/>
  <c r="H7726" i="9" s="1"/>
  <c r="H7727" i="9" s="1"/>
  <c r="H7728" i="9" s="1"/>
  <c r="H7729" i="9" s="1"/>
  <c r="H7730" i="9" s="1"/>
  <c r="H7731" i="9" s="1"/>
  <c r="H7732" i="9" s="1"/>
  <c r="H7733" i="9" s="1"/>
  <c r="H7734" i="9" s="1"/>
  <c r="H7735" i="9" s="1"/>
  <c r="H7736" i="9" s="1"/>
  <c r="H7737" i="9" s="1"/>
  <c r="H7738" i="9" s="1"/>
  <c r="H7739" i="9" s="1"/>
  <c r="H7740" i="9" s="1"/>
  <c r="H7741" i="9" s="1"/>
  <c r="H7742" i="9" s="1"/>
  <c r="H7743" i="9" s="1"/>
  <c r="H7744" i="9" s="1"/>
  <c r="H7745" i="9" s="1"/>
  <c r="H7746" i="9" s="1"/>
  <c r="H7747" i="9" s="1"/>
  <c r="H7748" i="9" s="1"/>
  <c r="H7749" i="9" s="1"/>
  <c r="H7750" i="9" s="1"/>
  <c r="H7751" i="9" s="1"/>
  <c r="H7752" i="9" s="1"/>
  <c r="H7753" i="9" s="1"/>
  <c r="H7754" i="9" s="1"/>
  <c r="H7755" i="9" s="1"/>
  <c r="H7756" i="9" s="1"/>
  <c r="H7757" i="9" s="1"/>
  <c r="H7758" i="9" s="1"/>
  <c r="H7759" i="9" s="1"/>
  <c r="H7760" i="9" s="1"/>
  <c r="H7761" i="9" s="1"/>
  <c r="H7762" i="9" s="1"/>
  <c r="H7763" i="9" s="1"/>
  <c r="H7764" i="9" s="1"/>
  <c r="H7765" i="9" s="1"/>
  <c r="H7766" i="9" s="1"/>
  <c r="H7767" i="9" s="1"/>
  <c r="H7768" i="9" s="1"/>
  <c r="H7769" i="9" s="1"/>
  <c r="H7770" i="9" s="1"/>
  <c r="H7771" i="9" s="1"/>
  <c r="H7772" i="9" s="1"/>
  <c r="H7773" i="9" s="1"/>
  <c r="H7774" i="9" s="1"/>
  <c r="H7775" i="9" s="1"/>
  <c r="H7776" i="9" s="1"/>
  <c r="H7777" i="9" s="1"/>
  <c r="H7778" i="9" s="1"/>
  <c r="H7779" i="9" s="1"/>
  <c r="H7780" i="9" s="1"/>
  <c r="H7781" i="9" s="1"/>
  <c r="H7782" i="9" s="1"/>
  <c r="H7783" i="9" s="1"/>
  <c r="H7784" i="9" s="1"/>
  <c r="H7785" i="9" s="1"/>
  <c r="H7786" i="9" s="1"/>
  <c r="H7787" i="9" s="1"/>
  <c r="H7788" i="9" s="1"/>
  <c r="H7789" i="9" s="1"/>
  <c r="H7790" i="9" s="1"/>
  <c r="H7791" i="9" s="1"/>
  <c r="H7792" i="9" s="1"/>
  <c r="H7793" i="9" s="1"/>
  <c r="H7794" i="9" s="1"/>
  <c r="H7795" i="9" s="1"/>
  <c r="H7796" i="9" s="1"/>
  <c r="H7797" i="9" s="1"/>
  <c r="H7798" i="9" s="1"/>
  <c r="H7799" i="9" s="1"/>
  <c r="H7800" i="9" s="1"/>
  <c r="H7801" i="9" s="1"/>
  <c r="H7802" i="9" s="1"/>
  <c r="H7803" i="9" s="1"/>
  <c r="H7804" i="9" s="1"/>
  <c r="H7805" i="9" s="1"/>
  <c r="H7806" i="9" s="1"/>
  <c r="H7807" i="9" s="1"/>
  <c r="H7808" i="9" s="1"/>
  <c r="H7809" i="9" s="1"/>
  <c r="H7810" i="9" s="1"/>
  <c r="H7811" i="9" s="1"/>
  <c r="H7812" i="9" s="1"/>
  <c r="H7813" i="9" s="1"/>
  <c r="H7814" i="9" s="1"/>
  <c r="H7815" i="9" s="1"/>
  <c r="H7816" i="9" s="1"/>
  <c r="H7817" i="9" s="1"/>
  <c r="H7818" i="9" s="1"/>
  <c r="H7819" i="9" s="1"/>
  <c r="H7820" i="9" s="1"/>
  <c r="H7821" i="9" s="1"/>
  <c r="H7822" i="9" s="1"/>
  <c r="H7823" i="9" s="1"/>
  <c r="H7824" i="9" s="1"/>
  <c r="H7825" i="9" s="1"/>
  <c r="H7826" i="9" s="1"/>
  <c r="H7827" i="9" s="1"/>
  <c r="H7828" i="9" s="1"/>
  <c r="H7829" i="9" s="1"/>
  <c r="H7830" i="9" s="1"/>
  <c r="H7831" i="9" s="1"/>
  <c r="H7832" i="9" s="1"/>
  <c r="H7833" i="9" s="1"/>
  <c r="H7834" i="9" s="1"/>
  <c r="H7835" i="9" s="1"/>
  <c r="H7836" i="9" s="1"/>
  <c r="H7837" i="9" s="1"/>
  <c r="H7838" i="9" s="1"/>
  <c r="H7839" i="9" s="1"/>
  <c r="H7840" i="9" s="1"/>
  <c r="H7841" i="9" s="1"/>
  <c r="H7842" i="9" s="1"/>
  <c r="H7843" i="9" s="1"/>
  <c r="H7844" i="9" s="1"/>
  <c r="H7845" i="9" s="1"/>
  <c r="H7846" i="9" s="1"/>
  <c r="H7847" i="9" s="1"/>
  <c r="H7848" i="9" s="1"/>
  <c r="H7849" i="9" s="1"/>
  <c r="H7850" i="9" s="1"/>
  <c r="H7851" i="9" s="1"/>
  <c r="H7852" i="9" s="1"/>
  <c r="H7853" i="9" s="1"/>
  <c r="H7854" i="9" s="1"/>
  <c r="H7855" i="9" s="1"/>
  <c r="H7856" i="9" s="1"/>
  <c r="H7857" i="9" s="1"/>
  <c r="H7858" i="9" s="1"/>
  <c r="H7859" i="9" s="1"/>
  <c r="H7860" i="9" s="1"/>
  <c r="H7861" i="9" s="1"/>
  <c r="H7862" i="9" s="1"/>
  <c r="H7863" i="9" s="1"/>
  <c r="H7864" i="9" s="1"/>
  <c r="H7865" i="9" s="1"/>
  <c r="H7866" i="9" s="1"/>
  <c r="H7867" i="9" s="1"/>
  <c r="H7868" i="9" s="1"/>
  <c r="H7869" i="9" s="1"/>
  <c r="H7870" i="9" s="1"/>
  <c r="H7871" i="9" s="1"/>
  <c r="H7872" i="9" s="1"/>
  <c r="H7873" i="9" s="1"/>
  <c r="H7874" i="9" s="1"/>
  <c r="H7875" i="9" s="1"/>
  <c r="H7876" i="9" s="1"/>
  <c r="H7877" i="9" s="1"/>
  <c r="H7878" i="9" s="1"/>
  <c r="H7879" i="9" s="1"/>
  <c r="H7880" i="9" s="1"/>
  <c r="H7881" i="9" s="1"/>
  <c r="H7882" i="9" s="1"/>
  <c r="H7883" i="9" s="1"/>
  <c r="H7884" i="9" s="1"/>
  <c r="H7885" i="9" s="1"/>
  <c r="H7886" i="9" s="1"/>
  <c r="H7887" i="9" s="1"/>
  <c r="H7888" i="9" s="1"/>
  <c r="H7889" i="9" s="1"/>
  <c r="H7890" i="9" s="1"/>
  <c r="H7891" i="9" s="1"/>
  <c r="H7892" i="9" s="1"/>
  <c r="H7893" i="9" s="1"/>
  <c r="H7894" i="9" s="1"/>
  <c r="H7895" i="9" s="1"/>
  <c r="H7896" i="9" s="1"/>
  <c r="H7897" i="9" s="1"/>
  <c r="H7898" i="9" s="1"/>
  <c r="H7899" i="9" s="1"/>
  <c r="H7900" i="9" s="1"/>
  <c r="H7901" i="9" s="1"/>
  <c r="H7902" i="9" s="1"/>
  <c r="H7903" i="9" s="1"/>
  <c r="H7904" i="9" s="1"/>
  <c r="H7905" i="9" s="1"/>
  <c r="H7906" i="9" s="1"/>
  <c r="H7907" i="9" s="1"/>
  <c r="H7908" i="9" s="1"/>
  <c r="H7909" i="9" s="1"/>
  <c r="H7910" i="9" s="1"/>
  <c r="H7911" i="9" s="1"/>
  <c r="H7912" i="9" s="1"/>
  <c r="H7913" i="9" s="1"/>
  <c r="H7914" i="9" s="1"/>
  <c r="H7915" i="9" s="1"/>
  <c r="H7916" i="9" s="1"/>
  <c r="H7917" i="9" s="1"/>
  <c r="H7918" i="9" s="1"/>
  <c r="H7919" i="9" s="1"/>
  <c r="H7920" i="9" s="1"/>
  <c r="H7921" i="9" s="1"/>
  <c r="H7922" i="9" s="1"/>
  <c r="H7923" i="9" s="1"/>
  <c r="H7924" i="9" s="1"/>
  <c r="H7925" i="9" s="1"/>
  <c r="H7926" i="9" s="1"/>
  <c r="H7927" i="9" s="1"/>
  <c r="H7928" i="9" s="1"/>
  <c r="H7929" i="9" s="1"/>
  <c r="H7930" i="9" s="1"/>
  <c r="H7931" i="9" s="1"/>
  <c r="H7932" i="9" s="1"/>
  <c r="H7933" i="9" s="1"/>
  <c r="H7934" i="9" s="1"/>
  <c r="H7935" i="9" s="1"/>
  <c r="H7936" i="9" s="1"/>
  <c r="H7937" i="9" s="1"/>
  <c r="H7938" i="9" s="1"/>
  <c r="H7939" i="9" s="1"/>
  <c r="H7940" i="9" s="1"/>
  <c r="H7941" i="9" s="1"/>
  <c r="H7942" i="9" s="1"/>
  <c r="H7943" i="9" s="1"/>
  <c r="H7944" i="9" s="1"/>
  <c r="H7945" i="9" s="1"/>
  <c r="H7946" i="9" s="1"/>
  <c r="H7947" i="9" s="1"/>
  <c r="H7948" i="9" s="1"/>
  <c r="H7949" i="9" s="1"/>
  <c r="H7950" i="9" s="1"/>
  <c r="H7951" i="9" s="1"/>
  <c r="H7952" i="9" s="1"/>
  <c r="H7953" i="9" s="1"/>
  <c r="H7954" i="9" s="1"/>
  <c r="H7955" i="9" s="1"/>
  <c r="H7956" i="9" s="1"/>
  <c r="H7957" i="9" s="1"/>
  <c r="H7958" i="9" s="1"/>
  <c r="H7959" i="9" s="1"/>
  <c r="H7960" i="9" s="1"/>
  <c r="H7961" i="9" s="1"/>
  <c r="H7962" i="9" s="1"/>
  <c r="H7963" i="9" s="1"/>
  <c r="H7964" i="9" s="1"/>
  <c r="H7965" i="9" s="1"/>
  <c r="H7966" i="9" s="1"/>
  <c r="H7967" i="9" s="1"/>
  <c r="H7968" i="9" s="1"/>
  <c r="H7969" i="9" s="1"/>
  <c r="H7970" i="9" s="1"/>
  <c r="H7971" i="9" s="1"/>
  <c r="H7972" i="9" s="1"/>
  <c r="H7973" i="9" s="1"/>
  <c r="H7974" i="9" s="1"/>
  <c r="H7975" i="9" s="1"/>
  <c r="H7976" i="9" s="1"/>
  <c r="H7977" i="9" s="1"/>
  <c r="H7978" i="9" s="1"/>
  <c r="H7979" i="9" s="1"/>
  <c r="H7980" i="9" s="1"/>
  <c r="H7981" i="9" s="1"/>
  <c r="H7982" i="9" s="1"/>
  <c r="H7983" i="9" s="1"/>
  <c r="H7984" i="9" s="1"/>
  <c r="H7985" i="9" s="1"/>
  <c r="H7986" i="9" s="1"/>
  <c r="H7987" i="9" s="1"/>
  <c r="H7988" i="9" s="1"/>
  <c r="H7989" i="9" s="1"/>
  <c r="H7990" i="9" s="1"/>
  <c r="H7991" i="9" s="1"/>
  <c r="H7992" i="9" s="1"/>
  <c r="H7993" i="9" s="1"/>
  <c r="H7994" i="9" s="1"/>
  <c r="H7995" i="9" s="1"/>
  <c r="H7996" i="9" s="1"/>
  <c r="H7997" i="9" s="1"/>
  <c r="H7998" i="9" s="1"/>
  <c r="H7999" i="9" s="1"/>
  <c r="H8000" i="9" s="1"/>
  <c r="H8001" i="9" s="1"/>
  <c r="H8002" i="9" s="1"/>
  <c r="H8003" i="9" s="1"/>
  <c r="H8004" i="9" s="1"/>
  <c r="H8005" i="9" s="1"/>
  <c r="H8006" i="9" s="1"/>
  <c r="H8007" i="9" s="1"/>
  <c r="H8008" i="9" s="1"/>
  <c r="H8009" i="9" s="1"/>
  <c r="H8010" i="9" s="1"/>
  <c r="H8011" i="9" s="1"/>
  <c r="H8012" i="9" s="1"/>
  <c r="H8013" i="9" s="1"/>
  <c r="H8014" i="9" s="1"/>
  <c r="H8015" i="9" s="1"/>
  <c r="H8016" i="9" s="1"/>
  <c r="H8017" i="9" s="1"/>
  <c r="H8018" i="9" s="1"/>
  <c r="H8019" i="9" s="1"/>
  <c r="H8020" i="9" s="1"/>
  <c r="H8021" i="9" s="1"/>
  <c r="H8022" i="9" s="1"/>
  <c r="H8023" i="9" s="1"/>
  <c r="H8024" i="9" s="1"/>
  <c r="H8025" i="9" s="1"/>
  <c r="H8026" i="9" s="1"/>
  <c r="H8027" i="9" s="1"/>
  <c r="H8028" i="9" s="1"/>
  <c r="H8029" i="9" s="1"/>
  <c r="H8030" i="9" s="1"/>
  <c r="H8031" i="9" s="1"/>
  <c r="H8032" i="9" s="1"/>
  <c r="H8033" i="9" s="1"/>
  <c r="H8034" i="9" s="1"/>
  <c r="H8035" i="9" s="1"/>
  <c r="H8036" i="9" s="1"/>
  <c r="H8037" i="9" s="1"/>
  <c r="H8038" i="9" s="1"/>
  <c r="H8039" i="9" s="1"/>
  <c r="H8040" i="9" s="1"/>
  <c r="H8041" i="9" s="1"/>
  <c r="H8042" i="9" s="1"/>
  <c r="H8043" i="9" s="1"/>
  <c r="H8044" i="9" s="1"/>
  <c r="H8045" i="9" s="1"/>
  <c r="H8046" i="9" s="1"/>
  <c r="H8047" i="9" s="1"/>
  <c r="H8048" i="9" s="1"/>
  <c r="H8049" i="9" s="1"/>
  <c r="H8050" i="9" s="1"/>
  <c r="H8051" i="9" s="1"/>
  <c r="H8052" i="9" s="1"/>
  <c r="H8053" i="9" s="1"/>
  <c r="H8054" i="9" s="1"/>
  <c r="H8055" i="9" s="1"/>
  <c r="H8056" i="9" s="1"/>
  <c r="H8057" i="9" s="1"/>
  <c r="H8058" i="9" s="1"/>
  <c r="H8059" i="9" s="1"/>
  <c r="H8060" i="9" s="1"/>
  <c r="H8061" i="9" s="1"/>
  <c r="H8062" i="9" s="1"/>
  <c r="H8063" i="9" s="1"/>
  <c r="H8064" i="9" s="1"/>
  <c r="H8065" i="9" s="1"/>
  <c r="H8066" i="9" s="1"/>
  <c r="H8067" i="9" s="1"/>
  <c r="H8068" i="9" s="1"/>
  <c r="H8069" i="9" s="1"/>
  <c r="H8070" i="9" s="1"/>
  <c r="H8071" i="9" s="1"/>
  <c r="H8072" i="9" s="1"/>
  <c r="H8073" i="9" s="1"/>
  <c r="H8074" i="9" s="1"/>
  <c r="H8075" i="9" s="1"/>
  <c r="H8076" i="9" s="1"/>
  <c r="H8077" i="9" s="1"/>
  <c r="H8078" i="9" s="1"/>
  <c r="H8079" i="9" s="1"/>
  <c r="H8080" i="9" s="1"/>
  <c r="H8081" i="9" s="1"/>
  <c r="H8082" i="9" s="1"/>
  <c r="H8083" i="9" s="1"/>
  <c r="H8084" i="9" s="1"/>
  <c r="H8085" i="9" s="1"/>
  <c r="H8086" i="9" s="1"/>
  <c r="H8087" i="9" s="1"/>
  <c r="H8088" i="9" s="1"/>
  <c r="H8089" i="9" s="1"/>
  <c r="H8090" i="9" s="1"/>
  <c r="H8091" i="9" s="1"/>
  <c r="H8092" i="9" s="1"/>
  <c r="H8093" i="9" s="1"/>
  <c r="H8094" i="9" s="1"/>
  <c r="H8095" i="9" s="1"/>
  <c r="H8096" i="9" s="1"/>
  <c r="H8097" i="9" s="1"/>
  <c r="H8098" i="9" s="1"/>
  <c r="H8099" i="9" s="1"/>
  <c r="H8100" i="9" s="1"/>
  <c r="H8101" i="9" s="1"/>
  <c r="H8102" i="9" s="1"/>
  <c r="H8103" i="9" s="1"/>
  <c r="H8104" i="9" s="1"/>
  <c r="H8105" i="9" s="1"/>
  <c r="H8106" i="9" s="1"/>
  <c r="H8107" i="9" s="1"/>
  <c r="H8108" i="9" s="1"/>
  <c r="H8109" i="9" s="1"/>
  <c r="H8110" i="9" s="1"/>
  <c r="H8111" i="9" s="1"/>
  <c r="H8112" i="9" s="1"/>
  <c r="H8113" i="9" s="1"/>
  <c r="H8114" i="9" s="1"/>
  <c r="H8115" i="9" s="1"/>
  <c r="H8116" i="9" s="1"/>
  <c r="H8117" i="9" s="1"/>
  <c r="H8118" i="9" s="1"/>
  <c r="H8119" i="9" s="1"/>
  <c r="H8120" i="9" s="1"/>
  <c r="H8121" i="9" s="1"/>
  <c r="H8122" i="9" s="1"/>
  <c r="H8123" i="9" s="1"/>
  <c r="H8124" i="9" s="1"/>
  <c r="H8125" i="9" s="1"/>
  <c r="H8126" i="9" s="1"/>
  <c r="H8127" i="9" s="1"/>
  <c r="H8128" i="9" s="1"/>
  <c r="H8129" i="9" s="1"/>
  <c r="H8130" i="9" s="1"/>
  <c r="H8131" i="9" s="1"/>
  <c r="H8132" i="9" s="1"/>
  <c r="H8133" i="9" s="1"/>
  <c r="H8134" i="9" s="1"/>
  <c r="H8135" i="9" s="1"/>
  <c r="H8136" i="9" s="1"/>
  <c r="H8137" i="9" s="1"/>
  <c r="H8138" i="9" s="1"/>
  <c r="H8139" i="9" s="1"/>
  <c r="H8140" i="9" s="1"/>
  <c r="H8141" i="9" s="1"/>
  <c r="H8142" i="9" s="1"/>
  <c r="H8143" i="9" s="1"/>
  <c r="H8144" i="9" s="1"/>
  <c r="H8145" i="9" s="1"/>
  <c r="H8146" i="9" s="1"/>
  <c r="H8147" i="9" s="1"/>
  <c r="H8148" i="9" s="1"/>
  <c r="H8149" i="9" s="1"/>
  <c r="H8150" i="9" s="1"/>
  <c r="H8151" i="9" s="1"/>
  <c r="H8152" i="9" s="1"/>
  <c r="H8153" i="9" s="1"/>
  <c r="H8154" i="9" s="1"/>
  <c r="H8155" i="9" s="1"/>
  <c r="H8156" i="9" s="1"/>
  <c r="H8157" i="9" s="1"/>
  <c r="H8158" i="9" s="1"/>
  <c r="H8159" i="9" s="1"/>
  <c r="H8160" i="9" s="1"/>
  <c r="H8161" i="9" s="1"/>
  <c r="H8162" i="9" s="1"/>
  <c r="H8163" i="9" s="1"/>
  <c r="H8164" i="9" s="1"/>
  <c r="H8165" i="9" s="1"/>
  <c r="H8166" i="9" s="1"/>
  <c r="H8167" i="9" s="1"/>
  <c r="H8168" i="9" s="1"/>
  <c r="H8169" i="9" s="1"/>
  <c r="H8170" i="9" s="1"/>
  <c r="H8171" i="9" s="1"/>
  <c r="H8172" i="9" s="1"/>
  <c r="H8173" i="9" s="1"/>
  <c r="H8174" i="9" s="1"/>
  <c r="H8175" i="9" s="1"/>
  <c r="H8176" i="9" s="1"/>
  <c r="H8177" i="9" s="1"/>
  <c r="H8178" i="9" s="1"/>
  <c r="H8179" i="9" s="1"/>
  <c r="H8180" i="9" s="1"/>
  <c r="H8181" i="9" s="1"/>
  <c r="H8182" i="9" s="1"/>
  <c r="H8183" i="9" s="1"/>
  <c r="H8184" i="9" s="1"/>
  <c r="H8185" i="9" s="1"/>
  <c r="H8186" i="9" s="1"/>
  <c r="H8187" i="9" s="1"/>
  <c r="H8188" i="9" s="1"/>
  <c r="H8189" i="9" s="1"/>
  <c r="H8190" i="9" s="1"/>
  <c r="H8191" i="9" s="1"/>
  <c r="H8192" i="9" s="1"/>
  <c r="H8193" i="9" s="1"/>
  <c r="H8194" i="9" s="1"/>
  <c r="H8195" i="9" s="1"/>
  <c r="H8196" i="9" s="1"/>
  <c r="H8197" i="9" s="1"/>
  <c r="H8198" i="9" s="1"/>
  <c r="H8199" i="9" s="1"/>
  <c r="H8200" i="9" s="1"/>
  <c r="H8201" i="9" s="1"/>
  <c r="H8202" i="9" s="1"/>
  <c r="H8203" i="9" s="1"/>
  <c r="H8204" i="9" s="1"/>
  <c r="H8205" i="9" s="1"/>
  <c r="H8206" i="9" s="1"/>
  <c r="A86" i="2" l="1"/>
  <c r="DE86" i="2" s="1"/>
  <c r="A51" i="10"/>
  <c r="AK81" i="2"/>
  <c r="AS81" i="2" s="1"/>
  <c r="CQ81" i="2"/>
  <c r="CY81" i="2" s="1"/>
  <c r="CX81" i="2"/>
  <c r="AQ82" i="2"/>
  <c r="AO82" i="2"/>
  <c r="CS82" i="2"/>
  <c r="CI82" i="2"/>
  <c r="CR82" i="2"/>
  <c r="CU82" i="2"/>
  <c r="CW82" i="2"/>
  <c r="AL82" i="2"/>
  <c r="AP82" i="2"/>
  <c r="AR82" i="2" s="1"/>
  <c r="CV82" i="2"/>
  <c r="F19" i="13"/>
  <c r="G19" i="13"/>
  <c r="H19" i="13" s="1"/>
  <c r="D19" i="13"/>
  <c r="C20" i="13"/>
  <c r="E20" i="13"/>
  <c r="B21" i="13"/>
  <c r="C21" i="12"/>
  <c r="E21" i="12"/>
  <c r="B22" i="12"/>
  <c r="G20" i="12"/>
  <c r="H20" i="12" s="1"/>
  <c r="F20" i="12"/>
  <c r="D20" i="12"/>
  <c r="E19" i="11"/>
  <c r="B20" i="11"/>
  <c r="C19" i="11"/>
  <c r="D18" i="11"/>
  <c r="F18" i="11"/>
  <c r="G18" i="11"/>
  <c r="H18" i="11" s="1"/>
  <c r="I28" i="9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4" i="9" s="1"/>
  <c r="I85" i="9" s="1"/>
  <c r="I86" i="9" s="1"/>
  <c r="I87" i="9" s="1"/>
  <c r="I88" i="9" s="1"/>
  <c r="I89" i="9" s="1"/>
  <c r="I90" i="9" s="1"/>
  <c r="I91" i="9" s="1"/>
  <c r="I92" i="9" s="1"/>
  <c r="I93" i="9" s="1"/>
  <c r="I94" i="9" s="1"/>
  <c r="I95" i="9" s="1"/>
  <c r="I96" i="9" s="1"/>
  <c r="I97" i="9" s="1"/>
  <c r="I98" i="9" s="1"/>
  <c r="I99" i="9" s="1"/>
  <c r="I100" i="9" s="1"/>
  <c r="I101" i="9" s="1"/>
  <c r="I102" i="9" s="1"/>
  <c r="I103" i="9" s="1"/>
  <c r="I104" i="9" s="1"/>
  <c r="I105" i="9" s="1"/>
  <c r="I106" i="9" s="1"/>
  <c r="I107" i="9" s="1"/>
  <c r="I108" i="9" s="1"/>
  <c r="I109" i="9" s="1"/>
  <c r="I110" i="9" s="1"/>
  <c r="I111" i="9" s="1"/>
  <c r="I112" i="9" s="1"/>
  <c r="I113" i="9" s="1"/>
  <c r="I114" i="9" s="1"/>
  <c r="I115" i="9" s="1"/>
  <c r="I116" i="9" s="1"/>
  <c r="I117" i="9" s="1"/>
  <c r="I118" i="9" s="1"/>
  <c r="I119" i="9" s="1"/>
  <c r="I120" i="9" s="1"/>
  <c r="I121" i="9" s="1"/>
  <c r="I122" i="9" s="1"/>
  <c r="I123" i="9" s="1"/>
  <c r="I124" i="9" s="1"/>
  <c r="I125" i="9" s="1"/>
  <c r="I126" i="9" s="1"/>
  <c r="I127" i="9" s="1"/>
  <c r="I128" i="9" s="1"/>
  <c r="A87" i="2" l="1"/>
  <c r="DE87" i="2" s="1"/>
  <c r="A52" i="10"/>
  <c r="AK82" i="2"/>
  <c r="AS82" i="2" s="1"/>
  <c r="CQ82" i="2"/>
  <c r="CY82" i="2" s="1"/>
  <c r="CX82" i="2"/>
  <c r="AP83" i="2"/>
  <c r="AR83" i="2" s="1"/>
  <c r="CR83" i="2"/>
  <c r="AO83" i="2"/>
  <c r="CS83" i="2"/>
  <c r="CU83" i="2"/>
  <c r="CV83" i="2"/>
  <c r="CW83" i="2"/>
  <c r="AL83" i="2"/>
  <c r="CI83" i="2"/>
  <c r="AQ83" i="2"/>
  <c r="C21" i="13"/>
  <c r="B22" i="13"/>
  <c r="E21" i="13"/>
  <c r="G20" i="13"/>
  <c r="H20" i="13" s="1"/>
  <c r="F20" i="13"/>
  <c r="D20" i="13"/>
  <c r="B23" i="12"/>
  <c r="E22" i="12"/>
  <c r="C22" i="12"/>
  <c r="D21" i="12"/>
  <c r="G21" i="12"/>
  <c r="H21" i="12" s="1"/>
  <c r="F21" i="12"/>
  <c r="F19" i="11"/>
  <c r="D19" i="11"/>
  <c r="G19" i="11"/>
  <c r="H19" i="11" s="1"/>
  <c r="E20" i="11"/>
  <c r="B21" i="11"/>
  <c r="C20" i="11"/>
  <c r="CA31" i="2"/>
  <c r="CA30" i="2"/>
  <c r="A88" i="2" l="1"/>
  <c r="DE88" i="2" s="1"/>
  <c r="A53" i="10"/>
  <c r="CQ83" i="2"/>
  <c r="CY83" i="2" s="1"/>
  <c r="AK83" i="2"/>
  <c r="AS83" i="2" s="1"/>
  <c r="CX83" i="2"/>
  <c r="CI84" i="2"/>
  <c r="CS84" i="2"/>
  <c r="AO84" i="2"/>
  <c r="CW84" i="2"/>
  <c r="CR84" i="2"/>
  <c r="AP84" i="2"/>
  <c r="CU84" i="2"/>
  <c r="CV84" i="2"/>
  <c r="AL84" i="2"/>
  <c r="AQ84" i="2"/>
  <c r="B23" i="13"/>
  <c r="E22" i="13"/>
  <c r="C22" i="13"/>
  <c r="G21" i="13"/>
  <c r="H21" i="13" s="1"/>
  <c r="F21" i="13"/>
  <c r="D21" i="13"/>
  <c r="D22" i="12"/>
  <c r="F22" i="12"/>
  <c r="G22" i="12"/>
  <c r="H22" i="12" s="1"/>
  <c r="B24" i="12"/>
  <c r="E23" i="12"/>
  <c r="C23" i="12"/>
  <c r="F20" i="11"/>
  <c r="G20" i="11"/>
  <c r="H20" i="11" s="1"/>
  <c r="D20" i="11"/>
  <c r="C21" i="11"/>
  <c r="E21" i="11"/>
  <c r="B22" i="11"/>
  <c r="AV31" i="2"/>
  <c r="AV32" i="2"/>
  <c r="A89" i="2" l="1"/>
  <c r="DE89" i="2" s="1"/>
  <c r="A54" i="10"/>
  <c r="AR84" i="2"/>
  <c r="AK84" i="2"/>
  <c r="AS84" i="2" s="1"/>
  <c r="CQ84" i="2"/>
  <c r="CY84" i="2" s="1"/>
  <c r="CX84" i="2"/>
  <c r="CV85" i="2"/>
  <c r="CW85" i="2"/>
  <c r="CI85" i="2"/>
  <c r="AQ85" i="2"/>
  <c r="CU85" i="2"/>
  <c r="AP85" i="2"/>
  <c r="CR85" i="2"/>
  <c r="AL85" i="2"/>
  <c r="AO85" i="2"/>
  <c r="CS85" i="2"/>
  <c r="G22" i="13"/>
  <c r="H22" i="13" s="1"/>
  <c r="F22" i="13"/>
  <c r="D22" i="13"/>
  <c r="B24" i="13"/>
  <c r="E23" i="13"/>
  <c r="C23" i="13"/>
  <c r="C24" i="12"/>
  <c r="B25" i="12"/>
  <c r="E24" i="12"/>
  <c r="F23" i="12"/>
  <c r="G23" i="12"/>
  <c r="H23" i="12" s="1"/>
  <c r="D23" i="12"/>
  <c r="B23" i="11"/>
  <c r="C22" i="11"/>
  <c r="E22" i="11"/>
  <c r="G21" i="11"/>
  <c r="H21" i="11" s="1"/>
  <c r="F21" i="11"/>
  <c r="D21" i="11"/>
  <c r="BP29" i="2"/>
  <c r="A90" i="2" l="1"/>
  <c r="DE90" i="2" s="1"/>
  <c r="A55" i="10"/>
  <c r="CX85" i="2"/>
  <c r="AR85" i="2"/>
  <c r="AK85" i="2"/>
  <c r="AS85" i="2" s="1"/>
  <c r="CQ85" i="2"/>
  <c r="CY85" i="2" s="1"/>
  <c r="CU86" i="2"/>
  <c r="AO86" i="2"/>
  <c r="CR86" i="2"/>
  <c r="CS86" i="2"/>
  <c r="CW86" i="2"/>
  <c r="CV86" i="2"/>
  <c r="AQ86" i="2"/>
  <c r="CI86" i="2"/>
  <c r="AL86" i="2"/>
  <c r="AP86" i="2"/>
  <c r="C24" i="13"/>
  <c r="B25" i="13"/>
  <c r="E24" i="13"/>
  <c r="F23" i="13"/>
  <c r="G23" i="13"/>
  <c r="H23" i="13" s="1"/>
  <c r="D23" i="13"/>
  <c r="C25" i="12"/>
  <c r="E25" i="12"/>
  <c r="B26" i="12"/>
  <c r="G24" i="12"/>
  <c r="H24" i="12" s="1"/>
  <c r="F24" i="12"/>
  <c r="D24" i="12"/>
  <c r="D22" i="11"/>
  <c r="F22" i="11"/>
  <c r="G22" i="11"/>
  <c r="H22" i="11" s="1"/>
  <c r="E23" i="11"/>
  <c r="B24" i="11"/>
  <c r="C23" i="11"/>
  <c r="AV30" i="2"/>
  <c r="AS31" i="2"/>
  <c r="A91" i="2" l="1"/>
  <c r="DE91" i="2" s="1"/>
  <c r="A56" i="10"/>
  <c r="AR86" i="2"/>
  <c r="AK86" i="2"/>
  <c r="AS86" i="2" s="1"/>
  <c r="CX86" i="2"/>
  <c r="CQ86" i="2"/>
  <c r="CY86" i="2" s="1"/>
  <c r="AP87" i="2"/>
  <c r="CI87" i="2"/>
  <c r="CR87" i="2"/>
  <c r="AO87" i="2"/>
  <c r="AL87" i="2"/>
  <c r="AQ87" i="2"/>
  <c r="CV87" i="2"/>
  <c r="CU87" i="2"/>
  <c r="CS87" i="2"/>
  <c r="CW87" i="2"/>
  <c r="C25" i="13"/>
  <c r="B26" i="13"/>
  <c r="E25" i="13"/>
  <c r="G24" i="13"/>
  <c r="H24" i="13" s="1"/>
  <c r="F24" i="13"/>
  <c r="D24" i="13"/>
  <c r="D25" i="12"/>
  <c r="G25" i="12"/>
  <c r="H25" i="12" s="1"/>
  <c r="CG32" i="2" s="1"/>
  <c r="F25" i="12"/>
  <c r="B27" i="12"/>
  <c r="E26" i="12"/>
  <c r="C26" i="12"/>
  <c r="G23" i="11"/>
  <c r="H23" i="11" s="1"/>
  <c r="D23" i="11"/>
  <c r="F23" i="11"/>
  <c r="C24" i="11"/>
  <c r="E24" i="11"/>
  <c r="B25" i="11"/>
  <c r="BC30" i="2"/>
  <c r="BC31" i="2"/>
  <c r="AL50" i="2"/>
  <c r="AL46" i="2"/>
  <c r="AL39" i="2"/>
  <c r="AL40" i="2"/>
  <c r="AL51" i="2"/>
  <c r="AL44" i="2"/>
  <c r="AL36" i="2"/>
  <c r="AL42" i="2"/>
  <c r="AL47" i="2"/>
  <c r="AL60" i="2"/>
  <c r="AL38" i="2"/>
  <c r="AL43" i="2"/>
  <c r="AL48" i="2"/>
  <c r="AL37" i="2"/>
  <c r="AL41" i="2"/>
  <c r="AL45" i="2"/>
  <c r="AL49" i="2"/>
  <c r="AL62" i="2"/>
  <c r="AL64" i="2"/>
  <c r="AL52" i="2"/>
  <c r="AL61" i="2"/>
  <c r="AO37" i="2"/>
  <c r="AK37" i="2" s="1"/>
  <c r="AS37" i="2" s="1"/>
  <c r="AO39" i="2"/>
  <c r="AO41" i="2"/>
  <c r="AO43" i="2"/>
  <c r="AO45" i="2"/>
  <c r="AO47" i="2"/>
  <c r="AO49" i="2"/>
  <c r="AO51" i="2"/>
  <c r="AO60" i="2"/>
  <c r="AK60" i="2" s="1"/>
  <c r="AS60" i="2" s="1"/>
  <c r="AO62" i="2"/>
  <c r="AO64" i="2"/>
  <c r="AL63" i="2"/>
  <c r="AO36" i="2"/>
  <c r="AO38" i="2"/>
  <c r="AO40" i="2"/>
  <c r="AO42" i="2"/>
  <c r="AO44" i="2"/>
  <c r="AK44" i="2" s="1"/>
  <c r="AS44" i="2" s="1"/>
  <c r="AO46" i="2"/>
  <c r="AO48" i="2"/>
  <c r="AO50" i="2"/>
  <c r="AO52" i="2"/>
  <c r="AO61" i="2"/>
  <c r="AO63" i="2"/>
  <c r="B8" i="8"/>
  <c r="C8" i="8"/>
  <c r="E8" i="8" s="1"/>
  <c r="E2" i="8"/>
  <c r="B7" i="8"/>
  <c r="C7" i="8" s="1"/>
  <c r="E7" i="8" s="1"/>
  <c r="B6" i="8"/>
  <c r="C6" i="8" s="1"/>
  <c r="E6" i="8" s="1"/>
  <c r="B5" i="8"/>
  <c r="C5" i="8" s="1"/>
  <c r="E5" i="8" s="1"/>
  <c r="A92" i="2" l="1"/>
  <c r="DE92" i="2" s="1"/>
  <c r="A57" i="10"/>
  <c r="CO31" i="2"/>
  <c r="AK49" i="2"/>
  <c r="AS49" i="2" s="1"/>
  <c r="AK61" i="2"/>
  <c r="AS61" i="2" s="1"/>
  <c r="AK42" i="2"/>
  <c r="AS42" i="2" s="1"/>
  <c r="AK46" i="2"/>
  <c r="AS46" i="2" s="1"/>
  <c r="AK87" i="2"/>
  <c r="AS87" i="2" s="1"/>
  <c r="AR87" i="2"/>
  <c r="CQ87" i="2"/>
  <c r="CY87" i="2" s="1"/>
  <c r="CX87" i="2"/>
  <c r="AO88" i="2"/>
  <c r="CS88" i="2"/>
  <c r="CR88" i="2"/>
  <c r="CV88" i="2"/>
  <c r="AP88" i="2"/>
  <c r="CI88" i="2"/>
  <c r="CU88" i="2"/>
  <c r="CW88" i="2"/>
  <c r="AL88" i="2"/>
  <c r="AQ88" i="2"/>
  <c r="B27" i="13"/>
  <c r="E26" i="13"/>
  <c r="C26" i="13"/>
  <c r="G25" i="13"/>
  <c r="H25" i="13" s="1"/>
  <c r="F25" i="13"/>
  <c r="D25" i="13"/>
  <c r="B28" i="12"/>
  <c r="E27" i="12"/>
  <c r="C27" i="12"/>
  <c r="D26" i="12"/>
  <c r="G26" i="12"/>
  <c r="H26" i="12" s="1"/>
  <c r="F26" i="12"/>
  <c r="C25" i="11"/>
  <c r="B26" i="11"/>
  <c r="E25" i="11"/>
  <c r="F24" i="11"/>
  <c r="G24" i="11"/>
  <c r="H24" i="11" s="1"/>
  <c r="D24" i="11"/>
  <c r="AK40" i="2"/>
  <c r="AS40" i="2" s="1"/>
  <c r="AK43" i="2"/>
  <c r="AS43" i="2" s="1"/>
  <c r="AK45" i="2"/>
  <c r="AS45" i="2" s="1"/>
  <c r="AK52" i="2"/>
  <c r="AS52" i="2" s="1"/>
  <c r="AK63" i="2"/>
  <c r="AS63" i="2" s="1"/>
  <c r="AK38" i="2"/>
  <c r="AS38" i="2" s="1"/>
  <c r="AK36" i="2"/>
  <c r="AS36" i="2" s="1"/>
  <c r="AK64" i="2"/>
  <c r="AS64" i="2" s="1"/>
  <c r="AK41" i="2"/>
  <c r="AS41" i="2" s="1"/>
  <c r="AK62" i="2"/>
  <c r="AS62" i="2" s="1"/>
  <c r="AK39" i="2"/>
  <c r="AS39" i="2" s="1"/>
  <c r="AK50" i="2"/>
  <c r="AS50" i="2" s="1"/>
  <c r="AK51" i="2"/>
  <c r="AS51" i="2" s="1"/>
  <c r="AK47" i="2"/>
  <c r="AS47" i="2" s="1"/>
  <c r="AK48" i="2"/>
  <c r="AS48" i="2" s="1"/>
  <c r="F5" i="4"/>
  <c r="A93" i="2" l="1"/>
  <c r="DE93" i="2" s="1"/>
  <c r="A58" i="10"/>
  <c r="CX88" i="2"/>
  <c r="CK86" i="2"/>
  <c r="CK85" i="2"/>
  <c r="CL86" i="2"/>
  <c r="CK83" i="2"/>
  <c r="CK82" i="2"/>
  <c r="CL83" i="2"/>
  <c r="CM82" i="2"/>
  <c r="CL81" i="2"/>
  <c r="CK78" i="2"/>
  <c r="CL79" i="2"/>
  <c r="CH76" i="2"/>
  <c r="CL77" i="2"/>
  <c r="CK74" i="2"/>
  <c r="CH73" i="2"/>
  <c r="CL74" i="2"/>
  <c r="CH71" i="2"/>
  <c r="CH65" i="2"/>
  <c r="CL73" i="2"/>
  <c r="CM72" i="2"/>
  <c r="CK68" i="2"/>
  <c r="CL69" i="2"/>
  <c r="CM68" i="2"/>
  <c r="CL65" i="2"/>
  <c r="CH88" i="2"/>
  <c r="CK87" i="2"/>
  <c r="CM88" i="2"/>
  <c r="CL87" i="2"/>
  <c r="CM86" i="2"/>
  <c r="CM85" i="2"/>
  <c r="CL84" i="2"/>
  <c r="CK81" i="2"/>
  <c r="CL82" i="2"/>
  <c r="CM81" i="2"/>
  <c r="CH78" i="2"/>
  <c r="CK77" i="2"/>
  <c r="CL78" i="2"/>
  <c r="CM77" i="2"/>
  <c r="CL76" i="2"/>
  <c r="CM75" i="2"/>
  <c r="CM74" i="2"/>
  <c r="CH67" i="2"/>
  <c r="CH69" i="2"/>
  <c r="CK71" i="2"/>
  <c r="CL71" i="2"/>
  <c r="CM70" i="2"/>
  <c r="CM69" i="2"/>
  <c r="CK65" i="2"/>
  <c r="CM67" i="2"/>
  <c r="CH86" i="2"/>
  <c r="CG86" i="2" s="1"/>
  <c r="CO86" i="2" s="1"/>
  <c r="CH85" i="2"/>
  <c r="CH84" i="2"/>
  <c r="CH83" i="2"/>
  <c r="CH82" i="2"/>
  <c r="CG82" i="2" s="1"/>
  <c r="CO82" i="2" s="1"/>
  <c r="CM83" i="2"/>
  <c r="CN83" i="2" s="1"/>
  <c r="CH80" i="2"/>
  <c r="CH79" i="2"/>
  <c r="CM80" i="2"/>
  <c r="CH77" i="2"/>
  <c r="CK76" i="2"/>
  <c r="CK75" i="2"/>
  <c r="CH74" i="2"/>
  <c r="CG74" i="2" s="1"/>
  <c r="CO74" i="2" s="1"/>
  <c r="CK73" i="2"/>
  <c r="CH68" i="2"/>
  <c r="CH70" i="2"/>
  <c r="CM73" i="2"/>
  <c r="CL72" i="2"/>
  <c r="CK69" i="2"/>
  <c r="CK67" i="2"/>
  <c r="CL68" i="2"/>
  <c r="CM65" i="2"/>
  <c r="CL66" i="2"/>
  <c r="CL88" i="2"/>
  <c r="CM87" i="2"/>
  <c r="CK84" i="2"/>
  <c r="CL85" i="2"/>
  <c r="CM84" i="2"/>
  <c r="CH81" i="2"/>
  <c r="CK80" i="2"/>
  <c r="CK79" i="2"/>
  <c r="CL80" i="2"/>
  <c r="CM79" i="2"/>
  <c r="CM78" i="2"/>
  <c r="CH75" i="2"/>
  <c r="CM76" i="2"/>
  <c r="CL75" i="2"/>
  <c r="CH72" i="2"/>
  <c r="CK72" i="2"/>
  <c r="CH66" i="2"/>
  <c r="CK70" i="2"/>
  <c r="CM71" i="2"/>
  <c r="CL70" i="2"/>
  <c r="CK66" i="2"/>
  <c r="CL67" i="2"/>
  <c r="CM66" i="2"/>
  <c r="CK88" i="2"/>
  <c r="CH87" i="2"/>
  <c r="AR88" i="2"/>
  <c r="AK88" i="2"/>
  <c r="AS88" i="2" s="1"/>
  <c r="CQ88" i="2"/>
  <c r="CY88" i="2" s="1"/>
  <c r="AP89" i="2"/>
  <c r="CK89" i="2"/>
  <c r="CI89" i="2"/>
  <c r="CU89" i="2"/>
  <c r="CL89" i="2"/>
  <c r="AQ89" i="2"/>
  <c r="CR89" i="2"/>
  <c r="AO89" i="2"/>
  <c r="AK89" i="2" s="1"/>
  <c r="AS89" i="2" s="1"/>
  <c r="CS89" i="2"/>
  <c r="CH89" i="2"/>
  <c r="AL89" i="2"/>
  <c r="CV89" i="2"/>
  <c r="CW89" i="2"/>
  <c r="CM89" i="2"/>
  <c r="G26" i="13"/>
  <c r="H26" i="13" s="1"/>
  <c r="F26" i="13"/>
  <c r="D26" i="13"/>
  <c r="B28" i="13"/>
  <c r="E27" i="13"/>
  <c r="C27" i="13"/>
  <c r="F27" i="12"/>
  <c r="D27" i="12"/>
  <c r="G27" i="12"/>
  <c r="H27" i="12" s="1"/>
  <c r="C28" i="12"/>
  <c r="B29" i="12"/>
  <c r="E28" i="12"/>
  <c r="E26" i="11"/>
  <c r="C26" i="11"/>
  <c r="B27" i="11"/>
  <c r="G25" i="11"/>
  <c r="H25" i="11" s="1"/>
  <c r="D25" i="11"/>
  <c r="F25" i="11"/>
  <c r="B9" i="4"/>
  <c r="C9" i="4" s="1"/>
  <c r="E9" i="4" s="1"/>
  <c r="B8" i="4"/>
  <c r="C8" i="4" s="1"/>
  <c r="E8" i="4" s="1"/>
  <c r="B7" i="4"/>
  <c r="C7" i="4" s="1"/>
  <c r="E7" i="4" s="1"/>
  <c r="B6" i="4"/>
  <c r="C6" i="4" s="1"/>
  <c r="E6" i="4" s="1"/>
  <c r="CG85" i="2" l="1"/>
  <c r="CO85" i="2" s="1"/>
  <c r="CG83" i="2"/>
  <c r="CO83" i="2" s="1"/>
  <c r="A94" i="2"/>
  <c r="DE94" i="2" s="1"/>
  <c r="A59" i="10"/>
  <c r="CG65" i="2"/>
  <c r="CO65" i="2" s="1"/>
  <c r="CG71" i="2"/>
  <c r="CO71" i="2" s="1"/>
  <c r="CN76" i="2"/>
  <c r="CN84" i="2"/>
  <c r="CN74" i="2"/>
  <c r="CN86" i="2"/>
  <c r="CN66" i="2"/>
  <c r="CN65" i="2"/>
  <c r="CG77" i="2"/>
  <c r="CO77" i="2" s="1"/>
  <c r="CG81" i="2"/>
  <c r="CO81" i="2" s="1"/>
  <c r="CN87" i="2"/>
  <c r="CN69" i="2"/>
  <c r="CG78" i="2"/>
  <c r="CO78" i="2" s="1"/>
  <c r="CN79" i="2"/>
  <c r="CN73" i="2"/>
  <c r="CG75" i="2"/>
  <c r="CO75" i="2" s="1"/>
  <c r="CG68" i="2"/>
  <c r="CO68" i="2" s="1"/>
  <c r="CN71" i="2"/>
  <c r="CG72" i="2"/>
  <c r="CO72" i="2" s="1"/>
  <c r="CN78" i="2"/>
  <c r="CN77" i="2"/>
  <c r="CN81" i="2"/>
  <c r="CG66" i="2"/>
  <c r="CO66" i="2" s="1"/>
  <c r="CG70" i="2"/>
  <c r="CO70" i="2" s="1"/>
  <c r="CG79" i="2"/>
  <c r="CO79" i="2" s="1"/>
  <c r="CN67" i="2"/>
  <c r="CG88" i="2"/>
  <c r="CO88" i="2" s="1"/>
  <c r="CG80" i="2"/>
  <c r="CO80" i="2" s="1"/>
  <c r="CG84" i="2"/>
  <c r="CO84" i="2" s="1"/>
  <c r="CN75" i="2"/>
  <c r="CN72" i="2"/>
  <c r="CG76" i="2"/>
  <c r="CO76" i="2" s="1"/>
  <c r="CN82" i="2"/>
  <c r="CG69" i="2"/>
  <c r="CO69" i="2" s="1"/>
  <c r="CN88" i="2"/>
  <c r="CN68" i="2"/>
  <c r="CG73" i="2"/>
  <c r="CO73" i="2" s="1"/>
  <c r="CN80" i="2"/>
  <c r="CN70" i="2"/>
  <c r="CG67" i="2"/>
  <c r="CO67" i="2" s="1"/>
  <c r="CN85" i="2"/>
  <c r="CG87" i="2"/>
  <c r="CO87" i="2" s="1"/>
  <c r="AR89" i="2"/>
  <c r="CQ89" i="2"/>
  <c r="CY89" i="2" s="1"/>
  <c r="CX89" i="2"/>
  <c r="CN89" i="2"/>
  <c r="CG89" i="2"/>
  <c r="CO89" i="2" s="1"/>
  <c r="CI90" i="2"/>
  <c r="AP90" i="2"/>
  <c r="CK90" i="2"/>
  <c r="CR90" i="2"/>
  <c r="AO90" i="2"/>
  <c r="CS90" i="2"/>
  <c r="AQ90" i="2"/>
  <c r="CH90" i="2"/>
  <c r="CM90" i="2"/>
  <c r="CW90" i="2"/>
  <c r="AL90" i="2"/>
  <c r="CL90" i="2"/>
  <c r="CU90" i="2"/>
  <c r="CV90" i="2"/>
  <c r="C28" i="13"/>
  <c r="B29" i="13"/>
  <c r="E28" i="13"/>
  <c r="F27" i="13"/>
  <c r="G27" i="13"/>
  <c r="H27" i="13" s="1"/>
  <c r="D27" i="13"/>
  <c r="G28" i="12"/>
  <c r="H28" i="12" s="1"/>
  <c r="F28" i="12"/>
  <c r="D28" i="12"/>
  <c r="C29" i="12"/>
  <c r="E29" i="12"/>
  <c r="E27" i="11"/>
  <c r="B28" i="11"/>
  <c r="C27" i="11"/>
  <c r="D26" i="11"/>
  <c r="G26" i="11"/>
  <c r="H26" i="11" s="1"/>
  <c r="F26" i="11"/>
  <c r="CJ64" i="2"/>
  <c r="CI64" i="2" s="1"/>
  <c r="CJ63" i="2"/>
  <c r="CI63" i="2" s="1"/>
  <c r="CJ62" i="2"/>
  <c r="CI62" i="2" s="1"/>
  <c r="CJ61" i="2"/>
  <c r="CI61" i="2" s="1"/>
  <c r="CJ60" i="2"/>
  <c r="CI60" i="2" s="1"/>
  <c r="CJ59" i="2"/>
  <c r="CJ58" i="2"/>
  <c r="CJ57" i="2"/>
  <c r="CJ56" i="2"/>
  <c r="CJ55" i="2"/>
  <c r="CJ54" i="2"/>
  <c r="CJ53" i="2"/>
  <c r="CJ52" i="2"/>
  <c r="CI52" i="2" s="1"/>
  <c r="CJ51" i="2"/>
  <c r="CI51" i="2" s="1"/>
  <c r="CJ50" i="2"/>
  <c r="CI50" i="2" s="1"/>
  <c r="CJ49" i="2"/>
  <c r="CI49" i="2" s="1"/>
  <c r="CJ48" i="2"/>
  <c r="CI48" i="2" s="1"/>
  <c r="CJ47" i="2"/>
  <c r="CI47" i="2" s="1"/>
  <c r="CJ46" i="2"/>
  <c r="CI46" i="2" s="1"/>
  <c r="CJ45" i="2"/>
  <c r="CI45" i="2" s="1"/>
  <c r="CJ44" i="2"/>
  <c r="CI44" i="2" s="1"/>
  <c r="CJ43" i="2"/>
  <c r="CI43" i="2" s="1"/>
  <c r="CJ42" i="2"/>
  <c r="CI42" i="2" s="1"/>
  <c r="CJ41" i="2"/>
  <c r="CI41" i="2" s="1"/>
  <c r="CJ40" i="2"/>
  <c r="CI40" i="2" s="1"/>
  <c r="CJ39" i="2"/>
  <c r="CI39" i="2" s="1"/>
  <c r="CJ38" i="2"/>
  <c r="CI38" i="2" s="1"/>
  <c r="A95" i="2" l="1"/>
  <c r="DE95" i="2" s="1"/>
  <c r="A60" i="10"/>
  <c r="AR90" i="2"/>
  <c r="AK90" i="2"/>
  <c r="AS90" i="2" s="1"/>
  <c r="CX90" i="2"/>
  <c r="CQ90" i="2"/>
  <c r="CY90" i="2" s="1"/>
  <c r="CN90" i="2"/>
  <c r="CG90" i="2"/>
  <c r="CO90" i="2" s="1"/>
  <c r="CM91" i="2"/>
  <c r="AQ91" i="2"/>
  <c r="CH91" i="2"/>
  <c r="CR91" i="2"/>
  <c r="AL91" i="2"/>
  <c r="CL91" i="2"/>
  <c r="CW91" i="2"/>
  <c r="CS91" i="2"/>
  <c r="CU91" i="2"/>
  <c r="CI91" i="2"/>
  <c r="CV91" i="2"/>
  <c r="AP91" i="2"/>
  <c r="CK91" i="2"/>
  <c r="AO91" i="2"/>
  <c r="C29" i="13"/>
  <c r="E29" i="13"/>
  <c r="G28" i="13"/>
  <c r="H28" i="13" s="1"/>
  <c r="F28" i="13"/>
  <c r="D28" i="13"/>
  <c r="CH44" i="2"/>
  <c r="CK46" i="2"/>
  <c r="CK38" i="2"/>
  <c r="CK39" i="2"/>
  <c r="CH41" i="2"/>
  <c r="CH48" i="2"/>
  <c r="CK50" i="2"/>
  <c r="CH52" i="2"/>
  <c r="CK60" i="2"/>
  <c r="CH62" i="2"/>
  <c r="CK64" i="2"/>
  <c r="CH40" i="2"/>
  <c r="CK42" i="2"/>
  <c r="CK45" i="2"/>
  <c r="CK49" i="2"/>
  <c r="CH61" i="2"/>
  <c r="CK63" i="2"/>
  <c r="CH39" i="2"/>
  <c r="CK41" i="2"/>
  <c r="CK44" i="2"/>
  <c r="CH46" i="2"/>
  <c r="CK48" i="2"/>
  <c r="CH50" i="2"/>
  <c r="CK52" i="2"/>
  <c r="CH60" i="2"/>
  <c r="CK62" i="2"/>
  <c r="CH64" i="2"/>
  <c r="CM48" i="2"/>
  <c r="CM45" i="2"/>
  <c r="CL44" i="2"/>
  <c r="CL60" i="2"/>
  <c r="CM36" i="2"/>
  <c r="CM62" i="2"/>
  <c r="CL52" i="2"/>
  <c r="CL64" i="2"/>
  <c r="CL61" i="2"/>
  <c r="CL38" i="2"/>
  <c r="CM40" i="2"/>
  <c r="CM63" i="2"/>
  <c r="CL36" i="2"/>
  <c r="CM51" i="2"/>
  <c r="CM47" i="2"/>
  <c r="CL62" i="2"/>
  <c r="CM38" i="2"/>
  <c r="CM44" i="2"/>
  <c r="CH37" i="2"/>
  <c r="CM42" i="2"/>
  <c r="CM64" i="2"/>
  <c r="CM43" i="2"/>
  <c r="CL51" i="2"/>
  <c r="CK37" i="2"/>
  <c r="CM46" i="2"/>
  <c r="CL50" i="2"/>
  <c r="CM60" i="2"/>
  <c r="CM50" i="2"/>
  <c r="CL40" i="2"/>
  <c r="CM52" i="2"/>
  <c r="CL41" i="2"/>
  <c r="CL48" i="2"/>
  <c r="CH43" i="2"/>
  <c r="CL39" i="2"/>
  <c r="CL46" i="2"/>
  <c r="CL63" i="2"/>
  <c r="CL42" i="2"/>
  <c r="CL43" i="2"/>
  <c r="CK36" i="2"/>
  <c r="CH36" i="2"/>
  <c r="CL47" i="2"/>
  <c r="CL37" i="2"/>
  <c r="CM49" i="2"/>
  <c r="CL45" i="2"/>
  <c r="CM61" i="2"/>
  <c r="CM37" i="2"/>
  <c r="CM41" i="2"/>
  <c r="CM39" i="2"/>
  <c r="CL49" i="2"/>
  <c r="CH47" i="2"/>
  <c r="CH51" i="2"/>
  <c r="CH38" i="2"/>
  <c r="CK40" i="2"/>
  <c r="CH42" i="2"/>
  <c r="CK43" i="2"/>
  <c r="CH45" i="2"/>
  <c r="CK47" i="2"/>
  <c r="CH49" i="2"/>
  <c r="CK51" i="2"/>
  <c r="CK61" i="2"/>
  <c r="CH63" i="2"/>
  <c r="D29" i="12"/>
  <c r="G29" i="12"/>
  <c r="H29" i="12" s="1"/>
  <c r="F29" i="12"/>
  <c r="F27" i="11"/>
  <c r="D27" i="11"/>
  <c r="G27" i="11"/>
  <c r="H27" i="11" s="1"/>
  <c r="E28" i="11"/>
  <c r="B29" i="11"/>
  <c r="C28" i="11"/>
  <c r="CN37" i="2" l="1"/>
  <c r="CN61" i="2"/>
  <c r="A96" i="2"/>
  <c r="DE96" i="2" s="1"/>
  <c r="A61" i="10"/>
  <c r="AK91" i="2"/>
  <c r="AS91" i="2" s="1"/>
  <c r="AR91" i="2"/>
  <c r="CQ91" i="2"/>
  <c r="CY91" i="2" s="1"/>
  <c r="CX91" i="2"/>
  <c r="CG63" i="2"/>
  <c r="CO63" i="2" s="1"/>
  <c r="CG91" i="2"/>
  <c r="CO91" i="2" s="1"/>
  <c r="CG46" i="2"/>
  <c r="CO46" i="2" s="1"/>
  <c r="CN91" i="2"/>
  <c r="AP92" i="2"/>
  <c r="CI92" i="2"/>
  <c r="CW92" i="2"/>
  <c r="AQ92" i="2"/>
  <c r="CH92" i="2"/>
  <c r="CU92" i="2"/>
  <c r="CM92" i="2"/>
  <c r="CL92" i="2"/>
  <c r="AO92" i="2"/>
  <c r="CS92" i="2"/>
  <c r="CK92" i="2"/>
  <c r="CR92" i="2"/>
  <c r="CV92" i="2"/>
  <c r="AL92" i="2"/>
  <c r="CG49" i="2"/>
  <c r="CO49" i="2" s="1"/>
  <c r="CN64" i="2"/>
  <c r="CG39" i="2"/>
  <c r="CO39" i="2" s="1"/>
  <c r="CG60" i="2"/>
  <c r="CO60" i="2" s="1"/>
  <c r="CG40" i="2"/>
  <c r="CO40" i="2" s="1"/>
  <c r="CN50" i="2"/>
  <c r="CN60" i="2"/>
  <c r="CG51" i="2"/>
  <c r="CO51" i="2" s="1"/>
  <c r="CG42" i="2"/>
  <c r="CO42" i="2" s="1"/>
  <c r="CN41" i="2"/>
  <c r="CN49" i="2"/>
  <c r="CN46" i="2"/>
  <c r="CN38" i="2"/>
  <c r="CG47" i="2"/>
  <c r="CO47" i="2" s="1"/>
  <c r="CN47" i="2"/>
  <c r="CN42" i="2"/>
  <c r="CN62" i="2"/>
  <c r="CN45" i="2"/>
  <c r="CG62" i="2"/>
  <c r="CO62" i="2" s="1"/>
  <c r="CG48" i="2"/>
  <c r="CO48" i="2" s="1"/>
  <c r="CN63" i="2"/>
  <c r="CN36" i="2"/>
  <c r="CN48" i="2"/>
  <c r="CG61" i="2"/>
  <c r="CO61" i="2" s="1"/>
  <c r="CG41" i="2"/>
  <c r="CO41" i="2" s="1"/>
  <c r="CG44" i="2"/>
  <c r="CO44" i="2" s="1"/>
  <c r="CN40" i="2"/>
  <c r="CG45" i="2"/>
  <c r="CO45" i="2" s="1"/>
  <c r="CG38" i="2"/>
  <c r="CO38" i="2" s="1"/>
  <c r="CG37" i="2"/>
  <c r="CO37" i="2" s="1"/>
  <c r="CN39" i="2"/>
  <c r="CG36" i="2"/>
  <c r="CO36" i="2" s="1"/>
  <c r="CG43" i="2"/>
  <c r="CO43" i="2" s="1"/>
  <c r="CN52" i="2"/>
  <c r="CN43" i="2"/>
  <c r="CN44" i="2"/>
  <c r="CN51" i="2"/>
  <c r="CG64" i="2"/>
  <c r="CO64" i="2" s="1"/>
  <c r="CG50" i="2"/>
  <c r="CO50" i="2" s="1"/>
  <c r="CG52" i="2"/>
  <c r="CO52" i="2" s="1"/>
  <c r="G29" i="13"/>
  <c r="H29" i="13" s="1"/>
  <c r="F29" i="13"/>
  <c r="D29" i="13"/>
  <c r="F28" i="11"/>
  <c r="G28" i="11"/>
  <c r="H28" i="11" s="1"/>
  <c r="D28" i="11"/>
  <c r="C29" i="11"/>
  <c r="E29" i="11"/>
  <c r="AD33" i="2"/>
  <c r="A97" i="2" l="1"/>
  <c r="DE97" i="2" s="1"/>
  <c r="A62" i="10"/>
  <c r="AK92" i="2"/>
  <c r="AS92" i="2" s="1"/>
  <c r="AR92" i="2"/>
  <c r="CQ92" i="2"/>
  <c r="CY92" i="2" s="1"/>
  <c r="CX92" i="2"/>
  <c r="CN92" i="2"/>
  <c r="CG92" i="2"/>
  <c r="CO92" i="2" s="1"/>
  <c r="AP93" i="2"/>
  <c r="CM93" i="2"/>
  <c r="CL93" i="2"/>
  <c r="CH93" i="2"/>
  <c r="CR93" i="2"/>
  <c r="AQ93" i="2"/>
  <c r="CW93" i="2"/>
  <c r="CK93" i="2"/>
  <c r="CV93" i="2"/>
  <c r="CU93" i="2"/>
  <c r="AL93" i="2"/>
  <c r="CI93" i="2"/>
  <c r="AO93" i="2"/>
  <c r="CS93" i="2"/>
  <c r="G29" i="11"/>
  <c r="H29" i="11" s="1"/>
  <c r="AA32" i="2" s="1"/>
  <c r="F29" i="11"/>
  <c r="D29" i="11"/>
  <c r="CT38" i="2"/>
  <c r="CS38" i="2" s="1"/>
  <c r="CT39" i="2"/>
  <c r="CS39" i="2" s="1"/>
  <c r="CT40" i="2"/>
  <c r="CS40" i="2" s="1"/>
  <c r="CT41" i="2"/>
  <c r="CS41" i="2" s="1"/>
  <c r="CT42" i="2"/>
  <c r="CS42" i="2" s="1"/>
  <c r="CT43" i="2"/>
  <c r="CS43" i="2" s="1"/>
  <c r="CT44" i="2"/>
  <c r="CS44" i="2" s="1"/>
  <c r="CT45" i="2"/>
  <c r="CS45" i="2" s="1"/>
  <c r="CT46" i="2"/>
  <c r="CS46" i="2" s="1"/>
  <c r="CT47" i="2"/>
  <c r="CS47" i="2" s="1"/>
  <c r="CT48" i="2"/>
  <c r="CS48" i="2" s="1"/>
  <c r="CT49" i="2"/>
  <c r="CS49" i="2" s="1"/>
  <c r="CT50" i="2"/>
  <c r="CS50" i="2" s="1"/>
  <c r="CT51" i="2"/>
  <c r="CS51" i="2" s="1"/>
  <c r="CT52" i="2"/>
  <c r="CS52" i="2" s="1"/>
  <c r="CT53" i="2"/>
  <c r="CT54" i="2"/>
  <c r="CT55" i="2"/>
  <c r="CT56" i="2"/>
  <c r="CT57" i="2"/>
  <c r="CT58" i="2"/>
  <c r="CT59" i="2"/>
  <c r="CT60" i="2"/>
  <c r="CS60" i="2" s="1"/>
  <c r="CT61" i="2"/>
  <c r="CS61" i="2" s="1"/>
  <c r="CT62" i="2"/>
  <c r="CS62" i="2" s="1"/>
  <c r="CT63" i="2"/>
  <c r="CS63" i="2" s="1"/>
  <c r="CT64" i="2"/>
  <c r="CS64" i="2" s="1"/>
  <c r="A98" i="2" l="1"/>
  <c r="DE98" i="2" s="1"/>
  <c r="A63" i="10"/>
  <c r="AK93" i="2"/>
  <c r="AS93" i="2" s="1"/>
  <c r="AF85" i="2"/>
  <c r="AF42" i="2"/>
  <c r="AF47" i="2"/>
  <c r="AF97" i="2"/>
  <c r="AF62" i="2"/>
  <c r="AF71" i="2"/>
  <c r="AF79" i="2"/>
  <c r="AF82" i="2"/>
  <c r="AF65" i="2"/>
  <c r="AF84" i="2"/>
  <c r="AF89" i="2"/>
  <c r="AF72" i="2"/>
  <c r="AF38" i="2"/>
  <c r="AF48" i="2"/>
  <c r="AF74" i="2"/>
  <c r="AF36" i="2"/>
  <c r="AF98" i="2"/>
  <c r="AF68" i="2"/>
  <c r="AG44" i="2"/>
  <c r="AF94" i="2"/>
  <c r="AF39" i="2"/>
  <c r="AF40" i="2"/>
  <c r="AF96" i="2"/>
  <c r="AF78" i="2"/>
  <c r="AF60" i="2"/>
  <c r="AF70" i="2"/>
  <c r="AF37" i="2"/>
  <c r="AF88" i="2"/>
  <c r="AF69" i="2"/>
  <c r="AF61" i="2"/>
  <c r="AF67" i="2"/>
  <c r="AF66" i="2"/>
  <c r="AF46" i="2"/>
  <c r="AF64" i="2"/>
  <c r="AF87" i="2"/>
  <c r="AF95" i="2"/>
  <c r="AF81" i="2"/>
  <c r="AF92" i="2"/>
  <c r="AF91" i="2"/>
  <c r="AF44" i="2"/>
  <c r="AF50" i="2"/>
  <c r="AF77" i="2"/>
  <c r="AF43" i="2"/>
  <c r="AF83" i="2"/>
  <c r="AF90" i="2"/>
  <c r="AF80" i="2"/>
  <c r="AF73" i="2"/>
  <c r="AF76" i="2"/>
  <c r="AF52" i="2"/>
  <c r="AF93" i="2"/>
  <c r="AF86" i="2"/>
  <c r="AF75" i="2"/>
  <c r="AF63" i="2"/>
  <c r="AF49" i="2"/>
  <c r="AF41" i="2"/>
  <c r="AG36" i="2"/>
  <c r="AF45" i="2"/>
  <c r="AF51" i="2"/>
  <c r="AR93" i="2"/>
  <c r="CX93" i="2"/>
  <c r="CQ93" i="2"/>
  <c r="CY93" i="2" s="1"/>
  <c r="CG93" i="2"/>
  <c r="CO93" i="2" s="1"/>
  <c r="CN93" i="2"/>
  <c r="AG37" i="2"/>
  <c r="AG41" i="2"/>
  <c r="AG45" i="2"/>
  <c r="AG49" i="2"/>
  <c r="AG61" i="2"/>
  <c r="AG65" i="2"/>
  <c r="AG69" i="2"/>
  <c r="AG73" i="2"/>
  <c r="AG77" i="2"/>
  <c r="AG81" i="2"/>
  <c r="AG85" i="2"/>
  <c r="AG89" i="2"/>
  <c r="AG93" i="2"/>
  <c r="AG38" i="2"/>
  <c r="AG42" i="2"/>
  <c r="AG46" i="2"/>
  <c r="AG50" i="2"/>
  <c r="AG62" i="2"/>
  <c r="AG66" i="2"/>
  <c r="AG70" i="2"/>
  <c r="AG74" i="2"/>
  <c r="AG78" i="2"/>
  <c r="AG82" i="2"/>
  <c r="AG86" i="2"/>
  <c r="AG90" i="2"/>
  <c r="AG94" i="2"/>
  <c r="AG39" i="2"/>
  <c r="AG43" i="2"/>
  <c r="AG47" i="2"/>
  <c r="AG51" i="2"/>
  <c r="AG63" i="2"/>
  <c r="AG67" i="2"/>
  <c r="AG71" i="2"/>
  <c r="AG75" i="2"/>
  <c r="AG79" i="2"/>
  <c r="AG83" i="2"/>
  <c r="AG87" i="2"/>
  <c r="AG91" i="2"/>
  <c r="AG48" i="2"/>
  <c r="AG64" i="2"/>
  <c r="AG80" i="2"/>
  <c r="AG52" i="2"/>
  <c r="AG68" i="2"/>
  <c r="AG84" i="2"/>
  <c r="AG40" i="2"/>
  <c r="AG72" i="2"/>
  <c r="AG88" i="2"/>
  <c r="AG92" i="2"/>
  <c r="AG60" i="2"/>
  <c r="AG76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B68" i="2"/>
  <c r="AB72" i="2"/>
  <c r="AB76" i="2"/>
  <c r="AB80" i="2"/>
  <c r="AB66" i="2"/>
  <c r="AB69" i="2"/>
  <c r="AB73" i="2"/>
  <c r="AB77" i="2"/>
  <c r="AB81" i="2"/>
  <c r="AB65" i="2"/>
  <c r="AB70" i="2"/>
  <c r="AB74" i="2"/>
  <c r="AB78" i="2"/>
  <c r="AE81" i="2"/>
  <c r="AB67" i="2"/>
  <c r="AB71" i="2"/>
  <c r="AB75" i="2"/>
  <c r="AB79" i="2"/>
  <c r="AE82" i="2"/>
  <c r="AB82" i="2"/>
  <c r="AE83" i="2"/>
  <c r="AB83" i="2"/>
  <c r="AE84" i="2"/>
  <c r="AB84" i="2"/>
  <c r="AB85" i="2"/>
  <c r="AE85" i="2"/>
  <c r="AB86" i="2"/>
  <c r="AE86" i="2"/>
  <c r="AE87" i="2"/>
  <c r="AB87" i="2"/>
  <c r="AE88" i="2"/>
  <c r="AB88" i="2"/>
  <c r="AB89" i="2"/>
  <c r="AE89" i="2"/>
  <c r="AE90" i="2"/>
  <c r="AB90" i="2"/>
  <c r="AE91" i="2"/>
  <c r="AB91" i="2"/>
  <c r="AE92" i="2"/>
  <c r="AB92" i="2"/>
  <c r="AE93" i="2"/>
  <c r="AB93" i="2"/>
  <c r="AO94" i="2"/>
  <c r="AK94" i="2" s="1"/>
  <c r="AS94" i="2" s="1"/>
  <c r="CS94" i="2"/>
  <c r="AQ94" i="2"/>
  <c r="CV94" i="2"/>
  <c r="CW94" i="2"/>
  <c r="AP94" i="2"/>
  <c r="AR94" i="2" s="1"/>
  <c r="CU94" i="2"/>
  <c r="AL94" i="2"/>
  <c r="CL94" i="2"/>
  <c r="AB94" i="2"/>
  <c r="CI94" i="2"/>
  <c r="CR94" i="2"/>
  <c r="AE94" i="2"/>
  <c r="CM94" i="2"/>
  <c r="CK94" i="2"/>
  <c r="CH94" i="2"/>
  <c r="AB36" i="2"/>
  <c r="DO5" i="2"/>
  <c r="B30" i="2" s="1"/>
  <c r="B33" i="2" s="1"/>
  <c r="E32" i="2"/>
  <c r="E33" i="2"/>
  <c r="C3" i="5"/>
  <c r="D3" i="5" s="1"/>
  <c r="C8" i="5"/>
  <c r="D8" i="5" s="1"/>
  <c r="G8" i="5" s="1"/>
  <c r="B9" i="5"/>
  <c r="B10" i="5" s="1"/>
  <c r="B11" i="5" s="1"/>
  <c r="AH72" i="2" l="1"/>
  <c r="AH75" i="2"/>
  <c r="A99" i="2"/>
  <c r="DE99" i="2" s="1"/>
  <c r="A64" i="10"/>
  <c r="AH47" i="2"/>
  <c r="AH91" i="2"/>
  <c r="AH94" i="2"/>
  <c r="AH78" i="2"/>
  <c r="CQ94" i="2"/>
  <c r="CY94" i="2" s="1"/>
  <c r="AH88" i="2"/>
  <c r="AH79" i="2"/>
  <c r="AH73" i="2"/>
  <c r="AH66" i="2"/>
  <c r="AH92" i="2"/>
  <c r="AH86" i="2"/>
  <c r="AH89" i="2"/>
  <c r="AH85" i="2"/>
  <c r="AH69" i="2"/>
  <c r="AH76" i="2"/>
  <c r="AH70" i="2"/>
  <c r="AH93" i="2"/>
  <c r="AH82" i="2"/>
  <c r="AH87" i="2"/>
  <c r="AH71" i="2"/>
  <c r="AH84" i="2"/>
  <c r="AH80" i="2"/>
  <c r="AH77" i="2"/>
  <c r="AH68" i="2"/>
  <c r="AH90" i="2"/>
  <c r="AH83" i="2"/>
  <c r="AH67" i="2"/>
  <c r="AH81" i="2"/>
  <c r="AH65" i="2"/>
  <c r="AH74" i="2"/>
  <c r="CX94" i="2"/>
  <c r="CN94" i="2"/>
  <c r="CG94" i="2"/>
  <c r="CO94" i="2" s="1"/>
  <c r="AG95" i="2"/>
  <c r="AH95" i="2" s="1"/>
  <c r="AA80" i="2"/>
  <c r="AI80" i="2" s="1"/>
  <c r="AA69" i="2"/>
  <c r="AI69" i="2" s="1"/>
  <c r="AA76" i="2"/>
  <c r="AI76" i="2" s="1"/>
  <c r="AA71" i="2"/>
  <c r="AI71" i="2" s="1"/>
  <c r="AA94" i="2"/>
  <c r="AI94" i="2" s="1"/>
  <c r="AA92" i="2"/>
  <c r="AI92" i="2" s="1"/>
  <c r="AA88" i="2"/>
  <c r="AI88" i="2" s="1"/>
  <c r="AA87" i="2"/>
  <c r="AI87" i="2" s="1"/>
  <c r="AA86" i="2"/>
  <c r="AI86" i="2" s="1"/>
  <c r="AA67" i="2"/>
  <c r="AI67" i="2" s="1"/>
  <c r="AA74" i="2"/>
  <c r="AI74" i="2" s="1"/>
  <c r="AA77" i="2"/>
  <c r="AI77" i="2" s="1"/>
  <c r="AA84" i="2"/>
  <c r="AI84" i="2" s="1"/>
  <c r="AA79" i="2"/>
  <c r="AI79" i="2" s="1"/>
  <c r="AA73" i="2"/>
  <c r="AI73" i="2" s="1"/>
  <c r="AA75" i="2"/>
  <c r="AI75" i="2" s="1"/>
  <c r="AA91" i="2"/>
  <c r="AI91" i="2" s="1"/>
  <c r="AA90" i="2"/>
  <c r="AI90" i="2" s="1"/>
  <c r="AA85" i="2"/>
  <c r="AI85" i="2" s="1"/>
  <c r="AA83" i="2"/>
  <c r="AI83" i="2" s="1"/>
  <c r="AA82" i="2"/>
  <c r="AI82" i="2" s="1"/>
  <c r="AA78" i="2"/>
  <c r="AI78" i="2" s="1"/>
  <c r="AA81" i="2"/>
  <c r="AI81" i="2" s="1"/>
  <c r="AA66" i="2"/>
  <c r="AI66" i="2" s="1"/>
  <c r="AA68" i="2"/>
  <c r="AI68" i="2" s="1"/>
  <c r="AA70" i="2"/>
  <c r="AI70" i="2" s="1"/>
  <c r="AA93" i="2"/>
  <c r="AI93" i="2" s="1"/>
  <c r="AA89" i="2"/>
  <c r="AI89" i="2" s="1"/>
  <c r="AA65" i="2"/>
  <c r="AI65" i="2" s="1"/>
  <c r="AA72" i="2"/>
  <c r="AI72" i="2" s="1"/>
  <c r="AH49" i="2"/>
  <c r="AD68" i="2"/>
  <c r="AC68" i="2" s="1"/>
  <c r="AD72" i="2"/>
  <c r="AC72" i="2" s="1"/>
  <c r="AD76" i="2"/>
  <c r="AC76" i="2" s="1"/>
  <c r="AD80" i="2"/>
  <c r="AC80" i="2" s="1"/>
  <c r="AD84" i="2"/>
  <c r="AC84" i="2" s="1"/>
  <c r="AD88" i="2"/>
  <c r="AC88" i="2" s="1"/>
  <c r="AD92" i="2"/>
  <c r="AC92" i="2" s="1"/>
  <c r="AD96" i="2"/>
  <c r="AD100" i="2"/>
  <c r="AD104" i="2"/>
  <c r="AD108" i="2"/>
  <c r="AD112" i="2"/>
  <c r="AD116" i="2"/>
  <c r="AD120" i="2"/>
  <c r="AD124" i="2"/>
  <c r="AD128" i="2"/>
  <c r="AD132" i="2"/>
  <c r="AD136" i="2"/>
  <c r="AD140" i="2"/>
  <c r="AN71" i="2"/>
  <c r="AM71" i="2" s="1"/>
  <c r="AN87" i="2"/>
  <c r="AM87" i="2" s="1"/>
  <c r="AN103" i="2"/>
  <c r="AN119" i="2"/>
  <c r="AN135" i="2"/>
  <c r="AN77" i="2"/>
  <c r="AM77" i="2" s="1"/>
  <c r="AN93" i="2"/>
  <c r="AM93" i="2" s="1"/>
  <c r="AN109" i="2"/>
  <c r="AN125" i="2"/>
  <c r="AD141" i="2"/>
  <c r="AD145" i="2"/>
  <c r="AD149" i="2"/>
  <c r="AD153" i="2"/>
  <c r="AD157" i="2"/>
  <c r="AD161" i="2"/>
  <c r="AD165" i="2"/>
  <c r="AD169" i="2"/>
  <c r="AD173" i="2"/>
  <c r="AD177" i="2"/>
  <c r="AD181" i="2"/>
  <c r="AD185" i="2"/>
  <c r="AN68" i="2"/>
  <c r="AM68" i="2" s="1"/>
  <c r="AN84" i="2"/>
  <c r="AM84" i="2" s="1"/>
  <c r="AN100" i="2"/>
  <c r="AN116" i="2"/>
  <c r="AN132" i="2"/>
  <c r="AN142" i="2"/>
  <c r="AN146" i="2"/>
  <c r="AN150" i="2"/>
  <c r="AN154" i="2"/>
  <c r="AN158" i="2"/>
  <c r="AN162" i="2"/>
  <c r="AN166" i="2"/>
  <c r="AN170" i="2"/>
  <c r="AN174" i="2"/>
  <c r="AN178" i="2"/>
  <c r="AN182" i="2"/>
  <c r="AN186" i="2"/>
  <c r="AN190" i="2"/>
  <c r="AN194" i="2"/>
  <c r="AN198" i="2"/>
  <c r="AN202" i="2"/>
  <c r="AN110" i="2"/>
  <c r="AD199" i="2"/>
  <c r="AN206" i="2"/>
  <c r="AN210" i="2"/>
  <c r="AN214" i="2"/>
  <c r="AN218" i="2"/>
  <c r="AN222" i="2"/>
  <c r="AN226" i="2"/>
  <c r="AN230" i="2"/>
  <c r="AN234" i="2"/>
  <c r="AN238" i="2"/>
  <c r="AN242" i="2"/>
  <c r="AN246" i="2"/>
  <c r="AD69" i="2"/>
  <c r="AC69" i="2" s="1"/>
  <c r="AD73" i="2"/>
  <c r="AC73" i="2" s="1"/>
  <c r="AD77" i="2"/>
  <c r="AC77" i="2" s="1"/>
  <c r="AD81" i="2"/>
  <c r="AC81" i="2" s="1"/>
  <c r="AD85" i="2"/>
  <c r="AC85" i="2" s="1"/>
  <c r="AD89" i="2"/>
  <c r="AC89" i="2" s="1"/>
  <c r="AD93" i="2"/>
  <c r="AC93" i="2" s="1"/>
  <c r="AD97" i="2"/>
  <c r="AD101" i="2"/>
  <c r="AD105" i="2"/>
  <c r="AD109" i="2"/>
  <c r="AD113" i="2"/>
  <c r="AD117" i="2"/>
  <c r="AD121" i="2"/>
  <c r="AD125" i="2"/>
  <c r="AD129" i="2"/>
  <c r="AD133" i="2"/>
  <c r="AD137" i="2"/>
  <c r="AD66" i="2"/>
  <c r="AC66" i="2" s="1"/>
  <c r="AN75" i="2"/>
  <c r="AM75" i="2" s="1"/>
  <c r="AN91" i="2"/>
  <c r="AM91" i="2" s="1"/>
  <c r="AN107" i="2"/>
  <c r="AN123" i="2"/>
  <c r="AN139" i="2"/>
  <c r="AN81" i="2"/>
  <c r="AM81" i="2" s="1"/>
  <c r="AN97" i="2"/>
  <c r="AN113" i="2"/>
  <c r="AN129" i="2"/>
  <c r="AD142" i="2"/>
  <c r="AD146" i="2"/>
  <c r="AD150" i="2"/>
  <c r="AD154" i="2"/>
  <c r="AD158" i="2"/>
  <c r="AD162" i="2"/>
  <c r="AD166" i="2"/>
  <c r="AD170" i="2"/>
  <c r="AD174" i="2"/>
  <c r="AD178" i="2"/>
  <c r="AD182" i="2"/>
  <c r="AD186" i="2"/>
  <c r="AN72" i="2"/>
  <c r="AM72" i="2" s="1"/>
  <c r="AN88" i="2"/>
  <c r="AM88" i="2" s="1"/>
  <c r="AN104" i="2"/>
  <c r="AN120" i="2"/>
  <c r="AN136" i="2"/>
  <c r="AN143" i="2"/>
  <c r="AN147" i="2"/>
  <c r="AN151" i="2"/>
  <c r="AN155" i="2"/>
  <c r="AN159" i="2"/>
  <c r="AN163" i="2"/>
  <c r="AN167" i="2"/>
  <c r="AN171" i="2"/>
  <c r="AN175" i="2"/>
  <c r="AN179" i="2"/>
  <c r="AN183" i="2"/>
  <c r="AN187" i="2"/>
  <c r="AN191" i="2"/>
  <c r="AN195" i="2"/>
  <c r="AN199" i="2"/>
  <c r="AN203" i="2"/>
  <c r="AN126" i="2"/>
  <c r="AD203" i="2"/>
  <c r="AN207" i="2"/>
  <c r="AN211" i="2"/>
  <c r="AN215" i="2"/>
  <c r="AN219" i="2"/>
  <c r="AN223" i="2"/>
  <c r="AN227" i="2"/>
  <c r="AN231" i="2"/>
  <c r="AN235" i="2"/>
  <c r="AN239" i="2"/>
  <c r="AN243" i="2"/>
  <c r="AD70" i="2"/>
  <c r="AC70" i="2" s="1"/>
  <c r="AD74" i="2"/>
  <c r="AC74" i="2" s="1"/>
  <c r="AD78" i="2"/>
  <c r="AC78" i="2" s="1"/>
  <c r="AD82" i="2"/>
  <c r="AC82" i="2" s="1"/>
  <c r="AD86" i="2"/>
  <c r="AC86" i="2" s="1"/>
  <c r="AD90" i="2"/>
  <c r="AC90" i="2" s="1"/>
  <c r="AD94" i="2"/>
  <c r="AC94" i="2" s="1"/>
  <c r="AD98" i="2"/>
  <c r="AD102" i="2"/>
  <c r="AD106" i="2"/>
  <c r="AD110" i="2"/>
  <c r="AD114" i="2"/>
  <c r="AD118" i="2"/>
  <c r="AD122" i="2"/>
  <c r="AD126" i="2"/>
  <c r="AD130" i="2"/>
  <c r="AD134" i="2"/>
  <c r="AD138" i="2"/>
  <c r="AN67" i="2"/>
  <c r="AM67" i="2" s="1"/>
  <c r="AN79" i="2"/>
  <c r="AM79" i="2" s="1"/>
  <c r="AN95" i="2"/>
  <c r="AM95" i="2" s="1"/>
  <c r="AD67" i="2"/>
  <c r="AC67" i="2" s="1"/>
  <c r="AD83" i="2"/>
  <c r="AC83" i="2" s="1"/>
  <c r="AD99" i="2"/>
  <c r="AD115" i="2"/>
  <c r="AD131" i="2"/>
  <c r="AN83" i="2"/>
  <c r="AM83" i="2" s="1"/>
  <c r="AN127" i="2"/>
  <c r="AN85" i="2"/>
  <c r="AM85" i="2" s="1"/>
  <c r="AN117" i="2"/>
  <c r="AD143" i="2"/>
  <c r="AD151" i="2"/>
  <c r="AD159" i="2"/>
  <c r="AD167" i="2"/>
  <c r="AD175" i="2"/>
  <c r="AD183" i="2"/>
  <c r="AN76" i="2"/>
  <c r="AM76" i="2" s="1"/>
  <c r="AN108" i="2"/>
  <c r="AN140" i="2"/>
  <c r="AN148" i="2"/>
  <c r="AN156" i="2"/>
  <c r="AN164" i="2"/>
  <c r="AN172" i="2"/>
  <c r="AN180" i="2"/>
  <c r="AN188" i="2"/>
  <c r="AN196" i="2"/>
  <c r="AN78" i="2"/>
  <c r="AM78" i="2" s="1"/>
  <c r="AN204" i="2"/>
  <c r="AN212" i="2"/>
  <c r="AN220" i="2"/>
  <c r="AN228" i="2"/>
  <c r="AN236" i="2"/>
  <c r="AN244" i="2"/>
  <c r="AN118" i="2"/>
  <c r="AD197" i="2"/>
  <c r="AN106" i="2"/>
  <c r="AD196" i="2"/>
  <c r="AD206" i="2"/>
  <c r="AD210" i="2"/>
  <c r="AD214" i="2"/>
  <c r="AD218" i="2"/>
  <c r="AD222" i="2"/>
  <c r="AD226" i="2"/>
  <c r="AD230" i="2"/>
  <c r="AD234" i="2"/>
  <c r="AD238" i="2"/>
  <c r="AD242" i="2"/>
  <c r="AD246" i="2"/>
  <c r="AD190" i="2"/>
  <c r="AD71" i="2"/>
  <c r="AC71" i="2" s="1"/>
  <c r="AD87" i="2"/>
  <c r="AC87" i="2" s="1"/>
  <c r="AD103" i="2"/>
  <c r="AD119" i="2"/>
  <c r="AD135" i="2"/>
  <c r="AN99" i="2"/>
  <c r="AN131" i="2"/>
  <c r="AN89" i="2"/>
  <c r="AM89" i="2" s="1"/>
  <c r="AN121" i="2"/>
  <c r="AD144" i="2"/>
  <c r="AD152" i="2"/>
  <c r="AD160" i="2"/>
  <c r="AD168" i="2"/>
  <c r="AD176" i="2"/>
  <c r="AD184" i="2"/>
  <c r="AN80" i="2"/>
  <c r="AM80" i="2" s="1"/>
  <c r="AN112" i="2"/>
  <c r="AN141" i="2"/>
  <c r="AN149" i="2"/>
  <c r="AN157" i="2"/>
  <c r="AN165" i="2"/>
  <c r="AN173" i="2"/>
  <c r="AN181" i="2"/>
  <c r="AN189" i="2"/>
  <c r="AN197" i="2"/>
  <c r="AN94" i="2"/>
  <c r="AM94" i="2" s="1"/>
  <c r="AN205" i="2"/>
  <c r="AN213" i="2"/>
  <c r="AN221" i="2"/>
  <c r="AN229" i="2"/>
  <c r="AN237" i="2"/>
  <c r="AN245" i="2"/>
  <c r="AN70" i="2"/>
  <c r="AM70" i="2" s="1"/>
  <c r="AN134" i="2"/>
  <c r="AD201" i="2"/>
  <c r="AN122" i="2"/>
  <c r="AD200" i="2"/>
  <c r="AD207" i="2"/>
  <c r="AD211" i="2"/>
  <c r="AD215" i="2"/>
  <c r="AD219" i="2"/>
  <c r="AD223" i="2"/>
  <c r="AD227" i="2"/>
  <c r="AD231" i="2"/>
  <c r="AD235" i="2"/>
  <c r="AD239" i="2"/>
  <c r="AD243" i="2"/>
  <c r="AN98" i="2"/>
  <c r="AD75" i="2"/>
  <c r="AC75" i="2" s="1"/>
  <c r="AD91" i="2"/>
  <c r="AC91" i="2" s="1"/>
  <c r="AD107" i="2"/>
  <c r="AD123" i="2"/>
  <c r="AD139" i="2"/>
  <c r="AN111" i="2"/>
  <c r="AN69" i="2"/>
  <c r="AM69" i="2" s="1"/>
  <c r="AN101" i="2"/>
  <c r="AN133" i="2"/>
  <c r="AD147" i="2"/>
  <c r="AD155" i="2"/>
  <c r="AD163" i="2"/>
  <c r="AD171" i="2"/>
  <c r="AD179" i="2"/>
  <c r="AD187" i="2"/>
  <c r="AN92" i="2"/>
  <c r="AM92" i="2" s="1"/>
  <c r="AN124" i="2"/>
  <c r="AN144" i="2"/>
  <c r="AN152" i="2"/>
  <c r="AN160" i="2"/>
  <c r="AN168" i="2"/>
  <c r="AN176" i="2"/>
  <c r="AN184" i="2"/>
  <c r="AN192" i="2"/>
  <c r="AN200" i="2"/>
  <c r="AD191" i="2"/>
  <c r="AN208" i="2"/>
  <c r="AN216" i="2"/>
  <c r="AN224" i="2"/>
  <c r="AN232" i="2"/>
  <c r="AN240" i="2"/>
  <c r="AN86" i="2"/>
  <c r="AM86" i="2" s="1"/>
  <c r="AD189" i="2"/>
  <c r="AN74" i="2"/>
  <c r="AM74" i="2" s="1"/>
  <c r="AN138" i="2"/>
  <c r="AD204" i="2"/>
  <c r="AD208" i="2"/>
  <c r="AD212" i="2"/>
  <c r="AD216" i="2"/>
  <c r="AD220" i="2"/>
  <c r="AD224" i="2"/>
  <c r="AD228" i="2"/>
  <c r="AD232" i="2"/>
  <c r="AD236" i="2"/>
  <c r="AD240" i="2"/>
  <c r="AD244" i="2"/>
  <c r="AD194" i="2"/>
  <c r="AN114" i="2"/>
  <c r="AD79" i="2"/>
  <c r="AC79" i="2" s="1"/>
  <c r="AD95" i="2"/>
  <c r="AC95" i="2" s="1"/>
  <c r="AD111" i="2"/>
  <c r="AD127" i="2"/>
  <c r="AN66" i="2"/>
  <c r="AM66" i="2" s="1"/>
  <c r="AN115" i="2"/>
  <c r="AN73" i="2"/>
  <c r="AM73" i="2" s="1"/>
  <c r="AN105" i="2"/>
  <c r="AN137" i="2"/>
  <c r="AD148" i="2"/>
  <c r="AD156" i="2"/>
  <c r="AD164" i="2"/>
  <c r="AD172" i="2"/>
  <c r="AD180" i="2"/>
  <c r="AD188" i="2"/>
  <c r="AN96" i="2"/>
  <c r="AN128" i="2"/>
  <c r="AN145" i="2"/>
  <c r="AN153" i="2"/>
  <c r="AN161" i="2"/>
  <c r="AN169" i="2"/>
  <c r="AN177" i="2"/>
  <c r="AN185" i="2"/>
  <c r="AN193" i="2"/>
  <c r="AN201" i="2"/>
  <c r="AD195" i="2"/>
  <c r="AN209" i="2"/>
  <c r="AN217" i="2"/>
  <c r="AN225" i="2"/>
  <c r="AN233" i="2"/>
  <c r="AN241" i="2"/>
  <c r="AN102" i="2"/>
  <c r="AD193" i="2"/>
  <c r="AN90" i="2"/>
  <c r="AM90" i="2" s="1"/>
  <c r="AD192" i="2"/>
  <c r="AD205" i="2"/>
  <c r="AD209" i="2"/>
  <c r="AD213" i="2"/>
  <c r="AD217" i="2"/>
  <c r="AD221" i="2"/>
  <c r="AD225" i="2"/>
  <c r="AD229" i="2"/>
  <c r="AD233" i="2"/>
  <c r="AD237" i="2"/>
  <c r="AD241" i="2"/>
  <c r="AD245" i="2"/>
  <c r="AN82" i="2"/>
  <c r="AM82" i="2" s="1"/>
  <c r="AD198" i="2"/>
  <c r="AN130" i="2"/>
  <c r="AD202" i="2"/>
  <c r="AN65" i="2"/>
  <c r="AM65" i="2" s="1"/>
  <c r="AD65" i="2"/>
  <c r="AC65" i="2" s="1"/>
  <c r="CM95" i="2"/>
  <c r="CR95" i="2"/>
  <c r="CL95" i="2"/>
  <c r="AP95" i="2"/>
  <c r="CI95" i="2"/>
  <c r="AO95" i="2"/>
  <c r="AL95" i="2"/>
  <c r="CU95" i="2"/>
  <c r="CV95" i="2"/>
  <c r="AQ95" i="2"/>
  <c r="CS95" i="2"/>
  <c r="CH95" i="2"/>
  <c r="CW95" i="2"/>
  <c r="CX95" i="2" s="1"/>
  <c r="AB95" i="2"/>
  <c r="CK95" i="2"/>
  <c r="AE95" i="2"/>
  <c r="AH36" i="2"/>
  <c r="AH45" i="2"/>
  <c r="AH52" i="2"/>
  <c r="AH41" i="2"/>
  <c r="AH39" i="2"/>
  <c r="AH43" i="2"/>
  <c r="AH62" i="2"/>
  <c r="AH40" i="2"/>
  <c r="AH46" i="2"/>
  <c r="AH38" i="2"/>
  <c r="AH42" i="2"/>
  <c r="AH50" i="2"/>
  <c r="AH64" i="2"/>
  <c r="AH51" i="2"/>
  <c r="AH48" i="2"/>
  <c r="AH60" i="2"/>
  <c r="AH63" i="2"/>
  <c r="AH44" i="2"/>
  <c r="AH61" i="2"/>
  <c r="AH37" i="2"/>
  <c r="AN63" i="2"/>
  <c r="AM63" i="2" s="1"/>
  <c r="AN61" i="2"/>
  <c r="AM61" i="2" s="1"/>
  <c r="AN59" i="2"/>
  <c r="AN57" i="2"/>
  <c r="AN55" i="2"/>
  <c r="AN40" i="2"/>
  <c r="AM40" i="2" s="1"/>
  <c r="AN38" i="2"/>
  <c r="AM38" i="2" s="1"/>
  <c r="AN36" i="2"/>
  <c r="AM36" i="2" s="1"/>
  <c r="AN53" i="2"/>
  <c r="AN51" i="2"/>
  <c r="AM51" i="2" s="1"/>
  <c r="AN49" i="2"/>
  <c r="AM49" i="2" s="1"/>
  <c r="AN47" i="2"/>
  <c r="AM47" i="2" s="1"/>
  <c r="AN45" i="2"/>
  <c r="AM45" i="2" s="1"/>
  <c r="AN43" i="2"/>
  <c r="AM43" i="2" s="1"/>
  <c r="AN64" i="2"/>
  <c r="AM64" i="2" s="1"/>
  <c r="AN62" i="2"/>
  <c r="AM62" i="2" s="1"/>
  <c r="AN60" i="2"/>
  <c r="AM60" i="2" s="1"/>
  <c r="AN58" i="2"/>
  <c r="AN56" i="2"/>
  <c r="AN54" i="2"/>
  <c r="AN52" i="2"/>
  <c r="AM52" i="2" s="1"/>
  <c r="AN50" i="2"/>
  <c r="AM50" i="2" s="1"/>
  <c r="AN48" i="2"/>
  <c r="AM48" i="2" s="1"/>
  <c r="AN46" i="2"/>
  <c r="AM46" i="2" s="1"/>
  <c r="AN39" i="2"/>
  <c r="AM39" i="2" s="1"/>
  <c r="AN44" i="2"/>
  <c r="AM44" i="2" s="1"/>
  <c r="AN42" i="2"/>
  <c r="AM42" i="2" s="1"/>
  <c r="AN41" i="2"/>
  <c r="AM41" i="2" s="1"/>
  <c r="AN37" i="2"/>
  <c r="AM37" i="2" s="1"/>
  <c r="AD37" i="2"/>
  <c r="AC37" i="2" s="1"/>
  <c r="AD56" i="2"/>
  <c r="AD40" i="2"/>
  <c r="AC40" i="2" s="1"/>
  <c r="AD63" i="2"/>
  <c r="AC63" i="2" s="1"/>
  <c r="AD36" i="2"/>
  <c r="AC36" i="2" s="1"/>
  <c r="AD50" i="2"/>
  <c r="AC50" i="2" s="1"/>
  <c r="AD59" i="2"/>
  <c r="AD61" i="2"/>
  <c r="AC61" i="2" s="1"/>
  <c r="AD45" i="2"/>
  <c r="AC45" i="2" s="1"/>
  <c r="AD52" i="2"/>
  <c r="AC52" i="2" s="1"/>
  <c r="AD55" i="2"/>
  <c r="AD62" i="2"/>
  <c r="AC62" i="2" s="1"/>
  <c r="AD46" i="2"/>
  <c r="AC46" i="2" s="1"/>
  <c r="AD51" i="2"/>
  <c r="AC51" i="2" s="1"/>
  <c r="AD57" i="2"/>
  <c r="AD41" i="2"/>
  <c r="AC41" i="2" s="1"/>
  <c r="AD44" i="2"/>
  <c r="AC44" i="2" s="1"/>
  <c r="AD64" i="2"/>
  <c r="AC64" i="2" s="1"/>
  <c r="AD39" i="2"/>
  <c r="AC39" i="2" s="1"/>
  <c r="AD54" i="2"/>
  <c r="AD48" i="2"/>
  <c r="AC48" i="2" s="1"/>
  <c r="AD47" i="2"/>
  <c r="AC47" i="2" s="1"/>
  <c r="AD58" i="2"/>
  <c r="AD42" i="2"/>
  <c r="AC42" i="2" s="1"/>
  <c r="AD43" i="2"/>
  <c r="AC43" i="2" s="1"/>
  <c r="AD53" i="2"/>
  <c r="AD60" i="2"/>
  <c r="AC60" i="2" s="1"/>
  <c r="AD38" i="2"/>
  <c r="AC38" i="2" s="1"/>
  <c r="AD49" i="2"/>
  <c r="AC49" i="2" s="1"/>
  <c r="E3" i="5"/>
  <c r="H3" i="5"/>
  <c r="G3" i="5"/>
  <c r="F3" i="5"/>
  <c r="C9" i="5"/>
  <c r="D9" i="5" s="1"/>
  <c r="H9" i="5" s="1"/>
  <c r="E9" i="5"/>
  <c r="F9" i="5"/>
  <c r="G9" i="5"/>
  <c r="C11" i="5"/>
  <c r="D11" i="5" s="1"/>
  <c r="B12" i="5"/>
  <c r="F8" i="5"/>
  <c r="C10" i="5"/>
  <c r="D10" i="5" s="1"/>
  <c r="E8" i="5"/>
  <c r="H8" i="5"/>
  <c r="B38" i="10" l="1"/>
  <c r="B51" i="10"/>
  <c r="B41" i="10"/>
  <c r="A100" i="2"/>
  <c r="DE100" i="2" s="1"/>
  <c r="A65" i="10"/>
  <c r="AF99" i="2"/>
  <c r="B60" i="10"/>
  <c r="B44" i="10"/>
  <c r="B52" i="10"/>
  <c r="B57" i="10"/>
  <c r="AR95" i="2"/>
  <c r="B54" i="10"/>
  <c r="B39" i="10"/>
  <c r="B55" i="10"/>
  <c r="B45" i="10"/>
  <c r="B32" i="10"/>
  <c r="B58" i="10"/>
  <c r="B35" i="10"/>
  <c r="B47" i="10"/>
  <c r="B34" i="10"/>
  <c r="B37" i="10"/>
  <c r="B42" i="10"/>
  <c r="B40" i="10"/>
  <c r="B36" i="10"/>
  <c r="B33" i="10"/>
  <c r="B43" i="10"/>
  <c r="B53" i="10"/>
  <c r="B49" i="10"/>
  <c r="B46" i="10"/>
  <c r="B48" i="10"/>
  <c r="B31" i="10"/>
  <c r="B56" i="10"/>
  <c r="B50" i="10"/>
  <c r="B59" i="10"/>
  <c r="AK95" i="2"/>
  <c r="AS95" i="2" s="1"/>
  <c r="CQ95" i="2"/>
  <c r="CY95" i="2" s="1"/>
  <c r="CG95" i="2"/>
  <c r="CO95" i="2" s="1"/>
  <c r="CN95" i="2"/>
  <c r="AG96" i="2"/>
  <c r="AA95" i="2"/>
  <c r="AI95" i="2" s="1"/>
  <c r="B61" i="10" s="1"/>
  <c r="AL96" i="2"/>
  <c r="AO96" i="2"/>
  <c r="AK96" i="2" s="1"/>
  <c r="AS96" i="2" s="1"/>
  <c r="CL96" i="2"/>
  <c r="CR96" i="2"/>
  <c r="CS96" i="2"/>
  <c r="CH96" i="2"/>
  <c r="AM96" i="2"/>
  <c r="AE96" i="2"/>
  <c r="AB96" i="2"/>
  <c r="CV96" i="2"/>
  <c r="CW96" i="2"/>
  <c r="CM96" i="2"/>
  <c r="CI96" i="2"/>
  <c r="AQ96" i="2"/>
  <c r="AP96" i="2"/>
  <c r="CK96" i="2"/>
  <c r="AC96" i="2"/>
  <c r="CU96" i="2"/>
  <c r="E10" i="5"/>
  <c r="F10" i="5"/>
  <c r="G10" i="5"/>
  <c r="H10" i="5"/>
  <c r="C12" i="5"/>
  <c r="D12" i="5" s="1"/>
  <c r="B13" i="5"/>
  <c r="F11" i="5"/>
  <c r="G11" i="5"/>
  <c r="H11" i="5"/>
  <c r="E11" i="5"/>
  <c r="A101" i="2" l="1"/>
  <c r="DE101" i="2" s="1"/>
  <c r="A66" i="10"/>
  <c r="AF100" i="2"/>
  <c r="AR96" i="2"/>
  <c r="AH96" i="2"/>
  <c r="CQ96" i="2"/>
  <c r="CY96" i="2" s="1"/>
  <c r="CX96" i="2"/>
  <c r="CN96" i="2"/>
  <c r="CG96" i="2"/>
  <c r="CO96" i="2" s="1"/>
  <c r="AG97" i="2"/>
  <c r="AA96" i="2"/>
  <c r="AI96" i="2" s="1"/>
  <c r="AB97" i="2"/>
  <c r="CM97" i="2"/>
  <c r="CK97" i="2"/>
  <c r="AO97" i="2"/>
  <c r="CH97" i="2"/>
  <c r="CI97" i="2"/>
  <c r="AQ97" i="2"/>
  <c r="AC97" i="2"/>
  <c r="AP97" i="2"/>
  <c r="AE97" i="2"/>
  <c r="AM97" i="2"/>
  <c r="CV97" i="2"/>
  <c r="CR97" i="2"/>
  <c r="CS97" i="2"/>
  <c r="AL97" i="2"/>
  <c r="CL97" i="2"/>
  <c r="CW97" i="2"/>
  <c r="CU97" i="2"/>
  <c r="B14" i="5"/>
  <c r="C13" i="5"/>
  <c r="D13" i="5" s="1"/>
  <c r="G12" i="5"/>
  <c r="H12" i="5"/>
  <c r="E12" i="5"/>
  <c r="F12" i="5"/>
  <c r="A102" i="2" l="1"/>
  <c r="DE102" i="2" s="1"/>
  <c r="A67" i="10"/>
  <c r="AF101" i="2"/>
  <c r="AR97" i="2"/>
  <c r="B62" i="10"/>
  <c r="AK97" i="2"/>
  <c r="AS97" i="2" s="1"/>
  <c r="CX97" i="2"/>
  <c r="AH97" i="2"/>
  <c r="CG97" i="2"/>
  <c r="CO97" i="2" s="1"/>
  <c r="CQ97" i="2"/>
  <c r="CY97" i="2" s="1"/>
  <c r="CN97" i="2"/>
  <c r="AG98" i="2"/>
  <c r="AA97" i="2"/>
  <c r="AI97" i="2" s="1"/>
  <c r="AM98" i="2"/>
  <c r="AC98" i="2"/>
  <c r="CM98" i="2"/>
  <c r="CW98" i="2"/>
  <c r="CK98" i="2"/>
  <c r="CR98" i="2"/>
  <c r="AE98" i="2"/>
  <c r="AQ98" i="2"/>
  <c r="CH98" i="2"/>
  <c r="AB98" i="2"/>
  <c r="CL98" i="2"/>
  <c r="CV98" i="2"/>
  <c r="AL98" i="2"/>
  <c r="AP98" i="2"/>
  <c r="CU98" i="2"/>
  <c r="CI98" i="2"/>
  <c r="CS98" i="2"/>
  <c r="AO98" i="2"/>
  <c r="H13" i="5"/>
  <c r="E13" i="5"/>
  <c r="F13" i="5"/>
  <c r="G13" i="5"/>
  <c r="B15" i="5"/>
  <c r="C14" i="5"/>
  <c r="D14" i="5" s="1"/>
  <c r="AI31" i="2"/>
  <c r="B36" i="2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A103" i="2" l="1"/>
  <c r="DE103" i="2" s="1"/>
  <c r="A68" i="10"/>
  <c r="AF102" i="2"/>
  <c r="B63" i="10"/>
  <c r="AK98" i="2"/>
  <c r="AS98" i="2" s="1"/>
  <c r="AR98" i="2"/>
  <c r="AH98" i="2"/>
  <c r="CX98" i="2"/>
  <c r="CQ98" i="2"/>
  <c r="CY98" i="2" s="1"/>
  <c r="CN98" i="2"/>
  <c r="CG98" i="2"/>
  <c r="CO98" i="2" s="1"/>
  <c r="AG99" i="2"/>
  <c r="AA98" i="2"/>
  <c r="AI98" i="2" s="1"/>
  <c r="CK99" i="2"/>
  <c r="CU99" i="2"/>
  <c r="CV99" i="2"/>
  <c r="AO99" i="2"/>
  <c r="CW99" i="2"/>
  <c r="AL99" i="2"/>
  <c r="AM99" i="2"/>
  <c r="AE99" i="2"/>
  <c r="CI99" i="2"/>
  <c r="AB99" i="2"/>
  <c r="AP99" i="2"/>
  <c r="AQ99" i="2"/>
  <c r="CH99" i="2"/>
  <c r="CM99" i="2"/>
  <c r="CS99" i="2"/>
  <c r="AC99" i="2"/>
  <c r="CR99" i="2"/>
  <c r="CL99" i="2"/>
  <c r="B101" i="2"/>
  <c r="E14" i="5"/>
  <c r="F14" i="5"/>
  <c r="G14" i="5"/>
  <c r="H14" i="5"/>
  <c r="C15" i="5"/>
  <c r="D15" i="5" s="1"/>
  <c r="B16" i="5"/>
  <c r="A104" i="2" l="1"/>
  <c r="DE104" i="2" s="1"/>
  <c r="A69" i="10"/>
  <c r="AF103" i="2"/>
  <c r="AR99" i="2"/>
  <c r="CQ99" i="2"/>
  <c r="CY99" i="2" s="1"/>
  <c r="B64" i="10"/>
  <c r="AK99" i="2"/>
  <c r="AS99" i="2" s="1"/>
  <c r="CX99" i="2"/>
  <c r="AH99" i="2"/>
  <c r="CN99" i="2"/>
  <c r="CG99" i="2"/>
  <c r="CO99" i="2" s="1"/>
  <c r="AG100" i="2"/>
  <c r="AH100" i="2" s="1"/>
  <c r="AA99" i="2"/>
  <c r="AI99" i="2" s="1"/>
  <c r="CW100" i="2"/>
  <c r="AM100" i="2"/>
  <c r="CM100" i="2"/>
  <c r="AB100" i="2"/>
  <c r="AP100" i="2"/>
  <c r="AQ100" i="2"/>
  <c r="CH100" i="2"/>
  <c r="CI100" i="2"/>
  <c r="AE100" i="2"/>
  <c r="CK100" i="2"/>
  <c r="CV100" i="2"/>
  <c r="AL100" i="2"/>
  <c r="AC100" i="2"/>
  <c r="CL100" i="2"/>
  <c r="AO100" i="2"/>
  <c r="CS100" i="2"/>
  <c r="CU100" i="2"/>
  <c r="CR100" i="2"/>
  <c r="B102" i="2"/>
  <c r="C16" i="5"/>
  <c r="D16" i="5" s="1"/>
  <c r="B17" i="5"/>
  <c r="F15" i="5"/>
  <c r="H15" i="5"/>
  <c r="E15" i="5"/>
  <c r="G15" i="5"/>
  <c r="CR38" i="2"/>
  <c r="CU38" i="2"/>
  <c r="CR39" i="2"/>
  <c r="CU39" i="2"/>
  <c r="CR40" i="2"/>
  <c r="CU40" i="2"/>
  <c r="CR41" i="2"/>
  <c r="CU41" i="2"/>
  <c r="CR42" i="2"/>
  <c r="CU42" i="2"/>
  <c r="CR43" i="2"/>
  <c r="CU43" i="2"/>
  <c r="CR44" i="2"/>
  <c r="CU44" i="2"/>
  <c r="CR45" i="2"/>
  <c r="CU45" i="2"/>
  <c r="CR46" i="2"/>
  <c r="CU46" i="2"/>
  <c r="CR47" i="2"/>
  <c r="CU47" i="2"/>
  <c r="CR48" i="2"/>
  <c r="CU48" i="2"/>
  <c r="CR49" i="2"/>
  <c r="CU49" i="2"/>
  <c r="CR50" i="2"/>
  <c r="CU50" i="2"/>
  <c r="CR51" i="2"/>
  <c r="CU51" i="2"/>
  <c r="CR52" i="2"/>
  <c r="CU52" i="2"/>
  <c r="CR60" i="2"/>
  <c r="CU60" i="2"/>
  <c r="CR61" i="2"/>
  <c r="CU61" i="2"/>
  <c r="CR62" i="2"/>
  <c r="CU62" i="2"/>
  <c r="CR63" i="2"/>
  <c r="CU63" i="2"/>
  <c r="CR64" i="2"/>
  <c r="CU64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60" i="2"/>
  <c r="AE61" i="2"/>
  <c r="AE62" i="2"/>
  <c r="AE63" i="2"/>
  <c r="AE64" i="2"/>
  <c r="AE36" i="2"/>
  <c r="BZ32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60" i="2"/>
  <c r="AB61" i="2"/>
  <c r="AB62" i="2"/>
  <c r="AB63" i="2"/>
  <c r="AB64" i="2"/>
  <c r="E36" i="2"/>
  <c r="D36" i="2" s="1"/>
  <c r="A105" i="2" l="1"/>
  <c r="DE105" i="2" s="1"/>
  <c r="A70" i="10"/>
  <c r="AF104" i="2"/>
  <c r="AR100" i="2"/>
  <c r="B65" i="10"/>
  <c r="AK100" i="2"/>
  <c r="AS100" i="2" s="1"/>
  <c r="CQ100" i="2"/>
  <c r="CY100" i="2" s="1"/>
  <c r="CX100" i="2"/>
  <c r="CN100" i="2"/>
  <c r="CG100" i="2"/>
  <c r="CO100" i="2" s="1"/>
  <c r="AG101" i="2"/>
  <c r="AA100" i="2"/>
  <c r="AI100" i="2" s="1"/>
  <c r="B66" i="10" s="1"/>
  <c r="CI101" i="2"/>
  <c r="AB101" i="2"/>
  <c r="AP101" i="2"/>
  <c r="CK101" i="2"/>
  <c r="CL101" i="2"/>
  <c r="AE101" i="2"/>
  <c r="CM101" i="2"/>
  <c r="AC101" i="2"/>
  <c r="CU101" i="2"/>
  <c r="CR101" i="2"/>
  <c r="AO101" i="2"/>
  <c r="CS101" i="2"/>
  <c r="AQ101" i="2"/>
  <c r="AM101" i="2"/>
  <c r="CV101" i="2"/>
  <c r="CW101" i="2"/>
  <c r="AL101" i="2"/>
  <c r="CH101" i="2"/>
  <c r="B103" i="2"/>
  <c r="AA62" i="2"/>
  <c r="AA51" i="2"/>
  <c r="AA47" i="2"/>
  <c r="AA43" i="2"/>
  <c r="AA39" i="2"/>
  <c r="AA61" i="2"/>
  <c r="AA50" i="2"/>
  <c r="AA46" i="2"/>
  <c r="AA42" i="2"/>
  <c r="AA38" i="2"/>
  <c r="AA36" i="2"/>
  <c r="AI36" i="2" s="1"/>
  <c r="B2" i="10" s="1"/>
  <c r="AA63" i="2"/>
  <c r="AA52" i="2"/>
  <c r="AA48" i="2"/>
  <c r="AA44" i="2"/>
  <c r="AA40" i="2"/>
  <c r="AA64" i="2"/>
  <c r="AA60" i="2"/>
  <c r="AA49" i="2"/>
  <c r="AA45" i="2"/>
  <c r="AA41" i="2"/>
  <c r="AA37" i="2"/>
  <c r="C17" i="5"/>
  <c r="D17" i="5" s="1"/>
  <c r="B18" i="5"/>
  <c r="G16" i="5"/>
  <c r="E16" i="5"/>
  <c r="F16" i="5"/>
  <c r="H16" i="5"/>
  <c r="CQ64" i="2"/>
  <c r="CY64" i="2" s="1"/>
  <c r="CQ62" i="2"/>
  <c r="CY62" i="2" s="1"/>
  <c r="CQ60" i="2"/>
  <c r="CY60" i="2" s="1"/>
  <c r="CQ51" i="2"/>
  <c r="CY51" i="2" s="1"/>
  <c r="CQ49" i="2"/>
  <c r="CY49" i="2" s="1"/>
  <c r="CQ47" i="2"/>
  <c r="CY47" i="2" s="1"/>
  <c r="CQ45" i="2"/>
  <c r="CY45" i="2" s="1"/>
  <c r="CQ43" i="2"/>
  <c r="CY43" i="2" s="1"/>
  <c r="CQ41" i="2"/>
  <c r="CY41" i="2" s="1"/>
  <c r="CQ39" i="2"/>
  <c r="CY39" i="2" s="1"/>
  <c r="CA32" i="2"/>
  <c r="CA33" i="2" s="1"/>
  <c r="CQ63" i="2"/>
  <c r="CY63" i="2" s="1"/>
  <c r="CQ61" i="2"/>
  <c r="CY61" i="2" s="1"/>
  <c r="CQ52" i="2"/>
  <c r="CY52" i="2" s="1"/>
  <c r="CQ50" i="2"/>
  <c r="CY50" i="2" s="1"/>
  <c r="CQ48" i="2"/>
  <c r="CY48" i="2" s="1"/>
  <c r="CQ46" i="2"/>
  <c r="CY46" i="2" s="1"/>
  <c r="CQ44" i="2"/>
  <c r="CY44" i="2" s="1"/>
  <c r="CQ42" i="2"/>
  <c r="CY42" i="2" s="1"/>
  <c r="CQ40" i="2"/>
  <c r="CY40" i="2" s="1"/>
  <c r="CQ38" i="2"/>
  <c r="CY38" i="2" s="1"/>
  <c r="A106" i="2" l="1"/>
  <c r="DE106" i="2" s="1"/>
  <c r="A71" i="10"/>
  <c r="AF105" i="2"/>
  <c r="AK101" i="2"/>
  <c r="AS101" i="2" s="1"/>
  <c r="AR101" i="2"/>
  <c r="CC36" i="2"/>
  <c r="CD36" i="2" s="1"/>
  <c r="DF36" i="2" s="1"/>
  <c r="CC37" i="2"/>
  <c r="CD37" i="2" s="1"/>
  <c r="DF37" i="2" s="1"/>
  <c r="CC41" i="2"/>
  <c r="CC45" i="2"/>
  <c r="CD45" i="2" s="1"/>
  <c r="DF45" i="2" s="1"/>
  <c r="CC49" i="2"/>
  <c r="CC61" i="2"/>
  <c r="CD61" i="2" s="1"/>
  <c r="DF61" i="2" s="1"/>
  <c r="CC65" i="2"/>
  <c r="CC69" i="2"/>
  <c r="CD69" i="2" s="1"/>
  <c r="DF69" i="2" s="1"/>
  <c r="CC73" i="2"/>
  <c r="CC77" i="2"/>
  <c r="CD77" i="2" s="1"/>
  <c r="DF77" i="2" s="1"/>
  <c r="CC81" i="2"/>
  <c r="CC85" i="2"/>
  <c r="CD85" i="2" s="1"/>
  <c r="DF85" i="2" s="1"/>
  <c r="CC89" i="2"/>
  <c r="CC93" i="2"/>
  <c r="CD93" i="2" s="1"/>
  <c r="DF93" i="2" s="1"/>
  <c r="CC97" i="2"/>
  <c r="CC101" i="2"/>
  <c r="CD101" i="2" s="1"/>
  <c r="CC105" i="2"/>
  <c r="CC42" i="2"/>
  <c r="CC46" i="2"/>
  <c r="CD46" i="2" s="1"/>
  <c r="DF46" i="2" s="1"/>
  <c r="CC66" i="2"/>
  <c r="CC74" i="2"/>
  <c r="CD74" i="2" s="1"/>
  <c r="DF74" i="2" s="1"/>
  <c r="CC86" i="2"/>
  <c r="CC94" i="2"/>
  <c r="CD94" i="2" s="1"/>
  <c r="DF94" i="2" s="1"/>
  <c r="CC102" i="2"/>
  <c r="CC39" i="2"/>
  <c r="CD39" i="2" s="1"/>
  <c r="DF39" i="2" s="1"/>
  <c r="CC43" i="2"/>
  <c r="CC47" i="2"/>
  <c r="CD47" i="2" s="1"/>
  <c r="DF47" i="2" s="1"/>
  <c r="CC51" i="2"/>
  <c r="CC63" i="2"/>
  <c r="CD63" i="2" s="1"/>
  <c r="DF63" i="2" s="1"/>
  <c r="CC67" i="2"/>
  <c r="CC71" i="2"/>
  <c r="CD71" i="2" s="1"/>
  <c r="DF71" i="2" s="1"/>
  <c r="CC75" i="2"/>
  <c r="CC79" i="2"/>
  <c r="CD79" i="2" s="1"/>
  <c r="DF79" i="2" s="1"/>
  <c r="CC83" i="2"/>
  <c r="CC87" i="2"/>
  <c r="CD87" i="2" s="1"/>
  <c r="DF87" i="2" s="1"/>
  <c r="CC91" i="2"/>
  <c r="CC95" i="2"/>
  <c r="CD95" i="2" s="1"/>
  <c r="DF95" i="2" s="1"/>
  <c r="CC99" i="2"/>
  <c r="CC103" i="2"/>
  <c r="CC40" i="2"/>
  <c r="CD40" i="2" s="1"/>
  <c r="DF40" i="2" s="1"/>
  <c r="CC44" i="2"/>
  <c r="CC48" i="2"/>
  <c r="CD48" i="2" s="1"/>
  <c r="DF48" i="2" s="1"/>
  <c r="CC52" i="2"/>
  <c r="CC60" i="2"/>
  <c r="CC64" i="2"/>
  <c r="CD64" i="2" s="1"/>
  <c r="DF64" i="2" s="1"/>
  <c r="CC68" i="2"/>
  <c r="CC72" i="2"/>
  <c r="CD72" i="2" s="1"/>
  <c r="DF72" i="2" s="1"/>
  <c r="CC76" i="2"/>
  <c r="CC80" i="2"/>
  <c r="CD80" i="2" s="1"/>
  <c r="DF80" i="2" s="1"/>
  <c r="CC84" i="2"/>
  <c r="CC88" i="2"/>
  <c r="CD88" i="2" s="1"/>
  <c r="DF88" i="2" s="1"/>
  <c r="CC92" i="2"/>
  <c r="CC96" i="2"/>
  <c r="CD96" i="2" s="1"/>
  <c r="DF96" i="2" s="1"/>
  <c r="CC100" i="2"/>
  <c r="CC104" i="2"/>
  <c r="CC38" i="2"/>
  <c r="CD38" i="2" s="1"/>
  <c r="DF38" i="2" s="1"/>
  <c r="CC50" i="2"/>
  <c r="CC62" i="2"/>
  <c r="CD62" i="2" s="1"/>
  <c r="DF62" i="2" s="1"/>
  <c r="CC70" i="2"/>
  <c r="CC78" i="2"/>
  <c r="CD78" i="2" s="1"/>
  <c r="DF78" i="2" s="1"/>
  <c r="CC82" i="2"/>
  <c r="CC90" i="2"/>
  <c r="CD90" i="2" s="1"/>
  <c r="DF90" i="2" s="1"/>
  <c r="CC98" i="2"/>
  <c r="CX101" i="2"/>
  <c r="AH101" i="2"/>
  <c r="CQ101" i="2"/>
  <c r="CY101" i="2" s="1"/>
  <c r="CN101" i="2"/>
  <c r="CG101" i="2"/>
  <c r="CO101" i="2" s="1"/>
  <c r="AG102" i="2"/>
  <c r="AA101" i="2"/>
  <c r="AI101" i="2" s="1"/>
  <c r="BZ66" i="2"/>
  <c r="BZ67" i="2"/>
  <c r="CA66" i="2"/>
  <c r="BZ65" i="2"/>
  <c r="CD65" i="2"/>
  <c r="DF65" i="2" s="1"/>
  <c r="CA65" i="2"/>
  <c r="CA67" i="2"/>
  <c r="CA68" i="2"/>
  <c r="CD66" i="2"/>
  <c r="DF66" i="2" s="1"/>
  <c r="BZ68" i="2"/>
  <c r="CA69" i="2"/>
  <c r="BZ69" i="2"/>
  <c r="CD67" i="2"/>
  <c r="DF67" i="2" s="1"/>
  <c r="BZ70" i="2"/>
  <c r="CA70" i="2"/>
  <c r="CD68" i="2"/>
  <c r="DF68" i="2" s="1"/>
  <c r="BZ71" i="2"/>
  <c r="CA71" i="2"/>
  <c r="CA72" i="2"/>
  <c r="BZ72" i="2"/>
  <c r="CD70" i="2"/>
  <c r="DF70" i="2" s="1"/>
  <c r="BZ73" i="2"/>
  <c r="CA73" i="2"/>
  <c r="BZ74" i="2"/>
  <c r="CA74" i="2"/>
  <c r="CA75" i="2"/>
  <c r="CD73" i="2"/>
  <c r="DF73" i="2" s="1"/>
  <c r="BZ75" i="2"/>
  <c r="CA76" i="2"/>
  <c r="BZ76" i="2"/>
  <c r="CA77" i="2"/>
  <c r="CD75" i="2"/>
  <c r="DF75" i="2" s="1"/>
  <c r="BZ77" i="2"/>
  <c r="CD76" i="2"/>
  <c r="DF76" i="2" s="1"/>
  <c r="BZ78" i="2"/>
  <c r="CA78" i="2"/>
  <c r="CA79" i="2"/>
  <c r="BZ79" i="2"/>
  <c r="CA80" i="2"/>
  <c r="BZ80" i="2"/>
  <c r="BZ81" i="2"/>
  <c r="CA81" i="2"/>
  <c r="CA82" i="2"/>
  <c r="BZ82" i="2"/>
  <c r="CD81" i="2"/>
  <c r="DF81" i="2" s="1"/>
  <c r="CA83" i="2"/>
  <c r="BZ83" i="2"/>
  <c r="CA84" i="2"/>
  <c r="CD82" i="2"/>
  <c r="DF82" i="2" s="1"/>
  <c r="BZ84" i="2"/>
  <c r="BZ85" i="2"/>
  <c r="CA85" i="2"/>
  <c r="CD83" i="2"/>
  <c r="DF83" i="2" s="1"/>
  <c r="CD84" i="2"/>
  <c r="DF84" i="2" s="1"/>
  <c r="BZ86" i="2"/>
  <c r="CA86" i="2"/>
  <c r="CA87" i="2"/>
  <c r="BZ87" i="2"/>
  <c r="BZ88" i="2"/>
  <c r="CD86" i="2"/>
  <c r="DF86" i="2" s="1"/>
  <c r="CA88" i="2"/>
  <c r="BZ89" i="2"/>
  <c r="CA89" i="2"/>
  <c r="CA90" i="2"/>
  <c r="BZ90" i="2"/>
  <c r="CD89" i="2"/>
  <c r="DF89" i="2" s="1"/>
  <c r="CA91" i="2"/>
  <c r="BZ91" i="2"/>
  <c r="CA92" i="2"/>
  <c r="BZ92" i="2"/>
  <c r="CD91" i="2"/>
  <c r="DF91" i="2" s="1"/>
  <c r="BZ93" i="2"/>
  <c r="CA93" i="2"/>
  <c r="BZ94" i="2"/>
  <c r="CD92" i="2"/>
  <c r="DF92" i="2" s="1"/>
  <c r="CA94" i="2"/>
  <c r="BZ95" i="2"/>
  <c r="CA95" i="2"/>
  <c r="BZ96" i="2"/>
  <c r="CA96" i="2"/>
  <c r="BZ97" i="2"/>
  <c r="CA97" i="2"/>
  <c r="BZ98" i="2"/>
  <c r="CA98" i="2"/>
  <c r="CD97" i="2"/>
  <c r="DF97" i="2" s="1"/>
  <c r="BZ99" i="2"/>
  <c r="CA99" i="2"/>
  <c r="CD98" i="2"/>
  <c r="DF98" i="2" s="1"/>
  <c r="CA100" i="2"/>
  <c r="BZ100" i="2"/>
  <c r="CD99" i="2"/>
  <c r="DF99" i="2" s="1"/>
  <c r="CA101" i="2"/>
  <c r="BZ101" i="2"/>
  <c r="CD100" i="2"/>
  <c r="DF100" i="2" s="1"/>
  <c r="CA102" i="2"/>
  <c r="CB102" i="2" s="1"/>
  <c r="CE102" i="2" s="1"/>
  <c r="BZ102" i="2"/>
  <c r="AM102" i="2"/>
  <c r="CD102" i="2"/>
  <c r="AE102" i="2"/>
  <c r="CM102" i="2"/>
  <c r="CK102" i="2"/>
  <c r="AQ102" i="2"/>
  <c r="CH102" i="2"/>
  <c r="CR102" i="2"/>
  <c r="AO102" i="2"/>
  <c r="CS102" i="2"/>
  <c r="AC102" i="2"/>
  <c r="CL102" i="2"/>
  <c r="CV102" i="2"/>
  <c r="CW102" i="2"/>
  <c r="AL102" i="2"/>
  <c r="CU102" i="2"/>
  <c r="CI102" i="2"/>
  <c r="AB102" i="2"/>
  <c r="AP102" i="2"/>
  <c r="BZ103" i="2"/>
  <c r="B104" i="2"/>
  <c r="CA36" i="2"/>
  <c r="BZ37" i="2"/>
  <c r="CB37" i="2" s="1"/>
  <c r="CE37" i="2" s="1"/>
  <c r="DA37" i="2" s="1"/>
  <c r="CD41" i="2"/>
  <c r="DF41" i="2" s="1"/>
  <c r="CD52" i="2"/>
  <c r="DF52" i="2" s="1"/>
  <c r="CD51" i="2"/>
  <c r="DF51" i="2" s="1"/>
  <c r="CD43" i="2"/>
  <c r="DF43" i="2" s="1"/>
  <c r="CD50" i="2"/>
  <c r="DF50" i="2" s="1"/>
  <c r="CA37" i="2"/>
  <c r="CD60" i="2"/>
  <c r="DF60" i="2" s="1"/>
  <c r="CD49" i="2"/>
  <c r="DF49" i="2" s="1"/>
  <c r="BZ36" i="2"/>
  <c r="CB36" i="2" s="1"/>
  <c r="CE36" i="2" s="1"/>
  <c r="DA36" i="2" s="1"/>
  <c r="CD44" i="2"/>
  <c r="DF44" i="2" s="1"/>
  <c r="CD42" i="2"/>
  <c r="DF42" i="2" s="1"/>
  <c r="CA63" i="2"/>
  <c r="B19" i="5"/>
  <c r="C18" i="5"/>
  <c r="D18" i="5" s="1"/>
  <c r="H17" i="5"/>
  <c r="F17" i="5"/>
  <c r="G17" i="5"/>
  <c r="E17" i="5"/>
  <c r="CA41" i="2"/>
  <c r="CA48" i="2"/>
  <c r="CA43" i="2"/>
  <c r="CA52" i="2"/>
  <c r="CA60" i="2"/>
  <c r="CA51" i="2"/>
  <c r="CA44" i="2"/>
  <c r="CA45" i="2"/>
  <c r="CA64" i="2"/>
  <c r="CA47" i="2"/>
  <c r="CA38" i="2"/>
  <c r="CA42" i="2"/>
  <c r="CA62" i="2"/>
  <c r="BZ41" i="2"/>
  <c r="CB41" i="2" s="1"/>
  <c r="CE41" i="2" s="1"/>
  <c r="BZ45" i="2"/>
  <c r="CB45" i="2" s="1"/>
  <c r="CE45" i="2" s="1"/>
  <c r="DA45" i="2" s="1"/>
  <c r="BZ49" i="2"/>
  <c r="CB49" i="2" s="1"/>
  <c r="CE49" i="2" s="1"/>
  <c r="DA49" i="2" s="1"/>
  <c r="BZ61" i="2"/>
  <c r="CB61" i="2" s="1"/>
  <c r="CE61" i="2" s="1"/>
  <c r="DA61" i="2" s="1"/>
  <c r="BZ38" i="2"/>
  <c r="CB38" i="2" s="1"/>
  <c r="CE38" i="2" s="1"/>
  <c r="DA38" i="2" s="1"/>
  <c r="BZ42" i="2"/>
  <c r="CB42" i="2" s="1"/>
  <c r="CE42" i="2" s="1"/>
  <c r="DA42" i="2" s="1"/>
  <c r="BZ46" i="2"/>
  <c r="CB46" i="2" s="1"/>
  <c r="CE46" i="2" s="1"/>
  <c r="DA46" i="2" s="1"/>
  <c r="BZ50" i="2"/>
  <c r="CB50" i="2" s="1"/>
  <c r="CE50" i="2" s="1"/>
  <c r="DA50" i="2" s="1"/>
  <c r="BZ62" i="2"/>
  <c r="CB62" i="2" s="1"/>
  <c r="CE62" i="2" s="1"/>
  <c r="DA62" i="2" s="1"/>
  <c r="BZ39" i="2"/>
  <c r="CB39" i="2" s="1"/>
  <c r="CE39" i="2" s="1"/>
  <c r="DA39" i="2" s="1"/>
  <c r="BZ47" i="2"/>
  <c r="CB47" i="2" s="1"/>
  <c r="CE47" i="2" s="1"/>
  <c r="DA47" i="2" s="1"/>
  <c r="BZ63" i="2"/>
  <c r="CB63" i="2" s="1"/>
  <c r="CE63" i="2" s="1"/>
  <c r="DA63" i="2" s="1"/>
  <c r="BZ40" i="2"/>
  <c r="CB40" i="2" s="1"/>
  <c r="CE40" i="2" s="1"/>
  <c r="DA40" i="2" s="1"/>
  <c r="BZ48" i="2"/>
  <c r="CB48" i="2" s="1"/>
  <c r="CE48" i="2" s="1"/>
  <c r="DA48" i="2" s="1"/>
  <c r="BZ64" i="2"/>
  <c r="CB64" i="2" s="1"/>
  <c r="CE64" i="2" s="1"/>
  <c r="DA64" i="2" s="1"/>
  <c r="CA40" i="2"/>
  <c r="BZ44" i="2"/>
  <c r="CB44" i="2" s="1"/>
  <c r="CE44" i="2" s="1"/>
  <c r="DA44" i="2" s="1"/>
  <c r="BZ52" i="2"/>
  <c r="CB52" i="2" s="1"/>
  <c r="CE52" i="2" s="1"/>
  <c r="DA52" i="2" s="1"/>
  <c r="CA50" i="2"/>
  <c r="BZ43" i="2"/>
  <c r="CB43" i="2" s="1"/>
  <c r="CE43" i="2" s="1"/>
  <c r="DA43" i="2" s="1"/>
  <c r="BZ51" i="2"/>
  <c r="CB51" i="2" s="1"/>
  <c r="CE51" i="2" s="1"/>
  <c r="DA51" i="2" s="1"/>
  <c r="CA39" i="2"/>
  <c r="BZ60" i="2"/>
  <c r="CB60" i="2" s="1"/>
  <c r="CE60" i="2" s="1"/>
  <c r="DA60" i="2" s="1"/>
  <c r="CB66" i="2" l="1"/>
  <c r="CE66" i="2" s="1"/>
  <c r="DA66" i="2" s="1"/>
  <c r="CB75" i="2"/>
  <c r="CE75" i="2" s="1"/>
  <c r="DA75" i="2" s="1"/>
  <c r="CB72" i="2"/>
  <c r="CE72" i="2" s="1"/>
  <c r="DA72" i="2" s="1"/>
  <c r="CB69" i="2"/>
  <c r="CE69" i="2" s="1"/>
  <c r="DA69" i="2" s="1"/>
  <c r="A107" i="2"/>
  <c r="DE107" i="2" s="1"/>
  <c r="A72" i="10"/>
  <c r="AF106" i="2"/>
  <c r="CB74" i="2"/>
  <c r="CE74" i="2" s="1"/>
  <c r="DA74" i="2" s="1"/>
  <c r="CC106" i="2"/>
  <c r="CB79" i="2"/>
  <c r="CE79" i="2" s="1"/>
  <c r="DA79" i="2" s="1"/>
  <c r="CB76" i="2"/>
  <c r="CE76" i="2" s="1"/>
  <c r="DA76" i="2" s="1"/>
  <c r="CB70" i="2"/>
  <c r="CE70" i="2" s="1"/>
  <c r="DA70" i="2" s="1"/>
  <c r="CB67" i="2"/>
  <c r="CE67" i="2" s="1"/>
  <c r="DA67" i="2" s="1"/>
  <c r="CB84" i="2"/>
  <c r="CE84" i="2" s="1"/>
  <c r="DA84" i="2" s="1"/>
  <c r="CB68" i="2"/>
  <c r="CE68" i="2" s="1"/>
  <c r="DA68" i="2" s="1"/>
  <c r="CB82" i="2"/>
  <c r="CE82" i="2" s="1"/>
  <c r="DA82" i="2" s="1"/>
  <c r="CB71" i="2"/>
  <c r="CE71" i="2" s="1"/>
  <c r="DA71" i="2" s="1"/>
  <c r="CB65" i="2"/>
  <c r="CE65" i="2" s="1"/>
  <c r="DA65" i="2" s="1"/>
  <c r="CB83" i="2"/>
  <c r="CE83" i="2" s="1"/>
  <c r="DA83" i="2" s="1"/>
  <c r="CB80" i="2"/>
  <c r="CE80" i="2" s="1"/>
  <c r="DA80" i="2" s="1"/>
  <c r="CB77" i="2"/>
  <c r="CE77" i="2" s="1"/>
  <c r="DA77" i="2" s="1"/>
  <c r="CB73" i="2"/>
  <c r="CE73" i="2" s="1"/>
  <c r="DA73" i="2" s="1"/>
  <c r="CB81" i="2"/>
  <c r="CE81" i="2" s="1"/>
  <c r="DA81" i="2" s="1"/>
  <c r="CB78" i="2"/>
  <c r="CE78" i="2" s="1"/>
  <c r="DA78" i="2" s="1"/>
  <c r="B67" i="10"/>
  <c r="AR102" i="2"/>
  <c r="AK102" i="2"/>
  <c r="AS102" i="2" s="1"/>
  <c r="CB99" i="2"/>
  <c r="CE99" i="2" s="1"/>
  <c r="DA99" i="2" s="1"/>
  <c r="CB95" i="2"/>
  <c r="CE95" i="2" s="1"/>
  <c r="DA95" i="2" s="1"/>
  <c r="CB94" i="2"/>
  <c r="CE94" i="2" s="1"/>
  <c r="DA94" i="2" s="1"/>
  <c r="CB101" i="2"/>
  <c r="CE101" i="2" s="1"/>
  <c r="DA101" i="2" s="1"/>
  <c r="CB86" i="2"/>
  <c r="CE86" i="2" s="1"/>
  <c r="DA86" i="2" s="1"/>
  <c r="CB100" i="2"/>
  <c r="CE100" i="2" s="1"/>
  <c r="DA100" i="2" s="1"/>
  <c r="CB92" i="2"/>
  <c r="CE92" i="2" s="1"/>
  <c r="DA92" i="2" s="1"/>
  <c r="CB98" i="2"/>
  <c r="CE98" i="2" s="1"/>
  <c r="DA98" i="2" s="1"/>
  <c r="CB91" i="2"/>
  <c r="CE91" i="2" s="1"/>
  <c r="DA91" i="2" s="1"/>
  <c r="CB90" i="2"/>
  <c r="CE90" i="2" s="1"/>
  <c r="DA90" i="2" s="1"/>
  <c r="CB87" i="2"/>
  <c r="CE87" i="2" s="1"/>
  <c r="DA87" i="2" s="1"/>
  <c r="CB85" i="2"/>
  <c r="CE85" i="2" s="1"/>
  <c r="DA85" i="2" s="1"/>
  <c r="CB96" i="2"/>
  <c r="CE96" i="2" s="1"/>
  <c r="DA96" i="2" s="1"/>
  <c r="CB97" i="2"/>
  <c r="CE97" i="2" s="1"/>
  <c r="DA97" i="2" s="1"/>
  <c r="CB93" i="2"/>
  <c r="CE93" i="2" s="1"/>
  <c r="DA93" i="2" s="1"/>
  <c r="CB89" i="2"/>
  <c r="CE89" i="2" s="1"/>
  <c r="DA89" i="2" s="1"/>
  <c r="CB88" i="2"/>
  <c r="CE88" i="2" s="1"/>
  <c r="DA88" i="2" s="1"/>
  <c r="DF101" i="2"/>
  <c r="AH102" i="2"/>
  <c r="CX102" i="2"/>
  <c r="CQ102" i="2"/>
  <c r="CY102" i="2" s="1"/>
  <c r="CG102" i="2"/>
  <c r="CO102" i="2" s="1"/>
  <c r="CN102" i="2"/>
  <c r="AG103" i="2"/>
  <c r="AA102" i="2"/>
  <c r="AI102" i="2" s="1"/>
  <c r="AC103" i="2"/>
  <c r="CL103" i="2"/>
  <c r="CR103" i="2"/>
  <c r="AB103" i="2"/>
  <c r="CK103" i="2"/>
  <c r="CU103" i="2"/>
  <c r="CV103" i="2"/>
  <c r="CS103" i="2"/>
  <c r="AL103" i="2"/>
  <c r="AM103" i="2"/>
  <c r="CD103" i="2"/>
  <c r="AE103" i="2"/>
  <c r="CI103" i="2"/>
  <c r="AO103" i="2"/>
  <c r="AK103" i="2" s="1"/>
  <c r="AS103" i="2" s="1"/>
  <c r="CW103" i="2"/>
  <c r="AP103" i="2"/>
  <c r="AQ103" i="2"/>
  <c r="CH103" i="2"/>
  <c r="CM103" i="2"/>
  <c r="CA103" i="2"/>
  <c r="CB103" i="2" s="1"/>
  <c r="CE103" i="2" s="1"/>
  <c r="B105" i="2"/>
  <c r="CA61" i="2"/>
  <c r="CA46" i="2"/>
  <c r="CA49" i="2"/>
  <c r="DA41" i="2"/>
  <c r="E18" i="5"/>
  <c r="G18" i="5"/>
  <c r="H18" i="5"/>
  <c r="F18" i="5"/>
  <c r="B20" i="5"/>
  <c r="C19" i="5"/>
  <c r="D19" i="5" s="1"/>
  <c r="AU32" i="2"/>
  <c r="AV33" i="2" s="1"/>
  <c r="CX103" i="2" l="1"/>
  <c r="A108" i="2"/>
  <c r="DE108" i="2" s="1"/>
  <c r="A73" i="10"/>
  <c r="AF107" i="2"/>
  <c r="CC107" i="2"/>
  <c r="B68" i="10"/>
  <c r="AR103" i="2"/>
  <c r="AX37" i="2"/>
  <c r="AY37" i="2" s="1"/>
  <c r="AX41" i="2"/>
  <c r="AX45" i="2"/>
  <c r="AX49" i="2"/>
  <c r="AX61" i="2"/>
  <c r="AX65" i="2"/>
  <c r="AX69" i="2"/>
  <c r="AX73" i="2"/>
  <c r="AY73" i="2" s="1"/>
  <c r="AX77" i="2"/>
  <c r="AY77" i="2" s="1"/>
  <c r="AX81" i="2"/>
  <c r="AY81" i="2" s="1"/>
  <c r="AX85" i="2"/>
  <c r="AX89" i="2"/>
  <c r="AY89" i="2" s="1"/>
  <c r="AX93" i="2"/>
  <c r="AX97" i="2"/>
  <c r="AY97" i="2" s="1"/>
  <c r="AX101" i="2"/>
  <c r="AY101" i="2" s="1"/>
  <c r="AX105" i="2"/>
  <c r="AX38" i="2"/>
  <c r="AX42" i="2"/>
  <c r="AX46" i="2"/>
  <c r="AX50" i="2"/>
  <c r="AY50" i="2" s="1"/>
  <c r="AX62" i="2"/>
  <c r="AX66" i="2"/>
  <c r="AX70" i="2"/>
  <c r="AX74" i="2"/>
  <c r="AY74" i="2" s="1"/>
  <c r="AX78" i="2"/>
  <c r="AX82" i="2"/>
  <c r="AY82" i="2" s="1"/>
  <c r="AX86" i="2"/>
  <c r="AY86" i="2" s="1"/>
  <c r="AX90" i="2"/>
  <c r="AY90" i="2" s="1"/>
  <c r="AX94" i="2"/>
  <c r="AY94" i="2" s="1"/>
  <c r="AX98" i="2"/>
  <c r="AY98" i="2" s="1"/>
  <c r="AX102" i="2"/>
  <c r="AX106" i="2"/>
  <c r="AX44" i="2"/>
  <c r="AY44" i="2" s="1"/>
  <c r="AX52" i="2"/>
  <c r="AX60" i="2"/>
  <c r="AX68" i="2"/>
  <c r="AY68" i="2" s="1"/>
  <c r="AX76" i="2"/>
  <c r="AY76" i="2" s="1"/>
  <c r="AX84" i="2"/>
  <c r="AY84" i="2" s="1"/>
  <c r="AX92" i="2"/>
  <c r="AY92" i="2" s="1"/>
  <c r="AX100" i="2"/>
  <c r="AY100" i="2" s="1"/>
  <c r="AX39" i="2"/>
  <c r="AX43" i="2"/>
  <c r="AX47" i="2"/>
  <c r="AX51" i="2"/>
  <c r="AX63" i="2"/>
  <c r="AY63" i="2" s="1"/>
  <c r="AX67" i="2"/>
  <c r="AY67" i="2" s="1"/>
  <c r="AX71" i="2"/>
  <c r="AX75" i="2"/>
  <c r="AY75" i="2" s="1"/>
  <c r="AX79" i="2"/>
  <c r="AY79" i="2" s="1"/>
  <c r="AX83" i="2"/>
  <c r="AY83" i="2" s="1"/>
  <c r="AX87" i="2"/>
  <c r="AY87" i="2" s="1"/>
  <c r="AX91" i="2"/>
  <c r="AY91" i="2" s="1"/>
  <c r="AX95" i="2"/>
  <c r="AY95" i="2" s="1"/>
  <c r="AX99" i="2"/>
  <c r="AY99" i="2" s="1"/>
  <c r="AX103" i="2"/>
  <c r="AX107" i="2"/>
  <c r="AX36" i="2"/>
  <c r="AX40" i="2"/>
  <c r="AY40" i="2" s="1"/>
  <c r="AX48" i="2"/>
  <c r="AX64" i="2"/>
  <c r="AX72" i="2"/>
  <c r="AY72" i="2" s="1"/>
  <c r="AX80" i="2"/>
  <c r="AY80" i="2" s="1"/>
  <c r="AX88" i="2"/>
  <c r="AY88" i="2" s="1"/>
  <c r="AX96" i="2"/>
  <c r="AY96" i="2" s="1"/>
  <c r="AX104" i="2"/>
  <c r="DF102" i="2"/>
  <c r="AH103" i="2"/>
  <c r="DA102" i="2"/>
  <c r="CQ103" i="2"/>
  <c r="CY103" i="2" s="1"/>
  <c r="CN103" i="2"/>
  <c r="CG103" i="2"/>
  <c r="CO103" i="2" s="1"/>
  <c r="AG104" i="2"/>
  <c r="AA103" i="2"/>
  <c r="AI103" i="2" s="1"/>
  <c r="CA104" i="2"/>
  <c r="AC104" i="2"/>
  <c r="CL104" i="2"/>
  <c r="CR104" i="2"/>
  <c r="CV104" i="2"/>
  <c r="AO104" i="2"/>
  <c r="CS104" i="2"/>
  <c r="CK104" i="2"/>
  <c r="CU104" i="2"/>
  <c r="CM104" i="2"/>
  <c r="AY104" i="2"/>
  <c r="CW104" i="2"/>
  <c r="AL104" i="2"/>
  <c r="AM104" i="2"/>
  <c r="CD104" i="2"/>
  <c r="AE104" i="2"/>
  <c r="CI104" i="2"/>
  <c r="AB104" i="2"/>
  <c r="AP104" i="2"/>
  <c r="AQ104" i="2"/>
  <c r="CH104" i="2"/>
  <c r="BZ104" i="2"/>
  <c r="AV66" i="2"/>
  <c r="AU66" i="2"/>
  <c r="AU65" i="2"/>
  <c r="AV65" i="2"/>
  <c r="AV67" i="2"/>
  <c r="AU67" i="2"/>
  <c r="AY65" i="2"/>
  <c r="AV68" i="2"/>
  <c r="AY66" i="2"/>
  <c r="AU68" i="2"/>
  <c r="AV69" i="2"/>
  <c r="AU69" i="2"/>
  <c r="AU70" i="2"/>
  <c r="AV70" i="2"/>
  <c r="AU71" i="2"/>
  <c r="AY69" i="2"/>
  <c r="AV71" i="2"/>
  <c r="AY70" i="2"/>
  <c r="AV72" i="2"/>
  <c r="AU72" i="2"/>
  <c r="AY71" i="2"/>
  <c r="AU73" i="2"/>
  <c r="AV73" i="2"/>
  <c r="AV74" i="2"/>
  <c r="AU74" i="2"/>
  <c r="AV75" i="2"/>
  <c r="AU75" i="2"/>
  <c r="AV76" i="2"/>
  <c r="AU76" i="2"/>
  <c r="AU77" i="2"/>
  <c r="AV77" i="2"/>
  <c r="AV78" i="2"/>
  <c r="AU78" i="2"/>
  <c r="AU79" i="2"/>
  <c r="AV79" i="2"/>
  <c r="AU80" i="2"/>
  <c r="AY78" i="2"/>
  <c r="AV80" i="2"/>
  <c r="AU81" i="2"/>
  <c r="AV81" i="2"/>
  <c r="AU82" i="2"/>
  <c r="AV82" i="2"/>
  <c r="AU83" i="2"/>
  <c r="AV83" i="2"/>
  <c r="AU84" i="2"/>
  <c r="AV84" i="2"/>
  <c r="AU85" i="2"/>
  <c r="AV85" i="2"/>
  <c r="AU86" i="2"/>
  <c r="AV86" i="2"/>
  <c r="AU87" i="2"/>
  <c r="AY85" i="2"/>
  <c r="AV87" i="2"/>
  <c r="AV88" i="2"/>
  <c r="AU88" i="2"/>
  <c r="AV89" i="2"/>
  <c r="AU89" i="2"/>
  <c r="AV90" i="2"/>
  <c r="AU90" i="2"/>
  <c r="AV91" i="2"/>
  <c r="AU91" i="2"/>
  <c r="AU92" i="2"/>
  <c r="AV92" i="2"/>
  <c r="AV93" i="2"/>
  <c r="AU93" i="2"/>
  <c r="AU94" i="2"/>
  <c r="AV94" i="2"/>
  <c r="AY93" i="2"/>
  <c r="AU95" i="2"/>
  <c r="AV95" i="2"/>
  <c r="AV96" i="2"/>
  <c r="AU96" i="2"/>
  <c r="AV97" i="2"/>
  <c r="AU97" i="2"/>
  <c r="AU98" i="2"/>
  <c r="AV98" i="2"/>
  <c r="AU99" i="2"/>
  <c r="AV99" i="2"/>
  <c r="AU100" i="2"/>
  <c r="AV100" i="2"/>
  <c r="AU101" i="2"/>
  <c r="AV101" i="2"/>
  <c r="AV102" i="2"/>
  <c r="AU102" i="2"/>
  <c r="AU103" i="2"/>
  <c r="AV103" i="2"/>
  <c r="AU104" i="2"/>
  <c r="AV104" i="2"/>
  <c r="AY102" i="2"/>
  <c r="AU105" i="2"/>
  <c r="AY103" i="2"/>
  <c r="B106" i="2"/>
  <c r="F19" i="5"/>
  <c r="H19" i="5"/>
  <c r="E19" i="5"/>
  <c r="G19" i="5"/>
  <c r="C20" i="5"/>
  <c r="D20" i="5" s="1"/>
  <c r="B21" i="5"/>
  <c r="AI37" i="2"/>
  <c r="B3" i="10" s="1"/>
  <c r="AI38" i="2"/>
  <c r="B4" i="10" s="1"/>
  <c r="AI39" i="2"/>
  <c r="B5" i="10" s="1"/>
  <c r="AI40" i="2"/>
  <c r="B6" i="10" s="1"/>
  <c r="AI41" i="2"/>
  <c r="B7" i="10" s="1"/>
  <c r="AI42" i="2"/>
  <c r="B8" i="10" s="1"/>
  <c r="AI43" i="2"/>
  <c r="B9" i="10" s="1"/>
  <c r="AI44" i="2"/>
  <c r="B10" i="10" s="1"/>
  <c r="AI45" i="2"/>
  <c r="B11" i="10" s="1"/>
  <c r="AI46" i="2"/>
  <c r="B12" i="10" s="1"/>
  <c r="AI47" i="2"/>
  <c r="B13" i="10" s="1"/>
  <c r="AI48" i="2"/>
  <c r="B14" i="10" s="1"/>
  <c r="AI49" i="2"/>
  <c r="B15" i="10" s="1"/>
  <c r="AI50" i="2"/>
  <c r="B16" i="10" s="1"/>
  <c r="AI51" i="2"/>
  <c r="B17" i="10" s="1"/>
  <c r="AI52" i="2"/>
  <c r="B18" i="10" s="1"/>
  <c r="AI60" i="2"/>
  <c r="B26" i="10" s="1"/>
  <c r="AI61" i="2"/>
  <c r="B27" i="10" s="1"/>
  <c r="AI62" i="2"/>
  <c r="B28" i="10" s="1"/>
  <c r="AI63" i="2"/>
  <c r="B29" i="10" s="1"/>
  <c r="AI64" i="2"/>
  <c r="B30" i="10" s="1"/>
  <c r="DF103" i="2" l="1"/>
  <c r="AX108" i="2"/>
  <c r="A109" i="2"/>
  <c r="DE109" i="2" s="1"/>
  <c r="A74" i="10"/>
  <c r="AF108" i="2"/>
  <c r="CC108" i="2"/>
  <c r="AW72" i="2"/>
  <c r="AZ72" i="2" s="1"/>
  <c r="AW75" i="2"/>
  <c r="AZ75" i="2" s="1"/>
  <c r="AW65" i="2"/>
  <c r="AZ65" i="2" s="1"/>
  <c r="AW87" i="2"/>
  <c r="AZ87" i="2" s="1"/>
  <c r="AW74" i="2"/>
  <c r="AZ74" i="2" s="1"/>
  <c r="AW84" i="2"/>
  <c r="AZ84" i="2" s="1"/>
  <c r="AW73" i="2"/>
  <c r="AZ73" i="2" s="1"/>
  <c r="AW68" i="2"/>
  <c r="AZ68" i="2" s="1"/>
  <c r="CX104" i="2"/>
  <c r="B69" i="10"/>
  <c r="AR104" i="2"/>
  <c r="AK104" i="2"/>
  <c r="AS104" i="2" s="1"/>
  <c r="CB104" i="2"/>
  <c r="CE104" i="2" s="1"/>
  <c r="AW88" i="2"/>
  <c r="AZ88" i="2" s="1"/>
  <c r="AW86" i="2"/>
  <c r="AZ86" i="2" s="1"/>
  <c r="AW82" i="2"/>
  <c r="AZ82" i="2" s="1"/>
  <c r="AW79" i="2"/>
  <c r="AZ79" i="2" s="1"/>
  <c r="AW102" i="2"/>
  <c r="AZ102" i="2" s="1"/>
  <c r="AW95" i="2"/>
  <c r="AZ95" i="2" s="1"/>
  <c r="AW80" i="2"/>
  <c r="AZ80" i="2" s="1"/>
  <c r="AW78" i="2"/>
  <c r="AZ78" i="2" s="1"/>
  <c r="AW98" i="2"/>
  <c r="AZ98" i="2" s="1"/>
  <c r="AW96" i="2"/>
  <c r="AZ96" i="2" s="1"/>
  <c r="AW94" i="2"/>
  <c r="AZ94" i="2" s="1"/>
  <c r="AW99" i="2"/>
  <c r="AZ99" i="2" s="1"/>
  <c r="AW93" i="2"/>
  <c r="AZ93" i="2" s="1"/>
  <c r="AW83" i="2"/>
  <c r="AZ83" i="2" s="1"/>
  <c r="AW70" i="2"/>
  <c r="AZ70" i="2" s="1"/>
  <c r="AW67" i="2"/>
  <c r="AZ67" i="2" s="1"/>
  <c r="AW66" i="2"/>
  <c r="AZ66" i="2" s="1"/>
  <c r="AW77" i="2"/>
  <c r="AZ77" i="2" s="1"/>
  <c r="AW81" i="2"/>
  <c r="AZ81" i="2" s="1"/>
  <c r="AW76" i="2"/>
  <c r="AZ76" i="2" s="1"/>
  <c r="AW71" i="2"/>
  <c r="AZ71" i="2" s="1"/>
  <c r="AW69" i="2"/>
  <c r="AZ69" i="2" s="1"/>
  <c r="AW100" i="2"/>
  <c r="AZ100" i="2" s="1"/>
  <c r="AW91" i="2"/>
  <c r="AZ91" i="2" s="1"/>
  <c r="AW90" i="2"/>
  <c r="AZ90" i="2" s="1"/>
  <c r="AW85" i="2"/>
  <c r="AZ85" i="2" s="1"/>
  <c r="AW92" i="2"/>
  <c r="AZ92" i="2" s="1"/>
  <c r="AW103" i="2"/>
  <c r="AZ103" i="2" s="1"/>
  <c r="AW104" i="2"/>
  <c r="AZ104" i="2" s="1"/>
  <c r="AW101" i="2"/>
  <c r="AZ101" i="2" s="1"/>
  <c r="AW97" i="2"/>
  <c r="AZ97" i="2" s="1"/>
  <c r="AW89" i="2"/>
  <c r="AZ89" i="2" s="1"/>
  <c r="CN104" i="2"/>
  <c r="AH104" i="2"/>
  <c r="DA103" i="2"/>
  <c r="CG104" i="2"/>
  <c r="CO104" i="2" s="1"/>
  <c r="CQ104" i="2"/>
  <c r="CY104" i="2" s="1"/>
  <c r="AG105" i="2"/>
  <c r="AH105" i="2" s="1"/>
  <c r="AA104" i="2"/>
  <c r="AI104" i="2" s="1"/>
  <c r="AB105" i="2"/>
  <c r="AC105" i="2"/>
  <c r="CH105" i="2"/>
  <c r="AQ105" i="2"/>
  <c r="CL105" i="2"/>
  <c r="BZ105" i="2"/>
  <c r="CR105" i="2"/>
  <c r="CA105" i="2"/>
  <c r="CK105" i="2"/>
  <c r="CM105" i="2"/>
  <c r="CD105" i="2"/>
  <c r="AO105" i="2"/>
  <c r="CS105" i="2"/>
  <c r="AL105" i="2"/>
  <c r="AM105" i="2"/>
  <c r="CU105" i="2"/>
  <c r="CI105" i="2"/>
  <c r="AE105" i="2"/>
  <c r="AY105" i="2"/>
  <c r="CW105" i="2"/>
  <c r="AP105" i="2"/>
  <c r="AV105" i="2"/>
  <c r="AW105" i="2" s="1"/>
  <c r="AZ105" i="2" s="1"/>
  <c r="CV105" i="2"/>
  <c r="B107" i="2"/>
  <c r="AY60" i="2"/>
  <c r="AY47" i="2"/>
  <c r="AY38" i="2"/>
  <c r="AY52" i="2"/>
  <c r="AY39" i="2"/>
  <c r="AY51" i="2"/>
  <c r="AY36" i="2"/>
  <c r="AY49" i="2"/>
  <c r="AY41" i="2"/>
  <c r="AY64" i="2"/>
  <c r="AY48" i="2"/>
  <c r="AY43" i="2"/>
  <c r="AY62" i="2"/>
  <c r="AY46" i="2"/>
  <c r="AY42" i="2"/>
  <c r="AY61" i="2"/>
  <c r="AY45" i="2"/>
  <c r="AU37" i="2"/>
  <c r="AW37" i="2" s="1"/>
  <c r="AZ37" i="2" s="1"/>
  <c r="AV37" i="2"/>
  <c r="AV36" i="2"/>
  <c r="AU36" i="2"/>
  <c r="AW36" i="2" s="1"/>
  <c r="AZ36" i="2" s="1"/>
  <c r="AU52" i="2"/>
  <c r="C21" i="5"/>
  <c r="D21" i="5" s="1"/>
  <c r="B22" i="5"/>
  <c r="G20" i="5"/>
  <c r="E20" i="5"/>
  <c r="F20" i="5"/>
  <c r="H20" i="5"/>
  <c r="AU41" i="2"/>
  <c r="AW41" i="2" s="1"/>
  <c r="AU45" i="2"/>
  <c r="AW45" i="2" s="1"/>
  <c r="AU49" i="2"/>
  <c r="AW49" i="2" s="1"/>
  <c r="AU61" i="2"/>
  <c r="AU38" i="2"/>
  <c r="AW38" i="2" s="1"/>
  <c r="AU46" i="2"/>
  <c r="AW46" i="2" s="1"/>
  <c r="AU43" i="2"/>
  <c r="AW43" i="2" s="1"/>
  <c r="AU47" i="2"/>
  <c r="AW47" i="2" s="1"/>
  <c r="AU63" i="2"/>
  <c r="AU40" i="2"/>
  <c r="AW40" i="2" s="1"/>
  <c r="AU44" i="2"/>
  <c r="AW44" i="2" s="1"/>
  <c r="AU48" i="2"/>
  <c r="AW48" i="2" s="1"/>
  <c r="AU60" i="2"/>
  <c r="AU64" i="2"/>
  <c r="AU42" i="2"/>
  <c r="AW42" i="2" s="1"/>
  <c r="AU50" i="2"/>
  <c r="AW50" i="2" s="1"/>
  <c r="AU62" i="2"/>
  <c r="AU39" i="2"/>
  <c r="AW39" i="2" s="1"/>
  <c r="AU51" i="2"/>
  <c r="AV64" i="2"/>
  <c r="AV61" i="2"/>
  <c r="AV62" i="2"/>
  <c r="AV52" i="2"/>
  <c r="AV49" i="2"/>
  <c r="AV47" i="2"/>
  <c r="AV44" i="2"/>
  <c r="AV41" i="2"/>
  <c r="AV39" i="2"/>
  <c r="AV63" i="2"/>
  <c r="AV60" i="2"/>
  <c r="AV51" i="2"/>
  <c r="AV48" i="2"/>
  <c r="AV45" i="2"/>
  <c r="AV43" i="2"/>
  <c r="AV40" i="2"/>
  <c r="AV46" i="2"/>
  <c r="AV38" i="2"/>
  <c r="AV50" i="2"/>
  <c r="AV42" i="2"/>
  <c r="BC32" i="2"/>
  <c r="BB32" i="2"/>
  <c r="BC33" i="2" l="1"/>
  <c r="BE45" i="2" s="1"/>
  <c r="A110" i="2"/>
  <c r="DE110" i="2" s="1"/>
  <c r="A75" i="10"/>
  <c r="AF109" i="2"/>
  <c r="CC109" i="2"/>
  <c r="AX109" i="2"/>
  <c r="BE41" i="2"/>
  <c r="BE65" i="2"/>
  <c r="BE81" i="2"/>
  <c r="BE97" i="2"/>
  <c r="BE38" i="2"/>
  <c r="BE62" i="2"/>
  <c r="BE78" i="2"/>
  <c r="BE94" i="2"/>
  <c r="BE39" i="2"/>
  <c r="BE63" i="2"/>
  <c r="BE79" i="2"/>
  <c r="BE95" i="2"/>
  <c r="BE36" i="2"/>
  <c r="BE52" i="2"/>
  <c r="BE72" i="2"/>
  <c r="BE88" i="2"/>
  <c r="BE104" i="2"/>
  <c r="AR105" i="2"/>
  <c r="DF104" i="2"/>
  <c r="CX105" i="2"/>
  <c r="B70" i="10"/>
  <c r="AK105" i="2"/>
  <c r="AS105" i="2" s="1"/>
  <c r="CB105" i="2"/>
  <c r="CE105" i="2" s="1"/>
  <c r="DA104" i="2"/>
  <c r="CQ105" i="2"/>
  <c r="CY105" i="2" s="1"/>
  <c r="CN105" i="2"/>
  <c r="CG105" i="2"/>
  <c r="CO105" i="2" s="1"/>
  <c r="AG106" i="2"/>
  <c r="AA105" i="2"/>
  <c r="AI105" i="2" s="1"/>
  <c r="B71" i="10" s="1"/>
  <c r="CI106" i="2"/>
  <c r="AQ106" i="2"/>
  <c r="CR106" i="2"/>
  <c r="CA106" i="2"/>
  <c r="CV106" i="2"/>
  <c r="AB106" i="2"/>
  <c r="CM106" i="2"/>
  <c r="AV106" i="2"/>
  <c r="CK106" i="2"/>
  <c r="CD106" i="2"/>
  <c r="AP106" i="2"/>
  <c r="AR106" i="2" s="1"/>
  <c r="AM106" i="2"/>
  <c r="CH106" i="2"/>
  <c r="AO106" i="2"/>
  <c r="CS106" i="2"/>
  <c r="AU106" i="2"/>
  <c r="AL106" i="2"/>
  <c r="BZ106" i="2"/>
  <c r="AC106" i="2"/>
  <c r="CL106" i="2"/>
  <c r="AY106" i="2"/>
  <c r="CW106" i="2"/>
  <c r="CU106" i="2"/>
  <c r="AE106" i="2"/>
  <c r="B108" i="2"/>
  <c r="BB37" i="2"/>
  <c r="BD37" i="2" s="1"/>
  <c r="BG37" i="2" s="1"/>
  <c r="BC37" i="2"/>
  <c r="AW62" i="2"/>
  <c r="AW60" i="2"/>
  <c r="AW61" i="2"/>
  <c r="AW51" i="2"/>
  <c r="AW52" i="2"/>
  <c r="AW63" i="2"/>
  <c r="AW64" i="2"/>
  <c r="B23" i="5"/>
  <c r="C22" i="5"/>
  <c r="D22" i="5" s="1"/>
  <c r="H21" i="5"/>
  <c r="F21" i="5"/>
  <c r="G21" i="5"/>
  <c r="E21" i="5"/>
  <c r="C36" i="2"/>
  <c r="BB36" i="2" l="1"/>
  <c r="BD36" i="2" s="1"/>
  <c r="BG36" i="2" s="1"/>
  <c r="BE100" i="2"/>
  <c r="BE84" i="2"/>
  <c r="BE68" i="2"/>
  <c r="BE48" i="2"/>
  <c r="BE107" i="2"/>
  <c r="BE91" i="2"/>
  <c r="BE75" i="2"/>
  <c r="BE51" i="2"/>
  <c r="BE106" i="2"/>
  <c r="BE90" i="2"/>
  <c r="BE74" i="2"/>
  <c r="BE50" i="2"/>
  <c r="BE109" i="2"/>
  <c r="BE93" i="2"/>
  <c r="BE77" i="2"/>
  <c r="BE61" i="2"/>
  <c r="BE37" i="2"/>
  <c r="BB40" i="2"/>
  <c r="BE96" i="2"/>
  <c r="BE80" i="2"/>
  <c r="BE64" i="2"/>
  <c r="BE44" i="2"/>
  <c r="BE103" i="2"/>
  <c r="BE87" i="2"/>
  <c r="BE71" i="2"/>
  <c r="BE47" i="2"/>
  <c r="BE102" i="2"/>
  <c r="BE86" i="2"/>
  <c r="BE70" i="2"/>
  <c r="BE46" i="2"/>
  <c r="BE105" i="2"/>
  <c r="BE89" i="2"/>
  <c r="BE73" i="2"/>
  <c r="BE49" i="2"/>
  <c r="BE108" i="2"/>
  <c r="BE92" i="2"/>
  <c r="BE76" i="2"/>
  <c r="BE60" i="2"/>
  <c r="BE40" i="2"/>
  <c r="BE99" i="2"/>
  <c r="BE83" i="2"/>
  <c r="BE67" i="2"/>
  <c r="BE43" i="2"/>
  <c r="BE98" i="2"/>
  <c r="BE82" i="2"/>
  <c r="BE66" i="2"/>
  <c r="BE42" i="2"/>
  <c r="BE101" i="2"/>
  <c r="BE85" i="2"/>
  <c r="BE69" i="2"/>
  <c r="A111" i="2"/>
  <c r="DE111" i="2" s="1"/>
  <c r="A76" i="10"/>
  <c r="AF110" i="2"/>
  <c r="CC110" i="2"/>
  <c r="AX110" i="2"/>
  <c r="BE110" i="2"/>
  <c r="AW106" i="2"/>
  <c r="AZ106" i="2" s="1"/>
  <c r="DF105" i="2"/>
  <c r="AK106" i="2"/>
  <c r="AS106" i="2" s="1"/>
  <c r="CB106" i="2"/>
  <c r="CE106" i="2" s="1"/>
  <c r="BF50" i="2"/>
  <c r="BF62" i="2"/>
  <c r="BF78" i="2"/>
  <c r="BF98" i="2"/>
  <c r="BF47" i="2"/>
  <c r="BF51" i="2"/>
  <c r="BF79" i="2"/>
  <c r="BF87" i="2"/>
  <c r="BF40" i="2"/>
  <c r="BF44" i="2"/>
  <c r="BF48" i="2"/>
  <c r="BF60" i="2"/>
  <c r="BF72" i="2"/>
  <c r="BF88" i="2"/>
  <c r="BF92" i="2"/>
  <c r="BF104" i="2"/>
  <c r="BF45" i="2"/>
  <c r="BF49" i="2"/>
  <c r="BF65" i="2"/>
  <c r="BF77" i="2"/>
  <c r="BF81" i="2"/>
  <c r="BF93" i="2"/>
  <c r="BF97" i="2"/>
  <c r="BF39" i="2"/>
  <c r="BF63" i="2"/>
  <c r="BF83" i="2"/>
  <c r="BF91" i="2"/>
  <c r="BF36" i="2"/>
  <c r="BF37" i="2"/>
  <c r="BF41" i="2"/>
  <c r="BF43" i="2"/>
  <c r="BF42" i="2"/>
  <c r="BC36" i="2"/>
  <c r="BF38" i="2"/>
  <c r="BF64" i="2"/>
  <c r="BF52" i="2"/>
  <c r="BF61" i="2"/>
  <c r="AH106" i="2"/>
  <c r="DA105" i="2"/>
  <c r="CX106" i="2"/>
  <c r="CQ106" i="2"/>
  <c r="CY106" i="2" s="1"/>
  <c r="CG106" i="2"/>
  <c r="CO106" i="2" s="1"/>
  <c r="CN106" i="2"/>
  <c r="AG107" i="2"/>
  <c r="AA106" i="2"/>
  <c r="AI106" i="2" s="1"/>
  <c r="AB107" i="2"/>
  <c r="AV107" i="2"/>
  <c r="AY107" i="2"/>
  <c r="CL107" i="2"/>
  <c r="BZ107" i="2"/>
  <c r="CV107" i="2"/>
  <c r="AU107" i="2"/>
  <c r="CU107" i="2"/>
  <c r="CI107" i="2"/>
  <c r="CA107" i="2"/>
  <c r="AE107" i="2"/>
  <c r="AM107" i="2"/>
  <c r="CK107" i="2"/>
  <c r="CD107" i="2"/>
  <c r="AO107" i="2"/>
  <c r="CM107" i="2"/>
  <c r="AL107" i="2"/>
  <c r="CS107" i="2"/>
  <c r="AQ107" i="2"/>
  <c r="AC107" i="2"/>
  <c r="CH107" i="2"/>
  <c r="CG107" i="2" s="1"/>
  <c r="CO107" i="2" s="1"/>
  <c r="BF107" i="2"/>
  <c r="CR107" i="2"/>
  <c r="AP107" i="2"/>
  <c r="CW107" i="2"/>
  <c r="BB66" i="2"/>
  <c r="BC66" i="2"/>
  <c r="BB67" i="2"/>
  <c r="BC65" i="2"/>
  <c r="BB65" i="2"/>
  <c r="BC67" i="2"/>
  <c r="BF66" i="2"/>
  <c r="BB68" i="2"/>
  <c r="BC68" i="2"/>
  <c r="BB69" i="2"/>
  <c r="BF67" i="2"/>
  <c r="BC69" i="2"/>
  <c r="BC70" i="2"/>
  <c r="BF68" i="2"/>
  <c r="BB70" i="2"/>
  <c r="BB71" i="2"/>
  <c r="BC71" i="2"/>
  <c r="BF69" i="2"/>
  <c r="BF70" i="2"/>
  <c r="BB72" i="2"/>
  <c r="BC72" i="2"/>
  <c r="BC73" i="2"/>
  <c r="BF71" i="2"/>
  <c r="BB73" i="2"/>
  <c r="BB74" i="2"/>
  <c r="BC74" i="2"/>
  <c r="BF73" i="2"/>
  <c r="BB75" i="2"/>
  <c r="BC75" i="2"/>
  <c r="BF74" i="2"/>
  <c r="BC76" i="2"/>
  <c r="BB76" i="2"/>
  <c r="BC77" i="2"/>
  <c r="BB77" i="2"/>
  <c r="BF75" i="2"/>
  <c r="BB78" i="2"/>
  <c r="BC78" i="2"/>
  <c r="BF76" i="2"/>
  <c r="BC79" i="2"/>
  <c r="BB79" i="2"/>
  <c r="BB80" i="2"/>
  <c r="BC80" i="2"/>
  <c r="BB81" i="2"/>
  <c r="BC81" i="2"/>
  <c r="BF80" i="2"/>
  <c r="BB82" i="2"/>
  <c r="BC82" i="2"/>
  <c r="BB83" i="2"/>
  <c r="BC83" i="2"/>
  <c r="BF82" i="2"/>
  <c r="BB84" i="2"/>
  <c r="BC84" i="2"/>
  <c r="BC85" i="2"/>
  <c r="BB85" i="2"/>
  <c r="BF84" i="2"/>
  <c r="BC86" i="2"/>
  <c r="BB86" i="2"/>
  <c r="BF85" i="2"/>
  <c r="BB87" i="2"/>
  <c r="BC87" i="2"/>
  <c r="BF86" i="2"/>
  <c r="BC88" i="2"/>
  <c r="BB88" i="2"/>
  <c r="BC89" i="2"/>
  <c r="BB89" i="2"/>
  <c r="BB90" i="2"/>
  <c r="BC90" i="2"/>
  <c r="BB91" i="2"/>
  <c r="BC91" i="2"/>
  <c r="BF89" i="2"/>
  <c r="BC92" i="2"/>
  <c r="BF90" i="2"/>
  <c r="BB92" i="2"/>
  <c r="BB93" i="2"/>
  <c r="BC93" i="2"/>
  <c r="BB94" i="2"/>
  <c r="BC94" i="2"/>
  <c r="BB95" i="2"/>
  <c r="BC95" i="2"/>
  <c r="BB96" i="2"/>
  <c r="BF94" i="2"/>
  <c r="BC96" i="2"/>
  <c r="BC97" i="2"/>
  <c r="BB97" i="2"/>
  <c r="BF95" i="2"/>
  <c r="BF96" i="2"/>
  <c r="BB98" i="2"/>
  <c r="BC98" i="2"/>
  <c r="BC99" i="2"/>
  <c r="BB99" i="2"/>
  <c r="BC100" i="2"/>
  <c r="BB100" i="2"/>
  <c r="BC101" i="2"/>
  <c r="BB101" i="2"/>
  <c r="BF99" i="2"/>
  <c r="BF100" i="2"/>
  <c r="BB102" i="2"/>
  <c r="BC102" i="2"/>
  <c r="BB103" i="2"/>
  <c r="BF101" i="2"/>
  <c r="BC103" i="2"/>
  <c r="BF102" i="2"/>
  <c r="BC104" i="2"/>
  <c r="BB104" i="2"/>
  <c r="BF103" i="2"/>
  <c r="BC105" i="2"/>
  <c r="BB105" i="2"/>
  <c r="BB106" i="2"/>
  <c r="BC106" i="2"/>
  <c r="BF105" i="2"/>
  <c r="BC107" i="2"/>
  <c r="BB107" i="2"/>
  <c r="BC108" i="2"/>
  <c r="BF106" i="2"/>
  <c r="B109" i="2"/>
  <c r="BF46" i="2"/>
  <c r="BB42" i="2"/>
  <c r="BD42" i="2" s="1"/>
  <c r="E22" i="5"/>
  <c r="G22" i="5"/>
  <c r="H22" i="5"/>
  <c r="F22" i="5"/>
  <c r="B24" i="5"/>
  <c r="C23" i="5"/>
  <c r="D23" i="5" s="1"/>
  <c r="BB39" i="2"/>
  <c r="BD39" i="2" s="1"/>
  <c r="BB38" i="2"/>
  <c r="BD38" i="2" s="1"/>
  <c r="BB47" i="2"/>
  <c r="BD47" i="2" s="1"/>
  <c r="BB45" i="2"/>
  <c r="BD45" i="2" s="1"/>
  <c r="BB44" i="2"/>
  <c r="BD44" i="2" s="1"/>
  <c r="BB46" i="2"/>
  <c r="BD46" i="2" s="1"/>
  <c r="BB41" i="2"/>
  <c r="BD41" i="2" s="1"/>
  <c r="BB43" i="2"/>
  <c r="BD43" i="2" s="1"/>
  <c r="BD40" i="2"/>
  <c r="BB48" i="2"/>
  <c r="BD48" i="2" s="1"/>
  <c r="BB52" i="2"/>
  <c r="BB60" i="2"/>
  <c r="BB64" i="2"/>
  <c r="BB49" i="2"/>
  <c r="BD49" i="2" s="1"/>
  <c r="BB61" i="2"/>
  <c r="BB50" i="2"/>
  <c r="BD50" i="2" s="1"/>
  <c r="BB51" i="2"/>
  <c r="BB63" i="2"/>
  <c r="BB62" i="2"/>
  <c r="BC45" i="2"/>
  <c r="BC38" i="2"/>
  <c r="BC42" i="2"/>
  <c r="BC46" i="2"/>
  <c r="BC50" i="2"/>
  <c r="BC62" i="2"/>
  <c r="BC43" i="2"/>
  <c r="BC51" i="2"/>
  <c r="BC40" i="2"/>
  <c r="BC44" i="2"/>
  <c r="BC48" i="2"/>
  <c r="BC52" i="2"/>
  <c r="BC60" i="2"/>
  <c r="BC64" i="2"/>
  <c r="BC41" i="2"/>
  <c r="BC49" i="2"/>
  <c r="BC61" i="2"/>
  <c r="BC39" i="2"/>
  <c r="BC47" i="2"/>
  <c r="BC63" i="2"/>
  <c r="BD79" i="2" l="1"/>
  <c r="BG79" i="2" s="1"/>
  <c r="BD76" i="2"/>
  <c r="BG76" i="2" s="1"/>
  <c r="A112" i="2"/>
  <c r="DE112" i="2" s="1"/>
  <c r="A77" i="10"/>
  <c r="AF111" i="2"/>
  <c r="CC111" i="2"/>
  <c r="AX111" i="2"/>
  <c r="BE111" i="2"/>
  <c r="BD78" i="2"/>
  <c r="BG78" i="2" s="1"/>
  <c r="BD73" i="2"/>
  <c r="BG73" i="2" s="1"/>
  <c r="BD80" i="2"/>
  <c r="BG80" i="2" s="1"/>
  <c r="BD74" i="2"/>
  <c r="BG74" i="2" s="1"/>
  <c r="BD65" i="2"/>
  <c r="BG65" i="2" s="1"/>
  <c r="BD66" i="2"/>
  <c r="BG66" i="2" s="1"/>
  <c r="BD67" i="2"/>
  <c r="BG67" i="2" s="1"/>
  <c r="BD83" i="2"/>
  <c r="BG83" i="2" s="1"/>
  <c r="BD82" i="2"/>
  <c r="BG82" i="2" s="1"/>
  <c r="BD77" i="2"/>
  <c r="BG77" i="2" s="1"/>
  <c r="BD69" i="2"/>
  <c r="BG69" i="2" s="1"/>
  <c r="BD75" i="2"/>
  <c r="BG75" i="2" s="1"/>
  <c r="BD72" i="2"/>
  <c r="BG72" i="2" s="1"/>
  <c r="BD71" i="2"/>
  <c r="BG71" i="2" s="1"/>
  <c r="BD68" i="2"/>
  <c r="BG68" i="2" s="1"/>
  <c r="BD81" i="2"/>
  <c r="BG81" i="2" s="1"/>
  <c r="BD70" i="2"/>
  <c r="BG70" i="2" s="1"/>
  <c r="BD84" i="2"/>
  <c r="BG84" i="2" s="1"/>
  <c r="AW107" i="2"/>
  <c r="AZ107" i="2" s="1"/>
  <c r="B72" i="10"/>
  <c r="AR107" i="2"/>
  <c r="AK107" i="2"/>
  <c r="AS107" i="2" s="1"/>
  <c r="CB107" i="2"/>
  <c r="CE107" i="2" s="1"/>
  <c r="BD87" i="2"/>
  <c r="BG87" i="2" s="1"/>
  <c r="BD85" i="2"/>
  <c r="BG85" i="2" s="1"/>
  <c r="BD91" i="2"/>
  <c r="BG91" i="2" s="1"/>
  <c r="BD86" i="2"/>
  <c r="BG86" i="2" s="1"/>
  <c r="BD89" i="2"/>
  <c r="BG89" i="2" s="1"/>
  <c r="BD96" i="2"/>
  <c r="BG96" i="2" s="1"/>
  <c r="BD107" i="2"/>
  <c r="BG107" i="2" s="1"/>
  <c r="BD102" i="2"/>
  <c r="BG102" i="2" s="1"/>
  <c r="BD99" i="2"/>
  <c r="BG99" i="2" s="1"/>
  <c r="BD98" i="2"/>
  <c r="BG98" i="2" s="1"/>
  <c r="BD94" i="2"/>
  <c r="BG94" i="2" s="1"/>
  <c r="BD93" i="2"/>
  <c r="BG93" i="2" s="1"/>
  <c r="BD88" i="2"/>
  <c r="BG88" i="2" s="1"/>
  <c r="DF106" i="2"/>
  <c r="CX107" i="2"/>
  <c r="BD105" i="2"/>
  <c r="BG105" i="2" s="1"/>
  <c r="BD103" i="2"/>
  <c r="BG103" i="2" s="1"/>
  <c r="BD101" i="2"/>
  <c r="BG101" i="2" s="1"/>
  <c r="BD97" i="2"/>
  <c r="BG97" i="2" s="1"/>
  <c r="BD106" i="2"/>
  <c r="BG106" i="2" s="1"/>
  <c r="BD104" i="2"/>
  <c r="BG104" i="2" s="1"/>
  <c r="BD100" i="2"/>
  <c r="BG100" i="2" s="1"/>
  <c r="BD95" i="2"/>
  <c r="BG95" i="2" s="1"/>
  <c r="BD92" i="2"/>
  <c r="BG92" i="2" s="1"/>
  <c r="BD90" i="2"/>
  <c r="BG90" i="2" s="1"/>
  <c r="AH107" i="2"/>
  <c r="CQ107" i="2"/>
  <c r="CY107" i="2" s="1"/>
  <c r="DA106" i="2"/>
  <c r="CN107" i="2"/>
  <c r="AG108" i="2"/>
  <c r="AA107" i="2"/>
  <c r="AI107" i="2" s="1"/>
  <c r="AB108" i="2"/>
  <c r="AP108" i="2"/>
  <c r="AM108" i="2"/>
  <c r="CD108" i="2"/>
  <c r="AE108" i="2"/>
  <c r="CI108" i="2"/>
  <c r="CA108" i="2"/>
  <c r="AC108" i="2"/>
  <c r="AU108" i="2"/>
  <c r="AQ108" i="2"/>
  <c r="CH108" i="2"/>
  <c r="CM108" i="2"/>
  <c r="AO108" i="2"/>
  <c r="AK108" i="2" s="1"/>
  <c r="AS108" i="2" s="1"/>
  <c r="CS108" i="2"/>
  <c r="AV108" i="2"/>
  <c r="CL108" i="2"/>
  <c r="CR108" i="2"/>
  <c r="AY108" i="2"/>
  <c r="CW108" i="2"/>
  <c r="AL108" i="2"/>
  <c r="CK108" i="2"/>
  <c r="BF108" i="2"/>
  <c r="CU108" i="2"/>
  <c r="BZ108" i="2"/>
  <c r="CV108" i="2"/>
  <c r="BB108" i="2"/>
  <c r="BD108" i="2" s="1"/>
  <c r="BG108" i="2" s="1"/>
  <c r="B110" i="2"/>
  <c r="BD63" i="2"/>
  <c r="BG63" i="2" s="1"/>
  <c r="BD51" i="2"/>
  <c r="BG51" i="2" s="1"/>
  <c r="BD61" i="2"/>
  <c r="BG61" i="2" s="1"/>
  <c r="BD60" i="2"/>
  <c r="BG60" i="2" s="1"/>
  <c r="BD62" i="2"/>
  <c r="BD52" i="2"/>
  <c r="BG52" i="2" s="1"/>
  <c r="F23" i="5"/>
  <c r="H23" i="5"/>
  <c r="E23" i="5"/>
  <c r="G23" i="5"/>
  <c r="C24" i="5"/>
  <c r="D24" i="5" s="1"/>
  <c r="B25" i="5"/>
  <c r="BD64" i="2"/>
  <c r="BG64" i="2" s="1"/>
  <c r="AZ62" i="2"/>
  <c r="AZ52" i="2"/>
  <c r="AZ46" i="2"/>
  <c r="AZ64" i="2"/>
  <c r="AZ44" i="2"/>
  <c r="AZ60" i="2"/>
  <c r="AZ47" i="2"/>
  <c r="AZ50" i="2"/>
  <c r="AZ42" i="2"/>
  <c r="AZ40" i="2"/>
  <c r="AZ38" i="2"/>
  <c r="AZ51" i="2"/>
  <c r="AZ39" i="2"/>
  <c r="AZ45" i="2"/>
  <c r="AZ43" i="2"/>
  <c r="AZ48" i="2"/>
  <c r="AZ63" i="2"/>
  <c r="AZ41" i="2"/>
  <c r="AZ49" i="2"/>
  <c r="AZ61" i="2"/>
  <c r="BG41" i="2"/>
  <c r="BG50" i="2"/>
  <c r="BG42" i="2"/>
  <c r="BG48" i="2"/>
  <c r="BG38" i="2"/>
  <c r="BG46" i="2"/>
  <c r="BG44" i="2"/>
  <c r="BG45" i="2"/>
  <c r="BG49" i="2"/>
  <c r="A113" i="2" l="1"/>
  <c r="DE113" i="2" s="1"/>
  <c r="A78" i="10"/>
  <c r="AF112" i="2"/>
  <c r="CC112" i="2"/>
  <c r="AX112" i="2"/>
  <c r="BE112" i="2"/>
  <c r="AW108" i="2"/>
  <c r="AZ108" i="2" s="1"/>
  <c r="CB108" i="2"/>
  <c r="CE108" i="2" s="1"/>
  <c r="B73" i="10"/>
  <c r="AR108" i="2"/>
  <c r="DA107" i="2"/>
  <c r="DF107" i="2"/>
  <c r="AH108" i="2"/>
  <c r="CX108" i="2"/>
  <c r="CQ108" i="2"/>
  <c r="CY108" i="2" s="1"/>
  <c r="CG108" i="2"/>
  <c r="CO108" i="2" s="1"/>
  <c r="CN108" i="2"/>
  <c r="AG109" i="2"/>
  <c r="AA108" i="2"/>
  <c r="AI108" i="2" s="1"/>
  <c r="AE109" i="2"/>
  <c r="CM109" i="2"/>
  <c r="CA109" i="2"/>
  <c r="AC109" i="2"/>
  <c r="AU109" i="2"/>
  <c r="AM109" i="2"/>
  <c r="CD109" i="2"/>
  <c r="BB109" i="2"/>
  <c r="CR109" i="2"/>
  <c r="AO109" i="2"/>
  <c r="CS109" i="2"/>
  <c r="AQ109" i="2"/>
  <c r="CH109" i="2"/>
  <c r="BZ109" i="2"/>
  <c r="CV109" i="2"/>
  <c r="AY109" i="2"/>
  <c r="CW109" i="2"/>
  <c r="AL109" i="2"/>
  <c r="AV109" i="2"/>
  <c r="CL109" i="2"/>
  <c r="CI109" i="2"/>
  <c r="AB109" i="2"/>
  <c r="BC109" i="2"/>
  <c r="BD109" i="2" s="1"/>
  <c r="BG109" i="2" s="1"/>
  <c r="AP109" i="2"/>
  <c r="AR109" i="2" s="1"/>
  <c r="CK109" i="2"/>
  <c r="BF109" i="2"/>
  <c r="CU109" i="2"/>
  <c r="B111" i="2"/>
  <c r="C25" i="5"/>
  <c r="D25" i="5" s="1"/>
  <c r="B26" i="5"/>
  <c r="G24" i="5"/>
  <c r="E24" i="5"/>
  <c r="F24" i="5"/>
  <c r="H24" i="5"/>
  <c r="BG40" i="2"/>
  <c r="BG43" i="2"/>
  <c r="BG47" i="2"/>
  <c r="BG39" i="2"/>
  <c r="BG62" i="2"/>
  <c r="A114" i="2" l="1"/>
  <c r="DE114" i="2" s="1"/>
  <c r="A79" i="10"/>
  <c r="AF113" i="2"/>
  <c r="CC113" i="2"/>
  <c r="AX113" i="2"/>
  <c r="BE113" i="2"/>
  <c r="B74" i="10"/>
  <c r="AK109" i="2"/>
  <c r="AS109" i="2" s="1"/>
  <c r="CB109" i="2"/>
  <c r="CE109" i="2" s="1"/>
  <c r="AW109" i="2"/>
  <c r="AZ109" i="2" s="1"/>
  <c r="DF108" i="2"/>
  <c r="AA109" i="2"/>
  <c r="AI109" i="2" s="1"/>
  <c r="AH109" i="2"/>
  <c r="DA108" i="2"/>
  <c r="CX109" i="2"/>
  <c r="CQ109" i="2"/>
  <c r="CY109" i="2" s="1"/>
  <c r="CG109" i="2"/>
  <c r="CO109" i="2" s="1"/>
  <c r="CN109" i="2"/>
  <c r="AG110" i="2"/>
  <c r="AQ110" i="2"/>
  <c r="CH110" i="2"/>
  <c r="BB110" i="2"/>
  <c r="CR110" i="2"/>
  <c r="AO110" i="2"/>
  <c r="CS110" i="2"/>
  <c r="AV110" i="2"/>
  <c r="CL110" i="2"/>
  <c r="BZ110" i="2"/>
  <c r="CV110" i="2"/>
  <c r="AY110" i="2"/>
  <c r="CW110" i="2"/>
  <c r="AL110" i="2"/>
  <c r="BF110" i="2"/>
  <c r="CU110" i="2"/>
  <c r="CI110" i="2"/>
  <c r="AB110" i="2"/>
  <c r="BC110" i="2"/>
  <c r="AP110" i="2"/>
  <c r="CK110" i="2"/>
  <c r="AM110" i="2"/>
  <c r="CD110" i="2"/>
  <c r="AE110" i="2"/>
  <c r="CM110" i="2"/>
  <c r="CA110" i="2"/>
  <c r="AC110" i="2"/>
  <c r="AU110" i="2"/>
  <c r="AW110" i="2" s="1"/>
  <c r="AZ110" i="2" s="1"/>
  <c r="B112" i="2"/>
  <c r="B27" i="5"/>
  <c r="C26" i="5"/>
  <c r="D26" i="5" s="1"/>
  <c r="H25" i="5"/>
  <c r="F25" i="5"/>
  <c r="G25" i="5"/>
  <c r="E25" i="5"/>
  <c r="A115" i="2" l="1"/>
  <c r="DE115" i="2" s="1"/>
  <c r="A80" i="10"/>
  <c r="AF114" i="2"/>
  <c r="CC114" i="2"/>
  <c r="AX114" i="2"/>
  <c r="BE114" i="2"/>
  <c r="AR110" i="2"/>
  <c r="B75" i="10"/>
  <c r="AK110" i="2"/>
  <c r="AS110" i="2" s="1"/>
  <c r="CB110" i="2"/>
  <c r="CE110" i="2" s="1"/>
  <c r="CX110" i="2"/>
  <c r="CQ110" i="2"/>
  <c r="CY110" i="2" s="1"/>
  <c r="DF109" i="2"/>
  <c r="BD110" i="2"/>
  <c r="BG110" i="2" s="1"/>
  <c r="AH110" i="2"/>
  <c r="CN110" i="2"/>
  <c r="DA109" i="2"/>
  <c r="CG110" i="2"/>
  <c r="CO110" i="2" s="1"/>
  <c r="AG111" i="2"/>
  <c r="AA110" i="2"/>
  <c r="AI110" i="2" s="1"/>
  <c r="AP111" i="2"/>
  <c r="AQ111" i="2"/>
  <c r="CH111" i="2"/>
  <c r="CM111" i="2"/>
  <c r="CA111" i="2"/>
  <c r="CL111" i="2"/>
  <c r="CR111" i="2"/>
  <c r="CS111" i="2"/>
  <c r="AC111" i="2"/>
  <c r="AU111" i="2"/>
  <c r="AV111" i="2"/>
  <c r="BB111" i="2"/>
  <c r="AO111" i="2"/>
  <c r="CK111" i="2"/>
  <c r="BF111" i="2"/>
  <c r="CU111" i="2"/>
  <c r="BZ111" i="2"/>
  <c r="CB111" i="2" s="1"/>
  <c r="CE111" i="2" s="1"/>
  <c r="CV111" i="2"/>
  <c r="AY111" i="2"/>
  <c r="CW111" i="2"/>
  <c r="AL111" i="2"/>
  <c r="AM111" i="2"/>
  <c r="CD111" i="2"/>
  <c r="AE111" i="2"/>
  <c r="CI111" i="2"/>
  <c r="AB111" i="2"/>
  <c r="BC111" i="2"/>
  <c r="B113" i="2"/>
  <c r="E26" i="5"/>
  <c r="G26" i="5"/>
  <c r="H26" i="5"/>
  <c r="F26" i="5"/>
  <c r="B28" i="5"/>
  <c r="C27" i="5"/>
  <c r="D27" i="5" s="1"/>
  <c r="A116" i="2" l="1"/>
  <c r="DE116" i="2" s="1"/>
  <c r="A81" i="10"/>
  <c r="AF115" i="2"/>
  <c r="CC115" i="2"/>
  <c r="AX115" i="2"/>
  <c r="BE115" i="2"/>
  <c r="AW111" i="2"/>
  <c r="AZ111" i="2" s="1"/>
  <c r="B76" i="10"/>
  <c r="AK111" i="2"/>
  <c r="AS111" i="2" s="1"/>
  <c r="AR111" i="2"/>
  <c r="DA110" i="2"/>
  <c r="DF110" i="2"/>
  <c r="CQ111" i="2"/>
  <c r="CY111" i="2" s="1"/>
  <c r="BD111" i="2"/>
  <c r="BG111" i="2" s="1"/>
  <c r="AH111" i="2"/>
  <c r="CX111" i="2"/>
  <c r="CN111" i="2"/>
  <c r="CG111" i="2"/>
  <c r="CO111" i="2" s="1"/>
  <c r="AG112" i="2"/>
  <c r="AA111" i="2"/>
  <c r="AI111" i="2" s="1"/>
  <c r="AO112" i="2"/>
  <c r="CS112" i="2"/>
  <c r="CK112" i="2"/>
  <c r="BF112" i="2"/>
  <c r="CU112" i="2"/>
  <c r="BZ112" i="2"/>
  <c r="CV112" i="2"/>
  <c r="AM112" i="2"/>
  <c r="CD112" i="2"/>
  <c r="CI112" i="2"/>
  <c r="CM112" i="2"/>
  <c r="AC112" i="2"/>
  <c r="CR112" i="2"/>
  <c r="AY112" i="2"/>
  <c r="CW112" i="2"/>
  <c r="CX112" i="2" s="1"/>
  <c r="AL112" i="2"/>
  <c r="AE112" i="2"/>
  <c r="AU112" i="2"/>
  <c r="CL112" i="2"/>
  <c r="AB112" i="2"/>
  <c r="BC112" i="2"/>
  <c r="AP112" i="2"/>
  <c r="AQ112" i="2"/>
  <c r="CH112" i="2"/>
  <c r="CA112" i="2"/>
  <c r="AV112" i="2"/>
  <c r="BB112" i="2"/>
  <c r="B114" i="2"/>
  <c r="F27" i="5"/>
  <c r="H27" i="5"/>
  <c r="E27" i="5"/>
  <c r="G27" i="5"/>
  <c r="C28" i="5"/>
  <c r="D28" i="5" s="1"/>
  <c r="B29" i="5"/>
  <c r="CQ112" i="2" l="1"/>
  <c r="CY112" i="2" s="1"/>
  <c r="A117" i="2"/>
  <c r="DE117" i="2" s="1"/>
  <c r="A82" i="10"/>
  <c r="AF116" i="2"/>
  <c r="CC116" i="2"/>
  <c r="AX116" i="2"/>
  <c r="BE116" i="2"/>
  <c r="CB112" i="2"/>
  <c r="CE112" i="2" s="1"/>
  <c r="B77" i="10"/>
  <c r="AR112" i="2"/>
  <c r="AK112" i="2"/>
  <c r="AS112" i="2" s="1"/>
  <c r="AW112" i="2"/>
  <c r="AZ112" i="2" s="1"/>
  <c r="BD112" i="2"/>
  <c r="BG112" i="2" s="1"/>
  <c r="DF111" i="2"/>
  <c r="DA111" i="2"/>
  <c r="AH112" i="2"/>
  <c r="CN112" i="2"/>
  <c r="DF112" i="2" s="1"/>
  <c r="CG112" i="2"/>
  <c r="CO112" i="2" s="1"/>
  <c r="AG113" i="2"/>
  <c r="AA112" i="2"/>
  <c r="AI112" i="2" s="1"/>
  <c r="AE113" i="2"/>
  <c r="CA113" i="2"/>
  <c r="AC113" i="2"/>
  <c r="AM113" i="2"/>
  <c r="CD113" i="2"/>
  <c r="BB113" i="2"/>
  <c r="CR113" i="2"/>
  <c r="AO113" i="2"/>
  <c r="CS113" i="2"/>
  <c r="AQ113" i="2"/>
  <c r="CH113" i="2"/>
  <c r="CL113" i="2"/>
  <c r="BZ113" i="2"/>
  <c r="CV113" i="2"/>
  <c r="AY113" i="2"/>
  <c r="CW113" i="2"/>
  <c r="AL113" i="2"/>
  <c r="AV113" i="2"/>
  <c r="CI113" i="2"/>
  <c r="AB113" i="2"/>
  <c r="BC113" i="2"/>
  <c r="BD113" i="2" s="1"/>
  <c r="BG113" i="2" s="1"/>
  <c r="AP113" i="2"/>
  <c r="CK113" i="2"/>
  <c r="BF113" i="2"/>
  <c r="CU113" i="2"/>
  <c r="CM113" i="2"/>
  <c r="AU113" i="2"/>
  <c r="B115" i="2"/>
  <c r="C29" i="5"/>
  <c r="D29" i="5" s="1"/>
  <c r="B30" i="5"/>
  <c r="G28" i="5"/>
  <c r="E28" i="5"/>
  <c r="F28" i="5"/>
  <c r="H28" i="5"/>
  <c r="AW113" i="2" l="1"/>
  <c r="AZ113" i="2" s="1"/>
  <c r="A118" i="2"/>
  <c r="DE118" i="2" s="1"/>
  <c r="A83" i="10"/>
  <c r="AF117" i="2"/>
  <c r="CC117" i="2"/>
  <c r="AX117" i="2"/>
  <c r="BE117" i="2"/>
  <c r="DA112" i="2"/>
  <c r="AR113" i="2"/>
  <c r="B78" i="10"/>
  <c r="AK113" i="2"/>
  <c r="AS113" i="2" s="1"/>
  <c r="CB113" i="2"/>
  <c r="CE113" i="2" s="1"/>
  <c r="AA113" i="2"/>
  <c r="AI113" i="2" s="1"/>
  <c r="AH113" i="2"/>
  <c r="CX113" i="2"/>
  <c r="CQ113" i="2"/>
  <c r="CY113" i="2" s="1"/>
  <c r="CN113" i="2"/>
  <c r="CG113" i="2"/>
  <c r="CO113" i="2" s="1"/>
  <c r="AG114" i="2"/>
  <c r="BF114" i="2"/>
  <c r="CU114" i="2"/>
  <c r="CI114" i="2"/>
  <c r="AB114" i="2"/>
  <c r="BC114" i="2"/>
  <c r="AL114" i="2"/>
  <c r="AP114" i="2"/>
  <c r="AQ114" i="2"/>
  <c r="BB114" i="2"/>
  <c r="CR114" i="2"/>
  <c r="CS114" i="2"/>
  <c r="CK114" i="2"/>
  <c r="AU114" i="2"/>
  <c r="AM114" i="2"/>
  <c r="CD114" i="2"/>
  <c r="AE114" i="2"/>
  <c r="CM114" i="2"/>
  <c r="CA114" i="2"/>
  <c r="AC114" i="2"/>
  <c r="CH114" i="2"/>
  <c r="AO114" i="2"/>
  <c r="AV114" i="2"/>
  <c r="CL114" i="2"/>
  <c r="BZ114" i="2"/>
  <c r="CV114" i="2"/>
  <c r="AY114" i="2"/>
  <c r="CW114" i="2"/>
  <c r="B116" i="2"/>
  <c r="B31" i="5"/>
  <c r="C30" i="5"/>
  <c r="D30" i="5" s="1"/>
  <c r="H29" i="5"/>
  <c r="F29" i="5"/>
  <c r="G29" i="5"/>
  <c r="E29" i="5"/>
  <c r="CG114" i="2" l="1"/>
  <c r="CO114" i="2" s="1"/>
  <c r="A119" i="2"/>
  <c r="DE119" i="2" s="1"/>
  <c r="A84" i="10"/>
  <c r="AF118" i="2"/>
  <c r="CC118" i="2"/>
  <c r="AX118" i="2"/>
  <c r="BE118" i="2"/>
  <c r="AW114" i="2"/>
  <c r="AZ114" i="2" s="1"/>
  <c r="CB114" i="2"/>
  <c r="CE114" i="2" s="1"/>
  <c r="AR114" i="2"/>
  <c r="B79" i="10"/>
  <c r="AK114" i="2"/>
  <c r="AS114" i="2" s="1"/>
  <c r="DF113" i="2"/>
  <c r="BD114" i="2"/>
  <c r="BG114" i="2" s="1"/>
  <c r="AH114" i="2"/>
  <c r="DA113" i="2"/>
  <c r="CQ114" i="2"/>
  <c r="CY114" i="2" s="1"/>
  <c r="CX114" i="2"/>
  <c r="CN114" i="2"/>
  <c r="AG115" i="2"/>
  <c r="AA114" i="2"/>
  <c r="AI114" i="2" s="1"/>
  <c r="AC115" i="2"/>
  <c r="AU115" i="2"/>
  <c r="BF115" i="2"/>
  <c r="CU115" i="2"/>
  <c r="BZ115" i="2"/>
  <c r="CV115" i="2"/>
  <c r="AB115" i="2"/>
  <c r="CH115" i="2"/>
  <c r="CM115" i="2"/>
  <c r="BB115" i="2"/>
  <c r="BC115" i="2"/>
  <c r="AM115" i="2"/>
  <c r="CD115" i="2"/>
  <c r="AE115" i="2"/>
  <c r="CI115" i="2"/>
  <c r="AO115" i="2"/>
  <c r="CW115" i="2"/>
  <c r="AY115" i="2"/>
  <c r="AL115" i="2"/>
  <c r="CA115" i="2"/>
  <c r="CS115" i="2"/>
  <c r="CL115" i="2"/>
  <c r="AQ115" i="2"/>
  <c r="CK115" i="2"/>
  <c r="AP115" i="2"/>
  <c r="AV115" i="2"/>
  <c r="CR115" i="2"/>
  <c r="B117" i="2"/>
  <c r="E30" i="5"/>
  <c r="G30" i="5"/>
  <c r="H30" i="5"/>
  <c r="F30" i="5"/>
  <c r="B32" i="5"/>
  <c r="C31" i="5"/>
  <c r="D31" i="5" s="1"/>
  <c r="DA114" i="2" l="1"/>
  <c r="A120" i="2"/>
  <c r="DE120" i="2" s="1"/>
  <c r="A85" i="10"/>
  <c r="AF119" i="2"/>
  <c r="CC119" i="2"/>
  <c r="AX119" i="2"/>
  <c r="BE119" i="2"/>
  <c r="B80" i="10"/>
  <c r="AR115" i="2"/>
  <c r="AK115" i="2"/>
  <c r="AS115" i="2" s="1"/>
  <c r="CB115" i="2"/>
  <c r="CE115" i="2" s="1"/>
  <c r="AW115" i="2"/>
  <c r="AZ115" i="2" s="1"/>
  <c r="BD115" i="2"/>
  <c r="BG115" i="2" s="1"/>
  <c r="CX115" i="2"/>
  <c r="DF114" i="2"/>
  <c r="AH115" i="2"/>
  <c r="CQ115" i="2"/>
  <c r="CY115" i="2" s="1"/>
  <c r="CG115" i="2"/>
  <c r="CO115" i="2" s="1"/>
  <c r="CN115" i="2"/>
  <c r="AG116" i="2"/>
  <c r="AA115" i="2"/>
  <c r="AI115" i="2" s="1"/>
  <c r="AC116" i="2"/>
  <c r="AU116" i="2"/>
  <c r="AV116" i="2"/>
  <c r="CV116" i="2"/>
  <c r="CA116" i="2"/>
  <c r="CW116" i="2"/>
  <c r="BC116" i="2"/>
  <c r="CK116" i="2"/>
  <c r="BF116" i="2"/>
  <c r="BZ116" i="2"/>
  <c r="AE116" i="2"/>
  <c r="AL116" i="2"/>
  <c r="AM116" i="2"/>
  <c r="AB116" i="2"/>
  <c r="CL116" i="2"/>
  <c r="CM116" i="2"/>
  <c r="AO116" i="2"/>
  <c r="AK116" i="2" s="1"/>
  <c r="AS116" i="2" s="1"/>
  <c r="AP116" i="2"/>
  <c r="AQ116" i="2"/>
  <c r="CU116" i="2"/>
  <c r="CR116" i="2"/>
  <c r="BB116" i="2"/>
  <c r="CS116" i="2"/>
  <c r="AY116" i="2"/>
  <c r="CH116" i="2"/>
  <c r="CD116" i="2"/>
  <c r="CI116" i="2"/>
  <c r="B118" i="2"/>
  <c r="F31" i="5"/>
  <c r="H31" i="5"/>
  <c r="E31" i="5"/>
  <c r="G31" i="5"/>
  <c r="C32" i="5"/>
  <c r="D32" i="5" s="1"/>
  <c r="B33" i="5"/>
  <c r="A121" i="2" l="1"/>
  <c r="DE121" i="2" s="1"/>
  <c r="A86" i="10"/>
  <c r="AF120" i="2"/>
  <c r="CC120" i="2"/>
  <c r="AX120" i="2"/>
  <c r="BE120" i="2"/>
  <c r="AW116" i="2"/>
  <c r="AZ116" i="2" s="1"/>
  <c r="B81" i="10"/>
  <c r="AR116" i="2"/>
  <c r="CB116" i="2"/>
  <c r="CE116" i="2" s="1"/>
  <c r="BD116" i="2"/>
  <c r="BG116" i="2" s="1"/>
  <c r="DF115" i="2"/>
  <c r="AH116" i="2"/>
  <c r="DA115" i="2"/>
  <c r="CX116" i="2"/>
  <c r="CQ116" i="2"/>
  <c r="CY116" i="2" s="1"/>
  <c r="CG116" i="2"/>
  <c r="CO116" i="2" s="1"/>
  <c r="CN116" i="2"/>
  <c r="AG117" i="2"/>
  <c r="AA116" i="2"/>
  <c r="AI116" i="2" s="1"/>
  <c r="AC117" i="2"/>
  <c r="AU117" i="2"/>
  <c r="AV117" i="2"/>
  <c r="CL117" i="2"/>
  <c r="BB117" i="2"/>
  <c r="CR117" i="2"/>
  <c r="AY117" i="2"/>
  <c r="CW117" i="2"/>
  <c r="AE117" i="2"/>
  <c r="CK117" i="2"/>
  <c r="BF117" i="2"/>
  <c r="CU117" i="2"/>
  <c r="BZ117" i="2"/>
  <c r="CV117" i="2"/>
  <c r="BC117" i="2"/>
  <c r="AL117" i="2"/>
  <c r="AM117" i="2"/>
  <c r="CD117" i="2"/>
  <c r="CA117" i="2"/>
  <c r="AB117" i="2"/>
  <c r="AP117" i="2"/>
  <c r="AQ117" i="2"/>
  <c r="CH117" i="2"/>
  <c r="CM117" i="2"/>
  <c r="AO117" i="2"/>
  <c r="CS117" i="2"/>
  <c r="CI117" i="2"/>
  <c r="B119" i="2"/>
  <c r="C33" i="5"/>
  <c r="D33" i="5" s="1"/>
  <c r="B34" i="5"/>
  <c r="G32" i="5"/>
  <c r="E32" i="5"/>
  <c r="F32" i="5"/>
  <c r="H32" i="5"/>
  <c r="A122" i="2" l="1"/>
  <c r="DE122" i="2" s="1"/>
  <c r="A87" i="10"/>
  <c r="AF121" i="2"/>
  <c r="CC121" i="2"/>
  <c r="AX121" i="2"/>
  <c r="BE121" i="2"/>
  <c r="AW117" i="2"/>
  <c r="AZ117" i="2" s="1"/>
  <c r="CB117" i="2"/>
  <c r="CE117" i="2" s="1"/>
  <c r="B82" i="10"/>
  <c r="AK117" i="2"/>
  <c r="AS117" i="2" s="1"/>
  <c r="AR117" i="2"/>
  <c r="DF116" i="2"/>
  <c r="BD117" i="2"/>
  <c r="BG117" i="2" s="1"/>
  <c r="AA117" i="2"/>
  <c r="AI117" i="2" s="1"/>
  <c r="AH117" i="2"/>
  <c r="DA116" i="2"/>
  <c r="CQ117" i="2"/>
  <c r="CY117" i="2" s="1"/>
  <c r="CX117" i="2"/>
  <c r="CG117" i="2"/>
  <c r="CO117" i="2" s="1"/>
  <c r="CN117" i="2"/>
  <c r="AG118" i="2"/>
  <c r="AY118" i="2"/>
  <c r="CW118" i="2"/>
  <c r="AL118" i="2"/>
  <c r="AM118" i="2"/>
  <c r="CD118" i="2"/>
  <c r="AE118" i="2"/>
  <c r="CI118" i="2"/>
  <c r="CH118" i="2"/>
  <c r="CM118" i="2"/>
  <c r="CA118" i="2"/>
  <c r="AU118" i="2"/>
  <c r="CL118" i="2"/>
  <c r="CR118" i="2"/>
  <c r="CV118" i="2"/>
  <c r="AB118" i="2"/>
  <c r="BC118" i="2"/>
  <c r="AP118" i="2"/>
  <c r="AQ118" i="2"/>
  <c r="AC118" i="2"/>
  <c r="AV118" i="2"/>
  <c r="BB118" i="2"/>
  <c r="AO118" i="2"/>
  <c r="CS118" i="2"/>
  <c r="CK118" i="2"/>
  <c r="BF118" i="2"/>
  <c r="CU118" i="2"/>
  <c r="BZ118" i="2"/>
  <c r="B120" i="2"/>
  <c r="B35" i="5"/>
  <c r="C34" i="5"/>
  <c r="D34" i="5" s="1"/>
  <c r="H33" i="5"/>
  <c r="F33" i="5"/>
  <c r="G33" i="5"/>
  <c r="E33" i="5"/>
  <c r="A123" i="2" l="1"/>
  <c r="DE123" i="2" s="1"/>
  <c r="A88" i="10"/>
  <c r="AF122" i="2"/>
  <c r="CC122" i="2"/>
  <c r="AX122" i="2"/>
  <c r="BE122" i="2"/>
  <c r="B83" i="10"/>
  <c r="AK118" i="2"/>
  <c r="AS118" i="2" s="1"/>
  <c r="AR118" i="2"/>
  <c r="CB118" i="2"/>
  <c r="CE118" i="2" s="1"/>
  <c r="AW118" i="2"/>
  <c r="AZ118" i="2" s="1"/>
  <c r="DF117" i="2"/>
  <c r="BD118" i="2"/>
  <c r="BG118" i="2" s="1"/>
  <c r="AH118" i="2"/>
  <c r="DA117" i="2"/>
  <c r="CQ118" i="2"/>
  <c r="CY118" i="2" s="1"/>
  <c r="CX118" i="2"/>
  <c r="CG118" i="2"/>
  <c r="CO118" i="2" s="1"/>
  <c r="CN118" i="2"/>
  <c r="AG119" i="2"/>
  <c r="AA118" i="2"/>
  <c r="AI118" i="2" s="1"/>
  <c r="BB119" i="2"/>
  <c r="CR119" i="2"/>
  <c r="AO119" i="2"/>
  <c r="CS119" i="2"/>
  <c r="CH119" i="2"/>
  <c r="BZ119" i="2"/>
  <c r="CV119" i="2"/>
  <c r="AY119" i="2"/>
  <c r="CW119" i="2"/>
  <c r="AL119" i="2"/>
  <c r="AV119" i="2"/>
  <c r="CL119" i="2"/>
  <c r="CI119" i="2"/>
  <c r="AB119" i="2"/>
  <c r="BC119" i="2"/>
  <c r="BD119" i="2" s="1"/>
  <c r="BG119" i="2" s="1"/>
  <c r="AP119" i="2"/>
  <c r="CK119" i="2"/>
  <c r="BF119" i="2"/>
  <c r="CU119" i="2"/>
  <c r="AE119" i="2"/>
  <c r="CM119" i="2"/>
  <c r="CA119" i="2"/>
  <c r="AC119" i="2"/>
  <c r="AU119" i="2"/>
  <c r="AM119" i="2"/>
  <c r="CD119" i="2"/>
  <c r="AQ119" i="2"/>
  <c r="B121" i="2"/>
  <c r="E34" i="5"/>
  <c r="G34" i="5"/>
  <c r="H34" i="5"/>
  <c r="F34" i="5"/>
  <c r="B36" i="5"/>
  <c r="C35" i="5"/>
  <c r="D35" i="5" s="1"/>
  <c r="A124" i="2" l="1"/>
  <c r="DE124" i="2" s="1"/>
  <c r="A89" i="10"/>
  <c r="AF123" i="2"/>
  <c r="CC123" i="2"/>
  <c r="AX123" i="2"/>
  <c r="BE123" i="2"/>
  <c r="AW119" i="2"/>
  <c r="AZ119" i="2" s="1"/>
  <c r="B84" i="10"/>
  <c r="AR119" i="2"/>
  <c r="AK119" i="2"/>
  <c r="AS119" i="2" s="1"/>
  <c r="CB119" i="2"/>
  <c r="CE119" i="2" s="1"/>
  <c r="DF118" i="2"/>
  <c r="AH119" i="2"/>
  <c r="CX119" i="2"/>
  <c r="DA118" i="2"/>
  <c r="CQ119" i="2"/>
  <c r="CY119" i="2" s="1"/>
  <c r="CN119" i="2"/>
  <c r="CG119" i="2"/>
  <c r="CO119" i="2" s="1"/>
  <c r="AG120" i="2"/>
  <c r="AA119" i="2"/>
  <c r="AI119" i="2" s="1"/>
  <c r="BF120" i="2"/>
  <c r="CU120" i="2"/>
  <c r="CI120" i="2"/>
  <c r="AB120" i="2"/>
  <c r="BC120" i="2"/>
  <c r="AP120" i="2"/>
  <c r="CK120" i="2"/>
  <c r="BB120" i="2"/>
  <c r="AO120" i="2"/>
  <c r="AL120" i="2"/>
  <c r="AM120" i="2"/>
  <c r="CD120" i="2"/>
  <c r="AE120" i="2"/>
  <c r="CM120" i="2"/>
  <c r="CA120" i="2"/>
  <c r="AC120" i="2"/>
  <c r="AU120" i="2"/>
  <c r="AQ120" i="2"/>
  <c r="CR120" i="2"/>
  <c r="CH120" i="2"/>
  <c r="CS120" i="2"/>
  <c r="AV120" i="2"/>
  <c r="CL120" i="2"/>
  <c r="BZ120" i="2"/>
  <c r="CV120" i="2"/>
  <c r="AY120" i="2"/>
  <c r="CW120" i="2"/>
  <c r="B122" i="2"/>
  <c r="F35" i="5"/>
  <c r="H35" i="5"/>
  <c r="E35" i="5"/>
  <c r="G35" i="5"/>
  <c r="C36" i="5"/>
  <c r="D36" i="5" s="1"/>
  <c r="B37" i="5"/>
  <c r="A125" i="2" l="1"/>
  <c r="DE125" i="2" s="1"/>
  <c r="A90" i="10"/>
  <c r="AF124" i="2"/>
  <c r="CC124" i="2"/>
  <c r="AX124" i="2"/>
  <c r="BE124" i="2"/>
  <c r="CX120" i="2"/>
  <c r="CB120" i="2"/>
  <c r="CE120" i="2" s="1"/>
  <c r="B85" i="10"/>
  <c r="AR120" i="2"/>
  <c r="AK120" i="2"/>
  <c r="AS120" i="2" s="1"/>
  <c r="AW120" i="2"/>
  <c r="AZ120" i="2" s="1"/>
  <c r="BD120" i="2"/>
  <c r="BG120" i="2" s="1"/>
  <c r="DF119" i="2"/>
  <c r="AH120" i="2"/>
  <c r="DA119" i="2"/>
  <c r="CQ120" i="2"/>
  <c r="CY120" i="2" s="1"/>
  <c r="CN120" i="2"/>
  <c r="CG120" i="2"/>
  <c r="CO120" i="2" s="1"/>
  <c r="AG121" i="2"/>
  <c r="AA120" i="2"/>
  <c r="AI120" i="2" s="1"/>
  <c r="AP121" i="2"/>
  <c r="AQ121" i="2"/>
  <c r="CH121" i="2"/>
  <c r="CM121" i="2"/>
  <c r="CA121" i="2"/>
  <c r="AO121" i="2"/>
  <c r="AL121" i="2"/>
  <c r="AE121" i="2"/>
  <c r="AC121" i="2"/>
  <c r="AU121" i="2"/>
  <c r="AV121" i="2"/>
  <c r="CL121" i="2"/>
  <c r="BB121" i="2"/>
  <c r="CR121" i="2"/>
  <c r="CS121" i="2"/>
  <c r="CD121" i="2"/>
  <c r="BC121" i="2"/>
  <c r="CK121" i="2"/>
  <c r="BF121" i="2"/>
  <c r="CU121" i="2"/>
  <c r="BZ121" i="2"/>
  <c r="CB121" i="2" s="1"/>
  <c r="CE121" i="2" s="1"/>
  <c r="CV121" i="2"/>
  <c r="AY121" i="2"/>
  <c r="CW121" i="2"/>
  <c r="CI121" i="2"/>
  <c r="AM121" i="2"/>
  <c r="AB121" i="2"/>
  <c r="B123" i="2"/>
  <c r="B38" i="5"/>
  <c r="C37" i="5"/>
  <c r="D37" i="5" s="1"/>
  <c r="G36" i="5"/>
  <c r="E36" i="5"/>
  <c r="F36" i="5"/>
  <c r="H36" i="5"/>
  <c r="A126" i="2" l="1"/>
  <c r="DE126" i="2" s="1"/>
  <c r="A91" i="10"/>
  <c r="AF125" i="2"/>
  <c r="CC125" i="2"/>
  <c r="AX125" i="2"/>
  <c r="BE125" i="2"/>
  <c r="DF120" i="2"/>
  <c r="AW121" i="2"/>
  <c r="AZ121" i="2" s="1"/>
  <c r="B86" i="10"/>
  <c r="AK121" i="2"/>
  <c r="AS121" i="2" s="1"/>
  <c r="AR121" i="2"/>
  <c r="BD121" i="2"/>
  <c r="BG121" i="2" s="1"/>
  <c r="AH121" i="2"/>
  <c r="DA120" i="2"/>
  <c r="CX121" i="2"/>
  <c r="CQ121" i="2"/>
  <c r="CY121" i="2" s="1"/>
  <c r="CN121" i="2"/>
  <c r="CG121" i="2"/>
  <c r="CO121" i="2" s="1"/>
  <c r="AG122" i="2"/>
  <c r="AH122" i="2" s="1"/>
  <c r="AA121" i="2"/>
  <c r="AI121" i="2" s="1"/>
  <c r="AO122" i="2"/>
  <c r="CS122" i="2"/>
  <c r="CK122" i="2"/>
  <c r="BF122" i="2"/>
  <c r="CU122" i="2"/>
  <c r="BZ122" i="2"/>
  <c r="CV122" i="2"/>
  <c r="AY122" i="2"/>
  <c r="AL122" i="2"/>
  <c r="AM122" i="2"/>
  <c r="CD122" i="2"/>
  <c r="AE122" i="2"/>
  <c r="CH122" i="2"/>
  <c r="CM122" i="2"/>
  <c r="CA122" i="2"/>
  <c r="AC122" i="2"/>
  <c r="AV122" i="2"/>
  <c r="BB122" i="2"/>
  <c r="CW122" i="2"/>
  <c r="CX122" i="2" s="1"/>
  <c r="CI122" i="2"/>
  <c r="AB122" i="2"/>
  <c r="BC122" i="2"/>
  <c r="AP122" i="2"/>
  <c r="AQ122" i="2"/>
  <c r="AU122" i="2"/>
  <c r="AW122" i="2" s="1"/>
  <c r="AZ122" i="2" s="1"/>
  <c r="CL122" i="2"/>
  <c r="CR122" i="2"/>
  <c r="B124" i="2"/>
  <c r="H37" i="5"/>
  <c r="F37" i="5"/>
  <c r="G37" i="5"/>
  <c r="E37" i="5"/>
  <c r="B39" i="5"/>
  <c r="C39" i="5" s="1"/>
  <c r="D39" i="5" s="1"/>
  <c r="C38" i="5"/>
  <c r="D38" i="5" s="1"/>
  <c r="A53" i="2"/>
  <c r="DE53" i="2" s="1"/>
  <c r="AF53" i="2" l="1"/>
  <c r="CC53" i="2"/>
  <c r="AX53" i="2"/>
  <c r="BE53" i="2"/>
  <c r="A127" i="2"/>
  <c r="DE127" i="2" s="1"/>
  <c r="A92" i="10"/>
  <c r="AF126" i="2"/>
  <c r="CC126" i="2"/>
  <c r="AX126" i="2"/>
  <c r="BE126" i="2"/>
  <c r="B87" i="10"/>
  <c r="AK122" i="2"/>
  <c r="AS122" i="2" s="1"/>
  <c r="AR122" i="2"/>
  <c r="CB122" i="2"/>
  <c r="CE122" i="2" s="1"/>
  <c r="DF121" i="2"/>
  <c r="BD122" i="2"/>
  <c r="BG122" i="2" s="1"/>
  <c r="CG122" i="2"/>
  <c r="CO122" i="2" s="1"/>
  <c r="DA121" i="2"/>
  <c r="CQ122" i="2"/>
  <c r="CY122" i="2" s="1"/>
  <c r="CN122" i="2"/>
  <c r="DF122" i="2" s="1"/>
  <c r="AG123" i="2"/>
  <c r="AG53" i="2"/>
  <c r="AA122" i="2"/>
  <c r="AI122" i="2" s="1"/>
  <c r="B88" i="10" s="1"/>
  <c r="BB123" i="2"/>
  <c r="CR123" i="2"/>
  <c r="AO123" i="2"/>
  <c r="CS123" i="2"/>
  <c r="AQ123" i="2"/>
  <c r="CH123" i="2"/>
  <c r="BZ123" i="2"/>
  <c r="CV123" i="2"/>
  <c r="AY123" i="2"/>
  <c r="CW123" i="2"/>
  <c r="AL123" i="2"/>
  <c r="AV123" i="2"/>
  <c r="CL123" i="2"/>
  <c r="CD123" i="2"/>
  <c r="CI123" i="2"/>
  <c r="AB123" i="2"/>
  <c r="BC123" i="2"/>
  <c r="BD123" i="2" s="1"/>
  <c r="BG123" i="2" s="1"/>
  <c r="AP123" i="2"/>
  <c r="CK123" i="2"/>
  <c r="BF123" i="2"/>
  <c r="CU123" i="2"/>
  <c r="AE123" i="2"/>
  <c r="CM123" i="2"/>
  <c r="CA123" i="2"/>
  <c r="CB123" i="2" s="1"/>
  <c r="CE123" i="2" s="1"/>
  <c r="AC123" i="2"/>
  <c r="AU123" i="2"/>
  <c r="AM123" i="2"/>
  <c r="B125" i="2"/>
  <c r="A19" i="10"/>
  <c r="CW53" i="2"/>
  <c r="CV53" i="2"/>
  <c r="AQ53" i="2"/>
  <c r="AP53" i="2"/>
  <c r="CM53" i="2"/>
  <c r="CL53" i="2"/>
  <c r="CD53" i="2"/>
  <c r="AY53" i="2"/>
  <c r="BF53" i="2"/>
  <c r="AV53" i="2"/>
  <c r="AU53" i="2"/>
  <c r="AW53" i="2" s="1"/>
  <c r="AZ53" i="2" s="1"/>
  <c r="AO53" i="2"/>
  <c r="AL53" i="2"/>
  <c r="CK53" i="2"/>
  <c r="CH53" i="2"/>
  <c r="CI53" i="2"/>
  <c r="CS53" i="2"/>
  <c r="AM53" i="2"/>
  <c r="AC53" i="2"/>
  <c r="E38" i="5"/>
  <c r="G38" i="5"/>
  <c r="H38" i="5"/>
  <c r="F38" i="5"/>
  <c r="F39" i="5"/>
  <c r="H39" i="5"/>
  <c r="E39" i="5"/>
  <c r="G39" i="5"/>
  <c r="CR53" i="2"/>
  <c r="AE53" i="2"/>
  <c r="CU53" i="2"/>
  <c r="CA53" i="2"/>
  <c r="BZ53" i="2"/>
  <c r="CB53" i="2" s="1"/>
  <c r="CE53" i="2" s="1"/>
  <c r="CF41" i="2" s="1"/>
  <c r="BB53" i="2"/>
  <c r="AB53" i="2"/>
  <c r="BC53" i="2"/>
  <c r="A54" i="2"/>
  <c r="DE54" i="2" s="1"/>
  <c r="AW123" i="2" l="1"/>
  <c r="AZ123" i="2" s="1"/>
  <c r="AF54" i="2"/>
  <c r="CC54" i="2"/>
  <c r="AX54" i="2"/>
  <c r="BE54" i="2"/>
  <c r="A128" i="2"/>
  <c r="DE128" i="2" s="1"/>
  <c r="A93" i="10"/>
  <c r="AF127" i="2"/>
  <c r="CC127" i="2"/>
  <c r="AX127" i="2"/>
  <c r="BE127" i="2"/>
  <c r="AR123" i="2"/>
  <c r="CX123" i="2"/>
  <c r="AK123" i="2"/>
  <c r="AS123" i="2" s="1"/>
  <c r="AR53" i="2"/>
  <c r="AH123" i="2"/>
  <c r="DA122" i="2"/>
  <c r="CQ123" i="2"/>
  <c r="CY123" i="2" s="1"/>
  <c r="CG123" i="2"/>
  <c r="CO123" i="2" s="1"/>
  <c r="CN123" i="2"/>
  <c r="AG54" i="2"/>
  <c r="AG124" i="2"/>
  <c r="AA123" i="2"/>
  <c r="AI123" i="2" s="1"/>
  <c r="AV124" i="2"/>
  <c r="CL124" i="2"/>
  <c r="BZ124" i="2"/>
  <c r="CV124" i="2"/>
  <c r="AY124" i="2"/>
  <c r="CW124" i="2"/>
  <c r="AL124" i="2"/>
  <c r="BF124" i="2"/>
  <c r="CU124" i="2"/>
  <c r="CI124" i="2"/>
  <c r="AB124" i="2"/>
  <c r="BC124" i="2"/>
  <c r="AP124" i="2"/>
  <c r="CK124" i="2"/>
  <c r="AM124" i="2"/>
  <c r="AE124" i="2"/>
  <c r="CA124" i="2"/>
  <c r="AC124" i="2"/>
  <c r="CD124" i="2"/>
  <c r="AU124" i="2"/>
  <c r="AQ124" i="2"/>
  <c r="CH124" i="2"/>
  <c r="BB124" i="2"/>
  <c r="CR124" i="2"/>
  <c r="AO124" i="2"/>
  <c r="CS124" i="2"/>
  <c r="CM124" i="2"/>
  <c r="B126" i="2"/>
  <c r="AH53" i="2"/>
  <c r="CX53" i="2"/>
  <c r="CN53" i="2"/>
  <c r="A20" i="10"/>
  <c r="CV54" i="2"/>
  <c r="CW54" i="2"/>
  <c r="AQ54" i="2"/>
  <c r="AP54" i="2"/>
  <c r="CL54" i="2"/>
  <c r="CM54" i="2"/>
  <c r="CD54" i="2"/>
  <c r="AY54" i="2"/>
  <c r="BF54" i="2"/>
  <c r="AK53" i="2"/>
  <c r="AS53" i="2" s="1"/>
  <c r="AT41" i="2" s="1"/>
  <c r="AU54" i="2"/>
  <c r="CG53" i="2"/>
  <c r="CO53" i="2" s="1"/>
  <c r="CP41" i="2" s="1"/>
  <c r="BD53" i="2"/>
  <c r="BG53" i="2" s="1"/>
  <c r="AO54" i="2"/>
  <c r="AL54" i="2"/>
  <c r="CH54" i="2"/>
  <c r="CK54" i="2"/>
  <c r="CI54" i="2"/>
  <c r="CS54" i="2"/>
  <c r="AC54" i="2"/>
  <c r="AM54" i="2"/>
  <c r="AA53" i="2"/>
  <c r="AI53" i="2" s="1"/>
  <c r="CQ53" i="2"/>
  <c r="CY53" i="2" s="1"/>
  <c r="CR54" i="2"/>
  <c r="CU54" i="2"/>
  <c r="AE54" i="2"/>
  <c r="CA54" i="2"/>
  <c r="BZ54" i="2"/>
  <c r="CB54" i="2" s="1"/>
  <c r="CE54" i="2" s="1"/>
  <c r="BB54" i="2"/>
  <c r="BD54" i="2" s="1"/>
  <c r="BG54" i="2" s="1"/>
  <c r="AB54" i="2"/>
  <c r="AV54" i="2"/>
  <c r="BC54" i="2"/>
  <c r="BA41" i="2"/>
  <c r="A55" i="2"/>
  <c r="DE55" i="2" s="1"/>
  <c r="CG124" i="2" l="1"/>
  <c r="CO124" i="2" s="1"/>
  <c r="AF55" i="2"/>
  <c r="CC55" i="2"/>
  <c r="AX55" i="2"/>
  <c r="BE55" i="2"/>
  <c r="A129" i="2"/>
  <c r="DE129" i="2" s="1"/>
  <c r="A94" i="10"/>
  <c r="AF128" i="2"/>
  <c r="CC128" i="2"/>
  <c r="AX128" i="2"/>
  <c r="BE128" i="2"/>
  <c r="AW124" i="2"/>
  <c r="AZ124" i="2" s="1"/>
  <c r="AK124" i="2"/>
  <c r="AS124" i="2" s="1"/>
  <c r="DF123" i="2"/>
  <c r="CQ124" i="2"/>
  <c r="CY124" i="2" s="1"/>
  <c r="B89" i="10"/>
  <c r="AR124" i="2"/>
  <c r="AR54" i="2"/>
  <c r="CN124" i="2"/>
  <c r="CB124" i="2"/>
  <c r="CE124" i="2" s="1"/>
  <c r="BD124" i="2"/>
  <c r="BG124" i="2" s="1"/>
  <c r="DF53" i="2"/>
  <c r="AH124" i="2"/>
  <c r="DA123" i="2"/>
  <c r="CX124" i="2"/>
  <c r="AG55" i="2"/>
  <c r="AG125" i="2"/>
  <c r="AA124" i="2"/>
  <c r="AI124" i="2" s="1"/>
  <c r="AP125" i="2"/>
  <c r="AM125" i="2"/>
  <c r="CD125" i="2"/>
  <c r="AE125" i="2"/>
  <c r="CI125" i="2"/>
  <c r="AB125" i="2"/>
  <c r="BC125" i="2"/>
  <c r="AC125" i="2"/>
  <c r="AU125" i="2"/>
  <c r="AQ125" i="2"/>
  <c r="CH125" i="2"/>
  <c r="CM125" i="2"/>
  <c r="CA125" i="2"/>
  <c r="AV125" i="2"/>
  <c r="CL125" i="2"/>
  <c r="BB125" i="2"/>
  <c r="CR125" i="2"/>
  <c r="AO125" i="2"/>
  <c r="CS125" i="2"/>
  <c r="AL125" i="2"/>
  <c r="CK125" i="2"/>
  <c r="BF125" i="2"/>
  <c r="CU125" i="2"/>
  <c r="BZ125" i="2"/>
  <c r="CV125" i="2"/>
  <c r="AY125" i="2"/>
  <c r="CW125" i="2"/>
  <c r="B127" i="2"/>
  <c r="CX54" i="2"/>
  <c r="B19" i="10"/>
  <c r="AH54" i="2"/>
  <c r="CN54" i="2"/>
  <c r="A21" i="10"/>
  <c r="CW55" i="2"/>
  <c r="CV55" i="2"/>
  <c r="AQ55" i="2"/>
  <c r="AP55" i="2"/>
  <c r="CL55" i="2"/>
  <c r="CM55" i="2"/>
  <c r="CD55" i="2"/>
  <c r="AY55" i="2"/>
  <c r="BF55" i="2"/>
  <c r="AK54" i="2"/>
  <c r="AS54" i="2" s="1"/>
  <c r="AW54" i="2"/>
  <c r="AZ54" i="2" s="1"/>
  <c r="CG54" i="2"/>
  <c r="CO54" i="2" s="1"/>
  <c r="AO55" i="2"/>
  <c r="AL55" i="2"/>
  <c r="CH55" i="2"/>
  <c r="CK55" i="2"/>
  <c r="CI55" i="2"/>
  <c r="CS55" i="2"/>
  <c r="AC55" i="2"/>
  <c r="AM55" i="2"/>
  <c r="AJ41" i="2"/>
  <c r="AA54" i="2"/>
  <c r="AI54" i="2" s="1"/>
  <c r="CZ41" i="2"/>
  <c r="DA53" i="2"/>
  <c r="AU55" i="2"/>
  <c r="CQ54" i="2"/>
  <c r="CY54" i="2" s="1"/>
  <c r="CR55" i="2"/>
  <c r="CU55" i="2"/>
  <c r="AE55" i="2"/>
  <c r="CA55" i="2"/>
  <c r="BZ55" i="2"/>
  <c r="CB55" i="2" s="1"/>
  <c r="CE55" i="2" s="1"/>
  <c r="BB55" i="2"/>
  <c r="BD55" i="2" s="1"/>
  <c r="AB55" i="2"/>
  <c r="AV55" i="2"/>
  <c r="BC55" i="2"/>
  <c r="BH41" i="2"/>
  <c r="A56" i="2"/>
  <c r="DE56" i="2" s="1"/>
  <c r="AF56" i="2" l="1"/>
  <c r="CC56" i="2"/>
  <c r="AX56" i="2"/>
  <c r="BE56" i="2"/>
  <c r="A130" i="2"/>
  <c r="DE130" i="2" s="1"/>
  <c r="A95" i="10"/>
  <c r="AF129" i="2"/>
  <c r="CC129" i="2"/>
  <c r="AX129" i="2"/>
  <c r="BE129" i="2"/>
  <c r="DA124" i="2"/>
  <c r="AR55" i="2"/>
  <c r="B90" i="10"/>
  <c r="AK125" i="2"/>
  <c r="AS125" i="2" s="1"/>
  <c r="AR125" i="2"/>
  <c r="DF124" i="2"/>
  <c r="CB125" i="2"/>
  <c r="CE125" i="2" s="1"/>
  <c r="DF54" i="2"/>
  <c r="AW125" i="2"/>
  <c r="AZ125" i="2" s="1"/>
  <c r="BD125" i="2"/>
  <c r="BG125" i="2" s="1"/>
  <c r="AH125" i="2"/>
  <c r="CQ125" i="2"/>
  <c r="CY125" i="2" s="1"/>
  <c r="CX125" i="2"/>
  <c r="CN125" i="2"/>
  <c r="CG125" i="2"/>
  <c r="CO125" i="2" s="1"/>
  <c r="AG126" i="2"/>
  <c r="AG56" i="2"/>
  <c r="AA125" i="2"/>
  <c r="AI125" i="2" s="1"/>
  <c r="CA126" i="2"/>
  <c r="AC126" i="2"/>
  <c r="AU126" i="2"/>
  <c r="AV126" i="2"/>
  <c r="CL126" i="2"/>
  <c r="BB126" i="2"/>
  <c r="CR126" i="2"/>
  <c r="AO126" i="2"/>
  <c r="CS126" i="2"/>
  <c r="CK126" i="2"/>
  <c r="BF126" i="2"/>
  <c r="CU126" i="2"/>
  <c r="BZ126" i="2"/>
  <c r="CB126" i="2" s="1"/>
  <c r="CE126" i="2" s="1"/>
  <c r="CV126" i="2"/>
  <c r="AY126" i="2"/>
  <c r="CW126" i="2"/>
  <c r="AL126" i="2"/>
  <c r="AM126" i="2"/>
  <c r="CD126" i="2"/>
  <c r="AE126" i="2"/>
  <c r="CI126" i="2"/>
  <c r="AB126" i="2"/>
  <c r="BC126" i="2"/>
  <c r="AP126" i="2"/>
  <c r="AQ126" i="2"/>
  <c r="CH126" i="2"/>
  <c r="CM126" i="2"/>
  <c r="B128" i="2"/>
  <c r="B20" i="10"/>
  <c r="AH55" i="2"/>
  <c r="CX55" i="2"/>
  <c r="CN55" i="2"/>
  <c r="A22" i="10"/>
  <c r="CV56" i="2"/>
  <c r="CW56" i="2"/>
  <c r="AP56" i="2"/>
  <c r="AQ56" i="2"/>
  <c r="CM56" i="2"/>
  <c r="CL56" i="2"/>
  <c r="CD56" i="2"/>
  <c r="AY56" i="2"/>
  <c r="BF56" i="2"/>
  <c r="AK55" i="2"/>
  <c r="AS55" i="2" s="1"/>
  <c r="DA54" i="2"/>
  <c r="CG55" i="2"/>
  <c r="CO55" i="2" s="1"/>
  <c r="AW55" i="2"/>
  <c r="AZ55" i="2" s="1"/>
  <c r="AL56" i="2"/>
  <c r="AO56" i="2"/>
  <c r="CK56" i="2"/>
  <c r="CH56" i="2"/>
  <c r="CI56" i="2"/>
  <c r="CS56" i="2"/>
  <c r="AM56" i="2"/>
  <c r="AC56" i="2"/>
  <c r="AA55" i="2"/>
  <c r="AI55" i="2" s="1"/>
  <c r="AU56" i="2"/>
  <c r="CQ55" i="2"/>
  <c r="CY55" i="2" s="1"/>
  <c r="CR56" i="2"/>
  <c r="CU56" i="2"/>
  <c r="AE56" i="2"/>
  <c r="BZ56" i="2"/>
  <c r="CB56" i="2" s="1"/>
  <c r="CE56" i="2" s="1"/>
  <c r="CA56" i="2"/>
  <c r="BB56" i="2"/>
  <c r="BG55" i="2"/>
  <c r="AB56" i="2"/>
  <c r="AV56" i="2"/>
  <c r="BC56" i="2"/>
  <c r="A57" i="2"/>
  <c r="DE57" i="2" s="1"/>
  <c r="AF57" i="2" l="1"/>
  <c r="CC57" i="2"/>
  <c r="AX57" i="2"/>
  <c r="BE57" i="2"/>
  <c r="A131" i="2"/>
  <c r="DE131" i="2" s="1"/>
  <c r="A96" i="10"/>
  <c r="AF130" i="2"/>
  <c r="CC130" i="2"/>
  <c r="AX130" i="2"/>
  <c r="BE130" i="2"/>
  <c r="B91" i="10"/>
  <c r="AR126" i="2"/>
  <c r="AR56" i="2"/>
  <c r="AK126" i="2"/>
  <c r="AS126" i="2" s="1"/>
  <c r="AW126" i="2"/>
  <c r="AZ126" i="2" s="1"/>
  <c r="DF55" i="2"/>
  <c r="DF125" i="2"/>
  <c r="CN126" i="2"/>
  <c r="DA125" i="2"/>
  <c r="BD126" i="2"/>
  <c r="BG126" i="2" s="1"/>
  <c r="AH126" i="2"/>
  <c r="CQ126" i="2"/>
  <c r="CY126" i="2" s="1"/>
  <c r="CX126" i="2"/>
  <c r="CG126" i="2"/>
  <c r="CO126" i="2" s="1"/>
  <c r="AG57" i="2"/>
  <c r="AG127" i="2"/>
  <c r="AA126" i="2"/>
  <c r="AI126" i="2" s="1"/>
  <c r="BZ127" i="2"/>
  <c r="CV127" i="2"/>
  <c r="AY127" i="2"/>
  <c r="CW127" i="2"/>
  <c r="AL127" i="2"/>
  <c r="AV127" i="2"/>
  <c r="CL127" i="2"/>
  <c r="CI127" i="2"/>
  <c r="AB127" i="2"/>
  <c r="BC127" i="2"/>
  <c r="BD127" i="2" s="1"/>
  <c r="BG127" i="2" s="1"/>
  <c r="AP127" i="2"/>
  <c r="AR127" i="2" s="1"/>
  <c r="CK127" i="2"/>
  <c r="BF127" i="2"/>
  <c r="CU127" i="2"/>
  <c r="AE127" i="2"/>
  <c r="CM127" i="2"/>
  <c r="CA127" i="2"/>
  <c r="CB127" i="2" s="1"/>
  <c r="CE127" i="2" s="1"/>
  <c r="AC127" i="2"/>
  <c r="AU127" i="2"/>
  <c r="AM127" i="2"/>
  <c r="CD127" i="2"/>
  <c r="BB127" i="2"/>
  <c r="CR127" i="2"/>
  <c r="AO127" i="2"/>
  <c r="CS127" i="2"/>
  <c r="AQ127" i="2"/>
  <c r="CH127" i="2"/>
  <c r="B129" i="2"/>
  <c r="B21" i="10"/>
  <c r="AH56" i="2"/>
  <c r="CX56" i="2"/>
  <c r="CN56" i="2"/>
  <c r="A23" i="10"/>
  <c r="CW57" i="2"/>
  <c r="CV57" i="2"/>
  <c r="AQ57" i="2"/>
  <c r="AP57" i="2"/>
  <c r="CL57" i="2"/>
  <c r="CM57" i="2"/>
  <c r="CD57" i="2"/>
  <c r="AY57" i="2"/>
  <c r="BF57" i="2"/>
  <c r="AK56" i="2"/>
  <c r="AS56" i="2" s="1"/>
  <c r="DA55" i="2"/>
  <c r="CG56" i="2"/>
  <c r="CO56" i="2" s="1"/>
  <c r="AW56" i="2"/>
  <c r="AZ56" i="2" s="1"/>
  <c r="BD56" i="2"/>
  <c r="BG56" i="2" s="1"/>
  <c r="AO57" i="2"/>
  <c r="AL57" i="2"/>
  <c r="CK57" i="2"/>
  <c r="CH57" i="2"/>
  <c r="CI57" i="2"/>
  <c r="CS57" i="2"/>
  <c r="AC57" i="2"/>
  <c r="AM57" i="2"/>
  <c r="AA56" i="2"/>
  <c r="AI56" i="2" s="1"/>
  <c r="AU57" i="2"/>
  <c r="CQ56" i="2"/>
  <c r="CY56" i="2" s="1"/>
  <c r="CR57" i="2"/>
  <c r="AE57" i="2"/>
  <c r="CU57" i="2"/>
  <c r="CA57" i="2"/>
  <c r="BZ57" i="2"/>
  <c r="CB57" i="2" s="1"/>
  <c r="CE57" i="2" s="1"/>
  <c r="BB57" i="2"/>
  <c r="AB57" i="2"/>
  <c r="AV57" i="2"/>
  <c r="BC57" i="2"/>
  <c r="A58" i="2"/>
  <c r="DE58" i="2" s="1"/>
  <c r="AF58" i="2" l="1"/>
  <c r="CC58" i="2"/>
  <c r="AX58" i="2"/>
  <c r="BE58" i="2"/>
  <c r="A132" i="2"/>
  <c r="DE132" i="2" s="1"/>
  <c r="A97" i="10"/>
  <c r="AF131" i="2"/>
  <c r="CC131" i="2"/>
  <c r="AX131" i="2"/>
  <c r="BE131" i="2"/>
  <c r="AR57" i="2"/>
  <c r="B92" i="10"/>
  <c r="AK127" i="2"/>
  <c r="AS127" i="2" s="1"/>
  <c r="DF126" i="2"/>
  <c r="DF56" i="2"/>
  <c r="AW127" i="2"/>
  <c r="AZ127" i="2" s="1"/>
  <c r="AH127" i="2"/>
  <c r="DA126" i="2"/>
  <c r="CQ127" i="2"/>
  <c r="CY127" i="2" s="1"/>
  <c r="CX127" i="2"/>
  <c r="CN127" i="2"/>
  <c r="CG127" i="2"/>
  <c r="CO127" i="2" s="1"/>
  <c r="AG58" i="2"/>
  <c r="AG128" i="2"/>
  <c r="AA127" i="2"/>
  <c r="AI127" i="2" s="1"/>
  <c r="AM128" i="2"/>
  <c r="CD128" i="2"/>
  <c r="AE128" i="2"/>
  <c r="CM128" i="2"/>
  <c r="CA128" i="2"/>
  <c r="AC128" i="2"/>
  <c r="AU128" i="2"/>
  <c r="AQ128" i="2"/>
  <c r="CH128" i="2"/>
  <c r="BB128" i="2"/>
  <c r="CR128" i="2"/>
  <c r="AO128" i="2"/>
  <c r="CS128" i="2"/>
  <c r="AV128" i="2"/>
  <c r="CL128" i="2"/>
  <c r="BZ128" i="2"/>
  <c r="CV128" i="2"/>
  <c r="AY128" i="2"/>
  <c r="CW128" i="2"/>
  <c r="AL128" i="2"/>
  <c r="BF128" i="2"/>
  <c r="CU128" i="2"/>
  <c r="CI128" i="2"/>
  <c r="AB128" i="2"/>
  <c r="BC128" i="2"/>
  <c r="AP128" i="2"/>
  <c r="CK128" i="2"/>
  <c r="B130" i="2"/>
  <c r="B22" i="10"/>
  <c r="AH57" i="2"/>
  <c r="CX57" i="2"/>
  <c r="CN57" i="2"/>
  <c r="A24" i="10"/>
  <c r="CV58" i="2"/>
  <c r="CW58" i="2"/>
  <c r="AP58" i="2"/>
  <c r="AQ58" i="2"/>
  <c r="CL58" i="2"/>
  <c r="CM58" i="2"/>
  <c r="CD58" i="2"/>
  <c r="AY58" i="2"/>
  <c r="BF58" i="2"/>
  <c r="AK57" i="2"/>
  <c r="AS57" i="2" s="1"/>
  <c r="CG57" i="2"/>
  <c r="CO57" i="2" s="1"/>
  <c r="DA56" i="2"/>
  <c r="BD57" i="2"/>
  <c r="BG57" i="2" s="1"/>
  <c r="AW57" i="2"/>
  <c r="AZ57" i="2" s="1"/>
  <c r="AL58" i="2"/>
  <c r="AO58" i="2"/>
  <c r="CH58" i="2"/>
  <c r="CK58" i="2"/>
  <c r="CI58" i="2"/>
  <c r="CS58" i="2"/>
  <c r="AC58" i="2"/>
  <c r="AM58" i="2"/>
  <c r="AA57" i="2"/>
  <c r="AI57" i="2" s="1"/>
  <c r="AU58" i="2"/>
  <c r="CR58" i="2"/>
  <c r="CU58" i="2"/>
  <c r="AE58" i="2"/>
  <c r="CA58" i="2"/>
  <c r="BZ58" i="2"/>
  <c r="CB58" i="2" s="1"/>
  <c r="CE58" i="2" s="1"/>
  <c r="BB58" i="2"/>
  <c r="CQ57" i="2"/>
  <c r="CY57" i="2" s="1"/>
  <c r="AB58" i="2"/>
  <c r="AV58" i="2"/>
  <c r="BC58" i="2"/>
  <c r="A59" i="2"/>
  <c r="DE59" i="2" s="1"/>
  <c r="AF59" i="2" l="1"/>
  <c r="CC59" i="2"/>
  <c r="AX59" i="2"/>
  <c r="BE59" i="2"/>
  <c r="A133" i="2"/>
  <c r="DE133" i="2" s="1"/>
  <c r="A98" i="10"/>
  <c r="AF132" i="2"/>
  <c r="CC132" i="2"/>
  <c r="AX132" i="2"/>
  <c r="BE132" i="2"/>
  <c r="CB128" i="2"/>
  <c r="CE128" i="2" s="1"/>
  <c r="AR58" i="2"/>
  <c r="B93" i="10"/>
  <c r="AR128" i="2"/>
  <c r="AK128" i="2"/>
  <c r="AS128" i="2" s="1"/>
  <c r="DF57" i="2"/>
  <c r="DF127" i="2"/>
  <c r="AW128" i="2"/>
  <c r="AZ128" i="2" s="1"/>
  <c r="BD128" i="2"/>
  <c r="BG128" i="2" s="1"/>
  <c r="AH128" i="2"/>
  <c r="CX128" i="2"/>
  <c r="AA128" i="2"/>
  <c r="AI128" i="2" s="1"/>
  <c r="DA127" i="2"/>
  <c r="CQ128" i="2"/>
  <c r="CY128" i="2" s="1"/>
  <c r="CN128" i="2"/>
  <c r="CG128" i="2"/>
  <c r="CO128" i="2" s="1"/>
  <c r="AG59" i="2"/>
  <c r="AG129" i="2"/>
  <c r="AC129" i="2"/>
  <c r="AU129" i="2"/>
  <c r="AV129" i="2"/>
  <c r="CL129" i="2"/>
  <c r="BB129" i="2"/>
  <c r="CR129" i="2"/>
  <c r="AO129" i="2"/>
  <c r="CS129" i="2"/>
  <c r="CK129" i="2"/>
  <c r="BF129" i="2"/>
  <c r="CU129" i="2"/>
  <c r="BZ129" i="2"/>
  <c r="CV129" i="2"/>
  <c r="AY129" i="2"/>
  <c r="CW129" i="2"/>
  <c r="AL129" i="2"/>
  <c r="AM129" i="2"/>
  <c r="CD129" i="2"/>
  <c r="AE129" i="2"/>
  <c r="CI129" i="2"/>
  <c r="AB129" i="2"/>
  <c r="BC129" i="2"/>
  <c r="AP129" i="2"/>
  <c r="AQ129" i="2"/>
  <c r="CH129" i="2"/>
  <c r="CM129" i="2"/>
  <c r="CA129" i="2"/>
  <c r="B131" i="2"/>
  <c r="B23" i="10"/>
  <c r="AH58" i="2"/>
  <c r="CX58" i="2"/>
  <c r="CN58" i="2"/>
  <c r="A25" i="10"/>
  <c r="CW59" i="2"/>
  <c r="CV59" i="2"/>
  <c r="AQ59" i="2"/>
  <c r="AP59" i="2"/>
  <c r="CM59" i="2"/>
  <c r="CL59" i="2"/>
  <c r="CD59" i="2"/>
  <c r="AY59" i="2"/>
  <c r="BF59" i="2"/>
  <c r="AK58" i="2"/>
  <c r="AS58" i="2" s="1"/>
  <c r="CG58" i="2"/>
  <c r="CO58" i="2" s="1"/>
  <c r="DA57" i="2"/>
  <c r="AW58" i="2"/>
  <c r="AZ58" i="2" s="1"/>
  <c r="BD58" i="2"/>
  <c r="BG58" i="2" s="1"/>
  <c r="AO59" i="2"/>
  <c r="AL59" i="2"/>
  <c r="CH59" i="2"/>
  <c r="CK59" i="2"/>
  <c r="CI59" i="2"/>
  <c r="CS59" i="2"/>
  <c r="AM59" i="2"/>
  <c r="AC59" i="2"/>
  <c r="AA58" i="2"/>
  <c r="AI58" i="2" s="1"/>
  <c r="AU59" i="2"/>
  <c r="CR59" i="2"/>
  <c r="CU59" i="2"/>
  <c r="AE59" i="2"/>
  <c r="CA59" i="2"/>
  <c r="BZ59" i="2"/>
  <c r="CB59" i="2" s="1"/>
  <c r="CE59" i="2" s="1"/>
  <c r="CF54" i="2" s="1"/>
  <c r="BB59" i="2"/>
  <c r="CQ58" i="2"/>
  <c r="CY58" i="2" s="1"/>
  <c r="AB59" i="2"/>
  <c r="AV59" i="2"/>
  <c r="BC59" i="2"/>
  <c r="A134" i="2" l="1"/>
  <c r="DE134" i="2" s="1"/>
  <c r="A99" i="10"/>
  <c r="AF133" i="2"/>
  <c r="CC133" i="2"/>
  <c r="AX133" i="2"/>
  <c r="BE133" i="2"/>
  <c r="B94" i="10"/>
  <c r="AR59" i="2"/>
  <c r="AK129" i="2"/>
  <c r="AS129" i="2" s="1"/>
  <c r="AR129" i="2"/>
  <c r="CN129" i="2"/>
  <c r="CB129" i="2"/>
  <c r="CE129" i="2" s="1"/>
  <c r="DF58" i="2"/>
  <c r="DF128" i="2"/>
  <c r="BD129" i="2"/>
  <c r="BG129" i="2" s="1"/>
  <c r="AW129" i="2"/>
  <c r="AZ129" i="2" s="1"/>
  <c r="AH129" i="2"/>
  <c r="DA128" i="2"/>
  <c r="CQ129" i="2"/>
  <c r="CY129" i="2" s="1"/>
  <c r="CX129" i="2"/>
  <c r="CG129" i="2"/>
  <c r="CO129" i="2" s="1"/>
  <c r="AG130" i="2"/>
  <c r="AA129" i="2"/>
  <c r="AI129" i="2" s="1"/>
  <c r="CA130" i="2"/>
  <c r="AC130" i="2"/>
  <c r="AU130" i="2"/>
  <c r="AQ130" i="2"/>
  <c r="CH130" i="2"/>
  <c r="CM130" i="2"/>
  <c r="AO130" i="2"/>
  <c r="CS130" i="2"/>
  <c r="AV130" i="2"/>
  <c r="CL130" i="2"/>
  <c r="BB130" i="2"/>
  <c r="CR130" i="2"/>
  <c r="AY130" i="2"/>
  <c r="CW130" i="2"/>
  <c r="AL130" i="2"/>
  <c r="CK130" i="2"/>
  <c r="BF130" i="2"/>
  <c r="CU130" i="2"/>
  <c r="BZ130" i="2"/>
  <c r="CV130" i="2"/>
  <c r="AB130" i="2"/>
  <c r="BC130" i="2"/>
  <c r="AP130" i="2"/>
  <c r="AM130" i="2"/>
  <c r="CD130" i="2"/>
  <c r="AE130" i="2"/>
  <c r="CI130" i="2"/>
  <c r="B132" i="2"/>
  <c r="AH59" i="2"/>
  <c r="B24" i="10"/>
  <c r="CX59" i="2"/>
  <c r="CN59" i="2"/>
  <c r="DA58" i="2"/>
  <c r="AK59" i="2"/>
  <c r="AS59" i="2" s="1"/>
  <c r="AT54" i="2" s="1"/>
  <c r="CG59" i="2"/>
  <c r="CO59" i="2" s="1"/>
  <c r="CP54" i="2" s="1"/>
  <c r="BD59" i="2"/>
  <c r="BG59" i="2" s="1"/>
  <c r="BH54" i="2" s="1"/>
  <c r="AW59" i="2"/>
  <c r="AZ59" i="2" s="1"/>
  <c r="BA54" i="2" s="1"/>
  <c r="AA59" i="2"/>
  <c r="AI59" i="2" s="1"/>
  <c r="CQ59" i="2"/>
  <c r="CY59" i="2" s="1"/>
  <c r="A135" i="2" l="1"/>
  <c r="DE135" i="2" s="1"/>
  <c r="A100" i="10"/>
  <c r="AF134" i="2"/>
  <c r="CC134" i="2"/>
  <c r="AX134" i="2"/>
  <c r="BE134" i="2"/>
  <c r="B95" i="10"/>
  <c r="AR130" i="2"/>
  <c r="AK130" i="2"/>
  <c r="AS130" i="2" s="1"/>
  <c r="DF129" i="2"/>
  <c r="CB130" i="2"/>
  <c r="CE130" i="2" s="1"/>
  <c r="AW130" i="2"/>
  <c r="AZ130" i="2" s="1"/>
  <c r="DF59" i="2"/>
  <c r="BD130" i="2"/>
  <c r="BG130" i="2" s="1"/>
  <c r="AH130" i="2"/>
  <c r="CQ130" i="2"/>
  <c r="CY130" i="2" s="1"/>
  <c r="DA129" i="2"/>
  <c r="CX130" i="2"/>
  <c r="CN130" i="2"/>
  <c r="CG130" i="2"/>
  <c r="CO130" i="2" s="1"/>
  <c r="AG131" i="2"/>
  <c r="AA130" i="2"/>
  <c r="AI130" i="2" s="1"/>
  <c r="CI131" i="2"/>
  <c r="AB131" i="2"/>
  <c r="BC131" i="2"/>
  <c r="BD131" i="2" s="1"/>
  <c r="BG131" i="2" s="1"/>
  <c r="AP131" i="2"/>
  <c r="CK131" i="2"/>
  <c r="BF131" i="2"/>
  <c r="CU131" i="2"/>
  <c r="AE131" i="2"/>
  <c r="CM131" i="2"/>
  <c r="CA131" i="2"/>
  <c r="AC131" i="2"/>
  <c r="AU131" i="2"/>
  <c r="AM131" i="2"/>
  <c r="CD131" i="2"/>
  <c r="BB131" i="2"/>
  <c r="CR131" i="2"/>
  <c r="AO131" i="2"/>
  <c r="CS131" i="2"/>
  <c r="AQ131" i="2"/>
  <c r="CH131" i="2"/>
  <c r="BZ131" i="2"/>
  <c r="CV131" i="2"/>
  <c r="AY131" i="2"/>
  <c r="CW131" i="2"/>
  <c r="AL131" i="2"/>
  <c r="AV131" i="2"/>
  <c r="CL131" i="2"/>
  <c r="B133" i="2"/>
  <c r="B25" i="10"/>
  <c r="AJ54" i="2"/>
  <c r="CZ54" i="2"/>
  <c r="DA59" i="2"/>
  <c r="A136" i="2" l="1"/>
  <c r="DE136" i="2" s="1"/>
  <c r="A101" i="10"/>
  <c r="AF135" i="2"/>
  <c r="CC135" i="2"/>
  <c r="AX135" i="2"/>
  <c r="BE135" i="2"/>
  <c r="CB131" i="2"/>
  <c r="CE131" i="2" s="1"/>
  <c r="AK131" i="2"/>
  <c r="AS131" i="2" s="1"/>
  <c r="B96" i="10"/>
  <c r="AR131" i="2"/>
  <c r="DF130" i="2"/>
  <c r="CQ131" i="2"/>
  <c r="CY131" i="2" s="1"/>
  <c r="AW131" i="2"/>
  <c r="AZ131" i="2" s="1"/>
  <c r="DA130" i="2"/>
  <c r="AH131" i="2"/>
  <c r="CX131" i="2"/>
  <c r="CG131" i="2"/>
  <c r="CO131" i="2" s="1"/>
  <c r="CN131" i="2"/>
  <c r="AG132" i="2"/>
  <c r="AA131" i="2"/>
  <c r="AI131" i="2" s="1"/>
  <c r="AM132" i="2"/>
  <c r="CD132" i="2"/>
  <c r="AE132" i="2"/>
  <c r="CM132" i="2"/>
  <c r="CA132" i="2"/>
  <c r="AC132" i="2"/>
  <c r="AU132" i="2"/>
  <c r="AQ132" i="2"/>
  <c r="CH132" i="2"/>
  <c r="BB132" i="2"/>
  <c r="CR132" i="2"/>
  <c r="AO132" i="2"/>
  <c r="CS132" i="2"/>
  <c r="AV132" i="2"/>
  <c r="CL132" i="2"/>
  <c r="BZ132" i="2"/>
  <c r="CV132" i="2"/>
  <c r="AY132" i="2"/>
  <c r="CW132" i="2"/>
  <c r="AL132" i="2"/>
  <c r="BF132" i="2"/>
  <c r="CU132" i="2"/>
  <c r="CI132" i="2"/>
  <c r="AB132" i="2"/>
  <c r="BC132" i="2"/>
  <c r="BD132" i="2" s="1"/>
  <c r="BG132" i="2" s="1"/>
  <c r="AP132" i="2"/>
  <c r="CK132" i="2"/>
  <c r="B134" i="2"/>
  <c r="E37" i="2"/>
  <c r="A137" i="2" l="1"/>
  <c r="DE137" i="2" s="1"/>
  <c r="A102" i="10"/>
  <c r="AF136" i="2"/>
  <c r="CC136" i="2"/>
  <c r="AX136" i="2"/>
  <c r="BE136" i="2"/>
  <c r="B97" i="10"/>
  <c r="AK132" i="2"/>
  <c r="AS132" i="2" s="1"/>
  <c r="AR132" i="2"/>
  <c r="CB132" i="2"/>
  <c r="CE132" i="2" s="1"/>
  <c r="DA131" i="2"/>
  <c r="DF131" i="2"/>
  <c r="AW132" i="2"/>
  <c r="AZ132" i="2" s="1"/>
  <c r="AH132" i="2"/>
  <c r="CX132" i="2"/>
  <c r="CQ132" i="2"/>
  <c r="CY132" i="2" s="1"/>
  <c r="CG132" i="2"/>
  <c r="CO132" i="2" s="1"/>
  <c r="CN132" i="2"/>
  <c r="AG133" i="2"/>
  <c r="AA132" i="2"/>
  <c r="AI132" i="2" s="1"/>
  <c r="AC133" i="2"/>
  <c r="AU133" i="2"/>
  <c r="AV133" i="2"/>
  <c r="CL133" i="2"/>
  <c r="BB133" i="2"/>
  <c r="CR133" i="2"/>
  <c r="CW133" i="2"/>
  <c r="AM133" i="2"/>
  <c r="CD133" i="2"/>
  <c r="AE133" i="2"/>
  <c r="AB133" i="2"/>
  <c r="CA133" i="2"/>
  <c r="CK133" i="2"/>
  <c r="BF133" i="2"/>
  <c r="CU133" i="2"/>
  <c r="BZ133" i="2"/>
  <c r="CV133" i="2"/>
  <c r="BC133" i="2"/>
  <c r="AO133" i="2"/>
  <c r="AL133" i="2"/>
  <c r="CI133" i="2"/>
  <c r="AP133" i="2"/>
  <c r="AQ133" i="2"/>
  <c r="CH133" i="2"/>
  <c r="CM133" i="2"/>
  <c r="CS133" i="2"/>
  <c r="AY133" i="2"/>
  <c r="B135" i="2"/>
  <c r="D37" i="2"/>
  <c r="E38" i="2"/>
  <c r="A138" i="2" l="1"/>
  <c r="DE138" i="2" s="1"/>
  <c r="A103" i="10"/>
  <c r="AF137" i="2"/>
  <c r="CC137" i="2"/>
  <c r="AX137" i="2"/>
  <c r="BE137" i="2"/>
  <c r="B98" i="10"/>
  <c r="AR133" i="2"/>
  <c r="AK133" i="2"/>
  <c r="AS133" i="2" s="1"/>
  <c r="CB133" i="2"/>
  <c r="CE133" i="2" s="1"/>
  <c r="AW133" i="2"/>
  <c r="AZ133" i="2" s="1"/>
  <c r="DF132" i="2"/>
  <c r="BD133" i="2"/>
  <c r="BG133" i="2" s="1"/>
  <c r="AH133" i="2"/>
  <c r="DA132" i="2"/>
  <c r="CX133" i="2"/>
  <c r="CQ133" i="2"/>
  <c r="CY133" i="2" s="1"/>
  <c r="CN133" i="2"/>
  <c r="CG133" i="2"/>
  <c r="CO133" i="2" s="1"/>
  <c r="AG134" i="2"/>
  <c r="AA133" i="2"/>
  <c r="AI133" i="2" s="1"/>
  <c r="CA134" i="2"/>
  <c r="AC134" i="2"/>
  <c r="AU134" i="2"/>
  <c r="AV134" i="2"/>
  <c r="CL134" i="2"/>
  <c r="BZ134" i="2"/>
  <c r="BB134" i="2"/>
  <c r="AO134" i="2"/>
  <c r="CS134" i="2"/>
  <c r="CK134" i="2"/>
  <c r="BF134" i="2"/>
  <c r="CU134" i="2"/>
  <c r="CV134" i="2"/>
  <c r="CR134" i="2"/>
  <c r="CW134" i="2"/>
  <c r="CD134" i="2"/>
  <c r="CM134" i="2"/>
  <c r="CI134" i="2"/>
  <c r="AY134" i="2"/>
  <c r="AL134" i="2"/>
  <c r="AM134" i="2"/>
  <c r="AE134" i="2"/>
  <c r="AB134" i="2"/>
  <c r="BC134" i="2"/>
  <c r="AP134" i="2"/>
  <c r="AQ134" i="2"/>
  <c r="CH134" i="2"/>
  <c r="B136" i="2"/>
  <c r="D38" i="2"/>
  <c r="E39" i="2"/>
  <c r="A139" i="2" l="1"/>
  <c r="DE139" i="2" s="1"/>
  <c r="A104" i="10"/>
  <c r="AF138" i="2"/>
  <c r="CC138" i="2"/>
  <c r="AX138" i="2"/>
  <c r="BE138" i="2"/>
  <c r="CN134" i="2"/>
  <c r="B99" i="10"/>
  <c r="AR134" i="2"/>
  <c r="AK134" i="2"/>
  <c r="AS134" i="2" s="1"/>
  <c r="CB134" i="2"/>
  <c r="CE134" i="2" s="1"/>
  <c r="DF133" i="2"/>
  <c r="BD134" i="2"/>
  <c r="BG134" i="2" s="1"/>
  <c r="AW134" i="2"/>
  <c r="AZ134" i="2" s="1"/>
  <c r="AH134" i="2"/>
  <c r="CX134" i="2"/>
  <c r="DA133" i="2"/>
  <c r="CQ134" i="2"/>
  <c r="CY134" i="2" s="1"/>
  <c r="CG134" i="2"/>
  <c r="CO134" i="2" s="1"/>
  <c r="AG135" i="2"/>
  <c r="AA134" i="2"/>
  <c r="AI134" i="2" s="1"/>
  <c r="CK135" i="2"/>
  <c r="AB135" i="2"/>
  <c r="BC135" i="2"/>
  <c r="AP135" i="2"/>
  <c r="AV135" i="2"/>
  <c r="CH135" i="2"/>
  <c r="CI135" i="2"/>
  <c r="CR135" i="2"/>
  <c r="CL135" i="2"/>
  <c r="CV135" i="2"/>
  <c r="BZ135" i="2"/>
  <c r="CA135" i="2"/>
  <c r="CB135" i="2" s="1"/>
  <c r="CE135" i="2" s="1"/>
  <c r="AC135" i="2"/>
  <c r="AU135" i="2"/>
  <c r="CM135" i="2"/>
  <c r="CD135" i="2"/>
  <c r="AE135" i="2"/>
  <c r="AO135" i="2"/>
  <c r="CS135" i="2"/>
  <c r="AQ135" i="2"/>
  <c r="CU135" i="2"/>
  <c r="AM135" i="2"/>
  <c r="BB135" i="2"/>
  <c r="BD135" i="2" s="1"/>
  <c r="BG135" i="2" s="1"/>
  <c r="AY135" i="2"/>
  <c r="CW135" i="2"/>
  <c r="AL135" i="2"/>
  <c r="BF135" i="2"/>
  <c r="B137" i="2"/>
  <c r="D39" i="2"/>
  <c r="E40" i="2"/>
  <c r="A140" i="2" l="1"/>
  <c r="DE140" i="2" s="1"/>
  <c r="A105" i="10"/>
  <c r="AF139" i="2"/>
  <c r="CC139" i="2"/>
  <c r="AX139" i="2"/>
  <c r="BE139" i="2"/>
  <c r="AW135" i="2"/>
  <c r="AZ135" i="2" s="1"/>
  <c r="DF134" i="2"/>
  <c r="CX135" i="2"/>
  <c r="B100" i="10"/>
  <c r="AR135" i="2"/>
  <c r="AK135" i="2"/>
  <c r="AS135" i="2" s="1"/>
  <c r="AH135" i="2"/>
  <c r="CG135" i="2"/>
  <c r="CO135" i="2" s="1"/>
  <c r="CQ135" i="2"/>
  <c r="CY135" i="2" s="1"/>
  <c r="DA134" i="2"/>
  <c r="CN135" i="2"/>
  <c r="AG136" i="2"/>
  <c r="AA135" i="2"/>
  <c r="AI135" i="2" s="1"/>
  <c r="AB136" i="2"/>
  <c r="BC136" i="2"/>
  <c r="CD136" i="2"/>
  <c r="AC136" i="2"/>
  <c r="BF136" i="2"/>
  <c r="CR136" i="2"/>
  <c r="CS136" i="2"/>
  <c r="CK136" i="2"/>
  <c r="CH136" i="2"/>
  <c r="AL136" i="2"/>
  <c r="CV136" i="2"/>
  <c r="CL136" i="2"/>
  <c r="AQ136" i="2"/>
  <c r="AP136" i="2"/>
  <c r="BZ136" i="2"/>
  <c r="CW136" i="2"/>
  <c r="AM136" i="2"/>
  <c r="BB136" i="2"/>
  <c r="BD136" i="2" s="1"/>
  <c r="BG136" i="2" s="1"/>
  <c r="AY136" i="2"/>
  <c r="CU136" i="2"/>
  <c r="AV136" i="2"/>
  <c r="CM136" i="2"/>
  <c r="CA136" i="2"/>
  <c r="AE136" i="2"/>
  <c r="AO136" i="2"/>
  <c r="AU136" i="2"/>
  <c r="CI136" i="2"/>
  <c r="B138" i="2"/>
  <c r="D40" i="2"/>
  <c r="E41" i="2"/>
  <c r="A141" i="2" l="1"/>
  <c r="DE141" i="2" s="1"/>
  <c r="A106" i="10"/>
  <c r="AF140" i="2"/>
  <c r="CC140" i="2"/>
  <c r="AX140" i="2"/>
  <c r="BE140" i="2"/>
  <c r="AR136" i="2"/>
  <c r="DF135" i="2"/>
  <c r="B101" i="10"/>
  <c r="AK136" i="2"/>
  <c r="AS136" i="2" s="1"/>
  <c r="CB136" i="2"/>
  <c r="CE136" i="2" s="1"/>
  <c r="AW136" i="2"/>
  <c r="AZ136" i="2" s="1"/>
  <c r="AH136" i="2"/>
  <c r="CX136" i="2"/>
  <c r="DA135" i="2"/>
  <c r="CQ136" i="2"/>
  <c r="CY136" i="2" s="1"/>
  <c r="CN136" i="2"/>
  <c r="CG136" i="2"/>
  <c r="CO136" i="2" s="1"/>
  <c r="AG137" i="2"/>
  <c r="AA136" i="2"/>
  <c r="AI136" i="2" s="1"/>
  <c r="AV137" i="2"/>
  <c r="CL137" i="2"/>
  <c r="BB137" i="2"/>
  <c r="CR137" i="2"/>
  <c r="AO137" i="2"/>
  <c r="AK137" i="2" s="1"/>
  <c r="AS137" i="2" s="1"/>
  <c r="CS137" i="2"/>
  <c r="AL137" i="2"/>
  <c r="BF137" i="2"/>
  <c r="CU137" i="2"/>
  <c r="BZ137" i="2"/>
  <c r="CV137" i="2"/>
  <c r="CK137" i="2"/>
  <c r="CW137" i="2"/>
  <c r="AP137" i="2"/>
  <c r="AM137" i="2"/>
  <c r="CD137" i="2"/>
  <c r="AE137" i="2"/>
  <c r="AB137" i="2"/>
  <c r="AC137" i="2"/>
  <c r="AU137" i="2"/>
  <c r="AQ137" i="2"/>
  <c r="CH137" i="2"/>
  <c r="CM137" i="2"/>
  <c r="CA137" i="2"/>
  <c r="AY137" i="2"/>
  <c r="CI137" i="2"/>
  <c r="BC137" i="2"/>
  <c r="B139" i="2"/>
  <c r="D41" i="2"/>
  <c r="E42" i="2"/>
  <c r="A142" i="2" l="1"/>
  <c r="DE142" i="2" s="1"/>
  <c r="A107" i="10"/>
  <c r="AF141" i="2"/>
  <c r="CC141" i="2"/>
  <c r="AX141" i="2"/>
  <c r="BE141" i="2"/>
  <c r="B102" i="10"/>
  <c r="AR137" i="2"/>
  <c r="CB137" i="2"/>
  <c r="CE137" i="2" s="1"/>
  <c r="AW137" i="2"/>
  <c r="AZ137" i="2" s="1"/>
  <c r="DF136" i="2"/>
  <c r="BD137" i="2"/>
  <c r="BG137" i="2" s="1"/>
  <c r="AH137" i="2"/>
  <c r="CX137" i="2"/>
  <c r="CQ137" i="2"/>
  <c r="CY137" i="2" s="1"/>
  <c r="DA136" i="2"/>
  <c r="CN137" i="2"/>
  <c r="CG137" i="2"/>
  <c r="CO137" i="2" s="1"/>
  <c r="AG138" i="2"/>
  <c r="AA137" i="2"/>
  <c r="AI137" i="2" s="1"/>
  <c r="AY138" i="2"/>
  <c r="AL138" i="2"/>
  <c r="CD138" i="2"/>
  <c r="AB138" i="2"/>
  <c r="BC138" i="2"/>
  <c r="AP138" i="2"/>
  <c r="AQ138" i="2"/>
  <c r="CH138" i="2"/>
  <c r="CM138" i="2"/>
  <c r="AM138" i="2"/>
  <c r="CA138" i="2"/>
  <c r="AC138" i="2"/>
  <c r="AU138" i="2"/>
  <c r="AV138" i="2"/>
  <c r="CL138" i="2"/>
  <c r="BB138" i="2"/>
  <c r="CR138" i="2"/>
  <c r="CK138" i="2"/>
  <c r="BF138" i="2"/>
  <c r="BZ138" i="2"/>
  <c r="CW138" i="2"/>
  <c r="AE138" i="2"/>
  <c r="AO138" i="2"/>
  <c r="CS138" i="2"/>
  <c r="CU138" i="2"/>
  <c r="CV138" i="2"/>
  <c r="CI138" i="2"/>
  <c r="B140" i="2"/>
  <c r="D42" i="2"/>
  <c r="E43" i="2"/>
  <c r="A143" i="2" l="1"/>
  <c r="DE143" i="2" s="1"/>
  <c r="A108" i="10"/>
  <c r="AF142" i="2"/>
  <c r="CC142" i="2"/>
  <c r="AX142" i="2"/>
  <c r="BE142" i="2"/>
  <c r="AK138" i="2"/>
  <c r="AS138" i="2" s="1"/>
  <c r="B103" i="10"/>
  <c r="AR138" i="2"/>
  <c r="CB138" i="2"/>
  <c r="CE138" i="2" s="1"/>
  <c r="AW138" i="2"/>
  <c r="AZ138" i="2" s="1"/>
  <c r="BD138" i="2"/>
  <c r="BG138" i="2" s="1"/>
  <c r="DF137" i="2"/>
  <c r="AH138" i="2"/>
  <c r="CQ138" i="2"/>
  <c r="CY138" i="2" s="1"/>
  <c r="DA137" i="2"/>
  <c r="CX138" i="2"/>
  <c r="CN138" i="2"/>
  <c r="CG138" i="2"/>
  <c r="CO138" i="2" s="1"/>
  <c r="AG139" i="2"/>
  <c r="AA138" i="2"/>
  <c r="AI138" i="2" s="1"/>
  <c r="CM139" i="2"/>
  <c r="BB139" i="2"/>
  <c r="CR139" i="2"/>
  <c r="AO139" i="2"/>
  <c r="CS139" i="2"/>
  <c r="AQ139" i="2"/>
  <c r="CH139" i="2"/>
  <c r="AY139" i="2"/>
  <c r="AL139" i="2"/>
  <c r="AV139" i="2"/>
  <c r="CI139" i="2"/>
  <c r="CK139" i="2"/>
  <c r="BF139" i="2"/>
  <c r="AM139" i="2"/>
  <c r="BZ139" i="2"/>
  <c r="CV139" i="2"/>
  <c r="CW139" i="2"/>
  <c r="CL139" i="2"/>
  <c r="AB139" i="2"/>
  <c r="AP139" i="2"/>
  <c r="CU139" i="2"/>
  <c r="AE139" i="2"/>
  <c r="AC139" i="2"/>
  <c r="CD139" i="2"/>
  <c r="BC139" i="2"/>
  <c r="BD139" i="2" s="1"/>
  <c r="BG139" i="2" s="1"/>
  <c r="CA139" i="2"/>
  <c r="AU139" i="2"/>
  <c r="B141" i="2"/>
  <c r="D43" i="2"/>
  <c r="E44" i="2"/>
  <c r="A144" i="2" l="1"/>
  <c r="DE144" i="2" s="1"/>
  <c r="A109" i="10"/>
  <c r="AF143" i="2"/>
  <c r="CC143" i="2"/>
  <c r="AX143" i="2"/>
  <c r="BE143" i="2"/>
  <c r="B104" i="10"/>
  <c r="AR139" i="2"/>
  <c r="AK139" i="2"/>
  <c r="AS139" i="2" s="1"/>
  <c r="CB139" i="2"/>
  <c r="CE139" i="2" s="1"/>
  <c r="AW139" i="2"/>
  <c r="AZ139" i="2" s="1"/>
  <c r="DF138" i="2"/>
  <c r="DA138" i="2"/>
  <c r="AH139" i="2"/>
  <c r="CX139" i="2"/>
  <c r="CQ139" i="2"/>
  <c r="CY139" i="2" s="1"/>
  <c r="CG139" i="2"/>
  <c r="CO139" i="2" s="1"/>
  <c r="CN139" i="2"/>
  <c r="AG140" i="2"/>
  <c r="AA139" i="2"/>
  <c r="AI139" i="2" s="1"/>
  <c r="BF140" i="2"/>
  <c r="CU140" i="2"/>
  <c r="CI140" i="2"/>
  <c r="AB140" i="2"/>
  <c r="BC140" i="2"/>
  <c r="BD140" i="2" s="1"/>
  <c r="BG140" i="2" s="1"/>
  <c r="AP140" i="2"/>
  <c r="AR140" i="2" s="1"/>
  <c r="CK140" i="2"/>
  <c r="BB140" i="2"/>
  <c r="CS140" i="2"/>
  <c r="BZ140" i="2"/>
  <c r="AY140" i="2"/>
  <c r="AL140" i="2"/>
  <c r="AM140" i="2"/>
  <c r="CD140" i="2"/>
  <c r="AE140" i="2"/>
  <c r="CM140" i="2"/>
  <c r="CA140" i="2"/>
  <c r="AC140" i="2"/>
  <c r="AU140" i="2"/>
  <c r="CH140" i="2"/>
  <c r="AO140" i="2"/>
  <c r="AK140" i="2" s="1"/>
  <c r="AS140" i="2" s="1"/>
  <c r="CL140" i="2"/>
  <c r="CW140" i="2"/>
  <c r="AQ140" i="2"/>
  <c r="CR140" i="2"/>
  <c r="AV140" i="2"/>
  <c r="CV140" i="2"/>
  <c r="B142" i="2"/>
  <c r="D44" i="2"/>
  <c r="E45" i="2"/>
  <c r="A145" i="2" l="1"/>
  <c r="DE145" i="2" s="1"/>
  <c r="A110" i="10"/>
  <c r="AF144" i="2"/>
  <c r="CC144" i="2"/>
  <c r="AX144" i="2"/>
  <c r="BE144" i="2"/>
  <c r="B105" i="10"/>
  <c r="CB140" i="2"/>
  <c r="CE140" i="2" s="1"/>
  <c r="DF139" i="2"/>
  <c r="AW140" i="2"/>
  <c r="AZ140" i="2" s="1"/>
  <c r="AH140" i="2"/>
  <c r="CG140" i="2"/>
  <c r="CO140" i="2" s="1"/>
  <c r="DA139" i="2"/>
  <c r="CX140" i="2"/>
  <c r="CQ140" i="2"/>
  <c r="CY140" i="2" s="1"/>
  <c r="CN140" i="2"/>
  <c r="AG141" i="2"/>
  <c r="AA140" i="2"/>
  <c r="AI140" i="2" s="1"/>
  <c r="AP141" i="2"/>
  <c r="AQ141" i="2"/>
  <c r="CH141" i="2"/>
  <c r="CM141" i="2"/>
  <c r="CA141" i="2"/>
  <c r="AC141" i="2"/>
  <c r="AU141" i="2"/>
  <c r="AV141" i="2"/>
  <c r="CL141" i="2"/>
  <c r="BB141" i="2"/>
  <c r="CR141" i="2"/>
  <c r="AO141" i="2"/>
  <c r="CS141" i="2"/>
  <c r="CD141" i="2"/>
  <c r="CI141" i="2"/>
  <c r="CK141" i="2"/>
  <c r="BF141" i="2"/>
  <c r="CU141" i="2"/>
  <c r="BZ141" i="2"/>
  <c r="CV141" i="2"/>
  <c r="AY141" i="2"/>
  <c r="CW141" i="2"/>
  <c r="AM141" i="2"/>
  <c r="AE141" i="2"/>
  <c r="BC141" i="2"/>
  <c r="AL141" i="2"/>
  <c r="AB141" i="2"/>
  <c r="B143" i="2"/>
  <c r="D45" i="2"/>
  <c r="E46" i="2"/>
  <c r="A146" i="2" l="1"/>
  <c r="DE146" i="2" s="1"/>
  <c r="A111" i="10"/>
  <c r="AF145" i="2"/>
  <c r="CC145" i="2"/>
  <c r="AX145" i="2"/>
  <c r="BE145" i="2"/>
  <c r="CX141" i="2"/>
  <c r="AR141" i="2"/>
  <c r="B106" i="10"/>
  <c r="AK141" i="2"/>
  <c r="AS141" i="2" s="1"/>
  <c r="CB141" i="2"/>
  <c r="CE141" i="2" s="1"/>
  <c r="DF140" i="2"/>
  <c r="AW141" i="2"/>
  <c r="AZ141" i="2" s="1"/>
  <c r="BD141" i="2"/>
  <c r="BG141" i="2" s="1"/>
  <c r="AH141" i="2"/>
  <c r="DA140" i="2"/>
  <c r="CQ141" i="2"/>
  <c r="CY141" i="2" s="1"/>
  <c r="CG141" i="2"/>
  <c r="CO141" i="2" s="1"/>
  <c r="CN141" i="2"/>
  <c r="AG142" i="2"/>
  <c r="AA141" i="2"/>
  <c r="AI141" i="2" s="1"/>
  <c r="AO142" i="2"/>
  <c r="CS142" i="2"/>
  <c r="CK142" i="2"/>
  <c r="BF142" i="2"/>
  <c r="CU142" i="2"/>
  <c r="CV142" i="2"/>
  <c r="AY142" i="2"/>
  <c r="CW142" i="2"/>
  <c r="AL142" i="2"/>
  <c r="AM142" i="2"/>
  <c r="CD142" i="2"/>
  <c r="AE142" i="2"/>
  <c r="CI142" i="2"/>
  <c r="AC142" i="2"/>
  <c r="AV142" i="2"/>
  <c r="CR142" i="2"/>
  <c r="AB142" i="2"/>
  <c r="BC142" i="2"/>
  <c r="AP142" i="2"/>
  <c r="AQ142" i="2"/>
  <c r="CH142" i="2"/>
  <c r="CM142" i="2"/>
  <c r="CA142" i="2"/>
  <c r="AU142" i="2"/>
  <c r="BB142" i="2"/>
  <c r="BZ142" i="2"/>
  <c r="CL142" i="2"/>
  <c r="B144" i="2"/>
  <c r="D46" i="2"/>
  <c r="E47" i="2"/>
  <c r="A147" i="2" l="1"/>
  <c r="DE147" i="2" s="1"/>
  <c r="A112" i="10"/>
  <c r="AF146" i="2"/>
  <c r="CC146" i="2"/>
  <c r="AX146" i="2"/>
  <c r="BE146" i="2"/>
  <c r="CQ142" i="2"/>
  <c r="CY142" i="2" s="1"/>
  <c r="DF141" i="2"/>
  <c r="B107" i="10"/>
  <c r="AR142" i="2"/>
  <c r="AK142" i="2"/>
  <c r="AS142" i="2" s="1"/>
  <c r="CB142" i="2"/>
  <c r="CE142" i="2" s="1"/>
  <c r="BD142" i="2"/>
  <c r="BG142" i="2" s="1"/>
  <c r="AW142" i="2"/>
  <c r="AZ142" i="2" s="1"/>
  <c r="AH142" i="2"/>
  <c r="CX142" i="2"/>
  <c r="DA141" i="2"/>
  <c r="AA142" i="2"/>
  <c r="AI142" i="2" s="1"/>
  <c r="CN142" i="2"/>
  <c r="CG142" i="2"/>
  <c r="CO142" i="2" s="1"/>
  <c r="AG143" i="2"/>
  <c r="AE143" i="2"/>
  <c r="CM143" i="2"/>
  <c r="CA143" i="2"/>
  <c r="AC143" i="2"/>
  <c r="AU143" i="2"/>
  <c r="AM143" i="2"/>
  <c r="CD143" i="2"/>
  <c r="AQ143" i="2"/>
  <c r="CI143" i="2"/>
  <c r="AP143" i="2"/>
  <c r="BB143" i="2"/>
  <c r="CR143" i="2"/>
  <c r="AO143" i="2"/>
  <c r="CS143" i="2"/>
  <c r="CH143" i="2"/>
  <c r="BC143" i="2"/>
  <c r="BF143" i="2"/>
  <c r="BZ143" i="2"/>
  <c r="CV143" i="2"/>
  <c r="AY143" i="2"/>
  <c r="CW143" i="2"/>
  <c r="AL143" i="2"/>
  <c r="AV143" i="2"/>
  <c r="CL143" i="2"/>
  <c r="AB143" i="2"/>
  <c r="CK143" i="2"/>
  <c r="CU143" i="2"/>
  <c r="B145" i="2"/>
  <c r="D47" i="2"/>
  <c r="E48" i="2"/>
  <c r="A148" i="2" l="1"/>
  <c r="DE148" i="2" s="1"/>
  <c r="A113" i="10"/>
  <c r="AF147" i="2"/>
  <c r="CC147" i="2"/>
  <c r="AX147" i="2"/>
  <c r="BE147" i="2"/>
  <c r="B108" i="10"/>
  <c r="AR143" i="2"/>
  <c r="AK143" i="2"/>
  <c r="AS143" i="2" s="1"/>
  <c r="DA142" i="2"/>
  <c r="CB143" i="2"/>
  <c r="CE143" i="2" s="1"/>
  <c r="BD143" i="2"/>
  <c r="BG143" i="2" s="1"/>
  <c r="DF142" i="2"/>
  <c r="AW143" i="2"/>
  <c r="AZ143" i="2" s="1"/>
  <c r="AA143" i="2"/>
  <c r="AI143" i="2" s="1"/>
  <c r="AH143" i="2"/>
  <c r="CQ143" i="2"/>
  <c r="CY143" i="2" s="1"/>
  <c r="CX143" i="2"/>
  <c r="CG143" i="2"/>
  <c r="CO143" i="2" s="1"/>
  <c r="CN143" i="2"/>
  <c r="AG144" i="2"/>
  <c r="AH144" i="2" s="1"/>
  <c r="AV144" i="2"/>
  <c r="CL144" i="2"/>
  <c r="BZ144" i="2"/>
  <c r="CV144" i="2"/>
  <c r="AY144" i="2"/>
  <c r="CW144" i="2"/>
  <c r="AL144" i="2"/>
  <c r="BF144" i="2"/>
  <c r="CI144" i="2"/>
  <c r="BC144" i="2"/>
  <c r="AP144" i="2"/>
  <c r="CR144" i="2"/>
  <c r="CU144" i="2"/>
  <c r="AB144" i="2"/>
  <c r="CK144" i="2"/>
  <c r="CS144" i="2"/>
  <c r="AM144" i="2"/>
  <c r="CD144" i="2"/>
  <c r="AE144" i="2"/>
  <c r="CM144" i="2"/>
  <c r="CA144" i="2"/>
  <c r="CB144" i="2" s="1"/>
  <c r="CE144" i="2" s="1"/>
  <c r="AC144" i="2"/>
  <c r="AU144" i="2"/>
  <c r="CH144" i="2"/>
  <c r="AO144" i="2"/>
  <c r="AK144" i="2" s="1"/>
  <c r="AS144" i="2" s="1"/>
  <c r="AQ144" i="2"/>
  <c r="BB144" i="2"/>
  <c r="B146" i="2"/>
  <c r="D48" i="2"/>
  <c r="E49" i="2"/>
  <c r="A149" i="2" l="1"/>
  <c r="DE149" i="2" s="1"/>
  <c r="A114" i="10"/>
  <c r="AF148" i="2"/>
  <c r="CC148" i="2"/>
  <c r="AX148" i="2"/>
  <c r="BE148" i="2"/>
  <c r="CG144" i="2"/>
  <c r="CO144" i="2" s="1"/>
  <c r="B109" i="10"/>
  <c r="AR144" i="2"/>
  <c r="AW144" i="2"/>
  <c r="AZ144" i="2" s="1"/>
  <c r="BD144" i="2"/>
  <c r="BG144" i="2" s="1"/>
  <c r="DF143" i="2"/>
  <c r="CX144" i="2"/>
  <c r="CN144" i="2"/>
  <c r="DA143" i="2"/>
  <c r="CQ144" i="2"/>
  <c r="CY144" i="2" s="1"/>
  <c r="AG145" i="2"/>
  <c r="AA144" i="2"/>
  <c r="AI144" i="2" s="1"/>
  <c r="B110" i="10" s="1"/>
  <c r="AC145" i="2"/>
  <c r="AU145" i="2"/>
  <c r="AV145" i="2"/>
  <c r="CL145" i="2"/>
  <c r="BB145" i="2"/>
  <c r="CR145" i="2"/>
  <c r="AO145" i="2"/>
  <c r="CS145" i="2"/>
  <c r="CW145" i="2"/>
  <c r="CK145" i="2"/>
  <c r="BZ145" i="2"/>
  <c r="AL145" i="2"/>
  <c r="AM145" i="2"/>
  <c r="CD145" i="2"/>
  <c r="AE145" i="2"/>
  <c r="CI145" i="2"/>
  <c r="AB145" i="2"/>
  <c r="BC145" i="2"/>
  <c r="CH145" i="2"/>
  <c r="CA145" i="2"/>
  <c r="BF145" i="2"/>
  <c r="CV145" i="2"/>
  <c r="AP145" i="2"/>
  <c r="AQ145" i="2"/>
  <c r="CM145" i="2"/>
  <c r="CU145" i="2"/>
  <c r="AY145" i="2"/>
  <c r="B147" i="2"/>
  <c r="D49" i="2"/>
  <c r="E50" i="2"/>
  <c r="A150" i="2" l="1"/>
  <c r="DE150" i="2" s="1"/>
  <c r="A115" i="10"/>
  <c r="AF149" i="2"/>
  <c r="CC149" i="2"/>
  <c r="AX149" i="2"/>
  <c r="BE149" i="2"/>
  <c r="DA144" i="2"/>
  <c r="AR145" i="2"/>
  <c r="AK145" i="2"/>
  <c r="AS145" i="2" s="1"/>
  <c r="DF144" i="2"/>
  <c r="BD145" i="2"/>
  <c r="BG145" i="2" s="1"/>
  <c r="CB145" i="2"/>
  <c r="CE145" i="2" s="1"/>
  <c r="AW145" i="2"/>
  <c r="AZ145" i="2" s="1"/>
  <c r="AH145" i="2"/>
  <c r="CX145" i="2"/>
  <c r="CQ145" i="2"/>
  <c r="CY145" i="2" s="1"/>
  <c r="CN145" i="2"/>
  <c r="CG145" i="2"/>
  <c r="CO145" i="2" s="1"/>
  <c r="AG146" i="2"/>
  <c r="AA145" i="2"/>
  <c r="AI145" i="2" s="1"/>
  <c r="AO146" i="2"/>
  <c r="CS146" i="2"/>
  <c r="CK146" i="2"/>
  <c r="BF146" i="2"/>
  <c r="CU146" i="2"/>
  <c r="BZ146" i="2"/>
  <c r="CV146" i="2"/>
  <c r="AQ146" i="2"/>
  <c r="AY146" i="2"/>
  <c r="CW146" i="2"/>
  <c r="AL146" i="2"/>
  <c r="AM146" i="2"/>
  <c r="CD146" i="2"/>
  <c r="AE146" i="2"/>
  <c r="CI146" i="2"/>
  <c r="AB146" i="2"/>
  <c r="CH146" i="2"/>
  <c r="BC146" i="2"/>
  <c r="CA146" i="2"/>
  <c r="AC146" i="2"/>
  <c r="AU146" i="2"/>
  <c r="AV146" i="2"/>
  <c r="CL146" i="2"/>
  <c r="BB146" i="2"/>
  <c r="CR146" i="2"/>
  <c r="CQ146" i="2" s="1"/>
  <c r="CY146" i="2" s="1"/>
  <c r="AP146" i="2"/>
  <c r="AR146" i="2" s="1"/>
  <c r="CM146" i="2"/>
  <c r="B148" i="2"/>
  <c r="D50" i="2"/>
  <c r="E51" i="2"/>
  <c r="A151" i="2" l="1"/>
  <c r="DE151" i="2" s="1"/>
  <c r="A116" i="10"/>
  <c r="AF150" i="2"/>
  <c r="CC150" i="2"/>
  <c r="AX150" i="2"/>
  <c r="BE150" i="2"/>
  <c r="BD146" i="2"/>
  <c r="BG146" i="2" s="1"/>
  <c r="CN146" i="2"/>
  <c r="B111" i="10"/>
  <c r="AK146" i="2"/>
  <c r="AS146" i="2" s="1"/>
  <c r="DF145" i="2"/>
  <c r="AW146" i="2"/>
  <c r="AZ146" i="2" s="1"/>
  <c r="CB146" i="2"/>
  <c r="CE146" i="2" s="1"/>
  <c r="AH146" i="2"/>
  <c r="CX146" i="2"/>
  <c r="DA145" i="2"/>
  <c r="CG146" i="2"/>
  <c r="CO146" i="2" s="1"/>
  <c r="AG147" i="2"/>
  <c r="AA146" i="2"/>
  <c r="AI146" i="2" s="1"/>
  <c r="BB147" i="2"/>
  <c r="CR147" i="2"/>
  <c r="AO147" i="2"/>
  <c r="CS147" i="2"/>
  <c r="AQ147" i="2"/>
  <c r="BZ147" i="2"/>
  <c r="CV147" i="2"/>
  <c r="AY147" i="2"/>
  <c r="CW147" i="2"/>
  <c r="AL147" i="2"/>
  <c r="AV147" i="2"/>
  <c r="CL147" i="2"/>
  <c r="CI147" i="2"/>
  <c r="AB147" i="2"/>
  <c r="BC147" i="2"/>
  <c r="BD147" i="2" s="1"/>
  <c r="BG147" i="2" s="1"/>
  <c r="AP147" i="2"/>
  <c r="CK147" i="2"/>
  <c r="BF147" i="2"/>
  <c r="CU147" i="2"/>
  <c r="CH147" i="2"/>
  <c r="AE147" i="2"/>
  <c r="CM147" i="2"/>
  <c r="CA147" i="2"/>
  <c r="AC147" i="2"/>
  <c r="AU147" i="2"/>
  <c r="AM147" i="2"/>
  <c r="CD147" i="2"/>
  <c r="B149" i="2"/>
  <c r="D51" i="2"/>
  <c r="E52" i="2"/>
  <c r="A152" i="2" l="1"/>
  <c r="DE152" i="2" s="1"/>
  <c r="A117" i="10"/>
  <c r="AF151" i="2"/>
  <c r="CC151" i="2"/>
  <c r="AX151" i="2"/>
  <c r="BE151" i="2"/>
  <c r="DF146" i="2"/>
  <c r="B112" i="10"/>
  <c r="AR147" i="2"/>
  <c r="AK147" i="2"/>
  <c r="AS147" i="2" s="1"/>
  <c r="DA146" i="2"/>
  <c r="CB147" i="2"/>
  <c r="CE147" i="2" s="1"/>
  <c r="AW147" i="2"/>
  <c r="AZ147" i="2" s="1"/>
  <c r="AH147" i="2"/>
  <c r="CX147" i="2"/>
  <c r="CQ147" i="2"/>
  <c r="CY147" i="2" s="1"/>
  <c r="CN147" i="2"/>
  <c r="CG147" i="2"/>
  <c r="CO147" i="2" s="1"/>
  <c r="AG148" i="2"/>
  <c r="AH148" i="2" s="1"/>
  <c r="AA147" i="2"/>
  <c r="AI147" i="2" s="1"/>
  <c r="BF148" i="2"/>
  <c r="CU148" i="2"/>
  <c r="CI148" i="2"/>
  <c r="AB148" i="2"/>
  <c r="BC148" i="2"/>
  <c r="AP148" i="2"/>
  <c r="CK148" i="2"/>
  <c r="AO148" i="2"/>
  <c r="AM148" i="2"/>
  <c r="CD148" i="2"/>
  <c r="AE148" i="2"/>
  <c r="CM148" i="2"/>
  <c r="CA148" i="2"/>
  <c r="AC148" i="2"/>
  <c r="AU148" i="2"/>
  <c r="AQ148" i="2"/>
  <c r="CH148" i="2"/>
  <c r="BB148" i="2"/>
  <c r="CS148" i="2"/>
  <c r="AV148" i="2"/>
  <c r="CL148" i="2"/>
  <c r="BZ148" i="2"/>
  <c r="CV148" i="2"/>
  <c r="AY148" i="2"/>
  <c r="CW148" i="2"/>
  <c r="AL148" i="2"/>
  <c r="CR148" i="2"/>
  <c r="B150" i="2"/>
  <c r="D52" i="2"/>
  <c r="E53" i="2"/>
  <c r="CB148" i="2" l="1"/>
  <c r="CE148" i="2" s="1"/>
  <c r="A153" i="2"/>
  <c r="DE153" i="2" s="1"/>
  <c r="A118" i="10"/>
  <c r="AF152" i="2"/>
  <c r="CC152" i="2"/>
  <c r="AX152" i="2"/>
  <c r="BE152" i="2"/>
  <c r="CQ148" i="2"/>
  <c r="CY148" i="2" s="1"/>
  <c r="B113" i="10"/>
  <c r="AK148" i="2"/>
  <c r="AS148" i="2" s="1"/>
  <c r="AR148" i="2"/>
  <c r="BD148" i="2"/>
  <c r="BG148" i="2" s="1"/>
  <c r="DF147" i="2"/>
  <c r="AW148" i="2"/>
  <c r="AZ148" i="2" s="1"/>
  <c r="DA147" i="2"/>
  <c r="CX148" i="2"/>
  <c r="CN148" i="2"/>
  <c r="CG148" i="2"/>
  <c r="CO148" i="2" s="1"/>
  <c r="AG149" i="2"/>
  <c r="AA148" i="2"/>
  <c r="AI148" i="2" s="1"/>
  <c r="B114" i="10" s="1"/>
  <c r="AC149" i="2"/>
  <c r="AU149" i="2"/>
  <c r="AV149" i="2"/>
  <c r="CL149" i="2"/>
  <c r="CR149" i="2"/>
  <c r="CK149" i="2"/>
  <c r="BF149" i="2"/>
  <c r="CU149" i="2"/>
  <c r="BZ149" i="2"/>
  <c r="CV149" i="2"/>
  <c r="BC149" i="2"/>
  <c r="AO149" i="2"/>
  <c r="CA149" i="2"/>
  <c r="AL149" i="2"/>
  <c r="AM149" i="2"/>
  <c r="CD149" i="2"/>
  <c r="AE149" i="2"/>
  <c r="CI149" i="2"/>
  <c r="AB149" i="2"/>
  <c r="AP149" i="2"/>
  <c r="AQ149" i="2"/>
  <c r="CH149" i="2"/>
  <c r="CM149" i="2"/>
  <c r="CS149" i="2"/>
  <c r="AY149" i="2"/>
  <c r="BB149" i="2"/>
  <c r="CW149" i="2"/>
  <c r="B151" i="2"/>
  <c r="D53" i="2"/>
  <c r="E54" i="2"/>
  <c r="F41" i="2"/>
  <c r="CG149" i="2" l="1"/>
  <c r="CO149" i="2" s="1"/>
  <c r="A154" i="2"/>
  <c r="DE154" i="2" s="1"/>
  <c r="A119" i="10"/>
  <c r="AF153" i="2"/>
  <c r="CC153" i="2"/>
  <c r="AX153" i="2"/>
  <c r="BE153" i="2"/>
  <c r="DA148" i="2"/>
  <c r="CX149" i="2"/>
  <c r="AR149" i="2"/>
  <c r="AK149" i="2"/>
  <c r="AS149" i="2" s="1"/>
  <c r="CB149" i="2"/>
  <c r="CE149" i="2" s="1"/>
  <c r="AW149" i="2"/>
  <c r="AZ149" i="2" s="1"/>
  <c r="BD149" i="2"/>
  <c r="BG149" i="2" s="1"/>
  <c r="DF148" i="2"/>
  <c r="AH149" i="2"/>
  <c r="CQ149" i="2"/>
  <c r="CY149" i="2" s="1"/>
  <c r="CN149" i="2"/>
  <c r="AG150" i="2"/>
  <c r="AA149" i="2"/>
  <c r="AI149" i="2" s="1"/>
  <c r="AO150" i="2"/>
  <c r="CS150" i="2"/>
  <c r="AL150" i="2"/>
  <c r="AM150" i="2"/>
  <c r="CD150" i="2"/>
  <c r="CR150" i="2"/>
  <c r="BC150" i="2"/>
  <c r="AV150" i="2"/>
  <c r="AE150" i="2"/>
  <c r="AY150" i="2"/>
  <c r="CW150" i="2"/>
  <c r="AP150" i="2"/>
  <c r="AQ150" i="2"/>
  <c r="CH150" i="2"/>
  <c r="CI150" i="2"/>
  <c r="CM150" i="2"/>
  <c r="CL150" i="2"/>
  <c r="AB150" i="2"/>
  <c r="AC150" i="2"/>
  <c r="AU150" i="2"/>
  <c r="AW150" i="2" s="1"/>
  <c r="AZ150" i="2" s="1"/>
  <c r="BZ150" i="2"/>
  <c r="CA150" i="2"/>
  <c r="CU150" i="2"/>
  <c r="BB150" i="2"/>
  <c r="CK150" i="2"/>
  <c r="BF150" i="2"/>
  <c r="CV150" i="2"/>
  <c r="B152" i="2"/>
  <c r="D54" i="2"/>
  <c r="E55" i="2"/>
  <c r="A155" i="2" l="1"/>
  <c r="DE155" i="2" s="1"/>
  <c r="A120" i="10"/>
  <c r="AF154" i="2"/>
  <c r="CC154" i="2"/>
  <c r="AX154" i="2"/>
  <c r="BE154" i="2"/>
  <c r="AK150" i="2"/>
  <c r="AS150" i="2" s="1"/>
  <c r="DF149" i="2"/>
  <c r="B115" i="10"/>
  <c r="AR150" i="2"/>
  <c r="DA149" i="2"/>
  <c r="BD150" i="2"/>
  <c r="BG150" i="2" s="1"/>
  <c r="CB150" i="2"/>
  <c r="CE150" i="2" s="1"/>
  <c r="AH150" i="2"/>
  <c r="CX150" i="2"/>
  <c r="CQ150" i="2"/>
  <c r="CY150" i="2" s="1"/>
  <c r="CG150" i="2"/>
  <c r="CO150" i="2" s="1"/>
  <c r="CN150" i="2"/>
  <c r="AG151" i="2"/>
  <c r="AA150" i="2"/>
  <c r="AI150" i="2" s="1"/>
  <c r="CA151" i="2"/>
  <c r="AC151" i="2"/>
  <c r="AU151" i="2"/>
  <c r="CH151" i="2"/>
  <c r="AV151" i="2"/>
  <c r="CV151" i="2"/>
  <c r="AL151" i="2"/>
  <c r="CU151" i="2"/>
  <c r="CD151" i="2"/>
  <c r="AO151" i="2"/>
  <c r="CS151" i="2"/>
  <c r="CK151" i="2"/>
  <c r="CM151" i="2"/>
  <c r="BB151" i="2"/>
  <c r="AQ151" i="2"/>
  <c r="CL151" i="2"/>
  <c r="AY151" i="2"/>
  <c r="CW151" i="2"/>
  <c r="AM151" i="2"/>
  <c r="AB151" i="2"/>
  <c r="BC151" i="2"/>
  <c r="AP151" i="2"/>
  <c r="BZ151" i="2"/>
  <c r="AE151" i="2"/>
  <c r="CI151" i="2"/>
  <c r="BF151" i="2"/>
  <c r="CR151" i="2"/>
  <c r="B153" i="2"/>
  <c r="D55" i="2"/>
  <c r="E56" i="2"/>
  <c r="A156" i="2" l="1"/>
  <c r="DE156" i="2" s="1"/>
  <c r="A121" i="10"/>
  <c r="AF155" i="2"/>
  <c r="CC155" i="2"/>
  <c r="AX155" i="2"/>
  <c r="BE155" i="2"/>
  <c r="B116" i="10"/>
  <c r="AR151" i="2"/>
  <c r="AK151" i="2"/>
  <c r="AS151" i="2" s="1"/>
  <c r="CB151" i="2"/>
  <c r="CE151" i="2" s="1"/>
  <c r="AW151" i="2"/>
  <c r="AZ151" i="2" s="1"/>
  <c r="DF150" i="2"/>
  <c r="CQ151" i="2"/>
  <c r="CY151" i="2" s="1"/>
  <c r="BD151" i="2"/>
  <c r="BG151" i="2" s="1"/>
  <c r="AH151" i="2"/>
  <c r="DA150" i="2"/>
  <c r="CX151" i="2"/>
  <c r="CN151" i="2"/>
  <c r="CG151" i="2"/>
  <c r="CO151" i="2" s="1"/>
  <c r="AG152" i="2"/>
  <c r="AA151" i="2"/>
  <c r="AI151" i="2" s="1"/>
  <c r="CI152" i="2"/>
  <c r="AB152" i="2"/>
  <c r="BC152" i="2"/>
  <c r="AV152" i="2"/>
  <c r="AM152" i="2"/>
  <c r="AU152" i="2"/>
  <c r="CU152" i="2"/>
  <c r="AC152" i="2"/>
  <c r="BF152" i="2"/>
  <c r="AO152" i="2"/>
  <c r="CS152" i="2"/>
  <c r="CK152" i="2"/>
  <c r="CV152" i="2"/>
  <c r="AQ152" i="2"/>
  <c r="AE152" i="2"/>
  <c r="CM152" i="2"/>
  <c r="CA152" i="2"/>
  <c r="CD152" i="2"/>
  <c r="AY152" i="2"/>
  <c r="CH152" i="2"/>
  <c r="CL152" i="2"/>
  <c r="BB152" i="2"/>
  <c r="CR152" i="2"/>
  <c r="CQ152" i="2" s="1"/>
  <c r="CY152" i="2" s="1"/>
  <c r="AL152" i="2"/>
  <c r="BZ152" i="2"/>
  <c r="CB152" i="2" s="1"/>
  <c r="CE152" i="2" s="1"/>
  <c r="CW152" i="2"/>
  <c r="AP152" i="2"/>
  <c r="B154" i="2"/>
  <c r="D56" i="2"/>
  <c r="E57" i="2"/>
  <c r="A157" i="2" l="1"/>
  <c r="DE157" i="2" s="1"/>
  <c r="A122" i="10"/>
  <c r="AF156" i="2"/>
  <c r="CC156" i="2"/>
  <c r="AX156" i="2"/>
  <c r="BE156" i="2"/>
  <c r="BD152" i="2"/>
  <c r="BG152" i="2" s="1"/>
  <c r="CX152" i="2"/>
  <c r="AK152" i="2"/>
  <c r="AS152" i="2" s="1"/>
  <c r="B117" i="10"/>
  <c r="AR152" i="2"/>
  <c r="DA151" i="2"/>
  <c r="DF151" i="2"/>
  <c r="AW152" i="2"/>
  <c r="AZ152" i="2" s="1"/>
  <c r="AH152" i="2"/>
  <c r="CN152" i="2"/>
  <c r="CG152" i="2"/>
  <c r="CO152" i="2" s="1"/>
  <c r="DA152" i="2" s="1"/>
  <c r="AG153" i="2"/>
  <c r="AA152" i="2"/>
  <c r="AI152" i="2" s="1"/>
  <c r="AM153" i="2"/>
  <c r="CD153" i="2"/>
  <c r="AE153" i="2"/>
  <c r="CM153" i="2"/>
  <c r="CW153" i="2"/>
  <c r="AB153" i="2"/>
  <c r="BC153" i="2"/>
  <c r="AP153" i="2"/>
  <c r="CS153" i="2"/>
  <c r="AC153" i="2"/>
  <c r="AQ153" i="2"/>
  <c r="CH153" i="2"/>
  <c r="BB153" i="2"/>
  <c r="CR153" i="2"/>
  <c r="AY153" i="2"/>
  <c r="CK153" i="2"/>
  <c r="AV153" i="2"/>
  <c r="CL153" i="2"/>
  <c r="BZ153" i="2"/>
  <c r="CV153" i="2"/>
  <c r="AO153" i="2"/>
  <c r="BF153" i="2"/>
  <c r="CU153" i="2"/>
  <c r="CI153" i="2"/>
  <c r="AL153" i="2"/>
  <c r="CA153" i="2"/>
  <c r="AU153" i="2"/>
  <c r="B155" i="2"/>
  <c r="D57" i="2"/>
  <c r="E58" i="2"/>
  <c r="A158" i="2" l="1"/>
  <c r="DE158" i="2" s="1"/>
  <c r="A123" i="10"/>
  <c r="AF157" i="2"/>
  <c r="CC157" i="2"/>
  <c r="AX157" i="2"/>
  <c r="BE157" i="2"/>
  <c r="AW153" i="2"/>
  <c r="AZ153" i="2" s="1"/>
  <c r="DF152" i="2"/>
  <c r="B118" i="10"/>
  <c r="AK153" i="2"/>
  <c r="AS153" i="2" s="1"/>
  <c r="AR153" i="2"/>
  <c r="CB153" i="2"/>
  <c r="CE153" i="2" s="1"/>
  <c r="BD153" i="2"/>
  <c r="BG153" i="2" s="1"/>
  <c r="AH153" i="2"/>
  <c r="CX153" i="2"/>
  <c r="CQ153" i="2"/>
  <c r="CY153" i="2" s="1"/>
  <c r="CG153" i="2"/>
  <c r="CO153" i="2" s="1"/>
  <c r="CN153" i="2"/>
  <c r="AG154" i="2"/>
  <c r="AA153" i="2"/>
  <c r="AI153" i="2" s="1"/>
  <c r="AC154" i="2"/>
  <c r="AU154" i="2"/>
  <c r="AV154" i="2"/>
  <c r="CL154" i="2"/>
  <c r="AE154" i="2"/>
  <c r="CV154" i="2"/>
  <c r="CR154" i="2"/>
  <c r="CM154" i="2"/>
  <c r="CK154" i="2"/>
  <c r="BF154" i="2"/>
  <c r="CU154" i="2"/>
  <c r="AO154" i="2"/>
  <c r="AB154" i="2"/>
  <c r="CW154" i="2"/>
  <c r="AM154" i="2"/>
  <c r="BB154" i="2"/>
  <c r="AP154" i="2"/>
  <c r="CH154" i="2"/>
  <c r="BC154" i="2"/>
  <c r="AL154" i="2"/>
  <c r="CD154" i="2"/>
  <c r="CA154" i="2"/>
  <c r="AY154" i="2"/>
  <c r="BZ154" i="2"/>
  <c r="AQ154" i="2"/>
  <c r="CS154" i="2"/>
  <c r="CI154" i="2"/>
  <c r="B156" i="2"/>
  <c r="D58" i="2"/>
  <c r="E59" i="2"/>
  <c r="A159" i="2" l="1"/>
  <c r="DE159" i="2" s="1"/>
  <c r="A124" i="10"/>
  <c r="AF158" i="2"/>
  <c r="CC158" i="2"/>
  <c r="AX158" i="2"/>
  <c r="BE158" i="2"/>
  <c r="AA154" i="2"/>
  <c r="AI154" i="2" s="1"/>
  <c r="CX154" i="2"/>
  <c r="CN154" i="2"/>
  <c r="B119" i="10"/>
  <c r="AR154" i="2"/>
  <c r="AK154" i="2"/>
  <c r="AS154" i="2" s="1"/>
  <c r="AW154" i="2"/>
  <c r="AZ154" i="2" s="1"/>
  <c r="DF153" i="2"/>
  <c r="CB154" i="2"/>
  <c r="CE154" i="2" s="1"/>
  <c r="BD154" i="2"/>
  <c r="BG154" i="2" s="1"/>
  <c r="AH154" i="2"/>
  <c r="DA153" i="2"/>
  <c r="CQ154" i="2"/>
  <c r="CY154" i="2" s="1"/>
  <c r="CG154" i="2"/>
  <c r="CO154" i="2" s="1"/>
  <c r="AG155" i="2"/>
  <c r="AB155" i="2"/>
  <c r="BC155" i="2"/>
  <c r="AC155" i="2"/>
  <c r="AU155" i="2"/>
  <c r="BF155" i="2"/>
  <c r="BZ155" i="2"/>
  <c r="AE155" i="2"/>
  <c r="CI155" i="2"/>
  <c r="CA155" i="2"/>
  <c r="CR155" i="2"/>
  <c r="CH155" i="2"/>
  <c r="CV155" i="2"/>
  <c r="BB155" i="2"/>
  <c r="CU155" i="2"/>
  <c r="AV155" i="2"/>
  <c r="AQ155" i="2"/>
  <c r="AO155" i="2"/>
  <c r="CS155" i="2"/>
  <c r="AL155" i="2"/>
  <c r="CK155" i="2"/>
  <c r="CL155" i="2"/>
  <c r="CM155" i="2"/>
  <c r="AY155" i="2"/>
  <c r="CW155" i="2"/>
  <c r="AP155" i="2"/>
  <c r="AM155" i="2"/>
  <c r="CD155" i="2"/>
  <c r="B157" i="2"/>
  <c r="D59" i="2"/>
  <c r="E60" i="2"/>
  <c r="CX155" i="2" l="1"/>
  <c r="CB155" i="2"/>
  <c r="CE155" i="2" s="1"/>
  <c r="A160" i="2"/>
  <c r="DE160" i="2" s="1"/>
  <c r="A125" i="10"/>
  <c r="AF159" i="2"/>
  <c r="CC159" i="2"/>
  <c r="AX159" i="2"/>
  <c r="BE159" i="2"/>
  <c r="B120" i="10"/>
  <c r="DF154" i="2"/>
  <c r="AR155" i="2"/>
  <c r="AK155" i="2"/>
  <c r="AS155" i="2" s="1"/>
  <c r="BD155" i="2"/>
  <c r="BG155" i="2" s="1"/>
  <c r="CQ155" i="2"/>
  <c r="CY155" i="2" s="1"/>
  <c r="AW155" i="2"/>
  <c r="AZ155" i="2" s="1"/>
  <c r="AH155" i="2"/>
  <c r="DA154" i="2"/>
  <c r="CG155" i="2"/>
  <c r="CO155" i="2" s="1"/>
  <c r="CN155" i="2"/>
  <c r="AG156" i="2"/>
  <c r="AA155" i="2"/>
  <c r="AI155" i="2" s="1"/>
  <c r="AB156" i="2"/>
  <c r="BC156" i="2"/>
  <c r="AP156" i="2"/>
  <c r="AQ156" i="2"/>
  <c r="CH156" i="2"/>
  <c r="CM156" i="2"/>
  <c r="CA156" i="2"/>
  <c r="AC156" i="2"/>
  <c r="AU156" i="2"/>
  <c r="AV156" i="2"/>
  <c r="CL156" i="2"/>
  <c r="BB156" i="2"/>
  <c r="CR156" i="2"/>
  <c r="CK156" i="2"/>
  <c r="BF156" i="2"/>
  <c r="BZ156" i="2"/>
  <c r="AO156" i="2"/>
  <c r="AK156" i="2" s="1"/>
  <c r="AS156" i="2" s="1"/>
  <c r="CS156" i="2"/>
  <c r="CU156" i="2"/>
  <c r="CV156" i="2"/>
  <c r="AY156" i="2"/>
  <c r="CW156" i="2"/>
  <c r="AL156" i="2"/>
  <c r="AM156" i="2"/>
  <c r="CD156" i="2"/>
  <c r="AE156" i="2"/>
  <c r="CI156" i="2"/>
  <c r="B158" i="2"/>
  <c r="D60" i="2"/>
  <c r="E61" i="2"/>
  <c r="DF155" i="2" l="1"/>
  <c r="A161" i="2"/>
  <c r="DE161" i="2" s="1"/>
  <c r="A126" i="10"/>
  <c r="AF160" i="2"/>
  <c r="CC160" i="2"/>
  <c r="AX160" i="2"/>
  <c r="BE160" i="2"/>
  <c r="B121" i="10"/>
  <c r="AR156" i="2"/>
  <c r="DA155" i="2"/>
  <c r="AW156" i="2"/>
  <c r="AZ156" i="2" s="1"/>
  <c r="CB156" i="2"/>
  <c r="CE156" i="2" s="1"/>
  <c r="BD156" i="2"/>
  <c r="BG156" i="2" s="1"/>
  <c r="AH156" i="2"/>
  <c r="CQ156" i="2"/>
  <c r="CY156" i="2" s="1"/>
  <c r="CX156" i="2"/>
  <c r="CN156" i="2"/>
  <c r="CG156" i="2"/>
  <c r="CO156" i="2" s="1"/>
  <c r="AG157" i="2"/>
  <c r="AA156" i="2"/>
  <c r="AI156" i="2" s="1"/>
  <c r="AE157" i="2"/>
  <c r="CM157" i="2"/>
  <c r="CA157" i="2"/>
  <c r="AC157" i="2"/>
  <c r="AU157" i="2"/>
  <c r="AM157" i="2"/>
  <c r="CD157" i="2"/>
  <c r="CU157" i="2"/>
  <c r="BB157" i="2"/>
  <c r="CR157" i="2"/>
  <c r="AO157" i="2"/>
  <c r="CS157" i="2"/>
  <c r="AQ157" i="2"/>
  <c r="CH157" i="2"/>
  <c r="BZ157" i="2"/>
  <c r="CB157" i="2" s="1"/>
  <c r="CE157" i="2" s="1"/>
  <c r="CV157" i="2"/>
  <c r="CW157" i="2"/>
  <c r="CL157" i="2"/>
  <c r="AP157" i="2"/>
  <c r="AR157" i="2" s="1"/>
  <c r="AY157" i="2"/>
  <c r="AL157" i="2"/>
  <c r="AV157" i="2"/>
  <c r="CK157" i="2"/>
  <c r="CI157" i="2"/>
  <c r="AB157" i="2"/>
  <c r="BC157" i="2"/>
  <c r="BF157" i="2"/>
  <c r="B159" i="2"/>
  <c r="D61" i="2"/>
  <c r="E62" i="2"/>
  <c r="A162" i="2" l="1"/>
  <c r="DE162" i="2" s="1"/>
  <c r="A127" i="10"/>
  <c r="AF161" i="2"/>
  <c r="CC161" i="2"/>
  <c r="AX161" i="2"/>
  <c r="BE161" i="2"/>
  <c r="B122" i="10"/>
  <c r="AK157" i="2"/>
  <c r="AS157" i="2" s="1"/>
  <c r="DF156" i="2"/>
  <c r="BD157" i="2"/>
  <c r="BG157" i="2" s="1"/>
  <c r="AW157" i="2"/>
  <c r="AZ157" i="2" s="1"/>
  <c r="AH157" i="2"/>
  <c r="CQ157" i="2"/>
  <c r="CY157" i="2" s="1"/>
  <c r="DA156" i="2"/>
  <c r="CX157" i="2"/>
  <c r="CG157" i="2"/>
  <c r="CO157" i="2" s="1"/>
  <c r="CN157" i="2"/>
  <c r="AG158" i="2"/>
  <c r="AA157" i="2"/>
  <c r="AI157" i="2" s="1"/>
  <c r="AV158" i="2"/>
  <c r="CL158" i="2"/>
  <c r="BZ158" i="2"/>
  <c r="CV158" i="2"/>
  <c r="AY158" i="2"/>
  <c r="CW158" i="2"/>
  <c r="AL158" i="2"/>
  <c r="BF158" i="2"/>
  <c r="CU158" i="2"/>
  <c r="AB158" i="2"/>
  <c r="BC158" i="2"/>
  <c r="AP158" i="2"/>
  <c r="CI158" i="2"/>
  <c r="CK158" i="2"/>
  <c r="AM158" i="2"/>
  <c r="CD158" i="2"/>
  <c r="AE158" i="2"/>
  <c r="CM158" i="2"/>
  <c r="CA158" i="2"/>
  <c r="AC158" i="2"/>
  <c r="AU158" i="2"/>
  <c r="AQ158" i="2"/>
  <c r="BB158" i="2"/>
  <c r="AO158" i="2"/>
  <c r="CH158" i="2"/>
  <c r="CR158" i="2"/>
  <c r="CS158" i="2"/>
  <c r="B160" i="2"/>
  <c r="D62" i="2"/>
  <c r="E63" i="2"/>
  <c r="A163" i="2" l="1"/>
  <c r="DE163" i="2" s="1"/>
  <c r="A128" i="10"/>
  <c r="AF162" i="2"/>
  <c r="CC162" i="2"/>
  <c r="AX162" i="2"/>
  <c r="BE162" i="2"/>
  <c r="BD158" i="2"/>
  <c r="BG158" i="2" s="1"/>
  <c r="AW158" i="2"/>
  <c r="AZ158" i="2" s="1"/>
  <c r="AK158" i="2"/>
  <c r="AS158" i="2" s="1"/>
  <c r="AR158" i="2"/>
  <c r="B123" i="10"/>
  <c r="CG158" i="2"/>
  <c r="CO158" i="2" s="1"/>
  <c r="DF157" i="2"/>
  <c r="CB158" i="2"/>
  <c r="CE158" i="2" s="1"/>
  <c r="DA157" i="2"/>
  <c r="AH158" i="2"/>
  <c r="CN158" i="2"/>
  <c r="CQ158" i="2"/>
  <c r="CY158" i="2" s="1"/>
  <c r="CX158" i="2"/>
  <c r="AG159" i="2"/>
  <c r="AA158" i="2"/>
  <c r="AI158" i="2" s="1"/>
  <c r="AP159" i="2"/>
  <c r="AM159" i="2"/>
  <c r="CD159" i="2"/>
  <c r="AE159" i="2"/>
  <c r="CM159" i="2"/>
  <c r="CA159" i="2"/>
  <c r="CS159" i="2"/>
  <c r="AV159" i="2"/>
  <c r="CL159" i="2"/>
  <c r="BZ159" i="2"/>
  <c r="CB159" i="2" s="1"/>
  <c r="CE159" i="2" s="1"/>
  <c r="CV159" i="2"/>
  <c r="AY159" i="2"/>
  <c r="CW159" i="2"/>
  <c r="CI159" i="2"/>
  <c r="BC159" i="2"/>
  <c r="AC159" i="2"/>
  <c r="AU159" i="2"/>
  <c r="AQ159" i="2"/>
  <c r="BB159" i="2"/>
  <c r="BD159" i="2" s="1"/>
  <c r="BG159" i="2" s="1"/>
  <c r="AO159" i="2"/>
  <c r="AL159" i="2"/>
  <c r="CK159" i="2"/>
  <c r="BF159" i="2"/>
  <c r="CU159" i="2"/>
  <c r="AB159" i="2"/>
  <c r="CH159" i="2"/>
  <c r="CR159" i="2"/>
  <c r="B161" i="2"/>
  <c r="F54" i="2"/>
  <c r="D63" i="2"/>
  <c r="E64" i="2"/>
  <c r="E65" i="2" s="1"/>
  <c r="A164" i="2" l="1"/>
  <c r="DE164" i="2" s="1"/>
  <c r="A129" i="10"/>
  <c r="AF163" i="2"/>
  <c r="CC163" i="2"/>
  <c r="AX163" i="2"/>
  <c r="BE163" i="2"/>
  <c r="B124" i="10"/>
  <c r="AR159" i="2"/>
  <c r="AK159" i="2"/>
  <c r="AS159" i="2" s="1"/>
  <c r="DA158" i="2"/>
  <c r="AW159" i="2"/>
  <c r="AZ159" i="2" s="1"/>
  <c r="DF158" i="2"/>
  <c r="CQ159" i="2"/>
  <c r="CY159" i="2" s="1"/>
  <c r="AH159" i="2"/>
  <c r="CX159" i="2"/>
  <c r="CG159" i="2"/>
  <c r="CO159" i="2" s="1"/>
  <c r="CN159" i="2"/>
  <c r="AG160" i="2"/>
  <c r="AA159" i="2"/>
  <c r="AI159" i="2" s="1"/>
  <c r="E66" i="2"/>
  <c r="D65" i="2"/>
  <c r="AY160" i="2"/>
  <c r="CW160" i="2"/>
  <c r="AL160" i="2"/>
  <c r="CK160" i="2"/>
  <c r="BF160" i="2"/>
  <c r="CU160" i="2"/>
  <c r="BZ160" i="2"/>
  <c r="CV160" i="2"/>
  <c r="BB160" i="2"/>
  <c r="AB160" i="2"/>
  <c r="BC160" i="2"/>
  <c r="BD160" i="2" s="1"/>
  <c r="BG160" i="2" s="1"/>
  <c r="AP160" i="2"/>
  <c r="AM160" i="2"/>
  <c r="CD160" i="2"/>
  <c r="AE160" i="2"/>
  <c r="CI160" i="2"/>
  <c r="AV160" i="2"/>
  <c r="CA160" i="2"/>
  <c r="AC160" i="2"/>
  <c r="AU160" i="2"/>
  <c r="AQ160" i="2"/>
  <c r="CH160" i="2"/>
  <c r="CM160" i="2"/>
  <c r="CR160" i="2"/>
  <c r="AO160" i="2"/>
  <c r="AK160" i="2" s="1"/>
  <c r="AS160" i="2" s="1"/>
  <c r="CS160" i="2"/>
  <c r="CL160" i="2"/>
  <c r="B162" i="2"/>
  <c r="D64" i="2"/>
  <c r="A165" i="2" l="1"/>
  <c r="DE165" i="2" s="1"/>
  <c r="A130" i="10"/>
  <c r="AF164" i="2"/>
  <c r="CC164" i="2"/>
  <c r="AX164" i="2"/>
  <c r="BE164" i="2"/>
  <c r="B125" i="10"/>
  <c r="AR160" i="2"/>
  <c r="AW160" i="2"/>
  <c r="AZ160" i="2" s="1"/>
  <c r="DF159" i="2"/>
  <c r="CQ160" i="2"/>
  <c r="CY160" i="2" s="1"/>
  <c r="DA159" i="2"/>
  <c r="CB160" i="2"/>
  <c r="CE160" i="2" s="1"/>
  <c r="AH160" i="2"/>
  <c r="CX160" i="2"/>
  <c r="CG160" i="2"/>
  <c r="CO160" i="2" s="1"/>
  <c r="CN160" i="2"/>
  <c r="AG161" i="2"/>
  <c r="AA160" i="2"/>
  <c r="AI160" i="2" s="1"/>
  <c r="AE161" i="2"/>
  <c r="CM161" i="2"/>
  <c r="CA161" i="2"/>
  <c r="AC161" i="2"/>
  <c r="AU161" i="2"/>
  <c r="AM161" i="2"/>
  <c r="CD161" i="2"/>
  <c r="CH161" i="2"/>
  <c r="CK161" i="2"/>
  <c r="BF161" i="2"/>
  <c r="BB161" i="2"/>
  <c r="CR161" i="2"/>
  <c r="AO161" i="2"/>
  <c r="CS161" i="2"/>
  <c r="AQ161" i="2"/>
  <c r="BZ161" i="2"/>
  <c r="CV161" i="2"/>
  <c r="AY161" i="2"/>
  <c r="CW161" i="2"/>
  <c r="AL161" i="2"/>
  <c r="AV161" i="2"/>
  <c r="CL161" i="2"/>
  <c r="CI161" i="2"/>
  <c r="AB161" i="2"/>
  <c r="BC161" i="2"/>
  <c r="AP161" i="2"/>
  <c r="CU161" i="2"/>
  <c r="D66" i="2"/>
  <c r="E67" i="2"/>
  <c r="B163" i="2"/>
  <c r="A166" i="2" l="1"/>
  <c r="DE166" i="2" s="1"/>
  <c r="A131" i="10"/>
  <c r="AF165" i="2"/>
  <c r="CC165" i="2"/>
  <c r="AX165" i="2"/>
  <c r="BE165" i="2"/>
  <c r="B126" i="10"/>
  <c r="AR161" i="2"/>
  <c r="AK161" i="2"/>
  <c r="AS161" i="2" s="1"/>
  <c r="CB161" i="2"/>
  <c r="CE161" i="2" s="1"/>
  <c r="DA160" i="2"/>
  <c r="DF160" i="2"/>
  <c r="CX161" i="2"/>
  <c r="AW161" i="2"/>
  <c r="AZ161" i="2" s="1"/>
  <c r="BD161" i="2"/>
  <c r="BG161" i="2" s="1"/>
  <c r="AH161" i="2"/>
  <c r="CQ161" i="2"/>
  <c r="CY161" i="2" s="1"/>
  <c r="CN161" i="2"/>
  <c r="CG161" i="2"/>
  <c r="CO161" i="2" s="1"/>
  <c r="AG162" i="2"/>
  <c r="AA161" i="2"/>
  <c r="AI161" i="2" s="1"/>
  <c r="AV162" i="2"/>
  <c r="CL162" i="2"/>
  <c r="BZ162" i="2"/>
  <c r="CV162" i="2"/>
  <c r="AY162" i="2"/>
  <c r="CW162" i="2"/>
  <c r="AL162" i="2"/>
  <c r="CU162" i="2"/>
  <c r="CI162" i="2"/>
  <c r="AB162" i="2"/>
  <c r="AP162" i="2"/>
  <c r="CD162" i="2"/>
  <c r="CA162" i="2"/>
  <c r="BB162" i="2"/>
  <c r="BF162" i="2"/>
  <c r="BC162" i="2"/>
  <c r="BD162" i="2" s="1"/>
  <c r="BG162" i="2" s="1"/>
  <c r="CK162" i="2"/>
  <c r="AM162" i="2"/>
  <c r="CM162" i="2"/>
  <c r="AU162" i="2"/>
  <c r="CR162" i="2"/>
  <c r="AE162" i="2"/>
  <c r="AC162" i="2"/>
  <c r="AO162" i="2"/>
  <c r="AK162" i="2" s="1"/>
  <c r="AS162" i="2" s="1"/>
  <c r="AQ162" i="2"/>
  <c r="CH162" i="2"/>
  <c r="CS162" i="2"/>
  <c r="E68" i="2"/>
  <c r="D67" i="2"/>
  <c r="B164" i="2"/>
  <c r="A167" i="2" l="1"/>
  <c r="DE167" i="2" s="1"/>
  <c r="A132" i="10"/>
  <c r="AF166" i="2"/>
  <c r="CC166" i="2"/>
  <c r="AX166" i="2"/>
  <c r="BE166" i="2"/>
  <c r="B127" i="10"/>
  <c r="AR162" i="2"/>
  <c r="AW162" i="2"/>
  <c r="AZ162" i="2" s="1"/>
  <c r="DF161" i="2"/>
  <c r="CB162" i="2"/>
  <c r="CE162" i="2" s="1"/>
  <c r="AH162" i="2"/>
  <c r="CQ162" i="2"/>
  <c r="CY162" i="2" s="1"/>
  <c r="CX162" i="2"/>
  <c r="CG162" i="2"/>
  <c r="CO162" i="2" s="1"/>
  <c r="DA161" i="2"/>
  <c r="CN162" i="2"/>
  <c r="AG163" i="2"/>
  <c r="AA162" i="2"/>
  <c r="AI162" i="2" s="1"/>
  <c r="CK163" i="2"/>
  <c r="BF163" i="2"/>
  <c r="CU163" i="2"/>
  <c r="BZ163" i="2"/>
  <c r="CV163" i="2"/>
  <c r="AY163" i="2"/>
  <c r="CW163" i="2"/>
  <c r="AQ163" i="2"/>
  <c r="AL163" i="2"/>
  <c r="AM163" i="2"/>
  <c r="CD163" i="2"/>
  <c r="AE163" i="2"/>
  <c r="CI163" i="2"/>
  <c r="AB163" i="2"/>
  <c r="BC163" i="2"/>
  <c r="CA163" i="2"/>
  <c r="CH163" i="2"/>
  <c r="AC163" i="2"/>
  <c r="AU163" i="2"/>
  <c r="AV163" i="2"/>
  <c r="CL163" i="2"/>
  <c r="BB163" i="2"/>
  <c r="CR163" i="2"/>
  <c r="AO163" i="2"/>
  <c r="CS163" i="2"/>
  <c r="AP163" i="2"/>
  <c r="CM163" i="2"/>
  <c r="D68" i="2"/>
  <c r="E69" i="2"/>
  <c r="B165" i="2"/>
  <c r="A168" i="2" l="1"/>
  <c r="DE168" i="2" s="1"/>
  <c r="A133" i="10"/>
  <c r="AF167" i="2"/>
  <c r="CC167" i="2"/>
  <c r="AX167" i="2"/>
  <c r="BE167" i="2"/>
  <c r="BD163" i="2"/>
  <c r="BG163" i="2" s="1"/>
  <c r="CX163" i="2"/>
  <c r="B128" i="10"/>
  <c r="AK163" i="2"/>
  <c r="AS163" i="2" s="1"/>
  <c r="AR163" i="2"/>
  <c r="AW163" i="2"/>
  <c r="AZ163" i="2" s="1"/>
  <c r="DF162" i="2"/>
  <c r="CB163" i="2"/>
  <c r="CE163" i="2" s="1"/>
  <c r="AH163" i="2"/>
  <c r="DA162" i="2"/>
  <c r="CQ163" i="2"/>
  <c r="CY163" i="2" s="1"/>
  <c r="CN163" i="2"/>
  <c r="CG163" i="2"/>
  <c r="CO163" i="2" s="1"/>
  <c r="AG164" i="2"/>
  <c r="AA163" i="2"/>
  <c r="AI163" i="2" s="1"/>
  <c r="AB164" i="2"/>
  <c r="BC164" i="2"/>
  <c r="AP164" i="2"/>
  <c r="AQ164" i="2"/>
  <c r="CH164" i="2"/>
  <c r="CM164" i="2"/>
  <c r="AO164" i="2"/>
  <c r="CV164" i="2"/>
  <c r="CA164" i="2"/>
  <c r="AC164" i="2"/>
  <c r="AU164" i="2"/>
  <c r="AV164" i="2"/>
  <c r="CL164" i="2"/>
  <c r="BB164" i="2"/>
  <c r="CR164" i="2"/>
  <c r="CK164" i="2"/>
  <c r="BZ164" i="2"/>
  <c r="AY164" i="2"/>
  <c r="CW164" i="2"/>
  <c r="AL164" i="2"/>
  <c r="AM164" i="2"/>
  <c r="CD164" i="2"/>
  <c r="AE164" i="2"/>
  <c r="CI164" i="2"/>
  <c r="CS164" i="2"/>
  <c r="BF164" i="2"/>
  <c r="CU164" i="2"/>
  <c r="E70" i="2"/>
  <c r="D69" i="2"/>
  <c r="B166" i="2"/>
  <c r="A169" i="2" l="1"/>
  <c r="DE169" i="2" s="1"/>
  <c r="A134" i="10"/>
  <c r="AF168" i="2"/>
  <c r="CC168" i="2"/>
  <c r="AX168" i="2"/>
  <c r="BE168" i="2"/>
  <c r="CB164" i="2"/>
  <c r="CE164" i="2" s="1"/>
  <c r="DF163" i="2"/>
  <c r="B129" i="10"/>
  <c r="AK164" i="2"/>
  <c r="AS164" i="2" s="1"/>
  <c r="AR164" i="2"/>
  <c r="AW164" i="2"/>
  <c r="AZ164" i="2" s="1"/>
  <c r="BD164" i="2"/>
  <c r="BG164" i="2" s="1"/>
  <c r="AH164" i="2"/>
  <c r="DA163" i="2"/>
  <c r="CX164" i="2"/>
  <c r="CQ164" i="2"/>
  <c r="CY164" i="2" s="1"/>
  <c r="CN164" i="2"/>
  <c r="CG164" i="2"/>
  <c r="CO164" i="2" s="1"/>
  <c r="AG165" i="2"/>
  <c r="AA164" i="2"/>
  <c r="AI164" i="2" s="1"/>
  <c r="D70" i="2"/>
  <c r="E71" i="2"/>
  <c r="CI165" i="2"/>
  <c r="AB165" i="2"/>
  <c r="BC165" i="2"/>
  <c r="BD165" i="2" s="1"/>
  <c r="BG165" i="2" s="1"/>
  <c r="AP165" i="2"/>
  <c r="CK165" i="2"/>
  <c r="BF165" i="2"/>
  <c r="CU165" i="2"/>
  <c r="AE165" i="2"/>
  <c r="CM165" i="2"/>
  <c r="CA165" i="2"/>
  <c r="AC165" i="2"/>
  <c r="AU165" i="2"/>
  <c r="AM165" i="2"/>
  <c r="CD165" i="2"/>
  <c r="BB165" i="2"/>
  <c r="CR165" i="2"/>
  <c r="AO165" i="2"/>
  <c r="AQ165" i="2"/>
  <c r="CV165" i="2"/>
  <c r="CW165" i="2"/>
  <c r="CL165" i="2"/>
  <c r="CS165" i="2"/>
  <c r="CH165" i="2"/>
  <c r="BZ165" i="2"/>
  <c r="AY165" i="2"/>
  <c r="AL165" i="2"/>
  <c r="AV165" i="2"/>
  <c r="CB165" i="2"/>
  <c r="CE165" i="2" s="1"/>
  <c r="B167" i="2"/>
  <c r="A170" i="2" l="1"/>
  <c r="DE170" i="2" s="1"/>
  <c r="A135" i="10"/>
  <c r="AF169" i="2"/>
  <c r="CC169" i="2"/>
  <c r="AX169" i="2"/>
  <c r="BE169" i="2"/>
  <c r="CQ165" i="2"/>
  <c r="CY165" i="2" s="1"/>
  <c r="B130" i="10"/>
  <c r="AK165" i="2"/>
  <c r="AS165" i="2" s="1"/>
  <c r="AR165" i="2"/>
  <c r="DF164" i="2"/>
  <c r="AW165" i="2"/>
  <c r="AZ165" i="2" s="1"/>
  <c r="AH165" i="2"/>
  <c r="DA164" i="2"/>
  <c r="CX165" i="2"/>
  <c r="CN165" i="2"/>
  <c r="CG165" i="2"/>
  <c r="CO165" i="2" s="1"/>
  <c r="AG166" i="2"/>
  <c r="AA165" i="2"/>
  <c r="AI165" i="2" s="1"/>
  <c r="AQ166" i="2"/>
  <c r="CH166" i="2"/>
  <c r="BB166" i="2"/>
  <c r="CR166" i="2"/>
  <c r="AO166" i="2"/>
  <c r="CS166" i="2"/>
  <c r="BZ166" i="2"/>
  <c r="AV166" i="2"/>
  <c r="CL166" i="2"/>
  <c r="AY166" i="2"/>
  <c r="BF166" i="2"/>
  <c r="CU166" i="2"/>
  <c r="CI166" i="2"/>
  <c r="AB166" i="2"/>
  <c r="BC166" i="2"/>
  <c r="BD166" i="2" s="1"/>
  <c r="BG166" i="2" s="1"/>
  <c r="AP166" i="2"/>
  <c r="CK166" i="2"/>
  <c r="AC166" i="2"/>
  <c r="AU166" i="2"/>
  <c r="CW166" i="2"/>
  <c r="AM166" i="2"/>
  <c r="CD166" i="2"/>
  <c r="AE166" i="2"/>
  <c r="CM166" i="2"/>
  <c r="CA166" i="2"/>
  <c r="CV166" i="2"/>
  <c r="AL166" i="2"/>
  <c r="E72" i="2"/>
  <c r="D71" i="2"/>
  <c r="B168" i="2"/>
  <c r="A171" i="2" l="1"/>
  <c r="DE171" i="2" s="1"/>
  <c r="A136" i="10"/>
  <c r="AF170" i="2"/>
  <c r="CC170" i="2"/>
  <c r="AX170" i="2"/>
  <c r="BE170" i="2"/>
  <c r="DA165" i="2"/>
  <c r="AW166" i="2"/>
  <c r="AZ166" i="2" s="1"/>
  <c r="AK166" i="2"/>
  <c r="AS166" i="2" s="1"/>
  <c r="B131" i="10"/>
  <c r="AR166" i="2"/>
  <c r="DF165" i="2"/>
  <c r="CN166" i="2"/>
  <c r="CB166" i="2"/>
  <c r="CE166" i="2" s="1"/>
  <c r="AH166" i="2"/>
  <c r="CQ166" i="2"/>
  <c r="CY166" i="2" s="1"/>
  <c r="CX166" i="2"/>
  <c r="CG166" i="2"/>
  <c r="CO166" i="2" s="1"/>
  <c r="AG167" i="2"/>
  <c r="AA166" i="2"/>
  <c r="AI166" i="2" s="1"/>
  <c r="CK167" i="2"/>
  <c r="BF167" i="2"/>
  <c r="CU167" i="2"/>
  <c r="BZ167" i="2"/>
  <c r="CV167" i="2"/>
  <c r="AY167" i="2"/>
  <c r="CW167" i="2"/>
  <c r="AL167" i="2"/>
  <c r="AM167" i="2"/>
  <c r="CD167" i="2"/>
  <c r="AE167" i="2"/>
  <c r="CI167" i="2"/>
  <c r="AB167" i="2"/>
  <c r="BC167" i="2"/>
  <c r="AO167" i="2"/>
  <c r="AP167" i="2"/>
  <c r="AQ167" i="2"/>
  <c r="CH167" i="2"/>
  <c r="CM167" i="2"/>
  <c r="CA167" i="2"/>
  <c r="AC167" i="2"/>
  <c r="AU167" i="2"/>
  <c r="CL167" i="2"/>
  <c r="BB167" i="2"/>
  <c r="CS167" i="2"/>
  <c r="AV167" i="2"/>
  <c r="CR167" i="2"/>
  <c r="E73" i="2"/>
  <c r="D72" i="2"/>
  <c r="B169" i="2"/>
  <c r="CQ167" i="2" l="1"/>
  <c r="CY167" i="2" s="1"/>
  <c r="A172" i="2"/>
  <c r="DE172" i="2" s="1"/>
  <c r="A137" i="10"/>
  <c r="AF171" i="2"/>
  <c r="CC171" i="2"/>
  <c r="AX171" i="2"/>
  <c r="BE171" i="2"/>
  <c r="AR167" i="2"/>
  <c r="B132" i="10"/>
  <c r="AK167" i="2"/>
  <c r="AS167" i="2" s="1"/>
  <c r="BD167" i="2"/>
  <c r="BG167" i="2" s="1"/>
  <c r="DF166" i="2"/>
  <c r="AW167" i="2"/>
  <c r="AZ167" i="2" s="1"/>
  <c r="CB167" i="2"/>
  <c r="CE167" i="2" s="1"/>
  <c r="AH167" i="2"/>
  <c r="DA166" i="2"/>
  <c r="CX167" i="2"/>
  <c r="CG167" i="2"/>
  <c r="CO167" i="2" s="1"/>
  <c r="CN167" i="2"/>
  <c r="AG168" i="2"/>
  <c r="AA167" i="2"/>
  <c r="AI167" i="2" s="1"/>
  <c r="AY168" i="2"/>
  <c r="CW168" i="2"/>
  <c r="AL168" i="2"/>
  <c r="CK168" i="2"/>
  <c r="BF168" i="2"/>
  <c r="CU168" i="2"/>
  <c r="CI168" i="2"/>
  <c r="AP168" i="2"/>
  <c r="CD168" i="2"/>
  <c r="AE168" i="2"/>
  <c r="AC168" i="2"/>
  <c r="AU168" i="2"/>
  <c r="BB168" i="2"/>
  <c r="CS168" i="2"/>
  <c r="BZ168" i="2"/>
  <c r="AB168" i="2"/>
  <c r="BC168" i="2"/>
  <c r="AM168" i="2"/>
  <c r="CM168" i="2"/>
  <c r="AQ168" i="2"/>
  <c r="CR168" i="2"/>
  <c r="AV168" i="2"/>
  <c r="CV168" i="2"/>
  <c r="CA168" i="2"/>
  <c r="CB168" i="2" s="1"/>
  <c r="CE168" i="2" s="1"/>
  <c r="CH168" i="2"/>
  <c r="CL168" i="2"/>
  <c r="AO168" i="2"/>
  <c r="E74" i="2"/>
  <c r="D73" i="2"/>
  <c r="B170" i="2"/>
  <c r="A173" i="2" l="1"/>
  <c r="DE173" i="2" s="1"/>
  <c r="A138" i="10"/>
  <c r="AF172" i="2"/>
  <c r="CC172" i="2"/>
  <c r="AX172" i="2"/>
  <c r="BE172" i="2"/>
  <c r="B133" i="10"/>
  <c r="AR168" i="2"/>
  <c r="AK168" i="2"/>
  <c r="AS168" i="2" s="1"/>
  <c r="DA167" i="2"/>
  <c r="AW168" i="2"/>
  <c r="AZ168" i="2" s="1"/>
  <c r="DF167" i="2"/>
  <c r="CQ168" i="2"/>
  <c r="CY168" i="2" s="1"/>
  <c r="BD168" i="2"/>
  <c r="BG168" i="2" s="1"/>
  <c r="AH168" i="2"/>
  <c r="CX168" i="2"/>
  <c r="CN168" i="2"/>
  <c r="CG168" i="2"/>
  <c r="CO168" i="2" s="1"/>
  <c r="AG169" i="2"/>
  <c r="AA168" i="2"/>
  <c r="AI168" i="2" s="1"/>
  <c r="BZ169" i="2"/>
  <c r="CV169" i="2"/>
  <c r="AY169" i="2"/>
  <c r="CW169" i="2"/>
  <c r="AL169" i="2"/>
  <c r="AV169" i="2"/>
  <c r="CL169" i="2"/>
  <c r="CI169" i="2"/>
  <c r="AB169" i="2"/>
  <c r="BC169" i="2"/>
  <c r="BD169" i="2" s="1"/>
  <c r="BG169" i="2" s="1"/>
  <c r="AP169" i="2"/>
  <c r="CK169" i="2"/>
  <c r="BF169" i="2"/>
  <c r="AC169" i="2"/>
  <c r="AU169" i="2"/>
  <c r="CU169" i="2"/>
  <c r="CA169" i="2"/>
  <c r="CB169" i="2" s="1"/>
  <c r="CE169" i="2" s="1"/>
  <c r="AM169" i="2"/>
  <c r="CR169" i="2"/>
  <c r="CH169" i="2"/>
  <c r="AE169" i="2"/>
  <c r="CM169" i="2"/>
  <c r="CD169" i="2"/>
  <c r="CS169" i="2"/>
  <c r="AQ169" i="2"/>
  <c r="BB169" i="2"/>
  <c r="AO169" i="2"/>
  <c r="D74" i="2"/>
  <c r="E75" i="2"/>
  <c r="B171" i="2"/>
  <c r="A174" i="2" l="1"/>
  <c r="DE174" i="2" s="1"/>
  <c r="A139" i="10"/>
  <c r="AF173" i="2"/>
  <c r="CC173" i="2"/>
  <c r="AX173" i="2"/>
  <c r="BE173" i="2"/>
  <c r="AK169" i="2"/>
  <c r="AS169" i="2" s="1"/>
  <c r="B134" i="10"/>
  <c r="AR169" i="2"/>
  <c r="DF168" i="2"/>
  <c r="DA168" i="2"/>
  <c r="AW169" i="2"/>
  <c r="AZ169" i="2" s="1"/>
  <c r="AH169" i="2"/>
  <c r="CQ169" i="2"/>
  <c r="CY169" i="2" s="1"/>
  <c r="CX169" i="2"/>
  <c r="CG169" i="2"/>
  <c r="CO169" i="2" s="1"/>
  <c r="CN169" i="2"/>
  <c r="AG170" i="2"/>
  <c r="AA169" i="2"/>
  <c r="AI169" i="2" s="1"/>
  <c r="AM170" i="2"/>
  <c r="CD170" i="2"/>
  <c r="AE170" i="2"/>
  <c r="CM170" i="2"/>
  <c r="CA170" i="2"/>
  <c r="AC170" i="2"/>
  <c r="AU170" i="2"/>
  <c r="AQ170" i="2"/>
  <c r="BB170" i="2"/>
  <c r="CR170" i="2"/>
  <c r="AO170" i="2"/>
  <c r="CS170" i="2"/>
  <c r="CL170" i="2"/>
  <c r="AY170" i="2"/>
  <c r="AL170" i="2"/>
  <c r="CI170" i="2"/>
  <c r="BC170" i="2"/>
  <c r="BD170" i="2" s="1"/>
  <c r="BG170" i="2" s="1"/>
  <c r="CK170" i="2"/>
  <c r="CH170" i="2"/>
  <c r="CV170" i="2"/>
  <c r="CW170" i="2"/>
  <c r="AV170" i="2"/>
  <c r="BZ170" i="2"/>
  <c r="AP170" i="2"/>
  <c r="BF170" i="2"/>
  <c r="CU170" i="2"/>
  <c r="AB170" i="2"/>
  <c r="E76" i="2"/>
  <c r="D75" i="2"/>
  <c r="B172" i="2"/>
  <c r="A175" i="2" l="1"/>
  <c r="DE175" i="2" s="1"/>
  <c r="A140" i="10"/>
  <c r="AF174" i="2"/>
  <c r="CC174" i="2"/>
  <c r="AX174" i="2"/>
  <c r="BE174" i="2"/>
  <c r="AK170" i="2"/>
  <c r="AS170" i="2" s="1"/>
  <c r="AR170" i="2"/>
  <c r="B135" i="10"/>
  <c r="CB170" i="2"/>
  <c r="CE170" i="2" s="1"/>
  <c r="DF169" i="2"/>
  <c r="AW170" i="2"/>
  <c r="AZ170" i="2" s="1"/>
  <c r="AH170" i="2"/>
  <c r="DA169" i="2"/>
  <c r="CG170" i="2"/>
  <c r="CO170" i="2" s="1"/>
  <c r="CQ170" i="2"/>
  <c r="CY170" i="2" s="1"/>
  <c r="CX170" i="2"/>
  <c r="CN170" i="2"/>
  <c r="AG171" i="2"/>
  <c r="AA170" i="2"/>
  <c r="AI170" i="2" s="1"/>
  <c r="E77" i="2"/>
  <c r="D76" i="2"/>
  <c r="CK171" i="2"/>
  <c r="BF171" i="2"/>
  <c r="CU171" i="2"/>
  <c r="BZ171" i="2"/>
  <c r="CV171" i="2"/>
  <c r="AY171" i="2"/>
  <c r="CW171" i="2"/>
  <c r="AM171" i="2"/>
  <c r="CD171" i="2"/>
  <c r="CI171" i="2"/>
  <c r="AB171" i="2"/>
  <c r="CH171" i="2"/>
  <c r="CA171" i="2"/>
  <c r="AL171" i="2"/>
  <c r="AE171" i="2"/>
  <c r="BC171" i="2"/>
  <c r="AP171" i="2"/>
  <c r="AQ171" i="2"/>
  <c r="AC171" i="2"/>
  <c r="AU171" i="2"/>
  <c r="AV171" i="2"/>
  <c r="CL171" i="2"/>
  <c r="BB171" i="2"/>
  <c r="CR171" i="2"/>
  <c r="AO171" i="2"/>
  <c r="CS171" i="2"/>
  <c r="CM171" i="2"/>
  <c r="B173" i="2"/>
  <c r="A176" i="2" l="1"/>
  <c r="DE176" i="2" s="1"/>
  <c r="A141" i="10"/>
  <c r="AF175" i="2"/>
  <c r="CC175" i="2"/>
  <c r="AX175" i="2"/>
  <c r="BE175" i="2"/>
  <c r="AW171" i="2"/>
  <c r="AZ171" i="2" s="1"/>
  <c r="B136" i="10"/>
  <c r="AK171" i="2"/>
  <c r="AS171" i="2" s="1"/>
  <c r="AR171" i="2"/>
  <c r="CG171" i="2"/>
  <c r="CO171" i="2" s="1"/>
  <c r="DF170" i="2"/>
  <c r="BD171" i="2"/>
  <c r="BG171" i="2" s="1"/>
  <c r="CB171" i="2"/>
  <c r="CE171" i="2" s="1"/>
  <c r="AH171" i="2"/>
  <c r="DA170" i="2"/>
  <c r="CX171" i="2"/>
  <c r="CN171" i="2"/>
  <c r="CQ171" i="2"/>
  <c r="CY171" i="2" s="1"/>
  <c r="AG172" i="2"/>
  <c r="AA171" i="2"/>
  <c r="AI171" i="2" s="1"/>
  <c r="AY172" i="2"/>
  <c r="CW172" i="2"/>
  <c r="AL172" i="2"/>
  <c r="CK172" i="2"/>
  <c r="BF172" i="2"/>
  <c r="CU172" i="2"/>
  <c r="BZ172" i="2"/>
  <c r="AB172" i="2"/>
  <c r="BC172" i="2"/>
  <c r="AP172" i="2"/>
  <c r="AR172" i="2" s="1"/>
  <c r="AM172" i="2"/>
  <c r="CD172" i="2"/>
  <c r="AE172" i="2"/>
  <c r="CV172" i="2"/>
  <c r="AC172" i="2"/>
  <c r="AQ172" i="2"/>
  <c r="BB172" i="2"/>
  <c r="CL172" i="2"/>
  <c r="CA172" i="2"/>
  <c r="CB172" i="2" s="1"/>
  <c r="CE172" i="2" s="1"/>
  <c r="AU172" i="2"/>
  <c r="CH172" i="2"/>
  <c r="CM172" i="2"/>
  <c r="CI172" i="2"/>
  <c r="AO172" i="2"/>
  <c r="CS172" i="2"/>
  <c r="AV172" i="2"/>
  <c r="CR172" i="2"/>
  <c r="E78" i="2"/>
  <c r="D77" i="2"/>
  <c r="B174" i="2"/>
  <c r="A177" i="2" l="1"/>
  <c r="DE177" i="2" s="1"/>
  <c r="A142" i="10"/>
  <c r="AF176" i="2"/>
  <c r="CC176" i="2"/>
  <c r="AX176" i="2"/>
  <c r="BE176" i="2"/>
  <c r="CN172" i="2"/>
  <c r="AK172" i="2"/>
  <c r="AS172" i="2" s="1"/>
  <c r="B137" i="10"/>
  <c r="DA171" i="2"/>
  <c r="AW172" i="2"/>
  <c r="AZ172" i="2" s="1"/>
  <c r="DF171" i="2"/>
  <c r="CQ172" i="2"/>
  <c r="CY172" i="2" s="1"/>
  <c r="BD172" i="2"/>
  <c r="BG172" i="2" s="1"/>
  <c r="AH172" i="2"/>
  <c r="CX172" i="2"/>
  <c r="CG172" i="2"/>
  <c r="CO172" i="2" s="1"/>
  <c r="AG173" i="2"/>
  <c r="AA172" i="2"/>
  <c r="AI172" i="2" s="1"/>
  <c r="CI173" i="2"/>
  <c r="AB173" i="2"/>
  <c r="BC173" i="2"/>
  <c r="BD173" i="2" s="1"/>
  <c r="BG173" i="2" s="1"/>
  <c r="AP173" i="2"/>
  <c r="CK173" i="2"/>
  <c r="CD173" i="2"/>
  <c r="CL173" i="2"/>
  <c r="AE173" i="2"/>
  <c r="CM173" i="2"/>
  <c r="AC173" i="2"/>
  <c r="AU173" i="2"/>
  <c r="CU173" i="2"/>
  <c r="CA173" i="2"/>
  <c r="AV173" i="2"/>
  <c r="BF173" i="2"/>
  <c r="BB173" i="2"/>
  <c r="CR173" i="2"/>
  <c r="AO173" i="2"/>
  <c r="CS173" i="2"/>
  <c r="AQ173" i="2"/>
  <c r="AM173" i="2"/>
  <c r="BZ173" i="2"/>
  <c r="CV173" i="2"/>
  <c r="AY173" i="2"/>
  <c r="CW173" i="2"/>
  <c r="AL173" i="2"/>
  <c r="CH173" i="2"/>
  <c r="E79" i="2"/>
  <c r="D78" i="2"/>
  <c r="B175" i="2"/>
  <c r="CB173" i="2" l="1"/>
  <c r="CE173" i="2" s="1"/>
  <c r="A178" i="2"/>
  <c r="DE178" i="2" s="1"/>
  <c r="A143" i="10"/>
  <c r="AF177" i="2"/>
  <c r="CC177" i="2"/>
  <c r="AX177" i="2"/>
  <c r="BE177" i="2"/>
  <c r="DF172" i="2"/>
  <c r="B138" i="10"/>
  <c r="AK173" i="2"/>
  <c r="AS173" i="2" s="1"/>
  <c r="AR173" i="2"/>
  <c r="DA172" i="2"/>
  <c r="AW173" i="2"/>
  <c r="AZ173" i="2" s="1"/>
  <c r="AH173" i="2"/>
  <c r="CG173" i="2"/>
  <c r="CO173" i="2" s="1"/>
  <c r="CQ173" i="2"/>
  <c r="CY173" i="2" s="1"/>
  <c r="CX173" i="2"/>
  <c r="CN173" i="2"/>
  <c r="AG174" i="2"/>
  <c r="AA173" i="2"/>
  <c r="AI173" i="2" s="1"/>
  <c r="E80" i="2"/>
  <c r="D79" i="2"/>
  <c r="BB174" i="2"/>
  <c r="CR174" i="2"/>
  <c r="AO174" i="2"/>
  <c r="CS174" i="2"/>
  <c r="AL174" i="2"/>
  <c r="CD174" i="2"/>
  <c r="CK174" i="2"/>
  <c r="CL174" i="2"/>
  <c r="CI174" i="2"/>
  <c r="BC174" i="2"/>
  <c r="AM174" i="2"/>
  <c r="AE174" i="2"/>
  <c r="CA174" i="2"/>
  <c r="CB174" i="2" s="1"/>
  <c r="CE174" i="2" s="1"/>
  <c r="BZ174" i="2"/>
  <c r="CV174" i="2"/>
  <c r="AY174" i="2"/>
  <c r="CW174" i="2"/>
  <c r="AQ174" i="2"/>
  <c r="CH174" i="2"/>
  <c r="AP174" i="2"/>
  <c r="CU174" i="2"/>
  <c r="AB174" i="2"/>
  <c r="AV174" i="2"/>
  <c r="AC174" i="2"/>
  <c r="AU174" i="2"/>
  <c r="CM174" i="2"/>
  <c r="BF174" i="2"/>
  <c r="B176" i="2"/>
  <c r="A179" i="2" l="1"/>
  <c r="DE179" i="2" s="1"/>
  <c r="A144" i="10"/>
  <c r="AF178" i="2"/>
  <c r="CC178" i="2"/>
  <c r="AX178" i="2"/>
  <c r="BE178" i="2"/>
  <c r="B139" i="10"/>
  <c r="AK174" i="2"/>
  <c r="AS174" i="2" s="1"/>
  <c r="AR174" i="2"/>
  <c r="AW174" i="2"/>
  <c r="AZ174" i="2" s="1"/>
  <c r="BD174" i="2"/>
  <c r="BG174" i="2" s="1"/>
  <c r="DF173" i="2"/>
  <c r="AH174" i="2"/>
  <c r="DA173" i="2"/>
  <c r="CX174" i="2"/>
  <c r="CQ174" i="2"/>
  <c r="CY174" i="2" s="1"/>
  <c r="CG174" i="2"/>
  <c r="CO174" i="2" s="1"/>
  <c r="CN174" i="2"/>
  <c r="AG175" i="2"/>
  <c r="AA174" i="2"/>
  <c r="AI174" i="2" s="1"/>
  <c r="AQ175" i="2"/>
  <c r="CH175" i="2"/>
  <c r="CM175" i="2"/>
  <c r="CW175" i="2"/>
  <c r="AB175" i="2"/>
  <c r="BC175" i="2"/>
  <c r="AY175" i="2"/>
  <c r="CV175" i="2"/>
  <c r="AC175" i="2"/>
  <c r="AV175" i="2"/>
  <c r="CL175" i="2"/>
  <c r="BB175" i="2"/>
  <c r="CR175" i="2"/>
  <c r="CS175" i="2"/>
  <c r="CK175" i="2"/>
  <c r="BF175" i="2"/>
  <c r="CU175" i="2"/>
  <c r="BZ175" i="2"/>
  <c r="AO175" i="2"/>
  <c r="AM175" i="2"/>
  <c r="CD175" i="2"/>
  <c r="AE175" i="2"/>
  <c r="CI175" i="2"/>
  <c r="AL175" i="2"/>
  <c r="CA175" i="2"/>
  <c r="AU175" i="2"/>
  <c r="AP175" i="2"/>
  <c r="E81" i="2"/>
  <c r="D80" i="2"/>
  <c r="B177" i="2"/>
  <c r="A180" i="2" l="1"/>
  <c r="DE180" i="2" s="1"/>
  <c r="A145" i="10"/>
  <c r="AF179" i="2"/>
  <c r="CC179" i="2"/>
  <c r="AX179" i="2"/>
  <c r="BE179" i="2"/>
  <c r="B140" i="10"/>
  <c r="AK175" i="2"/>
  <c r="AS175" i="2" s="1"/>
  <c r="AR175" i="2"/>
  <c r="AW175" i="2"/>
  <c r="AZ175" i="2" s="1"/>
  <c r="DF174" i="2"/>
  <c r="BD175" i="2"/>
  <c r="BG175" i="2" s="1"/>
  <c r="CB175" i="2"/>
  <c r="CE175" i="2" s="1"/>
  <c r="AH175" i="2"/>
  <c r="CQ175" i="2"/>
  <c r="CY175" i="2" s="1"/>
  <c r="CX175" i="2"/>
  <c r="DA174" i="2"/>
  <c r="CN175" i="2"/>
  <c r="CG175" i="2"/>
  <c r="CO175" i="2" s="1"/>
  <c r="AG176" i="2"/>
  <c r="AA175" i="2"/>
  <c r="AI175" i="2" s="1"/>
  <c r="E82" i="2"/>
  <c r="D81" i="2"/>
  <c r="AM176" i="2"/>
  <c r="CD176" i="2"/>
  <c r="AE176" i="2"/>
  <c r="CI176" i="2"/>
  <c r="CA176" i="2"/>
  <c r="AB176" i="2"/>
  <c r="BC176" i="2"/>
  <c r="AL176" i="2"/>
  <c r="AQ176" i="2"/>
  <c r="CH176" i="2"/>
  <c r="CM176" i="2"/>
  <c r="AO176" i="2"/>
  <c r="CS176" i="2"/>
  <c r="AV176" i="2"/>
  <c r="CL176" i="2"/>
  <c r="CR176" i="2"/>
  <c r="CW176" i="2"/>
  <c r="AC176" i="2"/>
  <c r="AU176" i="2"/>
  <c r="BF176" i="2"/>
  <c r="CU176" i="2"/>
  <c r="CV176" i="2"/>
  <c r="AP176" i="2"/>
  <c r="BB176" i="2"/>
  <c r="AY176" i="2"/>
  <c r="CK176" i="2"/>
  <c r="BZ176" i="2"/>
  <c r="B178" i="2"/>
  <c r="A181" i="2" l="1"/>
  <c r="DE181" i="2" s="1"/>
  <c r="A146" i="10"/>
  <c r="AF180" i="2"/>
  <c r="CC180" i="2"/>
  <c r="AX180" i="2"/>
  <c r="BE180" i="2"/>
  <c r="B141" i="10"/>
  <c r="AK176" i="2"/>
  <c r="AS176" i="2" s="1"/>
  <c r="AR176" i="2"/>
  <c r="CB176" i="2"/>
  <c r="CE176" i="2" s="1"/>
  <c r="BD176" i="2"/>
  <c r="BG176" i="2" s="1"/>
  <c r="DF175" i="2"/>
  <c r="AW176" i="2"/>
  <c r="AZ176" i="2" s="1"/>
  <c r="AH176" i="2"/>
  <c r="DA175" i="2"/>
  <c r="CX176" i="2"/>
  <c r="CQ176" i="2"/>
  <c r="CY176" i="2" s="1"/>
  <c r="CG176" i="2"/>
  <c r="CO176" i="2" s="1"/>
  <c r="CN176" i="2"/>
  <c r="AG177" i="2"/>
  <c r="AA176" i="2"/>
  <c r="AI176" i="2" s="1"/>
  <c r="AP177" i="2"/>
  <c r="AM177" i="2"/>
  <c r="CD177" i="2"/>
  <c r="AE177" i="2"/>
  <c r="CM177" i="2"/>
  <c r="CA177" i="2"/>
  <c r="AC177" i="2"/>
  <c r="AU177" i="2"/>
  <c r="AQ177" i="2"/>
  <c r="BB177" i="2"/>
  <c r="CS177" i="2"/>
  <c r="CH177" i="2"/>
  <c r="AO177" i="2"/>
  <c r="AK177" i="2" s="1"/>
  <c r="AS177" i="2" s="1"/>
  <c r="AV177" i="2"/>
  <c r="CL177" i="2"/>
  <c r="BZ177" i="2"/>
  <c r="CV177" i="2"/>
  <c r="AY177" i="2"/>
  <c r="CW177" i="2"/>
  <c r="CU177" i="2"/>
  <c r="AB177" i="2"/>
  <c r="CR177" i="2"/>
  <c r="AL177" i="2"/>
  <c r="CK177" i="2"/>
  <c r="BF177" i="2"/>
  <c r="CI177" i="2"/>
  <c r="BC177" i="2"/>
  <c r="D82" i="2"/>
  <c r="E83" i="2"/>
  <c r="B179" i="2"/>
  <c r="A182" i="2" l="1"/>
  <c r="DE182" i="2" s="1"/>
  <c r="A147" i="10"/>
  <c r="AF181" i="2"/>
  <c r="CC181" i="2"/>
  <c r="AX181" i="2"/>
  <c r="BE181" i="2"/>
  <c r="CB177" i="2"/>
  <c r="CE177" i="2" s="1"/>
  <c r="CX177" i="2"/>
  <c r="B142" i="10"/>
  <c r="AR177" i="2"/>
  <c r="AW177" i="2"/>
  <c r="AZ177" i="2" s="1"/>
  <c r="DF176" i="2"/>
  <c r="BD177" i="2"/>
  <c r="BG177" i="2" s="1"/>
  <c r="AH177" i="2"/>
  <c r="DA176" i="2"/>
  <c r="CQ177" i="2"/>
  <c r="CY177" i="2" s="1"/>
  <c r="CN177" i="2"/>
  <c r="CG177" i="2"/>
  <c r="CO177" i="2" s="1"/>
  <c r="AG178" i="2"/>
  <c r="AA177" i="2"/>
  <c r="AI177" i="2" s="1"/>
  <c r="E84" i="2"/>
  <c r="D83" i="2"/>
  <c r="AB178" i="2"/>
  <c r="BC178" i="2"/>
  <c r="AP178" i="2"/>
  <c r="AQ178" i="2"/>
  <c r="CH178" i="2"/>
  <c r="CM178" i="2"/>
  <c r="CA178" i="2"/>
  <c r="AC178" i="2"/>
  <c r="AU178" i="2"/>
  <c r="AV178" i="2"/>
  <c r="CL178" i="2"/>
  <c r="CR178" i="2"/>
  <c r="CK178" i="2"/>
  <c r="BF178" i="2"/>
  <c r="BZ178" i="2"/>
  <c r="CB178" i="2" s="1"/>
  <c r="CE178" i="2" s="1"/>
  <c r="BB178" i="2"/>
  <c r="AO178" i="2"/>
  <c r="CS178" i="2"/>
  <c r="CU178" i="2"/>
  <c r="CV178" i="2"/>
  <c r="AY178" i="2"/>
  <c r="CW178" i="2"/>
  <c r="AL178" i="2"/>
  <c r="AM178" i="2"/>
  <c r="CD178" i="2"/>
  <c r="AE178" i="2"/>
  <c r="CI178" i="2"/>
  <c r="B180" i="2"/>
  <c r="A183" i="2" l="1"/>
  <c r="DE183" i="2" s="1"/>
  <c r="A148" i="10"/>
  <c r="AF182" i="2"/>
  <c r="CC182" i="2"/>
  <c r="AX182" i="2"/>
  <c r="BE182" i="2"/>
  <c r="BD178" i="2"/>
  <c r="BG178" i="2" s="1"/>
  <c r="DF177" i="2"/>
  <c r="AK178" i="2"/>
  <c r="AS178" i="2" s="1"/>
  <c r="B143" i="10"/>
  <c r="AR178" i="2"/>
  <c r="AW178" i="2"/>
  <c r="AZ178" i="2" s="1"/>
  <c r="AH178" i="2"/>
  <c r="CX178" i="2"/>
  <c r="DA177" i="2"/>
  <c r="CQ178" i="2"/>
  <c r="CY178" i="2" s="1"/>
  <c r="CN178" i="2"/>
  <c r="CG178" i="2"/>
  <c r="CO178" i="2" s="1"/>
  <c r="AG179" i="2"/>
  <c r="AA178" i="2"/>
  <c r="AI178" i="2" s="1"/>
  <c r="CI179" i="2"/>
  <c r="AB179" i="2"/>
  <c r="BC179" i="2"/>
  <c r="AP179" i="2"/>
  <c r="CK179" i="2"/>
  <c r="BF179" i="2"/>
  <c r="CU179" i="2"/>
  <c r="CH179" i="2"/>
  <c r="BZ179" i="2"/>
  <c r="CV179" i="2"/>
  <c r="CW179" i="2"/>
  <c r="CL179" i="2"/>
  <c r="AE179" i="2"/>
  <c r="CM179" i="2"/>
  <c r="CA179" i="2"/>
  <c r="AC179" i="2"/>
  <c r="AU179" i="2"/>
  <c r="AM179" i="2"/>
  <c r="CD179" i="2"/>
  <c r="BB179" i="2"/>
  <c r="CR179" i="2"/>
  <c r="AO179" i="2"/>
  <c r="CS179" i="2"/>
  <c r="AQ179" i="2"/>
  <c r="AY179" i="2"/>
  <c r="AL179" i="2"/>
  <c r="AV179" i="2"/>
  <c r="E85" i="2"/>
  <c r="D84" i="2"/>
  <c r="B181" i="2"/>
  <c r="A184" i="2" l="1"/>
  <c r="DE184" i="2" s="1"/>
  <c r="A149" i="10"/>
  <c r="AF183" i="2"/>
  <c r="CC183" i="2"/>
  <c r="AX183" i="2"/>
  <c r="BE183" i="2"/>
  <c r="BD179" i="2"/>
  <c r="BG179" i="2" s="1"/>
  <c r="B144" i="10"/>
  <c r="AK179" i="2"/>
  <c r="AS179" i="2" s="1"/>
  <c r="AR179" i="2"/>
  <c r="CG179" i="2"/>
  <c r="CO179" i="2" s="1"/>
  <c r="CB179" i="2"/>
  <c r="CE179" i="2" s="1"/>
  <c r="AW179" i="2"/>
  <c r="AZ179" i="2" s="1"/>
  <c r="DF178" i="2"/>
  <c r="AH179" i="2"/>
  <c r="CQ179" i="2"/>
  <c r="CY179" i="2" s="1"/>
  <c r="CX179" i="2"/>
  <c r="DA178" i="2"/>
  <c r="CN179" i="2"/>
  <c r="AG180" i="2"/>
  <c r="AA179" i="2"/>
  <c r="AI179" i="2" s="1"/>
  <c r="E86" i="2"/>
  <c r="D85" i="2"/>
  <c r="CL180" i="2"/>
  <c r="AY180" i="2"/>
  <c r="CU180" i="2"/>
  <c r="BC180" i="2"/>
  <c r="CK180" i="2"/>
  <c r="AM180" i="2"/>
  <c r="CD180" i="2"/>
  <c r="AE180" i="2"/>
  <c r="CM180" i="2"/>
  <c r="CA180" i="2"/>
  <c r="AC180" i="2"/>
  <c r="AU180" i="2"/>
  <c r="CR180" i="2"/>
  <c r="AO180" i="2"/>
  <c r="AV180" i="2"/>
  <c r="BZ180" i="2"/>
  <c r="CV180" i="2"/>
  <c r="AL180" i="2"/>
  <c r="AB180" i="2"/>
  <c r="AP180" i="2"/>
  <c r="AQ180" i="2"/>
  <c r="CH180" i="2"/>
  <c r="BB180" i="2"/>
  <c r="CS180" i="2"/>
  <c r="CW180" i="2"/>
  <c r="BF180" i="2"/>
  <c r="CI180" i="2"/>
  <c r="B182" i="2"/>
  <c r="CB180" i="2" l="1"/>
  <c r="CE180" i="2" s="1"/>
  <c r="A185" i="2"/>
  <c r="DE185" i="2" s="1"/>
  <c r="A150" i="10"/>
  <c r="AF184" i="2"/>
  <c r="CC184" i="2"/>
  <c r="AX184" i="2"/>
  <c r="BE184" i="2"/>
  <c r="CN180" i="2"/>
  <c r="B145" i="10"/>
  <c r="AR180" i="2"/>
  <c r="AK180" i="2"/>
  <c r="AS180" i="2" s="1"/>
  <c r="DF179" i="2"/>
  <c r="DA179" i="2"/>
  <c r="AW180" i="2"/>
  <c r="AZ180" i="2" s="1"/>
  <c r="CQ180" i="2"/>
  <c r="CY180" i="2" s="1"/>
  <c r="BD180" i="2"/>
  <c r="BG180" i="2" s="1"/>
  <c r="AH180" i="2"/>
  <c r="CX180" i="2"/>
  <c r="CG180" i="2"/>
  <c r="CO180" i="2" s="1"/>
  <c r="AG181" i="2"/>
  <c r="AA180" i="2"/>
  <c r="AI180" i="2" s="1"/>
  <c r="AC181" i="2"/>
  <c r="AU181" i="2"/>
  <c r="AQ181" i="2"/>
  <c r="CH181" i="2"/>
  <c r="BB181" i="2"/>
  <c r="CR181" i="2"/>
  <c r="AO181" i="2"/>
  <c r="CS181" i="2"/>
  <c r="CW181" i="2"/>
  <c r="AL181" i="2"/>
  <c r="CK181" i="2"/>
  <c r="BF181" i="2"/>
  <c r="CU181" i="2"/>
  <c r="CI181" i="2"/>
  <c r="AB181" i="2"/>
  <c r="BC181" i="2"/>
  <c r="CL181" i="2"/>
  <c r="AY181" i="2"/>
  <c r="AP181" i="2"/>
  <c r="AR181" i="2" s="1"/>
  <c r="AM181" i="2"/>
  <c r="CD181" i="2"/>
  <c r="AE181" i="2"/>
  <c r="CM181" i="2"/>
  <c r="CA181" i="2"/>
  <c r="AV181" i="2"/>
  <c r="BZ181" i="2"/>
  <c r="CV181" i="2"/>
  <c r="E87" i="2"/>
  <c r="D86" i="2"/>
  <c r="B183" i="2"/>
  <c r="A186" i="2" l="1"/>
  <c r="DE186" i="2" s="1"/>
  <c r="A151" i="10"/>
  <c r="AF185" i="2"/>
  <c r="CC185" i="2"/>
  <c r="AX185" i="2"/>
  <c r="BE185" i="2"/>
  <c r="DF180" i="2"/>
  <c r="AK181" i="2"/>
  <c r="AS181" i="2" s="1"/>
  <c r="B146" i="10"/>
  <c r="DA180" i="2"/>
  <c r="CB181" i="2"/>
  <c r="CE181" i="2" s="1"/>
  <c r="AW181" i="2"/>
  <c r="AZ181" i="2" s="1"/>
  <c r="BD181" i="2"/>
  <c r="BG181" i="2" s="1"/>
  <c r="AH181" i="2"/>
  <c r="CQ181" i="2"/>
  <c r="CY181" i="2" s="1"/>
  <c r="CX181" i="2"/>
  <c r="CG181" i="2"/>
  <c r="CO181" i="2" s="1"/>
  <c r="CN181" i="2"/>
  <c r="AG182" i="2"/>
  <c r="AA181" i="2"/>
  <c r="AI181" i="2" s="1"/>
  <c r="D87" i="2"/>
  <c r="E88" i="2"/>
  <c r="AO182" i="2"/>
  <c r="CS182" i="2"/>
  <c r="CK182" i="2"/>
  <c r="BF182" i="2"/>
  <c r="CU182" i="2"/>
  <c r="BZ182" i="2"/>
  <c r="CV182" i="2"/>
  <c r="AY182" i="2"/>
  <c r="AL182" i="2"/>
  <c r="CD182" i="2"/>
  <c r="CI182" i="2"/>
  <c r="AB182" i="2"/>
  <c r="BC182" i="2"/>
  <c r="AP182" i="2"/>
  <c r="AQ182" i="2"/>
  <c r="CH182" i="2"/>
  <c r="CM182" i="2"/>
  <c r="CA182" i="2"/>
  <c r="AC182" i="2"/>
  <c r="AU182" i="2"/>
  <c r="AV182" i="2"/>
  <c r="CL182" i="2"/>
  <c r="BB182" i="2"/>
  <c r="CR182" i="2"/>
  <c r="CW182" i="2"/>
  <c r="AM182" i="2"/>
  <c r="AE182" i="2"/>
  <c r="B184" i="2"/>
  <c r="A187" i="2" l="1"/>
  <c r="DE187" i="2" s="1"/>
  <c r="A152" i="10"/>
  <c r="AF186" i="2"/>
  <c r="CC186" i="2"/>
  <c r="AX186" i="2"/>
  <c r="BE186" i="2"/>
  <c r="CQ182" i="2"/>
  <c r="CY182" i="2" s="1"/>
  <c r="B147" i="10"/>
  <c r="AR182" i="2"/>
  <c r="AK182" i="2"/>
  <c r="AS182" i="2" s="1"/>
  <c r="BD182" i="2"/>
  <c r="BG182" i="2" s="1"/>
  <c r="DF181" i="2"/>
  <c r="CB182" i="2"/>
  <c r="CE182" i="2" s="1"/>
  <c r="AW182" i="2"/>
  <c r="AZ182" i="2" s="1"/>
  <c r="AH182" i="2"/>
  <c r="DA181" i="2"/>
  <c r="CX182" i="2"/>
  <c r="CN182" i="2"/>
  <c r="CG182" i="2"/>
  <c r="CO182" i="2" s="1"/>
  <c r="AG183" i="2"/>
  <c r="AA182" i="2"/>
  <c r="AI182" i="2" s="1"/>
  <c r="BZ183" i="2"/>
  <c r="CV183" i="2"/>
  <c r="AY183" i="2"/>
  <c r="CW183" i="2"/>
  <c r="AL183" i="2"/>
  <c r="AV183" i="2"/>
  <c r="CL183" i="2"/>
  <c r="AB183" i="2"/>
  <c r="AP183" i="2"/>
  <c r="AR183" i="2" s="1"/>
  <c r="BF183" i="2"/>
  <c r="AE183" i="2"/>
  <c r="CM183" i="2"/>
  <c r="CA183" i="2"/>
  <c r="AC183" i="2"/>
  <c r="AU183" i="2"/>
  <c r="AM183" i="2"/>
  <c r="CD183" i="2"/>
  <c r="CI183" i="2"/>
  <c r="CU183" i="2"/>
  <c r="BB183" i="2"/>
  <c r="CR183" i="2"/>
  <c r="AO183" i="2"/>
  <c r="CS183" i="2"/>
  <c r="AQ183" i="2"/>
  <c r="CH183" i="2"/>
  <c r="BC183" i="2"/>
  <c r="CK183" i="2"/>
  <c r="E89" i="2"/>
  <c r="D88" i="2"/>
  <c r="B185" i="2"/>
  <c r="A188" i="2" l="1"/>
  <c r="DE188" i="2" s="1"/>
  <c r="A153" i="10"/>
  <c r="AF187" i="2"/>
  <c r="CC187" i="2"/>
  <c r="AX187" i="2"/>
  <c r="BE187" i="2"/>
  <c r="AW183" i="2"/>
  <c r="AZ183" i="2" s="1"/>
  <c r="AK183" i="2"/>
  <c r="AS183" i="2" s="1"/>
  <c r="B148" i="10"/>
  <c r="CG183" i="2"/>
  <c r="CO183" i="2" s="1"/>
  <c r="DA182" i="2"/>
  <c r="DF182" i="2"/>
  <c r="BD183" i="2"/>
  <c r="BG183" i="2" s="1"/>
  <c r="CB183" i="2"/>
  <c r="CE183" i="2" s="1"/>
  <c r="AH183" i="2"/>
  <c r="CQ183" i="2"/>
  <c r="CY183" i="2" s="1"/>
  <c r="CX183" i="2"/>
  <c r="CN183" i="2"/>
  <c r="AG184" i="2"/>
  <c r="AA183" i="2"/>
  <c r="AI183" i="2" s="1"/>
  <c r="E90" i="2"/>
  <c r="D89" i="2"/>
  <c r="AV184" i="2"/>
  <c r="CL184" i="2"/>
  <c r="BZ184" i="2"/>
  <c r="CV184" i="2"/>
  <c r="AY184" i="2"/>
  <c r="CW184" i="2"/>
  <c r="AL184" i="2"/>
  <c r="AM184" i="2"/>
  <c r="CD184" i="2"/>
  <c r="AE184" i="2"/>
  <c r="CM184" i="2"/>
  <c r="CA184" i="2"/>
  <c r="AC184" i="2"/>
  <c r="AU184" i="2"/>
  <c r="AO184" i="2"/>
  <c r="BF184" i="2"/>
  <c r="CU184" i="2"/>
  <c r="AB184" i="2"/>
  <c r="BC184" i="2"/>
  <c r="AP184" i="2"/>
  <c r="AQ184" i="2"/>
  <c r="CH184" i="2"/>
  <c r="BB184" i="2"/>
  <c r="CR184" i="2"/>
  <c r="CS184" i="2"/>
  <c r="CI184" i="2"/>
  <c r="CK184" i="2"/>
  <c r="B186" i="2"/>
  <c r="A189" i="2" l="1"/>
  <c r="DE189" i="2" s="1"/>
  <c r="A154" i="10"/>
  <c r="AF188" i="2"/>
  <c r="CC188" i="2"/>
  <c r="AX188" i="2"/>
  <c r="BE188" i="2"/>
  <c r="AK184" i="2"/>
  <c r="AS184" i="2" s="1"/>
  <c r="B149" i="10"/>
  <c r="AR184" i="2"/>
  <c r="CB184" i="2"/>
  <c r="CE184" i="2" s="1"/>
  <c r="DA183" i="2"/>
  <c r="AW184" i="2"/>
  <c r="AZ184" i="2" s="1"/>
  <c r="BD184" i="2"/>
  <c r="BG184" i="2" s="1"/>
  <c r="DF183" i="2"/>
  <c r="AH184" i="2"/>
  <c r="CX184" i="2"/>
  <c r="CG184" i="2"/>
  <c r="CO184" i="2" s="1"/>
  <c r="CQ184" i="2"/>
  <c r="CY184" i="2" s="1"/>
  <c r="CN184" i="2"/>
  <c r="AG185" i="2"/>
  <c r="AA184" i="2"/>
  <c r="AI184" i="2" s="1"/>
  <c r="AV185" i="2"/>
  <c r="CL185" i="2"/>
  <c r="BZ185" i="2"/>
  <c r="AY185" i="2"/>
  <c r="CW185" i="2"/>
  <c r="AP185" i="2"/>
  <c r="AM185" i="2"/>
  <c r="CD185" i="2"/>
  <c r="AE185" i="2"/>
  <c r="CM185" i="2"/>
  <c r="CA185" i="2"/>
  <c r="CU185" i="2"/>
  <c r="AB185" i="2"/>
  <c r="AC185" i="2"/>
  <c r="AU185" i="2"/>
  <c r="AQ185" i="2"/>
  <c r="CH185" i="2"/>
  <c r="BB185" i="2"/>
  <c r="CR185" i="2"/>
  <c r="AO185" i="2"/>
  <c r="AK185" i="2" s="1"/>
  <c r="AS185" i="2" s="1"/>
  <c r="CS185" i="2"/>
  <c r="CV185" i="2"/>
  <c r="AL185" i="2"/>
  <c r="CK185" i="2"/>
  <c r="BF185" i="2"/>
  <c r="CI185" i="2"/>
  <c r="BC185" i="2"/>
  <c r="E91" i="2"/>
  <c r="D90" i="2"/>
  <c r="B187" i="2"/>
  <c r="A190" i="2" l="1"/>
  <c r="DE190" i="2" s="1"/>
  <c r="A155" i="10"/>
  <c r="AF189" i="2"/>
  <c r="CC189" i="2"/>
  <c r="AX189" i="2"/>
  <c r="BE189" i="2"/>
  <c r="CN185" i="2"/>
  <c r="B150" i="10"/>
  <c r="AR185" i="2"/>
  <c r="AA185" i="2"/>
  <c r="AI185" i="2" s="1"/>
  <c r="AW185" i="2"/>
  <c r="AZ185" i="2" s="1"/>
  <c r="CQ185" i="2"/>
  <c r="CY185" i="2" s="1"/>
  <c r="DF184" i="2"/>
  <c r="BD185" i="2"/>
  <c r="BG185" i="2" s="1"/>
  <c r="CB185" i="2"/>
  <c r="CE185" i="2" s="1"/>
  <c r="AH185" i="2"/>
  <c r="DA184" i="2"/>
  <c r="CX185" i="2"/>
  <c r="CG185" i="2"/>
  <c r="CO185" i="2" s="1"/>
  <c r="AG186" i="2"/>
  <c r="AY186" i="2"/>
  <c r="CW186" i="2"/>
  <c r="AL186" i="2"/>
  <c r="CK186" i="2"/>
  <c r="BF186" i="2"/>
  <c r="CU186" i="2"/>
  <c r="BZ186" i="2"/>
  <c r="CV186" i="2"/>
  <c r="BC186" i="2"/>
  <c r="AP186" i="2"/>
  <c r="AE186" i="2"/>
  <c r="CA186" i="2"/>
  <c r="AC186" i="2"/>
  <c r="AU186" i="2"/>
  <c r="AQ186" i="2"/>
  <c r="CH186" i="2"/>
  <c r="CM186" i="2"/>
  <c r="CS186" i="2"/>
  <c r="CL186" i="2"/>
  <c r="CR186" i="2"/>
  <c r="AB186" i="2"/>
  <c r="AM186" i="2"/>
  <c r="CD186" i="2"/>
  <c r="CI186" i="2"/>
  <c r="AO186" i="2"/>
  <c r="AV186" i="2"/>
  <c r="BB186" i="2"/>
  <c r="E92" i="2"/>
  <c r="D91" i="2"/>
  <c r="B188" i="2"/>
  <c r="A191" i="2" l="1"/>
  <c r="DE191" i="2" s="1"/>
  <c r="A156" i="10"/>
  <c r="AF190" i="2"/>
  <c r="CC190" i="2"/>
  <c r="AX190" i="2"/>
  <c r="BE190" i="2"/>
  <c r="BD186" i="2"/>
  <c r="BG186" i="2" s="1"/>
  <c r="DF185" i="2"/>
  <c r="B151" i="10"/>
  <c r="AR186" i="2"/>
  <c r="AK186" i="2"/>
  <c r="AS186" i="2" s="1"/>
  <c r="CB186" i="2"/>
  <c r="CE186" i="2" s="1"/>
  <c r="DA185" i="2"/>
  <c r="CX186" i="2"/>
  <c r="AW186" i="2"/>
  <c r="AZ186" i="2" s="1"/>
  <c r="AH186" i="2"/>
  <c r="CQ186" i="2"/>
  <c r="CY186" i="2" s="1"/>
  <c r="CG186" i="2"/>
  <c r="CO186" i="2" s="1"/>
  <c r="CN186" i="2"/>
  <c r="AG187" i="2"/>
  <c r="AA186" i="2"/>
  <c r="AI186" i="2" s="1"/>
  <c r="BZ187" i="2"/>
  <c r="CV187" i="2"/>
  <c r="AY187" i="2"/>
  <c r="CW187" i="2"/>
  <c r="AL187" i="2"/>
  <c r="AV187" i="2"/>
  <c r="CL187" i="2"/>
  <c r="CI187" i="2"/>
  <c r="AB187" i="2"/>
  <c r="BC187" i="2"/>
  <c r="AP187" i="2"/>
  <c r="BF187" i="2"/>
  <c r="AE187" i="2"/>
  <c r="CM187" i="2"/>
  <c r="CA187" i="2"/>
  <c r="CB187" i="2" s="1"/>
  <c r="CE187" i="2" s="1"/>
  <c r="AC187" i="2"/>
  <c r="AU187" i="2"/>
  <c r="AM187" i="2"/>
  <c r="CD187" i="2"/>
  <c r="CS187" i="2"/>
  <c r="CH187" i="2"/>
  <c r="BB187" i="2"/>
  <c r="BD187" i="2" s="1"/>
  <c r="BG187" i="2" s="1"/>
  <c r="CR187" i="2"/>
  <c r="AO187" i="2"/>
  <c r="AQ187" i="2"/>
  <c r="CK187" i="2"/>
  <c r="CU187" i="2"/>
  <c r="D92" i="2"/>
  <c r="E93" i="2"/>
  <c r="B189" i="2"/>
  <c r="A192" i="2" l="1"/>
  <c r="DE192" i="2" s="1"/>
  <c r="A157" i="10"/>
  <c r="AF191" i="2"/>
  <c r="CC191" i="2"/>
  <c r="AX191" i="2"/>
  <c r="BE191" i="2"/>
  <c r="AK187" i="2"/>
  <c r="AS187" i="2" s="1"/>
  <c r="B152" i="10"/>
  <c r="AR187" i="2"/>
  <c r="AW187" i="2"/>
  <c r="AZ187" i="2" s="1"/>
  <c r="DF186" i="2"/>
  <c r="CN187" i="2"/>
  <c r="AH187" i="2"/>
  <c r="DA186" i="2"/>
  <c r="CX187" i="2"/>
  <c r="CQ187" i="2"/>
  <c r="CY187" i="2" s="1"/>
  <c r="CG187" i="2"/>
  <c r="CO187" i="2" s="1"/>
  <c r="AG188" i="2"/>
  <c r="AA187" i="2"/>
  <c r="AI187" i="2" s="1"/>
  <c r="E94" i="2"/>
  <c r="D93" i="2"/>
  <c r="AV188" i="2"/>
  <c r="CL188" i="2"/>
  <c r="BZ188" i="2"/>
  <c r="CV188" i="2"/>
  <c r="AY188" i="2"/>
  <c r="CW188" i="2"/>
  <c r="AL188" i="2"/>
  <c r="CU188" i="2"/>
  <c r="AB188" i="2"/>
  <c r="AP188" i="2"/>
  <c r="AM188" i="2"/>
  <c r="CD188" i="2"/>
  <c r="AE188" i="2"/>
  <c r="CM188" i="2"/>
  <c r="CA188" i="2"/>
  <c r="CB188" i="2" s="1"/>
  <c r="CE188" i="2" s="1"/>
  <c r="AC188" i="2"/>
  <c r="AU188" i="2"/>
  <c r="BB188" i="2"/>
  <c r="CR188" i="2"/>
  <c r="CS188" i="2"/>
  <c r="BF188" i="2"/>
  <c r="CI188" i="2"/>
  <c r="BC188" i="2"/>
  <c r="CK188" i="2"/>
  <c r="AQ188" i="2"/>
  <c r="CH188" i="2"/>
  <c r="AO188" i="2"/>
  <c r="AK188" i="2" s="1"/>
  <c r="AS188" i="2" s="1"/>
  <c r="B190" i="2"/>
  <c r="A193" i="2" l="1"/>
  <c r="DE193" i="2" s="1"/>
  <c r="A158" i="10"/>
  <c r="AF192" i="2"/>
  <c r="CC192" i="2"/>
  <c r="AX192" i="2"/>
  <c r="BE192" i="2"/>
  <c r="AW188" i="2"/>
  <c r="AZ188" i="2" s="1"/>
  <c r="AR188" i="2"/>
  <c r="B153" i="10"/>
  <c r="DF187" i="2"/>
  <c r="CQ188" i="2"/>
  <c r="CY188" i="2" s="1"/>
  <c r="BD188" i="2"/>
  <c r="BG188" i="2" s="1"/>
  <c r="AH188" i="2"/>
  <c r="DA187" i="2"/>
  <c r="CX188" i="2"/>
  <c r="CG188" i="2"/>
  <c r="CO188" i="2" s="1"/>
  <c r="CN188" i="2"/>
  <c r="AG189" i="2"/>
  <c r="AA188" i="2"/>
  <c r="AI188" i="2" s="1"/>
  <c r="AL189" i="2"/>
  <c r="CK189" i="2"/>
  <c r="BF189" i="2"/>
  <c r="CU189" i="2"/>
  <c r="CI189" i="2"/>
  <c r="AB189" i="2"/>
  <c r="BC189" i="2"/>
  <c r="AE189" i="2"/>
  <c r="CA189" i="2"/>
  <c r="AC189" i="2"/>
  <c r="AU189" i="2"/>
  <c r="AQ189" i="2"/>
  <c r="CH189" i="2"/>
  <c r="BB189" i="2"/>
  <c r="CR189" i="2"/>
  <c r="AO189" i="2"/>
  <c r="CS189" i="2"/>
  <c r="AV189" i="2"/>
  <c r="BZ189" i="2"/>
  <c r="CV189" i="2"/>
  <c r="CW189" i="2"/>
  <c r="CM189" i="2"/>
  <c r="CL189" i="2"/>
  <c r="AY189" i="2"/>
  <c r="AP189" i="2"/>
  <c r="AM189" i="2"/>
  <c r="CD189" i="2"/>
  <c r="D94" i="2"/>
  <c r="E95" i="2"/>
  <c r="B191" i="2"/>
  <c r="A194" i="2" l="1"/>
  <c r="DE194" i="2" s="1"/>
  <c r="A159" i="10"/>
  <c r="AF193" i="2"/>
  <c r="CC193" i="2"/>
  <c r="AX193" i="2"/>
  <c r="BE193" i="2"/>
  <c r="BD189" i="2"/>
  <c r="BG189" i="2" s="1"/>
  <c r="AR189" i="2"/>
  <c r="B154" i="10"/>
  <c r="AK189" i="2"/>
  <c r="AS189" i="2" s="1"/>
  <c r="CB189" i="2"/>
  <c r="CE189" i="2" s="1"/>
  <c r="DA188" i="2"/>
  <c r="DF188" i="2"/>
  <c r="CG189" i="2"/>
  <c r="CO189" i="2" s="1"/>
  <c r="AW189" i="2"/>
  <c r="AZ189" i="2" s="1"/>
  <c r="AH189" i="2"/>
  <c r="CX189" i="2"/>
  <c r="CQ189" i="2"/>
  <c r="CY189" i="2" s="1"/>
  <c r="CN189" i="2"/>
  <c r="AG190" i="2"/>
  <c r="AA189" i="2"/>
  <c r="AI189" i="2" s="1"/>
  <c r="CA190" i="2"/>
  <c r="AC190" i="2"/>
  <c r="AU190" i="2"/>
  <c r="AV190" i="2"/>
  <c r="CL190" i="2"/>
  <c r="BB190" i="2"/>
  <c r="CR190" i="2"/>
  <c r="AO190" i="2"/>
  <c r="CS190" i="2"/>
  <c r="CV190" i="2"/>
  <c r="AY190" i="2"/>
  <c r="CW190" i="2"/>
  <c r="AL190" i="2"/>
  <c r="AM190" i="2"/>
  <c r="CD190" i="2"/>
  <c r="AE190" i="2"/>
  <c r="CI190" i="2"/>
  <c r="CK190" i="2"/>
  <c r="BF190" i="2"/>
  <c r="BZ190" i="2"/>
  <c r="AB190" i="2"/>
  <c r="BC190" i="2"/>
  <c r="BD190" i="2" s="1"/>
  <c r="BG190" i="2" s="1"/>
  <c r="AP190" i="2"/>
  <c r="AQ190" i="2"/>
  <c r="CH190" i="2"/>
  <c r="CM190" i="2"/>
  <c r="CU190" i="2"/>
  <c r="E96" i="2"/>
  <c r="D95" i="2"/>
  <c r="B192" i="2"/>
  <c r="A195" i="2" l="1"/>
  <c r="DE195" i="2" s="1"/>
  <c r="A160" i="10"/>
  <c r="AF194" i="2"/>
  <c r="CC194" i="2"/>
  <c r="AX194" i="2"/>
  <c r="BE194" i="2"/>
  <c r="B155" i="10"/>
  <c r="AK190" i="2"/>
  <c r="AS190" i="2" s="1"/>
  <c r="AR190" i="2"/>
  <c r="CB190" i="2"/>
  <c r="CE190" i="2" s="1"/>
  <c r="AW190" i="2"/>
  <c r="AZ190" i="2" s="1"/>
  <c r="DA189" i="2"/>
  <c r="DF189" i="2"/>
  <c r="CG190" i="2"/>
  <c r="CO190" i="2" s="1"/>
  <c r="AH190" i="2"/>
  <c r="CQ190" i="2"/>
  <c r="CY190" i="2" s="1"/>
  <c r="CX190" i="2"/>
  <c r="CN190" i="2"/>
  <c r="AG191" i="2"/>
  <c r="AA190" i="2"/>
  <c r="AI190" i="2" s="1"/>
  <c r="E97" i="2"/>
  <c r="D96" i="2"/>
  <c r="CI191" i="2"/>
  <c r="AB191" i="2"/>
  <c r="BC191" i="2"/>
  <c r="BD191" i="2" s="1"/>
  <c r="BG191" i="2" s="1"/>
  <c r="AP191" i="2"/>
  <c r="CK191" i="2"/>
  <c r="BF191" i="2"/>
  <c r="CU191" i="2"/>
  <c r="CM191" i="2"/>
  <c r="CD191" i="2"/>
  <c r="BB191" i="2"/>
  <c r="CR191" i="2"/>
  <c r="AO191" i="2"/>
  <c r="CS191" i="2"/>
  <c r="AQ191" i="2"/>
  <c r="CH191" i="2"/>
  <c r="AE191" i="2"/>
  <c r="AC191" i="2"/>
  <c r="AM191" i="2"/>
  <c r="BZ191" i="2"/>
  <c r="CV191" i="2"/>
  <c r="AY191" i="2"/>
  <c r="CW191" i="2"/>
  <c r="AL191" i="2"/>
  <c r="AV191" i="2"/>
  <c r="CL191" i="2"/>
  <c r="CA191" i="2"/>
  <c r="AU191" i="2"/>
  <c r="B193" i="2"/>
  <c r="CQ191" i="2" l="1"/>
  <c r="CY191" i="2" s="1"/>
  <c r="A196" i="2"/>
  <c r="DE196" i="2" s="1"/>
  <c r="A161" i="10"/>
  <c r="AF195" i="2"/>
  <c r="CC195" i="2"/>
  <c r="AX195" i="2"/>
  <c r="BE195" i="2"/>
  <c r="CB191" i="2"/>
  <c r="CE191" i="2" s="1"/>
  <c r="CG191" i="2"/>
  <c r="CO191" i="2" s="1"/>
  <c r="AK191" i="2"/>
  <c r="AS191" i="2" s="1"/>
  <c r="B156" i="10"/>
  <c r="AR191" i="2"/>
  <c r="AW191" i="2"/>
  <c r="AZ191" i="2" s="1"/>
  <c r="DF190" i="2"/>
  <c r="DA190" i="2"/>
  <c r="AH191" i="2"/>
  <c r="CN191" i="2"/>
  <c r="CX191" i="2"/>
  <c r="AG192" i="2"/>
  <c r="AA191" i="2"/>
  <c r="AI191" i="2" s="1"/>
  <c r="AV192" i="2"/>
  <c r="CL192" i="2"/>
  <c r="BZ192" i="2"/>
  <c r="CV192" i="2"/>
  <c r="AY192" i="2"/>
  <c r="CW192" i="2"/>
  <c r="AL192" i="2"/>
  <c r="CU192" i="2"/>
  <c r="CI192" i="2"/>
  <c r="BC192" i="2"/>
  <c r="BD192" i="2" s="1"/>
  <c r="BG192" i="2" s="1"/>
  <c r="AP192" i="2"/>
  <c r="AM192" i="2"/>
  <c r="CD192" i="2"/>
  <c r="AE192" i="2"/>
  <c r="CM192" i="2"/>
  <c r="CA192" i="2"/>
  <c r="AC192" i="2"/>
  <c r="AU192" i="2"/>
  <c r="CR192" i="2"/>
  <c r="CS192" i="2"/>
  <c r="AQ192" i="2"/>
  <c r="CH192" i="2"/>
  <c r="BB192" i="2"/>
  <c r="AO192" i="2"/>
  <c r="AK192" i="2" s="1"/>
  <c r="AS192" i="2" s="1"/>
  <c r="BF192" i="2"/>
  <c r="AB192" i="2"/>
  <c r="CK192" i="2"/>
  <c r="E98" i="2"/>
  <c r="D97" i="2"/>
  <c r="B194" i="2"/>
  <c r="DA191" i="2" l="1"/>
  <c r="A197" i="2"/>
  <c r="DE197" i="2" s="1"/>
  <c r="A162" i="10"/>
  <c r="AF196" i="2"/>
  <c r="CC196" i="2"/>
  <c r="AX196" i="2"/>
  <c r="BE196" i="2"/>
  <c r="B157" i="10"/>
  <c r="AR192" i="2"/>
  <c r="AW192" i="2"/>
  <c r="AZ192" i="2" s="1"/>
  <c r="DF191" i="2"/>
  <c r="CX192" i="2"/>
  <c r="CB192" i="2"/>
  <c r="CE192" i="2" s="1"/>
  <c r="AH192" i="2"/>
  <c r="CQ192" i="2"/>
  <c r="CY192" i="2" s="1"/>
  <c r="CG192" i="2"/>
  <c r="CO192" i="2" s="1"/>
  <c r="CN192" i="2"/>
  <c r="AG193" i="2"/>
  <c r="AA192" i="2"/>
  <c r="AI192" i="2" s="1"/>
  <c r="AP193" i="2"/>
  <c r="AQ193" i="2"/>
  <c r="CH193" i="2"/>
  <c r="CM193" i="2"/>
  <c r="CA193" i="2"/>
  <c r="CK193" i="2"/>
  <c r="BF193" i="2"/>
  <c r="CU193" i="2"/>
  <c r="BZ193" i="2"/>
  <c r="CB193" i="2" s="1"/>
  <c r="CE193" i="2" s="1"/>
  <c r="CV193" i="2"/>
  <c r="AY193" i="2"/>
  <c r="CW193" i="2"/>
  <c r="AL193" i="2"/>
  <c r="CD193" i="2"/>
  <c r="CI193" i="2"/>
  <c r="BC193" i="2"/>
  <c r="BD193" i="2" s="1"/>
  <c r="BG193" i="2" s="1"/>
  <c r="AV193" i="2"/>
  <c r="BB193" i="2"/>
  <c r="AO193" i="2"/>
  <c r="CS193" i="2"/>
  <c r="AM193" i="2"/>
  <c r="AE193" i="2"/>
  <c r="AB193" i="2"/>
  <c r="AC193" i="2"/>
  <c r="AU193" i="2"/>
  <c r="CL193" i="2"/>
  <c r="CR193" i="2"/>
  <c r="E99" i="2"/>
  <c r="D98" i="2"/>
  <c r="B195" i="2"/>
  <c r="A198" i="2" l="1"/>
  <c r="DE198" i="2" s="1"/>
  <c r="A163" i="10"/>
  <c r="AF197" i="2"/>
  <c r="CC197" i="2"/>
  <c r="AX197" i="2"/>
  <c r="BE197" i="2"/>
  <c r="AR193" i="2"/>
  <c r="B158" i="10"/>
  <c r="AK193" i="2"/>
  <c r="AS193" i="2" s="1"/>
  <c r="AW193" i="2"/>
  <c r="AZ193" i="2" s="1"/>
  <c r="DF192" i="2"/>
  <c r="CQ193" i="2"/>
  <c r="CY193" i="2" s="1"/>
  <c r="AH193" i="2"/>
  <c r="CX193" i="2"/>
  <c r="DA192" i="2"/>
  <c r="CG193" i="2"/>
  <c r="CO193" i="2" s="1"/>
  <c r="CN193" i="2"/>
  <c r="AG194" i="2"/>
  <c r="AA193" i="2"/>
  <c r="AI193" i="2" s="1"/>
  <c r="D99" i="2"/>
  <c r="E100" i="2"/>
  <c r="AB194" i="2"/>
  <c r="BC194" i="2"/>
  <c r="BD194" i="2" s="1"/>
  <c r="BG194" i="2" s="1"/>
  <c r="AP194" i="2"/>
  <c r="CD194" i="2"/>
  <c r="CH194" i="2"/>
  <c r="AO194" i="2"/>
  <c r="CS194" i="2"/>
  <c r="AV194" i="2"/>
  <c r="CL194" i="2"/>
  <c r="BB194" i="2"/>
  <c r="CR194" i="2"/>
  <c r="AC194" i="2"/>
  <c r="AQ194" i="2"/>
  <c r="AY194" i="2"/>
  <c r="CW194" i="2"/>
  <c r="AL194" i="2"/>
  <c r="CK194" i="2"/>
  <c r="BF194" i="2"/>
  <c r="CU194" i="2"/>
  <c r="BZ194" i="2"/>
  <c r="CV194" i="2"/>
  <c r="AM194" i="2"/>
  <c r="AE194" i="2"/>
  <c r="CI194" i="2"/>
  <c r="CA194" i="2"/>
  <c r="AU194" i="2"/>
  <c r="CM194" i="2"/>
  <c r="B196" i="2"/>
  <c r="A199" i="2" l="1"/>
  <c r="DE199" i="2" s="1"/>
  <c r="A164" i="10"/>
  <c r="AF198" i="2"/>
  <c r="CC198" i="2"/>
  <c r="AX198" i="2"/>
  <c r="BE198" i="2"/>
  <c r="AR194" i="2"/>
  <c r="AK194" i="2"/>
  <c r="AS194" i="2" s="1"/>
  <c r="B159" i="10"/>
  <c r="CB194" i="2"/>
  <c r="CE194" i="2" s="1"/>
  <c r="AW194" i="2"/>
  <c r="AZ194" i="2" s="1"/>
  <c r="DA193" i="2"/>
  <c r="DF193" i="2"/>
  <c r="AH194" i="2"/>
  <c r="CX194" i="2"/>
  <c r="CQ194" i="2"/>
  <c r="CY194" i="2" s="1"/>
  <c r="CG194" i="2"/>
  <c r="CO194" i="2" s="1"/>
  <c r="CN194" i="2"/>
  <c r="AG195" i="2"/>
  <c r="AA194" i="2"/>
  <c r="AI194" i="2" s="1"/>
  <c r="BZ195" i="2"/>
  <c r="CV195" i="2"/>
  <c r="AY195" i="2"/>
  <c r="CW195" i="2"/>
  <c r="AL195" i="2"/>
  <c r="AV195" i="2"/>
  <c r="CU195" i="2"/>
  <c r="CI195" i="2"/>
  <c r="AB195" i="2"/>
  <c r="AP195" i="2"/>
  <c r="CL195" i="2"/>
  <c r="CM195" i="2"/>
  <c r="AC195" i="2"/>
  <c r="CD195" i="2"/>
  <c r="AU195" i="2"/>
  <c r="BB195" i="2"/>
  <c r="CR195" i="2"/>
  <c r="AO195" i="2"/>
  <c r="CS195" i="2"/>
  <c r="AQ195" i="2"/>
  <c r="CH195" i="2"/>
  <c r="BC195" i="2"/>
  <c r="BD195" i="2" s="1"/>
  <c r="BG195" i="2" s="1"/>
  <c r="CK195" i="2"/>
  <c r="BF195" i="2"/>
  <c r="AE195" i="2"/>
  <c r="CA195" i="2"/>
  <c r="AM195" i="2"/>
  <c r="E101" i="2"/>
  <c r="D100" i="2"/>
  <c r="B197" i="2"/>
  <c r="A200" i="2" l="1"/>
  <c r="A165" i="10"/>
  <c r="AF199" i="2"/>
  <c r="CC199" i="2"/>
  <c r="AX199" i="2"/>
  <c r="BE199" i="2"/>
  <c r="B160" i="10"/>
  <c r="AK195" i="2"/>
  <c r="AS195" i="2" s="1"/>
  <c r="AR195" i="2"/>
  <c r="DF194" i="2"/>
  <c r="CB195" i="2"/>
  <c r="CE195" i="2" s="1"/>
  <c r="AW195" i="2"/>
  <c r="AZ195" i="2" s="1"/>
  <c r="AH195" i="2"/>
  <c r="CX195" i="2"/>
  <c r="CQ195" i="2"/>
  <c r="CY195" i="2" s="1"/>
  <c r="DA194" i="2"/>
  <c r="CG195" i="2"/>
  <c r="CO195" i="2" s="1"/>
  <c r="CN195" i="2"/>
  <c r="AG196" i="2"/>
  <c r="AA195" i="2"/>
  <c r="AI195" i="2" s="1"/>
  <c r="AM196" i="2"/>
  <c r="CD196" i="2"/>
  <c r="AE196" i="2"/>
  <c r="CI196" i="2"/>
  <c r="AB196" i="2"/>
  <c r="BC196" i="2"/>
  <c r="BD196" i="2" s="1"/>
  <c r="BG196" i="2" s="1"/>
  <c r="AC196" i="2"/>
  <c r="AQ196" i="2"/>
  <c r="AV196" i="2"/>
  <c r="CL196" i="2"/>
  <c r="BB196" i="2"/>
  <c r="CR196" i="2"/>
  <c r="AO196" i="2"/>
  <c r="CS196" i="2"/>
  <c r="AL196" i="2"/>
  <c r="AP196" i="2"/>
  <c r="BZ196" i="2"/>
  <c r="AY196" i="2"/>
  <c r="CK196" i="2"/>
  <c r="CH196" i="2"/>
  <c r="CM196" i="2"/>
  <c r="BF196" i="2"/>
  <c r="CU196" i="2"/>
  <c r="CV196" i="2"/>
  <c r="CW196" i="2"/>
  <c r="CA196" i="2"/>
  <c r="AU196" i="2"/>
  <c r="E102" i="2"/>
  <c r="D101" i="2"/>
  <c r="B198" i="2"/>
  <c r="L29" i="2" l="1"/>
  <c r="L31" i="2" s="1"/>
  <c r="DE200" i="2"/>
  <c r="A201" i="2"/>
  <c r="DE201" i="2" s="1"/>
  <c r="A166" i="10"/>
  <c r="AF200" i="2"/>
  <c r="CC200" i="2"/>
  <c r="AX200" i="2"/>
  <c r="BE200" i="2"/>
  <c r="B161" i="10"/>
  <c r="AR196" i="2"/>
  <c r="AK196" i="2"/>
  <c r="AS196" i="2" s="1"/>
  <c r="CB196" i="2"/>
  <c r="CE196" i="2" s="1"/>
  <c r="AW196" i="2"/>
  <c r="AZ196" i="2" s="1"/>
  <c r="DF195" i="2"/>
  <c r="AH196" i="2"/>
  <c r="DA195" i="2"/>
  <c r="CQ196" i="2"/>
  <c r="CY196" i="2" s="1"/>
  <c r="CX196" i="2"/>
  <c r="CG196" i="2"/>
  <c r="CO196" i="2" s="1"/>
  <c r="CN196" i="2"/>
  <c r="AG197" i="2"/>
  <c r="AA196" i="2"/>
  <c r="AI196" i="2" s="1"/>
  <c r="AC197" i="2"/>
  <c r="AU197" i="2"/>
  <c r="AQ197" i="2"/>
  <c r="CH197" i="2"/>
  <c r="CM197" i="2"/>
  <c r="CA197" i="2"/>
  <c r="CL197" i="2"/>
  <c r="AL197" i="2"/>
  <c r="CK197" i="2"/>
  <c r="BF197" i="2"/>
  <c r="CU197" i="2"/>
  <c r="BZ197" i="2"/>
  <c r="CV197" i="2"/>
  <c r="CS197" i="2"/>
  <c r="AY197" i="2"/>
  <c r="AV197" i="2"/>
  <c r="CR197" i="2"/>
  <c r="AP197" i="2"/>
  <c r="AM197" i="2"/>
  <c r="CD197" i="2"/>
  <c r="AE197" i="2"/>
  <c r="CI197" i="2"/>
  <c r="AO197" i="2"/>
  <c r="BC197" i="2"/>
  <c r="BD197" i="2" s="1"/>
  <c r="BG197" i="2" s="1"/>
  <c r="CW197" i="2"/>
  <c r="BB197" i="2"/>
  <c r="AB197" i="2"/>
  <c r="E103" i="2"/>
  <c r="D102" i="2"/>
  <c r="B199" i="2"/>
  <c r="CX197" i="2" l="1"/>
  <c r="L30" i="2"/>
  <c r="N30" i="2" s="1"/>
  <c r="H30" i="2"/>
  <c r="T30" i="2"/>
  <c r="BR30" i="2"/>
  <c r="BN32" i="2"/>
  <c r="BL30" i="2"/>
  <c r="A202" i="2"/>
  <c r="DE202" i="2" s="1"/>
  <c r="A167" i="10"/>
  <c r="AF201" i="2"/>
  <c r="CC201" i="2"/>
  <c r="AX201" i="2"/>
  <c r="BE201" i="2"/>
  <c r="B162" i="10"/>
  <c r="AK197" i="2"/>
  <c r="AS197" i="2" s="1"/>
  <c r="AR197" i="2"/>
  <c r="DF196" i="2"/>
  <c r="AW197" i="2"/>
  <c r="AZ197" i="2" s="1"/>
  <c r="CB197" i="2"/>
  <c r="CE197" i="2" s="1"/>
  <c r="AH197" i="2"/>
  <c r="CQ197" i="2"/>
  <c r="CY197" i="2" s="1"/>
  <c r="DA196" i="2"/>
  <c r="CG197" i="2"/>
  <c r="CO197" i="2" s="1"/>
  <c r="CN197" i="2"/>
  <c r="AG198" i="2"/>
  <c r="AA197" i="2"/>
  <c r="AI197" i="2" s="1"/>
  <c r="AC198" i="2"/>
  <c r="AU198" i="2"/>
  <c r="AV198" i="2"/>
  <c r="CL198" i="2"/>
  <c r="AY198" i="2"/>
  <c r="BZ198" i="2"/>
  <c r="BF198" i="2"/>
  <c r="BC198" i="2"/>
  <c r="BD198" i="2" s="1"/>
  <c r="BG198" i="2" s="1"/>
  <c r="CA198" i="2"/>
  <c r="AL198" i="2"/>
  <c r="AM198" i="2"/>
  <c r="CD198" i="2"/>
  <c r="CV198" i="2"/>
  <c r="CR198" i="2"/>
  <c r="CS198" i="2"/>
  <c r="CM198" i="2"/>
  <c r="CH198" i="2"/>
  <c r="AB198" i="2"/>
  <c r="AE198" i="2"/>
  <c r="BB198" i="2"/>
  <c r="AP198" i="2"/>
  <c r="AQ198" i="2"/>
  <c r="AO198" i="2"/>
  <c r="CW198" i="2"/>
  <c r="CK198" i="2"/>
  <c r="CU198" i="2"/>
  <c r="CI198" i="2"/>
  <c r="E104" i="2"/>
  <c r="D103" i="2"/>
  <c r="B200" i="2"/>
  <c r="DF197" i="2" l="1"/>
  <c r="T40" i="2"/>
  <c r="T45" i="2"/>
  <c r="S50" i="2"/>
  <c r="U56" i="2"/>
  <c r="U61" i="2"/>
  <c r="T38" i="2"/>
  <c r="S43" i="2"/>
  <c r="U50" i="2"/>
  <c r="S58" i="2"/>
  <c r="S65" i="2"/>
  <c r="T70" i="2"/>
  <c r="T75" i="2"/>
  <c r="T82" i="2"/>
  <c r="S87" i="2"/>
  <c r="T91" i="2"/>
  <c r="U37" i="2"/>
  <c r="U47" i="2"/>
  <c r="S54" i="2"/>
  <c r="S45" i="2"/>
  <c r="U54" i="2"/>
  <c r="T66" i="2"/>
  <c r="U72" i="2"/>
  <c r="U41" i="2"/>
  <c r="T57" i="2"/>
  <c r="U67" i="2"/>
  <c r="T73" i="2"/>
  <c r="T84" i="2"/>
  <c r="S89" i="2"/>
  <c r="T95" i="2"/>
  <c r="U101" i="2"/>
  <c r="T105" i="2"/>
  <c r="U109" i="2"/>
  <c r="T115" i="2"/>
  <c r="U119" i="2"/>
  <c r="T126" i="2"/>
  <c r="T130" i="2"/>
  <c r="U135" i="2"/>
  <c r="T142" i="2"/>
  <c r="U148" i="2"/>
  <c r="U154" i="2"/>
  <c r="S172" i="2"/>
  <c r="S37" i="2"/>
  <c r="U52" i="2"/>
  <c r="S76" i="2"/>
  <c r="S83" i="2"/>
  <c r="T89" i="2"/>
  <c r="U98" i="2"/>
  <c r="U105" i="2"/>
  <c r="T113" i="2"/>
  <c r="T42" i="2"/>
  <c r="U76" i="2"/>
  <c r="S97" i="2"/>
  <c r="S107" i="2"/>
  <c r="S116" i="2"/>
  <c r="U43" i="2"/>
  <c r="S66" i="2"/>
  <c r="S70" i="2"/>
  <c r="T74" i="2"/>
  <c r="T90" i="2"/>
  <c r="T101" i="2"/>
  <c r="T109" i="2"/>
  <c r="U120" i="2"/>
  <c r="U126" i="2"/>
  <c r="T135" i="2"/>
  <c r="U141" i="2"/>
  <c r="T37" i="2"/>
  <c r="V37" i="2" s="1"/>
  <c r="X37" i="2" s="1"/>
  <c r="S42" i="2"/>
  <c r="U48" i="2"/>
  <c r="T54" i="2"/>
  <c r="T59" i="2"/>
  <c r="T63" i="2"/>
  <c r="S40" i="2"/>
  <c r="T47" i="2"/>
  <c r="T53" i="2"/>
  <c r="S62" i="2"/>
  <c r="S67" i="2"/>
  <c r="U73" i="2"/>
  <c r="S79" i="2"/>
  <c r="U85" i="2"/>
  <c r="U89" i="2"/>
  <c r="S95" i="2"/>
  <c r="V95" i="2" s="1"/>
  <c r="X95" i="2" s="1"/>
  <c r="U40" i="2"/>
  <c r="T50" i="2"/>
  <c r="S39" i="2"/>
  <c r="S52" i="2"/>
  <c r="T60" i="2"/>
  <c r="T69" i="2"/>
  <c r="S77" i="2"/>
  <c r="U46" i="2"/>
  <c r="S64" i="2"/>
  <c r="U70" i="2"/>
  <c r="T77" i="2"/>
  <c r="T87" i="2"/>
  <c r="U91" i="2"/>
  <c r="T98" i="2"/>
  <c r="U103" i="2"/>
  <c r="U107" i="2"/>
  <c r="S113" i="2"/>
  <c r="T117" i="2"/>
  <c r="S124" i="2"/>
  <c r="T128" i="2"/>
  <c r="U132" i="2"/>
  <c r="S140" i="2"/>
  <c r="S145" i="2"/>
  <c r="T152" i="2"/>
  <c r="U170" i="2"/>
  <c r="S175" i="2"/>
  <c r="T44" i="2"/>
  <c r="T62" i="2"/>
  <c r="T79" i="2"/>
  <c r="V79" i="2" s="1"/>
  <c r="X79" i="2" s="1"/>
  <c r="U87" i="2"/>
  <c r="U95" i="2"/>
  <c r="U102" i="2"/>
  <c r="S111" i="2"/>
  <c r="U115" i="2"/>
  <c r="S59" i="2"/>
  <c r="T83" i="2"/>
  <c r="V83" i="2" s="1"/>
  <c r="X83" i="2" s="1"/>
  <c r="S101" i="2"/>
  <c r="W101" i="2" s="1"/>
  <c r="T111" i="2"/>
  <c r="T120" i="2"/>
  <c r="U59" i="2"/>
  <c r="T68" i="2"/>
  <c r="S72" i="2"/>
  <c r="U83" i="2"/>
  <c r="T97" i="2"/>
  <c r="S105" i="2"/>
  <c r="S114" i="2"/>
  <c r="T39" i="2"/>
  <c r="S44" i="2"/>
  <c r="U49" i="2"/>
  <c r="T55" i="2"/>
  <c r="U60" i="2"/>
  <c r="T64" i="2"/>
  <c r="U42" i="2"/>
  <c r="T49" i="2"/>
  <c r="U57" i="2"/>
  <c r="U64" i="2"/>
  <c r="U68" i="2"/>
  <c r="S74" i="2"/>
  <c r="S80" i="2"/>
  <c r="T86" i="2"/>
  <c r="S90" i="2"/>
  <c r="S96" i="2"/>
  <c r="U44" i="2"/>
  <c r="U51" i="2"/>
  <c r="T43" i="2"/>
  <c r="S53" i="2"/>
  <c r="S63" i="2"/>
  <c r="S71" i="2"/>
  <c r="S78" i="2"/>
  <c r="T52" i="2"/>
  <c r="U65" i="2"/>
  <c r="U71" i="2"/>
  <c r="T81" i="2"/>
  <c r="S88" i="2"/>
  <c r="U93" i="2"/>
  <c r="U100" i="2"/>
  <c r="T104" i="2"/>
  <c r="U108" i="2"/>
  <c r="T114" i="2"/>
  <c r="U118" i="2"/>
  <c r="S125" i="2"/>
  <c r="T129" i="2"/>
  <c r="U133" i="2"/>
  <c r="T141" i="2"/>
  <c r="S146" i="2"/>
  <c r="U153" i="2"/>
  <c r="T171" i="2"/>
  <c r="S176" i="2"/>
  <c r="T51" i="2"/>
  <c r="S75" i="2"/>
  <c r="U81" i="2"/>
  <c r="U88" i="2"/>
  <c r="T96" i="2"/>
  <c r="S47" i="2"/>
  <c r="W47" i="2" s="1"/>
  <c r="U39" i="2"/>
  <c r="U66" i="2"/>
  <c r="T88" i="2"/>
  <c r="U55" i="2"/>
  <c r="T76" i="2"/>
  <c r="U74" i="2"/>
  <c r="T102" i="2"/>
  <c r="S123" i="2"/>
  <c r="S143" i="2"/>
  <c r="S38" i="2"/>
  <c r="S92" i="2"/>
  <c r="T112" i="2"/>
  <c r="U75" i="2"/>
  <c r="S103" i="2"/>
  <c r="S121" i="2"/>
  <c r="S69" i="2"/>
  <c r="V69" i="2" s="1"/>
  <c r="X69" i="2" s="1"/>
  <c r="S84" i="2"/>
  <c r="T107" i="2"/>
  <c r="S122" i="2"/>
  <c r="S132" i="2"/>
  <c r="S142" i="2"/>
  <c r="S86" i="2"/>
  <c r="S100" i="2"/>
  <c r="U112" i="2"/>
  <c r="T123" i="2"/>
  <c r="S133" i="2"/>
  <c r="S138" i="2"/>
  <c r="S60" i="2"/>
  <c r="U122" i="2"/>
  <c r="T134" i="2"/>
  <c r="S148" i="2"/>
  <c r="U156" i="2"/>
  <c r="T161" i="2"/>
  <c r="S166" i="2"/>
  <c r="U173" i="2"/>
  <c r="T178" i="2"/>
  <c r="U183" i="2"/>
  <c r="S191" i="2"/>
  <c r="S102" i="2"/>
  <c r="U124" i="2"/>
  <c r="S135" i="2"/>
  <c r="U145" i="2"/>
  <c r="S150" i="2"/>
  <c r="U157" i="2"/>
  <c r="T162" i="2"/>
  <c r="S167" i="2"/>
  <c r="T174" i="2"/>
  <c r="T179" i="2"/>
  <c r="S185" i="2"/>
  <c r="U189" i="2"/>
  <c r="S194" i="2"/>
  <c r="U198" i="2"/>
  <c r="U80" i="2"/>
  <c r="W80" i="2" s="1"/>
  <c r="U137" i="2"/>
  <c r="S156" i="2"/>
  <c r="T170" i="2"/>
  <c r="S192" i="2"/>
  <c r="S196" i="2"/>
  <c r="S202" i="2"/>
  <c r="S81" i="2"/>
  <c r="U139" i="2"/>
  <c r="T156" i="2"/>
  <c r="S165" i="2"/>
  <c r="S182" i="2"/>
  <c r="S189" i="2"/>
  <c r="S198" i="2"/>
  <c r="S57" i="2"/>
  <c r="T138" i="2"/>
  <c r="U152" i="2"/>
  <c r="T159" i="2"/>
  <c r="S168" i="2"/>
  <c r="U179" i="2"/>
  <c r="T188" i="2"/>
  <c r="S119" i="2"/>
  <c r="T140" i="2"/>
  <c r="T160" i="2"/>
  <c r="S169" i="2"/>
  <c r="T181" i="2"/>
  <c r="S190" i="2"/>
  <c r="U199" i="2"/>
  <c r="U202" i="2"/>
  <c r="T46" i="2"/>
  <c r="T72" i="2"/>
  <c r="T94" i="2"/>
  <c r="U45" i="2"/>
  <c r="S85" i="2"/>
  <c r="V85" i="2" s="1"/>
  <c r="X85" i="2" s="1"/>
  <c r="U106" i="2"/>
  <c r="S127" i="2"/>
  <c r="U151" i="2"/>
  <c r="T58" i="2"/>
  <c r="U114" i="2"/>
  <c r="S109" i="2"/>
  <c r="S91" i="2"/>
  <c r="T136" i="2"/>
  <c r="T92" i="2"/>
  <c r="T127" i="2"/>
  <c r="U92" i="2"/>
  <c r="S144" i="2"/>
  <c r="T157" i="2"/>
  <c r="S174" i="2"/>
  <c r="T184" i="2"/>
  <c r="U110" i="2"/>
  <c r="T146" i="2"/>
  <c r="V146" i="2" s="1"/>
  <c r="X146" i="2" s="1"/>
  <c r="T158" i="2"/>
  <c r="U169" i="2"/>
  <c r="S186" i="2"/>
  <c r="S201" i="2"/>
  <c r="U94" i="2"/>
  <c r="T180" i="2"/>
  <c r="T106" i="2"/>
  <c r="S157" i="2"/>
  <c r="U192" i="2"/>
  <c r="U143" i="2"/>
  <c r="U58" i="2"/>
  <c r="W58" i="2" s="1"/>
  <c r="S51" i="2"/>
  <c r="T78" i="2"/>
  <c r="U38" i="2"/>
  <c r="S56" i="2"/>
  <c r="S61" i="2"/>
  <c r="W61" i="2" s="1"/>
  <c r="U90" i="2"/>
  <c r="S112" i="2"/>
  <c r="U131" i="2"/>
  <c r="T155" i="2"/>
  <c r="U77" i="2"/>
  <c r="U104" i="2"/>
  <c r="U117" i="2"/>
  <c r="U96" i="2"/>
  <c r="U113" i="2"/>
  <c r="T65" i="2"/>
  <c r="S73" i="2"/>
  <c r="W73" i="2" s="1"/>
  <c r="U99" i="2"/>
  <c r="T116" i="2"/>
  <c r="U130" i="2"/>
  <c r="S137" i="2"/>
  <c r="U79" i="2"/>
  <c r="S93" i="2"/>
  <c r="S108" i="2"/>
  <c r="U121" i="2"/>
  <c r="S128" i="2"/>
  <c r="U136" i="2"/>
  <c r="U144" i="2"/>
  <c r="S104" i="2"/>
  <c r="T124" i="2"/>
  <c r="T145" i="2"/>
  <c r="T151" i="2"/>
  <c r="S158" i="2"/>
  <c r="U164" i="2"/>
  <c r="T169" i="2"/>
  <c r="U175" i="2"/>
  <c r="U181" i="2"/>
  <c r="T189" i="2"/>
  <c r="U86" i="2"/>
  <c r="T118" i="2"/>
  <c r="S126" i="2"/>
  <c r="T143" i="2"/>
  <c r="T148" i="2"/>
  <c r="S153" i="2"/>
  <c r="S159" i="2"/>
  <c r="V159" i="2" s="1"/>
  <c r="X159" i="2" s="1"/>
  <c r="U165" i="2"/>
  <c r="S170" i="2"/>
  <c r="S177" i="2"/>
  <c r="U182" i="2"/>
  <c r="S187" i="2"/>
  <c r="T191" i="2"/>
  <c r="T196" i="2"/>
  <c r="S48" i="2"/>
  <c r="T100" i="2"/>
  <c r="U149" i="2"/>
  <c r="T163" i="2"/>
  <c r="T185" i="2"/>
  <c r="U194" i="2"/>
  <c r="U200" i="2"/>
  <c r="S117" i="2"/>
  <c r="U150" i="2"/>
  <c r="U163" i="2"/>
  <c r="T175" i="2"/>
  <c r="U185" i="2"/>
  <c r="U196" i="2"/>
  <c r="T202" i="2"/>
  <c r="U127" i="2"/>
  <c r="W127" i="2" s="1"/>
  <c r="U146" i="2"/>
  <c r="S154" i="2"/>
  <c r="U166" i="2"/>
  <c r="S173" i="2"/>
  <c r="S183" i="2"/>
  <c r="W183" i="2" s="1"/>
  <c r="S193" i="2"/>
  <c r="S131" i="2"/>
  <c r="T154" i="2"/>
  <c r="U167" i="2"/>
  <c r="U177" i="2"/>
  <c r="U186" i="2"/>
  <c r="U36" i="2"/>
  <c r="T199" i="2"/>
  <c r="T193" i="2"/>
  <c r="T201" i="2"/>
  <c r="U53" i="2"/>
  <c r="S99" i="2"/>
  <c r="S82" i="2"/>
  <c r="V82" i="2" s="1"/>
  <c r="X82" i="2" s="1"/>
  <c r="T56" i="2"/>
  <c r="U111" i="2"/>
  <c r="U78" i="2"/>
  <c r="S118" i="2"/>
  <c r="W118" i="2" s="1"/>
  <c r="U142" i="2"/>
  <c r="S149" i="2"/>
  <c r="W149" i="2" s="1"/>
  <c r="U168" i="2"/>
  <c r="S55" i="2"/>
  <c r="S136" i="2"/>
  <c r="S163" i="2"/>
  <c r="S180" i="2"/>
  <c r="T195" i="2"/>
  <c r="T139" i="2"/>
  <c r="U193" i="2"/>
  <c r="S141" i="2"/>
  <c r="S184" i="2"/>
  <c r="S160" i="2"/>
  <c r="T41" i="2"/>
  <c r="U62" i="2"/>
  <c r="T61" i="2"/>
  <c r="U84" i="2"/>
  <c r="T48" i="2"/>
  <c r="S68" i="2"/>
  <c r="U69" i="2"/>
  <c r="U97" i="2"/>
  <c r="U116" i="2"/>
  <c r="S139" i="2"/>
  <c r="U174" i="2"/>
  <c r="T85" i="2"/>
  <c r="S110" i="2"/>
  <c r="S49" i="2"/>
  <c r="T99" i="2"/>
  <c r="T119" i="2"/>
  <c r="T67" i="2"/>
  <c r="U82" i="2"/>
  <c r="T103" i="2"/>
  <c r="V103" i="2" s="1"/>
  <c r="X103" i="2" s="1"/>
  <c r="T121" i="2"/>
  <c r="T131" i="2"/>
  <c r="U140" i="2"/>
  <c r="T80" i="2"/>
  <c r="S94" i="2"/>
  <c r="T110" i="2"/>
  <c r="T122" i="2"/>
  <c r="T132" i="2"/>
  <c r="T137" i="2"/>
  <c r="S41" i="2"/>
  <c r="W41" i="2" s="1"/>
  <c r="S115" i="2"/>
  <c r="W115" i="2" s="1"/>
  <c r="T133" i="2"/>
  <c r="U147" i="2"/>
  <c r="S155" i="2"/>
  <c r="U160" i="2"/>
  <c r="T165" i="2"/>
  <c r="U171" i="2"/>
  <c r="T176" i="2"/>
  <c r="T182" i="2"/>
  <c r="T190" i="2"/>
  <c r="T93" i="2"/>
  <c r="S120" i="2"/>
  <c r="U134" i="2"/>
  <c r="T144" i="2"/>
  <c r="T149" i="2"/>
  <c r="U155" i="2"/>
  <c r="W155" i="2" s="1"/>
  <c r="U161" i="2"/>
  <c r="T166" i="2"/>
  <c r="V166" i="2" s="1"/>
  <c r="X166" i="2" s="1"/>
  <c r="T172" i="2"/>
  <c r="V172" i="2" s="1"/>
  <c r="X172" i="2" s="1"/>
  <c r="U178" i="2"/>
  <c r="U184" i="2"/>
  <c r="S188" i="2"/>
  <c r="T192" i="2"/>
  <c r="U197" i="2"/>
  <c r="U63" i="2"/>
  <c r="W63" i="2" s="1"/>
  <c r="U128" i="2"/>
  <c r="T150" i="2"/>
  <c r="V150" i="2" s="1"/>
  <c r="X150" i="2" s="1"/>
  <c r="S164" i="2"/>
  <c r="T187" i="2"/>
  <c r="U195" i="2"/>
  <c r="U201" i="2"/>
  <c r="S130" i="2"/>
  <c r="S151" i="2"/>
  <c r="T164" i="2"/>
  <c r="U180" i="2"/>
  <c r="U187" i="2"/>
  <c r="T197" i="2"/>
  <c r="S129" i="2"/>
  <c r="S147" i="2"/>
  <c r="W147" i="2" s="1"/>
  <c r="U158" i="2"/>
  <c r="T167" i="2"/>
  <c r="T177" i="2"/>
  <c r="T186" i="2"/>
  <c r="S98" i="2"/>
  <c r="U138" i="2"/>
  <c r="U159" i="2"/>
  <c r="W159" i="2" s="1"/>
  <c r="T168" i="2"/>
  <c r="V168" i="2" s="1"/>
  <c r="X168" i="2" s="1"/>
  <c r="S178" i="2"/>
  <c r="W178" i="2" s="1"/>
  <c r="U188" i="2"/>
  <c r="S200" i="2"/>
  <c r="S195" i="2"/>
  <c r="S46" i="2"/>
  <c r="T71" i="2"/>
  <c r="U125" i="2"/>
  <c r="S106" i="2"/>
  <c r="W106" i="2" s="1"/>
  <c r="S134" i="2"/>
  <c r="U123" i="2"/>
  <c r="S162" i="2"/>
  <c r="S179" i="2"/>
  <c r="T125" i="2"/>
  <c r="S152" i="2"/>
  <c r="U176" i="2"/>
  <c r="U190" i="2"/>
  <c r="U162" i="2"/>
  <c r="S197" i="2"/>
  <c r="S171" i="2"/>
  <c r="S199" i="2"/>
  <c r="T108" i="2"/>
  <c r="T153" i="2"/>
  <c r="U172" i="2"/>
  <c r="T147" i="2"/>
  <c r="V147" i="2" s="1"/>
  <c r="X147" i="2" s="1"/>
  <c r="T194" i="2"/>
  <c r="S181" i="2"/>
  <c r="S161" i="2"/>
  <c r="U191" i="2"/>
  <c r="T173" i="2"/>
  <c r="U129" i="2"/>
  <c r="T183" i="2"/>
  <c r="T198" i="2"/>
  <c r="T200" i="2"/>
  <c r="V107" i="2"/>
  <c r="X107" i="2" s="1"/>
  <c r="H37" i="2"/>
  <c r="H41" i="2"/>
  <c r="H45" i="2"/>
  <c r="G51" i="2"/>
  <c r="J51" i="2" s="1"/>
  <c r="L51" i="2" s="1"/>
  <c r="H55" i="2"/>
  <c r="I61" i="2"/>
  <c r="K61" i="2" s="1"/>
  <c r="I41" i="2"/>
  <c r="K41" i="2" s="1"/>
  <c r="H48" i="2"/>
  <c r="H59" i="2"/>
  <c r="H67" i="2"/>
  <c r="G73" i="2"/>
  <c r="G78" i="2"/>
  <c r="I83" i="2"/>
  <c r="K83" i="2" s="1"/>
  <c r="I89" i="2"/>
  <c r="K89" i="2" s="1"/>
  <c r="G94" i="2"/>
  <c r="H44" i="2"/>
  <c r="G53" i="2"/>
  <c r="J53" i="2" s="1"/>
  <c r="L53" i="2" s="1"/>
  <c r="I43" i="2"/>
  <c r="K43" i="2" s="1"/>
  <c r="I50" i="2"/>
  <c r="K50" i="2" s="1"/>
  <c r="G59" i="2"/>
  <c r="J59" i="2" s="1"/>
  <c r="L59" i="2" s="1"/>
  <c r="I67" i="2"/>
  <c r="K67" i="2" s="1"/>
  <c r="I73" i="2"/>
  <c r="K73" i="2" s="1"/>
  <c r="I79" i="2"/>
  <c r="K79" i="2" s="1"/>
  <c r="G41" i="2"/>
  <c r="J41" i="2" s="1"/>
  <c r="L41" i="2" s="1"/>
  <c r="H57" i="2"/>
  <c r="H76" i="2"/>
  <c r="H82" i="2"/>
  <c r="H88" i="2"/>
  <c r="H96" i="2"/>
  <c r="I101" i="2"/>
  <c r="K101" i="2" s="1"/>
  <c r="I105" i="2"/>
  <c r="K105" i="2" s="1"/>
  <c r="I111" i="2"/>
  <c r="K111" i="2" s="1"/>
  <c r="G115" i="2"/>
  <c r="I120" i="2"/>
  <c r="K120" i="2" s="1"/>
  <c r="H128" i="2"/>
  <c r="H133" i="2"/>
  <c r="J133" i="2" s="1"/>
  <c r="L133" i="2" s="1"/>
  <c r="H143" i="2"/>
  <c r="J143" i="2" s="1"/>
  <c r="L143" i="2" s="1"/>
  <c r="I149" i="2"/>
  <c r="K149" i="2" s="1"/>
  <c r="I155" i="2"/>
  <c r="K155" i="2" s="1"/>
  <c r="H175" i="2"/>
  <c r="J175" i="2" s="1"/>
  <c r="L175" i="2" s="1"/>
  <c r="H47" i="2"/>
  <c r="I57" i="2"/>
  <c r="K57" i="2" s="1"/>
  <c r="I64" i="2"/>
  <c r="K64" i="2" s="1"/>
  <c r="G75" i="2"/>
  <c r="H83" i="2"/>
  <c r="I90" i="2"/>
  <c r="K90" i="2" s="1"/>
  <c r="G95" i="2"/>
  <c r="I103" i="2"/>
  <c r="K103" i="2" s="1"/>
  <c r="G109" i="2"/>
  <c r="H115" i="2"/>
  <c r="H52" i="2"/>
  <c r="I81" i="2"/>
  <c r="K81" i="2" s="1"/>
  <c r="I94" i="2"/>
  <c r="K94" i="2" s="1"/>
  <c r="G105" i="2"/>
  <c r="G118" i="2"/>
  <c r="G63" i="2"/>
  <c r="J63" i="2" s="1"/>
  <c r="L63" i="2" s="1"/>
  <c r="H89" i="2"/>
  <c r="G103" i="2"/>
  <c r="H111" i="2"/>
  <c r="I122" i="2"/>
  <c r="K122" i="2" s="1"/>
  <c r="G129" i="2"/>
  <c r="I137" i="2"/>
  <c r="K137" i="2" s="1"/>
  <c r="I143" i="2"/>
  <c r="K143" i="2" s="1"/>
  <c r="I66" i="2"/>
  <c r="K66" i="2" s="1"/>
  <c r="H70" i="2"/>
  <c r="H74" i="2"/>
  <c r="G98" i="2"/>
  <c r="H110" i="2"/>
  <c r="G120" i="2"/>
  <c r="G126" i="2"/>
  <c r="I133" i="2"/>
  <c r="K133" i="2" s="1"/>
  <c r="I138" i="2"/>
  <c r="K138" i="2" s="1"/>
  <c r="G86" i="2"/>
  <c r="H120" i="2"/>
  <c r="H132" i="2"/>
  <c r="J132" i="2" s="1"/>
  <c r="L132" i="2" s="1"/>
  <c r="I144" i="2"/>
  <c r="K144" i="2" s="1"/>
  <c r="H149" i="2"/>
  <c r="J149" i="2" s="1"/>
  <c r="L149" i="2" s="1"/>
  <c r="G154" i="2"/>
  <c r="G160" i="2"/>
  <c r="I166" i="2"/>
  <c r="K166" i="2" s="1"/>
  <c r="G173" i="2"/>
  <c r="G179" i="2"/>
  <c r="H183" i="2"/>
  <c r="J183" i="2" s="1"/>
  <c r="L183" i="2" s="1"/>
  <c r="I189" i="2"/>
  <c r="K189" i="2" s="1"/>
  <c r="I71" i="2"/>
  <c r="K71" i="2" s="1"/>
  <c r="G38" i="2"/>
  <c r="J38" i="2" s="1"/>
  <c r="L38" i="2" s="1"/>
  <c r="H42" i="2"/>
  <c r="G46" i="2"/>
  <c r="J46" i="2" s="1"/>
  <c r="L46" i="2" s="1"/>
  <c r="I52" i="2"/>
  <c r="K52" i="2" s="1"/>
  <c r="H56" i="2"/>
  <c r="I63" i="2"/>
  <c r="K63" i="2" s="1"/>
  <c r="G42" i="2"/>
  <c r="J42" i="2" s="1"/>
  <c r="L42" i="2" s="1"/>
  <c r="G52" i="2"/>
  <c r="J52" i="2" s="1"/>
  <c r="L52" i="2" s="1"/>
  <c r="H63" i="2"/>
  <c r="H69" i="2"/>
  <c r="I74" i="2"/>
  <c r="K74" i="2" s="1"/>
  <c r="H79" i="2"/>
  <c r="I85" i="2"/>
  <c r="K85" i="2" s="1"/>
  <c r="H90" i="2"/>
  <c r="H95" i="2"/>
  <c r="H46" i="2"/>
  <c r="H54" i="2"/>
  <c r="G45" i="2"/>
  <c r="J45" i="2" s="1"/>
  <c r="L45" i="2" s="1"/>
  <c r="H53" i="2"/>
  <c r="I60" i="2"/>
  <c r="K60" i="2" s="1"/>
  <c r="G69" i="2"/>
  <c r="I75" i="2"/>
  <c r="K75" i="2" s="1"/>
  <c r="G37" i="2"/>
  <c r="J37" i="2" s="1"/>
  <c r="L37" i="2" s="1"/>
  <c r="G48" i="2"/>
  <c r="J48" i="2" s="1"/>
  <c r="L48" i="2" s="1"/>
  <c r="G60" i="2"/>
  <c r="J60" i="2" s="1"/>
  <c r="L60" i="2" s="1"/>
  <c r="H77" i="2"/>
  <c r="G83" i="2"/>
  <c r="G90" i="2"/>
  <c r="H97" i="2"/>
  <c r="I102" i="2"/>
  <c r="K102" i="2" s="1"/>
  <c r="H106" i="2"/>
  <c r="I112" i="2"/>
  <c r="K112" i="2" s="1"/>
  <c r="H116" i="2"/>
  <c r="H124" i="2"/>
  <c r="H129" i="2"/>
  <c r="J129" i="2" s="1"/>
  <c r="L129" i="2" s="1"/>
  <c r="H140" i="2"/>
  <c r="J140" i="2" s="1"/>
  <c r="L140" i="2" s="1"/>
  <c r="G144" i="2"/>
  <c r="I152" i="2"/>
  <c r="K152" i="2" s="1"/>
  <c r="H156" i="2"/>
  <c r="J156" i="2" s="1"/>
  <c r="L156" i="2" s="1"/>
  <c r="G176" i="2"/>
  <c r="I48" i="2"/>
  <c r="K48" i="2" s="1"/>
  <c r="H58" i="2"/>
  <c r="G68" i="2"/>
  <c r="I76" i="2"/>
  <c r="K76" i="2" s="1"/>
  <c r="H84" i="2"/>
  <c r="G91" i="2"/>
  <c r="I96" i="2"/>
  <c r="K96" i="2" s="1"/>
  <c r="I106" i="2"/>
  <c r="K106" i="2" s="1"/>
  <c r="G110" i="2"/>
  <c r="I116" i="2"/>
  <c r="K116" i="2" s="1"/>
  <c r="I58" i="2"/>
  <c r="K58" i="2" s="1"/>
  <c r="I87" i="2"/>
  <c r="K87" i="2" s="1"/>
  <c r="I95" i="2"/>
  <c r="K95" i="2" s="1"/>
  <c r="H109" i="2"/>
  <c r="J109" i="2" s="1"/>
  <c r="L109" i="2" s="1"/>
  <c r="I121" i="2"/>
  <c r="K121" i="2" s="1"/>
  <c r="G77" i="2"/>
  <c r="G96" i="2"/>
  <c r="H105" i="2"/>
  <c r="G114" i="2"/>
  <c r="H123" i="2"/>
  <c r="G133" i="2"/>
  <c r="H138" i="2"/>
  <c r="J138" i="2" s="1"/>
  <c r="L138" i="2" s="1"/>
  <c r="H51" i="2"/>
  <c r="G67" i="2"/>
  <c r="H71" i="2"/>
  <c r="I84" i="2"/>
  <c r="K84" i="2" s="1"/>
  <c r="H100" i="2"/>
  <c r="G112" i="2"/>
  <c r="G121" i="2"/>
  <c r="I129" i="2"/>
  <c r="K129" i="2" s="1"/>
  <c r="I134" i="2"/>
  <c r="K134" i="2" s="1"/>
  <c r="H139" i="2"/>
  <c r="J139" i="2" s="1"/>
  <c r="L139" i="2" s="1"/>
  <c r="H102" i="2"/>
  <c r="G122" i="2"/>
  <c r="I139" i="2"/>
  <c r="K139" i="2" s="1"/>
  <c r="I145" i="2"/>
  <c r="K145" i="2" s="1"/>
  <c r="H150" i="2"/>
  <c r="J150" i="2" s="1"/>
  <c r="L150" i="2" s="1"/>
  <c r="I156" i="2"/>
  <c r="K156" i="2" s="1"/>
  <c r="I162" i="2"/>
  <c r="K162" i="2" s="1"/>
  <c r="H167" i="2"/>
  <c r="J167" i="2" s="1"/>
  <c r="L167" i="2" s="1"/>
  <c r="G175" i="2"/>
  <c r="G180" i="2"/>
  <c r="I184" i="2"/>
  <c r="K184" i="2" s="1"/>
  <c r="I190" i="2"/>
  <c r="K190" i="2" s="1"/>
  <c r="I100" i="2"/>
  <c r="K100" i="2" s="1"/>
  <c r="G39" i="2"/>
  <c r="J39" i="2" s="1"/>
  <c r="L39" i="2" s="1"/>
  <c r="G43" i="2"/>
  <c r="J43" i="2" s="1"/>
  <c r="L43" i="2" s="1"/>
  <c r="G47" i="2"/>
  <c r="J47" i="2" s="1"/>
  <c r="L47" i="2" s="1"/>
  <c r="I53" i="2"/>
  <c r="K53" i="2" s="1"/>
  <c r="I59" i="2"/>
  <c r="K59" i="2" s="1"/>
  <c r="H64" i="2"/>
  <c r="G44" i="2"/>
  <c r="J44" i="2" s="1"/>
  <c r="L44" i="2" s="1"/>
  <c r="G55" i="2"/>
  <c r="J55" i="2" s="1"/>
  <c r="L55" i="2" s="1"/>
  <c r="H65" i="2"/>
  <c r="G71" i="2"/>
  <c r="H75" i="2"/>
  <c r="G81" i="2"/>
  <c r="I86" i="2"/>
  <c r="K86" i="2" s="1"/>
  <c r="H91" i="2"/>
  <c r="G97" i="2"/>
  <c r="I47" i="2"/>
  <c r="K47" i="2" s="1"/>
  <c r="H39" i="2"/>
  <c r="I46" i="2"/>
  <c r="K46" i="2" s="1"/>
  <c r="G56" i="2"/>
  <c r="J56" i="2" s="1"/>
  <c r="L56" i="2" s="1"/>
  <c r="H62" i="2"/>
  <c r="I70" i="2"/>
  <c r="K70" i="2" s="1"/>
  <c r="I77" i="2"/>
  <c r="K77" i="2" s="1"/>
  <c r="I38" i="2"/>
  <c r="K38" i="2" s="1"/>
  <c r="H49" i="2"/>
  <c r="G61" i="2"/>
  <c r="J61" i="2" s="1"/>
  <c r="L61" i="2" s="1"/>
  <c r="G79" i="2"/>
  <c r="G84" i="2"/>
  <c r="I92" i="2"/>
  <c r="K92" i="2" s="1"/>
  <c r="I98" i="2"/>
  <c r="K98" i="2" s="1"/>
  <c r="H103" i="2"/>
  <c r="H107" i="2"/>
  <c r="H113" i="2"/>
  <c r="I118" i="2"/>
  <c r="K118" i="2" s="1"/>
  <c r="H126" i="2"/>
  <c r="J126" i="2" s="1"/>
  <c r="L126" i="2" s="1"/>
  <c r="H130" i="2"/>
  <c r="G141" i="2"/>
  <c r="G146" i="2"/>
  <c r="H153" i="2"/>
  <c r="J153" i="2" s="1"/>
  <c r="L153" i="2" s="1"/>
  <c r="H171" i="2"/>
  <c r="J171" i="2" s="1"/>
  <c r="L171" i="2" s="1"/>
  <c r="G177" i="2"/>
  <c r="G54" i="2"/>
  <c r="J54" i="2" s="1"/>
  <c r="L54" i="2" s="1"/>
  <c r="H61" i="2"/>
  <c r="G70" i="2"/>
  <c r="J70" i="2" s="1"/>
  <c r="L70" i="2" s="1"/>
  <c r="H80" i="2"/>
  <c r="G87" i="2"/>
  <c r="H93" i="2"/>
  <c r="I97" i="2"/>
  <c r="K97" i="2" s="1"/>
  <c r="I107" i="2"/>
  <c r="K107" i="2" s="1"/>
  <c r="I113" i="2"/>
  <c r="K113" i="2" s="1"/>
  <c r="G117" i="2"/>
  <c r="H78" i="2"/>
  <c r="G89" i="2"/>
  <c r="G99" i="2"/>
  <c r="G111" i="2"/>
  <c r="I39" i="2"/>
  <c r="K39" i="2" s="1"/>
  <c r="G82" i="2"/>
  <c r="J82" i="2" s="1"/>
  <c r="L82" i="2" s="1"/>
  <c r="H99" i="2"/>
  <c r="G107" i="2"/>
  <c r="G116" i="2"/>
  <c r="I124" i="2"/>
  <c r="K124" i="2" s="1"/>
  <c r="H134" i="2"/>
  <c r="J134" i="2" s="1"/>
  <c r="L134" i="2" s="1"/>
  <c r="G139" i="2"/>
  <c r="I62" i="2"/>
  <c r="K62" i="2" s="1"/>
  <c r="H68" i="2"/>
  <c r="H72" i="2"/>
  <c r="G85" i="2"/>
  <c r="G102" i="2"/>
  <c r="H117" i="2"/>
  <c r="I123" i="2"/>
  <c r="K123" i="2" s="1"/>
  <c r="G130" i="2"/>
  <c r="H135" i="2"/>
  <c r="J135" i="2" s="1"/>
  <c r="L135" i="2" s="1"/>
  <c r="I140" i="2"/>
  <c r="K140" i="2" s="1"/>
  <c r="I110" i="2"/>
  <c r="K110" i="2" s="1"/>
  <c r="I130" i="2"/>
  <c r="K130" i="2" s="1"/>
  <c r="H141" i="2"/>
  <c r="J141" i="2" s="1"/>
  <c r="L141" i="2" s="1"/>
  <c r="I146" i="2"/>
  <c r="K146" i="2" s="1"/>
  <c r="G151" i="2"/>
  <c r="I158" i="2"/>
  <c r="K158" i="2" s="1"/>
  <c r="H163" i="2"/>
  <c r="J163" i="2" s="1"/>
  <c r="L163" i="2" s="1"/>
  <c r="G168" i="2"/>
  <c r="I177" i="2"/>
  <c r="K177" i="2" s="1"/>
  <c r="I181" i="2"/>
  <c r="K181" i="2" s="1"/>
  <c r="H185" i="2"/>
  <c r="J185" i="2" s="1"/>
  <c r="L185" i="2" s="1"/>
  <c r="G191" i="2"/>
  <c r="G108" i="2"/>
  <c r="I40" i="2"/>
  <c r="K40" i="2" s="1"/>
  <c r="I44" i="2"/>
  <c r="K44" i="2" s="1"/>
  <c r="I49" i="2"/>
  <c r="K49" i="2" s="1"/>
  <c r="I54" i="2"/>
  <c r="K54" i="2" s="1"/>
  <c r="H60" i="2"/>
  <c r="I37" i="2"/>
  <c r="K37" i="2" s="1"/>
  <c r="I45" i="2"/>
  <c r="K45" i="2" s="1"/>
  <c r="G57" i="2"/>
  <c r="J57" i="2" s="1"/>
  <c r="L57" i="2" s="1"/>
  <c r="G66" i="2"/>
  <c r="I72" i="2"/>
  <c r="K72" i="2" s="1"/>
  <c r="G76" i="2"/>
  <c r="J76" i="2" s="1"/>
  <c r="L76" i="2" s="1"/>
  <c r="I82" i="2"/>
  <c r="K82" i="2" s="1"/>
  <c r="H87" i="2"/>
  <c r="G92" i="2"/>
  <c r="H43" i="2"/>
  <c r="H50" i="2"/>
  <c r="I42" i="2"/>
  <c r="K42" i="2" s="1"/>
  <c r="G49" i="2"/>
  <c r="J49" i="2" s="1"/>
  <c r="L49" i="2" s="1"/>
  <c r="G58" i="2"/>
  <c r="J58" i="2" s="1"/>
  <c r="L58" i="2" s="1"/>
  <c r="H66" i="2"/>
  <c r="G72" i="2"/>
  <c r="I78" i="2"/>
  <c r="K78" i="2" s="1"/>
  <c r="G40" i="2"/>
  <c r="J40" i="2" s="1"/>
  <c r="L40" i="2" s="1"/>
  <c r="I56" i="2"/>
  <c r="K56" i="2" s="1"/>
  <c r="G64" i="2"/>
  <c r="J64" i="2" s="1"/>
  <c r="L64" i="2" s="1"/>
  <c r="G80" i="2"/>
  <c r="H86" i="2"/>
  <c r="G93" i="2"/>
  <c r="I99" i="2"/>
  <c r="K99" i="2" s="1"/>
  <c r="I104" i="2"/>
  <c r="K104" i="2" s="1"/>
  <c r="H108" i="2"/>
  <c r="H114" i="2"/>
  <c r="H119" i="2"/>
  <c r="H127" i="2"/>
  <c r="H131" i="2"/>
  <c r="H142" i="2"/>
  <c r="J142" i="2" s="1"/>
  <c r="L142" i="2" s="1"/>
  <c r="G147" i="2"/>
  <c r="I154" i="2"/>
  <c r="K154" i="2" s="1"/>
  <c r="H172" i="2"/>
  <c r="J172" i="2" s="1"/>
  <c r="L172" i="2" s="1"/>
  <c r="H40" i="2"/>
  <c r="I55" i="2"/>
  <c r="K55" i="2" s="1"/>
  <c r="G62" i="2"/>
  <c r="J62" i="2" s="1"/>
  <c r="L62" i="2" s="1"/>
  <c r="G74" i="2"/>
  <c r="J74" i="2" s="1"/>
  <c r="L74" i="2" s="1"/>
  <c r="H81" i="2"/>
  <c r="I88" i="2"/>
  <c r="K88" i="2" s="1"/>
  <c r="H94" i="2"/>
  <c r="G100" i="2"/>
  <c r="I108" i="2"/>
  <c r="K108" i="2" s="1"/>
  <c r="I114" i="2"/>
  <c r="K114" i="2" s="1"/>
  <c r="H38" i="2"/>
  <c r="I80" i="2"/>
  <c r="K80" i="2" s="1"/>
  <c r="I93" i="2"/>
  <c r="K93" i="2" s="1"/>
  <c r="G101" i="2"/>
  <c r="I115" i="2"/>
  <c r="K115" i="2" s="1"/>
  <c r="G50" i="2"/>
  <c r="J50" i="2" s="1"/>
  <c r="L50" i="2" s="1"/>
  <c r="G88" i="2"/>
  <c r="H101" i="2"/>
  <c r="I109" i="2"/>
  <c r="K109" i="2" s="1"/>
  <c r="H118" i="2"/>
  <c r="I128" i="2"/>
  <c r="K128" i="2" s="1"/>
  <c r="G135" i="2"/>
  <c r="G140" i="2"/>
  <c r="G65" i="2"/>
  <c r="J65" i="2" s="1"/>
  <c r="L65" i="2" s="1"/>
  <c r="I69" i="2"/>
  <c r="K69" i="2" s="1"/>
  <c r="H73" i="2"/>
  <c r="I91" i="2"/>
  <c r="K91" i="2" s="1"/>
  <c r="G104" i="2"/>
  <c r="G119" i="2"/>
  <c r="G125" i="2"/>
  <c r="G132" i="2"/>
  <c r="G136" i="2"/>
  <c r="H144" i="2"/>
  <c r="J144" i="2" s="1"/>
  <c r="L144" i="2" s="1"/>
  <c r="G113" i="2"/>
  <c r="G131" i="2"/>
  <c r="G142" i="2"/>
  <c r="H147" i="2"/>
  <c r="J147" i="2" s="1"/>
  <c r="L147" i="2" s="1"/>
  <c r="I170" i="2"/>
  <c r="K170" i="2" s="1"/>
  <c r="G192" i="2"/>
  <c r="I131" i="2"/>
  <c r="K131" i="2" s="1"/>
  <c r="I142" i="2"/>
  <c r="K142" i="2" s="1"/>
  <c r="I150" i="2"/>
  <c r="K150" i="2" s="1"/>
  <c r="G155" i="2"/>
  <c r="G161" i="2"/>
  <c r="I167" i="2"/>
  <c r="K167" i="2" s="1"/>
  <c r="H173" i="2"/>
  <c r="J173" i="2" s="1"/>
  <c r="L173" i="2" s="1"/>
  <c r="H179" i="2"/>
  <c r="J179" i="2" s="1"/>
  <c r="L179" i="2" s="1"/>
  <c r="G186" i="2"/>
  <c r="G193" i="2"/>
  <c r="I197" i="2"/>
  <c r="K197" i="2" s="1"/>
  <c r="G106" i="2"/>
  <c r="J106" i="2" s="1"/>
  <c r="L106" i="2" s="1"/>
  <c r="G127" i="2"/>
  <c r="I160" i="2"/>
  <c r="K160" i="2" s="1"/>
  <c r="H169" i="2"/>
  <c r="J169" i="2" s="1"/>
  <c r="L169" i="2" s="1"/>
  <c r="I178" i="2"/>
  <c r="K178" i="2" s="1"/>
  <c r="G187" i="2"/>
  <c r="H198" i="2"/>
  <c r="J198" i="2" s="1"/>
  <c r="L198" i="2" s="1"/>
  <c r="H112" i="2"/>
  <c r="J112" i="2" s="1"/>
  <c r="L112" i="2" s="1"/>
  <c r="G138" i="2"/>
  <c r="G156" i="2"/>
  <c r="I169" i="2"/>
  <c r="K169" i="2" s="1"/>
  <c r="H184" i="2"/>
  <c r="J184" i="2" s="1"/>
  <c r="L184" i="2" s="1"/>
  <c r="H194" i="2"/>
  <c r="J194" i="2" s="1"/>
  <c r="L194" i="2" s="1"/>
  <c r="H201" i="2"/>
  <c r="J201" i="2" s="1"/>
  <c r="L201" i="2" s="1"/>
  <c r="I68" i="2"/>
  <c r="K68" i="2" s="1"/>
  <c r="I135" i="2"/>
  <c r="K135" i="2" s="1"/>
  <c r="G152" i="2"/>
  <c r="H165" i="2"/>
  <c r="J165" i="2" s="1"/>
  <c r="L165" i="2" s="1"/>
  <c r="H176" i="2"/>
  <c r="J176" i="2" s="1"/>
  <c r="L176" i="2" s="1"/>
  <c r="H188" i="2"/>
  <c r="J188" i="2" s="1"/>
  <c r="L188" i="2" s="1"/>
  <c r="I195" i="2"/>
  <c r="K195" i="2" s="1"/>
  <c r="H92" i="2"/>
  <c r="H145" i="2"/>
  <c r="J145" i="2" s="1"/>
  <c r="L145" i="2" s="1"/>
  <c r="H158" i="2"/>
  <c r="J158" i="2" s="1"/>
  <c r="L158" i="2" s="1"/>
  <c r="G167" i="2"/>
  <c r="H181" i="2"/>
  <c r="J181" i="2" s="1"/>
  <c r="L181" i="2" s="1"/>
  <c r="I188" i="2"/>
  <c r="K188" i="2" s="1"/>
  <c r="H197" i="2"/>
  <c r="J197" i="2" s="1"/>
  <c r="L197" i="2" s="1"/>
  <c r="G199" i="2"/>
  <c r="I36" i="2"/>
  <c r="K36" i="2" s="1"/>
  <c r="I200" i="2"/>
  <c r="K200" i="2" s="1"/>
  <c r="G153" i="2"/>
  <c r="G178" i="2"/>
  <c r="H122" i="2"/>
  <c r="I132" i="2"/>
  <c r="K132" i="2" s="1"/>
  <c r="G143" i="2"/>
  <c r="H151" i="2"/>
  <c r="J151" i="2" s="1"/>
  <c r="L151" i="2" s="1"/>
  <c r="G157" i="2"/>
  <c r="I163" i="2"/>
  <c r="K163" i="2" s="1"/>
  <c r="H168" i="2"/>
  <c r="J168" i="2" s="1"/>
  <c r="L168" i="2" s="1"/>
  <c r="G174" i="2"/>
  <c r="H180" i="2"/>
  <c r="J180" i="2" s="1"/>
  <c r="L180" i="2" s="1"/>
  <c r="G188" i="2"/>
  <c r="G194" i="2"/>
  <c r="I198" i="2"/>
  <c r="K198" i="2" s="1"/>
  <c r="I117" i="2"/>
  <c r="K117" i="2" s="1"/>
  <c r="H136" i="2"/>
  <c r="J136" i="2" s="1"/>
  <c r="L136" i="2" s="1"/>
  <c r="H161" i="2"/>
  <c r="J161" i="2" s="1"/>
  <c r="L161" i="2" s="1"/>
  <c r="G170" i="2"/>
  <c r="I180" i="2"/>
  <c r="K180" i="2" s="1"/>
  <c r="G189" i="2"/>
  <c r="H199" i="2"/>
  <c r="J199" i="2" s="1"/>
  <c r="L199" i="2" s="1"/>
  <c r="I125" i="2"/>
  <c r="K125" i="2" s="1"/>
  <c r="I148" i="2"/>
  <c r="K148" i="2" s="1"/>
  <c r="I161" i="2"/>
  <c r="K161" i="2" s="1"/>
  <c r="H170" i="2"/>
  <c r="J170" i="2" s="1"/>
  <c r="L170" i="2" s="1"/>
  <c r="H187" i="2"/>
  <c r="J187" i="2" s="1"/>
  <c r="L187" i="2" s="1"/>
  <c r="G195" i="2"/>
  <c r="H98" i="2"/>
  <c r="G137" i="2"/>
  <c r="H157" i="2"/>
  <c r="J157" i="2" s="1"/>
  <c r="L157" i="2" s="1"/>
  <c r="G166" i="2"/>
  <c r="I179" i="2"/>
  <c r="K179" i="2" s="1"/>
  <c r="G190" i="2"/>
  <c r="G196" i="2"/>
  <c r="H104" i="2"/>
  <c r="H146" i="2"/>
  <c r="J146" i="2" s="1"/>
  <c r="L146" i="2" s="1"/>
  <c r="G159" i="2"/>
  <c r="I172" i="2"/>
  <c r="K172" i="2" s="1"/>
  <c r="G183" i="2"/>
  <c r="H190" i="2"/>
  <c r="J190" i="2" s="1"/>
  <c r="L190" i="2" s="1"/>
  <c r="I201" i="2"/>
  <c r="K201" i="2" s="1"/>
  <c r="H159" i="2"/>
  <c r="J159" i="2" s="1"/>
  <c r="L159" i="2" s="1"/>
  <c r="I182" i="2"/>
  <c r="K182" i="2" s="1"/>
  <c r="G123" i="2"/>
  <c r="G134" i="2"/>
  <c r="I147" i="2"/>
  <c r="K147" i="2" s="1"/>
  <c r="I153" i="2"/>
  <c r="K153" i="2" s="1"/>
  <c r="I159" i="2"/>
  <c r="K159" i="2" s="1"/>
  <c r="H164" i="2"/>
  <c r="J164" i="2" s="1"/>
  <c r="L164" i="2" s="1"/>
  <c r="G169" i="2"/>
  <c r="I175" i="2"/>
  <c r="K175" i="2" s="1"/>
  <c r="I183" i="2"/>
  <c r="K183" i="2" s="1"/>
  <c r="H191" i="2"/>
  <c r="J191" i="2" s="1"/>
  <c r="L191" i="2" s="1"/>
  <c r="H195" i="2"/>
  <c r="J195" i="2" s="1"/>
  <c r="L195" i="2" s="1"/>
  <c r="G201" i="2"/>
  <c r="H121" i="2"/>
  <c r="H148" i="2"/>
  <c r="J148" i="2" s="1"/>
  <c r="L148" i="2" s="1"/>
  <c r="G162" i="2"/>
  <c r="I173" i="2"/>
  <c r="K173" i="2" s="1"/>
  <c r="G182" i="2"/>
  <c r="I192" i="2"/>
  <c r="K192" i="2" s="1"/>
  <c r="G200" i="2"/>
  <c r="I51" i="2"/>
  <c r="K51" i="2" s="1"/>
  <c r="I127" i="2"/>
  <c r="K127" i="2" s="1"/>
  <c r="G149" i="2"/>
  <c r="H162" i="2"/>
  <c r="J162" i="2" s="1"/>
  <c r="L162" i="2" s="1"/>
  <c r="I174" i="2"/>
  <c r="K174" i="2" s="1"/>
  <c r="H189" i="2"/>
  <c r="J189" i="2" s="1"/>
  <c r="L189" i="2" s="1"/>
  <c r="I199" i="2"/>
  <c r="K199" i="2" s="1"/>
  <c r="I119" i="2"/>
  <c r="K119" i="2" s="1"/>
  <c r="G145" i="2"/>
  <c r="G158" i="2"/>
  <c r="I171" i="2"/>
  <c r="K171" i="2" s="1"/>
  <c r="G181" i="2"/>
  <c r="I191" i="2"/>
  <c r="K191" i="2" s="1"/>
  <c r="G197" i="2"/>
  <c r="G128" i="2"/>
  <c r="H152" i="2"/>
  <c r="J152" i="2" s="1"/>
  <c r="L152" i="2" s="1"/>
  <c r="I165" i="2"/>
  <c r="K165" i="2" s="1"/>
  <c r="I176" i="2"/>
  <c r="K176" i="2" s="1"/>
  <c r="G185" i="2"/>
  <c r="I202" i="2"/>
  <c r="K202" i="2" s="1"/>
  <c r="I196" i="2"/>
  <c r="K196" i="2" s="1"/>
  <c r="H202" i="2"/>
  <c r="J202" i="2" s="1"/>
  <c r="L202" i="2" s="1"/>
  <c r="G164" i="2"/>
  <c r="I187" i="2"/>
  <c r="K187" i="2" s="1"/>
  <c r="G124" i="2"/>
  <c r="I141" i="2"/>
  <c r="K141" i="2" s="1"/>
  <c r="G148" i="2"/>
  <c r="H154" i="2"/>
  <c r="J154" i="2" s="1"/>
  <c r="L154" i="2" s="1"/>
  <c r="H160" i="2"/>
  <c r="J160" i="2" s="1"/>
  <c r="L160" i="2" s="1"/>
  <c r="G165" i="2"/>
  <c r="G171" i="2"/>
  <c r="H178" i="2"/>
  <c r="J178" i="2" s="1"/>
  <c r="L178" i="2" s="1"/>
  <c r="I185" i="2"/>
  <c r="K185" i="2" s="1"/>
  <c r="H192" i="2"/>
  <c r="J192" i="2" s="1"/>
  <c r="L192" i="2" s="1"/>
  <c r="H196" i="2"/>
  <c r="J196" i="2" s="1"/>
  <c r="L196" i="2" s="1"/>
  <c r="G202" i="2"/>
  <c r="H125" i="2"/>
  <c r="H155" i="2"/>
  <c r="J155" i="2" s="1"/>
  <c r="L155" i="2" s="1"/>
  <c r="I168" i="2"/>
  <c r="K168" i="2" s="1"/>
  <c r="H174" i="2"/>
  <c r="J174" i="2" s="1"/>
  <c r="L174" i="2" s="1"/>
  <c r="G184" i="2"/>
  <c r="H193" i="2"/>
  <c r="J193" i="2" s="1"/>
  <c r="L193" i="2" s="1"/>
  <c r="I65" i="2"/>
  <c r="K65" i="2" s="1"/>
  <c r="I136" i="2"/>
  <c r="K136" i="2" s="1"/>
  <c r="G150" i="2"/>
  <c r="G163" i="2"/>
  <c r="H182" i="2"/>
  <c r="J182" i="2" s="1"/>
  <c r="L182" i="2" s="1"/>
  <c r="I193" i="2"/>
  <c r="K193" i="2" s="1"/>
  <c r="H200" i="2"/>
  <c r="J200" i="2" s="1"/>
  <c r="L200" i="2" s="1"/>
  <c r="I126" i="2"/>
  <c r="K126" i="2" s="1"/>
  <c r="I151" i="2"/>
  <c r="K151" i="2" s="1"/>
  <c r="I164" i="2"/>
  <c r="K164" i="2" s="1"/>
  <c r="G172" i="2"/>
  <c r="H186" i="2"/>
  <c r="J186" i="2" s="1"/>
  <c r="L186" i="2" s="1"/>
  <c r="I194" i="2"/>
  <c r="K194" i="2" s="1"/>
  <c r="H85" i="2"/>
  <c r="H137" i="2"/>
  <c r="J137" i="2" s="1"/>
  <c r="L137" i="2" s="1"/>
  <c r="I157" i="2"/>
  <c r="K157" i="2" s="1"/>
  <c r="H166" i="2"/>
  <c r="J166" i="2" s="1"/>
  <c r="L166" i="2" s="1"/>
  <c r="H177" i="2"/>
  <c r="J177" i="2" s="1"/>
  <c r="L177" i="2" s="1"/>
  <c r="I186" i="2"/>
  <c r="K186" i="2" s="1"/>
  <c r="G198" i="2"/>
  <c r="N37" i="2"/>
  <c r="M41" i="2"/>
  <c r="M47" i="2"/>
  <c r="N54" i="2"/>
  <c r="O59" i="2"/>
  <c r="O63" i="2"/>
  <c r="O41" i="2"/>
  <c r="O48" i="2"/>
  <c r="O55" i="2"/>
  <c r="M61" i="2"/>
  <c r="O68" i="2"/>
  <c r="N72" i="2"/>
  <c r="O77" i="2"/>
  <c r="O82" i="2"/>
  <c r="M87" i="2"/>
  <c r="N91" i="2"/>
  <c r="M95" i="2"/>
  <c r="O45" i="2"/>
  <c r="N52" i="2"/>
  <c r="N41" i="2"/>
  <c r="O49" i="2"/>
  <c r="N58" i="2"/>
  <c r="M72" i="2"/>
  <c r="N39" i="2"/>
  <c r="M43" i="2"/>
  <c r="M59" i="2"/>
  <c r="M66" i="2"/>
  <c r="N71" i="2"/>
  <c r="O78" i="2"/>
  <c r="N84" i="2"/>
  <c r="O94" i="2"/>
  <c r="N101" i="2"/>
  <c r="N105" i="2"/>
  <c r="O109" i="2"/>
  <c r="M115" i="2"/>
  <c r="N119" i="2"/>
  <c r="M124" i="2"/>
  <c r="M128" i="2"/>
  <c r="O132" i="2"/>
  <c r="O138" i="2"/>
  <c r="N142" i="2"/>
  <c r="O148" i="2"/>
  <c r="O154" i="2"/>
  <c r="M172" i="2"/>
  <c r="M177" i="2"/>
  <c r="N59" i="2"/>
  <c r="O67" i="2"/>
  <c r="O71" i="2"/>
  <c r="N81" i="2"/>
  <c r="O91" i="2"/>
  <c r="M100" i="2"/>
  <c r="O105" i="2"/>
  <c r="M112" i="2"/>
  <c r="O116" i="2"/>
  <c r="O64" i="2"/>
  <c r="M98" i="2"/>
  <c r="N110" i="2"/>
  <c r="M52" i="2"/>
  <c r="N79" i="2"/>
  <c r="O92" i="2"/>
  <c r="N102" i="2"/>
  <c r="O110" i="2"/>
  <c r="M120" i="2"/>
  <c r="O128" i="2"/>
  <c r="N135" i="2"/>
  <c r="M141" i="2"/>
  <c r="O81" i="2"/>
  <c r="N89" i="2"/>
  <c r="M109" i="2"/>
  <c r="O119" i="2"/>
  <c r="N126" i="2"/>
  <c r="M132" i="2"/>
  <c r="O140" i="2"/>
  <c r="N53" i="2"/>
  <c r="M107" i="2"/>
  <c r="N136" i="2"/>
  <c r="O150" i="2"/>
  <c r="M157" i="2"/>
  <c r="O163" i="2"/>
  <c r="N168" i="2"/>
  <c r="O175" i="2"/>
  <c r="N182" i="2"/>
  <c r="M186" i="2"/>
  <c r="M191" i="2"/>
  <c r="M83" i="2"/>
  <c r="M39" i="2"/>
  <c r="N45" i="2"/>
  <c r="M50" i="2"/>
  <c r="N56" i="2"/>
  <c r="O61" i="2"/>
  <c r="N38" i="2"/>
  <c r="O44" i="2"/>
  <c r="O52" i="2"/>
  <c r="N57" i="2"/>
  <c r="N65" i="2"/>
  <c r="O70" i="2"/>
  <c r="N75" i="2"/>
  <c r="M79" i="2"/>
  <c r="N85" i="2"/>
  <c r="O89" i="2"/>
  <c r="O93" i="2"/>
  <c r="O39" i="2"/>
  <c r="Q39" i="2" s="1"/>
  <c r="M49" i="2"/>
  <c r="O38" i="2"/>
  <c r="N47" i="2"/>
  <c r="M55" i="2"/>
  <c r="N66" i="2"/>
  <c r="N76" i="2"/>
  <c r="O46" i="2"/>
  <c r="O50" i="2"/>
  <c r="M63" i="2"/>
  <c r="M68" i="2"/>
  <c r="M74" i="2"/>
  <c r="M81" i="2"/>
  <c r="M91" i="2"/>
  <c r="O98" i="2"/>
  <c r="N103" i="2"/>
  <c r="N107" i="2"/>
  <c r="M113" i="2"/>
  <c r="O117" i="2"/>
  <c r="O122" i="2"/>
  <c r="M126" i="2"/>
  <c r="M130" i="2"/>
  <c r="O134" i="2"/>
  <c r="M140" i="2"/>
  <c r="M145" i="2"/>
  <c r="N152" i="2"/>
  <c r="O170" i="2"/>
  <c r="N175" i="2"/>
  <c r="M42" i="2"/>
  <c r="O65" i="2"/>
  <c r="O69" i="2"/>
  <c r="N73" i="2"/>
  <c r="N87" i="2"/>
  <c r="N95" i="2"/>
  <c r="O103" i="2"/>
  <c r="O108" i="2"/>
  <c r="O114" i="2"/>
  <c r="M54" i="2"/>
  <c r="M86" i="2"/>
  <c r="M102" i="2"/>
  <c r="P102" i="2" s="1"/>
  <c r="R102" i="2" s="1"/>
  <c r="M117" i="2"/>
  <c r="M58" i="2"/>
  <c r="O85" i="2"/>
  <c r="N98" i="2"/>
  <c r="N106" i="2"/>
  <c r="N117" i="2"/>
  <c r="O124" i="2"/>
  <c r="M131" i="2"/>
  <c r="O139" i="2"/>
  <c r="O60" i="2"/>
  <c r="O87" i="2"/>
  <c r="N96" i="2"/>
  <c r="O113" i="2"/>
  <c r="N121" i="2"/>
  <c r="N130" i="2"/>
  <c r="M136" i="2"/>
  <c r="M142" i="2"/>
  <c r="O96" i="2"/>
  <c r="O126" i="2"/>
  <c r="O143" i="2"/>
  <c r="N154" i="2"/>
  <c r="N160" i="2"/>
  <c r="M165" i="2"/>
  <c r="M171" i="2"/>
  <c r="M179" i="2"/>
  <c r="N184" i="2"/>
  <c r="N189" i="2"/>
  <c r="O40" i="2"/>
  <c r="M46" i="2"/>
  <c r="O53" i="2"/>
  <c r="O58" i="2"/>
  <c r="O62" i="2"/>
  <c r="M40" i="2"/>
  <c r="N46" i="2"/>
  <c r="M53" i="2"/>
  <c r="M60" i="2"/>
  <c r="N67" i="2"/>
  <c r="M71" i="2"/>
  <c r="M76" i="2"/>
  <c r="P76" i="2" s="1"/>
  <c r="R76" i="2" s="1"/>
  <c r="M80" i="2"/>
  <c r="O86" i="2"/>
  <c r="N90" i="2"/>
  <c r="N94" i="2"/>
  <c r="O43" i="2"/>
  <c r="M51" i="2"/>
  <c r="N40" i="2"/>
  <c r="N48" i="2"/>
  <c r="M57" i="2"/>
  <c r="N69" i="2"/>
  <c r="O79" i="2"/>
  <c r="O37" i="2"/>
  <c r="O51" i="2"/>
  <c r="M65" i="2"/>
  <c r="M70" i="2"/>
  <c r="O75" i="2"/>
  <c r="N83" i="2"/>
  <c r="M93" i="2"/>
  <c r="O99" i="2"/>
  <c r="N104" i="2"/>
  <c r="N108" i="2"/>
  <c r="N114" i="2"/>
  <c r="O118" i="2"/>
  <c r="M123" i="2"/>
  <c r="N127" i="2"/>
  <c r="O131" i="2"/>
  <c r="O136" i="2"/>
  <c r="N141" i="2"/>
  <c r="M146" i="2"/>
  <c r="O153" i="2"/>
  <c r="N171" i="2"/>
  <c r="M176" i="2"/>
  <c r="N43" i="2"/>
  <c r="O66" i="2"/>
  <c r="N70" i="2"/>
  <c r="O74" i="2"/>
  <c r="M89" i="2"/>
  <c r="O97" i="2"/>
  <c r="O104" i="2"/>
  <c r="M110" i="2"/>
  <c r="N115" i="2"/>
  <c r="O56" i="2"/>
  <c r="N92" i="2"/>
  <c r="M106" i="2"/>
  <c r="N118" i="2"/>
  <c r="M78" i="2"/>
  <c r="N86" i="2"/>
  <c r="O100" i="2"/>
  <c r="M108" i="2"/>
  <c r="P108" i="2" s="1"/>
  <c r="R108" i="2" s="1"/>
  <c r="M119" i="2"/>
  <c r="Q119" i="2" s="1"/>
  <c r="N125" i="2"/>
  <c r="N134" i="2"/>
  <c r="N140" i="2"/>
  <c r="M77" i="2"/>
  <c r="N88" i="2"/>
  <c r="M38" i="2"/>
  <c r="Q38" i="2" s="1"/>
  <c r="N60" i="2"/>
  <c r="M56" i="2"/>
  <c r="Q56" i="2" s="1"/>
  <c r="N78" i="2"/>
  <c r="M96" i="2"/>
  <c r="N51" i="2"/>
  <c r="N44" i="2"/>
  <c r="O80" i="2"/>
  <c r="O106" i="2"/>
  <c r="M125" i="2"/>
  <c r="M143" i="2"/>
  <c r="O178" i="2"/>
  <c r="O84" i="2"/>
  <c r="N113" i="2"/>
  <c r="N112" i="2"/>
  <c r="M104" i="2"/>
  <c r="N138" i="2"/>
  <c r="M99" i="2"/>
  <c r="O125" i="2"/>
  <c r="M137" i="2"/>
  <c r="N99" i="2"/>
  <c r="N147" i="2"/>
  <c r="M161" i="2"/>
  <c r="N173" i="2"/>
  <c r="M185" i="2"/>
  <c r="M62" i="2"/>
  <c r="M105" i="2"/>
  <c r="O137" i="2"/>
  <c r="O147" i="2"/>
  <c r="M155" i="2"/>
  <c r="O160" i="2"/>
  <c r="N165" i="2"/>
  <c r="O171" i="2"/>
  <c r="N178" i="2"/>
  <c r="O183" i="2"/>
  <c r="M188" i="2"/>
  <c r="M194" i="2"/>
  <c r="O198" i="2"/>
  <c r="N123" i="2"/>
  <c r="O145" i="2"/>
  <c r="O157" i="2"/>
  <c r="N166" i="2"/>
  <c r="N177" i="2"/>
  <c r="N188" i="2"/>
  <c r="P188" i="2" s="1"/>
  <c r="R188" i="2" s="1"/>
  <c r="N194" i="2"/>
  <c r="P194" i="2" s="1"/>
  <c r="R194" i="2" s="1"/>
  <c r="N201" i="2"/>
  <c r="O123" i="2"/>
  <c r="O146" i="2"/>
  <c r="M154" i="2"/>
  <c r="O166" i="2"/>
  <c r="M173" i="2"/>
  <c r="O188" i="2"/>
  <c r="Q188" i="2" s="1"/>
  <c r="O195" i="2"/>
  <c r="O201" i="2"/>
  <c r="M103" i="2"/>
  <c r="O142" i="2"/>
  <c r="O155" i="2"/>
  <c r="O169" i="2"/>
  <c r="O185" i="2"/>
  <c r="N197" i="2"/>
  <c r="N122" i="2"/>
  <c r="O149" i="2"/>
  <c r="N163" i="2"/>
  <c r="O180" i="2"/>
  <c r="M189" i="2"/>
  <c r="M193" i="2"/>
  <c r="N49" i="2"/>
  <c r="O42" i="2"/>
  <c r="M69" i="2"/>
  <c r="M88" i="2"/>
  <c r="M37" i="2"/>
  <c r="O73" i="2"/>
  <c r="M67" i="2"/>
  <c r="N97" i="2"/>
  <c r="N116" i="2"/>
  <c r="O133" i="2"/>
  <c r="N155" i="2"/>
  <c r="N68" i="2"/>
  <c r="O101" i="2"/>
  <c r="M85" i="2"/>
  <c r="P85" i="2" s="1"/>
  <c r="R85" i="2" s="1"/>
  <c r="N80" i="2"/>
  <c r="M121" i="2"/>
  <c r="M82" i="2"/>
  <c r="Q82" i="2" s="1"/>
  <c r="O115" i="2"/>
  <c r="N131" i="2"/>
  <c r="N144" i="2"/>
  <c r="O127" i="2"/>
  <c r="N156" i="2"/>
  <c r="O167" i="2"/>
  <c r="O181" i="2"/>
  <c r="O190" i="2"/>
  <c r="M90" i="2"/>
  <c r="P90" i="2" s="1"/>
  <c r="R90" i="2" s="1"/>
  <c r="N128" i="2"/>
  <c r="N139" i="2"/>
  <c r="M149" i="2"/>
  <c r="N157" i="2"/>
  <c r="M162" i="2"/>
  <c r="O168" i="2"/>
  <c r="M174" i="2"/>
  <c r="M180" i="2"/>
  <c r="N185" i="2"/>
  <c r="P185" i="2" s="1"/>
  <c r="R185" i="2" s="1"/>
  <c r="N191" i="2"/>
  <c r="N196" i="2"/>
  <c r="M202" i="2"/>
  <c r="N132" i="2"/>
  <c r="M152" i="2"/>
  <c r="M159" i="2"/>
  <c r="N172" i="2"/>
  <c r="M181" i="2"/>
  <c r="O191" i="2"/>
  <c r="O199" i="2"/>
  <c r="M101" i="2"/>
  <c r="N143" i="2"/>
  <c r="O152" i="2"/>
  <c r="N159" i="2"/>
  <c r="P159" i="2" s="1"/>
  <c r="R159" i="2" s="1"/>
  <c r="M168" i="2"/>
  <c r="N181" i="2"/>
  <c r="P181" i="2" s="1"/>
  <c r="R181" i="2" s="1"/>
  <c r="O193" i="2"/>
  <c r="M197" i="2"/>
  <c r="O76" i="2"/>
  <c r="M122" i="2"/>
  <c r="N149" i="2"/>
  <c r="N162" i="2"/>
  <c r="N174" i="2"/>
  <c r="O192" i="2"/>
  <c r="N77" i="2"/>
  <c r="N133" i="2"/>
  <c r="M156" i="2"/>
  <c r="N170" i="2"/>
  <c r="M184" i="2"/>
  <c r="N199" i="2"/>
  <c r="O36" i="2"/>
  <c r="N55" i="2"/>
  <c r="N50" i="2"/>
  <c r="N74" i="2"/>
  <c r="M92" i="2"/>
  <c r="M44" i="2"/>
  <c r="Q44" i="2" s="1"/>
  <c r="M45" i="2"/>
  <c r="M73" i="2"/>
  <c r="O102" i="2"/>
  <c r="O120" i="2"/>
  <c r="M139" i="2"/>
  <c r="P139" i="2" s="1"/>
  <c r="R139" i="2" s="1"/>
  <c r="O174" i="2"/>
  <c r="O72" i="2"/>
  <c r="O107" i="2"/>
  <c r="N100" i="2"/>
  <c r="M94" i="2"/>
  <c r="O129" i="2"/>
  <c r="O95" i="2"/>
  <c r="N120" i="2"/>
  <c r="O135" i="2"/>
  <c r="N82" i="2"/>
  <c r="N137" i="2"/>
  <c r="O159" i="2"/>
  <c r="M169" i="2"/>
  <c r="N183" i="2"/>
  <c r="M192" i="2"/>
  <c r="M97" i="2"/>
  <c r="M129" i="2"/>
  <c r="N145" i="2"/>
  <c r="N151" i="2"/>
  <c r="M158" i="2"/>
  <c r="O164" i="2"/>
  <c r="N169" i="2"/>
  <c r="N176" i="2"/>
  <c r="P176" i="2" s="1"/>
  <c r="R176" i="2" s="1"/>
  <c r="O182" i="2"/>
  <c r="N186" i="2"/>
  <c r="N192" i="2"/>
  <c r="O197" i="2"/>
  <c r="N111" i="2"/>
  <c r="M144" i="2"/>
  <c r="M153" i="2"/>
  <c r="O165" i="2"/>
  <c r="O176" i="2"/>
  <c r="O186" i="2"/>
  <c r="N193" i="2"/>
  <c r="N200" i="2"/>
  <c r="O121" i="2"/>
  <c r="O144" i="2"/>
  <c r="N153" i="2"/>
  <c r="M160" i="2"/>
  <c r="O172" i="2"/>
  <c r="M183" i="2"/>
  <c r="Q183" i="2" s="1"/>
  <c r="O194" i="2"/>
  <c r="O200" i="2"/>
  <c r="M84" i="2"/>
  <c r="M133" i="2"/>
  <c r="M150" i="2"/>
  <c r="M163" i="2"/>
  <c r="N180" i="2"/>
  <c r="O196" i="2"/>
  <c r="N42" i="2"/>
  <c r="M48" i="2"/>
  <c r="Q48" i="2" s="1"/>
  <c r="O111" i="2"/>
  <c r="N93" i="2"/>
  <c r="O57" i="2"/>
  <c r="M118" i="2"/>
  <c r="O187" i="2"/>
  <c r="M148" i="2"/>
  <c r="Q148" i="2" s="1"/>
  <c r="O173" i="2"/>
  <c r="N195" i="2"/>
  <c r="N158" i="2"/>
  <c r="M195" i="2"/>
  <c r="O88" i="2"/>
  <c r="N167" i="2"/>
  <c r="N202" i="2"/>
  <c r="M170" i="2"/>
  <c r="N124" i="2"/>
  <c r="M164" i="2"/>
  <c r="N198" i="2"/>
  <c r="O202" i="2"/>
  <c r="M64" i="2"/>
  <c r="Q64" i="2" s="1"/>
  <c r="N62" i="2"/>
  <c r="O151" i="2"/>
  <c r="O54" i="2"/>
  <c r="M127" i="2"/>
  <c r="N164" i="2"/>
  <c r="M116" i="2"/>
  <c r="N161" i="2"/>
  <c r="P161" i="2" s="1"/>
  <c r="R161" i="2" s="1"/>
  <c r="O184" i="2"/>
  <c r="O130" i="2"/>
  <c r="O179" i="2"/>
  <c r="M147" i="2"/>
  <c r="N190" i="2"/>
  <c r="N148" i="2"/>
  <c r="M198" i="2"/>
  <c r="Q198" i="2" s="1"/>
  <c r="N150" i="2"/>
  <c r="M182" i="2"/>
  <c r="O83" i="2"/>
  <c r="O90" i="2"/>
  <c r="N63" i="2"/>
  <c r="O112" i="2"/>
  <c r="O141" i="2"/>
  <c r="M178" i="2"/>
  <c r="M138" i="2"/>
  <c r="M166" i="2"/>
  <c r="O189" i="2"/>
  <c r="N146" i="2"/>
  <c r="M190" i="2"/>
  <c r="O158" i="2"/>
  <c r="M196" i="2"/>
  <c r="O161" i="2"/>
  <c r="N109" i="2"/>
  <c r="O162" i="2"/>
  <c r="N187" i="2"/>
  <c r="N64" i="2"/>
  <c r="M111" i="2"/>
  <c r="N179" i="2"/>
  <c r="M134" i="2"/>
  <c r="M114" i="2"/>
  <c r="M200" i="2"/>
  <c r="N61" i="2"/>
  <c r="M151" i="2"/>
  <c r="M201" i="2"/>
  <c r="O177" i="2"/>
  <c r="M187" i="2"/>
  <c r="M199" i="2"/>
  <c r="N129" i="2"/>
  <c r="M75" i="2"/>
  <c r="M167" i="2"/>
  <c r="M135" i="2"/>
  <c r="O47" i="2"/>
  <c r="O156" i="2"/>
  <c r="M175" i="2"/>
  <c r="H32" i="2"/>
  <c r="G36" i="2"/>
  <c r="J36" i="2" s="1"/>
  <c r="L36" i="2" s="1"/>
  <c r="S36" i="2"/>
  <c r="M36" i="2"/>
  <c r="T32" i="2"/>
  <c r="T36" i="2"/>
  <c r="H36" i="2"/>
  <c r="A203" i="2"/>
  <c r="A168" i="10"/>
  <c r="AF202" i="2"/>
  <c r="CC202" i="2"/>
  <c r="AX202" i="2"/>
  <c r="BE202" i="2"/>
  <c r="AK198" i="2"/>
  <c r="AS198" i="2" s="1"/>
  <c r="CQ198" i="2"/>
  <c r="CY198" i="2" s="1"/>
  <c r="CX198" i="2"/>
  <c r="B163" i="10"/>
  <c r="AR198" i="2"/>
  <c r="CB198" i="2"/>
  <c r="CE198" i="2" s="1"/>
  <c r="AW198" i="2"/>
  <c r="AZ198" i="2" s="1"/>
  <c r="AH198" i="2"/>
  <c r="CN198" i="2"/>
  <c r="DA197" i="2"/>
  <c r="CG198" i="2"/>
  <c r="CO198" i="2" s="1"/>
  <c r="AG199" i="2"/>
  <c r="AA198" i="2"/>
  <c r="AI198" i="2" s="1"/>
  <c r="D104" i="2"/>
  <c r="E105" i="2"/>
  <c r="AB199" i="2"/>
  <c r="BC199" i="2"/>
  <c r="BD199" i="2" s="1"/>
  <c r="BG199" i="2" s="1"/>
  <c r="AP199" i="2"/>
  <c r="BZ199" i="2"/>
  <c r="CV199" i="2"/>
  <c r="CA199" i="2"/>
  <c r="AQ199" i="2"/>
  <c r="CH199" i="2"/>
  <c r="AC199" i="2"/>
  <c r="AU199" i="2"/>
  <c r="CI199" i="2"/>
  <c r="CS199" i="2"/>
  <c r="CL199" i="2"/>
  <c r="AO199" i="2"/>
  <c r="CM199" i="2"/>
  <c r="AV199" i="2"/>
  <c r="CW199" i="2"/>
  <c r="CK199" i="2"/>
  <c r="CU199" i="2"/>
  <c r="AY199" i="2"/>
  <c r="AL199" i="2"/>
  <c r="AM199" i="2"/>
  <c r="CR199" i="2"/>
  <c r="CQ199" i="2" s="1"/>
  <c r="CY199" i="2" s="1"/>
  <c r="BB199" i="2"/>
  <c r="CD199" i="2"/>
  <c r="AE199" i="2"/>
  <c r="BF199" i="2"/>
  <c r="B201" i="2"/>
  <c r="J121" i="2" l="1"/>
  <c r="L121" i="2" s="1"/>
  <c r="V176" i="2"/>
  <c r="X176" i="2" s="1"/>
  <c r="W110" i="2"/>
  <c r="V52" i="2"/>
  <c r="X52" i="2" s="1"/>
  <c r="V186" i="2"/>
  <c r="X186" i="2" s="1"/>
  <c r="V119" i="2"/>
  <c r="X119" i="2" s="1"/>
  <c r="W51" i="2"/>
  <c r="V71" i="2"/>
  <c r="X71" i="2" s="1"/>
  <c r="W141" i="2"/>
  <c r="W67" i="2"/>
  <c r="V201" i="2"/>
  <c r="X201" i="2" s="1"/>
  <c r="W123" i="2"/>
  <c r="W140" i="2"/>
  <c r="W62" i="2"/>
  <c r="W175" i="2"/>
  <c r="V63" i="2"/>
  <c r="X63" i="2" s="1"/>
  <c r="V191" i="2"/>
  <c r="X191" i="2" s="1"/>
  <c r="V56" i="2"/>
  <c r="X56" i="2" s="1"/>
  <c r="W164" i="2"/>
  <c r="W120" i="2"/>
  <c r="W170" i="2"/>
  <c r="V116" i="2"/>
  <c r="X116" i="2" s="1"/>
  <c r="W132" i="2"/>
  <c r="V51" i="2"/>
  <c r="X51" i="2" s="1"/>
  <c r="V190" i="2"/>
  <c r="X190" i="2" s="1"/>
  <c r="V61" i="2"/>
  <c r="X61" i="2" s="1"/>
  <c r="W119" i="2"/>
  <c r="V87" i="2"/>
  <c r="X87" i="2" s="1"/>
  <c r="P202" i="2"/>
  <c r="R202" i="2" s="1"/>
  <c r="P191" i="2"/>
  <c r="R191" i="2" s="1"/>
  <c r="V187" i="2"/>
  <c r="X187" i="2" s="1"/>
  <c r="V182" i="2"/>
  <c r="X182" i="2" s="1"/>
  <c r="V122" i="2"/>
  <c r="X122" i="2" s="1"/>
  <c r="W49" i="2"/>
  <c r="W153" i="2"/>
  <c r="W108" i="2"/>
  <c r="V65" i="2"/>
  <c r="X65" i="2" s="1"/>
  <c r="W112" i="2"/>
  <c r="W91" i="2"/>
  <c r="P187" i="2"/>
  <c r="R187" i="2" s="1"/>
  <c r="V154" i="2"/>
  <c r="X154" i="2" s="1"/>
  <c r="V111" i="2"/>
  <c r="X111" i="2" s="1"/>
  <c r="V174" i="2"/>
  <c r="X174" i="2" s="1"/>
  <c r="V104" i="2"/>
  <c r="X104" i="2" s="1"/>
  <c r="V73" i="2"/>
  <c r="X73" i="2" s="1"/>
  <c r="P67" i="2"/>
  <c r="R67" i="2" s="1"/>
  <c r="P69" i="2"/>
  <c r="R69" i="2" s="1"/>
  <c r="P86" i="2"/>
  <c r="R86" i="2" s="1"/>
  <c r="V155" i="2"/>
  <c r="X155" i="2" s="1"/>
  <c r="W113" i="2"/>
  <c r="W90" i="2"/>
  <c r="V53" i="2"/>
  <c r="X53" i="2" s="1"/>
  <c r="V74" i="2"/>
  <c r="X74" i="2" s="1"/>
  <c r="V42" i="2"/>
  <c r="X42" i="2" s="1"/>
  <c r="V45" i="2"/>
  <c r="X45" i="2" s="1"/>
  <c r="W125" i="2"/>
  <c r="P57" i="2"/>
  <c r="R57" i="2" s="1"/>
  <c r="W78" i="2"/>
  <c r="W92" i="2"/>
  <c r="V142" i="2"/>
  <c r="X142" i="2" s="1"/>
  <c r="V59" i="2"/>
  <c r="X59" i="2" s="1"/>
  <c r="J125" i="2"/>
  <c r="L125" i="2" s="1"/>
  <c r="J120" i="2"/>
  <c r="L120" i="2" s="1"/>
  <c r="J115" i="2"/>
  <c r="L115" i="2" s="1"/>
  <c r="P186" i="2"/>
  <c r="R186" i="2" s="1"/>
  <c r="V64" i="2"/>
  <c r="X64" i="2" s="1"/>
  <c r="J119" i="2"/>
  <c r="L119" i="2" s="1"/>
  <c r="P195" i="2"/>
  <c r="R195" i="2" s="1"/>
  <c r="P200" i="2"/>
  <c r="R200" i="2" s="1"/>
  <c r="J124" i="2"/>
  <c r="L124" i="2" s="1"/>
  <c r="J128" i="2"/>
  <c r="L128" i="2" s="1"/>
  <c r="J131" i="2"/>
  <c r="L131" i="2" s="1"/>
  <c r="J127" i="2"/>
  <c r="L127" i="2" s="1"/>
  <c r="J130" i="2"/>
  <c r="L130" i="2" s="1"/>
  <c r="P201" i="2"/>
  <c r="R201" i="2" s="1"/>
  <c r="Y201" i="2" s="1"/>
  <c r="P190" i="2"/>
  <c r="R190" i="2" s="1"/>
  <c r="P193" i="2"/>
  <c r="R193" i="2" s="1"/>
  <c r="P192" i="2"/>
  <c r="R192" i="2" s="1"/>
  <c r="P183" i="2"/>
  <c r="R183" i="2" s="1"/>
  <c r="P197" i="2"/>
  <c r="R197" i="2" s="1"/>
  <c r="P184" i="2"/>
  <c r="R184" i="2" s="1"/>
  <c r="J122" i="2"/>
  <c r="L122" i="2" s="1"/>
  <c r="J118" i="2"/>
  <c r="L118" i="2" s="1"/>
  <c r="J108" i="2"/>
  <c r="L108" i="2" s="1"/>
  <c r="J117" i="2"/>
  <c r="L117" i="2" s="1"/>
  <c r="J113" i="2"/>
  <c r="L113" i="2" s="1"/>
  <c r="J116" i="2"/>
  <c r="L116" i="2" s="1"/>
  <c r="P198" i="2"/>
  <c r="R198" i="2" s="1"/>
  <c r="P189" i="2"/>
  <c r="R189" i="2" s="1"/>
  <c r="J114" i="2"/>
  <c r="L114" i="2" s="1"/>
  <c r="P199" i="2"/>
  <c r="R199" i="2" s="1"/>
  <c r="P196" i="2"/>
  <c r="R196" i="2" s="1"/>
  <c r="P182" i="2"/>
  <c r="R182" i="2" s="1"/>
  <c r="J123" i="2"/>
  <c r="L123" i="2" s="1"/>
  <c r="V106" i="2"/>
  <c r="X106" i="2" s="1"/>
  <c r="V118" i="2"/>
  <c r="X118" i="2" s="1"/>
  <c r="V101" i="2"/>
  <c r="X101" i="2" s="1"/>
  <c r="V57" i="2"/>
  <c r="X57" i="2" s="1"/>
  <c r="V136" i="2"/>
  <c r="X136" i="2" s="1"/>
  <c r="V156" i="2"/>
  <c r="X156" i="2" s="1"/>
  <c r="V128" i="2"/>
  <c r="X128" i="2" s="1"/>
  <c r="P98" i="2"/>
  <c r="R98" i="2" s="1"/>
  <c r="V89" i="2"/>
  <c r="X89" i="2" s="1"/>
  <c r="P80" i="2"/>
  <c r="R80" i="2" s="1"/>
  <c r="P131" i="2"/>
  <c r="R131" i="2" s="1"/>
  <c r="P74" i="2"/>
  <c r="R74" i="2" s="1"/>
  <c r="V81" i="2"/>
  <c r="X81" i="2" s="1"/>
  <c r="P60" i="2"/>
  <c r="R60" i="2" s="1"/>
  <c r="P118" i="2"/>
  <c r="R118" i="2" s="1"/>
  <c r="P146" i="2"/>
  <c r="R146" i="2" s="1"/>
  <c r="P96" i="2"/>
  <c r="R96" i="2" s="1"/>
  <c r="P110" i="2"/>
  <c r="R110" i="2" s="1"/>
  <c r="P137" i="2"/>
  <c r="R137" i="2" s="1"/>
  <c r="P71" i="2"/>
  <c r="R71" i="2" s="1"/>
  <c r="P63" i="2"/>
  <c r="R63" i="2" s="1"/>
  <c r="P66" i="2"/>
  <c r="R66" i="2" s="1"/>
  <c r="P72" i="2"/>
  <c r="R72" i="2" s="1"/>
  <c r="P47" i="2"/>
  <c r="R47" i="2" s="1"/>
  <c r="P68" i="2"/>
  <c r="R68" i="2" s="1"/>
  <c r="P50" i="2"/>
  <c r="R50" i="2" s="1"/>
  <c r="P167" i="2"/>
  <c r="R167" i="2" s="1"/>
  <c r="P94" i="2"/>
  <c r="R94" i="2" s="1"/>
  <c r="P37" i="2"/>
  <c r="R37" i="2" s="1"/>
  <c r="P103" i="2"/>
  <c r="R103" i="2" s="1"/>
  <c r="P65" i="2"/>
  <c r="R65" i="2" s="1"/>
  <c r="P51" i="2"/>
  <c r="R51" i="2" s="1"/>
  <c r="P142" i="2"/>
  <c r="R142" i="2" s="1"/>
  <c r="P42" i="2"/>
  <c r="R42" i="2" s="1"/>
  <c r="P81" i="2"/>
  <c r="R81" i="2" s="1"/>
  <c r="P79" i="2"/>
  <c r="R79" i="2" s="1"/>
  <c r="P39" i="2"/>
  <c r="R39" i="2" s="1"/>
  <c r="P141" i="2"/>
  <c r="R141" i="2" s="1"/>
  <c r="P52" i="2"/>
  <c r="R52" i="2" s="1"/>
  <c r="P59" i="2"/>
  <c r="R59" i="2" s="1"/>
  <c r="P41" i="2"/>
  <c r="R41" i="2" s="1"/>
  <c r="W129" i="2"/>
  <c r="V152" i="2"/>
  <c r="X152" i="2" s="1"/>
  <c r="W82" i="2"/>
  <c r="W167" i="2"/>
  <c r="V192" i="2"/>
  <c r="X192" i="2" s="1"/>
  <c r="V143" i="2"/>
  <c r="X143" i="2" s="1"/>
  <c r="W44" i="2"/>
  <c r="V80" i="2"/>
  <c r="X80" i="2" s="1"/>
  <c r="V124" i="2"/>
  <c r="X124" i="2" s="1"/>
  <c r="V40" i="2"/>
  <c r="X40" i="2" s="1"/>
  <c r="V97" i="2"/>
  <c r="X97" i="2" s="1"/>
  <c r="V88" i="2"/>
  <c r="X88" i="2" s="1"/>
  <c r="V96" i="2"/>
  <c r="X96" i="2" s="1"/>
  <c r="V62" i="2"/>
  <c r="X62" i="2" s="1"/>
  <c r="V43" i="2"/>
  <c r="X43" i="2" s="1"/>
  <c r="V195" i="2"/>
  <c r="X195" i="2" s="1"/>
  <c r="V113" i="2"/>
  <c r="X113" i="2" s="1"/>
  <c r="Q190" i="2"/>
  <c r="V126" i="2"/>
  <c r="X126" i="2" s="1"/>
  <c r="P179" i="2"/>
  <c r="R179" i="2" s="1"/>
  <c r="P169" i="2"/>
  <c r="R169" i="2" s="1"/>
  <c r="P145" i="2"/>
  <c r="R145" i="2" s="1"/>
  <c r="P174" i="2"/>
  <c r="R174" i="2" s="1"/>
  <c r="P157" i="2"/>
  <c r="R157" i="2" s="1"/>
  <c r="V183" i="2"/>
  <c r="X183" i="2" s="1"/>
  <c r="P173" i="2"/>
  <c r="R173" i="2" s="1"/>
  <c r="P171" i="2"/>
  <c r="R171" i="2" s="1"/>
  <c r="Q169" i="2"/>
  <c r="P177" i="2"/>
  <c r="R177" i="2" s="1"/>
  <c r="Q78" i="2"/>
  <c r="Q55" i="2"/>
  <c r="V170" i="2"/>
  <c r="X170" i="2" s="1"/>
  <c r="V132" i="2"/>
  <c r="X132" i="2" s="1"/>
  <c r="V149" i="2"/>
  <c r="X149" i="2" s="1"/>
  <c r="P119" i="2"/>
  <c r="R119" i="2" s="1"/>
  <c r="P148" i="2"/>
  <c r="R148" i="2" s="1"/>
  <c r="V39" i="2"/>
  <c r="X39" i="2" s="1"/>
  <c r="V76" i="2"/>
  <c r="X76" i="2" s="1"/>
  <c r="Q92" i="2"/>
  <c r="P165" i="2"/>
  <c r="R165" i="2" s="1"/>
  <c r="Q70" i="2"/>
  <c r="Q170" i="2"/>
  <c r="Q103" i="2"/>
  <c r="P123" i="2"/>
  <c r="R123" i="2" s="1"/>
  <c r="V199" i="2"/>
  <c r="X199" i="2" s="1"/>
  <c r="V94" i="2"/>
  <c r="X94" i="2" s="1"/>
  <c r="V121" i="2"/>
  <c r="X121" i="2" s="1"/>
  <c r="V92" i="2"/>
  <c r="X92" i="2" s="1"/>
  <c r="V78" i="2"/>
  <c r="X78" i="2" s="1"/>
  <c r="V90" i="2"/>
  <c r="X90" i="2" s="1"/>
  <c r="V54" i="2"/>
  <c r="X54" i="2" s="1"/>
  <c r="V77" i="2"/>
  <c r="X77" i="2" s="1"/>
  <c r="Q167" i="2"/>
  <c r="Q162" i="2"/>
  <c r="P172" i="2"/>
  <c r="R172" i="2" s="1"/>
  <c r="V123" i="2"/>
  <c r="X123" i="2" s="1"/>
  <c r="V75" i="2"/>
  <c r="X75" i="2" s="1"/>
  <c r="V114" i="2"/>
  <c r="X114" i="2" s="1"/>
  <c r="V50" i="2"/>
  <c r="X50" i="2" s="1"/>
  <c r="P38" i="2"/>
  <c r="R38" i="2" s="1"/>
  <c r="P180" i="2"/>
  <c r="R180" i="2" s="1"/>
  <c r="Q84" i="2"/>
  <c r="Q172" i="2"/>
  <c r="Q176" i="2"/>
  <c r="P115" i="2"/>
  <c r="R115" i="2" s="1"/>
  <c r="V44" i="2"/>
  <c r="X44" i="2" s="1"/>
  <c r="V58" i="2"/>
  <c r="X58" i="2" s="1"/>
  <c r="P170" i="2"/>
  <c r="R170" i="2" s="1"/>
  <c r="J111" i="2"/>
  <c r="L111" i="2" s="1"/>
  <c r="P163" i="2"/>
  <c r="R163" i="2" s="1"/>
  <c r="J107" i="2"/>
  <c r="L107" i="2" s="1"/>
  <c r="P178" i="2"/>
  <c r="R178" i="2" s="1"/>
  <c r="P175" i="2"/>
  <c r="R175" i="2" s="1"/>
  <c r="J110" i="2"/>
  <c r="L110" i="2" s="1"/>
  <c r="P152" i="2"/>
  <c r="R152" i="2" s="1"/>
  <c r="P150" i="2"/>
  <c r="R150" i="2" s="1"/>
  <c r="P107" i="2"/>
  <c r="R107" i="2" s="1"/>
  <c r="P144" i="2"/>
  <c r="R144" i="2" s="1"/>
  <c r="P135" i="2"/>
  <c r="R135" i="2" s="1"/>
  <c r="P114" i="2"/>
  <c r="R114" i="2" s="1"/>
  <c r="P106" i="2"/>
  <c r="R106" i="2" s="1"/>
  <c r="V197" i="2"/>
  <c r="X197" i="2" s="1"/>
  <c r="W99" i="2"/>
  <c r="V180" i="2"/>
  <c r="X180" i="2" s="1"/>
  <c r="V188" i="2"/>
  <c r="X188" i="2" s="1"/>
  <c r="V138" i="2"/>
  <c r="X138" i="2" s="1"/>
  <c r="P84" i="2"/>
  <c r="R84" i="2" s="1"/>
  <c r="P88" i="2"/>
  <c r="R88" i="2" s="1"/>
  <c r="P125" i="2"/>
  <c r="R125" i="2" s="1"/>
  <c r="P121" i="2"/>
  <c r="R121" i="2" s="1"/>
  <c r="P117" i="2"/>
  <c r="R117" i="2" s="1"/>
  <c r="V158" i="2"/>
  <c r="X158" i="2" s="1"/>
  <c r="V160" i="2"/>
  <c r="X160" i="2" s="1"/>
  <c r="P92" i="2"/>
  <c r="R92" i="2" s="1"/>
  <c r="V141" i="2"/>
  <c r="X141" i="2" s="1"/>
  <c r="P78" i="2"/>
  <c r="R78" i="2" s="1"/>
  <c r="Q95" i="2"/>
  <c r="Q124" i="2"/>
  <c r="J88" i="2"/>
  <c r="L88" i="2" s="1"/>
  <c r="J93" i="2"/>
  <c r="L93" i="2" s="1"/>
  <c r="V110" i="2"/>
  <c r="X110" i="2" s="1"/>
  <c r="P55" i="2"/>
  <c r="R55" i="2" s="1"/>
  <c r="Q175" i="2"/>
  <c r="Q187" i="2"/>
  <c r="Q158" i="2"/>
  <c r="P166" i="2"/>
  <c r="R166" i="2" s="1"/>
  <c r="Q112" i="2"/>
  <c r="Q182" i="2"/>
  <c r="Q127" i="2"/>
  <c r="Q57" i="2"/>
  <c r="Q150" i="2"/>
  <c r="Q153" i="2"/>
  <c r="P130" i="2"/>
  <c r="R130" i="2" s="1"/>
  <c r="P113" i="2"/>
  <c r="R113" i="2" s="1"/>
  <c r="P91" i="2"/>
  <c r="R91" i="2" s="1"/>
  <c r="J100" i="2"/>
  <c r="L100" i="2" s="1"/>
  <c r="J89" i="2"/>
  <c r="L89" i="2" s="1"/>
  <c r="J96" i="2"/>
  <c r="L96" i="2" s="1"/>
  <c r="J69" i="2"/>
  <c r="L69" i="2" s="1"/>
  <c r="V41" i="2"/>
  <c r="X41" i="2" s="1"/>
  <c r="V129" i="2"/>
  <c r="X129" i="2" s="1"/>
  <c r="V139" i="2"/>
  <c r="X139" i="2" s="1"/>
  <c r="V177" i="2"/>
  <c r="X177" i="2" s="1"/>
  <c r="W202" i="2"/>
  <c r="V145" i="2"/>
  <c r="X145" i="2" s="1"/>
  <c r="W50" i="2"/>
  <c r="P100" i="2"/>
  <c r="R100" i="2" s="1"/>
  <c r="P87" i="2"/>
  <c r="R87" i="2" s="1"/>
  <c r="J81" i="2"/>
  <c r="L81" i="2" s="1"/>
  <c r="J72" i="2"/>
  <c r="L72" i="2" s="1"/>
  <c r="W121" i="2"/>
  <c r="P44" i="2"/>
  <c r="R44" i="2" s="1"/>
  <c r="P48" i="2"/>
  <c r="R48" i="2" s="1"/>
  <c r="Q200" i="2"/>
  <c r="Q111" i="2"/>
  <c r="P129" i="2"/>
  <c r="R129" i="2" s="1"/>
  <c r="Q149" i="2"/>
  <c r="Q40" i="2"/>
  <c r="Q46" i="2"/>
  <c r="P128" i="2"/>
  <c r="R128" i="2" s="1"/>
  <c r="Q59" i="2"/>
  <c r="J67" i="2"/>
  <c r="L67" i="2" s="1"/>
  <c r="J77" i="2"/>
  <c r="L77" i="2" s="1"/>
  <c r="J90" i="2"/>
  <c r="L90" i="2" s="1"/>
  <c r="V108" i="2"/>
  <c r="X108" i="2" s="1"/>
  <c r="V115" i="2"/>
  <c r="X115" i="2" s="1"/>
  <c r="V99" i="2"/>
  <c r="X99" i="2" s="1"/>
  <c r="V112" i="2"/>
  <c r="X112" i="2" s="1"/>
  <c r="V127" i="2"/>
  <c r="X127" i="2" s="1"/>
  <c r="V140" i="2"/>
  <c r="X140" i="2" s="1"/>
  <c r="P95" i="2"/>
  <c r="R95" i="2" s="1"/>
  <c r="J66" i="2"/>
  <c r="L66" i="2" s="1"/>
  <c r="J71" i="2"/>
  <c r="L71" i="2" s="1"/>
  <c r="J68" i="2"/>
  <c r="L68" i="2" s="1"/>
  <c r="W195" i="2"/>
  <c r="V125" i="2"/>
  <c r="X125" i="2" s="1"/>
  <c r="P64" i="2"/>
  <c r="R64" i="2" s="1"/>
  <c r="J73" i="2"/>
  <c r="L73" i="2" s="1"/>
  <c r="V137" i="2"/>
  <c r="X137" i="2" s="1"/>
  <c r="Q133" i="2"/>
  <c r="Q94" i="2"/>
  <c r="J102" i="2"/>
  <c r="L102" i="2" s="1"/>
  <c r="V153" i="2"/>
  <c r="X153" i="2" s="1"/>
  <c r="V49" i="2"/>
  <c r="X49" i="2" s="1"/>
  <c r="W134" i="2"/>
  <c r="W130" i="2"/>
  <c r="W93" i="2"/>
  <c r="W60" i="2"/>
  <c r="V175" i="2"/>
  <c r="X175" i="2" s="1"/>
  <c r="W76" i="2"/>
  <c r="Q113" i="2"/>
  <c r="P126" i="2"/>
  <c r="R126" i="2" s="1"/>
  <c r="J84" i="2"/>
  <c r="L84" i="2" s="1"/>
  <c r="J97" i="2"/>
  <c r="L97" i="2" s="1"/>
  <c r="J86" i="2"/>
  <c r="L86" i="2" s="1"/>
  <c r="P56" i="2"/>
  <c r="R56" i="2" s="1"/>
  <c r="P40" i="2"/>
  <c r="R40" i="2" s="1"/>
  <c r="P70" i="2"/>
  <c r="R70" i="2" s="1"/>
  <c r="Q47" i="2"/>
  <c r="Q114" i="2"/>
  <c r="Q178" i="2"/>
  <c r="Q139" i="2"/>
  <c r="P112" i="2"/>
  <c r="R112" i="2" s="1"/>
  <c r="P124" i="2"/>
  <c r="R124" i="2" s="1"/>
  <c r="J85" i="2"/>
  <c r="L85" i="2" s="1"/>
  <c r="J79" i="2"/>
  <c r="L79" i="2" s="1"/>
  <c r="J83" i="2"/>
  <c r="L83" i="2" s="1"/>
  <c r="J75" i="2"/>
  <c r="L75" i="2" s="1"/>
  <c r="J78" i="2"/>
  <c r="L78" i="2" s="1"/>
  <c r="V93" i="2"/>
  <c r="X93" i="2" s="1"/>
  <c r="V91" i="2"/>
  <c r="X91" i="2" s="1"/>
  <c r="W199" i="2"/>
  <c r="V179" i="2"/>
  <c r="X179" i="2" s="1"/>
  <c r="W136" i="2"/>
  <c r="W96" i="2"/>
  <c r="W57" i="2"/>
  <c r="V202" i="2"/>
  <c r="X202" i="2" s="1"/>
  <c r="W156" i="2"/>
  <c r="W42" i="2"/>
  <c r="W37" i="2"/>
  <c r="J80" i="2"/>
  <c r="L80" i="2" s="1"/>
  <c r="P82" i="2"/>
  <c r="R82" i="2" s="1"/>
  <c r="P46" i="2"/>
  <c r="R46" i="2" s="1"/>
  <c r="Q130" i="2"/>
  <c r="Q118" i="2"/>
  <c r="Q163" i="2"/>
  <c r="Q155" i="2"/>
  <c r="Q96" i="2"/>
  <c r="Q87" i="2"/>
  <c r="Q68" i="2"/>
  <c r="J87" i="2"/>
  <c r="L87" i="2" s="1"/>
  <c r="V47" i="2"/>
  <c r="X47" i="2" s="1"/>
  <c r="V120" i="2"/>
  <c r="X120" i="2" s="1"/>
  <c r="V60" i="2"/>
  <c r="X60" i="2" s="1"/>
  <c r="V67" i="2"/>
  <c r="X67" i="2" s="1"/>
  <c r="W177" i="2"/>
  <c r="W154" i="2"/>
  <c r="W126" i="2"/>
  <c r="W56" i="2"/>
  <c r="W85" i="2"/>
  <c r="V167" i="2"/>
  <c r="X167" i="2" s="1"/>
  <c r="W103" i="2"/>
  <c r="W74" i="2"/>
  <c r="W52" i="2"/>
  <c r="P143" i="2"/>
  <c r="R143" i="2" s="1"/>
  <c r="Q52" i="2"/>
  <c r="J92" i="2"/>
  <c r="L92" i="2" s="1"/>
  <c r="P111" i="2"/>
  <c r="R111" i="2" s="1"/>
  <c r="P155" i="2"/>
  <c r="R155" i="2" s="1"/>
  <c r="P140" i="2"/>
  <c r="R140" i="2" s="1"/>
  <c r="J99" i="2"/>
  <c r="L99" i="2" s="1"/>
  <c r="J91" i="2"/>
  <c r="L91" i="2" s="1"/>
  <c r="J98" i="2"/>
  <c r="L98" i="2" s="1"/>
  <c r="J95" i="2"/>
  <c r="L95" i="2" s="1"/>
  <c r="J94" i="2"/>
  <c r="L94" i="2" s="1"/>
  <c r="Q79" i="2"/>
  <c r="Q63" i="2"/>
  <c r="V164" i="2"/>
  <c r="X164" i="2" s="1"/>
  <c r="V130" i="2"/>
  <c r="X130" i="2" s="1"/>
  <c r="W197" i="2"/>
  <c r="P149" i="2"/>
  <c r="R149" i="2" s="1"/>
  <c r="P133" i="2"/>
  <c r="R133" i="2" s="1"/>
  <c r="P153" i="2"/>
  <c r="R153" i="2" s="1"/>
  <c r="V134" i="2"/>
  <c r="X134" i="2" s="1"/>
  <c r="P127" i="2"/>
  <c r="R127" i="2" s="1"/>
  <c r="Q135" i="2"/>
  <c r="Q199" i="2"/>
  <c r="Q196" i="2"/>
  <c r="Q110" i="2"/>
  <c r="V178" i="2"/>
  <c r="X178" i="2" s="1"/>
  <c r="W162" i="2"/>
  <c r="DE203" i="2"/>
  <c r="T203" i="2"/>
  <c r="G203" i="2"/>
  <c r="S203" i="2"/>
  <c r="U203" i="2"/>
  <c r="I203" i="2"/>
  <c r="K203" i="2" s="1"/>
  <c r="H203" i="2"/>
  <c r="J203" i="2" s="1"/>
  <c r="L203" i="2" s="1"/>
  <c r="N203" i="2"/>
  <c r="P203" i="2" s="1"/>
  <c r="R203" i="2" s="1"/>
  <c r="M203" i="2"/>
  <c r="Q144" i="2"/>
  <c r="Q129" i="2"/>
  <c r="O203" i="2"/>
  <c r="Q152" i="2"/>
  <c r="W160" i="2"/>
  <c r="Q185" i="2"/>
  <c r="Q123" i="2"/>
  <c r="Q126" i="2"/>
  <c r="Q50" i="2"/>
  <c r="Q128" i="2"/>
  <c r="Q41" i="2"/>
  <c r="P151" i="2"/>
  <c r="R151" i="2" s="1"/>
  <c r="Q151" i="2"/>
  <c r="P134" i="2"/>
  <c r="R134" i="2" s="1"/>
  <c r="Q134" i="2"/>
  <c r="Q192" i="2"/>
  <c r="P122" i="2"/>
  <c r="R122" i="2" s="1"/>
  <c r="Q122" i="2"/>
  <c r="Q202" i="2"/>
  <c r="Q90" i="2"/>
  <c r="Q201" i="2"/>
  <c r="Q166" i="2"/>
  <c r="Q194" i="2"/>
  <c r="Q106" i="2"/>
  <c r="Q37" i="2"/>
  <c r="Q76" i="2"/>
  <c r="P53" i="2"/>
  <c r="R53" i="2" s="1"/>
  <c r="Q53" i="2"/>
  <c r="Q165" i="2"/>
  <c r="Q85" i="2"/>
  <c r="Q86" i="2"/>
  <c r="Q69" i="2"/>
  <c r="Q191" i="2"/>
  <c r="P132" i="2"/>
  <c r="R132" i="2" s="1"/>
  <c r="Q132" i="2"/>
  <c r="Q98" i="2"/>
  <c r="Q71" i="2"/>
  <c r="V181" i="2"/>
  <c r="X181" i="2" s="1"/>
  <c r="W181" i="2"/>
  <c r="V184" i="2"/>
  <c r="X184" i="2" s="1"/>
  <c r="W184" i="2"/>
  <c r="V193" i="2"/>
  <c r="X193" i="2" s="1"/>
  <c r="W193" i="2"/>
  <c r="W190" i="2"/>
  <c r="W168" i="2"/>
  <c r="V165" i="2"/>
  <c r="X165" i="2" s="1"/>
  <c r="W165" i="2"/>
  <c r="W192" i="2"/>
  <c r="V185" i="2"/>
  <c r="X185" i="2" s="1"/>
  <c r="W185" i="2"/>
  <c r="V135" i="2"/>
  <c r="X135" i="2" s="1"/>
  <c r="W135" i="2"/>
  <c r="W142" i="2"/>
  <c r="V84" i="2"/>
  <c r="X84" i="2" s="1"/>
  <c r="W84" i="2"/>
  <c r="W143" i="2"/>
  <c r="W145" i="2"/>
  <c r="W124" i="2"/>
  <c r="W77" i="2"/>
  <c r="W39" i="2"/>
  <c r="V66" i="2"/>
  <c r="X66" i="2" s="1"/>
  <c r="W66" i="2"/>
  <c r="W97" i="2"/>
  <c r="W89" i="2"/>
  <c r="W54" i="2"/>
  <c r="P116" i="2"/>
  <c r="R116" i="2" s="1"/>
  <c r="Q116" i="2"/>
  <c r="P160" i="2"/>
  <c r="R160" i="2" s="1"/>
  <c r="Q160" i="2"/>
  <c r="P156" i="2"/>
  <c r="R156" i="2" s="1"/>
  <c r="Q156" i="2"/>
  <c r="P168" i="2"/>
  <c r="R168" i="2" s="1"/>
  <c r="Q168" i="2"/>
  <c r="P101" i="2"/>
  <c r="R101" i="2" s="1"/>
  <c r="Q101" i="2"/>
  <c r="Q159" i="2"/>
  <c r="Q174" i="2"/>
  <c r="Q189" i="2"/>
  <c r="Q195" i="2"/>
  <c r="P154" i="2"/>
  <c r="R154" i="2" s="1"/>
  <c r="Q154" i="2"/>
  <c r="Q137" i="2"/>
  <c r="P104" i="2"/>
  <c r="R104" i="2" s="1"/>
  <c r="Q104" i="2"/>
  <c r="P58" i="2"/>
  <c r="R58" i="2" s="1"/>
  <c r="Q58" i="2"/>
  <c r="P54" i="2"/>
  <c r="R54" i="2" s="1"/>
  <c r="Q54" i="2"/>
  <c r="Q65" i="2"/>
  <c r="P49" i="2"/>
  <c r="R49" i="2" s="1"/>
  <c r="Q49" i="2"/>
  <c r="Q186" i="2"/>
  <c r="Q107" i="2"/>
  <c r="Q81" i="2"/>
  <c r="P120" i="2"/>
  <c r="R120" i="2" s="1"/>
  <c r="Q120" i="2"/>
  <c r="Q100" i="2"/>
  <c r="Q67" i="2"/>
  <c r="Q115" i="2"/>
  <c r="Q66" i="2"/>
  <c r="Q72" i="2"/>
  <c r="J104" i="2"/>
  <c r="L104" i="2" s="1"/>
  <c r="J103" i="2"/>
  <c r="L103" i="2" s="1"/>
  <c r="J105" i="2"/>
  <c r="L105" i="2" s="1"/>
  <c r="W188" i="2"/>
  <c r="V55" i="2"/>
  <c r="X55" i="2" s="1"/>
  <c r="W55" i="2"/>
  <c r="V117" i="2"/>
  <c r="X117" i="2" s="1"/>
  <c r="W117" i="2"/>
  <c r="V157" i="2"/>
  <c r="X157" i="2" s="1"/>
  <c r="W157" i="2"/>
  <c r="W94" i="2"/>
  <c r="W174" i="2"/>
  <c r="V109" i="2"/>
  <c r="X109" i="2" s="1"/>
  <c r="W109" i="2"/>
  <c r="V198" i="2"/>
  <c r="X198" i="2" s="1"/>
  <c r="W198" i="2"/>
  <c r="W69" i="2"/>
  <c r="W75" i="2"/>
  <c r="W53" i="2"/>
  <c r="W114" i="2"/>
  <c r="V72" i="2"/>
  <c r="X72" i="2" s="1"/>
  <c r="W72" i="2"/>
  <c r="W45" i="2"/>
  <c r="W43" i="2"/>
  <c r="P75" i="2"/>
  <c r="R75" i="2" s="1"/>
  <c r="Q75" i="2"/>
  <c r="P73" i="2"/>
  <c r="R73" i="2" s="1"/>
  <c r="Q73" i="2"/>
  <c r="Q197" i="2"/>
  <c r="Q121" i="2"/>
  <c r="Q88" i="2"/>
  <c r="Q180" i="2"/>
  <c r="P105" i="2"/>
  <c r="R105" i="2" s="1"/>
  <c r="Q105" i="2"/>
  <c r="Q161" i="2"/>
  <c r="P77" i="2"/>
  <c r="R77" i="2" s="1"/>
  <c r="Q77" i="2"/>
  <c r="P93" i="2"/>
  <c r="R93" i="2" s="1"/>
  <c r="Q93" i="2"/>
  <c r="Q179" i="2"/>
  <c r="Q142" i="2"/>
  <c r="Q117" i="2"/>
  <c r="Q42" i="2"/>
  <c r="Q145" i="2"/>
  <c r="Q157" i="2"/>
  <c r="Q141" i="2"/>
  <c r="Q91" i="2"/>
  <c r="P61" i="2"/>
  <c r="R61" i="2" s="1"/>
  <c r="Q61" i="2"/>
  <c r="V46" i="2"/>
  <c r="X46" i="2" s="1"/>
  <c r="W46" i="2"/>
  <c r="V68" i="2"/>
  <c r="X68" i="2" s="1"/>
  <c r="W68" i="2"/>
  <c r="W180" i="2"/>
  <c r="V173" i="2"/>
  <c r="X173" i="2" s="1"/>
  <c r="W173" i="2"/>
  <c r="W187" i="2"/>
  <c r="W128" i="2"/>
  <c r="W201" i="2"/>
  <c r="V169" i="2"/>
  <c r="X169" i="2" s="1"/>
  <c r="W169" i="2"/>
  <c r="W152" i="2"/>
  <c r="V189" i="2"/>
  <c r="X189" i="2" s="1"/>
  <c r="W189" i="2"/>
  <c r="W139" i="2"/>
  <c r="V194" i="2"/>
  <c r="X194" i="2" s="1"/>
  <c r="W194" i="2"/>
  <c r="W150" i="2"/>
  <c r="V102" i="2"/>
  <c r="X102" i="2" s="1"/>
  <c r="W102" i="2"/>
  <c r="V148" i="2"/>
  <c r="X148" i="2" s="1"/>
  <c r="W148" i="2"/>
  <c r="W138" i="2"/>
  <c r="V100" i="2"/>
  <c r="X100" i="2" s="1"/>
  <c r="W100" i="2"/>
  <c r="W122" i="2"/>
  <c r="W146" i="2"/>
  <c r="V105" i="2"/>
  <c r="X105" i="2" s="1"/>
  <c r="W105" i="2"/>
  <c r="W111" i="2"/>
  <c r="W64" i="2"/>
  <c r="W40" i="2"/>
  <c r="W79" i="2"/>
  <c r="W116" i="2"/>
  <c r="W87" i="2"/>
  <c r="W65" i="2"/>
  <c r="P138" i="2"/>
  <c r="R138" i="2" s="1"/>
  <c r="Q138" i="2"/>
  <c r="P147" i="2"/>
  <c r="R147" i="2" s="1"/>
  <c r="Q147" i="2"/>
  <c r="P164" i="2"/>
  <c r="R164" i="2" s="1"/>
  <c r="Q164" i="2"/>
  <c r="P158" i="2"/>
  <c r="R158" i="2" s="1"/>
  <c r="P97" i="2"/>
  <c r="R97" i="2" s="1"/>
  <c r="Q97" i="2"/>
  <c r="P45" i="2"/>
  <c r="R45" i="2" s="1"/>
  <c r="Q45" i="2"/>
  <c r="Q184" i="2"/>
  <c r="Q181" i="2"/>
  <c r="P162" i="2"/>
  <c r="R162" i="2" s="1"/>
  <c r="Q193" i="2"/>
  <c r="Q173" i="2"/>
  <c r="P62" i="2"/>
  <c r="R62" i="2" s="1"/>
  <c r="Q62" i="2"/>
  <c r="P99" i="2"/>
  <c r="R99" i="2" s="1"/>
  <c r="Q99" i="2"/>
  <c r="Q125" i="2"/>
  <c r="P89" i="2"/>
  <c r="R89" i="2" s="1"/>
  <c r="Q89" i="2"/>
  <c r="Q146" i="2"/>
  <c r="Q51" i="2"/>
  <c r="Q80" i="2"/>
  <c r="Q60" i="2"/>
  <c r="Q171" i="2"/>
  <c r="Q143" i="2"/>
  <c r="P136" i="2"/>
  <c r="R136" i="2" s="1"/>
  <c r="Q136" i="2"/>
  <c r="Q131" i="2"/>
  <c r="Q102" i="2"/>
  <c r="Q108" i="2"/>
  <c r="Q74" i="2"/>
  <c r="P83" i="2"/>
  <c r="R83" i="2" s="1"/>
  <c r="Q83" i="2"/>
  <c r="Q140" i="2"/>
  <c r="P109" i="2"/>
  <c r="R109" i="2" s="1"/>
  <c r="Q109" i="2"/>
  <c r="Q177" i="2"/>
  <c r="P43" i="2"/>
  <c r="R43" i="2" s="1"/>
  <c r="Q43" i="2"/>
  <c r="J101" i="2"/>
  <c r="L101" i="2" s="1"/>
  <c r="V162" i="2"/>
  <c r="X162" i="2" s="1"/>
  <c r="V161" i="2"/>
  <c r="X161" i="2" s="1"/>
  <c r="W161" i="2"/>
  <c r="V171" i="2"/>
  <c r="X171" i="2" s="1"/>
  <c r="W171" i="2"/>
  <c r="V200" i="2"/>
  <c r="X200" i="2" s="1"/>
  <c r="W200" i="2"/>
  <c r="V98" i="2"/>
  <c r="X98" i="2" s="1"/>
  <c r="W98" i="2"/>
  <c r="V151" i="2"/>
  <c r="X151" i="2" s="1"/>
  <c r="W151" i="2"/>
  <c r="V163" i="2"/>
  <c r="X163" i="2" s="1"/>
  <c r="W163" i="2"/>
  <c r="V131" i="2"/>
  <c r="X131" i="2" s="1"/>
  <c r="W131" i="2"/>
  <c r="V48" i="2"/>
  <c r="X48" i="2" s="1"/>
  <c r="W48" i="2"/>
  <c r="W158" i="2"/>
  <c r="W104" i="2"/>
  <c r="W186" i="2"/>
  <c r="V144" i="2"/>
  <c r="X144" i="2" s="1"/>
  <c r="W144" i="2"/>
  <c r="W179" i="2"/>
  <c r="W182" i="2"/>
  <c r="W81" i="2"/>
  <c r="V196" i="2"/>
  <c r="X196" i="2" s="1"/>
  <c r="W196" i="2"/>
  <c r="W137" i="2"/>
  <c r="W191" i="2"/>
  <c r="W166" i="2"/>
  <c r="V133" i="2"/>
  <c r="X133" i="2" s="1"/>
  <c r="W133" i="2"/>
  <c r="V86" i="2"/>
  <c r="X86" i="2" s="1"/>
  <c r="W86" i="2"/>
  <c r="V38" i="2"/>
  <c r="X38" i="2" s="1"/>
  <c r="W38" i="2"/>
  <c r="W88" i="2"/>
  <c r="W176" i="2"/>
  <c r="W71" i="2"/>
  <c r="W59" i="2"/>
  <c r="W95" i="2"/>
  <c r="V70" i="2"/>
  <c r="X70" i="2" s="1"/>
  <c r="W70" i="2"/>
  <c r="W107" i="2"/>
  <c r="W83" i="2"/>
  <c r="W172" i="2"/>
  <c r="W36" i="2"/>
  <c r="Q36" i="2"/>
  <c r="V36" i="2"/>
  <c r="X36" i="2" s="1"/>
  <c r="A204" i="2"/>
  <c r="A169" i="10"/>
  <c r="AF203" i="2"/>
  <c r="CC203" i="2"/>
  <c r="AX203" i="2"/>
  <c r="BE203" i="2"/>
  <c r="DF198" i="2"/>
  <c r="B164" i="10"/>
  <c r="AR199" i="2"/>
  <c r="AK199" i="2"/>
  <c r="AS199" i="2" s="1"/>
  <c r="CB199" i="2"/>
  <c r="CE199" i="2" s="1"/>
  <c r="DA198" i="2"/>
  <c r="AW199" i="2"/>
  <c r="AZ199" i="2" s="1"/>
  <c r="AH199" i="2"/>
  <c r="CX199" i="2"/>
  <c r="CN199" i="2"/>
  <c r="CG199" i="2"/>
  <c r="CO199" i="2" s="1"/>
  <c r="AG200" i="2"/>
  <c r="AA199" i="2"/>
  <c r="AI199" i="2" s="1"/>
  <c r="BF200" i="2"/>
  <c r="CU200" i="2"/>
  <c r="CI200" i="2"/>
  <c r="AB200" i="2"/>
  <c r="BC200" i="2"/>
  <c r="BD200" i="2" s="1"/>
  <c r="BG200" i="2" s="1"/>
  <c r="AP200" i="2"/>
  <c r="CK200" i="2"/>
  <c r="AM200" i="2"/>
  <c r="CD200" i="2"/>
  <c r="CM200" i="2"/>
  <c r="AC200" i="2"/>
  <c r="AQ200" i="2"/>
  <c r="CH200" i="2"/>
  <c r="BB200" i="2"/>
  <c r="CR200" i="2"/>
  <c r="AO200" i="2"/>
  <c r="CS200" i="2"/>
  <c r="AV200" i="2"/>
  <c r="CL200" i="2"/>
  <c r="BZ200" i="2"/>
  <c r="CV200" i="2"/>
  <c r="AY200" i="2"/>
  <c r="CW200" i="2"/>
  <c r="AL200" i="2"/>
  <c r="AE200" i="2"/>
  <c r="CA200" i="2"/>
  <c r="AU200" i="2"/>
  <c r="E106" i="2"/>
  <c r="D105" i="2"/>
  <c r="B202" i="2"/>
  <c r="V203" i="2" l="1"/>
  <c r="X203" i="2" s="1"/>
  <c r="W203" i="2"/>
  <c r="DE204" i="2"/>
  <c r="S204" i="2"/>
  <c r="M204" i="2"/>
  <c r="N204" i="2"/>
  <c r="H204" i="2"/>
  <c r="J204" i="2" s="1"/>
  <c r="L204" i="2" s="1"/>
  <c r="G204" i="2"/>
  <c r="I204" i="2"/>
  <c r="K204" i="2" s="1"/>
  <c r="U204" i="2"/>
  <c r="T204" i="2"/>
  <c r="O204" i="2"/>
  <c r="Q203" i="2"/>
  <c r="Y107" i="2"/>
  <c r="Y194" i="2"/>
  <c r="Y178" i="2"/>
  <c r="Y47" i="2"/>
  <c r="Y188" i="2"/>
  <c r="Y157" i="2"/>
  <c r="Y158" i="2"/>
  <c r="Y176" i="2"/>
  <c r="Y177" i="2"/>
  <c r="Y199" i="2"/>
  <c r="Y151" i="2"/>
  <c r="Y105" i="2"/>
  <c r="Y167" i="2"/>
  <c r="Y192" i="2"/>
  <c r="Y161" i="2"/>
  <c r="Y197" i="2"/>
  <c r="Y202" i="2"/>
  <c r="Y190" i="2"/>
  <c r="Y113" i="2"/>
  <c r="Y195" i="2"/>
  <c r="Y173" i="2"/>
  <c r="Y153" i="2"/>
  <c r="Y174" i="2"/>
  <c r="Y44" i="2"/>
  <c r="Y132" i="2"/>
  <c r="Y59" i="2"/>
  <c r="Y79" i="2"/>
  <c r="Y126" i="2"/>
  <c r="Y181" i="2"/>
  <c r="Y139" i="2"/>
  <c r="Y114" i="2"/>
  <c r="Y120" i="2"/>
  <c r="Y164" i="2"/>
  <c r="Y186" i="2"/>
  <c r="Y172" i="2"/>
  <c r="Y162" i="2"/>
  <c r="Y198" i="2"/>
  <c r="Y165" i="2"/>
  <c r="Y183" i="2"/>
  <c r="Y124" i="2"/>
  <c r="Y108" i="2"/>
  <c r="Y196" i="2"/>
  <c r="Y145" i="2"/>
  <c r="Y179" i="2"/>
  <c r="Y135" i="2"/>
  <c r="Y137" i="2"/>
  <c r="Y138" i="2"/>
  <c r="Y119" i="2"/>
  <c r="Y133" i="2"/>
  <c r="Y146" i="2"/>
  <c r="Y187" i="2"/>
  <c r="Y58" i="2"/>
  <c r="Y147" i="2"/>
  <c r="Y150" i="2"/>
  <c r="Y159" i="2"/>
  <c r="Y166" i="2"/>
  <c r="Y191" i="2"/>
  <c r="Y193" i="2"/>
  <c r="Y180" i="2"/>
  <c r="Y169" i="2"/>
  <c r="Y170" i="2"/>
  <c r="Y189" i="2"/>
  <c r="Y71" i="2"/>
  <c r="Y185" i="2"/>
  <c r="Y168" i="2"/>
  <c r="Y131" i="2"/>
  <c r="Y155" i="2"/>
  <c r="Y103" i="2"/>
  <c r="Y156" i="2"/>
  <c r="Y111" i="2"/>
  <c r="Y171" i="2"/>
  <c r="Y160" i="2"/>
  <c r="Y100" i="2"/>
  <c r="Y90" i="2"/>
  <c r="Y83" i="2"/>
  <c r="Y127" i="2"/>
  <c r="Y94" i="2"/>
  <c r="Y154" i="2"/>
  <c r="Y68" i="2"/>
  <c r="Y148" i="2"/>
  <c r="Y130" i="2"/>
  <c r="Y140" i="2"/>
  <c r="Y80" i="2"/>
  <c r="Y112" i="2"/>
  <c r="Y99" i="2"/>
  <c r="Y149" i="2"/>
  <c r="Y200" i="2"/>
  <c r="Y184" i="2"/>
  <c r="Y106" i="2"/>
  <c r="Y182" i="2"/>
  <c r="Y163" i="2"/>
  <c r="Y122" i="2"/>
  <c r="Y175" i="2"/>
  <c r="Y152" i="2"/>
  <c r="Y117" i="2"/>
  <c r="Y125" i="2"/>
  <c r="Y66" i="2"/>
  <c r="Y82" i="2"/>
  <c r="Y95" i="2"/>
  <c r="Y60" i="2"/>
  <c r="Y116" i="2"/>
  <c r="Y134" i="2"/>
  <c r="Y98" i="2"/>
  <c r="Y142" i="2"/>
  <c r="Y123" i="2"/>
  <c r="Y101" i="2"/>
  <c r="Y115" i="2"/>
  <c r="Y136" i="2"/>
  <c r="Y128" i="2"/>
  <c r="Y110" i="2"/>
  <c r="Y97" i="2"/>
  <c r="Y40" i="2"/>
  <c r="Y39" i="2"/>
  <c r="Y49" i="2"/>
  <c r="Y118" i="2"/>
  <c r="Y121" i="2"/>
  <c r="Y75" i="2"/>
  <c r="Y37" i="2"/>
  <c r="Y86" i="2"/>
  <c r="Y102" i="2"/>
  <c r="Y104" i="2"/>
  <c r="Y143" i="2"/>
  <c r="Y141" i="2"/>
  <c r="Y55" i="2"/>
  <c r="Y129" i="2"/>
  <c r="Y87" i="2"/>
  <c r="Y96" i="2"/>
  <c r="Y109" i="2"/>
  <c r="Y144" i="2"/>
  <c r="Y85" i="2"/>
  <c r="Y65" i="2"/>
  <c r="Y67" i="2"/>
  <c r="Y64" i="2"/>
  <c r="Y42" i="2"/>
  <c r="Y88" i="2"/>
  <c r="Y76" i="2"/>
  <c r="Y69" i="2"/>
  <c r="Y61" i="2"/>
  <c r="Y81" i="2"/>
  <c r="Y77" i="2"/>
  <c r="Y51" i="2"/>
  <c r="Y53" i="2"/>
  <c r="Y91" i="2"/>
  <c r="Y57" i="2"/>
  <c r="Y62" i="2"/>
  <c r="Y56" i="2"/>
  <c r="Y48" i="2"/>
  <c r="Y70" i="2"/>
  <c r="Y43" i="2"/>
  <c r="Y41" i="2"/>
  <c r="Y73" i="2"/>
  <c r="Y38" i="2"/>
  <c r="Y78" i="2"/>
  <c r="Y46" i="2"/>
  <c r="Y50" i="2"/>
  <c r="Y45" i="2"/>
  <c r="Y54" i="2"/>
  <c r="Y52" i="2"/>
  <c r="Y63" i="2"/>
  <c r="Y74" i="2"/>
  <c r="Y93" i="2"/>
  <c r="Y92" i="2"/>
  <c r="Y72" i="2"/>
  <c r="Y84" i="2"/>
  <c r="Y89" i="2"/>
  <c r="Z54" i="2"/>
  <c r="A205" i="2"/>
  <c r="A170" i="10"/>
  <c r="AF204" i="2"/>
  <c r="CC204" i="2"/>
  <c r="AX204" i="2"/>
  <c r="BE204" i="2"/>
  <c r="B165" i="10"/>
  <c r="AK200" i="2"/>
  <c r="AS200" i="2" s="1"/>
  <c r="AR200" i="2"/>
  <c r="DA199" i="2"/>
  <c r="DF199" i="2"/>
  <c r="AW200" i="2"/>
  <c r="AZ200" i="2" s="1"/>
  <c r="CB200" i="2"/>
  <c r="CE200" i="2" s="1"/>
  <c r="AH200" i="2"/>
  <c r="CQ200" i="2"/>
  <c r="CY200" i="2" s="1"/>
  <c r="CX200" i="2"/>
  <c r="CN200" i="2"/>
  <c r="CG200" i="2"/>
  <c r="CO200" i="2" s="1"/>
  <c r="AG201" i="2"/>
  <c r="AA200" i="2"/>
  <c r="AI200" i="2" s="1"/>
  <c r="E107" i="2"/>
  <c r="D106" i="2"/>
  <c r="AC201" i="2"/>
  <c r="AU201" i="2"/>
  <c r="AV201" i="2"/>
  <c r="CL201" i="2"/>
  <c r="BB201" i="2"/>
  <c r="CR201" i="2"/>
  <c r="AO201" i="2"/>
  <c r="CS201" i="2"/>
  <c r="CK201" i="2"/>
  <c r="BF201" i="2"/>
  <c r="BZ201" i="2"/>
  <c r="CU201" i="2"/>
  <c r="CV201" i="2"/>
  <c r="AL201" i="2"/>
  <c r="AM201" i="2"/>
  <c r="CD201" i="2"/>
  <c r="AE201" i="2"/>
  <c r="CI201" i="2"/>
  <c r="AB201" i="2"/>
  <c r="BC201" i="2"/>
  <c r="BD201" i="2" s="1"/>
  <c r="BG201" i="2" s="1"/>
  <c r="AP201" i="2"/>
  <c r="CH201" i="2"/>
  <c r="CA201" i="2"/>
  <c r="CW201" i="2"/>
  <c r="AQ201" i="2"/>
  <c r="CM201" i="2"/>
  <c r="AY201" i="2"/>
  <c r="B203" i="2"/>
  <c r="P204" i="2" l="1"/>
  <c r="R204" i="2" s="1"/>
  <c r="V204" i="2"/>
  <c r="X204" i="2" s="1"/>
  <c r="Z41" i="2"/>
  <c r="Q204" i="2"/>
  <c r="DE205" i="2"/>
  <c r="U205" i="2"/>
  <c r="H205" i="2"/>
  <c r="J205" i="2" s="1"/>
  <c r="L205" i="2" s="1"/>
  <c r="I205" i="2"/>
  <c r="K205" i="2" s="1"/>
  <c r="T205" i="2"/>
  <c r="S205" i="2"/>
  <c r="W205" i="2" s="1"/>
  <c r="G205" i="2"/>
  <c r="M205" i="2"/>
  <c r="O205" i="2"/>
  <c r="N205" i="2"/>
  <c r="W204" i="2"/>
  <c r="Y203" i="2"/>
  <c r="N32" i="2"/>
  <c r="N36" i="2"/>
  <c r="A206" i="2"/>
  <c r="A171" i="10"/>
  <c r="AF205" i="2"/>
  <c r="CC205" i="2"/>
  <c r="AX205" i="2"/>
  <c r="BE205" i="2"/>
  <c r="CX201" i="2"/>
  <c r="B166" i="10"/>
  <c r="AK201" i="2"/>
  <c r="AS201" i="2" s="1"/>
  <c r="AR201" i="2"/>
  <c r="CB201" i="2"/>
  <c r="CE201" i="2" s="1"/>
  <c r="DF200" i="2"/>
  <c r="CN201" i="2"/>
  <c r="AW201" i="2"/>
  <c r="AZ201" i="2" s="1"/>
  <c r="AH201" i="2"/>
  <c r="AA201" i="2"/>
  <c r="AI201" i="2" s="1"/>
  <c r="DA200" i="2"/>
  <c r="CQ201" i="2"/>
  <c r="CY201" i="2" s="1"/>
  <c r="CG201" i="2"/>
  <c r="CO201" i="2" s="1"/>
  <c r="AG202" i="2"/>
  <c r="AY202" i="2"/>
  <c r="CW202" i="2"/>
  <c r="AL202" i="2"/>
  <c r="CK202" i="2"/>
  <c r="BF202" i="2"/>
  <c r="CU202" i="2"/>
  <c r="BZ202" i="2"/>
  <c r="CV202" i="2"/>
  <c r="BC202" i="2"/>
  <c r="BD202" i="2" s="1"/>
  <c r="BG202" i="2" s="1"/>
  <c r="AM202" i="2"/>
  <c r="AE202" i="2"/>
  <c r="CA202" i="2"/>
  <c r="AC202" i="2"/>
  <c r="AU202" i="2"/>
  <c r="AQ202" i="2"/>
  <c r="CH202" i="2"/>
  <c r="CM202" i="2"/>
  <c r="CS202" i="2"/>
  <c r="AV202" i="2"/>
  <c r="CL202" i="2"/>
  <c r="BB202" i="2"/>
  <c r="AB202" i="2"/>
  <c r="AP202" i="2"/>
  <c r="AR202" i="2" s="1"/>
  <c r="CI202" i="2"/>
  <c r="AO202" i="2"/>
  <c r="CR202" i="2"/>
  <c r="CD202" i="2"/>
  <c r="E108" i="2"/>
  <c r="D107" i="2"/>
  <c r="B204" i="2"/>
  <c r="P205" i="2" l="1"/>
  <c r="R205" i="2" s="1"/>
  <c r="DE206" i="2"/>
  <c r="G206" i="2"/>
  <c r="H206" i="2"/>
  <c r="J206" i="2" s="1"/>
  <c r="L206" i="2" s="1"/>
  <c r="U206" i="2"/>
  <c r="I206" i="2"/>
  <c r="K206" i="2" s="1"/>
  <c r="S206" i="2"/>
  <c r="T206" i="2"/>
  <c r="M206" i="2"/>
  <c r="O206" i="2"/>
  <c r="N206" i="2"/>
  <c r="V205" i="2"/>
  <c r="X205" i="2" s="1"/>
  <c r="Q205" i="2"/>
  <c r="Y204" i="2"/>
  <c r="CG202" i="2"/>
  <c r="CO202" i="2" s="1"/>
  <c r="P36" i="2"/>
  <c r="R36" i="2" s="1"/>
  <c r="A207" i="2"/>
  <c r="A172" i="10"/>
  <c r="AF206" i="2"/>
  <c r="CC206" i="2"/>
  <c r="AX206" i="2"/>
  <c r="BE206" i="2"/>
  <c r="DF201" i="2"/>
  <c r="B167" i="10"/>
  <c r="AK202" i="2"/>
  <c r="AS202" i="2" s="1"/>
  <c r="CB202" i="2"/>
  <c r="CE202" i="2" s="1"/>
  <c r="AW202" i="2"/>
  <c r="AZ202" i="2" s="1"/>
  <c r="AH202" i="2"/>
  <c r="DA201" i="2"/>
  <c r="CQ202" i="2"/>
  <c r="CY202" i="2" s="1"/>
  <c r="CX202" i="2"/>
  <c r="CN202" i="2"/>
  <c r="AG203" i="2"/>
  <c r="AA202" i="2"/>
  <c r="AI202" i="2" s="1"/>
  <c r="BZ203" i="2"/>
  <c r="CV203" i="2"/>
  <c r="AY203" i="2"/>
  <c r="CW203" i="2"/>
  <c r="AL203" i="2"/>
  <c r="AV203" i="2"/>
  <c r="CL203" i="2"/>
  <c r="CI203" i="2"/>
  <c r="AB203" i="2"/>
  <c r="BF203" i="2"/>
  <c r="AE203" i="2"/>
  <c r="CM203" i="2"/>
  <c r="CA203" i="2"/>
  <c r="AC203" i="2"/>
  <c r="AU203" i="2"/>
  <c r="AM203" i="2"/>
  <c r="CD203" i="2"/>
  <c r="CK203" i="2"/>
  <c r="BB203" i="2"/>
  <c r="CR203" i="2"/>
  <c r="AO203" i="2"/>
  <c r="AK203" i="2" s="1"/>
  <c r="AS203" i="2" s="1"/>
  <c r="CS203" i="2"/>
  <c r="AQ203" i="2"/>
  <c r="CH203" i="2"/>
  <c r="BC203" i="2"/>
  <c r="BD203" i="2" s="1"/>
  <c r="BG203" i="2" s="1"/>
  <c r="AP203" i="2"/>
  <c r="CU203" i="2"/>
  <c r="E109" i="2"/>
  <c r="D108" i="2"/>
  <c r="B205" i="2"/>
  <c r="P206" i="2" l="1"/>
  <c r="R206" i="2" s="1"/>
  <c r="W206" i="2"/>
  <c r="DE207" i="2"/>
  <c r="S207" i="2"/>
  <c r="U207" i="2"/>
  <c r="T207" i="2"/>
  <c r="I207" i="2"/>
  <c r="K207" i="2" s="1"/>
  <c r="G207" i="2"/>
  <c r="H207" i="2"/>
  <c r="J207" i="2" s="1"/>
  <c r="L207" i="2" s="1"/>
  <c r="O207" i="2"/>
  <c r="M207" i="2"/>
  <c r="N207" i="2"/>
  <c r="P207" i="2" s="1"/>
  <c r="R207" i="2" s="1"/>
  <c r="Q206" i="2"/>
  <c r="V206" i="2"/>
  <c r="X206" i="2" s="1"/>
  <c r="Y205" i="2"/>
  <c r="Y36" i="2"/>
  <c r="A208" i="2"/>
  <c r="A173" i="10"/>
  <c r="AF207" i="2"/>
  <c r="CC207" i="2"/>
  <c r="AX207" i="2"/>
  <c r="BE207" i="2"/>
  <c r="AW203" i="2"/>
  <c r="AZ203" i="2" s="1"/>
  <c r="AR203" i="2"/>
  <c r="B168" i="10"/>
  <c r="DA202" i="2"/>
  <c r="DF202" i="2"/>
  <c r="CB203" i="2"/>
  <c r="CE203" i="2" s="1"/>
  <c r="AH203" i="2"/>
  <c r="CQ203" i="2"/>
  <c r="CY203" i="2" s="1"/>
  <c r="CX203" i="2"/>
  <c r="CG203" i="2"/>
  <c r="CO203" i="2" s="1"/>
  <c r="CN203" i="2"/>
  <c r="AG204" i="2"/>
  <c r="AA203" i="2"/>
  <c r="AI203" i="2" s="1"/>
  <c r="CV204" i="2"/>
  <c r="BF204" i="2"/>
  <c r="CU204" i="2"/>
  <c r="CI204" i="2"/>
  <c r="AB204" i="2"/>
  <c r="BC204" i="2"/>
  <c r="BD204" i="2" s="1"/>
  <c r="BG204" i="2" s="1"/>
  <c r="AP204" i="2"/>
  <c r="CK204" i="2"/>
  <c r="CM204" i="2"/>
  <c r="AC204" i="2"/>
  <c r="CL204" i="2"/>
  <c r="AY204" i="2"/>
  <c r="AM204" i="2"/>
  <c r="CD204" i="2"/>
  <c r="AE204" i="2"/>
  <c r="CA204" i="2"/>
  <c r="AU204" i="2"/>
  <c r="AV204" i="2"/>
  <c r="BZ204" i="2"/>
  <c r="AL204" i="2"/>
  <c r="AQ204" i="2"/>
  <c r="CH204" i="2"/>
  <c r="BB204" i="2"/>
  <c r="CR204" i="2"/>
  <c r="AO204" i="2"/>
  <c r="CS204" i="2"/>
  <c r="CW204" i="2"/>
  <c r="E110" i="2"/>
  <c r="D109" i="2"/>
  <c r="B206" i="2"/>
  <c r="V207" i="2" l="1"/>
  <c r="X207" i="2" s="1"/>
  <c r="Q207" i="2"/>
  <c r="W207" i="2"/>
  <c r="DE208" i="2"/>
  <c r="U208" i="2"/>
  <c r="H208" i="2"/>
  <c r="J208" i="2" s="1"/>
  <c r="L208" i="2" s="1"/>
  <c r="S208" i="2"/>
  <c r="G208" i="2"/>
  <c r="T208" i="2"/>
  <c r="I208" i="2"/>
  <c r="K208" i="2" s="1"/>
  <c r="O208" i="2"/>
  <c r="N208" i="2"/>
  <c r="M208" i="2"/>
  <c r="Y206" i="2"/>
  <c r="A209" i="2"/>
  <c r="A174" i="10"/>
  <c r="AF208" i="2"/>
  <c r="CC208" i="2"/>
  <c r="AX208" i="2"/>
  <c r="BE208" i="2"/>
  <c r="CX204" i="2"/>
  <c r="AK204" i="2"/>
  <c r="AS204" i="2" s="1"/>
  <c r="B169" i="10"/>
  <c r="AR204" i="2"/>
  <c r="AW204" i="2"/>
  <c r="AZ204" i="2" s="1"/>
  <c r="DF203" i="2"/>
  <c r="CB204" i="2"/>
  <c r="CE204" i="2" s="1"/>
  <c r="AH204" i="2"/>
  <c r="CQ204" i="2"/>
  <c r="CY204" i="2" s="1"/>
  <c r="DA203" i="2"/>
  <c r="CN204" i="2"/>
  <c r="CG204" i="2"/>
  <c r="CO204" i="2" s="1"/>
  <c r="AG205" i="2"/>
  <c r="AA204" i="2"/>
  <c r="AI204" i="2" s="1"/>
  <c r="CK205" i="2"/>
  <c r="BF205" i="2"/>
  <c r="CU205" i="2"/>
  <c r="BZ205" i="2"/>
  <c r="CV205" i="2"/>
  <c r="AY205" i="2"/>
  <c r="CW205" i="2"/>
  <c r="CD205" i="2"/>
  <c r="CI205" i="2"/>
  <c r="BC205" i="2"/>
  <c r="BD205" i="2" s="1"/>
  <c r="BG205" i="2" s="1"/>
  <c r="CR205" i="2"/>
  <c r="AL205" i="2"/>
  <c r="AM205" i="2"/>
  <c r="AE205" i="2"/>
  <c r="AB205" i="2"/>
  <c r="CS205" i="2"/>
  <c r="AP205" i="2"/>
  <c r="AQ205" i="2"/>
  <c r="CH205" i="2"/>
  <c r="CM205" i="2"/>
  <c r="CA205" i="2"/>
  <c r="AC205" i="2"/>
  <c r="AU205" i="2"/>
  <c r="AV205" i="2"/>
  <c r="CL205" i="2"/>
  <c r="BB205" i="2"/>
  <c r="AO205" i="2"/>
  <c r="E111" i="2"/>
  <c r="D110" i="2"/>
  <c r="B207" i="2"/>
  <c r="P208" i="2" l="1"/>
  <c r="R208" i="2" s="1"/>
  <c r="Q208" i="2"/>
  <c r="V208" i="2"/>
  <c r="X208" i="2" s="1"/>
  <c r="DE209" i="2"/>
  <c r="T209" i="2"/>
  <c r="H209" i="2"/>
  <c r="J209" i="2" s="1"/>
  <c r="L209" i="2" s="1"/>
  <c r="S209" i="2"/>
  <c r="U209" i="2"/>
  <c r="I209" i="2"/>
  <c r="K209" i="2" s="1"/>
  <c r="O209" i="2"/>
  <c r="G209" i="2"/>
  <c r="N209" i="2"/>
  <c r="M209" i="2"/>
  <c r="W208" i="2"/>
  <c r="CQ205" i="2"/>
  <c r="CY205" i="2" s="1"/>
  <c r="Y207" i="2"/>
  <c r="A210" i="2"/>
  <c r="A175" i="10"/>
  <c r="AF209" i="2"/>
  <c r="CC209" i="2"/>
  <c r="AX209" i="2"/>
  <c r="BE209" i="2"/>
  <c r="DF204" i="2"/>
  <c r="AR205" i="2"/>
  <c r="B170" i="10"/>
  <c r="AK205" i="2"/>
  <c r="AS205" i="2" s="1"/>
  <c r="CN205" i="2"/>
  <c r="DA204" i="2"/>
  <c r="AW205" i="2"/>
  <c r="AZ205" i="2" s="1"/>
  <c r="CB205" i="2"/>
  <c r="CE205" i="2" s="1"/>
  <c r="AH205" i="2"/>
  <c r="CX205" i="2"/>
  <c r="CG205" i="2"/>
  <c r="CO205" i="2" s="1"/>
  <c r="AG206" i="2"/>
  <c r="AA205" i="2"/>
  <c r="AI205" i="2" s="1"/>
  <c r="AO206" i="2"/>
  <c r="CL206" i="2"/>
  <c r="AY206" i="2"/>
  <c r="CW206" i="2"/>
  <c r="AL206" i="2"/>
  <c r="CK206" i="2"/>
  <c r="BF206" i="2"/>
  <c r="CU206" i="2"/>
  <c r="BZ206" i="2"/>
  <c r="CV206" i="2"/>
  <c r="CH206" i="2"/>
  <c r="CM206" i="2"/>
  <c r="CS206" i="2"/>
  <c r="AV206" i="2"/>
  <c r="AB206" i="2"/>
  <c r="BC206" i="2"/>
  <c r="BD206" i="2" s="1"/>
  <c r="BG206" i="2" s="1"/>
  <c r="AP206" i="2"/>
  <c r="AM206" i="2"/>
  <c r="CD206" i="2"/>
  <c r="AE206" i="2"/>
  <c r="CI206" i="2"/>
  <c r="CA206" i="2"/>
  <c r="AC206" i="2"/>
  <c r="AU206" i="2"/>
  <c r="AQ206" i="2"/>
  <c r="BB206" i="2"/>
  <c r="CR206" i="2"/>
  <c r="D111" i="2"/>
  <c r="E112" i="2"/>
  <c r="B208" i="2"/>
  <c r="P209" i="2" l="1"/>
  <c r="R209" i="2" s="1"/>
  <c r="V209" i="2"/>
  <c r="X209" i="2" s="1"/>
  <c r="DE210" i="2"/>
  <c r="U210" i="2"/>
  <c r="S210" i="2"/>
  <c r="T210" i="2"/>
  <c r="I210" i="2"/>
  <c r="K210" i="2" s="1"/>
  <c r="G210" i="2"/>
  <c r="H210" i="2"/>
  <c r="J210" i="2" s="1"/>
  <c r="L210" i="2" s="1"/>
  <c r="O210" i="2"/>
  <c r="N210" i="2"/>
  <c r="M210" i="2"/>
  <c r="Q209" i="2"/>
  <c r="W209" i="2"/>
  <c r="Y208" i="2"/>
  <c r="A211" i="2"/>
  <c r="A176" i="10"/>
  <c r="AF210" i="2"/>
  <c r="CC210" i="2"/>
  <c r="AX210" i="2"/>
  <c r="BE210" i="2"/>
  <c r="B171" i="10"/>
  <c r="AR206" i="2"/>
  <c r="AK206" i="2"/>
  <c r="AS206" i="2" s="1"/>
  <c r="DA205" i="2"/>
  <c r="AW206" i="2"/>
  <c r="AZ206" i="2" s="1"/>
  <c r="DF205" i="2"/>
  <c r="CB206" i="2"/>
  <c r="CE206" i="2" s="1"/>
  <c r="AH206" i="2"/>
  <c r="CG206" i="2"/>
  <c r="CO206" i="2" s="1"/>
  <c r="CQ206" i="2"/>
  <c r="CY206" i="2" s="1"/>
  <c r="CX206" i="2"/>
  <c r="CN206" i="2"/>
  <c r="AG207" i="2"/>
  <c r="AA206" i="2"/>
  <c r="AI206" i="2" s="1"/>
  <c r="E113" i="2"/>
  <c r="D112" i="2"/>
  <c r="CI207" i="2"/>
  <c r="AB207" i="2"/>
  <c r="BC207" i="2"/>
  <c r="BD207" i="2" s="1"/>
  <c r="BG207" i="2" s="1"/>
  <c r="AP207" i="2"/>
  <c r="CK207" i="2"/>
  <c r="BF207" i="2"/>
  <c r="CU207" i="2"/>
  <c r="CM207" i="2"/>
  <c r="AU207" i="2"/>
  <c r="CD207" i="2"/>
  <c r="CR207" i="2"/>
  <c r="CS207" i="2"/>
  <c r="AQ207" i="2"/>
  <c r="CL207" i="2"/>
  <c r="AE207" i="2"/>
  <c r="CA207" i="2"/>
  <c r="AC207" i="2"/>
  <c r="AM207" i="2"/>
  <c r="AO207" i="2"/>
  <c r="CH207" i="2"/>
  <c r="BZ207" i="2"/>
  <c r="AY207" i="2"/>
  <c r="CW207" i="2"/>
  <c r="AV207" i="2"/>
  <c r="BB207" i="2"/>
  <c r="CV207" i="2"/>
  <c r="AL207" i="2"/>
  <c r="B209" i="2"/>
  <c r="P210" i="2" l="1"/>
  <c r="R210" i="2" s="1"/>
  <c r="V210" i="2"/>
  <c r="X210" i="2" s="1"/>
  <c r="Q210" i="2"/>
  <c r="W210" i="2"/>
  <c r="DE211" i="2"/>
  <c r="T211" i="2"/>
  <c r="G211" i="2"/>
  <c r="O211" i="2"/>
  <c r="U211" i="2"/>
  <c r="H211" i="2"/>
  <c r="J211" i="2" s="1"/>
  <c r="L211" i="2" s="1"/>
  <c r="M211" i="2"/>
  <c r="S211" i="2"/>
  <c r="I211" i="2"/>
  <c r="K211" i="2" s="1"/>
  <c r="N211" i="2"/>
  <c r="Y209" i="2"/>
  <c r="CQ207" i="2"/>
  <c r="CY207" i="2" s="1"/>
  <c r="A212" i="2"/>
  <c r="A177" i="10"/>
  <c r="AF211" i="2"/>
  <c r="CC211" i="2"/>
  <c r="AX211" i="2"/>
  <c r="BE211" i="2"/>
  <c r="B172" i="10"/>
  <c r="AR207" i="2"/>
  <c r="AK207" i="2"/>
  <c r="AS207" i="2" s="1"/>
  <c r="CG207" i="2"/>
  <c r="CO207" i="2" s="1"/>
  <c r="CB207" i="2"/>
  <c r="CE207" i="2" s="1"/>
  <c r="DF206" i="2"/>
  <c r="AW207" i="2"/>
  <c r="AZ207" i="2" s="1"/>
  <c r="AH207" i="2"/>
  <c r="DA206" i="2"/>
  <c r="CX207" i="2"/>
  <c r="CN207" i="2"/>
  <c r="AG208" i="2"/>
  <c r="AA207" i="2"/>
  <c r="AI207" i="2" s="1"/>
  <c r="AM208" i="2"/>
  <c r="CD208" i="2"/>
  <c r="AE208" i="2"/>
  <c r="CM208" i="2"/>
  <c r="CA208" i="2"/>
  <c r="AC208" i="2"/>
  <c r="AU208" i="2"/>
  <c r="CV208" i="2"/>
  <c r="AL208" i="2"/>
  <c r="BF208" i="2"/>
  <c r="BC208" i="2"/>
  <c r="BD208" i="2" s="1"/>
  <c r="BG208" i="2" s="1"/>
  <c r="AQ208" i="2"/>
  <c r="CH208" i="2"/>
  <c r="BB208" i="2"/>
  <c r="CR208" i="2"/>
  <c r="AO208" i="2"/>
  <c r="CS208" i="2"/>
  <c r="CL208" i="2"/>
  <c r="AY208" i="2"/>
  <c r="CU208" i="2"/>
  <c r="CK208" i="2"/>
  <c r="AV208" i="2"/>
  <c r="BZ208" i="2"/>
  <c r="CW208" i="2"/>
  <c r="CI208" i="2"/>
  <c r="AB208" i="2"/>
  <c r="AP208" i="2"/>
  <c r="AR208" i="2" s="1"/>
  <c r="E114" i="2"/>
  <c r="D113" i="2"/>
  <c r="B210" i="2"/>
  <c r="P211" i="2" l="1"/>
  <c r="R211" i="2" s="1"/>
  <c r="Q211" i="2"/>
  <c r="V211" i="2"/>
  <c r="X211" i="2" s="1"/>
  <c r="DE212" i="2"/>
  <c r="H212" i="2"/>
  <c r="J212" i="2" s="1"/>
  <c r="L212" i="2" s="1"/>
  <c r="S212" i="2"/>
  <c r="G212" i="2"/>
  <c r="T212" i="2"/>
  <c r="U212" i="2"/>
  <c r="I212" i="2"/>
  <c r="K212" i="2" s="1"/>
  <c r="M212" i="2"/>
  <c r="N212" i="2"/>
  <c r="O212" i="2"/>
  <c r="W211" i="2"/>
  <c r="Y210" i="2"/>
  <c r="A213" i="2"/>
  <c r="A178" i="10"/>
  <c r="AF212" i="2"/>
  <c r="CC212" i="2"/>
  <c r="AX212" i="2"/>
  <c r="BE212" i="2"/>
  <c r="AK208" i="2"/>
  <c r="AS208" i="2" s="1"/>
  <c r="B173" i="10"/>
  <c r="DA207" i="2"/>
  <c r="CB208" i="2"/>
  <c r="CE208" i="2" s="1"/>
  <c r="DF207" i="2"/>
  <c r="CQ208" i="2"/>
  <c r="CY208" i="2" s="1"/>
  <c r="AW208" i="2"/>
  <c r="AZ208" i="2" s="1"/>
  <c r="AH208" i="2"/>
  <c r="CX208" i="2"/>
  <c r="CN208" i="2"/>
  <c r="CG208" i="2"/>
  <c r="CO208" i="2" s="1"/>
  <c r="AG209" i="2"/>
  <c r="AA208" i="2"/>
  <c r="AI208" i="2" s="1"/>
  <c r="D114" i="2"/>
  <c r="E115" i="2"/>
  <c r="AP209" i="2"/>
  <c r="AQ209" i="2"/>
  <c r="CH209" i="2"/>
  <c r="CM209" i="2"/>
  <c r="CA209" i="2"/>
  <c r="AC209" i="2"/>
  <c r="AU209" i="2"/>
  <c r="AV209" i="2"/>
  <c r="BB209" i="2"/>
  <c r="CR209" i="2"/>
  <c r="AO209" i="2"/>
  <c r="CS209" i="2"/>
  <c r="AY209" i="2"/>
  <c r="AE209" i="2"/>
  <c r="CL209" i="2"/>
  <c r="AM209" i="2"/>
  <c r="CI209" i="2"/>
  <c r="BC209" i="2"/>
  <c r="BD209" i="2" s="1"/>
  <c r="BG209" i="2" s="1"/>
  <c r="CK209" i="2"/>
  <c r="BF209" i="2"/>
  <c r="CU209" i="2"/>
  <c r="BZ209" i="2"/>
  <c r="CV209" i="2"/>
  <c r="CW209" i="2"/>
  <c r="AB209" i="2"/>
  <c r="AL209" i="2"/>
  <c r="CD209" i="2"/>
  <c r="B211" i="2"/>
  <c r="P212" i="2" l="1"/>
  <c r="R212" i="2" s="1"/>
  <c r="V212" i="2"/>
  <c r="X212" i="2" s="1"/>
  <c r="W212" i="2"/>
  <c r="DE213" i="2"/>
  <c r="S213" i="2"/>
  <c r="U213" i="2"/>
  <c r="G213" i="2"/>
  <c r="T213" i="2"/>
  <c r="I213" i="2"/>
  <c r="K213" i="2" s="1"/>
  <c r="H213" i="2"/>
  <c r="J213" i="2" s="1"/>
  <c r="L213" i="2" s="1"/>
  <c r="N213" i="2"/>
  <c r="M213" i="2"/>
  <c r="O213" i="2"/>
  <c r="Q212" i="2"/>
  <c r="Y211" i="2"/>
  <c r="A214" i="2"/>
  <c r="A179" i="10"/>
  <c r="AF213" i="2"/>
  <c r="CC213" i="2"/>
  <c r="AX213" i="2"/>
  <c r="BE213" i="2"/>
  <c r="CX209" i="2"/>
  <c r="B174" i="10"/>
  <c r="AR209" i="2"/>
  <c r="AK209" i="2"/>
  <c r="AS209" i="2" s="1"/>
  <c r="CB209" i="2"/>
  <c r="CE209" i="2" s="1"/>
  <c r="DF208" i="2"/>
  <c r="DA208" i="2"/>
  <c r="AW209" i="2"/>
  <c r="AZ209" i="2" s="1"/>
  <c r="AH209" i="2"/>
  <c r="CQ209" i="2"/>
  <c r="CY209" i="2" s="1"/>
  <c r="CG209" i="2"/>
  <c r="CO209" i="2" s="1"/>
  <c r="CN209" i="2"/>
  <c r="AG210" i="2"/>
  <c r="AA209" i="2"/>
  <c r="AI209" i="2" s="1"/>
  <c r="E116" i="2"/>
  <c r="D115" i="2"/>
  <c r="AO210" i="2"/>
  <c r="CS210" i="2"/>
  <c r="AV210" i="2"/>
  <c r="CL210" i="2"/>
  <c r="BB210" i="2"/>
  <c r="CR210" i="2"/>
  <c r="AY210" i="2"/>
  <c r="AL210" i="2"/>
  <c r="CK210" i="2"/>
  <c r="BF210" i="2"/>
  <c r="CU210" i="2"/>
  <c r="BZ210" i="2"/>
  <c r="AB210" i="2"/>
  <c r="BC210" i="2"/>
  <c r="BD210" i="2" s="1"/>
  <c r="BG210" i="2" s="1"/>
  <c r="AP210" i="2"/>
  <c r="AE210" i="2"/>
  <c r="CA210" i="2"/>
  <c r="AQ210" i="2"/>
  <c r="CW210" i="2"/>
  <c r="CV210" i="2"/>
  <c r="CD210" i="2"/>
  <c r="CI210" i="2"/>
  <c r="CM210" i="2"/>
  <c r="AM210" i="2"/>
  <c r="AC210" i="2"/>
  <c r="CH210" i="2"/>
  <c r="AU210" i="2"/>
  <c r="AW210" i="2" s="1"/>
  <c r="AZ210" i="2" s="1"/>
  <c r="B212" i="2"/>
  <c r="P213" i="2" l="1"/>
  <c r="R213" i="2" s="1"/>
  <c r="Y212" i="2"/>
  <c r="W213" i="2"/>
  <c r="DE214" i="2"/>
  <c r="G214" i="2"/>
  <c r="I214" i="2"/>
  <c r="K214" i="2" s="1"/>
  <c r="U214" i="2"/>
  <c r="H214" i="2"/>
  <c r="J214" i="2" s="1"/>
  <c r="L214" i="2" s="1"/>
  <c r="S214" i="2"/>
  <c r="T214" i="2"/>
  <c r="O214" i="2"/>
  <c r="M214" i="2"/>
  <c r="N214" i="2"/>
  <c r="Q213" i="2"/>
  <c r="V213" i="2"/>
  <c r="X213" i="2" s="1"/>
  <c r="A215" i="2"/>
  <c r="A180" i="10"/>
  <c r="AF214" i="2"/>
  <c r="CC214" i="2"/>
  <c r="AX214" i="2"/>
  <c r="BE214" i="2"/>
  <c r="DF209" i="2"/>
  <c r="B175" i="10"/>
  <c r="AK210" i="2"/>
  <c r="AS210" i="2" s="1"/>
  <c r="AR210" i="2"/>
  <c r="CB210" i="2"/>
  <c r="CE210" i="2" s="1"/>
  <c r="CN210" i="2"/>
  <c r="AH210" i="2"/>
  <c r="DA209" i="2"/>
  <c r="CQ210" i="2"/>
  <c r="CY210" i="2" s="1"/>
  <c r="CX210" i="2"/>
  <c r="CG210" i="2"/>
  <c r="CO210" i="2" s="1"/>
  <c r="AG211" i="2"/>
  <c r="AA210" i="2"/>
  <c r="AI210" i="2" s="1"/>
  <c r="BB211" i="2"/>
  <c r="CR211" i="2"/>
  <c r="AO211" i="2"/>
  <c r="CS211" i="2"/>
  <c r="AQ211" i="2"/>
  <c r="CK211" i="2"/>
  <c r="CU211" i="2"/>
  <c r="BZ211" i="2"/>
  <c r="CV211" i="2"/>
  <c r="AY211" i="2"/>
  <c r="CW211" i="2"/>
  <c r="AL211" i="2"/>
  <c r="AV211" i="2"/>
  <c r="CI211" i="2"/>
  <c r="AB211" i="2"/>
  <c r="BC211" i="2"/>
  <c r="BD211" i="2" s="1"/>
  <c r="BG211" i="2" s="1"/>
  <c r="AP211" i="2"/>
  <c r="AR211" i="2" s="1"/>
  <c r="AE211" i="2"/>
  <c r="CM211" i="2"/>
  <c r="CA211" i="2"/>
  <c r="AC211" i="2"/>
  <c r="AU211" i="2"/>
  <c r="AM211" i="2"/>
  <c r="CD211" i="2"/>
  <c r="CH211" i="2"/>
  <c r="CL211" i="2"/>
  <c r="BF211" i="2"/>
  <c r="D116" i="2"/>
  <c r="E117" i="2"/>
  <c r="B213" i="2"/>
  <c r="Y213" i="2" l="1"/>
  <c r="P214" i="2"/>
  <c r="R214" i="2" s="1"/>
  <c r="Q214" i="2"/>
  <c r="DE215" i="2"/>
  <c r="I215" i="2"/>
  <c r="K215" i="2" s="1"/>
  <c r="S215" i="2"/>
  <c r="U215" i="2"/>
  <c r="G215" i="2"/>
  <c r="M215" i="2"/>
  <c r="T215" i="2"/>
  <c r="H215" i="2"/>
  <c r="J215" i="2" s="1"/>
  <c r="L215" i="2" s="1"/>
  <c r="N215" i="2"/>
  <c r="O215" i="2"/>
  <c r="V214" i="2"/>
  <c r="X214" i="2" s="1"/>
  <c r="W214" i="2"/>
  <c r="A216" i="2"/>
  <c r="A181" i="10"/>
  <c r="AF215" i="2"/>
  <c r="CC215" i="2"/>
  <c r="AX215" i="2"/>
  <c r="BE215" i="2"/>
  <c r="AW211" i="2"/>
  <c r="AZ211" i="2" s="1"/>
  <c r="B176" i="10"/>
  <c r="AK211" i="2"/>
  <c r="AS211" i="2" s="1"/>
  <c r="DF210" i="2"/>
  <c r="CB211" i="2"/>
  <c r="CE211" i="2" s="1"/>
  <c r="AH211" i="2"/>
  <c r="CX211" i="2"/>
  <c r="DA210" i="2"/>
  <c r="CQ211" i="2"/>
  <c r="CY211" i="2" s="1"/>
  <c r="CG211" i="2"/>
  <c r="CO211" i="2" s="1"/>
  <c r="CN211" i="2"/>
  <c r="AG212" i="2"/>
  <c r="AA211" i="2"/>
  <c r="AI211" i="2" s="1"/>
  <c r="E118" i="2"/>
  <c r="D117" i="2"/>
  <c r="AV212" i="2"/>
  <c r="CL212" i="2"/>
  <c r="BZ212" i="2"/>
  <c r="CV212" i="2"/>
  <c r="AY212" i="2"/>
  <c r="CW212" i="2"/>
  <c r="AL212" i="2"/>
  <c r="BF212" i="2"/>
  <c r="CU212" i="2"/>
  <c r="CI212" i="2"/>
  <c r="AB212" i="2"/>
  <c r="BC212" i="2"/>
  <c r="BD212" i="2" s="1"/>
  <c r="BG212" i="2" s="1"/>
  <c r="AP212" i="2"/>
  <c r="CK212" i="2"/>
  <c r="AM212" i="2"/>
  <c r="CD212" i="2"/>
  <c r="CM212" i="2"/>
  <c r="AU212" i="2"/>
  <c r="AE212" i="2"/>
  <c r="CA212" i="2"/>
  <c r="CB212" i="2" s="1"/>
  <c r="CE212" i="2" s="1"/>
  <c r="AC212" i="2"/>
  <c r="AQ212" i="2"/>
  <c r="CH212" i="2"/>
  <c r="BB212" i="2"/>
  <c r="CR212" i="2"/>
  <c r="AO212" i="2"/>
  <c r="CS212" i="2"/>
  <c r="B214" i="2"/>
  <c r="P215" i="2" l="1"/>
  <c r="R215" i="2" s="1"/>
  <c r="V215" i="2"/>
  <c r="X215" i="2" s="1"/>
  <c r="W215" i="2"/>
  <c r="Q215" i="2"/>
  <c r="DE216" i="2"/>
  <c r="T216" i="2"/>
  <c r="U216" i="2"/>
  <c r="H216" i="2"/>
  <c r="J216" i="2" s="1"/>
  <c r="L216" i="2" s="1"/>
  <c r="I216" i="2"/>
  <c r="K216" i="2" s="1"/>
  <c r="G216" i="2"/>
  <c r="S216" i="2"/>
  <c r="M216" i="2"/>
  <c r="N216" i="2"/>
  <c r="O216" i="2"/>
  <c r="Y214" i="2"/>
  <c r="A217" i="2"/>
  <c r="A182" i="10"/>
  <c r="AF216" i="2"/>
  <c r="CC216" i="2"/>
  <c r="AX216" i="2"/>
  <c r="BE216" i="2"/>
  <c r="AW212" i="2"/>
  <c r="AZ212" i="2" s="1"/>
  <c r="B177" i="10"/>
  <c r="AK212" i="2"/>
  <c r="AS212" i="2" s="1"/>
  <c r="AR212" i="2"/>
  <c r="DF211" i="2"/>
  <c r="CX212" i="2"/>
  <c r="AH212" i="2"/>
  <c r="CN212" i="2"/>
  <c r="DA211" i="2"/>
  <c r="CQ212" i="2"/>
  <c r="CY212" i="2" s="1"/>
  <c r="CG212" i="2"/>
  <c r="CO212" i="2" s="1"/>
  <c r="AG213" i="2"/>
  <c r="AA212" i="2"/>
  <c r="AI212" i="2" s="1"/>
  <c r="AL213" i="2"/>
  <c r="CK213" i="2"/>
  <c r="BF213" i="2"/>
  <c r="CU213" i="2"/>
  <c r="CI213" i="2"/>
  <c r="AB213" i="2"/>
  <c r="BC213" i="2"/>
  <c r="BD213" i="2" s="1"/>
  <c r="BG213" i="2" s="1"/>
  <c r="AP213" i="2"/>
  <c r="CD213" i="2"/>
  <c r="CM213" i="2"/>
  <c r="CR213" i="2"/>
  <c r="AM213" i="2"/>
  <c r="AC213" i="2"/>
  <c r="AU213" i="2"/>
  <c r="AQ213" i="2"/>
  <c r="CH213" i="2"/>
  <c r="AO213" i="2"/>
  <c r="AK213" i="2" s="1"/>
  <c r="AS213" i="2" s="1"/>
  <c r="AV213" i="2"/>
  <c r="CL213" i="2"/>
  <c r="BZ213" i="2"/>
  <c r="CV213" i="2"/>
  <c r="AY213" i="2"/>
  <c r="CW213" i="2"/>
  <c r="AE213" i="2"/>
  <c r="CA213" i="2"/>
  <c r="BB213" i="2"/>
  <c r="CS213" i="2"/>
  <c r="D118" i="2"/>
  <c r="E119" i="2"/>
  <c r="B215" i="2"/>
  <c r="W216" i="2" l="1"/>
  <c r="P216" i="2"/>
  <c r="R216" i="2" s="1"/>
  <c r="Q216" i="2"/>
  <c r="DE217" i="2"/>
  <c r="G217" i="2"/>
  <c r="S217" i="2"/>
  <c r="T217" i="2"/>
  <c r="U217" i="2"/>
  <c r="H217" i="2"/>
  <c r="J217" i="2" s="1"/>
  <c r="L217" i="2" s="1"/>
  <c r="I217" i="2"/>
  <c r="K217" i="2" s="1"/>
  <c r="M217" i="2"/>
  <c r="O217" i="2"/>
  <c r="N217" i="2"/>
  <c r="V216" i="2"/>
  <c r="X216" i="2" s="1"/>
  <c r="Y215" i="2"/>
  <c r="A218" i="2"/>
  <c r="A183" i="10"/>
  <c r="AF217" i="2"/>
  <c r="CC217" i="2"/>
  <c r="AX217" i="2"/>
  <c r="BE217" i="2"/>
  <c r="B178" i="10"/>
  <c r="AR213" i="2"/>
  <c r="DF212" i="2"/>
  <c r="CQ213" i="2"/>
  <c r="CY213" i="2" s="1"/>
  <c r="AW213" i="2"/>
  <c r="AZ213" i="2" s="1"/>
  <c r="CB213" i="2"/>
  <c r="CE213" i="2" s="1"/>
  <c r="AH213" i="2"/>
  <c r="CX213" i="2"/>
  <c r="DA212" i="2"/>
  <c r="CN213" i="2"/>
  <c r="CG213" i="2"/>
  <c r="CO213" i="2" s="1"/>
  <c r="AG214" i="2"/>
  <c r="AA213" i="2"/>
  <c r="AI213" i="2" s="1"/>
  <c r="AO214" i="2"/>
  <c r="CS214" i="2"/>
  <c r="BF214" i="2"/>
  <c r="AY214" i="2"/>
  <c r="CW214" i="2"/>
  <c r="AL214" i="2"/>
  <c r="AM214" i="2"/>
  <c r="CD214" i="2"/>
  <c r="AE214" i="2"/>
  <c r="CI214" i="2"/>
  <c r="CA214" i="2"/>
  <c r="AV214" i="2"/>
  <c r="BB214" i="2"/>
  <c r="CK214" i="2"/>
  <c r="BZ214" i="2"/>
  <c r="AB214" i="2"/>
  <c r="BC214" i="2"/>
  <c r="BD214" i="2" s="1"/>
  <c r="BG214" i="2" s="1"/>
  <c r="AP214" i="2"/>
  <c r="AQ214" i="2"/>
  <c r="CH214" i="2"/>
  <c r="CM214" i="2"/>
  <c r="AU214" i="2"/>
  <c r="CL214" i="2"/>
  <c r="CU214" i="2"/>
  <c r="CV214" i="2"/>
  <c r="AC214" i="2"/>
  <c r="CR214" i="2"/>
  <c r="E120" i="2"/>
  <c r="D119" i="2"/>
  <c r="B216" i="2"/>
  <c r="P217" i="2" l="1"/>
  <c r="R217" i="2" s="1"/>
  <c r="W217" i="2"/>
  <c r="Q217" i="2"/>
  <c r="DE218" i="2"/>
  <c r="S218" i="2"/>
  <c r="I218" i="2"/>
  <c r="K218" i="2" s="1"/>
  <c r="N218" i="2"/>
  <c r="H218" i="2"/>
  <c r="J218" i="2" s="1"/>
  <c r="L218" i="2" s="1"/>
  <c r="G218" i="2"/>
  <c r="T218" i="2"/>
  <c r="U218" i="2"/>
  <c r="O218" i="2"/>
  <c r="M218" i="2"/>
  <c r="V217" i="2"/>
  <c r="X217" i="2" s="1"/>
  <c r="Y216" i="2"/>
  <c r="A219" i="2"/>
  <c r="A184" i="10"/>
  <c r="AF218" i="2"/>
  <c r="CC218" i="2"/>
  <c r="AX218" i="2"/>
  <c r="BE218" i="2"/>
  <c r="B179" i="10"/>
  <c r="AR214" i="2"/>
  <c r="AK214" i="2"/>
  <c r="AS214" i="2" s="1"/>
  <c r="CB214" i="2"/>
  <c r="CE214" i="2" s="1"/>
  <c r="AW214" i="2"/>
  <c r="AZ214" i="2" s="1"/>
  <c r="DA213" i="2"/>
  <c r="DF213" i="2"/>
  <c r="AH214" i="2"/>
  <c r="CX214" i="2"/>
  <c r="CQ214" i="2"/>
  <c r="CY214" i="2" s="1"/>
  <c r="CN214" i="2"/>
  <c r="CG214" i="2"/>
  <c r="CO214" i="2" s="1"/>
  <c r="AG215" i="2"/>
  <c r="AA214" i="2"/>
  <c r="AI214" i="2" s="1"/>
  <c r="E121" i="2"/>
  <c r="D120" i="2"/>
  <c r="CI215" i="2"/>
  <c r="AB215" i="2"/>
  <c r="BC215" i="2"/>
  <c r="BD215" i="2" s="1"/>
  <c r="BG215" i="2" s="1"/>
  <c r="AP215" i="2"/>
  <c r="CK215" i="2"/>
  <c r="BF215" i="2"/>
  <c r="CU215" i="2"/>
  <c r="BB215" i="2"/>
  <c r="AE215" i="2"/>
  <c r="CM215" i="2"/>
  <c r="CA215" i="2"/>
  <c r="AC215" i="2"/>
  <c r="AU215" i="2"/>
  <c r="AM215" i="2"/>
  <c r="CD215" i="2"/>
  <c r="CS215" i="2"/>
  <c r="CH215" i="2"/>
  <c r="CR215" i="2"/>
  <c r="BZ215" i="2"/>
  <c r="CV215" i="2"/>
  <c r="AY215" i="2"/>
  <c r="CW215" i="2"/>
  <c r="AL215" i="2"/>
  <c r="AV215" i="2"/>
  <c r="CL215" i="2"/>
  <c r="AO215" i="2"/>
  <c r="AQ215" i="2"/>
  <c r="B217" i="2"/>
  <c r="P218" i="2" l="1"/>
  <c r="R218" i="2" s="1"/>
  <c r="Q218" i="2"/>
  <c r="W218" i="2"/>
  <c r="V218" i="2"/>
  <c r="X218" i="2" s="1"/>
  <c r="DE219" i="2"/>
  <c r="T219" i="2"/>
  <c r="H219" i="2"/>
  <c r="J219" i="2" s="1"/>
  <c r="L219" i="2" s="1"/>
  <c r="I219" i="2"/>
  <c r="K219" i="2" s="1"/>
  <c r="S219" i="2"/>
  <c r="U219" i="2"/>
  <c r="G219" i="2"/>
  <c r="M219" i="2"/>
  <c r="O219" i="2"/>
  <c r="N219" i="2"/>
  <c r="P219" i="2" s="1"/>
  <c r="R219" i="2" s="1"/>
  <c r="Y217" i="2"/>
  <c r="A220" i="2"/>
  <c r="A185" i="10"/>
  <c r="AF219" i="2"/>
  <c r="CC219" i="2"/>
  <c r="AX219" i="2"/>
  <c r="BE219" i="2"/>
  <c r="CB215" i="2"/>
  <c r="CE215" i="2" s="1"/>
  <c r="CQ215" i="2"/>
  <c r="CY215" i="2" s="1"/>
  <c r="B180" i="10"/>
  <c r="AR215" i="2"/>
  <c r="AK215" i="2"/>
  <c r="AS215" i="2" s="1"/>
  <c r="DF214" i="2"/>
  <c r="AW215" i="2"/>
  <c r="AZ215" i="2" s="1"/>
  <c r="AH215" i="2"/>
  <c r="DA214" i="2"/>
  <c r="CX215" i="2"/>
  <c r="CG215" i="2"/>
  <c r="CO215" i="2" s="1"/>
  <c r="CN215" i="2"/>
  <c r="AG216" i="2"/>
  <c r="AA215" i="2"/>
  <c r="AI215" i="2" s="1"/>
  <c r="AQ216" i="2"/>
  <c r="CH216" i="2"/>
  <c r="BB216" i="2"/>
  <c r="CR216" i="2"/>
  <c r="AO216" i="2"/>
  <c r="CS216" i="2"/>
  <c r="AV216" i="2"/>
  <c r="CL216" i="2"/>
  <c r="BZ216" i="2"/>
  <c r="CV216" i="2"/>
  <c r="AY216" i="2"/>
  <c r="CW216" i="2"/>
  <c r="AL216" i="2"/>
  <c r="BF216" i="2"/>
  <c r="CU216" i="2"/>
  <c r="CI216" i="2"/>
  <c r="AB216" i="2"/>
  <c r="BC216" i="2"/>
  <c r="BD216" i="2" s="1"/>
  <c r="BG216" i="2" s="1"/>
  <c r="AP216" i="2"/>
  <c r="CK216" i="2"/>
  <c r="CA216" i="2"/>
  <c r="AU216" i="2"/>
  <c r="AM216" i="2"/>
  <c r="CD216" i="2"/>
  <c r="AE216" i="2"/>
  <c r="CM216" i="2"/>
  <c r="AC216" i="2"/>
  <c r="E122" i="2"/>
  <c r="D121" i="2"/>
  <c r="B218" i="2"/>
  <c r="Q219" i="2" l="1"/>
  <c r="W219" i="2"/>
  <c r="V219" i="2"/>
  <c r="X219" i="2" s="1"/>
  <c r="DE220" i="2"/>
  <c r="S220" i="2"/>
  <c r="G220" i="2"/>
  <c r="T220" i="2"/>
  <c r="U220" i="2"/>
  <c r="I220" i="2"/>
  <c r="K220" i="2" s="1"/>
  <c r="H220" i="2"/>
  <c r="J220" i="2" s="1"/>
  <c r="L220" i="2" s="1"/>
  <c r="M220" i="2"/>
  <c r="O220" i="2"/>
  <c r="N220" i="2"/>
  <c r="P220" i="2" s="1"/>
  <c r="R220" i="2" s="1"/>
  <c r="Y218" i="2"/>
  <c r="A221" i="2"/>
  <c r="A186" i="10"/>
  <c r="AF220" i="2"/>
  <c r="CC220" i="2"/>
  <c r="AX220" i="2"/>
  <c r="BE220" i="2"/>
  <c r="DA215" i="2"/>
  <c r="B181" i="10"/>
  <c r="AK216" i="2"/>
  <c r="AS216" i="2" s="1"/>
  <c r="AR216" i="2"/>
  <c r="AW216" i="2"/>
  <c r="AZ216" i="2" s="1"/>
  <c r="CX216" i="2"/>
  <c r="DF215" i="2"/>
  <c r="CB216" i="2"/>
  <c r="CE216" i="2" s="1"/>
  <c r="AH216" i="2"/>
  <c r="CQ216" i="2"/>
  <c r="CY216" i="2" s="1"/>
  <c r="CN216" i="2"/>
  <c r="CG216" i="2"/>
  <c r="CO216" i="2" s="1"/>
  <c r="AG217" i="2"/>
  <c r="AA216" i="2"/>
  <c r="AI216" i="2" s="1"/>
  <c r="AV217" i="2"/>
  <c r="CL217" i="2"/>
  <c r="BZ217" i="2"/>
  <c r="CV217" i="2"/>
  <c r="AY217" i="2"/>
  <c r="CW217" i="2"/>
  <c r="AL217" i="2"/>
  <c r="BF217" i="2"/>
  <c r="CI217" i="2"/>
  <c r="BC217" i="2"/>
  <c r="BD217" i="2" s="1"/>
  <c r="BG217" i="2" s="1"/>
  <c r="AC217" i="2"/>
  <c r="CH217" i="2"/>
  <c r="CS217" i="2"/>
  <c r="CK217" i="2"/>
  <c r="CU217" i="2"/>
  <c r="AB217" i="2"/>
  <c r="AU217" i="2"/>
  <c r="AW217" i="2" s="1"/>
  <c r="AZ217" i="2" s="1"/>
  <c r="BB217" i="2"/>
  <c r="AO217" i="2"/>
  <c r="AK217" i="2" s="1"/>
  <c r="AS217" i="2" s="1"/>
  <c r="AP217" i="2"/>
  <c r="AM217" i="2"/>
  <c r="CD217" i="2"/>
  <c r="AE217" i="2"/>
  <c r="CM217" i="2"/>
  <c r="CA217" i="2"/>
  <c r="AQ217" i="2"/>
  <c r="CR217" i="2"/>
  <c r="CQ217" i="2" s="1"/>
  <c r="CY217" i="2" s="1"/>
  <c r="E123" i="2"/>
  <c r="D122" i="2"/>
  <c r="B219" i="2"/>
  <c r="W220" i="2" l="1"/>
  <c r="V220" i="2"/>
  <c r="X220" i="2" s="1"/>
  <c r="DE221" i="2"/>
  <c r="S221" i="2"/>
  <c r="G221" i="2"/>
  <c r="M221" i="2"/>
  <c r="T221" i="2"/>
  <c r="U221" i="2"/>
  <c r="H221" i="2"/>
  <c r="J221" i="2" s="1"/>
  <c r="L221" i="2" s="1"/>
  <c r="I221" i="2"/>
  <c r="K221" i="2" s="1"/>
  <c r="N221" i="2"/>
  <c r="P221" i="2" s="1"/>
  <c r="R221" i="2" s="1"/>
  <c r="O221" i="2"/>
  <c r="Q220" i="2"/>
  <c r="Y219" i="2"/>
  <c r="A222" i="2"/>
  <c r="A187" i="10"/>
  <c r="AF221" i="2"/>
  <c r="CC221" i="2"/>
  <c r="AX221" i="2"/>
  <c r="BE221" i="2"/>
  <c r="AR217" i="2"/>
  <c r="B182" i="10"/>
  <c r="CB217" i="2"/>
  <c r="CE217" i="2" s="1"/>
  <c r="DF216" i="2"/>
  <c r="AH217" i="2"/>
  <c r="AA217" i="2"/>
  <c r="AI217" i="2" s="1"/>
  <c r="CG217" i="2"/>
  <c r="CO217" i="2" s="1"/>
  <c r="DA216" i="2"/>
  <c r="CX217" i="2"/>
  <c r="CN217" i="2"/>
  <c r="AG218" i="2"/>
  <c r="E124" i="2"/>
  <c r="D123" i="2"/>
  <c r="CA218" i="2"/>
  <c r="AC218" i="2"/>
  <c r="AU218" i="2"/>
  <c r="AQ218" i="2"/>
  <c r="CH218" i="2"/>
  <c r="CM218" i="2"/>
  <c r="AO218" i="2"/>
  <c r="CS218" i="2"/>
  <c r="CL218" i="2"/>
  <c r="BB218" i="2"/>
  <c r="CR218" i="2"/>
  <c r="AM218" i="2"/>
  <c r="CI218" i="2"/>
  <c r="AV218" i="2"/>
  <c r="CD218" i="2"/>
  <c r="AY218" i="2"/>
  <c r="CW218" i="2"/>
  <c r="AL218" i="2"/>
  <c r="CK218" i="2"/>
  <c r="BF218" i="2"/>
  <c r="CU218" i="2"/>
  <c r="BZ218" i="2"/>
  <c r="CV218" i="2"/>
  <c r="AB218" i="2"/>
  <c r="BC218" i="2"/>
  <c r="BD218" i="2" s="1"/>
  <c r="BG218" i="2" s="1"/>
  <c r="AP218" i="2"/>
  <c r="AE218" i="2"/>
  <c r="B220" i="2"/>
  <c r="V221" i="2" l="1"/>
  <c r="X221" i="2" s="1"/>
  <c r="Q221" i="2"/>
  <c r="DE222" i="2"/>
  <c r="I222" i="2"/>
  <c r="K222" i="2" s="1"/>
  <c r="H222" i="2"/>
  <c r="J222" i="2" s="1"/>
  <c r="L222" i="2" s="1"/>
  <c r="S222" i="2"/>
  <c r="T222" i="2"/>
  <c r="U222" i="2"/>
  <c r="G222" i="2"/>
  <c r="O222" i="2"/>
  <c r="N222" i="2"/>
  <c r="P222" i="2" s="1"/>
  <c r="R222" i="2" s="1"/>
  <c r="M222" i="2"/>
  <c r="W221" i="2"/>
  <c r="Y220" i="2"/>
  <c r="A223" i="2"/>
  <c r="A188" i="10"/>
  <c r="AF222" i="2"/>
  <c r="CC222" i="2"/>
  <c r="AX222" i="2"/>
  <c r="BE222" i="2"/>
  <c r="B183" i="10"/>
  <c r="AK218" i="2"/>
  <c r="AS218" i="2" s="1"/>
  <c r="AR218" i="2"/>
  <c r="DA217" i="2"/>
  <c r="DF217" i="2"/>
  <c r="AA218" i="2"/>
  <c r="AI218" i="2" s="1"/>
  <c r="CB218" i="2"/>
  <c r="CE218" i="2" s="1"/>
  <c r="AW218" i="2"/>
  <c r="AZ218" i="2" s="1"/>
  <c r="AH218" i="2"/>
  <c r="CQ218" i="2"/>
  <c r="CY218" i="2" s="1"/>
  <c r="CX218" i="2"/>
  <c r="CN218" i="2"/>
  <c r="CG218" i="2"/>
  <c r="CO218" i="2" s="1"/>
  <c r="AG219" i="2"/>
  <c r="CV219" i="2"/>
  <c r="AV219" i="2"/>
  <c r="CI219" i="2"/>
  <c r="AB219" i="2"/>
  <c r="BC219" i="2"/>
  <c r="BD219" i="2" s="1"/>
  <c r="BG219" i="2" s="1"/>
  <c r="AP219" i="2"/>
  <c r="CK219" i="2"/>
  <c r="BF219" i="2"/>
  <c r="CU219" i="2"/>
  <c r="CH219" i="2"/>
  <c r="BZ219" i="2"/>
  <c r="AL219" i="2"/>
  <c r="AE219" i="2"/>
  <c r="CM219" i="2"/>
  <c r="CA219" i="2"/>
  <c r="AC219" i="2"/>
  <c r="AU219" i="2"/>
  <c r="AM219" i="2"/>
  <c r="CD219" i="2"/>
  <c r="AQ219" i="2"/>
  <c r="AY219" i="2"/>
  <c r="CL219" i="2"/>
  <c r="BB219" i="2"/>
  <c r="CR219" i="2"/>
  <c r="AO219" i="2"/>
  <c r="CS219" i="2"/>
  <c r="CW219" i="2"/>
  <c r="E125" i="2"/>
  <c r="D124" i="2"/>
  <c r="B221" i="2"/>
  <c r="Q222" i="2" l="1"/>
  <c r="W222" i="2"/>
  <c r="V222" i="2"/>
  <c r="X222" i="2" s="1"/>
  <c r="DE223" i="2"/>
  <c r="U223" i="2"/>
  <c r="H223" i="2"/>
  <c r="J223" i="2" s="1"/>
  <c r="L223" i="2" s="1"/>
  <c r="I223" i="2"/>
  <c r="K223" i="2" s="1"/>
  <c r="S223" i="2"/>
  <c r="T223" i="2"/>
  <c r="G223" i="2"/>
  <c r="O223" i="2"/>
  <c r="N223" i="2"/>
  <c r="P223" i="2" s="1"/>
  <c r="R223" i="2" s="1"/>
  <c r="M223" i="2"/>
  <c r="Y221" i="2"/>
  <c r="A224" i="2"/>
  <c r="A189" i="10"/>
  <c r="AF223" i="2"/>
  <c r="CC223" i="2"/>
  <c r="AX223" i="2"/>
  <c r="BE223" i="2"/>
  <c r="B184" i="10"/>
  <c r="AR219" i="2"/>
  <c r="AK219" i="2"/>
  <c r="AS219" i="2" s="1"/>
  <c r="AW219" i="2"/>
  <c r="AZ219" i="2" s="1"/>
  <c r="CX219" i="2"/>
  <c r="DF218" i="2"/>
  <c r="CB219" i="2"/>
  <c r="CE219" i="2" s="1"/>
  <c r="AH219" i="2"/>
  <c r="CQ219" i="2"/>
  <c r="CY219" i="2" s="1"/>
  <c r="DA218" i="2"/>
  <c r="CG219" i="2"/>
  <c r="CO219" i="2" s="1"/>
  <c r="CN219" i="2"/>
  <c r="AG220" i="2"/>
  <c r="AA219" i="2"/>
  <c r="AI219" i="2" s="1"/>
  <c r="BF220" i="2"/>
  <c r="CU220" i="2"/>
  <c r="CI220" i="2"/>
  <c r="AB220" i="2"/>
  <c r="BC220" i="2"/>
  <c r="BD220" i="2" s="1"/>
  <c r="BG220" i="2" s="1"/>
  <c r="AP220" i="2"/>
  <c r="AM220" i="2"/>
  <c r="CD220" i="2"/>
  <c r="AE220" i="2"/>
  <c r="CM220" i="2"/>
  <c r="CA220" i="2"/>
  <c r="AC220" i="2"/>
  <c r="AU220" i="2"/>
  <c r="CH220" i="2"/>
  <c r="BB220" i="2"/>
  <c r="AO220" i="2"/>
  <c r="CS220" i="2"/>
  <c r="CL220" i="2"/>
  <c r="AY220" i="2"/>
  <c r="AL220" i="2"/>
  <c r="CK220" i="2"/>
  <c r="AQ220" i="2"/>
  <c r="CR220" i="2"/>
  <c r="AV220" i="2"/>
  <c r="BZ220" i="2"/>
  <c r="CV220" i="2"/>
  <c r="CW220" i="2"/>
  <c r="E126" i="2"/>
  <c r="D125" i="2"/>
  <c r="B222" i="2"/>
  <c r="W223" i="2" l="1"/>
  <c r="DE224" i="2"/>
  <c r="T224" i="2"/>
  <c r="U224" i="2"/>
  <c r="S224" i="2"/>
  <c r="H224" i="2"/>
  <c r="J224" i="2" s="1"/>
  <c r="L224" i="2" s="1"/>
  <c r="I224" i="2"/>
  <c r="K224" i="2" s="1"/>
  <c r="G224" i="2"/>
  <c r="N224" i="2"/>
  <c r="P224" i="2" s="1"/>
  <c r="R224" i="2" s="1"/>
  <c r="M224" i="2"/>
  <c r="O224" i="2"/>
  <c r="Q223" i="2"/>
  <c r="V223" i="2"/>
  <c r="X223" i="2" s="1"/>
  <c r="Y222" i="2"/>
  <c r="A225" i="2"/>
  <c r="A190" i="10"/>
  <c r="AF224" i="2"/>
  <c r="CC224" i="2"/>
  <c r="AX224" i="2"/>
  <c r="BE224" i="2"/>
  <c r="CB220" i="2"/>
  <c r="CE220" i="2" s="1"/>
  <c r="B185" i="10"/>
  <c r="AR220" i="2"/>
  <c r="AK220" i="2"/>
  <c r="AS220" i="2" s="1"/>
  <c r="DF219" i="2"/>
  <c r="AW220" i="2"/>
  <c r="AZ220" i="2" s="1"/>
  <c r="AH220" i="2"/>
  <c r="CX220" i="2"/>
  <c r="CQ220" i="2"/>
  <c r="CY220" i="2" s="1"/>
  <c r="DA219" i="2"/>
  <c r="CN220" i="2"/>
  <c r="CG220" i="2"/>
  <c r="CO220" i="2" s="1"/>
  <c r="AG221" i="2"/>
  <c r="AA220" i="2"/>
  <c r="AI220" i="2" s="1"/>
  <c r="AL221" i="2"/>
  <c r="CK221" i="2"/>
  <c r="BF221" i="2"/>
  <c r="CU221" i="2"/>
  <c r="CI221" i="2"/>
  <c r="AB221" i="2"/>
  <c r="BC221" i="2"/>
  <c r="BD221" i="2" s="1"/>
  <c r="BG221" i="2" s="1"/>
  <c r="CA221" i="2"/>
  <c r="CH221" i="2"/>
  <c r="CR221" i="2"/>
  <c r="AV221" i="2"/>
  <c r="CV221" i="2"/>
  <c r="AP221" i="2"/>
  <c r="AM221" i="2"/>
  <c r="CD221" i="2"/>
  <c r="AE221" i="2"/>
  <c r="CM221" i="2"/>
  <c r="AO221" i="2"/>
  <c r="AC221" i="2"/>
  <c r="AU221" i="2"/>
  <c r="AQ221" i="2"/>
  <c r="BB221" i="2"/>
  <c r="CS221" i="2"/>
  <c r="BZ221" i="2"/>
  <c r="CB221" i="2" s="1"/>
  <c r="CE221" i="2" s="1"/>
  <c r="CW221" i="2"/>
  <c r="CL221" i="2"/>
  <c r="AY221" i="2"/>
  <c r="E127" i="2"/>
  <c r="D126" i="2"/>
  <c r="B223" i="2"/>
  <c r="Q224" i="2" l="1"/>
  <c r="DE225" i="2"/>
  <c r="I225" i="2"/>
  <c r="K225" i="2" s="1"/>
  <c r="S225" i="2"/>
  <c r="H225" i="2"/>
  <c r="J225" i="2" s="1"/>
  <c r="L225" i="2" s="1"/>
  <c r="T225" i="2"/>
  <c r="G225" i="2"/>
  <c r="M225" i="2"/>
  <c r="U225" i="2"/>
  <c r="O225" i="2"/>
  <c r="N225" i="2"/>
  <c r="P225" i="2" s="1"/>
  <c r="R225" i="2" s="1"/>
  <c r="V224" i="2"/>
  <c r="X224" i="2" s="1"/>
  <c r="W224" i="2"/>
  <c r="Y223" i="2"/>
  <c r="A226" i="2"/>
  <c r="A191" i="10"/>
  <c r="AF225" i="2"/>
  <c r="CC225" i="2"/>
  <c r="AX225" i="2"/>
  <c r="BE225" i="2"/>
  <c r="AK221" i="2"/>
  <c r="AS221" i="2" s="1"/>
  <c r="B186" i="10"/>
  <c r="AR221" i="2"/>
  <c r="AW221" i="2"/>
  <c r="AZ221" i="2" s="1"/>
  <c r="DF220" i="2"/>
  <c r="CQ221" i="2"/>
  <c r="CY221" i="2" s="1"/>
  <c r="CG221" i="2"/>
  <c r="CO221" i="2" s="1"/>
  <c r="AH221" i="2"/>
  <c r="DA220" i="2"/>
  <c r="CX221" i="2"/>
  <c r="CN221" i="2"/>
  <c r="AG222" i="2"/>
  <c r="AA221" i="2"/>
  <c r="AI221" i="2" s="1"/>
  <c r="E128" i="2"/>
  <c r="D127" i="2"/>
  <c r="CA222" i="2"/>
  <c r="AC222" i="2"/>
  <c r="AU222" i="2"/>
  <c r="AV222" i="2"/>
  <c r="CL222" i="2"/>
  <c r="BB222" i="2"/>
  <c r="CR222" i="2"/>
  <c r="BC222" i="2"/>
  <c r="BD222" i="2" s="1"/>
  <c r="BG222" i="2" s="1"/>
  <c r="AO222" i="2"/>
  <c r="CS222" i="2"/>
  <c r="CK222" i="2"/>
  <c r="BF222" i="2"/>
  <c r="CU222" i="2"/>
  <c r="BZ222" i="2"/>
  <c r="CV222" i="2"/>
  <c r="AP222" i="2"/>
  <c r="CM222" i="2"/>
  <c r="AY222" i="2"/>
  <c r="CW222" i="2"/>
  <c r="AL222" i="2"/>
  <c r="AM222" i="2"/>
  <c r="CD222" i="2"/>
  <c r="AE222" i="2"/>
  <c r="CI222" i="2"/>
  <c r="AQ222" i="2"/>
  <c r="AB222" i="2"/>
  <c r="CH222" i="2"/>
  <c r="B224" i="2"/>
  <c r="W225" i="2" l="1"/>
  <c r="DE226" i="2"/>
  <c r="T226" i="2"/>
  <c r="U226" i="2"/>
  <c r="G226" i="2"/>
  <c r="S226" i="2"/>
  <c r="I226" i="2"/>
  <c r="K226" i="2" s="1"/>
  <c r="H226" i="2"/>
  <c r="J226" i="2" s="1"/>
  <c r="L226" i="2" s="1"/>
  <c r="O226" i="2"/>
  <c r="M226" i="2"/>
  <c r="N226" i="2"/>
  <c r="P226" i="2" s="1"/>
  <c r="R226" i="2" s="1"/>
  <c r="Q225" i="2"/>
  <c r="V225" i="2"/>
  <c r="X225" i="2" s="1"/>
  <c r="Y224" i="2"/>
  <c r="A227" i="2"/>
  <c r="A192" i="10"/>
  <c r="AF226" i="2"/>
  <c r="CC226" i="2"/>
  <c r="AX226" i="2"/>
  <c r="BE226" i="2"/>
  <c r="CB222" i="2"/>
  <c r="CE222" i="2" s="1"/>
  <c r="B187" i="10"/>
  <c r="AK222" i="2"/>
  <c r="AS222" i="2" s="1"/>
  <c r="AR222" i="2"/>
  <c r="DA221" i="2"/>
  <c r="CX222" i="2"/>
  <c r="DF221" i="2"/>
  <c r="AW222" i="2"/>
  <c r="AZ222" i="2" s="1"/>
  <c r="AH222" i="2"/>
  <c r="CN222" i="2"/>
  <c r="CG222" i="2"/>
  <c r="CO222" i="2" s="1"/>
  <c r="CQ222" i="2"/>
  <c r="CY222" i="2" s="1"/>
  <c r="AG223" i="2"/>
  <c r="AA222" i="2"/>
  <c r="AI222" i="2" s="1"/>
  <c r="BZ223" i="2"/>
  <c r="CV223" i="2"/>
  <c r="AY223" i="2"/>
  <c r="CW223" i="2"/>
  <c r="AL223" i="2"/>
  <c r="AV223" i="2"/>
  <c r="CL223" i="2"/>
  <c r="AE223" i="2"/>
  <c r="CM223" i="2"/>
  <c r="AC223" i="2"/>
  <c r="AM223" i="2"/>
  <c r="CI223" i="2"/>
  <c r="AB223" i="2"/>
  <c r="BC223" i="2"/>
  <c r="BD223" i="2" s="1"/>
  <c r="BG223" i="2" s="1"/>
  <c r="AP223" i="2"/>
  <c r="CK223" i="2"/>
  <c r="BF223" i="2"/>
  <c r="CU223" i="2"/>
  <c r="BB223" i="2"/>
  <c r="CR223" i="2"/>
  <c r="AO223" i="2"/>
  <c r="CS223" i="2"/>
  <c r="AQ223" i="2"/>
  <c r="CH223" i="2"/>
  <c r="CA223" i="2"/>
  <c r="AU223" i="2"/>
  <c r="CD223" i="2"/>
  <c r="D128" i="2"/>
  <c r="E129" i="2"/>
  <c r="B225" i="2"/>
  <c r="DE227" i="2" l="1"/>
  <c r="S227" i="2"/>
  <c r="U227" i="2"/>
  <c r="G227" i="2"/>
  <c r="I227" i="2"/>
  <c r="K227" i="2" s="1"/>
  <c r="M227" i="2"/>
  <c r="T227" i="2"/>
  <c r="H227" i="2"/>
  <c r="J227" i="2" s="1"/>
  <c r="L227" i="2" s="1"/>
  <c r="N227" i="2"/>
  <c r="P227" i="2" s="1"/>
  <c r="R227" i="2" s="1"/>
  <c r="O227" i="2"/>
  <c r="Q227" i="2" s="1"/>
  <c r="Q226" i="2"/>
  <c r="V226" i="2"/>
  <c r="X226" i="2" s="1"/>
  <c r="W226" i="2"/>
  <c r="Y225" i="2"/>
  <c r="A228" i="2"/>
  <c r="A193" i="10"/>
  <c r="AF227" i="2"/>
  <c r="CC227" i="2"/>
  <c r="AX227" i="2"/>
  <c r="BE227" i="2"/>
  <c r="AW223" i="2"/>
  <c r="AZ223" i="2" s="1"/>
  <c r="B188" i="10"/>
  <c r="AK223" i="2"/>
  <c r="AS223" i="2" s="1"/>
  <c r="AR223" i="2"/>
  <c r="DF222" i="2"/>
  <c r="CB223" i="2"/>
  <c r="CE223" i="2" s="1"/>
  <c r="AH223" i="2"/>
  <c r="DA222" i="2"/>
  <c r="CX223" i="2"/>
  <c r="CQ223" i="2"/>
  <c r="CY223" i="2" s="1"/>
  <c r="CG223" i="2"/>
  <c r="CO223" i="2" s="1"/>
  <c r="CN223" i="2"/>
  <c r="AG224" i="2"/>
  <c r="AA223" i="2"/>
  <c r="AI223" i="2" s="1"/>
  <c r="AQ224" i="2"/>
  <c r="CH224" i="2"/>
  <c r="BB224" i="2"/>
  <c r="CR224" i="2"/>
  <c r="AO224" i="2"/>
  <c r="CS224" i="2"/>
  <c r="CU224" i="2"/>
  <c r="BC224" i="2"/>
  <c r="BD224" i="2" s="1"/>
  <c r="BG224" i="2" s="1"/>
  <c r="CK224" i="2"/>
  <c r="AV224" i="2"/>
  <c r="CL224" i="2"/>
  <c r="BZ224" i="2"/>
  <c r="CV224" i="2"/>
  <c r="AY224" i="2"/>
  <c r="CW224" i="2"/>
  <c r="AL224" i="2"/>
  <c r="BF224" i="2"/>
  <c r="AB224" i="2"/>
  <c r="AP224" i="2"/>
  <c r="AM224" i="2"/>
  <c r="CD224" i="2"/>
  <c r="AE224" i="2"/>
  <c r="CM224" i="2"/>
  <c r="CA224" i="2"/>
  <c r="AC224" i="2"/>
  <c r="AU224" i="2"/>
  <c r="CI224" i="2"/>
  <c r="E130" i="2"/>
  <c r="D129" i="2"/>
  <c r="B226" i="2"/>
  <c r="DE228" i="2" l="1"/>
  <c r="H228" i="2"/>
  <c r="J228" i="2" s="1"/>
  <c r="L228" i="2" s="1"/>
  <c r="T228" i="2"/>
  <c r="U228" i="2"/>
  <c r="S228" i="2"/>
  <c r="G228" i="2"/>
  <c r="I228" i="2"/>
  <c r="K228" i="2" s="1"/>
  <c r="O228" i="2"/>
  <c r="N228" i="2"/>
  <c r="P228" i="2" s="1"/>
  <c r="R228" i="2" s="1"/>
  <c r="M228" i="2"/>
  <c r="W227" i="2"/>
  <c r="V227" i="2"/>
  <c r="X227" i="2" s="1"/>
  <c r="Y226" i="2"/>
  <c r="A229" i="2"/>
  <c r="A194" i="10"/>
  <c r="AF228" i="2"/>
  <c r="CC228" i="2"/>
  <c r="AX228" i="2"/>
  <c r="BE228" i="2"/>
  <c r="CN224" i="2"/>
  <c r="CX224" i="2"/>
  <c r="B189" i="10"/>
  <c r="AK224" i="2"/>
  <c r="AS224" i="2" s="1"/>
  <c r="AR224" i="2"/>
  <c r="AW224" i="2"/>
  <c r="AZ224" i="2" s="1"/>
  <c r="DF223" i="2"/>
  <c r="CB224" i="2"/>
  <c r="CE224" i="2" s="1"/>
  <c r="AH224" i="2"/>
  <c r="DA223" i="2"/>
  <c r="CQ224" i="2"/>
  <c r="CY224" i="2" s="1"/>
  <c r="CG224" i="2"/>
  <c r="CO224" i="2" s="1"/>
  <c r="AG225" i="2"/>
  <c r="AA224" i="2"/>
  <c r="AI224" i="2" s="1"/>
  <c r="AV225" i="2"/>
  <c r="CL225" i="2"/>
  <c r="BB225" i="2"/>
  <c r="CR225" i="2"/>
  <c r="AO225" i="2"/>
  <c r="CS225" i="2"/>
  <c r="BF225" i="2"/>
  <c r="BZ225" i="2"/>
  <c r="AY225" i="2"/>
  <c r="CW225" i="2"/>
  <c r="AL225" i="2"/>
  <c r="CK225" i="2"/>
  <c r="CU225" i="2"/>
  <c r="CV225" i="2"/>
  <c r="AB225" i="2"/>
  <c r="CA225" i="2"/>
  <c r="AP225" i="2"/>
  <c r="AM225" i="2"/>
  <c r="CD225" i="2"/>
  <c r="AE225" i="2"/>
  <c r="CI225" i="2"/>
  <c r="BC225" i="2"/>
  <c r="BD225" i="2" s="1"/>
  <c r="BG225" i="2" s="1"/>
  <c r="AC225" i="2"/>
  <c r="AU225" i="2"/>
  <c r="AQ225" i="2"/>
  <c r="CH225" i="2"/>
  <c r="CM225" i="2"/>
  <c r="D130" i="2"/>
  <c r="E131" i="2"/>
  <c r="B227" i="2"/>
  <c r="Q228" i="2" l="1"/>
  <c r="DE229" i="2"/>
  <c r="S229" i="2"/>
  <c r="T229" i="2"/>
  <c r="G229" i="2"/>
  <c r="U229" i="2"/>
  <c r="I229" i="2"/>
  <c r="K229" i="2" s="1"/>
  <c r="H229" i="2"/>
  <c r="J229" i="2" s="1"/>
  <c r="L229" i="2" s="1"/>
  <c r="O229" i="2"/>
  <c r="N229" i="2"/>
  <c r="P229" i="2" s="1"/>
  <c r="R229" i="2" s="1"/>
  <c r="M229" i="2"/>
  <c r="V228" i="2"/>
  <c r="X228" i="2" s="1"/>
  <c r="Y228" i="2" s="1"/>
  <c r="W228" i="2"/>
  <c r="Y227" i="2"/>
  <c r="A230" i="2"/>
  <c r="A195" i="10"/>
  <c r="AF229" i="2"/>
  <c r="CC229" i="2"/>
  <c r="AX229" i="2"/>
  <c r="BE229" i="2"/>
  <c r="DF224" i="2"/>
  <c r="AK225" i="2"/>
  <c r="AS225" i="2" s="1"/>
  <c r="B190" i="10"/>
  <c r="AR225" i="2"/>
  <c r="AW225" i="2"/>
  <c r="AZ225" i="2" s="1"/>
  <c r="CB225" i="2"/>
  <c r="CE225" i="2" s="1"/>
  <c r="AH225" i="2"/>
  <c r="CX225" i="2"/>
  <c r="DA224" i="2"/>
  <c r="CQ225" i="2"/>
  <c r="CY225" i="2" s="1"/>
  <c r="CN225" i="2"/>
  <c r="CG225" i="2"/>
  <c r="CO225" i="2" s="1"/>
  <c r="AG226" i="2"/>
  <c r="AA225" i="2"/>
  <c r="AI225" i="2" s="1"/>
  <c r="E132" i="2"/>
  <c r="D131" i="2"/>
  <c r="CA226" i="2"/>
  <c r="AC226" i="2"/>
  <c r="AU226" i="2"/>
  <c r="AQ226" i="2"/>
  <c r="CH226" i="2"/>
  <c r="CM226" i="2"/>
  <c r="AO226" i="2"/>
  <c r="AK226" i="2" s="1"/>
  <c r="AS226" i="2" s="1"/>
  <c r="AV226" i="2"/>
  <c r="BB226" i="2"/>
  <c r="CS226" i="2"/>
  <c r="CL226" i="2"/>
  <c r="AY226" i="2"/>
  <c r="CW226" i="2"/>
  <c r="AL226" i="2"/>
  <c r="CK226" i="2"/>
  <c r="BF226" i="2"/>
  <c r="CU226" i="2"/>
  <c r="BZ226" i="2"/>
  <c r="CV226" i="2"/>
  <c r="BC226" i="2"/>
  <c r="BD226" i="2" s="1"/>
  <c r="BG226" i="2" s="1"/>
  <c r="AM226" i="2"/>
  <c r="CD226" i="2"/>
  <c r="AE226" i="2"/>
  <c r="CR226" i="2"/>
  <c r="AB226" i="2"/>
  <c r="AP226" i="2"/>
  <c r="CI226" i="2"/>
  <c r="B228" i="2"/>
  <c r="Q229" i="2" l="1"/>
  <c r="V229" i="2"/>
  <c r="X229" i="2" s="1"/>
  <c r="Y229" i="2" s="1"/>
  <c r="DE230" i="2"/>
  <c r="U230" i="2"/>
  <c r="H230" i="2"/>
  <c r="J230" i="2" s="1"/>
  <c r="L230" i="2" s="1"/>
  <c r="S230" i="2"/>
  <c r="G230" i="2"/>
  <c r="T230" i="2"/>
  <c r="I230" i="2"/>
  <c r="K230" i="2" s="1"/>
  <c r="N230" i="2"/>
  <c r="P230" i="2" s="1"/>
  <c r="R230" i="2" s="1"/>
  <c r="O230" i="2"/>
  <c r="M230" i="2"/>
  <c r="W229" i="2"/>
  <c r="A231" i="2"/>
  <c r="A196" i="10"/>
  <c r="AF230" i="2"/>
  <c r="CC230" i="2"/>
  <c r="AX230" i="2"/>
  <c r="BE230" i="2"/>
  <c r="AR226" i="2"/>
  <c r="B191" i="10"/>
  <c r="CB226" i="2"/>
  <c r="CE226" i="2" s="1"/>
  <c r="DF225" i="2"/>
  <c r="CQ226" i="2"/>
  <c r="CY226" i="2" s="1"/>
  <c r="AW226" i="2"/>
  <c r="AZ226" i="2" s="1"/>
  <c r="AH226" i="2"/>
  <c r="DA225" i="2"/>
  <c r="CX226" i="2"/>
  <c r="CG226" i="2"/>
  <c r="CO226" i="2" s="1"/>
  <c r="CN226" i="2"/>
  <c r="AG227" i="2"/>
  <c r="AA226" i="2"/>
  <c r="AI226" i="2" s="1"/>
  <c r="BB227" i="2"/>
  <c r="CR227" i="2"/>
  <c r="AO227" i="2"/>
  <c r="CS227" i="2"/>
  <c r="AQ227" i="2"/>
  <c r="CH227" i="2"/>
  <c r="CV227" i="2"/>
  <c r="CW227" i="2"/>
  <c r="CL227" i="2"/>
  <c r="CU227" i="2"/>
  <c r="AM227" i="2"/>
  <c r="CD227" i="2"/>
  <c r="BZ227" i="2"/>
  <c r="AY227" i="2"/>
  <c r="AL227" i="2"/>
  <c r="AV227" i="2"/>
  <c r="CI227" i="2"/>
  <c r="AB227" i="2"/>
  <c r="BC227" i="2"/>
  <c r="BD227" i="2" s="1"/>
  <c r="BG227" i="2" s="1"/>
  <c r="AP227" i="2"/>
  <c r="CK227" i="2"/>
  <c r="BF227" i="2"/>
  <c r="AE227" i="2"/>
  <c r="CM227" i="2"/>
  <c r="CA227" i="2"/>
  <c r="AC227" i="2"/>
  <c r="AU227" i="2"/>
  <c r="E133" i="2"/>
  <c r="D132" i="2"/>
  <c r="B229" i="2"/>
  <c r="V230" i="2" l="1"/>
  <c r="X230" i="2" s="1"/>
  <c r="Y230" i="2" s="1"/>
  <c r="Q230" i="2"/>
  <c r="W230" i="2"/>
  <c r="DE231" i="2"/>
  <c r="U231" i="2"/>
  <c r="I231" i="2"/>
  <c r="K231" i="2" s="1"/>
  <c r="H231" i="2"/>
  <c r="J231" i="2" s="1"/>
  <c r="L231" i="2" s="1"/>
  <c r="S231" i="2"/>
  <c r="G231" i="2"/>
  <c r="T231" i="2"/>
  <c r="N231" i="2"/>
  <c r="P231" i="2" s="1"/>
  <c r="R231" i="2" s="1"/>
  <c r="O231" i="2"/>
  <c r="M231" i="2"/>
  <c r="A232" i="2"/>
  <c r="A197" i="10"/>
  <c r="AF231" i="2"/>
  <c r="CC231" i="2"/>
  <c r="AX231" i="2"/>
  <c r="BE231" i="2"/>
  <c r="AR227" i="2"/>
  <c r="B192" i="10"/>
  <c r="AK227" i="2"/>
  <c r="AS227" i="2" s="1"/>
  <c r="AW227" i="2"/>
  <c r="AZ227" i="2" s="1"/>
  <c r="DF226" i="2"/>
  <c r="CX227" i="2"/>
  <c r="DA226" i="2"/>
  <c r="CN227" i="2"/>
  <c r="CB227" i="2"/>
  <c r="CE227" i="2" s="1"/>
  <c r="AH227" i="2"/>
  <c r="CQ227" i="2"/>
  <c r="CY227" i="2" s="1"/>
  <c r="CG227" i="2"/>
  <c r="CO227" i="2" s="1"/>
  <c r="AG228" i="2"/>
  <c r="AA227" i="2"/>
  <c r="AI227" i="2" s="1"/>
  <c r="AQ228" i="2"/>
  <c r="CH228" i="2"/>
  <c r="BB228" i="2"/>
  <c r="CR228" i="2"/>
  <c r="AO228" i="2"/>
  <c r="CS228" i="2"/>
  <c r="CL228" i="2"/>
  <c r="BZ228" i="2"/>
  <c r="AY228" i="2"/>
  <c r="CW228" i="2"/>
  <c r="BC228" i="2"/>
  <c r="BD228" i="2" s="1"/>
  <c r="BG228" i="2" s="1"/>
  <c r="CK228" i="2"/>
  <c r="AM228" i="2"/>
  <c r="AE228" i="2"/>
  <c r="CA228" i="2"/>
  <c r="AU228" i="2"/>
  <c r="AV228" i="2"/>
  <c r="CV228" i="2"/>
  <c r="AL228" i="2"/>
  <c r="AP228" i="2"/>
  <c r="BF228" i="2"/>
  <c r="CU228" i="2"/>
  <c r="CI228" i="2"/>
  <c r="AB228" i="2"/>
  <c r="CD228" i="2"/>
  <c r="CM228" i="2"/>
  <c r="AC228" i="2"/>
  <c r="E134" i="2"/>
  <c r="D133" i="2"/>
  <c r="B230" i="2"/>
  <c r="Q231" i="2" l="1"/>
  <c r="W231" i="2"/>
  <c r="V231" i="2"/>
  <c r="X231" i="2" s="1"/>
  <c r="DE232" i="2"/>
  <c r="I232" i="2"/>
  <c r="K232" i="2" s="1"/>
  <c r="G232" i="2"/>
  <c r="H232" i="2"/>
  <c r="J232" i="2" s="1"/>
  <c r="L232" i="2" s="1"/>
  <c r="U232" i="2"/>
  <c r="S232" i="2"/>
  <c r="T232" i="2"/>
  <c r="O232" i="2"/>
  <c r="N232" i="2"/>
  <c r="P232" i="2" s="1"/>
  <c r="R232" i="2" s="1"/>
  <c r="M232" i="2"/>
  <c r="A233" i="2"/>
  <c r="A198" i="10"/>
  <c r="AF232" i="2"/>
  <c r="CC232" i="2"/>
  <c r="AX232" i="2"/>
  <c r="BE232" i="2"/>
  <c r="AR228" i="2"/>
  <c r="B193" i="10"/>
  <c r="AK228" i="2"/>
  <c r="AS228" i="2" s="1"/>
  <c r="CB228" i="2"/>
  <c r="CE228" i="2" s="1"/>
  <c r="AW228" i="2"/>
  <c r="AZ228" i="2" s="1"/>
  <c r="DF227" i="2"/>
  <c r="CN228" i="2"/>
  <c r="AH228" i="2"/>
  <c r="DA227" i="2"/>
  <c r="CX228" i="2"/>
  <c r="CQ228" i="2"/>
  <c r="CY228" i="2" s="1"/>
  <c r="CG228" i="2"/>
  <c r="CO228" i="2" s="1"/>
  <c r="AG229" i="2"/>
  <c r="AA228" i="2"/>
  <c r="AI228" i="2" s="1"/>
  <c r="E135" i="2"/>
  <c r="D134" i="2"/>
  <c r="AP229" i="2"/>
  <c r="AQ229" i="2"/>
  <c r="CM229" i="2"/>
  <c r="CU229" i="2"/>
  <c r="AY229" i="2"/>
  <c r="AC229" i="2"/>
  <c r="AU229" i="2"/>
  <c r="AV229" i="2"/>
  <c r="CL229" i="2"/>
  <c r="BB229" i="2"/>
  <c r="CR229" i="2"/>
  <c r="AO229" i="2"/>
  <c r="CW229" i="2"/>
  <c r="CK229" i="2"/>
  <c r="CV229" i="2"/>
  <c r="AL229" i="2"/>
  <c r="AM229" i="2"/>
  <c r="CD229" i="2"/>
  <c r="AE229" i="2"/>
  <c r="CI229" i="2"/>
  <c r="AB229" i="2"/>
  <c r="BC229" i="2"/>
  <c r="BD229" i="2" s="1"/>
  <c r="BG229" i="2" s="1"/>
  <c r="CH229" i="2"/>
  <c r="CA229" i="2"/>
  <c r="BF229" i="2"/>
  <c r="BZ229" i="2"/>
  <c r="CS229" i="2"/>
  <c r="B231" i="2"/>
  <c r="Q232" i="2" l="1"/>
  <c r="W232" i="2"/>
  <c r="V232" i="2"/>
  <c r="X232" i="2" s="1"/>
  <c r="Y232" i="2" s="1"/>
  <c r="DE233" i="2"/>
  <c r="T233" i="2"/>
  <c r="G233" i="2"/>
  <c r="S233" i="2"/>
  <c r="H233" i="2"/>
  <c r="J233" i="2" s="1"/>
  <c r="L233" i="2" s="1"/>
  <c r="N233" i="2"/>
  <c r="P233" i="2" s="1"/>
  <c r="R233" i="2" s="1"/>
  <c r="U233" i="2"/>
  <c r="I233" i="2"/>
  <c r="K233" i="2" s="1"/>
  <c r="M233" i="2"/>
  <c r="O233" i="2"/>
  <c r="Y231" i="2"/>
  <c r="A234" i="2"/>
  <c r="A199" i="10"/>
  <c r="AF233" i="2"/>
  <c r="CC233" i="2"/>
  <c r="AX233" i="2"/>
  <c r="BE233" i="2"/>
  <c r="B194" i="10"/>
  <c r="AR229" i="2"/>
  <c r="AK229" i="2"/>
  <c r="AS229" i="2" s="1"/>
  <c r="DF228" i="2"/>
  <c r="CB229" i="2"/>
  <c r="CE229" i="2" s="1"/>
  <c r="AW229" i="2"/>
  <c r="AZ229" i="2" s="1"/>
  <c r="AH229" i="2"/>
  <c r="CX229" i="2"/>
  <c r="CQ229" i="2"/>
  <c r="CY229" i="2" s="1"/>
  <c r="DA228" i="2"/>
  <c r="CG229" i="2"/>
  <c r="CO229" i="2" s="1"/>
  <c r="CN229" i="2"/>
  <c r="AG230" i="2"/>
  <c r="AA229" i="2"/>
  <c r="AI229" i="2" s="1"/>
  <c r="AO230" i="2"/>
  <c r="CS230" i="2"/>
  <c r="AV230" i="2"/>
  <c r="CL230" i="2"/>
  <c r="CM230" i="2"/>
  <c r="AY230" i="2"/>
  <c r="CW230" i="2"/>
  <c r="CK230" i="2"/>
  <c r="BF230" i="2"/>
  <c r="CU230" i="2"/>
  <c r="AE230" i="2"/>
  <c r="CI230" i="2"/>
  <c r="AM230" i="2"/>
  <c r="BB230" i="2"/>
  <c r="CA230" i="2"/>
  <c r="CH230" i="2"/>
  <c r="AL230" i="2"/>
  <c r="AB230" i="2"/>
  <c r="AP230" i="2"/>
  <c r="BZ230" i="2"/>
  <c r="CV230" i="2"/>
  <c r="BC230" i="2"/>
  <c r="BD230" i="2" s="1"/>
  <c r="BG230" i="2" s="1"/>
  <c r="CD230" i="2"/>
  <c r="AC230" i="2"/>
  <c r="AQ230" i="2"/>
  <c r="CR230" i="2"/>
  <c r="CQ230" i="2" s="1"/>
  <c r="CY230" i="2" s="1"/>
  <c r="AU230" i="2"/>
  <c r="E136" i="2"/>
  <c r="D135" i="2"/>
  <c r="B232" i="2"/>
  <c r="V233" i="2" l="1"/>
  <c r="X233" i="2" s="1"/>
  <c r="Y233" i="2" s="1"/>
  <c r="Q233" i="2"/>
  <c r="DE234" i="2"/>
  <c r="U234" i="2"/>
  <c r="T234" i="2"/>
  <c r="I234" i="2"/>
  <c r="K234" i="2" s="1"/>
  <c r="S234" i="2"/>
  <c r="H234" i="2"/>
  <c r="J234" i="2" s="1"/>
  <c r="L234" i="2" s="1"/>
  <c r="G234" i="2"/>
  <c r="O234" i="2"/>
  <c r="N234" i="2"/>
  <c r="P234" i="2" s="1"/>
  <c r="R234" i="2" s="1"/>
  <c r="M234" i="2"/>
  <c r="W233" i="2"/>
  <c r="A235" i="2"/>
  <c r="A200" i="10"/>
  <c r="AF234" i="2"/>
  <c r="CC234" i="2"/>
  <c r="AX234" i="2"/>
  <c r="BE234" i="2"/>
  <c r="CG230" i="2"/>
  <c r="CO230" i="2" s="1"/>
  <c r="B195" i="10"/>
  <c r="AR230" i="2"/>
  <c r="AK230" i="2"/>
  <c r="AS230" i="2" s="1"/>
  <c r="CB230" i="2"/>
  <c r="CE230" i="2" s="1"/>
  <c r="AW230" i="2"/>
  <c r="AZ230" i="2" s="1"/>
  <c r="DF229" i="2"/>
  <c r="AH230" i="2"/>
  <c r="DA229" i="2"/>
  <c r="CX230" i="2"/>
  <c r="CN230" i="2"/>
  <c r="AG231" i="2"/>
  <c r="AA230" i="2"/>
  <c r="AI230" i="2" s="1"/>
  <c r="BB231" i="2"/>
  <c r="CR231" i="2"/>
  <c r="AO231" i="2"/>
  <c r="CS231" i="2"/>
  <c r="CH231" i="2"/>
  <c r="BF231" i="2"/>
  <c r="CV231" i="2"/>
  <c r="AL231" i="2"/>
  <c r="CL231" i="2"/>
  <c r="AM231" i="2"/>
  <c r="BZ231" i="2"/>
  <c r="AY231" i="2"/>
  <c r="CW231" i="2"/>
  <c r="CD231" i="2"/>
  <c r="CI231" i="2"/>
  <c r="AB231" i="2"/>
  <c r="BC231" i="2"/>
  <c r="BD231" i="2" s="1"/>
  <c r="BG231" i="2" s="1"/>
  <c r="AP231" i="2"/>
  <c r="CK231" i="2"/>
  <c r="CU231" i="2"/>
  <c r="AV231" i="2"/>
  <c r="AE231" i="2"/>
  <c r="CM231" i="2"/>
  <c r="CA231" i="2"/>
  <c r="AC231" i="2"/>
  <c r="AQ231" i="2"/>
  <c r="AU231" i="2"/>
  <c r="D136" i="2"/>
  <c r="E137" i="2"/>
  <c r="B233" i="2"/>
  <c r="Q234" i="2" l="1"/>
  <c r="DE235" i="2"/>
  <c r="T235" i="2"/>
  <c r="I235" i="2"/>
  <c r="K235" i="2" s="1"/>
  <c r="G235" i="2"/>
  <c r="S235" i="2"/>
  <c r="U235" i="2"/>
  <c r="H235" i="2"/>
  <c r="J235" i="2" s="1"/>
  <c r="L235" i="2" s="1"/>
  <c r="N235" i="2"/>
  <c r="P235" i="2" s="1"/>
  <c r="R235" i="2" s="1"/>
  <c r="O235" i="2"/>
  <c r="M235" i="2"/>
  <c r="V234" i="2"/>
  <c r="X234" i="2" s="1"/>
  <c r="W234" i="2"/>
  <c r="A236" i="2"/>
  <c r="A201" i="10"/>
  <c r="AF235" i="2"/>
  <c r="CC235" i="2"/>
  <c r="AX235" i="2"/>
  <c r="BE235" i="2"/>
  <c r="DA230" i="2"/>
  <c r="B196" i="10"/>
  <c r="AK231" i="2"/>
  <c r="AS231" i="2" s="1"/>
  <c r="AR231" i="2"/>
  <c r="CX231" i="2"/>
  <c r="DF230" i="2"/>
  <c r="CB231" i="2"/>
  <c r="CE231" i="2" s="1"/>
  <c r="AW231" i="2"/>
  <c r="AZ231" i="2" s="1"/>
  <c r="AH231" i="2"/>
  <c r="CQ231" i="2"/>
  <c r="CY231" i="2" s="1"/>
  <c r="CG231" i="2"/>
  <c r="CO231" i="2" s="1"/>
  <c r="CN231" i="2"/>
  <c r="AG232" i="2"/>
  <c r="AA231" i="2"/>
  <c r="AI231" i="2" s="1"/>
  <c r="E138" i="2"/>
  <c r="D137" i="2"/>
  <c r="AQ232" i="2"/>
  <c r="CH232" i="2"/>
  <c r="BB232" i="2"/>
  <c r="CR232" i="2"/>
  <c r="AO232" i="2"/>
  <c r="CS232" i="2"/>
  <c r="AP232" i="2"/>
  <c r="CL232" i="2"/>
  <c r="CV232" i="2"/>
  <c r="CW232" i="2"/>
  <c r="AE232" i="2"/>
  <c r="CM232" i="2"/>
  <c r="AU232" i="2"/>
  <c r="AV232" i="2"/>
  <c r="BZ232" i="2"/>
  <c r="AY232" i="2"/>
  <c r="CK232" i="2"/>
  <c r="AL232" i="2"/>
  <c r="BF232" i="2"/>
  <c r="CU232" i="2"/>
  <c r="CI232" i="2"/>
  <c r="AB232" i="2"/>
  <c r="BC232" i="2"/>
  <c r="BD232" i="2" s="1"/>
  <c r="BG232" i="2" s="1"/>
  <c r="AC232" i="2"/>
  <c r="AM232" i="2"/>
  <c r="CD232" i="2"/>
  <c r="CA232" i="2"/>
  <c r="CB232" i="2" s="1"/>
  <c r="CE232" i="2" s="1"/>
  <c r="B234" i="2"/>
  <c r="Q235" i="2" l="1"/>
  <c r="W235" i="2"/>
  <c r="V235" i="2"/>
  <c r="X235" i="2" s="1"/>
  <c r="DE236" i="2"/>
  <c r="U236" i="2"/>
  <c r="T236" i="2"/>
  <c r="H236" i="2"/>
  <c r="J236" i="2" s="1"/>
  <c r="L236" i="2" s="1"/>
  <c r="S236" i="2"/>
  <c r="I236" i="2"/>
  <c r="K236" i="2" s="1"/>
  <c r="G236" i="2"/>
  <c r="O236" i="2"/>
  <c r="N236" i="2"/>
  <c r="P236" i="2" s="1"/>
  <c r="R236" i="2" s="1"/>
  <c r="M236" i="2"/>
  <c r="Y234" i="2"/>
  <c r="A237" i="2"/>
  <c r="A202" i="10"/>
  <c r="AF236" i="2"/>
  <c r="CC236" i="2"/>
  <c r="AX236" i="2"/>
  <c r="BE236" i="2"/>
  <c r="B197" i="10"/>
  <c r="AK232" i="2"/>
  <c r="AS232" i="2" s="1"/>
  <c r="AR232" i="2"/>
  <c r="DF231" i="2"/>
  <c r="CN232" i="2"/>
  <c r="AW232" i="2"/>
  <c r="AZ232" i="2" s="1"/>
  <c r="AH232" i="2"/>
  <c r="AA232" i="2"/>
  <c r="AI232" i="2" s="1"/>
  <c r="DA231" i="2"/>
  <c r="CQ232" i="2"/>
  <c r="CY232" i="2" s="1"/>
  <c r="CX232" i="2"/>
  <c r="CG232" i="2"/>
  <c r="CO232" i="2" s="1"/>
  <c r="AG233" i="2"/>
  <c r="AP233" i="2"/>
  <c r="AQ233" i="2"/>
  <c r="CH233" i="2"/>
  <c r="CM233" i="2"/>
  <c r="AY233" i="2"/>
  <c r="AC233" i="2"/>
  <c r="AU233" i="2"/>
  <c r="AV233" i="2"/>
  <c r="CL233" i="2"/>
  <c r="BB233" i="2"/>
  <c r="CR233" i="2"/>
  <c r="CW233" i="2"/>
  <c r="CI233" i="2"/>
  <c r="AB233" i="2"/>
  <c r="CK233" i="2"/>
  <c r="BF233" i="2"/>
  <c r="CU233" i="2"/>
  <c r="BZ233" i="2"/>
  <c r="CV233" i="2"/>
  <c r="BC233" i="2"/>
  <c r="BD233" i="2" s="1"/>
  <c r="BG233" i="2" s="1"/>
  <c r="AO233" i="2"/>
  <c r="AM233" i="2"/>
  <c r="AE233" i="2"/>
  <c r="CA233" i="2"/>
  <c r="CS233" i="2"/>
  <c r="AL233" i="2"/>
  <c r="CD233" i="2"/>
  <c r="E139" i="2"/>
  <c r="D138" i="2"/>
  <c r="B235" i="2"/>
  <c r="W236" i="2" l="1"/>
  <c r="Q236" i="2"/>
  <c r="V236" i="2"/>
  <c r="X236" i="2" s="1"/>
  <c r="DE237" i="2"/>
  <c r="S237" i="2"/>
  <c r="T237" i="2"/>
  <c r="U237" i="2"/>
  <c r="G237" i="2"/>
  <c r="H237" i="2"/>
  <c r="J237" i="2" s="1"/>
  <c r="L237" i="2" s="1"/>
  <c r="I237" i="2"/>
  <c r="K237" i="2" s="1"/>
  <c r="M237" i="2"/>
  <c r="O237" i="2"/>
  <c r="N237" i="2"/>
  <c r="P237" i="2" s="1"/>
  <c r="R237" i="2" s="1"/>
  <c r="Y235" i="2"/>
  <c r="A238" i="2"/>
  <c r="A203" i="10"/>
  <c r="AF237" i="2"/>
  <c r="CC237" i="2"/>
  <c r="AX237" i="2"/>
  <c r="BE237" i="2"/>
  <c r="B198" i="10"/>
  <c r="AK233" i="2"/>
  <c r="AS233" i="2" s="1"/>
  <c r="AR233" i="2"/>
  <c r="CB233" i="2"/>
  <c r="CE233" i="2" s="1"/>
  <c r="AW233" i="2"/>
  <c r="AZ233" i="2" s="1"/>
  <c r="DF232" i="2"/>
  <c r="AH233" i="2"/>
  <c r="DA232" i="2"/>
  <c r="CX233" i="2"/>
  <c r="CQ233" i="2"/>
  <c r="CY233" i="2" s="1"/>
  <c r="CN233" i="2"/>
  <c r="CG233" i="2"/>
  <c r="CO233" i="2" s="1"/>
  <c r="AG234" i="2"/>
  <c r="AA233" i="2"/>
  <c r="AI233" i="2" s="1"/>
  <c r="E140" i="2"/>
  <c r="D139" i="2"/>
  <c r="CA234" i="2"/>
  <c r="AP234" i="2"/>
  <c r="AM234" i="2"/>
  <c r="CD234" i="2"/>
  <c r="CM234" i="2"/>
  <c r="CR234" i="2"/>
  <c r="AC234" i="2"/>
  <c r="AU234" i="2"/>
  <c r="CH234" i="2"/>
  <c r="CI234" i="2"/>
  <c r="CV234" i="2"/>
  <c r="CL234" i="2"/>
  <c r="AE234" i="2"/>
  <c r="AO234" i="2"/>
  <c r="AQ234" i="2"/>
  <c r="CW234" i="2"/>
  <c r="AY234" i="2"/>
  <c r="AV234" i="2"/>
  <c r="CS234" i="2"/>
  <c r="AB234" i="2"/>
  <c r="BC234" i="2"/>
  <c r="BD234" i="2" s="1"/>
  <c r="BG234" i="2" s="1"/>
  <c r="AL234" i="2"/>
  <c r="CK234" i="2"/>
  <c r="BF234" i="2"/>
  <c r="CU234" i="2"/>
  <c r="BZ234" i="2"/>
  <c r="BB234" i="2"/>
  <c r="B236" i="2"/>
  <c r="V237" i="2" l="1"/>
  <c r="X237" i="2" s="1"/>
  <c r="Q237" i="2"/>
  <c r="W237" i="2"/>
  <c r="DE238" i="2"/>
  <c r="S238" i="2"/>
  <c r="I238" i="2"/>
  <c r="K238" i="2" s="1"/>
  <c r="T238" i="2"/>
  <c r="G238" i="2"/>
  <c r="H238" i="2"/>
  <c r="J238" i="2" s="1"/>
  <c r="L238" i="2" s="1"/>
  <c r="U238" i="2"/>
  <c r="N238" i="2"/>
  <c r="P238" i="2" s="1"/>
  <c r="R238" i="2" s="1"/>
  <c r="M238" i="2"/>
  <c r="O238" i="2"/>
  <c r="Y236" i="2"/>
  <c r="A239" i="2"/>
  <c r="A204" i="10"/>
  <c r="AF238" i="2"/>
  <c r="CC238" i="2"/>
  <c r="AX238" i="2"/>
  <c r="BE238" i="2"/>
  <c r="B199" i="10"/>
  <c r="AK234" i="2"/>
  <c r="AS234" i="2" s="1"/>
  <c r="AR234" i="2"/>
  <c r="CB234" i="2"/>
  <c r="CE234" i="2" s="1"/>
  <c r="AW234" i="2"/>
  <c r="AZ234" i="2" s="1"/>
  <c r="DF233" i="2"/>
  <c r="AH234" i="2"/>
  <c r="CQ234" i="2"/>
  <c r="CY234" i="2" s="1"/>
  <c r="DA233" i="2"/>
  <c r="CX234" i="2"/>
  <c r="CG234" i="2"/>
  <c r="CO234" i="2" s="1"/>
  <c r="CN234" i="2"/>
  <c r="AG235" i="2"/>
  <c r="AA234" i="2"/>
  <c r="AI234" i="2" s="1"/>
  <c r="AB235" i="2"/>
  <c r="BC235" i="2"/>
  <c r="BD235" i="2" s="1"/>
  <c r="BG235" i="2" s="1"/>
  <c r="AP235" i="2"/>
  <c r="AQ235" i="2"/>
  <c r="AM235" i="2"/>
  <c r="CU235" i="2"/>
  <c r="CD235" i="2"/>
  <c r="AO235" i="2"/>
  <c r="CS235" i="2"/>
  <c r="CH235" i="2"/>
  <c r="AV235" i="2"/>
  <c r="BB235" i="2"/>
  <c r="CA235" i="2"/>
  <c r="AC235" i="2"/>
  <c r="AU235" i="2"/>
  <c r="AW235" i="2" s="1"/>
  <c r="AZ235" i="2" s="1"/>
  <c r="BF235" i="2"/>
  <c r="BZ235" i="2"/>
  <c r="AE235" i="2"/>
  <c r="CI235" i="2"/>
  <c r="CR235" i="2"/>
  <c r="CM235" i="2"/>
  <c r="CV235" i="2"/>
  <c r="AY235" i="2"/>
  <c r="CW235" i="2"/>
  <c r="AL235" i="2"/>
  <c r="CK235" i="2"/>
  <c r="CL235" i="2"/>
  <c r="E141" i="2"/>
  <c r="D140" i="2"/>
  <c r="B237" i="2"/>
  <c r="W238" i="2" l="1"/>
  <c r="V238" i="2"/>
  <c r="X238" i="2" s="1"/>
  <c r="DE239" i="2"/>
  <c r="T239" i="2"/>
  <c r="I239" i="2"/>
  <c r="K239" i="2" s="1"/>
  <c r="H239" i="2"/>
  <c r="J239" i="2" s="1"/>
  <c r="L239" i="2" s="1"/>
  <c r="U239" i="2"/>
  <c r="S239" i="2"/>
  <c r="V239" i="2" s="1"/>
  <c r="X239" i="2" s="1"/>
  <c r="G239" i="2"/>
  <c r="O239" i="2"/>
  <c r="M239" i="2"/>
  <c r="N239" i="2"/>
  <c r="P239" i="2" s="1"/>
  <c r="R239" i="2" s="1"/>
  <c r="Q238" i="2"/>
  <c r="Y237" i="2"/>
  <c r="A240" i="2"/>
  <c r="A205" i="10"/>
  <c r="AF239" i="2"/>
  <c r="CC239" i="2"/>
  <c r="AX239" i="2"/>
  <c r="BE239" i="2"/>
  <c r="AR235" i="2"/>
  <c r="B200" i="10"/>
  <c r="AK235" i="2"/>
  <c r="AS235" i="2" s="1"/>
  <c r="DF234" i="2"/>
  <c r="CB235" i="2"/>
  <c r="CE235" i="2" s="1"/>
  <c r="AH235" i="2"/>
  <c r="CN235" i="2"/>
  <c r="DA234" i="2"/>
  <c r="CQ235" i="2"/>
  <c r="CY235" i="2" s="1"/>
  <c r="CX235" i="2"/>
  <c r="CG235" i="2"/>
  <c r="CO235" i="2" s="1"/>
  <c r="AG236" i="2"/>
  <c r="AA235" i="2"/>
  <c r="AI235" i="2" s="1"/>
  <c r="AE236" i="2"/>
  <c r="CM236" i="2"/>
  <c r="CA236" i="2"/>
  <c r="AC236" i="2"/>
  <c r="BF236" i="2"/>
  <c r="BB236" i="2"/>
  <c r="CR236" i="2"/>
  <c r="AO236" i="2"/>
  <c r="CS236" i="2"/>
  <c r="CK236" i="2"/>
  <c r="CD236" i="2"/>
  <c r="BZ236" i="2"/>
  <c r="CV236" i="2"/>
  <c r="AY236" i="2"/>
  <c r="CW236" i="2"/>
  <c r="AP236" i="2"/>
  <c r="CL236" i="2"/>
  <c r="AQ236" i="2"/>
  <c r="CH236" i="2"/>
  <c r="CI236" i="2"/>
  <c r="AB236" i="2"/>
  <c r="BC236" i="2"/>
  <c r="BD236" i="2" s="1"/>
  <c r="BG236" i="2" s="1"/>
  <c r="AU236" i="2"/>
  <c r="AV236" i="2"/>
  <c r="AL236" i="2"/>
  <c r="CU236" i="2"/>
  <c r="AM236" i="2"/>
  <c r="E142" i="2"/>
  <c r="D141" i="2"/>
  <c r="B238" i="2"/>
  <c r="DE240" i="2" l="1"/>
  <c r="T240" i="2"/>
  <c r="S240" i="2"/>
  <c r="H240" i="2"/>
  <c r="J240" i="2" s="1"/>
  <c r="L240" i="2" s="1"/>
  <c r="I240" i="2"/>
  <c r="K240" i="2" s="1"/>
  <c r="U240" i="2"/>
  <c r="G240" i="2"/>
  <c r="M240" i="2"/>
  <c r="N240" i="2"/>
  <c r="P240" i="2" s="1"/>
  <c r="R240" i="2" s="1"/>
  <c r="O240" i="2"/>
  <c r="Q239" i="2"/>
  <c r="W239" i="2"/>
  <c r="Y238" i="2"/>
  <c r="A241" i="2"/>
  <c r="A206" i="10"/>
  <c r="AF240" i="2"/>
  <c r="CC240" i="2"/>
  <c r="AX240" i="2"/>
  <c r="BE240" i="2"/>
  <c r="CX236" i="2"/>
  <c r="B201" i="10"/>
  <c r="AR236" i="2"/>
  <c r="AK236" i="2"/>
  <c r="AS236" i="2" s="1"/>
  <c r="CB236" i="2"/>
  <c r="CE236" i="2" s="1"/>
  <c r="AW236" i="2"/>
  <c r="AZ236" i="2" s="1"/>
  <c r="DF235" i="2"/>
  <c r="AH236" i="2"/>
  <c r="DA235" i="2"/>
  <c r="CQ236" i="2"/>
  <c r="CY236" i="2" s="1"/>
  <c r="CG236" i="2"/>
  <c r="CO236" i="2" s="1"/>
  <c r="CN236" i="2"/>
  <c r="AG237" i="2"/>
  <c r="AA236" i="2"/>
  <c r="AI236" i="2" s="1"/>
  <c r="AV237" i="2"/>
  <c r="CL237" i="2"/>
  <c r="BZ237" i="2"/>
  <c r="CV237" i="2"/>
  <c r="AU237" i="2"/>
  <c r="AC237" i="2"/>
  <c r="CK237" i="2"/>
  <c r="AY237" i="2"/>
  <c r="CW237" i="2"/>
  <c r="BB237" i="2"/>
  <c r="CS237" i="2"/>
  <c r="BF237" i="2"/>
  <c r="CU237" i="2"/>
  <c r="CI237" i="2"/>
  <c r="AB237" i="2"/>
  <c r="BC237" i="2"/>
  <c r="BD237" i="2" s="1"/>
  <c r="BG237" i="2" s="1"/>
  <c r="AP237" i="2"/>
  <c r="AL237" i="2"/>
  <c r="CA237" i="2"/>
  <c r="CD237" i="2"/>
  <c r="CM237" i="2"/>
  <c r="CH237" i="2"/>
  <c r="CR237" i="2"/>
  <c r="AM237" i="2"/>
  <c r="AE237" i="2"/>
  <c r="AQ237" i="2"/>
  <c r="AO237" i="2"/>
  <c r="D142" i="2"/>
  <c r="E143" i="2"/>
  <c r="B239" i="2"/>
  <c r="Q240" i="2" l="1"/>
  <c r="V240" i="2"/>
  <c r="X240" i="2" s="1"/>
  <c r="W240" i="2"/>
  <c r="DE241" i="2"/>
  <c r="U241" i="2"/>
  <c r="I241" i="2"/>
  <c r="K241" i="2" s="1"/>
  <c r="G241" i="2"/>
  <c r="T241" i="2"/>
  <c r="S241" i="2"/>
  <c r="H241" i="2"/>
  <c r="J241" i="2" s="1"/>
  <c r="L241" i="2" s="1"/>
  <c r="N241" i="2"/>
  <c r="P241" i="2" s="1"/>
  <c r="R241" i="2" s="1"/>
  <c r="O241" i="2"/>
  <c r="M241" i="2"/>
  <c r="Y239" i="2"/>
  <c r="A242" i="2"/>
  <c r="A207" i="10"/>
  <c r="AF241" i="2"/>
  <c r="CC241" i="2"/>
  <c r="AX241" i="2"/>
  <c r="BE241" i="2"/>
  <c r="AW237" i="2"/>
  <c r="AZ237" i="2" s="1"/>
  <c r="AK237" i="2"/>
  <c r="AS237" i="2" s="1"/>
  <c r="DF236" i="2"/>
  <c r="B202" i="10"/>
  <c r="AR237" i="2"/>
  <c r="CB237" i="2"/>
  <c r="CE237" i="2" s="1"/>
  <c r="AH237" i="2"/>
  <c r="CX237" i="2"/>
  <c r="DA236" i="2"/>
  <c r="CQ237" i="2"/>
  <c r="CY237" i="2" s="1"/>
  <c r="CN237" i="2"/>
  <c r="CG237" i="2"/>
  <c r="CO237" i="2" s="1"/>
  <c r="AG238" i="2"/>
  <c r="AA237" i="2"/>
  <c r="AI237" i="2" s="1"/>
  <c r="E144" i="2"/>
  <c r="D143" i="2"/>
  <c r="CK238" i="2"/>
  <c r="BF238" i="2"/>
  <c r="CU238" i="2"/>
  <c r="BC238" i="2"/>
  <c r="BD238" i="2" s="1"/>
  <c r="BG238" i="2" s="1"/>
  <c r="CI238" i="2"/>
  <c r="CA238" i="2"/>
  <c r="BB238" i="2"/>
  <c r="AL238" i="2"/>
  <c r="AM238" i="2"/>
  <c r="CD238" i="2"/>
  <c r="CV238" i="2"/>
  <c r="CR238" i="2"/>
  <c r="CS238" i="2"/>
  <c r="CM238" i="2"/>
  <c r="AQ238" i="2"/>
  <c r="AO238" i="2"/>
  <c r="AK238" i="2" s="1"/>
  <c r="AS238" i="2" s="1"/>
  <c r="AB238" i="2"/>
  <c r="AE238" i="2"/>
  <c r="CL238" i="2"/>
  <c r="AP238" i="2"/>
  <c r="CH238" i="2"/>
  <c r="CW238" i="2"/>
  <c r="AV238" i="2"/>
  <c r="BZ238" i="2"/>
  <c r="AC238" i="2"/>
  <c r="AU238" i="2"/>
  <c r="AY238" i="2"/>
  <c r="B240" i="2"/>
  <c r="W241" i="2" l="1"/>
  <c r="Q241" i="2"/>
  <c r="V241" i="2"/>
  <c r="X241" i="2" s="1"/>
  <c r="DE242" i="2"/>
  <c r="G242" i="2"/>
  <c r="U242" i="2"/>
  <c r="S242" i="2"/>
  <c r="T242" i="2"/>
  <c r="H242" i="2"/>
  <c r="J242" i="2" s="1"/>
  <c r="L242" i="2" s="1"/>
  <c r="I242" i="2"/>
  <c r="K242" i="2" s="1"/>
  <c r="O242" i="2"/>
  <c r="N242" i="2"/>
  <c r="P242" i="2" s="1"/>
  <c r="R242" i="2" s="1"/>
  <c r="M242" i="2"/>
  <c r="Y240" i="2"/>
  <c r="A243" i="2"/>
  <c r="A208" i="10"/>
  <c r="AF242" i="2"/>
  <c r="CC242" i="2"/>
  <c r="AX242" i="2"/>
  <c r="BE242" i="2"/>
  <c r="B203" i="10"/>
  <c r="AR238" i="2"/>
  <c r="CB238" i="2"/>
  <c r="CE238" i="2" s="1"/>
  <c r="DF237" i="2"/>
  <c r="AW238" i="2"/>
  <c r="AZ238" i="2" s="1"/>
  <c r="AH238" i="2"/>
  <c r="CX238" i="2"/>
  <c r="DA237" i="2"/>
  <c r="CQ238" i="2"/>
  <c r="CY238" i="2" s="1"/>
  <c r="CG238" i="2"/>
  <c r="CO238" i="2" s="1"/>
  <c r="CN238" i="2"/>
  <c r="AG239" i="2"/>
  <c r="AA238" i="2"/>
  <c r="AI238" i="2" s="1"/>
  <c r="AB239" i="2"/>
  <c r="BC239" i="2"/>
  <c r="BD239" i="2" s="1"/>
  <c r="BG239" i="2" s="1"/>
  <c r="AM239" i="2"/>
  <c r="CA239" i="2"/>
  <c r="CB239" i="2" s="1"/>
  <c r="CE239" i="2" s="1"/>
  <c r="AL239" i="2"/>
  <c r="BZ239" i="2"/>
  <c r="BF239" i="2"/>
  <c r="CR239" i="2"/>
  <c r="AU239" i="2"/>
  <c r="CS239" i="2"/>
  <c r="CU239" i="2"/>
  <c r="CD239" i="2"/>
  <c r="CI239" i="2"/>
  <c r="AY239" i="2"/>
  <c r="AE239" i="2"/>
  <c r="CV239" i="2"/>
  <c r="AO239" i="2"/>
  <c r="AQ239" i="2"/>
  <c r="CW239" i="2"/>
  <c r="AC239" i="2"/>
  <c r="CK239" i="2"/>
  <c r="CH239" i="2"/>
  <c r="CM239" i="2"/>
  <c r="BB239" i="2"/>
  <c r="AP239" i="2"/>
  <c r="AV239" i="2"/>
  <c r="CL239" i="2"/>
  <c r="E145" i="2"/>
  <c r="D144" i="2"/>
  <c r="B241" i="2"/>
  <c r="W242" i="2" l="1"/>
  <c r="DE243" i="2"/>
  <c r="I243" i="2"/>
  <c r="K243" i="2" s="1"/>
  <c r="T243" i="2"/>
  <c r="S243" i="2"/>
  <c r="H243" i="2"/>
  <c r="J243" i="2" s="1"/>
  <c r="L243" i="2" s="1"/>
  <c r="U243" i="2"/>
  <c r="G243" i="2"/>
  <c r="O243" i="2"/>
  <c r="N243" i="2"/>
  <c r="P243" i="2" s="1"/>
  <c r="R243" i="2" s="1"/>
  <c r="M243" i="2"/>
  <c r="Q242" i="2"/>
  <c r="V242" i="2"/>
  <c r="X242" i="2" s="1"/>
  <c r="Y241" i="2"/>
  <c r="A244" i="2"/>
  <c r="A209" i="10"/>
  <c r="AF243" i="2"/>
  <c r="CC243" i="2"/>
  <c r="AX243" i="2"/>
  <c r="BE243" i="2"/>
  <c r="B204" i="10"/>
  <c r="AR239" i="2"/>
  <c r="AK239" i="2"/>
  <c r="AS239" i="2" s="1"/>
  <c r="DF238" i="2"/>
  <c r="CQ239" i="2"/>
  <c r="CY239" i="2" s="1"/>
  <c r="AW239" i="2"/>
  <c r="AZ239" i="2" s="1"/>
  <c r="AH239" i="2"/>
  <c r="CX239" i="2"/>
  <c r="DA238" i="2"/>
  <c r="CN239" i="2"/>
  <c r="CG239" i="2"/>
  <c r="CO239" i="2" s="1"/>
  <c r="AG240" i="2"/>
  <c r="AA239" i="2"/>
  <c r="AI239" i="2" s="1"/>
  <c r="CK240" i="2"/>
  <c r="BF240" i="2"/>
  <c r="CU240" i="2"/>
  <c r="BZ240" i="2"/>
  <c r="CV240" i="2"/>
  <c r="AY240" i="2"/>
  <c r="CW240" i="2"/>
  <c r="CI240" i="2"/>
  <c r="BC240" i="2"/>
  <c r="BD240" i="2" s="1"/>
  <c r="BG240" i="2" s="1"/>
  <c r="AC240" i="2"/>
  <c r="CL240" i="2"/>
  <c r="AL240" i="2"/>
  <c r="AM240" i="2"/>
  <c r="CD240" i="2"/>
  <c r="AE240" i="2"/>
  <c r="AB240" i="2"/>
  <c r="CM240" i="2"/>
  <c r="AU240" i="2"/>
  <c r="BB240" i="2"/>
  <c r="AP240" i="2"/>
  <c r="AQ240" i="2"/>
  <c r="CH240" i="2"/>
  <c r="CA240" i="2"/>
  <c r="AV240" i="2"/>
  <c r="CR240" i="2"/>
  <c r="CS240" i="2"/>
  <c r="AO240" i="2"/>
  <c r="E146" i="2"/>
  <c r="D145" i="2"/>
  <c r="B242" i="2"/>
  <c r="V243" i="2" l="1"/>
  <c r="X243" i="2" s="1"/>
  <c r="Y243" i="2" s="1"/>
  <c r="W243" i="2"/>
  <c r="DE244" i="2"/>
  <c r="I244" i="2"/>
  <c r="K244" i="2" s="1"/>
  <c r="G244" i="2"/>
  <c r="S244" i="2"/>
  <c r="U244" i="2"/>
  <c r="T244" i="2"/>
  <c r="H244" i="2"/>
  <c r="J244" i="2" s="1"/>
  <c r="L244" i="2" s="1"/>
  <c r="M244" i="2"/>
  <c r="N244" i="2"/>
  <c r="P244" i="2" s="1"/>
  <c r="R244" i="2" s="1"/>
  <c r="O244" i="2"/>
  <c r="Q243" i="2"/>
  <c r="Y242" i="2"/>
  <c r="A245" i="2"/>
  <c r="A210" i="10"/>
  <c r="AF244" i="2"/>
  <c r="CC244" i="2"/>
  <c r="AX244" i="2"/>
  <c r="BE244" i="2"/>
  <c r="CQ240" i="2"/>
  <c r="CY240" i="2" s="1"/>
  <c r="B205" i="10"/>
  <c r="AR240" i="2"/>
  <c r="AK240" i="2"/>
  <c r="AS240" i="2" s="1"/>
  <c r="DA239" i="2"/>
  <c r="DF239" i="2"/>
  <c r="CB240" i="2"/>
  <c r="CE240" i="2" s="1"/>
  <c r="AW240" i="2"/>
  <c r="AZ240" i="2" s="1"/>
  <c r="AH240" i="2"/>
  <c r="CX240" i="2"/>
  <c r="CG240" i="2"/>
  <c r="CO240" i="2" s="1"/>
  <c r="CN240" i="2"/>
  <c r="AG241" i="2"/>
  <c r="AH241" i="2" s="1"/>
  <c r="AA240" i="2"/>
  <c r="AI240" i="2" s="1"/>
  <c r="D146" i="2"/>
  <c r="E147" i="2"/>
  <c r="AB241" i="2"/>
  <c r="BC241" i="2"/>
  <c r="BD241" i="2" s="1"/>
  <c r="BG241" i="2" s="1"/>
  <c r="AP241" i="2"/>
  <c r="AM241" i="2"/>
  <c r="CD241" i="2"/>
  <c r="AE241" i="2"/>
  <c r="CI241" i="2"/>
  <c r="CH241" i="2"/>
  <c r="CL241" i="2"/>
  <c r="BB241" i="2"/>
  <c r="AY241" i="2"/>
  <c r="AL241" i="2"/>
  <c r="BF241" i="2"/>
  <c r="BZ241" i="2"/>
  <c r="CA241" i="2"/>
  <c r="AC241" i="2"/>
  <c r="AU241" i="2"/>
  <c r="AQ241" i="2"/>
  <c r="CM241" i="2"/>
  <c r="CV241" i="2"/>
  <c r="AO241" i="2"/>
  <c r="CS241" i="2"/>
  <c r="AV241" i="2"/>
  <c r="CR241" i="2"/>
  <c r="CW241" i="2"/>
  <c r="CU241" i="2"/>
  <c r="CK241" i="2"/>
  <c r="B243" i="2"/>
  <c r="W244" i="2" l="1"/>
  <c r="DE245" i="2"/>
  <c r="H245" i="2"/>
  <c r="J245" i="2" s="1"/>
  <c r="L245" i="2" s="1"/>
  <c r="G245" i="2"/>
  <c r="N245" i="2"/>
  <c r="P245" i="2" s="1"/>
  <c r="R245" i="2" s="1"/>
  <c r="I245" i="2"/>
  <c r="K245" i="2" s="1"/>
  <c r="U245" i="2"/>
  <c r="S245" i="2"/>
  <c r="T245" i="2"/>
  <c r="O245" i="2"/>
  <c r="M245" i="2"/>
  <c r="V244" i="2"/>
  <c r="X244" i="2" s="1"/>
  <c r="Q244" i="2"/>
  <c r="A246" i="2"/>
  <c r="A211" i="10"/>
  <c r="AF245" i="2"/>
  <c r="CC245" i="2"/>
  <c r="AX245" i="2"/>
  <c r="BE245" i="2"/>
  <c r="B206" i="10"/>
  <c r="AK241" i="2"/>
  <c r="AS241" i="2" s="1"/>
  <c r="AR241" i="2"/>
  <c r="DA240" i="2"/>
  <c r="AW241" i="2"/>
  <c r="AZ241" i="2" s="1"/>
  <c r="DF240" i="2"/>
  <c r="CB241" i="2"/>
  <c r="CE241" i="2" s="1"/>
  <c r="CX241" i="2"/>
  <c r="CQ241" i="2"/>
  <c r="CY241" i="2" s="1"/>
  <c r="CG241" i="2"/>
  <c r="CO241" i="2" s="1"/>
  <c r="CN241" i="2"/>
  <c r="AG242" i="2"/>
  <c r="AA241" i="2"/>
  <c r="AI241" i="2" s="1"/>
  <c r="B207" i="10" s="1"/>
  <c r="E148" i="2"/>
  <c r="D147" i="2"/>
  <c r="BB242" i="2"/>
  <c r="CR242" i="2"/>
  <c r="AO242" i="2"/>
  <c r="CS242" i="2"/>
  <c r="AQ242" i="2"/>
  <c r="CH242" i="2"/>
  <c r="BZ242" i="2"/>
  <c r="CV242" i="2"/>
  <c r="AY242" i="2"/>
  <c r="CW242" i="2"/>
  <c r="AL242" i="2"/>
  <c r="AV242" i="2"/>
  <c r="CL242" i="2"/>
  <c r="AU242" i="2"/>
  <c r="CD242" i="2"/>
  <c r="CI242" i="2"/>
  <c r="AB242" i="2"/>
  <c r="BC242" i="2"/>
  <c r="BD242" i="2" s="1"/>
  <c r="BG242" i="2" s="1"/>
  <c r="AP242" i="2"/>
  <c r="CK242" i="2"/>
  <c r="BF242" i="2"/>
  <c r="CU242" i="2"/>
  <c r="CM242" i="2"/>
  <c r="CA242" i="2"/>
  <c r="AM242" i="2"/>
  <c r="AE242" i="2"/>
  <c r="AC242" i="2"/>
  <c r="B244" i="2"/>
  <c r="Q245" i="2" l="1"/>
  <c r="W245" i="2"/>
  <c r="DE246" i="2"/>
  <c r="T246" i="2"/>
  <c r="U246" i="2"/>
  <c r="G246" i="2"/>
  <c r="S246" i="2"/>
  <c r="I246" i="2"/>
  <c r="K246" i="2" s="1"/>
  <c r="H246" i="2"/>
  <c r="J246" i="2" s="1"/>
  <c r="L246" i="2" s="1"/>
  <c r="M246" i="2"/>
  <c r="O246" i="2"/>
  <c r="N246" i="2"/>
  <c r="P246" i="2" s="1"/>
  <c r="R246" i="2" s="1"/>
  <c r="V245" i="2"/>
  <c r="X245" i="2" s="1"/>
  <c r="Y244" i="2"/>
  <c r="A212" i="10"/>
  <c r="AF246" i="2"/>
  <c r="CC246" i="2"/>
  <c r="AX246" i="2"/>
  <c r="BE246" i="2"/>
  <c r="AR242" i="2"/>
  <c r="AK242" i="2"/>
  <c r="AS242" i="2" s="1"/>
  <c r="DF241" i="2"/>
  <c r="CB242" i="2"/>
  <c r="CE242" i="2" s="1"/>
  <c r="AW242" i="2"/>
  <c r="AZ242" i="2" s="1"/>
  <c r="AH242" i="2"/>
  <c r="CX242" i="2"/>
  <c r="DA241" i="2"/>
  <c r="CQ242" i="2"/>
  <c r="CY242" i="2" s="1"/>
  <c r="CN242" i="2"/>
  <c r="CG242" i="2"/>
  <c r="CO242" i="2" s="1"/>
  <c r="AG243" i="2"/>
  <c r="AA242" i="2"/>
  <c r="AI242" i="2" s="1"/>
  <c r="E149" i="2"/>
  <c r="D148" i="2"/>
  <c r="AM243" i="2"/>
  <c r="CD243" i="2"/>
  <c r="AE243" i="2"/>
  <c r="CM243" i="2"/>
  <c r="CA243" i="2"/>
  <c r="AC243" i="2"/>
  <c r="AU243" i="2"/>
  <c r="AV243" i="2"/>
  <c r="CL243" i="2"/>
  <c r="BZ243" i="2"/>
  <c r="AY243" i="2"/>
  <c r="CW243" i="2"/>
  <c r="CU243" i="2"/>
  <c r="BC243" i="2"/>
  <c r="BD243" i="2" s="1"/>
  <c r="BG243" i="2" s="1"/>
  <c r="CK243" i="2"/>
  <c r="AQ243" i="2"/>
  <c r="CH243" i="2"/>
  <c r="BB243" i="2"/>
  <c r="CR243" i="2"/>
  <c r="AO243" i="2"/>
  <c r="AK243" i="2" s="1"/>
  <c r="AS243" i="2" s="1"/>
  <c r="CS243" i="2"/>
  <c r="CV243" i="2"/>
  <c r="AL243" i="2"/>
  <c r="CI243" i="2"/>
  <c r="AP243" i="2"/>
  <c r="BF243" i="2"/>
  <c r="AB243" i="2"/>
  <c r="B245" i="2"/>
  <c r="W246" i="2" l="1"/>
  <c r="Q246" i="2"/>
  <c r="V246" i="2"/>
  <c r="X246" i="2" s="1"/>
  <c r="Y245" i="2"/>
  <c r="AR243" i="2"/>
  <c r="B208" i="10"/>
  <c r="CB243" i="2"/>
  <c r="CE243" i="2" s="1"/>
  <c r="DF242" i="2"/>
  <c r="AW243" i="2"/>
  <c r="AZ243" i="2" s="1"/>
  <c r="AH243" i="2"/>
  <c r="CQ243" i="2"/>
  <c r="CY243" i="2" s="1"/>
  <c r="DA242" i="2"/>
  <c r="CX243" i="2"/>
  <c r="CG243" i="2"/>
  <c r="CO243" i="2" s="1"/>
  <c r="CN243" i="2"/>
  <c r="AG244" i="2"/>
  <c r="AA243" i="2"/>
  <c r="AI243" i="2" s="1"/>
  <c r="AC244" i="2"/>
  <c r="AU244" i="2"/>
  <c r="AV244" i="2"/>
  <c r="CL244" i="2"/>
  <c r="BB244" i="2"/>
  <c r="CR244" i="2"/>
  <c r="AO244" i="2"/>
  <c r="AK244" i="2" s="1"/>
  <c r="AS244" i="2" s="1"/>
  <c r="CS244" i="2"/>
  <c r="CK244" i="2"/>
  <c r="CU244" i="2"/>
  <c r="BZ244" i="2"/>
  <c r="AY244" i="2"/>
  <c r="CW244" i="2"/>
  <c r="AL244" i="2"/>
  <c r="CD244" i="2"/>
  <c r="CI244" i="2"/>
  <c r="BC244" i="2"/>
  <c r="BD244" i="2" s="1"/>
  <c r="BG244" i="2" s="1"/>
  <c r="AP244" i="2"/>
  <c r="CH244" i="2"/>
  <c r="CA244" i="2"/>
  <c r="BF244" i="2"/>
  <c r="CV244" i="2"/>
  <c r="AM244" i="2"/>
  <c r="AE244" i="2"/>
  <c r="AB244" i="2"/>
  <c r="AQ244" i="2"/>
  <c r="CM244" i="2"/>
  <c r="E150" i="2"/>
  <c r="D149" i="2"/>
  <c r="B246" i="2"/>
  <c r="Y246" i="2" l="1"/>
  <c r="AW244" i="2"/>
  <c r="AZ244" i="2" s="1"/>
  <c r="B209" i="10"/>
  <c r="AR244" i="2"/>
  <c r="DF243" i="2"/>
  <c r="CB244" i="2"/>
  <c r="CE244" i="2" s="1"/>
  <c r="AH244" i="2"/>
  <c r="DA243" i="2"/>
  <c r="CQ244" i="2"/>
  <c r="CY244" i="2" s="1"/>
  <c r="CX244" i="2"/>
  <c r="CG244" i="2"/>
  <c r="CO244" i="2" s="1"/>
  <c r="CN244" i="2"/>
  <c r="AG245" i="2"/>
  <c r="AA244" i="2"/>
  <c r="AI244" i="2" s="1"/>
  <c r="E151" i="2"/>
  <c r="D150" i="2"/>
  <c r="CA245" i="2"/>
  <c r="AC245" i="2"/>
  <c r="AU245" i="2"/>
  <c r="AQ245" i="2"/>
  <c r="CH245" i="2"/>
  <c r="CM245" i="2"/>
  <c r="AV245" i="2"/>
  <c r="CL245" i="2"/>
  <c r="BB245" i="2"/>
  <c r="AO245" i="2"/>
  <c r="CS245" i="2"/>
  <c r="CR245" i="2"/>
  <c r="AY245" i="2"/>
  <c r="CW245" i="2"/>
  <c r="AL245" i="2"/>
  <c r="CK245" i="2"/>
  <c r="BF245" i="2"/>
  <c r="CU245" i="2"/>
  <c r="BZ245" i="2"/>
  <c r="CV245" i="2"/>
  <c r="BC245" i="2"/>
  <c r="BD245" i="2" s="1"/>
  <c r="BG245" i="2" s="1"/>
  <c r="AM245" i="2"/>
  <c r="CD245" i="2"/>
  <c r="CI245" i="2"/>
  <c r="AB245" i="2"/>
  <c r="AP245" i="2"/>
  <c r="AR245" i="2" s="1"/>
  <c r="AE245" i="2"/>
  <c r="B210" i="10" l="1"/>
  <c r="AK245" i="2"/>
  <c r="AS245" i="2" s="1"/>
  <c r="CB245" i="2"/>
  <c r="CE245" i="2" s="1"/>
  <c r="DF244" i="2"/>
  <c r="AW245" i="2"/>
  <c r="AZ245" i="2" s="1"/>
  <c r="AH245" i="2"/>
  <c r="DA244" i="2"/>
  <c r="CX245" i="2"/>
  <c r="CQ245" i="2"/>
  <c r="CY245" i="2" s="1"/>
  <c r="CG245" i="2"/>
  <c r="CO245" i="2" s="1"/>
  <c r="CN245" i="2"/>
  <c r="AG246" i="2"/>
  <c r="AH246" i="2" s="1"/>
  <c r="AA245" i="2"/>
  <c r="AI245" i="2" s="1"/>
  <c r="BZ246" i="2"/>
  <c r="CV246" i="2"/>
  <c r="AY246" i="2"/>
  <c r="CW246" i="2"/>
  <c r="AL246" i="2"/>
  <c r="AV246" i="2"/>
  <c r="CL246" i="2"/>
  <c r="BC246" i="2"/>
  <c r="BD246" i="2" s="1"/>
  <c r="BG246" i="2" s="1"/>
  <c r="CK246" i="2"/>
  <c r="CU246" i="2"/>
  <c r="CM246" i="2"/>
  <c r="AC246" i="2"/>
  <c r="AU246" i="2"/>
  <c r="CI246" i="2"/>
  <c r="AM246" i="2"/>
  <c r="AE246" i="2"/>
  <c r="CA246" i="2"/>
  <c r="CD246" i="2"/>
  <c r="BB246" i="2"/>
  <c r="CR246" i="2"/>
  <c r="AO246" i="2"/>
  <c r="AK246" i="2" s="1"/>
  <c r="AS246" i="2" s="1"/>
  <c r="CS246" i="2"/>
  <c r="AQ246" i="2"/>
  <c r="CH246" i="2"/>
  <c r="AB246" i="2"/>
  <c r="AP246" i="2"/>
  <c r="BF246" i="2"/>
  <c r="E152" i="2"/>
  <c r="D151" i="2"/>
  <c r="B211" i="10" l="1"/>
  <c r="AR246" i="2"/>
  <c r="AW246" i="2"/>
  <c r="AZ246" i="2" s="1"/>
  <c r="DF245" i="2"/>
  <c r="CB246" i="2"/>
  <c r="CE246" i="2" s="1"/>
  <c r="DA245" i="2"/>
  <c r="CQ246" i="2"/>
  <c r="CY246" i="2" s="1"/>
  <c r="CX246" i="2"/>
  <c r="CG246" i="2"/>
  <c r="CO246" i="2" s="1"/>
  <c r="CN246" i="2"/>
  <c r="AA246" i="2"/>
  <c r="AI246" i="2" s="1"/>
  <c r="B212" i="10" s="1"/>
  <c r="E153" i="2"/>
  <c r="D152" i="2"/>
  <c r="DF246" i="2" l="1"/>
  <c r="DA246" i="2"/>
  <c r="E154" i="2"/>
  <c r="D153" i="2"/>
  <c r="D154" i="2" l="1"/>
  <c r="E155" i="2"/>
  <c r="E156" i="2" l="1"/>
  <c r="D155" i="2"/>
  <c r="D156" i="2" l="1"/>
  <c r="E157" i="2"/>
  <c r="D157" i="2" l="1"/>
  <c r="E158" i="2"/>
  <c r="E159" i="2" l="1"/>
  <c r="D158" i="2"/>
  <c r="E160" i="2" l="1"/>
  <c r="D159" i="2"/>
  <c r="E161" i="2" l="1"/>
  <c r="D160" i="2"/>
  <c r="D161" i="2" l="1"/>
  <c r="E162" i="2"/>
  <c r="E163" i="2" l="1"/>
  <c r="D162" i="2"/>
  <c r="E164" i="2" l="1"/>
  <c r="D163" i="2"/>
  <c r="D164" i="2" l="1"/>
  <c r="E165" i="2"/>
  <c r="E166" i="2" l="1"/>
  <c r="D165" i="2"/>
  <c r="D166" i="2" l="1"/>
  <c r="E167" i="2"/>
  <c r="E168" i="2" l="1"/>
  <c r="D167" i="2"/>
  <c r="D168" i="2" l="1"/>
  <c r="E169" i="2"/>
  <c r="E170" i="2" l="1"/>
  <c r="D169" i="2"/>
  <c r="E171" i="2" l="1"/>
  <c r="D170" i="2"/>
  <c r="E172" i="2" l="1"/>
  <c r="D171" i="2"/>
  <c r="E173" i="2" l="1"/>
  <c r="D172" i="2"/>
  <c r="E174" i="2" l="1"/>
  <c r="D173" i="2"/>
  <c r="E175" i="2" l="1"/>
  <c r="D174" i="2"/>
  <c r="E176" i="2" l="1"/>
  <c r="D175" i="2"/>
  <c r="D176" i="2" l="1"/>
  <c r="E177" i="2"/>
  <c r="E178" i="2" l="1"/>
  <c r="D177" i="2"/>
  <c r="E179" i="2" l="1"/>
  <c r="D178" i="2"/>
  <c r="E180" i="2" l="1"/>
  <c r="D179" i="2"/>
  <c r="E181" i="2" l="1"/>
  <c r="D180" i="2"/>
  <c r="E182" i="2" l="1"/>
  <c r="D181" i="2"/>
  <c r="D182" i="2" l="1"/>
  <c r="E183" i="2"/>
  <c r="E184" i="2" l="1"/>
  <c r="D183" i="2"/>
  <c r="E185" i="2" l="1"/>
  <c r="D184" i="2"/>
  <c r="D185" i="2" l="1"/>
  <c r="E186" i="2"/>
  <c r="E187" i="2" l="1"/>
  <c r="D186" i="2"/>
  <c r="E188" i="2" l="1"/>
  <c r="D187" i="2"/>
  <c r="E189" i="2" l="1"/>
  <c r="D188" i="2"/>
  <c r="D189" i="2" l="1"/>
  <c r="E190" i="2"/>
  <c r="D190" i="2" l="1"/>
  <c r="E191" i="2"/>
  <c r="D191" i="2" l="1"/>
  <c r="E192" i="2"/>
  <c r="D192" i="2" l="1"/>
  <c r="E193" i="2"/>
  <c r="E194" i="2" l="1"/>
  <c r="D193" i="2"/>
  <c r="E195" i="2" l="1"/>
  <c r="D194" i="2"/>
  <c r="E196" i="2" l="1"/>
  <c r="D195" i="2"/>
  <c r="E197" i="2" l="1"/>
  <c r="D196" i="2"/>
  <c r="E198" i="2" l="1"/>
  <c r="D197" i="2"/>
  <c r="E199" i="2" l="1"/>
  <c r="D198" i="2"/>
  <c r="E200" i="2" l="1"/>
  <c r="D199" i="2"/>
  <c r="E201" i="2" l="1"/>
  <c r="D200" i="2"/>
  <c r="E202" i="2" l="1"/>
  <c r="D201" i="2"/>
  <c r="D202" i="2" l="1"/>
  <c r="E203" i="2"/>
  <c r="E204" i="2" l="1"/>
  <c r="D203" i="2"/>
  <c r="D204" i="2" l="1"/>
  <c r="E205" i="2"/>
  <c r="D205" i="2" l="1"/>
  <c r="E206" i="2"/>
  <c r="E207" i="2" l="1"/>
  <c r="D206" i="2"/>
  <c r="E208" i="2" l="1"/>
  <c r="D207" i="2"/>
  <c r="E209" i="2" l="1"/>
  <c r="D208" i="2"/>
  <c r="E210" i="2" l="1"/>
  <c r="D209" i="2"/>
  <c r="D210" i="2" l="1"/>
  <c r="E211" i="2"/>
  <c r="E212" i="2" l="1"/>
  <c r="D211" i="2"/>
  <c r="E213" i="2" l="1"/>
  <c r="D212" i="2"/>
  <c r="E214" i="2" l="1"/>
  <c r="D213" i="2"/>
  <c r="E215" i="2" l="1"/>
  <c r="D214" i="2"/>
  <c r="E216" i="2" l="1"/>
  <c r="D215" i="2"/>
  <c r="E217" i="2" l="1"/>
  <c r="D216" i="2"/>
  <c r="E218" i="2" l="1"/>
  <c r="D217" i="2"/>
  <c r="E219" i="2" l="1"/>
  <c r="D218" i="2"/>
  <c r="E220" i="2" l="1"/>
  <c r="D219" i="2"/>
  <c r="D220" i="2" l="1"/>
  <c r="E221" i="2"/>
  <c r="E222" i="2" l="1"/>
  <c r="D221" i="2"/>
  <c r="E223" i="2" l="1"/>
  <c r="D222" i="2"/>
  <c r="E224" i="2" l="1"/>
  <c r="D223" i="2"/>
  <c r="D224" i="2" l="1"/>
  <c r="E225" i="2"/>
  <c r="D225" i="2" l="1"/>
  <c r="E226" i="2"/>
  <c r="E227" i="2" l="1"/>
  <c r="D226" i="2"/>
  <c r="E228" i="2" l="1"/>
  <c r="D227" i="2"/>
  <c r="E229" i="2" l="1"/>
  <c r="D228" i="2"/>
  <c r="E230" i="2" l="1"/>
  <c r="D229" i="2"/>
  <c r="E231" i="2" l="1"/>
  <c r="D230" i="2"/>
  <c r="E232" i="2" l="1"/>
  <c r="D231" i="2"/>
  <c r="E233" i="2" l="1"/>
  <c r="D232" i="2"/>
  <c r="D233" i="2" l="1"/>
  <c r="E234" i="2"/>
  <c r="E235" i="2" l="1"/>
  <c r="D234" i="2"/>
  <c r="D235" i="2" l="1"/>
  <c r="E236" i="2"/>
  <c r="E237" i="2" l="1"/>
  <c r="D236" i="2"/>
  <c r="E238" i="2" l="1"/>
  <c r="D237" i="2"/>
  <c r="E239" i="2" l="1"/>
  <c r="D238" i="2"/>
  <c r="E240" i="2" l="1"/>
  <c r="D239" i="2"/>
  <c r="E241" i="2" l="1"/>
  <c r="D240" i="2"/>
  <c r="E242" i="2" l="1"/>
  <c r="D241" i="2"/>
  <c r="E243" i="2" l="1"/>
  <c r="D242" i="2"/>
  <c r="E244" i="2" l="1"/>
  <c r="D243" i="2"/>
  <c r="E245" i="2" l="1"/>
  <c r="D244" i="2"/>
  <c r="E246" i="2" l="1"/>
  <c r="D245" i="2"/>
  <c r="D246" i="2" l="1"/>
  <c r="BK37" i="2" l="1"/>
  <c r="BK41" i="2"/>
  <c r="BK45" i="2"/>
  <c r="BK49" i="2"/>
  <c r="BK53" i="2"/>
  <c r="BK57" i="2"/>
  <c r="BK61" i="2"/>
  <c r="BK65" i="2"/>
  <c r="BK69" i="2"/>
  <c r="BK73" i="2"/>
  <c r="BK77" i="2"/>
  <c r="BK81" i="2"/>
  <c r="BK85" i="2"/>
  <c r="BK89" i="2"/>
  <c r="BK93" i="2"/>
  <c r="BK97" i="2"/>
  <c r="BK101" i="2"/>
  <c r="BK105" i="2"/>
  <c r="BK109" i="2"/>
  <c r="BK113" i="2"/>
  <c r="BK117" i="2"/>
  <c r="BK121" i="2"/>
  <c r="BK125" i="2"/>
  <c r="BK129" i="2"/>
  <c r="BK133" i="2"/>
  <c r="BK137" i="2"/>
  <c r="BK141" i="2"/>
  <c r="BK145" i="2"/>
  <c r="BK149" i="2"/>
  <c r="BK153" i="2"/>
  <c r="BK157" i="2"/>
  <c r="BK161" i="2"/>
  <c r="BK165" i="2"/>
  <c r="BK169" i="2"/>
  <c r="BK173" i="2"/>
  <c r="BK177" i="2"/>
  <c r="BK181" i="2"/>
  <c r="BK185" i="2"/>
  <c r="BK189" i="2"/>
  <c r="BK193" i="2"/>
  <c r="BK197" i="2"/>
  <c r="BK201" i="2"/>
  <c r="BK205" i="2"/>
  <c r="BK209" i="2"/>
  <c r="BK213" i="2"/>
  <c r="BK217" i="2"/>
  <c r="BK221" i="2"/>
  <c r="BK225" i="2"/>
  <c r="BK229" i="2"/>
  <c r="BK233" i="2"/>
  <c r="BK237" i="2"/>
  <c r="BK241" i="2"/>
  <c r="BK245" i="2"/>
  <c r="BK38" i="2"/>
  <c r="BK42" i="2"/>
  <c r="BK46" i="2"/>
  <c r="BK50" i="2"/>
  <c r="BK54" i="2"/>
  <c r="BK58" i="2"/>
  <c r="BK62" i="2"/>
  <c r="BK66" i="2"/>
  <c r="BK70" i="2"/>
  <c r="BK74" i="2"/>
  <c r="BK78" i="2"/>
  <c r="BK82" i="2"/>
  <c r="BK86" i="2"/>
  <c r="BK90" i="2"/>
  <c r="BK94" i="2"/>
  <c r="BK98" i="2"/>
  <c r="BK102" i="2"/>
  <c r="BK106" i="2"/>
  <c r="BK110" i="2"/>
  <c r="BK114" i="2"/>
  <c r="BK118" i="2"/>
  <c r="BK122" i="2"/>
  <c r="BK126" i="2"/>
  <c r="BK130" i="2"/>
  <c r="BK134" i="2"/>
  <c r="BK138" i="2"/>
  <c r="BK142" i="2"/>
  <c r="BK146" i="2"/>
  <c r="BK150" i="2"/>
  <c r="BK154" i="2"/>
  <c r="BK158" i="2"/>
  <c r="BK162" i="2"/>
  <c r="BK39" i="2"/>
  <c r="BK43" i="2"/>
  <c r="BK47" i="2"/>
  <c r="BK51" i="2"/>
  <c r="BK55" i="2"/>
  <c r="BK59" i="2"/>
  <c r="BK63" i="2"/>
  <c r="BK67" i="2"/>
  <c r="BK71" i="2"/>
  <c r="BK75" i="2"/>
  <c r="BK79" i="2"/>
  <c r="BK83" i="2"/>
  <c r="BK87" i="2"/>
  <c r="BK91" i="2"/>
  <c r="BK95" i="2"/>
  <c r="BK99" i="2"/>
  <c r="BK103" i="2"/>
  <c r="BK107" i="2"/>
  <c r="BK111" i="2"/>
  <c r="BK115" i="2"/>
  <c r="BK119" i="2"/>
  <c r="BK123" i="2"/>
  <c r="BK127" i="2"/>
  <c r="BK131" i="2"/>
  <c r="BK135" i="2"/>
  <c r="BK139" i="2"/>
  <c r="BK143" i="2"/>
  <c r="BK147" i="2"/>
  <c r="BK151" i="2"/>
  <c r="BK155" i="2"/>
  <c r="BK159" i="2"/>
  <c r="BK163" i="2"/>
  <c r="BK167" i="2"/>
  <c r="BK171" i="2"/>
  <c r="BK175" i="2"/>
  <c r="BK179" i="2"/>
  <c r="BK183" i="2"/>
  <c r="BK187" i="2"/>
  <c r="BK191" i="2"/>
  <c r="BK195" i="2"/>
  <c r="BK199" i="2"/>
  <c r="BK203" i="2"/>
  <c r="BK207" i="2"/>
  <c r="BK211" i="2"/>
  <c r="BK215" i="2"/>
  <c r="BK219" i="2"/>
  <c r="BK223" i="2"/>
  <c r="BK227" i="2"/>
  <c r="BK231" i="2"/>
  <c r="BK235" i="2"/>
  <c r="BK239" i="2"/>
  <c r="BK243" i="2"/>
  <c r="BK36" i="2"/>
  <c r="BK40" i="2"/>
  <c r="BK44" i="2"/>
  <c r="BK48" i="2"/>
  <c r="BK52" i="2"/>
  <c r="BK56" i="2"/>
  <c r="BK60" i="2"/>
  <c r="BK64" i="2"/>
  <c r="BK68" i="2"/>
  <c r="BK72" i="2"/>
  <c r="BK76" i="2"/>
  <c r="BK80" i="2"/>
  <c r="BK84" i="2"/>
  <c r="BK88" i="2"/>
  <c r="BK92" i="2"/>
  <c r="BK96" i="2"/>
  <c r="BK100" i="2"/>
  <c r="BK104" i="2"/>
  <c r="BK108" i="2"/>
  <c r="BK112" i="2"/>
  <c r="BK116" i="2"/>
  <c r="BK120" i="2"/>
  <c r="BK124" i="2"/>
  <c r="BK128" i="2"/>
  <c r="BK132" i="2"/>
  <c r="BK136" i="2"/>
  <c r="BK140" i="2"/>
  <c r="BK144" i="2"/>
  <c r="BK148" i="2"/>
  <c r="BK152" i="2"/>
  <c r="BK156" i="2"/>
  <c r="BK160" i="2"/>
  <c r="BK164" i="2"/>
  <c r="BK166" i="2"/>
  <c r="BK174" i="2"/>
  <c r="BK182" i="2"/>
  <c r="BK190" i="2"/>
  <c r="BK198" i="2"/>
  <c r="BK206" i="2"/>
  <c r="BK214" i="2"/>
  <c r="BK222" i="2"/>
  <c r="BK230" i="2"/>
  <c r="BK238" i="2"/>
  <c r="BK246" i="2"/>
  <c r="BK168" i="2"/>
  <c r="BK176" i="2"/>
  <c r="BK184" i="2"/>
  <c r="BK192" i="2"/>
  <c r="BK200" i="2"/>
  <c r="BK208" i="2"/>
  <c r="BK216" i="2"/>
  <c r="BK224" i="2"/>
  <c r="BK232" i="2"/>
  <c r="BK240" i="2"/>
  <c r="BK228" i="2"/>
  <c r="BK244" i="2"/>
  <c r="BK170" i="2"/>
  <c r="BK178" i="2"/>
  <c r="BK186" i="2"/>
  <c r="BK194" i="2"/>
  <c r="BK202" i="2"/>
  <c r="BK210" i="2"/>
  <c r="BK218" i="2"/>
  <c r="BK226" i="2"/>
  <c r="BK234" i="2"/>
  <c r="BK242" i="2"/>
  <c r="BK172" i="2"/>
  <c r="BK180" i="2"/>
  <c r="BK188" i="2"/>
  <c r="BK196" i="2"/>
  <c r="BK204" i="2"/>
  <c r="BK212" i="2"/>
  <c r="BK220" i="2"/>
  <c r="BK236" i="2"/>
  <c r="BQ95" i="2"/>
  <c r="BQ99" i="2"/>
  <c r="BQ103" i="2"/>
  <c r="BQ107" i="2"/>
  <c r="BQ111" i="2"/>
  <c r="BQ115" i="2"/>
  <c r="BQ119" i="2"/>
  <c r="BQ123" i="2"/>
  <c r="BQ127" i="2"/>
  <c r="BQ131" i="2"/>
  <c r="BQ135" i="2"/>
  <c r="BQ139" i="2"/>
  <c r="BQ143" i="2"/>
  <c r="BQ147" i="2"/>
  <c r="BQ151" i="2"/>
  <c r="BQ155" i="2"/>
  <c r="BQ159" i="2"/>
  <c r="BQ163" i="2"/>
  <c r="BQ167" i="2"/>
  <c r="BQ171" i="2"/>
  <c r="BQ175" i="2"/>
  <c r="BQ179" i="2"/>
  <c r="BQ183" i="2"/>
  <c r="BQ187" i="2"/>
  <c r="BQ191" i="2"/>
  <c r="BQ195" i="2"/>
  <c r="BQ199" i="2"/>
  <c r="BQ203" i="2"/>
  <c r="BQ207" i="2"/>
  <c r="BQ211" i="2"/>
  <c r="BQ215" i="2"/>
  <c r="BQ219" i="2"/>
  <c r="BQ223" i="2"/>
  <c r="BQ227" i="2"/>
  <c r="BQ231" i="2"/>
  <c r="BQ235" i="2"/>
  <c r="BQ239" i="2"/>
  <c r="BQ243" i="2"/>
  <c r="BQ37" i="2"/>
  <c r="BQ41" i="2"/>
  <c r="BQ45" i="2"/>
  <c r="BQ49" i="2"/>
  <c r="BQ53" i="2"/>
  <c r="BQ57" i="2"/>
  <c r="BQ61" i="2"/>
  <c r="BQ65" i="2"/>
  <c r="BQ69" i="2"/>
  <c r="BQ73" i="2"/>
  <c r="BQ97" i="2"/>
  <c r="BQ101" i="2"/>
  <c r="BQ105" i="2"/>
  <c r="BQ109" i="2"/>
  <c r="BQ113" i="2"/>
  <c r="BQ117" i="2"/>
  <c r="BQ121" i="2"/>
  <c r="BQ125" i="2"/>
  <c r="BQ129" i="2"/>
  <c r="BQ133" i="2"/>
  <c r="BQ137" i="2"/>
  <c r="BQ141" i="2"/>
  <c r="BQ145" i="2"/>
  <c r="BQ149" i="2"/>
  <c r="BQ153" i="2"/>
  <c r="BQ157" i="2"/>
  <c r="BQ161" i="2"/>
  <c r="BQ165" i="2"/>
  <c r="BQ169" i="2"/>
  <c r="BQ173" i="2"/>
  <c r="BQ177" i="2"/>
  <c r="BQ181" i="2"/>
  <c r="BQ185" i="2"/>
  <c r="BQ189" i="2"/>
  <c r="BQ193" i="2"/>
  <c r="BQ197" i="2"/>
  <c r="BQ201" i="2"/>
  <c r="BQ205" i="2"/>
  <c r="BQ209" i="2"/>
  <c r="BQ213" i="2"/>
  <c r="BQ217" i="2"/>
  <c r="BQ221" i="2"/>
  <c r="BQ225" i="2"/>
  <c r="BQ229" i="2"/>
  <c r="BQ233" i="2"/>
  <c r="BQ237" i="2"/>
  <c r="BQ241" i="2"/>
  <c r="BQ245" i="2"/>
  <c r="BQ39" i="2"/>
  <c r="BQ43" i="2"/>
  <c r="BQ47" i="2"/>
  <c r="BQ51" i="2"/>
  <c r="BQ55" i="2"/>
  <c r="BQ59" i="2"/>
  <c r="BQ63" i="2"/>
  <c r="BQ67" i="2"/>
  <c r="BQ71" i="2"/>
  <c r="BQ75" i="2"/>
  <c r="BQ79" i="2"/>
  <c r="BQ83" i="2"/>
  <c r="BQ87" i="2"/>
  <c r="BQ91" i="2"/>
  <c r="BQ36" i="2"/>
  <c r="BQ98" i="2"/>
  <c r="BQ102" i="2"/>
  <c r="BQ106" i="2"/>
  <c r="BQ110" i="2"/>
  <c r="BQ114" i="2"/>
  <c r="BQ118" i="2"/>
  <c r="BQ122" i="2"/>
  <c r="BQ126" i="2"/>
  <c r="BQ130" i="2"/>
  <c r="BQ134" i="2"/>
  <c r="BQ138" i="2"/>
  <c r="BQ142" i="2"/>
  <c r="BQ146" i="2"/>
  <c r="BQ150" i="2"/>
  <c r="BQ154" i="2"/>
  <c r="BQ158" i="2"/>
  <c r="BQ162" i="2"/>
  <c r="BQ166" i="2"/>
  <c r="BQ170" i="2"/>
  <c r="BQ174" i="2"/>
  <c r="BQ178" i="2"/>
  <c r="BQ182" i="2"/>
  <c r="BQ186" i="2"/>
  <c r="BQ190" i="2"/>
  <c r="BQ194" i="2"/>
  <c r="BQ198" i="2"/>
  <c r="BQ202" i="2"/>
  <c r="BQ206" i="2"/>
  <c r="BQ210" i="2"/>
  <c r="BQ214" i="2"/>
  <c r="BQ218" i="2"/>
  <c r="BQ222" i="2"/>
  <c r="BQ96" i="2"/>
  <c r="BQ112" i="2"/>
  <c r="BQ128" i="2"/>
  <c r="BQ144" i="2"/>
  <c r="BQ160" i="2"/>
  <c r="BQ176" i="2"/>
  <c r="BQ192" i="2"/>
  <c r="BQ208" i="2"/>
  <c r="BQ224" i="2"/>
  <c r="BQ232" i="2"/>
  <c r="BQ240" i="2"/>
  <c r="BQ38" i="2"/>
  <c r="BQ46" i="2"/>
  <c r="BQ54" i="2"/>
  <c r="BQ62" i="2"/>
  <c r="BQ70" i="2"/>
  <c r="BQ77" i="2"/>
  <c r="BQ82" i="2"/>
  <c r="BQ88" i="2"/>
  <c r="BQ93" i="2"/>
  <c r="BQ100" i="2"/>
  <c r="BQ116" i="2"/>
  <c r="BQ132" i="2"/>
  <c r="BQ148" i="2"/>
  <c r="BQ164" i="2"/>
  <c r="BQ180" i="2"/>
  <c r="BQ196" i="2"/>
  <c r="BQ212" i="2"/>
  <c r="BQ226" i="2"/>
  <c r="BQ234" i="2"/>
  <c r="BQ242" i="2"/>
  <c r="BQ40" i="2"/>
  <c r="BQ48" i="2"/>
  <c r="BQ56" i="2"/>
  <c r="BQ64" i="2"/>
  <c r="BQ72" i="2"/>
  <c r="BQ78" i="2"/>
  <c r="BQ84" i="2"/>
  <c r="BQ89" i="2"/>
  <c r="BQ94" i="2"/>
  <c r="BQ52" i="2"/>
  <c r="BQ68" i="2"/>
  <c r="BQ81" i="2"/>
  <c r="BQ92" i="2"/>
  <c r="BQ104" i="2"/>
  <c r="BQ120" i="2"/>
  <c r="BQ136" i="2"/>
  <c r="BQ152" i="2"/>
  <c r="BQ168" i="2"/>
  <c r="BQ184" i="2"/>
  <c r="BQ200" i="2"/>
  <c r="BQ216" i="2"/>
  <c r="BQ228" i="2"/>
  <c r="BQ236" i="2"/>
  <c r="BQ244" i="2"/>
  <c r="BQ42" i="2"/>
  <c r="BQ50" i="2"/>
  <c r="BQ58" i="2"/>
  <c r="BQ66" i="2"/>
  <c r="BQ74" i="2"/>
  <c r="BQ80" i="2"/>
  <c r="BQ85" i="2"/>
  <c r="BQ90" i="2"/>
  <c r="BQ108" i="2"/>
  <c r="BQ124" i="2"/>
  <c r="BQ140" i="2"/>
  <c r="BQ156" i="2"/>
  <c r="BQ172" i="2"/>
  <c r="BQ188" i="2"/>
  <c r="BQ204" i="2"/>
  <c r="BQ220" i="2"/>
  <c r="BQ230" i="2"/>
  <c r="BQ238" i="2"/>
  <c r="BQ246" i="2"/>
  <c r="BQ44" i="2"/>
  <c r="BQ60" i="2"/>
  <c r="BQ76" i="2"/>
  <c r="BQ86" i="2"/>
  <c r="BL32" i="2"/>
  <c r="BK32" i="2" s="1"/>
  <c r="BO66" i="2" l="1"/>
  <c r="BR66" i="2" s="1"/>
  <c r="BT66" i="2" s="1"/>
  <c r="BS66" i="2"/>
  <c r="BP66" i="2"/>
  <c r="BO67" i="2"/>
  <c r="BS67" i="2"/>
  <c r="BP67" i="2"/>
  <c r="BO68" i="2"/>
  <c r="BP68" i="2"/>
  <c r="BS68" i="2"/>
  <c r="BP69" i="2"/>
  <c r="BS69" i="2"/>
  <c r="BO69" i="2"/>
  <c r="BS70" i="2"/>
  <c r="BO70" i="2"/>
  <c r="BP70" i="2"/>
  <c r="BP71" i="2"/>
  <c r="BS71" i="2"/>
  <c r="BO71" i="2"/>
  <c r="BP72" i="2"/>
  <c r="BO72" i="2"/>
  <c r="BS72" i="2"/>
  <c r="BP73" i="2"/>
  <c r="BS73" i="2"/>
  <c r="BO73" i="2"/>
  <c r="BS74" i="2"/>
  <c r="BP74" i="2"/>
  <c r="BO74" i="2"/>
  <c r="BP75" i="2"/>
  <c r="BS75" i="2"/>
  <c r="BO75" i="2"/>
  <c r="BO76" i="2"/>
  <c r="BP76" i="2"/>
  <c r="BS76" i="2"/>
  <c r="BP77" i="2"/>
  <c r="BS77" i="2"/>
  <c r="BO77" i="2"/>
  <c r="BO78" i="2"/>
  <c r="BP78" i="2"/>
  <c r="BS78" i="2"/>
  <c r="BP79" i="2"/>
  <c r="BS79" i="2"/>
  <c r="BO79" i="2"/>
  <c r="BO80" i="2"/>
  <c r="BS80" i="2"/>
  <c r="BP80" i="2"/>
  <c r="BO81" i="2"/>
  <c r="BS81" i="2"/>
  <c r="BP81" i="2"/>
  <c r="BP82" i="2"/>
  <c r="BS82" i="2"/>
  <c r="BO82" i="2"/>
  <c r="BO83" i="2"/>
  <c r="BP83" i="2"/>
  <c r="BS83" i="2"/>
  <c r="BO84" i="2"/>
  <c r="BS84" i="2"/>
  <c r="BP84" i="2"/>
  <c r="BO85" i="2"/>
  <c r="BS85" i="2"/>
  <c r="BP85" i="2"/>
  <c r="BO86" i="2"/>
  <c r="BS86" i="2"/>
  <c r="BP86" i="2"/>
  <c r="BP87" i="2"/>
  <c r="BO87" i="2"/>
  <c r="BS87" i="2"/>
  <c r="BP88" i="2"/>
  <c r="BS88" i="2"/>
  <c r="BO88" i="2"/>
  <c r="BO89" i="2"/>
  <c r="BP89" i="2"/>
  <c r="BS89" i="2"/>
  <c r="BS90" i="2"/>
  <c r="BO90" i="2"/>
  <c r="BP90" i="2"/>
  <c r="BO91" i="2"/>
  <c r="BP91" i="2"/>
  <c r="BS91" i="2"/>
  <c r="BO92" i="2"/>
  <c r="BP92" i="2"/>
  <c r="BS92" i="2"/>
  <c r="BP93" i="2"/>
  <c r="BO93" i="2"/>
  <c r="BS93" i="2"/>
  <c r="BS94" i="2"/>
  <c r="BO94" i="2"/>
  <c r="BP94" i="2"/>
  <c r="BO95" i="2"/>
  <c r="BS95" i="2"/>
  <c r="BP95" i="2"/>
  <c r="BO96" i="2"/>
  <c r="BS96" i="2"/>
  <c r="BP96" i="2"/>
  <c r="BO97" i="2"/>
  <c r="BP97" i="2"/>
  <c r="BS97" i="2"/>
  <c r="BO98" i="2"/>
  <c r="BP98" i="2"/>
  <c r="BS98" i="2"/>
  <c r="BO99" i="2"/>
  <c r="BS99" i="2"/>
  <c r="BP99" i="2"/>
  <c r="BO100" i="2"/>
  <c r="BP100" i="2"/>
  <c r="BS100" i="2"/>
  <c r="BO101" i="2"/>
  <c r="BP101" i="2"/>
  <c r="BS101" i="2"/>
  <c r="BS102" i="2"/>
  <c r="BO102" i="2"/>
  <c r="BP102" i="2"/>
  <c r="BO103" i="2"/>
  <c r="BP103" i="2"/>
  <c r="BS103" i="2"/>
  <c r="BO104" i="2"/>
  <c r="BP104" i="2"/>
  <c r="BS104" i="2"/>
  <c r="BS105" i="2"/>
  <c r="BO105" i="2"/>
  <c r="BP105" i="2"/>
  <c r="BO106" i="2"/>
  <c r="BP106" i="2"/>
  <c r="BS106" i="2"/>
  <c r="BO107" i="2"/>
  <c r="BS107" i="2"/>
  <c r="BP107" i="2"/>
  <c r="BP108" i="2"/>
  <c r="BS108" i="2"/>
  <c r="BO108" i="2"/>
  <c r="BO109" i="2"/>
  <c r="BP109" i="2"/>
  <c r="BS109" i="2"/>
  <c r="BO110" i="2"/>
  <c r="BP110" i="2"/>
  <c r="BS110" i="2"/>
  <c r="BS111" i="2"/>
  <c r="BP111" i="2"/>
  <c r="BO111" i="2"/>
  <c r="BO112" i="2"/>
  <c r="BP112" i="2"/>
  <c r="BS112" i="2"/>
  <c r="BO113" i="2"/>
  <c r="BP113" i="2"/>
  <c r="BS113" i="2"/>
  <c r="BO114" i="2"/>
  <c r="BP114" i="2"/>
  <c r="BS114" i="2"/>
  <c r="BP115" i="2"/>
  <c r="BS115" i="2"/>
  <c r="BO115" i="2"/>
  <c r="BP116" i="2"/>
  <c r="BO116" i="2"/>
  <c r="BS116" i="2"/>
  <c r="BS117" i="2"/>
  <c r="BP117" i="2"/>
  <c r="BO117" i="2"/>
  <c r="BO118" i="2"/>
  <c r="BP118" i="2"/>
  <c r="BS118" i="2"/>
  <c r="BO119" i="2"/>
  <c r="BP119" i="2"/>
  <c r="BS119" i="2"/>
  <c r="BO120" i="2"/>
  <c r="BP120" i="2"/>
  <c r="BS120" i="2"/>
  <c r="BO121" i="2"/>
  <c r="BP121" i="2"/>
  <c r="BS121" i="2"/>
  <c r="BO122" i="2"/>
  <c r="BP122" i="2"/>
  <c r="BS122" i="2"/>
  <c r="BO123" i="2"/>
  <c r="BP123" i="2"/>
  <c r="BS123" i="2"/>
  <c r="BO124" i="2"/>
  <c r="BP124" i="2"/>
  <c r="BS124" i="2"/>
  <c r="BS125" i="2"/>
  <c r="BP125" i="2"/>
  <c r="BO125" i="2"/>
  <c r="BP126" i="2"/>
  <c r="BS126" i="2"/>
  <c r="BO126" i="2"/>
  <c r="BP127" i="2"/>
  <c r="BO127" i="2"/>
  <c r="BS127" i="2"/>
  <c r="BO128" i="2"/>
  <c r="BS128" i="2"/>
  <c r="BP128" i="2"/>
  <c r="BO129" i="2"/>
  <c r="BP129" i="2"/>
  <c r="BS129" i="2"/>
  <c r="BP130" i="2"/>
  <c r="BS130" i="2"/>
  <c r="BO130" i="2"/>
  <c r="BO131" i="2"/>
  <c r="BP131" i="2"/>
  <c r="BS131" i="2"/>
  <c r="BO132" i="2"/>
  <c r="BS132" i="2"/>
  <c r="BP132" i="2"/>
  <c r="BP133" i="2"/>
  <c r="BS133" i="2"/>
  <c r="BO133" i="2"/>
  <c r="BS134" i="2"/>
  <c r="BO134" i="2"/>
  <c r="BP134" i="2"/>
  <c r="BP135" i="2"/>
  <c r="BS135" i="2"/>
  <c r="BO135" i="2"/>
  <c r="BP136" i="2"/>
  <c r="BO136" i="2"/>
  <c r="BS136" i="2"/>
  <c r="BS137" i="2"/>
  <c r="BP137" i="2"/>
  <c r="BO137" i="2"/>
  <c r="BP138" i="2"/>
  <c r="BS138" i="2"/>
  <c r="BO138" i="2"/>
  <c r="BO139" i="2"/>
  <c r="BP139" i="2"/>
  <c r="BS139" i="2"/>
  <c r="BO140" i="2"/>
  <c r="BP140" i="2"/>
  <c r="BS140" i="2"/>
  <c r="BO141" i="2"/>
  <c r="BP141" i="2"/>
  <c r="BS141" i="2"/>
  <c r="BP142" i="2"/>
  <c r="BS142" i="2"/>
  <c r="BO142" i="2"/>
  <c r="BO143" i="2"/>
  <c r="BP143" i="2"/>
  <c r="BS143" i="2"/>
  <c r="BO144" i="2"/>
  <c r="BP144" i="2"/>
  <c r="BS144" i="2"/>
  <c r="BO145" i="2"/>
  <c r="BP145" i="2"/>
  <c r="BS145" i="2"/>
  <c r="BP146" i="2"/>
  <c r="BS146" i="2"/>
  <c r="BO146" i="2"/>
  <c r="BO147" i="2"/>
  <c r="BP147" i="2"/>
  <c r="BS147" i="2"/>
  <c r="BO148" i="2"/>
  <c r="BP148" i="2"/>
  <c r="BS148" i="2"/>
  <c r="BO149" i="2"/>
  <c r="BS149" i="2"/>
  <c r="BP149" i="2"/>
  <c r="BP150" i="2"/>
  <c r="BO150" i="2"/>
  <c r="BS150" i="2"/>
  <c r="BP151" i="2"/>
  <c r="BS151" i="2"/>
  <c r="BO151" i="2"/>
  <c r="BO152" i="2"/>
  <c r="BS152" i="2"/>
  <c r="BP152" i="2"/>
  <c r="BO153" i="2"/>
  <c r="BP153" i="2"/>
  <c r="BS153" i="2"/>
  <c r="BS154" i="2"/>
  <c r="BO154" i="2"/>
  <c r="BP154" i="2"/>
  <c r="BO155" i="2"/>
  <c r="BS155" i="2"/>
  <c r="BP155" i="2"/>
  <c r="BP156" i="2"/>
  <c r="BS156" i="2"/>
  <c r="BO156" i="2"/>
  <c r="BO157" i="2"/>
  <c r="BP157" i="2"/>
  <c r="BS157" i="2"/>
  <c r="BO158" i="2"/>
  <c r="BP158" i="2"/>
  <c r="BS158" i="2"/>
  <c r="BO159" i="2"/>
  <c r="BP159" i="2"/>
  <c r="BS159" i="2"/>
  <c r="BO160" i="2"/>
  <c r="BP160" i="2"/>
  <c r="BS160" i="2"/>
  <c r="BO161" i="2"/>
  <c r="BP161" i="2"/>
  <c r="BS161" i="2"/>
  <c r="BS162" i="2"/>
  <c r="BO162" i="2"/>
  <c r="BP162" i="2"/>
  <c r="BS163" i="2"/>
  <c r="BO163" i="2"/>
  <c r="BP163" i="2"/>
  <c r="BO164" i="2"/>
  <c r="BP164" i="2"/>
  <c r="BS164" i="2"/>
  <c r="BO165" i="2"/>
  <c r="BP165" i="2"/>
  <c r="BS165" i="2"/>
  <c r="BO166" i="2"/>
  <c r="BP166" i="2"/>
  <c r="BS166" i="2"/>
  <c r="BO167" i="2"/>
  <c r="BP167" i="2"/>
  <c r="BS167" i="2"/>
  <c r="BP168" i="2"/>
  <c r="BS168" i="2"/>
  <c r="BO168" i="2"/>
  <c r="BO169" i="2"/>
  <c r="BP169" i="2"/>
  <c r="BS169" i="2"/>
  <c r="BO170" i="2"/>
  <c r="BP170" i="2"/>
  <c r="BS170" i="2"/>
  <c r="BO171" i="2"/>
  <c r="BP171" i="2"/>
  <c r="BS171" i="2"/>
  <c r="BP172" i="2"/>
  <c r="BS172" i="2"/>
  <c r="BO172" i="2"/>
  <c r="BO173" i="2"/>
  <c r="BP173" i="2"/>
  <c r="BS173" i="2"/>
  <c r="BS174" i="2"/>
  <c r="BO174" i="2"/>
  <c r="BP174" i="2"/>
  <c r="BP175" i="2"/>
  <c r="BO175" i="2"/>
  <c r="BS175" i="2"/>
  <c r="BP176" i="2"/>
  <c r="BS176" i="2"/>
  <c r="BO176" i="2"/>
  <c r="BO177" i="2"/>
  <c r="BP177" i="2"/>
  <c r="BS177" i="2"/>
  <c r="BP178" i="2"/>
  <c r="BO178" i="2"/>
  <c r="BS178" i="2"/>
  <c r="BP179" i="2"/>
  <c r="BO179" i="2"/>
  <c r="BS179" i="2"/>
  <c r="BO180" i="2"/>
  <c r="BP180" i="2"/>
  <c r="BS180" i="2"/>
  <c r="BO181" i="2"/>
  <c r="BP181" i="2"/>
  <c r="BS181" i="2"/>
  <c r="BO182" i="2"/>
  <c r="BS182" i="2"/>
  <c r="BP182" i="2"/>
  <c r="BP183" i="2"/>
  <c r="BO183" i="2"/>
  <c r="BS183" i="2"/>
  <c r="BS184" i="2"/>
  <c r="BO184" i="2"/>
  <c r="BP184" i="2"/>
  <c r="BS185" i="2"/>
  <c r="BO185" i="2"/>
  <c r="BP185" i="2"/>
  <c r="BP186" i="2"/>
  <c r="BS186" i="2"/>
  <c r="BO186" i="2"/>
  <c r="BO187" i="2"/>
  <c r="BP187" i="2"/>
  <c r="BS187" i="2"/>
  <c r="BO188" i="2"/>
  <c r="BP188" i="2"/>
  <c r="BS188" i="2"/>
  <c r="BO189" i="2"/>
  <c r="BS189" i="2"/>
  <c r="BP189" i="2"/>
  <c r="BO190" i="2"/>
  <c r="BP190" i="2"/>
  <c r="BS190" i="2"/>
  <c r="BO191" i="2"/>
  <c r="BP191" i="2"/>
  <c r="BS191" i="2"/>
  <c r="BO192" i="2"/>
  <c r="BP192" i="2"/>
  <c r="BS192" i="2"/>
  <c r="BS193" i="2"/>
  <c r="BP193" i="2"/>
  <c r="BO193" i="2"/>
  <c r="BP194" i="2"/>
  <c r="BS194" i="2"/>
  <c r="BO194" i="2"/>
  <c r="BP195" i="2"/>
  <c r="BS195" i="2"/>
  <c r="BO195" i="2"/>
  <c r="BO196" i="2"/>
  <c r="BP196" i="2"/>
  <c r="BS196" i="2"/>
  <c r="BO197" i="2"/>
  <c r="BP197" i="2"/>
  <c r="BS197" i="2"/>
  <c r="BP198" i="2"/>
  <c r="BS198" i="2"/>
  <c r="BO198" i="2"/>
  <c r="BP199" i="2"/>
  <c r="BO199" i="2"/>
  <c r="BS199" i="2"/>
  <c r="BP45" i="2"/>
  <c r="BO49" i="2"/>
  <c r="BR49" i="2" s="1"/>
  <c r="BT49" i="2" s="1"/>
  <c r="BO38" i="2"/>
  <c r="BR38" i="2" s="1"/>
  <c r="BT38" i="2" s="1"/>
  <c r="BO41" i="2"/>
  <c r="BR41" i="2" s="1"/>
  <c r="BT41" i="2" s="1"/>
  <c r="BI54" i="2"/>
  <c r="BL54" i="2" s="1"/>
  <c r="BN54" i="2" s="1"/>
  <c r="BP62" i="2"/>
  <c r="BS62" i="2"/>
  <c r="BS55" i="2"/>
  <c r="BO46" i="2"/>
  <c r="BR46" i="2" s="1"/>
  <c r="BT46" i="2" s="1"/>
  <c r="BO56" i="2"/>
  <c r="BP60" i="2"/>
  <c r="BP43" i="2"/>
  <c r="BP56" i="2"/>
  <c r="BS42" i="2"/>
  <c r="BS59" i="2"/>
  <c r="BO42" i="2"/>
  <c r="BR42" i="2" s="1"/>
  <c r="BT42" i="2" s="1"/>
  <c r="BO53" i="2"/>
  <c r="BO39" i="2"/>
  <c r="BR39" i="2" s="1"/>
  <c r="BT39" i="2" s="1"/>
  <c r="BO43" i="2"/>
  <c r="BR43" i="2" s="1"/>
  <c r="BT43" i="2" s="1"/>
  <c r="BP39" i="2"/>
  <c r="BP53" i="2"/>
  <c r="BS58" i="2"/>
  <c r="BO40" i="2"/>
  <c r="BR40" i="2" s="1"/>
  <c r="BT40" i="2" s="1"/>
  <c r="BS52" i="2"/>
  <c r="BO45" i="2"/>
  <c r="BR45" i="2" s="1"/>
  <c r="BT45" i="2" s="1"/>
  <c r="BP41" i="2"/>
  <c r="BO61" i="2"/>
  <c r="BS65" i="2"/>
  <c r="BP50" i="2"/>
  <c r="BO48" i="2"/>
  <c r="BR48" i="2" s="1"/>
  <c r="BT48" i="2" s="1"/>
  <c r="BO64" i="2"/>
  <c r="BP54" i="2"/>
  <c r="BS54" i="2"/>
  <c r="BO57" i="2"/>
  <c r="BR57" i="2" s="1"/>
  <c r="BT57" i="2" s="1"/>
  <c r="BS44" i="2"/>
  <c r="BS43" i="2"/>
  <c r="BO60" i="2"/>
  <c r="BR60" i="2" s="1"/>
  <c r="BT60" i="2" s="1"/>
  <c r="BP46" i="2"/>
  <c r="BP52" i="2"/>
  <c r="BS46" i="2"/>
  <c r="BS41" i="2"/>
  <c r="BS48" i="2"/>
  <c r="BP63" i="2"/>
  <c r="BO200" i="2"/>
  <c r="BP200" i="2"/>
  <c r="BS200" i="2"/>
  <c r="BP65" i="2"/>
  <c r="BP49" i="2"/>
  <c r="BP61" i="2"/>
  <c r="BS40" i="2"/>
  <c r="BS57" i="2"/>
  <c r="BS51" i="2"/>
  <c r="BO50" i="2"/>
  <c r="BR50" i="2" s="1"/>
  <c r="BT50" i="2" s="1"/>
  <c r="BS64" i="2"/>
  <c r="BP57" i="2"/>
  <c r="BP58" i="2"/>
  <c r="BS47" i="2"/>
  <c r="BO36" i="2"/>
  <c r="BR36" i="2" s="1"/>
  <c r="BT36" i="2" s="1"/>
  <c r="BO62" i="2"/>
  <c r="BR62" i="2" s="1"/>
  <c r="BT62" i="2" s="1"/>
  <c r="BS49" i="2"/>
  <c r="BP40" i="2"/>
  <c r="BO63" i="2"/>
  <c r="BR63" i="2" s="1"/>
  <c r="BT63" i="2" s="1"/>
  <c r="BP37" i="2"/>
  <c r="BP48" i="2"/>
  <c r="BS56" i="2"/>
  <c r="BO54" i="2"/>
  <c r="BR54" i="2" s="1"/>
  <c r="BT54" i="2" s="1"/>
  <c r="BS39" i="2"/>
  <c r="BP42" i="2"/>
  <c r="BP44" i="2"/>
  <c r="BP64" i="2"/>
  <c r="BS53" i="2"/>
  <c r="BO59" i="2"/>
  <c r="BR59" i="2" s="1"/>
  <c r="BT59" i="2" s="1"/>
  <c r="BO47" i="2"/>
  <c r="BR47" i="2" s="1"/>
  <c r="BT47" i="2" s="1"/>
  <c r="BP51" i="2"/>
  <c r="BO37" i="2"/>
  <c r="BR37" i="2" s="1"/>
  <c r="BT37" i="2" s="1"/>
  <c r="BO55" i="2"/>
  <c r="BR55" i="2" s="1"/>
  <c r="BT55" i="2" s="1"/>
  <c r="BP55" i="2"/>
  <c r="BS63" i="2"/>
  <c r="BS45" i="2"/>
  <c r="BS60" i="2"/>
  <c r="BO65" i="2"/>
  <c r="BR65" i="2" s="1"/>
  <c r="BT65" i="2" s="1"/>
  <c r="BP59" i="2"/>
  <c r="BS36" i="2"/>
  <c r="BS61" i="2"/>
  <c r="BO58" i="2"/>
  <c r="BR58" i="2" s="1"/>
  <c r="BT58" i="2" s="1"/>
  <c r="BO44" i="2"/>
  <c r="BR44" i="2" s="1"/>
  <c r="BT44" i="2" s="1"/>
  <c r="BS37" i="2"/>
  <c r="BS38" i="2"/>
  <c r="BP38" i="2"/>
  <c r="BR32" i="2"/>
  <c r="BS50" i="2"/>
  <c r="BP47" i="2"/>
  <c r="BO52" i="2"/>
  <c r="BR52" i="2" s="1"/>
  <c r="BT52" i="2" s="1"/>
  <c r="BP36" i="2"/>
  <c r="BO51" i="2"/>
  <c r="BS201" i="2"/>
  <c r="BO201" i="2"/>
  <c r="BP201" i="2"/>
  <c r="BI60" i="2"/>
  <c r="BL60" i="2" s="1"/>
  <c r="BN60" i="2" s="1"/>
  <c r="BP202" i="2"/>
  <c r="BS202" i="2"/>
  <c r="BO202" i="2"/>
  <c r="BO203" i="2"/>
  <c r="BP203" i="2"/>
  <c r="BS203" i="2"/>
  <c r="BO204" i="2"/>
  <c r="BP204" i="2"/>
  <c r="BS204" i="2"/>
  <c r="BO205" i="2"/>
  <c r="BP205" i="2"/>
  <c r="BS205" i="2"/>
  <c r="BP206" i="2"/>
  <c r="BS206" i="2"/>
  <c r="BO206" i="2"/>
  <c r="BI206" i="2"/>
  <c r="BO207" i="2"/>
  <c r="BP207" i="2"/>
  <c r="BS207" i="2"/>
  <c r="BI207" i="2"/>
  <c r="BP208" i="2"/>
  <c r="BO208" i="2"/>
  <c r="BS208" i="2"/>
  <c r="BS209" i="2"/>
  <c r="BO209" i="2"/>
  <c r="BP209" i="2"/>
  <c r="BO210" i="2"/>
  <c r="BP210" i="2"/>
  <c r="BS210" i="2"/>
  <c r="BO211" i="2"/>
  <c r="BP211" i="2"/>
  <c r="BS211" i="2"/>
  <c r="BO212" i="2"/>
  <c r="BS212" i="2"/>
  <c r="BI212" i="2"/>
  <c r="BP212" i="2"/>
  <c r="BP213" i="2"/>
  <c r="BS213" i="2"/>
  <c r="BO213" i="2"/>
  <c r="BO214" i="2"/>
  <c r="BP214" i="2"/>
  <c r="BS214" i="2"/>
  <c r="BO215" i="2"/>
  <c r="BP215" i="2"/>
  <c r="BS215" i="2"/>
  <c r="BS216" i="2"/>
  <c r="BO216" i="2"/>
  <c r="BP216" i="2"/>
  <c r="BO217" i="2"/>
  <c r="BS217" i="2"/>
  <c r="BP217" i="2"/>
  <c r="BO218" i="2"/>
  <c r="BS218" i="2"/>
  <c r="BP218" i="2"/>
  <c r="BO219" i="2"/>
  <c r="BP219" i="2"/>
  <c r="BS219" i="2"/>
  <c r="BO220" i="2"/>
  <c r="BS220" i="2"/>
  <c r="BP220" i="2"/>
  <c r="BO221" i="2"/>
  <c r="BS221" i="2"/>
  <c r="BP221" i="2"/>
  <c r="BP222" i="2"/>
  <c r="BS222" i="2"/>
  <c r="BO222" i="2"/>
  <c r="BO223" i="2"/>
  <c r="BP223" i="2"/>
  <c r="BS223" i="2"/>
  <c r="BO224" i="2"/>
  <c r="BP224" i="2"/>
  <c r="BS224" i="2"/>
  <c r="BO225" i="2"/>
  <c r="BP225" i="2"/>
  <c r="BS225" i="2"/>
  <c r="BP226" i="2"/>
  <c r="BS226" i="2"/>
  <c r="BO226" i="2"/>
  <c r="BO227" i="2"/>
  <c r="BP227" i="2"/>
  <c r="BS227" i="2"/>
  <c r="BO228" i="2"/>
  <c r="BP228" i="2"/>
  <c r="BS228" i="2"/>
  <c r="BO229" i="2"/>
  <c r="BS229" i="2"/>
  <c r="BP229" i="2"/>
  <c r="BP230" i="2"/>
  <c r="BS230" i="2"/>
  <c r="BO230" i="2"/>
  <c r="BO231" i="2"/>
  <c r="BP231" i="2"/>
  <c r="BS231" i="2"/>
  <c r="BS232" i="2"/>
  <c r="BO232" i="2"/>
  <c r="BP232" i="2"/>
  <c r="BS233" i="2"/>
  <c r="BP233" i="2"/>
  <c r="BO233" i="2"/>
  <c r="BO234" i="2"/>
  <c r="BP234" i="2"/>
  <c r="BS234" i="2"/>
  <c r="BP235" i="2"/>
  <c r="BS235" i="2"/>
  <c r="BO235" i="2"/>
  <c r="BS236" i="2"/>
  <c r="BO236" i="2"/>
  <c r="BP236" i="2"/>
  <c r="BO237" i="2"/>
  <c r="BS237" i="2"/>
  <c r="BP237" i="2"/>
  <c r="BS238" i="2"/>
  <c r="BO238" i="2"/>
  <c r="BP238" i="2"/>
  <c r="BO239" i="2"/>
  <c r="BP239" i="2"/>
  <c r="BS239" i="2"/>
  <c r="BP240" i="2"/>
  <c r="BS240" i="2"/>
  <c r="BO240" i="2"/>
  <c r="BP241" i="2"/>
  <c r="BS241" i="2"/>
  <c r="BO241" i="2"/>
  <c r="BO242" i="2"/>
  <c r="BP242" i="2"/>
  <c r="BS242" i="2"/>
  <c r="BO243" i="2"/>
  <c r="BP243" i="2"/>
  <c r="BS243" i="2"/>
  <c r="BP244" i="2"/>
  <c r="BS244" i="2"/>
  <c r="BO244" i="2"/>
  <c r="BP245" i="2"/>
  <c r="BS245" i="2"/>
  <c r="BO245" i="2"/>
  <c r="BO246" i="2"/>
  <c r="BP246" i="2"/>
  <c r="BS246" i="2"/>
  <c r="BR71" i="2" l="1"/>
  <c r="BT71" i="2" s="1"/>
  <c r="BR70" i="2"/>
  <c r="BT70" i="2" s="1"/>
  <c r="BR75" i="2"/>
  <c r="BT75" i="2" s="1"/>
  <c r="BR81" i="2"/>
  <c r="BT81" i="2" s="1"/>
  <c r="BR79" i="2"/>
  <c r="BT79" i="2" s="1"/>
  <c r="BR83" i="2"/>
  <c r="BT83" i="2" s="1"/>
  <c r="BR84" i="2"/>
  <c r="BT84" i="2" s="1"/>
  <c r="BR82" i="2"/>
  <c r="BT82" i="2" s="1"/>
  <c r="BR80" i="2"/>
  <c r="BT80" i="2" s="1"/>
  <c r="BQ33" i="2"/>
  <c r="BQ31" i="2"/>
  <c r="BR121" i="2"/>
  <c r="BT121" i="2" s="1"/>
  <c r="BR113" i="2"/>
  <c r="BT113" i="2" s="1"/>
  <c r="BR197" i="2"/>
  <c r="BT197" i="2" s="1"/>
  <c r="BR181" i="2"/>
  <c r="BT181" i="2" s="1"/>
  <c r="BR177" i="2"/>
  <c r="BT177" i="2" s="1"/>
  <c r="BR162" i="2"/>
  <c r="BT162" i="2" s="1"/>
  <c r="BR161" i="2"/>
  <c r="BT161" i="2" s="1"/>
  <c r="BR157" i="2"/>
  <c r="BT157" i="2" s="1"/>
  <c r="BR154" i="2"/>
  <c r="BT154" i="2" s="1"/>
  <c r="BR153" i="2"/>
  <c r="BT153" i="2" s="1"/>
  <c r="BR145" i="2"/>
  <c r="BT145" i="2" s="1"/>
  <c r="BR141" i="2"/>
  <c r="BT141" i="2" s="1"/>
  <c r="BR134" i="2"/>
  <c r="BT134" i="2" s="1"/>
  <c r="BR129" i="2"/>
  <c r="BT129" i="2" s="1"/>
  <c r="BR109" i="2"/>
  <c r="BT109" i="2" s="1"/>
  <c r="BR102" i="2"/>
  <c r="BT102" i="2" s="1"/>
  <c r="BR101" i="2"/>
  <c r="BT101" i="2" s="1"/>
  <c r="BR97" i="2"/>
  <c r="BT97" i="2" s="1"/>
  <c r="BR94" i="2"/>
  <c r="BT94" i="2" s="1"/>
  <c r="BR90" i="2"/>
  <c r="BT90" i="2" s="1"/>
  <c r="BR89" i="2"/>
  <c r="BT89" i="2" s="1"/>
  <c r="BR238" i="2"/>
  <c r="BT238" i="2" s="1"/>
  <c r="BR237" i="2"/>
  <c r="BT237" i="2" s="1"/>
  <c r="BR235" i="2"/>
  <c r="BT235" i="2" s="1"/>
  <c r="BR229" i="2"/>
  <c r="BT229" i="2" s="1"/>
  <c r="BR221" i="2"/>
  <c r="BT221" i="2" s="1"/>
  <c r="BR217" i="2"/>
  <c r="BT217" i="2" s="1"/>
  <c r="BR195" i="2"/>
  <c r="BT195" i="2" s="1"/>
  <c r="BR189" i="2"/>
  <c r="BT189" i="2" s="1"/>
  <c r="BR151" i="2"/>
  <c r="BT151" i="2" s="1"/>
  <c r="BR149" i="2"/>
  <c r="BT149" i="2" s="1"/>
  <c r="BR135" i="2"/>
  <c r="BT135" i="2" s="1"/>
  <c r="BR115" i="2"/>
  <c r="BT115" i="2" s="1"/>
  <c r="BR85" i="2"/>
  <c r="BT85" i="2" s="1"/>
  <c r="BR225" i="2"/>
  <c r="BT225" i="2" s="1"/>
  <c r="BR137" i="2"/>
  <c r="BT137" i="2" s="1"/>
  <c r="BR136" i="2"/>
  <c r="BT136" i="2" s="1"/>
  <c r="BR125" i="2"/>
  <c r="BT125" i="2" s="1"/>
  <c r="BR117" i="2"/>
  <c r="BT117" i="2" s="1"/>
  <c r="BR116" i="2"/>
  <c r="BT116" i="2" s="1"/>
  <c r="BR178" i="2"/>
  <c r="BT178" i="2" s="1"/>
  <c r="BR150" i="2"/>
  <c r="BT150" i="2" s="1"/>
  <c r="BR91" i="2"/>
  <c r="BT91" i="2" s="1"/>
  <c r="BR96" i="2"/>
  <c r="BT96" i="2" s="1"/>
  <c r="BR209" i="2"/>
  <c r="BT209" i="2" s="1"/>
  <c r="BR207" i="2"/>
  <c r="BT207" i="2" s="1"/>
  <c r="BR200" i="2"/>
  <c r="BT200" i="2" s="1"/>
  <c r="BR174" i="2"/>
  <c r="BT174" i="2" s="1"/>
  <c r="BR173" i="2"/>
  <c r="BT173" i="2" s="1"/>
  <c r="BR169" i="2"/>
  <c r="BT169" i="2" s="1"/>
  <c r="BR165" i="2"/>
  <c r="BT165" i="2" s="1"/>
  <c r="BR228" i="2"/>
  <c r="BT228" i="2" s="1"/>
  <c r="BR224" i="2"/>
  <c r="BT224" i="2" s="1"/>
  <c r="BR211" i="2"/>
  <c r="BT211" i="2" s="1"/>
  <c r="BR205" i="2"/>
  <c r="BT205" i="2" s="1"/>
  <c r="BR201" i="2"/>
  <c r="BT201" i="2" s="1"/>
  <c r="BR196" i="2"/>
  <c r="BT196" i="2" s="1"/>
  <c r="BR192" i="2"/>
  <c r="BT192" i="2" s="1"/>
  <c r="BR188" i="2"/>
  <c r="BT188" i="2" s="1"/>
  <c r="BR185" i="2"/>
  <c r="BT185" i="2" s="1"/>
  <c r="BR180" i="2"/>
  <c r="BT180" i="2" s="1"/>
  <c r="BR100" i="2"/>
  <c r="BT100" i="2" s="1"/>
  <c r="BR92" i="2"/>
  <c r="BT92" i="2" s="1"/>
  <c r="BR244" i="2"/>
  <c r="BT244" i="2" s="1"/>
  <c r="BR240" i="2"/>
  <c r="BT240" i="2" s="1"/>
  <c r="BR218" i="2"/>
  <c r="BT218" i="2" s="1"/>
  <c r="BR214" i="2"/>
  <c r="BT214" i="2" s="1"/>
  <c r="BR203" i="2"/>
  <c r="BT203" i="2" s="1"/>
  <c r="BR51" i="2"/>
  <c r="BT51" i="2" s="1"/>
  <c r="BR64" i="2"/>
  <c r="BT64" i="2" s="1"/>
  <c r="BR61" i="2"/>
  <c r="BT61" i="2" s="1"/>
  <c r="BR199" i="2"/>
  <c r="BT199" i="2" s="1"/>
  <c r="BR183" i="2"/>
  <c r="BT183" i="2" s="1"/>
  <c r="BR182" i="2"/>
  <c r="BT182" i="2" s="1"/>
  <c r="BR179" i="2"/>
  <c r="BT179" i="2" s="1"/>
  <c r="BR176" i="2"/>
  <c r="BT176" i="2" s="1"/>
  <c r="BR175" i="2"/>
  <c r="BT175" i="2" s="1"/>
  <c r="BR172" i="2"/>
  <c r="BT172" i="2" s="1"/>
  <c r="BR168" i="2"/>
  <c r="BT168" i="2" s="1"/>
  <c r="BR156" i="2"/>
  <c r="BT156" i="2" s="1"/>
  <c r="BR127" i="2"/>
  <c r="BT127" i="2" s="1"/>
  <c r="BR110" i="2"/>
  <c r="BT110" i="2" s="1"/>
  <c r="BR108" i="2"/>
  <c r="BT108" i="2" s="1"/>
  <c r="BR98" i="2"/>
  <c r="BT98" i="2" s="1"/>
  <c r="BR88" i="2"/>
  <c r="BT88" i="2" s="1"/>
  <c r="BR87" i="2"/>
  <c r="BT87" i="2" s="1"/>
  <c r="BR86" i="2"/>
  <c r="BT86" i="2" s="1"/>
  <c r="BR78" i="2"/>
  <c r="BT78" i="2" s="1"/>
  <c r="BR56" i="2"/>
  <c r="BT56" i="2" s="1"/>
  <c r="BR99" i="2"/>
  <c r="BT99" i="2" s="1"/>
  <c r="BR95" i="2"/>
  <c r="BT95" i="2" s="1"/>
  <c r="BR77" i="2"/>
  <c r="BT77" i="2" s="1"/>
  <c r="BR73" i="2"/>
  <c r="BT73" i="2" s="1"/>
  <c r="BR72" i="2"/>
  <c r="BT72" i="2" s="1"/>
  <c r="BR69" i="2"/>
  <c r="BT69" i="2" s="1"/>
  <c r="BR67" i="2"/>
  <c r="BT67" i="2" s="1"/>
  <c r="BR53" i="2"/>
  <c r="BT53" i="2" s="1"/>
  <c r="BR93" i="2"/>
  <c r="BT93" i="2" s="1"/>
  <c r="BR76" i="2"/>
  <c r="BT76" i="2" s="1"/>
  <c r="BR74" i="2"/>
  <c r="BT74" i="2" s="1"/>
  <c r="BR68" i="2"/>
  <c r="BT68" i="2" s="1"/>
  <c r="BR212" i="2"/>
  <c r="BT212" i="2" s="1"/>
  <c r="BR111" i="2"/>
  <c r="BT111" i="2" s="1"/>
  <c r="BR246" i="2"/>
  <c r="BT246" i="2" s="1"/>
  <c r="BR242" i="2"/>
  <c r="BT242" i="2" s="1"/>
  <c r="BR234" i="2"/>
  <c r="BT234" i="2" s="1"/>
  <c r="BR190" i="2"/>
  <c r="BT190" i="2" s="1"/>
  <c r="BR170" i="2"/>
  <c r="BT170" i="2" s="1"/>
  <c r="BR166" i="2"/>
  <c r="BT166" i="2" s="1"/>
  <c r="BR163" i="2"/>
  <c r="BT163" i="2" s="1"/>
  <c r="BR158" i="2"/>
  <c r="BT158" i="2" s="1"/>
  <c r="BR122" i="2"/>
  <c r="BT122" i="2" s="1"/>
  <c r="BR118" i="2"/>
  <c r="BT118" i="2" s="1"/>
  <c r="BR114" i="2"/>
  <c r="BT114" i="2" s="1"/>
  <c r="BR106" i="2"/>
  <c r="BT106" i="2" s="1"/>
  <c r="BR210" i="2"/>
  <c r="BT210" i="2" s="1"/>
  <c r="BR206" i="2"/>
  <c r="BT206" i="2" s="1"/>
  <c r="BR204" i="2"/>
  <c r="BT204" i="2" s="1"/>
  <c r="BR202" i="2"/>
  <c r="BT202" i="2" s="1"/>
  <c r="BR193" i="2"/>
  <c r="BT193" i="2" s="1"/>
  <c r="BR191" i="2"/>
  <c r="BT191" i="2" s="1"/>
  <c r="BR187" i="2"/>
  <c r="BT187" i="2" s="1"/>
  <c r="BR184" i="2"/>
  <c r="BT184" i="2" s="1"/>
  <c r="BR171" i="2"/>
  <c r="BT171" i="2" s="1"/>
  <c r="BR167" i="2"/>
  <c r="BT167" i="2" s="1"/>
  <c r="BR159" i="2"/>
  <c r="BT159" i="2" s="1"/>
  <c r="BR155" i="2"/>
  <c r="BT155" i="2" s="1"/>
  <c r="BR147" i="2"/>
  <c r="BT147" i="2" s="1"/>
  <c r="BR143" i="2"/>
  <c r="BT143" i="2" s="1"/>
  <c r="BR139" i="2"/>
  <c r="BT139" i="2" s="1"/>
  <c r="BR133" i="2"/>
  <c r="BT133" i="2" s="1"/>
  <c r="BR131" i="2"/>
  <c r="BT131" i="2" s="1"/>
  <c r="BR123" i="2"/>
  <c r="BT123" i="2" s="1"/>
  <c r="BR119" i="2"/>
  <c r="BT119" i="2" s="1"/>
  <c r="BR107" i="2"/>
  <c r="BT107" i="2" s="1"/>
  <c r="BR103" i="2"/>
  <c r="BT103" i="2" s="1"/>
  <c r="BR208" i="2"/>
  <c r="BT208" i="2" s="1"/>
  <c r="BR198" i="2"/>
  <c r="BT198" i="2" s="1"/>
  <c r="BR194" i="2"/>
  <c r="BT194" i="2" s="1"/>
  <c r="BR186" i="2"/>
  <c r="BT186" i="2" s="1"/>
  <c r="BR164" i="2"/>
  <c r="BT164" i="2" s="1"/>
  <c r="BR160" i="2"/>
  <c r="BT160" i="2" s="1"/>
  <c r="BR152" i="2"/>
  <c r="BT152" i="2" s="1"/>
  <c r="BR148" i="2"/>
  <c r="BT148" i="2" s="1"/>
  <c r="BR146" i="2"/>
  <c r="BT146" i="2" s="1"/>
  <c r="BR144" i="2"/>
  <c r="BT144" i="2" s="1"/>
  <c r="BR142" i="2"/>
  <c r="BT142" i="2" s="1"/>
  <c r="BR140" i="2"/>
  <c r="BT140" i="2" s="1"/>
  <c r="BR138" i="2"/>
  <c r="BT138" i="2" s="1"/>
  <c r="BR132" i="2"/>
  <c r="BT132" i="2" s="1"/>
  <c r="BR130" i="2"/>
  <c r="BT130" i="2" s="1"/>
  <c r="BR128" i="2"/>
  <c r="BT128" i="2" s="1"/>
  <c r="BR126" i="2"/>
  <c r="BT126" i="2" s="1"/>
  <c r="BR124" i="2"/>
  <c r="BT124" i="2" s="1"/>
  <c r="BR120" i="2"/>
  <c r="BT120" i="2" s="1"/>
  <c r="BR112" i="2"/>
  <c r="BT112" i="2" s="1"/>
  <c r="BR105" i="2"/>
  <c r="BT105" i="2" s="1"/>
  <c r="BR104" i="2"/>
  <c r="BT104" i="2" s="1"/>
  <c r="BR245" i="2"/>
  <c r="BT245" i="2" s="1"/>
  <c r="BR243" i="2"/>
  <c r="BT243" i="2" s="1"/>
  <c r="BR241" i="2"/>
  <c r="BT241" i="2" s="1"/>
  <c r="BR239" i="2"/>
  <c r="BT239" i="2" s="1"/>
  <c r="BR236" i="2"/>
  <c r="BT236" i="2" s="1"/>
  <c r="BR233" i="2"/>
  <c r="BT233" i="2" s="1"/>
  <c r="BR232" i="2"/>
  <c r="BT232" i="2" s="1"/>
  <c r="BR231" i="2"/>
  <c r="BT231" i="2" s="1"/>
  <c r="BR227" i="2"/>
  <c r="BT227" i="2" s="1"/>
  <c r="BR223" i="2"/>
  <c r="BT223" i="2" s="1"/>
  <c r="BR219" i="2"/>
  <c r="BT219" i="2" s="1"/>
  <c r="BR216" i="2"/>
  <c r="BT216" i="2" s="1"/>
  <c r="BR215" i="2"/>
  <c r="BT215" i="2" s="1"/>
  <c r="BR213" i="2"/>
  <c r="BT213" i="2" s="1"/>
  <c r="BR230" i="2"/>
  <c r="BT230" i="2" s="1"/>
  <c r="BR226" i="2"/>
  <c r="BT226" i="2" s="1"/>
  <c r="BR222" i="2"/>
  <c r="BT222" i="2" s="1"/>
  <c r="BR220" i="2"/>
  <c r="BT220" i="2" s="1"/>
  <c r="BO32" i="2"/>
  <c r="BP31" i="2"/>
  <c r="BU60" i="2"/>
  <c r="BP32" i="2"/>
  <c r="BI238" i="2"/>
  <c r="BI231" i="2"/>
  <c r="BI220" i="2"/>
  <c r="BI66" i="2"/>
  <c r="BL66" i="2" s="1"/>
  <c r="BN66" i="2" s="1"/>
  <c r="BU66" i="2" s="1"/>
  <c r="BI181" i="2"/>
  <c r="BI182" i="2"/>
  <c r="BI201" i="2"/>
  <c r="BI56" i="2"/>
  <c r="BL56" i="2" s="1"/>
  <c r="BN56" i="2" s="1"/>
  <c r="BI62" i="2"/>
  <c r="BL62" i="2" s="1"/>
  <c r="BN62" i="2" s="1"/>
  <c r="BU62" i="2" s="1"/>
  <c r="BI45" i="2"/>
  <c r="BL45" i="2" s="1"/>
  <c r="BN45" i="2" s="1"/>
  <c r="BU45" i="2" s="1"/>
  <c r="BI52" i="2"/>
  <c r="BL52" i="2" s="1"/>
  <c r="BN52" i="2" s="1"/>
  <c r="BU52" i="2" s="1"/>
  <c r="BI46" i="2"/>
  <c r="BL46" i="2" s="1"/>
  <c r="BN46" i="2" s="1"/>
  <c r="BU46" i="2" s="1"/>
  <c r="BI59" i="2"/>
  <c r="BL59" i="2" s="1"/>
  <c r="BN59" i="2" s="1"/>
  <c r="BU59" i="2" s="1"/>
  <c r="BN30" i="2"/>
  <c r="BI204" i="2"/>
  <c r="BI209" i="2"/>
  <c r="BI211" i="2"/>
  <c r="BI218" i="2"/>
  <c r="BI221" i="2"/>
  <c r="BI229" i="2"/>
  <c r="BI236" i="2"/>
  <c r="BI237" i="2"/>
  <c r="BI241" i="2"/>
  <c r="BI57" i="2"/>
  <c r="BL57" i="2" s="1"/>
  <c r="BN57" i="2" s="1"/>
  <c r="BU57" i="2" s="1"/>
  <c r="BI61" i="2"/>
  <c r="BL61" i="2" s="1"/>
  <c r="BN61" i="2" s="1"/>
  <c r="BI50" i="2"/>
  <c r="BL50" i="2" s="1"/>
  <c r="BN50" i="2" s="1"/>
  <c r="BU50" i="2" s="1"/>
  <c r="BI36" i="2"/>
  <c r="BL36" i="2" s="1"/>
  <c r="BN36" i="2" s="1"/>
  <c r="BU36" i="2" s="1"/>
  <c r="BI48" i="2"/>
  <c r="BL48" i="2" s="1"/>
  <c r="BN48" i="2" s="1"/>
  <c r="BU48" i="2" s="1"/>
  <c r="BI41" i="2"/>
  <c r="BL41" i="2" s="1"/>
  <c r="BN41" i="2" s="1"/>
  <c r="BU41" i="2" s="1"/>
  <c r="BI51" i="2"/>
  <c r="BL51" i="2" s="1"/>
  <c r="BN51" i="2" s="1"/>
  <c r="BI44" i="2"/>
  <c r="BL44" i="2" s="1"/>
  <c r="BN44" i="2" s="1"/>
  <c r="BU44" i="2" s="1"/>
  <c r="BI205" i="2"/>
  <c r="BI208" i="2"/>
  <c r="BI210" i="2"/>
  <c r="BI214" i="2"/>
  <c r="BI230" i="2"/>
  <c r="BI234" i="2"/>
  <c r="BI240" i="2"/>
  <c r="BI242" i="2"/>
  <c r="BI245" i="2"/>
  <c r="BI47" i="2"/>
  <c r="BL47" i="2" s="1"/>
  <c r="BN47" i="2" s="1"/>
  <c r="BU47" i="2" s="1"/>
  <c r="BI55" i="2"/>
  <c r="BL55" i="2" s="1"/>
  <c r="BN55" i="2" s="1"/>
  <c r="BU55" i="2" s="1"/>
  <c r="BI39" i="2"/>
  <c r="BL39" i="2" s="1"/>
  <c r="BN39" i="2" s="1"/>
  <c r="BU39" i="2" s="1"/>
  <c r="BI43" i="2"/>
  <c r="BL43" i="2" s="1"/>
  <c r="BN43" i="2" s="1"/>
  <c r="BU43" i="2" s="1"/>
  <c r="BI37" i="2"/>
  <c r="BL37" i="2" s="1"/>
  <c r="BN37" i="2" s="1"/>
  <c r="BU37" i="2" s="1"/>
  <c r="BI63" i="2"/>
  <c r="BL63" i="2" s="1"/>
  <c r="BN63" i="2" s="1"/>
  <c r="BU63" i="2" s="1"/>
  <c r="BI42" i="2"/>
  <c r="BL42" i="2" s="1"/>
  <c r="BN42" i="2" s="1"/>
  <c r="BU42" i="2" s="1"/>
  <c r="BI40" i="2"/>
  <c r="BL40" i="2" s="1"/>
  <c r="BN40" i="2" s="1"/>
  <c r="BU40" i="2" s="1"/>
  <c r="BI38" i="2"/>
  <c r="BL38" i="2" s="1"/>
  <c r="BN38" i="2" s="1"/>
  <c r="BU38" i="2" s="1"/>
  <c r="BI202" i="2"/>
  <c r="BI213" i="2"/>
  <c r="BI215" i="2"/>
  <c r="BI219" i="2"/>
  <c r="BI226" i="2"/>
  <c r="BI232" i="2"/>
  <c r="BI239" i="2"/>
  <c r="BI243" i="2"/>
  <c r="BI244" i="2"/>
  <c r="BI246" i="2"/>
  <c r="BI233" i="2"/>
  <c r="BI225" i="2"/>
  <c r="BI224" i="2"/>
  <c r="BI223" i="2"/>
  <c r="BI222" i="2"/>
  <c r="BI203" i="2"/>
  <c r="BI53" i="2"/>
  <c r="BL53" i="2" s="1"/>
  <c r="BN53" i="2" s="1"/>
  <c r="BI65" i="2"/>
  <c r="BL65" i="2" s="1"/>
  <c r="BN65" i="2" s="1"/>
  <c r="BU65" i="2" s="1"/>
  <c r="BI235" i="2"/>
  <c r="BI228" i="2"/>
  <c r="BI227" i="2"/>
  <c r="BI217" i="2"/>
  <c r="BI216" i="2"/>
  <c r="BI64" i="2"/>
  <c r="BL64" i="2" s="1"/>
  <c r="BN64" i="2" s="1"/>
  <c r="BI49" i="2"/>
  <c r="BL49" i="2" s="1"/>
  <c r="BN49" i="2" s="1"/>
  <c r="BU49" i="2" s="1"/>
  <c r="BI58" i="2"/>
  <c r="BL58" i="2" s="1"/>
  <c r="BN58" i="2" s="1"/>
  <c r="BU58" i="2" s="1"/>
  <c r="BP30" i="2"/>
  <c r="BI192" i="2"/>
  <c r="BI187" i="2"/>
  <c r="BI178" i="2"/>
  <c r="BI175" i="2"/>
  <c r="BI172" i="2"/>
  <c r="BI168" i="2"/>
  <c r="BI160" i="2"/>
  <c r="BI156" i="2"/>
  <c r="BI152" i="2"/>
  <c r="BI151" i="2"/>
  <c r="BI148" i="2"/>
  <c r="BI134" i="2"/>
  <c r="BI124" i="2"/>
  <c r="BI115" i="2"/>
  <c r="BI108" i="2"/>
  <c r="BI104" i="2"/>
  <c r="BI100" i="2"/>
  <c r="BI99" i="2"/>
  <c r="BI96" i="2"/>
  <c r="BI91" i="2"/>
  <c r="BI88" i="2"/>
  <c r="BI86" i="2"/>
  <c r="BI85" i="2"/>
  <c r="BI84" i="2"/>
  <c r="BI80" i="2"/>
  <c r="BI78" i="2"/>
  <c r="BI71" i="2"/>
  <c r="BU54" i="2"/>
  <c r="BI199" i="2"/>
  <c r="BI196" i="2"/>
  <c r="BI191" i="2"/>
  <c r="BI189" i="2"/>
  <c r="BI177" i="2"/>
  <c r="BI173" i="2"/>
  <c r="BI170" i="2"/>
  <c r="BI166" i="2"/>
  <c r="BI163" i="2"/>
  <c r="BI162" i="2"/>
  <c r="BI158" i="2"/>
  <c r="BI147" i="2"/>
  <c r="BI143" i="2"/>
  <c r="BI141" i="2"/>
  <c r="BI139" i="2"/>
  <c r="BI135" i="2"/>
  <c r="BI131" i="2"/>
  <c r="BI129" i="2"/>
  <c r="BI123" i="2"/>
  <c r="BI122" i="2"/>
  <c r="BI121" i="2"/>
  <c r="BI119" i="2"/>
  <c r="BI118" i="2"/>
  <c r="BI114" i="2"/>
  <c r="BI111" i="2"/>
  <c r="BI110" i="2"/>
  <c r="BI106" i="2"/>
  <c r="BI102" i="2"/>
  <c r="BI95" i="2"/>
  <c r="BI93" i="2"/>
  <c r="BI83" i="2"/>
  <c r="BI79" i="2"/>
  <c r="BI77" i="2"/>
  <c r="BM66" i="2"/>
  <c r="DC66" i="2" s="1"/>
  <c r="BJ66" i="2"/>
  <c r="BM67" i="2"/>
  <c r="DC67" i="2" s="1"/>
  <c r="BJ67" i="2"/>
  <c r="BM68" i="2"/>
  <c r="DC68" i="2" s="1"/>
  <c r="BJ68" i="2"/>
  <c r="BM69" i="2"/>
  <c r="DC69" i="2" s="1"/>
  <c r="BJ69" i="2"/>
  <c r="BJ70" i="2"/>
  <c r="BM70" i="2"/>
  <c r="DC70" i="2" s="1"/>
  <c r="BM71" i="2"/>
  <c r="DC71" i="2" s="1"/>
  <c r="BJ71" i="2"/>
  <c r="BM72" i="2"/>
  <c r="DC72" i="2" s="1"/>
  <c r="BJ72" i="2"/>
  <c r="BJ73" i="2"/>
  <c r="BM73" i="2"/>
  <c r="DC73" i="2" s="1"/>
  <c r="BM74" i="2"/>
  <c r="DC74" i="2" s="1"/>
  <c r="BJ74" i="2"/>
  <c r="BM75" i="2"/>
  <c r="DC75" i="2" s="1"/>
  <c r="BJ75" i="2"/>
  <c r="BM76" i="2"/>
  <c r="DC76" i="2" s="1"/>
  <c r="BJ76" i="2"/>
  <c r="BM77" i="2"/>
  <c r="DC77" i="2" s="1"/>
  <c r="BJ77" i="2"/>
  <c r="BM78" i="2"/>
  <c r="DC78" i="2" s="1"/>
  <c r="BJ78" i="2"/>
  <c r="BJ79" i="2"/>
  <c r="BM79" i="2"/>
  <c r="DC79" i="2" s="1"/>
  <c r="BJ80" i="2"/>
  <c r="BM80" i="2"/>
  <c r="DC80" i="2" s="1"/>
  <c r="BM81" i="2"/>
  <c r="DC81" i="2" s="1"/>
  <c r="BJ81" i="2"/>
  <c r="BJ82" i="2"/>
  <c r="BM82" i="2"/>
  <c r="DC82" i="2" s="1"/>
  <c r="BM83" i="2"/>
  <c r="DC83" i="2" s="1"/>
  <c r="BJ83" i="2"/>
  <c r="BJ84" i="2"/>
  <c r="BM84" i="2"/>
  <c r="DC84" i="2" s="1"/>
  <c r="BM85" i="2"/>
  <c r="DC85" i="2" s="1"/>
  <c r="BJ85" i="2"/>
  <c r="BJ86" i="2"/>
  <c r="BM86" i="2"/>
  <c r="DC86" i="2" s="1"/>
  <c r="BM87" i="2"/>
  <c r="DC87" i="2" s="1"/>
  <c r="BJ87" i="2"/>
  <c r="BJ88" i="2"/>
  <c r="BM88" i="2"/>
  <c r="DC88" i="2" s="1"/>
  <c r="BJ89" i="2"/>
  <c r="BM89" i="2"/>
  <c r="DC89" i="2" s="1"/>
  <c r="BJ90" i="2"/>
  <c r="BM90" i="2"/>
  <c r="DC90" i="2" s="1"/>
  <c r="BJ91" i="2"/>
  <c r="BM91" i="2"/>
  <c r="DC91" i="2" s="1"/>
  <c r="BM92" i="2"/>
  <c r="DC92" i="2" s="1"/>
  <c r="BJ92" i="2"/>
  <c r="BM93" i="2"/>
  <c r="DC93" i="2" s="1"/>
  <c r="BJ93" i="2"/>
  <c r="BJ94" i="2"/>
  <c r="BM94" i="2"/>
  <c r="DC94" i="2" s="1"/>
  <c r="BJ95" i="2"/>
  <c r="BM95" i="2"/>
  <c r="DC95" i="2" s="1"/>
  <c r="BM96" i="2"/>
  <c r="DC96" i="2" s="1"/>
  <c r="BJ96" i="2"/>
  <c r="BM97" i="2"/>
  <c r="DC97" i="2" s="1"/>
  <c r="BJ97" i="2"/>
  <c r="BM98" i="2"/>
  <c r="DC98" i="2" s="1"/>
  <c r="BJ98" i="2"/>
  <c r="BJ99" i="2"/>
  <c r="BM99" i="2"/>
  <c r="DC99" i="2" s="1"/>
  <c r="BJ100" i="2"/>
  <c r="BM100" i="2"/>
  <c r="DC100" i="2" s="1"/>
  <c r="BM101" i="2"/>
  <c r="DC101" i="2" s="1"/>
  <c r="BJ101" i="2"/>
  <c r="BJ102" i="2"/>
  <c r="BM102" i="2"/>
  <c r="DC102" i="2" s="1"/>
  <c r="BJ103" i="2"/>
  <c r="BM103" i="2"/>
  <c r="DC103" i="2" s="1"/>
  <c r="BJ104" i="2"/>
  <c r="BM104" i="2"/>
  <c r="DC104" i="2" s="1"/>
  <c r="BJ105" i="2"/>
  <c r="BM105" i="2"/>
  <c r="DC105" i="2" s="1"/>
  <c r="BM106" i="2"/>
  <c r="DC106" i="2" s="1"/>
  <c r="BJ106" i="2"/>
  <c r="BM107" i="2"/>
  <c r="DC107" i="2" s="1"/>
  <c r="BJ107" i="2"/>
  <c r="BM108" i="2"/>
  <c r="DC108" i="2" s="1"/>
  <c r="BJ108" i="2"/>
  <c r="BM109" i="2"/>
  <c r="DC109" i="2" s="1"/>
  <c r="BJ109" i="2"/>
  <c r="BJ110" i="2"/>
  <c r="BM110" i="2"/>
  <c r="DC110" i="2" s="1"/>
  <c r="BM111" i="2"/>
  <c r="DC111" i="2" s="1"/>
  <c r="BJ111" i="2"/>
  <c r="BJ112" i="2"/>
  <c r="BM112" i="2"/>
  <c r="DC112" i="2" s="1"/>
  <c r="BM113" i="2"/>
  <c r="DC113" i="2" s="1"/>
  <c r="BJ113" i="2"/>
  <c r="BJ114" i="2"/>
  <c r="BM114" i="2"/>
  <c r="DC114" i="2" s="1"/>
  <c r="BJ115" i="2"/>
  <c r="BM115" i="2"/>
  <c r="DC115" i="2" s="1"/>
  <c r="BM116" i="2"/>
  <c r="DC116" i="2" s="1"/>
  <c r="BJ116" i="2"/>
  <c r="BM117" i="2"/>
  <c r="DC117" i="2" s="1"/>
  <c r="BJ117" i="2"/>
  <c r="BJ118" i="2"/>
  <c r="BM118" i="2"/>
  <c r="DC118" i="2" s="1"/>
  <c r="BM119" i="2"/>
  <c r="DC119" i="2" s="1"/>
  <c r="BJ119" i="2"/>
  <c r="BJ120" i="2"/>
  <c r="BM120" i="2"/>
  <c r="DC120" i="2" s="1"/>
  <c r="BJ121" i="2"/>
  <c r="BM121" i="2"/>
  <c r="DC121" i="2" s="1"/>
  <c r="BJ122" i="2"/>
  <c r="BM122" i="2"/>
  <c r="DC122" i="2" s="1"/>
  <c r="BM123" i="2"/>
  <c r="DC123" i="2" s="1"/>
  <c r="BJ123" i="2"/>
  <c r="BJ124" i="2"/>
  <c r="BM124" i="2"/>
  <c r="DC124" i="2" s="1"/>
  <c r="BM125" i="2"/>
  <c r="DC125" i="2" s="1"/>
  <c r="BJ125" i="2"/>
  <c r="BJ126" i="2"/>
  <c r="BM126" i="2"/>
  <c r="DC126" i="2" s="1"/>
  <c r="BM127" i="2"/>
  <c r="DC127" i="2" s="1"/>
  <c r="BJ127" i="2"/>
  <c r="BJ128" i="2"/>
  <c r="BM128" i="2"/>
  <c r="DC128" i="2" s="1"/>
  <c r="BJ129" i="2"/>
  <c r="BM129" i="2"/>
  <c r="DC129" i="2" s="1"/>
  <c r="BM130" i="2"/>
  <c r="DC130" i="2" s="1"/>
  <c r="BJ130" i="2"/>
  <c r="BM131" i="2"/>
  <c r="DC131" i="2" s="1"/>
  <c r="BJ131" i="2"/>
  <c r="BJ132" i="2"/>
  <c r="BM132" i="2"/>
  <c r="DC132" i="2" s="1"/>
  <c r="BJ133" i="2"/>
  <c r="BM133" i="2"/>
  <c r="DC133" i="2" s="1"/>
  <c r="BJ134" i="2"/>
  <c r="BM134" i="2"/>
  <c r="DC134" i="2" s="1"/>
  <c r="BJ135" i="2"/>
  <c r="BM135" i="2"/>
  <c r="DC135" i="2" s="1"/>
  <c r="BJ136" i="2"/>
  <c r="BM136" i="2"/>
  <c r="DC136" i="2" s="1"/>
  <c r="BM137" i="2"/>
  <c r="DC137" i="2" s="1"/>
  <c r="BJ137" i="2"/>
  <c r="BM138" i="2"/>
  <c r="DC138" i="2" s="1"/>
  <c r="BJ138" i="2"/>
  <c r="BM139" i="2"/>
  <c r="DC139" i="2" s="1"/>
  <c r="BJ139" i="2"/>
  <c r="BJ140" i="2"/>
  <c r="BM140" i="2"/>
  <c r="DC140" i="2" s="1"/>
  <c r="BJ141" i="2"/>
  <c r="BM141" i="2"/>
  <c r="DC141" i="2" s="1"/>
  <c r="BJ142" i="2"/>
  <c r="BM142" i="2"/>
  <c r="DC142" i="2" s="1"/>
  <c r="BM143" i="2"/>
  <c r="DC143" i="2" s="1"/>
  <c r="BJ143" i="2"/>
  <c r="BJ144" i="2"/>
  <c r="BM144" i="2"/>
  <c r="DC144" i="2" s="1"/>
  <c r="BM145" i="2"/>
  <c r="DC145" i="2" s="1"/>
  <c r="BJ145" i="2"/>
  <c r="BM146" i="2"/>
  <c r="DC146" i="2" s="1"/>
  <c r="BJ146" i="2"/>
  <c r="BM147" i="2"/>
  <c r="DC147" i="2" s="1"/>
  <c r="BJ147" i="2"/>
  <c r="BJ148" i="2"/>
  <c r="BM148" i="2"/>
  <c r="DC148" i="2" s="1"/>
  <c r="BM149" i="2"/>
  <c r="DC149" i="2" s="1"/>
  <c r="BJ149" i="2"/>
  <c r="BJ150" i="2"/>
  <c r="BM150" i="2"/>
  <c r="DC150" i="2" s="1"/>
  <c r="BJ151" i="2"/>
  <c r="BM151" i="2"/>
  <c r="DC151" i="2" s="1"/>
  <c r="BM152" i="2"/>
  <c r="DC152" i="2" s="1"/>
  <c r="BJ152" i="2"/>
  <c r="BM153" i="2"/>
  <c r="DC153" i="2" s="1"/>
  <c r="BJ153" i="2"/>
  <c r="BJ154" i="2"/>
  <c r="BM154" i="2"/>
  <c r="DC154" i="2" s="1"/>
  <c r="BM155" i="2"/>
  <c r="DC155" i="2" s="1"/>
  <c r="BJ155" i="2"/>
  <c r="BJ156" i="2"/>
  <c r="BM156" i="2"/>
  <c r="DC156" i="2" s="1"/>
  <c r="BM157" i="2"/>
  <c r="DC157" i="2" s="1"/>
  <c r="BJ157" i="2"/>
  <c r="BJ158" i="2"/>
  <c r="BM158" i="2"/>
  <c r="DC158" i="2" s="1"/>
  <c r="BJ159" i="2"/>
  <c r="BM159" i="2"/>
  <c r="DC159" i="2" s="1"/>
  <c r="BJ160" i="2"/>
  <c r="BM160" i="2"/>
  <c r="DC160" i="2" s="1"/>
  <c r="BM161" i="2"/>
  <c r="DC161" i="2" s="1"/>
  <c r="BJ161" i="2"/>
  <c r="BJ162" i="2"/>
  <c r="BM162" i="2"/>
  <c r="DC162" i="2" s="1"/>
  <c r="BM163" i="2"/>
  <c r="DC163" i="2" s="1"/>
  <c r="BJ163" i="2"/>
  <c r="BJ164" i="2"/>
  <c r="BM164" i="2"/>
  <c r="DC164" i="2" s="1"/>
  <c r="BM165" i="2"/>
  <c r="DC165" i="2" s="1"/>
  <c r="BJ165" i="2"/>
  <c r="BJ166" i="2"/>
  <c r="BM166" i="2"/>
  <c r="DC166" i="2" s="1"/>
  <c r="BJ167" i="2"/>
  <c r="BM167" i="2"/>
  <c r="DC167" i="2" s="1"/>
  <c r="BM168" i="2"/>
  <c r="DC168" i="2" s="1"/>
  <c r="BJ168" i="2"/>
  <c r="BM169" i="2"/>
  <c r="DC169" i="2" s="1"/>
  <c r="BJ169" i="2"/>
  <c r="BJ170" i="2"/>
  <c r="BM170" i="2"/>
  <c r="DC170" i="2" s="1"/>
  <c r="BJ171" i="2"/>
  <c r="BM171" i="2"/>
  <c r="DC171" i="2" s="1"/>
  <c r="BJ172" i="2"/>
  <c r="BM172" i="2"/>
  <c r="DC172" i="2" s="1"/>
  <c r="BM173" i="2"/>
  <c r="DC173" i="2" s="1"/>
  <c r="BJ173" i="2"/>
  <c r="BJ174" i="2"/>
  <c r="BM174" i="2"/>
  <c r="DC174" i="2" s="1"/>
  <c r="BM175" i="2"/>
  <c r="DC175" i="2" s="1"/>
  <c r="BJ175" i="2"/>
  <c r="BM176" i="2"/>
  <c r="DC176" i="2" s="1"/>
  <c r="BJ176" i="2"/>
  <c r="BJ177" i="2"/>
  <c r="BM177" i="2"/>
  <c r="DC177" i="2" s="1"/>
  <c r="BJ178" i="2"/>
  <c r="BM178" i="2"/>
  <c r="DC178" i="2" s="1"/>
  <c r="BM179" i="2"/>
  <c r="DC179" i="2" s="1"/>
  <c r="BJ179" i="2"/>
  <c r="BJ180" i="2"/>
  <c r="BM180" i="2"/>
  <c r="DC180" i="2" s="1"/>
  <c r="BM181" i="2"/>
  <c r="DC181" i="2" s="1"/>
  <c r="BJ181" i="2"/>
  <c r="BM182" i="2"/>
  <c r="DC182" i="2" s="1"/>
  <c r="BJ182" i="2"/>
  <c r="BM183" i="2"/>
  <c r="DC183" i="2" s="1"/>
  <c r="BJ183" i="2"/>
  <c r="BM184" i="2"/>
  <c r="DC184" i="2" s="1"/>
  <c r="BJ184" i="2"/>
  <c r="BJ185" i="2"/>
  <c r="BM185" i="2"/>
  <c r="DC185" i="2" s="1"/>
  <c r="BJ186" i="2"/>
  <c r="BM186" i="2"/>
  <c r="DC186" i="2" s="1"/>
  <c r="BJ187" i="2"/>
  <c r="BM187" i="2"/>
  <c r="DC187" i="2" s="1"/>
  <c r="BM188" i="2"/>
  <c r="DC188" i="2" s="1"/>
  <c r="BJ188" i="2"/>
  <c r="BJ189" i="2"/>
  <c r="BM189" i="2"/>
  <c r="DC189" i="2" s="1"/>
  <c r="BJ190" i="2"/>
  <c r="BM190" i="2"/>
  <c r="DC190" i="2" s="1"/>
  <c r="BM191" i="2"/>
  <c r="DC191" i="2" s="1"/>
  <c r="BJ191" i="2"/>
  <c r="BJ192" i="2"/>
  <c r="BM192" i="2"/>
  <c r="DC192" i="2" s="1"/>
  <c r="BM193" i="2"/>
  <c r="DC193" i="2" s="1"/>
  <c r="BJ193" i="2"/>
  <c r="BM194" i="2"/>
  <c r="DC194" i="2" s="1"/>
  <c r="BJ194" i="2"/>
  <c r="BM195" i="2"/>
  <c r="DC195" i="2" s="1"/>
  <c r="BJ195" i="2"/>
  <c r="BJ196" i="2"/>
  <c r="BM196" i="2"/>
  <c r="DC196" i="2" s="1"/>
  <c r="BJ197" i="2"/>
  <c r="BM197" i="2"/>
  <c r="DC197" i="2" s="1"/>
  <c r="BM198" i="2"/>
  <c r="DC198" i="2" s="1"/>
  <c r="BJ198" i="2"/>
  <c r="BM199" i="2"/>
  <c r="DC199" i="2" s="1"/>
  <c r="BJ199" i="2"/>
  <c r="BJ200" i="2"/>
  <c r="BM200" i="2"/>
  <c r="DC200" i="2" s="1"/>
  <c r="BJ201" i="2"/>
  <c r="BM42" i="2"/>
  <c r="DC42" i="2" s="1"/>
  <c r="BJ44" i="2"/>
  <c r="BM201" i="2"/>
  <c r="DC201" i="2" s="1"/>
  <c r="BJ37" i="2"/>
  <c r="BJ55" i="2"/>
  <c r="BM41" i="2"/>
  <c r="DC41" i="2" s="1"/>
  <c r="BM39" i="2"/>
  <c r="DC39" i="2" s="1"/>
  <c r="BJ45" i="2"/>
  <c r="BM43" i="2"/>
  <c r="DC43" i="2" s="1"/>
  <c r="BM52" i="2"/>
  <c r="DC52" i="2" s="1"/>
  <c r="BJ52" i="2"/>
  <c r="BJ36" i="2"/>
  <c r="BM46" i="2"/>
  <c r="DC46" i="2" s="1"/>
  <c r="BM53" i="2"/>
  <c r="DC53" i="2" s="1"/>
  <c r="BJ48" i="2"/>
  <c r="BJ39" i="2"/>
  <c r="BM40" i="2"/>
  <c r="DC40" i="2" s="1"/>
  <c r="BM64" i="2"/>
  <c r="DC64" i="2" s="1"/>
  <c r="BM65" i="2"/>
  <c r="DC65" i="2" s="1"/>
  <c r="BJ43" i="2"/>
  <c r="BJ64" i="2"/>
  <c r="BM37" i="2"/>
  <c r="DC37" i="2" s="1"/>
  <c r="BJ47" i="2"/>
  <c r="BJ53" i="2"/>
  <c r="BM55" i="2"/>
  <c r="DC55" i="2" s="1"/>
  <c r="BM44" i="2"/>
  <c r="DC44" i="2" s="1"/>
  <c r="BM63" i="2"/>
  <c r="DC63" i="2" s="1"/>
  <c r="BM49" i="2"/>
  <c r="DC49" i="2" s="1"/>
  <c r="BJ58" i="2"/>
  <c r="BJ65" i="2"/>
  <c r="BJ49" i="2"/>
  <c r="BJ40" i="2"/>
  <c r="BM60" i="2"/>
  <c r="DC60" i="2" s="1"/>
  <c r="BM45" i="2"/>
  <c r="DC45" i="2" s="1"/>
  <c r="BJ59" i="2"/>
  <c r="BM61" i="2"/>
  <c r="DC61" i="2" s="1"/>
  <c r="BM56" i="2"/>
  <c r="DC56" i="2" s="1"/>
  <c r="BJ57" i="2"/>
  <c r="BJ63" i="2"/>
  <c r="BM50" i="2"/>
  <c r="DC50" i="2" s="1"/>
  <c r="BM57" i="2"/>
  <c r="DC57" i="2" s="1"/>
  <c r="BJ46" i="2"/>
  <c r="BJ56" i="2"/>
  <c r="BM36" i="2"/>
  <c r="DC36" i="2" s="1"/>
  <c r="BM58" i="2"/>
  <c r="DC58" i="2" s="1"/>
  <c r="BJ54" i="2"/>
  <c r="BM54" i="2"/>
  <c r="DC54" i="2" s="1"/>
  <c r="BJ60" i="2"/>
  <c r="BM51" i="2"/>
  <c r="DC51" i="2" s="1"/>
  <c r="BJ51" i="2"/>
  <c r="BM47" i="2"/>
  <c r="DC47" i="2" s="1"/>
  <c r="BJ38" i="2"/>
  <c r="BJ62" i="2"/>
  <c r="BJ41" i="2"/>
  <c r="BJ42" i="2"/>
  <c r="BM62" i="2"/>
  <c r="DC62" i="2" s="1"/>
  <c r="BM59" i="2"/>
  <c r="DC59" i="2" s="1"/>
  <c r="BJ61" i="2"/>
  <c r="BJ50" i="2"/>
  <c r="BM48" i="2"/>
  <c r="DC48" i="2" s="1"/>
  <c r="BM38" i="2"/>
  <c r="DC38" i="2" s="1"/>
  <c r="BM202" i="2"/>
  <c r="DC202" i="2" s="1"/>
  <c r="BJ202" i="2"/>
  <c r="BM203" i="2"/>
  <c r="DC203" i="2" s="1"/>
  <c r="BJ203" i="2"/>
  <c r="BJ204" i="2"/>
  <c r="BM204" i="2"/>
  <c r="DC204" i="2" s="1"/>
  <c r="BJ205" i="2"/>
  <c r="BM205" i="2"/>
  <c r="DC205" i="2" s="1"/>
  <c r="BM206" i="2"/>
  <c r="DC206" i="2" s="1"/>
  <c r="BJ206" i="2"/>
  <c r="BL206" i="2" s="1"/>
  <c r="BN206" i="2" s="1"/>
  <c r="BM207" i="2"/>
  <c r="DC207" i="2" s="1"/>
  <c r="BJ207" i="2"/>
  <c r="BL207" i="2" s="1"/>
  <c r="BN207" i="2" s="1"/>
  <c r="BJ208" i="2"/>
  <c r="BM208" i="2"/>
  <c r="DC208" i="2" s="1"/>
  <c r="BJ209" i="2"/>
  <c r="BM209" i="2"/>
  <c r="DC209" i="2" s="1"/>
  <c r="BJ210" i="2"/>
  <c r="BM210" i="2"/>
  <c r="DC210" i="2" s="1"/>
  <c r="BM211" i="2"/>
  <c r="DC211" i="2" s="1"/>
  <c r="BJ211" i="2"/>
  <c r="BJ212" i="2"/>
  <c r="BL212" i="2" s="1"/>
  <c r="BN212" i="2" s="1"/>
  <c r="BM212" i="2"/>
  <c r="DC212" i="2" s="1"/>
  <c r="BM213" i="2"/>
  <c r="DC213" i="2" s="1"/>
  <c r="BJ213" i="2"/>
  <c r="BJ214" i="2"/>
  <c r="BM214" i="2"/>
  <c r="DC214" i="2" s="1"/>
  <c r="BJ215" i="2"/>
  <c r="BM215" i="2"/>
  <c r="DC215" i="2" s="1"/>
  <c r="BM216" i="2"/>
  <c r="DC216" i="2" s="1"/>
  <c r="BJ216" i="2"/>
  <c r="BM217" i="2"/>
  <c r="DC217" i="2" s="1"/>
  <c r="BJ217" i="2"/>
  <c r="BM218" i="2"/>
  <c r="DC218" i="2" s="1"/>
  <c r="BJ218" i="2"/>
  <c r="BM219" i="2"/>
  <c r="DC219" i="2" s="1"/>
  <c r="BJ219" i="2"/>
  <c r="BJ220" i="2"/>
  <c r="BM220" i="2"/>
  <c r="DC220" i="2" s="1"/>
  <c r="BJ221" i="2"/>
  <c r="BM221" i="2"/>
  <c r="DC221" i="2" s="1"/>
  <c r="BJ222" i="2"/>
  <c r="BM222" i="2"/>
  <c r="DC222" i="2" s="1"/>
  <c r="BM223" i="2"/>
  <c r="DC223" i="2" s="1"/>
  <c r="BJ223" i="2"/>
  <c r="BJ224" i="2"/>
  <c r="BM224" i="2"/>
  <c r="DC224" i="2" s="1"/>
  <c r="BJ225" i="2"/>
  <c r="BM225" i="2"/>
  <c r="DC225" i="2" s="1"/>
  <c r="BJ226" i="2"/>
  <c r="BM226" i="2"/>
  <c r="DC226" i="2" s="1"/>
  <c r="BM227" i="2"/>
  <c r="DC227" i="2" s="1"/>
  <c r="BJ227" i="2"/>
  <c r="BM228" i="2"/>
  <c r="DC228" i="2" s="1"/>
  <c r="BJ228" i="2"/>
  <c r="BJ229" i="2"/>
  <c r="BM229" i="2"/>
  <c r="DC229" i="2" s="1"/>
  <c r="BJ230" i="2"/>
  <c r="BM230" i="2"/>
  <c r="DC230" i="2" s="1"/>
  <c r="BJ231" i="2"/>
  <c r="BM231" i="2"/>
  <c r="DC231" i="2" s="1"/>
  <c r="BJ232" i="2"/>
  <c r="BM232" i="2"/>
  <c r="DC232" i="2" s="1"/>
  <c r="BJ233" i="2"/>
  <c r="BM233" i="2"/>
  <c r="DC233" i="2" s="1"/>
  <c r="BM234" i="2"/>
  <c r="DC234" i="2" s="1"/>
  <c r="BJ234" i="2"/>
  <c r="BJ235" i="2"/>
  <c r="BM235" i="2"/>
  <c r="DC235" i="2" s="1"/>
  <c r="BM236" i="2"/>
  <c r="DC236" i="2" s="1"/>
  <c r="BJ236" i="2"/>
  <c r="BM237" i="2"/>
  <c r="DC237" i="2" s="1"/>
  <c r="BJ237" i="2"/>
  <c r="BM238" i="2"/>
  <c r="DC238" i="2" s="1"/>
  <c r="BJ238" i="2"/>
  <c r="BM239" i="2"/>
  <c r="DC239" i="2" s="1"/>
  <c r="BJ239" i="2"/>
  <c r="BJ240" i="2"/>
  <c r="BM240" i="2"/>
  <c r="DC240" i="2" s="1"/>
  <c r="BM241" i="2"/>
  <c r="DC241" i="2" s="1"/>
  <c r="BJ241" i="2"/>
  <c r="BM242" i="2"/>
  <c r="DC242" i="2" s="1"/>
  <c r="BJ242" i="2"/>
  <c r="BM243" i="2"/>
  <c r="DC243" i="2" s="1"/>
  <c r="BJ243" i="2"/>
  <c r="BJ244" i="2"/>
  <c r="BM244" i="2"/>
  <c r="DC244" i="2" s="1"/>
  <c r="BM245" i="2"/>
  <c r="DC245" i="2" s="1"/>
  <c r="BJ245" i="2"/>
  <c r="BM246" i="2"/>
  <c r="DC246" i="2" s="1"/>
  <c r="BJ246" i="2"/>
  <c r="BI198" i="2"/>
  <c r="BI194" i="2"/>
  <c r="BI190" i="2"/>
  <c r="BL190" i="2" s="1"/>
  <c r="BN190" i="2" s="1"/>
  <c r="BI186" i="2"/>
  <c r="BI185" i="2"/>
  <c r="BI174" i="2"/>
  <c r="BI171" i="2"/>
  <c r="BI169" i="2"/>
  <c r="BI161" i="2"/>
  <c r="BI159" i="2"/>
  <c r="BI154" i="2"/>
  <c r="BL154" i="2" s="1"/>
  <c r="BN154" i="2" s="1"/>
  <c r="BI153" i="2"/>
  <c r="BI150" i="2"/>
  <c r="BI146" i="2"/>
  <c r="BI142" i="2"/>
  <c r="BI138" i="2"/>
  <c r="BI133" i="2"/>
  <c r="BI132" i="2"/>
  <c r="BI130" i="2"/>
  <c r="BI126" i="2"/>
  <c r="BI116" i="2"/>
  <c r="BI107" i="2"/>
  <c r="BL107" i="2" s="1"/>
  <c r="BN107" i="2" s="1"/>
  <c r="BI94" i="2"/>
  <c r="BL94" i="2" s="1"/>
  <c r="BN94" i="2" s="1"/>
  <c r="BI87" i="2"/>
  <c r="BI82" i="2"/>
  <c r="BL82" i="2" s="1"/>
  <c r="BN82" i="2" s="1"/>
  <c r="BI81" i="2"/>
  <c r="BL81" i="2" s="1"/>
  <c r="BN81" i="2" s="1"/>
  <c r="BI75" i="2"/>
  <c r="BI72" i="2"/>
  <c r="BI69" i="2"/>
  <c r="BI200" i="2"/>
  <c r="BI197" i="2"/>
  <c r="BI195" i="2"/>
  <c r="BI193" i="2"/>
  <c r="BI188" i="2"/>
  <c r="BI184" i="2"/>
  <c r="BI183" i="2"/>
  <c r="BI180" i="2"/>
  <c r="BI179" i="2"/>
  <c r="BL179" i="2" s="1"/>
  <c r="BN179" i="2" s="1"/>
  <c r="BI176" i="2"/>
  <c r="BI167" i="2"/>
  <c r="BI165" i="2"/>
  <c r="BI164" i="2"/>
  <c r="BI157" i="2"/>
  <c r="BI155" i="2"/>
  <c r="BI149" i="2"/>
  <c r="BI145" i="2"/>
  <c r="BL145" i="2" s="1"/>
  <c r="BN145" i="2" s="1"/>
  <c r="BI144" i="2"/>
  <c r="BL144" i="2" s="1"/>
  <c r="BN144" i="2" s="1"/>
  <c r="BI140" i="2"/>
  <c r="BI137" i="2"/>
  <c r="BI136" i="2"/>
  <c r="BI128" i="2"/>
  <c r="BL128" i="2" s="1"/>
  <c r="BN128" i="2" s="1"/>
  <c r="BI127" i="2"/>
  <c r="BI125" i="2"/>
  <c r="BI120" i="2"/>
  <c r="BI117" i="2"/>
  <c r="BI113" i="2"/>
  <c r="BI112" i="2"/>
  <c r="BI109" i="2"/>
  <c r="BL109" i="2" s="1"/>
  <c r="BN109" i="2" s="1"/>
  <c r="BI105" i="2"/>
  <c r="BI103" i="2"/>
  <c r="BI101" i="2"/>
  <c r="BI98" i="2"/>
  <c r="BI97" i="2"/>
  <c r="BI92" i="2"/>
  <c r="BI90" i="2"/>
  <c r="BI89" i="2"/>
  <c r="BI76" i="2"/>
  <c r="BI74" i="2"/>
  <c r="BI73" i="2"/>
  <c r="BL73" i="2" s="1"/>
  <c r="BN73" i="2" s="1"/>
  <c r="BI70" i="2"/>
  <c r="BL70" i="2" s="1"/>
  <c r="BN70" i="2" s="1"/>
  <c r="BI68" i="2"/>
  <c r="BI67" i="2"/>
  <c r="BL67" i="2" s="1"/>
  <c r="BN67" i="2" s="1"/>
  <c r="BU70" i="2" l="1"/>
  <c r="BW70" i="2" s="1"/>
  <c r="DB70" i="2" s="1"/>
  <c r="BW58" i="2"/>
  <c r="DB58" i="2" s="1"/>
  <c r="BW65" i="2"/>
  <c r="DB65" i="2" s="1"/>
  <c r="BW42" i="2"/>
  <c r="DB42" i="2" s="1"/>
  <c r="BW39" i="2"/>
  <c r="DB39" i="2" s="1"/>
  <c r="BW44" i="2"/>
  <c r="DB44" i="2" s="1"/>
  <c r="BW36" i="2"/>
  <c r="DB36" i="2" s="1"/>
  <c r="BW52" i="2"/>
  <c r="DB52" i="2" s="1"/>
  <c r="BW60" i="2"/>
  <c r="DB60" i="2" s="1"/>
  <c r="BW49" i="2"/>
  <c r="DB49" i="2" s="1"/>
  <c r="BW63" i="2"/>
  <c r="DB63" i="2" s="1"/>
  <c r="BW55" i="2"/>
  <c r="DB55" i="2" s="1"/>
  <c r="BW50" i="2"/>
  <c r="DB50" i="2" s="1"/>
  <c r="BW45" i="2"/>
  <c r="DB45" i="2" s="1"/>
  <c r="BW38" i="2"/>
  <c r="DB38" i="2" s="1"/>
  <c r="BW37" i="2"/>
  <c r="DB37" i="2" s="1"/>
  <c r="BW47" i="2"/>
  <c r="DB47" i="2" s="1"/>
  <c r="BW41" i="2"/>
  <c r="DB41" i="2" s="1"/>
  <c r="BW59" i="2"/>
  <c r="DB59" i="2" s="1"/>
  <c r="BW62" i="2"/>
  <c r="DB62" i="2" s="1"/>
  <c r="BW54" i="2"/>
  <c r="DB54" i="2" s="1"/>
  <c r="BW40" i="2"/>
  <c r="DB40" i="2" s="1"/>
  <c r="BW43" i="2"/>
  <c r="DB43" i="2" s="1"/>
  <c r="BW48" i="2"/>
  <c r="DB48" i="2" s="1"/>
  <c r="BW57" i="2"/>
  <c r="DB57" i="2" s="1"/>
  <c r="BW46" i="2"/>
  <c r="DB46" i="2" s="1"/>
  <c r="BW66" i="2"/>
  <c r="DB66" i="2" s="1"/>
  <c r="BL68" i="2"/>
  <c r="BN68" i="2" s="1"/>
  <c r="BU68" i="2" s="1"/>
  <c r="BL69" i="2"/>
  <c r="BN69" i="2" s="1"/>
  <c r="BU69" i="2" s="1"/>
  <c r="BL133" i="2"/>
  <c r="BN133" i="2" s="1"/>
  <c r="BU133" i="2" s="1"/>
  <c r="BL185" i="2"/>
  <c r="BN185" i="2" s="1"/>
  <c r="BU185" i="2" s="1"/>
  <c r="C4" i="10"/>
  <c r="C2" i="10"/>
  <c r="C5" i="10"/>
  <c r="C3" i="10"/>
  <c r="C6" i="10"/>
  <c r="C10" i="10"/>
  <c r="C11" i="10"/>
  <c r="C32" i="10"/>
  <c r="C31" i="10"/>
  <c r="C15" i="10"/>
  <c r="C20" i="10"/>
  <c r="C23" i="10"/>
  <c r="C9" i="10"/>
  <c r="C26" i="10"/>
  <c r="C7" i="10"/>
  <c r="C29" i="10"/>
  <c r="C28" i="10"/>
  <c r="C21" i="10"/>
  <c r="C12" i="10"/>
  <c r="C13" i="10"/>
  <c r="C8" i="10"/>
  <c r="C14" i="10"/>
  <c r="C25" i="10"/>
  <c r="C16" i="10"/>
  <c r="C18" i="10"/>
  <c r="C24" i="10"/>
  <c r="BU81" i="2"/>
  <c r="BL90" i="2"/>
  <c r="BN90" i="2" s="1"/>
  <c r="BU90" i="2" s="1"/>
  <c r="DD243" i="2"/>
  <c r="DD237" i="2"/>
  <c r="DD223" i="2"/>
  <c r="DD213" i="2"/>
  <c r="DD203" i="2"/>
  <c r="DD48" i="2"/>
  <c r="DD61" i="2"/>
  <c r="DD199" i="2"/>
  <c r="DD193" i="2"/>
  <c r="DD183" i="2"/>
  <c r="DD179" i="2"/>
  <c r="DD173" i="2"/>
  <c r="DD165" i="2"/>
  <c r="DD157" i="2"/>
  <c r="DD155" i="2"/>
  <c r="DD147" i="2"/>
  <c r="DD143" i="2"/>
  <c r="DD137" i="2"/>
  <c r="DD127" i="2"/>
  <c r="DD123" i="2"/>
  <c r="DD117" i="2"/>
  <c r="DD111" i="2"/>
  <c r="DD101" i="2"/>
  <c r="DD93" i="2"/>
  <c r="DD85" i="2"/>
  <c r="DD83" i="2"/>
  <c r="DD77" i="2"/>
  <c r="DD71" i="2"/>
  <c r="DD67" i="2"/>
  <c r="DD240" i="2"/>
  <c r="DD230" i="2"/>
  <c r="DD224" i="2"/>
  <c r="DD222" i="2"/>
  <c r="DD220" i="2"/>
  <c r="DD214" i="2"/>
  <c r="DD212" i="2"/>
  <c r="DD210" i="2"/>
  <c r="DD208" i="2"/>
  <c r="DD204" i="2"/>
  <c r="DD47" i="2"/>
  <c r="DD54" i="2"/>
  <c r="DD63" i="2"/>
  <c r="DD65" i="2"/>
  <c r="DD39" i="2"/>
  <c r="DD201" i="2"/>
  <c r="DD200" i="2"/>
  <c r="DD196" i="2"/>
  <c r="DD192" i="2"/>
  <c r="DD190" i="2"/>
  <c r="DD186" i="2"/>
  <c r="DD180" i="2"/>
  <c r="DD178" i="2"/>
  <c r="DD174" i="2"/>
  <c r="DD172" i="2"/>
  <c r="DD170" i="2"/>
  <c r="DD166" i="2"/>
  <c r="DD164" i="2"/>
  <c r="DD162" i="2"/>
  <c r="DD160" i="2"/>
  <c r="DD158" i="2"/>
  <c r="DD156" i="2"/>
  <c r="DD154" i="2"/>
  <c r="DD150" i="2"/>
  <c r="DD148" i="2"/>
  <c r="DD144" i="2"/>
  <c r="DD142" i="2"/>
  <c r="DD140" i="2"/>
  <c r="DD136" i="2"/>
  <c r="DD134" i="2"/>
  <c r="DD132" i="2"/>
  <c r="DD128" i="2"/>
  <c r="DD126" i="2"/>
  <c r="DD124" i="2"/>
  <c r="DD122" i="2"/>
  <c r="DD120" i="2"/>
  <c r="DD118" i="2"/>
  <c r="DD114" i="2"/>
  <c r="DD112" i="2"/>
  <c r="DD110" i="2"/>
  <c r="DD104" i="2"/>
  <c r="DD102" i="2"/>
  <c r="DD100" i="2"/>
  <c r="DD94" i="2"/>
  <c r="DD90" i="2"/>
  <c r="DD88" i="2"/>
  <c r="DD86" i="2"/>
  <c r="DD84" i="2"/>
  <c r="DD82" i="2"/>
  <c r="DD80" i="2"/>
  <c r="DD70" i="2"/>
  <c r="DD245" i="2"/>
  <c r="DD239" i="2"/>
  <c r="DD219" i="2"/>
  <c r="DD207" i="2"/>
  <c r="DD36" i="2"/>
  <c r="DD49" i="2"/>
  <c r="DD191" i="2"/>
  <c r="DD181" i="2"/>
  <c r="DD169" i="2"/>
  <c r="DD161" i="2"/>
  <c r="DD153" i="2"/>
  <c r="DD145" i="2"/>
  <c r="DD139" i="2"/>
  <c r="DD131" i="2"/>
  <c r="DD125" i="2"/>
  <c r="DD119" i="2"/>
  <c r="DD113" i="2"/>
  <c r="DD107" i="2"/>
  <c r="DD97" i="2"/>
  <c r="DD87" i="2"/>
  <c r="DD81" i="2"/>
  <c r="DD75" i="2"/>
  <c r="DD69" i="2"/>
  <c r="DD244" i="2"/>
  <c r="DD232" i="2"/>
  <c r="DD226" i="2"/>
  <c r="DD246" i="2"/>
  <c r="DD242" i="2"/>
  <c r="DD238" i="2"/>
  <c r="DD236" i="2"/>
  <c r="DD234" i="2"/>
  <c r="DD228" i="2"/>
  <c r="DD218" i="2"/>
  <c r="DD216" i="2"/>
  <c r="DD206" i="2"/>
  <c r="DD202" i="2"/>
  <c r="DD45" i="2"/>
  <c r="DD44" i="2"/>
  <c r="DD37" i="2"/>
  <c r="DD64" i="2"/>
  <c r="DD53" i="2"/>
  <c r="DD52" i="2"/>
  <c r="DD41" i="2"/>
  <c r="DD198" i="2"/>
  <c r="DD194" i="2"/>
  <c r="DD188" i="2"/>
  <c r="DD184" i="2"/>
  <c r="DD182" i="2"/>
  <c r="DD176" i="2"/>
  <c r="DD168" i="2"/>
  <c r="DD152" i="2"/>
  <c r="DD146" i="2"/>
  <c r="DD138" i="2"/>
  <c r="DD130" i="2"/>
  <c r="DD116" i="2"/>
  <c r="DD108" i="2"/>
  <c r="DD106" i="2"/>
  <c r="DD98" i="2"/>
  <c r="DD96" i="2"/>
  <c r="DD92" i="2"/>
  <c r="DD78" i="2"/>
  <c r="DD76" i="2"/>
  <c r="DD74" i="2"/>
  <c r="DD72" i="2"/>
  <c r="DD68" i="2"/>
  <c r="DD66" i="2"/>
  <c r="DD241" i="2"/>
  <c r="DD227" i="2"/>
  <c r="DD217" i="2"/>
  <c r="DD211" i="2"/>
  <c r="DD62" i="2"/>
  <c r="DD50" i="2"/>
  <c r="DD195" i="2"/>
  <c r="DD175" i="2"/>
  <c r="DD163" i="2"/>
  <c r="DD149" i="2"/>
  <c r="DD109" i="2"/>
  <c r="DD235" i="2"/>
  <c r="DD233" i="2"/>
  <c r="DD231" i="2"/>
  <c r="DD229" i="2"/>
  <c r="DD225" i="2"/>
  <c r="DD221" i="2"/>
  <c r="DD215" i="2"/>
  <c r="DD209" i="2"/>
  <c r="DD205" i="2"/>
  <c r="DD38" i="2"/>
  <c r="DD59" i="2"/>
  <c r="DD51" i="2"/>
  <c r="DD58" i="2"/>
  <c r="DD57" i="2"/>
  <c r="DD56" i="2"/>
  <c r="DD60" i="2"/>
  <c r="DD55" i="2"/>
  <c r="DD40" i="2"/>
  <c r="DD46" i="2"/>
  <c r="DD43" i="2"/>
  <c r="DD42" i="2"/>
  <c r="DD197" i="2"/>
  <c r="DD189" i="2"/>
  <c r="DD187" i="2"/>
  <c r="DD185" i="2"/>
  <c r="DD177" i="2"/>
  <c r="DD171" i="2"/>
  <c r="DD167" i="2"/>
  <c r="DD159" i="2"/>
  <c r="DD151" i="2"/>
  <c r="DD141" i="2"/>
  <c r="DD135" i="2"/>
  <c r="DD133" i="2"/>
  <c r="DD129" i="2"/>
  <c r="DD121" i="2"/>
  <c r="DD115" i="2"/>
  <c r="DD105" i="2"/>
  <c r="DD103" i="2"/>
  <c r="DD99" i="2"/>
  <c r="DD95" i="2"/>
  <c r="DD91" i="2"/>
  <c r="DD89" i="2"/>
  <c r="DD79" i="2"/>
  <c r="DD73" i="2"/>
  <c r="BL142" i="2"/>
  <c r="BN142" i="2" s="1"/>
  <c r="BU142" i="2" s="1"/>
  <c r="BL75" i="2"/>
  <c r="BN75" i="2" s="1"/>
  <c r="BU75" i="2" s="1"/>
  <c r="BL87" i="2"/>
  <c r="BN87" i="2" s="1"/>
  <c r="BU87" i="2" s="1"/>
  <c r="BL130" i="2"/>
  <c r="BN130" i="2" s="1"/>
  <c r="BU130" i="2" s="1"/>
  <c r="BL101" i="2"/>
  <c r="BN101" i="2" s="1"/>
  <c r="BU101" i="2" s="1"/>
  <c r="BL97" i="2"/>
  <c r="BN97" i="2" s="1"/>
  <c r="BU97" i="2" s="1"/>
  <c r="BL197" i="2"/>
  <c r="BN197" i="2" s="1"/>
  <c r="BU197" i="2" s="1"/>
  <c r="BL171" i="2"/>
  <c r="BN171" i="2" s="1"/>
  <c r="BU171" i="2" s="1"/>
  <c r="BL105" i="2"/>
  <c r="BN105" i="2" s="1"/>
  <c r="BU105" i="2" s="1"/>
  <c r="BL89" i="2"/>
  <c r="BN89" i="2" s="1"/>
  <c r="BU89" i="2" s="1"/>
  <c r="BL159" i="2"/>
  <c r="BN159" i="2" s="1"/>
  <c r="BU159" i="2" s="1"/>
  <c r="BL103" i="2"/>
  <c r="BN103" i="2" s="1"/>
  <c r="BU103" i="2" s="1"/>
  <c r="BL167" i="2"/>
  <c r="BN167" i="2" s="1"/>
  <c r="BU167" i="2" s="1"/>
  <c r="BL112" i="2"/>
  <c r="BN112" i="2" s="1"/>
  <c r="BU112" i="2" s="1"/>
  <c r="BU82" i="2"/>
  <c r="BL140" i="2"/>
  <c r="BN140" i="2" s="1"/>
  <c r="BU140" i="2" s="1"/>
  <c r="BL126" i="2"/>
  <c r="BN126" i="2" s="1"/>
  <c r="BU126" i="2" s="1"/>
  <c r="BL186" i="2"/>
  <c r="BN186" i="2" s="1"/>
  <c r="BU186" i="2" s="1"/>
  <c r="BL137" i="2"/>
  <c r="BN137" i="2" s="1"/>
  <c r="BU137" i="2" s="1"/>
  <c r="BL193" i="2"/>
  <c r="BN193" i="2" s="1"/>
  <c r="BU193" i="2" s="1"/>
  <c r="BL117" i="2"/>
  <c r="BN117" i="2" s="1"/>
  <c r="BU117" i="2" s="1"/>
  <c r="BL157" i="2"/>
  <c r="BN157" i="2" s="1"/>
  <c r="BU157" i="2" s="1"/>
  <c r="BL149" i="2"/>
  <c r="BN149" i="2" s="1"/>
  <c r="BU149" i="2" s="1"/>
  <c r="BL125" i="2"/>
  <c r="BN125" i="2" s="1"/>
  <c r="BU125" i="2" s="1"/>
  <c r="BL165" i="2"/>
  <c r="BN165" i="2" s="1"/>
  <c r="BU165" i="2" s="1"/>
  <c r="BL161" i="2"/>
  <c r="BN161" i="2" s="1"/>
  <c r="BU161" i="2" s="1"/>
  <c r="BL113" i="2"/>
  <c r="BN113" i="2" s="1"/>
  <c r="BU113" i="2" s="1"/>
  <c r="BL127" i="2"/>
  <c r="BN127" i="2" s="1"/>
  <c r="BU127" i="2" s="1"/>
  <c r="BL155" i="2"/>
  <c r="BN155" i="2" s="1"/>
  <c r="BU155" i="2" s="1"/>
  <c r="BL183" i="2"/>
  <c r="BN183" i="2" s="1"/>
  <c r="BU183" i="2" s="1"/>
  <c r="BL195" i="2"/>
  <c r="BN195" i="2" s="1"/>
  <c r="BU195" i="2" s="1"/>
  <c r="BL153" i="2"/>
  <c r="BN153" i="2" s="1"/>
  <c r="BU153" i="2" s="1"/>
  <c r="BL169" i="2"/>
  <c r="BN169" i="2" s="1"/>
  <c r="BU169" i="2" s="1"/>
  <c r="BL71" i="2"/>
  <c r="BN71" i="2" s="1"/>
  <c r="BU71" i="2" s="1"/>
  <c r="BL120" i="2"/>
  <c r="BN120" i="2" s="1"/>
  <c r="BU120" i="2" s="1"/>
  <c r="BL164" i="2"/>
  <c r="BN164" i="2" s="1"/>
  <c r="BU164" i="2" s="1"/>
  <c r="BL200" i="2"/>
  <c r="BN200" i="2" s="1"/>
  <c r="BU200" i="2" s="1"/>
  <c r="BL132" i="2"/>
  <c r="BN132" i="2" s="1"/>
  <c r="BU132" i="2" s="1"/>
  <c r="BL174" i="2"/>
  <c r="BN174" i="2" s="1"/>
  <c r="BU174" i="2" s="1"/>
  <c r="BL136" i="2"/>
  <c r="BN136" i="2" s="1"/>
  <c r="BU136" i="2" s="1"/>
  <c r="BL180" i="2"/>
  <c r="BN180" i="2" s="1"/>
  <c r="BU180" i="2" s="1"/>
  <c r="BL150" i="2"/>
  <c r="BN150" i="2" s="1"/>
  <c r="BU150" i="2" s="1"/>
  <c r="BL201" i="2"/>
  <c r="BN201" i="2" s="1"/>
  <c r="BU201" i="2" s="1"/>
  <c r="BU94" i="2"/>
  <c r="BV54" i="2"/>
  <c r="BX54" i="2" s="1"/>
  <c r="BU56" i="2"/>
  <c r="BU109" i="2"/>
  <c r="BU145" i="2"/>
  <c r="BU179" i="2"/>
  <c r="BU128" i="2"/>
  <c r="BU73" i="2"/>
  <c r="BU154" i="2"/>
  <c r="BU107" i="2"/>
  <c r="BU67" i="2"/>
  <c r="BU144" i="2"/>
  <c r="BU190" i="2"/>
  <c r="BU207" i="2"/>
  <c r="BU64" i="2"/>
  <c r="BU53" i="2"/>
  <c r="BU206" i="2"/>
  <c r="BL74" i="2"/>
  <c r="BN74" i="2" s="1"/>
  <c r="BU74" i="2" s="1"/>
  <c r="BL92" i="2"/>
  <c r="BN92" i="2" s="1"/>
  <c r="BU92" i="2" s="1"/>
  <c r="BL146" i="2"/>
  <c r="BN146" i="2" s="1"/>
  <c r="BU146" i="2" s="1"/>
  <c r="BL76" i="2"/>
  <c r="BN76" i="2" s="1"/>
  <c r="BU76" i="2" s="1"/>
  <c r="BL116" i="2"/>
  <c r="BN116" i="2" s="1"/>
  <c r="BU116" i="2" s="1"/>
  <c r="BL98" i="2"/>
  <c r="BN98" i="2" s="1"/>
  <c r="BU98" i="2" s="1"/>
  <c r="BL188" i="2"/>
  <c r="BN188" i="2" s="1"/>
  <c r="BU188" i="2" s="1"/>
  <c r="BL72" i="2"/>
  <c r="BN72" i="2" s="1"/>
  <c r="BU72" i="2" s="1"/>
  <c r="BL138" i="2"/>
  <c r="BN138" i="2" s="1"/>
  <c r="BU138" i="2" s="1"/>
  <c r="BL79" i="2"/>
  <c r="BN79" i="2" s="1"/>
  <c r="BU79" i="2" s="1"/>
  <c r="BU212" i="2"/>
  <c r="BU61" i="2"/>
  <c r="BV41" i="2"/>
  <c r="BX41" i="2" s="1"/>
  <c r="BU51" i="2"/>
  <c r="BL83" i="2"/>
  <c r="BN83" i="2" s="1"/>
  <c r="BU83" i="2" s="1"/>
  <c r="BL106" i="2"/>
  <c r="BN106" i="2" s="1"/>
  <c r="BU106" i="2" s="1"/>
  <c r="BL118" i="2"/>
  <c r="BN118" i="2" s="1"/>
  <c r="BU118" i="2" s="1"/>
  <c r="BL123" i="2"/>
  <c r="BN123" i="2" s="1"/>
  <c r="BU123" i="2" s="1"/>
  <c r="BL139" i="2"/>
  <c r="BN139" i="2" s="1"/>
  <c r="BU139" i="2" s="1"/>
  <c r="BL158" i="2"/>
  <c r="BN158" i="2" s="1"/>
  <c r="BU158" i="2" s="1"/>
  <c r="BL78" i="2"/>
  <c r="BN78" i="2" s="1"/>
  <c r="BU78" i="2" s="1"/>
  <c r="BL86" i="2"/>
  <c r="BN86" i="2" s="1"/>
  <c r="BU86" i="2" s="1"/>
  <c r="BL99" i="2"/>
  <c r="BN99" i="2" s="1"/>
  <c r="BU99" i="2" s="1"/>
  <c r="BL115" i="2"/>
  <c r="BN115" i="2" s="1"/>
  <c r="BU115" i="2" s="1"/>
  <c r="BL151" i="2"/>
  <c r="BN151" i="2" s="1"/>
  <c r="BU151" i="2" s="1"/>
  <c r="BL93" i="2"/>
  <c r="BN93" i="2" s="1"/>
  <c r="BU93" i="2" s="1"/>
  <c r="BL110" i="2"/>
  <c r="BN110" i="2" s="1"/>
  <c r="BU110" i="2" s="1"/>
  <c r="BL119" i="2"/>
  <c r="BN119" i="2" s="1"/>
  <c r="BU119" i="2" s="1"/>
  <c r="BL129" i="2"/>
  <c r="BN129" i="2" s="1"/>
  <c r="BU129" i="2" s="1"/>
  <c r="BL141" i="2"/>
  <c r="BN141" i="2" s="1"/>
  <c r="BU141" i="2" s="1"/>
  <c r="BL162" i="2"/>
  <c r="BN162" i="2" s="1"/>
  <c r="BU162" i="2" s="1"/>
  <c r="BL80" i="2"/>
  <c r="BN80" i="2" s="1"/>
  <c r="BU80" i="2" s="1"/>
  <c r="BL88" i="2"/>
  <c r="BN88" i="2" s="1"/>
  <c r="BU88" i="2" s="1"/>
  <c r="BL100" i="2"/>
  <c r="BN100" i="2" s="1"/>
  <c r="BU100" i="2" s="1"/>
  <c r="BL124" i="2"/>
  <c r="BN124" i="2" s="1"/>
  <c r="BU124" i="2" s="1"/>
  <c r="BL152" i="2"/>
  <c r="BN152" i="2" s="1"/>
  <c r="BU152" i="2" s="1"/>
  <c r="BL77" i="2"/>
  <c r="BN77" i="2" s="1"/>
  <c r="BU77" i="2" s="1"/>
  <c r="BL95" i="2"/>
  <c r="BN95" i="2" s="1"/>
  <c r="BU95" i="2" s="1"/>
  <c r="BL111" i="2"/>
  <c r="BN111" i="2" s="1"/>
  <c r="BU111" i="2" s="1"/>
  <c r="BL121" i="2"/>
  <c r="BN121" i="2" s="1"/>
  <c r="BU121" i="2" s="1"/>
  <c r="BL131" i="2"/>
  <c r="BN131" i="2" s="1"/>
  <c r="BU131" i="2" s="1"/>
  <c r="BL143" i="2"/>
  <c r="BN143" i="2" s="1"/>
  <c r="BU143" i="2" s="1"/>
  <c r="BL84" i="2"/>
  <c r="BN84" i="2" s="1"/>
  <c r="BU84" i="2" s="1"/>
  <c r="BL91" i="2"/>
  <c r="BN91" i="2" s="1"/>
  <c r="BU91" i="2" s="1"/>
  <c r="BL104" i="2"/>
  <c r="BN104" i="2" s="1"/>
  <c r="BU104" i="2" s="1"/>
  <c r="BL134" i="2"/>
  <c r="BN134" i="2" s="1"/>
  <c r="BU134" i="2" s="1"/>
  <c r="BL156" i="2"/>
  <c r="BN156" i="2" s="1"/>
  <c r="BU156" i="2" s="1"/>
  <c r="BL102" i="2"/>
  <c r="BN102" i="2" s="1"/>
  <c r="BU102" i="2" s="1"/>
  <c r="BL114" i="2"/>
  <c r="BN114" i="2" s="1"/>
  <c r="BU114" i="2" s="1"/>
  <c r="BL122" i="2"/>
  <c r="BN122" i="2" s="1"/>
  <c r="BU122" i="2" s="1"/>
  <c r="BL135" i="2"/>
  <c r="BN135" i="2" s="1"/>
  <c r="BU135" i="2" s="1"/>
  <c r="BL147" i="2"/>
  <c r="BN147" i="2" s="1"/>
  <c r="BU147" i="2" s="1"/>
  <c r="BL85" i="2"/>
  <c r="BN85" i="2" s="1"/>
  <c r="BU85" i="2" s="1"/>
  <c r="BL96" i="2"/>
  <c r="BN96" i="2" s="1"/>
  <c r="BU96" i="2" s="1"/>
  <c r="BL108" i="2"/>
  <c r="BN108" i="2" s="1"/>
  <c r="BU108" i="2" s="1"/>
  <c r="BL148" i="2"/>
  <c r="BN148" i="2" s="1"/>
  <c r="BU148" i="2" s="1"/>
  <c r="BL160" i="2"/>
  <c r="BN160" i="2" s="1"/>
  <c r="BU160" i="2" s="1"/>
  <c r="BL173" i="2"/>
  <c r="BN173" i="2" s="1"/>
  <c r="BU173" i="2" s="1"/>
  <c r="BL196" i="2"/>
  <c r="BN196" i="2" s="1"/>
  <c r="BU196" i="2" s="1"/>
  <c r="BL172" i="2"/>
  <c r="BN172" i="2" s="1"/>
  <c r="BU172" i="2" s="1"/>
  <c r="BL192" i="2"/>
  <c r="BN192" i="2" s="1"/>
  <c r="BU192" i="2" s="1"/>
  <c r="BL217" i="2"/>
  <c r="BN217" i="2" s="1"/>
  <c r="BU217" i="2" s="1"/>
  <c r="BL215" i="2"/>
  <c r="BN215" i="2" s="1"/>
  <c r="BU215" i="2" s="1"/>
  <c r="BL210" i="2"/>
  <c r="BN210" i="2" s="1"/>
  <c r="BU210" i="2" s="1"/>
  <c r="BL211" i="2"/>
  <c r="BN211" i="2" s="1"/>
  <c r="BU211" i="2" s="1"/>
  <c r="BL181" i="2"/>
  <c r="BN181" i="2" s="1"/>
  <c r="BU181" i="2" s="1"/>
  <c r="BL194" i="2"/>
  <c r="BN194" i="2" s="1"/>
  <c r="BU194" i="2" s="1"/>
  <c r="BL163" i="2"/>
  <c r="BN163" i="2" s="1"/>
  <c r="BU163" i="2" s="1"/>
  <c r="BL177" i="2"/>
  <c r="BN177" i="2" s="1"/>
  <c r="BU177" i="2" s="1"/>
  <c r="BL199" i="2"/>
  <c r="BN199" i="2" s="1"/>
  <c r="BU199" i="2" s="1"/>
  <c r="BL175" i="2"/>
  <c r="BN175" i="2" s="1"/>
  <c r="BU175" i="2" s="1"/>
  <c r="BL213" i="2"/>
  <c r="BN213" i="2" s="1"/>
  <c r="BU213" i="2" s="1"/>
  <c r="BL208" i="2"/>
  <c r="BN208" i="2" s="1"/>
  <c r="BU208" i="2" s="1"/>
  <c r="BL209" i="2"/>
  <c r="BN209" i="2" s="1"/>
  <c r="BU209" i="2" s="1"/>
  <c r="BL176" i="2"/>
  <c r="BN176" i="2" s="1"/>
  <c r="BU176" i="2" s="1"/>
  <c r="BL184" i="2"/>
  <c r="BN184" i="2" s="1"/>
  <c r="BU184" i="2" s="1"/>
  <c r="BL198" i="2"/>
  <c r="BN198" i="2" s="1"/>
  <c r="BU198" i="2" s="1"/>
  <c r="BL166" i="2"/>
  <c r="BN166" i="2" s="1"/>
  <c r="BU166" i="2" s="1"/>
  <c r="BL189" i="2"/>
  <c r="BN189" i="2" s="1"/>
  <c r="BU189" i="2" s="1"/>
  <c r="BL178" i="2"/>
  <c r="BN178" i="2" s="1"/>
  <c r="BU178" i="2" s="1"/>
  <c r="BL202" i="2"/>
  <c r="BN202" i="2" s="1"/>
  <c r="BU202" i="2" s="1"/>
  <c r="BL205" i="2"/>
  <c r="BN205" i="2" s="1"/>
  <c r="BU205" i="2" s="1"/>
  <c r="BL221" i="2"/>
  <c r="BN221" i="2" s="1"/>
  <c r="BU221" i="2" s="1"/>
  <c r="BL204" i="2"/>
  <c r="BN204" i="2" s="1"/>
  <c r="BU204" i="2" s="1"/>
  <c r="BL220" i="2"/>
  <c r="BN220" i="2" s="1"/>
  <c r="BU220" i="2" s="1"/>
  <c r="BL170" i="2"/>
  <c r="BN170" i="2" s="1"/>
  <c r="BU170" i="2" s="1"/>
  <c r="BL191" i="2"/>
  <c r="BN191" i="2" s="1"/>
  <c r="BU191" i="2" s="1"/>
  <c r="BL168" i="2"/>
  <c r="BN168" i="2" s="1"/>
  <c r="BU168" i="2" s="1"/>
  <c r="BL187" i="2"/>
  <c r="BN187" i="2" s="1"/>
  <c r="BU187" i="2" s="1"/>
  <c r="BL216" i="2"/>
  <c r="BN216" i="2" s="1"/>
  <c r="BU216" i="2" s="1"/>
  <c r="BL203" i="2"/>
  <c r="BN203" i="2" s="1"/>
  <c r="BU203" i="2" s="1"/>
  <c r="BL219" i="2"/>
  <c r="BN219" i="2" s="1"/>
  <c r="BU219" i="2" s="1"/>
  <c r="BL214" i="2"/>
  <c r="BN214" i="2" s="1"/>
  <c r="BU214" i="2" s="1"/>
  <c r="BL218" i="2"/>
  <c r="BN218" i="2" s="1"/>
  <c r="BU218" i="2" s="1"/>
  <c r="BL182" i="2"/>
  <c r="BN182" i="2" s="1"/>
  <c r="BU182" i="2" s="1"/>
  <c r="BL235" i="2"/>
  <c r="BN235" i="2" s="1"/>
  <c r="BU235" i="2" s="1"/>
  <c r="BL225" i="2"/>
  <c r="BN225" i="2" s="1"/>
  <c r="BU225" i="2" s="1"/>
  <c r="BL243" i="2"/>
  <c r="BN243" i="2" s="1"/>
  <c r="BU243" i="2" s="1"/>
  <c r="BL242" i="2"/>
  <c r="BN242" i="2" s="1"/>
  <c r="BU242" i="2" s="1"/>
  <c r="BL237" i="2"/>
  <c r="BN237" i="2" s="1"/>
  <c r="BU237" i="2" s="1"/>
  <c r="BL231" i="2"/>
  <c r="BN231" i="2" s="1"/>
  <c r="BU231" i="2" s="1"/>
  <c r="BL222" i="2"/>
  <c r="BN222" i="2" s="1"/>
  <c r="BU222" i="2" s="1"/>
  <c r="BL233" i="2"/>
  <c r="BN233" i="2" s="1"/>
  <c r="BU233" i="2" s="1"/>
  <c r="BL239" i="2"/>
  <c r="BN239" i="2" s="1"/>
  <c r="BU239" i="2" s="1"/>
  <c r="BL240" i="2"/>
  <c r="BN240" i="2" s="1"/>
  <c r="BU240" i="2" s="1"/>
  <c r="BL236" i="2"/>
  <c r="BN236" i="2" s="1"/>
  <c r="BU236" i="2" s="1"/>
  <c r="BL238" i="2"/>
  <c r="BN238" i="2" s="1"/>
  <c r="BU238" i="2" s="1"/>
  <c r="BL227" i="2"/>
  <c r="BN227" i="2" s="1"/>
  <c r="BU227" i="2" s="1"/>
  <c r="BL223" i="2"/>
  <c r="BN223" i="2" s="1"/>
  <c r="BU223" i="2" s="1"/>
  <c r="BL246" i="2"/>
  <c r="BN246" i="2" s="1"/>
  <c r="BU246" i="2" s="1"/>
  <c r="BL232" i="2"/>
  <c r="BN232" i="2" s="1"/>
  <c r="BU232" i="2" s="1"/>
  <c r="BL234" i="2"/>
  <c r="BN234" i="2" s="1"/>
  <c r="BU234" i="2" s="1"/>
  <c r="BL229" i="2"/>
  <c r="BN229" i="2" s="1"/>
  <c r="BU229" i="2" s="1"/>
  <c r="BL228" i="2"/>
  <c r="BN228" i="2" s="1"/>
  <c r="BU228" i="2" s="1"/>
  <c r="BL224" i="2"/>
  <c r="BN224" i="2" s="1"/>
  <c r="BU224" i="2" s="1"/>
  <c r="BL244" i="2"/>
  <c r="BN244" i="2" s="1"/>
  <c r="BU244" i="2" s="1"/>
  <c r="BL226" i="2"/>
  <c r="BN226" i="2" s="1"/>
  <c r="BU226" i="2" s="1"/>
  <c r="BL245" i="2"/>
  <c r="BN245" i="2" s="1"/>
  <c r="BU245" i="2" s="1"/>
  <c r="BL230" i="2"/>
  <c r="BN230" i="2" s="1"/>
  <c r="BU230" i="2" s="1"/>
  <c r="BL241" i="2"/>
  <c r="BN241" i="2" s="1"/>
  <c r="BU241" i="2" s="1"/>
  <c r="C36" i="10" l="1"/>
  <c r="BW244" i="2"/>
  <c r="DB244" i="2" s="1"/>
  <c r="BW235" i="2"/>
  <c r="DB235" i="2" s="1"/>
  <c r="BW184" i="2"/>
  <c r="DB184" i="2" s="1"/>
  <c r="BW172" i="2"/>
  <c r="DB172" i="2" s="1"/>
  <c r="BW121" i="2"/>
  <c r="DB121" i="2" s="1"/>
  <c r="BW106" i="2"/>
  <c r="DB106" i="2" s="1"/>
  <c r="BW165" i="2"/>
  <c r="DB165" i="2" s="1"/>
  <c r="BW105" i="2"/>
  <c r="DB105" i="2" s="1"/>
  <c r="BW90" i="2"/>
  <c r="DB90" i="2" s="1"/>
  <c r="BW69" i="2"/>
  <c r="DB69" i="2" s="1"/>
  <c r="BW241" i="2"/>
  <c r="DB241" i="2" s="1"/>
  <c r="BW239" i="2"/>
  <c r="DB239" i="2" s="1"/>
  <c r="BW168" i="2"/>
  <c r="DB168" i="2" s="1"/>
  <c r="BW213" i="2"/>
  <c r="DB213" i="2" s="1"/>
  <c r="BW147" i="2"/>
  <c r="DB147" i="2" s="1"/>
  <c r="BW80" i="2"/>
  <c r="DB80" i="2" s="1"/>
  <c r="BW158" i="2"/>
  <c r="DB158" i="2" s="1"/>
  <c r="BW76" i="2"/>
  <c r="DB76" i="2" s="1"/>
  <c r="BW154" i="2"/>
  <c r="DB154" i="2" s="1"/>
  <c r="BW200" i="2"/>
  <c r="DB200" i="2" s="1"/>
  <c r="BW155" i="2"/>
  <c r="DB155" i="2" s="1"/>
  <c r="BW126" i="2"/>
  <c r="DB126" i="2" s="1"/>
  <c r="BW101" i="2"/>
  <c r="DB101" i="2" s="1"/>
  <c r="BW232" i="2"/>
  <c r="DB232" i="2" s="1"/>
  <c r="BW238" i="2"/>
  <c r="DB238" i="2" s="1"/>
  <c r="BW233" i="2"/>
  <c r="DB233" i="2" s="1"/>
  <c r="BW242" i="2"/>
  <c r="DB242" i="2" s="1"/>
  <c r="BW182" i="2"/>
  <c r="DB182" i="2" s="1"/>
  <c r="BW203" i="2"/>
  <c r="DB203" i="2" s="1"/>
  <c r="BW191" i="2"/>
  <c r="DB191" i="2" s="1"/>
  <c r="BW221" i="2"/>
  <c r="DB221" i="2" s="1"/>
  <c r="BW189" i="2"/>
  <c r="DB189" i="2" s="1"/>
  <c r="BW176" i="2"/>
  <c r="DB176" i="2" s="1"/>
  <c r="BW175" i="2"/>
  <c r="DB175" i="2" s="1"/>
  <c r="BW194" i="2"/>
  <c r="DB194" i="2" s="1"/>
  <c r="BW215" i="2"/>
  <c r="DB215" i="2" s="1"/>
  <c r="BW196" i="2"/>
  <c r="DB196" i="2" s="1"/>
  <c r="BW108" i="2"/>
  <c r="DB108" i="2" s="1"/>
  <c r="BW135" i="2"/>
  <c r="DB135" i="2" s="1"/>
  <c r="BW156" i="2"/>
  <c r="DB156" i="2" s="1"/>
  <c r="BW84" i="2"/>
  <c r="DB84" i="2" s="1"/>
  <c r="BW111" i="2"/>
  <c r="DB111" i="2" s="1"/>
  <c r="BW124" i="2"/>
  <c r="DB124" i="2" s="1"/>
  <c r="BW162" i="2"/>
  <c r="DB162" i="2" s="1"/>
  <c r="BW110" i="2"/>
  <c r="DB110" i="2" s="1"/>
  <c r="BW99" i="2"/>
  <c r="DB99" i="2" s="1"/>
  <c r="BW139" i="2"/>
  <c r="DB139" i="2" s="1"/>
  <c r="BW83" i="2"/>
  <c r="DB83" i="2" s="1"/>
  <c r="BW212" i="2"/>
  <c r="DB212" i="2" s="1"/>
  <c r="BW188" i="2"/>
  <c r="DB188" i="2" s="1"/>
  <c r="BW146" i="2"/>
  <c r="DB146" i="2" s="1"/>
  <c r="BW53" i="2"/>
  <c r="DB53" i="2" s="1"/>
  <c r="BW144" i="2"/>
  <c r="DB144" i="2" s="1"/>
  <c r="BW73" i="2"/>
  <c r="DB73" i="2" s="1"/>
  <c r="BW145" i="2"/>
  <c r="DB145" i="2" s="1"/>
  <c r="BW94" i="2"/>
  <c r="DB94" i="2" s="1"/>
  <c r="BW136" i="2"/>
  <c r="DB136" i="2" s="1"/>
  <c r="BW164" i="2"/>
  <c r="DB164" i="2" s="1"/>
  <c r="BW153" i="2"/>
  <c r="DB153" i="2" s="1"/>
  <c r="BW127" i="2"/>
  <c r="DB127" i="2" s="1"/>
  <c r="BW125" i="2"/>
  <c r="DB125" i="2" s="1"/>
  <c r="BW193" i="2"/>
  <c r="DB193" i="2" s="1"/>
  <c r="BW140" i="2"/>
  <c r="DB140" i="2" s="1"/>
  <c r="BW103" i="2"/>
  <c r="DB103" i="2" s="1"/>
  <c r="BW171" i="2"/>
  <c r="DB171" i="2" s="1"/>
  <c r="BW130" i="2"/>
  <c r="DB130" i="2" s="1"/>
  <c r="BW81" i="2"/>
  <c r="DB81" i="2" s="1"/>
  <c r="BW227" i="2"/>
  <c r="DB227" i="2" s="1"/>
  <c r="BW219" i="2"/>
  <c r="DB219" i="2" s="1"/>
  <c r="BW178" i="2"/>
  <c r="DB178" i="2" s="1"/>
  <c r="BW210" i="2"/>
  <c r="DB210" i="2" s="1"/>
  <c r="BW102" i="2"/>
  <c r="DB102" i="2" s="1"/>
  <c r="BW152" i="2"/>
  <c r="DB152" i="2" s="1"/>
  <c r="BW115" i="2"/>
  <c r="DB115" i="2" s="1"/>
  <c r="BW72" i="2"/>
  <c r="DB72" i="2" s="1"/>
  <c r="BW206" i="2"/>
  <c r="DB206" i="2" s="1"/>
  <c r="BW190" i="2"/>
  <c r="DB190" i="2" s="1"/>
  <c r="BW179" i="2"/>
  <c r="DB179" i="2" s="1"/>
  <c r="BW169" i="2"/>
  <c r="DB169" i="2" s="1"/>
  <c r="BW117" i="2"/>
  <c r="DB117" i="2" s="1"/>
  <c r="BW167" i="2"/>
  <c r="DB167" i="2" s="1"/>
  <c r="BW142" i="2"/>
  <c r="DB142" i="2" s="1"/>
  <c r="BW224" i="2"/>
  <c r="DB224" i="2" s="1"/>
  <c r="BW228" i="2"/>
  <c r="DB228" i="2" s="1"/>
  <c r="BW236" i="2"/>
  <c r="DB236" i="2" s="1"/>
  <c r="BW222" i="2"/>
  <c r="DB222" i="2" s="1"/>
  <c r="BW243" i="2"/>
  <c r="DB243" i="2" s="1"/>
  <c r="BW218" i="2"/>
  <c r="DB218" i="2" s="1"/>
  <c r="BW216" i="2"/>
  <c r="DB216" i="2" s="1"/>
  <c r="BW170" i="2"/>
  <c r="DB170" i="2" s="1"/>
  <c r="BW205" i="2"/>
  <c r="DB205" i="2" s="1"/>
  <c r="BW166" i="2"/>
  <c r="DB166" i="2" s="1"/>
  <c r="BW209" i="2"/>
  <c r="DB209" i="2" s="1"/>
  <c r="BW199" i="2"/>
  <c r="DB199" i="2" s="1"/>
  <c r="BW181" i="2"/>
  <c r="DB181" i="2" s="1"/>
  <c r="BW217" i="2"/>
  <c r="DB217" i="2" s="1"/>
  <c r="BW173" i="2"/>
  <c r="DB173" i="2" s="1"/>
  <c r="BW96" i="2"/>
  <c r="DB96" i="2" s="1"/>
  <c r="BW122" i="2"/>
  <c r="DB122" i="2" s="1"/>
  <c r="BW134" i="2"/>
  <c r="DB134" i="2" s="1"/>
  <c r="BW143" i="2"/>
  <c r="DB143" i="2" s="1"/>
  <c r="BW95" i="2"/>
  <c r="DB95" i="2" s="1"/>
  <c r="BW100" i="2"/>
  <c r="DB100" i="2" s="1"/>
  <c r="BW141" i="2"/>
  <c r="DB141" i="2" s="1"/>
  <c r="BW93" i="2"/>
  <c r="DB93" i="2" s="1"/>
  <c r="BW86" i="2"/>
  <c r="DB86" i="2" s="1"/>
  <c r="BW123" i="2"/>
  <c r="DB123" i="2" s="1"/>
  <c r="BW51" i="2"/>
  <c r="DB51" i="2" s="1"/>
  <c r="BW79" i="2"/>
  <c r="DB79" i="2" s="1"/>
  <c r="BW98" i="2"/>
  <c r="DB98" i="2" s="1"/>
  <c r="BW92" i="2"/>
  <c r="DB92" i="2" s="1"/>
  <c r="BW64" i="2"/>
  <c r="DB64" i="2" s="1"/>
  <c r="BW67" i="2"/>
  <c r="DB67" i="2" s="1"/>
  <c r="BW128" i="2"/>
  <c r="DB128" i="2" s="1"/>
  <c r="BW109" i="2"/>
  <c r="DB109" i="2" s="1"/>
  <c r="BW201" i="2"/>
  <c r="DB201" i="2" s="1"/>
  <c r="BW174" i="2"/>
  <c r="DB174" i="2" s="1"/>
  <c r="BW120" i="2"/>
  <c r="DB120" i="2" s="1"/>
  <c r="BW195" i="2"/>
  <c r="DB195" i="2" s="1"/>
  <c r="BW113" i="2"/>
  <c r="DB113" i="2" s="1"/>
  <c r="BW149" i="2"/>
  <c r="DB149" i="2" s="1"/>
  <c r="BW137" i="2"/>
  <c r="DB137" i="2" s="1"/>
  <c r="BW82" i="2"/>
  <c r="DB82" i="2" s="1"/>
  <c r="BW159" i="2"/>
  <c r="DB159" i="2" s="1"/>
  <c r="BW197" i="2"/>
  <c r="DB197" i="2" s="1"/>
  <c r="BW87" i="2"/>
  <c r="DB87" i="2" s="1"/>
  <c r="BW185" i="2"/>
  <c r="DB185" i="2" s="1"/>
  <c r="BW234" i="2"/>
  <c r="DB234" i="2" s="1"/>
  <c r="BW237" i="2"/>
  <c r="DB237" i="2" s="1"/>
  <c r="BW204" i="2"/>
  <c r="DB204" i="2" s="1"/>
  <c r="BW163" i="2"/>
  <c r="DB163" i="2" s="1"/>
  <c r="BW148" i="2"/>
  <c r="DB148" i="2" s="1"/>
  <c r="BW91" i="2"/>
  <c r="DB91" i="2" s="1"/>
  <c r="BW119" i="2"/>
  <c r="DB119" i="2" s="1"/>
  <c r="BW61" i="2"/>
  <c r="DB61" i="2" s="1"/>
  <c r="BW180" i="2"/>
  <c r="DB180" i="2" s="1"/>
  <c r="BW230" i="2"/>
  <c r="DB230" i="2" s="1"/>
  <c r="BW245" i="2"/>
  <c r="DB245" i="2" s="1"/>
  <c r="BW246" i="2"/>
  <c r="DB246" i="2" s="1"/>
  <c r="BW226" i="2"/>
  <c r="DB226" i="2" s="1"/>
  <c r="BW229" i="2"/>
  <c r="DB229" i="2" s="1"/>
  <c r="BW223" i="2"/>
  <c r="DB223" i="2" s="1"/>
  <c r="BW240" i="2"/>
  <c r="DB240" i="2" s="1"/>
  <c r="BW231" i="2"/>
  <c r="DB231" i="2" s="1"/>
  <c r="BW225" i="2"/>
  <c r="DB225" i="2" s="1"/>
  <c r="BW214" i="2"/>
  <c r="DB214" i="2" s="1"/>
  <c r="BW187" i="2"/>
  <c r="DB187" i="2" s="1"/>
  <c r="BW220" i="2"/>
  <c r="DB220" i="2" s="1"/>
  <c r="BW202" i="2"/>
  <c r="DB202" i="2" s="1"/>
  <c r="BW198" i="2"/>
  <c r="DB198" i="2" s="1"/>
  <c r="BW208" i="2"/>
  <c r="DB208" i="2" s="1"/>
  <c r="BW177" i="2"/>
  <c r="DB177" i="2" s="1"/>
  <c r="BW211" i="2"/>
  <c r="DB211" i="2" s="1"/>
  <c r="BW192" i="2"/>
  <c r="DB192" i="2" s="1"/>
  <c r="BW160" i="2"/>
  <c r="DB160" i="2" s="1"/>
  <c r="BW85" i="2"/>
  <c r="DB85" i="2" s="1"/>
  <c r="BW114" i="2"/>
  <c r="DB114" i="2" s="1"/>
  <c r="BW104" i="2"/>
  <c r="DB104" i="2" s="1"/>
  <c r="BW131" i="2"/>
  <c r="DB131" i="2" s="1"/>
  <c r="BW77" i="2"/>
  <c r="DB77" i="2" s="1"/>
  <c r="BW88" i="2"/>
  <c r="DB88" i="2" s="1"/>
  <c r="BW129" i="2"/>
  <c r="DB129" i="2" s="1"/>
  <c r="BW151" i="2"/>
  <c r="DB151" i="2" s="1"/>
  <c r="BW78" i="2"/>
  <c r="DB78" i="2" s="1"/>
  <c r="BW118" i="2"/>
  <c r="DB118" i="2" s="1"/>
  <c r="BW138" i="2"/>
  <c r="DB138" i="2" s="1"/>
  <c r="BW116" i="2"/>
  <c r="DB116" i="2" s="1"/>
  <c r="BW74" i="2"/>
  <c r="DB74" i="2" s="1"/>
  <c r="BW207" i="2"/>
  <c r="DB207" i="2" s="1"/>
  <c r="BW107" i="2"/>
  <c r="DB107" i="2" s="1"/>
  <c r="BW68" i="2"/>
  <c r="DB68" i="2" s="1"/>
  <c r="BW56" i="2"/>
  <c r="DB56" i="2" s="1"/>
  <c r="BW150" i="2"/>
  <c r="DB150" i="2" s="1"/>
  <c r="BW132" i="2"/>
  <c r="DB132" i="2" s="1"/>
  <c r="BW71" i="2"/>
  <c r="DB71" i="2" s="1"/>
  <c r="BW183" i="2"/>
  <c r="DB183" i="2" s="1"/>
  <c r="BW161" i="2"/>
  <c r="DB161" i="2" s="1"/>
  <c r="BW157" i="2"/>
  <c r="DB157" i="2" s="1"/>
  <c r="BW186" i="2"/>
  <c r="DB186" i="2" s="1"/>
  <c r="BW112" i="2"/>
  <c r="DB112" i="2" s="1"/>
  <c r="BW89" i="2"/>
  <c r="DB89" i="2" s="1"/>
  <c r="BW97" i="2"/>
  <c r="DB97" i="2" s="1"/>
  <c r="BW75" i="2"/>
  <c r="DB75" i="2" s="1"/>
  <c r="BW133" i="2"/>
  <c r="DB133" i="2" s="1"/>
  <c r="C35" i="10"/>
  <c r="C115" i="10"/>
  <c r="C71" i="10"/>
  <c r="C90" i="10"/>
  <c r="C87" i="10"/>
  <c r="C132" i="10"/>
  <c r="C204" i="10"/>
  <c r="C56" i="10"/>
  <c r="C150" i="10"/>
  <c r="C149" i="10"/>
  <c r="C114" i="10"/>
  <c r="C190" i="10"/>
  <c r="C41" i="10"/>
  <c r="C98" i="10"/>
  <c r="C205" i="10"/>
  <c r="C166" i="10"/>
  <c r="C61" i="10"/>
  <c r="C64" i="10"/>
  <c r="C134" i="10"/>
  <c r="C182" i="10"/>
  <c r="C141" i="10"/>
  <c r="C138" i="10"/>
  <c r="C211" i="10"/>
  <c r="C103" i="10"/>
  <c r="C121" i="10"/>
  <c r="C178" i="10"/>
  <c r="C125" i="10"/>
  <c r="C196" i="10"/>
  <c r="C89" i="10"/>
  <c r="C202" i="10"/>
  <c r="C167" i="10"/>
  <c r="C68" i="10"/>
  <c r="C195" i="10"/>
  <c r="C153" i="10"/>
  <c r="C173" i="10"/>
  <c r="C62" i="10"/>
  <c r="C107" i="10"/>
  <c r="C22" i="10"/>
  <c r="C80" i="10"/>
  <c r="C118" i="10"/>
  <c r="C181" i="10"/>
  <c r="C160" i="10"/>
  <c r="C108" i="10"/>
  <c r="C52" i="10"/>
  <c r="C130" i="10"/>
  <c r="C78" i="10"/>
  <c r="C74" i="10"/>
  <c r="C131" i="10"/>
  <c r="C172" i="10"/>
  <c r="C99" i="10"/>
  <c r="C188" i="10"/>
  <c r="C113" i="10"/>
  <c r="C69" i="10"/>
  <c r="C177" i="10"/>
  <c r="C154" i="10"/>
  <c r="C86" i="10"/>
  <c r="C40" i="10"/>
  <c r="C79" i="10"/>
  <c r="C143" i="10"/>
  <c r="C180" i="10"/>
  <c r="C124" i="10"/>
  <c r="C206" i="10"/>
  <c r="C193" i="10"/>
  <c r="C137" i="10"/>
  <c r="C85" i="10"/>
  <c r="C201" i="10"/>
  <c r="C162" i="10"/>
  <c r="C101" i="10"/>
  <c r="C45" i="10"/>
  <c r="C95" i="10"/>
  <c r="C30" i="10"/>
  <c r="C187" i="10"/>
  <c r="C144" i="10"/>
  <c r="C43" i="10"/>
  <c r="C199" i="10"/>
  <c r="C148" i="10"/>
  <c r="C92" i="10"/>
  <c r="C147" i="10"/>
  <c r="C110" i="10"/>
  <c r="C60" i="10"/>
  <c r="C189" i="10"/>
  <c r="C102" i="10"/>
  <c r="C129" i="10"/>
  <c r="C50" i="10"/>
  <c r="C200" i="10"/>
  <c r="C156" i="10"/>
  <c r="C51" i="10"/>
  <c r="C208" i="10"/>
  <c r="C152" i="10"/>
  <c r="C97" i="10"/>
  <c r="C210" i="10"/>
  <c r="C19" i="10"/>
  <c r="C120" i="10"/>
  <c r="C66" i="10"/>
  <c r="C59" i="10"/>
  <c r="C207" i="10"/>
  <c r="C76" i="10"/>
  <c r="C111" i="10"/>
  <c r="C176" i="10"/>
  <c r="C159" i="10"/>
  <c r="C105" i="10"/>
  <c r="C49" i="10"/>
  <c r="C128" i="10"/>
  <c r="C73" i="10"/>
  <c r="C34" i="10"/>
  <c r="C67" i="10"/>
  <c r="C122" i="10"/>
  <c r="C169" i="10"/>
  <c r="C88" i="10"/>
  <c r="C135" i="10"/>
  <c r="C185" i="10"/>
  <c r="C165" i="10"/>
  <c r="C112" i="10"/>
  <c r="C57" i="10"/>
  <c r="C175" i="10"/>
  <c r="C146" i="10"/>
  <c r="C82" i="10"/>
  <c r="C38" i="10"/>
  <c r="C77" i="10"/>
  <c r="C139" i="10"/>
  <c r="C179" i="10"/>
  <c r="C116" i="10"/>
  <c r="C191" i="10"/>
  <c r="C192" i="10"/>
  <c r="C133" i="10"/>
  <c r="C83" i="10"/>
  <c r="C194" i="10"/>
  <c r="C161" i="10"/>
  <c r="C100" i="10"/>
  <c r="C42" i="10"/>
  <c r="C75" i="10"/>
  <c r="C186" i="10"/>
  <c r="C158" i="10"/>
  <c r="C44" i="10"/>
  <c r="C93" i="10"/>
  <c r="C54" i="10"/>
  <c r="C94" i="10"/>
  <c r="C183" i="10"/>
  <c r="C136" i="10"/>
  <c r="C39" i="10"/>
  <c r="C197" i="10"/>
  <c r="C17" i="10"/>
  <c r="C145" i="10"/>
  <c r="C91" i="10"/>
  <c r="C142" i="10"/>
  <c r="C106" i="10"/>
  <c r="C58" i="10"/>
  <c r="C123" i="10"/>
  <c r="C46" i="10"/>
  <c r="C198" i="10"/>
  <c r="C155" i="10"/>
  <c r="C47" i="10"/>
  <c r="C209" i="10"/>
  <c r="C27" i="10"/>
  <c r="C151" i="10"/>
  <c r="C96" i="10"/>
  <c r="C174" i="10"/>
  <c r="C117" i="10"/>
  <c r="C65" i="10"/>
  <c r="C163" i="10"/>
  <c r="C55" i="10"/>
  <c r="C203" i="10"/>
  <c r="C72" i="10"/>
  <c r="C212" i="10"/>
  <c r="C170" i="10"/>
  <c r="C157" i="10"/>
  <c r="C104" i="10"/>
  <c r="C48" i="10"/>
  <c r="C126" i="10"/>
  <c r="C70" i="10"/>
  <c r="C33" i="10"/>
  <c r="C63" i="10"/>
  <c r="C119" i="10"/>
  <c r="C168" i="10"/>
  <c r="C84" i="10"/>
  <c r="C127" i="10"/>
  <c r="C184" i="10"/>
  <c r="C164" i="10"/>
  <c r="C109" i="10"/>
  <c r="C53" i="10"/>
  <c r="C171" i="10"/>
  <c r="C140" i="10"/>
  <c r="C81" i="10"/>
  <c r="C37" i="10"/>
  <c r="A3" i="14"/>
  <c r="A7" i="14" l="1"/>
  <c r="B7" i="14" s="1"/>
  <c r="C7" i="14" s="1"/>
  <c r="D7" i="14" l="1"/>
  <c r="E7" i="14"/>
  <c r="F7" i="14" s="1"/>
  <c r="A8" i="14"/>
  <c r="B8" i="14" s="1"/>
  <c r="C8" i="14" s="1"/>
  <c r="D8" i="14" s="1"/>
  <c r="E8" i="14" l="1"/>
  <c r="F8" i="14" s="1"/>
  <c r="A9" i="14"/>
  <c r="A10" i="14" s="1"/>
  <c r="B9" i="14" l="1"/>
  <c r="C9" i="14" s="1"/>
  <c r="D9" i="14" s="1"/>
  <c r="B10" i="14"/>
  <c r="C10" i="14" s="1"/>
  <c r="D10" i="14" s="1"/>
  <c r="A11" i="14"/>
  <c r="E9" i="14" l="1"/>
  <c r="F9" i="14" s="1"/>
  <c r="E10" i="14"/>
  <c r="B11" i="14"/>
  <c r="C11" i="14" s="1"/>
  <c r="D11" i="14" s="1"/>
  <c r="A12" i="14"/>
  <c r="F10" i="14" l="1"/>
  <c r="E11" i="14"/>
  <c r="B12" i="14"/>
  <c r="C12" i="14" s="1"/>
  <c r="D12" i="14" s="1"/>
  <c r="A13" i="14"/>
  <c r="F11" i="14" l="1"/>
  <c r="E12" i="14"/>
  <c r="B13" i="14"/>
  <c r="C13" i="14" s="1"/>
  <c r="D13" i="14" s="1"/>
  <c r="A14" i="14"/>
  <c r="F12" i="14" l="1"/>
  <c r="E13" i="14"/>
  <c r="B14" i="14"/>
  <c r="C14" i="14" s="1"/>
  <c r="D14" i="14" s="1"/>
  <c r="A15" i="14"/>
  <c r="F13" i="14" l="1"/>
  <c r="E14" i="14"/>
  <c r="B15" i="14"/>
  <c r="C15" i="14" s="1"/>
  <c r="D15" i="14" s="1"/>
  <c r="A16" i="14"/>
  <c r="A17" i="14" s="1"/>
  <c r="F14" i="14" l="1"/>
  <c r="E15" i="14"/>
  <c r="A18" i="14"/>
  <c r="B17" i="14"/>
  <c r="C17" i="14" s="1"/>
  <c r="D17" i="14" s="1"/>
  <c r="B16" i="14"/>
  <c r="C16" i="14" s="1"/>
  <c r="D16" i="14" s="1"/>
  <c r="F15" i="14" l="1"/>
  <c r="E16" i="14"/>
  <c r="E17" i="14"/>
  <c r="B18" i="14"/>
  <c r="C18" i="14" s="1"/>
  <c r="D18" i="14" s="1"/>
  <c r="A19" i="14"/>
  <c r="F16" i="14" l="1"/>
  <c r="F17" i="14" s="1"/>
  <c r="E18" i="14"/>
  <c r="B19" i="14"/>
  <c r="C19" i="14" s="1"/>
  <c r="D19" i="14" s="1"/>
  <c r="A20" i="14"/>
  <c r="F18" i="14" l="1"/>
  <c r="E19" i="14"/>
  <c r="A21" i="14"/>
  <c r="B20" i="14"/>
  <c r="C20" i="14" s="1"/>
  <c r="D20" i="14" s="1"/>
  <c r="F19" i="14" l="1"/>
  <c r="E20" i="14"/>
  <c r="A22" i="14"/>
  <c r="B21" i="14"/>
  <c r="C21" i="14" s="1"/>
  <c r="D21" i="14" s="1"/>
  <c r="F20" i="14" l="1"/>
  <c r="E21" i="14"/>
  <c r="B22" i="14"/>
  <c r="C22" i="14" s="1"/>
  <c r="D22" i="14" s="1"/>
  <c r="A23" i="14"/>
  <c r="F21" i="14" l="1"/>
  <c r="E22" i="14"/>
  <c r="B23" i="14"/>
  <c r="C23" i="14" s="1"/>
  <c r="D23" i="14" s="1"/>
  <c r="A24" i="14"/>
  <c r="F22" i="14" l="1"/>
  <c r="E23" i="14"/>
  <c r="A25" i="14"/>
  <c r="B24" i="14"/>
  <c r="C24" i="14" s="1"/>
  <c r="D24" i="14" s="1"/>
  <c r="F23" i="14" l="1"/>
  <c r="E24" i="14"/>
  <c r="A26" i="14"/>
  <c r="B25" i="14"/>
  <c r="C25" i="14" s="1"/>
  <c r="D25" i="14" s="1"/>
  <c r="F24" i="14" l="1"/>
  <c r="E25" i="14"/>
  <c r="A27" i="14"/>
  <c r="B26" i="14"/>
  <c r="C26" i="14" s="1"/>
  <c r="D26" i="14" s="1"/>
  <c r="F25" i="14" l="1"/>
  <c r="E26" i="14"/>
  <c r="B27" i="14"/>
  <c r="C27" i="14" s="1"/>
  <c r="D27" i="14" s="1"/>
  <c r="A28" i="14"/>
  <c r="F26" i="14" l="1"/>
  <c r="E27" i="14"/>
  <c r="A29" i="14"/>
  <c r="B28" i="14"/>
  <c r="C28" i="14" s="1"/>
  <c r="D28" i="14" s="1"/>
  <c r="F27" i="14" l="1"/>
  <c r="E28" i="14"/>
  <c r="A30" i="14"/>
  <c r="B29" i="14"/>
  <c r="C29" i="14" s="1"/>
  <c r="D29" i="14" s="1"/>
  <c r="F28" i="14" l="1"/>
  <c r="E29" i="14"/>
  <c r="B30" i="14"/>
  <c r="C30" i="14" s="1"/>
  <c r="D30" i="14" s="1"/>
  <c r="A31" i="14"/>
  <c r="F29" i="14" l="1"/>
  <c r="E30" i="14"/>
  <c r="B31" i="14"/>
  <c r="C31" i="14" s="1"/>
  <c r="D31" i="14" s="1"/>
  <c r="A32" i="14"/>
  <c r="F30" i="14" l="1"/>
  <c r="E31" i="14"/>
  <c r="A33" i="14"/>
  <c r="B32" i="14"/>
  <c r="C32" i="14" s="1"/>
  <c r="D32" i="14" s="1"/>
  <c r="F31" i="14" l="1"/>
  <c r="E32" i="14"/>
  <c r="A34" i="14"/>
  <c r="B33" i="14"/>
  <c r="C33" i="14" s="1"/>
  <c r="D33" i="14" s="1"/>
  <c r="F32" i="14" l="1"/>
  <c r="E33" i="14"/>
  <c r="B34" i="14"/>
  <c r="C34" i="14" s="1"/>
  <c r="D34" i="14" s="1"/>
  <c r="A35" i="14"/>
  <c r="F33" i="14" l="1"/>
  <c r="E34" i="14"/>
  <c r="B35" i="14"/>
  <c r="C35" i="14" s="1"/>
  <c r="D35" i="14" s="1"/>
  <c r="A36" i="14"/>
  <c r="F34" i="14" l="1"/>
  <c r="E35" i="14"/>
  <c r="A37" i="14"/>
  <c r="B36" i="14"/>
  <c r="C36" i="14" s="1"/>
  <c r="D36" i="14" s="1"/>
  <c r="F35" i="14" l="1"/>
  <c r="E36" i="14"/>
  <c r="A38" i="14"/>
  <c r="B37" i="14"/>
  <c r="C37" i="14" s="1"/>
  <c r="D37" i="14" s="1"/>
  <c r="F36" i="14" l="1"/>
  <c r="E37" i="14"/>
  <c r="B38" i="14"/>
  <c r="C38" i="14" s="1"/>
  <c r="D38" i="14" s="1"/>
  <c r="A39" i="14"/>
  <c r="F37" i="14" l="1"/>
  <c r="E38" i="14"/>
  <c r="B39" i="14"/>
  <c r="C39" i="14" s="1"/>
  <c r="D39" i="14" s="1"/>
  <c r="A40" i="14"/>
  <c r="F38" i="14" l="1"/>
  <c r="E39" i="14"/>
  <c r="A41" i="14"/>
  <c r="B40" i="14"/>
  <c r="C40" i="14" s="1"/>
  <c r="D40" i="14" s="1"/>
  <c r="F39" i="14" l="1"/>
  <c r="E40" i="14"/>
  <c r="A42" i="14"/>
  <c r="B41" i="14"/>
  <c r="C41" i="14" s="1"/>
  <c r="D41" i="14" s="1"/>
  <c r="F40" i="14" l="1"/>
  <c r="E41" i="14"/>
  <c r="A43" i="14"/>
  <c r="B42" i="14"/>
  <c r="C42" i="14" s="1"/>
  <c r="D42" i="14" s="1"/>
  <c r="F41" i="14" l="1"/>
  <c r="E42" i="14"/>
  <c r="B43" i="14"/>
  <c r="C43" i="14" s="1"/>
  <c r="D43" i="14" s="1"/>
  <c r="A44" i="14"/>
  <c r="F42" i="14" l="1"/>
  <c r="E43" i="14"/>
  <c r="A45" i="14"/>
  <c r="B44" i="14"/>
  <c r="C44" i="14" s="1"/>
  <c r="D44" i="14" s="1"/>
  <c r="F43" i="14" l="1"/>
  <c r="E44" i="14"/>
  <c r="A46" i="14"/>
  <c r="B45" i="14"/>
  <c r="C45" i="14" s="1"/>
  <c r="D45" i="14" s="1"/>
  <c r="F44" i="14" l="1"/>
  <c r="E45" i="14"/>
  <c r="B46" i="14"/>
  <c r="C46" i="14" s="1"/>
  <c r="D46" i="14" s="1"/>
  <c r="A47" i="14"/>
  <c r="F45" i="14" l="1"/>
  <c r="E46" i="14"/>
  <c r="B47" i="14"/>
  <c r="C47" i="14" s="1"/>
  <c r="D47" i="14" s="1"/>
  <c r="A48" i="14"/>
  <c r="F46" i="14" l="1"/>
  <c r="E47" i="14"/>
  <c r="B48" i="14"/>
  <c r="C48" i="14" s="1"/>
  <c r="D48" i="14" s="1"/>
  <c r="A49" i="14"/>
  <c r="F47" i="14" l="1"/>
  <c r="E48" i="14"/>
  <c r="A50" i="14"/>
  <c r="B49" i="14"/>
  <c r="C49" i="14" s="1"/>
  <c r="D49" i="14" s="1"/>
  <c r="F48" i="14" l="1"/>
  <c r="E49" i="14"/>
  <c r="B50" i="14"/>
  <c r="C50" i="14" s="1"/>
  <c r="D50" i="14" s="1"/>
  <c r="A51" i="14"/>
  <c r="F49" i="14" l="1"/>
  <c r="E50" i="14"/>
  <c r="B51" i="14"/>
  <c r="C51" i="14" s="1"/>
  <c r="D51" i="14" s="1"/>
  <c r="A52" i="14"/>
  <c r="F50" i="14" l="1"/>
  <c r="E51" i="14"/>
  <c r="A53" i="14"/>
  <c r="B52" i="14"/>
  <c r="C52" i="14" s="1"/>
  <c r="D52" i="14" s="1"/>
  <c r="F51" i="14" l="1"/>
  <c r="E52" i="14"/>
  <c r="A54" i="14"/>
  <c r="B53" i="14"/>
  <c r="C53" i="14" s="1"/>
  <c r="D53" i="14" s="1"/>
  <c r="F52" i="14" l="1"/>
  <c r="E53" i="14"/>
  <c r="A55" i="14"/>
  <c r="B54" i="14"/>
  <c r="C54" i="14" s="1"/>
  <c r="D54" i="14" s="1"/>
  <c r="F53" i="14" l="1"/>
  <c r="E54" i="14"/>
  <c r="B55" i="14"/>
  <c r="C55" i="14" s="1"/>
  <c r="D55" i="14" s="1"/>
  <c r="A56" i="14"/>
  <c r="F54" i="14" l="1"/>
  <c r="E55" i="14"/>
  <c r="A57" i="14"/>
  <c r="B56" i="14"/>
  <c r="C56" i="14" s="1"/>
  <c r="D56" i="14" s="1"/>
  <c r="F55" i="14" l="1"/>
  <c r="E56" i="14"/>
  <c r="A58" i="14"/>
  <c r="B57" i="14"/>
  <c r="C57" i="14" s="1"/>
  <c r="D57" i="14" s="1"/>
  <c r="F56" i="14" l="1"/>
  <c r="E57" i="14"/>
  <c r="A59" i="14"/>
  <c r="B58" i="14"/>
  <c r="C58" i="14" s="1"/>
  <c r="D58" i="14" s="1"/>
  <c r="F57" i="14" l="1"/>
  <c r="E58" i="14"/>
  <c r="B59" i="14"/>
  <c r="C59" i="14" s="1"/>
  <c r="D59" i="14" s="1"/>
  <c r="A60" i="14"/>
  <c r="F58" i="14" l="1"/>
  <c r="E59" i="14"/>
  <c r="A61" i="14"/>
  <c r="B60" i="14"/>
  <c r="C60" i="14" s="1"/>
  <c r="D60" i="14" s="1"/>
  <c r="F59" i="14" l="1"/>
  <c r="E60" i="14"/>
  <c r="A62" i="14"/>
  <c r="B61" i="14"/>
  <c r="C61" i="14" s="1"/>
  <c r="D61" i="14" s="1"/>
  <c r="F60" i="14" l="1"/>
  <c r="E61" i="14"/>
  <c r="B62" i="14"/>
  <c r="C62" i="14" s="1"/>
  <c r="D62" i="14" s="1"/>
  <c r="A63" i="14"/>
  <c r="F61" i="14" l="1"/>
  <c r="E62" i="14"/>
  <c r="B63" i="14"/>
  <c r="C63" i="14" s="1"/>
  <c r="D63" i="14" s="1"/>
  <c r="A64" i="14"/>
  <c r="F62" i="14" l="1"/>
  <c r="E63" i="14"/>
  <c r="B64" i="14"/>
  <c r="C64" i="14" s="1"/>
  <c r="D64" i="14" s="1"/>
  <c r="A65" i="14"/>
  <c r="F63" i="14" l="1"/>
  <c r="E64" i="14"/>
  <c r="A66" i="14"/>
  <c r="B65" i="14"/>
  <c r="C65" i="14" s="1"/>
  <c r="D65" i="14" s="1"/>
  <c r="F64" i="14" l="1"/>
  <c r="E65" i="14"/>
  <c r="B66" i="14"/>
  <c r="C66" i="14" s="1"/>
  <c r="D66" i="14" s="1"/>
  <c r="A67" i="14"/>
  <c r="F65" i="14" l="1"/>
  <c r="E66" i="14"/>
  <c r="B67" i="14"/>
  <c r="C67" i="14" s="1"/>
  <c r="D67" i="14" s="1"/>
  <c r="A68" i="14"/>
  <c r="F66" i="14" l="1"/>
  <c r="E67" i="14"/>
  <c r="B68" i="14"/>
  <c r="C68" i="14" s="1"/>
  <c r="D68" i="14" s="1"/>
  <c r="A69" i="14"/>
  <c r="F67" i="14" l="1"/>
  <c r="E68" i="14"/>
  <c r="A70" i="14"/>
  <c r="B69" i="14"/>
  <c r="C69" i="14" s="1"/>
  <c r="D69" i="14" s="1"/>
  <c r="F68" i="14" l="1"/>
  <c r="E69" i="14"/>
  <c r="A71" i="14"/>
  <c r="B70" i="14"/>
  <c r="C70" i="14" s="1"/>
  <c r="D70" i="14" s="1"/>
  <c r="F69" i="14" l="1"/>
  <c r="E70" i="14"/>
  <c r="B71" i="14"/>
  <c r="C71" i="14" s="1"/>
  <c r="D71" i="14" s="1"/>
  <c r="A72" i="14"/>
  <c r="F70" i="14" l="1"/>
  <c r="E71" i="14"/>
  <c r="A73" i="14"/>
  <c r="B72" i="14"/>
  <c r="C72" i="14" s="1"/>
  <c r="D72" i="14" s="1"/>
  <c r="F71" i="14" l="1"/>
  <c r="E72" i="14"/>
  <c r="A74" i="14"/>
  <c r="B73" i="14"/>
  <c r="C73" i="14" s="1"/>
  <c r="D73" i="14" s="1"/>
  <c r="F72" i="14" l="1"/>
  <c r="E73" i="14"/>
  <c r="A75" i="14"/>
  <c r="B74" i="14"/>
  <c r="C74" i="14" s="1"/>
  <c r="D74" i="14" s="1"/>
  <c r="F73" i="14" l="1"/>
  <c r="E74" i="14"/>
  <c r="B75" i="14"/>
  <c r="C75" i="14" s="1"/>
  <c r="D75" i="14" s="1"/>
  <c r="A76" i="14"/>
  <c r="F74" i="14" l="1"/>
  <c r="E75" i="14"/>
  <c r="A77" i="14"/>
  <c r="B76" i="14"/>
  <c r="C76" i="14" s="1"/>
  <c r="D76" i="14" s="1"/>
  <c r="F75" i="14" l="1"/>
  <c r="E76" i="14"/>
  <c r="A78" i="14"/>
  <c r="B77" i="14"/>
  <c r="C77" i="14" s="1"/>
  <c r="D77" i="14" s="1"/>
  <c r="F76" i="14" l="1"/>
  <c r="E77" i="14"/>
  <c r="A79" i="14"/>
  <c r="B78" i="14"/>
  <c r="C78" i="14" s="1"/>
  <c r="D78" i="14" s="1"/>
  <c r="F77" i="14" l="1"/>
  <c r="E78" i="14"/>
  <c r="B79" i="14"/>
  <c r="C79" i="14" s="1"/>
  <c r="D79" i="14" s="1"/>
  <c r="A80" i="14"/>
  <c r="F78" i="14" l="1"/>
  <c r="E79" i="14"/>
  <c r="B80" i="14"/>
  <c r="C80" i="14" s="1"/>
  <c r="D80" i="14" s="1"/>
  <c r="A81" i="14"/>
  <c r="F79" i="14" l="1"/>
  <c r="E80" i="14"/>
  <c r="A82" i="14"/>
  <c r="B81" i="14"/>
  <c r="C81" i="14" s="1"/>
  <c r="D81" i="14" s="1"/>
  <c r="F80" i="14" l="1"/>
  <c r="E81" i="14"/>
  <c r="B82" i="14"/>
  <c r="C82" i="14" s="1"/>
  <c r="D82" i="14" s="1"/>
  <c r="A83" i="14"/>
  <c r="F81" i="14" l="1"/>
  <c r="E82" i="14"/>
  <c r="B83" i="14"/>
  <c r="C83" i="14" s="1"/>
  <c r="D83" i="14" s="1"/>
  <c r="A84" i="14"/>
  <c r="F82" i="14" l="1"/>
  <c r="E83" i="14"/>
  <c r="A85" i="14"/>
  <c r="B84" i="14"/>
  <c r="C84" i="14" s="1"/>
  <c r="D84" i="14" s="1"/>
  <c r="F83" i="14" l="1"/>
  <c r="E84" i="14"/>
  <c r="A86" i="14"/>
  <c r="B85" i="14"/>
  <c r="C85" i="14" s="1"/>
  <c r="D85" i="14" s="1"/>
  <c r="F84" i="14" l="1"/>
  <c r="E85" i="14"/>
  <c r="A87" i="14"/>
  <c r="B86" i="14"/>
  <c r="C86" i="14" s="1"/>
  <c r="D86" i="14" s="1"/>
  <c r="F85" i="14" l="1"/>
  <c r="E86" i="14"/>
  <c r="B87" i="14"/>
  <c r="C87" i="14" s="1"/>
  <c r="D87" i="14" s="1"/>
  <c r="A88" i="14"/>
  <c r="F86" i="14" l="1"/>
  <c r="E87" i="14"/>
  <c r="A89" i="14"/>
  <c r="B88" i="14"/>
  <c r="C88" i="14" s="1"/>
  <c r="D88" i="14" s="1"/>
  <c r="F87" i="14" l="1"/>
  <c r="E88" i="14"/>
  <c r="A90" i="14"/>
  <c r="B89" i="14"/>
  <c r="C89" i="14" s="1"/>
  <c r="D89" i="14" s="1"/>
  <c r="F88" i="14" l="1"/>
  <c r="E89" i="14"/>
  <c r="A91" i="14"/>
  <c r="B90" i="14"/>
  <c r="C90" i="14" s="1"/>
  <c r="D90" i="14" s="1"/>
  <c r="F89" i="14" l="1"/>
  <c r="E90" i="14"/>
  <c r="B91" i="14"/>
  <c r="C91" i="14" s="1"/>
  <c r="D91" i="14" s="1"/>
  <c r="A92" i="14"/>
  <c r="F90" i="14" l="1"/>
  <c r="E91" i="14"/>
  <c r="A93" i="14"/>
  <c r="B92" i="14"/>
  <c r="C92" i="14" s="1"/>
  <c r="D92" i="14" s="1"/>
  <c r="F91" i="14" l="1"/>
  <c r="E92" i="14"/>
  <c r="A94" i="14"/>
  <c r="B93" i="14"/>
  <c r="C93" i="14" s="1"/>
  <c r="D93" i="14" s="1"/>
  <c r="F92" i="14" l="1"/>
  <c r="E93" i="14"/>
  <c r="B94" i="14"/>
  <c r="C94" i="14" s="1"/>
  <c r="D94" i="14" s="1"/>
  <c r="A95" i="14"/>
  <c r="F93" i="14" l="1"/>
  <c r="E94" i="14"/>
  <c r="B95" i="14"/>
  <c r="C95" i="14" s="1"/>
  <c r="D95" i="14" s="1"/>
  <c r="A96" i="14"/>
  <c r="F94" i="14" l="1"/>
  <c r="E95" i="14"/>
  <c r="B96" i="14"/>
  <c r="C96" i="14" s="1"/>
  <c r="D96" i="14" s="1"/>
  <c r="A97" i="14"/>
  <c r="F95" i="14" l="1"/>
  <c r="E96" i="14"/>
  <c r="A98" i="14"/>
  <c r="B97" i="14"/>
  <c r="C97" i="14" s="1"/>
  <c r="D97" i="14" s="1"/>
  <c r="F96" i="14" l="1"/>
  <c r="E97" i="14"/>
  <c r="B98" i="14"/>
  <c r="C98" i="14" s="1"/>
  <c r="D98" i="14" s="1"/>
  <c r="A99" i="14"/>
  <c r="F97" i="14" l="1"/>
  <c r="E98" i="14"/>
  <c r="B99" i="14"/>
  <c r="C99" i="14" s="1"/>
  <c r="D99" i="14" s="1"/>
  <c r="A100" i="14"/>
  <c r="F98" i="14" l="1"/>
  <c r="E99" i="14"/>
  <c r="B100" i="14"/>
  <c r="C100" i="14" s="1"/>
  <c r="D100" i="14" s="1"/>
  <c r="A101" i="14"/>
  <c r="F99" i="14" l="1"/>
  <c r="E100" i="14"/>
  <c r="A102" i="14"/>
  <c r="B101" i="14"/>
  <c r="C101" i="14" s="1"/>
  <c r="D101" i="14" s="1"/>
  <c r="F100" i="14" l="1"/>
  <c r="E101" i="14"/>
  <c r="A103" i="14"/>
  <c r="B102" i="14"/>
  <c r="C102" i="14" s="1"/>
  <c r="D102" i="14" s="1"/>
  <c r="F101" i="14" l="1"/>
  <c r="E102" i="14"/>
  <c r="A104" i="14"/>
  <c r="B103" i="14"/>
  <c r="C103" i="14" s="1"/>
  <c r="D103" i="14" s="1"/>
  <c r="F102" i="14" l="1"/>
  <c r="E103" i="14"/>
  <c r="A105" i="14"/>
  <c r="B104" i="14"/>
  <c r="C104" i="14" s="1"/>
  <c r="D104" i="14" s="1"/>
  <c r="F103" i="14" l="1"/>
  <c r="E104" i="14"/>
  <c r="A106" i="14"/>
  <c r="B105" i="14"/>
  <c r="C105" i="14" s="1"/>
  <c r="D105" i="14" s="1"/>
  <c r="F104" i="14" l="1"/>
  <c r="E105" i="14"/>
  <c r="A107" i="14"/>
  <c r="B106" i="14"/>
  <c r="C106" i="14" s="1"/>
  <c r="D106" i="14" s="1"/>
  <c r="F105" i="14" l="1"/>
  <c r="E106" i="14"/>
  <c r="A108" i="14"/>
  <c r="B107" i="14"/>
  <c r="C107" i="14" s="1"/>
  <c r="D107" i="14" s="1"/>
  <c r="F106" i="14" l="1"/>
  <c r="E107" i="14"/>
  <c r="A109" i="14"/>
  <c r="B108" i="14"/>
  <c r="C108" i="14" s="1"/>
  <c r="D108" i="14" s="1"/>
  <c r="F107" i="14" l="1"/>
  <c r="E108" i="14"/>
  <c r="A110" i="14"/>
  <c r="B109" i="14"/>
  <c r="C109" i="14" s="1"/>
  <c r="D109" i="14" s="1"/>
  <c r="F108" i="14" l="1"/>
  <c r="E109" i="14"/>
  <c r="A111" i="14"/>
  <c r="B110" i="14"/>
  <c r="C110" i="14" s="1"/>
  <c r="D110" i="14" s="1"/>
  <c r="F109" i="14" l="1"/>
  <c r="E110" i="14"/>
  <c r="A112" i="14"/>
  <c r="B111" i="14"/>
  <c r="C111" i="14" s="1"/>
  <c r="D111" i="14" s="1"/>
  <c r="F110" i="14" l="1"/>
  <c r="E111" i="14"/>
  <c r="A113" i="14"/>
  <c r="B112" i="14"/>
  <c r="C112" i="14" s="1"/>
  <c r="D112" i="14" s="1"/>
  <c r="F111" i="14" l="1"/>
  <c r="E112" i="14"/>
  <c r="A114" i="14"/>
  <c r="B113" i="14"/>
  <c r="C113" i="14" s="1"/>
  <c r="D113" i="14" s="1"/>
  <c r="F112" i="14" l="1"/>
  <c r="E113" i="14"/>
  <c r="A115" i="14"/>
  <c r="B114" i="14"/>
  <c r="C114" i="14" s="1"/>
  <c r="D114" i="14" s="1"/>
  <c r="F113" i="14" l="1"/>
  <c r="E114" i="14"/>
  <c r="A116" i="14"/>
  <c r="B115" i="14"/>
  <c r="C115" i="14" s="1"/>
  <c r="D115" i="14" s="1"/>
  <c r="F114" i="14" l="1"/>
  <c r="E115" i="14"/>
  <c r="A117" i="14"/>
  <c r="B116" i="14"/>
  <c r="C116" i="14" s="1"/>
  <c r="D116" i="14" s="1"/>
  <c r="F115" i="14" l="1"/>
  <c r="E116" i="14"/>
  <c r="A118" i="14"/>
  <c r="B117" i="14"/>
  <c r="C117" i="14" s="1"/>
  <c r="D117" i="14" s="1"/>
  <c r="F116" i="14" l="1"/>
  <c r="E117" i="14"/>
  <c r="A119" i="14"/>
  <c r="B118" i="14"/>
  <c r="C118" i="14" s="1"/>
  <c r="D118" i="14" s="1"/>
  <c r="F117" i="14" l="1"/>
  <c r="E118" i="14"/>
  <c r="A120" i="14"/>
  <c r="B119" i="14"/>
  <c r="C119" i="14" s="1"/>
  <c r="D119" i="14" s="1"/>
  <c r="F118" i="14" l="1"/>
  <c r="E119" i="14"/>
  <c r="A121" i="14"/>
  <c r="B120" i="14"/>
  <c r="C120" i="14" s="1"/>
  <c r="D120" i="14" s="1"/>
  <c r="F119" i="14" l="1"/>
  <c r="E120" i="14"/>
  <c r="A122" i="14"/>
  <c r="B121" i="14"/>
  <c r="C121" i="14" s="1"/>
  <c r="D121" i="14" s="1"/>
  <c r="F120" i="14" l="1"/>
  <c r="E121" i="14"/>
  <c r="A123" i="14"/>
  <c r="B122" i="14"/>
  <c r="C122" i="14" s="1"/>
  <c r="D122" i="14" s="1"/>
  <c r="F121" i="14" l="1"/>
  <c r="E122" i="14"/>
  <c r="A124" i="14"/>
  <c r="B123" i="14"/>
  <c r="C123" i="14" s="1"/>
  <c r="D123" i="14" s="1"/>
  <c r="F122" i="14" l="1"/>
  <c r="E123" i="14"/>
  <c r="A125" i="14"/>
  <c r="B124" i="14"/>
  <c r="C124" i="14" s="1"/>
  <c r="D124" i="14" s="1"/>
  <c r="F123" i="14" l="1"/>
  <c r="E124" i="14"/>
  <c r="A126" i="14"/>
  <c r="B125" i="14"/>
  <c r="C125" i="14" s="1"/>
  <c r="D125" i="14" s="1"/>
  <c r="F124" i="14" l="1"/>
  <c r="E125" i="14"/>
  <c r="A127" i="14"/>
  <c r="B126" i="14"/>
  <c r="C126" i="14" s="1"/>
  <c r="D126" i="14" s="1"/>
  <c r="F125" i="14" l="1"/>
  <c r="E126" i="14"/>
  <c r="A128" i="14"/>
  <c r="B127" i="14"/>
  <c r="C127" i="14" s="1"/>
  <c r="D127" i="14" s="1"/>
  <c r="F126" i="14" l="1"/>
  <c r="E127" i="14"/>
  <c r="A129" i="14"/>
  <c r="B128" i="14"/>
  <c r="C128" i="14" s="1"/>
  <c r="D128" i="14" s="1"/>
  <c r="F127" i="14" l="1"/>
  <c r="E128" i="14"/>
  <c r="A130" i="14"/>
  <c r="B129" i="14"/>
  <c r="C129" i="14" s="1"/>
  <c r="D129" i="14" s="1"/>
  <c r="F128" i="14" l="1"/>
  <c r="E129" i="14"/>
  <c r="A131" i="14"/>
  <c r="B130" i="14"/>
  <c r="C130" i="14" s="1"/>
  <c r="D130" i="14" s="1"/>
  <c r="F129" i="14" l="1"/>
  <c r="E130" i="14"/>
  <c r="A132" i="14"/>
  <c r="B131" i="14"/>
  <c r="C131" i="14" s="1"/>
  <c r="D131" i="14" s="1"/>
  <c r="F130" i="14" l="1"/>
  <c r="E131" i="14"/>
  <c r="F131" i="14" s="1"/>
  <c r="A133" i="14"/>
  <c r="B132" i="14"/>
  <c r="C132" i="14" s="1"/>
  <c r="D132" i="14" s="1"/>
  <c r="E132" i="14" l="1"/>
  <c r="F132" i="14" s="1"/>
  <c r="A134" i="14"/>
  <c r="B133" i="14"/>
  <c r="C133" i="14" s="1"/>
  <c r="D133" i="14" s="1"/>
  <c r="E133" i="14" l="1"/>
  <c r="F133" i="14" s="1"/>
  <c r="B134" i="14"/>
  <c r="C134" i="14" s="1"/>
  <c r="D134" i="14" s="1"/>
  <c r="A135" i="14"/>
  <c r="E134" i="14" l="1"/>
  <c r="F134" i="14" s="1"/>
  <c r="A136" i="14"/>
  <c r="B135" i="14"/>
  <c r="C135" i="14" s="1"/>
  <c r="D135" i="14" s="1"/>
  <c r="E135" i="14" l="1"/>
  <c r="F135" i="14" s="1"/>
  <c r="A137" i="14"/>
  <c r="B136" i="14"/>
  <c r="C136" i="14" s="1"/>
  <c r="D136" i="14" s="1"/>
  <c r="E136" i="14" l="1"/>
  <c r="F136" i="14" s="1"/>
  <c r="A138" i="14"/>
  <c r="B137" i="14"/>
  <c r="C137" i="14" s="1"/>
  <c r="D137" i="14" s="1"/>
  <c r="E137" i="14" l="1"/>
  <c r="F137" i="14" s="1"/>
  <c r="A139" i="14"/>
  <c r="B138" i="14"/>
  <c r="C138" i="14" s="1"/>
  <c r="D138" i="14" s="1"/>
  <c r="E138" i="14" l="1"/>
  <c r="F138" i="14" s="1"/>
  <c r="A140" i="14"/>
  <c r="B139" i="14"/>
  <c r="C139" i="14" s="1"/>
  <c r="D139" i="14" s="1"/>
  <c r="E139" i="14" l="1"/>
  <c r="F139" i="14" s="1"/>
  <c r="A141" i="14"/>
  <c r="B140" i="14"/>
  <c r="C140" i="14" s="1"/>
  <c r="D140" i="14" s="1"/>
  <c r="E140" i="14" l="1"/>
  <c r="F140" i="14" s="1"/>
  <c r="A142" i="14"/>
  <c r="B141" i="14"/>
  <c r="C141" i="14" s="1"/>
  <c r="D141" i="14" s="1"/>
  <c r="E141" i="14" l="1"/>
  <c r="F141" i="14" s="1"/>
  <c r="B142" i="14"/>
  <c r="C142" i="14" s="1"/>
  <c r="D142" i="14" s="1"/>
  <c r="A143" i="14"/>
  <c r="E142" i="14" l="1"/>
  <c r="F142" i="14" s="1"/>
  <c r="A144" i="14"/>
  <c r="B143" i="14"/>
  <c r="C143" i="14" s="1"/>
  <c r="D143" i="14" s="1"/>
  <c r="E143" i="14" l="1"/>
  <c r="F143" i="14" s="1"/>
  <c r="A145" i="14"/>
  <c r="B144" i="14"/>
  <c r="C144" i="14" s="1"/>
  <c r="D144" i="14" s="1"/>
  <c r="E144" i="14" l="1"/>
  <c r="F144" i="14" s="1"/>
  <c r="A146" i="14"/>
  <c r="B145" i="14"/>
  <c r="C145" i="14" s="1"/>
  <c r="D145" i="14" s="1"/>
  <c r="E145" i="14" l="1"/>
  <c r="F145" i="14" s="1"/>
  <c r="A147" i="14"/>
  <c r="B146" i="14"/>
  <c r="C146" i="14" s="1"/>
  <c r="D146" i="14" s="1"/>
  <c r="E146" i="14" l="1"/>
  <c r="F146" i="14" s="1"/>
  <c r="A148" i="14"/>
  <c r="B147" i="14"/>
  <c r="C147" i="14" s="1"/>
  <c r="D147" i="14" s="1"/>
  <c r="E147" i="14" l="1"/>
  <c r="F147" i="14" s="1"/>
  <c r="A149" i="14"/>
  <c r="B148" i="14"/>
  <c r="C148" i="14" s="1"/>
  <c r="D148" i="14" s="1"/>
  <c r="E148" i="14" l="1"/>
  <c r="F148" i="14" s="1"/>
  <c r="A150" i="14"/>
  <c r="B149" i="14"/>
  <c r="C149" i="14" s="1"/>
  <c r="D149" i="14" s="1"/>
  <c r="E149" i="14" l="1"/>
  <c r="F149" i="14" s="1"/>
  <c r="A151" i="14"/>
  <c r="B150" i="14"/>
  <c r="C150" i="14" s="1"/>
  <c r="D150" i="14" s="1"/>
  <c r="E150" i="14" l="1"/>
  <c r="F150" i="14" s="1"/>
  <c r="A152" i="14"/>
  <c r="B151" i="14"/>
  <c r="C151" i="14" s="1"/>
  <c r="D151" i="14" s="1"/>
  <c r="E151" i="14" l="1"/>
  <c r="F151" i="14" s="1"/>
  <c r="A153" i="14"/>
  <c r="B152" i="14"/>
  <c r="C152" i="14" s="1"/>
  <c r="D152" i="14" s="1"/>
  <c r="E152" i="14" l="1"/>
  <c r="F152" i="14" s="1"/>
  <c r="A154" i="14"/>
  <c r="B153" i="14"/>
  <c r="C153" i="14" s="1"/>
  <c r="D153" i="14" s="1"/>
  <c r="E153" i="14" l="1"/>
  <c r="F153" i="14" s="1"/>
  <c r="A155" i="14"/>
  <c r="B154" i="14"/>
  <c r="C154" i="14" s="1"/>
  <c r="D154" i="14" s="1"/>
  <c r="E154" i="14" l="1"/>
  <c r="F154" i="14" s="1"/>
  <c r="A156" i="14"/>
  <c r="B155" i="14"/>
  <c r="C155" i="14" s="1"/>
  <c r="D155" i="14" s="1"/>
  <c r="E155" i="14" l="1"/>
  <c r="F155" i="14" s="1"/>
  <c r="A157" i="14"/>
  <c r="B156" i="14"/>
  <c r="C156" i="14" s="1"/>
  <c r="D156" i="14" s="1"/>
  <c r="E156" i="14" l="1"/>
  <c r="F156" i="14" s="1"/>
  <c r="A158" i="14"/>
  <c r="B157" i="14"/>
  <c r="C157" i="14" s="1"/>
  <c r="D157" i="14" s="1"/>
  <c r="E157" i="14" l="1"/>
  <c r="F157" i="14" s="1"/>
  <c r="A159" i="14"/>
  <c r="B158" i="14"/>
  <c r="C158" i="14" s="1"/>
  <c r="D158" i="14" s="1"/>
  <c r="E158" i="14" l="1"/>
  <c r="F158" i="14" s="1"/>
  <c r="A160" i="14"/>
  <c r="B159" i="14"/>
  <c r="C159" i="14" s="1"/>
  <c r="D159" i="14" s="1"/>
  <c r="E159" i="14" l="1"/>
  <c r="F159" i="14" s="1"/>
  <c r="A161" i="14"/>
  <c r="B160" i="14"/>
  <c r="C160" i="14" s="1"/>
  <c r="D160" i="14" s="1"/>
  <c r="E160" i="14" l="1"/>
  <c r="F160" i="14" s="1"/>
  <c r="A162" i="14"/>
  <c r="B161" i="14"/>
  <c r="C161" i="14" s="1"/>
  <c r="D161" i="14" s="1"/>
  <c r="E161" i="14" l="1"/>
  <c r="F161" i="14" s="1"/>
  <c r="A163" i="14"/>
  <c r="B162" i="14"/>
  <c r="C162" i="14" s="1"/>
  <c r="D162" i="14" s="1"/>
  <c r="E162" i="14" l="1"/>
  <c r="F162" i="14" s="1"/>
  <c r="A164" i="14"/>
  <c r="B163" i="14"/>
  <c r="C163" i="14" s="1"/>
  <c r="D163" i="14" s="1"/>
  <c r="E163" i="14" l="1"/>
  <c r="F163" i="14" s="1"/>
  <c r="A165" i="14"/>
  <c r="B164" i="14"/>
  <c r="C164" i="14" s="1"/>
  <c r="D164" i="14" s="1"/>
  <c r="E164" i="14" l="1"/>
  <c r="F164" i="14" s="1"/>
  <c r="A166" i="14"/>
  <c r="B165" i="14"/>
  <c r="C165" i="14" s="1"/>
  <c r="D165" i="14" s="1"/>
  <c r="E165" i="14" l="1"/>
  <c r="F165" i="14" s="1"/>
  <c r="A167" i="14"/>
  <c r="B166" i="14"/>
  <c r="C166" i="14" s="1"/>
  <c r="D166" i="14" s="1"/>
  <c r="E166" i="14" l="1"/>
  <c r="F166" i="14" s="1"/>
  <c r="A168" i="14"/>
  <c r="B167" i="14"/>
  <c r="C167" i="14" s="1"/>
  <c r="D167" i="14" s="1"/>
  <c r="E167" i="14" l="1"/>
  <c r="F167" i="14" s="1"/>
  <c r="A169" i="14"/>
  <c r="B168" i="14"/>
  <c r="C168" i="14" s="1"/>
  <c r="D168" i="14" s="1"/>
  <c r="E168" i="14" l="1"/>
  <c r="F168" i="14" s="1"/>
  <c r="A170" i="14"/>
  <c r="B169" i="14"/>
  <c r="C169" i="14" s="1"/>
  <c r="D169" i="14" s="1"/>
  <c r="E169" i="14" l="1"/>
  <c r="F169" i="14" s="1"/>
  <c r="A171" i="14"/>
  <c r="B170" i="14"/>
  <c r="C170" i="14" s="1"/>
  <c r="D170" i="14" s="1"/>
  <c r="E170" i="14" l="1"/>
  <c r="F170" i="14" s="1"/>
  <c r="A172" i="14"/>
  <c r="B171" i="14"/>
  <c r="C171" i="14" s="1"/>
  <c r="D171" i="14" s="1"/>
  <c r="E171" i="14" l="1"/>
  <c r="F171" i="14" s="1"/>
  <c r="A173" i="14"/>
  <c r="B172" i="14"/>
  <c r="C172" i="14" s="1"/>
  <c r="D172" i="14" s="1"/>
  <c r="E172" i="14" l="1"/>
  <c r="F172" i="14" s="1"/>
  <c r="A174" i="14"/>
  <c r="B173" i="14"/>
  <c r="C173" i="14" s="1"/>
  <c r="D173" i="14" s="1"/>
  <c r="E173" i="14" l="1"/>
  <c r="F173" i="14" s="1"/>
  <c r="A175" i="14"/>
  <c r="B174" i="14"/>
  <c r="C174" i="14" s="1"/>
  <c r="D174" i="14" s="1"/>
  <c r="E174" i="14" l="1"/>
  <c r="F174" i="14" s="1"/>
  <c r="A176" i="14"/>
  <c r="B175" i="14"/>
  <c r="C175" i="14" s="1"/>
  <c r="D175" i="14" s="1"/>
  <c r="E175" i="14" l="1"/>
  <c r="F175" i="14" s="1"/>
  <c r="A177" i="14"/>
  <c r="B176" i="14"/>
  <c r="C176" i="14" s="1"/>
  <c r="D176" i="14" s="1"/>
  <c r="E176" i="14" l="1"/>
  <c r="F176" i="14" s="1"/>
  <c r="A178" i="14"/>
  <c r="B177" i="14"/>
  <c r="C177" i="14" s="1"/>
  <c r="D177" i="14" s="1"/>
  <c r="E177" i="14" l="1"/>
  <c r="F177" i="14" s="1"/>
  <c r="A179" i="14"/>
  <c r="B178" i="14"/>
  <c r="C178" i="14" s="1"/>
  <c r="D178" i="14" s="1"/>
  <c r="E178" i="14" l="1"/>
  <c r="F178" i="14" s="1"/>
  <c r="A180" i="14"/>
  <c r="B179" i="14"/>
  <c r="C179" i="14" s="1"/>
  <c r="D179" i="14" s="1"/>
  <c r="E179" i="14" l="1"/>
  <c r="F179" i="14" s="1"/>
  <c r="A181" i="14"/>
  <c r="B180" i="14"/>
  <c r="C180" i="14" s="1"/>
  <c r="D180" i="14" s="1"/>
  <c r="E180" i="14" l="1"/>
  <c r="F180" i="14" s="1"/>
  <c r="A182" i="14"/>
  <c r="B181" i="14"/>
  <c r="C181" i="14" s="1"/>
  <c r="D181" i="14" s="1"/>
  <c r="E181" i="14" l="1"/>
  <c r="F181" i="14" s="1"/>
  <c r="A183" i="14"/>
  <c r="B182" i="14"/>
  <c r="C182" i="14" s="1"/>
  <c r="D182" i="14" s="1"/>
  <c r="E182" i="14" l="1"/>
  <c r="F182" i="14" s="1"/>
  <c r="A184" i="14"/>
  <c r="B183" i="14"/>
  <c r="C183" i="14" s="1"/>
  <c r="D183" i="14" s="1"/>
  <c r="E183" i="14" l="1"/>
  <c r="F183" i="14" s="1"/>
  <c r="A185" i="14"/>
  <c r="B184" i="14"/>
  <c r="C184" i="14" s="1"/>
  <c r="D184" i="14" s="1"/>
  <c r="E184" i="14" l="1"/>
  <c r="F184" i="14" s="1"/>
  <c r="A186" i="14"/>
  <c r="B185" i="14"/>
  <c r="C185" i="14" s="1"/>
  <c r="D185" i="14" s="1"/>
  <c r="E185" i="14" l="1"/>
  <c r="F185" i="14" s="1"/>
  <c r="A187" i="14"/>
  <c r="B186" i="14"/>
  <c r="C186" i="14" s="1"/>
  <c r="D186" i="14" s="1"/>
  <c r="E186" i="14" l="1"/>
  <c r="F186" i="14" s="1"/>
  <c r="A188" i="14"/>
  <c r="B187" i="14"/>
  <c r="C187" i="14" s="1"/>
  <c r="D187" i="14" s="1"/>
  <c r="E187" i="14" l="1"/>
  <c r="F187" i="14" s="1"/>
  <c r="A189" i="14"/>
  <c r="B188" i="14"/>
  <c r="C188" i="14" s="1"/>
  <c r="D188" i="14" s="1"/>
  <c r="E188" i="14" l="1"/>
  <c r="F188" i="14" s="1"/>
  <c r="A190" i="14"/>
  <c r="B189" i="14"/>
  <c r="C189" i="14" s="1"/>
  <c r="D189" i="14" s="1"/>
  <c r="E189" i="14" l="1"/>
  <c r="F189" i="14" s="1"/>
  <c r="A191" i="14"/>
  <c r="B190" i="14"/>
  <c r="C190" i="14" s="1"/>
  <c r="D190" i="14" s="1"/>
  <c r="E190" i="14" l="1"/>
  <c r="F190" i="14" s="1"/>
  <c r="A192" i="14"/>
  <c r="B191" i="14"/>
  <c r="C191" i="14" s="1"/>
  <c r="D191" i="14" s="1"/>
  <c r="E191" i="14" l="1"/>
  <c r="F191" i="14" s="1"/>
  <c r="A193" i="14"/>
  <c r="B192" i="14"/>
  <c r="C192" i="14" s="1"/>
  <c r="D192" i="14" s="1"/>
  <c r="E192" i="14" l="1"/>
  <c r="F192" i="14" s="1"/>
  <c r="A194" i="14"/>
  <c r="B193" i="14"/>
  <c r="C193" i="14" s="1"/>
  <c r="D193" i="14" s="1"/>
  <c r="E193" i="14" l="1"/>
  <c r="F193" i="14" s="1"/>
  <c r="A195" i="14"/>
  <c r="B194" i="14"/>
  <c r="C194" i="14" s="1"/>
  <c r="D194" i="14" s="1"/>
  <c r="E194" i="14" l="1"/>
  <c r="F194" i="14" s="1"/>
  <c r="A196" i="14"/>
  <c r="B195" i="14"/>
  <c r="C195" i="14" s="1"/>
  <c r="D195" i="14" s="1"/>
  <c r="E195" i="14" l="1"/>
  <c r="F195" i="14" s="1"/>
  <c r="A197" i="14"/>
  <c r="B196" i="14"/>
  <c r="C196" i="14" s="1"/>
  <c r="D196" i="14" s="1"/>
  <c r="E196" i="14" l="1"/>
  <c r="F196" i="14" s="1"/>
  <c r="A198" i="14"/>
  <c r="B197" i="14"/>
  <c r="C197" i="14" s="1"/>
  <c r="D197" i="14" s="1"/>
  <c r="E197" i="14" l="1"/>
  <c r="F197" i="14" s="1"/>
  <c r="A199" i="14"/>
  <c r="B198" i="14"/>
  <c r="C198" i="14" s="1"/>
  <c r="D198" i="14" s="1"/>
  <c r="E198" i="14" l="1"/>
  <c r="F198" i="14" s="1"/>
  <c r="A200" i="14"/>
  <c r="B199" i="14"/>
  <c r="C199" i="14" s="1"/>
  <c r="D199" i="14" s="1"/>
  <c r="E199" i="14" l="1"/>
  <c r="F199" i="14" s="1"/>
  <c r="A201" i="14"/>
  <c r="B200" i="14"/>
  <c r="C200" i="14" s="1"/>
  <c r="D200" i="14" s="1"/>
  <c r="E200" i="14" l="1"/>
  <c r="F200" i="14" s="1"/>
  <c r="A202" i="14"/>
  <c r="B201" i="14"/>
  <c r="C201" i="14" s="1"/>
  <c r="D201" i="14" s="1"/>
  <c r="E201" i="14" l="1"/>
  <c r="F201" i="14" s="1"/>
  <c r="A203" i="14"/>
  <c r="B202" i="14"/>
  <c r="C202" i="14" s="1"/>
  <c r="D202" i="14" s="1"/>
  <c r="E202" i="14" l="1"/>
  <c r="F202" i="14" s="1"/>
  <c r="A204" i="14"/>
  <c r="B203" i="14"/>
  <c r="C203" i="14" s="1"/>
  <c r="D203" i="14" s="1"/>
  <c r="E203" i="14" l="1"/>
  <c r="F203" i="14" s="1"/>
  <c r="A205" i="14"/>
  <c r="B204" i="14"/>
  <c r="C204" i="14" s="1"/>
  <c r="D204" i="14" s="1"/>
  <c r="E204" i="14" l="1"/>
  <c r="F204" i="14" s="1"/>
  <c r="A206" i="14"/>
  <c r="B205" i="14"/>
  <c r="C205" i="14" s="1"/>
  <c r="D205" i="14" s="1"/>
  <c r="E205" i="14" l="1"/>
  <c r="F205" i="14" s="1"/>
  <c r="A207" i="14"/>
  <c r="B206" i="14"/>
  <c r="C206" i="14" s="1"/>
  <c r="D206" i="14" s="1"/>
  <c r="E206" i="14" l="1"/>
  <c r="F206" i="14" s="1"/>
  <c r="A208" i="14"/>
  <c r="B207" i="14"/>
  <c r="C207" i="14" s="1"/>
  <c r="D207" i="14" s="1"/>
  <c r="E207" i="14" l="1"/>
  <c r="F207" i="14" s="1"/>
  <c r="B208" i="14"/>
  <c r="C208" i="14" s="1"/>
  <c r="D208" i="14" s="1"/>
  <c r="A209" i="14"/>
  <c r="E208" i="14" l="1"/>
  <c r="F208" i="14" s="1"/>
  <c r="B209" i="14"/>
  <c r="C209" i="14" s="1"/>
  <c r="D209" i="14" s="1"/>
  <c r="A210" i="14"/>
  <c r="E209" i="14" l="1"/>
  <c r="F209" i="14" s="1"/>
  <c r="B210" i="14"/>
  <c r="C210" i="14" s="1"/>
  <c r="D210" i="14" s="1"/>
  <c r="A211" i="14"/>
  <c r="E210" i="14" l="1"/>
  <c r="F210" i="14" s="1"/>
  <c r="B211" i="14"/>
  <c r="C211" i="14" s="1"/>
  <c r="D211" i="14" s="1"/>
  <c r="A212" i="14"/>
  <c r="E211" i="14" l="1"/>
  <c r="F211" i="14" s="1"/>
  <c r="B212" i="14"/>
  <c r="C212" i="14" s="1"/>
  <c r="D212" i="14" s="1"/>
  <c r="A213" i="14"/>
  <c r="E212" i="14" l="1"/>
  <c r="F212" i="14" s="1"/>
  <c r="B213" i="14"/>
  <c r="C213" i="14" s="1"/>
  <c r="D213" i="14" s="1"/>
  <c r="A214" i="14"/>
  <c r="E213" i="14" l="1"/>
  <c r="F213" i="14" s="1"/>
  <c r="B214" i="14"/>
  <c r="C214" i="14" s="1"/>
  <c r="D214" i="14" s="1"/>
  <c r="A215" i="14"/>
  <c r="E214" i="14" l="1"/>
  <c r="F214" i="14" s="1"/>
  <c r="B215" i="14"/>
  <c r="C215" i="14" s="1"/>
  <c r="D215" i="14" s="1"/>
  <c r="A216" i="14"/>
  <c r="E215" i="14" l="1"/>
  <c r="F215" i="14" s="1"/>
  <c r="B216" i="14"/>
  <c r="C216" i="14" s="1"/>
  <c r="D216" i="14" s="1"/>
  <c r="A217" i="14"/>
  <c r="E216" i="14" l="1"/>
  <c r="F216" i="14" s="1"/>
  <c r="B217" i="14"/>
  <c r="C217" i="14" s="1"/>
  <c r="D217" i="14" s="1"/>
  <c r="A218" i="14"/>
  <c r="E217" i="14" l="1"/>
  <c r="F217" i="14" s="1"/>
  <c r="B218" i="14"/>
  <c r="C218" i="14" s="1"/>
  <c r="D218" i="14" s="1"/>
  <c r="A219" i="14"/>
  <c r="E218" i="14" l="1"/>
  <c r="F218" i="14" s="1"/>
  <c r="B219" i="14"/>
  <c r="C219" i="14" s="1"/>
  <c r="D219" i="14" s="1"/>
  <c r="A220" i="14"/>
  <c r="E219" i="14" l="1"/>
  <c r="F219" i="14" s="1"/>
  <c r="B220" i="14"/>
  <c r="C220" i="14" s="1"/>
  <c r="D220" i="14" s="1"/>
  <c r="A221" i="14"/>
  <c r="E220" i="14" l="1"/>
  <c r="F220" i="14" s="1"/>
  <c r="B221" i="14"/>
  <c r="C221" i="14" s="1"/>
  <c r="D221" i="14" s="1"/>
  <c r="A222" i="14"/>
  <c r="E221" i="14" l="1"/>
  <c r="F221" i="14" s="1"/>
  <c r="B222" i="14"/>
  <c r="C222" i="14" s="1"/>
  <c r="D222" i="14" s="1"/>
  <c r="A223" i="14"/>
  <c r="E222" i="14" l="1"/>
  <c r="F222" i="14" s="1"/>
  <c r="B223" i="14"/>
  <c r="C223" i="14" s="1"/>
  <c r="D223" i="14" s="1"/>
  <c r="A224" i="14"/>
  <c r="E223" i="14" l="1"/>
  <c r="F223" i="14" s="1"/>
  <c r="B224" i="14"/>
  <c r="C224" i="14" s="1"/>
  <c r="D224" i="14" s="1"/>
  <c r="A225" i="14"/>
  <c r="E224" i="14" l="1"/>
  <c r="F224" i="14" s="1"/>
  <c r="B225" i="14"/>
  <c r="C225" i="14" s="1"/>
  <c r="D225" i="14" s="1"/>
  <c r="A226" i="14"/>
  <c r="E225" i="14" l="1"/>
  <c r="F225" i="14" s="1"/>
  <c r="B226" i="14"/>
  <c r="C226" i="14" s="1"/>
  <c r="D226" i="14" s="1"/>
  <c r="A227" i="14"/>
  <c r="E226" i="14" l="1"/>
  <c r="F226" i="14" s="1"/>
  <c r="B227" i="14"/>
  <c r="C227" i="14" s="1"/>
  <c r="D227" i="14" s="1"/>
  <c r="A228" i="14"/>
  <c r="E227" i="14" l="1"/>
  <c r="F227" i="14" s="1"/>
  <c r="B228" i="14"/>
  <c r="C228" i="14" s="1"/>
  <c r="D228" i="14" s="1"/>
  <c r="A229" i="14"/>
  <c r="E228" i="14" l="1"/>
  <c r="F228" i="14" s="1"/>
  <c r="B229" i="14"/>
  <c r="C229" i="14" s="1"/>
  <c r="D229" i="14" s="1"/>
  <c r="A230" i="14"/>
  <c r="E229" i="14" l="1"/>
  <c r="F229" i="14" s="1"/>
  <c r="B230" i="14"/>
  <c r="C230" i="14" s="1"/>
  <c r="D230" i="14" s="1"/>
  <c r="A231" i="14"/>
  <c r="E230" i="14" l="1"/>
  <c r="F230" i="14" s="1"/>
  <c r="B231" i="14"/>
  <c r="C231" i="14" s="1"/>
  <c r="D231" i="14" s="1"/>
  <c r="A232" i="14"/>
  <c r="E231" i="14" l="1"/>
  <c r="F231" i="14" s="1"/>
  <c r="B232" i="14"/>
  <c r="C232" i="14" s="1"/>
  <c r="D232" i="14" s="1"/>
  <c r="A233" i="14"/>
  <c r="E232" i="14" l="1"/>
  <c r="F232" i="14" s="1"/>
  <c r="B233" i="14"/>
  <c r="C233" i="14" s="1"/>
  <c r="D233" i="14" s="1"/>
  <c r="A234" i="14"/>
  <c r="E233" i="14" l="1"/>
  <c r="F233" i="14" s="1"/>
  <c r="B234" i="14"/>
  <c r="C234" i="14" s="1"/>
  <c r="D234" i="14" s="1"/>
  <c r="A235" i="14"/>
  <c r="E234" i="14" l="1"/>
  <c r="F234" i="14" s="1"/>
  <c r="B235" i="14"/>
  <c r="C235" i="14" s="1"/>
  <c r="D235" i="14" s="1"/>
  <c r="A236" i="14"/>
  <c r="E235" i="14" l="1"/>
  <c r="F235" i="14" s="1"/>
  <c r="A237" i="14"/>
  <c r="B236" i="14"/>
  <c r="C236" i="14" s="1"/>
  <c r="D236" i="14" s="1"/>
  <c r="E236" i="14" l="1"/>
  <c r="F236" i="14" s="1"/>
  <c r="B237" i="14"/>
  <c r="C237" i="14" s="1"/>
  <c r="D237" i="14" s="1"/>
  <c r="A238" i="14"/>
  <c r="E237" i="14" l="1"/>
  <c r="F237" i="14" s="1"/>
  <c r="B238" i="14"/>
  <c r="C238" i="14" s="1"/>
  <c r="D238" i="14" s="1"/>
  <c r="A239" i="14"/>
  <c r="E238" i="14" l="1"/>
  <c r="F238" i="14" s="1"/>
  <c r="A240" i="14"/>
  <c r="B239" i="14"/>
  <c r="C239" i="14" s="1"/>
  <c r="D239" i="14" s="1"/>
  <c r="E239" i="14" l="1"/>
  <c r="F239" i="14" s="1"/>
  <c r="B240" i="14"/>
  <c r="C240" i="14" s="1"/>
  <c r="D240" i="14" s="1"/>
  <c r="A241" i="14"/>
  <c r="E240" i="14" l="1"/>
  <c r="F240" i="14" s="1"/>
  <c r="B241" i="14"/>
  <c r="C241" i="14" s="1"/>
  <c r="D241" i="14" s="1"/>
  <c r="A242" i="14"/>
  <c r="E241" i="14" l="1"/>
  <c r="F241" i="14" s="1"/>
  <c r="B242" i="14"/>
  <c r="C242" i="14" s="1"/>
  <c r="D242" i="14" s="1"/>
  <c r="A243" i="14"/>
  <c r="E242" i="14" l="1"/>
  <c r="F242" i="14" s="1"/>
  <c r="B243" i="14"/>
  <c r="C243" i="14" s="1"/>
  <c r="D243" i="14" s="1"/>
  <c r="A244" i="14"/>
  <c r="E243" i="14" l="1"/>
  <c r="F243" i="14" s="1"/>
  <c r="B244" i="14"/>
  <c r="C244" i="14" s="1"/>
  <c r="D244" i="14" s="1"/>
  <c r="A245" i="14"/>
  <c r="E244" i="14" l="1"/>
  <c r="F244" i="14" s="1"/>
  <c r="B245" i="14"/>
  <c r="C245" i="14" s="1"/>
  <c r="D245" i="14" s="1"/>
  <c r="A246" i="14"/>
  <c r="E245" i="14" l="1"/>
  <c r="F245" i="14" s="1"/>
  <c r="B246" i="14"/>
  <c r="C246" i="14" s="1"/>
  <c r="D246" i="14" s="1"/>
  <c r="A247" i="14"/>
  <c r="E246" i="14" l="1"/>
  <c r="F246" i="14" s="1"/>
  <c r="B247" i="14"/>
  <c r="C247" i="14" s="1"/>
  <c r="D247" i="14" s="1"/>
  <c r="A248" i="14"/>
  <c r="E247" i="14" l="1"/>
  <c r="F247" i="14" s="1"/>
  <c r="B248" i="14"/>
  <c r="C248" i="14" s="1"/>
  <c r="D248" i="14" s="1"/>
  <c r="A249" i="14"/>
  <c r="E248" i="14" l="1"/>
  <c r="F248" i="14" s="1"/>
  <c r="B249" i="14"/>
  <c r="C249" i="14" s="1"/>
  <c r="D249" i="14" s="1"/>
  <c r="A250" i="14"/>
  <c r="E249" i="14" l="1"/>
  <c r="F249" i="14" s="1"/>
  <c r="B250" i="14"/>
  <c r="C250" i="14" s="1"/>
  <c r="D250" i="14" s="1"/>
  <c r="A251" i="14"/>
  <c r="E250" i="14" l="1"/>
  <c r="F250" i="14" s="1"/>
  <c r="B251" i="14"/>
  <c r="C251" i="14" s="1"/>
  <c r="D251" i="14" s="1"/>
  <c r="A252" i="14"/>
  <c r="E251" i="14" l="1"/>
  <c r="F251" i="14" s="1"/>
  <c r="B252" i="14"/>
  <c r="C252" i="14" s="1"/>
  <c r="D252" i="14" s="1"/>
  <c r="A253" i="14"/>
  <c r="E252" i="14" l="1"/>
  <c r="F252" i="14" s="1"/>
  <c r="B253" i="14"/>
  <c r="C253" i="14" s="1"/>
  <c r="D253" i="14" s="1"/>
  <c r="A254" i="14"/>
  <c r="E253" i="14" l="1"/>
  <c r="F253" i="14" s="1"/>
  <c r="B254" i="14"/>
  <c r="C254" i="14" s="1"/>
  <c r="D254" i="14" s="1"/>
  <c r="A255" i="14"/>
  <c r="E254" i="14" l="1"/>
  <c r="F254" i="14" s="1"/>
  <c r="B255" i="14"/>
  <c r="C255" i="14" s="1"/>
  <c r="D255" i="14" s="1"/>
  <c r="A256" i="14"/>
  <c r="E255" i="14" l="1"/>
  <c r="F255" i="14" s="1"/>
  <c r="B256" i="14"/>
  <c r="C256" i="14" s="1"/>
  <c r="D256" i="14" s="1"/>
  <c r="A257" i="14"/>
  <c r="E256" i="14" l="1"/>
  <c r="F256" i="14" s="1"/>
  <c r="A258" i="14"/>
  <c r="B257" i="14"/>
  <c r="C257" i="14" s="1"/>
  <c r="D257" i="14" s="1"/>
  <c r="E257" i="14" l="1"/>
  <c r="F257" i="14" s="1"/>
  <c r="A259" i="14"/>
  <c r="B258" i="14"/>
  <c r="C258" i="14" s="1"/>
  <c r="D258" i="14" s="1"/>
  <c r="E258" i="14" l="1"/>
  <c r="F258" i="14" s="1"/>
  <c r="A260" i="14"/>
  <c r="B259" i="14"/>
  <c r="C259" i="14" s="1"/>
  <c r="D259" i="14" s="1"/>
  <c r="E259" i="14" l="1"/>
  <c r="F259" i="14" s="1"/>
  <c r="A261" i="14"/>
  <c r="B260" i="14"/>
  <c r="C260" i="14" s="1"/>
  <c r="D260" i="14" s="1"/>
  <c r="E260" i="14" l="1"/>
  <c r="F260" i="14" s="1"/>
  <c r="A262" i="14"/>
  <c r="B261" i="14"/>
  <c r="C261" i="14" s="1"/>
  <c r="D261" i="14" s="1"/>
  <c r="E261" i="14" l="1"/>
  <c r="F261" i="14" s="1"/>
  <c r="A263" i="14"/>
  <c r="B262" i="14"/>
  <c r="C262" i="14" s="1"/>
  <c r="D262" i="14" s="1"/>
  <c r="E262" i="14" l="1"/>
  <c r="F262" i="14" s="1"/>
  <c r="A264" i="14"/>
  <c r="B263" i="14"/>
  <c r="C263" i="14" s="1"/>
  <c r="D263" i="14" s="1"/>
  <c r="E263" i="14" l="1"/>
  <c r="F263" i="14" s="1"/>
  <c r="A265" i="14"/>
  <c r="B264" i="14"/>
  <c r="C264" i="14" s="1"/>
  <c r="D264" i="14" s="1"/>
  <c r="E264" i="14" l="1"/>
  <c r="F264" i="14" s="1"/>
  <c r="A266" i="14"/>
  <c r="B265" i="14"/>
  <c r="C265" i="14" s="1"/>
  <c r="D265" i="14" s="1"/>
  <c r="E265" i="14" l="1"/>
  <c r="F265" i="14" s="1"/>
  <c r="A267" i="14"/>
  <c r="B266" i="14"/>
  <c r="C266" i="14" s="1"/>
  <c r="D266" i="14" s="1"/>
  <c r="E266" i="14" l="1"/>
  <c r="F266" i="14" s="1"/>
  <c r="A268" i="14"/>
  <c r="B267" i="14"/>
  <c r="C267" i="14" s="1"/>
  <c r="D267" i="14" s="1"/>
  <c r="E267" i="14" l="1"/>
  <c r="F267" i="14" s="1"/>
  <c r="A269" i="14"/>
  <c r="B268" i="14"/>
  <c r="C268" i="14" s="1"/>
  <c r="D268" i="14" s="1"/>
  <c r="E268" i="14" l="1"/>
  <c r="F268" i="14" s="1"/>
  <c r="A270" i="14"/>
  <c r="B269" i="14"/>
  <c r="C269" i="14" s="1"/>
  <c r="D269" i="14" s="1"/>
  <c r="E269" i="14" l="1"/>
  <c r="F269" i="14" s="1"/>
  <c r="A271" i="14"/>
  <c r="B270" i="14"/>
  <c r="C270" i="14" s="1"/>
  <c r="D270" i="14" s="1"/>
  <c r="E270" i="14" l="1"/>
  <c r="F270" i="14" s="1"/>
  <c r="A272" i="14"/>
  <c r="B271" i="14"/>
  <c r="C271" i="14" s="1"/>
  <c r="D271" i="14" s="1"/>
  <c r="E271" i="14" l="1"/>
  <c r="F271" i="14" s="1"/>
  <c r="A273" i="14"/>
  <c r="B272" i="14"/>
  <c r="C272" i="14" s="1"/>
  <c r="D272" i="14" s="1"/>
  <c r="E272" i="14" l="1"/>
  <c r="F272" i="14" s="1"/>
  <c r="B273" i="14"/>
  <c r="C273" i="14" s="1"/>
  <c r="D273" i="14" s="1"/>
  <c r="A274" i="14"/>
  <c r="E273" i="14" l="1"/>
  <c r="F273" i="14" s="1"/>
  <c r="A275" i="14"/>
  <c r="B274" i="14"/>
  <c r="C274" i="14" s="1"/>
  <c r="D274" i="14" s="1"/>
  <c r="E274" i="14" l="1"/>
  <c r="F274" i="14" s="1"/>
  <c r="A276" i="14"/>
  <c r="B275" i="14"/>
  <c r="C275" i="14" s="1"/>
  <c r="D275" i="14" s="1"/>
  <c r="E275" i="14" l="1"/>
  <c r="F275" i="14" s="1"/>
  <c r="A277" i="14"/>
  <c r="B276" i="14"/>
  <c r="C276" i="14" s="1"/>
  <c r="D276" i="14" s="1"/>
  <c r="E276" i="14" l="1"/>
  <c r="F276" i="14" s="1"/>
  <c r="A278" i="14"/>
  <c r="B277" i="14"/>
  <c r="C277" i="14" s="1"/>
  <c r="D277" i="14" s="1"/>
  <c r="E277" i="14" l="1"/>
  <c r="F277" i="14" s="1"/>
  <c r="A279" i="14"/>
  <c r="B278" i="14"/>
  <c r="C278" i="14" s="1"/>
  <c r="D278" i="14" s="1"/>
  <c r="E278" i="14" l="1"/>
  <c r="F278" i="14" s="1"/>
  <c r="A280" i="14"/>
  <c r="B279" i="14"/>
  <c r="C279" i="14" s="1"/>
  <c r="D279" i="14" s="1"/>
  <c r="E279" i="14" l="1"/>
  <c r="F279" i="14" s="1"/>
  <c r="A281" i="14"/>
  <c r="B280" i="14"/>
  <c r="C280" i="14" s="1"/>
  <c r="D280" i="14" s="1"/>
  <c r="E280" i="14" l="1"/>
  <c r="F280" i="14" s="1"/>
  <c r="A282" i="14"/>
  <c r="B281" i="14"/>
  <c r="C281" i="14" s="1"/>
  <c r="D281" i="14" s="1"/>
  <c r="E281" i="14" l="1"/>
  <c r="F281" i="14" s="1"/>
  <c r="A283" i="14"/>
  <c r="B282" i="14"/>
  <c r="C282" i="14" s="1"/>
  <c r="D282" i="14" s="1"/>
  <c r="E282" i="14" l="1"/>
  <c r="F282" i="14" s="1"/>
  <c r="A284" i="14"/>
  <c r="B283" i="14"/>
  <c r="C283" i="14" s="1"/>
  <c r="D283" i="14" s="1"/>
  <c r="E283" i="14" l="1"/>
  <c r="F283" i="14" s="1"/>
  <c r="A285" i="14"/>
  <c r="B284" i="14"/>
  <c r="C284" i="14" s="1"/>
  <c r="D284" i="14" s="1"/>
  <c r="E284" i="14" l="1"/>
  <c r="F284" i="14" s="1"/>
  <c r="B285" i="14"/>
  <c r="C285" i="14" s="1"/>
  <c r="D285" i="14" s="1"/>
  <c r="A286" i="14"/>
  <c r="E285" i="14" l="1"/>
  <c r="F285" i="14" s="1"/>
  <c r="A287" i="14"/>
  <c r="B286" i="14"/>
  <c r="C286" i="14" s="1"/>
  <c r="D286" i="14" s="1"/>
  <c r="E286" i="14" l="1"/>
  <c r="F286" i="14" s="1"/>
  <c r="A288" i="14"/>
  <c r="B287" i="14"/>
  <c r="C287" i="14" s="1"/>
  <c r="D287" i="14" s="1"/>
  <c r="E287" i="14" l="1"/>
  <c r="F287" i="14" s="1"/>
  <c r="A289" i="14"/>
  <c r="B288" i="14"/>
  <c r="C288" i="14" s="1"/>
  <c r="D288" i="14" s="1"/>
  <c r="E288" i="14" l="1"/>
  <c r="F288" i="14" s="1"/>
  <c r="A290" i="14"/>
  <c r="B289" i="14"/>
  <c r="C289" i="14" s="1"/>
  <c r="D289" i="14" s="1"/>
  <c r="E289" i="14" l="1"/>
  <c r="F289" i="14" s="1"/>
  <c r="B290" i="14"/>
  <c r="C290" i="14" s="1"/>
  <c r="D290" i="14" s="1"/>
  <c r="A291" i="14"/>
  <c r="E290" i="14" l="1"/>
  <c r="F290" i="14" s="1"/>
  <c r="A292" i="14"/>
  <c r="B291" i="14"/>
  <c r="C291" i="14" s="1"/>
  <c r="D291" i="14" s="1"/>
  <c r="E291" i="14" l="1"/>
  <c r="F291" i="14" s="1"/>
  <c r="A293" i="14"/>
  <c r="B292" i="14"/>
  <c r="C292" i="14" s="1"/>
  <c r="D292" i="14" s="1"/>
  <c r="E292" i="14" l="1"/>
  <c r="F292" i="14" s="1"/>
  <c r="A294" i="14"/>
  <c r="B293" i="14"/>
  <c r="C293" i="14" s="1"/>
  <c r="D293" i="14" s="1"/>
  <c r="E293" i="14" l="1"/>
  <c r="F293" i="14" s="1"/>
  <c r="A295" i="14"/>
  <c r="B294" i="14"/>
  <c r="C294" i="14" s="1"/>
  <c r="D294" i="14" s="1"/>
  <c r="E294" i="14" l="1"/>
  <c r="F294" i="14" s="1"/>
  <c r="A296" i="14"/>
  <c r="B295" i="14"/>
  <c r="C295" i="14" s="1"/>
  <c r="D295" i="14" s="1"/>
  <c r="E295" i="14" l="1"/>
  <c r="F295" i="14" s="1"/>
  <c r="A297" i="14"/>
  <c r="B296" i="14"/>
  <c r="C296" i="14" s="1"/>
  <c r="D296" i="14" s="1"/>
  <c r="E296" i="14" l="1"/>
  <c r="F296" i="14" s="1"/>
  <c r="A298" i="14"/>
  <c r="B297" i="14"/>
  <c r="C297" i="14" s="1"/>
  <c r="D297" i="14" s="1"/>
  <c r="E297" i="14" l="1"/>
  <c r="F297" i="14" s="1"/>
  <c r="A299" i="14"/>
  <c r="B298" i="14"/>
  <c r="C298" i="14" s="1"/>
  <c r="D298" i="14" s="1"/>
  <c r="E298" i="14" l="1"/>
  <c r="F298" i="14" s="1"/>
  <c r="A300" i="14"/>
  <c r="B299" i="14"/>
  <c r="C299" i="14" s="1"/>
  <c r="D299" i="14" s="1"/>
  <c r="E299" i="14" l="1"/>
  <c r="F299" i="14" s="1"/>
  <c r="A301" i="14"/>
  <c r="B300" i="14"/>
  <c r="C300" i="14" s="1"/>
  <c r="D300" i="14" s="1"/>
  <c r="E300" i="14" l="1"/>
  <c r="F300" i="14" s="1"/>
  <c r="A302" i="14"/>
  <c r="B301" i="14"/>
  <c r="C301" i="14" s="1"/>
  <c r="D301" i="14" s="1"/>
  <c r="E301" i="14" l="1"/>
  <c r="F301" i="14" s="1"/>
  <c r="A303" i="14"/>
  <c r="B302" i="14"/>
  <c r="C302" i="14" s="1"/>
  <c r="D302" i="14" s="1"/>
  <c r="E302" i="14" l="1"/>
  <c r="F302" i="14" s="1"/>
  <c r="A304" i="14"/>
  <c r="B303" i="14"/>
  <c r="C303" i="14" s="1"/>
  <c r="D303" i="14" s="1"/>
  <c r="E303" i="14" l="1"/>
  <c r="F303" i="14" s="1"/>
  <c r="A305" i="14"/>
  <c r="B304" i="14"/>
  <c r="C304" i="14" s="1"/>
  <c r="D304" i="14" s="1"/>
  <c r="E304" i="14" l="1"/>
  <c r="F304" i="14" s="1"/>
  <c r="A306" i="14"/>
  <c r="B305" i="14"/>
  <c r="C305" i="14" s="1"/>
  <c r="D305" i="14" s="1"/>
  <c r="E305" i="14" l="1"/>
  <c r="F305" i="14" s="1"/>
  <c r="B306" i="14"/>
  <c r="C306" i="14" s="1"/>
  <c r="D306" i="14" s="1"/>
  <c r="A307" i="14"/>
  <c r="E306" i="14" l="1"/>
  <c r="F306" i="14" s="1"/>
  <c r="A308" i="14"/>
  <c r="B307" i="14"/>
  <c r="C307" i="14" s="1"/>
  <c r="D307" i="14" s="1"/>
  <c r="E307" i="14" l="1"/>
  <c r="F307" i="14" s="1"/>
  <c r="A309" i="14"/>
  <c r="B308" i="14"/>
  <c r="C308" i="14" s="1"/>
  <c r="D308" i="14" s="1"/>
  <c r="E308" i="14" l="1"/>
  <c r="F308" i="14" s="1"/>
  <c r="A310" i="14"/>
  <c r="B309" i="14"/>
  <c r="C309" i="14" s="1"/>
  <c r="D309" i="14" s="1"/>
  <c r="E309" i="14" l="1"/>
  <c r="F309" i="14" s="1"/>
  <c r="A311" i="14"/>
  <c r="B310" i="14"/>
  <c r="C310" i="14" s="1"/>
  <c r="D310" i="14" s="1"/>
  <c r="E310" i="14" l="1"/>
  <c r="F310" i="14" s="1"/>
  <c r="A312" i="14"/>
  <c r="B311" i="14"/>
  <c r="C311" i="14" s="1"/>
  <c r="D311" i="14" s="1"/>
  <c r="E311" i="14" l="1"/>
  <c r="F311" i="14" s="1"/>
  <c r="A313" i="14"/>
  <c r="B312" i="14"/>
  <c r="C312" i="14" s="1"/>
  <c r="D312" i="14" s="1"/>
  <c r="E312" i="14" l="1"/>
  <c r="F312" i="14" s="1"/>
  <c r="A314" i="14"/>
  <c r="B313" i="14"/>
  <c r="C313" i="14" s="1"/>
  <c r="D313" i="14" s="1"/>
  <c r="E313" i="14" l="1"/>
  <c r="F313" i="14" s="1"/>
  <c r="A315" i="14"/>
  <c r="B314" i="14"/>
  <c r="C314" i="14" s="1"/>
  <c r="D314" i="14" s="1"/>
  <c r="E314" i="14" l="1"/>
  <c r="F314" i="14" s="1"/>
  <c r="B315" i="14"/>
  <c r="C315" i="14" s="1"/>
  <c r="D315" i="14" s="1"/>
  <c r="A316" i="14"/>
  <c r="E315" i="14" l="1"/>
  <c r="F315" i="14" s="1"/>
  <c r="A317" i="14"/>
  <c r="B316" i="14"/>
  <c r="C316" i="14" s="1"/>
  <c r="D316" i="14" s="1"/>
  <c r="E316" i="14" l="1"/>
  <c r="F316" i="14" s="1"/>
  <c r="A318" i="14"/>
  <c r="B317" i="14"/>
  <c r="C317" i="14" s="1"/>
  <c r="D317" i="14" s="1"/>
  <c r="E317" i="14" l="1"/>
  <c r="F317" i="14" s="1"/>
  <c r="B318" i="14"/>
  <c r="C318" i="14" s="1"/>
  <c r="D318" i="14" s="1"/>
  <c r="A319" i="14"/>
  <c r="E318" i="14" l="1"/>
  <c r="F318" i="14" s="1"/>
  <c r="A320" i="14"/>
  <c r="B319" i="14"/>
  <c r="C319" i="14" s="1"/>
  <c r="D319" i="14" s="1"/>
  <c r="E319" i="14" l="1"/>
  <c r="F319" i="14" s="1"/>
  <c r="B320" i="14"/>
  <c r="C320" i="14" s="1"/>
  <c r="D320" i="14" s="1"/>
  <c r="A321" i="14"/>
  <c r="E320" i="14" l="1"/>
  <c r="F320" i="14" s="1"/>
  <c r="A322" i="14"/>
  <c r="B321" i="14"/>
  <c r="C321" i="14" s="1"/>
  <c r="D321" i="14" s="1"/>
  <c r="E321" i="14" l="1"/>
  <c r="F321" i="14" s="1"/>
  <c r="B322" i="14"/>
  <c r="C322" i="14" s="1"/>
  <c r="D322" i="14" s="1"/>
  <c r="A323" i="14"/>
  <c r="E322" i="14" l="1"/>
  <c r="F322" i="14" s="1"/>
  <c r="B323" i="14"/>
  <c r="C323" i="14" s="1"/>
  <c r="D323" i="14" s="1"/>
  <c r="A324" i="14"/>
  <c r="E323" i="14" l="1"/>
  <c r="F323" i="14" s="1"/>
  <c r="B324" i="14"/>
  <c r="C324" i="14" s="1"/>
  <c r="D324" i="14" s="1"/>
  <c r="A325" i="14"/>
  <c r="E324" i="14" l="1"/>
  <c r="F324" i="14" s="1"/>
  <c r="B325" i="14"/>
  <c r="C325" i="14" s="1"/>
  <c r="D325" i="14" s="1"/>
  <c r="A326" i="14"/>
  <c r="E325" i="14" l="1"/>
  <c r="F325" i="14" s="1"/>
  <c r="A327" i="14"/>
  <c r="B326" i="14"/>
  <c r="C326" i="14" s="1"/>
  <c r="D326" i="14" s="1"/>
  <c r="E326" i="14" l="1"/>
  <c r="F326" i="14" s="1"/>
  <c r="A328" i="14"/>
  <c r="B327" i="14"/>
  <c r="C327" i="14" s="1"/>
  <c r="D327" i="14" s="1"/>
  <c r="E327" i="14" l="1"/>
  <c r="F327" i="14" s="1"/>
  <c r="A329" i="14"/>
  <c r="B328" i="14"/>
  <c r="C328" i="14" s="1"/>
  <c r="D328" i="14" s="1"/>
  <c r="E328" i="14" l="1"/>
  <c r="F328" i="14" s="1"/>
  <c r="A330" i="14"/>
  <c r="B329" i="14"/>
  <c r="C329" i="14" s="1"/>
  <c r="D329" i="14" s="1"/>
  <c r="E329" i="14" l="1"/>
  <c r="F329" i="14" s="1"/>
  <c r="A331" i="14"/>
  <c r="B330" i="14"/>
  <c r="C330" i="14" s="1"/>
  <c r="D330" i="14" s="1"/>
  <c r="E330" i="14" l="1"/>
  <c r="F330" i="14" s="1"/>
  <c r="A332" i="14"/>
  <c r="B331" i="14"/>
  <c r="C331" i="14" s="1"/>
  <c r="D331" i="14" s="1"/>
  <c r="E331" i="14" l="1"/>
  <c r="F331" i="14" s="1"/>
  <c r="A333" i="14"/>
  <c r="B332" i="14"/>
  <c r="C332" i="14" s="1"/>
  <c r="D332" i="14" s="1"/>
  <c r="E332" i="14" l="1"/>
  <c r="F332" i="14" s="1"/>
  <c r="B333" i="14"/>
  <c r="C333" i="14" s="1"/>
  <c r="D333" i="14" s="1"/>
  <c r="A334" i="14"/>
  <c r="E333" i="14" l="1"/>
  <c r="F333" i="14" s="1"/>
  <c r="A335" i="14"/>
  <c r="B334" i="14"/>
  <c r="C334" i="14" s="1"/>
  <c r="D334" i="14" s="1"/>
  <c r="E334" i="14" l="1"/>
  <c r="F334" i="14" s="1"/>
  <c r="A336" i="14"/>
  <c r="B335" i="14"/>
  <c r="C335" i="14" s="1"/>
  <c r="D335" i="14" s="1"/>
  <c r="E335" i="14" l="1"/>
  <c r="F335" i="14" s="1"/>
  <c r="B336" i="14"/>
  <c r="C336" i="14" s="1"/>
  <c r="D336" i="14" s="1"/>
  <c r="A337" i="14"/>
  <c r="E336" i="14" l="1"/>
  <c r="F336" i="14" s="1"/>
  <c r="A338" i="14"/>
  <c r="B337" i="14"/>
  <c r="C337" i="14" s="1"/>
  <c r="D337" i="14" s="1"/>
  <c r="E337" i="14" l="1"/>
  <c r="F337" i="14" s="1"/>
  <c r="B338" i="14"/>
  <c r="C338" i="14" s="1"/>
  <c r="D338" i="14" s="1"/>
  <c r="A339" i="14"/>
  <c r="E338" i="14" l="1"/>
  <c r="F338" i="14" s="1"/>
  <c r="B339" i="14"/>
  <c r="C339" i="14" s="1"/>
  <c r="D339" i="14" s="1"/>
  <c r="A340" i="14"/>
  <c r="E339" i="14" l="1"/>
  <c r="F339" i="14" s="1"/>
  <c r="A341" i="14"/>
  <c r="B340" i="14"/>
  <c r="C340" i="14" s="1"/>
  <c r="D340" i="14" s="1"/>
  <c r="E340" i="14" l="1"/>
  <c r="F340" i="14" s="1"/>
  <c r="B341" i="14"/>
  <c r="C341" i="14" s="1"/>
  <c r="D341" i="14" s="1"/>
  <c r="A342" i="14"/>
  <c r="E341" i="14" l="1"/>
  <c r="F341" i="14" s="1"/>
  <c r="A343" i="14"/>
  <c r="B342" i="14"/>
  <c r="C342" i="14" s="1"/>
  <c r="D342" i="14" s="1"/>
  <c r="E342" i="14" l="1"/>
  <c r="F342" i="14" s="1"/>
  <c r="A344" i="14"/>
  <c r="B343" i="14"/>
  <c r="C343" i="14" s="1"/>
  <c r="D343" i="14" s="1"/>
  <c r="E343" i="14" l="1"/>
  <c r="F343" i="14" s="1"/>
  <c r="A345" i="14"/>
  <c r="B344" i="14"/>
  <c r="C344" i="14" s="1"/>
  <c r="D344" i="14" s="1"/>
  <c r="E344" i="14" l="1"/>
  <c r="F344" i="14" s="1"/>
  <c r="A346" i="14"/>
  <c r="B345" i="14"/>
  <c r="C345" i="14" s="1"/>
  <c r="D345" i="14" s="1"/>
  <c r="E345" i="14" l="1"/>
  <c r="F345" i="14" s="1"/>
  <c r="A347" i="14"/>
  <c r="B346" i="14"/>
  <c r="C346" i="14" s="1"/>
  <c r="D346" i="14" s="1"/>
  <c r="E346" i="14" l="1"/>
  <c r="F346" i="14" s="1"/>
  <c r="A348" i="14"/>
  <c r="B347" i="14"/>
  <c r="C347" i="14" s="1"/>
  <c r="D347" i="14" s="1"/>
  <c r="E347" i="14" l="1"/>
  <c r="F347" i="14" s="1"/>
  <c r="A349" i="14"/>
  <c r="B348" i="14"/>
  <c r="C348" i="14" s="1"/>
  <c r="D348" i="14" s="1"/>
  <c r="E348" i="14" l="1"/>
  <c r="F348" i="14" s="1"/>
  <c r="A350" i="14"/>
  <c r="B349" i="14"/>
  <c r="C349" i="14" s="1"/>
  <c r="D349" i="14" s="1"/>
  <c r="E349" i="14" l="1"/>
  <c r="F349" i="14" s="1"/>
  <c r="B350" i="14"/>
  <c r="C350" i="14" s="1"/>
  <c r="D350" i="14" s="1"/>
  <c r="A351" i="14"/>
  <c r="E350" i="14" l="1"/>
  <c r="F350" i="14" s="1"/>
  <c r="A352" i="14"/>
  <c r="B351" i="14"/>
  <c r="C351" i="14" s="1"/>
  <c r="D351" i="14" s="1"/>
  <c r="E351" i="14" l="1"/>
  <c r="F351" i="14" s="1"/>
  <c r="A353" i="14"/>
  <c r="B352" i="14"/>
  <c r="C352" i="14" s="1"/>
  <c r="D352" i="14" s="1"/>
  <c r="E352" i="14" l="1"/>
  <c r="F352" i="14" s="1"/>
  <c r="A354" i="14"/>
  <c r="B353" i="14"/>
  <c r="C353" i="14" s="1"/>
  <c r="D353" i="14" s="1"/>
  <c r="E353" i="14" l="1"/>
  <c r="F353" i="14" s="1"/>
  <c r="A355" i="14"/>
  <c r="B354" i="14"/>
  <c r="C354" i="14" s="1"/>
  <c r="D354" i="14" s="1"/>
  <c r="E354" i="14" l="1"/>
  <c r="F354" i="14" s="1"/>
  <c r="A356" i="14"/>
  <c r="B355" i="14"/>
  <c r="C355" i="14" s="1"/>
  <c r="D355" i="14" s="1"/>
  <c r="E355" i="14" l="1"/>
  <c r="F355" i="14" s="1"/>
  <c r="A357" i="14"/>
  <c r="B356" i="14"/>
  <c r="C356" i="14" s="1"/>
  <c r="D356" i="14" s="1"/>
  <c r="E356" i="14" l="1"/>
  <c r="F356" i="14" s="1"/>
  <c r="A358" i="14"/>
  <c r="B357" i="14"/>
  <c r="C357" i="14" s="1"/>
  <c r="D357" i="14" s="1"/>
  <c r="E357" i="14" l="1"/>
  <c r="F357" i="14" s="1"/>
  <c r="B358" i="14"/>
  <c r="C358" i="14" s="1"/>
  <c r="D358" i="14" s="1"/>
  <c r="A359" i="14"/>
  <c r="E358" i="14" l="1"/>
  <c r="F358" i="14" s="1"/>
  <c r="B359" i="14"/>
  <c r="C359" i="14" s="1"/>
  <c r="D359" i="14" s="1"/>
  <c r="A360" i="14"/>
  <c r="E359" i="14" l="1"/>
  <c r="F359" i="14" s="1"/>
  <c r="A361" i="14"/>
  <c r="B360" i="14"/>
  <c r="C360" i="14" s="1"/>
  <c r="D360" i="14" s="1"/>
  <c r="E360" i="14" l="1"/>
  <c r="F360" i="14" s="1"/>
  <c r="B361" i="14"/>
  <c r="C361" i="14" s="1"/>
  <c r="D361" i="14" s="1"/>
  <c r="A362" i="14"/>
  <c r="E361" i="14" l="1"/>
  <c r="F361" i="14" s="1"/>
  <c r="B362" i="14"/>
  <c r="C362" i="14" s="1"/>
  <c r="D362" i="14" s="1"/>
  <c r="A363" i="14"/>
  <c r="E362" i="14" l="1"/>
  <c r="F362" i="14" s="1"/>
  <c r="A364" i="14"/>
  <c r="B363" i="14"/>
  <c r="C363" i="14" s="1"/>
  <c r="D363" i="14" s="1"/>
  <c r="E363" i="14" l="1"/>
  <c r="F363" i="14" s="1"/>
  <c r="A365" i="14"/>
  <c r="B364" i="14"/>
  <c r="C364" i="14" s="1"/>
  <c r="D364" i="14" s="1"/>
  <c r="E364" i="14" l="1"/>
  <c r="F364" i="14" s="1"/>
  <c r="A366" i="14"/>
  <c r="B365" i="14"/>
  <c r="C365" i="14" s="1"/>
  <c r="D365" i="14" s="1"/>
  <c r="E365" i="14" l="1"/>
  <c r="F365" i="14" s="1"/>
  <c r="A367" i="14"/>
  <c r="B366" i="14"/>
  <c r="C366" i="14" s="1"/>
  <c r="D366" i="14" s="1"/>
  <c r="E366" i="14" l="1"/>
  <c r="F366" i="14" s="1"/>
  <c r="A368" i="14"/>
  <c r="B367" i="14"/>
  <c r="C367" i="14" s="1"/>
  <c r="D367" i="14" s="1"/>
  <c r="E367" i="14" l="1"/>
  <c r="F367" i="14" s="1"/>
  <c r="A369" i="14"/>
  <c r="B368" i="14"/>
  <c r="C368" i="14" s="1"/>
  <c r="D368" i="14" s="1"/>
  <c r="E368" i="14" l="1"/>
  <c r="F368" i="14" s="1"/>
  <c r="A370" i="14"/>
  <c r="B369" i="14"/>
  <c r="C369" i="14" s="1"/>
  <c r="D369" i="14" s="1"/>
  <c r="E369" i="14" l="1"/>
  <c r="F369" i="14" s="1"/>
  <c r="A371" i="14"/>
  <c r="B370" i="14"/>
  <c r="C370" i="14" s="1"/>
  <c r="D370" i="14" s="1"/>
  <c r="E370" i="14" l="1"/>
  <c r="F370" i="14" s="1"/>
  <c r="A372" i="14"/>
  <c r="B371" i="14"/>
  <c r="C371" i="14" s="1"/>
  <c r="D371" i="14" s="1"/>
  <c r="E371" i="14" l="1"/>
  <c r="F371" i="14" s="1"/>
  <c r="A373" i="14"/>
  <c r="B372" i="14"/>
  <c r="C372" i="14" s="1"/>
  <c r="D372" i="14" s="1"/>
  <c r="E372" i="14" l="1"/>
  <c r="F372" i="14" s="1"/>
  <c r="A374" i="14"/>
  <c r="B373" i="14"/>
  <c r="C373" i="14" s="1"/>
  <c r="D373" i="14" s="1"/>
  <c r="E373" i="14" l="1"/>
  <c r="F373" i="14" s="1"/>
  <c r="A375" i="14"/>
  <c r="B374" i="14"/>
  <c r="C374" i="14" s="1"/>
  <c r="D374" i="14" s="1"/>
  <c r="E374" i="14" l="1"/>
  <c r="F374" i="14" s="1"/>
  <c r="A376" i="14"/>
  <c r="B375" i="14"/>
  <c r="C375" i="14" s="1"/>
  <c r="D375" i="14" s="1"/>
  <c r="E375" i="14" l="1"/>
  <c r="F375" i="14" s="1"/>
  <c r="B376" i="14"/>
  <c r="C376" i="14" s="1"/>
  <c r="D376" i="14" s="1"/>
  <c r="A377" i="14"/>
  <c r="E376" i="14" l="1"/>
  <c r="F376" i="14" s="1"/>
  <c r="B377" i="14"/>
  <c r="C377" i="14" s="1"/>
  <c r="D377" i="14" s="1"/>
  <c r="A378" i="14"/>
  <c r="E377" i="14" l="1"/>
  <c r="F377" i="14" s="1"/>
  <c r="B378" i="14"/>
  <c r="C378" i="14" s="1"/>
  <c r="D378" i="14" s="1"/>
  <c r="A379" i="14"/>
  <c r="E378" i="14" l="1"/>
  <c r="F378" i="14" s="1"/>
  <c r="B379" i="14"/>
  <c r="C379" i="14" s="1"/>
  <c r="D379" i="14" s="1"/>
  <c r="A380" i="14"/>
  <c r="E379" i="14" l="1"/>
  <c r="F379" i="14" s="1"/>
  <c r="A381" i="14"/>
  <c r="B380" i="14"/>
  <c r="C380" i="14" s="1"/>
  <c r="D380" i="14" s="1"/>
  <c r="E380" i="14" l="1"/>
  <c r="F380" i="14" s="1"/>
  <c r="A382" i="14"/>
  <c r="B381" i="14"/>
  <c r="C381" i="14" s="1"/>
  <c r="D381" i="14" s="1"/>
  <c r="E381" i="14" l="1"/>
  <c r="F381" i="14" s="1"/>
  <c r="A383" i="14"/>
  <c r="B382" i="14"/>
  <c r="C382" i="14" s="1"/>
  <c r="D382" i="14" s="1"/>
  <c r="E382" i="14" l="1"/>
  <c r="F382" i="14" s="1"/>
  <c r="A384" i="14"/>
  <c r="B383" i="14"/>
  <c r="C383" i="14" s="1"/>
  <c r="D383" i="14" s="1"/>
  <c r="E383" i="14" l="1"/>
  <c r="F383" i="14" s="1"/>
  <c r="A385" i="14"/>
  <c r="B384" i="14"/>
  <c r="C384" i="14" s="1"/>
  <c r="D384" i="14" s="1"/>
  <c r="E384" i="14" l="1"/>
  <c r="F384" i="14" s="1"/>
  <c r="A386" i="14"/>
  <c r="B385" i="14"/>
  <c r="C385" i="14" s="1"/>
  <c r="D385" i="14" s="1"/>
  <c r="E385" i="14" l="1"/>
  <c r="F385" i="14" s="1"/>
  <c r="B386" i="14"/>
  <c r="C386" i="14" s="1"/>
  <c r="D386" i="14" s="1"/>
  <c r="A387" i="14"/>
  <c r="E386" i="14" l="1"/>
  <c r="F386" i="14" s="1"/>
  <c r="A388" i="14"/>
  <c r="B387" i="14"/>
  <c r="C387" i="14" s="1"/>
  <c r="D387" i="14" s="1"/>
  <c r="E387" i="14" l="1"/>
  <c r="F387" i="14" s="1"/>
  <c r="A389" i="14"/>
  <c r="B388" i="14"/>
  <c r="C388" i="14" s="1"/>
  <c r="D388" i="14" s="1"/>
  <c r="E388" i="14" l="1"/>
  <c r="F388" i="14" s="1"/>
  <c r="A390" i="14"/>
  <c r="B389" i="14"/>
  <c r="C389" i="14" s="1"/>
  <c r="D389" i="14" s="1"/>
  <c r="E389" i="14" l="1"/>
  <c r="F389" i="14" s="1"/>
  <c r="B390" i="14"/>
  <c r="C390" i="14" s="1"/>
  <c r="D390" i="14" s="1"/>
  <c r="A391" i="14"/>
  <c r="E390" i="14" l="1"/>
  <c r="F390" i="14" s="1"/>
  <c r="A392" i="14"/>
  <c r="B391" i="14"/>
  <c r="C391" i="14" s="1"/>
  <c r="D391" i="14" s="1"/>
  <c r="E391" i="14" l="1"/>
  <c r="F391" i="14" s="1"/>
  <c r="A393" i="14"/>
  <c r="B392" i="14"/>
  <c r="C392" i="14" s="1"/>
  <c r="D392" i="14" s="1"/>
  <c r="E392" i="14" l="1"/>
  <c r="F392" i="14" s="1"/>
  <c r="A394" i="14"/>
  <c r="B393" i="14"/>
  <c r="C393" i="14" s="1"/>
  <c r="D393" i="14" s="1"/>
  <c r="E393" i="14" l="1"/>
  <c r="F393" i="14" s="1"/>
  <c r="A395" i="14"/>
  <c r="B394" i="14"/>
  <c r="C394" i="14" s="1"/>
  <c r="D394" i="14" s="1"/>
  <c r="E394" i="14" l="1"/>
  <c r="F394" i="14" s="1"/>
  <c r="B395" i="14"/>
  <c r="C395" i="14" s="1"/>
  <c r="D395" i="14" s="1"/>
  <c r="A396" i="14"/>
  <c r="E395" i="14" l="1"/>
  <c r="F395" i="14" s="1"/>
  <c r="B396" i="14"/>
  <c r="C396" i="14" s="1"/>
  <c r="D396" i="14" s="1"/>
  <c r="A397" i="14"/>
  <c r="E396" i="14" l="1"/>
  <c r="F396" i="14" s="1"/>
  <c r="B397" i="14"/>
  <c r="C397" i="14" s="1"/>
  <c r="D397" i="14" s="1"/>
  <c r="A398" i="14"/>
  <c r="E397" i="14" l="1"/>
  <c r="F397" i="14" s="1"/>
  <c r="A399" i="14"/>
  <c r="B398" i="14"/>
  <c r="C398" i="14" s="1"/>
  <c r="D398" i="14" s="1"/>
  <c r="E398" i="14" l="1"/>
  <c r="F398" i="14" s="1"/>
  <c r="A400" i="14"/>
  <c r="B399" i="14"/>
  <c r="C399" i="14" s="1"/>
  <c r="D399" i="14" s="1"/>
  <c r="E399" i="14" l="1"/>
  <c r="F399" i="14" s="1"/>
  <c r="A401" i="14"/>
  <c r="B400" i="14"/>
  <c r="C400" i="14" s="1"/>
  <c r="D400" i="14" s="1"/>
  <c r="E400" i="14" l="1"/>
  <c r="F400" i="14" s="1"/>
  <c r="A402" i="14"/>
  <c r="B401" i="14"/>
  <c r="C401" i="14" s="1"/>
  <c r="D401" i="14" s="1"/>
  <c r="E401" i="14" l="1"/>
  <c r="F401" i="14" s="1"/>
  <c r="A403" i="14"/>
  <c r="B402" i="14"/>
  <c r="C402" i="14" s="1"/>
  <c r="D402" i="14" s="1"/>
  <c r="E402" i="14" l="1"/>
  <c r="F402" i="14" s="1"/>
  <c r="A404" i="14"/>
  <c r="B403" i="14"/>
  <c r="C403" i="14" s="1"/>
  <c r="D403" i="14" s="1"/>
  <c r="E403" i="14" l="1"/>
  <c r="F403" i="14" s="1"/>
  <c r="A405" i="14"/>
  <c r="B404" i="14"/>
  <c r="C404" i="14" s="1"/>
  <c r="D404" i="14" s="1"/>
  <c r="E404" i="14" l="1"/>
  <c r="F404" i="14" s="1"/>
  <c r="A406" i="14"/>
  <c r="B405" i="14"/>
  <c r="C405" i="14" s="1"/>
  <c r="D405" i="14" s="1"/>
  <c r="E405" i="14" l="1"/>
  <c r="F405" i="14" s="1"/>
  <c r="A407" i="14"/>
  <c r="B406" i="14"/>
  <c r="C406" i="14" s="1"/>
  <c r="D406" i="14" s="1"/>
  <c r="E406" i="14" l="1"/>
  <c r="F406" i="14" s="1"/>
  <c r="B407" i="14"/>
  <c r="C407" i="14" s="1"/>
  <c r="D407" i="14" s="1"/>
  <c r="A408" i="14"/>
  <c r="E407" i="14" l="1"/>
  <c r="F407" i="14" s="1"/>
  <c r="A409" i="14"/>
  <c r="B408" i="14"/>
  <c r="C408" i="14" s="1"/>
  <c r="D408" i="14" s="1"/>
  <c r="E408" i="14" l="1"/>
  <c r="F408" i="14" s="1"/>
  <c r="B409" i="14"/>
  <c r="C409" i="14" s="1"/>
  <c r="D409" i="14" s="1"/>
  <c r="A410" i="14"/>
  <c r="E409" i="14" l="1"/>
  <c r="F409" i="14" s="1"/>
  <c r="A411" i="14"/>
  <c r="B410" i="14"/>
  <c r="C410" i="14" s="1"/>
  <c r="D410" i="14" s="1"/>
  <c r="E410" i="14" l="1"/>
  <c r="F410" i="14" s="1"/>
  <c r="A412" i="14"/>
  <c r="B411" i="14"/>
  <c r="C411" i="14" s="1"/>
  <c r="D411" i="14" s="1"/>
  <c r="E411" i="14" l="1"/>
  <c r="F411" i="14" s="1"/>
  <c r="A413" i="14"/>
  <c r="B412" i="14"/>
  <c r="C412" i="14" s="1"/>
  <c r="D412" i="14" s="1"/>
  <c r="E412" i="14" l="1"/>
  <c r="F412" i="14" s="1"/>
  <c r="A414" i="14"/>
  <c r="B413" i="14"/>
  <c r="C413" i="14" s="1"/>
  <c r="D413" i="14" s="1"/>
  <c r="E413" i="14" l="1"/>
  <c r="F413" i="14" s="1"/>
  <c r="A415" i="14"/>
  <c r="B414" i="14"/>
  <c r="C414" i="14" s="1"/>
  <c r="D414" i="14" s="1"/>
  <c r="E414" i="14" l="1"/>
  <c r="F414" i="14" s="1"/>
  <c r="A416" i="14"/>
  <c r="B415" i="14"/>
  <c r="C415" i="14" s="1"/>
  <c r="D415" i="14" s="1"/>
  <c r="E415" i="14" l="1"/>
  <c r="F415" i="14" s="1"/>
  <c r="B416" i="14"/>
  <c r="C416" i="14" s="1"/>
  <c r="D416" i="14" s="1"/>
  <c r="A417" i="14"/>
  <c r="E416" i="14" l="1"/>
  <c r="F416" i="14" s="1"/>
  <c r="B417" i="14"/>
  <c r="C417" i="14" s="1"/>
  <c r="D417" i="14" s="1"/>
  <c r="A418" i="14"/>
  <c r="E417" i="14" l="1"/>
  <c r="F417" i="14" s="1"/>
  <c r="B418" i="14"/>
  <c r="C418" i="14" s="1"/>
  <c r="D418" i="14" s="1"/>
  <c r="A419" i="14"/>
  <c r="E418" i="14" l="1"/>
  <c r="F418" i="14" s="1"/>
  <c r="B419" i="14"/>
  <c r="C419" i="14" s="1"/>
  <c r="D419" i="14" s="1"/>
  <c r="A420" i="14"/>
  <c r="E419" i="14" l="1"/>
  <c r="F419" i="14" s="1"/>
  <c r="B420" i="14"/>
  <c r="C420" i="14" s="1"/>
  <c r="D420" i="14" s="1"/>
  <c r="A421" i="14"/>
  <c r="E420" i="14" l="1"/>
  <c r="F420" i="14" s="1"/>
  <c r="B421" i="14"/>
  <c r="C421" i="14" s="1"/>
  <c r="D421" i="14" s="1"/>
  <c r="A422" i="14"/>
  <c r="E421" i="14" l="1"/>
  <c r="F421" i="14" s="1"/>
  <c r="A423" i="14"/>
  <c r="B422" i="14"/>
  <c r="C422" i="14" s="1"/>
  <c r="D422" i="14" s="1"/>
  <c r="E422" i="14" l="1"/>
  <c r="F422" i="14" s="1"/>
  <c r="A424" i="14"/>
  <c r="B423" i="14"/>
  <c r="C423" i="14" s="1"/>
  <c r="D423" i="14" s="1"/>
  <c r="E423" i="14" l="1"/>
  <c r="F423" i="14" s="1"/>
  <c r="A425" i="14"/>
  <c r="B424" i="14"/>
  <c r="C424" i="14" s="1"/>
  <c r="D424" i="14" s="1"/>
  <c r="E424" i="14" l="1"/>
  <c r="F424" i="14" s="1"/>
  <c r="B425" i="14"/>
  <c r="C425" i="14" s="1"/>
  <c r="D425" i="14" s="1"/>
  <c r="A426" i="14"/>
  <c r="E425" i="14" l="1"/>
  <c r="F425" i="14" s="1"/>
  <c r="B426" i="14"/>
  <c r="C426" i="14" s="1"/>
  <c r="D426" i="14" s="1"/>
  <c r="A427" i="14"/>
  <c r="E426" i="14" l="1"/>
  <c r="F426" i="14" s="1"/>
  <c r="B427" i="14"/>
  <c r="C427" i="14" s="1"/>
  <c r="D427" i="14" s="1"/>
  <c r="A428" i="14"/>
  <c r="E427" i="14" l="1"/>
  <c r="F427" i="14" s="1"/>
  <c r="B428" i="14"/>
  <c r="C428" i="14" s="1"/>
  <c r="D428" i="14" s="1"/>
  <c r="A429" i="14"/>
  <c r="E428" i="14" l="1"/>
  <c r="F428" i="14" s="1"/>
  <c r="A430" i="14"/>
  <c r="B429" i="14"/>
  <c r="C429" i="14" s="1"/>
  <c r="D429" i="14" s="1"/>
  <c r="E429" i="14" l="1"/>
  <c r="F429" i="14" s="1"/>
  <c r="A431" i="14"/>
  <c r="B430" i="14"/>
  <c r="C430" i="14" s="1"/>
  <c r="D430" i="14" s="1"/>
  <c r="E430" i="14" l="1"/>
  <c r="F430" i="14" s="1"/>
  <c r="A432" i="14"/>
  <c r="B431" i="14"/>
  <c r="C431" i="14" s="1"/>
  <c r="D431" i="14" s="1"/>
  <c r="E431" i="14" l="1"/>
  <c r="F431" i="14" s="1"/>
  <c r="A433" i="14"/>
  <c r="B432" i="14"/>
  <c r="C432" i="14" s="1"/>
  <c r="D432" i="14" s="1"/>
  <c r="E432" i="14" l="1"/>
  <c r="F432" i="14" s="1"/>
  <c r="A434" i="14"/>
  <c r="B433" i="14"/>
  <c r="C433" i="14" s="1"/>
  <c r="D433" i="14" s="1"/>
  <c r="E433" i="14" l="1"/>
  <c r="F433" i="14" s="1"/>
  <c r="A435" i="14"/>
  <c r="B434" i="14"/>
  <c r="C434" i="14" s="1"/>
  <c r="D434" i="14" s="1"/>
  <c r="E434" i="14" l="1"/>
  <c r="F434" i="14" s="1"/>
  <c r="A436" i="14"/>
  <c r="B435" i="14"/>
  <c r="C435" i="14" s="1"/>
  <c r="D435" i="14" s="1"/>
  <c r="E435" i="14" l="1"/>
  <c r="F435" i="14" s="1"/>
  <c r="B436" i="14"/>
  <c r="C436" i="14" s="1"/>
  <c r="D436" i="14" s="1"/>
  <c r="A437" i="14"/>
  <c r="E436" i="14" l="1"/>
  <c r="F436" i="14" s="1"/>
  <c r="B437" i="14"/>
  <c r="C437" i="14" s="1"/>
  <c r="D437" i="14" s="1"/>
  <c r="A438" i="14"/>
  <c r="E437" i="14" l="1"/>
  <c r="F437" i="14" s="1"/>
  <c r="A439" i="14"/>
  <c r="B438" i="14"/>
  <c r="C438" i="14" s="1"/>
  <c r="D438" i="14" s="1"/>
  <c r="E438" i="14" l="1"/>
  <c r="F438" i="14" s="1"/>
  <c r="A440" i="14"/>
  <c r="B439" i="14"/>
  <c r="C439" i="14" s="1"/>
  <c r="D439" i="14" s="1"/>
  <c r="E439" i="14" l="1"/>
  <c r="F439" i="14" s="1"/>
  <c r="B440" i="14"/>
  <c r="C440" i="14" s="1"/>
  <c r="D440" i="14" s="1"/>
  <c r="A441" i="14"/>
  <c r="E440" i="14" l="1"/>
  <c r="F440" i="14" s="1"/>
  <c r="A442" i="14"/>
  <c r="B441" i="14"/>
  <c r="C441" i="14" s="1"/>
  <c r="D441" i="14" s="1"/>
  <c r="E441" i="14" l="1"/>
  <c r="F441" i="14" s="1"/>
  <c r="A443" i="14"/>
  <c r="B442" i="14"/>
  <c r="C442" i="14" s="1"/>
  <c r="D442" i="14" s="1"/>
  <c r="E442" i="14" l="1"/>
  <c r="F442" i="14" s="1"/>
  <c r="A444" i="14"/>
  <c r="B443" i="14"/>
  <c r="C443" i="14" s="1"/>
  <c r="D443" i="14" s="1"/>
  <c r="E443" i="14" l="1"/>
  <c r="F443" i="14" s="1"/>
  <c r="A445" i="14"/>
  <c r="B444" i="14"/>
  <c r="C444" i="14" s="1"/>
  <c r="D444" i="14" s="1"/>
  <c r="E444" i="14" l="1"/>
  <c r="F444" i="14" s="1"/>
  <c r="A446" i="14"/>
  <c r="B445" i="14"/>
  <c r="C445" i="14" s="1"/>
  <c r="D445" i="14" s="1"/>
  <c r="E445" i="14" l="1"/>
  <c r="F445" i="14" s="1"/>
  <c r="A447" i="14"/>
  <c r="B446" i="14"/>
  <c r="C446" i="14" s="1"/>
  <c r="D446" i="14" s="1"/>
  <c r="E446" i="14" l="1"/>
  <c r="F446" i="14" s="1"/>
  <c r="A448" i="14"/>
  <c r="B447" i="14"/>
  <c r="C447" i="14" s="1"/>
  <c r="D447" i="14" s="1"/>
  <c r="E447" i="14" l="1"/>
  <c r="F447" i="14" s="1"/>
  <c r="B448" i="14"/>
  <c r="C448" i="14" s="1"/>
  <c r="D448" i="14" s="1"/>
  <c r="A449" i="14"/>
  <c r="E448" i="14" l="1"/>
  <c r="F448" i="14" s="1"/>
  <c r="A450" i="14"/>
  <c r="B449" i="14"/>
  <c r="C449" i="14" s="1"/>
  <c r="D449" i="14" s="1"/>
  <c r="E449" i="14" l="1"/>
  <c r="F449" i="14" s="1"/>
  <c r="A451" i="14"/>
  <c r="B450" i="14"/>
  <c r="C450" i="14" s="1"/>
  <c r="D450" i="14" s="1"/>
  <c r="E450" i="14" l="1"/>
  <c r="F450" i="14" s="1"/>
  <c r="B451" i="14"/>
  <c r="C451" i="14" s="1"/>
  <c r="D451" i="14" s="1"/>
  <c r="A452" i="14"/>
  <c r="E451" i="14" l="1"/>
  <c r="F451" i="14" s="1"/>
  <c r="A453" i="14"/>
  <c r="B452" i="14"/>
  <c r="C452" i="14" s="1"/>
  <c r="D452" i="14" s="1"/>
  <c r="E452" i="14" l="1"/>
  <c r="F452" i="14" s="1"/>
  <c r="A454" i="14"/>
  <c r="B453" i="14"/>
  <c r="C453" i="14" s="1"/>
  <c r="D453" i="14" s="1"/>
  <c r="E453" i="14" l="1"/>
  <c r="F453" i="14" s="1"/>
  <c r="B454" i="14"/>
  <c r="C454" i="14" s="1"/>
  <c r="D454" i="14" s="1"/>
  <c r="A455" i="14"/>
  <c r="E454" i="14" l="1"/>
  <c r="F454" i="14" s="1"/>
  <c r="A456" i="14"/>
  <c r="B455" i="14"/>
  <c r="C455" i="14" s="1"/>
  <c r="D455" i="14" s="1"/>
  <c r="E455" i="14" l="1"/>
  <c r="F455" i="14" s="1"/>
  <c r="A457" i="14"/>
  <c r="B456" i="14"/>
  <c r="C456" i="14" s="1"/>
  <c r="D456" i="14" s="1"/>
  <c r="E456" i="14" l="1"/>
  <c r="F456" i="14" s="1"/>
  <c r="A458" i="14"/>
  <c r="B457" i="14"/>
  <c r="C457" i="14" s="1"/>
  <c r="D457" i="14" s="1"/>
  <c r="E457" i="14" l="1"/>
  <c r="F457" i="14" s="1"/>
  <c r="A459" i="14"/>
  <c r="B458" i="14"/>
  <c r="C458" i="14" s="1"/>
  <c r="D458" i="14" s="1"/>
  <c r="E458" i="14" l="1"/>
  <c r="F458" i="14" s="1"/>
  <c r="A460" i="14"/>
  <c r="B459" i="14"/>
  <c r="C459" i="14" s="1"/>
  <c r="D459" i="14" s="1"/>
  <c r="E459" i="14" l="1"/>
  <c r="F459" i="14" s="1"/>
  <c r="A461" i="14"/>
  <c r="B460" i="14"/>
  <c r="C460" i="14" s="1"/>
  <c r="D460" i="14" s="1"/>
  <c r="E460" i="14" l="1"/>
  <c r="F460" i="14" s="1"/>
  <c r="A462" i="14"/>
  <c r="B461" i="14"/>
  <c r="C461" i="14" s="1"/>
  <c r="D461" i="14" s="1"/>
  <c r="E461" i="14" l="1"/>
  <c r="F461" i="14" s="1"/>
  <c r="A463" i="14"/>
  <c r="B462" i="14"/>
  <c r="C462" i="14" s="1"/>
  <c r="D462" i="14" s="1"/>
  <c r="E462" i="14" l="1"/>
  <c r="F462" i="14" s="1"/>
  <c r="A464" i="14"/>
  <c r="B463" i="14"/>
  <c r="C463" i="14" s="1"/>
  <c r="D463" i="14" s="1"/>
  <c r="E463" i="14" l="1"/>
  <c r="F463" i="14" s="1"/>
  <c r="A465" i="14"/>
  <c r="B464" i="14"/>
  <c r="C464" i="14" s="1"/>
  <c r="D464" i="14" s="1"/>
  <c r="E464" i="14" l="1"/>
  <c r="F464" i="14" s="1"/>
  <c r="B465" i="14"/>
  <c r="C465" i="14" s="1"/>
  <c r="D465" i="14" s="1"/>
  <c r="A466" i="14"/>
  <c r="E465" i="14" l="1"/>
  <c r="F465" i="14" s="1"/>
  <c r="A467" i="14"/>
  <c r="B466" i="14"/>
  <c r="C466" i="14" s="1"/>
  <c r="D466" i="14" s="1"/>
  <c r="E466" i="14" l="1"/>
  <c r="F466" i="14" s="1"/>
  <c r="A468" i="14"/>
  <c r="B467" i="14"/>
  <c r="C467" i="14" s="1"/>
  <c r="D467" i="14" s="1"/>
  <c r="E467" i="14" l="1"/>
  <c r="F467" i="14" s="1"/>
  <c r="A469" i="14"/>
  <c r="B468" i="14"/>
  <c r="C468" i="14" s="1"/>
  <c r="D468" i="14" s="1"/>
  <c r="E468" i="14" l="1"/>
  <c r="F468" i="14" s="1"/>
  <c r="B469" i="14"/>
  <c r="C469" i="14" s="1"/>
  <c r="D469" i="14" s="1"/>
  <c r="A470" i="14"/>
  <c r="E469" i="14" l="1"/>
  <c r="F469" i="14" s="1"/>
  <c r="B470" i="14"/>
  <c r="C470" i="14" s="1"/>
  <c r="D470" i="14" s="1"/>
  <c r="A471" i="14"/>
  <c r="E470" i="14" l="1"/>
  <c r="F470" i="14" s="1"/>
  <c r="A472" i="14"/>
  <c r="B471" i="14"/>
  <c r="C471" i="14" s="1"/>
  <c r="D471" i="14" s="1"/>
  <c r="E471" i="14" l="1"/>
  <c r="F471" i="14" s="1"/>
  <c r="A473" i="14"/>
  <c r="B472" i="14"/>
  <c r="C472" i="14" s="1"/>
  <c r="D472" i="14" s="1"/>
  <c r="E472" i="14" l="1"/>
  <c r="F472" i="14" s="1"/>
  <c r="A474" i="14"/>
  <c r="B473" i="14"/>
  <c r="C473" i="14" s="1"/>
  <c r="D473" i="14" s="1"/>
  <c r="E473" i="14" l="1"/>
  <c r="F473" i="14" s="1"/>
  <c r="A475" i="14"/>
  <c r="B474" i="14"/>
  <c r="C474" i="14" s="1"/>
  <c r="D474" i="14" s="1"/>
  <c r="E474" i="14" l="1"/>
  <c r="F474" i="14" s="1"/>
  <c r="A476" i="14"/>
  <c r="B475" i="14"/>
  <c r="C475" i="14" s="1"/>
  <c r="D475" i="14" s="1"/>
  <c r="E475" i="14" l="1"/>
  <c r="F475" i="14" s="1"/>
  <c r="A477" i="14"/>
  <c r="B476" i="14"/>
  <c r="C476" i="14" s="1"/>
  <c r="D476" i="14" s="1"/>
  <c r="E476" i="14" l="1"/>
  <c r="F476" i="14" s="1"/>
  <c r="B477" i="14"/>
  <c r="C477" i="14" s="1"/>
  <c r="D477" i="14" s="1"/>
  <c r="A478" i="14"/>
  <c r="E477" i="14" l="1"/>
  <c r="F477" i="14" s="1"/>
  <c r="B478" i="14"/>
  <c r="C478" i="14" s="1"/>
  <c r="D478" i="14" s="1"/>
  <c r="A479" i="14"/>
  <c r="E478" i="14" l="1"/>
  <c r="F478" i="14" s="1"/>
  <c r="B479" i="14"/>
  <c r="C479" i="14" s="1"/>
  <c r="D479" i="14" s="1"/>
  <c r="A480" i="14"/>
  <c r="E479" i="14" l="1"/>
  <c r="F479" i="14" s="1"/>
  <c r="B480" i="14"/>
  <c r="C480" i="14" s="1"/>
  <c r="D480" i="14" s="1"/>
  <c r="A481" i="14"/>
  <c r="E480" i="14" l="1"/>
  <c r="F480" i="14" s="1"/>
  <c r="A482" i="14"/>
  <c r="B481" i="14"/>
  <c r="C481" i="14" s="1"/>
  <c r="D481" i="14" s="1"/>
  <c r="E481" i="14" l="1"/>
  <c r="F481" i="14" s="1"/>
  <c r="B482" i="14"/>
  <c r="C482" i="14" s="1"/>
  <c r="D482" i="14" s="1"/>
  <c r="A483" i="14"/>
  <c r="E482" i="14" l="1"/>
  <c r="F482" i="14" s="1"/>
  <c r="B483" i="14"/>
  <c r="C483" i="14" s="1"/>
  <c r="D483" i="14" s="1"/>
  <c r="A484" i="14"/>
  <c r="E483" i="14" l="1"/>
  <c r="F483" i="14" s="1"/>
  <c r="B484" i="14"/>
  <c r="C484" i="14" s="1"/>
  <c r="D484" i="14" s="1"/>
  <c r="A485" i="14"/>
  <c r="E484" i="14" l="1"/>
  <c r="F484" i="14" s="1"/>
  <c r="B485" i="14"/>
  <c r="C485" i="14" s="1"/>
  <c r="D485" i="14" s="1"/>
  <c r="A486" i="14"/>
  <c r="E485" i="14" l="1"/>
  <c r="F485" i="14" s="1"/>
  <c r="B486" i="14"/>
  <c r="C486" i="14" s="1"/>
  <c r="D486" i="14" s="1"/>
  <c r="A487" i="14"/>
  <c r="E486" i="14" l="1"/>
  <c r="F486" i="14" s="1"/>
  <c r="A488" i="14"/>
  <c r="B487" i="14"/>
  <c r="C487" i="14" s="1"/>
  <c r="D487" i="14" s="1"/>
  <c r="E487" i="14" l="1"/>
  <c r="F487" i="14" s="1"/>
  <c r="A489" i="14"/>
  <c r="B488" i="14"/>
  <c r="C488" i="14" s="1"/>
  <c r="D488" i="14" s="1"/>
  <c r="E488" i="14" l="1"/>
  <c r="F488" i="14" s="1"/>
  <c r="A490" i="14"/>
  <c r="B489" i="14"/>
  <c r="C489" i="14" s="1"/>
  <c r="D489" i="14" s="1"/>
  <c r="E489" i="14" l="1"/>
  <c r="F489" i="14" s="1"/>
  <c r="A491" i="14"/>
  <c r="B490" i="14"/>
  <c r="C490" i="14" s="1"/>
  <c r="D490" i="14" s="1"/>
  <c r="E490" i="14" l="1"/>
  <c r="F490" i="14" s="1"/>
  <c r="B491" i="14"/>
  <c r="C491" i="14" s="1"/>
  <c r="D491" i="14" s="1"/>
  <c r="A492" i="14"/>
  <c r="E491" i="14" l="1"/>
  <c r="F491" i="14" s="1"/>
  <c r="A493" i="14"/>
  <c r="B492" i="14"/>
  <c r="C492" i="14" s="1"/>
  <c r="D492" i="14" s="1"/>
  <c r="E492" i="14" l="1"/>
  <c r="F492" i="14" s="1"/>
  <c r="A494" i="14"/>
  <c r="B493" i="14"/>
  <c r="C493" i="14" s="1"/>
  <c r="D493" i="14" s="1"/>
  <c r="E493" i="14" l="1"/>
  <c r="F493" i="14" s="1"/>
  <c r="A495" i="14"/>
  <c r="B494" i="14"/>
  <c r="C494" i="14" s="1"/>
  <c r="D494" i="14" s="1"/>
  <c r="E494" i="14" l="1"/>
  <c r="F494" i="14" s="1"/>
  <c r="B495" i="14"/>
  <c r="C495" i="14" s="1"/>
  <c r="D495" i="14" s="1"/>
  <c r="A496" i="14"/>
  <c r="E495" i="14" l="1"/>
  <c r="F495" i="14" s="1"/>
  <c r="A497" i="14"/>
  <c r="B496" i="14"/>
  <c r="C496" i="14" s="1"/>
  <c r="D496" i="14" s="1"/>
  <c r="E496" i="14" l="1"/>
  <c r="F496" i="14" s="1"/>
  <c r="A498" i="14"/>
  <c r="B497" i="14"/>
  <c r="C497" i="14" s="1"/>
  <c r="D497" i="14" s="1"/>
  <c r="E497" i="14" l="1"/>
  <c r="F497" i="14" s="1"/>
  <c r="A499" i="14"/>
  <c r="B498" i="14"/>
  <c r="C498" i="14" s="1"/>
  <c r="D498" i="14" s="1"/>
  <c r="E498" i="14" l="1"/>
  <c r="F498" i="14" s="1"/>
  <c r="A500" i="14"/>
  <c r="B499" i="14"/>
  <c r="C499" i="14" s="1"/>
  <c r="D499" i="14" s="1"/>
  <c r="E499" i="14" l="1"/>
  <c r="F499" i="14" s="1"/>
  <c r="A501" i="14"/>
  <c r="B500" i="14"/>
  <c r="C500" i="14" s="1"/>
  <c r="D500" i="14" s="1"/>
  <c r="E500" i="14" l="1"/>
  <c r="F500" i="14" s="1"/>
  <c r="A502" i="14"/>
  <c r="B501" i="14"/>
  <c r="C501" i="14" s="1"/>
  <c r="D501" i="14" s="1"/>
  <c r="E501" i="14" l="1"/>
  <c r="F501" i="14" s="1"/>
  <c r="B502" i="14"/>
  <c r="C502" i="14" s="1"/>
  <c r="D502" i="14" s="1"/>
  <c r="A503" i="14"/>
  <c r="E502" i="14" l="1"/>
  <c r="F502" i="14" s="1"/>
  <c r="B503" i="14"/>
  <c r="C503" i="14" s="1"/>
  <c r="D503" i="14" s="1"/>
  <c r="A504" i="14"/>
  <c r="E503" i="14" l="1"/>
  <c r="F503" i="14" s="1"/>
  <c r="A505" i="14"/>
  <c r="B504" i="14"/>
  <c r="C504" i="14" s="1"/>
  <c r="D504" i="14" s="1"/>
  <c r="E504" i="14" l="1"/>
  <c r="F504" i="14" s="1"/>
  <c r="B505" i="14"/>
  <c r="C505" i="14" s="1"/>
  <c r="D505" i="14" s="1"/>
  <c r="A506" i="14"/>
  <c r="E505" i="14" l="1"/>
  <c r="F505" i="14" s="1"/>
  <c r="A507" i="14"/>
  <c r="B506" i="14"/>
  <c r="C506" i="14" s="1"/>
  <c r="D506" i="14" s="1"/>
  <c r="E506" i="14" l="1"/>
  <c r="F506" i="14" s="1"/>
  <c r="A508" i="14"/>
  <c r="B507" i="14"/>
  <c r="C507" i="14" s="1"/>
  <c r="D507" i="14" s="1"/>
  <c r="E507" i="14" l="1"/>
  <c r="F507" i="14" s="1"/>
  <c r="A509" i="14"/>
  <c r="B508" i="14"/>
  <c r="C508" i="14" s="1"/>
  <c r="D508" i="14" s="1"/>
  <c r="E508" i="14" l="1"/>
  <c r="F508" i="14" s="1"/>
  <c r="B509" i="14"/>
  <c r="C509" i="14" s="1"/>
  <c r="D509" i="14" s="1"/>
  <c r="A510" i="14"/>
  <c r="E509" i="14" l="1"/>
  <c r="F509" i="14" s="1"/>
  <c r="A511" i="14"/>
  <c r="B510" i="14"/>
  <c r="C510" i="14" s="1"/>
  <c r="D510" i="14" s="1"/>
  <c r="E510" i="14" l="1"/>
  <c r="F510" i="14" s="1"/>
  <c r="A512" i="14"/>
  <c r="B511" i="14"/>
  <c r="C511" i="14" s="1"/>
  <c r="D511" i="14" s="1"/>
  <c r="E511" i="14" l="1"/>
  <c r="F511" i="14" s="1"/>
  <c r="B512" i="14"/>
  <c r="C512" i="14" s="1"/>
  <c r="D512" i="14" s="1"/>
  <c r="A513" i="14"/>
  <c r="E512" i="14" l="1"/>
  <c r="F512" i="14" s="1"/>
  <c r="A514" i="14"/>
  <c r="B513" i="14"/>
  <c r="C513" i="14" s="1"/>
  <c r="D513" i="14" s="1"/>
  <c r="E513" i="14" l="1"/>
  <c r="F513" i="14" s="1"/>
  <c r="A515" i="14"/>
  <c r="B514" i="14"/>
  <c r="C514" i="14" s="1"/>
  <c r="D514" i="14" s="1"/>
  <c r="E514" i="14" l="1"/>
  <c r="F514" i="14" s="1"/>
  <c r="A516" i="14"/>
  <c r="B515" i="14"/>
  <c r="C515" i="14" s="1"/>
  <c r="D515" i="14" s="1"/>
  <c r="E515" i="14" l="1"/>
  <c r="F515" i="14" s="1"/>
  <c r="B516" i="14"/>
  <c r="C516" i="14" s="1"/>
  <c r="D516" i="14" s="1"/>
  <c r="A517" i="14"/>
  <c r="E516" i="14" l="1"/>
  <c r="F516" i="14" s="1"/>
  <c r="A518" i="14"/>
  <c r="B517" i="14"/>
  <c r="C517" i="14" s="1"/>
  <c r="D517" i="14" s="1"/>
  <c r="E517" i="14" l="1"/>
  <c r="F517" i="14" s="1"/>
  <c r="A519" i="14"/>
  <c r="B518" i="14"/>
  <c r="C518" i="14" s="1"/>
  <c r="D518" i="14" s="1"/>
  <c r="E518" i="14" l="1"/>
  <c r="F518" i="14" s="1"/>
  <c r="B519" i="14"/>
  <c r="C519" i="14" s="1"/>
  <c r="D519" i="14" s="1"/>
  <c r="A520" i="14"/>
  <c r="E519" i="14" l="1"/>
  <c r="F519" i="14" s="1"/>
  <c r="A521" i="14"/>
  <c r="B520" i="14"/>
  <c r="C520" i="14" s="1"/>
  <c r="D520" i="14" s="1"/>
  <c r="E520" i="14" l="1"/>
  <c r="F520" i="14" s="1"/>
  <c r="A522" i="14"/>
  <c r="B521" i="14"/>
  <c r="C521" i="14" s="1"/>
  <c r="D521" i="14" s="1"/>
  <c r="E521" i="14" l="1"/>
  <c r="F521" i="14" s="1"/>
  <c r="A523" i="14"/>
  <c r="B522" i="14"/>
  <c r="C522" i="14" s="1"/>
  <c r="D522" i="14" s="1"/>
  <c r="E522" i="14" l="1"/>
  <c r="F522" i="14" s="1"/>
  <c r="A524" i="14"/>
  <c r="B523" i="14"/>
  <c r="C523" i="14" s="1"/>
  <c r="D523" i="14" s="1"/>
  <c r="E523" i="14" l="1"/>
  <c r="F523" i="14" s="1"/>
  <c r="B524" i="14"/>
  <c r="C524" i="14" s="1"/>
  <c r="D524" i="14" s="1"/>
  <c r="A525" i="14"/>
  <c r="E524" i="14" l="1"/>
  <c r="F524" i="14" s="1"/>
  <c r="A526" i="14"/>
  <c r="B525" i="14"/>
  <c r="C525" i="14" s="1"/>
  <c r="D525" i="14" s="1"/>
  <c r="E525" i="14" l="1"/>
  <c r="F525" i="14" s="1"/>
  <c r="A527" i="14"/>
  <c r="B526" i="14"/>
  <c r="C526" i="14" s="1"/>
  <c r="D526" i="14" s="1"/>
  <c r="E526" i="14" l="1"/>
  <c r="F526" i="14" s="1"/>
  <c r="A528" i="14"/>
  <c r="B527" i="14"/>
  <c r="C527" i="14" s="1"/>
  <c r="D527" i="14" s="1"/>
  <c r="E527" i="14" l="1"/>
  <c r="F527" i="14" s="1"/>
  <c r="A529" i="14"/>
  <c r="B528" i="14"/>
  <c r="C528" i="14" s="1"/>
  <c r="D528" i="14" s="1"/>
  <c r="E528" i="14" l="1"/>
  <c r="F528" i="14" s="1"/>
  <c r="A530" i="14"/>
  <c r="B529" i="14"/>
  <c r="C529" i="14" s="1"/>
  <c r="D529" i="14" s="1"/>
  <c r="E529" i="14" l="1"/>
  <c r="F529" i="14" s="1"/>
  <c r="B530" i="14"/>
  <c r="C530" i="14" s="1"/>
  <c r="D530" i="14" s="1"/>
  <c r="A531" i="14"/>
  <c r="E530" i="14" l="1"/>
  <c r="F530" i="14" s="1"/>
  <c r="A532" i="14"/>
  <c r="B531" i="14"/>
  <c r="C531" i="14" s="1"/>
  <c r="D531" i="14" s="1"/>
  <c r="E531" i="14" l="1"/>
  <c r="F531" i="14" s="1"/>
  <c r="A533" i="14"/>
  <c r="B532" i="14"/>
  <c r="C532" i="14" s="1"/>
  <c r="D532" i="14" s="1"/>
  <c r="E532" i="14" l="1"/>
  <c r="F532" i="14" s="1"/>
  <c r="A534" i="14"/>
  <c r="B533" i="14"/>
  <c r="C533" i="14" s="1"/>
  <c r="D533" i="14" s="1"/>
  <c r="E533" i="14" l="1"/>
  <c r="F533" i="14" s="1"/>
  <c r="A535" i="14"/>
  <c r="B534" i="14"/>
  <c r="C534" i="14" s="1"/>
  <c r="D534" i="14" s="1"/>
  <c r="E534" i="14" l="1"/>
  <c r="F534" i="14" s="1"/>
  <c r="A536" i="14"/>
  <c r="B535" i="14"/>
  <c r="C535" i="14" s="1"/>
  <c r="D535" i="14" s="1"/>
  <c r="E535" i="14" l="1"/>
  <c r="F535" i="14" s="1"/>
  <c r="A537" i="14"/>
  <c r="B536" i="14"/>
  <c r="C536" i="14" s="1"/>
  <c r="D536" i="14" s="1"/>
  <c r="E536" i="14" l="1"/>
  <c r="F536" i="14" s="1"/>
  <c r="A538" i="14"/>
  <c r="B537" i="14"/>
  <c r="C537" i="14" s="1"/>
  <c r="D537" i="14" s="1"/>
  <c r="E537" i="14" l="1"/>
  <c r="F537" i="14" s="1"/>
  <c r="A539" i="14"/>
  <c r="B538" i="14"/>
  <c r="C538" i="14" s="1"/>
  <c r="D538" i="14" s="1"/>
  <c r="E538" i="14" l="1"/>
  <c r="F538" i="14" s="1"/>
  <c r="A540" i="14"/>
  <c r="B539" i="14"/>
  <c r="C539" i="14" s="1"/>
  <c r="D539" i="14" s="1"/>
  <c r="E539" i="14" l="1"/>
  <c r="F539" i="14" s="1"/>
  <c r="A541" i="14"/>
  <c r="B540" i="14"/>
  <c r="C540" i="14" s="1"/>
  <c r="D540" i="14" s="1"/>
  <c r="E540" i="14" l="1"/>
  <c r="F540" i="14" s="1"/>
  <c r="A542" i="14"/>
  <c r="B541" i="14"/>
  <c r="C541" i="14" s="1"/>
  <c r="D541" i="14" s="1"/>
  <c r="E541" i="14" l="1"/>
  <c r="F541" i="14" s="1"/>
  <c r="A543" i="14"/>
  <c r="B542" i="14"/>
  <c r="C542" i="14" s="1"/>
  <c r="D542" i="14" s="1"/>
  <c r="E542" i="14" l="1"/>
  <c r="F542" i="14" s="1"/>
  <c r="A544" i="14"/>
  <c r="B543" i="14"/>
  <c r="C543" i="14" s="1"/>
  <c r="D543" i="14" s="1"/>
  <c r="E543" i="14" l="1"/>
  <c r="F543" i="14" s="1"/>
  <c r="A545" i="14"/>
  <c r="B544" i="14"/>
  <c r="C544" i="14" s="1"/>
  <c r="D544" i="14" s="1"/>
  <c r="E544" i="14" l="1"/>
  <c r="F544" i="14" s="1"/>
  <c r="A546" i="14"/>
  <c r="B545" i="14"/>
  <c r="C545" i="14" s="1"/>
  <c r="D545" i="14" s="1"/>
  <c r="E545" i="14" l="1"/>
  <c r="F545" i="14" s="1"/>
  <c r="B546" i="14"/>
  <c r="C546" i="14" s="1"/>
  <c r="D546" i="14" s="1"/>
  <c r="A547" i="14"/>
  <c r="E546" i="14" l="1"/>
  <c r="F546" i="14" s="1"/>
  <c r="A548" i="14"/>
  <c r="B547" i="14"/>
  <c r="C547" i="14" s="1"/>
  <c r="D547" i="14" s="1"/>
  <c r="E547" i="14" l="1"/>
  <c r="F547" i="14" s="1"/>
  <c r="A549" i="14"/>
  <c r="B548" i="14"/>
  <c r="C548" i="14" s="1"/>
  <c r="D548" i="14" s="1"/>
  <c r="E548" i="14" l="1"/>
  <c r="F548" i="14" s="1"/>
  <c r="A550" i="14"/>
  <c r="B549" i="14"/>
  <c r="C549" i="14" s="1"/>
  <c r="D549" i="14" s="1"/>
  <c r="E549" i="14" l="1"/>
  <c r="F549" i="14" s="1"/>
  <c r="A551" i="14"/>
  <c r="B550" i="14"/>
  <c r="C550" i="14" s="1"/>
  <c r="D550" i="14" s="1"/>
  <c r="E550" i="14" l="1"/>
  <c r="F550" i="14" s="1"/>
  <c r="A552" i="14"/>
  <c r="B551" i="14"/>
  <c r="C551" i="14" s="1"/>
  <c r="D551" i="14" s="1"/>
  <c r="E551" i="14" l="1"/>
  <c r="F551" i="14" s="1"/>
  <c r="A553" i="14"/>
  <c r="B552" i="14"/>
  <c r="C552" i="14" s="1"/>
  <c r="D552" i="14" s="1"/>
  <c r="E552" i="14" l="1"/>
  <c r="F552" i="14" s="1"/>
  <c r="A554" i="14"/>
  <c r="B553" i="14"/>
  <c r="C553" i="14" s="1"/>
  <c r="D553" i="14" s="1"/>
  <c r="E553" i="14" l="1"/>
  <c r="F553" i="14" s="1"/>
  <c r="A555" i="14"/>
  <c r="B554" i="14"/>
  <c r="C554" i="14" s="1"/>
  <c r="D554" i="14" s="1"/>
  <c r="E554" i="14" l="1"/>
  <c r="F554" i="14" s="1"/>
  <c r="A556" i="14"/>
  <c r="B555" i="14"/>
  <c r="C555" i="14" s="1"/>
  <c r="D555" i="14" s="1"/>
  <c r="E555" i="14" l="1"/>
  <c r="F555" i="14" s="1"/>
  <c r="B556" i="14"/>
  <c r="C556" i="14" s="1"/>
  <c r="D556" i="14" s="1"/>
  <c r="A557" i="14"/>
  <c r="E556" i="14" l="1"/>
  <c r="F556" i="14" s="1"/>
  <c r="A558" i="14"/>
  <c r="B557" i="14"/>
  <c r="C557" i="14" s="1"/>
  <c r="D557" i="14" s="1"/>
  <c r="E557" i="14" l="1"/>
  <c r="F557" i="14" s="1"/>
  <c r="A559" i="14"/>
  <c r="B558" i="14"/>
  <c r="C558" i="14" s="1"/>
  <c r="D558" i="14" s="1"/>
  <c r="E558" i="14" l="1"/>
  <c r="F558" i="14" s="1"/>
  <c r="A560" i="14"/>
  <c r="B559" i="14"/>
  <c r="C559" i="14" s="1"/>
  <c r="D559" i="14" s="1"/>
  <c r="E559" i="14" l="1"/>
  <c r="F559" i="14" s="1"/>
  <c r="A561" i="14"/>
  <c r="B560" i="14"/>
  <c r="C560" i="14" s="1"/>
  <c r="D560" i="14" s="1"/>
  <c r="E560" i="14" l="1"/>
  <c r="F560" i="14" s="1"/>
  <c r="A562" i="14"/>
  <c r="B561" i="14"/>
  <c r="C561" i="14" s="1"/>
  <c r="D561" i="14" s="1"/>
  <c r="E561" i="14" l="1"/>
  <c r="F561" i="14" s="1"/>
  <c r="A563" i="14"/>
  <c r="B562" i="14"/>
  <c r="C562" i="14" s="1"/>
  <c r="D562" i="14" s="1"/>
  <c r="E562" i="14" l="1"/>
  <c r="F562" i="14" s="1"/>
  <c r="A564" i="14"/>
  <c r="B563" i="14"/>
  <c r="C563" i="14" s="1"/>
  <c r="D563" i="14" s="1"/>
  <c r="E563" i="14" l="1"/>
  <c r="F563" i="14" s="1"/>
  <c r="A565" i="14"/>
  <c r="B564" i="14"/>
  <c r="C564" i="14" s="1"/>
  <c r="D564" i="14" s="1"/>
  <c r="E564" i="14" l="1"/>
  <c r="F564" i="14" s="1"/>
  <c r="B565" i="14"/>
  <c r="C565" i="14" s="1"/>
  <c r="D565" i="14" s="1"/>
  <c r="A566" i="14"/>
  <c r="E565" i="14" l="1"/>
  <c r="F565" i="14" s="1"/>
  <c r="A567" i="14"/>
  <c r="B566" i="14"/>
  <c r="C566" i="14" s="1"/>
  <c r="D566" i="14" s="1"/>
  <c r="E566" i="14" l="1"/>
  <c r="F566" i="14" s="1"/>
  <c r="A568" i="14"/>
  <c r="B567" i="14"/>
  <c r="C567" i="14" s="1"/>
  <c r="D567" i="14" s="1"/>
  <c r="E567" i="14" l="1"/>
  <c r="F567" i="14" s="1"/>
  <c r="A569" i="14"/>
  <c r="B568" i="14"/>
  <c r="C568" i="14" s="1"/>
  <c r="D568" i="14" s="1"/>
  <c r="E568" i="14" l="1"/>
  <c r="F568" i="14" s="1"/>
  <c r="B569" i="14"/>
  <c r="C569" i="14" s="1"/>
  <c r="D569" i="14" s="1"/>
  <c r="A570" i="14"/>
  <c r="E569" i="14" l="1"/>
  <c r="F569" i="14" s="1"/>
  <c r="A571" i="14"/>
  <c r="B570" i="14"/>
  <c r="C570" i="14" s="1"/>
  <c r="D570" i="14" s="1"/>
  <c r="E570" i="14" l="1"/>
  <c r="F570" i="14" s="1"/>
  <c r="A572" i="14"/>
  <c r="B571" i="14"/>
  <c r="C571" i="14" s="1"/>
  <c r="D571" i="14" s="1"/>
  <c r="E571" i="14" l="1"/>
  <c r="F571" i="14" s="1"/>
  <c r="B572" i="14"/>
  <c r="C572" i="14" s="1"/>
  <c r="D572" i="14" s="1"/>
  <c r="A573" i="14"/>
  <c r="E572" i="14" l="1"/>
  <c r="F572" i="14" s="1"/>
  <c r="A574" i="14"/>
  <c r="B573" i="14"/>
  <c r="C573" i="14" s="1"/>
  <c r="D573" i="14" s="1"/>
  <c r="E573" i="14" l="1"/>
  <c r="F573" i="14" s="1"/>
  <c r="B574" i="14"/>
  <c r="C574" i="14" s="1"/>
  <c r="D574" i="14" s="1"/>
  <c r="A575" i="14"/>
  <c r="E574" i="14" l="1"/>
  <c r="F574" i="14" s="1"/>
  <c r="A576" i="14"/>
  <c r="B575" i="14"/>
  <c r="C575" i="14" s="1"/>
  <c r="D575" i="14" s="1"/>
  <c r="E575" i="14" l="1"/>
  <c r="F575" i="14" s="1"/>
  <c r="B576" i="14"/>
  <c r="C576" i="14" s="1"/>
  <c r="D576" i="14" s="1"/>
  <c r="A577" i="14"/>
  <c r="E576" i="14" l="1"/>
  <c r="F576" i="14" s="1"/>
  <c r="A578" i="14"/>
  <c r="B577" i="14"/>
  <c r="C577" i="14" s="1"/>
  <c r="D577" i="14" s="1"/>
  <c r="E577" i="14" l="1"/>
  <c r="F577" i="14" s="1"/>
  <c r="B578" i="14"/>
  <c r="C578" i="14" s="1"/>
  <c r="D578" i="14" s="1"/>
  <c r="A579" i="14"/>
  <c r="E578" i="14" l="1"/>
  <c r="F578" i="14" s="1"/>
  <c r="B579" i="14"/>
  <c r="C579" i="14" s="1"/>
  <c r="D579" i="14" s="1"/>
  <c r="A580" i="14"/>
  <c r="E579" i="14" l="1"/>
  <c r="F579" i="14" s="1"/>
  <c r="A581" i="14"/>
  <c r="B580" i="14"/>
  <c r="C580" i="14" s="1"/>
  <c r="D580" i="14" s="1"/>
  <c r="E580" i="14" l="1"/>
  <c r="F580" i="14" s="1"/>
  <c r="B581" i="14"/>
  <c r="C581" i="14" s="1"/>
  <c r="D581" i="14" s="1"/>
  <c r="A582" i="14"/>
  <c r="E581" i="14" l="1"/>
  <c r="F581" i="14" s="1"/>
  <c r="B582" i="14"/>
  <c r="C582" i="14" s="1"/>
  <c r="D582" i="14" s="1"/>
  <c r="A583" i="14"/>
  <c r="E582" i="14" l="1"/>
  <c r="F582" i="14" s="1"/>
  <c r="A584" i="14"/>
  <c r="B583" i="14"/>
  <c r="C583" i="14" s="1"/>
  <c r="D583" i="14" s="1"/>
  <c r="E583" i="14" l="1"/>
  <c r="F583" i="14" s="1"/>
  <c r="B584" i="14"/>
  <c r="C584" i="14" s="1"/>
  <c r="D584" i="14" s="1"/>
  <c r="A585" i="14"/>
  <c r="E584" i="14" l="1"/>
  <c r="F584" i="14" s="1"/>
  <c r="A586" i="14"/>
  <c r="B585" i="14"/>
  <c r="C585" i="14" s="1"/>
  <c r="D585" i="14" s="1"/>
  <c r="E585" i="14" l="1"/>
  <c r="F585" i="14" s="1"/>
  <c r="B586" i="14"/>
  <c r="C586" i="14" s="1"/>
  <c r="D586" i="14" s="1"/>
  <c r="A587" i="14"/>
  <c r="E586" i="14" l="1"/>
  <c r="F586" i="14" s="1"/>
  <c r="B587" i="14"/>
  <c r="C587" i="14" s="1"/>
  <c r="D587" i="14" s="1"/>
  <c r="A588" i="14"/>
  <c r="E587" i="14" l="1"/>
  <c r="F587" i="14" s="1"/>
  <c r="B588" i="14"/>
  <c r="C588" i="14" s="1"/>
  <c r="D588" i="14" s="1"/>
  <c r="A589" i="14"/>
  <c r="E588" i="14" l="1"/>
  <c r="F588" i="14" s="1"/>
  <c r="B589" i="14"/>
  <c r="C589" i="14" s="1"/>
  <c r="D589" i="14" s="1"/>
  <c r="A590" i="14"/>
  <c r="E589" i="14" l="1"/>
  <c r="F589" i="14" s="1"/>
  <c r="B590" i="14"/>
  <c r="C590" i="14" s="1"/>
  <c r="D590" i="14" s="1"/>
  <c r="A591" i="14"/>
  <c r="E590" i="14" l="1"/>
  <c r="F590" i="14" s="1"/>
  <c r="A592" i="14"/>
  <c r="B591" i="14"/>
  <c r="C591" i="14" s="1"/>
  <c r="D591" i="14" s="1"/>
  <c r="E591" i="14" l="1"/>
  <c r="F591" i="14" s="1"/>
  <c r="A593" i="14"/>
  <c r="B592" i="14"/>
  <c r="C592" i="14" s="1"/>
  <c r="D592" i="14" s="1"/>
  <c r="E592" i="14" l="1"/>
  <c r="F592" i="14" s="1"/>
  <c r="A594" i="14"/>
  <c r="B593" i="14"/>
  <c r="C593" i="14" s="1"/>
  <c r="D593" i="14" s="1"/>
  <c r="E593" i="14" l="1"/>
  <c r="F593" i="14" s="1"/>
  <c r="B594" i="14"/>
  <c r="C594" i="14" s="1"/>
  <c r="D594" i="14" s="1"/>
  <c r="A595" i="14"/>
  <c r="E594" i="14" l="1"/>
  <c r="F594" i="14" s="1"/>
  <c r="A596" i="14"/>
  <c r="B595" i="14"/>
  <c r="C595" i="14" s="1"/>
  <c r="D595" i="14" s="1"/>
  <c r="E595" i="14" l="1"/>
  <c r="F595" i="14" s="1"/>
  <c r="B596" i="14"/>
  <c r="C596" i="14" s="1"/>
  <c r="D596" i="14" s="1"/>
  <c r="A597" i="14"/>
  <c r="E596" i="14" l="1"/>
  <c r="F596" i="14" s="1"/>
  <c r="A598" i="14"/>
  <c r="B597" i="14"/>
  <c r="C597" i="14" s="1"/>
  <c r="D597" i="14" s="1"/>
  <c r="E597" i="14" l="1"/>
  <c r="F597" i="14" s="1"/>
  <c r="B598" i="14"/>
  <c r="C598" i="14" s="1"/>
  <c r="D598" i="14" s="1"/>
  <c r="A599" i="14"/>
  <c r="E598" i="14" l="1"/>
  <c r="F598" i="14" s="1"/>
  <c r="A600" i="14"/>
  <c r="B599" i="14"/>
  <c r="C599" i="14" s="1"/>
  <c r="D599" i="14" s="1"/>
  <c r="E599" i="14" l="1"/>
  <c r="F599" i="14" s="1"/>
  <c r="B600" i="14"/>
  <c r="C600" i="14" s="1"/>
  <c r="D600" i="14" s="1"/>
  <c r="A601" i="14"/>
  <c r="E600" i="14" l="1"/>
  <c r="F600" i="14" s="1"/>
  <c r="B601" i="14"/>
  <c r="C601" i="14" s="1"/>
  <c r="D601" i="14" s="1"/>
  <c r="A602" i="14"/>
  <c r="E601" i="14" l="1"/>
  <c r="F601" i="14" s="1"/>
  <c r="B602" i="14"/>
  <c r="C602" i="14" s="1"/>
  <c r="D602" i="14" s="1"/>
  <c r="A603" i="14"/>
  <c r="E602" i="14" l="1"/>
  <c r="F602" i="14" s="1"/>
  <c r="A604" i="14"/>
  <c r="B603" i="14"/>
  <c r="C603" i="14" s="1"/>
  <c r="D603" i="14" s="1"/>
  <c r="E603" i="14" l="1"/>
  <c r="F603" i="14" s="1"/>
  <c r="B604" i="14"/>
  <c r="C604" i="14" s="1"/>
  <c r="D604" i="14" s="1"/>
  <c r="A605" i="14"/>
  <c r="E604" i="14" l="1"/>
  <c r="F604" i="14" s="1"/>
  <c r="B605" i="14"/>
  <c r="C605" i="14" s="1"/>
  <c r="D605" i="14" s="1"/>
  <c r="A606" i="14"/>
  <c r="E605" i="14" l="1"/>
  <c r="F605" i="14" s="1"/>
  <c r="B606" i="14"/>
  <c r="C606" i="14" s="1"/>
  <c r="D606" i="14" s="1"/>
  <c r="A607" i="14"/>
  <c r="E606" i="14" l="1"/>
  <c r="F606" i="14" s="1"/>
  <c r="A608" i="14"/>
  <c r="B607" i="14"/>
  <c r="C607" i="14" s="1"/>
  <c r="D607" i="14" s="1"/>
  <c r="E607" i="14" l="1"/>
  <c r="F607" i="14" s="1"/>
  <c r="B608" i="14"/>
  <c r="C608" i="14" s="1"/>
  <c r="D608" i="14" s="1"/>
  <c r="A609" i="14"/>
  <c r="E608" i="14" l="1"/>
  <c r="F608" i="14" s="1"/>
  <c r="A610" i="14"/>
  <c r="B609" i="14"/>
  <c r="C609" i="14" s="1"/>
  <c r="D609" i="14" s="1"/>
  <c r="E609" i="14" l="1"/>
  <c r="F609" i="14" s="1"/>
  <c r="B610" i="14"/>
  <c r="C610" i="14" s="1"/>
  <c r="D610" i="14" s="1"/>
  <c r="A611" i="14"/>
  <c r="E610" i="14" l="1"/>
  <c r="F610" i="14" s="1"/>
  <c r="A612" i="14"/>
  <c r="B611" i="14"/>
  <c r="C611" i="14" s="1"/>
  <c r="D611" i="14" s="1"/>
  <c r="E611" i="14" l="1"/>
  <c r="F611" i="14" s="1"/>
  <c r="B612" i="14"/>
  <c r="C612" i="14" s="1"/>
  <c r="D612" i="14" s="1"/>
  <c r="A613" i="14"/>
  <c r="E612" i="14" l="1"/>
  <c r="F612" i="14" s="1"/>
  <c r="A614" i="14"/>
  <c r="B613" i="14"/>
  <c r="C613" i="14" s="1"/>
  <c r="D613" i="14" s="1"/>
  <c r="E613" i="14" l="1"/>
  <c r="F613" i="14" s="1"/>
  <c r="B614" i="14"/>
  <c r="C614" i="14" s="1"/>
  <c r="D614" i="14" s="1"/>
  <c r="A615" i="14"/>
  <c r="E614" i="14" l="1"/>
  <c r="F614" i="14" s="1"/>
  <c r="A616" i="14"/>
  <c r="B615" i="14"/>
  <c r="C615" i="14" s="1"/>
  <c r="D615" i="14" s="1"/>
  <c r="E615" i="14" l="1"/>
  <c r="F615" i="14" s="1"/>
  <c r="B616" i="14"/>
  <c r="C616" i="14" s="1"/>
  <c r="D616" i="14" s="1"/>
  <c r="A617" i="14"/>
  <c r="E616" i="14" l="1"/>
  <c r="F616" i="14" s="1"/>
  <c r="A618" i="14"/>
  <c r="B617" i="14"/>
  <c r="C617" i="14" s="1"/>
  <c r="D617" i="14" s="1"/>
  <c r="E617" i="14" l="1"/>
  <c r="F617" i="14" s="1"/>
  <c r="B618" i="14"/>
  <c r="C618" i="14" s="1"/>
  <c r="D618" i="14" s="1"/>
  <c r="A619" i="14"/>
  <c r="E618" i="14" l="1"/>
  <c r="F618" i="14" s="1"/>
  <c r="A620" i="14"/>
  <c r="B619" i="14"/>
  <c r="C619" i="14" s="1"/>
  <c r="D619" i="14" s="1"/>
  <c r="E619" i="14" l="1"/>
  <c r="F619" i="14" s="1"/>
  <c r="B620" i="14"/>
  <c r="C620" i="14" s="1"/>
  <c r="D620" i="14" s="1"/>
  <c r="A621" i="14"/>
  <c r="E620" i="14" l="1"/>
  <c r="F620" i="14" s="1"/>
  <c r="A622" i="14"/>
  <c r="B621" i="14"/>
  <c r="C621" i="14" s="1"/>
  <c r="D621" i="14" s="1"/>
  <c r="E621" i="14" l="1"/>
  <c r="F621" i="14" s="1"/>
  <c r="B622" i="14"/>
  <c r="C622" i="14" s="1"/>
  <c r="D622" i="14" s="1"/>
  <c r="A623" i="14"/>
  <c r="E622" i="14" l="1"/>
  <c r="F622" i="14" s="1"/>
  <c r="B623" i="14"/>
  <c r="C623" i="14" s="1"/>
  <c r="D623" i="14" s="1"/>
  <c r="A624" i="14"/>
  <c r="E623" i="14" l="1"/>
  <c r="F623" i="14" s="1"/>
  <c r="B624" i="14"/>
  <c r="C624" i="14" s="1"/>
  <c r="D624" i="14" s="1"/>
  <c r="A625" i="14"/>
  <c r="E624" i="14" l="1"/>
  <c r="F624" i="14" s="1"/>
  <c r="A626" i="14"/>
  <c r="B625" i="14"/>
  <c r="C625" i="14" s="1"/>
  <c r="D625" i="14" s="1"/>
  <c r="E625" i="14" l="1"/>
  <c r="F625" i="14" s="1"/>
  <c r="B626" i="14"/>
  <c r="C626" i="14" s="1"/>
  <c r="D626" i="14" s="1"/>
  <c r="A627" i="14"/>
  <c r="E626" i="14" l="1"/>
  <c r="F626" i="14" s="1"/>
  <c r="B627" i="14"/>
  <c r="C627" i="14" s="1"/>
  <c r="D627" i="14" s="1"/>
  <c r="A628" i="14"/>
  <c r="E627" i="14" l="1"/>
  <c r="F627" i="14" s="1"/>
  <c r="B628" i="14"/>
  <c r="C628" i="14" s="1"/>
  <c r="D628" i="14" s="1"/>
  <c r="A629" i="14"/>
  <c r="E628" i="14" l="1"/>
  <c r="F628" i="14" s="1"/>
  <c r="A630" i="14"/>
  <c r="B629" i="14"/>
  <c r="C629" i="14" s="1"/>
  <c r="D629" i="14" s="1"/>
  <c r="E629" i="14" l="1"/>
  <c r="F629" i="14" s="1"/>
  <c r="B630" i="14"/>
  <c r="C630" i="14" s="1"/>
  <c r="D630" i="14" s="1"/>
  <c r="A631" i="14"/>
  <c r="E630" i="14" l="1"/>
  <c r="F630" i="14" s="1"/>
  <c r="A632" i="14"/>
  <c r="B631" i="14"/>
  <c r="C631" i="14" s="1"/>
  <c r="D631" i="14" s="1"/>
  <c r="E631" i="14" l="1"/>
  <c r="F631" i="14" s="1"/>
  <c r="B632" i="14"/>
  <c r="C632" i="14" s="1"/>
  <c r="D632" i="14" s="1"/>
  <c r="A633" i="14"/>
  <c r="E632" i="14" l="1"/>
  <c r="F632" i="14" s="1"/>
  <c r="A634" i="14"/>
  <c r="B633" i="14"/>
  <c r="C633" i="14" s="1"/>
  <c r="D633" i="14" s="1"/>
  <c r="E633" i="14" l="1"/>
  <c r="F633" i="14" s="1"/>
  <c r="B634" i="14"/>
  <c r="C634" i="14" s="1"/>
  <c r="D634" i="14" s="1"/>
  <c r="A635" i="14"/>
  <c r="E634" i="14" l="1"/>
  <c r="F634" i="14" s="1"/>
  <c r="A636" i="14"/>
  <c r="B635" i="14"/>
  <c r="C635" i="14" s="1"/>
  <c r="D635" i="14" s="1"/>
  <c r="E635" i="14" l="1"/>
  <c r="F635" i="14" s="1"/>
  <c r="B636" i="14"/>
  <c r="C636" i="14" s="1"/>
  <c r="D636" i="14" s="1"/>
  <c r="A637" i="14"/>
  <c r="E636" i="14" l="1"/>
  <c r="F636" i="14" s="1"/>
  <c r="A638" i="14"/>
  <c r="B637" i="14"/>
  <c r="C637" i="14" s="1"/>
  <c r="D637" i="14" s="1"/>
  <c r="E637" i="14" l="1"/>
  <c r="F637" i="14" s="1"/>
  <c r="B638" i="14"/>
  <c r="C638" i="14" s="1"/>
  <c r="D638" i="14" s="1"/>
  <c r="A639" i="14"/>
  <c r="E638" i="14" l="1"/>
  <c r="F638" i="14" s="1"/>
  <c r="A640" i="14"/>
  <c r="B639" i="14"/>
  <c r="C639" i="14" s="1"/>
  <c r="D639" i="14" s="1"/>
  <c r="E639" i="14" l="1"/>
  <c r="F639" i="14" s="1"/>
  <c r="B640" i="14"/>
  <c r="C640" i="14" s="1"/>
  <c r="D640" i="14" s="1"/>
  <c r="A641" i="14"/>
  <c r="E640" i="14" l="1"/>
  <c r="F640" i="14" s="1"/>
  <c r="A642" i="14"/>
  <c r="B641" i="14"/>
  <c r="C641" i="14" s="1"/>
  <c r="D641" i="14" s="1"/>
  <c r="E641" i="14" l="1"/>
  <c r="F641" i="14" s="1"/>
  <c r="B642" i="14"/>
  <c r="C642" i="14" s="1"/>
  <c r="D642" i="14" s="1"/>
  <c r="A643" i="14"/>
  <c r="E642" i="14" l="1"/>
  <c r="F642" i="14" s="1"/>
  <c r="A644" i="14"/>
  <c r="B643" i="14"/>
  <c r="C643" i="14" s="1"/>
  <c r="D643" i="14" s="1"/>
  <c r="E643" i="14" l="1"/>
  <c r="F643" i="14" s="1"/>
  <c r="B644" i="14"/>
  <c r="C644" i="14" s="1"/>
  <c r="D644" i="14" s="1"/>
  <c r="A645" i="14"/>
  <c r="E644" i="14" l="1"/>
  <c r="F644" i="14" s="1"/>
  <c r="A646" i="14"/>
  <c r="B645" i="14"/>
  <c r="C645" i="14" s="1"/>
  <c r="D645" i="14" s="1"/>
  <c r="E645" i="14" l="1"/>
  <c r="F645" i="14" s="1"/>
  <c r="B646" i="14"/>
  <c r="C646" i="14" s="1"/>
  <c r="D646" i="14" s="1"/>
  <c r="A647" i="14"/>
  <c r="E646" i="14" l="1"/>
  <c r="F646" i="14" s="1"/>
  <c r="A648" i="14"/>
  <c r="B647" i="14"/>
  <c r="C647" i="14" s="1"/>
  <c r="D647" i="14" s="1"/>
  <c r="E647" i="14" l="1"/>
  <c r="F647" i="14" s="1"/>
  <c r="B648" i="14"/>
  <c r="C648" i="14" s="1"/>
  <c r="D648" i="14" s="1"/>
  <c r="A649" i="14"/>
  <c r="E648" i="14" l="1"/>
  <c r="F648" i="14" s="1"/>
  <c r="A650" i="14"/>
  <c r="B649" i="14"/>
  <c r="C649" i="14" s="1"/>
  <c r="D649" i="14" s="1"/>
  <c r="E649" i="14" l="1"/>
  <c r="F649" i="14" s="1"/>
  <c r="B650" i="14"/>
  <c r="C650" i="14" s="1"/>
  <c r="D650" i="14" s="1"/>
  <c r="A651" i="14"/>
  <c r="E650" i="14" l="1"/>
  <c r="F650" i="14" s="1"/>
  <c r="A652" i="14"/>
  <c r="B651" i="14"/>
  <c r="C651" i="14" s="1"/>
  <c r="D651" i="14" s="1"/>
  <c r="E651" i="14" l="1"/>
  <c r="F651" i="14" s="1"/>
  <c r="B652" i="14"/>
  <c r="C652" i="14" s="1"/>
  <c r="D652" i="14" s="1"/>
  <c r="A653" i="14"/>
  <c r="E652" i="14" l="1"/>
  <c r="F652" i="14" s="1"/>
  <c r="B653" i="14"/>
  <c r="C653" i="14" s="1"/>
  <c r="D653" i="14" s="1"/>
  <c r="A654" i="14"/>
  <c r="E653" i="14" l="1"/>
  <c r="F653" i="14" s="1"/>
  <c r="B654" i="14"/>
  <c r="C654" i="14" s="1"/>
  <c r="D654" i="14" s="1"/>
  <c r="A655" i="14"/>
  <c r="E654" i="14" l="1"/>
  <c r="F654" i="14" s="1"/>
  <c r="B655" i="14"/>
  <c r="C655" i="14" s="1"/>
  <c r="D655" i="14" s="1"/>
  <c r="A656" i="14"/>
  <c r="E655" i="14" l="1"/>
  <c r="F655" i="14" s="1"/>
  <c r="A657" i="14"/>
  <c r="B656" i="14"/>
  <c r="C656" i="14" s="1"/>
  <c r="D656" i="14" s="1"/>
  <c r="E656" i="14" l="1"/>
  <c r="F656" i="14" s="1"/>
  <c r="B657" i="14"/>
  <c r="C657" i="14" s="1"/>
  <c r="D657" i="14" s="1"/>
  <c r="A658" i="14"/>
  <c r="E657" i="14" l="1"/>
  <c r="F657" i="14" s="1"/>
  <c r="B658" i="14"/>
  <c r="C658" i="14" s="1"/>
  <c r="D658" i="14" s="1"/>
  <c r="A659" i="14"/>
  <c r="E658" i="14" l="1"/>
  <c r="F658" i="14" s="1"/>
  <c r="A660" i="14"/>
  <c r="B659" i="14"/>
  <c r="C659" i="14" s="1"/>
  <c r="D659" i="14" s="1"/>
  <c r="E659" i="14" l="1"/>
  <c r="F659" i="14" s="1"/>
  <c r="B660" i="14"/>
  <c r="C660" i="14" s="1"/>
  <c r="D660" i="14" s="1"/>
  <c r="A661" i="14"/>
  <c r="E660" i="14" l="1"/>
  <c r="F660" i="14" s="1"/>
  <c r="A662" i="14"/>
  <c r="B661" i="14"/>
  <c r="C661" i="14" s="1"/>
  <c r="D661" i="14" s="1"/>
  <c r="E661" i="14" l="1"/>
  <c r="F661" i="14" s="1"/>
  <c r="B662" i="14"/>
  <c r="C662" i="14" s="1"/>
  <c r="D662" i="14" s="1"/>
  <c r="A663" i="14"/>
  <c r="E662" i="14" l="1"/>
  <c r="F662" i="14" s="1"/>
  <c r="A664" i="14"/>
  <c r="B663" i="14"/>
  <c r="C663" i="14" s="1"/>
  <c r="D663" i="14" s="1"/>
  <c r="E663" i="14" l="1"/>
  <c r="F663" i="14" s="1"/>
  <c r="A665" i="14"/>
  <c r="B664" i="14"/>
  <c r="C664" i="14" s="1"/>
  <c r="D664" i="14" s="1"/>
  <c r="E664" i="14" l="1"/>
  <c r="F664" i="14" s="1"/>
  <c r="A666" i="14"/>
  <c r="B665" i="14"/>
  <c r="C665" i="14" s="1"/>
  <c r="D665" i="14" s="1"/>
  <c r="E665" i="14" l="1"/>
  <c r="F665" i="14" s="1"/>
  <c r="B666" i="14"/>
  <c r="C666" i="14" s="1"/>
  <c r="D666" i="14" s="1"/>
  <c r="A667" i="14"/>
  <c r="E666" i="14" l="1"/>
  <c r="F666" i="14" s="1"/>
  <c r="A668" i="14"/>
  <c r="B667" i="14"/>
  <c r="C667" i="14" s="1"/>
  <c r="D667" i="14" s="1"/>
  <c r="E667" i="14" l="1"/>
  <c r="F667" i="14" s="1"/>
  <c r="B668" i="14"/>
  <c r="C668" i="14" s="1"/>
  <c r="D668" i="14" s="1"/>
  <c r="A669" i="14"/>
  <c r="E668" i="14" l="1"/>
  <c r="F668" i="14" s="1"/>
  <c r="A670" i="14"/>
  <c r="B669" i="14"/>
  <c r="C669" i="14" s="1"/>
  <c r="D669" i="14" s="1"/>
  <c r="E669" i="14" l="1"/>
  <c r="F669" i="14" s="1"/>
  <c r="B670" i="14"/>
  <c r="C670" i="14" s="1"/>
  <c r="D670" i="14" s="1"/>
  <c r="A671" i="14"/>
  <c r="E670" i="14" l="1"/>
  <c r="F670" i="14" s="1"/>
  <c r="A672" i="14"/>
  <c r="B671" i="14"/>
  <c r="C671" i="14" s="1"/>
  <c r="D671" i="14" s="1"/>
  <c r="E671" i="14" l="1"/>
  <c r="F671" i="14" s="1"/>
  <c r="B672" i="14"/>
  <c r="C672" i="14" s="1"/>
  <c r="D672" i="14" s="1"/>
  <c r="A673" i="14"/>
  <c r="E672" i="14" l="1"/>
  <c r="F672" i="14" s="1"/>
  <c r="A674" i="14"/>
  <c r="B673" i="14"/>
  <c r="C673" i="14" s="1"/>
  <c r="D673" i="14" s="1"/>
  <c r="E673" i="14" l="1"/>
  <c r="F673" i="14" s="1"/>
  <c r="B674" i="14"/>
  <c r="C674" i="14" s="1"/>
  <c r="D674" i="14" s="1"/>
  <c r="A675" i="14"/>
  <c r="E674" i="14" l="1"/>
  <c r="F674" i="14" s="1"/>
  <c r="A676" i="14"/>
  <c r="B675" i="14"/>
  <c r="C675" i="14" s="1"/>
  <c r="D675" i="14" s="1"/>
  <c r="E675" i="14" l="1"/>
  <c r="F675" i="14" s="1"/>
  <c r="B676" i="14"/>
  <c r="C676" i="14" s="1"/>
  <c r="D676" i="14" s="1"/>
  <c r="A677" i="14"/>
  <c r="E676" i="14" l="1"/>
  <c r="F676" i="14" s="1"/>
  <c r="A678" i="14"/>
  <c r="B677" i="14"/>
  <c r="C677" i="14" s="1"/>
  <c r="D677" i="14" s="1"/>
  <c r="E677" i="14" l="1"/>
  <c r="F677" i="14" s="1"/>
  <c r="B678" i="14"/>
  <c r="C678" i="14" s="1"/>
  <c r="D678" i="14" s="1"/>
  <c r="A679" i="14"/>
  <c r="E678" i="14" l="1"/>
  <c r="F678" i="14" s="1"/>
  <c r="A680" i="14"/>
  <c r="B679" i="14"/>
  <c r="C679" i="14" s="1"/>
  <c r="D679" i="14" s="1"/>
  <c r="E679" i="14" l="1"/>
  <c r="F679" i="14" s="1"/>
  <c r="B680" i="14"/>
  <c r="C680" i="14" s="1"/>
  <c r="D680" i="14" s="1"/>
  <c r="A681" i="14"/>
  <c r="E680" i="14" l="1"/>
  <c r="F680" i="14" s="1"/>
  <c r="A682" i="14"/>
  <c r="B681" i="14"/>
  <c r="C681" i="14" s="1"/>
  <c r="D681" i="14" s="1"/>
  <c r="E681" i="14" l="1"/>
  <c r="F681" i="14" s="1"/>
  <c r="B682" i="14"/>
  <c r="C682" i="14" s="1"/>
  <c r="D682" i="14" s="1"/>
  <c r="A683" i="14"/>
  <c r="E682" i="14" l="1"/>
  <c r="F682" i="14" s="1"/>
  <c r="A684" i="14"/>
  <c r="B683" i="14"/>
  <c r="C683" i="14" s="1"/>
  <c r="D683" i="14" s="1"/>
  <c r="E683" i="14" l="1"/>
  <c r="F683" i="14" s="1"/>
  <c r="B684" i="14"/>
  <c r="C684" i="14" s="1"/>
  <c r="D684" i="14" s="1"/>
  <c r="A685" i="14"/>
  <c r="E684" i="14" l="1"/>
  <c r="F684" i="14" s="1"/>
  <c r="A686" i="14"/>
  <c r="B685" i="14"/>
  <c r="C685" i="14" s="1"/>
  <c r="D685" i="14" s="1"/>
  <c r="E685" i="14" l="1"/>
  <c r="F685" i="14" s="1"/>
  <c r="B686" i="14"/>
  <c r="C686" i="14" s="1"/>
  <c r="D686" i="14" s="1"/>
  <c r="A687" i="14"/>
  <c r="E686" i="14" l="1"/>
  <c r="F686" i="14" s="1"/>
  <c r="A688" i="14"/>
  <c r="B687" i="14"/>
  <c r="C687" i="14" s="1"/>
  <c r="D687" i="14" s="1"/>
  <c r="E687" i="14" l="1"/>
  <c r="F687" i="14" s="1"/>
  <c r="A689" i="14"/>
  <c r="B688" i="14"/>
  <c r="C688" i="14" s="1"/>
  <c r="D688" i="14" s="1"/>
  <c r="E688" i="14" l="1"/>
  <c r="F688" i="14" s="1"/>
  <c r="B689" i="14"/>
  <c r="C689" i="14" s="1"/>
  <c r="D689" i="14" s="1"/>
  <c r="A690" i="14"/>
  <c r="E689" i="14" l="1"/>
  <c r="F689" i="14" s="1"/>
  <c r="B690" i="14"/>
  <c r="C690" i="14" s="1"/>
  <c r="D690" i="14" s="1"/>
  <c r="A691" i="14"/>
  <c r="E690" i="14" l="1"/>
  <c r="F690" i="14" s="1"/>
  <c r="A692" i="14"/>
  <c r="B691" i="14"/>
  <c r="C691" i="14" s="1"/>
  <c r="D691" i="14" s="1"/>
  <c r="E691" i="14" l="1"/>
  <c r="F691" i="14" s="1"/>
  <c r="B692" i="14"/>
  <c r="C692" i="14" s="1"/>
  <c r="D692" i="14" s="1"/>
  <c r="A693" i="14"/>
  <c r="E692" i="14" l="1"/>
  <c r="F692" i="14" s="1"/>
  <c r="A694" i="14"/>
  <c r="B693" i="14"/>
  <c r="C693" i="14" s="1"/>
  <c r="D693" i="14" s="1"/>
  <c r="E693" i="14" l="1"/>
  <c r="F693" i="14" s="1"/>
  <c r="B694" i="14"/>
  <c r="C694" i="14" s="1"/>
  <c r="D694" i="14" s="1"/>
  <c r="A695" i="14"/>
  <c r="E694" i="14" l="1"/>
  <c r="F694" i="14" s="1"/>
  <c r="A696" i="14"/>
  <c r="B695" i="14"/>
  <c r="C695" i="14" s="1"/>
  <c r="D695" i="14" s="1"/>
  <c r="E695" i="14" l="1"/>
  <c r="F695" i="14" s="1"/>
  <c r="B696" i="14"/>
  <c r="C696" i="14" s="1"/>
  <c r="D696" i="14" s="1"/>
  <c r="A697" i="14"/>
  <c r="E696" i="14" l="1"/>
  <c r="F696" i="14" s="1"/>
  <c r="A698" i="14"/>
  <c r="B697" i="14"/>
  <c r="C697" i="14" s="1"/>
  <c r="D697" i="14" s="1"/>
  <c r="E697" i="14" l="1"/>
  <c r="F697" i="14" s="1"/>
  <c r="B698" i="14"/>
  <c r="C698" i="14" s="1"/>
  <c r="D698" i="14" s="1"/>
  <c r="A699" i="14"/>
  <c r="E698" i="14" l="1"/>
  <c r="F698" i="14" s="1"/>
  <c r="B699" i="14"/>
  <c r="C699" i="14" s="1"/>
  <c r="D699" i="14" s="1"/>
  <c r="A700" i="14"/>
  <c r="E699" i="14" l="1"/>
  <c r="F699" i="14" s="1"/>
  <c r="A701" i="14"/>
  <c r="B700" i="14"/>
  <c r="C700" i="14" s="1"/>
  <c r="D700" i="14" s="1"/>
  <c r="E700" i="14" l="1"/>
  <c r="F700" i="14" s="1"/>
  <c r="A702" i="14"/>
  <c r="B701" i="14"/>
  <c r="C701" i="14" s="1"/>
  <c r="D701" i="14" s="1"/>
  <c r="E701" i="14" l="1"/>
  <c r="F701" i="14" s="1"/>
  <c r="A703" i="14"/>
  <c r="B702" i="14"/>
  <c r="C702" i="14" s="1"/>
  <c r="D702" i="14" s="1"/>
  <c r="E702" i="14" l="1"/>
  <c r="F702" i="14" s="1"/>
  <c r="A704" i="14"/>
  <c r="B703" i="14"/>
  <c r="C703" i="14" s="1"/>
  <c r="D703" i="14" s="1"/>
  <c r="E703" i="14" l="1"/>
  <c r="F703" i="14" s="1"/>
  <c r="B704" i="14"/>
  <c r="C704" i="14" s="1"/>
  <c r="D704" i="14" s="1"/>
  <c r="A705" i="14"/>
  <c r="E704" i="14" l="1"/>
  <c r="F704" i="14" s="1"/>
  <c r="A706" i="14"/>
  <c r="B705" i="14"/>
  <c r="C705" i="14" s="1"/>
  <c r="D705" i="14" s="1"/>
  <c r="E705" i="14" l="1"/>
  <c r="F705" i="14" s="1"/>
  <c r="B706" i="14"/>
  <c r="C706" i="14" s="1"/>
  <c r="D706" i="14" s="1"/>
  <c r="A707" i="14"/>
  <c r="E706" i="14" l="1"/>
  <c r="F706" i="14" s="1"/>
  <c r="A708" i="14"/>
  <c r="B707" i="14"/>
  <c r="C707" i="14" s="1"/>
  <c r="D707" i="14" s="1"/>
  <c r="E707" i="14" l="1"/>
  <c r="F707" i="14" s="1"/>
  <c r="B708" i="14"/>
  <c r="C708" i="14" s="1"/>
  <c r="D708" i="14" s="1"/>
  <c r="A709" i="14"/>
  <c r="E708" i="14" l="1"/>
  <c r="F708" i="14" s="1"/>
  <c r="A710" i="14"/>
  <c r="B709" i="14"/>
  <c r="C709" i="14" s="1"/>
  <c r="D709" i="14" s="1"/>
  <c r="E709" i="14" l="1"/>
  <c r="F709" i="14" s="1"/>
  <c r="B710" i="14"/>
  <c r="C710" i="14" s="1"/>
  <c r="D710" i="14" s="1"/>
  <c r="A711" i="14"/>
  <c r="E710" i="14" l="1"/>
  <c r="F710" i="14" s="1"/>
  <c r="A712" i="14"/>
  <c r="B711" i="14"/>
  <c r="C711" i="14" s="1"/>
  <c r="D711" i="14" s="1"/>
  <c r="E711" i="14" l="1"/>
  <c r="F711" i="14" s="1"/>
  <c r="B712" i="14"/>
  <c r="C712" i="14" s="1"/>
  <c r="D712" i="14" s="1"/>
  <c r="A713" i="14"/>
  <c r="E712" i="14" l="1"/>
  <c r="F712" i="14" s="1"/>
  <c r="B713" i="14"/>
  <c r="C713" i="14" s="1"/>
  <c r="D713" i="14" s="1"/>
  <c r="A714" i="14"/>
  <c r="E713" i="14" l="1"/>
  <c r="F713" i="14" s="1"/>
  <c r="B714" i="14"/>
  <c r="C714" i="14" s="1"/>
  <c r="D714" i="14" s="1"/>
  <c r="A715" i="14"/>
  <c r="E714" i="14" l="1"/>
  <c r="F714" i="14" s="1"/>
  <c r="A716" i="14"/>
  <c r="B715" i="14"/>
  <c r="C715" i="14" s="1"/>
  <c r="D715" i="14" s="1"/>
  <c r="E715" i="14" l="1"/>
  <c r="F715" i="14" s="1"/>
  <c r="B716" i="14"/>
  <c r="C716" i="14" s="1"/>
  <c r="D716" i="14" s="1"/>
  <c r="A717" i="14"/>
  <c r="E716" i="14" l="1"/>
  <c r="F716" i="14" s="1"/>
  <c r="B717" i="14"/>
  <c r="C717" i="14" s="1"/>
  <c r="D717" i="14" s="1"/>
  <c r="A718" i="14"/>
  <c r="E717" i="14" l="1"/>
  <c r="F717" i="14" s="1"/>
  <c r="A719" i="14"/>
  <c r="B718" i="14"/>
  <c r="C718" i="14" s="1"/>
  <c r="D718" i="14" s="1"/>
  <c r="E718" i="14" l="1"/>
  <c r="F718" i="14" s="1"/>
  <c r="A720" i="14"/>
  <c r="B719" i="14"/>
  <c r="C719" i="14" s="1"/>
  <c r="D719" i="14" s="1"/>
  <c r="E719" i="14" l="1"/>
  <c r="F719" i="14" s="1"/>
  <c r="B720" i="14"/>
  <c r="C720" i="14" s="1"/>
  <c r="D720" i="14" s="1"/>
  <c r="A721" i="14"/>
  <c r="E720" i="14" l="1"/>
  <c r="F720" i="14" s="1"/>
  <c r="B721" i="14"/>
  <c r="C721" i="14" s="1"/>
  <c r="D721" i="14" s="1"/>
  <c r="A722" i="14"/>
  <c r="E721" i="14" l="1"/>
  <c r="F721" i="14" s="1"/>
  <c r="A723" i="14"/>
  <c r="B722" i="14"/>
  <c r="C722" i="14" s="1"/>
  <c r="D722" i="14" s="1"/>
  <c r="E722" i="14" l="1"/>
  <c r="F722" i="14" s="1"/>
  <c r="B723" i="14"/>
  <c r="C723" i="14" s="1"/>
  <c r="D723" i="14" s="1"/>
  <c r="A724" i="14"/>
  <c r="E723" i="14" l="1"/>
  <c r="F723" i="14" s="1"/>
  <c r="A725" i="14"/>
  <c r="B724" i="14"/>
  <c r="C724" i="14" s="1"/>
  <c r="D724" i="14" s="1"/>
  <c r="E724" i="14" l="1"/>
  <c r="F724" i="14" s="1"/>
  <c r="B725" i="14"/>
  <c r="C725" i="14" s="1"/>
  <c r="D725" i="14" s="1"/>
  <c r="A726" i="14"/>
  <c r="E725" i="14" l="1"/>
  <c r="F725" i="14" s="1"/>
  <c r="A727" i="14"/>
  <c r="B726" i="14"/>
  <c r="C726" i="14" s="1"/>
  <c r="D726" i="14" s="1"/>
  <c r="E726" i="14" l="1"/>
  <c r="F726" i="14" s="1"/>
  <c r="A728" i="14"/>
  <c r="B727" i="14"/>
  <c r="C727" i="14" s="1"/>
  <c r="D727" i="14" s="1"/>
  <c r="E727" i="14" l="1"/>
  <c r="F727" i="14" s="1"/>
  <c r="B728" i="14"/>
  <c r="C728" i="14" s="1"/>
  <c r="D728" i="14" s="1"/>
  <c r="A729" i="14"/>
  <c r="E728" i="14" l="1"/>
  <c r="F728" i="14" s="1"/>
  <c r="B729" i="14"/>
  <c r="C729" i="14" s="1"/>
  <c r="D729" i="14" s="1"/>
  <c r="A730" i="14"/>
  <c r="E729" i="14" l="1"/>
  <c r="F729" i="14" s="1"/>
  <c r="A731" i="14"/>
  <c r="B730" i="14"/>
  <c r="C730" i="14" s="1"/>
  <c r="D730" i="14" s="1"/>
  <c r="E730" i="14" l="1"/>
  <c r="F730" i="14" s="1"/>
  <c r="A732" i="14"/>
  <c r="B731" i="14"/>
  <c r="C731" i="14" s="1"/>
  <c r="D731" i="14" s="1"/>
  <c r="E731" i="14" l="1"/>
  <c r="F731" i="14" s="1"/>
  <c r="B732" i="14"/>
  <c r="C732" i="14" s="1"/>
  <c r="D732" i="14" s="1"/>
  <c r="A733" i="14"/>
  <c r="E732" i="14" l="1"/>
  <c r="F732" i="14" s="1"/>
  <c r="B733" i="14"/>
  <c r="C733" i="14" s="1"/>
  <c r="D733" i="14" s="1"/>
  <c r="A734" i="14"/>
  <c r="E733" i="14" l="1"/>
  <c r="F733" i="14" s="1"/>
  <c r="B734" i="14"/>
  <c r="C734" i="14" s="1"/>
  <c r="D734" i="14" s="1"/>
  <c r="A735" i="14"/>
  <c r="E734" i="14" l="1"/>
  <c r="F734" i="14" s="1"/>
  <c r="A736" i="14"/>
  <c r="B735" i="14"/>
  <c r="C735" i="14" s="1"/>
  <c r="D735" i="14" s="1"/>
  <c r="E735" i="14" l="1"/>
  <c r="F735" i="14" s="1"/>
  <c r="B736" i="14"/>
  <c r="C736" i="14" s="1"/>
  <c r="D736" i="14" s="1"/>
  <c r="A737" i="14"/>
  <c r="E736" i="14" l="1"/>
  <c r="F736" i="14" s="1"/>
  <c r="B737" i="14"/>
  <c r="C737" i="14" s="1"/>
  <c r="D737" i="14" s="1"/>
  <c r="A738" i="14"/>
  <c r="E737" i="14" l="1"/>
  <c r="F737" i="14" s="1"/>
  <c r="A739" i="14"/>
  <c r="B738" i="14"/>
  <c r="C738" i="14" s="1"/>
  <c r="D738" i="14" s="1"/>
  <c r="E738" i="14" l="1"/>
  <c r="F738" i="14" s="1"/>
  <c r="A740" i="14"/>
  <c r="B739" i="14"/>
  <c r="C739" i="14" s="1"/>
  <c r="D739" i="14" s="1"/>
  <c r="E739" i="14" l="1"/>
  <c r="F739" i="14" s="1"/>
  <c r="B740" i="14"/>
  <c r="C740" i="14" s="1"/>
  <c r="D740" i="14" s="1"/>
  <c r="A741" i="14"/>
  <c r="E740" i="14" l="1"/>
  <c r="F740" i="14" s="1"/>
  <c r="B741" i="14"/>
  <c r="C741" i="14" s="1"/>
  <c r="D741" i="14" s="1"/>
  <c r="A742" i="14"/>
  <c r="E741" i="14" l="1"/>
  <c r="F741" i="14" s="1"/>
  <c r="A743" i="14"/>
  <c r="B742" i="14"/>
  <c r="C742" i="14" s="1"/>
  <c r="D742" i="14" s="1"/>
  <c r="E742" i="14" l="1"/>
  <c r="F742" i="14" s="1"/>
  <c r="A744" i="14"/>
  <c r="B743" i="14"/>
  <c r="C743" i="14" s="1"/>
  <c r="D743" i="14" s="1"/>
  <c r="E743" i="14" l="1"/>
  <c r="F743" i="14" s="1"/>
  <c r="B744" i="14"/>
  <c r="C744" i="14" s="1"/>
  <c r="D744" i="14" s="1"/>
  <c r="A745" i="14"/>
  <c r="E744" i="14" l="1"/>
  <c r="F744" i="14" s="1"/>
  <c r="B745" i="14"/>
  <c r="C745" i="14" s="1"/>
  <c r="D745" i="14" s="1"/>
  <c r="A746" i="14"/>
  <c r="E745" i="14" l="1"/>
  <c r="F745" i="14" s="1"/>
  <c r="A747" i="14"/>
  <c r="B746" i="14"/>
  <c r="C746" i="14" s="1"/>
  <c r="D746" i="14" s="1"/>
  <c r="E746" i="14" l="1"/>
  <c r="F746" i="14" s="1"/>
  <c r="A748" i="14"/>
  <c r="B747" i="14"/>
  <c r="C747" i="14" s="1"/>
  <c r="D747" i="14" s="1"/>
  <c r="E747" i="14" l="1"/>
  <c r="F747" i="14" s="1"/>
  <c r="B748" i="14"/>
  <c r="C748" i="14" s="1"/>
  <c r="D748" i="14" s="1"/>
  <c r="A749" i="14"/>
  <c r="E748" i="14" l="1"/>
  <c r="F748" i="14" s="1"/>
  <c r="B749" i="14"/>
  <c r="C749" i="14" s="1"/>
  <c r="D749" i="14" s="1"/>
  <c r="A750" i="14"/>
  <c r="E749" i="14" l="1"/>
  <c r="F749" i="14" s="1"/>
  <c r="A751" i="14"/>
  <c r="B750" i="14"/>
  <c r="C750" i="14" s="1"/>
  <c r="D750" i="14" s="1"/>
  <c r="E750" i="14" l="1"/>
  <c r="F750" i="14" s="1"/>
  <c r="A752" i="14"/>
  <c r="B751" i="14"/>
  <c r="C751" i="14" s="1"/>
  <c r="D751" i="14" s="1"/>
  <c r="E751" i="14" l="1"/>
  <c r="F751" i="14" s="1"/>
  <c r="B752" i="14"/>
  <c r="C752" i="14" s="1"/>
  <c r="D752" i="14" s="1"/>
  <c r="A753" i="14"/>
  <c r="E752" i="14" l="1"/>
  <c r="F752" i="14" s="1"/>
  <c r="B753" i="14"/>
  <c r="C753" i="14" s="1"/>
  <c r="D753" i="14" s="1"/>
  <c r="A754" i="14"/>
  <c r="E753" i="14" l="1"/>
  <c r="F753" i="14" s="1"/>
  <c r="A755" i="14"/>
  <c r="B754" i="14"/>
  <c r="C754" i="14" s="1"/>
  <c r="D754" i="14" s="1"/>
  <c r="E754" i="14" l="1"/>
  <c r="F754" i="14" s="1"/>
  <c r="A756" i="14"/>
  <c r="B755" i="14"/>
  <c r="C755" i="14" s="1"/>
  <c r="D755" i="14" s="1"/>
  <c r="E755" i="14" l="1"/>
  <c r="F755" i="14" s="1"/>
  <c r="A757" i="14"/>
  <c r="B756" i="14"/>
  <c r="C756" i="14" s="1"/>
  <c r="D756" i="14" s="1"/>
  <c r="E756" i="14" l="1"/>
  <c r="F756" i="14" s="1"/>
  <c r="B757" i="14"/>
  <c r="C757" i="14" s="1"/>
  <c r="D757" i="14" s="1"/>
  <c r="A758" i="14"/>
  <c r="E757" i="14" l="1"/>
  <c r="F757" i="14" s="1"/>
  <c r="A759" i="14"/>
  <c r="B758" i="14"/>
  <c r="C758" i="14" s="1"/>
  <c r="D758" i="14" s="1"/>
  <c r="E758" i="14" l="1"/>
  <c r="F758" i="14" s="1"/>
  <c r="B759" i="14"/>
  <c r="C759" i="14" s="1"/>
  <c r="D759" i="14" s="1"/>
  <c r="A760" i="14"/>
  <c r="E759" i="14" l="1"/>
  <c r="F759" i="14" s="1"/>
  <c r="B760" i="14"/>
  <c r="C760" i="14" s="1"/>
  <c r="D760" i="14" s="1"/>
  <c r="A761" i="14"/>
  <c r="E760" i="14" l="1"/>
  <c r="F760" i="14" s="1"/>
  <c r="B761" i="14"/>
  <c r="C761" i="14" s="1"/>
  <c r="D761" i="14" s="1"/>
  <c r="A762" i="14"/>
  <c r="E761" i="14" l="1"/>
  <c r="F761" i="14" s="1"/>
  <c r="A763" i="14"/>
  <c r="B762" i="14"/>
  <c r="C762" i="14" s="1"/>
  <c r="D762" i="14" s="1"/>
  <c r="E762" i="14" l="1"/>
  <c r="F762" i="14" s="1"/>
  <c r="A764" i="14"/>
  <c r="B763" i="14"/>
  <c r="C763" i="14" s="1"/>
  <c r="D763" i="14" s="1"/>
  <c r="E763" i="14" l="1"/>
  <c r="F763" i="14" s="1"/>
  <c r="B764" i="14"/>
  <c r="C764" i="14" s="1"/>
  <c r="D764" i="14" s="1"/>
  <c r="A765" i="14"/>
  <c r="E764" i="14" l="1"/>
  <c r="F764" i="14" s="1"/>
  <c r="B765" i="14"/>
  <c r="C765" i="14" s="1"/>
  <c r="D765" i="14" s="1"/>
  <c r="A766" i="14"/>
  <c r="E765" i="14" l="1"/>
  <c r="F765" i="14" s="1"/>
  <c r="A767" i="14"/>
  <c r="B766" i="14"/>
  <c r="C766" i="14" s="1"/>
  <c r="D766" i="14" s="1"/>
  <c r="E766" i="14" l="1"/>
  <c r="F766" i="14" s="1"/>
  <c r="B767" i="14"/>
  <c r="C767" i="14" s="1"/>
  <c r="D767" i="14" s="1"/>
  <c r="A768" i="14"/>
  <c r="E767" i="14" l="1"/>
  <c r="F767" i="14" s="1"/>
  <c r="B768" i="14"/>
  <c r="C768" i="14" s="1"/>
  <c r="D768" i="14" s="1"/>
  <c r="A769" i="14"/>
  <c r="E768" i="14" l="1"/>
  <c r="F768" i="14" s="1"/>
  <c r="B769" i="14"/>
  <c r="C769" i="14" s="1"/>
  <c r="D769" i="14" s="1"/>
  <c r="A770" i="14"/>
  <c r="E769" i="14" l="1"/>
  <c r="F769" i="14" s="1"/>
  <c r="A771" i="14"/>
  <c r="B770" i="14"/>
  <c r="C770" i="14" s="1"/>
  <c r="D770" i="14" s="1"/>
  <c r="E770" i="14" l="1"/>
  <c r="F770" i="14" s="1"/>
  <c r="A772" i="14"/>
  <c r="B771" i="14"/>
  <c r="C771" i="14" s="1"/>
  <c r="D771" i="14" s="1"/>
  <c r="E771" i="14" l="1"/>
  <c r="F771" i="14" s="1"/>
  <c r="B772" i="14"/>
  <c r="C772" i="14" s="1"/>
  <c r="D772" i="14" s="1"/>
  <c r="A773" i="14"/>
  <c r="E772" i="14" l="1"/>
  <c r="F772" i="14" s="1"/>
  <c r="B773" i="14"/>
  <c r="C773" i="14" s="1"/>
  <c r="D773" i="14" s="1"/>
  <c r="A774" i="14"/>
  <c r="E773" i="14" l="1"/>
  <c r="F773" i="14" s="1"/>
  <c r="A775" i="14"/>
  <c r="B774" i="14"/>
  <c r="C774" i="14" s="1"/>
  <c r="D774" i="14" s="1"/>
  <c r="E774" i="14" l="1"/>
  <c r="F774" i="14" s="1"/>
  <c r="A776" i="14"/>
  <c r="B775" i="14"/>
  <c r="C775" i="14" s="1"/>
  <c r="D775" i="14" s="1"/>
  <c r="E775" i="14" l="1"/>
  <c r="F775" i="14" s="1"/>
  <c r="B776" i="14"/>
  <c r="C776" i="14" s="1"/>
  <c r="D776" i="14" s="1"/>
  <c r="A777" i="14"/>
  <c r="E776" i="14" l="1"/>
  <c r="F776" i="14" s="1"/>
  <c r="B777" i="14"/>
  <c r="C777" i="14" s="1"/>
  <c r="D777" i="14" s="1"/>
  <c r="A778" i="14"/>
  <c r="E777" i="14" l="1"/>
  <c r="F777" i="14" s="1"/>
  <c r="B778" i="14"/>
  <c r="C778" i="14" s="1"/>
  <c r="D778" i="14" s="1"/>
  <c r="A779" i="14"/>
  <c r="E778" i="14" l="1"/>
  <c r="F778" i="14" s="1"/>
  <c r="A780" i="14"/>
  <c r="B779" i="14"/>
  <c r="C779" i="14" s="1"/>
  <c r="D779" i="14" s="1"/>
  <c r="E779" i="14" l="1"/>
  <c r="F779" i="14" s="1"/>
  <c r="B780" i="14"/>
  <c r="C780" i="14" s="1"/>
  <c r="D780" i="14" s="1"/>
  <c r="A781" i="14"/>
  <c r="E780" i="14" l="1"/>
  <c r="F780" i="14" s="1"/>
  <c r="A782" i="14"/>
  <c r="B781" i="14"/>
  <c r="C781" i="14" s="1"/>
  <c r="D781" i="14" s="1"/>
  <c r="E781" i="14" l="1"/>
  <c r="F781" i="14" s="1"/>
  <c r="A783" i="14"/>
  <c r="B782" i="14"/>
  <c r="C782" i="14" s="1"/>
  <c r="D782" i="14" s="1"/>
  <c r="E782" i="14" l="1"/>
  <c r="F782" i="14" s="1"/>
  <c r="A784" i="14"/>
  <c r="B783" i="14"/>
  <c r="C783" i="14" s="1"/>
  <c r="D783" i="14" s="1"/>
  <c r="E783" i="14" l="1"/>
  <c r="F783" i="14" s="1"/>
  <c r="B784" i="14"/>
  <c r="C784" i="14" s="1"/>
  <c r="D784" i="14" s="1"/>
  <c r="A785" i="14"/>
  <c r="E784" i="14" l="1"/>
  <c r="F784" i="14" s="1"/>
  <c r="B785" i="14"/>
  <c r="C785" i="14" s="1"/>
  <c r="D785" i="14" s="1"/>
  <c r="A786" i="14"/>
  <c r="E785" i="14" l="1"/>
  <c r="F785" i="14" s="1"/>
  <c r="A787" i="14"/>
  <c r="B786" i="14"/>
  <c r="C786" i="14" s="1"/>
  <c r="D786" i="14" s="1"/>
  <c r="E786" i="14" l="1"/>
  <c r="F786" i="14" s="1"/>
  <c r="A788" i="14"/>
  <c r="B787" i="14"/>
  <c r="C787" i="14" s="1"/>
  <c r="D787" i="14" s="1"/>
  <c r="E787" i="14" l="1"/>
  <c r="F787" i="14" s="1"/>
  <c r="B788" i="14"/>
  <c r="C788" i="14" s="1"/>
  <c r="D788" i="14" s="1"/>
  <c r="A789" i="14"/>
  <c r="E788" i="14" l="1"/>
  <c r="F788" i="14" s="1"/>
  <c r="B789" i="14"/>
  <c r="C789" i="14" s="1"/>
  <c r="D789" i="14" s="1"/>
  <c r="A790" i="14"/>
  <c r="E789" i="14" l="1"/>
  <c r="F789" i="14" s="1"/>
  <c r="A791" i="14"/>
  <c r="B790" i="14"/>
  <c r="C790" i="14" s="1"/>
  <c r="D790" i="14" s="1"/>
  <c r="E790" i="14" l="1"/>
  <c r="F790" i="14" s="1"/>
  <c r="A792" i="14"/>
  <c r="B791" i="14"/>
  <c r="C791" i="14" s="1"/>
  <c r="D791" i="14" s="1"/>
  <c r="E791" i="14" l="1"/>
  <c r="F791" i="14" s="1"/>
  <c r="B792" i="14"/>
  <c r="C792" i="14" s="1"/>
  <c r="D792" i="14" s="1"/>
  <c r="A793" i="14"/>
  <c r="E792" i="14" l="1"/>
  <c r="F792" i="14" s="1"/>
  <c r="A794" i="14"/>
  <c r="B793" i="14"/>
  <c r="C793" i="14" s="1"/>
  <c r="D793" i="14" s="1"/>
  <c r="E793" i="14" l="1"/>
  <c r="F793" i="14" s="1"/>
  <c r="A795" i="14"/>
  <c r="B794" i="14"/>
  <c r="C794" i="14" s="1"/>
  <c r="D794" i="14" s="1"/>
  <c r="E794" i="14" l="1"/>
  <c r="F794" i="14" s="1"/>
  <c r="A796" i="14"/>
  <c r="B795" i="14"/>
  <c r="C795" i="14" s="1"/>
  <c r="D795" i="14" s="1"/>
  <c r="E795" i="14" l="1"/>
  <c r="F795" i="14" s="1"/>
  <c r="B796" i="14"/>
  <c r="C796" i="14" s="1"/>
  <c r="D796" i="14" s="1"/>
  <c r="A797" i="14"/>
  <c r="E796" i="14" l="1"/>
  <c r="F796" i="14" s="1"/>
  <c r="A798" i="14"/>
  <c r="B797" i="14"/>
  <c r="C797" i="14" s="1"/>
  <c r="D797" i="14" s="1"/>
  <c r="E797" i="14" l="1"/>
  <c r="F797" i="14" s="1"/>
  <c r="A799" i="14"/>
  <c r="B798" i="14"/>
  <c r="C798" i="14" s="1"/>
  <c r="D798" i="14" s="1"/>
  <c r="E798" i="14" l="1"/>
  <c r="F798" i="14" s="1"/>
  <c r="A800" i="14"/>
  <c r="B799" i="14"/>
  <c r="C799" i="14" s="1"/>
  <c r="D799" i="14" s="1"/>
  <c r="E799" i="14" l="1"/>
  <c r="F799" i="14" s="1"/>
  <c r="B800" i="14"/>
  <c r="C800" i="14" s="1"/>
  <c r="D800" i="14" s="1"/>
  <c r="A801" i="14"/>
  <c r="E800" i="14" l="1"/>
  <c r="F800" i="14" s="1"/>
  <c r="B801" i="14"/>
  <c r="C801" i="14" s="1"/>
  <c r="D801" i="14" s="1"/>
  <c r="A802" i="14"/>
  <c r="E801" i="14" l="1"/>
  <c r="F801" i="14" s="1"/>
  <c r="A803" i="14"/>
  <c r="B802" i="14"/>
  <c r="C802" i="14" s="1"/>
  <c r="D802" i="14" s="1"/>
  <c r="E802" i="14" l="1"/>
  <c r="F802" i="14" s="1"/>
  <c r="A804" i="14"/>
  <c r="B803" i="14"/>
  <c r="C803" i="14" s="1"/>
  <c r="D803" i="14" s="1"/>
  <c r="E803" i="14" l="1"/>
  <c r="F803" i="14" s="1"/>
  <c r="B804" i="14"/>
  <c r="C804" i="14" s="1"/>
  <c r="D804" i="14" s="1"/>
  <c r="A805" i="14"/>
  <c r="E804" i="14" l="1"/>
  <c r="F804" i="14" s="1"/>
  <c r="B805" i="14"/>
  <c r="C805" i="14" s="1"/>
  <c r="D805" i="14" s="1"/>
  <c r="A806" i="14"/>
  <c r="E805" i="14" l="1"/>
  <c r="F805" i="14" s="1"/>
  <c r="A807" i="14"/>
  <c r="B806" i="14"/>
  <c r="C806" i="14" s="1"/>
  <c r="D806" i="14" s="1"/>
  <c r="E806" i="14" l="1"/>
  <c r="F806" i="14" s="1"/>
  <c r="A808" i="14"/>
  <c r="B807" i="14"/>
  <c r="C807" i="14" s="1"/>
  <c r="D807" i="14" s="1"/>
  <c r="E807" i="14" l="1"/>
  <c r="F807" i="14" s="1"/>
  <c r="B808" i="14"/>
  <c r="C808" i="14" s="1"/>
  <c r="D808" i="14" s="1"/>
  <c r="A809" i="14"/>
  <c r="E808" i="14" l="1"/>
  <c r="F808" i="14" s="1"/>
  <c r="B809" i="14"/>
  <c r="C809" i="14" s="1"/>
  <c r="D809" i="14" s="1"/>
  <c r="A810" i="14"/>
  <c r="E809" i="14" l="1"/>
  <c r="F809" i="14" s="1"/>
  <c r="B810" i="14"/>
  <c r="C810" i="14" s="1"/>
  <c r="D810" i="14" s="1"/>
  <c r="A811" i="14"/>
  <c r="E810" i="14" l="1"/>
  <c r="F810" i="14" s="1"/>
  <c r="A812" i="14"/>
  <c r="B811" i="14"/>
  <c r="C811" i="14" s="1"/>
  <c r="D811" i="14" s="1"/>
  <c r="E811" i="14" l="1"/>
  <c r="F811" i="14" s="1"/>
  <c r="B812" i="14"/>
  <c r="C812" i="14" s="1"/>
  <c r="D812" i="14" s="1"/>
  <c r="A813" i="14"/>
  <c r="E812" i="14" l="1"/>
  <c r="F812" i="14" s="1"/>
  <c r="B813" i="14"/>
  <c r="C813" i="14" s="1"/>
  <c r="D813" i="14" s="1"/>
  <c r="A814" i="14"/>
  <c r="E813" i="14" l="1"/>
  <c r="F813" i="14" s="1"/>
  <c r="B814" i="14"/>
  <c r="C814" i="14" s="1"/>
  <c r="D814" i="14" s="1"/>
  <c r="A815" i="14"/>
  <c r="E814" i="14" l="1"/>
  <c r="F814" i="14" s="1"/>
  <c r="A816" i="14"/>
  <c r="B815" i="14"/>
  <c r="C815" i="14" s="1"/>
  <c r="D815" i="14" s="1"/>
  <c r="E815" i="14" l="1"/>
  <c r="F815" i="14" s="1"/>
  <c r="B816" i="14"/>
  <c r="C816" i="14" s="1"/>
  <c r="D816" i="14" s="1"/>
  <c r="A817" i="14"/>
  <c r="E816" i="14" l="1"/>
  <c r="F816" i="14" s="1"/>
  <c r="B817" i="14"/>
  <c r="C817" i="14" s="1"/>
  <c r="D817" i="14" s="1"/>
  <c r="A818" i="14"/>
  <c r="E817" i="14" l="1"/>
  <c r="F817" i="14" s="1"/>
  <c r="B818" i="14"/>
  <c r="C818" i="14" s="1"/>
  <c r="D818" i="14" s="1"/>
  <c r="A819" i="14"/>
  <c r="E818" i="14" l="1"/>
  <c r="F818" i="14" s="1"/>
  <c r="A820" i="14"/>
  <c r="B819" i="14"/>
  <c r="C819" i="14" s="1"/>
  <c r="D819" i="14" s="1"/>
  <c r="E819" i="14" l="1"/>
  <c r="F819" i="14" s="1"/>
  <c r="B820" i="14"/>
  <c r="C820" i="14" s="1"/>
  <c r="D820" i="14" s="1"/>
  <c r="A821" i="14"/>
  <c r="E820" i="14" l="1"/>
  <c r="F820" i="14" s="1"/>
  <c r="B821" i="14"/>
  <c r="C821" i="14" s="1"/>
  <c r="D821" i="14" s="1"/>
  <c r="A822" i="14"/>
  <c r="E821" i="14" l="1"/>
  <c r="F821" i="14" s="1"/>
  <c r="A823" i="14"/>
  <c r="B822" i="14"/>
  <c r="C822" i="14" s="1"/>
  <c r="D822" i="14" s="1"/>
  <c r="E822" i="14" l="1"/>
  <c r="F822" i="14" s="1"/>
  <c r="A824" i="14"/>
  <c r="B823" i="14"/>
  <c r="C823" i="14" s="1"/>
  <c r="D823" i="14" s="1"/>
  <c r="E823" i="14" l="1"/>
  <c r="F823" i="14" s="1"/>
  <c r="B824" i="14"/>
  <c r="C824" i="14" s="1"/>
  <c r="D824" i="14" s="1"/>
  <c r="A825" i="14"/>
  <c r="E824" i="14" l="1"/>
  <c r="F824" i="14" s="1"/>
  <c r="B825" i="14"/>
  <c r="C825" i="14" s="1"/>
  <c r="D825" i="14" s="1"/>
  <c r="A826" i="14"/>
  <c r="E825" i="14" l="1"/>
  <c r="F825" i="14" s="1"/>
  <c r="A827" i="14"/>
  <c r="B826" i="14"/>
  <c r="C826" i="14" s="1"/>
  <c r="D826" i="14" s="1"/>
  <c r="E826" i="14" l="1"/>
  <c r="F826" i="14" s="1"/>
  <c r="A828" i="14"/>
  <c r="B827" i="14"/>
  <c r="C827" i="14" s="1"/>
  <c r="D827" i="14" s="1"/>
  <c r="E827" i="14" l="1"/>
  <c r="F827" i="14" s="1"/>
  <c r="B828" i="14"/>
  <c r="C828" i="14" s="1"/>
  <c r="D828" i="14" s="1"/>
  <c r="A829" i="14"/>
  <c r="E828" i="14" l="1"/>
  <c r="F828" i="14" s="1"/>
  <c r="B829" i="14"/>
  <c r="C829" i="14" s="1"/>
  <c r="D829" i="14" s="1"/>
  <c r="A830" i="14"/>
  <c r="E829" i="14" l="1"/>
  <c r="F829" i="14" s="1"/>
  <c r="A831" i="14"/>
  <c r="B830" i="14"/>
  <c r="C830" i="14" s="1"/>
  <c r="D830" i="14" s="1"/>
  <c r="E830" i="14" l="1"/>
  <c r="F830" i="14" s="1"/>
  <c r="A832" i="14"/>
  <c r="B831" i="14"/>
  <c r="C831" i="14" s="1"/>
  <c r="D831" i="14" s="1"/>
  <c r="E831" i="14" l="1"/>
  <c r="F831" i="14" s="1"/>
  <c r="B832" i="14"/>
  <c r="C832" i="14" s="1"/>
  <c r="D832" i="14" s="1"/>
  <c r="A833" i="14"/>
  <c r="E832" i="14" l="1"/>
  <c r="F832" i="14" s="1"/>
  <c r="B833" i="14"/>
  <c r="C833" i="14" s="1"/>
  <c r="D833" i="14" s="1"/>
  <c r="A834" i="14"/>
  <c r="E833" i="14" l="1"/>
  <c r="F833" i="14" s="1"/>
  <c r="B834" i="14"/>
  <c r="C834" i="14" s="1"/>
  <c r="D834" i="14" s="1"/>
  <c r="A835" i="14"/>
  <c r="E834" i="14" l="1"/>
  <c r="F834" i="14" s="1"/>
  <c r="A836" i="14"/>
  <c r="B835" i="14"/>
  <c r="C835" i="14" s="1"/>
  <c r="D835" i="14" s="1"/>
  <c r="E835" i="14" l="1"/>
  <c r="F835" i="14" s="1"/>
  <c r="B836" i="14"/>
  <c r="C836" i="14" s="1"/>
  <c r="D836" i="14" s="1"/>
  <c r="A837" i="14"/>
  <c r="E836" i="14" l="1"/>
  <c r="F836" i="14" s="1"/>
  <c r="A838" i="14"/>
  <c r="B837" i="14"/>
  <c r="C837" i="14" s="1"/>
  <c r="D837" i="14" s="1"/>
  <c r="E837" i="14" l="1"/>
  <c r="F837" i="14" s="1"/>
  <c r="B838" i="14"/>
  <c r="C838" i="14" s="1"/>
  <c r="D838" i="14" s="1"/>
  <c r="A839" i="14"/>
  <c r="E838" i="14" l="1"/>
  <c r="F838" i="14" s="1"/>
  <c r="A840" i="14"/>
  <c r="B839" i="14"/>
  <c r="C839" i="14" s="1"/>
  <c r="D839" i="14" s="1"/>
  <c r="E839" i="14" l="1"/>
  <c r="F839" i="14" s="1"/>
  <c r="B840" i="14"/>
  <c r="C840" i="14" s="1"/>
  <c r="D840" i="14" s="1"/>
  <c r="A841" i="14"/>
  <c r="E840" i="14" l="1"/>
  <c r="F840" i="14" s="1"/>
  <c r="B841" i="14"/>
  <c r="C841" i="14" s="1"/>
  <c r="D841" i="14" s="1"/>
  <c r="A842" i="14"/>
  <c r="E841" i="14" l="1"/>
  <c r="F841" i="14" s="1"/>
  <c r="A843" i="14"/>
  <c r="B842" i="14"/>
  <c r="C842" i="14" s="1"/>
  <c r="D842" i="14" s="1"/>
  <c r="E842" i="14" l="1"/>
  <c r="F842" i="14" s="1"/>
  <c r="A844" i="14"/>
  <c r="B843" i="14"/>
  <c r="C843" i="14" s="1"/>
  <c r="D843" i="14" s="1"/>
  <c r="E843" i="14" l="1"/>
  <c r="F843" i="14" s="1"/>
  <c r="A845" i="14"/>
  <c r="B844" i="14"/>
  <c r="C844" i="14" s="1"/>
  <c r="D844" i="14" s="1"/>
  <c r="E844" i="14" l="1"/>
  <c r="F844" i="14" s="1"/>
  <c r="A846" i="14"/>
  <c r="B845" i="14"/>
  <c r="C845" i="14" s="1"/>
  <c r="D845" i="14" s="1"/>
  <c r="E845" i="14" l="1"/>
  <c r="F845" i="14" s="1"/>
  <c r="A847" i="14"/>
  <c r="B846" i="14"/>
  <c r="C846" i="14" s="1"/>
  <c r="D846" i="14" s="1"/>
  <c r="E846" i="14" l="1"/>
  <c r="F846" i="14" s="1"/>
  <c r="A848" i="14"/>
  <c r="B847" i="14"/>
  <c r="C847" i="14" s="1"/>
  <c r="D847" i="14" s="1"/>
  <c r="E847" i="14" l="1"/>
  <c r="F847" i="14" s="1"/>
  <c r="A849" i="14"/>
  <c r="B848" i="14"/>
  <c r="C848" i="14" s="1"/>
  <c r="D848" i="14" s="1"/>
  <c r="E848" i="14" l="1"/>
  <c r="F848" i="14" s="1"/>
  <c r="B849" i="14"/>
  <c r="C849" i="14" s="1"/>
  <c r="D849" i="14" s="1"/>
  <c r="A850" i="14"/>
  <c r="E849" i="14" l="1"/>
  <c r="F849" i="14" s="1"/>
  <c r="A851" i="14"/>
  <c r="B850" i="14"/>
  <c r="C850" i="14" s="1"/>
  <c r="D850" i="14" s="1"/>
  <c r="E850" i="14" l="1"/>
  <c r="F850" i="14" s="1"/>
  <c r="A852" i="14"/>
  <c r="B851" i="14"/>
  <c r="C851" i="14" s="1"/>
  <c r="D851" i="14" s="1"/>
  <c r="E851" i="14" l="1"/>
  <c r="F851" i="14" s="1"/>
  <c r="A853" i="14"/>
  <c r="B852" i="14"/>
  <c r="C852" i="14" s="1"/>
  <c r="D852" i="14" s="1"/>
  <c r="E852" i="14" l="1"/>
  <c r="F852" i="14" s="1"/>
  <c r="B853" i="14"/>
  <c r="C853" i="14" s="1"/>
  <c r="D853" i="14" s="1"/>
  <c r="A854" i="14"/>
  <c r="E853" i="14" l="1"/>
  <c r="F853" i="14" s="1"/>
  <c r="B854" i="14"/>
  <c r="C854" i="14" s="1"/>
  <c r="D854" i="14" s="1"/>
  <c r="A855" i="14"/>
  <c r="E854" i="14" l="1"/>
  <c r="F854" i="14" s="1"/>
  <c r="B855" i="14"/>
  <c r="C855" i="14" s="1"/>
  <c r="D855" i="14" s="1"/>
  <c r="A856" i="14"/>
  <c r="E855" i="14" l="1"/>
  <c r="F855" i="14" s="1"/>
  <c r="A857" i="14"/>
  <c r="B856" i="14"/>
  <c r="C856" i="14" s="1"/>
  <c r="D856" i="14" s="1"/>
  <c r="E856" i="14" l="1"/>
  <c r="F856" i="14" s="1"/>
  <c r="B857" i="14"/>
  <c r="C857" i="14" s="1"/>
  <c r="D857" i="14" s="1"/>
  <c r="A858" i="14"/>
  <c r="E857" i="14" l="1"/>
  <c r="F857" i="14" s="1"/>
  <c r="A859" i="14"/>
  <c r="B858" i="14"/>
  <c r="C858" i="14" s="1"/>
  <c r="D858" i="14" s="1"/>
  <c r="E858" i="14" l="1"/>
  <c r="F858" i="14" s="1"/>
  <c r="A860" i="14"/>
  <c r="B859" i="14"/>
  <c r="C859" i="14" s="1"/>
  <c r="D859" i="14" s="1"/>
  <c r="E859" i="14" l="1"/>
  <c r="F859" i="14" s="1"/>
  <c r="A861" i="14"/>
  <c r="B860" i="14"/>
  <c r="C860" i="14" s="1"/>
  <c r="D860" i="14" s="1"/>
  <c r="E860" i="14" l="1"/>
  <c r="F860" i="14" s="1"/>
  <c r="A862" i="14"/>
  <c r="B861" i="14"/>
  <c r="C861" i="14" s="1"/>
  <c r="D861" i="14" s="1"/>
  <c r="E861" i="14" l="1"/>
  <c r="F861" i="14" s="1"/>
  <c r="B862" i="14"/>
  <c r="C862" i="14" s="1"/>
  <c r="D862" i="14" s="1"/>
  <c r="A863" i="14"/>
  <c r="E862" i="14" l="1"/>
  <c r="F862" i="14" s="1"/>
  <c r="B863" i="14"/>
  <c r="C863" i="14" s="1"/>
  <c r="D863" i="14" s="1"/>
  <c r="A864" i="14"/>
  <c r="E863" i="14" l="1"/>
  <c r="F863" i="14" s="1"/>
  <c r="B864" i="14"/>
  <c r="C864" i="14" s="1"/>
  <c r="D864" i="14" s="1"/>
  <c r="A865" i="14"/>
  <c r="E864" i="14" l="1"/>
  <c r="F864" i="14" s="1"/>
  <c r="B865" i="14"/>
  <c r="C865" i="14" s="1"/>
  <c r="D865" i="14" s="1"/>
  <c r="A866" i="14"/>
  <c r="E865" i="14" l="1"/>
  <c r="F865" i="14" s="1"/>
  <c r="A867" i="14"/>
  <c r="B866" i="14"/>
  <c r="C866" i="14" s="1"/>
  <c r="D866" i="14" s="1"/>
  <c r="E866" i="14" l="1"/>
  <c r="F866" i="14" s="1"/>
  <c r="B867" i="14"/>
  <c r="C867" i="14" s="1"/>
  <c r="D867" i="14" s="1"/>
  <c r="A868" i="14"/>
  <c r="E867" i="14" l="1"/>
  <c r="F867" i="14" s="1"/>
  <c r="A869" i="14"/>
  <c r="B868" i="14"/>
  <c r="C868" i="14" s="1"/>
  <c r="D868" i="14" s="1"/>
  <c r="E868" i="14" l="1"/>
  <c r="F868" i="14" s="1"/>
  <c r="B869" i="14"/>
  <c r="C869" i="14" s="1"/>
  <c r="D869" i="14" s="1"/>
  <c r="A870" i="14"/>
  <c r="E869" i="14" l="1"/>
  <c r="F869" i="14" s="1"/>
  <c r="B870" i="14"/>
  <c r="C870" i="14" s="1"/>
  <c r="D870" i="14" s="1"/>
  <c r="A871" i="14"/>
  <c r="E870" i="14" l="1"/>
  <c r="F870" i="14" s="1"/>
  <c r="A872" i="14"/>
  <c r="B871" i="14"/>
  <c r="C871" i="14" s="1"/>
  <c r="D871" i="14" s="1"/>
  <c r="E871" i="14" l="1"/>
  <c r="F871" i="14" s="1"/>
  <c r="B872" i="14"/>
  <c r="C872" i="14" s="1"/>
  <c r="D872" i="14" s="1"/>
  <c r="A873" i="14"/>
  <c r="E872" i="14" l="1"/>
  <c r="F872" i="14" s="1"/>
  <c r="B873" i="14"/>
  <c r="C873" i="14" s="1"/>
  <c r="D873" i="14" s="1"/>
  <c r="A874" i="14"/>
  <c r="E873" i="14" l="1"/>
  <c r="F873" i="14" s="1"/>
  <c r="A875" i="14"/>
  <c r="B874" i="14"/>
  <c r="C874" i="14" s="1"/>
  <c r="D874" i="14" s="1"/>
  <c r="E874" i="14" l="1"/>
  <c r="F874" i="14" s="1"/>
  <c r="A876" i="14"/>
  <c r="B875" i="14"/>
  <c r="C875" i="14" s="1"/>
  <c r="D875" i="14" s="1"/>
  <c r="E875" i="14" l="1"/>
  <c r="F875" i="14" s="1"/>
  <c r="B876" i="14"/>
  <c r="C876" i="14" s="1"/>
  <c r="D876" i="14" s="1"/>
  <c r="A877" i="14"/>
  <c r="E876" i="14" l="1"/>
  <c r="F876" i="14" s="1"/>
  <c r="B877" i="14"/>
  <c r="C877" i="14" s="1"/>
  <c r="D877" i="14" s="1"/>
  <c r="A878" i="14"/>
  <c r="E877" i="14" l="1"/>
  <c r="F877" i="14" s="1"/>
  <c r="A879" i="14"/>
  <c r="B878" i="14"/>
  <c r="C878" i="14" s="1"/>
  <c r="D878" i="14" s="1"/>
  <c r="E878" i="14" l="1"/>
  <c r="F878" i="14" s="1"/>
  <c r="A880" i="14"/>
  <c r="B879" i="14"/>
  <c r="C879" i="14" s="1"/>
  <c r="D879" i="14" s="1"/>
  <c r="E879" i="14" l="1"/>
  <c r="F879" i="14" s="1"/>
  <c r="B880" i="14"/>
  <c r="C880" i="14" s="1"/>
  <c r="D880" i="14" s="1"/>
  <c r="A881" i="14"/>
  <c r="E880" i="14" l="1"/>
  <c r="F880" i="14" s="1"/>
  <c r="B881" i="14"/>
  <c r="C881" i="14" s="1"/>
  <c r="D881" i="14" s="1"/>
  <c r="A882" i="14"/>
  <c r="E881" i="14" l="1"/>
  <c r="F881" i="14" s="1"/>
  <c r="A883" i="14"/>
  <c r="B882" i="14"/>
  <c r="C882" i="14" s="1"/>
  <c r="D882" i="14" s="1"/>
  <c r="E882" i="14" l="1"/>
  <c r="F882" i="14" s="1"/>
  <c r="A884" i="14"/>
  <c r="B883" i="14"/>
  <c r="C883" i="14" s="1"/>
  <c r="D883" i="14" s="1"/>
  <c r="E883" i="14" l="1"/>
  <c r="F883" i="14" s="1"/>
  <c r="B884" i="14"/>
  <c r="C884" i="14" s="1"/>
  <c r="D884" i="14" s="1"/>
  <c r="A885" i="14"/>
  <c r="E884" i="14" l="1"/>
  <c r="F884" i="14" s="1"/>
  <c r="B885" i="14"/>
  <c r="C885" i="14" s="1"/>
  <c r="D885" i="14" s="1"/>
  <c r="A886" i="14"/>
  <c r="E885" i="14" l="1"/>
  <c r="F885" i="14" s="1"/>
  <c r="A887" i="14"/>
  <c r="B886" i="14"/>
  <c r="C886" i="14" s="1"/>
  <c r="D886" i="14" s="1"/>
  <c r="E886" i="14" l="1"/>
  <c r="F886" i="14" s="1"/>
  <c r="A888" i="14"/>
  <c r="B887" i="14"/>
  <c r="C887" i="14" s="1"/>
  <c r="D887" i="14" s="1"/>
  <c r="E887" i="14" l="1"/>
  <c r="F887" i="14" s="1"/>
  <c r="B888" i="14"/>
  <c r="C888" i="14" s="1"/>
  <c r="D888" i="14" s="1"/>
  <c r="A889" i="14"/>
  <c r="E888" i="14" l="1"/>
  <c r="F888" i="14" s="1"/>
  <c r="B889" i="14"/>
  <c r="C889" i="14" s="1"/>
  <c r="D889" i="14" s="1"/>
  <c r="A890" i="14"/>
  <c r="E889" i="14" l="1"/>
  <c r="F889" i="14" s="1"/>
  <c r="A891" i="14"/>
  <c r="B890" i="14"/>
  <c r="C890" i="14" s="1"/>
  <c r="D890" i="14" s="1"/>
  <c r="E890" i="14" l="1"/>
  <c r="F890" i="14" s="1"/>
  <c r="A892" i="14"/>
  <c r="B891" i="14"/>
  <c r="C891" i="14" s="1"/>
  <c r="D891" i="14" s="1"/>
  <c r="E891" i="14" l="1"/>
  <c r="F891" i="14" s="1"/>
  <c r="B892" i="14"/>
  <c r="C892" i="14" s="1"/>
  <c r="D892" i="14" s="1"/>
  <c r="A893" i="14"/>
  <c r="E892" i="14" l="1"/>
  <c r="F892" i="14" s="1"/>
  <c r="B893" i="14"/>
  <c r="C893" i="14" s="1"/>
  <c r="D893" i="14" s="1"/>
  <c r="A894" i="14"/>
  <c r="E893" i="14" l="1"/>
  <c r="F893" i="14" s="1"/>
  <c r="A895" i="14"/>
  <c r="B894" i="14"/>
  <c r="C894" i="14" s="1"/>
  <c r="D894" i="14" s="1"/>
  <c r="E894" i="14" l="1"/>
  <c r="F894" i="14" s="1"/>
  <c r="A896" i="14"/>
  <c r="B895" i="14"/>
  <c r="C895" i="14" s="1"/>
  <c r="D895" i="14" s="1"/>
  <c r="E895" i="14" l="1"/>
  <c r="F895" i="14" s="1"/>
  <c r="B896" i="14"/>
  <c r="C896" i="14" s="1"/>
  <c r="D896" i="14" s="1"/>
  <c r="A897" i="14"/>
  <c r="E896" i="14" l="1"/>
  <c r="F896" i="14" s="1"/>
  <c r="A898" i="14"/>
  <c r="B897" i="14"/>
  <c r="C897" i="14" s="1"/>
  <c r="D897" i="14" s="1"/>
  <c r="E897" i="14" l="1"/>
  <c r="F897" i="14" s="1"/>
  <c r="A899" i="14"/>
  <c r="B898" i="14"/>
  <c r="C898" i="14" s="1"/>
  <c r="D898" i="14" s="1"/>
  <c r="E898" i="14" l="1"/>
  <c r="F898" i="14" s="1"/>
  <c r="A900" i="14"/>
  <c r="B899" i="14"/>
  <c r="C899" i="14" s="1"/>
  <c r="D899" i="14" s="1"/>
  <c r="E899" i="14" l="1"/>
  <c r="F899" i="14" s="1"/>
  <c r="A901" i="14"/>
  <c r="B900" i="14"/>
  <c r="C900" i="14" s="1"/>
  <c r="D900" i="14" s="1"/>
  <c r="E900" i="14" l="1"/>
  <c r="F900" i="14" s="1"/>
  <c r="B901" i="14"/>
  <c r="C901" i="14" s="1"/>
  <c r="D901" i="14" s="1"/>
  <c r="A902" i="14"/>
  <c r="E901" i="14" l="1"/>
  <c r="F901" i="14" s="1"/>
  <c r="A903" i="14"/>
  <c r="B902" i="14"/>
  <c r="C902" i="14" s="1"/>
  <c r="D902" i="14" s="1"/>
  <c r="E902" i="14" l="1"/>
  <c r="F902" i="14" s="1"/>
  <c r="A904" i="14"/>
  <c r="B903" i="14"/>
  <c r="C903" i="14" s="1"/>
  <c r="D903" i="14" s="1"/>
  <c r="E903" i="14" l="1"/>
  <c r="F903" i="14" s="1"/>
  <c r="B904" i="14"/>
  <c r="C904" i="14" s="1"/>
  <c r="D904" i="14" s="1"/>
  <c r="A905" i="14"/>
  <c r="E904" i="14" l="1"/>
  <c r="F904" i="14" s="1"/>
  <c r="B905" i="14"/>
  <c r="C905" i="14" s="1"/>
  <c r="D905" i="14" s="1"/>
  <c r="A906" i="14"/>
  <c r="E905" i="14" l="1"/>
  <c r="F905" i="14" s="1"/>
  <c r="B906" i="14"/>
  <c r="C906" i="14" s="1"/>
  <c r="D906" i="14" s="1"/>
  <c r="A907" i="14"/>
  <c r="E906" i="14" l="1"/>
  <c r="F906" i="14" s="1"/>
  <c r="B907" i="14"/>
  <c r="C907" i="14" s="1"/>
  <c r="D907" i="14" s="1"/>
  <c r="A908" i="14"/>
  <c r="E907" i="14" l="1"/>
  <c r="F907" i="14" s="1"/>
  <c r="A909" i="14"/>
  <c r="B908" i="14"/>
  <c r="C908" i="14" s="1"/>
  <c r="D908" i="14" s="1"/>
  <c r="E908" i="14" l="1"/>
  <c r="F908" i="14" s="1"/>
  <c r="B909" i="14"/>
  <c r="C909" i="14" s="1"/>
  <c r="D909" i="14" s="1"/>
  <c r="A910" i="14"/>
  <c r="E909" i="14" l="1"/>
  <c r="F909" i="14" s="1"/>
  <c r="B910" i="14"/>
  <c r="C910" i="14" s="1"/>
  <c r="D910" i="14" s="1"/>
  <c r="A911" i="14"/>
  <c r="E910" i="14" l="1"/>
  <c r="F910" i="14" s="1"/>
  <c r="A912" i="14"/>
  <c r="B911" i="14"/>
  <c r="C911" i="14" s="1"/>
  <c r="D911" i="14" s="1"/>
  <c r="E911" i="14" l="1"/>
  <c r="F911" i="14" s="1"/>
  <c r="A913" i="14"/>
  <c r="B912" i="14"/>
  <c r="C912" i="14" s="1"/>
  <c r="D912" i="14" s="1"/>
  <c r="E912" i="14" l="1"/>
  <c r="F912" i="14" s="1"/>
  <c r="B913" i="14"/>
  <c r="C913" i="14" s="1"/>
  <c r="D913" i="14" s="1"/>
  <c r="A914" i="14"/>
  <c r="E913" i="14" l="1"/>
  <c r="F913" i="14" s="1"/>
  <c r="B914" i="14"/>
  <c r="C914" i="14" s="1"/>
  <c r="D914" i="14" s="1"/>
  <c r="A915" i="14"/>
  <c r="E914" i="14" l="1"/>
  <c r="F914" i="14" s="1"/>
  <c r="A916" i="14"/>
  <c r="B915" i="14"/>
  <c r="C915" i="14" s="1"/>
  <c r="D915" i="14" s="1"/>
  <c r="E915" i="14" l="1"/>
  <c r="F915" i="14" s="1"/>
  <c r="B916" i="14"/>
  <c r="C916" i="14" s="1"/>
  <c r="D916" i="14" s="1"/>
  <c r="A917" i="14"/>
  <c r="E916" i="14" l="1"/>
  <c r="F916" i="14" s="1"/>
  <c r="B917" i="14"/>
  <c r="C917" i="14" s="1"/>
  <c r="D917" i="14" s="1"/>
  <c r="A918" i="14"/>
  <c r="E917" i="14" l="1"/>
  <c r="F917" i="14" s="1"/>
  <c r="B918" i="14"/>
  <c r="C918" i="14" s="1"/>
  <c r="D918" i="14" s="1"/>
  <c r="A919" i="14"/>
  <c r="E918" i="14" l="1"/>
  <c r="F918" i="14" s="1"/>
  <c r="A920" i="14"/>
  <c r="B919" i="14"/>
  <c r="C919" i="14" s="1"/>
  <c r="D919" i="14" s="1"/>
  <c r="E919" i="14" l="1"/>
  <c r="F919" i="14" s="1"/>
  <c r="B920" i="14"/>
  <c r="C920" i="14" s="1"/>
  <c r="D920" i="14" s="1"/>
  <c r="A921" i="14"/>
  <c r="E920" i="14" l="1"/>
  <c r="F920" i="14" s="1"/>
  <c r="B921" i="14"/>
  <c r="C921" i="14" s="1"/>
  <c r="D921" i="14" s="1"/>
  <c r="A922" i="14"/>
  <c r="E921" i="14" l="1"/>
  <c r="F921" i="14" s="1"/>
  <c r="A923" i="14"/>
  <c r="B922" i="14"/>
  <c r="C922" i="14" s="1"/>
  <c r="D922" i="14" s="1"/>
  <c r="E922" i="14" l="1"/>
  <c r="F922" i="14" s="1"/>
  <c r="A924" i="14"/>
  <c r="B923" i="14"/>
  <c r="C923" i="14" s="1"/>
  <c r="D923" i="14" s="1"/>
  <c r="E923" i="14" l="1"/>
  <c r="F923" i="14" s="1"/>
  <c r="B924" i="14"/>
  <c r="C924" i="14" s="1"/>
  <c r="D924" i="14" s="1"/>
  <c r="A925" i="14"/>
  <c r="E924" i="14" l="1"/>
  <c r="F924" i="14" s="1"/>
  <c r="B925" i="14"/>
  <c r="C925" i="14" s="1"/>
  <c r="D925" i="14" s="1"/>
  <c r="A926" i="14"/>
  <c r="E925" i="14" l="1"/>
  <c r="F925" i="14" s="1"/>
  <c r="A927" i="14"/>
  <c r="B926" i="14"/>
  <c r="C926" i="14" s="1"/>
  <c r="D926" i="14" s="1"/>
  <c r="E926" i="14" l="1"/>
  <c r="F926" i="14" s="1"/>
  <c r="A928" i="14"/>
  <c r="B927" i="14"/>
  <c r="C927" i="14" s="1"/>
  <c r="D927" i="14" s="1"/>
  <c r="E927" i="14" l="1"/>
  <c r="F927" i="14" s="1"/>
  <c r="B928" i="14"/>
  <c r="C928" i="14" s="1"/>
  <c r="D928" i="14" s="1"/>
  <c r="A929" i="14"/>
  <c r="E928" i="14" l="1"/>
  <c r="F928" i="14" s="1"/>
  <c r="B929" i="14"/>
  <c r="C929" i="14" s="1"/>
  <c r="D929" i="14" s="1"/>
  <c r="A930" i="14"/>
  <c r="E929" i="14" l="1"/>
  <c r="F929" i="14" s="1"/>
  <c r="A931" i="14"/>
  <c r="B930" i="14"/>
  <c r="C930" i="14" s="1"/>
  <c r="D930" i="14" s="1"/>
  <c r="E930" i="14" l="1"/>
  <c r="F930" i="14" s="1"/>
  <c r="A932" i="14"/>
  <c r="B931" i="14"/>
  <c r="C931" i="14" s="1"/>
  <c r="D931" i="14" s="1"/>
  <c r="E931" i="14" l="1"/>
  <c r="F931" i="14" s="1"/>
  <c r="B932" i="14"/>
  <c r="C932" i="14" s="1"/>
  <c r="D932" i="14" s="1"/>
  <c r="A933" i="14"/>
  <c r="E932" i="14" l="1"/>
  <c r="F932" i="14" s="1"/>
  <c r="B933" i="14"/>
  <c r="C933" i="14" s="1"/>
  <c r="D933" i="14" s="1"/>
  <c r="A934" i="14"/>
  <c r="E933" i="14" l="1"/>
  <c r="F933" i="14" s="1"/>
  <c r="A935" i="14"/>
  <c r="B934" i="14"/>
  <c r="C934" i="14" s="1"/>
  <c r="D934" i="14" s="1"/>
  <c r="E934" i="14" l="1"/>
  <c r="F934" i="14" s="1"/>
  <c r="A936" i="14"/>
  <c r="B935" i="14"/>
  <c r="C935" i="14" s="1"/>
  <c r="D935" i="14" s="1"/>
  <c r="E935" i="14" l="1"/>
  <c r="F935" i="14" s="1"/>
  <c r="B936" i="14"/>
  <c r="C936" i="14" s="1"/>
  <c r="D936" i="14" s="1"/>
  <c r="A937" i="14"/>
  <c r="E936" i="14" l="1"/>
  <c r="F936" i="14" s="1"/>
  <c r="B937" i="14"/>
  <c r="C937" i="14" s="1"/>
  <c r="D937" i="14" s="1"/>
  <c r="A938" i="14"/>
  <c r="E937" i="14" l="1"/>
  <c r="F937" i="14" s="1"/>
  <c r="A939" i="14"/>
  <c r="B938" i="14"/>
  <c r="C938" i="14" s="1"/>
  <c r="D938" i="14" s="1"/>
  <c r="E938" i="14" l="1"/>
  <c r="F938" i="14" s="1"/>
  <c r="A940" i="14"/>
  <c r="B939" i="14"/>
  <c r="C939" i="14" s="1"/>
  <c r="D939" i="14" s="1"/>
  <c r="E939" i="14" l="1"/>
  <c r="F939" i="14" s="1"/>
  <c r="B940" i="14"/>
  <c r="C940" i="14" s="1"/>
  <c r="D940" i="14" s="1"/>
  <c r="A941" i="14"/>
  <c r="E940" i="14" l="1"/>
  <c r="F940" i="14" s="1"/>
  <c r="B941" i="14"/>
  <c r="C941" i="14" s="1"/>
  <c r="D941" i="14" s="1"/>
  <c r="A942" i="14"/>
  <c r="E941" i="14" l="1"/>
  <c r="F941" i="14" s="1"/>
  <c r="A943" i="14"/>
  <c r="B942" i="14"/>
  <c r="C942" i="14" s="1"/>
  <c r="D942" i="14" s="1"/>
  <c r="E942" i="14" l="1"/>
  <c r="F942" i="14" s="1"/>
  <c r="A944" i="14"/>
  <c r="B943" i="14"/>
  <c r="C943" i="14" s="1"/>
  <c r="D943" i="14" s="1"/>
  <c r="E943" i="14" l="1"/>
  <c r="F943" i="14" s="1"/>
  <c r="B944" i="14"/>
  <c r="C944" i="14" s="1"/>
  <c r="D944" i="14" s="1"/>
  <c r="A945" i="14"/>
  <c r="E944" i="14" l="1"/>
  <c r="F944" i="14" s="1"/>
  <c r="B945" i="14"/>
  <c r="C945" i="14" s="1"/>
  <c r="D945" i="14" s="1"/>
  <c r="A946" i="14"/>
  <c r="E945" i="14" l="1"/>
  <c r="F945" i="14" s="1"/>
  <c r="A947" i="14"/>
  <c r="B946" i="14"/>
  <c r="C946" i="14" s="1"/>
  <c r="D946" i="14" s="1"/>
  <c r="E946" i="14" l="1"/>
  <c r="F946" i="14" s="1"/>
  <c r="A948" i="14"/>
  <c r="B947" i="14"/>
  <c r="C947" i="14" s="1"/>
  <c r="D947" i="14" s="1"/>
  <c r="E947" i="14" l="1"/>
  <c r="F947" i="14" s="1"/>
  <c r="B948" i="14"/>
  <c r="C948" i="14" s="1"/>
  <c r="D948" i="14" s="1"/>
  <c r="A949" i="14"/>
  <c r="E948" i="14" l="1"/>
  <c r="F948" i="14" s="1"/>
  <c r="B949" i="14"/>
  <c r="C949" i="14" s="1"/>
  <c r="D949" i="14" s="1"/>
  <c r="A950" i="14"/>
  <c r="E949" i="14" l="1"/>
  <c r="F949" i="14" s="1"/>
  <c r="A951" i="14"/>
  <c r="B950" i="14"/>
  <c r="C950" i="14" s="1"/>
  <c r="D950" i="14" s="1"/>
  <c r="E950" i="14" l="1"/>
  <c r="F950" i="14" s="1"/>
  <c r="A952" i="14"/>
  <c r="B951" i="14"/>
  <c r="C951" i="14" s="1"/>
  <c r="D951" i="14" s="1"/>
  <c r="E951" i="14" l="1"/>
  <c r="F951" i="14" s="1"/>
  <c r="B952" i="14"/>
  <c r="C952" i="14" s="1"/>
  <c r="D952" i="14" s="1"/>
  <c r="A953" i="14"/>
  <c r="E952" i="14" l="1"/>
  <c r="F952" i="14" s="1"/>
  <c r="B953" i="14"/>
  <c r="C953" i="14" s="1"/>
  <c r="D953" i="14" s="1"/>
  <c r="A954" i="14"/>
  <c r="E953" i="14" l="1"/>
  <c r="F953" i="14" s="1"/>
  <c r="A955" i="14"/>
  <c r="B954" i="14"/>
  <c r="C954" i="14" s="1"/>
  <c r="D954" i="14" s="1"/>
  <c r="E954" i="14" l="1"/>
  <c r="F954" i="14" s="1"/>
  <c r="B955" i="14"/>
  <c r="C955" i="14" s="1"/>
  <c r="D955" i="14" s="1"/>
  <c r="A956" i="14"/>
  <c r="E955" i="14" l="1"/>
  <c r="F955" i="14" s="1"/>
  <c r="A957" i="14"/>
  <c r="B956" i="14"/>
  <c r="C956" i="14" s="1"/>
  <c r="D956" i="14" s="1"/>
  <c r="E956" i="14" l="1"/>
  <c r="F956" i="14" s="1"/>
  <c r="B957" i="14"/>
  <c r="C957" i="14" s="1"/>
  <c r="D957" i="14" s="1"/>
  <c r="A958" i="14"/>
  <c r="E957" i="14" l="1"/>
  <c r="F957" i="14" s="1"/>
  <c r="A959" i="14"/>
  <c r="B958" i="14"/>
  <c r="C958" i="14" s="1"/>
  <c r="D958" i="14" s="1"/>
  <c r="E958" i="14" l="1"/>
  <c r="F958" i="14" s="1"/>
  <c r="B959" i="14"/>
  <c r="C959" i="14" s="1"/>
  <c r="D959" i="14" s="1"/>
  <c r="A960" i="14"/>
  <c r="E959" i="14" l="1"/>
  <c r="F959" i="14" s="1"/>
  <c r="A961" i="14"/>
  <c r="B960" i="14"/>
  <c r="C960" i="14" s="1"/>
  <c r="D960" i="14" s="1"/>
  <c r="E960" i="14" l="1"/>
  <c r="F960" i="14" s="1"/>
  <c r="B961" i="14"/>
  <c r="C961" i="14" s="1"/>
  <c r="D961" i="14" s="1"/>
  <c r="A962" i="14"/>
  <c r="E961" i="14" l="1"/>
  <c r="F961" i="14" s="1"/>
  <c r="A963" i="14"/>
  <c r="B962" i="14"/>
  <c r="C962" i="14" s="1"/>
  <c r="D962" i="14" s="1"/>
  <c r="E962" i="14" l="1"/>
  <c r="F962" i="14" s="1"/>
  <c r="B963" i="14"/>
  <c r="C963" i="14" s="1"/>
  <c r="D963" i="14" s="1"/>
  <c r="A964" i="14"/>
  <c r="E963" i="14" l="1"/>
  <c r="F963" i="14" s="1"/>
  <c r="A965" i="14"/>
  <c r="B964" i="14"/>
  <c r="C964" i="14" s="1"/>
  <c r="D964" i="14" s="1"/>
  <c r="E964" i="14" l="1"/>
  <c r="F964" i="14" s="1"/>
  <c r="B965" i="14"/>
  <c r="C965" i="14" s="1"/>
  <c r="D965" i="14" s="1"/>
  <c r="A966" i="14"/>
  <c r="E965" i="14" l="1"/>
  <c r="F965" i="14" s="1"/>
  <c r="A967" i="14"/>
  <c r="B966" i="14"/>
  <c r="C966" i="14" s="1"/>
  <c r="D966" i="14" s="1"/>
  <c r="E966" i="14" l="1"/>
  <c r="F966" i="14" s="1"/>
  <c r="B967" i="14"/>
  <c r="C967" i="14" s="1"/>
  <c r="D967" i="14" s="1"/>
  <c r="A968" i="14"/>
  <c r="E967" i="14" l="1"/>
  <c r="F967" i="14" s="1"/>
  <c r="A969" i="14"/>
  <c r="B968" i="14"/>
  <c r="C968" i="14" s="1"/>
  <c r="D968" i="14" s="1"/>
  <c r="E968" i="14" l="1"/>
  <c r="F968" i="14" s="1"/>
  <c r="B969" i="14"/>
  <c r="C969" i="14" s="1"/>
  <c r="D969" i="14" s="1"/>
  <c r="A970" i="14"/>
  <c r="E969" i="14" l="1"/>
  <c r="F969" i="14" s="1"/>
  <c r="A971" i="14"/>
  <c r="B970" i="14"/>
  <c r="C970" i="14" s="1"/>
  <c r="D970" i="14" s="1"/>
  <c r="E970" i="14" l="1"/>
  <c r="F970" i="14" s="1"/>
  <c r="B971" i="14"/>
  <c r="C971" i="14" s="1"/>
  <c r="D971" i="14" s="1"/>
  <c r="A972" i="14"/>
  <c r="E971" i="14" l="1"/>
  <c r="F971" i="14" s="1"/>
  <c r="A973" i="14"/>
  <c r="B972" i="14"/>
  <c r="C972" i="14" s="1"/>
  <c r="D972" i="14" s="1"/>
  <c r="E972" i="14" l="1"/>
  <c r="F972" i="14" s="1"/>
  <c r="B973" i="14"/>
  <c r="C973" i="14" s="1"/>
  <c r="D973" i="14" s="1"/>
  <c r="A974" i="14"/>
  <c r="E973" i="14" l="1"/>
  <c r="F973" i="14" s="1"/>
  <c r="A975" i="14"/>
  <c r="B974" i="14"/>
  <c r="C974" i="14" s="1"/>
  <c r="D974" i="14" s="1"/>
  <c r="E974" i="14" l="1"/>
  <c r="F974" i="14" s="1"/>
  <c r="B975" i="14"/>
  <c r="C975" i="14" s="1"/>
  <c r="D975" i="14" s="1"/>
  <c r="A976" i="14"/>
  <c r="E975" i="14" l="1"/>
  <c r="F975" i="14" s="1"/>
  <c r="A977" i="14"/>
  <c r="B976" i="14"/>
  <c r="C976" i="14" s="1"/>
  <c r="D976" i="14" s="1"/>
  <c r="E976" i="14" l="1"/>
  <c r="F976" i="14" s="1"/>
  <c r="B977" i="14"/>
  <c r="C977" i="14" s="1"/>
  <c r="D977" i="14" s="1"/>
  <c r="A978" i="14"/>
  <c r="E977" i="14" l="1"/>
  <c r="F977" i="14" s="1"/>
  <c r="A979" i="14"/>
  <c r="B978" i="14"/>
  <c r="C978" i="14" s="1"/>
  <c r="D978" i="14" s="1"/>
  <c r="E978" i="14" l="1"/>
  <c r="F978" i="14" s="1"/>
  <c r="B979" i="14"/>
  <c r="C979" i="14" s="1"/>
  <c r="D979" i="14" s="1"/>
  <c r="A980" i="14"/>
  <c r="E979" i="14" l="1"/>
  <c r="F979" i="14" s="1"/>
  <c r="B980" i="14"/>
  <c r="C980" i="14" s="1"/>
  <c r="D980" i="14" s="1"/>
  <c r="A981" i="14"/>
  <c r="E980" i="14" l="1"/>
  <c r="F980" i="14" s="1"/>
  <c r="B981" i="14"/>
  <c r="C981" i="14" s="1"/>
  <c r="D981" i="14" s="1"/>
  <c r="A982" i="14"/>
  <c r="E981" i="14" l="1"/>
  <c r="F981" i="14" s="1"/>
  <c r="A983" i="14"/>
  <c r="B982" i="14"/>
  <c r="C982" i="14" s="1"/>
  <c r="D982" i="14" s="1"/>
  <c r="E982" i="14" l="1"/>
  <c r="F982" i="14" s="1"/>
  <c r="B983" i="14"/>
  <c r="C983" i="14" s="1"/>
  <c r="D983" i="14" s="1"/>
  <c r="A984" i="14"/>
  <c r="E983" i="14" l="1"/>
  <c r="F983" i="14" s="1"/>
  <c r="A985" i="14"/>
  <c r="B984" i="14"/>
  <c r="C984" i="14" s="1"/>
  <c r="D984" i="14" s="1"/>
  <c r="E984" i="14" l="1"/>
  <c r="F984" i="14" s="1"/>
  <c r="B985" i="14"/>
  <c r="C985" i="14" s="1"/>
  <c r="D985" i="14" s="1"/>
  <c r="A986" i="14"/>
  <c r="E985" i="14" l="1"/>
  <c r="F985" i="14" s="1"/>
  <c r="A987" i="14"/>
  <c r="B986" i="14"/>
  <c r="C986" i="14" s="1"/>
  <c r="D986" i="14" s="1"/>
  <c r="E986" i="14" l="1"/>
  <c r="F986" i="14" s="1"/>
  <c r="B987" i="14"/>
  <c r="C987" i="14" s="1"/>
  <c r="D987" i="14" s="1"/>
  <c r="A988" i="14"/>
  <c r="E987" i="14" l="1"/>
  <c r="F987" i="14" s="1"/>
  <c r="A989" i="14"/>
  <c r="B988" i="14"/>
  <c r="C988" i="14" s="1"/>
  <c r="D988" i="14" s="1"/>
  <c r="E988" i="14" l="1"/>
  <c r="F988" i="14" s="1"/>
  <c r="B989" i="14"/>
  <c r="C989" i="14" s="1"/>
  <c r="D989" i="14" s="1"/>
  <c r="A990" i="14"/>
  <c r="E989" i="14" l="1"/>
  <c r="F989" i="14" s="1"/>
  <c r="A991" i="14"/>
  <c r="B990" i="14"/>
  <c r="C990" i="14" s="1"/>
  <c r="D990" i="14" s="1"/>
  <c r="E990" i="14" l="1"/>
  <c r="F990" i="14" s="1"/>
  <c r="B991" i="14"/>
  <c r="C991" i="14" s="1"/>
  <c r="D991" i="14" s="1"/>
  <c r="A992" i="14"/>
  <c r="E991" i="14" l="1"/>
  <c r="F991" i="14" s="1"/>
  <c r="A993" i="14"/>
  <c r="B992" i="14"/>
  <c r="C992" i="14" s="1"/>
  <c r="D992" i="14" s="1"/>
  <c r="E992" i="14" l="1"/>
  <c r="F992" i="14" s="1"/>
  <c r="B993" i="14"/>
  <c r="C993" i="14" s="1"/>
  <c r="D993" i="14" s="1"/>
  <c r="A994" i="14"/>
  <c r="E993" i="14" l="1"/>
  <c r="F993" i="14" s="1"/>
  <c r="A995" i="14"/>
  <c r="B994" i="14"/>
  <c r="C994" i="14" s="1"/>
  <c r="D994" i="14" s="1"/>
  <c r="E994" i="14" l="1"/>
  <c r="F994" i="14" s="1"/>
  <c r="B995" i="14"/>
  <c r="C995" i="14" s="1"/>
  <c r="D995" i="14" s="1"/>
  <c r="A996" i="14"/>
  <c r="E995" i="14" l="1"/>
  <c r="F995" i="14" s="1"/>
  <c r="A997" i="14"/>
  <c r="B996" i="14"/>
  <c r="C996" i="14" s="1"/>
  <c r="D996" i="14" s="1"/>
  <c r="E996" i="14" l="1"/>
  <c r="F996" i="14" s="1"/>
  <c r="B997" i="14"/>
  <c r="C997" i="14" s="1"/>
  <c r="D997" i="14" s="1"/>
  <c r="A998" i="14"/>
  <c r="E997" i="14" l="1"/>
  <c r="F997" i="14" s="1"/>
  <c r="A999" i="14"/>
  <c r="B998" i="14"/>
  <c r="C998" i="14" s="1"/>
  <c r="D998" i="14" s="1"/>
  <c r="E998" i="14" l="1"/>
  <c r="F998" i="14" s="1"/>
  <c r="B999" i="14"/>
  <c r="C999" i="14" s="1"/>
  <c r="D999" i="14" s="1"/>
  <c r="A1000" i="14"/>
  <c r="E999" i="14" l="1"/>
  <c r="F999" i="14" s="1"/>
  <c r="A1001" i="14"/>
  <c r="B1000" i="14"/>
  <c r="C1000" i="14" s="1"/>
  <c r="D1000" i="14" s="1"/>
  <c r="E1000" i="14" l="1"/>
  <c r="F1000" i="14" s="1"/>
  <c r="B1001" i="14"/>
  <c r="C1001" i="14" s="1"/>
  <c r="D1001" i="14" s="1"/>
  <c r="A1002" i="14"/>
  <c r="E1001" i="14" l="1"/>
  <c r="F1001" i="14" s="1"/>
  <c r="A1003" i="14"/>
  <c r="B1002" i="14"/>
  <c r="C1002" i="14" s="1"/>
  <c r="D1002" i="14" s="1"/>
  <c r="E1002" i="14" l="1"/>
  <c r="F1002" i="14" s="1"/>
  <c r="B1003" i="14"/>
  <c r="C1003" i="14" s="1"/>
  <c r="D1003" i="14" s="1"/>
  <c r="A1004" i="14"/>
  <c r="E1003" i="14" l="1"/>
  <c r="F1003" i="14" s="1"/>
  <c r="A1005" i="14"/>
  <c r="B1004" i="14"/>
  <c r="C1004" i="14" s="1"/>
  <c r="D1004" i="14" s="1"/>
  <c r="E1004" i="14" l="1"/>
  <c r="F1004" i="14" s="1"/>
  <c r="B1005" i="14"/>
  <c r="C1005" i="14" s="1"/>
  <c r="D1005" i="14" s="1"/>
  <c r="A1006" i="14"/>
  <c r="E1005" i="14" l="1"/>
  <c r="F1005" i="14" s="1"/>
  <c r="A1007" i="14"/>
  <c r="B1006" i="14"/>
  <c r="C1006" i="14" s="1"/>
  <c r="D1006" i="14" s="1"/>
  <c r="E1006" i="14" l="1"/>
  <c r="F1006" i="14" s="1"/>
  <c r="B1007" i="14"/>
  <c r="C1007" i="14" s="1"/>
  <c r="D1007" i="14" s="1"/>
  <c r="A1008" i="14"/>
  <c r="E1007" i="14" l="1"/>
  <c r="F1007" i="14" s="1"/>
  <c r="A1009" i="14"/>
  <c r="B1008" i="14"/>
  <c r="C1008" i="14" s="1"/>
  <c r="D1008" i="14" s="1"/>
  <c r="E1008" i="14" l="1"/>
  <c r="F1008" i="14" s="1"/>
  <c r="B1009" i="14"/>
  <c r="C1009" i="14" s="1"/>
  <c r="D1009" i="14" s="1"/>
  <c r="A1010" i="14"/>
  <c r="E1009" i="14" l="1"/>
  <c r="F1009" i="14" s="1"/>
  <c r="A1011" i="14"/>
  <c r="B1010" i="14"/>
  <c r="C1010" i="14" s="1"/>
  <c r="D1010" i="14" s="1"/>
  <c r="E1010" i="14" l="1"/>
  <c r="F1010" i="14" s="1"/>
  <c r="B1011" i="14"/>
  <c r="C1011" i="14" s="1"/>
  <c r="D1011" i="14" s="1"/>
  <c r="A1012" i="14"/>
  <c r="E1011" i="14" l="1"/>
  <c r="F1011" i="14" s="1"/>
  <c r="A1013" i="14"/>
  <c r="B1012" i="14"/>
  <c r="C1012" i="14" s="1"/>
  <c r="D1012" i="14" s="1"/>
  <c r="E1012" i="14" l="1"/>
  <c r="F1012" i="14" s="1"/>
  <c r="B1013" i="14"/>
  <c r="C1013" i="14" s="1"/>
  <c r="D1013" i="14" s="1"/>
  <c r="A1014" i="14"/>
  <c r="E1013" i="14" l="1"/>
  <c r="F1013" i="14" s="1"/>
  <c r="A1015" i="14"/>
  <c r="B1014" i="14"/>
  <c r="C1014" i="14" s="1"/>
  <c r="D1014" i="14" s="1"/>
  <c r="E1014" i="14" l="1"/>
  <c r="F1014" i="14" s="1"/>
  <c r="B1015" i="14"/>
  <c r="C1015" i="14" s="1"/>
  <c r="D1015" i="14" s="1"/>
  <c r="A1016" i="14"/>
  <c r="E1015" i="14" l="1"/>
  <c r="F1015" i="14" s="1"/>
  <c r="A1017" i="14"/>
  <c r="B1016" i="14"/>
  <c r="C1016" i="14" s="1"/>
  <c r="D1016" i="14" s="1"/>
  <c r="E1016" i="14" l="1"/>
  <c r="F1016" i="14" s="1"/>
  <c r="B1017" i="14"/>
  <c r="C1017" i="14" s="1"/>
  <c r="D1017" i="14" s="1"/>
  <c r="A1018" i="14"/>
  <c r="E1017" i="14" l="1"/>
  <c r="F1017" i="14" s="1"/>
  <c r="A1019" i="14"/>
  <c r="B1018" i="14"/>
  <c r="C1018" i="14" s="1"/>
  <c r="D1018" i="14" s="1"/>
  <c r="E1018" i="14" l="1"/>
  <c r="F1018" i="14" s="1"/>
  <c r="B1019" i="14"/>
  <c r="C1019" i="14" s="1"/>
  <c r="D1019" i="14" s="1"/>
  <c r="A1020" i="14"/>
  <c r="E1019" i="14" l="1"/>
  <c r="F1019" i="14" s="1"/>
  <c r="A1021" i="14"/>
  <c r="B1020" i="14"/>
  <c r="C1020" i="14" s="1"/>
  <c r="D1020" i="14" s="1"/>
  <c r="E1020" i="14" l="1"/>
  <c r="F1020" i="14" s="1"/>
  <c r="B1021" i="14"/>
  <c r="C1021" i="14" s="1"/>
  <c r="D1021" i="14" s="1"/>
  <c r="A1022" i="14"/>
  <c r="E1021" i="14" l="1"/>
  <c r="F1021" i="14" s="1"/>
  <c r="A1023" i="14"/>
  <c r="B1022" i="14"/>
  <c r="C1022" i="14" s="1"/>
  <c r="D1022" i="14" s="1"/>
  <c r="E1022" i="14" l="1"/>
  <c r="F1022" i="14" s="1"/>
  <c r="A1024" i="14"/>
  <c r="B1023" i="14"/>
  <c r="C1023" i="14" s="1"/>
  <c r="D1023" i="14" s="1"/>
  <c r="E1023" i="14" l="1"/>
  <c r="F1023" i="14" s="1"/>
  <c r="A1025" i="14"/>
  <c r="B1024" i="14"/>
  <c r="C1024" i="14" s="1"/>
  <c r="D1024" i="14" s="1"/>
  <c r="E1024" i="14" l="1"/>
  <c r="F1024" i="14" s="1"/>
  <c r="B1025" i="14"/>
  <c r="C1025" i="14" s="1"/>
  <c r="D1025" i="14" s="1"/>
  <c r="A1026" i="14"/>
  <c r="E1025" i="14" l="1"/>
  <c r="F1025" i="14" s="1"/>
  <c r="A1027" i="14"/>
  <c r="B1026" i="14"/>
  <c r="C1026" i="14" s="1"/>
  <c r="D1026" i="14" s="1"/>
  <c r="E1026" i="14" l="1"/>
  <c r="F1026" i="14" s="1"/>
  <c r="B1027" i="14"/>
  <c r="C1027" i="14" s="1"/>
  <c r="D1027" i="14" s="1"/>
  <c r="A1028" i="14"/>
  <c r="E1027" i="14" l="1"/>
  <c r="F1027" i="14" s="1"/>
  <c r="A1029" i="14"/>
  <c r="B1028" i="14"/>
  <c r="C1028" i="14" s="1"/>
  <c r="D1028" i="14" s="1"/>
  <c r="E1028" i="14" l="1"/>
  <c r="F1028" i="14" s="1"/>
  <c r="B1029" i="14"/>
  <c r="C1029" i="14" s="1"/>
  <c r="D1029" i="14" s="1"/>
  <c r="A1030" i="14"/>
  <c r="E1029" i="14" l="1"/>
  <c r="F1029" i="14" s="1"/>
  <c r="A1031" i="14"/>
  <c r="B1030" i="14"/>
  <c r="C1030" i="14" s="1"/>
  <c r="D1030" i="14" s="1"/>
  <c r="E1030" i="14" l="1"/>
  <c r="F1030" i="14" s="1"/>
  <c r="A1032" i="14"/>
  <c r="B1031" i="14"/>
  <c r="C1031" i="14" s="1"/>
  <c r="D1031" i="14" s="1"/>
  <c r="E1031" i="14" l="1"/>
  <c r="F1031" i="14" s="1"/>
  <c r="B1032" i="14"/>
  <c r="C1032" i="14" s="1"/>
  <c r="D1032" i="14" s="1"/>
  <c r="A1033" i="14"/>
  <c r="E1032" i="14" l="1"/>
  <c r="F1032" i="14" s="1"/>
  <c r="B1033" i="14"/>
  <c r="C1033" i="14" s="1"/>
  <c r="D1033" i="14" s="1"/>
  <c r="A1034" i="14"/>
  <c r="E1033" i="14" l="1"/>
  <c r="F1033" i="14" s="1"/>
  <c r="A1035" i="14"/>
  <c r="B1034" i="14"/>
  <c r="C1034" i="14" s="1"/>
  <c r="D1034" i="14" s="1"/>
  <c r="E1034" i="14" l="1"/>
  <c r="F1034" i="14" s="1"/>
  <c r="A1036" i="14"/>
  <c r="B1035" i="14"/>
  <c r="C1035" i="14" s="1"/>
  <c r="D1035" i="14" s="1"/>
  <c r="E1035" i="14" l="1"/>
  <c r="F1035" i="14" s="1"/>
  <c r="B1036" i="14"/>
  <c r="C1036" i="14" s="1"/>
  <c r="D1036" i="14" s="1"/>
  <c r="A1037" i="14"/>
  <c r="E1036" i="14" l="1"/>
  <c r="F1036" i="14" s="1"/>
  <c r="B1037" i="14"/>
  <c r="C1037" i="14" s="1"/>
  <c r="D1037" i="14" s="1"/>
  <c r="A1038" i="14"/>
  <c r="E1037" i="14" l="1"/>
  <c r="F1037" i="14" s="1"/>
  <c r="A1039" i="14"/>
  <c r="B1038" i="14"/>
  <c r="C1038" i="14" s="1"/>
  <c r="D1038" i="14" s="1"/>
  <c r="E1038" i="14" l="1"/>
  <c r="F1038" i="14" s="1"/>
  <c r="A1040" i="14"/>
  <c r="B1039" i="14"/>
  <c r="C1039" i="14" s="1"/>
  <c r="D1039" i="14" s="1"/>
  <c r="E1039" i="14" l="1"/>
  <c r="F1039" i="14" s="1"/>
  <c r="B1040" i="14"/>
  <c r="C1040" i="14" s="1"/>
  <c r="D1040" i="14" s="1"/>
  <c r="A1041" i="14"/>
  <c r="E1040" i="14" l="1"/>
  <c r="F1040" i="14" s="1"/>
  <c r="B1041" i="14"/>
  <c r="C1041" i="14" s="1"/>
  <c r="D1041" i="14" s="1"/>
  <c r="A1042" i="14"/>
  <c r="E1041" i="14" l="1"/>
  <c r="F1041" i="14" s="1"/>
  <c r="A1043" i="14"/>
  <c r="B1042" i="14"/>
  <c r="C1042" i="14" s="1"/>
  <c r="D1042" i="14" s="1"/>
  <c r="E1042" i="14" l="1"/>
  <c r="F1042" i="14" s="1"/>
  <c r="A1044" i="14"/>
  <c r="B1043" i="14"/>
  <c r="C1043" i="14" s="1"/>
  <c r="D1043" i="14" s="1"/>
  <c r="E1043" i="14" l="1"/>
  <c r="F1043" i="14" s="1"/>
  <c r="B1044" i="14"/>
  <c r="C1044" i="14" s="1"/>
  <c r="D1044" i="14" s="1"/>
  <c r="A1045" i="14"/>
  <c r="E1044" i="14" l="1"/>
  <c r="F1044" i="14" s="1"/>
  <c r="B1045" i="14"/>
  <c r="C1045" i="14" s="1"/>
  <c r="D1045" i="14" s="1"/>
  <c r="A1046" i="14"/>
  <c r="E1045" i="14" l="1"/>
  <c r="F1045" i="14" s="1"/>
  <c r="A1047" i="14"/>
  <c r="B1046" i="14"/>
  <c r="C1046" i="14" s="1"/>
  <c r="D1046" i="14" s="1"/>
  <c r="E1046" i="14" l="1"/>
  <c r="F1046" i="14" s="1"/>
  <c r="A1048" i="14"/>
  <c r="B1047" i="14"/>
  <c r="C1047" i="14" s="1"/>
  <c r="D1047" i="14" s="1"/>
  <c r="E1047" i="14" l="1"/>
  <c r="F1047" i="14" s="1"/>
  <c r="B1048" i="14"/>
  <c r="C1048" i="14" s="1"/>
  <c r="D1048" i="14" s="1"/>
  <c r="A1049" i="14"/>
  <c r="E1048" i="14" l="1"/>
  <c r="F1048" i="14" s="1"/>
  <c r="B1049" i="14"/>
  <c r="C1049" i="14" s="1"/>
  <c r="D1049" i="14" s="1"/>
  <c r="A1050" i="14"/>
  <c r="E1049" i="14" l="1"/>
  <c r="F1049" i="14" s="1"/>
  <c r="A1051" i="14"/>
  <c r="B1050" i="14"/>
  <c r="C1050" i="14" s="1"/>
  <c r="D1050" i="14" s="1"/>
  <c r="E1050" i="14" l="1"/>
  <c r="F1050" i="14" s="1"/>
  <c r="B1051" i="14"/>
  <c r="C1051" i="14" s="1"/>
  <c r="D1051" i="14" s="1"/>
  <c r="A1052" i="14"/>
  <c r="E1051" i="14" l="1"/>
  <c r="F1051" i="14" s="1"/>
  <c r="B1052" i="14"/>
  <c r="C1052" i="14" s="1"/>
  <c r="D1052" i="14" s="1"/>
  <c r="A1053" i="14"/>
  <c r="E1052" i="14" l="1"/>
  <c r="F1052" i="14" s="1"/>
  <c r="B1053" i="14"/>
  <c r="C1053" i="14" s="1"/>
  <c r="D1053" i="14" s="1"/>
  <c r="A1054" i="14"/>
  <c r="E1053" i="14" l="1"/>
  <c r="F1053" i="14" s="1"/>
  <c r="A1055" i="14"/>
  <c r="B1054" i="14"/>
  <c r="C1054" i="14" s="1"/>
  <c r="D1054" i="14" s="1"/>
  <c r="E1054" i="14" l="1"/>
  <c r="F1054" i="14" s="1"/>
  <c r="A1056" i="14"/>
  <c r="B1055" i="14"/>
  <c r="C1055" i="14" s="1"/>
  <c r="D1055" i="14" s="1"/>
  <c r="E1055" i="14" l="1"/>
  <c r="F1055" i="14" s="1"/>
  <c r="B1056" i="14"/>
  <c r="C1056" i="14" s="1"/>
  <c r="D1056" i="14" s="1"/>
  <c r="A1057" i="14"/>
  <c r="E1056" i="14" l="1"/>
  <c r="F1056" i="14" s="1"/>
  <c r="B1057" i="14"/>
  <c r="C1057" i="14" s="1"/>
  <c r="D1057" i="14" s="1"/>
  <c r="A1058" i="14"/>
  <c r="E1057" i="14" l="1"/>
  <c r="F1057" i="14" s="1"/>
  <c r="B1058" i="14"/>
  <c r="C1058" i="14" s="1"/>
  <c r="D1058" i="14" s="1"/>
  <c r="A1059" i="14"/>
  <c r="E1058" i="14" l="1"/>
  <c r="F1058" i="14" s="1"/>
  <c r="A1060" i="14"/>
  <c r="B1059" i="14"/>
  <c r="C1059" i="14" s="1"/>
  <c r="D1059" i="14" s="1"/>
  <c r="E1059" i="14" l="1"/>
  <c r="F1059" i="14" s="1"/>
  <c r="A1061" i="14"/>
  <c r="B1060" i="14"/>
  <c r="C1060" i="14" s="1"/>
  <c r="D1060" i="14" s="1"/>
  <c r="E1060" i="14" l="1"/>
  <c r="F1060" i="14" s="1"/>
  <c r="B1061" i="14"/>
  <c r="C1061" i="14" s="1"/>
  <c r="D1061" i="14" s="1"/>
  <c r="A1062" i="14"/>
  <c r="E1061" i="14" l="1"/>
  <c r="F1061" i="14" s="1"/>
  <c r="A1063" i="14"/>
  <c r="B1062" i="14"/>
  <c r="C1062" i="14" s="1"/>
  <c r="D1062" i="14" s="1"/>
  <c r="E1062" i="14" l="1"/>
  <c r="F1062" i="14" s="1"/>
  <c r="B1063" i="14"/>
  <c r="C1063" i="14" s="1"/>
  <c r="D1063" i="14" s="1"/>
  <c r="A1064" i="14"/>
  <c r="E1063" i="14" l="1"/>
  <c r="F1063" i="14" s="1"/>
  <c r="B1064" i="14"/>
  <c r="C1064" i="14" s="1"/>
  <c r="D1064" i="14" s="1"/>
  <c r="A1065" i="14"/>
  <c r="E1064" i="14" l="1"/>
  <c r="F1064" i="14" s="1"/>
  <c r="B1065" i="14"/>
  <c r="C1065" i="14" s="1"/>
  <c r="D1065" i="14" s="1"/>
  <c r="A1066" i="14"/>
  <c r="E1065" i="14" l="1"/>
  <c r="F1065" i="14" s="1"/>
  <c r="A1067" i="14"/>
  <c r="B1066" i="14"/>
  <c r="C1066" i="14" s="1"/>
  <c r="D1066" i="14" s="1"/>
  <c r="E1066" i="14" l="1"/>
  <c r="F1066" i="14" s="1"/>
  <c r="A1068" i="14"/>
  <c r="B1067" i="14"/>
  <c r="C1067" i="14" s="1"/>
  <c r="D1067" i="14" s="1"/>
  <c r="E1067" i="14" l="1"/>
  <c r="F1067" i="14" s="1"/>
  <c r="B1068" i="14"/>
  <c r="C1068" i="14" s="1"/>
  <c r="D1068" i="14" s="1"/>
  <c r="A1069" i="14"/>
  <c r="E1068" i="14" l="1"/>
  <c r="F1068" i="14" s="1"/>
  <c r="A1070" i="14"/>
  <c r="B1069" i="14"/>
  <c r="C1069" i="14" s="1"/>
  <c r="D1069" i="14" s="1"/>
  <c r="E1069" i="14" l="1"/>
  <c r="F1069" i="14" s="1"/>
  <c r="A1071" i="14"/>
  <c r="B1070" i="14"/>
  <c r="C1070" i="14" s="1"/>
  <c r="D1070" i="14" s="1"/>
  <c r="E1070" i="14" l="1"/>
  <c r="F1070" i="14" s="1"/>
  <c r="B1071" i="14"/>
  <c r="C1071" i="14" s="1"/>
  <c r="D1071" i="14" s="1"/>
  <c r="A1072" i="14"/>
  <c r="E1071" i="14" l="1"/>
  <c r="F1071" i="14" s="1"/>
  <c r="B1072" i="14"/>
  <c r="C1072" i="14" s="1"/>
  <c r="D1072" i="14" s="1"/>
  <c r="A1073" i="14"/>
  <c r="E1072" i="14" l="1"/>
  <c r="F1072" i="14" s="1"/>
  <c r="B1073" i="14"/>
  <c r="C1073" i="14" s="1"/>
  <c r="D1073" i="14" s="1"/>
  <c r="A1074" i="14"/>
  <c r="E1073" i="14" l="1"/>
  <c r="F1073" i="14" s="1"/>
  <c r="B1074" i="14"/>
  <c r="C1074" i="14" s="1"/>
  <c r="D1074" i="14" s="1"/>
  <c r="A1075" i="14"/>
  <c r="E1074" i="14" l="1"/>
  <c r="F1074" i="14" s="1"/>
  <c r="A1076" i="14"/>
  <c r="B1075" i="14"/>
  <c r="C1075" i="14" s="1"/>
  <c r="D1075" i="14" s="1"/>
  <c r="E1075" i="14" l="1"/>
  <c r="F1075" i="14" s="1"/>
  <c r="A1077" i="14"/>
  <c r="B1076" i="14"/>
  <c r="C1076" i="14" s="1"/>
  <c r="D1076" i="14" s="1"/>
  <c r="E1076" i="14" l="1"/>
  <c r="F1076" i="14" s="1"/>
  <c r="B1077" i="14"/>
  <c r="C1077" i="14" s="1"/>
  <c r="D1077" i="14" s="1"/>
  <c r="A1078" i="14"/>
  <c r="E1077" i="14" l="1"/>
  <c r="F1077" i="14" s="1"/>
  <c r="A1079" i="14"/>
  <c r="B1078" i="14"/>
  <c r="C1078" i="14" s="1"/>
  <c r="D1078" i="14" s="1"/>
  <c r="E1078" i="14" l="1"/>
  <c r="F1078" i="14" s="1"/>
  <c r="A1080" i="14"/>
  <c r="B1079" i="14"/>
  <c r="C1079" i="14" s="1"/>
  <c r="D1079" i="14" s="1"/>
  <c r="E1079" i="14" l="1"/>
  <c r="F1079" i="14" s="1"/>
  <c r="B1080" i="14"/>
  <c r="C1080" i="14" s="1"/>
  <c r="D1080" i="14" s="1"/>
  <c r="A1081" i="14"/>
  <c r="E1080" i="14" l="1"/>
  <c r="F1080" i="14" s="1"/>
  <c r="B1081" i="14"/>
  <c r="C1081" i="14" s="1"/>
  <c r="D1081" i="14" s="1"/>
  <c r="A1082" i="14"/>
  <c r="E1081" i="14" l="1"/>
  <c r="F1081" i="14" s="1"/>
  <c r="A1083" i="14"/>
  <c r="B1082" i="14"/>
  <c r="C1082" i="14" s="1"/>
  <c r="D1082" i="14" s="1"/>
  <c r="E1082" i="14" l="1"/>
  <c r="F1082" i="14" s="1"/>
  <c r="A1084" i="14"/>
  <c r="B1083" i="14"/>
  <c r="C1083" i="14" s="1"/>
  <c r="D1083" i="14" s="1"/>
  <c r="E1083" i="14" l="1"/>
  <c r="F1083" i="14" s="1"/>
  <c r="A1085" i="14"/>
  <c r="B1084" i="14"/>
  <c r="C1084" i="14" s="1"/>
  <c r="D1084" i="14" s="1"/>
  <c r="E1084" i="14" l="1"/>
  <c r="F1084" i="14" s="1"/>
  <c r="A1086" i="14"/>
  <c r="B1085" i="14"/>
  <c r="C1085" i="14" s="1"/>
  <c r="D1085" i="14" s="1"/>
  <c r="E1085" i="14" l="1"/>
  <c r="F1085" i="14" s="1"/>
  <c r="B1086" i="14"/>
  <c r="C1086" i="14" s="1"/>
  <c r="D1086" i="14" s="1"/>
  <c r="A1087" i="14"/>
  <c r="E1086" i="14" l="1"/>
  <c r="F1086" i="14" s="1"/>
  <c r="A1088" i="14"/>
  <c r="B1087" i="14"/>
  <c r="C1087" i="14" s="1"/>
  <c r="D1087" i="14" s="1"/>
  <c r="E1087" i="14" l="1"/>
  <c r="F1087" i="14" s="1"/>
  <c r="B1088" i="14"/>
  <c r="C1088" i="14" s="1"/>
  <c r="D1088" i="14" s="1"/>
  <c r="A1089" i="14"/>
  <c r="E1088" i="14" l="1"/>
  <c r="F1088" i="14" s="1"/>
  <c r="B1089" i="14"/>
  <c r="C1089" i="14" s="1"/>
  <c r="D1089" i="14" s="1"/>
  <c r="A1090" i="14"/>
  <c r="E1089" i="14" l="1"/>
  <c r="F1089" i="14" s="1"/>
  <c r="B1090" i="14"/>
  <c r="C1090" i="14" s="1"/>
  <c r="D1090" i="14" s="1"/>
  <c r="A1091" i="14"/>
  <c r="E1090" i="14" l="1"/>
  <c r="F1090" i="14" s="1"/>
  <c r="B1091" i="14"/>
  <c r="C1091" i="14" s="1"/>
  <c r="D1091" i="14" s="1"/>
  <c r="A1092" i="14"/>
  <c r="E1091" i="14" l="1"/>
  <c r="F1091" i="14" s="1"/>
  <c r="B1092" i="14"/>
  <c r="C1092" i="14" s="1"/>
  <c r="D1092" i="14" s="1"/>
  <c r="A1093" i="14"/>
  <c r="E1092" i="14" l="1"/>
  <c r="F1092" i="14" s="1"/>
  <c r="B1093" i="14"/>
  <c r="C1093" i="14" s="1"/>
  <c r="D1093" i="14" s="1"/>
  <c r="A1094" i="14"/>
  <c r="E1093" i="14" l="1"/>
  <c r="F1093" i="14" s="1"/>
  <c r="A1095" i="14"/>
  <c r="B1094" i="14"/>
  <c r="C1094" i="14" s="1"/>
  <c r="D1094" i="14" s="1"/>
  <c r="E1094" i="14" l="1"/>
  <c r="F1094" i="14" s="1"/>
  <c r="A1096" i="14"/>
  <c r="B1095" i="14"/>
  <c r="C1095" i="14" s="1"/>
  <c r="D1095" i="14" s="1"/>
  <c r="E1095" i="14" l="1"/>
  <c r="F1095" i="14" s="1"/>
  <c r="B1096" i="14"/>
  <c r="C1096" i="14" s="1"/>
  <c r="D1096" i="14" s="1"/>
  <c r="A1097" i="14"/>
  <c r="E1096" i="14" l="1"/>
  <c r="F1096" i="14" s="1"/>
  <c r="B1097" i="14"/>
  <c r="C1097" i="14" s="1"/>
  <c r="D1097" i="14" s="1"/>
  <c r="A1098" i="14"/>
  <c r="E1097" i="14" l="1"/>
  <c r="F1097" i="14" s="1"/>
  <c r="A1099" i="14"/>
  <c r="B1098" i="14"/>
  <c r="C1098" i="14" s="1"/>
  <c r="D1098" i="14" s="1"/>
  <c r="E1098" i="14" l="1"/>
  <c r="F1098" i="14" s="1"/>
  <c r="B1099" i="14"/>
  <c r="C1099" i="14" s="1"/>
  <c r="D1099" i="14" s="1"/>
  <c r="A1100" i="14"/>
  <c r="E1099" i="14" l="1"/>
  <c r="F1099" i="14" s="1"/>
  <c r="A1101" i="14"/>
  <c r="B1100" i="14"/>
  <c r="C1100" i="14" s="1"/>
  <c r="D1100" i="14" s="1"/>
  <c r="E1100" i="14" l="1"/>
  <c r="F1100" i="14" s="1"/>
  <c r="B1101" i="14"/>
  <c r="C1101" i="14" s="1"/>
  <c r="D1101" i="14" s="1"/>
  <c r="A1102" i="14"/>
  <c r="E1101" i="14" l="1"/>
  <c r="F1101" i="14" s="1"/>
  <c r="A1103" i="14"/>
  <c r="B1102" i="14"/>
  <c r="C1102" i="14" s="1"/>
  <c r="D1102" i="14" s="1"/>
  <c r="E1102" i="14" l="1"/>
  <c r="F1102" i="14" s="1"/>
  <c r="B1103" i="14"/>
  <c r="C1103" i="14" s="1"/>
  <c r="D1103" i="14" s="1"/>
  <c r="A1104" i="14"/>
  <c r="E1103" i="14" l="1"/>
  <c r="F1103" i="14" s="1"/>
  <c r="B1104" i="14"/>
  <c r="C1104" i="14" s="1"/>
  <c r="D1104" i="14" s="1"/>
  <c r="A1105" i="14"/>
  <c r="E1104" i="14" l="1"/>
  <c r="F1104" i="14" s="1"/>
  <c r="B1105" i="14"/>
  <c r="C1105" i="14" s="1"/>
  <c r="D1105" i="14" s="1"/>
  <c r="A1106" i="14"/>
  <c r="E1105" i="14" l="1"/>
  <c r="F1105" i="14" s="1"/>
  <c r="A1107" i="14"/>
  <c r="B1106" i="14"/>
  <c r="C1106" i="14" s="1"/>
  <c r="D1106" i="14" s="1"/>
  <c r="E1106" i="14" l="1"/>
  <c r="F1106" i="14" s="1"/>
  <c r="A1108" i="14"/>
  <c r="B1107" i="14"/>
  <c r="C1107" i="14" s="1"/>
  <c r="D1107" i="14" s="1"/>
  <c r="E1107" i="14" l="1"/>
  <c r="F1107" i="14" s="1"/>
  <c r="B1108" i="14"/>
  <c r="C1108" i="14" s="1"/>
  <c r="D1108" i="14" s="1"/>
  <c r="A1109" i="14"/>
  <c r="E1108" i="14" l="1"/>
  <c r="F1108" i="14" s="1"/>
  <c r="B1109" i="14"/>
  <c r="C1109" i="14" s="1"/>
  <c r="D1109" i="14" s="1"/>
  <c r="A1110" i="14"/>
  <c r="E1109" i="14" l="1"/>
  <c r="F1109" i="14" s="1"/>
  <c r="A1111" i="14"/>
  <c r="B1110" i="14"/>
  <c r="C1110" i="14" s="1"/>
  <c r="D1110" i="14" s="1"/>
  <c r="E1110" i="14" l="1"/>
  <c r="F1110" i="14" s="1"/>
  <c r="A1112" i="14"/>
  <c r="B1111" i="14"/>
  <c r="C1111" i="14" s="1"/>
  <c r="D1111" i="14" s="1"/>
  <c r="E1111" i="14" l="1"/>
  <c r="F1111" i="14" s="1"/>
  <c r="B1112" i="14"/>
  <c r="C1112" i="14" s="1"/>
  <c r="D1112" i="14" s="1"/>
  <c r="A1113" i="14"/>
  <c r="E1112" i="14" l="1"/>
  <c r="F1112" i="14" s="1"/>
  <c r="B1113" i="14"/>
  <c r="C1113" i="14" s="1"/>
  <c r="D1113" i="14" s="1"/>
  <c r="A1114" i="14"/>
  <c r="E1113" i="14" l="1"/>
  <c r="F1113" i="14" s="1"/>
  <c r="A1115" i="14"/>
  <c r="B1114" i="14"/>
  <c r="C1114" i="14" s="1"/>
  <c r="D1114" i="14" s="1"/>
  <c r="E1114" i="14" l="1"/>
  <c r="F1114" i="14" s="1"/>
  <c r="A1116" i="14"/>
  <c r="B1115" i="14"/>
  <c r="C1115" i="14" s="1"/>
  <c r="D1115" i="14" s="1"/>
  <c r="E1115" i="14" l="1"/>
  <c r="F1115" i="14" s="1"/>
  <c r="A1117" i="14"/>
  <c r="B1116" i="14"/>
  <c r="C1116" i="14" s="1"/>
  <c r="D1116" i="14" s="1"/>
  <c r="E1116" i="14" l="1"/>
  <c r="F1116" i="14" s="1"/>
  <c r="B1117" i="14"/>
  <c r="C1117" i="14" s="1"/>
  <c r="D1117" i="14" s="1"/>
  <c r="A1118" i="14"/>
  <c r="E1117" i="14" l="1"/>
  <c r="F1117" i="14" s="1"/>
  <c r="A1119" i="14"/>
  <c r="B1118" i="14"/>
  <c r="C1118" i="14" s="1"/>
  <c r="D1118" i="14" s="1"/>
  <c r="E1118" i="14" l="1"/>
  <c r="F1118" i="14" s="1"/>
  <c r="A1120" i="14"/>
  <c r="B1119" i="14"/>
  <c r="C1119" i="14" s="1"/>
  <c r="D1119" i="14" s="1"/>
  <c r="E1119" i="14" l="1"/>
  <c r="F1119" i="14" s="1"/>
  <c r="A1121" i="14"/>
  <c r="B1120" i="14"/>
  <c r="C1120" i="14" s="1"/>
  <c r="D1120" i="14" s="1"/>
  <c r="E1120" i="14" l="1"/>
  <c r="F1120" i="14" s="1"/>
  <c r="B1121" i="14"/>
  <c r="C1121" i="14" s="1"/>
  <c r="D1121" i="14" s="1"/>
  <c r="A1122" i="14"/>
  <c r="E1121" i="14" l="1"/>
  <c r="F1121" i="14" s="1"/>
  <c r="B1122" i="14"/>
  <c r="C1122" i="14" s="1"/>
  <c r="D1122" i="14" s="1"/>
  <c r="A1123" i="14"/>
  <c r="E1122" i="14" l="1"/>
  <c r="F1122" i="14" s="1"/>
  <c r="A1124" i="14"/>
  <c r="B1123" i="14"/>
  <c r="C1123" i="14" s="1"/>
  <c r="D1123" i="14" s="1"/>
  <c r="E1123" i="14" l="1"/>
  <c r="F1123" i="14" s="1"/>
  <c r="A1125" i="14"/>
  <c r="B1124" i="14"/>
  <c r="C1124" i="14" s="1"/>
  <c r="D1124" i="14" s="1"/>
  <c r="E1124" i="14" l="1"/>
  <c r="F1124" i="14" s="1"/>
  <c r="A1126" i="14"/>
  <c r="B1125" i="14"/>
  <c r="C1125" i="14" s="1"/>
  <c r="D1125" i="14" s="1"/>
  <c r="E1125" i="14" l="1"/>
  <c r="F1125" i="14" s="1"/>
  <c r="B1126" i="14"/>
  <c r="C1126" i="14" s="1"/>
  <c r="D1126" i="14" s="1"/>
  <c r="A1127" i="14"/>
  <c r="E1126" i="14" l="1"/>
  <c r="F1126" i="14" s="1"/>
  <c r="A1128" i="14"/>
  <c r="B1127" i="14"/>
  <c r="C1127" i="14" s="1"/>
  <c r="D1127" i="14" s="1"/>
  <c r="E1127" i="14" l="1"/>
  <c r="F1127" i="14" s="1"/>
  <c r="A1129" i="14"/>
  <c r="B1128" i="14"/>
  <c r="C1128" i="14" s="1"/>
  <c r="D1128" i="14" s="1"/>
  <c r="E1128" i="14" l="1"/>
  <c r="F1128" i="14" s="1"/>
  <c r="B1129" i="14"/>
  <c r="C1129" i="14" s="1"/>
  <c r="D1129" i="14" s="1"/>
  <c r="A1130" i="14"/>
  <c r="E1129" i="14" l="1"/>
  <c r="F1129" i="14" s="1"/>
  <c r="A1131" i="14"/>
  <c r="B1130" i="14"/>
  <c r="C1130" i="14" s="1"/>
  <c r="D1130" i="14" s="1"/>
  <c r="E1130" i="14" l="1"/>
  <c r="F1130" i="14" s="1"/>
  <c r="B1131" i="14"/>
  <c r="C1131" i="14" s="1"/>
  <c r="D1131" i="14" s="1"/>
  <c r="A1132" i="14"/>
  <c r="E1131" i="14" l="1"/>
  <c r="F1131" i="14" s="1"/>
  <c r="A1133" i="14"/>
  <c r="B1132" i="14"/>
  <c r="C1132" i="14" s="1"/>
  <c r="D1132" i="14" s="1"/>
  <c r="E1132" i="14" l="1"/>
  <c r="F1132" i="14" s="1"/>
  <c r="A1134" i="14"/>
  <c r="B1133" i="14"/>
  <c r="C1133" i="14" s="1"/>
  <c r="D1133" i="14" s="1"/>
  <c r="E1133" i="14" l="1"/>
  <c r="F1133" i="14" s="1"/>
  <c r="B1134" i="14"/>
  <c r="C1134" i="14" s="1"/>
  <c r="D1134" i="14" s="1"/>
  <c r="A1135" i="14"/>
  <c r="E1134" i="14" l="1"/>
  <c r="F1134" i="14" s="1"/>
  <c r="B1135" i="14"/>
  <c r="C1135" i="14" s="1"/>
  <c r="D1135" i="14" s="1"/>
  <c r="A1136" i="14"/>
  <c r="E1135" i="14" l="1"/>
  <c r="F1135" i="14" s="1"/>
  <c r="B1136" i="14"/>
  <c r="C1136" i="14" s="1"/>
  <c r="D1136" i="14" s="1"/>
  <c r="A1137" i="14"/>
  <c r="E1136" i="14" l="1"/>
  <c r="F1136" i="14" s="1"/>
  <c r="B1137" i="14"/>
  <c r="C1137" i="14" s="1"/>
  <c r="D1137" i="14" s="1"/>
  <c r="A1138" i="14"/>
  <c r="E1137" i="14" l="1"/>
  <c r="F1137" i="14" s="1"/>
  <c r="A1139" i="14"/>
  <c r="B1138" i="14"/>
  <c r="C1138" i="14" s="1"/>
  <c r="D1138" i="14" s="1"/>
  <c r="E1138" i="14" l="1"/>
  <c r="F1138" i="14" s="1"/>
  <c r="B1139" i="14"/>
  <c r="C1139" i="14" s="1"/>
  <c r="D1139" i="14" s="1"/>
  <c r="A1140" i="14"/>
  <c r="E1139" i="14" l="1"/>
  <c r="F1139" i="14" s="1"/>
  <c r="B1140" i="14"/>
  <c r="C1140" i="14" s="1"/>
  <c r="D1140" i="14" s="1"/>
  <c r="A1141" i="14"/>
  <c r="E1140" i="14" l="1"/>
  <c r="F1140" i="14" s="1"/>
  <c r="B1141" i="14"/>
  <c r="C1141" i="14" s="1"/>
  <c r="D1141" i="14" s="1"/>
  <c r="A1142" i="14"/>
  <c r="E1141" i="14" l="1"/>
  <c r="F1141" i="14" s="1"/>
  <c r="A1143" i="14"/>
  <c r="B1142" i="14"/>
  <c r="C1142" i="14" s="1"/>
  <c r="D1142" i="14" s="1"/>
  <c r="E1142" i="14" l="1"/>
  <c r="F1142" i="14" s="1"/>
  <c r="B1143" i="14"/>
  <c r="C1143" i="14" s="1"/>
  <c r="D1143" i="14" s="1"/>
  <c r="A1144" i="14"/>
  <c r="E1143" i="14" l="1"/>
  <c r="F1143" i="14" s="1"/>
  <c r="B1144" i="14"/>
  <c r="C1144" i="14" s="1"/>
  <c r="D1144" i="14" s="1"/>
  <c r="A1145" i="14"/>
  <c r="E1144" i="14" l="1"/>
  <c r="F1144" i="14" s="1"/>
  <c r="A1146" i="14"/>
  <c r="B1145" i="14"/>
  <c r="C1145" i="14" s="1"/>
  <c r="D1145" i="14" s="1"/>
  <c r="E1145" i="14" l="1"/>
  <c r="F1145" i="14" s="1"/>
  <c r="B1146" i="14"/>
  <c r="C1146" i="14" s="1"/>
  <c r="D1146" i="14" s="1"/>
  <c r="A1147" i="14"/>
  <c r="E1146" i="14" l="1"/>
  <c r="F1146" i="14" s="1"/>
  <c r="B1147" i="14"/>
  <c r="C1147" i="14" s="1"/>
  <c r="D1147" i="14" s="1"/>
  <c r="A1148" i="14"/>
  <c r="E1147" i="14" l="1"/>
  <c r="F1147" i="14" s="1"/>
  <c r="B1148" i="14"/>
  <c r="C1148" i="14" s="1"/>
  <c r="D1148" i="14" s="1"/>
  <c r="A1149" i="14"/>
  <c r="E1148" i="14" l="1"/>
  <c r="F1148" i="14" s="1"/>
  <c r="B1149" i="14"/>
  <c r="C1149" i="14" s="1"/>
  <c r="D1149" i="14" s="1"/>
  <c r="A1150" i="14"/>
  <c r="E1149" i="14" l="1"/>
  <c r="F1149" i="14" s="1"/>
  <c r="A1151" i="14"/>
  <c r="B1150" i="14"/>
  <c r="C1150" i="14" s="1"/>
  <c r="D1150" i="14" s="1"/>
  <c r="E1150" i="14" l="1"/>
  <c r="F1150" i="14" s="1"/>
  <c r="A1152" i="14"/>
  <c r="B1151" i="14"/>
  <c r="C1151" i="14" s="1"/>
  <c r="D1151" i="14" s="1"/>
  <c r="E1151" i="14" l="1"/>
  <c r="F1151" i="14" s="1"/>
  <c r="A1153" i="14"/>
  <c r="B1152" i="14"/>
  <c r="C1152" i="14" s="1"/>
  <c r="D1152" i="14" s="1"/>
  <c r="E1152" i="14" l="1"/>
  <c r="F1152" i="14" s="1"/>
  <c r="B1153" i="14"/>
  <c r="C1153" i="14" s="1"/>
  <c r="D1153" i="14" s="1"/>
  <c r="A1154" i="14"/>
  <c r="E1153" i="14" l="1"/>
  <c r="F1153" i="14" s="1"/>
  <c r="B1154" i="14"/>
  <c r="C1154" i="14" s="1"/>
  <c r="D1154" i="14" s="1"/>
  <c r="A1155" i="14"/>
  <c r="E1154" i="14" l="1"/>
  <c r="F1154" i="14" s="1"/>
  <c r="B1155" i="14"/>
  <c r="C1155" i="14" s="1"/>
  <c r="D1155" i="14" s="1"/>
  <c r="A1156" i="14"/>
  <c r="E1155" i="14" l="1"/>
  <c r="F1155" i="14" s="1"/>
  <c r="A1157" i="14"/>
  <c r="B1156" i="14"/>
  <c r="C1156" i="14" s="1"/>
  <c r="D1156" i="14" s="1"/>
  <c r="E1156" i="14" l="1"/>
  <c r="F1156" i="14" s="1"/>
  <c r="B1157" i="14"/>
  <c r="C1157" i="14" s="1"/>
  <c r="D1157" i="14" s="1"/>
  <c r="A1158" i="14"/>
  <c r="E1157" i="14" l="1"/>
  <c r="F1157" i="14" s="1"/>
  <c r="A1159" i="14"/>
  <c r="B1158" i="14"/>
  <c r="C1158" i="14" s="1"/>
  <c r="D1158" i="14" s="1"/>
  <c r="E1158" i="14" l="1"/>
  <c r="F1158" i="14" s="1"/>
  <c r="B1159" i="14"/>
  <c r="C1159" i="14" s="1"/>
  <c r="D1159" i="14" s="1"/>
  <c r="A1160" i="14"/>
  <c r="E1159" i="14" l="1"/>
  <c r="F1159" i="14" s="1"/>
  <c r="B1160" i="14"/>
  <c r="C1160" i="14" s="1"/>
  <c r="D1160" i="14" s="1"/>
  <c r="A1161" i="14"/>
  <c r="E1160" i="14" l="1"/>
  <c r="F1160" i="14" s="1"/>
  <c r="B1161" i="14"/>
  <c r="C1161" i="14" s="1"/>
  <c r="D1161" i="14" s="1"/>
  <c r="A1162" i="14"/>
  <c r="E1161" i="14" l="1"/>
  <c r="F1161" i="14" s="1"/>
  <c r="A1163" i="14"/>
  <c r="B1162" i="14"/>
  <c r="C1162" i="14" s="1"/>
  <c r="D1162" i="14" s="1"/>
  <c r="E1162" i="14" l="1"/>
  <c r="F1162" i="14" s="1"/>
  <c r="A1164" i="14"/>
  <c r="B1163" i="14"/>
  <c r="C1163" i="14" s="1"/>
  <c r="D1163" i="14" s="1"/>
  <c r="E1163" i="14" l="1"/>
  <c r="F1163" i="14" s="1"/>
  <c r="B1164" i="14"/>
  <c r="C1164" i="14" s="1"/>
  <c r="D1164" i="14" s="1"/>
  <c r="A1165" i="14"/>
  <c r="E1164" i="14" l="1"/>
  <c r="F1164" i="14" s="1"/>
  <c r="B1165" i="14"/>
  <c r="C1165" i="14" s="1"/>
  <c r="D1165" i="14" s="1"/>
  <c r="A1166" i="14"/>
  <c r="E1165" i="14" l="1"/>
  <c r="F1165" i="14" s="1"/>
  <c r="A1167" i="14"/>
  <c r="B1166" i="14"/>
  <c r="C1166" i="14" s="1"/>
  <c r="D1166" i="14" s="1"/>
  <c r="E1166" i="14" l="1"/>
  <c r="F1166" i="14" s="1"/>
  <c r="A1168" i="14"/>
  <c r="B1167" i="14"/>
  <c r="C1167" i="14" s="1"/>
  <c r="D1167" i="14" s="1"/>
  <c r="E1167" i="14" l="1"/>
  <c r="F1167" i="14" s="1"/>
  <c r="B1168" i="14"/>
  <c r="C1168" i="14" s="1"/>
  <c r="D1168" i="14" s="1"/>
  <c r="A1169" i="14"/>
  <c r="E1168" i="14" l="1"/>
  <c r="F1168" i="14" s="1"/>
  <c r="B1169" i="14"/>
  <c r="C1169" i="14" s="1"/>
  <c r="D1169" i="14" s="1"/>
  <c r="A1170" i="14"/>
  <c r="E1169" i="14" l="1"/>
  <c r="F1169" i="14" s="1"/>
  <c r="A1171" i="14"/>
  <c r="B1170" i="14"/>
  <c r="C1170" i="14" s="1"/>
  <c r="D1170" i="14" s="1"/>
  <c r="E1170" i="14" l="1"/>
  <c r="F1170" i="14" s="1"/>
  <c r="A1172" i="14"/>
  <c r="B1171" i="14"/>
  <c r="C1171" i="14" s="1"/>
  <c r="D1171" i="14" s="1"/>
  <c r="E1171" i="14" l="1"/>
  <c r="F1171" i="14" s="1"/>
  <c r="A1173" i="14"/>
  <c r="B1172" i="14"/>
  <c r="C1172" i="14" s="1"/>
  <c r="D1172" i="14" s="1"/>
  <c r="E1172" i="14" l="1"/>
  <c r="F1172" i="14" s="1"/>
  <c r="A1174" i="14"/>
  <c r="B1173" i="14"/>
  <c r="C1173" i="14" s="1"/>
  <c r="D1173" i="14" s="1"/>
  <c r="E1173" i="14" l="1"/>
  <c r="F1173" i="14" s="1"/>
  <c r="B1174" i="14"/>
  <c r="C1174" i="14" s="1"/>
  <c r="D1174" i="14" s="1"/>
  <c r="A1175" i="14"/>
  <c r="E1174" i="14" l="1"/>
  <c r="F1174" i="14" s="1"/>
  <c r="A1176" i="14"/>
  <c r="B1175" i="14"/>
  <c r="C1175" i="14" s="1"/>
  <c r="D1175" i="14" s="1"/>
  <c r="E1175" i="14" l="1"/>
  <c r="F1175" i="14" s="1"/>
  <c r="B1176" i="14"/>
  <c r="C1176" i="14" s="1"/>
  <c r="D1176" i="14" s="1"/>
  <c r="A1177" i="14"/>
  <c r="E1176" i="14" l="1"/>
  <c r="F1176" i="14" s="1"/>
  <c r="B1177" i="14"/>
  <c r="C1177" i="14" s="1"/>
  <c r="D1177" i="14" s="1"/>
  <c r="A1178" i="14"/>
  <c r="E1177" i="14" l="1"/>
  <c r="F1177" i="14" s="1"/>
  <c r="A1179" i="14"/>
  <c r="B1178" i="14"/>
  <c r="C1178" i="14" s="1"/>
  <c r="D1178" i="14" s="1"/>
  <c r="E1178" i="14" l="1"/>
  <c r="F1178" i="14" s="1"/>
  <c r="B1179" i="14"/>
  <c r="C1179" i="14" s="1"/>
  <c r="D1179" i="14" s="1"/>
  <c r="A1180" i="14"/>
  <c r="E1179" i="14" l="1"/>
  <c r="F1179" i="14" s="1"/>
  <c r="B1180" i="14"/>
  <c r="C1180" i="14" s="1"/>
  <c r="D1180" i="14" s="1"/>
  <c r="A1181" i="14"/>
  <c r="E1180" i="14" l="1"/>
  <c r="F1180" i="14" s="1"/>
  <c r="B1181" i="14"/>
  <c r="C1181" i="14" s="1"/>
  <c r="D1181" i="14" s="1"/>
  <c r="A1182" i="14"/>
  <c r="E1181" i="14" l="1"/>
  <c r="F1181" i="14" s="1"/>
  <c r="A1183" i="14"/>
  <c r="B1182" i="14"/>
  <c r="C1182" i="14" s="1"/>
  <c r="D1182" i="14" s="1"/>
  <c r="E1182" i="14" l="1"/>
  <c r="F1182" i="14" s="1"/>
  <c r="A1184" i="14"/>
  <c r="B1183" i="14"/>
  <c r="C1183" i="14" s="1"/>
  <c r="D1183" i="14" s="1"/>
  <c r="E1183" i="14" l="1"/>
  <c r="F1183" i="14" s="1"/>
  <c r="B1184" i="14"/>
  <c r="C1184" i="14" s="1"/>
  <c r="D1184" i="14" s="1"/>
  <c r="A1185" i="14"/>
  <c r="E1184" i="14" l="1"/>
  <c r="F1184" i="14" s="1"/>
  <c r="B1185" i="14"/>
  <c r="C1185" i="14" s="1"/>
  <c r="D1185" i="14" s="1"/>
  <c r="A1186" i="14"/>
  <c r="E1185" i="14" l="1"/>
  <c r="F1185" i="14" s="1"/>
  <c r="B1186" i="14"/>
  <c r="C1186" i="14" s="1"/>
  <c r="D1186" i="14" s="1"/>
  <c r="A1187" i="14"/>
  <c r="E1186" i="14" l="1"/>
  <c r="F1186" i="14" s="1"/>
  <c r="A1188" i="14"/>
  <c r="B1187" i="14"/>
  <c r="C1187" i="14" s="1"/>
  <c r="D1187" i="14" s="1"/>
  <c r="E1187" i="14" l="1"/>
  <c r="F1187" i="14" s="1"/>
  <c r="B1188" i="14"/>
  <c r="C1188" i="14" s="1"/>
  <c r="D1188" i="14" s="1"/>
  <c r="A1189" i="14"/>
  <c r="E1188" i="14" l="1"/>
  <c r="F1188" i="14" s="1"/>
  <c r="B1189" i="14"/>
  <c r="C1189" i="14" s="1"/>
  <c r="D1189" i="14" s="1"/>
  <c r="A1190" i="14"/>
  <c r="E1189" i="14" l="1"/>
  <c r="F1189" i="14" s="1"/>
  <c r="A1191" i="14"/>
  <c r="B1190" i="14"/>
  <c r="C1190" i="14" s="1"/>
  <c r="D1190" i="14" s="1"/>
  <c r="E1190" i="14" l="1"/>
  <c r="F1190" i="14" s="1"/>
  <c r="A1192" i="14"/>
  <c r="B1191" i="14"/>
  <c r="C1191" i="14" s="1"/>
  <c r="D1191" i="14" s="1"/>
  <c r="E1191" i="14" l="1"/>
  <c r="F1191" i="14" s="1"/>
  <c r="A1193" i="14"/>
  <c r="B1192" i="14"/>
  <c r="C1192" i="14" s="1"/>
  <c r="D1192" i="14" s="1"/>
  <c r="E1192" i="14" l="1"/>
  <c r="F1192" i="14" s="1"/>
  <c r="B1193" i="14"/>
  <c r="C1193" i="14" s="1"/>
  <c r="D1193" i="14" s="1"/>
  <c r="A1194" i="14"/>
  <c r="E1193" i="14" l="1"/>
  <c r="F1193" i="14" s="1"/>
  <c r="A1195" i="14"/>
  <c r="B1194" i="14"/>
  <c r="C1194" i="14" s="1"/>
  <c r="D1194" i="14" s="1"/>
  <c r="E1194" i="14" l="1"/>
  <c r="F1194" i="14" s="1"/>
  <c r="A1196" i="14"/>
  <c r="B1195" i="14"/>
  <c r="C1195" i="14" s="1"/>
  <c r="D1195" i="14" s="1"/>
  <c r="E1195" i="14" l="1"/>
  <c r="F1195" i="14" s="1"/>
  <c r="A1197" i="14"/>
  <c r="B1196" i="14"/>
  <c r="C1196" i="14" s="1"/>
  <c r="D1196" i="14" s="1"/>
  <c r="E1196" i="14" l="1"/>
  <c r="F1196" i="14" s="1"/>
  <c r="B1197" i="14"/>
  <c r="C1197" i="14" s="1"/>
  <c r="D1197" i="14" s="1"/>
  <c r="A1198" i="14"/>
  <c r="E1197" i="14" l="1"/>
  <c r="F1197" i="14" s="1"/>
  <c r="B1198" i="14"/>
  <c r="C1198" i="14" s="1"/>
  <c r="D1198" i="14" s="1"/>
  <c r="A1199" i="14"/>
  <c r="E1198" i="14" l="1"/>
  <c r="F1198" i="14" s="1"/>
  <c r="A1200" i="14"/>
  <c r="B1199" i="14"/>
  <c r="C1199" i="14" s="1"/>
  <c r="D1199" i="14" s="1"/>
  <c r="E1199" i="14" l="1"/>
  <c r="F1199" i="14" s="1"/>
  <c r="B1200" i="14"/>
  <c r="C1200" i="14" s="1"/>
  <c r="D1200" i="14" s="1"/>
  <c r="A1201" i="14"/>
  <c r="E1200" i="14" l="1"/>
  <c r="F1200" i="14" s="1"/>
  <c r="B1201" i="14"/>
  <c r="C1201" i="14" s="1"/>
  <c r="D1201" i="14" s="1"/>
  <c r="A1202" i="14"/>
  <c r="E1201" i="14" l="1"/>
  <c r="F1201" i="14" s="1"/>
  <c r="A1203" i="14"/>
  <c r="B1202" i="14"/>
  <c r="C1202" i="14" s="1"/>
  <c r="D1202" i="14" s="1"/>
  <c r="E1202" i="14" l="1"/>
  <c r="F1202" i="14" s="1"/>
  <c r="B1203" i="14"/>
  <c r="C1203" i="14" s="1"/>
  <c r="D1203" i="14" s="1"/>
  <c r="A1204" i="14"/>
  <c r="E1203" i="14" l="1"/>
  <c r="F1203" i="14" s="1"/>
  <c r="A1205" i="14"/>
  <c r="B1204" i="14"/>
  <c r="C1204" i="14" s="1"/>
  <c r="D1204" i="14" s="1"/>
  <c r="E1204" i="14" l="1"/>
  <c r="F1204" i="14" s="1"/>
  <c r="A1206" i="14"/>
  <c r="B1205" i="14"/>
  <c r="C1205" i="14" s="1"/>
  <c r="D1205" i="14" s="1"/>
  <c r="E1205" i="14" l="1"/>
  <c r="F1205" i="14" s="1"/>
  <c r="B1206" i="14"/>
  <c r="C1206" i="14" s="1"/>
  <c r="D1206" i="14" s="1"/>
  <c r="A1207" i="14"/>
  <c r="E1206" i="14" l="1"/>
  <c r="F1206" i="14" s="1"/>
  <c r="A1208" i="14"/>
  <c r="B1207" i="14"/>
  <c r="C1207" i="14" s="1"/>
  <c r="D1207" i="14" s="1"/>
  <c r="E1207" i="14" l="1"/>
  <c r="F1207" i="14" s="1"/>
  <c r="B1208" i="14"/>
  <c r="C1208" i="14" s="1"/>
  <c r="D1208" i="14" s="1"/>
  <c r="A1209" i="14"/>
  <c r="E1208" i="14" l="1"/>
  <c r="F1208" i="14" s="1"/>
  <c r="B1209" i="14"/>
  <c r="C1209" i="14" s="1"/>
  <c r="D1209" i="14" s="1"/>
  <c r="A1210" i="14"/>
  <c r="E1209" i="14" l="1"/>
  <c r="F1209" i="14" s="1"/>
  <c r="A1211" i="14"/>
  <c r="B1210" i="14"/>
  <c r="C1210" i="14" s="1"/>
  <c r="D1210" i="14" s="1"/>
  <c r="E1210" i="14" l="1"/>
  <c r="F1210" i="14" s="1"/>
  <c r="A1212" i="14"/>
  <c r="B1211" i="14"/>
  <c r="C1211" i="14" s="1"/>
  <c r="D1211" i="14" s="1"/>
  <c r="E1211" i="14" l="1"/>
  <c r="F1211" i="14" s="1"/>
  <c r="B1212" i="14"/>
  <c r="C1212" i="14" s="1"/>
  <c r="D1212" i="14" s="1"/>
  <c r="A1213" i="14"/>
  <c r="E1212" i="14" l="1"/>
  <c r="F1212" i="14" s="1"/>
  <c r="B1213" i="14"/>
  <c r="C1213" i="14" s="1"/>
  <c r="D1213" i="14" s="1"/>
  <c r="A1214" i="14"/>
  <c r="E1213" i="14" l="1"/>
  <c r="F1213" i="14" s="1"/>
  <c r="A1215" i="14"/>
  <c r="B1214" i="14"/>
  <c r="C1214" i="14" s="1"/>
  <c r="D1214" i="14" s="1"/>
  <c r="E1214" i="14" l="1"/>
  <c r="F1214" i="14" s="1"/>
  <c r="A1216" i="14"/>
  <c r="B1215" i="14"/>
  <c r="C1215" i="14" s="1"/>
  <c r="D1215" i="14" s="1"/>
  <c r="E1215" i="14" l="1"/>
  <c r="F1215" i="14" s="1"/>
  <c r="B1216" i="14"/>
  <c r="C1216" i="14" s="1"/>
  <c r="D1216" i="14" s="1"/>
  <c r="A1217" i="14"/>
  <c r="E1216" i="14" l="1"/>
  <c r="F1216" i="14" s="1"/>
  <c r="B1217" i="14"/>
  <c r="C1217" i="14" s="1"/>
  <c r="D1217" i="14" s="1"/>
  <c r="A1218" i="14"/>
  <c r="E1217" i="14" l="1"/>
  <c r="F1217" i="14" s="1"/>
  <c r="A1219" i="14"/>
  <c r="B1218" i="14"/>
  <c r="C1218" i="14" s="1"/>
  <c r="D1218" i="14" s="1"/>
  <c r="E1218" i="14" l="1"/>
  <c r="F1218" i="14" s="1"/>
  <c r="A1220" i="14"/>
  <c r="B1219" i="14"/>
  <c r="C1219" i="14" s="1"/>
  <c r="D1219" i="14" s="1"/>
  <c r="E1219" i="14" l="1"/>
  <c r="F1219" i="14" s="1"/>
  <c r="B1220" i="14"/>
  <c r="C1220" i="14" s="1"/>
  <c r="D1220" i="14" s="1"/>
  <c r="A1221" i="14"/>
  <c r="E1220" i="14" l="1"/>
  <c r="F1220" i="14" s="1"/>
  <c r="B1221" i="14"/>
  <c r="C1221" i="14" s="1"/>
  <c r="D1221" i="14" s="1"/>
  <c r="A1222" i="14"/>
  <c r="E1221" i="14" l="1"/>
  <c r="F1221" i="14" s="1"/>
  <c r="A1223" i="14"/>
  <c r="B1222" i="14"/>
  <c r="C1222" i="14" s="1"/>
  <c r="D1222" i="14" s="1"/>
  <c r="E1222" i="14" l="1"/>
  <c r="F1222" i="14" s="1"/>
  <c r="A1224" i="14"/>
  <c r="B1223" i="14"/>
  <c r="C1223" i="14" s="1"/>
  <c r="D1223" i="14" s="1"/>
  <c r="E1223" i="14" l="1"/>
  <c r="F1223" i="14" s="1"/>
  <c r="A1225" i="14"/>
  <c r="B1224" i="14"/>
  <c r="C1224" i="14" s="1"/>
  <c r="D1224" i="14" s="1"/>
  <c r="E1224" i="14" l="1"/>
  <c r="F1224" i="14" s="1"/>
  <c r="B1225" i="14"/>
  <c r="C1225" i="14" s="1"/>
  <c r="D1225" i="14" s="1"/>
  <c r="A1226" i="14"/>
  <c r="E1225" i="14" l="1"/>
  <c r="F1225" i="14" s="1"/>
  <c r="A1227" i="14"/>
  <c r="B1226" i="14"/>
  <c r="C1226" i="14" s="1"/>
  <c r="D1226" i="14" s="1"/>
  <c r="E1226" i="14" l="1"/>
  <c r="F1226" i="14" s="1"/>
  <c r="A1228" i="14"/>
  <c r="B1227" i="14"/>
  <c r="C1227" i="14" s="1"/>
  <c r="D1227" i="14" s="1"/>
  <c r="E1227" i="14" l="1"/>
  <c r="F1227" i="14" s="1"/>
  <c r="B1228" i="14"/>
  <c r="C1228" i="14" s="1"/>
  <c r="D1228" i="14" s="1"/>
  <c r="A1229" i="14"/>
  <c r="E1228" i="14" l="1"/>
  <c r="F1228" i="14" s="1"/>
  <c r="A1230" i="14"/>
  <c r="B1229" i="14"/>
  <c r="C1229" i="14" s="1"/>
  <c r="D1229" i="14" s="1"/>
  <c r="E1229" i="14" l="1"/>
  <c r="F1229" i="14" s="1"/>
  <c r="A1231" i="14"/>
  <c r="B1230" i="14"/>
  <c r="C1230" i="14" s="1"/>
  <c r="D1230" i="14" s="1"/>
  <c r="E1230" i="14" l="1"/>
  <c r="F1230" i="14" s="1"/>
  <c r="A1232" i="14"/>
  <c r="B1231" i="14"/>
  <c r="C1231" i="14" s="1"/>
  <c r="D1231" i="14" s="1"/>
  <c r="E1231" i="14" l="1"/>
  <c r="F1231" i="14" s="1"/>
  <c r="B1232" i="14"/>
  <c r="C1232" i="14" s="1"/>
  <c r="D1232" i="14" s="1"/>
  <c r="A1233" i="14"/>
  <c r="E1232" i="14" l="1"/>
  <c r="F1232" i="14" s="1"/>
  <c r="B1233" i="14"/>
  <c r="C1233" i="14" s="1"/>
  <c r="D1233" i="14" s="1"/>
  <c r="A1234" i="14"/>
  <c r="E1233" i="14" l="1"/>
  <c r="F1233" i="14" s="1"/>
  <c r="A1235" i="14"/>
  <c r="B1234" i="14"/>
  <c r="C1234" i="14" s="1"/>
  <c r="D1234" i="14" s="1"/>
  <c r="E1234" i="14" l="1"/>
  <c r="F1234" i="14" s="1"/>
  <c r="B1235" i="14"/>
  <c r="C1235" i="14" s="1"/>
  <c r="D1235" i="14" s="1"/>
  <c r="A1236" i="14"/>
  <c r="E1235" i="14" l="1"/>
  <c r="F1235" i="14" s="1"/>
  <c r="B1236" i="14"/>
  <c r="C1236" i="14" s="1"/>
  <c r="D1236" i="14" s="1"/>
  <c r="A1237" i="14"/>
  <c r="E1236" i="14" l="1"/>
  <c r="F1236" i="14" s="1"/>
  <c r="B1237" i="14"/>
  <c r="C1237" i="14" s="1"/>
  <c r="D1237" i="14" s="1"/>
  <c r="A1238" i="14"/>
  <c r="E1237" i="14" l="1"/>
  <c r="F1237" i="14" s="1"/>
  <c r="A1239" i="14"/>
  <c r="B1238" i="14"/>
  <c r="C1238" i="14" s="1"/>
  <c r="D1238" i="14" s="1"/>
  <c r="E1238" i="14" l="1"/>
  <c r="F1238" i="14" s="1"/>
  <c r="A1240" i="14"/>
  <c r="B1239" i="14"/>
  <c r="C1239" i="14" s="1"/>
  <c r="D1239" i="14" s="1"/>
  <c r="E1239" i="14" l="1"/>
  <c r="F1239" i="14" s="1"/>
  <c r="B1240" i="14"/>
  <c r="C1240" i="14" s="1"/>
  <c r="D1240" i="14" s="1"/>
  <c r="A1241" i="14"/>
  <c r="E1240" i="14" l="1"/>
  <c r="F1240" i="14" s="1"/>
  <c r="B1241" i="14"/>
  <c r="C1241" i="14" s="1"/>
  <c r="D1241" i="14" s="1"/>
  <c r="A1242" i="14"/>
  <c r="E1241" i="14" l="1"/>
  <c r="F1241" i="14" s="1"/>
  <c r="A1243" i="14"/>
  <c r="B1242" i="14"/>
  <c r="C1242" i="14" s="1"/>
  <c r="D1242" i="14" s="1"/>
  <c r="E1242" i="14" l="1"/>
  <c r="F1242" i="14" s="1"/>
  <c r="B1243" i="14"/>
  <c r="C1243" i="14" s="1"/>
  <c r="D1243" i="14" s="1"/>
  <c r="A1244" i="14"/>
  <c r="E1243" i="14" l="1"/>
  <c r="F1243" i="14" s="1"/>
  <c r="B1244" i="14"/>
  <c r="C1244" i="14" s="1"/>
  <c r="D1244" i="14" s="1"/>
  <c r="A1245" i="14"/>
  <c r="E1244" i="14" l="1"/>
  <c r="F1244" i="14" s="1"/>
  <c r="B1245" i="14"/>
  <c r="C1245" i="14" s="1"/>
  <c r="D1245" i="14" s="1"/>
  <c r="A1246" i="14"/>
  <c r="E1245" i="14" l="1"/>
  <c r="F1245" i="14" s="1"/>
  <c r="A1247" i="14"/>
  <c r="B1246" i="14"/>
  <c r="C1246" i="14" s="1"/>
  <c r="D1246" i="14" s="1"/>
  <c r="E1246" i="14" l="1"/>
  <c r="F1246" i="14" s="1"/>
  <c r="A1248" i="14"/>
  <c r="B1247" i="14"/>
  <c r="C1247" i="14" s="1"/>
  <c r="D1247" i="14" s="1"/>
  <c r="E1247" i="14" l="1"/>
  <c r="F1247" i="14" s="1"/>
  <c r="B1248" i="14"/>
  <c r="C1248" i="14" s="1"/>
  <c r="D1248" i="14" s="1"/>
  <c r="A1249" i="14"/>
  <c r="E1248" i="14" l="1"/>
  <c r="F1248" i="14" s="1"/>
  <c r="A1250" i="14"/>
  <c r="B1249" i="14"/>
  <c r="C1249" i="14" s="1"/>
  <c r="D1249" i="14" s="1"/>
  <c r="E1249" i="14" l="1"/>
  <c r="F1249" i="14" s="1"/>
  <c r="A1251" i="14"/>
  <c r="B1250" i="14"/>
  <c r="C1250" i="14" s="1"/>
  <c r="D1250" i="14" s="1"/>
  <c r="E1250" i="14" l="1"/>
  <c r="F1250" i="14" s="1"/>
  <c r="A1252" i="14"/>
  <c r="B1251" i="14"/>
  <c r="C1251" i="14" s="1"/>
  <c r="D1251" i="14" s="1"/>
  <c r="E1251" i="14" l="1"/>
  <c r="F1251" i="14" s="1"/>
  <c r="B1252" i="14"/>
  <c r="C1252" i="14" s="1"/>
  <c r="D1252" i="14" s="1"/>
  <c r="A1253" i="14"/>
  <c r="E1252" i="14" l="1"/>
  <c r="F1252" i="14" s="1"/>
  <c r="B1253" i="14"/>
  <c r="C1253" i="14" s="1"/>
  <c r="D1253" i="14" s="1"/>
  <c r="A1254" i="14"/>
  <c r="E1253" i="14" l="1"/>
  <c r="F1253" i="14" s="1"/>
  <c r="A1255" i="14"/>
  <c r="B1254" i="14"/>
  <c r="C1254" i="14" s="1"/>
  <c r="D1254" i="14" s="1"/>
  <c r="E1254" i="14" l="1"/>
  <c r="F1254" i="14" s="1"/>
  <c r="A1256" i="14"/>
  <c r="B1255" i="14"/>
  <c r="C1255" i="14" s="1"/>
  <c r="D1255" i="14" s="1"/>
  <c r="E1255" i="14" l="1"/>
  <c r="F1255" i="14" s="1"/>
  <c r="B1256" i="14"/>
  <c r="C1256" i="14" s="1"/>
  <c r="D1256" i="14" s="1"/>
  <c r="A1257" i="14"/>
  <c r="E1256" i="14" l="1"/>
  <c r="F1256" i="14" s="1"/>
  <c r="B1257" i="14"/>
  <c r="C1257" i="14" s="1"/>
  <c r="D1257" i="14" s="1"/>
  <c r="A1258" i="14"/>
  <c r="E1257" i="14" l="1"/>
  <c r="F1257" i="14" s="1"/>
  <c r="A1259" i="14"/>
  <c r="B1258" i="14"/>
  <c r="C1258" i="14" s="1"/>
  <c r="D1258" i="14" s="1"/>
  <c r="E1258" i="14" l="1"/>
  <c r="F1258" i="14" s="1"/>
  <c r="A1260" i="14"/>
  <c r="B1259" i="14"/>
  <c r="C1259" i="14" s="1"/>
  <c r="D1259" i="14" s="1"/>
  <c r="E1259" i="14" l="1"/>
  <c r="F1259" i="14" s="1"/>
  <c r="B1260" i="14"/>
  <c r="C1260" i="14" s="1"/>
  <c r="D1260" i="14" s="1"/>
  <c r="A1261" i="14"/>
  <c r="E1260" i="14" l="1"/>
  <c r="F1260" i="14" s="1"/>
  <c r="B1261" i="14"/>
  <c r="C1261" i="14" s="1"/>
  <c r="D1261" i="14" s="1"/>
  <c r="A1262" i="14"/>
  <c r="E1261" i="14" l="1"/>
  <c r="F1261" i="14" s="1"/>
  <c r="A1263" i="14"/>
  <c r="B1262" i="14"/>
  <c r="C1262" i="14" s="1"/>
  <c r="D1262" i="14" s="1"/>
  <c r="E1262" i="14" l="1"/>
  <c r="F1262" i="14" s="1"/>
  <c r="A1264" i="14"/>
  <c r="B1263" i="14"/>
  <c r="C1263" i="14" s="1"/>
  <c r="D1263" i="14" s="1"/>
  <c r="E1263" i="14" l="1"/>
  <c r="F1263" i="14" s="1"/>
  <c r="B1264" i="14"/>
  <c r="C1264" i="14" s="1"/>
  <c r="D1264" i="14" s="1"/>
  <c r="A1265" i="14"/>
  <c r="E1264" i="14" l="1"/>
  <c r="F1264" i="14" s="1"/>
  <c r="B1265" i="14"/>
  <c r="C1265" i="14" s="1"/>
  <c r="D1265" i="14" s="1"/>
  <c r="A1266" i="14"/>
  <c r="E1265" i="14" l="1"/>
  <c r="F1265" i="14" s="1"/>
  <c r="A1267" i="14"/>
  <c r="B1266" i="14"/>
  <c r="C1266" i="14" s="1"/>
  <c r="D1266" i="14" s="1"/>
  <c r="E1266" i="14" l="1"/>
  <c r="F1266" i="14" s="1"/>
  <c r="A1268" i="14"/>
  <c r="B1267" i="14"/>
  <c r="C1267" i="14" s="1"/>
  <c r="D1267" i="14" s="1"/>
  <c r="E1267" i="14" l="1"/>
  <c r="F1267" i="14" s="1"/>
  <c r="A1269" i="14"/>
  <c r="B1268" i="14"/>
  <c r="C1268" i="14" s="1"/>
  <c r="D1268" i="14" s="1"/>
  <c r="E1268" i="14" l="1"/>
  <c r="F1268" i="14" s="1"/>
  <c r="B1269" i="14"/>
  <c r="C1269" i="14" s="1"/>
  <c r="D1269" i="14" s="1"/>
  <c r="A1270" i="14"/>
  <c r="E1269" i="14" l="1"/>
  <c r="F1269" i="14" s="1"/>
  <c r="A1271" i="14"/>
  <c r="B1270" i="14"/>
  <c r="C1270" i="14" s="1"/>
  <c r="D1270" i="14" s="1"/>
  <c r="E1270" i="14" l="1"/>
  <c r="F1270" i="14" s="1"/>
  <c r="A1272" i="14"/>
  <c r="B1271" i="14"/>
  <c r="C1271" i="14" s="1"/>
  <c r="D1271" i="14" s="1"/>
  <c r="E1271" i="14" l="1"/>
  <c r="F1271" i="14" s="1"/>
  <c r="A1273" i="14"/>
  <c r="B1272" i="14"/>
  <c r="C1272" i="14" s="1"/>
  <c r="D1272" i="14" s="1"/>
  <c r="E1272" i="14" l="1"/>
  <c r="F1272" i="14" s="1"/>
  <c r="B1273" i="14"/>
  <c r="C1273" i="14" s="1"/>
  <c r="D1273" i="14" s="1"/>
  <c r="A1274" i="14"/>
  <c r="E1273" i="14" l="1"/>
  <c r="F1273" i="14" s="1"/>
  <c r="A1275" i="14"/>
  <c r="B1274" i="14"/>
  <c r="C1274" i="14" s="1"/>
  <c r="D1274" i="14" s="1"/>
  <c r="E1274" i="14" l="1"/>
  <c r="F1274" i="14" s="1"/>
  <c r="A1276" i="14"/>
  <c r="B1275" i="14"/>
  <c r="C1275" i="14" s="1"/>
  <c r="D1275" i="14" s="1"/>
  <c r="E1275" i="14" l="1"/>
  <c r="F1275" i="14" s="1"/>
  <c r="A1277" i="14"/>
  <c r="B1276" i="14"/>
  <c r="C1276" i="14" s="1"/>
  <c r="D1276" i="14" s="1"/>
  <c r="E1276" i="14" l="1"/>
  <c r="F1276" i="14" s="1"/>
  <c r="A1278" i="14"/>
  <c r="B1277" i="14"/>
  <c r="C1277" i="14" s="1"/>
  <c r="D1277" i="14" s="1"/>
  <c r="E1277" i="14" l="1"/>
  <c r="F1277" i="14" s="1"/>
  <c r="A1279" i="14"/>
  <c r="B1278" i="14"/>
  <c r="C1278" i="14" s="1"/>
  <c r="D1278" i="14" s="1"/>
  <c r="E1278" i="14" l="1"/>
  <c r="F1278" i="14" s="1"/>
  <c r="A1280" i="14"/>
  <c r="B1279" i="14"/>
  <c r="C1279" i="14" s="1"/>
  <c r="D1279" i="14" s="1"/>
  <c r="E1279" i="14" l="1"/>
  <c r="F1279" i="14" s="1"/>
  <c r="B1280" i="14"/>
  <c r="C1280" i="14" s="1"/>
  <c r="D1280" i="14" s="1"/>
  <c r="A1281" i="14"/>
  <c r="E1280" i="14" l="1"/>
  <c r="F1280" i="14" s="1"/>
  <c r="B1281" i="14"/>
  <c r="C1281" i="14" s="1"/>
  <c r="D1281" i="14" s="1"/>
  <c r="A1282" i="14"/>
  <c r="E1281" i="14" l="1"/>
  <c r="F1281" i="14" s="1"/>
  <c r="A1283" i="14"/>
  <c r="B1282" i="14"/>
  <c r="C1282" i="14" s="1"/>
  <c r="D1282" i="14" s="1"/>
  <c r="E1282" i="14" l="1"/>
  <c r="F1282" i="14" s="1"/>
  <c r="A1284" i="14"/>
  <c r="B1283" i="14"/>
  <c r="C1283" i="14" s="1"/>
  <c r="D1283" i="14" s="1"/>
  <c r="E1283" i="14" l="1"/>
  <c r="F1283" i="14" s="1"/>
  <c r="B1284" i="14"/>
  <c r="C1284" i="14" s="1"/>
  <c r="D1284" i="14" s="1"/>
  <c r="A1285" i="14"/>
  <c r="E1284" i="14" l="1"/>
  <c r="F1284" i="14" s="1"/>
  <c r="A1286" i="14"/>
  <c r="B1285" i="14"/>
  <c r="C1285" i="14" s="1"/>
  <c r="D1285" i="14" s="1"/>
  <c r="E1285" i="14" l="1"/>
  <c r="F1285" i="14" s="1"/>
  <c r="A1287" i="14"/>
  <c r="B1286" i="14"/>
  <c r="C1286" i="14" s="1"/>
  <c r="D1286" i="14" s="1"/>
  <c r="E1286" i="14" l="1"/>
  <c r="F1286" i="14" s="1"/>
  <c r="A1288" i="14"/>
  <c r="B1287" i="14"/>
  <c r="C1287" i="14" s="1"/>
  <c r="D1287" i="14" s="1"/>
  <c r="E1287" i="14" l="1"/>
  <c r="F1287" i="14" s="1"/>
  <c r="B1288" i="14"/>
  <c r="C1288" i="14" s="1"/>
  <c r="D1288" i="14" s="1"/>
  <c r="A1289" i="14"/>
  <c r="E1288" i="14" l="1"/>
  <c r="F1288" i="14" s="1"/>
  <c r="B1289" i="14"/>
  <c r="C1289" i="14" s="1"/>
  <c r="D1289" i="14" s="1"/>
  <c r="A1290" i="14"/>
  <c r="E1289" i="14" l="1"/>
  <c r="F1289" i="14" s="1"/>
  <c r="B1290" i="14"/>
  <c r="C1290" i="14" s="1"/>
  <c r="D1290" i="14" s="1"/>
  <c r="A1291" i="14"/>
  <c r="E1290" i="14" l="1"/>
  <c r="F1290" i="14" s="1"/>
  <c r="B1291" i="14"/>
  <c r="C1291" i="14" s="1"/>
  <c r="D1291" i="14" s="1"/>
  <c r="A1292" i="14"/>
  <c r="E1291" i="14" l="1"/>
  <c r="F1291" i="14" s="1"/>
  <c r="B1292" i="14"/>
  <c r="C1292" i="14" s="1"/>
  <c r="D1292" i="14" s="1"/>
  <c r="A1293" i="14"/>
  <c r="E1292" i="14" l="1"/>
  <c r="F1292" i="14" s="1"/>
  <c r="B1293" i="14"/>
  <c r="C1293" i="14" s="1"/>
  <c r="D1293" i="14" s="1"/>
  <c r="A1294" i="14"/>
  <c r="E1293" i="14" l="1"/>
  <c r="F1293" i="14" s="1"/>
  <c r="B1294" i="14"/>
  <c r="C1294" i="14" s="1"/>
  <c r="D1294" i="14" s="1"/>
  <c r="A1295" i="14"/>
  <c r="E1294" i="14" l="1"/>
  <c r="F1294" i="14" s="1"/>
  <c r="B1295" i="14"/>
  <c r="C1295" i="14" s="1"/>
  <c r="D1295" i="14" s="1"/>
  <c r="A1296" i="14"/>
  <c r="E1295" i="14" l="1"/>
  <c r="F1295" i="14" s="1"/>
  <c r="B1296" i="14"/>
  <c r="C1296" i="14" s="1"/>
  <c r="D1296" i="14" s="1"/>
  <c r="A1297" i="14"/>
  <c r="E1296" i="14" l="1"/>
  <c r="F1296" i="14" s="1"/>
  <c r="B1297" i="14"/>
  <c r="C1297" i="14" s="1"/>
  <c r="D1297" i="14" s="1"/>
  <c r="A1298" i="14"/>
  <c r="E1297" i="14" l="1"/>
  <c r="F1297" i="14" s="1"/>
  <c r="B1298" i="14"/>
  <c r="C1298" i="14" s="1"/>
  <c r="D1298" i="14" s="1"/>
  <c r="A1299" i="14"/>
  <c r="E1298" i="14" l="1"/>
  <c r="F1298" i="14" s="1"/>
  <c r="B1299" i="14"/>
  <c r="C1299" i="14" s="1"/>
  <c r="D1299" i="14" s="1"/>
  <c r="A1300" i="14"/>
  <c r="E1299" i="14" l="1"/>
  <c r="F1299" i="14" s="1"/>
  <c r="B1300" i="14"/>
  <c r="C1300" i="14" s="1"/>
  <c r="D1300" i="14" s="1"/>
  <c r="A1301" i="14"/>
  <c r="E1300" i="14" l="1"/>
  <c r="F1300" i="14" s="1"/>
  <c r="B1301" i="14"/>
  <c r="C1301" i="14" s="1"/>
  <c r="D1301" i="14" s="1"/>
  <c r="A1302" i="14"/>
  <c r="E1301" i="14" l="1"/>
  <c r="F1301" i="14" s="1"/>
  <c r="B1302" i="14"/>
  <c r="C1302" i="14" s="1"/>
  <c r="D1302" i="14" s="1"/>
  <c r="A1303" i="14"/>
  <c r="E1302" i="14" l="1"/>
  <c r="F1302" i="14" s="1"/>
  <c r="B1303" i="14"/>
  <c r="C1303" i="14" s="1"/>
  <c r="D1303" i="14" s="1"/>
  <c r="A1304" i="14"/>
  <c r="E1303" i="14" l="1"/>
  <c r="F1303" i="14" s="1"/>
  <c r="A1305" i="14"/>
  <c r="B1304" i="14"/>
  <c r="C1304" i="14" s="1"/>
  <c r="D1304" i="14" s="1"/>
  <c r="E1304" i="14" l="1"/>
  <c r="F1304" i="14" s="1"/>
  <c r="B1305" i="14"/>
  <c r="C1305" i="14" s="1"/>
  <c r="D1305" i="14" s="1"/>
  <c r="A1306" i="14"/>
  <c r="E1305" i="14" l="1"/>
  <c r="F1305" i="14" s="1"/>
  <c r="A1307" i="14"/>
  <c r="B1306" i="14"/>
  <c r="C1306" i="14" s="1"/>
  <c r="D1306" i="14" s="1"/>
  <c r="E1306" i="14" l="1"/>
  <c r="F1306" i="14" s="1"/>
  <c r="B1307" i="14"/>
  <c r="C1307" i="14" s="1"/>
  <c r="D1307" i="14" s="1"/>
  <c r="A1308" i="14"/>
  <c r="E1307" i="14" l="1"/>
  <c r="F1307" i="14" s="1"/>
  <c r="A1309" i="14"/>
  <c r="B1308" i="14"/>
  <c r="C1308" i="14" s="1"/>
  <c r="D1308" i="14" s="1"/>
  <c r="E1308" i="14" l="1"/>
  <c r="F1308" i="14" s="1"/>
  <c r="B1309" i="14"/>
  <c r="C1309" i="14" s="1"/>
  <c r="D1309" i="14" s="1"/>
  <c r="A1310" i="14"/>
  <c r="E1309" i="14" l="1"/>
  <c r="F1309" i="14" s="1"/>
  <c r="B1310" i="14"/>
  <c r="C1310" i="14" s="1"/>
  <c r="D1310" i="14" s="1"/>
  <c r="A1311" i="14"/>
  <c r="E1310" i="14" l="1"/>
  <c r="F1310" i="14" s="1"/>
  <c r="B1311" i="14"/>
  <c r="C1311" i="14" s="1"/>
  <c r="D1311" i="14" s="1"/>
  <c r="A1312" i="14"/>
  <c r="E1311" i="14" l="1"/>
  <c r="F1311" i="14" s="1"/>
  <c r="B1312" i="14"/>
  <c r="C1312" i="14" s="1"/>
  <c r="D1312" i="14" s="1"/>
  <c r="A1313" i="14"/>
  <c r="E1312" i="14" l="1"/>
  <c r="F1312" i="14" s="1"/>
  <c r="B1313" i="14"/>
  <c r="C1313" i="14" s="1"/>
  <c r="D1313" i="14" s="1"/>
  <c r="A1314" i="14"/>
  <c r="E1313" i="14" l="1"/>
  <c r="F1313" i="14" s="1"/>
  <c r="A1315" i="14"/>
  <c r="B1314" i="14"/>
  <c r="C1314" i="14" s="1"/>
  <c r="D1314" i="14" s="1"/>
  <c r="E1314" i="14" l="1"/>
  <c r="F1314" i="14" s="1"/>
  <c r="B1315" i="14"/>
  <c r="C1315" i="14" s="1"/>
  <c r="D1315" i="14" s="1"/>
  <c r="A1316" i="14"/>
  <c r="E1315" i="14" l="1"/>
  <c r="F1315" i="14" s="1"/>
  <c r="B1316" i="14"/>
  <c r="C1316" i="14" s="1"/>
  <c r="D1316" i="14" s="1"/>
  <c r="A1317" i="14"/>
  <c r="E1316" i="14" l="1"/>
  <c r="F1316" i="14" s="1"/>
  <c r="B1317" i="14"/>
  <c r="C1317" i="14" s="1"/>
  <c r="D1317" i="14" s="1"/>
  <c r="A1318" i="14"/>
  <c r="E1317" i="14" l="1"/>
  <c r="F1317" i="14" s="1"/>
  <c r="B1318" i="14"/>
  <c r="C1318" i="14" s="1"/>
  <c r="D1318" i="14" s="1"/>
  <c r="A1319" i="14"/>
  <c r="E1318" i="14" l="1"/>
  <c r="F1318" i="14" s="1"/>
  <c r="B1319" i="14"/>
  <c r="C1319" i="14" s="1"/>
  <c r="D1319" i="14" s="1"/>
  <c r="A1320" i="14"/>
  <c r="E1319" i="14" l="1"/>
  <c r="F1319" i="14" s="1"/>
  <c r="B1320" i="14"/>
  <c r="C1320" i="14" s="1"/>
  <c r="D1320" i="14" s="1"/>
  <c r="A1321" i="14"/>
  <c r="E1320" i="14" l="1"/>
  <c r="F1320" i="14" s="1"/>
  <c r="B1321" i="14"/>
  <c r="C1321" i="14" s="1"/>
  <c r="D1321" i="14" s="1"/>
  <c r="A1322" i="14"/>
  <c r="E1321" i="14" l="1"/>
  <c r="F1321" i="14" s="1"/>
  <c r="A1323" i="14"/>
  <c r="B1322" i="14"/>
  <c r="C1322" i="14" s="1"/>
  <c r="D1322" i="14" s="1"/>
  <c r="E1322" i="14" l="1"/>
  <c r="F1322" i="14" s="1"/>
  <c r="B1323" i="14"/>
  <c r="C1323" i="14" s="1"/>
  <c r="D1323" i="14" s="1"/>
  <c r="A1324" i="14"/>
  <c r="E1323" i="14" l="1"/>
  <c r="F1323" i="14" s="1"/>
  <c r="B1324" i="14"/>
  <c r="C1324" i="14" s="1"/>
  <c r="D1324" i="14" s="1"/>
  <c r="A1325" i="14"/>
  <c r="E1324" i="14" l="1"/>
  <c r="F1324" i="14" s="1"/>
  <c r="B1325" i="14"/>
  <c r="C1325" i="14" s="1"/>
  <c r="D1325" i="14" s="1"/>
  <c r="A1326" i="14"/>
  <c r="E1325" i="14" l="1"/>
  <c r="F1325" i="14" s="1"/>
  <c r="B1326" i="14"/>
  <c r="C1326" i="14" s="1"/>
  <c r="D1326" i="14" s="1"/>
  <c r="A1327" i="14"/>
  <c r="E1326" i="14" l="1"/>
  <c r="F1326" i="14" s="1"/>
  <c r="A1328" i="14"/>
  <c r="B1327" i="14"/>
  <c r="C1327" i="14" s="1"/>
  <c r="D1327" i="14" s="1"/>
  <c r="E1327" i="14" l="1"/>
  <c r="F1327" i="14" s="1"/>
  <c r="B1328" i="14"/>
  <c r="C1328" i="14" s="1"/>
  <c r="D1328" i="14" s="1"/>
  <c r="A1329" i="14"/>
  <c r="E1328" i="14" l="1"/>
  <c r="F1328" i="14" s="1"/>
  <c r="B1329" i="14"/>
  <c r="C1329" i="14" s="1"/>
  <c r="D1329" i="14" s="1"/>
  <c r="A1330" i="14"/>
  <c r="E1329" i="14" l="1"/>
  <c r="F1329" i="14" s="1"/>
  <c r="B1330" i="14"/>
  <c r="C1330" i="14" s="1"/>
  <c r="D1330" i="14" s="1"/>
  <c r="A1331" i="14"/>
  <c r="E1330" i="14" l="1"/>
  <c r="F1330" i="14" s="1"/>
  <c r="B1331" i="14"/>
  <c r="C1331" i="14" s="1"/>
  <c r="D1331" i="14" s="1"/>
  <c r="A1332" i="14"/>
  <c r="E1331" i="14" l="1"/>
  <c r="F1331" i="14" s="1"/>
  <c r="B1332" i="14"/>
  <c r="C1332" i="14" s="1"/>
  <c r="D1332" i="14" s="1"/>
  <c r="A1333" i="14"/>
  <c r="E1332" i="14" l="1"/>
  <c r="F1332" i="14" s="1"/>
  <c r="B1333" i="14"/>
  <c r="C1333" i="14" s="1"/>
  <c r="D1333" i="14" s="1"/>
  <c r="A1334" i="14"/>
  <c r="E1333" i="14" l="1"/>
  <c r="F1333" i="14" s="1"/>
  <c r="A1335" i="14"/>
  <c r="B1334" i="14"/>
  <c r="C1334" i="14" s="1"/>
  <c r="D1334" i="14" s="1"/>
  <c r="E1334" i="14" l="1"/>
  <c r="F1334" i="14" s="1"/>
  <c r="B1335" i="14"/>
  <c r="C1335" i="14" s="1"/>
  <c r="D1335" i="14" s="1"/>
  <c r="A1336" i="14"/>
  <c r="E1335" i="14" l="1"/>
  <c r="F1335" i="14" s="1"/>
  <c r="B1336" i="14"/>
  <c r="C1336" i="14" s="1"/>
  <c r="D1336" i="14" s="1"/>
  <c r="A1337" i="14"/>
  <c r="E1336" i="14" l="1"/>
  <c r="F1336" i="14" s="1"/>
  <c r="A1338" i="14"/>
  <c r="B1337" i="14"/>
  <c r="C1337" i="14" s="1"/>
  <c r="D1337" i="14" s="1"/>
  <c r="E1337" i="14" l="1"/>
  <c r="F1337" i="14" s="1"/>
  <c r="B1338" i="14"/>
  <c r="C1338" i="14" s="1"/>
  <c r="D1338" i="14" s="1"/>
  <c r="A1339" i="14"/>
  <c r="E1338" i="14" l="1"/>
  <c r="F1338" i="14" s="1"/>
  <c r="B1339" i="14"/>
  <c r="C1339" i="14" s="1"/>
  <c r="D1339" i="14" s="1"/>
  <c r="A1340" i="14"/>
  <c r="E1339" i="14" l="1"/>
  <c r="F1339" i="14" s="1"/>
  <c r="A1341" i="14"/>
  <c r="B1340" i="14"/>
  <c r="C1340" i="14" s="1"/>
  <c r="D1340" i="14" s="1"/>
  <c r="E1340" i="14" l="1"/>
  <c r="F1340" i="14" s="1"/>
  <c r="B1341" i="14"/>
  <c r="C1341" i="14" s="1"/>
  <c r="D1341" i="14" s="1"/>
  <c r="A1342" i="14"/>
  <c r="E1341" i="14" l="1"/>
  <c r="F1341" i="14" s="1"/>
  <c r="A1343" i="14"/>
  <c r="B1342" i="14"/>
  <c r="C1342" i="14" s="1"/>
  <c r="D1342" i="14" s="1"/>
  <c r="E1342" i="14" l="1"/>
  <c r="F1342" i="14" s="1"/>
  <c r="A1344" i="14"/>
  <c r="B1343" i="14"/>
  <c r="C1343" i="14" s="1"/>
  <c r="D1343" i="14" s="1"/>
  <c r="E1343" i="14" l="1"/>
  <c r="F1343" i="14" s="1"/>
  <c r="B1344" i="14"/>
  <c r="C1344" i="14" s="1"/>
  <c r="D1344" i="14" s="1"/>
  <c r="A1345" i="14"/>
  <c r="E1344" i="14" l="1"/>
  <c r="F1344" i="14" s="1"/>
  <c r="A1346" i="14"/>
  <c r="B1345" i="14"/>
  <c r="C1345" i="14" s="1"/>
  <c r="D1345" i="14" s="1"/>
  <c r="E1345" i="14" l="1"/>
  <c r="F1345" i="14" s="1"/>
  <c r="B1346" i="14"/>
  <c r="C1346" i="14" s="1"/>
  <c r="D1346" i="14" s="1"/>
  <c r="A1347" i="14"/>
  <c r="E1346" i="14" l="1"/>
  <c r="F1346" i="14" s="1"/>
  <c r="B1347" i="14"/>
  <c r="C1347" i="14" s="1"/>
  <c r="D1347" i="14" s="1"/>
  <c r="A1348" i="14"/>
  <c r="E1347" i="14" l="1"/>
  <c r="F1347" i="14" s="1"/>
  <c r="B1348" i="14"/>
  <c r="C1348" i="14" s="1"/>
  <c r="D1348" i="14" s="1"/>
  <c r="A1349" i="14"/>
  <c r="E1348" i="14" l="1"/>
  <c r="F1348" i="14" s="1"/>
  <c r="B1349" i="14"/>
  <c r="C1349" i="14" s="1"/>
  <c r="D1349" i="14" s="1"/>
  <c r="A1350" i="14"/>
  <c r="E1349" i="14" l="1"/>
  <c r="F1349" i="14" s="1"/>
  <c r="B1350" i="14"/>
  <c r="C1350" i="14" s="1"/>
  <c r="D1350" i="14" s="1"/>
  <c r="A1351" i="14"/>
  <c r="E1350" i="14" l="1"/>
  <c r="F1350" i="14" s="1"/>
  <c r="A1352" i="14"/>
  <c r="B1351" i="14"/>
  <c r="C1351" i="14" s="1"/>
  <c r="D1351" i="14" s="1"/>
  <c r="E1351" i="14" l="1"/>
  <c r="F1351" i="14" s="1"/>
  <c r="B1352" i="14"/>
  <c r="C1352" i="14" s="1"/>
  <c r="D1352" i="14" s="1"/>
  <c r="A1353" i="14"/>
  <c r="E1352" i="14" l="1"/>
  <c r="F1352" i="14" s="1"/>
  <c r="B1353" i="14"/>
  <c r="C1353" i="14" s="1"/>
  <c r="D1353" i="14" s="1"/>
  <c r="A1354" i="14"/>
  <c r="E1353" i="14" l="1"/>
  <c r="F1353" i="14" s="1"/>
  <c r="B1354" i="14"/>
  <c r="C1354" i="14" s="1"/>
  <c r="D1354" i="14" s="1"/>
  <c r="A1355" i="14"/>
  <c r="E1354" i="14" l="1"/>
  <c r="F1354" i="14" s="1"/>
  <c r="B1355" i="14"/>
  <c r="C1355" i="14" s="1"/>
  <c r="D1355" i="14" s="1"/>
  <c r="A1356" i="14"/>
  <c r="E1355" i="14" l="1"/>
  <c r="F1355" i="14" s="1"/>
  <c r="B1356" i="14"/>
  <c r="C1356" i="14" s="1"/>
  <c r="D1356" i="14" s="1"/>
  <c r="A1357" i="14"/>
  <c r="E1356" i="14" l="1"/>
  <c r="F1356" i="14" s="1"/>
  <c r="B1357" i="14"/>
  <c r="C1357" i="14" s="1"/>
  <c r="D1357" i="14" s="1"/>
  <c r="A1358" i="14"/>
  <c r="E1357" i="14" l="1"/>
  <c r="F1357" i="14" s="1"/>
  <c r="A1359" i="14"/>
  <c r="B1358" i="14"/>
  <c r="C1358" i="14" s="1"/>
  <c r="D1358" i="14" s="1"/>
  <c r="E1358" i="14" l="1"/>
  <c r="F1358" i="14" s="1"/>
  <c r="B1359" i="14"/>
  <c r="C1359" i="14" s="1"/>
  <c r="D1359" i="14" s="1"/>
  <c r="A1360" i="14"/>
  <c r="E1359" i="14" l="1"/>
  <c r="F1359" i="14" s="1"/>
  <c r="B1360" i="14"/>
  <c r="C1360" i="14" s="1"/>
  <c r="D1360" i="14" s="1"/>
  <c r="A1361" i="14"/>
  <c r="E1360" i="14" l="1"/>
  <c r="F1360" i="14" s="1"/>
  <c r="B1361" i="14"/>
  <c r="C1361" i="14" s="1"/>
  <c r="D1361" i="14" s="1"/>
  <c r="A1362" i="14"/>
  <c r="E1361" i="14" l="1"/>
  <c r="F1361" i="14" s="1"/>
  <c r="B1362" i="14"/>
  <c r="C1362" i="14" s="1"/>
  <c r="D1362" i="14" s="1"/>
  <c r="A1363" i="14"/>
  <c r="E1362" i="14" l="1"/>
  <c r="F1362" i="14" s="1"/>
  <c r="B1363" i="14"/>
  <c r="C1363" i="14" s="1"/>
  <c r="D1363" i="14" s="1"/>
  <c r="A1364" i="14"/>
  <c r="E1363" i="14" l="1"/>
  <c r="F1363" i="14" s="1"/>
  <c r="B1364" i="14"/>
  <c r="C1364" i="14" s="1"/>
  <c r="D1364" i="14" s="1"/>
  <c r="A1365" i="14"/>
  <c r="E1364" i="14" l="1"/>
  <c r="F1364" i="14" s="1"/>
  <c r="B1365" i="14"/>
  <c r="C1365" i="14" s="1"/>
  <c r="D1365" i="14" s="1"/>
  <c r="A1366" i="14"/>
  <c r="E1365" i="14" l="1"/>
  <c r="F1365" i="14" s="1"/>
  <c r="B1366" i="14"/>
  <c r="C1366" i="14" s="1"/>
  <c r="D1366" i="14" s="1"/>
  <c r="A1367" i="14"/>
  <c r="E1366" i="14" l="1"/>
  <c r="F1366" i="14" s="1"/>
  <c r="B1367" i="14"/>
  <c r="C1367" i="14" s="1"/>
  <c r="D1367" i="14" s="1"/>
  <c r="A1368" i="14"/>
  <c r="E1367" i="14" l="1"/>
  <c r="F1367" i="14" s="1"/>
  <c r="B1368" i="14"/>
  <c r="C1368" i="14" s="1"/>
  <c r="D1368" i="14" s="1"/>
  <c r="A1369" i="14"/>
  <c r="E1368" i="14" l="1"/>
  <c r="F1368" i="14" s="1"/>
  <c r="A1370" i="14"/>
  <c r="B1369" i="14"/>
  <c r="C1369" i="14" s="1"/>
  <c r="D1369" i="14" s="1"/>
  <c r="E1369" i="14" l="1"/>
  <c r="F1369" i="14" s="1"/>
  <c r="B1370" i="14"/>
  <c r="C1370" i="14" s="1"/>
  <c r="D1370" i="14" s="1"/>
  <c r="A1371" i="14"/>
  <c r="E1370" i="14" l="1"/>
  <c r="F1370" i="14" s="1"/>
  <c r="A1372" i="14"/>
  <c r="B1371" i="14"/>
  <c r="C1371" i="14" s="1"/>
  <c r="D1371" i="14" s="1"/>
  <c r="E1371" i="14" l="1"/>
  <c r="F1371" i="14" s="1"/>
  <c r="A1373" i="14"/>
  <c r="B1372" i="14"/>
  <c r="C1372" i="14" s="1"/>
  <c r="D1372" i="14" s="1"/>
  <c r="E1372" i="14" l="1"/>
  <c r="F1372" i="14" s="1"/>
  <c r="B1373" i="14"/>
  <c r="C1373" i="14" s="1"/>
  <c r="D1373" i="14" s="1"/>
  <c r="A1374" i="14"/>
  <c r="E1373" i="14" l="1"/>
  <c r="F1373" i="14" s="1"/>
  <c r="B1374" i="14"/>
  <c r="C1374" i="14" s="1"/>
  <c r="D1374" i="14" s="1"/>
  <c r="A1375" i="14"/>
  <c r="E1374" i="14" l="1"/>
  <c r="F1374" i="14" s="1"/>
  <c r="B1375" i="14"/>
  <c r="C1375" i="14" s="1"/>
  <c r="D1375" i="14" s="1"/>
  <c r="A1376" i="14"/>
  <c r="E1375" i="14" l="1"/>
  <c r="F1375" i="14" s="1"/>
  <c r="B1376" i="14"/>
  <c r="C1376" i="14" s="1"/>
  <c r="D1376" i="14" s="1"/>
  <c r="A1377" i="14"/>
  <c r="E1376" i="14" l="1"/>
  <c r="F1376" i="14" s="1"/>
  <c r="A1378" i="14"/>
  <c r="B1377" i="14"/>
  <c r="C1377" i="14" s="1"/>
  <c r="D1377" i="14" s="1"/>
  <c r="E1377" i="14" l="1"/>
  <c r="F1377" i="14" s="1"/>
  <c r="B1378" i="14"/>
  <c r="C1378" i="14" s="1"/>
  <c r="D1378" i="14" s="1"/>
  <c r="A1379" i="14"/>
  <c r="E1378" i="14" l="1"/>
  <c r="F1378" i="14" s="1"/>
  <c r="B1379" i="14"/>
  <c r="C1379" i="14" s="1"/>
  <c r="D1379" i="14" s="1"/>
  <c r="A1380" i="14"/>
  <c r="E1379" i="14" l="1"/>
  <c r="F1379" i="14" s="1"/>
  <c r="B1380" i="14"/>
  <c r="C1380" i="14" s="1"/>
  <c r="D1380" i="14" s="1"/>
  <c r="A1381" i="14"/>
  <c r="E1380" i="14" l="1"/>
  <c r="F1380" i="14" s="1"/>
  <c r="A1382" i="14"/>
  <c r="B1381" i="14"/>
  <c r="C1381" i="14" s="1"/>
  <c r="D1381" i="14" s="1"/>
  <c r="E1381" i="14" l="1"/>
  <c r="F1381" i="14" s="1"/>
  <c r="B1382" i="14"/>
  <c r="C1382" i="14" s="1"/>
  <c r="D1382" i="14" s="1"/>
  <c r="A1383" i="14"/>
  <c r="E1382" i="14" l="1"/>
  <c r="F1382" i="14" s="1"/>
  <c r="B1383" i="14"/>
  <c r="C1383" i="14" s="1"/>
  <c r="D1383" i="14" s="1"/>
  <c r="A1384" i="14"/>
  <c r="E1383" i="14" l="1"/>
  <c r="F1383" i="14" s="1"/>
  <c r="A1385" i="14"/>
  <c r="B1384" i="14"/>
  <c r="C1384" i="14" s="1"/>
  <c r="D1384" i="14" s="1"/>
  <c r="E1384" i="14" l="1"/>
  <c r="F1384" i="14" s="1"/>
  <c r="B1385" i="14"/>
  <c r="C1385" i="14" s="1"/>
  <c r="D1385" i="14" s="1"/>
  <c r="A1386" i="14"/>
  <c r="E1385" i="14" l="1"/>
  <c r="F1385" i="14" s="1"/>
  <c r="A1387" i="14"/>
  <c r="B1386" i="14"/>
  <c r="C1386" i="14" s="1"/>
  <c r="D1386" i="14" s="1"/>
  <c r="E1386" i="14" l="1"/>
  <c r="F1386" i="14" s="1"/>
  <c r="A1388" i="14"/>
  <c r="B1387" i="14"/>
  <c r="C1387" i="14" s="1"/>
  <c r="D1387" i="14" s="1"/>
  <c r="E1387" i="14" l="1"/>
  <c r="F1387" i="14" s="1"/>
  <c r="B1388" i="14"/>
  <c r="C1388" i="14" s="1"/>
  <c r="D1388" i="14" s="1"/>
  <c r="A1389" i="14"/>
  <c r="E1388" i="14" l="1"/>
  <c r="F1388" i="14" s="1"/>
  <c r="B1389" i="14"/>
  <c r="C1389" i="14" s="1"/>
  <c r="D1389" i="14" s="1"/>
  <c r="A1390" i="14"/>
  <c r="E1389" i="14" l="1"/>
  <c r="F1389" i="14" s="1"/>
  <c r="B1390" i="14"/>
  <c r="C1390" i="14" s="1"/>
  <c r="D1390" i="14" s="1"/>
  <c r="A1391" i="14"/>
  <c r="E1390" i="14" l="1"/>
  <c r="F1390" i="14" s="1"/>
  <c r="B1391" i="14"/>
  <c r="C1391" i="14" s="1"/>
  <c r="D1391" i="14" s="1"/>
  <c r="A1392" i="14"/>
  <c r="E1391" i="14" l="1"/>
  <c r="F1391" i="14" s="1"/>
  <c r="B1392" i="14"/>
  <c r="C1392" i="14" s="1"/>
  <c r="D1392" i="14" s="1"/>
  <c r="A1393" i="14"/>
  <c r="E1392" i="14" l="1"/>
  <c r="F1392" i="14" s="1"/>
  <c r="B1393" i="14"/>
  <c r="C1393" i="14" s="1"/>
  <c r="D1393" i="14" s="1"/>
  <c r="A1394" i="14"/>
  <c r="E1393" i="14" l="1"/>
  <c r="F1393" i="14" s="1"/>
  <c r="B1394" i="14"/>
  <c r="C1394" i="14" s="1"/>
  <c r="D1394" i="14" s="1"/>
  <c r="A1395" i="14"/>
  <c r="E1394" i="14" l="1"/>
  <c r="F1394" i="14" s="1"/>
  <c r="A1396" i="14"/>
  <c r="B1395" i="14"/>
  <c r="C1395" i="14" s="1"/>
  <c r="D1395" i="14" s="1"/>
  <c r="E1395" i="14" l="1"/>
  <c r="F1395" i="14" s="1"/>
  <c r="B1396" i="14"/>
  <c r="C1396" i="14" s="1"/>
  <c r="D1396" i="14" s="1"/>
  <c r="A1397" i="14"/>
  <c r="E1396" i="14" l="1"/>
  <c r="F1396" i="14" s="1"/>
  <c r="B1397" i="14"/>
  <c r="C1397" i="14" s="1"/>
  <c r="D1397" i="14" s="1"/>
  <c r="A1398" i="14"/>
  <c r="E1397" i="14" l="1"/>
  <c r="F1397" i="14" s="1"/>
  <c r="A1399" i="14"/>
  <c r="B1398" i="14"/>
  <c r="C1398" i="14" s="1"/>
  <c r="D1398" i="14" s="1"/>
  <c r="E1398" i="14" l="1"/>
  <c r="F1398" i="14" s="1"/>
  <c r="B1399" i="14"/>
  <c r="C1399" i="14" s="1"/>
  <c r="D1399" i="14" s="1"/>
  <c r="A1400" i="14"/>
  <c r="E1399" i="14" l="1"/>
  <c r="F1399" i="14" s="1"/>
  <c r="B1400" i="14"/>
  <c r="C1400" i="14" s="1"/>
  <c r="D1400" i="14" s="1"/>
  <c r="A1401" i="14"/>
  <c r="E1400" i="14" l="1"/>
  <c r="F1400" i="14" s="1"/>
  <c r="B1401" i="14"/>
  <c r="C1401" i="14" s="1"/>
  <c r="D1401" i="14" s="1"/>
  <c r="A1402" i="14"/>
  <c r="E1401" i="14" l="1"/>
  <c r="F1401" i="14" s="1"/>
  <c r="B1402" i="14"/>
  <c r="C1402" i="14" s="1"/>
  <c r="D1402" i="14" s="1"/>
  <c r="A1403" i="14"/>
  <c r="E1402" i="14" l="1"/>
  <c r="F1402" i="14" s="1"/>
  <c r="B1403" i="14"/>
  <c r="C1403" i="14" s="1"/>
  <c r="D1403" i="14" s="1"/>
  <c r="A1404" i="14"/>
  <c r="E1403" i="14" l="1"/>
  <c r="F1403" i="14" s="1"/>
  <c r="B1404" i="14"/>
  <c r="C1404" i="14" s="1"/>
  <c r="D1404" i="14" s="1"/>
  <c r="A1405" i="14"/>
  <c r="E1404" i="14" l="1"/>
  <c r="F1404" i="14" s="1"/>
  <c r="B1405" i="14"/>
  <c r="C1405" i="14" s="1"/>
  <c r="D1405" i="14" s="1"/>
  <c r="A1406" i="14"/>
  <c r="E1405" i="14" l="1"/>
  <c r="F1405" i="14" s="1"/>
  <c r="A1407" i="14"/>
  <c r="B1406" i="14"/>
  <c r="C1406" i="14" s="1"/>
  <c r="D1406" i="14" s="1"/>
  <c r="E1406" i="14" l="1"/>
  <c r="F1406" i="14" s="1"/>
  <c r="A1408" i="14"/>
  <c r="B1407" i="14"/>
  <c r="C1407" i="14" s="1"/>
  <c r="D1407" i="14" s="1"/>
  <c r="E1407" i="14" l="1"/>
  <c r="F1407" i="14" s="1"/>
  <c r="B1408" i="14"/>
  <c r="C1408" i="14" s="1"/>
  <c r="D1408" i="14" s="1"/>
  <c r="A1409" i="14"/>
  <c r="E1408" i="14" l="1"/>
  <c r="F1408" i="14" s="1"/>
  <c r="B1409" i="14"/>
  <c r="C1409" i="14" s="1"/>
  <c r="D1409" i="14" s="1"/>
  <c r="A1410" i="14"/>
  <c r="E1409" i="14" l="1"/>
  <c r="F1409" i="14" s="1"/>
  <c r="B1410" i="14"/>
  <c r="C1410" i="14" s="1"/>
  <c r="D1410" i="14" s="1"/>
  <c r="A1411" i="14"/>
  <c r="E1410" i="14" l="1"/>
  <c r="F1410" i="14" s="1"/>
  <c r="B1411" i="14"/>
  <c r="C1411" i="14" s="1"/>
  <c r="D1411" i="14" s="1"/>
  <c r="A1412" i="14"/>
  <c r="E1411" i="14" l="1"/>
  <c r="F1411" i="14" s="1"/>
  <c r="B1412" i="14"/>
  <c r="C1412" i="14" s="1"/>
  <c r="D1412" i="14" s="1"/>
  <c r="A1413" i="14"/>
  <c r="E1412" i="14" l="1"/>
  <c r="F1412" i="14" s="1"/>
  <c r="B1413" i="14"/>
  <c r="C1413" i="14" s="1"/>
  <c r="D1413" i="14" s="1"/>
  <c r="A1414" i="14"/>
  <c r="E1413" i="14" l="1"/>
  <c r="F1413" i="14" s="1"/>
  <c r="B1414" i="14"/>
  <c r="C1414" i="14" s="1"/>
  <c r="D1414" i="14" s="1"/>
  <c r="A1415" i="14"/>
  <c r="E1414" i="14" l="1"/>
  <c r="F1414" i="14" s="1"/>
  <c r="A1416" i="14"/>
  <c r="B1415" i="14"/>
  <c r="C1415" i="14" s="1"/>
  <c r="D1415" i="14" s="1"/>
  <c r="E1415" i="14" l="1"/>
  <c r="F1415" i="14" s="1"/>
  <c r="B1416" i="14"/>
  <c r="C1416" i="14" s="1"/>
  <c r="D1416" i="14" s="1"/>
  <c r="A1417" i="14"/>
  <c r="E1416" i="14" l="1"/>
  <c r="F1416" i="14" s="1"/>
  <c r="A1418" i="14"/>
  <c r="B1417" i="14"/>
  <c r="C1417" i="14" s="1"/>
  <c r="D1417" i="14" s="1"/>
  <c r="E1417" i="14" l="1"/>
  <c r="F1417" i="14" s="1"/>
  <c r="B1418" i="14"/>
  <c r="C1418" i="14" s="1"/>
  <c r="D1418" i="14" s="1"/>
  <c r="A1419" i="14"/>
  <c r="E1418" i="14" l="1"/>
  <c r="F1418" i="14" s="1"/>
  <c r="B1419" i="14"/>
  <c r="C1419" i="14" s="1"/>
  <c r="D1419" i="14" s="1"/>
  <c r="A1420" i="14"/>
  <c r="E1419" i="14" l="1"/>
  <c r="F1419" i="14" s="1"/>
  <c r="B1420" i="14"/>
  <c r="C1420" i="14" s="1"/>
  <c r="D1420" i="14" s="1"/>
  <c r="A1421" i="14"/>
  <c r="E1420" i="14" l="1"/>
  <c r="F1420" i="14" s="1"/>
  <c r="B1421" i="14"/>
  <c r="C1421" i="14" s="1"/>
  <c r="D1421" i="14" s="1"/>
  <c r="A1422" i="14"/>
  <c r="E1421" i="14" l="1"/>
  <c r="F1421" i="14" s="1"/>
  <c r="B1422" i="14"/>
  <c r="C1422" i="14" s="1"/>
  <c r="D1422" i="14" s="1"/>
  <c r="A1423" i="14"/>
  <c r="E1422" i="14" l="1"/>
  <c r="F1422" i="14" s="1"/>
  <c r="B1423" i="14"/>
  <c r="C1423" i="14" s="1"/>
  <c r="D1423" i="14" s="1"/>
  <c r="A1424" i="14"/>
  <c r="E1423" i="14" l="1"/>
  <c r="F1423" i="14" s="1"/>
  <c r="A1425" i="14"/>
  <c r="B1424" i="14"/>
  <c r="C1424" i="14" s="1"/>
  <c r="D1424" i="14" s="1"/>
  <c r="E1424" i="14" l="1"/>
  <c r="F1424" i="14" s="1"/>
  <c r="B1425" i="14"/>
  <c r="C1425" i="14" s="1"/>
  <c r="D1425" i="14" s="1"/>
  <c r="A1426" i="14"/>
  <c r="E1425" i="14" l="1"/>
  <c r="F1425" i="14" s="1"/>
  <c r="B1426" i="14"/>
  <c r="C1426" i="14" s="1"/>
  <c r="D1426" i="14" s="1"/>
  <c r="A1427" i="14"/>
  <c r="E1426" i="14" l="1"/>
  <c r="F1426" i="14" s="1"/>
  <c r="A1428" i="14"/>
  <c r="B1427" i="14"/>
  <c r="C1427" i="14" s="1"/>
  <c r="D1427" i="14" s="1"/>
  <c r="E1427" i="14" l="1"/>
  <c r="F1427" i="14" s="1"/>
  <c r="A1429" i="14"/>
  <c r="B1428" i="14"/>
  <c r="C1428" i="14" s="1"/>
  <c r="D1428" i="14" s="1"/>
  <c r="E1428" i="14" l="1"/>
  <c r="F1428" i="14" s="1"/>
  <c r="B1429" i="14"/>
  <c r="C1429" i="14" s="1"/>
  <c r="D1429" i="14" s="1"/>
  <c r="A1430" i="14"/>
  <c r="E1429" i="14" l="1"/>
  <c r="F1429" i="14" s="1"/>
  <c r="B1430" i="14"/>
  <c r="C1430" i="14" s="1"/>
  <c r="D1430" i="14" s="1"/>
  <c r="A1431" i="14"/>
  <c r="E1430" i="14" l="1"/>
  <c r="F1430" i="14" s="1"/>
  <c r="B1431" i="14"/>
  <c r="C1431" i="14" s="1"/>
  <c r="D1431" i="14" s="1"/>
  <c r="A1432" i="14"/>
  <c r="E1431" i="14" l="1"/>
  <c r="F1431" i="14" s="1"/>
  <c r="B1432" i="14"/>
  <c r="C1432" i="14" s="1"/>
  <c r="D1432" i="14" s="1"/>
  <c r="A1433" i="14"/>
  <c r="E1432" i="14" l="1"/>
  <c r="F1432" i="14" s="1"/>
  <c r="A1434" i="14"/>
  <c r="B1433" i="14"/>
  <c r="C1433" i="14" s="1"/>
  <c r="D1433" i="14" s="1"/>
  <c r="E1433" i="14" l="1"/>
  <c r="F1433" i="14" s="1"/>
  <c r="B1434" i="14"/>
  <c r="C1434" i="14" s="1"/>
  <c r="D1434" i="14" s="1"/>
  <c r="A1435" i="14"/>
  <c r="E1434" i="14" l="1"/>
  <c r="F1434" i="14" s="1"/>
  <c r="A1436" i="14"/>
  <c r="B1435" i="14"/>
  <c r="C1435" i="14" s="1"/>
  <c r="D1435" i="14" s="1"/>
  <c r="E1435" i="14" l="1"/>
  <c r="F1435" i="14" s="1"/>
  <c r="A1437" i="14"/>
  <c r="B1436" i="14"/>
  <c r="C1436" i="14" s="1"/>
  <c r="D1436" i="14" s="1"/>
  <c r="E1436" i="14" l="1"/>
  <c r="F1436" i="14" s="1"/>
  <c r="A1438" i="14"/>
  <c r="B1437" i="14"/>
  <c r="C1437" i="14" s="1"/>
  <c r="D1437" i="14" s="1"/>
  <c r="E1437" i="14" l="1"/>
  <c r="F1437" i="14" s="1"/>
  <c r="A1439" i="14"/>
  <c r="B1438" i="14"/>
  <c r="C1438" i="14" s="1"/>
  <c r="D1438" i="14" s="1"/>
  <c r="E1438" i="14" l="1"/>
  <c r="F1438" i="14" s="1"/>
  <c r="A1440" i="14"/>
  <c r="B1439" i="14"/>
  <c r="C1439" i="14" s="1"/>
  <c r="D1439" i="14" s="1"/>
  <c r="E1439" i="14" l="1"/>
  <c r="F1439" i="14" s="1"/>
  <c r="B1440" i="14"/>
  <c r="C1440" i="14" s="1"/>
  <c r="D1440" i="14" s="1"/>
  <c r="A1441" i="14"/>
  <c r="E1440" i="14" l="1"/>
  <c r="F1440" i="14" s="1"/>
  <c r="B1441" i="14"/>
  <c r="C1441" i="14" s="1"/>
  <c r="D1441" i="14" s="1"/>
  <c r="A1442" i="14"/>
  <c r="E1441" i="14" l="1"/>
  <c r="F1441" i="14" s="1"/>
  <c r="B1442" i="14"/>
  <c r="C1442" i="14" s="1"/>
  <c r="D1442" i="14" s="1"/>
  <c r="A1443" i="14"/>
  <c r="E1442" i="14" l="1"/>
  <c r="F1442" i="14" s="1"/>
  <c r="A1444" i="14"/>
  <c r="B1443" i="14"/>
  <c r="C1443" i="14" s="1"/>
  <c r="D1443" i="14" s="1"/>
  <c r="E1443" i="14" l="1"/>
  <c r="F1443" i="14" s="1"/>
  <c r="B1444" i="14"/>
  <c r="C1444" i="14" s="1"/>
  <c r="D1444" i="14" s="1"/>
  <c r="A1445" i="14"/>
  <c r="E1444" i="14" l="1"/>
  <c r="F1444" i="14" s="1"/>
  <c r="A1446" i="14"/>
  <c r="B1445" i="14"/>
  <c r="C1445" i="14" s="1"/>
  <c r="D1445" i="14" s="1"/>
  <c r="E1445" i="14" l="1"/>
  <c r="F1445" i="14" s="1"/>
  <c r="A1447" i="14"/>
  <c r="B1446" i="14"/>
  <c r="C1446" i="14" s="1"/>
  <c r="D1446" i="14" s="1"/>
  <c r="E1446" i="14" l="1"/>
  <c r="F1446" i="14" s="1"/>
  <c r="A1448" i="14"/>
  <c r="B1447" i="14"/>
  <c r="C1447" i="14" s="1"/>
  <c r="D1447" i="14" s="1"/>
  <c r="E1447" i="14" l="1"/>
  <c r="F1447" i="14" s="1"/>
  <c r="B1448" i="14"/>
  <c r="C1448" i="14" s="1"/>
  <c r="D1448" i="14" s="1"/>
  <c r="A1449" i="14"/>
  <c r="E1448" i="14" l="1"/>
  <c r="F1448" i="14" s="1"/>
  <c r="A1450" i="14"/>
  <c r="B1449" i="14"/>
  <c r="C1449" i="14" s="1"/>
  <c r="D1449" i="14" s="1"/>
  <c r="E1449" i="14" l="1"/>
  <c r="F1449" i="14" s="1"/>
  <c r="A1451" i="14"/>
  <c r="B1450" i="14"/>
  <c r="C1450" i="14" s="1"/>
  <c r="D1450" i="14" s="1"/>
  <c r="E1450" i="14" l="1"/>
  <c r="F1450" i="14" s="1"/>
  <c r="B1451" i="14"/>
  <c r="C1451" i="14" s="1"/>
  <c r="D1451" i="14" s="1"/>
  <c r="A1452" i="14"/>
  <c r="E1451" i="14" l="1"/>
  <c r="F1451" i="14" s="1"/>
  <c r="B1452" i="14"/>
  <c r="C1452" i="14" s="1"/>
  <c r="D1452" i="14" s="1"/>
  <c r="A1453" i="14"/>
  <c r="E1452" i="14" l="1"/>
  <c r="F1452" i="14" s="1"/>
  <c r="B1453" i="14"/>
  <c r="C1453" i="14" s="1"/>
  <c r="D1453" i="14" s="1"/>
  <c r="A1454" i="14"/>
  <c r="E1453" i="14" l="1"/>
  <c r="F1453" i="14" s="1"/>
  <c r="A1455" i="14"/>
  <c r="B1454" i="14"/>
  <c r="C1454" i="14" s="1"/>
  <c r="D1454" i="14" s="1"/>
  <c r="E1454" i="14" l="1"/>
  <c r="F1454" i="14" s="1"/>
  <c r="A1456" i="14"/>
  <c r="B1455" i="14"/>
  <c r="C1455" i="14" s="1"/>
  <c r="D1455" i="14" s="1"/>
  <c r="E1455" i="14" l="1"/>
  <c r="F1455" i="14" s="1"/>
  <c r="B1456" i="14"/>
  <c r="C1456" i="14" s="1"/>
  <c r="D1456" i="14" s="1"/>
  <c r="A1457" i="14"/>
  <c r="E1456" i="14" l="1"/>
  <c r="F1456" i="14" s="1"/>
  <c r="B1457" i="14"/>
  <c r="C1457" i="14" s="1"/>
  <c r="D1457" i="14" s="1"/>
  <c r="A1458" i="14"/>
  <c r="E1457" i="14" l="1"/>
  <c r="F1457" i="14" s="1"/>
  <c r="B1458" i="14"/>
  <c r="C1458" i="14" s="1"/>
  <c r="D1458" i="14" s="1"/>
  <c r="A1459" i="14"/>
  <c r="E1458" i="14" l="1"/>
  <c r="F1458" i="14" s="1"/>
  <c r="B1459" i="14"/>
  <c r="C1459" i="14" s="1"/>
  <c r="D1459" i="14" s="1"/>
  <c r="A1460" i="14"/>
  <c r="E1459" i="14" l="1"/>
  <c r="F1459" i="14" s="1"/>
  <c r="A1461" i="14"/>
  <c r="B1460" i="14"/>
  <c r="C1460" i="14" s="1"/>
  <c r="D1460" i="14" s="1"/>
  <c r="E1460" i="14" l="1"/>
  <c r="F1460" i="14" s="1"/>
  <c r="A1462" i="14"/>
  <c r="B1461" i="14"/>
  <c r="C1461" i="14" s="1"/>
  <c r="D1461" i="14" s="1"/>
  <c r="E1461" i="14" l="1"/>
  <c r="F1461" i="14" s="1"/>
  <c r="A1463" i="14"/>
  <c r="B1462" i="14"/>
  <c r="C1462" i="14" s="1"/>
  <c r="D1462" i="14" s="1"/>
  <c r="E1462" i="14" l="1"/>
  <c r="F1462" i="14" s="1"/>
  <c r="B1463" i="14"/>
  <c r="C1463" i="14" s="1"/>
  <c r="D1463" i="14" s="1"/>
  <c r="A1464" i="14"/>
  <c r="E1463" i="14" l="1"/>
  <c r="F1463" i="14" s="1"/>
  <c r="B1464" i="14"/>
  <c r="C1464" i="14" s="1"/>
  <c r="D1464" i="14" s="1"/>
  <c r="A1465" i="14"/>
  <c r="E1464" i="14" l="1"/>
  <c r="F1464" i="14" s="1"/>
  <c r="A1466" i="14"/>
  <c r="B1465" i="14"/>
  <c r="C1465" i="14" s="1"/>
  <c r="D1465" i="14" s="1"/>
  <c r="E1465" i="14" l="1"/>
  <c r="F1465" i="14" s="1"/>
  <c r="A1467" i="14"/>
  <c r="B1466" i="14"/>
  <c r="C1466" i="14" s="1"/>
  <c r="D1466" i="14" s="1"/>
  <c r="E1466" i="14" l="1"/>
  <c r="F1466" i="14" s="1"/>
  <c r="A1468" i="14"/>
  <c r="B1467" i="14"/>
  <c r="C1467" i="14" s="1"/>
  <c r="D1467" i="14" s="1"/>
  <c r="E1467" i="14" l="1"/>
  <c r="F1467" i="14" s="1"/>
  <c r="B1468" i="14"/>
  <c r="C1468" i="14" s="1"/>
  <c r="D1468" i="14" s="1"/>
  <c r="A1469" i="14"/>
  <c r="E1468" i="14" l="1"/>
  <c r="F1468" i="14" s="1"/>
  <c r="A1470" i="14"/>
  <c r="B1469" i="14"/>
  <c r="C1469" i="14" s="1"/>
  <c r="D1469" i="14" s="1"/>
  <c r="E1469" i="14" l="1"/>
  <c r="F1469" i="14" s="1"/>
  <c r="A1471" i="14"/>
  <c r="B1470" i="14"/>
  <c r="C1470" i="14" s="1"/>
  <c r="D1470" i="14" s="1"/>
  <c r="E1470" i="14" l="1"/>
  <c r="F1470" i="14" s="1"/>
  <c r="A1472" i="14"/>
  <c r="B1471" i="14"/>
  <c r="C1471" i="14" s="1"/>
  <c r="D1471" i="14" s="1"/>
  <c r="E1471" i="14" l="1"/>
  <c r="F1471" i="14" s="1"/>
  <c r="B1472" i="14"/>
  <c r="C1472" i="14" s="1"/>
  <c r="D1472" i="14" s="1"/>
  <c r="A1473" i="14"/>
  <c r="E1472" i="14" l="1"/>
  <c r="F1472" i="14" s="1"/>
  <c r="B1473" i="14"/>
  <c r="C1473" i="14" s="1"/>
  <c r="D1473" i="14" s="1"/>
  <c r="A1474" i="14"/>
  <c r="E1473" i="14" l="1"/>
  <c r="F1473" i="14" s="1"/>
  <c r="A1475" i="14"/>
  <c r="B1474" i="14"/>
  <c r="C1474" i="14" s="1"/>
  <c r="D1474" i="14" s="1"/>
  <c r="E1474" i="14" l="1"/>
  <c r="F1474" i="14" s="1"/>
  <c r="B1475" i="14"/>
  <c r="C1475" i="14" s="1"/>
  <c r="D1475" i="14" s="1"/>
  <c r="A1476" i="14"/>
  <c r="E1475" i="14" l="1"/>
  <c r="F1475" i="14" s="1"/>
  <c r="A1477" i="14"/>
  <c r="B1476" i="14"/>
  <c r="C1476" i="14" s="1"/>
  <c r="D1476" i="14" s="1"/>
  <c r="E1476" i="14" l="1"/>
  <c r="F1476" i="14" s="1"/>
  <c r="A1478" i="14"/>
  <c r="B1477" i="14"/>
  <c r="C1477" i="14" s="1"/>
  <c r="D1477" i="14" s="1"/>
  <c r="E1477" i="14" l="1"/>
  <c r="F1477" i="14" s="1"/>
  <c r="A1479" i="14"/>
  <c r="B1478" i="14"/>
  <c r="C1478" i="14" s="1"/>
  <c r="D1478" i="14" s="1"/>
  <c r="E1478" i="14" l="1"/>
  <c r="F1478" i="14" s="1"/>
  <c r="A1480" i="14"/>
  <c r="B1479" i="14"/>
  <c r="C1479" i="14" s="1"/>
  <c r="D1479" i="14" s="1"/>
  <c r="E1479" i="14" l="1"/>
  <c r="F1479" i="14" s="1"/>
  <c r="A1481" i="14"/>
  <c r="B1480" i="14"/>
  <c r="C1480" i="14" s="1"/>
  <c r="D1480" i="14" s="1"/>
  <c r="E1480" i="14" l="1"/>
  <c r="F1480" i="14" s="1"/>
  <c r="A1482" i="14"/>
  <c r="B1481" i="14"/>
  <c r="C1481" i="14" s="1"/>
  <c r="D1481" i="14" s="1"/>
  <c r="E1481" i="14" l="1"/>
  <c r="F1481" i="14" s="1"/>
  <c r="A1483" i="14"/>
  <c r="B1482" i="14"/>
  <c r="C1482" i="14" s="1"/>
  <c r="D1482" i="14" s="1"/>
  <c r="E1482" i="14" l="1"/>
  <c r="F1482" i="14" s="1"/>
  <c r="B1483" i="14"/>
  <c r="C1483" i="14" s="1"/>
  <c r="D1483" i="14" s="1"/>
  <c r="A1484" i="14"/>
  <c r="E1483" i="14" l="1"/>
  <c r="F1483" i="14" s="1"/>
  <c r="A1485" i="14"/>
  <c r="B1484" i="14"/>
  <c r="C1484" i="14" s="1"/>
  <c r="D1484" i="14" s="1"/>
  <c r="E1484" i="14" l="1"/>
  <c r="F1484" i="14" s="1"/>
  <c r="A1486" i="14"/>
  <c r="B1485" i="14"/>
  <c r="C1485" i="14" s="1"/>
  <c r="D1485" i="14" s="1"/>
  <c r="E1485" i="14" l="1"/>
  <c r="F1485" i="14" s="1"/>
  <c r="A1487" i="14"/>
  <c r="B1486" i="14"/>
  <c r="C1486" i="14" s="1"/>
  <c r="D1486" i="14" s="1"/>
  <c r="E1486" i="14" l="1"/>
  <c r="F1486" i="14" s="1"/>
  <c r="A1488" i="14"/>
  <c r="B1487" i="14"/>
  <c r="C1487" i="14" s="1"/>
  <c r="D1487" i="14" s="1"/>
  <c r="E1487" i="14" l="1"/>
  <c r="F1487" i="14" s="1"/>
  <c r="A1489" i="14"/>
  <c r="B1488" i="14"/>
  <c r="C1488" i="14" s="1"/>
  <c r="D1488" i="14" s="1"/>
  <c r="E1488" i="14" l="1"/>
  <c r="F1488" i="14" s="1"/>
  <c r="A1490" i="14"/>
  <c r="B1489" i="14"/>
  <c r="C1489" i="14" s="1"/>
  <c r="D1489" i="14" s="1"/>
  <c r="E1489" i="14" l="1"/>
  <c r="F1489" i="14" s="1"/>
  <c r="B1490" i="14"/>
  <c r="C1490" i="14" s="1"/>
  <c r="D1490" i="14" s="1"/>
  <c r="A1491" i="14"/>
  <c r="E1490" i="14" l="1"/>
  <c r="F1490" i="14" s="1"/>
  <c r="A1492" i="14"/>
  <c r="B1491" i="14"/>
  <c r="C1491" i="14" s="1"/>
  <c r="D1491" i="14" s="1"/>
  <c r="E1491" i="14" l="1"/>
  <c r="F1491" i="14" s="1"/>
  <c r="A1493" i="14"/>
  <c r="B1492" i="14"/>
  <c r="C1492" i="14" s="1"/>
  <c r="D1492" i="14" s="1"/>
  <c r="E1492" i="14" l="1"/>
  <c r="F1492" i="14" s="1"/>
  <c r="B1493" i="14"/>
  <c r="C1493" i="14" s="1"/>
  <c r="D1493" i="14" s="1"/>
  <c r="A1494" i="14"/>
  <c r="E1493" i="14" l="1"/>
  <c r="F1493" i="14" s="1"/>
  <c r="B1494" i="14"/>
  <c r="C1494" i="14" s="1"/>
  <c r="D1494" i="14" s="1"/>
  <c r="A1495" i="14"/>
  <c r="E1494" i="14" l="1"/>
  <c r="F1494" i="14" s="1"/>
  <c r="B1495" i="14"/>
  <c r="C1495" i="14" s="1"/>
  <c r="D1495" i="14" s="1"/>
  <c r="A1496" i="14"/>
  <c r="E1495" i="14" l="1"/>
  <c r="F1495" i="14" s="1"/>
  <c r="A1497" i="14"/>
  <c r="B1496" i="14"/>
  <c r="C1496" i="14" s="1"/>
  <c r="D1496" i="14" s="1"/>
  <c r="E1496" i="14" l="1"/>
  <c r="F1496" i="14" s="1"/>
  <c r="A1498" i="14"/>
  <c r="B1497" i="14"/>
  <c r="C1497" i="14" s="1"/>
  <c r="D1497" i="14" s="1"/>
  <c r="E1497" i="14" l="1"/>
  <c r="F1497" i="14" s="1"/>
  <c r="A1499" i="14"/>
  <c r="B1498" i="14"/>
  <c r="C1498" i="14" s="1"/>
  <c r="D1498" i="14" s="1"/>
  <c r="E1498" i="14" l="1"/>
  <c r="F1498" i="14" s="1"/>
  <c r="B1499" i="14"/>
  <c r="C1499" i="14" s="1"/>
  <c r="D1499" i="14" s="1"/>
  <c r="A1500" i="14"/>
  <c r="E1499" i="14" l="1"/>
  <c r="F1499" i="14" s="1"/>
  <c r="A1501" i="14"/>
  <c r="B1500" i="14"/>
  <c r="C1500" i="14" s="1"/>
  <c r="D1500" i="14" s="1"/>
  <c r="E1500" i="14" l="1"/>
  <c r="F1500" i="14" s="1"/>
  <c r="A1502" i="14"/>
  <c r="B1501" i="14"/>
  <c r="C1501" i="14" s="1"/>
  <c r="D1501" i="14" s="1"/>
  <c r="E1501" i="14" l="1"/>
  <c r="F1501" i="14" s="1"/>
  <c r="B1502" i="14"/>
  <c r="C1502" i="14" s="1"/>
  <c r="D1502" i="14" s="1"/>
  <c r="A1503" i="14"/>
  <c r="E1502" i="14" l="1"/>
  <c r="F1502" i="14" s="1"/>
  <c r="A1504" i="14"/>
  <c r="B1503" i="14"/>
  <c r="C1503" i="14" s="1"/>
  <c r="D1503" i="14" s="1"/>
  <c r="E1503" i="14" l="1"/>
  <c r="F1503" i="14" s="1"/>
  <c r="A1505" i="14"/>
  <c r="B1504" i="14"/>
  <c r="C1504" i="14" s="1"/>
  <c r="D1504" i="14" s="1"/>
  <c r="E1504" i="14" l="1"/>
  <c r="F1504" i="14" s="1"/>
  <c r="B1505" i="14"/>
  <c r="C1505" i="14" s="1"/>
  <c r="D1505" i="14" s="1"/>
  <c r="A1506" i="14"/>
  <c r="E1505" i="14" l="1"/>
  <c r="F1505" i="14" s="1"/>
  <c r="A1507" i="14"/>
  <c r="B1506" i="14"/>
  <c r="C1506" i="14" s="1"/>
  <c r="D1506" i="14" s="1"/>
  <c r="E1506" i="14" l="1"/>
  <c r="F1506" i="14" s="1"/>
  <c r="A1508" i="14"/>
  <c r="B1507" i="14"/>
  <c r="C1507" i="14" s="1"/>
  <c r="D1507" i="14" s="1"/>
  <c r="E1507" i="14" l="1"/>
  <c r="F1507" i="14" s="1"/>
  <c r="B1508" i="14"/>
  <c r="C1508" i="14" s="1"/>
  <c r="D1508" i="14" s="1"/>
  <c r="A1509" i="14"/>
  <c r="E1508" i="14" l="1"/>
  <c r="F1508" i="14" s="1"/>
  <c r="A1510" i="14"/>
  <c r="B1509" i="14"/>
  <c r="C1509" i="14" s="1"/>
  <c r="D1509" i="14" s="1"/>
  <c r="E1509" i="14" l="1"/>
  <c r="F1509" i="14" s="1"/>
  <c r="B1510" i="14"/>
  <c r="C1510" i="14" s="1"/>
  <c r="D1510" i="14" s="1"/>
  <c r="A1511" i="14"/>
  <c r="E1510" i="14" l="1"/>
  <c r="F1510" i="14" s="1"/>
  <c r="B1511" i="14"/>
  <c r="C1511" i="14" s="1"/>
  <c r="D1511" i="14" s="1"/>
  <c r="A1512" i="14"/>
  <c r="E1511" i="14" l="1"/>
  <c r="F1511" i="14" s="1"/>
  <c r="A1513" i="14"/>
  <c r="B1512" i="14"/>
  <c r="C1512" i="14" s="1"/>
  <c r="D1512" i="14" s="1"/>
  <c r="E1512" i="14" l="1"/>
  <c r="F1512" i="14" s="1"/>
  <c r="A1514" i="14"/>
  <c r="B1513" i="14"/>
  <c r="C1513" i="14" s="1"/>
  <c r="D1513" i="14" s="1"/>
  <c r="E1513" i="14" l="1"/>
  <c r="F1513" i="14" s="1"/>
  <c r="A1515" i="14"/>
  <c r="B1514" i="14"/>
  <c r="C1514" i="14" s="1"/>
  <c r="D1514" i="14" s="1"/>
  <c r="E1514" i="14" l="1"/>
  <c r="F1514" i="14" s="1"/>
  <c r="A1516" i="14"/>
  <c r="B1515" i="14"/>
  <c r="C1515" i="14" s="1"/>
  <c r="D1515" i="14" s="1"/>
  <c r="E1515" i="14" l="1"/>
  <c r="F1515" i="14" s="1"/>
  <c r="A1517" i="14"/>
  <c r="B1516" i="14"/>
  <c r="C1516" i="14" s="1"/>
  <c r="D1516" i="14" s="1"/>
  <c r="E1516" i="14" l="1"/>
  <c r="F1516" i="14" s="1"/>
  <c r="A1518" i="14"/>
  <c r="B1517" i="14"/>
  <c r="C1517" i="14" s="1"/>
  <c r="D1517" i="14" s="1"/>
  <c r="E1517" i="14" l="1"/>
  <c r="F1517" i="14" s="1"/>
  <c r="A1519" i="14"/>
  <c r="B1518" i="14"/>
  <c r="C1518" i="14" s="1"/>
  <c r="D1518" i="14" s="1"/>
  <c r="E1518" i="14" l="1"/>
  <c r="F1518" i="14" s="1"/>
  <c r="A1520" i="14"/>
  <c r="B1519" i="14"/>
  <c r="C1519" i="14" s="1"/>
  <c r="D1519" i="14" s="1"/>
  <c r="E1519" i="14" l="1"/>
  <c r="F1519" i="14" s="1"/>
  <c r="A1521" i="14"/>
  <c r="B1520" i="14"/>
  <c r="C1520" i="14" s="1"/>
  <c r="D1520" i="14" s="1"/>
  <c r="E1520" i="14" l="1"/>
  <c r="F1520" i="14" s="1"/>
  <c r="A1522" i="14"/>
  <c r="B1521" i="14"/>
  <c r="C1521" i="14" s="1"/>
  <c r="D1521" i="14" s="1"/>
  <c r="E1521" i="14" l="1"/>
  <c r="F1521" i="14" s="1"/>
  <c r="A1523" i="14"/>
  <c r="B1522" i="14"/>
  <c r="C1522" i="14" s="1"/>
  <c r="D1522" i="14" s="1"/>
  <c r="E1522" i="14" l="1"/>
  <c r="F1522" i="14" s="1"/>
  <c r="A1524" i="14"/>
  <c r="B1523" i="14"/>
  <c r="C1523" i="14" s="1"/>
  <c r="D1523" i="14" s="1"/>
  <c r="E1523" i="14" l="1"/>
  <c r="F1523" i="14" s="1"/>
  <c r="A1525" i="14"/>
  <c r="B1524" i="14"/>
  <c r="C1524" i="14" s="1"/>
  <c r="D1524" i="14" s="1"/>
  <c r="E1524" i="14" l="1"/>
  <c r="F1524" i="14" s="1"/>
  <c r="B1525" i="14"/>
  <c r="C1525" i="14" s="1"/>
  <c r="D1525" i="14" s="1"/>
  <c r="A1526" i="14"/>
  <c r="E1525" i="14" l="1"/>
  <c r="F1525" i="14" s="1"/>
  <c r="A1527" i="14"/>
  <c r="B1526" i="14"/>
  <c r="C1526" i="14" s="1"/>
  <c r="D1526" i="14" s="1"/>
  <c r="E1526" i="14" l="1"/>
  <c r="F1526" i="14" s="1"/>
  <c r="A1528" i="14"/>
  <c r="B1527" i="14"/>
  <c r="C1527" i="14" s="1"/>
  <c r="D1527" i="14" s="1"/>
  <c r="E1527" i="14" l="1"/>
  <c r="F1527" i="14" s="1"/>
  <c r="A1529" i="14"/>
  <c r="B1528" i="14"/>
  <c r="C1528" i="14" s="1"/>
  <c r="D1528" i="14" s="1"/>
  <c r="E1528" i="14" l="1"/>
  <c r="F1528" i="14" s="1"/>
  <c r="B1529" i="14"/>
  <c r="C1529" i="14" s="1"/>
  <c r="D1529" i="14" s="1"/>
  <c r="A1530" i="14"/>
  <c r="E1529" i="14" l="1"/>
  <c r="F1529" i="14" s="1"/>
  <c r="A1531" i="14"/>
  <c r="B1530" i="14"/>
  <c r="C1530" i="14" s="1"/>
  <c r="D1530" i="14" s="1"/>
  <c r="E1530" i="14" l="1"/>
  <c r="F1530" i="14" s="1"/>
  <c r="A1532" i="14"/>
  <c r="B1531" i="14"/>
  <c r="C1531" i="14" s="1"/>
  <c r="D1531" i="14" s="1"/>
  <c r="E1531" i="14" l="1"/>
  <c r="F1531" i="14" s="1"/>
  <c r="A1533" i="14"/>
  <c r="B1532" i="14"/>
  <c r="C1532" i="14" s="1"/>
  <c r="D1532" i="14" s="1"/>
  <c r="E1532" i="14" l="1"/>
  <c r="F1532" i="14" s="1"/>
  <c r="A1534" i="14"/>
  <c r="B1533" i="14"/>
  <c r="C1533" i="14" s="1"/>
  <c r="D1533" i="14" s="1"/>
  <c r="E1533" i="14" l="1"/>
  <c r="F1533" i="14" s="1"/>
  <c r="A1535" i="14"/>
  <c r="B1534" i="14"/>
  <c r="C1534" i="14" s="1"/>
  <c r="D1534" i="14" s="1"/>
  <c r="E1534" i="14" l="1"/>
  <c r="F1534" i="14" s="1"/>
  <c r="A1536" i="14"/>
  <c r="B1535" i="14"/>
  <c r="C1535" i="14" s="1"/>
  <c r="D1535" i="14" s="1"/>
  <c r="E1535" i="14" l="1"/>
  <c r="F1535" i="14" s="1"/>
  <c r="A1537" i="14"/>
  <c r="B1536" i="14"/>
  <c r="C1536" i="14" s="1"/>
  <c r="D1536" i="14" s="1"/>
  <c r="E1536" i="14" l="1"/>
  <c r="F1536" i="14" s="1"/>
  <c r="A1538" i="14"/>
  <c r="B1537" i="14"/>
  <c r="C1537" i="14" s="1"/>
  <c r="D1537" i="14" s="1"/>
  <c r="E1537" i="14" l="1"/>
  <c r="F1537" i="14" s="1"/>
  <c r="B1538" i="14"/>
  <c r="C1538" i="14" s="1"/>
  <c r="D1538" i="14" s="1"/>
  <c r="A1539" i="14"/>
  <c r="E1538" i="14" l="1"/>
  <c r="F1538" i="14" s="1"/>
  <c r="A1540" i="14"/>
  <c r="B1539" i="14"/>
  <c r="C1539" i="14" s="1"/>
  <c r="D1539" i="14" s="1"/>
  <c r="E1539" i="14" l="1"/>
  <c r="F1539" i="14" s="1"/>
  <c r="A1541" i="14"/>
  <c r="B1540" i="14"/>
  <c r="C1540" i="14" s="1"/>
  <c r="D1540" i="14" s="1"/>
  <c r="E1540" i="14" l="1"/>
  <c r="F1540" i="14" s="1"/>
  <c r="A1542" i="14"/>
  <c r="B1541" i="14"/>
  <c r="C1541" i="14" s="1"/>
  <c r="D1541" i="14" s="1"/>
  <c r="E1541" i="14" l="1"/>
  <c r="F1541" i="14" s="1"/>
  <c r="B1542" i="14"/>
  <c r="C1542" i="14" s="1"/>
  <c r="D1542" i="14" s="1"/>
  <c r="A1543" i="14"/>
  <c r="E1542" i="14" l="1"/>
  <c r="F1542" i="14" s="1"/>
  <c r="A1544" i="14"/>
  <c r="B1543" i="14"/>
  <c r="C1543" i="14" s="1"/>
  <c r="D1543" i="14" s="1"/>
  <c r="E1543" i="14" l="1"/>
  <c r="F1543" i="14" s="1"/>
  <c r="A1545" i="14"/>
  <c r="B1544" i="14"/>
  <c r="C1544" i="14" s="1"/>
  <c r="D1544" i="14" s="1"/>
  <c r="E1544" i="14" l="1"/>
  <c r="F1544" i="14" s="1"/>
  <c r="B1545" i="14"/>
  <c r="C1545" i="14" s="1"/>
  <c r="D1545" i="14" s="1"/>
  <c r="A1546" i="14"/>
  <c r="E1545" i="14" l="1"/>
  <c r="F1545" i="14" s="1"/>
  <c r="A1547" i="14"/>
  <c r="B1546" i="14"/>
  <c r="C1546" i="14" s="1"/>
  <c r="D1546" i="14" s="1"/>
  <c r="E1546" i="14" l="1"/>
  <c r="F1546" i="14" s="1"/>
  <c r="A1548" i="14"/>
  <c r="B1547" i="14"/>
  <c r="C1547" i="14" s="1"/>
  <c r="D1547" i="14" s="1"/>
  <c r="E1547" i="14" l="1"/>
  <c r="F1547" i="14" s="1"/>
  <c r="A1549" i="14"/>
  <c r="B1548" i="14"/>
  <c r="C1548" i="14" s="1"/>
  <c r="D1548" i="14" s="1"/>
  <c r="E1548" i="14" l="1"/>
  <c r="F1548" i="14" s="1"/>
  <c r="A1550" i="14"/>
  <c r="B1549" i="14"/>
  <c r="C1549" i="14" s="1"/>
  <c r="D1549" i="14" s="1"/>
  <c r="E1549" i="14" l="1"/>
  <c r="F1549" i="14" s="1"/>
  <c r="A1551" i="14"/>
  <c r="B1550" i="14"/>
  <c r="C1550" i="14" s="1"/>
  <c r="D1550" i="14" s="1"/>
  <c r="E1550" i="14" l="1"/>
  <c r="F1550" i="14" s="1"/>
  <c r="A1552" i="14"/>
  <c r="B1551" i="14"/>
  <c r="C1551" i="14" s="1"/>
  <c r="D1551" i="14" s="1"/>
  <c r="E1551" i="14" l="1"/>
  <c r="F1551" i="14" s="1"/>
  <c r="B1552" i="14"/>
  <c r="C1552" i="14" s="1"/>
  <c r="D1552" i="14" s="1"/>
  <c r="A1553" i="14"/>
  <c r="E1552" i="14" l="1"/>
  <c r="F1552" i="14" s="1"/>
  <c r="A1554" i="14"/>
  <c r="B1553" i="14"/>
  <c r="C1553" i="14" s="1"/>
  <c r="D1553" i="14" s="1"/>
  <c r="E1553" i="14" l="1"/>
  <c r="F1553" i="14" s="1"/>
  <c r="B1554" i="14"/>
  <c r="C1554" i="14" s="1"/>
  <c r="D1554" i="14" s="1"/>
  <c r="A1555" i="14"/>
  <c r="E1554" i="14" l="1"/>
  <c r="F1554" i="14" s="1"/>
  <c r="A1556" i="14"/>
  <c r="B1555" i="14"/>
  <c r="C1555" i="14" s="1"/>
  <c r="D1555" i="14" s="1"/>
  <c r="E1555" i="14" l="1"/>
  <c r="F1555" i="14" s="1"/>
  <c r="A1557" i="14"/>
  <c r="B1556" i="14"/>
  <c r="C1556" i="14" s="1"/>
  <c r="D1556" i="14" s="1"/>
  <c r="E1556" i="14" l="1"/>
  <c r="F1556" i="14" s="1"/>
  <c r="A1558" i="14"/>
  <c r="B1557" i="14"/>
  <c r="C1557" i="14" s="1"/>
  <c r="D1557" i="14" s="1"/>
  <c r="E1557" i="14" l="1"/>
  <c r="F1557" i="14" s="1"/>
  <c r="A1559" i="14"/>
  <c r="B1558" i="14"/>
  <c r="C1558" i="14" s="1"/>
  <c r="D1558" i="14" s="1"/>
  <c r="E1558" i="14" l="1"/>
  <c r="F1558" i="14" s="1"/>
  <c r="A1560" i="14"/>
  <c r="B1559" i="14"/>
  <c r="C1559" i="14" s="1"/>
  <c r="D1559" i="14" s="1"/>
  <c r="E1559" i="14" l="1"/>
  <c r="F1559" i="14" s="1"/>
  <c r="A1561" i="14"/>
  <c r="B1560" i="14"/>
  <c r="C1560" i="14" s="1"/>
  <c r="D1560" i="14" s="1"/>
  <c r="E1560" i="14" l="1"/>
  <c r="F1560" i="14" s="1"/>
  <c r="A1562" i="14"/>
  <c r="B1561" i="14"/>
  <c r="C1561" i="14" s="1"/>
  <c r="D1561" i="14" s="1"/>
  <c r="E1561" i="14" l="1"/>
  <c r="F1561" i="14" s="1"/>
  <c r="A1563" i="14"/>
  <c r="B1562" i="14"/>
  <c r="C1562" i="14" s="1"/>
  <c r="D1562" i="14" s="1"/>
  <c r="E1562" i="14" l="1"/>
  <c r="F1562" i="14" s="1"/>
  <c r="A1564" i="14"/>
  <c r="B1563" i="14"/>
  <c r="C1563" i="14" s="1"/>
  <c r="D1563" i="14" s="1"/>
  <c r="E1563" i="14" l="1"/>
  <c r="F1563" i="14" s="1"/>
  <c r="A1565" i="14"/>
  <c r="B1564" i="14"/>
  <c r="C1564" i="14" s="1"/>
  <c r="D1564" i="14" s="1"/>
  <c r="E1564" i="14" l="1"/>
  <c r="F1564" i="14" s="1"/>
  <c r="A1566" i="14"/>
  <c r="B1565" i="14"/>
  <c r="C1565" i="14" s="1"/>
  <c r="D1565" i="14" s="1"/>
  <c r="E1565" i="14" l="1"/>
  <c r="F1565" i="14" s="1"/>
  <c r="A1567" i="14"/>
  <c r="B1566" i="14"/>
  <c r="C1566" i="14" s="1"/>
  <c r="D1566" i="14" s="1"/>
  <c r="E1566" i="14" l="1"/>
  <c r="F1566" i="14" s="1"/>
  <c r="B1567" i="14"/>
  <c r="C1567" i="14" s="1"/>
  <c r="D1567" i="14" s="1"/>
  <c r="A1568" i="14"/>
  <c r="E1567" i="14" l="1"/>
  <c r="F1567" i="14" s="1"/>
  <c r="A1569" i="14"/>
  <c r="B1568" i="14"/>
  <c r="C1568" i="14" s="1"/>
  <c r="D1568" i="14" s="1"/>
  <c r="E1568" i="14" l="1"/>
  <c r="F1568" i="14" s="1"/>
  <c r="A1570" i="14"/>
  <c r="B1569" i="14"/>
  <c r="C1569" i="14" s="1"/>
  <c r="D1569" i="14" s="1"/>
  <c r="E1569" i="14" l="1"/>
  <c r="F1569" i="14" s="1"/>
  <c r="A1571" i="14"/>
  <c r="B1570" i="14"/>
  <c r="C1570" i="14" s="1"/>
  <c r="D1570" i="14" s="1"/>
  <c r="E1570" i="14" l="1"/>
  <c r="F1570" i="14" s="1"/>
  <c r="A1572" i="14"/>
  <c r="B1571" i="14"/>
  <c r="C1571" i="14" s="1"/>
  <c r="D1571" i="14" s="1"/>
  <c r="E1571" i="14" l="1"/>
  <c r="F1571" i="14" s="1"/>
  <c r="A1573" i="14"/>
  <c r="B1572" i="14"/>
  <c r="C1572" i="14" s="1"/>
  <c r="D1572" i="14" s="1"/>
  <c r="E1572" i="14" l="1"/>
  <c r="F1572" i="14" s="1"/>
  <c r="A1574" i="14"/>
  <c r="B1573" i="14"/>
  <c r="C1573" i="14" s="1"/>
  <c r="D1573" i="14" s="1"/>
  <c r="E1573" i="14" l="1"/>
  <c r="F1573" i="14" s="1"/>
  <c r="A1575" i="14"/>
  <c r="B1574" i="14"/>
  <c r="C1574" i="14" s="1"/>
  <c r="D1574" i="14" s="1"/>
  <c r="E1574" i="14" l="1"/>
  <c r="F1574" i="14" s="1"/>
  <c r="A1576" i="14"/>
  <c r="B1575" i="14"/>
  <c r="C1575" i="14" s="1"/>
  <c r="D1575" i="14" s="1"/>
  <c r="E1575" i="14" l="1"/>
  <c r="F1575" i="14" s="1"/>
  <c r="B1576" i="14"/>
  <c r="C1576" i="14" s="1"/>
  <c r="D1576" i="14" s="1"/>
  <c r="A1577" i="14"/>
  <c r="E1576" i="14" l="1"/>
  <c r="F1576" i="14" s="1"/>
  <c r="A1578" i="14"/>
  <c r="B1577" i="14"/>
  <c r="C1577" i="14" s="1"/>
  <c r="D1577" i="14" s="1"/>
  <c r="E1577" i="14" l="1"/>
  <c r="F1577" i="14" s="1"/>
  <c r="A1579" i="14"/>
  <c r="B1578" i="14"/>
  <c r="C1578" i="14" s="1"/>
  <c r="D1578" i="14" s="1"/>
  <c r="E1578" i="14" l="1"/>
  <c r="F1578" i="14" s="1"/>
  <c r="A1580" i="14"/>
  <c r="B1579" i="14"/>
  <c r="C1579" i="14" s="1"/>
  <c r="D1579" i="14" s="1"/>
  <c r="E1579" i="14" l="1"/>
  <c r="F1579" i="14" s="1"/>
  <c r="A1581" i="14"/>
  <c r="B1580" i="14"/>
  <c r="C1580" i="14" s="1"/>
  <c r="D1580" i="14" s="1"/>
  <c r="E1580" i="14" l="1"/>
  <c r="F1580" i="14" s="1"/>
  <c r="A1582" i="14"/>
  <c r="B1581" i="14"/>
  <c r="C1581" i="14" s="1"/>
  <c r="D1581" i="14" s="1"/>
  <c r="E1581" i="14" l="1"/>
  <c r="F1581" i="14" s="1"/>
  <c r="A1583" i="14"/>
  <c r="B1582" i="14"/>
  <c r="C1582" i="14" s="1"/>
  <c r="D1582" i="14" s="1"/>
  <c r="E1582" i="14" l="1"/>
  <c r="F1582" i="14" s="1"/>
  <c r="A1584" i="14"/>
  <c r="B1583" i="14"/>
  <c r="C1583" i="14" s="1"/>
  <c r="D1583" i="14" s="1"/>
  <c r="E1583" i="14" l="1"/>
  <c r="F1583" i="14" s="1"/>
  <c r="B1584" i="14"/>
  <c r="C1584" i="14" s="1"/>
  <c r="D1584" i="14" s="1"/>
  <c r="A1585" i="14"/>
  <c r="E1584" i="14" l="1"/>
  <c r="F1584" i="14" s="1"/>
  <c r="B1585" i="14"/>
  <c r="C1585" i="14" s="1"/>
  <c r="D1585" i="14" s="1"/>
  <c r="A1586" i="14"/>
  <c r="E1585" i="14" l="1"/>
  <c r="F1585" i="14" s="1"/>
  <c r="B1586" i="14"/>
  <c r="C1586" i="14" s="1"/>
  <c r="D1586" i="14" s="1"/>
  <c r="A1587" i="14"/>
  <c r="E1586" i="14" l="1"/>
  <c r="F1586" i="14" s="1"/>
  <c r="A1588" i="14"/>
  <c r="B1587" i="14"/>
  <c r="C1587" i="14" s="1"/>
  <c r="D1587" i="14" s="1"/>
  <c r="E1587" i="14" l="1"/>
  <c r="F1587" i="14" s="1"/>
  <c r="A1589" i="14"/>
  <c r="B1588" i="14"/>
  <c r="C1588" i="14" s="1"/>
  <c r="D1588" i="14" s="1"/>
  <c r="E1588" i="14" l="1"/>
  <c r="F1588" i="14" s="1"/>
  <c r="A1590" i="14"/>
  <c r="B1589" i="14"/>
  <c r="C1589" i="14" s="1"/>
  <c r="D1589" i="14" s="1"/>
  <c r="E1589" i="14" l="1"/>
  <c r="F1589" i="14" s="1"/>
  <c r="A1591" i="14"/>
  <c r="B1590" i="14"/>
  <c r="C1590" i="14" s="1"/>
  <c r="D1590" i="14" s="1"/>
  <c r="E1590" i="14" l="1"/>
  <c r="F1590" i="14" s="1"/>
  <c r="A1592" i="14"/>
  <c r="B1591" i="14"/>
  <c r="C1591" i="14" s="1"/>
  <c r="D1591" i="14" s="1"/>
  <c r="E1591" i="14" l="1"/>
  <c r="F1591" i="14" s="1"/>
  <c r="A1593" i="14"/>
  <c r="B1592" i="14"/>
  <c r="C1592" i="14" s="1"/>
  <c r="D1592" i="14" s="1"/>
  <c r="E1592" i="14" l="1"/>
  <c r="F1592" i="14" s="1"/>
  <c r="A1594" i="14"/>
  <c r="B1593" i="14"/>
  <c r="C1593" i="14" s="1"/>
  <c r="D1593" i="14" s="1"/>
  <c r="E1593" i="14" l="1"/>
  <c r="F1593" i="14" s="1"/>
  <c r="A1595" i="14"/>
  <c r="B1594" i="14"/>
  <c r="C1594" i="14" s="1"/>
  <c r="D1594" i="14" s="1"/>
  <c r="E1594" i="14" l="1"/>
  <c r="F1594" i="14" s="1"/>
  <c r="A1596" i="14"/>
  <c r="B1595" i="14"/>
  <c r="C1595" i="14" s="1"/>
  <c r="D1595" i="14" s="1"/>
  <c r="E1595" i="14" l="1"/>
  <c r="F1595" i="14" s="1"/>
  <c r="B1596" i="14"/>
  <c r="C1596" i="14" s="1"/>
  <c r="D1596" i="14" s="1"/>
  <c r="A1597" i="14"/>
  <c r="E1596" i="14" l="1"/>
  <c r="F1596" i="14" s="1"/>
  <c r="A1598" i="14"/>
  <c r="B1597" i="14"/>
  <c r="C1597" i="14" s="1"/>
  <c r="D1597" i="14" s="1"/>
  <c r="E1597" i="14" l="1"/>
  <c r="F1597" i="14" s="1"/>
  <c r="A1599" i="14"/>
  <c r="B1598" i="14"/>
  <c r="C1598" i="14" s="1"/>
  <c r="D1598" i="14" s="1"/>
  <c r="E1598" i="14" l="1"/>
  <c r="F1598" i="14" s="1"/>
  <c r="A1600" i="14"/>
  <c r="B1599" i="14"/>
  <c r="C1599" i="14" s="1"/>
  <c r="D1599" i="14" s="1"/>
  <c r="E1599" i="14" l="1"/>
  <c r="F1599" i="14" s="1"/>
  <c r="A1601" i="14"/>
  <c r="B1600" i="14"/>
  <c r="C1600" i="14" s="1"/>
  <c r="D1600" i="14" s="1"/>
  <c r="E1600" i="14" l="1"/>
  <c r="F1600" i="14" s="1"/>
  <c r="A1602" i="14"/>
  <c r="B1601" i="14"/>
  <c r="C1601" i="14" s="1"/>
  <c r="D1601" i="14" s="1"/>
  <c r="E1601" i="14" l="1"/>
  <c r="F1601" i="14" s="1"/>
  <c r="A1603" i="14"/>
  <c r="B1602" i="14"/>
  <c r="C1602" i="14" s="1"/>
  <c r="D1602" i="14" s="1"/>
  <c r="E1602" i="14" l="1"/>
  <c r="F1602" i="14" s="1"/>
  <c r="A1604" i="14"/>
  <c r="B1603" i="14"/>
  <c r="C1603" i="14" s="1"/>
  <c r="D1603" i="14" s="1"/>
  <c r="E1603" i="14" l="1"/>
  <c r="F1603" i="14" s="1"/>
  <c r="A1605" i="14"/>
  <c r="B1604" i="14"/>
  <c r="C1604" i="14" s="1"/>
  <c r="D1604" i="14" s="1"/>
  <c r="E1604" i="14" l="1"/>
  <c r="F1604" i="14" s="1"/>
  <c r="A1606" i="14"/>
  <c r="B1605" i="14"/>
  <c r="C1605" i="14" s="1"/>
  <c r="D1605" i="14" s="1"/>
  <c r="E1605" i="14" l="1"/>
  <c r="F1605" i="14" s="1"/>
  <c r="B1606" i="14"/>
  <c r="C1606" i="14" s="1"/>
  <c r="D1606" i="14" s="1"/>
  <c r="A1607" i="14"/>
  <c r="E1606" i="14" l="1"/>
  <c r="F1606" i="14" s="1"/>
  <c r="A1608" i="14"/>
  <c r="B1607" i="14"/>
  <c r="C1607" i="14" s="1"/>
  <c r="D1607" i="14" s="1"/>
  <c r="E1607" i="14" l="1"/>
  <c r="F1607" i="14" s="1"/>
  <c r="A1609" i="14"/>
  <c r="B1608" i="14"/>
  <c r="C1608" i="14" s="1"/>
  <c r="D1608" i="14" s="1"/>
  <c r="E1608" i="14" l="1"/>
  <c r="F1608" i="14" s="1"/>
  <c r="B1609" i="14"/>
  <c r="C1609" i="14" s="1"/>
  <c r="D1609" i="14" s="1"/>
  <c r="A1610" i="14"/>
  <c r="E1609" i="14" l="1"/>
  <c r="F1609" i="14" s="1"/>
  <c r="A1611" i="14"/>
  <c r="B1610" i="14"/>
  <c r="C1610" i="14" s="1"/>
  <c r="D1610" i="14" s="1"/>
  <c r="E1610" i="14" l="1"/>
  <c r="F1610" i="14" s="1"/>
  <c r="A1612" i="14"/>
  <c r="B1611" i="14"/>
  <c r="C1611" i="14" s="1"/>
  <c r="D1611" i="14" s="1"/>
  <c r="E1611" i="14" l="1"/>
  <c r="F1611" i="14" s="1"/>
  <c r="A1613" i="14"/>
  <c r="B1612" i="14"/>
  <c r="C1612" i="14" s="1"/>
  <c r="D1612" i="14" s="1"/>
  <c r="E1612" i="14" l="1"/>
  <c r="F1612" i="14" s="1"/>
  <c r="A1614" i="14"/>
  <c r="B1613" i="14"/>
  <c r="C1613" i="14" s="1"/>
  <c r="D1613" i="14" s="1"/>
  <c r="E1613" i="14" l="1"/>
  <c r="F1613" i="14" s="1"/>
  <c r="A1615" i="14"/>
  <c r="B1614" i="14"/>
  <c r="C1614" i="14" s="1"/>
  <c r="D1614" i="14" s="1"/>
  <c r="E1614" i="14" l="1"/>
  <c r="F1614" i="14" s="1"/>
  <c r="A1616" i="14"/>
  <c r="B1615" i="14"/>
  <c r="C1615" i="14" s="1"/>
  <c r="D1615" i="14" s="1"/>
  <c r="E1615" i="14" l="1"/>
  <c r="F1615" i="14" s="1"/>
  <c r="A1617" i="14"/>
  <c r="B1616" i="14"/>
  <c r="C1616" i="14" s="1"/>
  <c r="D1616" i="14" s="1"/>
  <c r="E1616" i="14" l="1"/>
  <c r="F1616" i="14" s="1"/>
  <c r="A1618" i="14"/>
  <c r="B1617" i="14"/>
  <c r="C1617" i="14" s="1"/>
  <c r="D1617" i="14" s="1"/>
  <c r="E1617" i="14" l="1"/>
  <c r="F1617" i="14" s="1"/>
  <c r="A1619" i="14"/>
  <c r="B1618" i="14"/>
  <c r="C1618" i="14" s="1"/>
  <c r="D1618" i="14" s="1"/>
  <c r="E1618" i="14" l="1"/>
  <c r="F1618" i="14" s="1"/>
  <c r="A1620" i="14"/>
  <c r="B1619" i="14"/>
  <c r="C1619" i="14" s="1"/>
  <c r="D1619" i="14" s="1"/>
  <c r="E1619" i="14" l="1"/>
  <c r="F1619" i="14" s="1"/>
  <c r="A1621" i="14"/>
  <c r="B1620" i="14"/>
  <c r="C1620" i="14" s="1"/>
  <c r="D1620" i="14" s="1"/>
  <c r="E1620" i="14" l="1"/>
  <c r="F1620" i="14" s="1"/>
  <c r="A1622" i="14"/>
  <c r="B1621" i="14"/>
  <c r="C1621" i="14" s="1"/>
  <c r="D1621" i="14" s="1"/>
  <c r="E1621" i="14" l="1"/>
  <c r="F1621" i="14" s="1"/>
  <c r="A1623" i="14"/>
  <c r="B1622" i="14"/>
  <c r="C1622" i="14" s="1"/>
  <c r="D1622" i="14" s="1"/>
  <c r="E1622" i="14" l="1"/>
  <c r="F1622" i="14" s="1"/>
  <c r="A1624" i="14"/>
  <c r="B1623" i="14"/>
  <c r="C1623" i="14" s="1"/>
  <c r="D1623" i="14" s="1"/>
  <c r="E1623" i="14" l="1"/>
  <c r="F1623" i="14" s="1"/>
  <c r="B1624" i="14"/>
  <c r="C1624" i="14" s="1"/>
  <c r="D1624" i="14" s="1"/>
  <c r="A1625" i="14"/>
  <c r="E1624" i="14" l="1"/>
  <c r="F1624" i="14" s="1"/>
  <c r="A1626" i="14"/>
  <c r="B1625" i="14"/>
  <c r="C1625" i="14" s="1"/>
  <c r="D1625" i="14" s="1"/>
  <c r="E1625" i="14" l="1"/>
  <c r="F1625" i="14" s="1"/>
  <c r="A1627" i="14"/>
  <c r="B1626" i="14"/>
  <c r="C1626" i="14" s="1"/>
  <c r="D1626" i="14" s="1"/>
  <c r="E1626" i="14" l="1"/>
  <c r="F1626" i="14" s="1"/>
  <c r="A1628" i="14"/>
  <c r="B1627" i="14"/>
  <c r="C1627" i="14" s="1"/>
  <c r="D1627" i="14" s="1"/>
  <c r="E1627" i="14" l="1"/>
  <c r="F1627" i="14" s="1"/>
  <c r="A1629" i="14"/>
  <c r="B1628" i="14"/>
  <c r="C1628" i="14" s="1"/>
  <c r="D1628" i="14" s="1"/>
  <c r="E1628" i="14" l="1"/>
  <c r="F1628" i="14" s="1"/>
  <c r="A1630" i="14"/>
  <c r="B1629" i="14"/>
  <c r="C1629" i="14" s="1"/>
  <c r="D1629" i="14" s="1"/>
  <c r="E1629" i="14" l="1"/>
  <c r="F1629" i="14" s="1"/>
  <c r="A1631" i="14"/>
  <c r="B1630" i="14"/>
  <c r="C1630" i="14" s="1"/>
  <c r="D1630" i="14" s="1"/>
  <c r="E1630" i="14" l="1"/>
  <c r="F1630" i="14" s="1"/>
  <c r="A1632" i="14"/>
  <c r="B1631" i="14"/>
  <c r="C1631" i="14" s="1"/>
  <c r="D1631" i="14" s="1"/>
  <c r="E1631" i="14" l="1"/>
  <c r="F1631" i="14" s="1"/>
  <c r="B1632" i="14"/>
  <c r="C1632" i="14" s="1"/>
  <c r="D1632" i="14" s="1"/>
  <c r="A1633" i="14"/>
  <c r="E1632" i="14" l="1"/>
  <c r="F1632" i="14" s="1"/>
  <c r="A1634" i="14"/>
  <c r="B1633" i="14"/>
  <c r="C1633" i="14" s="1"/>
  <c r="D1633" i="14" s="1"/>
  <c r="E1633" i="14" l="1"/>
  <c r="F1633" i="14" s="1"/>
  <c r="B1634" i="14"/>
  <c r="C1634" i="14" s="1"/>
  <c r="D1634" i="14" s="1"/>
  <c r="A1635" i="14"/>
  <c r="E1634" i="14" l="1"/>
  <c r="F1634" i="14" s="1"/>
  <c r="A1636" i="14"/>
  <c r="B1635" i="14"/>
  <c r="C1635" i="14" s="1"/>
  <c r="D1635" i="14" s="1"/>
  <c r="E1635" i="14" l="1"/>
  <c r="F1635" i="14" s="1"/>
  <c r="A1637" i="14"/>
  <c r="B1636" i="14"/>
  <c r="C1636" i="14" s="1"/>
  <c r="D1636" i="14" s="1"/>
  <c r="E1636" i="14" l="1"/>
  <c r="F1636" i="14" s="1"/>
  <c r="B1637" i="14"/>
  <c r="C1637" i="14" s="1"/>
  <c r="D1637" i="14" s="1"/>
  <c r="A1638" i="14"/>
  <c r="E1637" i="14" l="1"/>
  <c r="F1637" i="14" s="1"/>
  <c r="A1639" i="14"/>
  <c r="B1638" i="14"/>
  <c r="C1638" i="14" s="1"/>
  <c r="D1638" i="14" s="1"/>
  <c r="E1638" i="14" l="1"/>
  <c r="F1638" i="14" s="1"/>
  <c r="A1640" i="14"/>
  <c r="B1639" i="14"/>
  <c r="C1639" i="14" s="1"/>
  <c r="D1639" i="14" s="1"/>
  <c r="E1639" i="14" l="1"/>
  <c r="F1639" i="14" s="1"/>
  <c r="B1640" i="14"/>
  <c r="C1640" i="14" s="1"/>
  <c r="D1640" i="14" s="1"/>
  <c r="A1641" i="14"/>
  <c r="E1640" i="14" l="1"/>
  <c r="F1640" i="14" s="1"/>
  <c r="B1641" i="14"/>
  <c r="C1641" i="14" s="1"/>
  <c r="D1641" i="14" s="1"/>
  <c r="A1642" i="14"/>
  <c r="E1641" i="14" l="1"/>
  <c r="F1641" i="14" s="1"/>
  <c r="A1643" i="14"/>
  <c r="B1642" i="14"/>
  <c r="C1642" i="14" s="1"/>
  <c r="D1642" i="14" s="1"/>
  <c r="E1642" i="14" l="1"/>
  <c r="F1642" i="14" s="1"/>
  <c r="A1644" i="14"/>
  <c r="B1643" i="14"/>
  <c r="C1643" i="14" s="1"/>
  <c r="D1643" i="14" s="1"/>
  <c r="E1643" i="14" l="1"/>
  <c r="F1643" i="14" s="1"/>
  <c r="A1645" i="14"/>
  <c r="B1644" i="14"/>
  <c r="C1644" i="14" s="1"/>
  <c r="D1644" i="14" s="1"/>
  <c r="E1644" i="14" l="1"/>
  <c r="F1644" i="14" s="1"/>
  <c r="A1646" i="14"/>
  <c r="B1645" i="14"/>
  <c r="C1645" i="14" s="1"/>
  <c r="D1645" i="14" s="1"/>
  <c r="E1645" i="14" l="1"/>
  <c r="F1645" i="14" s="1"/>
  <c r="A1647" i="14"/>
  <c r="B1646" i="14"/>
  <c r="C1646" i="14" s="1"/>
  <c r="D1646" i="14" s="1"/>
  <c r="E1646" i="14" l="1"/>
  <c r="F1646" i="14" s="1"/>
  <c r="B1647" i="14"/>
  <c r="C1647" i="14" s="1"/>
  <c r="D1647" i="14" s="1"/>
  <c r="A1648" i="14"/>
  <c r="E1647" i="14" l="1"/>
  <c r="F1647" i="14" s="1"/>
  <c r="A1649" i="14"/>
  <c r="B1648" i="14"/>
  <c r="C1648" i="14" s="1"/>
  <c r="D1648" i="14" s="1"/>
  <c r="E1648" i="14" l="1"/>
  <c r="F1648" i="14" s="1"/>
  <c r="A1650" i="14"/>
  <c r="B1649" i="14"/>
  <c r="C1649" i="14" s="1"/>
  <c r="D1649" i="14" s="1"/>
  <c r="E1649" i="14" l="1"/>
  <c r="F1649" i="14" s="1"/>
  <c r="A1651" i="14"/>
  <c r="B1650" i="14"/>
  <c r="C1650" i="14" s="1"/>
  <c r="D1650" i="14" s="1"/>
  <c r="E1650" i="14" l="1"/>
  <c r="F1650" i="14" s="1"/>
  <c r="A1652" i="14"/>
  <c r="B1651" i="14"/>
  <c r="C1651" i="14" s="1"/>
  <c r="D1651" i="14" s="1"/>
  <c r="E1651" i="14" l="1"/>
  <c r="F1651" i="14" s="1"/>
  <c r="A1653" i="14"/>
  <c r="B1652" i="14"/>
  <c r="C1652" i="14" s="1"/>
  <c r="D1652" i="14" s="1"/>
  <c r="E1652" i="14" l="1"/>
  <c r="F1652" i="14" s="1"/>
  <c r="A1654" i="14"/>
  <c r="B1653" i="14"/>
  <c r="C1653" i="14" s="1"/>
  <c r="D1653" i="14" s="1"/>
  <c r="E1653" i="14" l="1"/>
  <c r="F1653" i="14" s="1"/>
  <c r="A1655" i="14"/>
  <c r="B1654" i="14"/>
  <c r="C1654" i="14" s="1"/>
  <c r="D1654" i="14" s="1"/>
  <c r="E1654" i="14" l="1"/>
  <c r="F1654" i="14" s="1"/>
  <c r="A1656" i="14"/>
  <c r="B1655" i="14"/>
  <c r="C1655" i="14" s="1"/>
  <c r="D1655" i="14" s="1"/>
  <c r="E1655" i="14" l="1"/>
  <c r="F1655" i="14" s="1"/>
  <c r="A1657" i="14"/>
  <c r="B1656" i="14"/>
  <c r="C1656" i="14" s="1"/>
  <c r="D1656" i="14" s="1"/>
  <c r="E1656" i="14" l="1"/>
  <c r="F1656" i="14" s="1"/>
  <c r="A1658" i="14"/>
  <c r="B1657" i="14"/>
  <c r="C1657" i="14" s="1"/>
  <c r="D1657" i="14" s="1"/>
  <c r="E1657" i="14" l="1"/>
  <c r="F1657" i="14" s="1"/>
  <c r="B1658" i="14"/>
  <c r="C1658" i="14" s="1"/>
  <c r="D1658" i="14" s="1"/>
  <c r="A1659" i="14"/>
  <c r="E1658" i="14" l="1"/>
  <c r="F1658" i="14" s="1"/>
  <c r="B1659" i="14"/>
  <c r="C1659" i="14" s="1"/>
  <c r="D1659" i="14" s="1"/>
  <c r="A1660" i="14"/>
  <c r="E1659" i="14" l="1"/>
  <c r="F1659" i="14" s="1"/>
  <c r="A1661" i="14"/>
  <c r="B1660" i="14"/>
  <c r="C1660" i="14" s="1"/>
  <c r="D1660" i="14" s="1"/>
  <c r="E1660" i="14" l="1"/>
  <c r="F1660" i="14" s="1"/>
  <c r="A1662" i="14"/>
  <c r="B1661" i="14"/>
  <c r="C1661" i="14" s="1"/>
  <c r="D1661" i="14" s="1"/>
  <c r="E1661" i="14" l="1"/>
  <c r="F1661" i="14" s="1"/>
  <c r="A1663" i="14"/>
  <c r="B1662" i="14"/>
  <c r="C1662" i="14" s="1"/>
  <c r="D1662" i="14" s="1"/>
  <c r="E1662" i="14" l="1"/>
  <c r="F1662" i="14" s="1"/>
  <c r="B1663" i="14"/>
  <c r="C1663" i="14" s="1"/>
  <c r="D1663" i="14" s="1"/>
  <c r="A1664" i="14"/>
  <c r="E1663" i="14" l="1"/>
  <c r="F1663" i="14" s="1"/>
  <c r="A1665" i="14"/>
  <c r="B1664" i="14"/>
  <c r="C1664" i="14" s="1"/>
  <c r="D1664" i="14" s="1"/>
  <c r="E1664" i="14" l="1"/>
  <c r="F1664" i="14" s="1"/>
  <c r="A1666" i="14"/>
  <c r="B1665" i="14"/>
  <c r="C1665" i="14" s="1"/>
  <c r="D1665" i="14" s="1"/>
  <c r="E1665" i="14" l="1"/>
  <c r="F1665" i="14" s="1"/>
  <c r="A1667" i="14"/>
  <c r="B1666" i="14"/>
  <c r="C1666" i="14" s="1"/>
  <c r="D1666" i="14" s="1"/>
  <c r="E1666" i="14" l="1"/>
  <c r="F1666" i="14" s="1"/>
  <c r="A1668" i="14"/>
  <c r="B1667" i="14"/>
  <c r="C1667" i="14" s="1"/>
  <c r="D1667" i="14" s="1"/>
  <c r="E1667" i="14" l="1"/>
  <c r="F1667" i="14" s="1"/>
  <c r="A1669" i="14"/>
  <c r="B1668" i="14"/>
  <c r="C1668" i="14" s="1"/>
  <c r="D1668" i="14" s="1"/>
  <c r="E1668" i="14" l="1"/>
  <c r="F1668" i="14" s="1"/>
  <c r="A1670" i="14"/>
  <c r="B1669" i="14"/>
  <c r="C1669" i="14" s="1"/>
  <c r="D1669" i="14" s="1"/>
  <c r="E1669" i="14" l="1"/>
  <c r="F1669" i="14" s="1"/>
  <c r="A1671" i="14"/>
  <c r="B1670" i="14"/>
  <c r="C1670" i="14" s="1"/>
  <c r="D1670" i="14" s="1"/>
  <c r="E1670" i="14" l="1"/>
  <c r="F1670" i="14" s="1"/>
  <c r="A1672" i="14"/>
  <c r="B1671" i="14"/>
  <c r="C1671" i="14" s="1"/>
  <c r="D1671" i="14" s="1"/>
  <c r="E1671" i="14" l="1"/>
  <c r="F1671" i="14" s="1"/>
  <c r="A1673" i="14"/>
  <c r="B1672" i="14"/>
  <c r="C1672" i="14" s="1"/>
  <c r="D1672" i="14" s="1"/>
  <c r="E1672" i="14" l="1"/>
  <c r="F1672" i="14" s="1"/>
  <c r="B1673" i="14"/>
  <c r="C1673" i="14" s="1"/>
  <c r="D1673" i="14" s="1"/>
  <c r="A1674" i="14"/>
  <c r="E1673" i="14" l="1"/>
  <c r="F1673" i="14" s="1"/>
  <c r="B1674" i="14"/>
  <c r="C1674" i="14" s="1"/>
  <c r="D1674" i="14" s="1"/>
  <c r="A1675" i="14"/>
  <c r="E1674" i="14" l="1"/>
  <c r="F1674" i="14" s="1"/>
  <c r="B1675" i="14"/>
  <c r="C1675" i="14" s="1"/>
  <c r="D1675" i="14" s="1"/>
  <c r="A1676" i="14"/>
  <c r="E1675" i="14" l="1"/>
  <c r="F1675" i="14" s="1"/>
  <c r="A1677" i="14"/>
  <c r="B1676" i="14"/>
  <c r="C1676" i="14" s="1"/>
  <c r="D1676" i="14" s="1"/>
  <c r="E1676" i="14" l="1"/>
  <c r="F1676" i="14" s="1"/>
  <c r="A1678" i="14"/>
  <c r="B1677" i="14"/>
  <c r="C1677" i="14" s="1"/>
  <c r="D1677" i="14" s="1"/>
  <c r="E1677" i="14" l="1"/>
  <c r="F1677" i="14" s="1"/>
  <c r="A1679" i="14"/>
  <c r="B1678" i="14"/>
  <c r="C1678" i="14" s="1"/>
  <c r="D1678" i="14" s="1"/>
  <c r="E1678" i="14" l="1"/>
  <c r="F1678" i="14" s="1"/>
  <c r="A1680" i="14"/>
  <c r="B1679" i="14"/>
  <c r="C1679" i="14" s="1"/>
  <c r="D1679" i="14" s="1"/>
  <c r="E1679" i="14" l="1"/>
  <c r="F1679" i="14" s="1"/>
  <c r="A1681" i="14"/>
  <c r="B1680" i="14"/>
  <c r="C1680" i="14" s="1"/>
  <c r="D1680" i="14" s="1"/>
  <c r="E1680" i="14" l="1"/>
  <c r="F1680" i="14" s="1"/>
  <c r="A1682" i="14"/>
  <c r="B1681" i="14"/>
  <c r="C1681" i="14" s="1"/>
  <c r="D1681" i="14" s="1"/>
  <c r="E1681" i="14" l="1"/>
  <c r="F1681" i="14" s="1"/>
  <c r="B1682" i="14"/>
  <c r="C1682" i="14" s="1"/>
  <c r="D1682" i="14" s="1"/>
  <c r="A1683" i="14"/>
  <c r="E1682" i="14" l="1"/>
  <c r="F1682" i="14" s="1"/>
  <c r="A1684" i="14"/>
  <c r="B1683" i="14"/>
  <c r="C1683" i="14" s="1"/>
  <c r="D1683" i="14" s="1"/>
  <c r="E1683" i="14" l="1"/>
  <c r="F1683" i="14" s="1"/>
  <c r="A1685" i="14"/>
  <c r="B1684" i="14"/>
  <c r="C1684" i="14" s="1"/>
  <c r="D1684" i="14" s="1"/>
  <c r="E1684" i="14" l="1"/>
  <c r="F1684" i="14" s="1"/>
  <c r="B1685" i="14"/>
  <c r="C1685" i="14" s="1"/>
  <c r="D1685" i="14" s="1"/>
  <c r="A1686" i="14"/>
  <c r="E1685" i="14" l="1"/>
  <c r="F1685" i="14" s="1"/>
  <c r="A1687" i="14"/>
  <c r="B1686" i="14"/>
  <c r="C1686" i="14" s="1"/>
  <c r="D1686" i="14" s="1"/>
  <c r="E1686" i="14" l="1"/>
  <c r="F1686" i="14" s="1"/>
  <c r="B1687" i="14"/>
  <c r="C1687" i="14" s="1"/>
  <c r="D1687" i="14" s="1"/>
  <c r="A1688" i="14"/>
  <c r="E1687" i="14" l="1"/>
  <c r="F1687" i="14" s="1"/>
  <c r="A1689" i="14"/>
  <c r="B1688" i="14"/>
  <c r="C1688" i="14" s="1"/>
  <c r="D1688" i="14" s="1"/>
  <c r="E1688" i="14" l="1"/>
  <c r="F1688" i="14" s="1"/>
  <c r="A1690" i="14"/>
  <c r="B1689" i="14"/>
  <c r="C1689" i="14" s="1"/>
  <c r="D1689" i="14" s="1"/>
  <c r="E1689" i="14" l="1"/>
  <c r="F1689" i="14" s="1"/>
  <c r="B1690" i="14"/>
  <c r="C1690" i="14" s="1"/>
  <c r="D1690" i="14" s="1"/>
  <c r="A1691" i="14"/>
  <c r="E1690" i="14" l="1"/>
  <c r="F1690" i="14" s="1"/>
  <c r="A1692" i="14"/>
  <c r="B1691" i="14"/>
  <c r="C1691" i="14" s="1"/>
  <c r="D1691" i="14" s="1"/>
  <c r="E1691" i="14" l="1"/>
  <c r="F1691" i="14" s="1"/>
  <c r="A1693" i="14"/>
  <c r="B1692" i="14"/>
  <c r="C1692" i="14" s="1"/>
  <c r="D1692" i="14" s="1"/>
  <c r="E1692" i="14" l="1"/>
  <c r="F1692" i="14" s="1"/>
  <c r="A1694" i="14"/>
  <c r="B1693" i="14"/>
  <c r="C1693" i="14" s="1"/>
  <c r="D1693" i="14" s="1"/>
  <c r="E1693" i="14" l="1"/>
  <c r="F1693" i="14" s="1"/>
  <c r="B1694" i="14"/>
  <c r="C1694" i="14" s="1"/>
  <c r="D1694" i="14" s="1"/>
  <c r="A1695" i="14"/>
  <c r="E1694" i="14" l="1"/>
  <c r="F1694" i="14" s="1"/>
  <c r="A1696" i="14"/>
  <c r="B1695" i="14"/>
  <c r="C1695" i="14" s="1"/>
  <c r="D1695" i="14" s="1"/>
  <c r="E1695" i="14" l="1"/>
  <c r="F1695" i="14" s="1"/>
  <c r="B1696" i="14"/>
  <c r="C1696" i="14" s="1"/>
  <c r="D1696" i="14" s="1"/>
  <c r="A1697" i="14"/>
  <c r="E1696" i="14" l="1"/>
  <c r="F1696" i="14" s="1"/>
  <c r="A1698" i="14"/>
  <c r="B1697" i="14"/>
  <c r="C1697" i="14" s="1"/>
  <c r="D1697" i="14" s="1"/>
  <c r="E1697" i="14" l="1"/>
  <c r="F1697" i="14" s="1"/>
  <c r="A1699" i="14"/>
  <c r="B1698" i="14"/>
  <c r="C1698" i="14" s="1"/>
  <c r="D1698" i="14" s="1"/>
  <c r="E1698" i="14" l="1"/>
  <c r="F1698" i="14" s="1"/>
  <c r="A1700" i="14"/>
  <c r="B1699" i="14"/>
  <c r="C1699" i="14" s="1"/>
  <c r="D1699" i="14" s="1"/>
  <c r="E1699" i="14" l="1"/>
  <c r="F1699" i="14" s="1"/>
  <c r="A1701" i="14"/>
  <c r="B1700" i="14"/>
  <c r="C1700" i="14" s="1"/>
  <c r="D1700" i="14" s="1"/>
  <c r="E1700" i="14" l="1"/>
  <c r="F1700" i="14" s="1"/>
  <c r="A1702" i="14"/>
  <c r="B1701" i="14"/>
  <c r="C1701" i="14" s="1"/>
  <c r="D1701" i="14" s="1"/>
  <c r="E1701" i="14" l="1"/>
  <c r="F1701" i="14" s="1"/>
  <c r="A1703" i="14"/>
  <c r="B1702" i="14"/>
  <c r="C1702" i="14" s="1"/>
  <c r="D1702" i="14" s="1"/>
  <c r="E1702" i="14" l="1"/>
  <c r="F1702" i="14" s="1"/>
  <c r="B1703" i="14"/>
  <c r="C1703" i="14" s="1"/>
  <c r="D1703" i="14" s="1"/>
  <c r="A1704" i="14"/>
  <c r="E1703" i="14" l="1"/>
  <c r="F1703" i="14" s="1"/>
  <c r="A1705" i="14"/>
  <c r="B1704" i="14"/>
  <c r="C1704" i="14" s="1"/>
  <c r="D1704" i="14" s="1"/>
  <c r="E1704" i="14" l="1"/>
  <c r="F1704" i="14" s="1"/>
  <c r="A1706" i="14"/>
  <c r="B1705" i="14"/>
  <c r="C1705" i="14" s="1"/>
  <c r="D1705" i="14" s="1"/>
  <c r="E1705" i="14" l="1"/>
  <c r="F1705" i="14" s="1"/>
  <c r="A1707" i="14"/>
  <c r="B1706" i="14"/>
  <c r="C1706" i="14" s="1"/>
  <c r="D1706" i="14" s="1"/>
  <c r="E1706" i="14" l="1"/>
  <c r="F1706" i="14" s="1"/>
  <c r="A1708" i="14"/>
  <c r="B1707" i="14"/>
  <c r="C1707" i="14" s="1"/>
  <c r="D1707" i="14" s="1"/>
  <c r="E1707" i="14" l="1"/>
  <c r="F1707" i="14" s="1"/>
  <c r="A1709" i="14"/>
  <c r="B1708" i="14"/>
  <c r="C1708" i="14" s="1"/>
  <c r="D1708" i="14" s="1"/>
  <c r="E1708" i="14" l="1"/>
  <c r="F1708" i="14" s="1"/>
  <c r="A1710" i="14"/>
  <c r="B1709" i="14"/>
  <c r="C1709" i="14" s="1"/>
  <c r="D1709" i="14" s="1"/>
  <c r="E1709" i="14" l="1"/>
  <c r="F1709" i="14" s="1"/>
  <c r="A1711" i="14"/>
  <c r="B1710" i="14"/>
  <c r="C1710" i="14" s="1"/>
  <c r="D1710" i="14" s="1"/>
  <c r="E1710" i="14" l="1"/>
  <c r="F1710" i="14" s="1"/>
  <c r="A1712" i="14"/>
  <c r="B1711" i="14"/>
  <c r="C1711" i="14" s="1"/>
  <c r="D1711" i="14" s="1"/>
  <c r="E1711" i="14" l="1"/>
  <c r="F1711" i="14" s="1"/>
  <c r="A1713" i="14"/>
  <c r="B1712" i="14"/>
  <c r="C1712" i="14" s="1"/>
  <c r="D1712" i="14" s="1"/>
  <c r="E1712" i="14" l="1"/>
  <c r="F1712" i="14" s="1"/>
  <c r="A1714" i="14"/>
  <c r="B1713" i="14"/>
  <c r="C1713" i="14" s="1"/>
  <c r="D1713" i="14" s="1"/>
  <c r="E1713" i="14" l="1"/>
  <c r="F1713" i="14" s="1"/>
  <c r="A1715" i="14"/>
  <c r="B1714" i="14"/>
  <c r="C1714" i="14" s="1"/>
  <c r="D1714" i="14" s="1"/>
  <c r="E1714" i="14" l="1"/>
  <c r="F1714" i="14" s="1"/>
  <c r="A1716" i="14"/>
  <c r="B1715" i="14"/>
  <c r="C1715" i="14" s="1"/>
  <c r="D1715" i="14" s="1"/>
  <c r="E1715" i="14" l="1"/>
  <c r="F1715" i="14" s="1"/>
  <c r="A1717" i="14"/>
  <c r="B1716" i="14"/>
  <c r="C1716" i="14" s="1"/>
  <c r="D1716" i="14" s="1"/>
  <c r="E1716" i="14" l="1"/>
  <c r="F1716" i="14" s="1"/>
  <c r="A1718" i="14"/>
  <c r="B1717" i="14"/>
  <c r="C1717" i="14" s="1"/>
  <c r="D1717" i="14" s="1"/>
  <c r="E1717" i="14" l="1"/>
  <c r="F1717" i="14" s="1"/>
  <c r="A1719" i="14"/>
  <c r="B1718" i="14"/>
  <c r="C1718" i="14" s="1"/>
  <c r="D1718" i="14" s="1"/>
  <c r="E1718" i="14" l="1"/>
  <c r="F1718" i="14" s="1"/>
  <c r="A1720" i="14"/>
  <c r="B1719" i="14"/>
  <c r="C1719" i="14" s="1"/>
  <c r="D1719" i="14" s="1"/>
  <c r="E1719" i="14" l="1"/>
  <c r="F1719" i="14" s="1"/>
  <c r="A1721" i="14"/>
  <c r="B1720" i="14"/>
  <c r="C1720" i="14" s="1"/>
  <c r="D1720" i="14" s="1"/>
  <c r="E1720" i="14" l="1"/>
  <c r="F1720" i="14" s="1"/>
  <c r="A1722" i="14"/>
  <c r="B1721" i="14"/>
  <c r="C1721" i="14" s="1"/>
  <c r="D1721" i="14" s="1"/>
  <c r="E1721" i="14" l="1"/>
  <c r="F1721" i="14" s="1"/>
  <c r="A1723" i="14"/>
  <c r="B1722" i="14"/>
  <c r="C1722" i="14" s="1"/>
  <c r="D1722" i="14" s="1"/>
  <c r="E1722" i="14" l="1"/>
  <c r="F1722" i="14" s="1"/>
  <c r="A1724" i="14"/>
  <c r="B1723" i="14"/>
  <c r="C1723" i="14" s="1"/>
  <c r="D1723" i="14" s="1"/>
  <c r="E1723" i="14" l="1"/>
  <c r="F1723" i="14" s="1"/>
  <c r="B1724" i="14"/>
  <c r="C1724" i="14" s="1"/>
  <c r="D1724" i="14" s="1"/>
  <c r="A1725" i="14"/>
  <c r="E1724" i="14" l="1"/>
  <c r="F1724" i="14" s="1"/>
  <c r="A1726" i="14"/>
  <c r="B1725" i="14"/>
  <c r="C1725" i="14" s="1"/>
  <c r="D1725" i="14" s="1"/>
  <c r="E1725" i="14" l="1"/>
  <c r="F1725" i="14" s="1"/>
  <c r="A1727" i="14"/>
  <c r="B1726" i="14"/>
  <c r="C1726" i="14" s="1"/>
  <c r="D1726" i="14" s="1"/>
  <c r="E1726" i="14" l="1"/>
  <c r="F1726" i="14" s="1"/>
  <c r="A1728" i="14"/>
  <c r="B1727" i="14"/>
  <c r="C1727" i="14" s="1"/>
  <c r="D1727" i="14" s="1"/>
  <c r="E1727" i="14" l="1"/>
  <c r="F1727" i="14" s="1"/>
  <c r="A1729" i="14"/>
  <c r="B1728" i="14"/>
  <c r="C1728" i="14" s="1"/>
  <c r="D1728" i="14" s="1"/>
  <c r="E1728" i="14" l="1"/>
  <c r="F1728" i="14" s="1"/>
  <c r="A1730" i="14"/>
  <c r="B1729" i="14"/>
  <c r="C1729" i="14" s="1"/>
  <c r="D1729" i="14" s="1"/>
  <c r="E1729" i="14" l="1"/>
  <c r="F1729" i="14" s="1"/>
  <c r="B1730" i="14"/>
  <c r="C1730" i="14" s="1"/>
  <c r="D1730" i="14" s="1"/>
  <c r="A1731" i="14"/>
  <c r="E1730" i="14" l="1"/>
  <c r="F1730" i="14" s="1"/>
  <c r="A1732" i="14"/>
  <c r="B1731" i="14"/>
  <c r="C1731" i="14" s="1"/>
  <c r="D1731" i="14" s="1"/>
  <c r="E1731" i="14" l="1"/>
  <c r="F1731" i="14" s="1"/>
  <c r="B1732" i="14"/>
  <c r="C1732" i="14" s="1"/>
  <c r="D1732" i="14" s="1"/>
  <c r="A1733" i="14"/>
  <c r="E1732" i="14" l="1"/>
  <c r="F1732" i="14" s="1"/>
  <c r="B1733" i="14"/>
  <c r="C1733" i="14" s="1"/>
  <c r="D1733" i="14" s="1"/>
  <c r="A1734" i="14"/>
  <c r="E1733" i="14" l="1"/>
  <c r="F1733" i="14" s="1"/>
  <c r="B1734" i="14"/>
  <c r="C1734" i="14" s="1"/>
  <c r="D1734" i="14" s="1"/>
  <c r="A1735" i="14"/>
  <c r="E1734" i="14" l="1"/>
  <c r="F1734" i="14" s="1"/>
  <c r="B1735" i="14"/>
  <c r="C1735" i="14" s="1"/>
  <c r="D1735" i="14" s="1"/>
  <c r="A1736" i="14"/>
  <c r="E1735" i="14" l="1"/>
  <c r="F1735" i="14" s="1"/>
  <c r="A1737" i="14"/>
  <c r="B1736" i="14"/>
  <c r="C1736" i="14" s="1"/>
  <c r="D1736" i="14" s="1"/>
  <c r="E1736" i="14" l="1"/>
  <c r="F1736" i="14" s="1"/>
  <c r="A1738" i="14"/>
  <c r="B1737" i="14"/>
  <c r="C1737" i="14" s="1"/>
  <c r="D1737" i="14" s="1"/>
  <c r="E1737" i="14" l="1"/>
  <c r="F1737" i="14" s="1"/>
  <c r="A1739" i="14"/>
  <c r="B1738" i="14"/>
  <c r="C1738" i="14" s="1"/>
  <c r="D1738" i="14" s="1"/>
  <c r="E1738" i="14" l="1"/>
  <c r="F1738" i="14" s="1"/>
  <c r="B1739" i="14"/>
  <c r="C1739" i="14" s="1"/>
  <c r="D1739" i="14" s="1"/>
  <c r="A1740" i="14"/>
  <c r="E1739" i="14" l="1"/>
  <c r="F1739" i="14" s="1"/>
  <c r="A1741" i="14"/>
  <c r="B1740" i="14"/>
  <c r="C1740" i="14" s="1"/>
  <c r="D1740" i="14" s="1"/>
  <c r="E1740" i="14" l="1"/>
  <c r="F1740" i="14" s="1"/>
  <c r="A1742" i="14"/>
  <c r="B1741" i="14"/>
  <c r="C1741" i="14" s="1"/>
  <c r="D1741" i="14" s="1"/>
  <c r="E1741" i="14" l="1"/>
  <c r="F1741" i="14" s="1"/>
  <c r="A1743" i="14"/>
  <c r="B1742" i="14"/>
  <c r="C1742" i="14" s="1"/>
  <c r="D1742" i="14" s="1"/>
  <c r="E1742" i="14" l="1"/>
  <c r="F1742" i="14" s="1"/>
  <c r="A1744" i="14"/>
  <c r="B1743" i="14"/>
  <c r="C1743" i="14" s="1"/>
  <c r="D1743" i="14" s="1"/>
  <c r="E1743" i="14" l="1"/>
  <c r="F1743" i="14" s="1"/>
  <c r="B1744" i="14"/>
  <c r="C1744" i="14" s="1"/>
  <c r="D1744" i="14" s="1"/>
  <c r="A1745" i="14"/>
  <c r="E1744" i="14" l="1"/>
  <c r="F1744" i="14" s="1"/>
  <c r="A1746" i="14"/>
  <c r="B1745" i="14"/>
  <c r="C1745" i="14" s="1"/>
  <c r="D1745" i="14" s="1"/>
  <c r="E1745" i="14" l="1"/>
  <c r="F1745" i="14" s="1"/>
  <c r="A1747" i="14"/>
  <c r="B1746" i="14"/>
  <c r="C1746" i="14" s="1"/>
  <c r="D1746" i="14" s="1"/>
  <c r="E1746" i="14" l="1"/>
  <c r="F1746" i="14" s="1"/>
  <c r="A1748" i="14"/>
  <c r="B1747" i="14"/>
  <c r="C1747" i="14" s="1"/>
  <c r="D1747" i="14" s="1"/>
  <c r="E1747" i="14" l="1"/>
  <c r="F1747" i="14" s="1"/>
  <c r="A1749" i="14"/>
  <c r="B1748" i="14"/>
  <c r="C1748" i="14" s="1"/>
  <c r="D1748" i="14" s="1"/>
  <c r="E1748" i="14" l="1"/>
  <c r="F1748" i="14" s="1"/>
  <c r="A1750" i="14"/>
  <c r="B1749" i="14"/>
  <c r="C1749" i="14" s="1"/>
  <c r="D1749" i="14" s="1"/>
  <c r="E1749" i="14" l="1"/>
  <c r="F1749" i="14" s="1"/>
  <c r="A1751" i="14"/>
  <c r="B1750" i="14"/>
  <c r="C1750" i="14" s="1"/>
  <c r="D1750" i="14" s="1"/>
  <c r="E1750" i="14" l="1"/>
  <c r="F1750" i="14" s="1"/>
  <c r="A1752" i="14"/>
  <c r="B1751" i="14"/>
  <c r="C1751" i="14" s="1"/>
  <c r="D1751" i="14" s="1"/>
  <c r="E1751" i="14" l="1"/>
  <c r="F1751" i="14" s="1"/>
  <c r="A1753" i="14"/>
  <c r="B1752" i="14"/>
  <c r="C1752" i="14" s="1"/>
  <c r="D1752" i="14" s="1"/>
  <c r="E1752" i="14" l="1"/>
  <c r="F1752" i="14" s="1"/>
  <c r="B1753" i="14"/>
  <c r="C1753" i="14" s="1"/>
  <c r="D1753" i="14" s="1"/>
  <c r="A1754" i="14"/>
  <c r="E1753" i="14" l="1"/>
  <c r="F1753" i="14" s="1"/>
  <c r="A1755" i="14"/>
  <c r="B1754" i="14"/>
  <c r="C1754" i="14" s="1"/>
  <c r="D1754" i="14" s="1"/>
  <c r="E1754" i="14" l="1"/>
  <c r="F1754" i="14" s="1"/>
  <c r="A1756" i="14"/>
  <c r="B1755" i="14"/>
  <c r="C1755" i="14" s="1"/>
  <c r="D1755" i="14" s="1"/>
  <c r="E1755" i="14" l="1"/>
  <c r="F1755" i="14" s="1"/>
  <c r="A1757" i="14"/>
  <c r="B1756" i="14"/>
  <c r="C1756" i="14" s="1"/>
  <c r="D1756" i="14" s="1"/>
  <c r="E1756" i="14" l="1"/>
  <c r="F1756" i="14" s="1"/>
  <c r="A1758" i="14"/>
  <c r="B1757" i="14"/>
  <c r="C1757" i="14" s="1"/>
  <c r="D1757" i="14" s="1"/>
  <c r="E1757" i="14" l="1"/>
  <c r="F1757" i="14" s="1"/>
  <c r="B1758" i="14"/>
  <c r="C1758" i="14" s="1"/>
  <c r="D1758" i="14" s="1"/>
  <c r="A1759" i="14"/>
  <c r="E1758" i="14" l="1"/>
  <c r="F1758" i="14" s="1"/>
  <c r="A1760" i="14"/>
  <c r="B1759" i="14"/>
  <c r="C1759" i="14" s="1"/>
  <c r="D1759" i="14" s="1"/>
  <c r="E1759" i="14" l="1"/>
  <c r="F1759" i="14" s="1"/>
  <c r="A1761" i="14"/>
  <c r="B1760" i="14"/>
  <c r="C1760" i="14" s="1"/>
  <c r="D1760" i="14" s="1"/>
  <c r="E1760" i="14" l="1"/>
  <c r="F1760" i="14" s="1"/>
  <c r="A1762" i="14"/>
  <c r="B1761" i="14"/>
  <c r="C1761" i="14" s="1"/>
  <c r="D1761" i="14" s="1"/>
  <c r="E1761" i="14" l="1"/>
  <c r="F1761" i="14" s="1"/>
  <c r="A1763" i="14"/>
  <c r="B1762" i="14"/>
  <c r="C1762" i="14" s="1"/>
  <c r="D1762" i="14" s="1"/>
  <c r="E1762" i="14" l="1"/>
  <c r="F1762" i="14" s="1"/>
  <c r="A1764" i="14"/>
  <c r="B1763" i="14"/>
  <c r="C1763" i="14" s="1"/>
  <c r="D1763" i="14" s="1"/>
  <c r="E1763" i="14" l="1"/>
  <c r="F1763" i="14" s="1"/>
  <c r="A1765" i="14"/>
  <c r="B1764" i="14"/>
  <c r="C1764" i="14" s="1"/>
  <c r="D1764" i="14" s="1"/>
  <c r="E1764" i="14" l="1"/>
  <c r="F1764" i="14" s="1"/>
  <c r="A1766" i="14"/>
  <c r="B1765" i="14"/>
  <c r="C1765" i="14" s="1"/>
  <c r="D1765" i="14" s="1"/>
  <c r="E1765" i="14" l="1"/>
  <c r="F1765" i="14" s="1"/>
  <c r="A1767" i="14"/>
  <c r="B1766" i="14"/>
  <c r="C1766" i="14" s="1"/>
  <c r="D1766" i="14" s="1"/>
  <c r="E1766" i="14" l="1"/>
  <c r="F1766" i="14" s="1"/>
  <c r="A1768" i="14"/>
  <c r="B1767" i="14"/>
  <c r="C1767" i="14" s="1"/>
  <c r="D1767" i="14" s="1"/>
  <c r="E1767" i="14" l="1"/>
  <c r="F1767" i="14" s="1"/>
  <c r="A1769" i="14"/>
  <c r="B1768" i="14"/>
  <c r="C1768" i="14" s="1"/>
  <c r="D1768" i="14" s="1"/>
  <c r="E1768" i="14" l="1"/>
  <c r="F1768" i="14" s="1"/>
  <c r="B1769" i="14"/>
  <c r="C1769" i="14" s="1"/>
  <c r="D1769" i="14" s="1"/>
  <c r="A1770" i="14"/>
  <c r="E1769" i="14" l="1"/>
  <c r="F1769" i="14" s="1"/>
  <c r="B1770" i="14"/>
  <c r="C1770" i="14" s="1"/>
  <c r="D1770" i="14" s="1"/>
  <c r="A1771" i="14"/>
  <c r="E1770" i="14" l="1"/>
  <c r="F1770" i="14" s="1"/>
  <c r="B1771" i="14"/>
  <c r="C1771" i="14" s="1"/>
  <c r="D1771" i="14" s="1"/>
  <c r="A1772" i="14"/>
  <c r="E1771" i="14" l="1"/>
  <c r="F1771" i="14" s="1"/>
  <c r="A1773" i="14"/>
  <c r="B1772" i="14"/>
  <c r="C1772" i="14" s="1"/>
  <c r="D1772" i="14" s="1"/>
  <c r="E1772" i="14" l="1"/>
  <c r="F1772" i="14" s="1"/>
  <c r="A1774" i="14"/>
  <c r="B1773" i="14"/>
  <c r="C1773" i="14" s="1"/>
  <c r="D1773" i="14" s="1"/>
  <c r="E1773" i="14" l="1"/>
  <c r="F1773" i="14" s="1"/>
  <c r="B1774" i="14"/>
  <c r="C1774" i="14" s="1"/>
  <c r="D1774" i="14" s="1"/>
  <c r="A1775" i="14"/>
  <c r="E1774" i="14" l="1"/>
  <c r="F1774" i="14" s="1"/>
  <c r="B1775" i="14"/>
  <c r="C1775" i="14" s="1"/>
  <c r="D1775" i="14" s="1"/>
  <c r="A1776" i="14"/>
  <c r="E1775" i="14" l="1"/>
  <c r="F1775" i="14" s="1"/>
  <c r="B1776" i="14"/>
  <c r="C1776" i="14" s="1"/>
  <c r="D1776" i="14" s="1"/>
  <c r="A1777" i="14"/>
  <c r="E1776" i="14" l="1"/>
  <c r="F1776" i="14" s="1"/>
  <c r="B1777" i="14"/>
  <c r="C1777" i="14" s="1"/>
  <c r="D1777" i="14" s="1"/>
  <c r="A1778" i="14"/>
  <c r="E1777" i="14" l="1"/>
  <c r="F1777" i="14" s="1"/>
  <c r="A1779" i="14"/>
  <c r="B1778" i="14"/>
  <c r="C1778" i="14" s="1"/>
  <c r="D1778" i="14" s="1"/>
  <c r="E1778" i="14" l="1"/>
  <c r="F1778" i="14" s="1"/>
  <c r="A1780" i="14"/>
  <c r="B1779" i="14"/>
  <c r="C1779" i="14" s="1"/>
  <c r="D1779" i="14" s="1"/>
  <c r="E1779" i="14" l="1"/>
  <c r="F1779" i="14" s="1"/>
  <c r="A1781" i="14"/>
  <c r="B1780" i="14"/>
  <c r="C1780" i="14" s="1"/>
  <c r="D1780" i="14" s="1"/>
  <c r="E1780" i="14" l="1"/>
  <c r="F1780" i="14" s="1"/>
  <c r="A1782" i="14"/>
  <c r="B1781" i="14"/>
  <c r="C1781" i="14" s="1"/>
  <c r="D1781" i="14" s="1"/>
  <c r="E1781" i="14" l="1"/>
  <c r="F1781" i="14" s="1"/>
  <c r="A1783" i="14"/>
  <c r="B1782" i="14"/>
  <c r="C1782" i="14" s="1"/>
  <c r="D1782" i="14" s="1"/>
  <c r="E1782" i="14" l="1"/>
  <c r="F1782" i="14" s="1"/>
  <c r="A1784" i="14"/>
  <c r="B1783" i="14"/>
  <c r="C1783" i="14" s="1"/>
  <c r="D1783" i="14" s="1"/>
  <c r="E1783" i="14" l="1"/>
  <c r="F1783" i="14" s="1"/>
  <c r="A1785" i="14"/>
  <c r="B1784" i="14"/>
  <c r="C1784" i="14" s="1"/>
  <c r="D1784" i="14" s="1"/>
  <c r="E1784" i="14" l="1"/>
  <c r="F1784" i="14" s="1"/>
  <c r="A1786" i="14"/>
  <c r="B1785" i="14"/>
  <c r="C1785" i="14" s="1"/>
  <c r="D1785" i="14" s="1"/>
  <c r="E1785" i="14" l="1"/>
  <c r="F1785" i="14" s="1"/>
  <c r="B1786" i="14"/>
  <c r="C1786" i="14" s="1"/>
  <c r="D1786" i="14" s="1"/>
  <c r="A1787" i="14"/>
  <c r="E1786" i="14" l="1"/>
  <c r="F1786" i="14" s="1"/>
  <c r="A1788" i="14"/>
  <c r="B1787" i="14"/>
  <c r="C1787" i="14" s="1"/>
  <c r="D1787" i="14" s="1"/>
  <c r="E1787" i="14" l="1"/>
  <c r="F1787" i="14" s="1"/>
  <c r="B1788" i="14"/>
  <c r="C1788" i="14" s="1"/>
  <c r="D1788" i="14" s="1"/>
  <c r="A1789" i="14"/>
  <c r="E1788" i="14" l="1"/>
  <c r="F1788" i="14" s="1"/>
  <c r="A1790" i="14"/>
  <c r="B1789" i="14"/>
  <c r="C1789" i="14" s="1"/>
  <c r="D1789" i="14" s="1"/>
  <c r="E1789" i="14" l="1"/>
  <c r="F1789" i="14" s="1"/>
  <c r="B1790" i="14"/>
  <c r="C1790" i="14" s="1"/>
  <c r="D1790" i="14" s="1"/>
  <c r="A1791" i="14"/>
  <c r="E1790" i="14" l="1"/>
  <c r="F1790" i="14" s="1"/>
  <c r="B1791" i="14"/>
  <c r="C1791" i="14" s="1"/>
  <c r="D1791" i="14" s="1"/>
  <c r="A1792" i="14"/>
  <c r="E1791" i="14" l="1"/>
  <c r="F1791" i="14" s="1"/>
  <c r="B1792" i="14"/>
  <c r="C1792" i="14" s="1"/>
  <c r="D1792" i="14" s="1"/>
  <c r="A1793" i="14"/>
  <c r="E1792" i="14" l="1"/>
  <c r="F1792" i="14" s="1"/>
  <c r="B1793" i="14"/>
  <c r="C1793" i="14" s="1"/>
  <c r="D1793" i="14" s="1"/>
  <c r="A1794" i="14"/>
  <c r="E1793" i="14" l="1"/>
  <c r="F1793" i="14" s="1"/>
  <c r="B1794" i="14"/>
  <c r="C1794" i="14" s="1"/>
  <c r="D1794" i="14" s="1"/>
  <c r="A1795" i="14"/>
  <c r="E1794" i="14" l="1"/>
  <c r="F1794" i="14" s="1"/>
  <c r="B1795" i="14"/>
  <c r="C1795" i="14" s="1"/>
  <c r="D1795" i="14" s="1"/>
  <c r="A1796" i="14"/>
  <c r="E1795" i="14" l="1"/>
  <c r="F1795" i="14" s="1"/>
  <c r="A1797" i="14"/>
  <c r="B1796" i="14"/>
  <c r="C1796" i="14" s="1"/>
  <c r="D1796" i="14" s="1"/>
  <c r="E1796" i="14" l="1"/>
  <c r="F1796" i="14" s="1"/>
  <c r="A1798" i="14"/>
  <c r="B1797" i="14"/>
  <c r="C1797" i="14" s="1"/>
  <c r="D1797" i="14" s="1"/>
  <c r="E1797" i="14" l="1"/>
  <c r="F1797" i="14" s="1"/>
  <c r="B1798" i="14"/>
  <c r="C1798" i="14" s="1"/>
  <c r="D1798" i="14" s="1"/>
  <c r="A1799" i="14"/>
  <c r="E1798" i="14" l="1"/>
  <c r="F1798" i="14" s="1"/>
  <c r="B1799" i="14"/>
  <c r="C1799" i="14" s="1"/>
  <c r="D1799" i="14" s="1"/>
  <c r="A1800" i="14"/>
  <c r="E1799" i="14" l="1"/>
  <c r="F1799" i="14" s="1"/>
  <c r="B1800" i="14"/>
  <c r="C1800" i="14" s="1"/>
  <c r="D1800" i="14" s="1"/>
  <c r="A1801" i="14"/>
  <c r="E1800" i="14" l="1"/>
  <c r="F1800" i="14" s="1"/>
  <c r="A1802" i="14"/>
  <c r="B1801" i="14"/>
  <c r="C1801" i="14" s="1"/>
  <c r="D1801" i="14" s="1"/>
  <c r="E1801" i="14" l="1"/>
  <c r="F1801" i="14" s="1"/>
  <c r="B1802" i="14"/>
  <c r="C1802" i="14" s="1"/>
  <c r="D1802" i="14" s="1"/>
  <c r="A1803" i="14"/>
  <c r="E1802" i="14" l="1"/>
  <c r="F1802" i="14" s="1"/>
  <c r="A1804" i="14"/>
  <c r="B1803" i="14"/>
  <c r="C1803" i="14" s="1"/>
  <c r="D1803" i="14" s="1"/>
  <c r="E1803" i="14" l="1"/>
  <c r="F1803" i="14" s="1"/>
  <c r="A1805" i="14"/>
  <c r="B1804" i="14"/>
  <c r="C1804" i="14" s="1"/>
  <c r="D1804" i="14" s="1"/>
  <c r="E1804" i="14" l="1"/>
  <c r="F1804" i="14" s="1"/>
  <c r="A1806" i="14"/>
  <c r="B1805" i="14"/>
  <c r="C1805" i="14" s="1"/>
  <c r="D1805" i="14" s="1"/>
  <c r="E1805" i="14" l="1"/>
  <c r="F1805" i="14" s="1"/>
  <c r="A1807" i="14"/>
  <c r="B1806" i="14"/>
  <c r="C1806" i="14" s="1"/>
  <c r="D1806" i="14" s="1"/>
  <c r="E1806" i="14" l="1"/>
  <c r="F1806" i="14" s="1"/>
  <c r="B1807" i="14"/>
  <c r="C1807" i="14" s="1"/>
  <c r="D1807" i="14" s="1"/>
  <c r="A1808" i="14"/>
  <c r="E1807" i="14" l="1"/>
  <c r="F1807" i="14" s="1"/>
  <c r="B1808" i="14"/>
  <c r="C1808" i="14" s="1"/>
  <c r="D1808" i="14" s="1"/>
  <c r="A1809" i="14"/>
  <c r="E1808" i="14" l="1"/>
  <c r="F1808" i="14" s="1"/>
  <c r="B1809" i="14"/>
  <c r="C1809" i="14" s="1"/>
  <c r="D1809" i="14" s="1"/>
  <c r="A1810" i="14"/>
  <c r="E1809" i="14" l="1"/>
  <c r="F1809" i="14" s="1"/>
  <c r="A1811" i="14"/>
  <c r="B1810" i="14"/>
  <c r="C1810" i="14" s="1"/>
  <c r="D1810" i="14" s="1"/>
  <c r="E1810" i="14" l="1"/>
  <c r="F1810" i="14" s="1"/>
  <c r="A1812" i="14"/>
  <c r="B1811" i="14"/>
  <c r="C1811" i="14" s="1"/>
  <c r="D1811" i="14" s="1"/>
  <c r="E1811" i="14" l="1"/>
  <c r="F1811" i="14" s="1"/>
  <c r="B1812" i="14"/>
  <c r="C1812" i="14" s="1"/>
  <c r="D1812" i="14" s="1"/>
  <c r="A1813" i="14"/>
  <c r="E1812" i="14" l="1"/>
  <c r="F1812" i="14" s="1"/>
  <c r="B1813" i="14"/>
  <c r="C1813" i="14" s="1"/>
  <c r="D1813" i="14" s="1"/>
  <c r="A1814" i="14"/>
  <c r="E1813" i="14" l="1"/>
  <c r="F1813" i="14" s="1"/>
  <c r="B1814" i="14"/>
  <c r="C1814" i="14" s="1"/>
  <c r="D1814" i="14" s="1"/>
  <c r="A1815" i="14"/>
  <c r="E1814" i="14" l="1"/>
  <c r="F1814" i="14" s="1"/>
  <c r="A1816" i="14"/>
  <c r="B1815" i="14"/>
  <c r="C1815" i="14" s="1"/>
  <c r="D1815" i="14" s="1"/>
  <c r="E1815" i="14" l="1"/>
  <c r="F1815" i="14" s="1"/>
  <c r="A1817" i="14"/>
  <c r="B1816" i="14"/>
  <c r="C1816" i="14" s="1"/>
  <c r="D1816" i="14" s="1"/>
  <c r="E1816" i="14" l="1"/>
  <c r="F1816" i="14" s="1"/>
  <c r="B1817" i="14"/>
  <c r="C1817" i="14" s="1"/>
  <c r="D1817" i="14" s="1"/>
  <c r="A1818" i="14"/>
  <c r="E1817" i="14" l="1"/>
  <c r="F1817" i="14" s="1"/>
  <c r="A1819" i="14"/>
  <c r="B1818" i="14"/>
  <c r="C1818" i="14" s="1"/>
  <c r="D1818" i="14" s="1"/>
  <c r="E1818" i="14" l="1"/>
  <c r="F1818" i="14" s="1"/>
  <c r="B1819" i="14"/>
  <c r="C1819" i="14" s="1"/>
  <c r="D1819" i="14" s="1"/>
  <c r="A1820" i="14"/>
  <c r="E1819" i="14" l="1"/>
  <c r="F1819" i="14" s="1"/>
  <c r="B1820" i="14"/>
  <c r="C1820" i="14" s="1"/>
  <c r="D1820" i="14" s="1"/>
  <c r="A1821" i="14"/>
  <c r="E1820" i="14" l="1"/>
  <c r="F1820" i="14" s="1"/>
  <c r="A1822" i="14"/>
  <c r="B1821" i="14"/>
  <c r="C1821" i="14" s="1"/>
  <c r="D1821" i="14" s="1"/>
  <c r="E1821" i="14" l="1"/>
  <c r="F1821" i="14" s="1"/>
  <c r="B1822" i="14"/>
  <c r="C1822" i="14" s="1"/>
  <c r="D1822" i="14" s="1"/>
  <c r="A1823" i="14"/>
  <c r="E1822" i="14" l="1"/>
  <c r="F1822" i="14" s="1"/>
  <c r="B1823" i="14"/>
  <c r="C1823" i="14" s="1"/>
  <c r="D1823" i="14" s="1"/>
  <c r="A1824" i="14"/>
  <c r="E1823" i="14" l="1"/>
  <c r="F1823" i="14" s="1"/>
  <c r="B1824" i="14"/>
  <c r="C1824" i="14" s="1"/>
  <c r="D1824" i="14" s="1"/>
  <c r="A1825" i="14"/>
  <c r="E1824" i="14" l="1"/>
  <c r="F1824" i="14" s="1"/>
  <c r="B1825" i="14"/>
  <c r="C1825" i="14" s="1"/>
  <c r="D1825" i="14" s="1"/>
  <c r="A1826" i="14"/>
  <c r="E1825" i="14" l="1"/>
  <c r="F1825" i="14" s="1"/>
  <c r="A1827" i="14"/>
  <c r="B1826" i="14"/>
  <c r="C1826" i="14" s="1"/>
  <c r="D1826" i="14" s="1"/>
  <c r="E1826" i="14" l="1"/>
  <c r="F1826" i="14" s="1"/>
  <c r="A1828" i="14"/>
  <c r="B1827" i="14"/>
  <c r="C1827" i="14" s="1"/>
  <c r="D1827" i="14" s="1"/>
  <c r="E1827" i="14" l="1"/>
  <c r="F1827" i="14" s="1"/>
  <c r="A1829" i="14"/>
  <c r="B1828" i="14"/>
  <c r="C1828" i="14" s="1"/>
  <c r="D1828" i="14" s="1"/>
  <c r="E1828" i="14" l="1"/>
  <c r="F1828" i="14" s="1"/>
  <c r="A1830" i="14"/>
  <c r="B1829" i="14"/>
  <c r="C1829" i="14" s="1"/>
  <c r="D1829" i="14" s="1"/>
  <c r="E1829" i="14" l="1"/>
  <c r="F1829" i="14" s="1"/>
  <c r="B1830" i="14"/>
  <c r="C1830" i="14" s="1"/>
  <c r="D1830" i="14" s="1"/>
  <c r="A1831" i="14"/>
  <c r="E1830" i="14" l="1"/>
  <c r="F1830" i="14" s="1"/>
  <c r="B1831" i="14"/>
  <c r="C1831" i="14" s="1"/>
  <c r="D1831" i="14" s="1"/>
  <c r="A1832" i="14"/>
  <c r="E1831" i="14" l="1"/>
  <c r="F1831" i="14" s="1"/>
  <c r="B1832" i="14"/>
  <c r="C1832" i="14" s="1"/>
  <c r="D1832" i="14" s="1"/>
  <c r="A1833" i="14"/>
  <c r="E1832" i="14" l="1"/>
  <c r="F1832" i="14" s="1"/>
  <c r="A1834" i="14"/>
  <c r="B1833" i="14"/>
  <c r="C1833" i="14" s="1"/>
  <c r="D1833" i="14" s="1"/>
  <c r="E1833" i="14" l="1"/>
  <c r="F1833" i="14" s="1"/>
  <c r="A1835" i="14"/>
  <c r="B1834" i="14"/>
  <c r="C1834" i="14" s="1"/>
  <c r="D1834" i="14" s="1"/>
  <c r="E1834" i="14" l="1"/>
  <c r="F1834" i="14" s="1"/>
  <c r="A1836" i="14"/>
  <c r="B1835" i="14"/>
  <c r="C1835" i="14" s="1"/>
  <c r="D1835" i="14" s="1"/>
  <c r="E1835" i="14" l="1"/>
  <c r="F1835" i="14" s="1"/>
  <c r="B1836" i="14"/>
  <c r="C1836" i="14" s="1"/>
  <c r="D1836" i="14" s="1"/>
  <c r="A1837" i="14"/>
  <c r="E1836" i="14" l="1"/>
  <c r="F1836" i="14" s="1"/>
  <c r="A1838" i="14"/>
  <c r="B1837" i="14"/>
  <c r="C1837" i="14" s="1"/>
  <c r="D1837" i="14" s="1"/>
  <c r="E1837" i="14" l="1"/>
  <c r="F1837" i="14" s="1"/>
  <c r="A1839" i="14"/>
  <c r="B1838" i="14"/>
  <c r="C1838" i="14" s="1"/>
  <c r="D1838" i="14" s="1"/>
  <c r="E1838" i="14" l="1"/>
  <c r="F1838" i="14" s="1"/>
  <c r="A1840" i="14"/>
  <c r="B1839" i="14"/>
  <c r="C1839" i="14" s="1"/>
  <c r="D1839" i="14" s="1"/>
  <c r="E1839" i="14" l="1"/>
  <c r="F1839" i="14" s="1"/>
  <c r="B1840" i="14"/>
  <c r="C1840" i="14" s="1"/>
  <c r="D1840" i="14" s="1"/>
  <c r="A1841" i="14"/>
  <c r="E1840" i="14" l="1"/>
  <c r="F1840" i="14" s="1"/>
  <c r="A1842" i="14"/>
  <c r="B1841" i="14"/>
  <c r="C1841" i="14" s="1"/>
  <c r="D1841" i="14" s="1"/>
  <c r="E1841" i="14" l="1"/>
  <c r="F1841" i="14" s="1"/>
  <c r="B1842" i="14"/>
  <c r="C1842" i="14" s="1"/>
  <c r="D1842" i="14" s="1"/>
  <c r="A1843" i="14"/>
  <c r="E1842" i="14" l="1"/>
  <c r="F1842" i="14" s="1"/>
  <c r="B1843" i="14"/>
  <c r="C1843" i="14" s="1"/>
  <c r="D1843" i="14" s="1"/>
  <c r="A1844" i="14"/>
  <c r="E1843" i="14" l="1"/>
  <c r="F1843" i="14" s="1"/>
  <c r="A1845" i="14"/>
  <c r="B1844" i="14"/>
  <c r="C1844" i="14" s="1"/>
  <c r="D1844" i="14" s="1"/>
  <c r="E1844" i="14" l="1"/>
  <c r="F1844" i="14" s="1"/>
  <c r="A1846" i="14"/>
  <c r="B1845" i="14"/>
  <c r="C1845" i="14" s="1"/>
  <c r="D1845" i="14" s="1"/>
  <c r="E1845" i="14" l="1"/>
  <c r="F1845" i="14" s="1"/>
  <c r="A1847" i="14"/>
  <c r="B1846" i="14"/>
  <c r="C1846" i="14" s="1"/>
  <c r="D1846" i="14" s="1"/>
  <c r="E1846" i="14" l="1"/>
  <c r="F1846" i="14" s="1"/>
  <c r="A1848" i="14"/>
  <c r="B1847" i="14"/>
  <c r="C1847" i="14" s="1"/>
  <c r="D1847" i="14" s="1"/>
  <c r="E1847" i="14" l="1"/>
  <c r="F1847" i="14" s="1"/>
  <c r="B1848" i="14"/>
  <c r="C1848" i="14" s="1"/>
  <c r="D1848" i="14" s="1"/>
  <c r="A1849" i="14"/>
  <c r="E1848" i="14" l="1"/>
  <c r="F1848" i="14" s="1"/>
  <c r="A1850" i="14"/>
  <c r="B1849" i="14"/>
  <c r="C1849" i="14" s="1"/>
  <c r="D1849" i="14" s="1"/>
  <c r="E1849" i="14" l="1"/>
  <c r="F1849" i="14" s="1"/>
  <c r="A1851" i="14"/>
  <c r="B1850" i="14"/>
  <c r="C1850" i="14" s="1"/>
  <c r="D1850" i="14" s="1"/>
  <c r="E1850" i="14" l="1"/>
  <c r="F1850" i="14" s="1"/>
  <c r="B1851" i="14"/>
  <c r="C1851" i="14" s="1"/>
  <c r="D1851" i="14" s="1"/>
  <c r="A1852" i="14"/>
  <c r="E1851" i="14" l="1"/>
  <c r="F1851" i="14" s="1"/>
  <c r="B1852" i="14"/>
  <c r="C1852" i="14" s="1"/>
  <c r="D1852" i="14" s="1"/>
  <c r="A1853" i="14"/>
  <c r="E1852" i="14" l="1"/>
  <c r="F1852" i="14" s="1"/>
  <c r="B1853" i="14"/>
  <c r="C1853" i="14" s="1"/>
  <c r="D1853" i="14" s="1"/>
  <c r="A1854" i="14"/>
  <c r="E1853" i="14" l="1"/>
  <c r="F1853" i="14" s="1"/>
  <c r="A1855" i="14"/>
  <c r="B1854" i="14"/>
  <c r="C1854" i="14" s="1"/>
  <c r="D1854" i="14" s="1"/>
  <c r="E1854" i="14" l="1"/>
  <c r="F1854" i="14" s="1"/>
  <c r="A1856" i="14"/>
  <c r="B1855" i="14"/>
  <c r="C1855" i="14" s="1"/>
  <c r="D1855" i="14" s="1"/>
  <c r="E1855" i="14" l="1"/>
  <c r="F1855" i="14" s="1"/>
  <c r="B1856" i="14"/>
  <c r="C1856" i="14" s="1"/>
  <c r="D1856" i="14" s="1"/>
  <c r="A1857" i="14"/>
  <c r="E1856" i="14" l="1"/>
  <c r="F1856" i="14" s="1"/>
  <c r="A1858" i="14"/>
  <c r="B1857" i="14"/>
  <c r="C1857" i="14" s="1"/>
  <c r="D1857" i="14" s="1"/>
  <c r="E1857" i="14" l="1"/>
  <c r="F1857" i="14" s="1"/>
  <c r="A1859" i="14"/>
  <c r="B1858" i="14"/>
  <c r="C1858" i="14" s="1"/>
  <c r="D1858" i="14" s="1"/>
  <c r="E1858" i="14" l="1"/>
  <c r="F1858" i="14" s="1"/>
  <c r="B1859" i="14"/>
  <c r="C1859" i="14" s="1"/>
  <c r="D1859" i="14" s="1"/>
  <c r="A1860" i="14"/>
  <c r="E1859" i="14" l="1"/>
  <c r="F1859" i="14" s="1"/>
  <c r="A1861" i="14"/>
  <c r="B1860" i="14"/>
  <c r="C1860" i="14" s="1"/>
  <c r="D1860" i="14" s="1"/>
  <c r="E1860" i="14" l="1"/>
  <c r="F1860" i="14" s="1"/>
  <c r="A1862" i="14"/>
  <c r="B1861" i="14"/>
  <c r="C1861" i="14" s="1"/>
  <c r="D1861" i="14" s="1"/>
  <c r="E1861" i="14" l="1"/>
  <c r="F1861" i="14" s="1"/>
  <c r="B1862" i="14"/>
  <c r="C1862" i="14" s="1"/>
  <c r="D1862" i="14" s="1"/>
  <c r="A1863" i="14"/>
  <c r="E1862" i="14" l="1"/>
  <c r="F1862" i="14" s="1"/>
  <c r="B1863" i="14"/>
  <c r="C1863" i="14" s="1"/>
  <c r="D1863" i="14" s="1"/>
  <c r="A1864" i="14"/>
  <c r="E1863" i="14" l="1"/>
  <c r="F1863" i="14" s="1"/>
  <c r="B1864" i="14"/>
  <c r="C1864" i="14" s="1"/>
  <c r="D1864" i="14" s="1"/>
  <c r="A1865" i="14"/>
  <c r="E1864" i="14" l="1"/>
  <c r="F1864" i="14" s="1"/>
  <c r="A1866" i="14"/>
  <c r="B1865" i="14"/>
  <c r="C1865" i="14" s="1"/>
  <c r="D1865" i="14" s="1"/>
  <c r="E1865" i="14" l="1"/>
  <c r="F1865" i="14" s="1"/>
  <c r="B1866" i="14"/>
  <c r="C1866" i="14" s="1"/>
  <c r="D1866" i="14" s="1"/>
  <c r="A1867" i="14"/>
  <c r="E1866" i="14" l="1"/>
  <c r="F1866" i="14" s="1"/>
  <c r="A1868" i="14"/>
  <c r="B1867" i="14"/>
  <c r="C1867" i="14" s="1"/>
  <c r="D1867" i="14" s="1"/>
  <c r="E1867" i="14" l="1"/>
  <c r="F1867" i="14" s="1"/>
  <c r="B1868" i="14"/>
  <c r="C1868" i="14" s="1"/>
  <c r="D1868" i="14" s="1"/>
  <c r="A1869" i="14"/>
  <c r="E1868" i="14" l="1"/>
  <c r="F1868" i="14" s="1"/>
  <c r="A1870" i="14"/>
  <c r="B1869" i="14"/>
  <c r="C1869" i="14" s="1"/>
  <c r="D1869" i="14" s="1"/>
  <c r="E1869" i="14" l="1"/>
  <c r="F1869" i="14" s="1"/>
  <c r="A1871" i="14"/>
  <c r="B1870" i="14"/>
  <c r="C1870" i="14" s="1"/>
  <c r="D1870" i="14" s="1"/>
  <c r="E1870" i="14" l="1"/>
  <c r="F1870" i="14" s="1"/>
  <c r="B1871" i="14"/>
  <c r="C1871" i="14" s="1"/>
  <c r="D1871" i="14" s="1"/>
  <c r="A1872" i="14"/>
  <c r="E1871" i="14" l="1"/>
  <c r="F1871" i="14" s="1"/>
  <c r="A1873" i="14"/>
  <c r="B1872" i="14"/>
  <c r="C1872" i="14" s="1"/>
  <c r="D1872" i="14" s="1"/>
  <c r="E1872" i="14" l="1"/>
  <c r="F1872" i="14" s="1"/>
  <c r="B1873" i="14"/>
  <c r="C1873" i="14" s="1"/>
  <c r="D1873" i="14" s="1"/>
  <c r="A1874" i="14"/>
  <c r="E1873" i="14" l="1"/>
  <c r="F1873" i="14" s="1"/>
  <c r="B1874" i="14"/>
  <c r="C1874" i="14" s="1"/>
  <c r="D1874" i="14" s="1"/>
  <c r="A1875" i="14"/>
  <c r="E1874" i="14" l="1"/>
  <c r="F1874" i="14" s="1"/>
  <c r="B1875" i="14"/>
  <c r="C1875" i="14" s="1"/>
  <c r="D1875" i="14" s="1"/>
  <c r="A1876" i="14"/>
  <c r="E1875" i="14" l="1"/>
  <c r="F1875" i="14" s="1"/>
  <c r="B1876" i="14"/>
  <c r="C1876" i="14" s="1"/>
  <c r="D1876" i="14" s="1"/>
  <c r="A1877" i="14"/>
  <c r="E1876" i="14" l="1"/>
  <c r="F1876" i="14" s="1"/>
  <c r="B1877" i="14"/>
  <c r="C1877" i="14" s="1"/>
  <c r="D1877" i="14" s="1"/>
  <c r="A1878" i="14"/>
  <c r="E1877" i="14" l="1"/>
  <c r="F1877" i="14" s="1"/>
  <c r="B1878" i="14"/>
  <c r="C1878" i="14" s="1"/>
  <c r="D1878" i="14" s="1"/>
  <c r="A1879" i="14"/>
  <c r="E1878" i="14" l="1"/>
  <c r="F1878" i="14" s="1"/>
  <c r="A1880" i="14"/>
  <c r="B1879" i="14"/>
  <c r="C1879" i="14" s="1"/>
  <c r="D1879" i="14" s="1"/>
  <c r="E1879" i="14" l="1"/>
  <c r="F1879" i="14" s="1"/>
  <c r="A1881" i="14"/>
  <c r="B1880" i="14"/>
  <c r="C1880" i="14" s="1"/>
  <c r="D1880" i="14" s="1"/>
  <c r="E1880" i="14" l="1"/>
  <c r="F1880" i="14" s="1"/>
  <c r="B1881" i="14"/>
  <c r="C1881" i="14" s="1"/>
  <c r="D1881" i="14" s="1"/>
  <c r="A1882" i="14"/>
  <c r="E1881" i="14" l="1"/>
  <c r="F1881" i="14" s="1"/>
  <c r="A1883" i="14"/>
  <c r="B1882" i="14"/>
  <c r="C1882" i="14" s="1"/>
  <c r="D1882" i="14" s="1"/>
  <c r="E1882" i="14" l="1"/>
  <c r="F1882" i="14" s="1"/>
  <c r="B1883" i="14"/>
  <c r="C1883" i="14" s="1"/>
  <c r="D1883" i="14" s="1"/>
  <c r="A1884" i="14"/>
  <c r="E1883" i="14" l="1"/>
  <c r="F1883" i="14" s="1"/>
  <c r="B1884" i="14"/>
  <c r="C1884" i="14" s="1"/>
  <c r="D1884" i="14" s="1"/>
  <c r="A1885" i="14"/>
  <c r="E1884" i="14" l="1"/>
  <c r="F1884" i="14" s="1"/>
  <c r="B1885" i="14"/>
  <c r="C1885" i="14" s="1"/>
  <c r="D1885" i="14" s="1"/>
  <c r="A1886" i="14"/>
  <c r="E1885" i="14" l="1"/>
  <c r="F1885" i="14" s="1"/>
  <c r="B1886" i="14"/>
  <c r="C1886" i="14" s="1"/>
  <c r="D1886" i="14" s="1"/>
  <c r="A1887" i="14"/>
  <c r="E1886" i="14" l="1"/>
  <c r="F1886" i="14" s="1"/>
  <c r="B1887" i="14"/>
  <c r="C1887" i="14" s="1"/>
  <c r="D1887" i="14" s="1"/>
  <c r="A1888" i="14"/>
  <c r="E1887" i="14" l="1"/>
  <c r="F1887" i="14" s="1"/>
  <c r="A1889" i="14"/>
  <c r="B1888" i="14"/>
  <c r="C1888" i="14" s="1"/>
  <c r="D1888" i="14" s="1"/>
  <c r="E1888" i="14" l="1"/>
  <c r="F1888" i="14" s="1"/>
  <c r="B1889" i="14"/>
  <c r="C1889" i="14" s="1"/>
  <c r="D1889" i="14" s="1"/>
  <c r="A1890" i="14"/>
  <c r="E1889" i="14" l="1"/>
  <c r="F1889" i="14" s="1"/>
  <c r="B1890" i="14"/>
  <c r="C1890" i="14" s="1"/>
  <c r="D1890" i="14" s="1"/>
  <c r="A1891" i="14"/>
  <c r="E1890" i="14" l="1"/>
  <c r="F1890" i="14" s="1"/>
  <c r="B1891" i="14"/>
  <c r="C1891" i="14" s="1"/>
  <c r="D1891" i="14" s="1"/>
  <c r="A1892" i="14"/>
  <c r="E1891" i="14" l="1"/>
  <c r="F1891" i="14" s="1"/>
  <c r="A1893" i="14"/>
  <c r="B1892" i="14"/>
  <c r="C1892" i="14" s="1"/>
  <c r="D1892" i="14" s="1"/>
  <c r="E1892" i="14" l="1"/>
  <c r="F1892" i="14" s="1"/>
  <c r="A1894" i="14"/>
  <c r="B1893" i="14"/>
  <c r="C1893" i="14" s="1"/>
  <c r="D1893" i="14" s="1"/>
  <c r="E1893" i="14" l="1"/>
  <c r="F1893" i="14" s="1"/>
  <c r="B1894" i="14"/>
  <c r="C1894" i="14" s="1"/>
  <c r="D1894" i="14" s="1"/>
  <c r="A1895" i="14"/>
  <c r="E1894" i="14" l="1"/>
  <c r="F1894" i="14" s="1"/>
  <c r="B1895" i="14"/>
  <c r="C1895" i="14" s="1"/>
  <c r="D1895" i="14" s="1"/>
  <c r="A1896" i="14"/>
  <c r="E1895" i="14" l="1"/>
  <c r="F1895" i="14" s="1"/>
  <c r="B1896" i="14"/>
  <c r="C1896" i="14" s="1"/>
  <c r="D1896" i="14" s="1"/>
  <c r="A1897" i="14"/>
  <c r="E1896" i="14" l="1"/>
  <c r="F1896" i="14" s="1"/>
  <c r="A1898" i="14"/>
  <c r="B1897" i="14"/>
  <c r="C1897" i="14" s="1"/>
  <c r="D1897" i="14" s="1"/>
  <c r="E1897" i="14" l="1"/>
  <c r="F1897" i="14" s="1"/>
  <c r="B1898" i="14"/>
  <c r="C1898" i="14" s="1"/>
  <c r="D1898" i="14" s="1"/>
  <c r="A1899" i="14"/>
  <c r="E1898" i="14" l="1"/>
  <c r="F1898" i="14" s="1"/>
  <c r="A1900" i="14"/>
  <c r="B1899" i="14"/>
  <c r="C1899" i="14" s="1"/>
  <c r="D1899" i="14" s="1"/>
  <c r="E1899" i="14" l="1"/>
  <c r="F1899" i="14" s="1"/>
  <c r="A1901" i="14"/>
  <c r="B1900" i="14"/>
  <c r="C1900" i="14" s="1"/>
  <c r="D1900" i="14" s="1"/>
  <c r="E1900" i="14" l="1"/>
  <c r="F1900" i="14" s="1"/>
  <c r="B1901" i="14"/>
  <c r="C1901" i="14" s="1"/>
  <c r="D1901" i="14" s="1"/>
  <c r="A1902" i="14"/>
  <c r="E1901" i="14" l="1"/>
  <c r="F1901" i="14" s="1"/>
  <c r="B1902" i="14"/>
  <c r="C1902" i="14" s="1"/>
  <c r="D1902" i="14" s="1"/>
  <c r="A1903" i="14"/>
  <c r="E1902" i="14" l="1"/>
  <c r="F1902" i="14" s="1"/>
  <c r="A1904" i="14"/>
  <c r="B1903" i="14"/>
  <c r="C1903" i="14" s="1"/>
  <c r="D1903" i="14" s="1"/>
  <c r="E1903" i="14" l="1"/>
  <c r="F1903" i="14" s="1"/>
  <c r="B1904" i="14"/>
  <c r="C1904" i="14" s="1"/>
  <c r="D1904" i="14" s="1"/>
  <c r="A1905" i="14"/>
  <c r="E1904" i="14" l="1"/>
  <c r="F1904" i="14" s="1"/>
  <c r="A1906" i="14"/>
  <c r="B1905" i="14"/>
  <c r="C1905" i="14" s="1"/>
  <c r="D1905" i="14" s="1"/>
  <c r="E1905" i="14" l="1"/>
  <c r="F1905" i="14" s="1"/>
  <c r="A1907" i="14"/>
  <c r="B1906" i="14"/>
  <c r="C1906" i="14" s="1"/>
  <c r="D1906" i="14" s="1"/>
  <c r="E1906" i="14" l="1"/>
  <c r="F1906" i="14" s="1"/>
  <c r="A1908" i="14"/>
  <c r="B1907" i="14"/>
  <c r="C1907" i="14" s="1"/>
  <c r="D1907" i="14" s="1"/>
  <c r="E1907" i="14" l="1"/>
  <c r="F1907" i="14" s="1"/>
  <c r="A1909" i="14"/>
  <c r="B1908" i="14"/>
  <c r="C1908" i="14" s="1"/>
  <c r="D1908" i="14" s="1"/>
  <c r="E1908" i="14" l="1"/>
  <c r="F1908" i="14" s="1"/>
  <c r="A1910" i="14"/>
  <c r="B1909" i="14"/>
  <c r="C1909" i="14" s="1"/>
  <c r="D1909" i="14" s="1"/>
  <c r="E1909" i="14" l="1"/>
  <c r="F1909" i="14" s="1"/>
  <c r="A1911" i="14"/>
  <c r="B1910" i="14"/>
  <c r="C1910" i="14" s="1"/>
  <c r="D1910" i="14" s="1"/>
  <c r="E1910" i="14" l="1"/>
  <c r="F1910" i="14" s="1"/>
  <c r="B1911" i="14"/>
  <c r="C1911" i="14" s="1"/>
  <c r="D1911" i="14" s="1"/>
  <c r="A1912" i="14"/>
  <c r="E1911" i="14" l="1"/>
  <c r="F1911" i="14" s="1"/>
  <c r="B1912" i="14"/>
  <c r="C1912" i="14" s="1"/>
  <c r="D1912" i="14" s="1"/>
  <c r="A1913" i="14"/>
  <c r="E1912" i="14" l="1"/>
  <c r="F1912" i="14" s="1"/>
  <c r="B1913" i="14"/>
  <c r="C1913" i="14" s="1"/>
  <c r="D1913" i="14" s="1"/>
  <c r="A1914" i="14"/>
  <c r="E1913" i="14" l="1"/>
  <c r="F1913" i="14" s="1"/>
  <c r="B1914" i="14"/>
  <c r="C1914" i="14" s="1"/>
  <c r="D1914" i="14" s="1"/>
  <c r="A1915" i="14"/>
  <c r="E1914" i="14" l="1"/>
  <c r="F1914" i="14" s="1"/>
  <c r="B1915" i="14"/>
  <c r="C1915" i="14" s="1"/>
  <c r="D1915" i="14" s="1"/>
  <c r="A1916" i="14"/>
  <c r="E1915" i="14" l="1"/>
  <c r="F1915" i="14" s="1"/>
  <c r="A1917" i="14"/>
  <c r="B1916" i="14"/>
  <c r="C1916" i="14" s="1"/>
  <c r="D1916" i="14" s="1"/>
  <c r="E1916" i="14" l="1"/>
  <c r="F1916" i="14" s="1"/>
  <c r="B1917" i="14"/>
  <c r="C1917" i="14" s="1"/>
  <c r="D1917" i="14" s="1"/>
  <c r="A1918" i="14"/>
  <c r="E1917" i="14" l="1"/>
  <c r="F1917" i="14" s="1"/>
  <c r="A1919" i="14"/>
  <c r="B1918" i="14"/>
  <c r="C1918" i="14" s="1"/>
  <c r="D1918" i="14" s="1"/>
  <c r="E1918" i="14" l="1"/>
  <c r="F1918" i="14" s="1"/>
  <c r="A1920" i="14"/>
  <c r="B1919" i="14"/>
  <c r="C1919" i="14" s="1"/>
  <c r="D1919" i="14" s="1"/>
  <c r="E1919" i="14" l="1"/>
  <c r="F1919" i="14" s="1"/>
  <c r="A1921" i="14"/>
  <c r="B1920" i="14"/>
  <c r="C1920" i="14" s="1"/>
  <c r="D1920" i="14" s="1"/>
  <c r="E1920" i="14" l="1"/>
  <c r="F1920" i="14" s="1"/>
  <c r="A1922" i="14"/>
  <c r="B1921" i="14"/>
  <c r="C1921" i="14" s="1"/>
  <c r="D1921" i="14" s="1"/>
  <c r="E1921" i="14" l="1"/>
  <c r="F1921" i="14" s="1"/>
  <c r="B1922" i="14"/>
  <c r="C1922" i="14" s="1"/>
  <c r="D1922" i="14" s="1"/>
  <c r="A1923" i="14"/>
  <c r="E1922" i="14" l="1"/>
  <c r="F1922" i="14" s="1"/>
  <c r="A1924" i="14"/>
  <c r="B1923" i="14"/>
  <c r="C1923" i="14" s="1"/>
  <c r="D1923" i="14" s="1"/>
  <c r="E1923" i="14" l="1"/>
  <c r="F1923" i="14" s="1"/>
  <c r="B1924" i="14"/>
  <c r="C1924" i="14" s="1"/>
  <c r="D1924" i="14" s="1"/>
  <c r="A1925" i="14"/>
  <c r="E1924" i="14" l="1"/>
  <c r="F1924" i="14" s="1"/>
  <c r="A1926" i="14"/>
  <c r="B1925" i="14"/>
  <c r="C1925" i="14" s="1"/>
  <c r="D1925" i="14" s="1"/>
  <c r="E1925" i="14" l="1"/>
  <c r="F1925" i="14" s="1"/>
  <c r="A1927" i="14"/>
  <c r="B1926" i="14"/>
  <c r="C1926" i="14" s="1"/>
  <c r="D1926" i="14" s="1"/>
  <c r="E1926" i="14" l="1"/>
  <c r="F1926" i="14" s="1"/>
  <c r="A1928" i="14"/>
  <c r="B1927" i="14"/>
  <c r="C1927" i="14" s="1"/>
  <c r="D1927" i="14" s="1"/>
  <c r="E1927" i="14" l="1"/>
  <c r="F1927" i="14" s="1"/>
  <c r="A1929" i="14"/>
  <c r="B1928" i="14"/>
  <c r="C1928" i="14" s="1"/>
  <c r="D1928" i="14" s="1"/>
  <c r="E1928" i="14" l="1"/>
  <c r="F1928" i="14" s="1"/>
  <c r="A1930" i="14"/>
  <c r="B1929" i="14"/>
  <c r="C1929" i="14" s="1"/>
  <c r="D1929" i="14" s="1"/>
  <c r="E1929" i="14" l="1"/>
  <c r="F1929" i="14" s="1"/>
  <c r="A1931" i="14"/>
  <c r="B1930" i="14"/>
  <c r="C1930" i="14" s="1"/>
  <c r="D1930" i="14" s="1"/>
  <c r="E1930" i="14" l="1"/>
  <c r="F1930" i="14" s="1"/>
  <c r="A1932" i="14"/>
  <c r="B1931" i="14"/>
  <c r="C1931" i="14" s="1"/>
  <c r="D1931" i="14" s="1"/>
  <c r="E1931" i="14" l="1"/>
  <c r="F1931" i="14" s="1"/>
  <c r="B1932" i="14"/>
  <c r="C1932" i="14" s="1"/>
  <c r="D1932" i="14" s="1"/>
  <c r="A1933" i="14"/>
  <c r="E1932" i="14" l="1"/>
  <c r="F1932" i="14" s="1"/>
  <c r="B1933" i="14"/>
  <c r="C1933" i="14" s="1"/>
  <c r="D1933" i="14" s="1"/>
  <c r="A1934" i="14"/>
  <c r="E1933" i="14" l="1"/>
  <c r="F1933" i="14" s="1"/>
  <c r="B1934" i="14"/>
  <c r="C1934" i="14" s="1"/>
  <c r="D1934" i="14" s="1"/>
  <c r="A1935" i="14"/>
  <c r="E1934" i="14" l="1"/>
  <c r="F1934" i="14" s="1"/>
  <c r="A1936" i="14"/>
  <c r="B1935" i="14"/>
  <c r="C1935" i="14" s="1"/>
  <c r="D1935" i="14" s="1"/>
  <c r="E1935" i="14" l="1"/>
  <c r="F1935" i="14" s="1"/>
  <c r="A1937" i="14"/>
  <c r="B1936" i="14"/>
  <c r="C1936" i="14" s="1"/>
  <c r="D1936" i="14" s="1"/>
  <c r="E1936" i="14" l="1"/>
  <c r="F1936" i="14" s="1"/>
  <c r="B1937" i="14"/>
  <c r="C1937" i="14" s="1"/>
  <c r="D1937" i="14" s="1"/>
  <c r="A1938" i="14"/>
  <c r="E1937" i="14" l="1"/>
  <c r="F1937" i="14" s="1"/>
  <c r="B1938" i="14"/>
  <c r="C1938" i="14" s="1"/>
  <c r="D1938" i="14" s="1"/>
  <c r="A1939" i="14"/>
  <c r="E1938" i="14" l="1"/>
  <c r="F1938" i="14" s="1"/>
  <c r="A1940" i="14"/>
  <c r="B1939" i="14"/>
  <c r="C1939" i="14" s="1"/>
  <c r="D1939" i="14" s="1"/>
  <c r="E1939" i="14" l="1"/>
  <c r="F1939" i="14" s="1"/>
  <c r="B1940" i="14"/>
  <c r="C1940" i="14" s="1"/>
  <c r="D1940" i="14" s="1"/>
  <c r="A1941" i="14"/>
  <c r="E1940" i="14" l="1"/>
  <c r="F1940" i="14" s="1"/>
  <c r="A1942" i="14"/>
  <c r="B1941" i="14"/>
  <c r="C1941" i="14" s="1"/>
  <c r="D1941" i="14" s="1"/>
  <c r="E1941" i="14" l="1"/>
  <c r="F1941" i="14" s="1"/>
  <c r="B1942" i="14"/>
  <c r="C1942" i="14" s="1"/>
  <c r="D1942" i="14" s="1"/>
  <c r="A1943" i="14"/>
  <c r="E1942" i="14" l="1"/>
  <c r="F1942" i="14" s="1"/>
  <c r="B1943" i="14"/>
  <c r="C1943" i="14" s="1"/>
  <c r="D1943" i="14" s="1"/>
  <c r="A1944" i="14"/>
  <c r="E1943" i="14" l="1"/>
  <c r="F1943" i="14" s="1"/>
  <c r="B1944" i="14"/>
  <c r="C1944" i="14" s="1"/>
  <c r="D1944" i="14" s="1"/>
  <c r="A1945" i="14"/>
  <c r="E1944" i="14" l="1"/>
  <c r="F1944" i="14" s="1"/>
  <c r="A1946" i="14"/>
  <c r="B1945" i="14"/>
  <c r="C1945" i="14" s="1"/>
  <c r="D1945" i="14" s="1"/>
  <c r="E1945" i="14" l="1"/>
  <c r="F1945" i="14" s="1"/>
  <c r="A1947" i="14"/>
  <c r="B1946" i="14"/>
  <c r="C1946" i="14" s="1"/>
  <c r="D1946" i="14" s="1"/>
  <c r="E1946" i="14" l="1"/>
  <c r="F1946" i="14" s="1"/>
  <c r="B1947" i="14"/>
  <c r="C1947" i="14" s="1"/>
  <c r="D1947" i="14" s="1"/>
  <c r="A1948" i="14"/>
  <c r="E1947" i="14" l="1"/>
  <c r="F1947" i="14" s="1"/>
  <c r="B1948" i="14"/>
  <c r="C1948" i="14" s="1"/>
  <c r="D1948" i="14" s="1"/>
  <c r="A1949" i="14"/>
  <c r="E1948" i="14" l="1"/>
  <c r="F1948" i="14" s="1"/>
  <c r="B1949" i="14"/>
  <c r="C1949" i="14" s="1"/>
  <c r="D1949" i="14" s="1"/>
  <c r="A1950" i="14"/>
  <c r="E1949" i="14" l="1"/>
  <c r="F1949" i="14" s="1"/>
  <c r="B1950" i="14"/>
  <c r="C1950" i="14" s="1"/>
  <c r="D1950" i="14" s="1"/>
  <c r="A1951" i="14"/>
  <c r="E1950" i="14" l="1"/>
  <c r="F1950" i="14" s="1"/>
  <c r="B1951" i="14"/>
  <c r="C1951" i="14" s="1"/>
  <c r="D1951" i="14" s="1"/>
  <c r="A1952" i="14"/>
  <c r="E1951" i="14" l="1"/>
  <c r="F1951" i="14" s="1"/>
  <c r="A1953" i="14"/>
  <c r="B1952" i="14"/>
  <c r="C1952" i="14" s="1"/>
  <c r="D1952" i="14" s="1"/>
  <c r="E1952" i="14" l="1"/>
  <c r="F1952" i="14" s="1"/>
  <c r="A1954" i="14"/>
  <c r="B1953" i="14"/>
  <c r="C1953" i="14" s="1"/>
  <c r="D1953" i="14" s="1"/>
  <c r="E1953" i="14" l="1"/>
  <c r="F1953" i="14" s="1"/>
  <c r="A1955" i="14"/>
  <c r="B1954" i="14"/>
  <c r="C1954" i="14" s="1"/>
  <c r="D1954" i="14" s="1"/>
  <c r="E1954" i="14" l="1"/>
  <c r="F1954" i="14" s="1"/>
  <c r="B1955" i="14"/>
  <c r="C1955" i="14" s="1"/>
  <c r="D1955" i="14" s="1"/>
  <c r="A1956" i="14"/>
  <c r="E1955" i="14" l="1"/>
  <c r="F1955" i="14" s="1"/>
  <c r="B1956" i="14"/>
  <c r="C1956" i="14" s="1"/>
  <c r="D1956" i="14" s="1"/>
  <c r="A1957" i="14"/>
  <c r="E1956" i="14" l="1"/>
  <c r="F1956" i="14" s="1"/>
  <c r="A1958" i="14"/>
  <c r="B1957" i="14"/>
  <c r="C1957" i="14" s="1"/>
  <c r="D1957" i="14" s="1"/>
  <c r="E1957" i="14" l="1"/>
  <c r="F1957" i="14" s="1"/>
  <c r="A1959" i="14"/>
  <c r="B1958" i="14"/>
  <c r="C1958" i="14" s="1"/>
  <c r="D1958" i="14" s="1"/>
  <c r="E1958" i="14" l="1"/>
  <c r="F1958" i="14" s="1"/>
  <c r="A1960" i="14"/>
  <c r="B1959" i="14"/>
  <c r="C1959" i="14" s="1"/>
  <c r="D1959" i="14" s="1"/>
  <c r="E1959" i="14" l="1"/>
  <c r="F1959" i="14" s="1"/>
  <c r="B1960" i="14"/>
  <c r="C1960" i="14" s="1"/>
  <c r="D1960" i="14" s="1"/>
  <c r="A1961" i="14"/>
  <c r="E1960" i="14" l="1"/>
  <c r="F1960" i="14" s="1"/>
  <c r="A1962" i="14"/>
  <c r="B1961" i="14"/>
  <c r="C1961" i="14" s="1"/>
  <c r="D1961" i="14" s="1"/>
  <c r="E1961" i="14" l="1"/>
  <c r="F1961" i="14" s="1"/>
  <c r="B1962" i="14"/>
  <c r="C1962" i="14" s="1"/>
  <c r="D1962" i="14" s="1"/>
  <c r="A1963" i="14"/>
  <c r="E1962" i="14" l="1"/>
  <c r="F1962" i="14" s="1"/>
  <c r="A1964" i="14"/>
  <c r="B1963" i="14"/>
  <c r="C1963" i="14" s="1"/>
  <c r="D1963" i="14" s="1"/>
  <c r="E1963" i="14" l="1"/>
  <c r="F1963" i="14" s="1"/>
  <c r="A1965" i="14"/>
  <c r="B1964" i="14"/>
  <c r="C1964" i="14" s="1"/>
  <c r="D1964" i="14" s="1"/>
  <c r="E1964" i="14" l="1"/>
  <c r="F1964" i="14" s="1"/>
  <c r="B1965" i="14"/>
  <c r="C1965" i="14" s="1"/>
  <c r="D1965" i="14" s="1"/>
  <c r="A1966" i="14"/>
  <c r="E1965" i="14" l="1"/>
  <c r="F1965" i="14" s="1"/>
  <c r="A1967" i="14"/>
  <c r="B1966" i="14"/>
  <c r="C1966" i="14" s="1"/>
  <c r="D1966" i="14" s="1"/>
  <c r="E1966" i="14" l="1"/>
  <c r="F1966" i="14" s="1"/>
  <c r="A1968" i="14"/>
  <c r="B1967" i="14"/>
  <c r="C1967" i="14" s="1"/>
  <c r="D1967" i="14" s="1"/>
  <c r="E1967" i="14" l="1"/>
  <c r="F1967" i="14" s="1"/>
  <c r="A1969" i="14"/>
  <c r="B1968" i="14"/>
  <c r="C1968" i="14" s="1"/>
  <c r="D1968" i="14" s="1"/>
  <c r="E1968" i="14" l="1"/>
  <c r="F1968" i="14" s="1"/>
  <c r="A1970" i="14"/>
  <c r="B1969" i="14"/>
  <c r="C1969" i="14" s="1"/>
  <c r="D1969" i="14" s="1"/>
  <c r="E1969" i="14" l="1"/>
  <c r="F1969" i="14" s="1"/>
  <c r="A1971" i="14"/>
  <c r="B1970" i="14"/>
  <c r="C1970" i="14" s="1"/>
  <c r="D1970" i="14" s="1"/>
  <c r="E1970" i="14" l="1"/>
  <c r="F1970" i="14" s="1"/>
  <c r="A1972" i="14"/>
  <c r="B1971" i="14"/>
  <c r="C1971" i="14" s="1"/>
  <c r="D1971" i="14" s="1"/>
  <c r="E1971" i="14" l="1"/>
  <c r="F1971" i="14" s="1"/>
  <c r="A1973" i="14"/>
  <c r="B1972" i="14"/>
  <c r="C1972" i="14" s="1"/>
  <c r="D1972" i="14" s="1"/>
  <c r="E1972" i="14" l="1"/>
  <c r="F1972" i="14" s="1"/>
  <c r="A1974" i="14"/>
  <c r="B1973" i="14"/>
  <c r="C1973" i="14" s="1"/>
  <c r="D1973" i="14" s="1"/>
  <c r="E1973" i="14" l="1"/>
  <c r="F1973" i="14" s="1"/>
  <c r="A1975" i="14"/>
  <c r="B1974" i="14"/>
  <c r="C1974" i="14" s="1"/>
  <c r="D1974" i="14" s="1"/>
  <c r="E1974" i="14" l="1"/>
  <c r="F1974" i="14" s="1"/>
  <c r="A1976" i="14"/>
  <c r="B1975" i="14"/>
  <c r="C1975" i="14" s="1"/>
  <c r="D1975" i="14" s="1"/>
  <c r="E1975" i="14" l="1"/>
  <c r="F1975" i="14" s="1"/>
  <c r="A1977" i="14"/>
  <c r="B1976" i="14"/>
  <c r="C1976" i="14" s="1"/>
  <c r="D1976" i="14" s="1"/>
  <c r="E1976" i="14" l="1"/>
  <c r="F1976" i="14" s="1"/>
  <c r="B1977" i="14"/>
  <c r="C1977" i="14" s="1"/>
  <c r="D1977" i="14" s="1"/>
  <c r="A1978" i="14"/>
  <c r="E1977" i="14" l="1"/>
  <c r="F1977" i="14" s="1"/>
  <c r="A1979" i="14"/>
  <c r="B1978" i="14"/>
  <c r="C1978" i="14" s="1"/>
  <c r="D1978" i="14" s="1"/>
  <c r="E1978" i="14" l="1"/>
  <c r="F1978" i="14" s="1"/>
  <c r="A1980" i="14"/>
  <c r="B1979" i="14"/>
  <c r="C1979" i="14" s="1"/>
  <c r="D1979" i="14" s="1"/>
  <c r="E1979" i="14" l="1"/>
  <c r="F1979" i="14" s="1"/>
  <c r="A1981" i="14"/>
  <c r="B1980" i="14"/>
  <c r="C1980" i="14" s="1"/>
  <c r="D1980" i="14" s="1"/>
  <c r="E1980" i="14" l="1"/>
  <c r="F1980" i="14" s="1"/>
  <c r="A1982" i="14"/>
  <c r="B1981" i="14"/>
  <c r="C1981" i="14" s="1"/>
  <c r="D1981" i="14" s="1"/>
  <c r="E1981" i="14" l="1"/>
  <c r="F1981" i="14" s="1"/>
  <c r="A1983" i="14"/>
  <c r="B1982" i="14"/>
  <c r="C1982" i="14" s="1"/>
  <c r="D1982" i="14" s="1"/>
  <c r="E1982" i="14" l="1"/>
  <c r="F1982" i="14" s="1"/>
  <c r="B1983" i="14"/>
  <c r="C1983" i="14" s="1"/>
  <c r="D1983" i="14" s="1"/>
  <c r="A1984" i="14"/>
  <c r="E1983" i="14" l="1"/>
  <c r="F1983" i="14" s="1"/>
  <c r="A1985" i="14"/>
  <c r="B1984" i="14"/>
  <c r="C1984" i="14" s="1"/>
  <c r="D1984" i="14" s="1"/>
  <c r="E1984" i="14" l="1"/>
  <c r="F1984" i="14" s="1"/>
  <c r="A1986" i="14"/>
  <c r="B1985" i="14"/>
  <c r="C1985" i="14" s="1"/>
  <c r="D1985" i="14" s="1"/>
  <c r="E1985" i="14" l="1"/>
  <c r="F1985" i="14" s="1"/>
  <c r="A1987" i="14"/>
  <c r="B1986" i="14"/>
  <c r="C1986" i="14" s="1"/>
  <c r="D1986" i="14" s="1"/>
  <c r="E1986" i="14" l="1"/>
  <c r="F1986" i="14" s="1"/>
  <c r="A1988" i="14"/>
  <c r="B1987" i="14"/>
  <c r="C1987" i="14" s="1"/>
  <c r="D1987" i="14" s="1"/>
  <c r="E1987" i="14" l="1"/>
  <c r="F1987" i="14" s="1"/>
  <c r="A1989" i="14"/>
  <c r="B1988" i="14"/>
  <c r="C1988" i="14" s="1"/>
  <c r="D1988" i="14" s="1"/>
  <c r="E1988" i="14" l="1"/>
  <c r="F1988" i="14" s="1"/>
  <c r="A1990" i="14"/>
  <c r="B1989" i="14"/>
  <c r="C1989" i="14" s="1"/>
  <c r="D1989" i="14" s="1"/>
  <c r="E1989" i="14" l="1"/>
  <c r="F1989" i="14" s="1"/>
  <c r="A1991" i="14"/>
  <c r="B1990" i="14"/>
  <c r="C1990" i="14" s="1"/>
  <c r="D1990" i="14" s="1"/>
  <c r="E1990" i="14" l="1"/>
  <c r="F1990" i="14" s="1"/>
  <c r="A1992" i="14"/>
  <c r="B1991" i="14"/>
  <c r="C1991" i="14" s="1"/>
  <c r="D1991" i="14" s="1"/>
  <c r="E1991" i="14" l="1"/>
  <c r="F1991" i="14" s="1"/>
  <c r="A1993" i="14"/>
  <c r="B1992" i="14"/>
  <c r="C1992" i="14" s="1"/>
  <c r="D1992" i="14" s="1"/>
  <c r="E1992" i="14" l="1"/>
  <c r="F1992" i="14" s="1"/>
  <c r="A1994" i="14"/>
  <c r="B1993" i="14"/>
  <c r="C1993" i="14" s="1"/>
  <c r="D1993" i="14" s="1"/>
  <c r="E1993" i="14" l="1"/>
  <c r="F1993" i="14" s="1"/>
  <c r="A1995" i="14"/>
  <c r="B1994" i="14"/>
  <c r="C1994" i="14" s="1"/>
  <c r="D1994" i="14" s="1"/>
  <c r="E1994" i="14" l="1"/>
  <c r="F1994" i="14" s="1"/>
  <c r="A1996" i="14"/>
  <c r="B1995" i="14"/>
  <c r="C1995" i="14" s="1"/>
  <c r="D1995" i="14" s="1"/>
  <c r="E1995" i="14" l="1"/>
  <c r="F1995" i="14" s="1"/>
  <c r="A1997" i="14"/>
  <c r="B1996" i="14"/>
  <c r="C1996" i="14" s="1"/>
  <c r="D1996" i="14" s="1"/>
  <c r="E1996" i="14" l="1"/>
  <c r="F1996" i="14" s="1"/>
  <c r="A1998" i="14"/>
  <c r="B1997" i="14"/>
  <c r="C1997" i="14" s="1"/>
  <c r="D1997" i="14" s="1"/>
  <c r="E1997" i="14" l="1"/>
  <c r="F1997" i="14" s="1"/>
  <c r="A1999" i="14"/>
  <c r="B1998" i="14"/>
  <c r="C1998" i="14" s="1"/>
  <c r="D1998" i="14" s="1"/>
  <c r="E1998" i="14" l="1"/>
  <c r="F1998" i="14" s="1"/>
  <c r="A2000" i="14"/>
  <c r="B1999" i="14"/>
  <c r="C1999" i="14" s="1"/>
  <c r="D1999" i="14" s="1"/>
  <c r="E1999" i="14" l="1"/>
  <c r="F1999" i="14" s="1"/>
  <c r="B2000" i="14"/>
  <c r="C2000" i="14" s="1"/>
  <c r="D2000" i="14" s="1"/>
  <c r="A2001" i="14"/>
  <c r="E2000" i="14" l="1"/>
  <c r="F2000" i="14" s="1"/>
  <c r="A2002" i="14"/>
  <c r="B2001" i="14"/>
  <c r="C2001" i="14" s="1"/>
  <c r="D2001" i="14" s="1"/>
  <c r="E2001" i="14" l="1"/>
  <c r="F2001" i="14" s="1"/>
  <c r="A2003" i="14"/>
  <c r="B2002" i="14"/>
  <c r="C2002" i="14" s="1"/>
  <c r="D2002" i="14" s="1"/>
  <c r="E2002" i="14" l="1"/>
  <c r="F2002" i="14" s="1"/>
  <c r="A2004" i="14"/>
  <c r="B2003" i="14"/>
  <c r="C2003" i="14" s="1"/>
  <c r="D2003" i="14" s="1"/>
  <c r="E2003" i="14" l="1"/>
  <c r="F2003" i="14" s="1"/>
  <c r="A2005" i="14"/>
  <c r="B2004" i="14"/>
  <c r="C2004" i="14" s="1"/>
  <c r="D2004" i="14" s="1"/>
  <c r="E2004" i="14" l="1"/>
  <c r="F2004" i="14" s="1"/>
  <c r="A2006" i="14"/>
  <c r="B2005" i="14"/>
  <c r="C2005" i="14" s="1"/>
  <c r="D2005" i="14" s="1"/>
  <c r="E2005" i="14" l="1"/>
  <c r="F2005" i="14" s="1"/>
  <c r="B2006" i="14"/>
  <c r="C2006" i="14" s="1"/>
  <c r="D2006" i="14" s="1"/>
  <c r="A2007" i="14"/>
  <c r="E2006" i="14" l="1"/>
  <c r="F2006" i="14" s="1"/>
  <c r="A2008" i="14"/>
  <c r="B2007" i="14"/>
  <c r="C2007" i="14" s="1"/>
  <c r="D2007" i="14" s="1"/>
  <c r="E2007" i="14" l="1"/>
  <c r="F2007" i="14" s="1"/>
  <c r="A2009" i="14"/>
  <c r="B2008" i="14"/>
  <c r="C2008" i="14" s="1"/>
  <c r="D2008" i="14" s="1"/>
  <c r="E2008" i="14" l="1"/>
  <c r="F2008" i="14" s="1"/>
  <c r="A2010" i="14"/>
  <c r="B2009" i="14"/>
  <c r="C2009" i="14" s="1"/>
  <c r="D2009" i="14" s="1"/>
  <c r="E2009" i="14" l="1"/>
  <c r="F2009" i="14" s="1"/>
  <c r="A2011" i="14"/>
  <c r="B2010" i="14"/>
  <c r="C2010" i="14" s="1"/>
  <c r="D2010" i="14" s="1"/>
  <c r="E2010" i="14" l="1"/>
  <c r="F2010" i="14" s="1"/>
  <c r="B2011" i="14"/>
  <c r="C2011" i="14" s="1"/>
  <c r="D2011" i="14" s="1"/>
  <c r="A2012" i="14"/>
  <c r="E2011" i="14" l="1"/>
  <c r="F2011" i="14" s="1"/>
  <c r="A2013" i="14"/>
  <c r="B2012" i="14"/>
  <c r="C2012" i="14" s="1"/>
  <c r="D2012" i="14" s="1"/>
  <c r="E2012" i="14" l="1"/>
  <c r="F2012" i="14" s="1"/>
  <c r="B2013" i="14"/>
  <c r="C2013" i="14" s="1"/>
  <c r="D2013" i="14" s="1"/>
  <c r="A2014" i="14"/>
  <c r="E2013" i="14" l="1"/>
  <c r="F2013" i="14" s="1"/>
  <c r="A2015" i="14"/>
  <c r="B2014" i="14"/>
  <c r="C2014" i="14" s="1"/>
  <c r="D2014" i="14" s="1"/>
  <c r="E2014" i="14" l="1"/>
  <c r="F2014" i="14" s="1"/>
  <c r="A2016" i="14"/>
  <c r="B2015" i="14"/>
  <c r="C2015" i="14" s="1"/>
  <c r="D2015" i="14" s="1"/>
  <c r="E2015" i="14" l="1"/>
  <c r="F2015" i="14" s="1"/>
  <c r="A2017" i="14"/>
  <c r="B2016" i="14"/>
  <c r="C2016" i="14" s="1"/>
  <c r="D2016" i="14" s="1"/>
  <c r="E2016" i="14" l="1"/>
  <c r="F2016" i="14" s="1"/>
  <c r="A2018" i="14"/>
  <c r="B2017" i="14"/>
  <c r="C2017" i="14" s="1"/>
  <c r="D2017" i="14" s="1"/>
  <c r="E2017" i="14" l="1"/>
  <c r="F2017" i="14" s="1"/>
  <c r="A2019" i="14"/>
  <c r="B2018" i="14"/>
  <c r="C2018" i="14" s="1"/>
  <c r="D2018" i="14" s="1"/>
  <c r="E2018" i="14" l="1"/>
  <c r="F2018" i="14" s="1"/>
  <c r="A2020" i="14"/>
  <c r="B2019" i="14"/>
  <c r="C2019" i="14" s="1"/>
  <c r="D2019" i="14" s="1"/>
  <c r="E2019" i="14" l="1"/>
  <c r="F2019" i="14" s="1"/>
  <c r="A2021" i="14"/>
  <c r="B2020" i="14"/>
  <c r="C2020" i="14" s="1"/>
  <c r="D2020" i="14" s="1"/>
  <c r="E2020" i="14" l="1"/>
  <c r="F2020" i="14" s="1"/>
  <c r="A2022" i="14"/>
  <c r="B2021" i="14"/>
  <c r="C2021" i="14" s="1"/>
  <c r="D2021" i="14" s="1"/>
  <c r="E2021" i="14" l="1"/>
  <c r="F2021" i="14" s="1"/>
  <c r="A2023" i="14"/>
  <c r="B2022" i="14"/>
  <c r="C2022" i="14" s="1"/>
  <c r="D2022" i="14" s="1"/>
  <c r="E2022" i="14" l="1"/>
  <c r="F2022" i="14" s="1"/>
  <c r="A2024" i="14"/>
  <c r="B2023" i="14"/>
  <c r="C2023" i="14" s="1"/>
  <c r="D2023" i="14" s="1"/>
  <c r="E2023" i="14" l="1"/>
  <c r="F2023" i="14" s="1"/>
  <c r="A2025" i="14"/>
  <c r="B2024" i="14"/>
  <c r="C2024" i="14" s="1"/>
  <c r="D2024" i="14" s="1"/>
  <c r="E2024" i="14" l="1"/>
  <c r="F2024" i="14" s="1"/>
  <c r="A2026" i="14"/>
  <c r="B2025" i="14"/>
  <c r="C2025" i="14" s="1"/>
  <c r="D2025" i="14" s="1"/>
  <c r="E2025" i="14" l="1"/>
  <c r="F2025" i="14" s="1"/>
  <c r="B2026" i="14"/>
  <c r="C2026" i="14" s="1"/>
  <c r="D2026" i="14" s="1"/>
  <c r="A2027" i="14"/>
  <c r="E2026" i="14" l="1"/>
  <c r="F2026" i="14" s="1"/>
  <c r="A2028" i="14"/>
  <c r="B2027" i="14"/>
  <c r="C2027" i="14" s="1"/>
  <c r="D2027" i="14" s="1"/>
  <c r="E2027" i="14" l="1"/>
  <c r="F2027" i="14" s="1"/>
  <c r="A2029" i="14"/>
  <c r="B2028" i="14"/>
  <c r="C2028" i="14" s="1"/>
  <c r="D2028" i="14" s="1"/>
  <c r="E2028" i="14" l="1"/>
  <c r="F2028" i="14" s="1"/>
  <c r="A2030" i="14"/>
  <c r="B2029" i="14"/>
  <c r="C2029" i="14" s="1"/>
  <c r="D2029" i="14" s="1"/>
  <c r="E2029" i="14" l="1"/>
  <c r="F2029" i="14" s="1"/>
  <c r="A2031" i="14"/>
  <c r="B2030" i="14"/>
  <c r="C2030" i="14" s="1"/>
  <c r="D2030" i="14" s="1"/>
  <c r="E2030" i="14" l="1"/>
  <c r="F2030" i="14" s="1"/>
  <c r="B2031" i="14"/>
  <c r="C2031" i="14" s="1"/>
  <c r="D2031" i="14" s="1"/>
  <c r="A2032" i="14"/>
  <c r="E2031" i="14" l="1"/>
  <c r="F2031" i="14" s="1"/>
  <c r="A2033" i="14"/>
  <c r="B2032" i="14"/>
  <c r="C2032" i="14" s="1"/>
  <c r="D2032" i="14" s="1"/>
  <c r="E2032" i="14" l="1"/>
  <c r="F2032" i="14" s="1"/>
  <c r="A2034" i="14"/>
  <c r="B2033" i="14"/>
  <c r="C2033" i="14" s="1"/>
  <c r="D2033" i="14" s="1"/>
  <c r="E2033" i="14" l="1"/>
  <c r="F2033" i="14" s="1"/>
  <c r="A2035" i="14"/>
  <c r="B2034" i="14"/>
  <c r="C2034" i="14" s="1"/>
  <c r="D2034" i="14" s="1"/>
  <c r="E2034" i="14" l="1"/>
  <c r="F2034" i="14" s="1"/>
  <c r="B2035" i="14"/>
  <c r="C2035" i="14" s="1"/>
  <c r="D2035" i="14" s="1"/>
  <c r="A2036" i="14"/>
  <c r="E2035" i="14" l="1"/>
  <c r="F2035" i="14" s="1"/>
  <c r="B2036" i="14"/>
  <c r="C2036" i="14" s="1"/>
  <c r="D2036" i="14" s="1"/>
  <c r="A2037" i="14"/>
  <c r="E2036" i="14" l="1"/>
  <c r="F2036" i="14" s="1"/>
  <c r="B2037" i="14"/>
  <c r="C2037" i="14" s="1"/>
  <c r="D2037" i="14" s="1"/>
  <c r="A2038" i="14"/>
  <c r="E2037" i="14" l="1"/>
  <c r="F2037" i="14" s="1"/>
  <c r="B2038" i="14"/>
  <c r="C2038" i="14" s="1"/>
  <c r="D2038" i="14" s="1"/>
  <c r="A2039" i="14"/>
  <c r="E2038" i="14" l="1"/>
  <c r="F2038" i="14" s="1"/>
  <c r="A2040" i="14"/>
  <c r="B2039" i="14"/>
  <c r="C2039" i="14" s="1"/>
  <c r="D2039" i="14" s="1"/>
  <c r="E2039" i="14" l="1"/>
  <c r="F2039" i="14" s="1"/>
  <c r="B2040" i="14"/>
  <c r="C2040" i="14" s="1"/>
  <c r="D2040" i="14" s="1"/>
  <c r="A2041" i="14"/>
  <c r="E2040" i="14" l="1"/>
  <c r="F2040" i="14" s="1"/>
  <c r="B2041" i="14"/>
  <c r="C2041" i="14" s="1"/>
  <c r="D2041" i="14" s="1"/>
  <c r="A2042" i="14"/>
  <c r="E2041" i="14" l="1"/>
  <c r="F2041" i="14" s="1"/>
  <c r="A2043" i="14"/>
  <c r="B2042" i="14"/>
  <c r="C2042" i="14" s="1"/>
  <c r="D2042" i="14" s="1"/>
  <c r="E2042" i="14" l="1"/>
  <c r="F2042" i="14" s="1"/>
  <c r="B2043" i="14"/>
  <c r="C2043" i="14" s="1"/>
  <c r="D2043" i="14" s="1"/>
  <c r="A2044" i="14"/>
  <c r="E2043" i="14" l="1"/>
  <c r="F2043" i="14" s="1"/>
  <c r="A2045" i="14"/>
  <c r="B2044" i="14"/>
  <c r="C2044" i="14" s="1"/>
  <c r="D2044" i="14" s="1"/>
  <c r="E2044" i="14" l="1"/>
  <c r="F2044" i="14" s="1"/>
  <c r="B2045" i="14"/>
  <c r="C2045" i="14" s="1"/>
  <c r="D2045" i="14" s="1"/>
  <c r="A2046" i="14"/>
  <c r="E2045" i="14" l="1"/>
  <c r="F2045" i="14" s="1"/>
  <c r="B2046" i="14"/>
  <c r="C2046" i="14" s="1"/>
  <c r="D2046" i="14" s="1"/>
  <c r="A2047" i="14"/>
  <c r="E2046" i="14" l="1"/>
  <c r="F2046" i="14" s="1"/>
  <c r="A2048" i="14"/>
  <c r="B2047" i="14"/>
  <c r="C2047" i="14" s="1"/>
  <c r="D2047" i="14" s="1"/>
  <c r="E2047" i="14" l="1"/>
  <c r="F2047" i="14" s="1"/>
  <c r="B2048" i="14"/>
  <c r="C2048" i="14" s="1"/>
  <c r="D2048" i="14" s="1"/>
  <c r="A2049" i="14"/>
  <c r="E2048" i="14" l="1"/>
  <c r="F2048" i="14" s="1"/>
  <c r="A2050" i="14"/>
  <c r="B2049" i="14"/>
  <c r="C2049" i="14" s="1"/>
  <c r="D2049" i="14" s="1"/>
  <c r="E2049" i="14" l="1"/>
  <c r="F2049" i="14" s="1"/>
  <c r="A2051" i="14"/>
  <c r="B2050" i="14"/>
  <c r="C2050" i="14" s="1"/>
  <c r="D2050" i="14" s="1"/>
  <c r="E2050" i="14" l="1"/>
  <c r="F2050" i="14" s="1"/>
  <c r="A2052" i="14"/>
  <c r="B2051" i="14"/>
  <c r="C2051" i="14" s="1"/>
  <c r="D2051" i="14" s="1"/>
  <c r="E2051" i="14" l="1"/>
  <c r="F2051" i="14" s="1"/>
  <c r="B2052" i="14"/>
  <c r="C2052" i="14" s="1"/>
  <c r="D2052" i="14" s="1"/>
  <c r="A2053" i="14"/>
  <c r="E2052" i="14" l="1"/>
  <c r="F2052" i="14" s="1"/>
  <c r="A2054" i="14"/>
  <c r="B2053" i="14"/>
  <c r="C2053" i="14" s="1"/>
  <c r="D2053" i="14" s="1"/>
  <c r="E2053" i="14" l="1"/>
  <c r="F2053" i="14" s="1"/>
  <c r="A2055" i="14"/>
  <c r="B2054" i="14"/>
  <c r="C2054" i="14" s="1"/>
  <c r="D2054" i="14" s="1"/>
  <c r="E2054" i="14" l="1"/>
  <c r="F2054" i="14" s="1"/>
  <c r="B2055" i="14"/>
  <c r="C2055" i="14" s="1"/>
  <c r="D2055" i="14" s="1"/>
  <c r="A2056" i="14"/>
  <c r="E2055" i="14" l="1"/>
  <c r="F2055" i="14" s="1"/>
  <c r="B2056" i="14"/>
  <c r="C2056" i="14" s="1"/>
  <c r="D2056" i="14" s="1"/>
  <c r="A2057" i="14"/>
  <c r="E2056" i="14" l="1"/>
  <c r="F2056" i="14" s="1"/>
  <c r="A2058" i="14"/>
  <c r="B2057" i="14"/>
  <c r="C2057" i="14" s="1"/>
  <c r="D2057" i="14" s="1"/>
  <c r="E2057" i="14" l="1"/>
  <c r="F2057" i="14" s="1"/>
  <c r="A2059" i="14"/>
  <c r="B2058" i="14"/>
  <c r="C2058" i="14" s="1"/>
  <c r="D2058" i="14" s="1"/>
  <c r="E2058" i="14" l="1"/>
  <c r="F2058" i="14" s="1"/>
  <c r="B2059" i="14"/>
  <c r="C2059" i="14" s="1"/>
  <c r="D2059" i="14" s="1"/>
  <c r="A2060" i="14"/>
  <c r="E2059" i="14" l="1"/>
  <c r="F2059" i="14" s="1"/>
  <c r="A2061" i="14"/>
  <c r="B2060" i="14"/>
  <c r="C2060" i="14" s="1"/>
  <c r="D2060" i="14" s="1"/>
  <c r="E2060" i="14" l="1"/>
  <c r="F2060" i="14" s="1"/>
  <c r="A2062" i="14"/>
  <c r="B2061" i="14"/>
  <c r="C2061" i="14" s="1"/>
  <c r="D2061" i="14" s="1"/>
  <c r="E2061" i="14" l="1"/>
  <c r="F2061" i="14" s="1"/>
  <c r="B2062" i="14"/>
  <c r="C2062" i="14" s="1"/>
  <c r="D2062" i="14" s="1"/>
  <c r="A2063" i="14"/>
  <c r="E2062" i="14" l="1"/>
  <c r="F2062" i="14" s="1"/>
  <c r="B2063" i="14"/>
  <c r="C2063" i="14" s="1"/>
  <c r="D2063" i="14" s="1"/>
  <c r="A2064" i="14"/>
  <c r="E2063" i="14" l="1"/>
  <c r="F2063" i="14" s="1"/>
  <c r="A2065" i="14"/>
  <c r="B2064" i="14"/>
  <c r="C2064" i="14" s="1"/>
  <c r="D2064" i="14" s="1"/>
  <c r="E2064" i="14" l="1"/>
  <c r="F2064" i="14" s="1"/>
  <c r="A2066" i="14"/>
  <c r="B2065" i="14"/>
  <c r="C2065" i="14" s="1"/>
  <c r="D2065" i="14" s="1"/>
  <c r="E2065" i="14" l="1"/>
  <c r="F2065" i="14" s="1"/>
  <c r="A2067" i="14"/>
  <c r="B2066" i="14"/>
  <c r="C2066" i="14" s="1"/>
  <c r="D2066" i="14" s="1"/>
  <c r="E2066" i="14" l="1"/>
  <c r="F2066" i="14" s="1"/>
  <c r="A2068" i="14"/>
  <c r="B2067" i="14"/>
  <c r="C2067" i="14" s="1"/>
  <c r="D2067" i="14" s="1"/>
  <c r="E2067" i="14" l="1"/>
  <c r="F2067" i="14" s="1"/>
  <c r="B2068" i="14"/>
  <c r="C2068" i="14" s="1"/>
  <c r="D2068" i="14" s="1"/>
  <c r="A2069" i="14"/>
  <c r="E2068" i="14" l="1"/>
  <c r="F2068" i="14" s="1"/>
  <c r="B2069" i="14"/>
  <c r="C2069" i="14" s="1"/>
  <c r="D2069" i="14" s="1"/>
  <c r="A2070" i="14"/>
  <c r="E2069" i="14" l="1"/>
  <c r="F2069" i="14" s="1"/>
  <c r="A2071" i="14"/>
  <c r="B2070" i="14"/>
  <c r="C2070" i="14" s="1"/>
  <c r="D2070" i="14" s="1"/>
  <c r="E2070" i="14" l="1"/>
  <c r="F2070" i="14" s="1"/>
  <c r="A2072" i="14"/>
  <c r="B2071" i="14"/>
  <c r="C2071" i="14" s="1"/>
  <c r="D2071" i="14" s="1"/>
  <c r="E2071" i="14" l="1"/>
  <c r="F2071" i="14" s="1"/>
  <c r="A2073" i="14"/>
  <c r="B2072" i="14"/>
  <c r="C2072" i="14" s="1"/>
  <c r="D2072" i="14" s="1"/>
  <c r="E2072" i="14" l="1"/>
  <c r="F2072" i="14" s="1"/>
  <c r="A2074" i="14"/>
  <c r="B2073" i="14"/>
  <c r="C2073" i="14" s="1"/>
  <c r="D2073" i="14" s="1"/>
  <c r="E2073" i="14" l="1"/>
  <c r="F2073" i="14" s="1"/>
  <c r="A2075" i="14"/>
  <c r="B2074" i="14"/>
  <c r="C2074" i="14" s="1"/>
  <c r="D2074" i="14" s="1"/>
  <c r="E2074" i="14" l="1"/>
  <c r="F2074" i="14" s="1"/>
  <c r="A2076" i="14"/>
  <c r="B2075" i="14"/>
  <c r="C2075" i="14" s="1"/>
  <c r="D2075" i="14" s="1"/>
  <c r="E2075" i="14" l="1"/>
  <c r="F2075" i="14" s="1"/>
  <c r="B2076" i="14"/>
  <c r="C2076" i="14" s="1"/>
  <c r="D2076" i="14" s="1"/>
  <c r="A2077" i="14"/>
  <c r="E2076" i="14" l="1"/>
  <c r="F2076" i="14" s="1"/>
  <c r="A2078" i="14"/>
  <c r="B2077" i="14"/>
  <c r="C2077" i="14" s="1"/>
  <c r="D2077" i="14" s="1"/>
  <c r="E2077" i="14" l="1"/>
  <c r="F2077" i="14" s="1"/>
  <c r="A2079" i="14"/>
  <c r="B2078" i="14"/>
  <c r="C2078" i="14" s="1"/>
  <c r="D2078" i="14" s="1"/>
  <c r="E2078" i="14" l="1"/>
  <c r="F2078" i="14" s="1"/>
  <c r="A2080" i="14"/>
  <c r="B2079" i="14"/>
  <c r="C2079" i="14" s="1"/>
  <c r="D2079" i="14" s="1"/>
  <c r="E2079" i="14" l="1"/>
  <c r="F2079" i="14" s="1"/>
  <c r="B2080" i="14"/>
  <c r="C2080" i="14" s="1"/>
  <c r="D2080" i="14" s="1"/>
  <c r="A2081" i="14"/>
  <c r="E2080" i="14" l="1"/>
  <c r="F2080" i="14" s="1"/>
  <c r="A2082" i="14"/>
  <c r="B2081" i="14"/>
  <c r="C2081" i="14" s="1"/>
  <c r="D2081" i="14" s="1"/>
  <c r="E2081" i="14" l="1"/>
  <c r="F2081" i="14" s="1"/>
  <c r="B2082" i="14"/>
  <c r="C2082" i="14" s="1"/>
  <c r="D2082" i="14" s="1"/>
  <c r="A2083" i="14"/>
  <c r="E2082" i="14" l="1"/>
  <c r="F2082" i="14" s="1"/>
  <c r="B2083" i="14"/>
  <c r="C2083" i="14" s="1"/>
  <c r="D2083" i="14" s="1"/>
  <c r="A2084" i="14"/>
  <c r="E2083" i="14" l="1"/>
  <c r="F2083" i="14" s="1"/>
  <c r="A2085" i="14"/>
  <c r="B2084" i="14"/>
  <c r="C2084" i="14" s="1"/>
  <c r="D2084" i="14" s="1"/>
  <c r="E2084" i="14" l="1"/>
  <c r="F2084" i="14" s="1"/>
  <c r="A2086" i="14"/>
  <c r="B2085" i="14"/>
  <c r="C2085" i="14" s="1"/>
  <c r="D2085" i="14" s="1"/>
  <c r="E2085" i="14" l="1"/>
  <c r="F2085" i="14" s="1"/>
  <c r="B2086" i="14"/>
  <c r="C2086" i="14" s="1"/>
  <c r="D2086" i="14" s="1"/>
  <c r="A2087" i="14"/>
  <c r="E2086" i="14" l="1"/>
  <c r="F2086" i="14" s="1"/>
  <c r="A2088" i="14"/>
  <c r="B2087" i="14"/>
  <c r="C2087" i="14" s="1"/>
  <c r="D2087" i="14" s="1"/>
  <c r="E2087" i="14" l="1"/>
  <c r="F2087" i="14" s="1"/>
  <c r="A2089" i="14"/>
  <c r="B2088" i="14"/>
  <c r="C2088" i="14" s="1"/>
  <c r="D2088" i="14" s="1"/>
  <c r="E2088" i="14" l="1"/>
  <c r="F2088" i="14" s="1"/>
  <c r="B2089" i="14"/>
  <c r="C2089" i="14" s="1"/>
  <c r="D2089" i="14" s="1"/>
  <c r="A2090" i="14"/>
  <c r="E2089" i="14" l="1"/>
  <c r="F2089" i="14" s="1"/>
  <c r="B2090" i="14"/>
  <c r="C2090" i="14" s="1"/>
  <c r="D2090" i="14" s="1"/>
  <c r="A2091" i="14"/>
  <c r="E2090" i="14" l="1"/>
  <c r="F2090" i="14" s="1"/>
  <c r="A2092" i="14"/>
  <c r="B2091" i="14"/>
  <c r="C2091" i="14" s="1"/>
  <c r="D2091" i="14" s="1"/>
  <c r="E2091" i="14" l="1"/>
  <c r="F2091" i="14" s="1"/>
  <c r="A2093" i="14"/>
  <c r="B2092" i="14"/>
  <c r="C2092" i="14" s="1"/>
  <c r="D2092" i="14" s="1"/>
  <c r="E2092" i="14" l="1"/>
  <c r="F2092" i="14" s="1"/>
  <c r="B2093" i="14"/>
  <c r="C2093" i="14" s="1"/>
  <c r="D2093" i="14" s="1"/>
  <c r="A2094" i="14"/>
  <c r="E2093" i="14" l="1"/>
  <c r="F2093" i="14" s="1"/>
  <c r="A2095" i="14"/>
  <c r="B2094" i="14"/>
  <c r="C2094" i="14" s="1"/>
  <c r="D2094" i="14" s="1"/>
  <c r="E2094" i="14" l="1"/>
  <c r="F2094" i="14" s="1"/>
  <c r="A2096" i="14"/>
  <c r="B2095" i="14"/>
  <c r="C2095" i="14" s="1"/>
  <c r="D2095" i="14" s="1"/>
  <c r="E2095" i="14" l="1"/>
  <c r="F2095" i="14" s="1"/>
  <c r="A2097" i="14"/>
  <c r="B2096" i="14"/>
  <c r="C2096" i="14" s="1"/>
  <c r="D2096" i="14" s="1"/>
  <c r="E2096" i="14" l="1"/>
  <c r="F2096" i="14" s="1"/>
  <c r="A2098" i="14"/>
  <c r="B2097" i="14"/>
  <c r="C2097" i="14" s="1"/>
  <c r="D2097" i="14" s="1"/>
  <c r="E2097" i="14" l="1"/>
  <c r="F2097" i="14" s="1"/>
  <c r="A2099" i="14"/>
  <c r="B2098" i="14"/>
  <c r="C2098" i="14" s="1"/>
  <c r="D2098" i="14" s="1"/>
  <c r="E2098" i="14" l="1"/>
  <c r="F2098" i="14" s="1"/>
  <c r="A2100" i="14"/>
  <c r="B2099" i="14"/>
  <c r="C2099" i="14" s="1"/>
  <c r="D2099" i="14" s="1"/>
  <c r="E2099" i="14" l="1"/>
  <c r="F2099" i="14" s="1"/>
  <c r="A2101" i="14"/>
  <c r="B2100" i="14"/>
  <c r="C2100" i="14" s="1"/>
  <c r="D2100" i="14" s="1"/>
  <c r="E2100" i="14" l="1"/>
  <c r="F2100" i="14" s="1"/>
  <c r="B2101" i="14"/>
  <c r="C2101" i="14" s="1"/>
  <c r="D2101" i="14" s="1"/>
  <c r="A2102" i="14"/>
  <c r="E2101" i="14" l="1"/>
  <c r="F2101" i="14" s="1"/>
  <c r="A2103" i="14"/>
  <c r="B2102" i="14"/>
  <c r="C2102" i="14" s="1"/>
  <c r="D2102" i="14" s="1"/>
  <c r="E2102" i="14" l="1"/>
  <c r="F2102" i="14" s="1"/>
  <c r="B2103" i="14"/>
  <c r="C2103" i="14" s="1"/>
  <c r="D2103" i="14" s="1"/>
  <c r="A2104" i="14"/>
  <c r="E2103" i="14" l="1"/>
  <c r="F2103" i="14" s="1"/>
  <c r="B2104" i="14"/>
  <c r="C2104" i="14" s="1"/>
  <c r="D2104" i="14" s="1"/>
  <c r="A2105" i="14"/>
  <c r="E2104" i="14" l="1"/>
  <c r="F2104" i="14" s="1"/>
  <c r="B2105" i="14"/>
  <c r="C2105" i="14" s="1"/>
  <c r="D2105" i="14" s="1"/>
  <c r="A2106" i="14"/>
  <c r="E2105" i="14" l="1"/>
  <c r="F2105" i="14" s="1"/>
  <c r="B2106" i="14"/>
  <c r="C2106" i="14" s="1"/>
  <c r="D2106" i="14" s="1"/>
  <c r="A2107" i="14"/>
  <c r="E2106" i="14" l="1"/>
  <c r="F2106" i="14" s="1"/>
  <c r="A2108" i="14"/>
  <c r="B2107" i="14"/>
  <c r="C2107" i="14" s="1"/>
  <c r="D2107" i="14" s="1"/>
  <c r="E2107" i="14" l="1"/>
  <c r="F2107" i="14" s="1"/>
  <c r="A2109" i="14"/>
  <c r="B2108" i="14"/>
  <c r="C2108" i="14" s="1"/>
  <c r="D2108" i="14" s="1"/>
  <c r="E2108" i="14" l="1"/>
  <c r="F2108" i="14" s="1"/>
  <c r="A2110" i="14"/>
  <c r="B2109" i="14"/>
  <c r="C2109" i="14" s="1"/>
  <c r="D2109" i="14" s="1"/>
  <c r="E2109" i="14" l="1"/>
  <c r="F2109" i="14" s="1"/>
  <c r="A2111" i="14"/>
  <c r="B2110" i="14"/>
  <c r="C2110" i="14" s="1"/>
  <c r="D2110" i="14" s="1"/>
  <c r="E2110" i="14" l="1"/>
  <c r="F2110" i="14" s="1"/>
  <c r="A2112" i="14"/>
  <c r="B2111" i="14"/>
  <c r="C2111" i="14" s="1"/>
  <c r="D2111" i="14" s="1"/>
  <c r="E2111" i="14" l="1"/>
  <c r="F2111" i="14" s="1"/>
  <c r="A2113" i="14"/>
  <c r="B2112" i="14"/>
  <c r="C2112" i="14" s="1"/>
  <c r="D2112" i="14" s="1"/>
  <c r="E2112" i="14" l="1"/>
  <c r="F2112" i="14" s="1"/>
  <c r="A2114" i="14"/>
  <c r="B2113" i="14"/>
  <c r="C2113" i="14" s="1"/>
  <c r="D2113" i="14" s="1"/>
  <c r="E2113" i="14" l="1"/>
  <c r="F2113" i="14" s="1"/>
  <c r="A2115" i="14"/>
  <c r="B2114" i="14"/>
  <c r="C2114" i="14" s="1"/>
  <c r="D2114" i="14" s="1"/>
  <c r="E2114" i="14" l="1"/>
  <c r="F2114" i="14" s="1"/>
  <c r="A2116" i="14"/>
  <c r="B2115" i="14"/>
  <c r="C2115" i="14" s="1"/>
  <c r="D2115" i="14" s="1"/>
  <c r="E2115" i="14" l="1"/>
  <c r="F2115" i="14" s="1"/>
  <c r="B2116" i="14"/>
  <c r="C2116" i="14" s="1"/>
  <c r="D2116" i="14" s="1"/>
  <c r="A2117" i="14"/>
  <c r="E2116" i="14" l="1"/>
  <c r="F2116" i="14" s="1"/>
  <c r="A2118" i="14"/>
  <c r="B2117" i="14"/>
  <c r="C2117" i="14" s="1"/>
  <c r="D2117" i="14" s="1"/>
  <c r="E2117" i="14" l="1"/>
  <c r="F2117" i="14" s="1"/>
  <c r="A2119" i="14"/>
  <c r="B2118" i="14"/>
  <c r="C2118" i="14" s="1"/>
  <c r="D2118" i="14" s="1"/>
  <c r="E2118" i="14" l="1"/>
  <c r="F2118" i="14" s="1"/>
  <c r="A2120" i="14"/>
  <c r="B2119" i="14"/>
  <c r="C2119" i="14" s="1"/>
  <c r="D2119" i="14" s="1"/>
  <c r="E2119" i="14" l="1"/>
  <c r="F2119" i="14" s="1"/>
  <c r="A2121" i="14"/>
  <c r="B2120" i="14"/>
  <c r="C2120" i="14" s="1"/>
  <c r="D2120" i="14" s="1"/>
  <c r="E2120" i="14" l="1"/>
  <c r="F2120" i="14" s="1"/>
  <c r="A2122" i="14"/>
  <c r="B2121" i="14"/>
  <c r="C2121" i="14" s="1"/>
  <c r="D2121" i="14" s="1"/>
  <c r="E2121" i="14" l="1"/>
  <c r="F2121" i="14" s="1"/>
  <c r="B2122" i="14"/>
  <c r="C2122" i="14" s="1"/>
  <c r="D2122" i="14" s="1"/>
  <c r="A2123" i="14"/>
  <c r="E2122" i="14" l="1"/>
  <c r="F2122" i="14" s="1"/>
  <c r="B2123" i="14"/>
  <c r="C2123" i="14" s="1"/>
  <c r="D2123" i="14" s="1"/>
  <c r="A2124" i="14"/>
  <c r="E2123" i="14" l="1"/>
  <c r="F2123" i="14" s="1"/>
  <c r="A2125" i="14"/>
  <c r="B2124" i="14"/>
  <c r="C2124" i="14" s="1"/>
  <c r="D2124" i="14" s="1"/>
  <c r="E2124" i="14" l="1"/>
  <c r="F2124" i="14" s="1"/>
  <c r="B2125" i="14"/>
  <c r="C2125" i="14" s="1"/>
  <c r="D2125" i="14" s="1"/>
  <c r="A2126" i="14"/>
  <c r="E2125" i="14" l="1"/>
  <c r="F2125" i="14" s="1"/>
  <c r="A2127" i="14"/>
  <c r="B2126" i="14"/>
  <c r="C2126" i="14" s="1"/>
  <c r="D2126" i="14" s="1"/>
  <c r="E2126" i="14" l="1"/>
  <c r="F2126" i="14" s="1"/>
  <c r="B2127" i="14"/>
  <c r="C2127" i="14" s="1"/>
  <c r="D2127" i="14" s="1"/>
  <c r="A2128" i="14"/>
  <c r="E2127" i="14" l="1"/>
  <c r="F2127" i="14" s="1"/>
  <c r="A2129" i="14"/>
  <c r="B2128" i="14"/>
  <c r="C2128" i="14" s="1"/>
  <c r="D2128" i="14" s="1"/>
  <c r="E2128" i="14" l="1"/>
  <c r="F2128" i="14" s="1"/>
  <c r="B2129" i="14"/>
  <c r="C2129" i="14" s="1"/>
  <c r="D2129" i="14" s="1"/>
  <c r="A2130" i="14"/>
  <c r="E2129" i="14" l="1"/>
  <c r="F2129" i="14" s="1"/>
  <c r="A2131" i="14"/>
  <c r="B2130" i="14"/>
  <c r="C2130" i="14" s="1"/>
  <c r="D2130" i="14" s="1"/>
  <c r="E2130" i="14" l="1"/>
  <c r="F2130" i="14" s="1"/>
  <c r="B2131" i="14"/>
  <c r="C2131" i="14" s="1"/>
  <c r="D2131" i="14" s="1"/>
  <c r="A2132" i="14"/>
  <c r="E2131" i="14" l="1"/>
  <c r="F2131" i="14" s="1"/>
  <c r="A2133" i="14"/>
  <c r="B2132" i="14"/>
  <c r="C2132" i="14" s="1"/>
  <c r="D2132" i="14" s="1"/>
  <c r="E2132" i="14" l="1"/>
  <c r="F2132" i="14" s="1"/>
  <c r="A2134" i="14"/>
  <c r="B2133" i="14"/>
  <c r="C2133" i="14" s="1"/>
  <c r="D2133" i="14" s="1"/>
  <c r="E2133" i="14" l="1"/>
  <c r="F2133" i="14" s="1"/>
  <c r="A2135" i="14"/>
  <c r="B2134" i="14"/>
  <c r="C2134" i="14" s="1"/>
  <c r="D2134" i="14" s="1"/>
  <c r="E2134" i="14" l="1"/>
  <c r="F2134" i="14" s="1"/>
  <c r="A2136" i="14"/>
  <c r="B2135" i="14"/>
  <c r="C2135" i="14" s="1"/>
  <c r="D2135" i="14" s="1"/>
  <c r="E2135" i="14" l="1"/>
  <c r="F2135" i="14" s="1"/>
  <c r="A2137" i="14"/>
  <c r="B2136" i="14"/>
  <c r="C2136" i="14" s="1"/>
  <c r="D2136" i="14" s="1"/>
  <c r="E2136" i="14" l="1"/>
  <c r="F2136" i="14" s="1"/>
  <c r="B2137" i="14"/>
  <c r="C2137" i="14" s="1"/>
  <c r="D2137" i="14" s="1"/>
  <c r="A2138" i="14"/>
  <c r="E2137" i="14" l="1"/>
  <c r="F2137" i="14" s="1"/>
  <c r="A2139" i="14"/>
  <c r="B2138" i="14"/>
  <c r="C2138" i="14" s="1"/>
  <c r="D2138" i="14" s="1"/>
  <c r="E2138" i="14" l="1"/>
  <c r="F2138" i="14" s="1"/>
  <c r="B2139" i="14"/>
  <c r="C2139" i="14" s="1"/>
  <c r="D2139" i="14" s="1"/>
  <c r="A2140" i="14"/>
  <c r="E2139" i="14" l="1"/>
  <c r="F2139" i="14" s="1"/>
  <c r="A2141" i="14"/>
  <c r="B2140" i="14"/>
  <c r="C2140" i="14" s="1"/>
  <c r="D2140" i="14" s="1"/>
  <c r="E2140" i="14" l="1"/>
  <c r="F2140" i="14" s="1"/>
  <c r="A2142" i="14"/>
  <c r="B2141" i="14"/>
  <c r="C2141" i="14" s="1"/>
  <c r="D2141" i="14" s="1"/>
  <c r="E2141" i="14" l="1"/>
  <c r="F2141" i="14" s="1"/>
  <c r="B2142" i="14"/>
  <c r="C2142" i="14" s="1"/>
  <c r="D2142" i="14" s="1"/>
  <c r="A2143" i="14"/>
  <c r="E2142" i="14" l="1"/>
  <c r="F2142" i="14" s="1"/>
  <c r="B2143" i="14"/>
  <c r="C2143" i="14" s="1"/>
  <c r="D2143" i="14" s="1"/>
  <c r="A2144" i="14"/>
  <c r="E2143" i="14" l="1"/>
  <c r="F2143" i="14" s="1"/>
  <c r="B2144" i="14"/>
  <c r="C2144" i="14" s="1"/>
  <c r="D2144" i="14" s="1"/>
  <c r="A2145" i="14"/>
  <c r="E2144" i="14" l="1"/>
  <c r="F2144" i="14" s="1"/>
  <c r="B2145" i="14"/>
  <c r="C2145" i="14" s="1"/>
  <c r="D2145" i="14" s="1"/>
  <c r="A2146" i="14"/>
  <c r="E2145" i="14" l="1"/>
  <c r="F2145" i="14" s="1"/>
  <c r="A2147" i="14"/>
  <c r="B2146" i="14"/>
  <c r="C2146" i="14" s="1"/>
  <c r="D2146" i="14" s="1"/>
  <c r="E2146" i="14" l="1"/>
  <c r="F2146" i="14" s="1"/>
  <c r="A2148" i="14"/>
  <c r="B2147" i="14"/>
  <c r="C2147" i="14" s="1"/>
  <c r="D2147" i="14" s="1"/>
  <c r="E2147" i="14" l="1"/>
  <c r="F2147" i="14" s="1"/>
  <c r="B2148" i="14"/>
  <c r="C2148" i="14" s="1"/>
  <c r="D2148" i="14" s="1"/>
  <c r="A2149" i="14"/>
  <c r="E2148" i="14" l="1"/>
  <c r="F2148" i="14" s="1"/>
  <c r="A2150" i="14"/>
  <c r="B2149" i="14"/>
  <c r="C2149" i="14" s="1"/>
  <c r="D2149" i="14" s="1"/>
  <c r="E2149" i="14" l="1"/>
  <c r="F2149" i="14" s="1"/>
  <c r="A2151" i="14"/>
  <c r="B2150" i="14"/>
  <c r="C2150" i="14" s="1"/>
  <c r="D2150" i="14" s="1"/>
  <c r="E2150" i="14" l="1"/>
  <c r="F2150" i="14" s="1"/>
  <c r="A2152" i="14"/>
  <c r="B2151" i="14"/>
  <c r="C2151" i="14" s="1"/>
  <c r="D2151" i="14" s="1"/>
  <c r="E2151" i="14" l="1"/>
  <c r="F2151" i="14" s="1"/>
  <c r="A2153" i="14"/>
  <c r="B2152" i="14"/>
  <c r="C2152" i="14" s="1"/>
  <c r="D2152" i="14" s="1"/>
  <c r="E2152" i="14" l="1"/>
  <c r="F2152" i="14" s="1"/>
  <c r="A2154" i="14"/>
  <c r="B2153" i="14"/>
  <c r="C2153" i="14" s="1"/>
  <c r="D2153" i="14" s="1"/>
  <c r="E2153" i="14" l="1"/>
  <c r="F2153" i="14" s="1"/>
  <c r="B2154" i="14"/>
  <c r="C2154" i="14" s="1"/>
  <c r="D2154" i="14" s="1"/>
  <c r="A2155" i="14"/>
  <c r="E2154" i="14" l="1"/>
  <c r="F2154" i="14" s="1"/>
  <c r="B2155" i="14"/>
  <c r="C2155" i="14" s="1"/>
  <c r="D2155" i="14" s="1"/>
  <c r="A2156" i="14"/>
  <c r="E2155" i="14" l="1"/>
  <c r="F2155" i="14" s="1"/>
  <c r="A2157" i="14"/>
  <c r="B2156" i="14"/>
  <c r="C2156" i="14" s="1"/>
  <c r="D2156" i="14" s="1"/>
  <c r="E2156" i="14" l="1"/>
  <c r="F2156" i="14" s="1"/>
  <c r="B2157" i="14"/>
  <c r="C2157" i="14" s="1"/>
  <c r="D2157" i="14" s="1"/>
  <c r="A2158" i="14"/>
  <c r="E2157" i="14" l="1"/>
  <c r="F2157" i="14" s="1"/>
  <c r="A2159" i="14"/>
  <c r="B2158" i="14"/>
  <c r="C2158" i="14" s="1"/>
  <c r="D2158" i="14" s="1"/>
  <c r="E2158" i="14" l="1"/>
  <c r="F2158" i="14" s="1"/>
  <c r="A2160" i="14"/>
  <c r="B2159" i="14"/>
  <c r="C2159" i="14" s="1"/>
  <c r="D2159" i="14" s="1"/>
  <c r="E2159" i="14" l="1"/>
  <c r="F2159" i="14" s="1"/>
  <c r="B2160" i="14"/>
  <c r="C2160" i="14" s="1"/>
  <c r="D2160" i="14" s="1"/>
  <c r="A2161" i="14"/>
  <c r="E2160" i="14" l="1"/>
  <c r="F2160" i="14" s="1"/>
  <c r="B2161" i="14"/>
  <c r="C2161" i="14" s="1"/>
  <c r="D2161" i="14" s="1"/>
  <c r="A2162" i="14"/>
  <c r="E2161" i="14" l="1"/>
  <c r="F2161" i="14" s="1"/>
  <c r="B2162" i="14"/>
  <c r="C2162" i="14" s="1"/>
  <c r="D2162" i="14" s="1"/>
  <c r="A2163" i="14"/>
  <c r="E2162" i="14" l="1"/>
  <c r="F2162" i="14" s="1"/>
  <c r="B2163" i="14"/>
  <c r="C2163" i="14" s="1"/>
  <c r="D2163" i="14" s="1"/>
  <c r="A2164" i="14"/>
  <c r="E2163" i="14" l="1"/>
  <c r="F2163" i="14" s="1"/>
  <c r="A2165" i="14"/>
  <c r="B2164" i="14"/>
  <c r="C2164" i="14" s="1"/>
  <c r="D2164" i="14" s="1"/>
  <c r="E2164" i="14" l="1"/>
  <c r="F2164" i="14" s="1"/>
  <c r="A2166" i="14"/>
  <c r="B2165" i="14"/>
  <c r="C2165" i="14" s="1"/>
  <c r="D2165" i="14" s="1"/>
  <c r="E2165" i="14" l="1"/>
  <c r="F2165" i="14" s="1"/>
  <c r="A2167" i="14"/>
  <c r="B2166" i="14"/>
  <c r="C2166" i="14" s="1"/>
  <c r="D2166" i="14" s="1"/>
  <c r="E2166" i="14" l="1"/>
  <c r="F2166" i="14" s="1"/>
  <c r="A2168" i="14"/>
  <c r="B2167" i="14"/>
  <c r="C2167" i="14" s="1"/>
  <c r="D2167" i="14" s="1"/>
  <c r="E2167" i="14" l="1"/>
  <c r="F2167" i="14" s="1"/>
  <c r="A2169" i="14"/>
  <c r="B2168" i="14"/>
  <c r="C2168" i="14" s="1"/>
  <c r="D2168" i="14" s="1"/>
  <c r="E2168" i="14" l="1"/>
  <c r="F2168" i="14" s="1"/>
  <c r="B2169" i="14"/>
  <c r="C2169" i="14" s="1"/>
  <c r="D2169" i="14" s="1"/>
  <c r="A2170" i="14"/>
  <c r="E2169" i="14" l="1"/>
  <c r="F2169" i="14" s="1"/>
  <c r="A2171" i="14"/>
  <c r="B2170" i="14"/>
  <c r="C2170" i="14" s="1"/>
  <c r="D2170" i="14" s="1"/>
  <c r="E2170" i="14" l="1"/>
  <c r="F2170" i="14" s="1"/>
  <c r="A2172" i="14"/>
  <c r="B2171" i="14"/>
  <c r="C2171" i="14" s="1"/>
  <c r="D2171" i="14" s="1"/>
  <c r="E2171" i="14" l="1"/>
  <c r="F2171" i="14" s="1"/>
  <c r="A2173" i="14"/>
  <c r="B2172" i="14"/>
  <c r="C2172" i="14" s="1"/>
  <c r="D2172" i="14" s="1"/>
  <c r="E2172" i="14" l="1"/>
  <c r="F2172" i="14" s="1"/>
  <c r="B2173" i="14"/>
  <c r="C2173" i="14" s="1"/>
  <c r="D2173" i="14" s="1"/>
  <c r="A2174" i="14"/>
  <c r="E2173" i="14" l="1"/>
  <c r="F2173" i="14" s="1"/>
  <c r="B2174" i="14"/>
  <c r="C2174" i="14" s="1"/>
  <c r="D2174" i="14" s="1"/>
  <c r="A2175" i="14"/>
  <c r="E2174" i="14" l="1"/>
  <c r="F2174" i="14" s="1"/>
  <c r="B2175" i="14"/>
  <c r="C2175" i="14" s="1"/>
  <c r="D2175" i="14" s="1"/>
  <c r="A2176" i="14"/>
  <c r="E2175" i="14" l="1"/>
  <c r="F2175" i="14" s="1"/>
  <c r="A2177" i="14"/>
  <c r="B2176" i="14"/>
  <c r="C2176" i="14" s="1"/>
  <c r="D2176" i="14" s="1"/>
  <c r="E2176" i="14" l="1"/>
  <c r="F2176" i="14" s="1"/>
  <c r="A2178" i="14"/>
  <c r="B2177" i="14"/>
  <c r="C2177" i="14" s="1"/>
  <c r="D2177" i="14" s="1"/>
  <c r="E2177" i="14" l="1"/>
  <c r="F2177" i="14" s="1"/>
  <c r="A2179" i="14"/>
  <c r="B2178" i="14"/>
  <c r="C2178" i="14" s="1"/>
  <c r="D2178" i="14" s="1"/>
  <c r="E2178" i="14" l="1"/>
  <c r="F2178" i="14" s="1"/>
  <c r="B2179" i="14"/>
  <c r="C2179" i="14" s="1"/>
  <c r="D2179" i="14" s="1"/>
  <c r="A2180" i="14"/>
  <c r="E2179" i="14" l="1"/>
  <c r="F2179" i="14" s="1"/>
  <c r="A2181" i="14"/>
  <c r="B2180" i="14"/>
  <c r="C2180" i="14" s="1"/>
  <c r="D2180" i="14" s="1"/>
  <c r="E2180" i="14" l="1"/>
  <c r="F2180" i="14" s="1"/>
  <c r="A2182" i="14"/>
  <c r="B2181" i="14"/>
  <c r="C2181" i="14" s="1"/>
  <c r="D2181" i="14" s="1"/>
  <c r="E2181" i="14" l="1"/>
  <c r="F2181" i="14" s="1"/>
  <c r="A2183" i="14"/>
  <c r="B2182" i="14"/>
  <c r="C2182" i="14" s="1"/>
  <c r="D2182" i="14" s="1"/>
  <c r="E2182" i="14" l="1"/>
  <c r="F2182" i="14" s="1"/>
  <c r="A2184" i="14"/>
  <c r="B2183" i="14"/>
  <c r="C2183" i="14" s="1"/>
  <c r="D2183" i="14" s="1"/>
  <c r="E2183" i="14" l="1"/>
  <c r="F2183" i="14" s="1"/>
  <c r="B2184" i="14"/>
  <c r="C2184" i="14" s="1"/>
  <c r="D2184" i="14" s="1"/>
  <c r="A2185" i="14"/>
  <c r="E2184" i="14" l="1"/>
  <c r="F2184" i="14" s="1"/>
  <c r="B2185" i="14"/>
  <c r="C2185" i="14" s="1"/>
  <c r="D2185" i="14" s="1"/>
  <c r="A2186" i="14"/>
  <c r="E2185" i="14" l="1"/>
  <c r="F2185" i="14" s="1"/>
  <c r="A2187" i="14"/>
  <c r="B2186" i="14"/>
  <c r="C2186" i="14" s="1"/>
  <c r="D2186" i="14" s="1"/>
  <c r="E2186" i="14" l="1"/>
  <c r="F2186" i="14" s="1"/>
  <c r="B2187" i="14"/>
  <c r="C2187" i="14" s="1"/>
  <c r="D2187" i="14" s="1"/>
  <c r="A2188" i="14"/>
  <c r="E2187" i="14" l="1"/>
  <c r="F2187" i="14" s="1"/>
  <c r="A2189" i="14"/>
  <c r="B2188" i="14"/>
  <c r="C2188" i="14" s="1"/>
  <c r="D2188" i="14" s="1"/>
  <c r="E2188" i="14" l="1"/>
  <c r="F2188" i="14" s="1"/>
  <c r="B2189" i="14"/>
  <c r="C2189" i="14" s="1"/>
  <c r="D2189" i="14" s="1"/>
  <c r="A2190" i="14"/>
  <c r="E2189" i="14" l="1"/>
  <c r="F2189" i="14" s="1"/>
  <c r="A2191" i="14"/>
  <c r="B2190" i="14"/>
  <c r="C2190" i="14" s="1"/>
  <c r="D2190" i="14" s="1"/>
  <c r="E2190" i="14" l="1"/>
  <c r="F2190" i="14" s="1"/>
  <c r="A2192" i="14"/>
  <c r="B2191" i="14"/>
  <c r="C2191" i="14" s="1"/>
  <c r="D2191" i="14" s="1"/>
  <c r="E2191" i="14" l="1"/>
  <c r="F2191" i="14" s="1"/>
  <c r="A2193" i="14"/>
  <c r="B2192" i="14"/>
  <c r="C2192" i="14" s="1"/>
  <c r="D2192" i="14" s="1"/>
  <c r="E2192" i="14" l="1"/>
  <c r="F2192" i="14" s="1"/>
  <c r="B2193" i="14"/>
  <c r="C2193" i="14" s="1"/>
  <c r="D2193" i="14" s="1"/>
  <c r="A2194" i="14"/>
  <c r="E2193" i="14" l="1"/>
  <c r="F2193" i="14" s="1"/>
  <c r="A2195" i="14"/>
  <c r="B2194" i="14"/>
  <c r="C2194" i="14" s="1"/>
  <c r="D2194" i="14" s="1"/>
  <c r="E2194" i="14" l="1"/>
  <c r="F2194" i="14" s="1"/>
  <c r="A2196" i="14"/>
  <c r="B2195" i="14"/>
  <c r="C2195" i="14" s="1"/>
  <c r="D2195" i="14" s="1"/>
  <c r="E2195" i="14" l="1"/>
  <c r="F2195" i="14" s="1"/>
  <c r="B2196" i="14"/>
  <c r="C2196" i="14" s="1"/>
  <c r="D2196" i="14" s="1"/>
  <c r="A2197" i="14"/>
  <c r="E2196" i="14" l="1"/>
  <c r="F2196" i="14" s="1"/>
  <c r="B2197" i="14"/>
  <c r="C2197" i="14" s="1"/>
  <c r="D2197" i="14" s="1"/>
  <c r="A2198" i="14"/>
  <c r="E2197" i="14" l="1"/>
  <c r="F2197" i="14" s="1"/>
  <c r="B2198" i="14"/>
  <c r="C2198" i="14" s="1"/>
  <c r="D2198" i="14" s="1"/>
  <c r="A2199" i="14"/>
  <c r="E2198" i="14" l="1"/>
  <c r="F2198" i="14" s="1"/>
  <c r="A2200" i="14"/>
  <c r="B2199" i="14"/>
  <c r="C2199" i="14" s="1"/>
  <c r="D2199" i="14" s="1"/>
  <c r="E2199" i="14" l="1"/>
  <c r="F2199" i="14" s="1"/>
  <c r="A2201" i="14"/>
  <c r="B2200" i="14"/>
  <c r="C2200" i="14" s="1"/>
  <c r="D2200" i="14" s="1"/>
  <c r="E2200" i="14" l="1"/>
  <c r="F2200" i="14" s="1"/>
  <c r="B2201" i="14"/>
  <c r="C2201" i="14" s="1"/>
  <c r="D2201" i="14" s="1"/>
  <c r="A2202" i="14"/>
  <c r="E2201" i="14" l="1"/>
  <c r="F2201" i="14" s="1"/>
  <c r="A2203" i="14"/>
  <c r="B2202" i="14"/>
  <c r="C2202" i="14" s="1"/>
  <c r="D2202" i="14" s="1"/>
  <c r="E2202" i="14" l="1"/>
  <c r="F2202" i="14" s="1"/>
  <c r="B2203" i="14"/>
  <c r="C2203" i="14" s="1"/>
  <c r="D2203" i="14" s="1"/>
  <c r="A2204" i="14"/>
  <c r="E2203" i="14" l="1"/>
  <c r="F2203" i="14" s="1"/>
  <c r="B2204" i="14"/>
  <c r="C2204" i="14" s="1"/>
  <c r="D2204" i="14" s="1"/>
  <c r="A2205" i="14"/>
  <c r="E2204" i="14" l="1"/>
  <c r="F2204" i="14" s="1"/>
  <c r="A2206" i="14"/>
  <c r="B2205" i="14"/>
  <c r="C2205" i="14" s="1"/>
  <c r="D2205" i="14" s="1"/>
  <c r="E2205" i="14" l="1"/>
  <c r="F2205" i="14" s="1"/>
  <c r="A2207" i="14"/>
  <c r="B2206" i="14"/>
  <c r="C2206" i="14" s="1"/>
  <c r="D2206" i="14" s="1"/>
  <c r="E2206" i="14" l="1"/>
  <c r="F2206" i="14" s="1"/>
  <c r="A2208" i="14"/>
  <c r="B2207" i="14"/>
  <c r="C2207" i="14" s="1"/>
  <c r="D2207" i="14" s="1"/>
  <c r="E2207" i="14" l="1"/>
  <c r="F2207" i="14" s="1"/>
  <c r="B2208" i="14"/>
  <c r="C2208" i="14" s="1"/>
  <c r="D2208" i="14" s="1"/>
  <c r="A2209" i="14"/>
  <c r="E2208" i="14" l="1"/>
  <c r="F2208" i="14" s="1"/>
  <c r="B2209" i="14"/>
  <c r="C2209" i="14" s="1"/>
  <c r="D2209" i="14" s="1"/>
  <c r="A2210" i="14"/>
  <c r="E2209" i="14" l="1"/>
  <c r="F2209" i="14" s="1"/>
  <c r="B2210" i="14"/>
  <c r="C2210" i="14" s="1"/>
  <c r="D2210" i="14" s="1"/>
  <c r="A2211" i="14"/>
  <c r="E2210" i="14" l="1"/>
  <c r="F2210" i="14" s="1"/>
  <c r="A2212" i="14"/>
  <c r="B2211" i="14"/>
  <c r="C2211" i="14" s="1"/>
  <c r="D2211" i="14" s="1"/>
  <c r="E2211" i="14" l="1"/>
  <c r="F2211" i="14" s="1"/>
  <c r="A2213" i="14"/>
  <c r="B2212" i="14"/>
  <c r="C2212" i="14" s="1"/>
  <c r="D2212" i="14" s="1"/>
  <c r="E2212" i="14" l="1"/>
  <c r="F2212" i="14" s="1"/>
  <c r="B2213" i="14"/>
  <c r="C2213" i="14" s="1"/>
  <c r="D2213" i="14" s="1"/>
  <c r="A2214" i="14"/>
  <c r="E2213" i="14" l="1"/>
  <c r="F2213" i="14" s="1"/>
  <c r="B2214" i="14"/>
  <c r="C2214" i="14" s="1"/>
  <c r="D2214" i="14" s="1"/>
  <c r="A2215" i="14"/>
  <c r="E2214" i="14" l="1"/>
  <c r="F2214" i="14" s="1"/>
  <c r="B2215" i="14"/>
  <c r="C2215" i="14" s="1"/>
  <c r="D2215" i="14" s="1"/>
  <c r="A2216" i="14"/>
  <c r="E2215" i="14" l="1"/>
  <c r="F2215" i="14" s="1"/>
  <c r="B2216" i="14"/>
  <c r="C2216" i="14" s="1"/>
  <c r="D2216" i="14" s="1"/>
  <c r="A2217" i="14"/>
  <c r="E2216" i="14" l="1"/>
  <c r="F2216" i="14" s="1"/>
  <c r="A2218" i="14"/>
  <c r="B2217" i="14"/>
  <c r="C2217" i="14" s="1"/>
  <c r="D2217" i="14" s="1"/>
  <c r="E2217" i="14" l="1"/>
  <c r="F2217" i="14" s="1"/>
  <c r="B2218" i="14"/>
  <c r="C2218" i="14" s="1"/>
  <c r="D2218" i="14" s="1"/>
  <c r="A2219" i="14"/>
  <c r="E2218" i="14" l="1"/>
  <c r="F2218" i="14" s="1"/>
  <c r="A2220" i="14"/>
  <c r="B2219" i="14"/>
  <c r="C2219" i="14" s="1"/>
  <c r="D2219" i="14" s="1"/>
  <c r="E2219" i="14" l="1"/>
  <c r="F2219" i="14" s="1"/>
  <c r="A2221" i="14"/>
  <c r="B2220" i="14"/>
  <c r="C2220" i="14" s="1"/>
  <c r="D2220" i="14" s="1"/>
  <c r="E2220" i="14" l="1"/>
  <c r="F2220" i="14" s="1"/>
  <c r="A2222" i="14"/>
  <c r="B2221" i="14"/>
  <c r="C2221" i="14" s="1"/>
  <c r="D2221" i="14" s="1"/>
  <c r="E2221" i="14" l="1"/>
  <c r="F2221" i="14" s="1"/>
  <c r="A2223" i="14"/>
  <c r="B2222" i="14"/>
  <c r="C2222" i="14" s="1"/>
  <c r="D2222" i="14" s="1"/>
  <c r="E2222" i="14" l="1"/>
  <c r="F2222" i="14" s="1"/>
  <c r="B2223" i="14"/>
  <c r="C2223" i="14" s="1"/>
  <c r="D2223" i="14" s="1"/>
  <c r="A2224" i="14"/>
  <c r="E2223" i="14" l="1"/>
  <c r="F2223" i="14" s="1"/>
  <c r="A2225" i="14"/>
  <c r="B2224" i="14"/>
  <c r="C2224" i="14" s="1"/>
  <c r="D2224" i="14" s="1"/>
  <c r="E2224" i="14" l="1"/>
  <c r="F2224" i="14" s="1"/>
  <c r="B2225" i="14"/>
  <c r="C2225" i="14" s="1"/>
  <c r="D2225" i="14" s="1"/>
  <c r="A2226" i="14"/>
  <c r="E2225" i="14" l="1"/>
  <c r="F2225" i="14" s="1"/>
  <c r="B2226" i="14"/>
  <c r="C2226" i="14" s="1"/>
  <c r="D2226" i="14" s="1"/>
  <c r="A2227" i="14"/>
  <c r="E2226" i="14" l="1"/>
  <c r="F2226" i="14" s="1"/>
  <c r="B2227" i="14"/>
  <c r="C2227" i="14" s="1"/>
  <c r="D2227" i="14" s="1"/>
  <c r="A2228" i="14"/>
  <c r="E2227" i="14" l="1"/>
  <c r="F2227" i="14" s="1"/>
  <c r="A2229" i="14"/>
  <c r="B2228" i="14"/>
  <c r="C2228" i="14" s="1"/>
  <c r="D2228" i="14" s="1"/>
  <c r="E2228" i="14" l="1"/>
  <c r="F2228" i="14" s="1"/>
  <c r="A2230" i="14"/>
  <c r="B2229" i="14"/>
  <c r="C2229" i="14" s="1"/>
  <c r="D2229" i="14" s="1"/>
  <c r="E2229" i="14" l="1"/>
  <c r="F2229" i="14" s="1"/>
  <c r="A2231" i="14"/>
  <c r="B2230" i="14"/>
  <c r="C2230" i="14" s="1"/>
  <c r="D2230" i="14" s="1"/>
  <c r="E2230" i="14" l="1"/>
  <c r="F2230" i="14" s="1"/>
  <c r="A2232" i="14"/>
  <c r="B2231" i="14"/>
  <c r="C2231" i="14" s="1"/>
  <c r="D2231" i="14" s="1"/>
  <c r="E2231" i="14" l="1"/>
  <c r="F2231" i="14" s="1"/>
  <c r="A2233" i="14"/>
  <c r="B2232" i="14"/>
  <c r="C2232" i="14" s="1"/>
  <c r="D2232" i="14" s="1"/>
  <c r="E2232" i="14" l="1"/>
  <c r="F2232" i="14" s="1"/>
  <c r="A2234" i="14"/>
  <c r="B2233" i="14"/>
  <c r="C2233" i="14" s="1"/>
  <c r="D2233" i="14" s="1"/>
  <c r="E2233" i="14" l="1"/>
  <c r="F2233" i="14" s="1"/>
  <c r="B2234" i="14"/>
  <c r="C2234" i="14" s="1"/>
  <c r="D2234" i="14" s="1"/>
  <c r="A2235" i="14"/>
  <c r="E2234" i="14" l="1"/>
  <c r="F2234" i="14" s="1"/>
  <c r="A2236" i="14"/>
  <c r="B2235" i="14"/>
  <c r="C2235" i="14" s="1"/>
  <c r="D2235" i="14" s="1"/>
  <c r="E2235" i="14" l="1"/>
  <c r="F2235" i="14" s="1"/>
  <c r="A2237" i="14"/>
  <c r="B2236" i="14"/>
  <c r="C2236" i="14" s="1"/>
  <c r="D2236" i="14" s="1"/>
  <c r="E2236" i="14" l="1"/>
  <c r="F2236" i="14" s="1"/>
  <c r="B2237" i="14"/>
  <c r="C2237" i="14" s="1"/>
  <c r="D2237" i="14" s="1"/>
  <c r="A2238" i="14"/>
  <c r="E2237" i="14" l="1"/>
  <c r="F2237" i="14" s="1"/>
  <c r="A2239" i="14"/>
  <c r="B2238" i="14"/>
  <c r="C2238" i="14" s="1"/>
  <c r="D2238" i="14" s="1"/>
  <c r="E2238" i="14" l="1"/>
  <c r="F2238" i="14" s="1"/>
  <c r="A2240" i="14"/>
  <c r="B2239" i="14"/>
  <c r="C2239" i="14" s="1"/>
  <c r="D2239" i="14" s="1"/>
  <c r="E2239" i="14" l="1"/>
  <c r="F2239" i="14" s="1"/>
  <c r="A2241" i="14"/>
  <c r="B2240" i="14"/>
  <c r="C2240" i="14" s="1"/>
  <c r="D2240" i="14" s="1"/>
  <c r="E2240" i="14" l="1"/>
  <c r="F2240" i="14" s="1"/>
  <c r="A2242" i="14"/>
  <c r="B2241" i="14"/>
  <c r="C2241" i="14" s="1"/>
  <c r="D2241" i="14" s="1"/>
  <c r="E2241" i="14" l="1"/>
  <c r="F2241" i="14" s="1"/>
  <c r="B2242" i="14"/>
  <c r="C2242" i="14" s="1"/>
  <c r="D2242" i="14" s="1"/>
  <c r="A2243" i="14"/>
  <c r="E2242" i="14" l="1"/>
  <c r="F2242" i="14" s="1"/>
  <c r="A2244" i="14"/>
  <c r="B2243" i="14"/>
  <c r="C2243" i="14" s="1"/>
  <c r="D2243" i="14" s="1"/>
  <c r="E2243" i="14" l="1"/>
  <c r="F2243" i="14" s="1"/>
  <c r="A2245" i="14"/>
  <c r="B2244" i="14"/>
  <c r="C2244" i="14" s="1"/>
  <c r="D2244" i="14" s="1"/>
  <c r="E2244" i="14" l="1"/>
  <c r="F2244" i="14" s="1"/>
  <c r="B2245" i="14"/>
  <c r="C2245" i="14" s="1"/>
  <c r="D2245" i="14" s="1"/>
  <c r="A2246" i="14"/>
  <c r="E2245" i="14" l="1"/>
  <c r="F2245" i="14" s="1"/>
  <c r="A2247" i="14"/>
  <c r="B2246" i="14"/>
  <c r="C2246" i="14" s="1"/>
  <c r="D2246" i="14" s="1"/>
  <c r="E2246" i="14" l="1"/>
  <c r="F2246" i="14" s="1"/>
  <c r="A2248" i="14"/>
  <c r="B2247" i="14"/>
  <c r="C2247" i="14" s="1"/>
  <c r="D2247" i="14" s="1"/>
  <c r="E2247" i="14" l="1"/>
  <c r="F2247" i="14" s="1"/>
  <c r="B2248" i="14"/>
  <c r="C2248" i="14" s="1"/>
  <c r="D2248" i="14" s="1"/>
  <c r="A2249" i="14"/>
  <c r="E2248" i="14" l="1"/>
  <c r="F2248" i="14" s="1"/>
  <c r="B2249" i="14"/>
  <c r="C2249" i="14" s="1"/>
  <c r="D2249" i="14" s="1"/>
  <c r="A2250" i="14"/>
  <c r="E2249" i="14" l="1"/>
  <c r="F2249" i="14" s="1"/>
  <c r="A2251" i="14"/>
  <c r="B2250" i="14"/>
  <c r="C2250" i="14" s="1"/>
  <c r="D2250" i="14" s="1"/>
  <c r="E2250" i="14" l="1"/>
  <c r="F2250" i="14" s="1"/>
  <c r="B2251" i="14"/>
  <c r="C2251" i="14" s="1"/>
  <c r="D2251" i="14" s="1"/>
  <c r="A2252" i="14"/>
  <c r="E2251" i="14" l="1"/>
  <c r="F2251" i="14" s="1"/>
  <c r="A2253" i="14"/>
  <c r="B2252" i="14"/>
  <c r="C2252" i="14" s="1"/>
  <c r="D2252" i="14" s="1"/>
  <c r="E2252" i="14" l="1"/>
  <c r="F2252" i="14" s="1"/>
  <c r="A2254" i="14"/>
  <c r="B2253" i="14"/>
  <c r="C2253" i="14" s="1"/>
  <c r="D2253" i="14" s="1"/>
  <c r="E2253" i="14" l="1"/>
  <c r="F2253" i="14" s="1"/>
  <c r="A2255" i="14"/>
  <c r="B2254" i="14"/>
  <c r="C2254" i="14" s="1"/>
  <c r="D2254" i="14" s="1"/>
  <c r="E2254" i="14" l="1"/>
  <c r="F2254" i="14" s="1"/>
  <c r="B2255" i="14"/>
  <c r="C2255" i="14" s="1"/>
  <c r="D2255" i="14" s="1"/>
  <c r="A2256" i="14"/>
  <c r="E2255" i="14" l="1"/>
  <c r="F2255" i="14" s="1"/>
  <c r="B2256" i="14"/>
  <c r="C2256" i="14" s="1"/>
  <c r="D2256" i="14" s="1"/>
  <c r="A2257" i="14"/>
  <c r="E2256" i="14" l="1"/>
  <c r="F2256" i="14" s="1"/>
  <c r="A2258" i="14"/>
  <c r="B2257" i="14"/>
  <c r="C2257" i="14" s="1"/>
  <c r="D2257" i="14" s="1"/>
  <c r="E2257" i="14" l="1"/>
  <c r="F2257" i="14" s="1"/>
  <c r="B2258" i="14"/>
  <c r="C2258" i="14" s="1"/>
  <c r="D2258" i="14" s="1"/>
  <c r="A2259" i="14"/>
  <c r="E2258" i="14" l="1"/>
  <c r="F2258" i="14" s="1"/>
  <c r="B2259" i="14"/>
  <c r="C2259" i="14" s="1"/>
  <c r="D2259" i="14" s="1"/>
  <c r="A2260" i="14"/>
  <c r="E2259" i="14" l="1"/>
  <c r="F2259" i="14" s="1"/>
  <c r="A2261" i="14"/>
  <c r="B2260" i="14"/>
  <c r="C2260" i="14" s="1"/>
  <c r="D2260" i="14" s="1"/>
  <c r="E2260" i="14" l="1"/>
  <c r="F2260" i="14" s="1"/>
  <c r="A2262" i="14"/>
  <c r="B2261" i="14"/>
  <c r="C2261" i="14" s="1"/>
  <c r="D2261" i="14" s="1"/>
  <c r="E2261" i="14" l="1"/>
  <c r="F2261" i="14" s="1"/>
  <c r="A2263" i="14"/>
  <c r="B2262" i="14"/>
  <c r="C2262" i="14" s="1"/>
  <c r="D2262" i="14" s="1"/>
  <c r="E2262" i="14" l="1"/>
  <c r="F2262" i="14" s="1"/>
  <c r="A2264" i="14"/>
  <c r="B2263" i="14"/>
  <c r="C2263" i="14" s="1"/>
  <c r="D2263" i="14" s="1"/>
  <c r="E2263" i="14" l="1"/>
  <c r="F2263" i="14" s="1"/>
  <c r="A2265" i="14"/>
  <c r="B2264" i="14"/>
  <c r="C2264" i="14" s="1"/>
  <c r="D2264" i="14" s="1"/>
  <c r="E2264" i="14" l="1"/>
  <c r="F2264" i="14" s="1"/>
  <c r="A2266" i="14"/>
  <c r="B2265" i="14"/>
  <c r="C2265" i="14" s="1"/>
  <c r="D2265" i="14" s="1"/>
  <c r="E2265" i="14" l="1"/>
  <c r="F2265" i="14" s="1"/>
  <c r="B2266" i="14"/>
  <c r="C2266" i="14" s="1"/>
  <c r="D2266" i="14" s="1"/>
  <c r="A2267" i="14"/>
  <c r="E2266" i="14" l="1"/>
  <c r="F2266" i="14" s="1"/>
  <c r="B2267" i="14"/>
  <c r="C2267" i="14" s="1"/>
  <c r="D2267" i="14" s="1"/>
  <c r="A2268" i="14"/>
  <c r="E2267" i="14" l="1"/>
  <c r="F2267" i="14" s="1"/>
  <c r="B2268" i="14"/>
  <c r="C2268" i="14" s="1"/>
  <c r="D2268" i="14" s="1"/>
  <c r="A2269" i="14"/>
  <c r="E2268" i="14" l="1"/>
  <c r="F2268" i="14" s="1"/>
  <c r="A2270" i="14"/>
  <c r="B2269" i="14"/>
  <c r="C2269" i="14" s="1"/>
  <c r="D2269" i="14" s="1"/>
  <c r="E2269" i="14" l="1"/>
  <c r="F2269" i="14" s="1"/>
  <c r="A2271" i="14"/>
  <c r="B2270" i="14"/>
  <c r="C2270" i="14" s="1"/>
  <c r="D2270" i="14" s="1"/>
  <c r="E2270" i="14" l="1"/>
  <c r="F2270" i="14" s="1"/>
  <c r="B2271" i="14"/>
  <c r="C2271" i="14" s="1"/>
  <c r="D2271" i="14" s="1"/>
  <c r="A2272" i="14"/>
  <c r="E2271" i="14" l="1"/>
  <c r="F2271" i="14" s="1"/>
  <c r="A2273" i="14"/>
  <c r="B2272" i="14"/>
  <c r="C2272" i="14" s="1"/>
  <c r="D2272" i="14" s="1"/>
  <c r="E2272" i="14" l="1"/>
  <c r="F2272" i="14" s="1"/>
  <c r="A2274" i="14"/>
  <c r="B2273" i="14"/>
  <c r="C2273" i="14" s="1"/>
  <c r="D2273" i="14" s="1"/>
  <c r="E2273" i="14" l="1"/>
  <c r="F2273" i="14" s="1"/>
  <c r="A2275" i="14"/>
  <c r="B2274" i="14"/>
  <c r="C2274" i="14" s="1"/>
  <c r="D2274" i="14" s="1"/>
  <c r="E2274" i="14" l="1"/>
  <c r="F2274" i="14" s="1"/>
  <c r="A2276" i="14"/>
  <c r="B2275" i="14"/>
  <c r="C2275" i="14" s="1"/>
  <c r="D2275" i="14" s="1"/>
  <c r="E2275" i="14" l="1"/>
  <c r="F2275" i="14" s="1"/>
  <c r="A2277" i="14"/>
  <c r="B2276" i="14"/>
  <c r="C2276" i="14" s="1"/>
  <c r="D2276" i="14" s="1"/>
  <c r="E2276" i="14" l="1"/>
  <c r="F2276" i="14" s="1"/>
  <c r="A2278" i="14"/>
  <c r="B2277" i="14"/>
  <c r="C2277" i="14" s="1"/>
  <c r="D2277" i="14" s="1"/>
  <c r="E2277" i="14" l="1"/>
  <c r="F2277" i="14" s="1"/>
  <c r="B2278" i="14"/>
  <c r="C2278" i="14" s="1"/>
  <c r="D2278" i="14" s="1"/>
  <c r="A2279" i="14"/>
  <c r="E2278" i="14" l="1"/>
  <c r="F2278" i="14" s="1"/>
  <c r="A2280" i="14"/>
  <c r="B2279" i="14"/>
  <c r="C2279" i="14" s="1"/>
  <c r="D2279" i="14" s="1"/>
  <c r="E2279" i="14" l="1"/>
  <c r="F2279" i="14" s="1"/>
  <c r="A2281" i="14"/>
  <c r="B2280" i="14"/>
  <c r="C2280" i="14" s="1"/>
  <c r="D2280" i="14" s="1"/>
  <c r="E2280" i="14" l="1"/>
  <c r="F2280" i="14" s="1"/>
  <c r="A2282" i="14"/>
  <c r="B2281" i="14"/>
  <c r="C2281" i="14" s="1"/>
  <c r="D2281" i="14" s="1"/>
  <c r="E2281" i="14" l="1"/>
  <c r="F2281" i="14" s="1"/>
  <c r="B2282" i="14"/>
  <c r="C2282" i="14" s="1"/>
  <c r="D2282" i="14" s="1"/>
  <c r="A2283" i="14"/>
  <c r="E2282" i="14" l="1"/>
  <c r="F2282" i="14" s="1"/>
  <c r="A2284" i="14"/>
  <c r="B2283" i="14"/>
  <c r="C2283" i="14" s="1"/>
  <c r="D2283" i="14" s="1"/>
  <c r="E2283" i="14" l="1"/>
  <c r="F2283" i="14" s="1"/>
  <c r="A2285" i="14"/>
  <c r="B2284" i="14"/>
  <c r="C2284" i="14" s="1"/>
  <c r="D2284" i="14" s="1"/>
  <c r="E2284" i="14" l="1"/>
  <c r="F2284" i="14" s="1"/>
  <c r="A2286" i="14"/>
  <c r="B2285" i="14"/>
  <c r="C2285" i="14" s="1"/>
  <c r="D2285" i="14" s="1"/>
  <c r="E2285" i="14" l="1"/>
  <c r="F2285" i="14" s="1"/>
  <c r="A2287" i="14"/>
  <c r="B2286" i="14"/>
  <c r="C2286" i="14" s="1"/>
  <c r="D2286" i="14" s="1"/>
  <c r="E2286" i="14" l="1"/>
  <c r="F2286" i="14" s="1"/>
  <c r="A2288" i="14"/>
  <c r="B2287" i="14"/>
  <c r="C2287" i="14" s="1"/>
  <c r="D2287" i="14" s="1"/>
  <c r="E2287" i="14" l="1"/>
  <c r="F2287" i="14" s="1"/>
  <c r="A2289" i="14"/>
  <c r="B2288" i="14"/>
  <c r="C2288" i="14" s="1"/>
  <c r="D2288" i="14" s="1"/>
  <c r="E2288" i="14" l="1"/>
  <c r="F2288" i="14" s="1"/>
  <c r="A2290" i="14"/>
  <c r="B2289" i="14"/>
  <c r="C2289" i="14" s="1"/>
  <c r="D2289" i="14" s="1"/>
  <c r="E2289" i="14" l="1"/>
  <c r="F2289" i="14" s="1"/>
  <c r="B2290" i="14"/>
  <c r="C2290" i="14" s="1"/>
  <c r="D2290" i="14" s="1"/>
  <c r="A2291" i="14"/>
  <c r="E2290" i="14" l="1"/>
  <c r="F2290" i="14" s="1"/>
  <c r="A2292" i="14"/>
  <c r="B2291" i="14"/>
  <c r="C2291" i="14" s="1"/>
  <c r="D2291" i="14" s="1"/>
  <c r="E2291" i="14" l="1"/>
  <c r="F2291" i="14" s="1"/>
  <c r="A2293" i="14"/>
  <c r="B2292" i="14"/>
  <c r="C2292" i="14" s="1"/>
  <c r="D2292" i="14" s="1"/>
  <c r="E2292" i="14" l="1"/>
  <c r="F2292" i="14" s="1"/>
  <c r="A2294" i="14"/>
  <c r="B2293" i="14"/>
  <c r="C2293" i="14" s="1"/>
  <c r="D2293" i="14" s="1"/>
  <c r="E2293" i="14" l="1"/>
  <c r="F2293" i="14" s="1"/>
  <c r="A2295" i="14"/>
  <c r="B2294" i="14"/>
  <c r="C2294" i="14" s="1"/>
  <c r="D2294" i="14" s="1"/>
  <c r="E2294" i="14" l="1"/>
  <c r="F2294" i="14" s="1"/>
  <c r="A2296" i="14"/>
  <c r="B2295" i="14"/>
  <c r="C2295" i="14" s="1"/>
  <c r="D2295" i="14" s="1"/>
  <c r="E2295" i="14" l="1"/>
  <c r="F2295" i="14" s="1"/>
  <c r="A2297" i="14"/>
  <c r="B2296" i="14"/>
  <c r="C2296" i="14" s="1"/>
  <c r="D2296" i="14" s="1"/>
  <c r="E2296" i="14" l="1"/>
  <c r="F2296" i="14" s="1"/>
  <c r="B2297" i="14"/>
  <c r="C2297" i="14" s="1"/>
  <c r="D2297" i="14" s="1"/>
  <c r="A2298" i="14"/>
  <c r="E2297" i="14" l="1"/>
  <c r="F2297" i="14" s="1"/>
  <c r="A2299" i="14"/>
  <c r="B2298" i="14"/>
  <c r="C2298" i="14" s="1"/>
  <c r="D2298" i="14" s="1"/>
  <c r="E2298" i="14" l="1"/>
  <c r="F2298" i="14" s="1"/>
  <c r="B2299" i="14"/>
  <c r="C2299" i="14" s="1"/>
  <c r="D2299" i="14" s="1"/>
  <c r="A2300" i="14"/>
  <c r="E2299" i="14" l="1"/>
  <c r="F2299" i="14" s="1"/>
  <c r="A2301" i="14"/>
  <c r="B2300" i="14"/>
  <c r="C2300" i="14" s="1"/>
  <c r="D2300" i="14" s="1"/>
  <c r="E2300" i="14" l="1"/>
  <c r="F2300" i="14" s="1"/>
  <c r="A2302" i="14"/>
  <c r="B2301" i="14"/>
  <c r="C2301" i="14" s="1"/>
  <c r="D2301" i="14" s="1"/>
  <c r="E2301" i="14" l="1"/>
  <c r="F2301" i="14" s="1"/>
  <c r="A2303" i="14"/>
  <c r="B2302" i="14"/>
  <c r="C2302" i="14" s="1"/>
  <c r="D2302" i="14" s="1"/>
  <c r="E2302" i="14" l="1"/>
  <c r="F2302" i="14" s="1"/>
  <c r="B2303" i="14"/>
  <c r="C2303" i="14" s="1"/>
  <c r="D2303" i="14" s="1"/>
  <c r="A2304" i="14"/>
  <c r="E2303" i="14" l="1"/>
  <c r="F2303" i="14" s="1"/>
  <c r="B2304" i="14"/>
  <c r="C2304" i="14" s="1"/>
  <c r="D2304" i="14" s="1"/>
  <c r="A2305" i="14"/>
  <c r="E2304" i="14" l="1"/>
  <c r="F2304" i="14" s="1"/>
  <c r="A2306" i="14"/>
  <c r="B2305" i="14"/>
  <c r="C2305" i="14" s="1"/>
  <c r="D2305" i="14" s="1"/>
  <c r="E2305" i="14" l="1"/>
  <c r="F2305" i="14" s="1"/>
  <c r="B2306" i="14"/>
  <c r="C2306" i="14" s="1"/>
  <c r="D2306" i="14" s="1"/>
  <c r="A2307" i="14"/>
  <c r="E2306" i="14" l="1"/>
  <c r="F2306" i="14" s="1"/>
  <c r="B2307" i="14"/>
  <c r="C2307" i="14" s="1"/>
  <c r="D2307" i="14" s="1"/>
  <c r="A2308" i="14"/>
  <c r="E2307" i="14" l="1"/>
  <c r="F2307" i="14" s="1"/>
  <c r="B2308" i="14"/>
  <c r="C2308" i="14" s="1"/>
  <c r="D2308" i="14" s="1"/>
  <c r="A2309" i="14"/>
  <c r="E2308" i="14" l="1"/>
  <c r="F2308" i="14" s="1"/>
  <c r="B2309" i="14"/>
  <c r="C2309" i="14" s="1"/>
  <c r="D2309" i="14" s="1"/>
  <c r="A2310" i="14"/>
  <c r="E2309" i="14" l="1"/>
  <c r="F2309" i="14" s="1"/>
  <c r="B2310" i="14"/>
  <c r="C2310" i="14" s="1"/>
  <c r="D2310" i="14" s="1"/>
  <c r="A2311" i="14"/>
  <c r="E2310" i="14" l="1"/>
  <c r="F2310" i="14" s="1"/>
  <c r="A2312" i="14"/>
  <c r="B2311" i="14"/>
  <c r="C2311" i="14" s="1"/>
  <c r="D2311" i="14" s="1"/>
  <c r="E2311" i="14" l="1"/>
  <c r="F2311" i="14" s="1"/>
  <c r="A2313" i="14"/>
  <c r="B2312" i="14"/>
  <c r="C2312" i="14" s="1"/>
  <c r="D2312" i="14" s="1"/>
  <c r="E2312" i="14" l="1"/>
  <c r="F2312" i="14" s="1"/>
  <c r="B2313" i="14"/>
  <c r="C2313" i="14" s="1"/>
  <c r="D2313" i="14" s="1"/>
  <c r="A2314" i="14"/>
  <c r="E2313" i="14" l="1"/>
  <c r="F2313" i="14" s="1"/>
  <c r="A2315" i="14"/>
  <c r="B2314" i="14"/>
  <c r="C2314" i="14" s="1"/>
  <c r="D2314" i="14" s="1"/>
  <c r="E2314" i="14" l="1"/>
  <c r="F2314" i="14" s="1"/>
  <c r="A2316" i="14"/>
  <c r="B2315" i="14"/>
  <c r="C2315" i="14" s="1"/>
  <c r="D2315" i="14" s="1"/>
  <c r="E2315" i="14" l="1"/>
  <c r="F2315" i="14" s="1"/>
  <c r="A2317" i="14"/>
  <c r="B2316" i="14"/>
  <c r="C2316" i="14" s="1"/>
  <c r="D2316" i="14" s="1"/>
  <c r="E2316" i="14" l="1"/>
  <c r="F2316" i="14" s="1"/>
  <c r="A2318" i="14"/>
  <c r="B2317" i="14"/>
  <c r="C2317" i="14" s="1"/>
  <c r="D2317" i="14" s="1"/>
  <c r="E2317" i="14" l="1"/>
  <c r="F2317" i="14" s="1"/>
  <c r="A2319" i="14"/>
  <c r="B2318" i="14"/>
  <c r="C2318" i="14" s="1"/>
  <c r="D2318" i="14" s="1"/>
  <c r="E2318" i="14" l="1"/>
  <c r="F2318" i="14" s="1"/>
  <c r="A2320" i="14"/>
  <c r="B2319" i="14"/>
  <c r="C2319" i="14" s="1"/>
  <c r="D2319" i="14" s="1"/>
  <c r="E2319" i="14" l="1"/>
  <c r="F2319" i="14" s="1"/>
  <c r="A2321" i="14"/>
  <c r="B2320" i="14"/>
  <c r="C2320" i="14" s="1"/>
  <c r="D2320" i="14" s="1"/>
  <c r="E2320" i="14" l="1"/>
  <c r="F2320" i="14" s="1"/>
  <c r="A2322" i="14"/>
  <c r="B2321" i="14"/>
  <c r="C2321" i="14" s="1"/>
  <c r="D2321" i="14" s="1"/>
  <c r="E2321" i="14" l="1"/>
  <c r="F2321" i="14" s="1"/>
  <c r="B2322" i="14"/>
  <c r="C2322" i="14" s="1"/>
  <c r="D2322" i="14" s="1"/>
  <c r="A2323" i="14"/>
  <c r="E2322" i="14" l="1"/>
  <c r="F2322" i="14" s="1"/>
  <c r="A2324" i="14"/>
  <c r="B2323" i="14"/>
  <c r="C2323" i="14" s="1"/>
  <c r="D2323" i="14" s="1"/>
  <c r="E2323" i="14" l="1"/>
  <c r="F2323" i="14" s="1"/>
  <c r="A2325" i="14"/>
  <c r="B2324" i="14"/>
  <c r="C2324" i="14" s="1"/>
  <c r="D2324" i="14" s="1"/>
  <c r="E2324" i="14" l="1"/>
  <c r="F2324" i="14" s="1"/>
  <c r="B2325" i="14"/>
  <c r="C2325" i="14" s="1"/>
  <c r="D2325" i="14" s="1"/>
  <c r="A2326" i="14"/>
  <c r="E2325" i="14" l="1"/>
  <c r="F2325" i="14" s="1"/>
  <c r="A2327" i="14"/>
  <c r="B2326" i="14"/>
  <c r="C2326" i="14" s="1"/>
  <c r="D2326" i="14" s="1"/>
  <c r="E2326" i="14" l="1"/>
  <c r="F2326" i="14" s="1"/>
  <c r="A2328" i="14"/>
  <c r="B2327" i="14"/>
  <c r="C2327" i="14" s="1"/>
  <c r="D2327" i="14" s="1"/>
  <c r="E2327" i="14" l="1"/>
  <c r="F2327" i="14" s="1"/>
  <c r="A2329" i="14"/>
  <c r="B2328" i="14"/>
  <c r="C2328" i="14" s="1"/>
  <c r="D2328" i="14" s="1"/>
  <c r="E2328" i="14" l="1"/>
  <c r="F2328" i="14" s="1"/>
  <c r="A2330" i="14"/>
  <c r="B2329" i="14"/>
  <c r="C2329" i="14" s="1"/>
  <c r="D2329" i="14" s="1"/>
  <c r="E2329" i="14" l="1"/>
  <c r="F2329" i="14" s="1"/>
  <c r="A2331" i="14"/>
  <c r="B2330" i="14"/>
  <c r="C2330" i="14" s="1"/>
  <c r="D2330" i="14" s="1"/>
  <c r="E2330" i="14" l="1"/>
  <c r="F2330" i="14" s="1"/>
  <c r="A2332" i="14"/>
  <c r="B2331" i="14"/>
  <c r="C2331" i="14" s="1"/>
  <c r="D2331" i="14" s="1"/>
  <c r="E2331" i="14" l="1"/>
  <c r="F2331" i="14" s="1"/>
  <c r="A2333" i="14"/>
  <c r="B2332" i="14"/>
  <c r="C2332" i="14" s="1"/>
  <c r="D2332" i="14" s="1"/>
  <c r="E2332" i="14" l="1"/>
  <c r="F2332" i="14" s="1"/>
  <c r="A2334" i="14"/>
  <c r="B2333" i="14"/>
  <c r="C2333" i="14" s="1"/>
  <c r="D2333" i="14" s="1"/>
  <c r="E2333" i="14" l="1"/>
  <c r="F2333" i="14" s="1"/>
  <c r="A2335" i="14"/>
  <c r="B2334" i="14"/>
  <c r="C2334" i="14" s="1"/>
  <c r="D2334" i="14" s="1"/>
  <c r="E2334" i="14" l="1"/>
  <c r="F2334" i="14" s="1"/>
  <c r="B2335" i="14"/>
  <c r="C2335" i="14" s="1"/>
  <c r="D2335" i="14" s="1"/>
  <c r="A2336" i="14"/>
  <c r="E2335" i="14" l="1"/>
  <c r="F2335" i="14" s="1"/>
  <c r="A2337" i="14"/>
  <c r="B2336" i="14"/>
  <c r="C2336" i="14" s="1"/>
  <c r="D2336" i="14" s="1"/>
  <c r="E2336" i="14" l="1"/>
  <c r="F2336" i="14" s="1"/>
  <c r="A2338" i="14"/>
  <c r="B2337" i="14"/>
  <c r="C2337" i="14" s="1"/>
  <c r="D2337" i="14" s="1"/>
  <c r="E2337" i="14" l="1"/>
  <c r="F2337" i="14" s="1"/>
  <c r="A2339" i="14"/>
  <c r="B2338" i="14"/>
  <c r="C2338" i="14" s="1"/>
  <c r="D2338" i="14" s="1"/>
  <c r="E2338" i="14" l="1"/>
  <c r="F2338" i="14" s="1"/>
  <c r="A2340" i="14"/>
  <c r="B2339" i="14"/>
  <c r="C2339" i="14" s="1"/>
  <c r="D2339" i="14" s="1"/>
  <c r="E2339" i="14" l="1"/>
  <c r="F2339" i="14" s="1"/>
  <c r="A2341" i="14"/>
  <c r="B2340" i="14"/>
  <c r="C2340" i="14" s="1"/>
  <c r="D2340" i="14" s="1"/>
  <c r="E2340" i="14" l="1"/>
  <c r="F2340" i="14" s="1"/>
  <c r="A2342" i="14"/>
  <c r="B2341" i="14"/>
  <c r="C2341" i="14" s="1"/>
  <c r="D2341" i="14" s="1"/>
  <c r="E2341" i="14" l="1"/>
  <c r="F2341" i="14" s="1"/>
  <c r="A2343" i="14"/>
  <c r="B2342" i="14"/>
  <c r="C2342" i="14" s="1"/>
  <c r="D2342" i="14" s="1"/>
  <c r="E2342" i="14" l="1"/>
  <c r="F2342" i="14" s="1"/>
  <c r="A2344" i="14"/>
  <c r="B2343" i="14"/>
  <c r="C2343" i="14" s="1"/>
  <c r="D2343" i="14" s="1"/>
  <c r="E2343" i="14" l="1"/>
  <c r="F2343" i="14" s="1"/>
  <c r="B2344" i="14"/>
  <c r="C2344" i="14" s="1"/>
  <c r="D2344" i="14" s="1"/>
  <c r="A2345" i="14"/>
  <c r="E2344" i="14" l="1"/>
  <c r="F2344" i="14" s="1"/>
  <c r="A2346" i="14"/>
  <c r="B2345" i="14"/>
  <c r="C2345" i="14" s="1"/>
  <c r="D2345" i="14" s="1"/>
  <c r="E2345" i="14" l="1"/>
  <c r="F2345" i="14" s="1"/>
  <c r="A2347" i="14"/>
  <c r="B2346" i="14"/>
  <c r="C2346" i="14" s="1"/>
  <c r="D2346" i="14" s="1"/>
  <c r="E2346" i="14" l="1"/>
  <c r="F2346" i="14" s="1"/>
  <c r="A2348" i="14"/>
  <c r="B2347" i="14"/>
  <c r="C2347" i="14" s="1"/>
  <c r="D2347" i="14" s="1"/>
  <c r="E2347" i="14" l="1"/>
  <c r="F2347" i="14" s="1"/>
  <c r="A2349" i="14"/>
  <c r="B2348" i="14"/>
  <c r="C2348" i="14" s="1"/>
  <c r="D2348" i="14" s="1"/>
  <c r="E2348" i="14" l="1"/>
  <c r="F2348" i="14" s="1"/>
  <c r="B2349" i="14"/>
  <c r="C2349" i="14" s="1"/>
  <c r="D2349" i="14" s="1"/>
  <c r="A2350" i="14"/>
  <c r="E2349" i="14" l="1"/>
  <c r="F2349" i="14" s="1"/>
  <c r="A2351" i="14"/>
  <c r="B2350" i="14"/>
  <c r="C2350" i="14" s="1"/>
  <c r="D2350" i="14" s="1"/>
  <c r="E2350" i="14" l="1"/>
  <c r="F2350" i="14" s="1"/>
  <c r="A2352" i="14"/>
  <c r="B2351" i="14"/>
  <c r="C2351" i="14" s="1"/>
  <c r="D2351" i="14" s="1"/>
  <c r="E2351" i="14" l="1"/>
  <c r="F2351" i="14" s="1"/>
  <c r="A2353" i="14"/>
  <c r="B2352" i="14"/>
  <c r="C2352" i="14" s="1"/>
  <c r="D2352" i="14" s="1"/>
  <c r="E2352" i="14" l="1"/>
  <c r="F2352" i="14" s="1"/>
  <c r="B2353" i="14"/>
  <c r="C2353" i="14" s="1"/>
  <c r="D2353" i="14" s="1"/>
  <c r="A2354" i="14"/>
  <c r="E2353" i="14" l="1"/>
  <c r="F2353" i="14" s="1"/>
  <c r="A2355" i="14"/>
  <c r="B2354" i="14"/>
  <c r="C2354" i="14" s="1"/>
  <c r="D2354" i="14" s="1"/>
  <c r="E2354" i="14" l="1"/>
  <c r="F2354" i="14" s="1"/>
  <c r="A2356" i="14"/>
  <c r="B2355" i="14"/>
  <c r="C2355" i="14" s="1"/>
  <c r="D2355" i="14" s="1"/>
  <c r="E2355" i="14" l="1"/>
  <c r="F2355" i="14" s="1"/>
  <c r="A2357" i="14"/>
  <c r="B2356" i="14"/>
  <c r="C2356" i="14" s="1"/>
  <c r="D2356" i="14" s="1"/>
  <c r="E2356" i="14" l="1"/>
  <c r="F2356" i="14" s="1"/>
  <c r="B2357" i="14"/>
  <c r="C2357" i="14" s="1"/>
  <c r="D2357" i="14" s="1"/>
  <c r="A2358" i="14"/>
  <c r="E2357" i="14" l="1"/>
  <c r="F2357" i="14" s="1"/>
  <c r="A2359" i="14"/>
  <c r="B2358" i="14"/>
  <c r="C2358" i="14" s="1"/>
  <c r="D2358" i="14" s="1"/>
  <c r="E2358" i="14" l="1"/>
  <c r="F2358" i="14" s="1"/>
  <c r="B2359" i="14"/>
  <c r="C2359" i="14" s="1"/>
  <c r="D2359" i="14" s="1"/>
  <c r="A2360" i="14"/>
  <c r="E2359" i="14" l="1"/>
  <c r="F2359" i="14" s="1"/>
  <c r="A2361" i="14"/>
  <c r="B2360" i="14"/>
  <c r="C2360" i="14" s="1"/>
  <c r="D2360" i="14" s="1"/>
  <c r="E2360" i="14" l="1"/>
  <c r="F2360" i="14" s="1"/>
  <c r="B2361" i="14"/>
  <c r="C2361" i="14" s="1"/>
  <c r="D2361" i="14" s="1"/>
  <c r="A2362" i="14"/>
  <c r="E2361" i="14" l="1"/>
  <c r="F2361" i="14" s="1"/>
  <c r="B2362" i="14"/>
  <c r="C2362" i="14" s="1"/>
  <c r="D2362" i="14" s="1"/>
  <c r="A2363" i="14"/>
  <c r="E2362" i="14" l="1"/>
  <c r="F2362" i="14" s="1"/>
  <c r="A2364" i="14"/>
  <c r="B2363" i="14"/>
  <c r="C2363" i="14" s="1"/>
  <c r="D2363" i="14" s="1"/>
  <c r="E2363" i="14" l="1"/>
  <c r="F2363" i="14" s="1"/>
  <c r="A2365" i="14"/>
  <c r="B2364" i="14"/>
  <c r="C2364" i="14" s="1"/>
  <c r="D2364" i="14" s="1"/>
  <c r="E2364" i="14" l="1"/>
  <c r="F2364" i="14" s="1"/>
  <c r="A2366" i="14"/>
  <c r="B2365" i="14"/>
  <c r="C2365" i="14" s="1"/>
  <c r="D2365" i="14" s="1"/>
  <c r="E2365" i="14" l="1"/>
  <c r="F2365" i="14" s="1"/>
  <c r="A2367" i="14"/>
  <c r="B2366" i="14"/>
  <c r="C2366" i="14" s="1"/>
  <c r="D2366" i="14" s="1"/>
  <c r="E2366" i="14" l="1"/>
  <c r="F2366" i="14" s="1"/>
  <c r="A2368" i="14"/>
  <c r="B2367" i="14"/>
  <c r="C2367" i="14" s="1"/>
  <c r="D2367" i="14" s="1"/>
  <c r="E2367" i="14" l="1"/>
  <c r="F2367" i="14" s="1"/>
  <c r="A2369" i="14"/>
  <c r="B2368" i="14"/>
  <c r="C2368" i="14" s="1"/>
  <c r="D2368" i="14" s="1"/>
  <c r="E2368" i="14" l="1"/>
  <c r="F2368" i="14" s="1"/>
  <c r="B2369" i="14"/>
  <c r="C2369" i="14" s="1"/>
  <c r="D2369" i="14" s="1"/>
  <c r="A2370" i="14"/>
  <c r="E2369" i="14" l="1"/>
  <c r="F2369" i="14" s="1"/>
  <c r="B2370" i="14"/>
  <c r="C2370" i="14" s="1"/>
  <c r="D2370" i="14" s="1"/>
  <c r="A2371" i="14"/>
  <c r="E2370" i="14" l="1"/>
  <c r="F2370" i="14" s="1"/>
  <c r="B2371" i="14"/>
  <c r="C2371" i="14" s="1"/>
  <c r="D2371" i="14" s="1"/>
  <c r="A2372" i="14"/>
  <c r="E2371" i="14" l="1"/>
  <c r="F2371" i="14" s="1"/>
  <c r="A2373" i="14"/>
  <c r="B2372" i="14"/>
  <c r="C2372" i="14" s="1"/>
  <c r="D2372" i="14" s="1"/>
  <c r="E2372" i="14" l="1"/>
  <c r="F2372" i="14" s="1"/>
  <c r="A2374" i="14"/>
  <c r="B2373" i="14"/>
  <c r="C2373" i="14" s="1"/>
  <c r="D2373" i="14" s="1"/>
  <c r="E2373" i="14" l="1"/>
  <c r="F2373" i="14" s="1"/>
  <c r="A2375" i="14"/>
  <c r="B2374" i="14"/>
  <c r="C2374" i="14" s="1"/>
  <c r="D2374" i="14" s="1"/>
  <c r="E2374" i="14" l="1"/>
  <c r="F2374" i="14" s="1"/>
  <c r="A2376" i="14"/>
  <c r="B2375" i="14"/>
  <c r="C2375" i="14" s="1"/>
  <c r="D2375" i="14" s="1"/>
  <c r="E2375" i="14" l="1"/>
  <c r="F2375" i="14" s="1"/>
  <c r="A2377" i="14"/>
  <c r="B2376" i="14"/>
  <c r="C2376" i="14" s="1"/>
  <c r="D2376" i="14" s="1"/>
  <c r="E2376" i="14" l="1"/>
  <c r="F2376" i="14" s="1"/>
  <c r="A2378" i="14"/>
  <c r="B2377" i="14"/>
  <c r="C2377" i="14" s="1"/>
  <c r="D2377" i="14" s="1"/>
  <c r="E2377" i="14" l="1"/>
  <c r="F2377" i="14" s="1"/>
  <c r="A2379" i="14"/>
  <c r="B2378" i="14"/>
  <c r="C2378" i="14" s="1"/>
  <c r="D2378" i="14" s="1"/>
  <c r="E2378" i="14" l="1"/>
  <c r="F2378" i="14" s="1"/>
  <c r="A2380" i="14"/>
  <c r="B2379" i="14"/>
  <c r="C2379" i="14" s="1"/>
  <c r="D2379" i="14" s="1"/>
  <c r="E2379" i="14" l="1"/>
  <c r="F2379" i="14" s="1"/>
  <c r="A2381" i="14"/>
  <c r="B2380" i="14"/>
  <c r="C2380" i="14" s="1"/>
  <c r="D2380" i="14" s="1"/>
  <c r="E2380" i="14" l="1"/>
  <c r="F2380" i="14" s="1"/>
  <c r="A2382" i="14"/>
  <c r="B2381" i="14"/>
  <c r="C2381" i="14" s="1"/>
  <c r="D2381" i="14" s="1"/>
  <c r="E2381" i="14" l="1"/>
  <c r="F2381" i="14" s="1"/>
  <c r="B2382" i="14"/>
  <c r="C2382" i="14" s="1"/>
  <c r="D2382" i="14" s="1"/>
  <c r="A2383" i="14"/>
  <c r="E2382" i="14" l="1"/>
  <c r="F2382" i="14" s="1"/>
  <c r="B2383" i="14"/>
  <c r="C2383" i="14" s="1"/>
  <c r="D2383" i="14" s="1"/>
  <c r="A2384" i="14"/>
  <c r="E2383" i="14" l="1"/>
  <c r="F2383" i="14" s="1"/>
  <c r="A2385" i="14"/>
  <c r="B2384" i="14"/>
  <c r="C2384" i="14" s="1"/>
  <c r="D2384" i="14" s="1"/>
  <c r="E2384" i="14" l="1"/>
  <c r="F2384" i="14" s="1"/>
  <c r="A2386" i="14"/>
  <c r="B2385" i="14"/>
  <c r="C2385" i="14" s="1"/>
  <c r="D2385" i="14" s="1"/>
  <c r="E2385" i="14" l="1"/>
  <c r="F2385" i="14" s="1"/>
  <c r="A2387" i="14"/>
  <c r="B2386" i="14"/>
  <c r="C2386" i="14" s="1"/>
  <c r="D2386" i="14" s="1"/>
  <c r="E2386" i="14" l="1"/>
  <c r="F2386" i="14" s="1"/>
  <c r="B2387" i="14"/>
  <c r="C2387" i="14" s="1"/>
  <c r="D2387" i="14" s="1"/>
  <c r="A2388" i="14"/>
  <c r="E2387" i="14" l="1"/>
  <c r="F2387" i="14" s="1"/>
  <c r="B2388" i="14"/>
  <c r="C2388" i="14" s="1"/>
  <c r="D2388" i="14" s="1"/>
  <c r="A2389" i="14"/>
  <c r="E2388" i="14" l="1"/>
  <c r="F2388" i="14" s="1"/>
  <c r="B2389" i="14"/>
  <c r="C2389" i="14" s="1"/>
  <c r="D2389" i="14" s="1"/>
  <c r="A2390" i="14"/>
  <c r="E2389" i="14" l="1"/>
  <c r="F2389" i="14" s="1"/>
  <c r="A2391" i="14"/>
  <c r="B2390" i="14"/>
  <c r="C2390" i="14" s="1"/>
  <c r="D2390" i="14" s="1"/>
  <c r="E2390" i="14" l="1"/>
  <c r="F2390" i="14" s="1"/>
  <c r="B2391" i="14"/>
  <c r="C2391" i="14" s="1"/>
  <c r="D2391" i="14" s="1"/>
  <c r="A2392" i="14"/>
  <c r="E2391" i="14" l="1"/>
  <c r="F2391" i="14" s="1"/>
  <c r="B2392" i="14"/>
  <c r="C2392" i="14" s="1"/>
  <c r="D2392" i="14" s="1"/>
  <c r="A2393" i="14"/>
  <c r="E2392" i="14" l="1"/>
  <c r="F2392" i="14" s="1"/>
  <c r="A2394" i="14"/>
  <c r="B2393" i="14"/>
  <c r="C2393" i="14" s="1"/>
  <c r="D2393" i="14" s="1"/>
  <c r="E2393" i="14" l="1"/>
  <c r="F2393" i="14" s="1"/>
  <c r="B2394" i="14"/>
  <c r="C2394" i="14" s="1"/>
  <c r="D2394" i="14" s="1"/>
  <c r="A2395" i="14"/>
  <c r="E2394" i="14" l="1"/>
  <c r="F2394" i="14" s="1"/>
  <c r="A2396" i="14"/>
  <c r="B2395" i="14"/>
  <c r="C2395" i="14" s="1"/>
  <c r="D2395" i="14" s="1"/>
  <c r="E2395" i="14" l="1"/>
  <c r="F2395" i="14" s="1"/>
  <c r="A2397" i="14"/>
  <c r="B2396" i="14"/>
  <c r="C2396" i="14" s="1"/>
  <c r="D2396" i="14" s="1"/>
  <c r="E2396" i="14" l="1"/>
  <c r="F2396" i="14" s="1"/>
  <c r="B2397" i="14"/>
  <c r="C2397" i="14" s="1"/>
  <c r="D2397" i="14" s="1"/>
  <c r="A2398" i="14"/>
  <c r="E2397" i="14" l="1"/>
  <c r="F2397" i="14" s="1"/>
  <c r="A2399" i="14"/>
  <c r="B2398" i="14"/>
  <c r="C2398" i="14" s="1"/>
  <c r="D2398" i="14" s="1"/>
  <c r="E2398" i="14" l="1"/>
  <c r="F2398" i="14" s="1"/>
  <c r="B2399" i="14"/>
  <c r="C2399" i="14" s="1"/>
  <c r="D2399" i="14" s="1"/>
  <c r="A2400" i="14"/>
  <c r="E2399" i="14" l="1"/>
  <c r="F2399" i="14" s="1"/>
  <c r="A2401" i="14"/>
  <c r="B2400" i="14"/>
  <c r="C2400" i="14" s="1"/>
  <c r="D2400" i="14" s="1"/>
  <c r="E2400" i="14" l="1"/>
  <c r="F2400" i="14" s="1"/>
  <c r="A2402" i="14"/>
  <c r="B2401" i="14"/>
  <c r="C2401" i="14" s="1"/>
  <c r="D2401" i="14" s="1"/>
  <c r="E2401" i="14" l="1"/>
  <c r="F2401" i="14" s="1"/>
  <c r="B2402" i="14"/>
  <c r="C2402" i="14" s="1"/>
  <c r="D2402" i="14" s="1"/>
  <c r="A2403" i="14"/>
  <c r="E2402" i="14" l="1"/>
  <c r="F2402" i="14" s="1"/>
  <c r="A2404" i="14"/>
  <c r="B2403" i="14"/>
  <c r="C2403" i="14" s="1"/>
  <c r="D2403" i="14" s="1"/>
  <c r="E2403" i="14" l="1"/>
  <c r="F2403" i="14" s="1"/>
  <c r="A2405" i="14"/>
  <c r="B2404" i="14"/>
  <c r="C2404" i="14" s="1"/>
  <c r="D2404" i="14" s="1"/>
  <c r="E2404" i="14" l="1"/>
  <c r="F2404" i="14" s="1"/>
  <c r="B2405" i="14"/>
  <c r="C2405" i="14" s="1"/>
  <c r="D2405" i="14" s="1"/>
  <c r="A2406" i="14"/>
  <c r="E2405" i="14" l="1"/>
  <c r="F2405" i="14" s="1"/>
  <c r="A2407" i="14"/>
  <c r="B2406" i="14"/>
  <c r="C2406" i="14" s="1"/>
  <c r="D2406" i="14" s="1"/>
  <c r="E2406" i="14" l="1"/>
  <c r="F2406" i="14" s="1"/>
  <c r="A2408" i="14"/>
  <c r="B2407" i="14"/>
  <c r="C2407" i="14" s="1"/>
  <c r="D2407" i="14" s="1"/>
  <c r="E2407" i="14" l="1"/>
  <c r="F2407" i="14" s="1"/>
  <c r="A2409" i="14"/>
  <c r="B2408" i="14"/>
  <c r="C2408" i="14" s="1"/>
  <c r="D2408" i="14" s="1"/>
  <c r="E2408" i="14" l="1"/>
  <c r="F2408" i="14" s="1"/>
  <c r="B2409" i="14"/>
  <c r="C2409" i="14" s="1"/>
  <c r="D2409" i="14" s="1"/>
  <c r="A2410" i="14"/>
  <c r="E2409" i="14" l="1"/>
  <c r="F2409" i="14" s="1"/>
  <c r="A2411" i="14"/>
  <c r="B2410" i="14"/>
  <c r="C2410" i="14" s="1"/>
  <c r="D2410" i="14" s="1"/>
  <c r="E2410" i="14" l="1"/>
  <c r="F2410" i="14" s="1"/>
  <c r="B2411" i="14"/>
  <c r="C2411" i="14" s="1"/>
  <c r="D2411" i="14" s="1"/>
  <c r="A2412" i="14"/>
  <c r="E2411" i="14" l="1"/>
  <c r="F2411" i="14" s="1"/>
  <c r="A2413" i="14"/>
  <c r="B2412" i="14"/>
  <c r="C2412" i="14" s="1"/>
  <c r="D2412" i="14" s="1"/>
  <c r="E2412" i="14" l="1"/>
  <c r="F2412" i="14" s="1"/>
  <c r="A2414" i="14"/>
  <c r="B2413" i="14"/>
  <c r="C2413" i="14" s="1"/>
  <c r="D2413" i="14" s="1"/>
  <c r="E2413" i="14" l="1"/>
  <c r="F2413" i="14" s="1"/>
  <c r="A2415" i="14"/>
  <c r="B2414" i="14"/>
  <c r="C2414" i="14" s="1"/>
  <c r="D2414" i="14" s="1"/>
  <c r="E2414" i="14" l="1"/>
  <c r="F2414" i="14" s="1"/>
  <c r="B2415" i="14"/>
  <c r="C2415" i="14" s="1"/>
  <c r="D2415" i="14" s="1"/>
  <c r="A2416" i="14"/>
  <c r="E2415" i="14" l="1"/>
  <c r="F2415" i="14" s="1"/>
  <c r="A2417" i="14"/>
  <c r="B2416" i="14"/>
  <c r="C2416" i="14" s="1"/>
  <c r="D2416" i="14" s="1"/>
  <c r="E2416" i="14" l="1"/>
  <c r="F2416" i="14" s="1"/>
  <c r="A2418" i="14"/>
  <c r="B2417" i="14"/>
  <c r="C2417" i="14" s="1"/>
  <c r="D2417" i="14" s="1"/>
  <c r="E2417" i="14" l="1"/>
  <c r="F2417" i="14" s="1"/>
  <c r="A2419" i="14"/>
  <c r="B2418" i="14"/>
  <c r="C2418" i="14" s="1"/>
  <c r="D2418" i="14" s="1"/>
  <c r="E2418" i="14" l="1"/>
  <c r="F2418" i="14" s="1"/>
  <c r="A2420" i="14"/>
  <c r="B2419" i="14"/>
  <c r="C2419" i="14" s="1"/>
  <c r="D2419" i="14" s="1"/>
  <c r="E2419" i="14" l="1"/>
  <c r="F2419" i="14" s="1"/>
  <c r="B2420" i="14"/>
  <c r="C2420" i="14" s="1"/>
  <c r="D2420" i="14" s="1"/>
  <c r="A2421" i="14"/>
  <c r="E2420" i="14" l="1"/>
  <c r="F2420" i="14" s="1"/>
  <c r="A2422" i="14"/>
  <c r="B2421" i="14"/>
  <c r="C2421" i="14" s="1"/>
  <c r="D2421" i="14" s="1"/>
  <c r="E2421" i="14" l="1"/>
  <c r="F2421" i="14" s="1"/>
  <c r="B2422" i="14"/>
  <c r="C2422" i="14" s="1"/>
  <c r="D2422" i="14" s="1"/>
  <c r="A2423" i="14"/>
  <c r="E2422" i="14" l="1"/>
  <c r="F2422" i="14" s="1"/>
  <c r="A2424" i="14"/>
  <c r="B2423" i="14"/>
  <c r="C2423" i="14" s="1"/>
  <c r="D2423" i="14" s="1"/>
  <c r="E2423" i="14" l="1"/>
  <c r="F2423" i="14" s="1"/>
  <c r="B2424" i="14"/>
  <c r="C2424" i="14" s="1"/>
  <c r="D2424" i="14" s="1"/>
  <c r="A2425" i="14"/>
  <c r="E2424" i="14" l="1"/>
  <c r="F2424" i="14" s="1"/>
  <c r="B2425" i="14"/>
  <c r="C2425" i="14" s="1"/>
  <c r="D2425" i="14" s="1"/>
  <c r="A2426" i="14"/>
  <c r="E2425" i="14" l="1"/>
  <c r="F2425" i="14" s="1"/>
  <c r="B2426" i="14"/>
  <c r="C2426" i="14" s="1"/>
  <c r="D2426" i="14" s="1"/>
  <c r="A2427" i="14"/>
  <c r="E2426" i="14" l="1"/>
  <c r="F2426" i="14" s="1"/>
  <c r="B2427" i="14"/>
  <c r="C2427" i="14" s="1"/>
  <c r="D2427" i="14" s="1"/>
  <c r="A2428" i="14"/>
  <c r="E2427" i="14" l="1"/>
  <c r="F2427" i="14" s="1"/>
  <c r="B2428" i="14"/>
  <c r="C2428" i="14" s="1"/>
  <c r="D2428" i="14" s="1"/>
  <c r="A2429" i="14"/>
  <c r="E2428" i="14" l="1"/>
  <c r="F2428" i="14" s="1"/>
  <c r="A2430" i="14"/>
  <c r="B2429" i="14"/>
  <c r="C2429" i="14" s="1"/>
  <c r="D2429" i="14" s="1"/>
  <c r="E2429" i="14" l="1"/>
  <c r="F2429" i="14" s="1"/>
  <c r="B2430" i="14"/>
  <c r="C2430" i="14" s="1"/>
  <c r="D2430" i="14" s="1"/>
  <c r="A2431" i="14"/>
  <c r="E2430" i="14" l="1"/>
  <c r="F2430" i="14" s="1"/>
  <c r="A2432" i="14"/>
  <c r="B2431" i="14"/>
  <c r="C2431" i="14" s="1"/>
  <c r="D2431" i="14" s="1"/>
  <c r="E2431" i="14" l="1"/>
  <c r="F2431" i="14" s="1"/>
  <c r="B2432" i="14"/>
  <c r="C2432" i="14" s="1"/>
  <c r="D2432" i="14" s="1"/>
  <c r="A2433" i="14"/>
  <c r="E2432" i="14" l="1"/>
  <c r="F2432" i="14" s="1"/>
  <c r="B2433" i="14"/>
  <c r="C2433" i="14" s="1"/>
  <c r="D2433" i="14" s="1"/>
  <c r="A2434" i="14"/>
  <c r="E2433" i="14" l="1"/>
  <c r="F2433" i="14" s="1"/>
  <c r="B2434" i="14"/>
  <c r="C2434" i="14" s="1"/>
  <c r="D2434" i="14" s="1"/>
  <c r="A2435" i="14"/>
  <c r="E2434" i="14" l="1"/>
  <c r="F2434" i="14" s="1"/>
  <c r="A2436" i="14"/>
  <c r="B2435" i="14"/>
  <c r="C2435" i="14" s="1"/>
  <c r="D2435" i="14" s="1"/>
  <c r="E2435" i="14" l="1"/>
  <c r="F2435" i="14" s="1"/>
  <c r="B2436" i="14"/>
  <c r="C2436" i="14" s="1"/>
  <c r="D2436" i="14" s="1"/>
  <c r="A2437" i="14"/>
  <c r="E2436" i="14" l="1"/>
  <c r="F2436" i="14" s="1"/>
  <c r="B2437" i="14"/>
  <c r="C2437" i="14" s="1"/>
  <c r="D2437" i="14" s="1"/>
  <c r="A2438" i="14"/>
  <c r="E2437" i="14" l="1"/>
  <c r="F2437" i="14" s="1"/>
  <c r="B2438" i="14"/>
  <c r="C2438" i="14" s="1"/>
  <c r="D2438" i="14" s="1"/>
  <c r="A2439" i="14"/>
  <c r="E2438" i="14" l="1"/>
  <c r="F2438" i="14" s="1"/>
  <c r="A2440" i="14"/>
  <c r="B2439" i="14"/>
  <c r="C2439" i="14" s="1"/>
  <c r="D2439" i="14" s="1"/>
  <c r="E2439" i="14" l="1"/>
  <c r="F2439" i="14" s="1"/>
  <c r="A2441" i="14"/>
  <c r="B2440" i="14"/>
  <c r="C2440" i="14" s="1"/>
  <c r="D2440" i="14" s="1"/>
  <c r="E2440" i="14" l="1"/>
  <c r="F2440" i="14" s="1"/>
  <c r="A2442" i="14"/>
  <c r="B2441" i="14"/>
  <c r="C2441" i="14" s="1"/>
  <c r="D2441" i="14" s="1"/>
  <c r="E2441" i="14" l="1"/>
  <c r="F2441" i="14" s="1"/>
  <c r="A2443" i="14"/>
  <c r="B2442" i="14"/>
  <c r="C2442" i="14" s="1"/>
  <c r="D2442" i="14" s="1"/>
  <c r="E2442" i="14" l="1"/>
  <c r="F2442" i="14" s="1"/>
  <c r="B2443" i="14"/>
  <c r="C2443" i="14" s="1"/>
  <c r="D2443" i="14" s="1"/>
  <c r="A2444" i="14"/>
  <c r="E2443" i="14" l="1"/>
  <c r="F2443" i="14" s="1"/>
  <c r="A2445" i="14"/>
  <c r="B2444" i="14"/>
  <c r="C2444" i="14" s="1"/>
  <c r="D2444" i="14" s="1"/>
  <c r="E2444" i="14" l="1"/>
  <c r="F2444" i="14" s="1"/>
  <c r="A2446" i="14"/>
  <c r="B2445" i="14"/>
  <c r="C2445" i="14" s="1"/>
  <c r="D2445" i="14" s="1"/>
  <c r="E2445" i="14" l="1"/>
  <c r="F2445" i="14" s="1"/>
  <c r="A2447" i="14"/>
  <c r="B2446" i="14"/>
  <c r="C2446" i="14" s="1"/>
  <c r="D2446" i="14" s="1"/>
  <c r="E2446" i="14" l="1"/>
  <c r="F2446" i="14" s="1"/>
  <c r="A2448" i="14"/>
  <c r="B2447" i="14"/>
  <c r="C2447" i="14" s="1"/>
  <c r="D2447" i="14" s="1"/>
  <c r="E2447" i="14" l="1"/>
  <c r="F2447" i="14" s="1"/>
  <c r="A2449" i="14"/>
  <c r="B2448" i="14"/>
  <c r="C2448" i="14" s="1"/>
  <c r="D2448" i="14" s="1"/>
  <c r="E2448" i="14" l="1"/>
  <c r="F2448" i="14" s="1"/>
  <c r="B2449" i="14"/>
  <c r="C2449" i="14" s="1"/>
  <c r="D2449" i="14" s="1"/>
  <c r="A2450" i="14"/>
  <c r="E2449" i="14" l="1"/>
  <c r="F2449" i="14" s="1"/>
  <c r="B2450" i="14"/>
  <c r="C2450" i="14" s="1"/>
  <c r="D2450" i="14" s="1"/>
  <c r="A2451" i="14"/>
  <c r="E2450" i="14" l="1"/>
  <c r="F2450" i="14" s="1"/>
  <c r="B2451" i="14"/>
  <c r="C2451" i="14" s="1"/>
  <c r="D2451" i="14" s="1"/>
  <c r="A2452" i="14"/>
  <c r="E2451" i="14" l="1"/>
  <c r="F2451" i="14" s="1"/>
  <c r="B2452" i="14"/>
  <c r="C2452" i="14" s="1"/>
  <c r="D2452" i="14" s="1"/>
  <c r="A2453" i="14"/>
  <c r="E2452" i="14" l="1"/>
  <c r="F2452" i="14" s="1"/>
  <c r="B2453" i="14"/>
  <c r="C2453" i="14" s="1"/>
  <c r="D2453" i="14" s="1"/>
  <c r="A2454" i="14"/>
  <c r="E2453" i="14" l="1"/>
  <c r="F2453" i="14" s="1"/>
  <c r="A2455" i="14"/>
  <c r="B2454" i="14"/>
  <c r="C2454" i="14" s="1"/>
  <c r="D2454" i="14" s="1"/>
  <c r="E2454" i="14" l="1"/>
  <c r="F2454" i="14" s="1"/>
  <c r="A2456" i="14"/>
  <c r="B2455" i="14"/>
  <c r="C2455" i="14" s="1"/>
  <c r="D2455" i="14" s="1"/>
  <c r="E2455" i="14" l="1"/>
  <c r="F2455" i="14" s="1"/>
  <c r="B2456" i="14"/>
  <c r="C2456" i="14" s="1"/>
  <c r="D2456" i="14" s="1"/>
  <c r="A2457" i="14"/>
  <c r="E2456" i="14" l="1"/>
  <c r="F2456" i="14" s="1"/>
  <c r="B2457" i="14"/>
  <c r="C2457" i="14" s="1"/>
  <c r="D2457" i="14" s="1"/>
  <c r="A2458" i="14"/>
  <c r="E2457" i="14" l="1"/>
  <c r="F2457" i="14" s="1"/>
  <c r="B2458" i="14"/>
  <c r="C2458" i="14" s="1"/>
  <c r="D2458" i="14" s="1"/>
  <c r="A2459" i="14"/>
  <c r="E2458" i="14" l="1"/>
  <c r="F2458" i="14" s="1"/>
  <c r="B2459" i="14"/>
  <c r="C2459" i="14" s="1"/>
  <c r="D2459" i="14" s="1"/>
  <c r="A2460" i="14"/>
  <c r="E2459" i="14" l="1"/>
  <c r="F2459" i="14" s="1"/>
  <c r="A2461" i="14"/>
  <c r="B2460" i="14"/>
  <c r="C2460" i="14" s="1"/>
  <c r="D2460" i="14" s="1"/>
  <c r="E2460" i="14" l="1"/>
  <c r="F2460" i="14" s="1"/>
  <c r="B2461" i="14"/>
  <c r="C2461" i="14" s="1"/>
  <c r="D2461" i="14" s="1"/>
  <c r="A2462" i="14"/>
  <c r="E2461" i="14" l="1"/>
  <c r="F2461" i="14" s="1"/>
  <c r="A2463" i="14"/>
  <c r="B2462" i="14"/>
  <c r="C2462" i="14" s="1"/>
  <c r="D2462" i="14" s="1"/>
  <c r="E2462" i="14" l="1"/>
  <c r="F2462" i="14" s="1"/>
  <c r="B2463" i="14"/>
  <c r="C2463" i="14" s="1"/>
  <c r="D2463" i="14" s="1"/>
  <c r="A2464" i="14"/>
  <c r="E2463" i="14" l="1"/>
  <c r="F2463" i="14" s="1"/>
  <c r="B2464" i="14"/>
  <c r="C2464" i="14" s="1"/>
  <c r="D2464" i="14" s="1"/>
  <c r="A2465" i="14"/>
  <c r="E2464" i="14" l="1"/>
  <c r="F2464" i="14" s="1"/>
  <c r="A2466" i="14"/>
  <c r="B2465" i="14"/>
  <c r="C2465" i="14" s="1"/>
  <c r="D2465" i="14" s="1"/>
  <c r="E2465" i="14" l="1"/>
  <c r="F2465" i="14" s="1"/>
  <c r="A2467" i="14"/>
  <c r="B2466" i="14"/>
  <c r="C2466" i="14" s="1"/>
  <c r="D2466" i="14" s="1"/>
  <c r="E2466" i="14" l="1"/>
  <c r="F2466" i="14" s="1"/>
  <c r="B2467" i="14"/>
  <c r="C2467" i="14" s="1"/>
  <c r="D2467" i="14" s="1"/>
  <c r="A2468" i="14"/>
  <c r="E2467" i="14" l="1"/>
  <c r="F2467" i="14" s="1"/>
  <c r="B2468" i="14"/>
  <c r="C2468" i="14" s="1"/>
  <c r="D2468" i="14" s="1"/>
  <c r="A2469" i="14"/>
  <c r="E2468" i="14" l="1"/>
  <c r="F2468" i="14" s="1"/>
  <c r="B2469" i="14"/>
  <c r="C2469" i="14" s="1"/>
  <c r="D2469" i="14" s="1"/>
  <c r="A2470" i="14"/>
  <c r="E2469" i="14" l="1"/>
  <c r="F2469" i="14" s="1"/>
  <c r="A2471" i="14"/>
  <c r="B2470" i="14"/>
  <c r="C2470" i="14" s="1"/>
  <c r="D2470" i="14" s="1"/>
  <c r="E2470" i="14" l="1"/>
  <c r="F2470" i="14" s="1"/>
  <c r="B2471" i="14"/>
  <c r="C2471" i="14" s="1"/>
  <c r="D2471" i="14" s="1"/>
  <c r="A2472" i="14"/>
  <c r="E2471" i="14" l="1"/>
  <c r="F2471" i="14" s="1"/>
  <c r="B2472" i="14"/>
  <c r="C2472" i="14" s="1"/>
  <c r="D2472" i="14" s="1"/>
  <c r="A2473" i="14"/>
  <c r="E2472" i="14" l="1"/>
  <c r="F2472" i="14" s="1"/>
  <c r="A2474" i="14"/>
  <c r="B2473" i="14"/>
  <c r="C2473" i="14" s="1"/>
  <c r="D2473" i="14" s="1"/>
  <c r="E2473" i="14" l="1"/>
  <c r="F2473" i="14" s="1"/>
  <c r="B2474" i="14"/>
  <c r="C2474" i="14" s="1"/>
  <c r="D2474" i="14" s="1"/>
  <c r="A2475" i="14"/>
  <c r="E2474" i="14" l="1"/>
  <c r="F2474" i="14" s="1"/>
  <c r="B2475" i="14"/>
  <c r="C2475" i="14" s="1"/>
  <c r="D2475" i="14" s="1"/>
  <c r="A2476" i="14"/>
  <c r="E2475" i="14" l="1"/>
  <c r="F2475" i="14" s="1"/>
  <c r="A2477" i="14"/>
  <c r="B2476" i="14"/>
  <c r="C2476" i="14" s="1"/>
  <c r="D2476" i="14" s="1"/>
  <c r="E2476" i="14" l="1"/>
  <c r="F2476" i="14" s="1"/>
  <c r="A2478" i="14"/>
  <c r="B2477" i="14"/>
  <c r="C2477" i="14" s="1"/>
  <c r="D2477" i="14" s="1"/>
  <c r="E2477" i="14" l="1"/>
  <c r="F2477" i="14" s="1"/>
  <c r="B2478" i="14"/>
  <c r="C2478" i="14" s="1"/>
  <c r="D2478" i="14" s="1"/>
  <c r="A2479" i="14"/>
  <c r="E2478" i="14" l="1"/>
  <c r="F2478" i="14" s="1"/>
  <c r="B2479" i="14"/>
  <c r="C2479" i="14" s="1"/>
  <c r="D2479" i="14" s="1"/>
  <c r="A2480" i="14"/>
  <c r="E2479" i="14" l="1"/>
  <c r="F2479" i="14" s="1"/>
  <c r="B2480" i="14"/>
  <c r="C2480" i="14" s="1"/>
  <c r="D2480" i="14" s="1"/>
  <c r="A2481" i="14"/>
  <c r="E2480" i="14" l="1"/>
  <c r="F2480" i="14" s="1"/>
  <c r="A2482" i="14"/>
  <c r="B2481" i="14"/>
  <c r="C2481" i="14" s="1"/>
  <c r="D2481" i="14" s="1"/>
  <c r="E2481" i="14" l="1"/>
  <c r="F2481" i="14" s="1"/>
  <c r="A2483" i="14"/>
  <c r="B2482" i="14"/>
  <c r="C2482" i="14" s="1"/>
  <c r="D2482" i="14" s="1"/>
  <c r="E2482" i="14" l="1"/>
  <c r="F2482" i="14" s="1"/>
  <c r="A2484" i="14"/>
  <c r="B2483" i="14"/>
  <c r="C2483" i="14" s="1"/>
  <c r="D2483" i="14" s="1"/>
  <c r="E2483" i="14" l="1"/>
  <c r="F2483" i="14" s="1"/>
  <c r="B2484" i="14"/>
  <c r="C2484" i="14" s="1"/>
  <c r="D2484" i="14" s="1"/>
  <c r="A2485" i="14"/>
  <c r="E2484" i="14" l="1"/>
  <c r="F2484" i="14" s="1"/>
  <c r="A2486" i="14"/>
  <c r="B2485" i="14"/>
  <c r="C2485" i="14" s="1"/>
  <c r="D2485" i="14" s="1"/>
  <c r="E2485" i="14" l="1"/>
  <c r="F2485" i="14" s="1"/>
  <c r="B2486" i="14"/>
  <c r="C2486" i="14" s="1"/>
  <c r="D2486" i="14" s="1"/>
  <c r="A2487" i="14"/>
  <c r="E2486" i="14" l="1"/>
  <c r="F2486" i="14" s="1"/>
  <c r="B2487" i="14"/>
  <c r="C2487" i="14" s="1"/>
  <c r="D2487" i="14" s="1"/>
  <c r="A2488" i="14"/>
  <c r="E2487" i="14" l="1"/>
  <c r="F2487" i="14" s="1"/>
  <c r="B2488" i="14"/>
  <c r="C2488" i="14" s="1"/>
  <c r="D2488" i="14" s="1"/>
  <c r="A2489" i="14"/>
  <c r="E2488" i="14" l="1"/>
  <c r="F2488" i="14" s="1"/>
  <c r="B2489" i="14"/>
  <c r="C2489" i="14" s="1"/>
  <c r="D2489" i="14" s="1"/>
  <c r="A2490" i="14"/>
  <c r="E2489" i="14" l="1"/>
  <c r="F2489" i="14" s="1"/>
  <c r="B2490" i="14"/>
  <c r="C2490" i="14" s="1"/>
  <c r="D2490" i="14" s="1"/>
  <c r="A2491" i="14"/>
  <c r="E2490" i="14" l="1"/>
  <c r="F2490" i="14" s="1"/>
  <c r="A2492" i="14"/>
  <c r="B2491" i="14"/>
  <c r="C2491" i="14" s="1"/>
  <c r="D2491" i="14" s="1"/>
  <c r="E2491" i="14" l="1"/>
  <c r="F2491" i="14" s="1"/>
  <c r="A2493" i="14"/>
  <c r="B2492" i="14"/>
  <c r="C2492" i="14" s="1"/>
  <c r="D2492" i="14" s="1"/>
  <c r="E2492" i="14" l="1"/>
  <c r="F2492" i="14" s="1"/>
  <c r="A2494" i="14"/>
  <c r="B2493" i="14"/>
  <c r="C2493" i="14" s="1"/>
  <c r="D2493" i="14" s="1"/>
  <c r="E2493" i="14" l="1"/>
  <c r="F2493" i="14" s="1"/>
  <c r="B2494" i="14"/>
  <c r="C2494" i="14" s="1"/>
  <c r="D2494" i="14" s="1"/>
  <c r="A2495" i="14"/>
  <c r="E2494" i="14" l="1"/>
  <c r="F2494" i="14" s="1"/>
  <c r="A2496" i="14"/>
  <c r="B2495" i="14"/>
  <c r="C2495" i="14" s="1"/>
  <c r="D2495" i="14" s="1"/>
  <c r="E2495" i="14" l="1"/>
  <c r="F2495" i="14" s="1"/>
  <c r="A2497" i="14"/>
  <c r="B2496" i="14"/>
  <c r="C2496" i="14" s="1"/>
  <c r="D2496" i="14" s="1"/>
  <c r="E2496" i="14" l="1"/>
  <c r="F2496" i="14" s="1"/>
  <c r="A2498" i="14"/>
  <c r="B2497" i="14"/>
  <c r="C2497" i="14" s="1"/>
  <c r="D2497" i="14" s="1"/>
  <c r="E2497" i="14" l="1"/>
  <c r="F2497" i="14" s="1"/>
  <c r="A2499" i="14"/>
  <c r="B2498" i="14"/>
  <c r="C2498" i="14" s="1"/>
  <c r="D2498" i="14" s="1"/>
  <c r="E2498" i="14" l="1"/>
  <c r="F2498" i="14" s="1"/>
  <c r="A2500" i="14"/>
  <c r="B2499" i="14"/>
  <c r="C2499" i="14" s="1"/>
  <c r="D2499" i="14" s="1"/>
  <c r="E2499" i="14" l="1"/>
  <c r="F2499" i="14" s="1"/>
  <c r="B2500" i="14"/>
  <c r="C2500" i="14" s="1"/>
  <c r="D2500" i="14" s="1"/>
  <c r="A2501" i="14"/>
  <c r="E2500" i="14" l="1"/>
  <c r="F2500" i="14" s="1"/>
  <c r="A2502" i="14"/>
  <c r="B2501" i="14"/>
  <c r="C2501" i="14" s="1"/>
  <c r="D2501" i="14" s="1"/>
  <c r="E2501" i="14" l="1"/>
  <c r="F2501" i="14" s="1"/>
  <c r="A2503" i="14"/>
  <c r="B2502" i="14"/>
  <c r="C2502" i="14" s="1"/>
  <c r="D2502" i="14" s="1"/>
  <c r="E2502" i="14" l="1"/>
  <c r="F2502" i="14" s="1"/>
  <c r="B2503" i="14"/>
  <c r="C2503" i="14" s="1"/>
  <c r="D2503" i="14" s="1"/>
  <c r="A2504" i="14"/>
  <c r="E2503" i="14" l="1"/>
  <c r="F2503" i="14" s="1"/>
  <c r="B2504" i="14"/>
  <c r="C2504" i="14" s="1"/>
  <c r="D2504" i="14" s="1"/>
  <c r="A2505" i="14"/>
  <c r="E2504" i="14" l="1"/>
  <c r="F2504" i="14" s="1"/>
  <c r="A2506" i="14"/>
  <c r="B2505" i="14"/>
  <c r="C2505" i="14" s="1"/>
  <c r="D2505" i="14" s="1"/>
  <c r="E2505" i="14" l="1"/>
  <c r="F2505" i="14" s="1"/>
  <c r="B2506" i="14"/>
  <c r="C2506" i="14" s="1"/>
  <c r="D2506" i="14" s="1"/>
  <c r="A2507" i="14"/>
  <c r="E2506" i="14" l="1"/>
  <c r="F2506" i="14" s="1"/>
  <c r="B2507" i="14"/>
  <c r="C2507" i="14" s="1"/>
  <c r="D2507" i="14" s="1"/>
  <c r="A2508" i="14"/>
  <c r="E2507" i="14" l="1"/>
  <c r="F2507" i="14" s="1"/>
  <c r="A2509" i="14"/>
  <c r="B2508" i="14"/>
  <c r="C2508" i="14" s="1"/>
  <c r="D2508" i="14" s="1"/>
  <c r="E2508" i="14" l="1"/>
  <c r="F2508" i="14" s="1"/>
  <c r="A2510" i="14"/>
  <c r="B2509" i="14"/>
  <c r="C2509" i="14" s="1"/>
  <c r="D2509" i="14" s="1"/>
  <c r="E2509" i="14" l="1"/>
  <c r="F2509" i="14" s="1"/>
  <c r="A2511" i="14"/>
  <c r="B2510" i="14"/>
  <c r="C2510" i="14" s="1"/>
  <c r="D2510" i="14" s="1"/>
  <c r="E2510" i="14" l="1"/>
  <c r="F2510" i="14" s="1"/>
  <c r="B2511" i="14"/>
  <c r="C2511" i="14" s="1"/>
  <c r="D2511" i="14" s="1"/>
  <c r="A2512" i="14"/>
  <c r="E2511" i="14" l="1"/>
  <c r="F2511" i="14" s="1"/>
  <c r="A2513" i="14"/>
  <c r="B2512" i="14"/>
  <c r="C2512" i="14" s="1"/>
  <c r="D2512" i="14" s="1"/>
  <c r="E2512" i="14" l="1"/>
  <c r="F2512" i="14" s="1"/>
  <c r="B2513" i="14"/>
  <c r="C2513" i="14" s="1"/>
  <c r="D2513" i="14" s="1"/>
  <c r="A2514" i="14"/>
  <c r="E2513" i="14" l="1"/>
  <c r="F2513" i="14" s="1"/>
  <c r="B2514" i="14"/>
  <c r="C2514" i="14" s="1"/>
  <c r="D2514" i="14" s="1"/>
  <c r="A2515" i="14"/>
  <c r="E2514" i="14" l="1"/>
  <c r="F2514" i="14" s="1"/>
  <c r="A2516" i="14"/>
  <c r="B2515" i="14"/>
  <c r="C2515" i="14" s="1"/>
  <c r="D2515" i="14" s="1"/>
  <c r="E2515" i="14" l="1"/>
  <c r="F2515" i="14" s="1"/>
  <c r="B2516" i="14"/>
  <c r="C2516" i="14" s="1"/>
  <c r="D2516" i="14" s="1"/>
  <c r="A2517" i="14"/>
  <c r="E2516" i="14" l="1"/>
  <c r="F2516" i="14" s="1"/>
  <c r="A2518" i="14"/>
  <c r="B2517" i="14"/>
  <c r="C2517" i="14" s="1"/>
  <c r="D2517" i="14" s="1"/>
  <c r="E2517" i="14" l="1"/>
  <c r="F2517" i="14" s="1"/>
  <c r="A2519" i="14"/>
  <c r="B2518" i="14"/>
  <c r="C2518" i="14" s="1"/>
  <c r="D2518" i="14" s="1"/>
  <c r="E2518" i="14" l="1"/>
  <c r="F2518" i="14" s="1"/>
  <c r="A2520" i="14"/>
  <c r="B2519" i="14"/>
  <c r="C2519" i="14" s="1"/>
  <c r="D2519" i="14" s="1"/>
  <c r="E2519" i="14" l="1"/>
  <c r="F2519" i="14" s="1"/>
  <c r="A2521" i="14"/>
  <c r="B2520" i="14"/>
  <c r="C2520" i="14" s="1"/>
  <c r="D2520" i="14" s="1"/>
  <c r="E2520" i="14" l="1"/>
  <c r="F2520" i="14" s="1"/>
  <c r="A2522" i="14"/>
  <c r="B2521" i="14"/>
  <c r="C2521" i="14" s="1"/>
  <c r="D2521" i="14" s="1"/>
  <c r="E2521" i="14" l="1"/>
  <c r="F2521" i="14" s="1"/>
  <c r="A2523" i="14"/>
  <c r="B2522" i="14"/>
  <c r="C2522" i="14" s="1"/>
  <c r="D2522" i="14" s="1"/>
  <c r="E2522" i="14" l="1"/>
  <c r="F2522" i="14" s="1"/>
  <c r="A2524" i="14"/>
  <c r="B2523" i="14"/>
  <c r="C2523" i="14" s="1"/>
  <c r="D2523" i="14" s="1"/>
  <c r="E2523" i="14" l="1"/>
  <c r="F2523" i="14" s="1"/>
  <c r="A2525" i="14"/>
  <c r="B2524" i="14"/>
  <c r="C2524" i="14" s="1"/>
  <c r="D2524" i="14" s="1"/>
  <c r="E2524" i="14" l="1"/>
  <c r="F2524" i="14" s="1"/>
  <c r="A2526" i="14"/>
  <c r="B2525" i="14"/>
  <c r="C2525" i="14" s="1"/>
  <c r="D2525" i="14" s="1"/>
  <c r="E2525" i="14" l="1"/>
  <c r="F2525" i="14" s="1"/>
  <c r="A2527" i="14"/>
  <c r="B2526" i="14"/>
  <c r="C2526" i="14" s="1"/>
  <c r="D2526" i="14" s="1"/>
  <c r="E2526" i="14" l="1"/>
  <c r="F2526" i="14" s="1"/>
  <c r="A2528" i="14"/>
  <c r="B2527" i="14"/>
  <c r="C2527" i="14" s="1"/>
  <c r="D2527" i="14" s="1"/>
  <c r="E2527" i="14" l="1"/>
  <c r="F2527" i="14" s="1"/>
  <c r="A2529" i="14"/>
  <c r="B2528" i="14"/>
  <c r="C2528" i="14" s="1"/>
  <c r="D2528" i="14" s="1"/>
  <c r="E2528" i="14" l="1"/>
  <c r="F2528" i="14" s="1"/>
  <c r="B2529" i="14"/>
  <c r="C2529" i="14" s="1"/>
  <c r="D2529" i="14" s="1"/>
  <c r="A2530" i="14"/>
  <c r="E2529" i="14" l="1"/>
  <c r="F2529" i="14" s="1"/>
  <c r="A2531" i="14"/>
  <c r="B2530" i="14"/>
  <c r="C2530" i="14" s="1"/>
  <c r="D2530" i="14" s="1"/>
  <c r="E2530" i="14" l="1"/>
  <c r="F2530" i="14" s="1"/>
  <c r="B2531" i="14"/>
  <c r="C2531" i="14" s="1"/>
  <c r="D2531" i="14" s="1"/>
  <c r="A2532" i="14"/>
  <c r="E2531" i="14" l="1"/>
  <c r="F2531" i="14" s="1"/>
  <c r="A2533" i="14"/>
  <c r="B2532" i="14"/>
  <c r="C2532" i="14" s="1"/>
  <c r="D2532" i="14" s="1"/>
  <c r="E2532" i="14" l="1"/>
  <c r="F2532" i="14" s="1"/>
  <c r="A2534" i="14"/>
  <c r="B2533" i="14"/>
  <c r="C2533" i="14" s="1"/>
  <c r="D2533" i="14" s="1"/>
  <c r="E2533" i="14" l="1"/>
  <c r="F2533" i="14" s="1"/>
  <c r="B2534" i="14"/>
  <c r="C2534" i="14" s="1"/>
  <c r="D2534" i="14" s="1"/>
  <c r="A2535" i="14"/>
  <c r="E2534" i="14" l="1"/>
  <c r="F2534" i="14" s="1"/>
  <c r="B2535" i="14"/>
  <c r="C2535" i="14" s="1"/>
  <c r="D2535" i="14" s="1"/>
  <c r="A2536" i="14"/>
  <c r="E2535" i="14" l="1"/>
  <c r="F2535" i="14" s="1"/>
  <c r="A2537" i="14"/>
  <c r="B2536" i="14"/>
  <c r="C2536" i="14" s="1"/>
  <c r="D2536" i="14" s="1"/>
  <c r="E2536" i="14" l="1"/>
  <c r="F2536" i="14" s="1"/>
  <c r="A2538" i="14"/>
  <c r="B2537" i="14"/>
  <c r="C2537" i="14" s="1"/>
  <c r="D2537" i="14" s="1"/>
  <c r="E2537" i="14" l="1"/>
  <c r="F2537" i="14" s="1"/>
  <c r="B2538" i="14"/>
  <c r="C2538" i="14" s="1"/>
  <c r="D2538" i="14" s="1"/>
  <c r="A2539" i="14"/>
  <c r="E2538" i="14" l="1"/>
  <c r="F2538" i="14" s="1"/>
  <c r="B2539" i="14"/>
  <c r="C2539" i="14" s="1"/>
  <c r="D2539" i="14" s="1"/>
  <c r="A2540" i="14"/>
  <c r="E2539" i="14" l="1"/>
  <c r="F2539" i="14" s="1"/>
  <c r="A2541" i="14"/>
  <c r="B2540" i="14"/>
  <c r="C2540" i="14" s="1"/>
  <c r="D2540" i="14" s="1"/>
  <c r="E2540" i="14" l="1"/>
  <c r="F2540" i="14" s="1"/>
  <c r="A2542" i="14"/>
  <c r="B2541" i="14"/>
  <c r="C2541" i="14" s="1"/>
  <c r="D2541" i="14" s="1"/>
  <c r="E2541" i="14" l="1"/>
  <c r="F2541" i="14" s="1"/>
  <c r="B2542" i="14"/>
  <c r="C2542" i="14" s="1"/>
  <c r="D2542" i="14" s="1"/>
  <c r="A2543" i="14"/>
  <c r="E2542" i="14" l="1"/>
  <c r="F2542" i="14" s="1"/>
  <c r="B2543" i="14"/>
  <c r="C2543" i="14" s="1"/>
  <c r="D2543" i="14" s="1"/>
  <c r="A2544" i="14"/>
  <c r="E2543" i="14" l="1"/>
  <c r="F2543" i="14" s="1"/>
  <c r="B2544" i="14"/>
  <c r="C2544" i="14" s="1"/>
  <c r="D2544" i="14" s="1"/>
  <c r="A2545" i="14"/>
  <c r="E2544" i="14" l="1"/>
  <c r="F2544" i="14" s="1"/>
  <c r="A2546" i="14"/>
  <c r="B2545" i="14"/>
  <c r="C2545" i="14" s="1"/>
  <c r="D2545" i="14" s="1"/>
  <c r="E2545" i="14" l="1"/>
  <c r="F2545" i="14" s="1"/>
  <c r="B2546" i="14"/>
  <c r="C2546" i="14" s="1"/>
  <c r="D2546" i="14" s="1"/>
  <c r="A2547" i="14"/>
  <c r="E2546" i="14" l="1"/>
  <c r="F2546" i="14" s="1"/>
  <c r="A2548" i="14"/>
  <c r="B2547" i="14"/>
  <c r="C2547" i="14" s="1"/>
  <c r="D2547" i="14" s="1"/>
  <c r="E2547" i="14" l="1"/>
  <c r="F2547" i="14" s="1"/>
  <c r="A2549" i="14"/>
  <c r="B2548" i="14"/>
  <c r="C2548" i="14" s="1"/>
  <c r="D2548" i="14" s="1"/>
  <c r="E2548" i="14" l="1"/>
  <c r="F2548" i="14" s="1"/>
  <c r="B2549" i="14"/>
  <c r="C2549" i="14" s="1"/>
  <c r="D2549" i="14" s="1"/>
  <c r="A2550" i="14"/>
  <c r="E2549" i="14" l="1"/>
  <c r="F2549" i="14" s="1"/>
  <c r="A2551" i="14"/>
  <c r="B2550" i="14"/>
  <c r="C2550" i="14" s="1"/>
  <c r="D2550" i="14" s="1"/>
  <c r="E2550" i="14" l="1"/>
  <c r="F2550" i="14" s="1"/>
  <c r="A2552" i="14"/>
  <c r="B2551" i="14"/>
  <c r="C2551" i="14" s="1"/>
  <c r="D2551" i="14" s="1"/>
  <c r="E2551" i="14" l="1"/>
  <c r="F2551" i="14" s="1"/>
  <c r="B2552" i="14"/>
  <c r="C2552" i="14" s="1"/>
  <c r="D2552" i="14" s="1"/>
  <c r="A2553" i="14"/>
  <c r="E2552" i="14" l="1"/>
  <c r="F2552" i="14" s="1"/>
  <c r="A2554" i="14"/>
  <c r="B2553" i="14"/>
  <c r="C2553" i="14" s="1"/>
  <c r="D2553" i="14" s="1"/>
  <c r="E2553" i="14" l="1"/>
  <c r="F2553" i="14" s="1"/>
  <c r="B2554" i="14"/>
  <c r="C2554" i="14" s="1"/>
  <c r="D2554" i="14" s="1"/>
  <c r="A2555" i="14"/>
  <c r="E2554" i="14" l="1"/>
  <c r="F2554" i="14" s="1"/>
  <c r="A2556" i="14"/>
  <c r="B2555" i="14"/>
  <c r="C2555" i="14" s="1"/>
  <c r="D2555" i="14" s="1"/>
  <c r="E2555" i="14" l="1"/>
  <c r="F2555" i="14" s="1"/>
  <c r="A2557" i="14"/>
  <c r="B2556" i="14"/>
  <c r="C2556" i="14" s="1"/>
  <c r="D2556" i="14" s="1"/>
  <c r="E2556" i="14" l="1"/>
  <c r="F2556" i="14" s="1"/>
  <c r="A2558" i="14"/>
  <c r="B2557" i="14"/>
  <c r="C2557" i="14" s="1"/>
  <c r="D2557" i="14" s="1"/>
  <c r="E2557" i="14" l="1"/>
  <c r="F2557" i="14" s="1"/>
  <c r="A2559" i="14"/>
  <c r="B2558" i="14"/>
  <c r="C2558" i="14" s="1"/>
  <c r="D2558" i="14" s="1"/>
  <c r="E2558" i="14" l="1"/>
  <c r="F2558" i="14" s="1"/>
  <c r="A2560" i="14"/>
  <c r="B2559" i="14"/>
  <c r="C2559" i="14" s="1"/>
  <c r="D2559" i="14" s="1"/>
  <c r="E2559" i="14" l="1"/>
  <c r="F2559" i="14" s="1"/>
  <c r="B2560" i="14"/>
  <c r="C2560" i="14" s="1"/>
  <c r="D2560" i="14" s="1"/>
  <c r="A2561" i="14"/>
  <c r="E2560" i="14" l="1"/>
  <c r="F2560" i="14" s="1"/>
  <c r="A2562" i="14"/>
  <c r="B2561" i="14"/>
  <c r="C2561" i="14" s="1"/>
  <c r="D2561" i="14" s="1"/>
  <c r="E2561" i="14" l="1"/>
  <c r="F2561" i="14" s="1"/>
  <c r="B2562" i="14"/>
  <c r="C2562" i="14" s="1"/>
  <c r="D2562" i="14" s="1"/>
  <c r="A2563" i="14"/>
  <c r="E2562" i="14" l="1"/>
  <c r="F2562" i="14" s="1"/>
  <c r="A2564" i="14"/>
  <c r="B2563" i="14"/>
  <c r="C2563" i="14" s="1"/>
  <c r="D2563" i="14" s="1"/>
  <c r="E2563" i="14" l="1"/>
  <c r="F2563" i="14" s="1"/>
  <c r="B2564" i="14"/>
  <c r="C2564" i="14" s="1"/>
  <c r="D2564" i="14" s="1"/>
  <c r="A2565" i="14"/>
  <c r="E2564" i="14" l="1"/>
  <c r="F2564" i="14" s="1"/>
  <c r="A2566" i="14"/>
  <c r="B2565" i="14"/>
  <c r="C2565" i="14" s="1"/>
  <c r="D2565" i="14" s="1"/>
  <c r="E2565" i="14" l="1"/>
  <c r="F2565" i="14" s="1"/>
  <c r="A2567" i="14"/>
  <c r="B2566" i="14"/>
  <c r="C2566" i="14" s="1"/>
  <c r="D2566" i="14" s="1"/>
  <c r="E2566" i="14" l="1"/>
  <c r="F2566" i="14" s="1"/>
  <c r="A2568" i="14"/>
  <c r="B2567" i="14"/>
  <c r="C2567" i="14" s="1"/>
  <c r="D2567" i="14" s="1"/>
  <c r="E2567" i="14" l="1"/>
  <c r="F2567" i="14" s="1"/>
  <c r="B2568" i="14"/>
  <c r="C2568" i="14" s="1"/>
  <c r="D2568" i="14" s="1"/>
  <c r="A2569" i="14"/>
  <c r="E2568" i="14" l="1"/>
  <c r="F2568" i="14" s="1"/>
  <c r="A2570" i="14"/>
  <c r="B2569" i="14"/>
  <c r="C2569" i="14" s="1"/>
  <c r="D2569" i="14" s="1"/>
  <c r="E2569" i="14" l="1"/>
  <c r="F2569" i="14" s="1"/>
  <c r="A2571" i="14"/>
  <c r="B2570" i="14"/>
  <c r="C2570" i="14" s="1"/>
  <c r="D2570" i="14" s="1"/>
  <c r="E2570" i="14" l="1"/>
  <c r="F2570" i="14" s="1"/>
  <c r="B2571" i="14"/>
  <c r="C2571" i="14" s="1"/>
  <c r="D2571" i="14" s="1"/>
  <c r="A2572" i="14"/>
  <c r="E2571" i="14" l="1"/>
  <c r="F2571" i="14" s="1"/>
  <c r="A2573" i="14"/>
  <c r="B2572" i="14"/>
  <c r="C2572" i="14" s="1"/>
  <c r="D2572" i="14" s="1"/>
  <c r="E2572" i="14" l="1"/>
  <c r="F2572" i="14" s="1"/>
  <c r="B2573" i="14"/>
  <c r="C2573" i="14" s="1"/>
  <c r="D2573" i="14" s="1"/>
  <c r="A2574" i="14"/>
  <c r="E2573" i="14" l="1"/>
  <c r="F2573" i="14" s="1"/>
  <c r="B2574" i="14"/>
  <c r="C2574" i="14" s="1"/>
  <c r="D2574" i="14" s="1"/>
  <c r="A2575" i="14"/>
  <c r="E2574" i="14" l="1"/>
  <c r="F2574" i="14" s="1"/>
  <c r="A2576" i="14"/>
  <c r="B2575" i="14"/>
  <c r="C2575" i="14" s="1"/>
  <c r="D2575" i="14" s="1"/>
  <c r="E2575" i="14" l="1"/>
  <c r="F2575" i="14" s="1"/>
  <c r="B2576" i="14"/>
  <c r="C2576" i="14" s="1"/>
  <c r="D2576" i="14" s="1"/>
  <c r="A2577" i="14"/>
  <c r="E2576" i="14" l="1"/>
  <c r="F2576" i="14" s="1"/>
  <c r="B2577" i="14"/>
  <c r="C2577" i="14" s="1"/>
  <c r="D2577" i="14" s="1"/>
  <c r="A2578" i="14"/>
  <c r="E2577" i="14" l="1"/>
  <c r="F2577" i="14" s="1"/>
  <c r="B2578" i="14"/>
  <c r="C2578" i="14" s="1"/>
  <c r="D2578" i="14" s="1"/>
  <c r="A2579" i="14"/>
  <c r="E2578" i="14" l="1"/>
  <c r="F2578" i="14" s="1"/>
  <c r="B2579" i="14"/>
  <c r="C2579" i="14" s="1"/>
  <c r="D2579" i="14" s="1"/>
  <c r="A2580" i="14"/>
  <c r="E2579" i="14" l="1"/>
  <c r="F2579" i="14" s="1"/>
  <c r="A2581" i="14"/>
  <c r="B2580" i="14"/>
  <c r="C2580" i="14" s="1"/>
  <c r="D2580" i="14" s="1"/>
  <c r="E2580" i="14" l="1"/>
  <c r="F2580" i="14" s="1"/>
  <c r="B2581" i="14"/>
  <c r="C2581" i="14" s="1"/>
  <c r="D2581" i="14" s="1"/>
  <c r="A2582" i="14"/>
  <c r="E2581" i="14" l="1"/>
  <c r="F2581" i="14" s="1"/>
  <c r="B2582" i="14"/>
  <c r="C2582" i="14" s="1"/>
  <c r="D2582" i="14" s="1"/>
  <c r="A2583" i="14"/>
  <c r="E2582" i="14" l="1"/>
  <c r="F2582" i="14" s="1"/>
  <c r="A2584" i="14"/>
  <c r="B2583" i="14"/>
  <c r="C2583" i="14" s="1"/>
  <c r="D2583" i="14" s="1"/>
  <c r="E2583" i="14" l="1"/>
  <c r="F2583" i="14" s="1"/>
  <c r="B2584" i="14"/>
  <c r="C2584" i="14" s="1"/>
  <c r="D2584" i="14" s="1"/>
  <c r="A2585" i="14"/>
  <c r="E2584" i="14" l="1"/>
  <c r="F2584" i="14" s="1"/>
  <c r="A2586" i="14"/>
  <c r="B2585" i="14"/>
  <c r="C2585" i="14" s="1"/>
  <c r="D2585" i="14" s="1"/>
  <c r="E2585" i="14" l="1"/>
  <c r="F2585" i="14" s="1"/>
  <c r="B2586" i="14"/>
  <c r="C2586" i="14" s="1"/>
  <c r="D2586" i="14" s="1"/>
  <c r="A2587" i="14"/>
  <c r="E2586" i="14" l="1"/>
  <c r="F2586" i="14" s="1"/>
  <c r="B2587" i="14"/>
  <c r="C2587" i="14" s="1"/>
  <c r="D2587" i="14" s="1"/>
  <c r="A2588" i="14"/>
  <c r="E2587" i="14" l="1"/>
  <c r="F2587" i="14" s="1"/>
  <c r="B2588" i="14"/>
  <c r="C2588" i="14" s="1"/>
  <c r="D2588" i="14" s="1"/>
  <c r="A2589" i="14"/>
  <c r="E2588" i="14" l="1"/>
  <c r="F2588" i="14" s="1"/>
  <c r="B2589" i="14"/>
  <c r="C2589" i="14" s="1"/>
  <c r="D2589" i="14" s="1"/>
  <c r="A2590" i="14"/>
  <c r="E2589" i="14" l="1"/>
  <c r="F2589" i="14" s="1"/>
  <c r="A2591" i="14"/>
  <c r="B2590" i="14"/>
  <c r="C2590" i="14" s="1"/>
  <c r="D2590" i="14" s="1"/>
  <c r="E2590" i="14" l="1"/>
  <c r="F2590" i="14" s="1"/>
  <c r="A2592" i="14"/>
  <c r="B2591" i="14"/>
  <c r="C2591" i="14" s="1"/>
  <c r="D2591" i="14" s="1"/>
  <c r="E2591" i="14" l="1"/>
  <c r="F2591" i="14" s="1"/>
  <c r="A2593" i="14"/>
  <c r="B2592" i="14"/>
  <c r="C2592" i="14" s="1"/>
  <c r="D2592" i="14" s="1"/>
  <c r="E2592" i="14" l="1"/>
  <c r="F2592" i="14" s="1"/>
  <c r="A2594" i="14"/>
  <c r="B2593" i="14"/>
  <c r="C2593" i="14" s="1"/>
  <c r="D2593" i="14" s="1"/>
  <c r="E2593" i="14" l="1"/>
  <c r="F2593" i="14" s="1"/>
  <c r="B2594" i="14"/>
  <c r="C2594" i="14" s="1"/>
  <c r="D2594" i="14" s="1"/>
  <c r="A2595" i="14"/>
  <c r="E2594" i="14" l="1"/>
  <c r="F2594" i="14" s="1"/>
  <c r="A2596" i="14"/>
  <c r="B2595" i="14"/>
  <c r="C2595" i="14" s="1"/>
  <c r="D2595" i="14" s="1"/>
  <c r="E2595" i="14" l="1"/>
  <c r="F2595" i="14" s="1"/>
  <c r="A2597" i="14"/>
  <c r="B2596" i="14"/>
  <c r="C2596" i="14" s="1"/>
  <c r="D2596" i="14" s="1"/>
  <c r="E2596" i="14" l="1"/>
  <c r="F2596" i="14" s="1"/>
  <c r="B2597" i="14"/>
  <c r="C2597" i="14" s="1"/>
  <c r="D2597" i="14" s="1"/>
  <c r="A2598" i="14"/>
  <c r="E2597" i="14" l="1"/>
  <c r="F2597" i="14" s="1"/>
  <c r="A2599" i="14"/>
  <c r="B2598" i="14"/>
  <c r="C2598" i="14" s="1"/>
  <c r="D2598" i="14" s="1"/>
  <c r="E2598" i="14" l="1"/>
  <c r="F2598" i="14" s="1"/>
  <c r="B2599" i="14"/>
  <c r="C2599" i="14" s="1"/>
  <c r="D2599" i="14" s="1"/>
  <c r="A2600" i="14"/>
  <c r="E2599" i="14" l="1"/>
  <c r="F2599" i="14" s="1"/>
  <c r="B2600" i="14"/>
  <c r="C2600" i="14" s="1"/>
  <c r="D2600" i="14" s="1"/>
  <c r="A2601" i="14"/>
  <c r="E2600" i="14" l="1"/>
  <c r="F2600" i="14" s="1"/>
  <c r="B2601" i="14"/>
  <c r="C2601" i="14" s="1"/>
  <c r="D2601" i="14" s="1"/>
  <c r="A2602" i="14"/>
  <c r="E2601" i="14" l="1"/>
  <c r="F2601" i="14" s="1"/>
  <c r="A2603" i="14"/>
  <c r="B2602" i="14"/>
  <c r="C2602" i="14" s="1"/>
  <c r="D2602" i="14" s="1"/>
  <c r="E2602" i="14" l="1"/>
  <c r="F2602" i="14" s="1"/>
  <c r="B2603" i="14"/>
  <c r="C2603" i="14" s="1"/>
  <c r="D2603" i="14" s="1"/>
  <c r="A2604" i="14"/>
  <c r="E2603" i="14" l="1"/>
  <c r="F2603" i="14" s="1"/>
  <c r="B2604" i="14"/>
  <c r="C2604" i="14" s="1"/>
  <c r="D2604" i="14" s="1"/>
  <c r="A2605" i="14"/>
  <c r="E2604" i="14" l="1"/>
  <c r="F2604" i="14" s="1"/>
  <c r="B2605" i="14"/>
  <c r="C2605" i="14" s="1"/>
  <c r="D2605" i="14" s="1"/>
  <c r="A2606" i="14"/>
  <c r="E2605" i="14" l="1"/>
  <c r="F2605" i="14" s="1"/>
  <c r="A2607" i="14"/>
  <c r="B2606" i="14"/>
  <c r="C2606" i="14" s="1"/>
  <c r="D2606" i="14" s="1"/>
  <c r="E2606" i="14" l="1"/>
  <c r="F2606" i="14" s="1"/>
  <c r="B2607" i="14"/>
  <c r="C2607" i="14" s="1"/>
  <c r="D2607" i="14" s="1"/>
  <c r="A2608" i="14"/>
  <c r="E2607" i="14" l="1"/>
  <c r="F2607" i="14" s="1"/>
  <c r="A2609" i="14"/>
  <c r="B2608" i="14"/>
  <c r="C2608" i="14" s="1"/>
  <c r="D2608" i="14" s="1"/>
  <c r="E2608" i="14" l="1"/>
  <c r="F2608" i="14" s="1"/>
  <c r="B2609" i="14"/>
  <c r="C2609" i="14" s="1"/>
  <c r="D2609" i="14" s="1"/>
  <c r="A2610" i="14"/>
  <c r="E2609" i="14" l="1"/>
  <c r="F2609" i="14" s="1"/>
  <c r="B2610" i="14"/>
  <c r="C2610" i="14" s="1"/>
  <c r="D2610" i="14" s="1"/>
  <c r="A2611" i="14"/>
  <c r="E2610" i="14" l="1"/>
  <c r="F2610" i="14" s="1"/>
  <c r="B2611" i="14"/>
  <c r="C2611" i="14" s="1"/>
  <c r="D2611" i="14" s="1"/>
  <c r="A2612" i="14"/>
  <c r="E2611" i="14" l="1"/>
  <c r="F2611" i="14" s="1"/>
  <c r="B2612" i="14"/>
  <c r="C2612" i="14" s="1"/>
  <c r="D2612" i="14" s="1"/>
  <c r="A2613" i="14"/>
  <c r="E2612" i="14" l="1"/>
  <c r="F2612" i="14" s="1"/>
  <c r="A2614" i="14"/>
  <c r="B2613" i="14"/>
  <c r="C2613" i="14" s="1"/>
  <c r="D2613" i="14" s="1"/>
  <c r="E2613" i="14" l="1"/>
  <c r="F2613" i="14" s="1"/>
  <c r="B2614" i="14"/>
  <c r="C2614" i="14" s="1"/>
  <c r="D2614" i="14" s="1"/>
  <c r="A2615" i="14"/>
  <c r="E2614" i="14" l="1"/>
  <c r="F2614" i="14" s="1"/>
  <c r="A2616" i="14"/>
  <c r="B2615" i="14"/>
  <c r="C2615" i="14" s="1"/>
  <c r="D2615" i="14" s="1"/>
  <c r="E2615" i="14" l="1"/>
  <c r="F2615" i="14" s="1"/>
  <c r="B2616" i="14"/>
  <c r="C2616" i="14" s="1"/>
  <c r="D2616" i="14" s="1"/>
  <c r="A2617" i="14"/>
  <c r="E2616" i="14" l="1"/>
  <c r="F2616" i="14" s="1"/>
  <c r="A2618" i="14"/>
  <c r="B2617" i="14"/>
  <c r="C2617" i="14" s="1"/>
  <c r="D2617" i="14" s="1"/>
  <c r="E2617" i="14" l="1"/>
  <c r="F2617" i="14" s="1"/>
  <c r="B2618" i="14"/>
  <c r="C2618" i="14" s="1"/>
  <c r="D2618" i="14" s="1"/>
  <c r="A2619" i="14"/>
  <c r="E2618" i="14" l="1"/>
  <c r="F2618" i="14" s="1"/>
  <c r="A2620" i="14"/>
  <c r="B2619" i="14"/>
  <c r="C2619" i="14" s="1"/>
  <c r="D2619" i="14" s="1"/>
  <c r="E2619" i="14" l="1"/>
  <c r="F2619" i="14" s="1"/>
  <c r="A2621" i="14"/>
  <c r="B2620" i="14"/>
  <c r="C2620" i="14" s="1"/>
  <c r="D2620" i="14" s="1"/>
  <c r="E2620" i="14" l="1"/>
  <c r="F2620" i="14" s="1"/>
  <c r="A2622" i="14"/>
  <c r="B2621" i="14"/>
  <c r="C2621" i="14" s="1"/>
  <c r="D2621" i="14" s="1"/>
  <c r="E2621" i="14" l="1"/>
  <c r="F2621" i="14" s="1"/>
  <c r="A2623" i="14"/>
  <c r="B2622" i="14"/>
  <c r="C2622" i="14" s="1"/>
  <c r="D2622" i="14" s="1"/>
  <c r="E2622" i="14" l="1"/>
  <c r="F2622" i="14" s="1"/>
  <c r="B2623" i="14"/>
  <c r="C2623" i="14" s="1"/>
  <c r="D2623" i="14" s="1"/>
  <c r="A2624" i="14"/>
  <c r="E2623" i="14" l="1"/>
  <c r="F2623" i="14" s="1"/>
  <c r="A2625" i="14"/>
  <c r="B2624" i="14"/>
  <c r="C2624" i="14" s="1"/>
  <c r="D2624" i="14" s="1"/>
  <c r="E2624" i="14" l="1"/>
  <c r="F2624" i="14" s="1"/>
  <c r="A2626" i="14"/>
  <c r="B2625" i="14"/>
  <c r="C2625" i="14" s="1"/>
  <c r="D2625" i="14" s="1"/>
  <c r="E2625" i="14" l="1"/>
  <c r="F2625" i="14" s="1"/>
  <c r="A2627" i="14"/>
  <c r="B2626" i="14"/>
  <c r="C2626" i="14" s="1"/>
  <c r="D2626" i="14" s="1"/>
  <c r="E2626" i="14" l="1"/>
  <c r="F2626" i="14" s="1"/>
  <c r="B2627" i="14"/>
  <c r="C2627" i="14" s="1"/>
  <c r="D2627" i="14" s="1"/>
  <c r="A2628" i="14"/>
  <c r="E2627" i="14" l="1"/>
  <c r="F2627" i="14" s="1"/>
  <c r="A2629" i="14"/>
  <c r="B2628" i="14"/>
  <c r="C2628" i="14" s="1"/>
  <c r="D2628" i="14" s="1"/>
  <c r="E2628" i="14" l="1"/>
  <c r="F2628" i="14" s="1"/>
  <c r="A2630" i="14"/>
  <c r="B2629" i="14"/>
  <c r="C2629" i="14" s="1"/>
  <c r="D2629" i="14" s="1"/>
  <c r="E2629" i="14" l="1"/>
  <c r="F2629" i="14" s="1"/>
  <c r="A2631" i="14"/>
  <c r="B2630" i="14"/>
  <c r="C2630" i="14" s="1"/>
  <c r="D2630" i="14" s="1"/>
  <c r="E2630" i="14" l="1"/>
  <c r="F2630" i="14" s="1"/>
  <c r="A2632" i="14"/>
  <c r="B2631" i="14"/>
  <c r="C2631" i="14" s="1"/>
  <c r="D2631" i="14" s="1"/>
  <c r="E2631" i="14" l="1"/>
  <c r="F2631" i="14" s="1"/>
  <c r="A2633" i="14"/>
  <c r="B2632" i="14"/>
  <c r="C2632" i="14" s="1"/>
  <c r="D2632" i="14" s="1"/>
  <c r="E2632" i="14" l="1"/>
  <c r="F2632" i="14" s="1"/>
  <c r="A2634" i="14"/>
  <c r="B2633" i="14"/>
  <c r="C2633" i="14" s="1"/>
  <c r="D2633" i="14" s="1"/>
  <c r="E2633" i="14" l="1"/>
  <c r="F2633" i="14" s="1"/>
  <c r="A2635" i="14"/>
  <c r="B2634" i="14"/>
  <c r="C2634" i="14" s="1"/>
  <c r="D2634" i="14" s="1"/>
  <c r="E2634" i="14" l="1"/>
  <c r="F2634" i="14" s="1"/>
  <c r="B2635" i="14"/>
  <c r="C2635" i="14" s="1"/>
  <c r="D2635" i="14" s="1"/>
  <c r="A2636" i="14"/>
  <c r="E2635" i="14" l="1"/>
  <c r="F2635" i="14" s="1"/>
  <c r="A2637" i="14"/>
  <c r="B2636" i="14"/>
  <c r="C2636" i="14" s="1"/>
  <c r="D2636" i="14" s="1"/>
  <c r="E2636" i="14" l="1"/>
  <c r="F2636" i="14" s="1"/>
  <c r="A2638" i="14"/>
  <c r="B2637" i="14"/>
  <c r="C2637" i="14" s="1"/>
  <c r="D2637" i="14" s="1"/>
  <c r="E2637" i="14" l="1"/>
  <c r="F2637" i="14" s="1"/>
  <c r="B2638" i="14"/>
  <c r="C2638" i="14" s="1"/>
  <c r="D2638" i="14" s="1"/>
  <c r="A2639" i="14"/>
  <c r="E2638" i="14" l="1"/>
  <c r="F2638" i="14" s="1"/>
  <c r="A2640" i="14"/>
  <c r="B2639" i="14"/>
  <c r="C2639" i="14" s="1"/>
  <c r="D2639" i="14" s="1"/>
  <c r="E2639" i="14" l="1"/>
  <c r="F2639" i="14" s="1"/>
  <c r="A2641" i="14"/>
  <c r="B2640" i="14"/>
  <c r="C2640" i="14" s="1"/>
  <c r="D2640" i="14" s="1"/>
  <c r="E2640" i="14" l="1"/>
  <c r="F2640" i="14" s="1"/>
  <c r="A2642" i="14"/>
  <c r="B2641" i="14"/>
  <c r="C2641" i="14" s="1"/>
  <c r="D2641" i="14" s="1"/>
  <c r="E2641" i="14" l="1"/>
  <c r="F2641" i="14" s="1"/>
  <c r="A2643" i="14"/>
  <c r="B2642" i="14"/>
  <c r="C2642" i="14" s="1"/>
  <c r="D2642" i="14" s="1"/>
  <c r="E2642" i="14" l="1"/>
  <c r="F2642" i="14" s="1"/>
  <c r="A2644" i="14"/>
  <c r="B2643" i="14"/>
  <c r="C2643" i="14" s="1"/>
  <c r="D2643" i="14" s="1"/>
  <c r="E2643" i="14" l="1"/>
  <c r="F2643" i="14" s="1"/>
  <c r="A2645" i="14"/>
  <c r="B2644" i="14"/>
  <c r="C2644" i="14" s="1"/>
  <c r="D2644" i="14" s="1"/>
  <c r="E2644" i="14" l="1"/>
  <c r="F2644" i="14" s="1"/>
  <c r="A2646" i="14"/>
  <c r="B2645" i="14"/>
  <c r="C2645" i="14" s="1"/>
  <c r="D2645" i="14" s="1"/>
  <c r="E2645" i="14" l="1"/>
  <c r="F2645" i="14" s="1"/>
  <c r="A2647" i="14"/>
  <c r="B2646" i="14"/>
  <c r="C2646" i="14" s="1"/>
  <c r="D2646" i="14" s="1"/>
  <c r="E2646" i="14" l="1"/>
  <c r="F2646" i="14" s="1"/>
  <c r="A2648" i="14"/>
  <c r="B2647" i="14"/>
  <c r="C2647" i="14" s="1"/>
  <c r="D2647" i="14" s="1"/>
  <c r="E2647" i="14" l="1"/>
  <c r="F2647" i="14" s="1"/>
  <c r="A2649" i="14"/>
  <c r="B2648" i="14"/>
  <c r="C2648" i="14" s="1"/>
  <c r="D2648" i="14" s="1"/>
  <c r="E2648" i="14" l="1"/>
  <c r="F2648" i="14" s="1"/>
  <c r="B2649" i="14"/>
  <c r="C2649" i="14" s="1"/>
  <c r="D2649" i="14" s="1"/>
  <c r="A2650" i="14"/>
  <c r="E2649" i="14" l="1"/>
  <c r="F2649" i="14" s="1"/>
  <c r="A2651" i="14"/>
  <c r="B2650" i="14"/>
  <c r="C2650" i="14" s="1"/>
  <c r="D2650" i="14" s="1"/>
  <c r="E2650" i="14" l="1"/>
  <c r="F2650" i="14" s="1"/>
  <c r="A2652" i="14"/>
  <c r="B2651" i="14"/>
  <c r="C2651" i="14" s="1"/>
  <c r="D2651" i="14" s="1"/>
  <c r="E2651" i="14" l="1"/>
  <c r="F2651" i="14" s="1"/>
  <c r="A2653" i="14"/>
  <c r="B2652" i="14"/>
  <c r="C2652" i="14" s="1"/>
  <c r="D2652" i="14" s="1"/>
  <c r="E2652" i="14" l="1"/>
  <c r="F2652" i="14" s="1"/>
  <c r="A2654" i="14"/>
  <c r="B2653" i="14"/>
  <c r="C2653" i="14" s="1"/>
  <c r="D2653" i="14" s="1"/>
  <c r="E2653" i="14" l="1"/>
  <c r="F2653" i="14" s="1"/>
  <c r="A2655" i="14"/>
  <c r="B2654" i="14"/>
  <c r="C2654" i="14" s="1"/>
  <c r="D2654" i="14" s="1"/>
  <c r="E2654" i="14" l="1"/>
  <c r="F2654" i="14" s="1"/>
  <c r="A2656" i="14"/>
  <c r="B2655" i="14"/>
  <c r="C2655" i="14" s="1"/>
  <c r="D2655" i="14" s="1"/>
  <c r="E2655" i="14" l="1"/>
  <c r="F2655" i="14" s="1"/>
  <c r="A2657" i="14"/>
  <c r="B2656" i="14"/>
  <c r="C2656" i="14" s="1"/>
  <c r="D2656" i="14" s="1"/>
  <c r="E2656" i="14" l="1"/>
  <c r="F2656" i="14" s="1"/>
  <c r="A2658" i="14"/>
  <c r="B2657" i="14"/>
  <c r="C2657" i="14" s="1"/>
  <c r="D2657" i="14" s="1"/>
  <c r="E2657" i="14" l="1"/>
  <c r="F2657" i="14" s="1"/>
  <c r="A2659" i="14"/>
  <c r="B2658" i="14"/>
  <c r="C2658" i="14" s="1"/>
  <c r="D2658" i="14" s="1"/>
  <c r="E2658" i="14" l="1"/>
  <c r="F2658" i="14" s="1"/>
  <c r="A2660" i="14"/>
  <c r="B2659" i="14"/>
  <c r="C2659" i="14" s="1"/>
  <c r="D2659" i="14" s="1"/>
  <c r="E2659" i="14" l="1"/>
  <c r="F2659" i="14" s="1"/>
  <c r="A2661" i="14"/>
  <c r="B2660" i="14"/>
  <c r="C2660" i="14" s="1"/>
  <c r="D2660" i="14" s="1"/>
  <c r="E2660" i="14" l="1"/>
  <c r="F2660" i="14" s="1"/>
  <c r="A2662" i="14"/>
  <c r="B2661" i="14"/>
  <c r="C2661" i="14" s="1"/>
  <c r="D2661" i="14" s="1"/>
  <c r="E2661" i="14" l="1"/>
  <c r="F2661" i="14" s="1"/>
  <c r="A2663" i="14"/>
  <c r="B2662" i="14"/>
  <c r="C2662" i="14" s="1"/>
  <c r="D2662" i="14" s="1"/>
  <c r="E2662" i="14" l="1"/>
  <c r="F2662" i="14" s="1"/>
  <c r="A2664" i="14"/>
  <c r="B2663" i="14"/>
  <c r="C2663" i="14" s="1"/>
  <c r="D2663" i="14" s="1"/>
  <c r="E2663" i="14" l="1"/>
  <c r="F2663" i="14" s="1"/>
  <c r="A2665" i="14"/>
  <c r="B2664" i="14"/>
  <c r="C2664" i="14" s="1"/>
  <c r="D2664" i="14" s="1"/>
  <c r="E2664" i="14" l="1"/>
  <c r="F2664" i="14" s="1"/>
  <c r="A2666" i="14"/>
  <c r="B2665" i="14"/>
  <c r="C2665" i="14" s="1"/>
  <c r="D2665" i="14" s="1"/>
  <c r="E2665" i="14" l="1"/>
  <c r="F2665" i="14" s="1"/>
  <c r="A2667" i="14"/>
  <c r="B2666" i="14"/>
  <c r="C2666" i="14" s="1"/>
  <c r="D2666" i="14" s="1"/>
  <c r="E2666" i="14" l="1"/>
  <c r="F2666" i="14" s="1"/>
  <c r="A2668" i="14"/>
  <c r="B2667" i="14"/>
  <c r="C2667" i="14" s="1"/>
  <c r="D2667" i="14" s="1"/>
  <c r="E2667" i="14" l="1"/>
  <c r="F2667" i="14" s="1"/>
  <c r="A2669" i="14"/>
  <c r="B2668" i="14"/>
  <c r="C2668" i="14" s="1"/>
  <c r="D2668" i="14" s="1"/>
  <c r="E2668" i="14" l="1"/>
  <c r="F2668" i="14" s="1"/>
  <c r="A2670" i="14"/>
  <c r="B2669" i="14"/>
  <c r="C2669" i="14" s="1"/>
  <c r="D2669" i="14" s="1"/>
  <c r="E2669" i="14" l="1"/>
  <c r="F2669" i="14" s="1"/>
  <c r="A2671" i="14"/>
  <c r="B2670" i="14"/>
  <c r="C2670" i="14" s="1"/>
  <c r="D2670" i="14" s="1"/>
  <c r="E2670" i="14" l="1"/>
  <c r="F2670" i="14" s="1"/>
  <c r="A2672" i="14"/>
  <c r="B2671" i="14"/>
  <c r="C2671" i="14" s="1"/>
  <c r="D2671" i="14" s="1"/>
  <c r="E2671" i="14" l="1"/>
  <c r="F2671" i="14" s="1"/>
  <c r="B2672" i="14"/>
  <c r="C2672" i="14" s="1"/>
  <c r="D2672" i="14" s="1"/>
  <c r="A2673" i="14"/>
  <c r="E2672" i="14" l="1"/>
  <c r="F2672" i="14" s="1"/>
  <c r="A2674" i="14"/>
  <c r="B2673" i="14"/>
  <c r="C2673" i="14" s="1"/>
  <c r="D2673" i="14" s="1"/>
  <c r="E2673" i="14" l="1"/>
  <c r="F2673" i="14" s="1"/>
  <c r="A2675" i="14"/>
  <c r="B2674" i="14"/>
  <c r="C2674" i="14" s="1"/>
  <c r="D2674" i="14" s="1"/>
  <c r="E2674" i="14" l="1"/>
  <c r="F2674" i="14" s="1"/>
  <c r="A2676" i="14"/>
  <c r="B2675" i="14"/>
  <c r="C2675" i="14" s="1"/>
  <c r="D2675" i="14" s="1"/>
  <c r="E2675" i="14" l="1"/>
  <c r="F2675" i="14" s="1"/>
  <c r="A2677" i="14"/>
  <c r="B2676" i="14"/>
  <c r="C2676" i="14" s="1"/>
  <c r="D2676" i="14" s="1"/>
  <c r="E2676" i="14" l="1"/>
  <c r="F2676" i="14" s="1"/>
  <c r="A2678" i="14"/>
  <c r="B2677" i="14"/>
  <c r="C2677" i="14" s="1"/>
  <c r="D2677" i="14" s="1"/>
  <c r="E2677" i="14" l="1"/>
  <c r="F2677" i="14" s="1"/>
  <c r="A2679" i="14"/>
  <c r="B2678" i="14"/>
  <c r="C2678" i="14" s="1"/>
  <c r="D2678" i="14" s="1"/>
  <c r="E2678" i="14" l="1"/>
  <c r="F2678" i="14" s="1"/>
  <c r="A2680" i="14"/>
  <c r="B2679" i="14"/>
  <c r="C2679" i="14" s="1"/>
  <c r="D2679" i="14" s="1"/>
  <c r="E2679" i="14" l="1"/>
  <c r="F2679" i="14" s="1"/>
  <c r="A2681" i="14"/>
  <c r="B2680" i="14"/>
  <c r="C2680" i="14" s="1"/>
  <c r="D2680" i="14" s="1"/>
  <c r="E2680" i="14" l="1"/>
  <c r="F2680" i="14" s="1"/>
  <c r="A2682" i="14"/>
  <c r="B2681" i="14"/>
  <c r="C2681" i="14" s="1"/>
  <c r="D2681" i="14" s="1"/>
  <c r="E2681" i="14" l="1"/>
  <c r="F2681" i="14" s="1"/>
  <c r="A2683" i="14"/>
  <c r="B2682" i="14"/>
  <c r="C2682" i="14" s="1"/>
  <c r="D2682" i="14" s="1"/>
  <c r="E2682" i="14" l="1"/>
  <c r="F2682" i="14" s="1"/>
  <c r="A2684" i="14"/>
  <c r="B2683" i="14"/>
  <c r="C2683" i="14" s="1"/>
  <c r="D2683" i="14" s="1"/>
  <c r="E2683" i="14" l="1"/>
  <c r="F2683" i="14" s="1"/>
  <c r="A2685" i="14"/>
  <c r="B2684" i="14"/>
  <c r="C2684" i="14" s="1"/>
  <c r="D2684" i="14" s="1"/>
  <c r="E2684" i="14" l="1"/>
  <c r="F2684" i="14" s="1"/>
  <c r="A2686" i="14"/>
  <c r="B2685" i="14"/>
  <c r="C2685" i="14" s="1"/>
  <c r="D2685" i="14" s="1"/>
  <c r="E2685" i="14" l="1"/>
  <c r="F2685" i="14" s="1"/>
  <c r="B2686" i="14"/>
  <c r="C2686" i="14" s="1"/>
  <c r="D2686" i="14" s="1"/>
  <c r="A2687" i="14"/>
  <c r="E2686" i="14" l="1"/>
  <c r="F2686" i="14" s="1"/>
  <c r="A2688" i="14"/>
  <c r="B2687" i="14"/>
  <c r="C2687" i="14" s="1"/>
  <c r="D2687" i="14" s="1"/>
  <c r="E2687" i="14" l="1"/>
  <c r="F2687" i="14" s="1"/>
  <c r="A2689" i="14"/>
  <c r="B2688" i="14"/>
  <c r="C2688" i="14" s="1"/>
  <c r="D2688" i="14" s="1"/>
  <c r="E2688" i="14" l="1"/>
  <c r="F2688" i="14" s="1"/>
  <c r="B2689" i="14"/>
  <c r="C2689" i="14" s="1"/>
  <c r="D2689" i="14" s="1"/>
  <c r="A2690" i="14"/>
  <c r="E2689" i="14" l="1"/>
  <c r="F2689" i="14" s="1"/>
  <c r="A2691" i="14"/>
  <c r="B2690" i="14"/>
  <c r="C2690" i="14" s="1"/>
  <c r="D2690" i="14" s="1"/>
  <c r="E2690" i="14" l="1"/>
  <c r="F2690" i="14" s="1"/>
  <c r="A2692" i="14"/>
  <c r="B2691" i="14"/>
  <c r="C2691" i="14" s="1"/>
  <c r="D2691" i="14" s="1"/>
  <c r="E2691" i="14" l="1"/>
  <c r="F2691" i="14" s="1"/>
  <c r="A2693" i="14"/>
  <c r="B2692" i="14"/>
  <c r="C2692" i="14" s="1"/>
  <c r="D2692" i="14" s="1"/>
  <c r="E2692" i="14" l="1"/>
  <c r="F2692" i="14" s="1"/>
  <c r="A2694" i="14"/>
  <c r="B2693" i="14"/>
  <c r="C2693" i="14" s="1"/>
  <c r="D2693" i="14" s="1"/>
  <c r="E2693" i="14" l="1"/>
  <c r="F2693" i="14" s="1"/>
  <c r="A2695" i="14"/>
  <c r="B2694" i="14"/>
  <c r="C2694" i="14" s="1"/>
  <c r="D2694" i="14" s="1"/>
  <c r="E2694" i="14" l="1"/>
  <c r="F2694" i="14" s="1"/>
  <c r="A2696" i="14"/>
  <c r="B2695" i="14"/>
  <c r="C2695" i="14" s="1"/>
  <c r="D2695" i="14" s="1"/>
  <c r="E2695" i="14" l="1"/>
  <c r="F2695" i="14" s="1"/>
  <c r="A2697" i="14"/>
  <c r="B2696" i="14"/>
  <c r="C2696" i="14" s="1"/>
  <c r="D2696" i="14" s="1"/>
  <c r="E2696" i="14" l="1"/>
  <c r="F2696" i="14" s="1"/>
  <c r="A2698" i="14"/>
  <c r="B2697" i="14"/>
  <c r="C2697" i="14" s="1"/>
  <c r="D2697" i="14" s="1"/>
  <c r="E2697" i="14" l="1"/>
  <c r="F2697" i="14" s="1"/>
  <c r="A2699" i="14"/>
  <c r="B2698" i="14"/>
  <c r="C2698" i="14" s="1"/>
  <c r="D2698" i="14" s="1"/>
  <c r="E2698" i="14" l="1"/>
  <c r="F2698" i="14" s="1"/>
  <c r="A2700" i="14"/>
  <c r="B2699" i="14"/>
  <c r="C2699" i="14" s="1"/>
  <c r="D2699" i="14" s="1"/>
  <c r="E2699" i="14" l="1"/>
  <c r="F2699" i="14" s="1"/>
  <c r="A2701" i="14"/>
  <c r="B2700" i="14"/>
  <c r="C2700" i="14" s="1"/>
  <c r="D2700" i="14" s="1"/>
  <c r="E2700" i="14" l="1"/>
  <c r="F2700" i="14" s="1"/>
  <c r="A2702" i="14"/>
  <c r="B2701" i="14"/>
  <c r="C2701" i="14" s="1"/>
  <c r="D2701" i="14" s="1"/>
  <c r="E2701" i="14" l="1"/>
  <c r="F2701" i="14" s="1"/>
  <c r="A2703" i="14"/>
  <c r="B2702" i="14"/>
  <c r="C2702" i="14" s="1"/>
  <c r="D2702" i="14" s="1"/>
  <c r="E2702" i="14" l="1"/>
  <c r="F2702" i="14" s="1"/>
  <c r="B2703" i="14"/>
  <c r="C2703" i="14" s="1"/>
  <c r="D2703" i="14" s="1"/>
  <c r="A2704" i="14"/>
  <c r="E2703" i="14" l="1"/>
  <c r="F2703" i="14" s="1"/>
  <c r="B2704" i="14"/>
  <c r="C2704" i="14" s="1"/>
  <c r="D2704" i="14" s="1"/>
  <c r="A2705" i="14"/>
  <c r="E2704" i="14" l="1"/>
  <c r="F2704" i="14" s="1"/>
  <c r="A2706" i="14"/>
  <c r="B2705" i="14"/>
  <c r="C2705" i="14" s="1"/>
  <c r="D2705" i="14" s="1"/>
  <c r="E2705" i="14" l="1"/>
  <c r="F2705" i="14" s="1"/>
  <c r="A2707" i="14"/>
  <c r="B2706" i="14"/>
  <c r="C2706" i="14" s="1"/>
  <c r="D2706" i="14" s="1"/>
  <c r="E2706" i="14" l="1"/>
  <c r="F2706" i="14" s="1"/>
  <c r="B2707" i="14"/>
  <c r="C2707" i="14" s="1"/>
  <c r="D2707" i="14" s="1"/>
  <c r="A2708" i="14"/>
  <c r="E2707" i="14" l="1"/>
  <c r="F2707" i="14" s="1"/>
  <c r="A2709" i="14"/>
  <c r="B2708" i="14"/>
  <c r="C2708" i="14" s="1"/>
  <c r="D2708" i="14" s="1"/>
  <c r="E2708" i="14" l="1"/>
  <c r="F2708" i="14" s="1"/>
  <c r="A2710" i="14"/>
  <c r="B2709" i="14"/>
  <c r="C2709" i="14" s="1"/>
  <c r="D2709" i="14" s="1"/>
  <c r="E2709" i="14" l="1"/>
  <c r="F2709" i="14" s="1"/>
  <c r="A2711" i="14"/>
  <c r="B2710" i="14"/>
  <c r="C2710" i="14" s="1"/>
  <c r="D2710" i="14" s="1"/>
  <c r="E2710" i="14" l="1"/>
  <c r="F2710" i="14" s="1"/>
  <c r="A2712" i="14"/>
  <c r="B2711" i="14"/>
  <c r="C2711" i="14" s="1"/>
  <c r="D2711" i="14" s="1"/>
  <c r="E2711" i="14" l="1"/>
  <c r="F2711" i="14" s="1"/>
  <c r="A2713" i="14"/>
  <c r="B2712" i="14"/>
  <c r="C2712" i="14" s="1"/>
  <c r="D2712" i="14" s="1"/>
  <c r="E2712" i="14" l="1"/>
  <c r="F2712" i="14" s="1"/>
  <c r="A2714" i="14"/>
  <c r="B2713" i="14"/>
  <c r="C2713" i="14" s="1"/>
  <c r="D2713" i="14" s="1"/>
  <c r="E2713" i="14" l="1"/>
  <c r="F2713" i="14" s="1"/>
  <c r="A2715" i="14"/>
  <c r="B2714" i="14"/>
  <c r="C2714" i="14" s="1"/>
  <c r="D2714" i="14" s="1"/>
  <c r="E2714" i="14" l="1"/>
  <c r="F2714" i="14" s="1"/>
  <c r="A2716" i="14"/>
  <c r="B2715" i="14"/>
  <c r="C2715" i="14" s="1"/>
  <c r="D2715" i="14" s="1"/>
  <c r="E2715" i="14" l="1"/>
  <c r="F2715" i="14" s="1"/>
  <c r="A2717" i="14"/>
  <c r="B2716" i="14"/>
  <c r="C2716" i="14" s="1"/>
  <c r="D2716" i="14" s="1"/>
  <c r="E2716" i="14" l="1"/>
  <c r="F2716" i="14" s="1"/>
  <c r="B2717" i="14"/>
  <c r="C2717" i="14" s="1"/>
  <c r="D2717" i="14" s="1"/>
  <c r="A2718" i="14"/>
  <c r="E2717" i="14" l="1"/>
  <c r="F2717" i="14" s="1"/>
  <c r="A2719" i="14"/>
  <c r="B2718" i="14"/>
  <c r="C2718" i="14" s="1"/>
  <c r="D2718" i="14" s="1"/>
  <c r="E2718" i="14" l="1"/>
  <c r="F2718" i="14" s="1"/>
  <c r="A2720" i="14"/>
  <c r="B2719" i="14"/>
  <c r="C2719" i="14" s="1"/>
  <c r="D2719" i="14" s="1"/>
  <c r="E2719" i="14" l="1"/>
  <c r="F2719" i="14" s="1"/>
  <c r="B2720" i="14"/>
  <c r="C2720" i="14" s="1"/>
  <c r="D2720" i="14" s="1"/>
  <c r="A2721" i="14"/>
  <c r="E2720" i="14" l="1"/>
  <c r="F2720" i="14" s="1"/>
  <c r="B2721" i="14"/>
  <c r="C2721" i="14" s="1"/>
  <c r="D2721" i="14" s="1"/>
  <c r="A2722" i="14"/>
  <c r="E2721" i="14" l="1"/>
  <c r="F2721" i="14" s="1"/>
  <c r="A2723" i="14"/>
  <c r="B2722" i="14"/>
  <c r="C2722" i="14" s="1"/>
  <c r="D2722" i="14" s="1"/>
  <c r="E2722" i="14" l="1"/>
  <c r="F2722" i="14" s="1"/>
  <c r="A2724" i="14"/>
  <c r="B2723" i="14"/>
  <c r="C2723" i="14" s="1"/>
  <c r="D2723" i="14" s="1"/>
  <c r="E2723" i="14" l="1"/>
  <c r="F2723" i="14" s="1"/>
  <c r="A2725" i="14"/>
  <c r="B2724" i="14"/>
  <c r="C2724" i="14" s="1"/>
  <c r="D2724" i="14" s="1"/>
  <c r="E2724" i="14" l="1"/>
  <c r="F2724" i="14" s="1"/>
  <c r="A2726" i="14"/>
  <c r="B2725" i="14"/>
  <c r="C2725" i="14" s="1"/>
  <c r="D2725" i="14" s="1"/>
  <c r="E2725" i="14" l="1"/>
  <c r="F2725" i="14" s="1"/>
  <c r="A2727" i="14"/>
  <c r="B2726" i="14"/>
  <c r="C2726" i="14" s="1"/>
  <c r="D2726" i="14" s="1"/>
  <c r="E2726" i="14" l="1"/>
  <c r="F2726" i="14" s="1"/>
  <c r="B2727" i="14"/>
  <c r="C2727" i="14" s="1"/>
  <c r="D2727" i="14" s="1"/>
  <c r="A2728" i="14"/>
  <c r="E2727" i="14" l="1"/>
  <c r="F2727" i="14" s="1"/>
  <c r="B2728" i="14"/>
  <c r="C2728" i="14" s="1"/>
  <c r="D2728" i="14" s="1"/>
  <c r="A2729" i="14"/>
  <c r="E2728" i="14" l="1"/>
  <c r="F2728" i="14" s="1"/>
  <c r="B2729" i="14"/>
  <c r="C2729" i="14" s="1"/>
  <c r="D2729" i="14" s="1"/>
  <c r="A2730" i="14"/>
  <c r="E2729" i="14" l="1"/>
  <c r="F2729" i="14" s="1"/>
  <c r="B2730" i="14"/>
  <c r="C2730" i="14" s="1"/>
  <c r="D2730" i="14" s="1"/>
  <c r="A2731" i="14"/>
  <c r="E2730" i="14" l="1"/>
  <c r="F2730" i="14" s="1"/>
  <c r="A2732" i="14"/>
  <c r="B2731" i="14"/>
  <c r="C2731" i="14" s="1"/>
  <c r="D2731" i="14" s="1"/>
  <c r="E2731" i="14" l="1"/>
  <c r="F2731" i="14" s="1"/>
  <c r="A2733" i="14"/>
  <c r="B2732" i="14"/>
  <c r="C2732" i="14" s="1"/>
  <c r="D2732" i="14" s="1"/>
  <c r="E2732" i="14" l="1"/>
  <c r="F2732" i="14" s="1"/>
  <c r="A2734" i="14"/>
  <c r="B2733" i="14"/>
  <c r="C2733" i="14" s="1"/>
  <c r="D2733" i="14" s="1"/>
  <c r="E2733" i="14" l="1"/>
  <c r="F2733" i="14" s="1"/>
  <c r="A2735" i="14"/>
  <c r="B2734" i="14"/>
  <c r="C2734" i="14" s="1"/>
  <c r="D2734" i="14" s="1"/>
  <c r="E2734" i="14" l="1"/>
  <c r="F2734" i="14" s="1"/>
  <c r="A2736" i="14"/>
  <c r="B2735" i="14"/>
  <c r="C2735" i="14" s="1"/>
  <c r="D2735" i="14" s="1"/>
  <c r="E2735" i="14" l="1"/>
  <c r="F2735" i="14" s="1"/>
  <c r="A2737" i="14"/>
  <c r="B2736" i="14"/>
  <c r="C2736" i="14" s="1"/>
  <c r="D2736" i="14" s="1"/>
  <c r="E2736" i="14" l="1"/>
  <c r="F2736" i="14" s="1"/>
  <c r="A2738" i="14"/>
  <c r="B2737" i="14"/>
  <c r="C2737" i="14" s="1"/>
  <c r="D2737" i="14" s="1"/>
  <c r="E2737" i="14" l="1"/>
  <c r="F2737" i="14" s="1"/>
  <c r="B2738" i="14"/>
  <c r="C2738" i="14" s="1"/>
  <c r="D2738" i="14" s="1"/>
  <c r="A2739" i="14"/>
  <c r="E2738" i="14" l="1"/>
  <c r="F2738" i="14" s="1"/>
  <c r="A2740" i="14"/>
  <c r="B2739" i="14"/>
  <c r="C2739" i="14" s="1"/>
  <c r="D2739" i="14" s="1"/>
  <c r="E2739" i="14" l="1"/>
  <c r="F2739" i="14" s="1"/>
  <c r="A2741" i="14"/>
  <c r="B2740" i="14"/>
  <c r="C2740" i="14" s="1"/>
  <c r="D2740" i="14" s="1"/>
  <c r="E2740" i="14" l="1"/>
  <c r="F2740" i="14" s="1"/>
  <c r="A2742" i="14"/>
  <c r="B2741" i="14"/>
  <c r="C2741" i="14" s="1"/>
  <c r="D2741" i="14" s="1"/>
  <c r="E2741" i="14" l="1"/>
  <c r="F2741" i="14" s="1"/>
  <c r="A2743" i="14"/>
  <c r="B2742" i="14"/>
  <c r="C2742" i="14" s="1"/>
  <c r="D2742" i="14" s="1"/>
  <c r="E2742" i="14" l="1"/>
  <c r="F2742" i="14" s="1"/>
  <c r="A2744" i="14"/>
  <c r="B2743" i="14"/>
  <c r="C2743" i="14" s="1"/>
  <c r="D2743" i="14" s="1"/>
  <c r="E2743" i="14" l="1"/>
  <c r="F2743" i="14" s="1"/>
  <c r="B2744" i="14"/>
  <c r="C2744" i="14" s="1"/>
  <c r="D2744" i="14" s="1"/>
  <c r="A2745" i="14"/>
  <c r="E2744" i="14" l="1"/>
  <c r="F2744" i="14" s="1"/>
  <c r="A2746" i="14"/>
  <c r="B2745" i="14"/>
  <c r="C2745" i="14" s="1"/>
  <c r="D2745" i="14" s="1"/>
  <c r="E2745" i="14" l="1"/>
  <c r="F2745" i="14" s="1"/>
  <c r="A2747" i="14"/>
  <c r="B2746" i="14"/>
  <c r="C2746" i="14" s="1"/>
  <c r="D2746" i="14" s="1"/>
  <c r="E2746" i="14" l="1"/>
  <c r="F2746" i="14" s="1"/>
  <c r="A2748" i="14"/>
  <c r="B2747" i="14"/>
  <c r="C2747" i="14" s="1"/>
  <c r="D2747" i="14" s="1"/>
  <c r="E2747" i="14" l="1"/>
  <c r="F2747" i="14" s="1"/>
  <c r="B2748" i="14"/>
  <c r="C2748" i="14" s="1"/>
  <c r="D2748" i="14" s="1"/>
  <c r="A2749" i="14"/>
  <c r="E2748" i="14" l="1"/>
  <c r="F2748" i="14" s="1"/>
  <c r="A2750" i="14"/>
  <c r="B2749" i="14"/>
  <c r="C2749" i="14" s="1"/>
  <c r="D2749" i="14" s="1"/>
  <c r="E2749" i="14" l="1"/>
  <c r="F2749" i="14" s="1"/>
  <c r="A2751" i="14"/>
  <c r="B2750" i="14"/>
  <c r="C2750" i="14" s="1"/>
  <c r="D2750" i="14" s="1"/>
  <c r="E2750" i="14" l="1"/>
  <c r="F2750" i="14" s="1"/>
  <c r="A2752" i="14"/>
  <c r="B2751" i="14"/>
  <c r="C2751" i="14" s="1"/>
  <c r="D2751" i="14" s="1"/>
  <c r="E2751" i="14" l="1"/>
  <c r="F2751" i="14" s="1"/>
  <c r="A2753" i="14"/>
  <c r="B2752" i="14"/>
  <c r="C2752" i="14" s="1"/>
  <c r="D2752" i="14" s="1"/>
  <c r="E2752" i="14" l="1"/>
  <c r="F2752" i="14" s="1"/>
  <c r="A2754" i="14"/>
  <c r="B2753" i="14"/>
  <c r="C2753" i="14" s="1"/>
  <c r="D2753" i="14" s="1"/>
  <c r="E2753" i="14" l="1"/>
  <c r="F2753" i="14" s="1"/>
  <c r="A2755" i="14"/>
  <c r="B2754" i="14"/>
  <c r="C2754" i="14" s="1"/>
  <c r="D2754" i="14" s="1"/>
  <c r="E2754" i="14" l="1"/>
  <c r="F2754" i="14" s="1"/>
  <c r="A2756" i="14"/>
  <c r="B2755" i="14"/>
  <c r="C2755" i="14" s="1"/>
  <c r="D2755" i="14" s="1"/>
  <c r="E2755" i="14" l="1"/>
  <c r="F2755" i="14" s="1"/>
  <c r="B2756" i="14"/>
  <c r="C2756" i="14" s="1"/>
  <c r="D2756" i="14" s="1"/>
  <c r="A2757" i="14"/>
  <c r="E2756" i="14" l="1"/>
  <c r="F2756" i="14" s="1"/>
  <c r="A2758" i="14"/>
  <c r="B2757" i="14"/>
  <c r="C2757" i="14" s="1"/>
  <c r="D2757" i="14" s="1"/>
  <c r="E2757" i="14" l="1"/>
  <c r="F2757" i="14" s="1"/>
  <c r="A2759" i="14"/>
  <c r="B2758" i="14"/>
  <c r="C2758" i="14" s="1"/>
  <c r="D2758" i="14" s="1"/>
  <c r="E2758" i="14" l="1"/>
  <c r="F2758" i="14" s="1"/>
  <c r="A2760" i="14"/>
  <c r="B2759" i="14"/>
  <c r="C2759" i="14" s="1"/>
  <c r="D2759" i="14" s="1"/>
  <c r="E2759" i="14" l="1"/>
  <c r="F2759" i="14" s="1"/>
  <c r="B2760" i="14"/>
  <c r="C2760" i="14" s="1"/>
  <c r="D2760" i="14" s="1"/>
  <c r="A2761" i="14"/>
  <c r="E2760" i="14" l="1"/>
  <c r="F2760" i="14" s="1"/>
  <c r="A2762" i="14"/>
  <c r="B2761" i="14"/>
  <c r="C2761" i="14" s="1"/>
  <c r="D2761" i="14" s="1"/>
  <c r="E2761" i="14" l="1"/>
  <c r="F2761" i="14" s="1"/>
  <c r="B2762" i="14"/>
  <c r="C2762" i="14" s="1"/>
  <c r="D2762" i="14" s="1"/>
  <c r="A2763" i="14"/>
  <c r="E2762" i="14" l="1"/>
  <c r="F2762" i="14" s="1"/>
  <c r="A2764" i="14"/>
  <c r="B2763" i="14"/>
  <c r="C2763" i="14" s="1"/>
  <c r="D2763" i="14" s="1"/>
  <c r="E2763" i="14" l="1"/>
  <c r="F2763" i="14" s="1"/>
  <c r="A2765" i="14"/>
  <c r="B2764" i="14"/>
  <c r="C2764" i="14" s="1"/>
  <c r="D2764" i="14" s="1"/>
  <c r="E2764" i="14" l="1"/>
  <c r="F2764" i="14" s="1"/>
  <c r="B2765" i="14"/>
  <c r="C2765" i="14" s="1"/>
  <c r="D2765" i="14" s="1"/>
  <c r="A2766" i="14"/>
  <c r="E2765" i="14" l="1"/>
  <c r="F2765" i="14" s="1"/>
  <c r="A2767" i="14"/>
  <c r="B2766" i="14"/>
  <c r="C2766" i="14" s="1"/>
  <c r="D2766" i="14" s="1"/>
  <c r="E2766" i="14" l="1"/>
  <c r="F2766" i="14" s="1"/>
  <c r="B2767" i="14"/>
  <c r="C2767" i="14" s="1"/>
  <c r="D2767" i="14" s="1"/>
  <c r="A2768" i="14"/>
  <c r="E2767" i="14" l="1"/>
  <c r="F2767" i="14" s="1"/>
  <c r="B2768" i="14"/>
  <c r="C2768" i="14" s="1"/>
  <c r="D2768" i="14" s="1"/>
  <c r="A2769" i="14"/>
  <c r="E2768" i="14" l="1"/>
  <c r="F2768" i="14" s="1"/>
  <c r="A2770" i="14"/>
  <c r="B2769" i="14"/>
  <c r="C2769" i="14" s="1"/>
  <c r="D2769" i="14" s="1"/>
  <c r="E2769" i="14" l="1"/>
  <c r="F2769" i="14" s="1"/>
  <c r="A2771" i="14"/>
  <c r="B2770" i="14"/>
  <c r="C2770" i="14" s="1"/>
  <c r="D2770" i="14" s="1"/>
  <c r="E2770" i="14" l="1"/>
  <c r="F2770" i="14" s="1"/>
  <c r="B2771" i="14"/>
  <c r="C2771" i="14" s="1"/>
  <c r="D2771" i="14" s="1"/>
  <c r="A2772" i="14"/>
  <c r="E2771" i="14" l="1"/>
  <c r="F2771" i="14" s="1"/>
  <c r="B2772" i="14"/>
  <c r="C2772" i="14" s="1"/>
  <c r="D2772" i="14" s="1"/>
  <c r="A2773" i="14"/>
  <c r="E2772" i="14" l="1"/>
  <c r="F2772" i="14" s="1"/>
  <c r="B2773" i="14"/>
  <c r="C2773" i="14" s="1"/>
  <c r="D2773" i="14" s="1"/>
  <c r="A2774" i="14"/>
  <c r="E2773" i="14" l="1"/>
  <c r="F2773" i="14" s="1"/>
  <c r="A2775" i="14"/>
  <c r="B2774" i="14"/>
  <c r="C2774" i="14" s="1"/>
  <c r="D2774" i="14" s="1"/>
  <c r="E2774" i="14" l="1"/>
  <c r="F2774" i="14" s="1"/>
  <c r="A2776" i="14"/>
  <c r="B2775" i="14"/>
  <c r="C2775" i="14" s="1"/>
  <c r="D2775" i="14" s="1"/>
  <c r="E2775" i="14" l="1"/>
  <c r="F2775" i="14" s="1"/>
  <c r="A2777" i="14"/>
  <c r="B2776" i="14"/>
  <c r="C2776" i="14" s="1"/>
  <c r="D2776" i="14" s="1"/>
  <c r="E2776" i="14" l="1"/>
  <c r="F2776" i="14" s="1"/>
  <c r="A2778" i="14"/>
  <c r="B2777" i="14"/>
  <c r="C2777" i="14" s="1"/>
  <c r="D2777" i="14" s="1"/>
  <c r="E2777" i="14" l="1"/>
  <c r="F2777" i="14" s="1"/>
  <c r="A2779" i="14"/>
  <c r="B2778" i="14"/>
  <c r="C2778" i="14" s="1"/>
  <c r="D2778" i="14" s="1"/>
  <c r="E2778" i="14" l="1"/>
  <c r="F2778" i="14" s="1"/>
  <c r="A2780" i="14"/>
  <c r="B2779" i="14"/>
  <c r="C2779" i="14" s="1"/>
  <c r="D2779" i="14" s="1"/>
  <c r="E2779" i="14" l="1"/>
  <c r="F2779" i="14" s="1"/>
  <c r="A2781" i="14"/>
  <c r="B2780" i="14"/>
  <c r="C2780" i="14" s="1"/>
  <c r="D2780" i="14" s="1"/>
  <c r="E2780" i="14" l="1"/>
  <c r="F2780" i="14" s="1"/>
  <c r="A2782" i="14"/>
  <c r="B2781" i="14"/>
  <c r="C2781" i="14" s="1"/>
  <c r="D2781" i="14" s="1"/>
  <c r="E2781" i="14" l="1"/>
  <c r="F2781" i="14" s="1"/>
  <c r="A2783" i="14"/>
  <c r="B2782" i="14"/>
  <c r="C2782" i="14" s="1"/>
  <c r="D2782" i="14" s="1"/>
  <c r="E2782" i="14" l="1"/>
  <c r="F2782" i="14" s="1"/>
  <c r="A2784" i="14"/>
  <c r="B2783" i="14"/>
  <c r="C2783" i="14" s="1"/>
  <c r="D2783" i="14" s="1"/>
  <c r="E2783" i="14" l="1"/>
  <c r="F2783" i="14" s="1"/>
  <c r="B2784" i="14"/>
  <c r="C2784" i="14" s="1"/>
  <c r="D2784" i="14" s="1"/>
  <c r="A2785" i="14"/>
  <c r="E2784" i="14" l="1"/>
  <c r="F2784" i="14" s="1"/>
  <c r="A2786" i="14"/>
  <c r="B2785" i="14"/>
  <c r="C2785" i="14" s="1"/>
  <c r="D2785" i="14" s="1"/>
  <c r="E2785" i="14" l="1"/>
  <c r="F2785" i="14" s="1"/>
  <c r="A2787" i="14"/>
  <c r="B2786" i="14"/>
  <c r="C2786" i="14" s="1"/>
  <c r="D2786" i="14" s="1"/>
  <c r="E2786" i="14" l="1"/>
  <c r="F2786" i="14" s="1"/>
  <c r="A2788" i="14"/>
  <c r="B2787" i="14"/>
  <c r="C2787" i="14" s="1"/>
  <c r="D2787" i="14" s="1"/>
  <c r="E2787" i="14" l="1"/>
  <c r="F2787" i="14" s="1"/>
  <c r="B2788" i="14"/>
  <c r="C2788" i="14" s="1"/>
  <c r="D2788" i="14" s="1"/>
  <c r="A2789" i="14"/>
  <c r="E2788" i="14" l="1"/>
  <c r="F2788" i="14" s="1"/>
  <c r="A2790" i="14"/>
  <c r="B2789" i="14"/>
  <c r="C2789" i="14" s="1"/>
  <c r="D2789" i="14" s="1"/>
  <c r="E2789" i="14" l="1"/>
  <c r="F2789" i="14" s="1"/>
  <c r="A2791" i="14"/>
  <c r="B2790" i="14"/>
  <c r="C2790" i="14" s="1"/>
  <c r="D2790" i="14" s="1"/>
  <c r="E2790" i="14" l="1"/>
  <c r="F2790" i="14" s="1"/>
  <c r="B2791" i="14"/>
  <c r="C2791" i="14" s="1"/>
  <c r="D2791" i="14" s="1"/>
  <c r="A2792" i="14"/>
  <c r="E2791" i="14" l="1"/>
  <c r="F2791" i="14" s="1"/>
  <c r="A2793" i="14"/>
  <c r="B2792" i="14"/>
  <c r="C2792" i="14" s="1"/>
  <c r="D2792" i="14" s="1"/>
  <c r="E2792" i="14" l="1"/>
  <c r="F2792" i="14" s="1"/>
  <c r="A2794" i="14"/>
  <c r="B2793" i="14"/>
  <c r="C2793" i="14" s="1"/>
  <c r="D2793" i="14" s="1"/>
  <c r="E2793" i="14" l="1"/>
  <c r="F2793" i="14" s="1"/>
  <c r="B2794" i="14"/>
  <c r="C2794" i="14" s="1"/>
  <c r="D2794" i="14" s="1"/>
  <c r="A2795" i="14"/>
  <c r="E2794" i="14" l="1"/>
  <c r="F2794" i="14" s="1"/>
  <c r="B2795" i="14"/>
  <c r="C2795" i="14" s="1"/>
  <c r="D2795" i="14" s="1"/>
  <c r="A2796" i="14"/>
  <c r="E2795" i="14" l="1"/>
  <c r="F2795" i="14" s="1"/>
  <c r="A2797" i="14"/>
  <c r="B2796" i="14"/>
  <c r="C2796" i="14" s="1"/>
  <c r="D2796" i="14" s="1"/>
  <c r="E2796" i="14" l="1"/>
  <c r="F2796" i="14" s="1"/>
  <c r="A2798" i="14"/>
  <c r="B2797" i="14"/>
  <c r="C2797" i="14" s="1"/>
  <c r="D2797" i="14" s="1"/>
  <c r="E2797" i="14" l="1"/>
  <c r="F2797" i="14" s="1"/>
  <c r="A2799" i="14"/>
  <c r="B2798" i="14"/>
  <c r="C2798" i="14" s="1"/>
  <c r="D2798" i="14" s="1"/>
  <c r="E2798" i="14" l="1"/>
  <c r="F2798" i="14" s="1"/>
  <c r="B2799" i="14"/>
  <c r="C2799" i="14" s="1"/>
  <c r="D2799" i="14" s="1"/>
  <c r="A2800" i="14"/>
  <c r="E2799" i="14" l="1"/>
  <c r="F2799" i="14" s="1"/>
  <c r="A2801" i="14"/>
  <c r="B2800" i="14"/>
  <c r="C2800" i="14" s="1"/>
  <c r="D2800" i="14" s="1"/>
  <c r="E2800" i="14" l="1"/>
  <c r="F2800" i="14" s="1"/>
  <c r="B2801" i="14"/>
  <c r="C2801" i="14" s="1"/>
  <c r="D2801" i="14" s="1"/>
  <c r="A2802" i="14"/>
  <c r="E2801" i="14" l="1"/>
  <c r="F2801" i="14" s="1"/>
  <c r="B2802" i="14"/>
  <c r="C2802" i="14" s="1"/>
  <c r="D2802" i="14" s="1"/>
  <c r="A2803" i="14"/>
  <c r="E2802" i="14" l="1"/>
  <c r="F2802" i="14" s="1"/>
  <c r="A2804" i="14"/>
  <c r="B2803" i="14"/>
  <c r="C2803" i="14" s="1"/>
  <c r="D2803" i="14" s="1"/>
  <c r="E2803" i="14" l="1"/>
  <c r="F2803" i="14" s="1"/>
  <c r="B2804" i="14"/>
  <c r="C2804" i="14" s="1"/>
  <c r="D2804" i="14" s="1"/>
  <c r="A2805" i="14"/>
  <c r="E2804" i="14" l="1"/>
  <c r="F2804" i="14" s="1"/>
  <c r="B2805" i="14"/>
  <c r="C2805" i="14" s="1"/>
  <c r="D2805" i="14" s="1"/>
  <c r="A2806" i="14"/>
  <c r="E2805" i="14" l="1"/>
  <c r="F2805" i="14" s="1"/>
  <c r="A2807" i="14"/>
  <c r="B2806" i="14"/>
  <c r="C2806" i="14" s="1"/>
  <c r="D2806" i="14" s="1"/>
  <c r="E2806" i="14" l="1"/>
  <c r="F2806" i="14" s="1"/>
  <c r="A2808" i="14"/>
  <c r="B2807" i="14"/>
  <c r="C2807" i="14" s="1"/>
  <c r="D2807" i="14" s="1"/>
  <c r="E2807" i="14" l="1"/>
  <c r="F2807" i="14" s="1"/>
  <c r="A2809" i="14"/>
  <c r="B2808" i="14"/>
  <c r="C2808" i="14" s="1"/>
  <c r="D2808" i="14" s="1"/>
  <c r="E2808" i="14" l="1"/>
  <c r="F2808" i="14" s="1"/>
  <c r="A2810" i="14"/>
  <c r="B2809" i="14"/>
  <c r="C2809" i="14" s="1"/>
  <c r="D2809" i="14" s="1"/>
  <c r="E2809" i="14" l="1"/>
  <c r="F2809" i="14" s="1"/>
  <c r="A2811" i="14"/>
  <c r="B2810" i="14"/>
  <c r="C2810" i="14" s="1"/>
  <c r="D2810" i="14" s="1"/>
  <c r="E2810" i="14" l="1"/>
  <c r="F2810" i="14" s="1"/>
  <c r="A2812" i="14"/>
  <c r="B2811" i="14"/>
  <c r="C2811" i="14" s="1"/>
  <c r="D2811" i="14" s="1"/>
  <c r="E2811" i="14" l="1"/>
  <c r="F2811" i="14" s="1"/>
  <c r="B2812" i="14"/>
  <c r="C2812" i="14" s="1"/>
  <c r="D2812" i="14" s="1"/>
  <c r="A2813" i="14"/>
  <c r="E2812" i="14" l="1"/>
  <c r="F2812" i="14" s="1"/>
  <c r="A2814" i="14"/>
  <c r="B2813" i="14"/>
  <c r="C2813" i="14" s="1"/>
  <c r="D2813" i="14" s="1"/>
  <c r="E2813" i="14" l="1"/>
  <c r="F2813" i="14" s="1"/>
  <c r="B2814" i="14"/>
  <c r="C2814" i="14" s="1"/>
  <c r="D2814" i="14" s="1"/>
  <c r="A2815" i="14"/>
  <c r="E2814" i="14" l="1"/>
  <c r="F2814" i="14" s="1"/>
  <c r="B2815" i="14"/>
  <c r="C2815" i="14" s="1"/>
  <c r="D2815" i="14" s="1"/>
  <c r="A2816" i="14"/>
  <c r="E2815" i="14" l="1"/>
  <c r="F2815" i="14" s="1"/>
  <c r="A2817" i="14"/>
  <c r="B2816" i="14"/>
  <c r="C2816" i="14" s="1"/>
  <c r="D2816" i="14" s="1"/>
  <c r="E2816" i="14" l="1"/>
  <c r="F2816" i="14" s="1"/>
  <c r="A2818" i="14"/>
  <c r="B2817" i="14"/>
  <c r="C2817" i="14" s="1"/>
  <c r="D2817" i="14" s="1"/>
  <c r="E2817" i="14" l="1"/>
  <c r="F2817" i="14" s="1"/>
  <c r="A2819" i="14"/>
  <c r="B2818" i="14"/>
  <c r="C2818" i="14" s="1"/>
  <c r="D2818" i="14" s="1"/>
  <c r="E2818" i="14" l="1"/>
  <c r="F2818" i="14" s="1"/>
  <c r="B2819" i="14"/>
  <c r="C2819" i="14" s="1"/>
  <c r="D2819" i="14" s="1"/>
  <c r="A2820" i="14"/>
  <c r="E2819" i="14" l="1"/>
  <c r="F2819" i="14" s="1"/>
  <c r="A2821" i="14"/>
  <c r="B2820" i="14"/>
  <c r="C2820" i="14" s="1"/>
  <c r="D2820" i="14" s="1"/>
  <c r="E2820" i="14" l="1"/>
  <c r="F2820" i="14" s="1"/>
  <c r="A2822" i="14"/>
  <c r="B2821" i="14"/>
  <c r="C2821" i="14" s="1"/>
  <c r="D2821" i="14" s="1"/>
  <c r="E2821" i="14" l="1"/>
  <c r="F2821" i="14" s="1"/>
  <c r="A2823" i="14"/>
  <c r="B2822" i="14"/>
  <c r="C2822" i="14" s="1"/>
  <c r="D2822" i="14" s="1"/>
  <c r="E2822" i="14" l="1"/>
  <c r="F2822" i="14" s="1"/>
  <c r="A2824" i="14"/>
  <c r="B2823" i="14"/>
  <c r="C2823" i="14" s="1"/>
  <c r="D2823" i="14" s="1"/>
  <c r="E2823" i="14" l="1"/>
  <c r="F2823" i="14" s="1"/>
  <c r="A2825" i="14"/>
  <c r="B2824" i="14"/>
  <c r="C2824" i="14" s="1"/>
  <c r="D2824" i="14" s="1"/>
  <c r="E2824" i="14" l="1"/>
  <c r="F2824" i="14" s="1"/>
  <c r="A2826" i="14"/>
  <c r="B2825" i="14"/>
  <c r="C2825" i="14" s="1"/>
  <c r="D2825" i="14" s="1"/>
  <c r="E2825" i="14" l="1"/>
  <c r="F2825" i="14" s="1"/>
  <c r="A2827" i="14"/>
  <c r="B2826" i="14"/>
  <c r="C2826" i="14" s="1"/>
  <c r="D2826" i="14" s="1"/>
  <c r="E2826" i="14" l="1"/>
  <c r="F2826" i="14" s="1"/>
  <c r="A2828" i="14"/>
  <c r="B2827" i="14"/>
  <c r="C2827" i="14" s="1"/>
  <c r="D2827" i="14" s="1"/>
  <c r="E2827" i="14" l="1"/>
  <c r="F2827" i="14" s="1"/>
  <c r="A2829" i="14"/>
  <c r="B2828" i="14"/>
  <c r="C2828" i="14" s="1"/>
  <c r="D2828" i="14" s="1"/>
  <c r="E2828" i="14" l="1"/>
  <c r="F2828" i="14" s="1"/>
  <c r="A2830" i="14"/>
  <c r="B2829" i="14"/>
  <c r="C2829" i="14" s="1"/>
  <c r="D2829" i="14" s="1"/>
  <c r="E2829" i="14" l="1"/>
  <c r="F2829" i="14" s="1"/>
  <c r="B2830" i="14"/>
  <c r="C2830" i="14" s="1"/>
  <c r="D2830" i="14" s="1"/>
  <c r="A2831" i="14"/>
  <c r="E2830" i="14" l="1"/>
  <c r="F2830" i="14" s="1"/>
  <c r="B2831" i="14"/>
  <c r="C2831" i="14" s="1"/>
  <c r="D2831" i="14" s="1"/>
  <c r="A2832" i="14"/>
  <c r="E2831" i="14" l="1"/>
  <c r="F2831" i="14" s="1"/>
  <c r="A2833" i="14"/>
  <c r="B2832" i="14"/>
  <c r="C2832" i="14" s="1"/>
  <c r="D2832" i="14" s="1"/>
  <c r="E2832" i="14" l="1"/>
  <c r="F2832" i="14" s="1"/>
  <c r="A2834" i="14"/>
  <c r="B2833" i="14"/>
  <c r="C2833" i="14" s="1"/>
  <c r="D2833" i="14" s="1"/>
  <c r="E2833" i="14" l="1"/>
  <c r="F2833" i="14" s="1"/>
  <c r="A2835" i="14"/>
  <c r="B2834" i="14"/>
  <c r="C2834" i="14" s="1"/>
  <c r="D2834" i="14" s="1"/>
  <c r="E2834" i="14" l="1"/>
  <c r="F2834" i="14" s="1"/>
  <c r="A2836" i="14"/>
  <c r="B2835" i="14"/>
  <c r="C2835" i="14" s="1"/>
  <c r="D2835" i="14" s="1"/>
  <c r="E2835" i="14" l="1"/>
  <c r="F2835" i="14" s="1"/>
  <c r="B2836" i="14"/>
  <c r="C2836" i="14" s="1"/>
  <c r="D2836" i="14" s="1"/>
  <c r="A2837" i="14"/>
  <c r="E2836" i="14" l="1"/>
  <c r="F2836" i="14" s="1"/>
  <c r="A2838" i="14"/>
  <c r="B2837" i="14"/>
  <c r="C2837" i="14" s="1"/>
  <c r="D2837" i="14" s="1"/>
  <c r="E2837" i="14" l="1"/>
  <c r="F2837" i="14" s="1"/>
  <c r="B2838" i="14"/>
  <c r="C2838" i="14" s="1"/>
  <c r="D2838" i="14" s="1"/>
  <c r="A2839" i="14"/>
  <c r="E2838" i="14" l="1"/>
  <c r="F2838" i="14" s="1"/>
  <c r="B2839" i="14"/>
  <c r="C2839" i="14" s="1"/>
  <c r="D2839" i="14" s="1"/>
  <c r="A2840" i="14"/>
  <c r="E2839" i="14" l="1"/>
  <c r="F2839" i="14" s="1"/>
  <c r="A2841" i="14"/>
  <c r="B2840" i="14"/>
  <c r="C2840" i="14" s="1"/>
  <c r="D2840" i="14" s="1"/>
  <c r="E2840" i="14" l="1"/>
  <c r="F2840" i="14" s="1"/>
  <c r="B2841" i="14"/>
  <c r="C2841" i="14" s="1"/>
  <c r="D2841" i="14" s="1"/>
  <c r="A2842" i="14"/>
  <c r="E2841" i="14" l="1"/>
  <c r="F2841" i="14" s="1"/>
  <c r="A2843" i="14"/>
  <c r="B2842" i="14"/>
  <c r="C2842" i="14" s="1"/>
  <c r="D2842" i="14" s="1"/>
  <c r="E2842" i="14" l="1"/>
  <c r="F2842" i="14" s="1"/>
  <c r="B2843" i="14"/>
  <c r="C2843" i="14" s="1"/>
  <c r="D2843" i="14" s="1"/>
  <c r="A2844" i="14"/>
  <c r="E2843" i="14" l="1"/>
  <c r="F2843" i="14" s="1"/>
  <c r="A2845" i="14"/>
  <c r="B2844" i="14"/>
  <c r="C2844" i="14" s="1"/>
  <c r="D2844" i="14" s="1"/>
  <c r="E2844" i="14" l="1"/>
  <c r="F2844" i="14" s="1"/>
  <c r="B2845" i="14"/>
  <c r="C2845" i="14" s="1"/>
  <c r="D2845" i="14" s="1"/>
  <c r="A2846" i="14"/>
  <c r="E2845" i="14" l="1"/>
  <c r="F2845" i="14" s="1"/>
  <c r="B2846" i="14"/>
  <c r="C2846" i="14" s="1"/>
  <c r="D2846" i="14" s="1"/>
  <c r="A2847" i="14"/>
  <c r="E2846" i="14" l="1"/>
  <c r="F2846" i="14" s="1"/>
  <c r="A2848" i="14"/>
  <c r="B2847" i="14"/>
  <c r="C2847" i="14" s="1"/>
  <c r="D2847" i="14" s="1"/>
  <c r="E2847" i="14" l="1"/>
  <c r="F2847" i="14" s="1"/>
  <c r="A2849" i="14"/>
  <c r="B2848" i="14"/>
  <c r="C2848" i="14" s="1"/>
  <c r="D2848" i="14" s="1"/>
  <c r="E2848" i="14" l="1"/>
  <c r="F2848" i="14" s="1"/>
  <c r="A2850" i="14"/>
  <c r="B2849" i="14"/>
  <c r="C2849" i="14" s="1"/>
  <c r="D2849" i="14" s="1"/>
  <c r="E2849" i="14" l="1"/>
  <c r="F2849" i="14" s="1"/>
  <c r="B2850" i="14"/>
  <c r="C2850" i="14" s="1"/>
  <c r="D2850" i="14" s="1"/>
  <c r="A2851" i="14"/>
  <c r="E2850" i="14" l="1"/>
  <c r="F2850" i="14" s="1"/>
  <c r="A2852" i="14"/>
  <c r="B2851" i="14"/>
  <c r="C2851" i="14" s="1"/>
  <c r="D2851" i="14" s="1"/>
  <c r="E2851" i="14" l="1"/>
  <c r="F2851" i="14" s="1"/>
  <c r="A2853" i="14"/>
  <c r="B2852" i="14"/>
  <c r="C2852" i="14" s="1"/>
  <c r="D2852" i="14" s="1"/>
  <c r="E2852" i="14" l="1"/>
  <c r="F2852" i="14" s="1"/>
  <c r="A2854" i="14"/>
  <c r="B2853" i="14"/>
  <c r="C2853" i="14" s="1"/>
  <c r="D2853" i="14" s="1"/>
  <c r="E2853" i="14" l="1"/>
  <c r="F2853" i="14" s="1"/>
  <c r="A2855" i="14"/>
  <c r="B2854" i="14"/>
  <c r="C2854" i="14" s="1"/>
  <c r="D2854" i="14" s="1"/>
  <c r="E2854" i="14" l="1"/>
  <c r="F2854" i="14" s="1"/>
  <c r="A2856" i="14"/>
  <c r="B2855" i="14"/>
  <c r="C2855" i="14" s="1"/>
  <c r="D2855" i="14" s="1"/>
  <c r="E2855" i="14" l="1"/>
  <c r="F2855" i="14" s="1"/>
  <c r="A2857" i="14"/>
  <c r="B2856" i="14"/>
  <c r="C2856" i="14" s="1"/>
  <c r="D2856" i="14" s="1"/>
  <c r="E2856" i="14" l="1"/>
  <c r="F2856" i="14" s="1"/>
  <c r="B2857" i="14"/>
  <c r="C2857" i="14" s="1"/>
  <c r="D2857" i="14" s="1"/>
  <c r="A2858" i="14"/>
  <c r="E2857" i="14" l="1"/>
  <c r="F2857" i="14" s="1"/>
  <c r="A2859" i="14"/>
  <c r="B2858" i="14"/>
  <c r="C2858" i="14" s="1"/>
  <c r="D2858" i="14" s="1"/>
  <c r="E2858" i="14" l="1"/>
  <c r="F2858" i="14" s="1"/>
  <c r="A2860" i="14"/>
  <c r="B2859" i="14"/>
  <c r="C2859" i="14" s="1"/>
  <c r="D2859" i="14" s="1"/>
  <c r="E2859" i="14" l="1"/>
  <c r="F2859" i="14" s="1"/>
  <c r="A2861" i="14"/>
  <c r="B2860" i="14"/>
  <c r="C2860" i="14" s="1"/>
  <c r="D2860" i="14" s="1"/>
  <c r="E2860" i="14" l="1"/>
  <c r="F2860" i="14" s="1"/>
  <c r="A2862" i="14"/>
  <c r="B2861" i="14"/>
  <c r="C2861" i="14" s="1"/>
  <c r="D2861" i="14" s="1"/>
  <c r="E2861" i="14" l="1"/>
  <c r="F2861" i="14" s="1"/>
  <c r="B2862" i="14"/>
  <c r="C2862" i="14" s="1"/>
  <c r="D2862" i="14" s="1"/>
  <c r="A2863" i="14"/>
  <c r="E2862" i="14" l="1"/>
  <c r="F2862" i="14" s="1"/>
  <c r="A2864" i="14"/>
  <c r="B2863" i="14"/>
  <c r="C2863" i="14" s="1"/>
  <c r="D2863" i="14" s="1"/>
  <c r="E2863" i="14" l="1"/>
  <c r="F2863" i="14" s="1"/>
  <c r="B2864" i="14"/>
  <c r="C2864" i="14" s="1"/>
  <c r="D2864" i="14" s="1"/>
  <c r="A2865" i="14"/>
  <c r="E2864" i="14" l="1"/>
  <c r="F2864" i="14" s="1"/>
  <c r="A2866" i="14"/>
  <c r="B2865" i="14"/>
  <c r="C2865" i="14" s="1"/>
  <c r="D2865" i="14" s="1"/>
  <c r="E2865" i="14" l="1"/>
  <c r="F2865" i="14" s="1"/>
  <c r="A2867" i="14"/>
  <c r="B2866" i="14"/>
  <c r="C2866" i="14" s="1"/>
  <c r="D2866" i="14" s="1"/>
  <c r="E2866" i="14" l="1"/>
  <c r="F2866" i="14" s="1"/>
  <c r="B2867" i="14"/>
  <c r="C2867" i="14" s="1"/>
  <c r="D2867" i="14" s="1"/>
  <c r="A2868" i="14"/>
  <c r="E2867" i="14" l="1"/>
  <c r="F2867" i="14" s="1"/>
  <c r="A2869" i="14"/>
  <c r="B2868" i="14"/>
  <c r="C2868" i="14" s="1"/>
  <c r="D2868" i="14" s="1"/>
  <c r="E2868" i="14" l="1"/>
  <c r="F2868" i="14" s="1"/>
  <c r="A2870" i="14"/>
  <c r="B2869" i="14"/>
  <c r="C2869" i="14" s="1"/>
  <c r="D2869" i="14" s="1"/>
  <c r="E2869" i="14" l="1"/>
  <c r="F2869" i="14" s="1"/>
  <c r="B2870" i="14"/>
  <c r="C2870" i="14" s="1"/>
  <c r="D2870" i="14" s="1"/>
  <c r="A2871" i="14"/>
  <c r="E2870" i="14" l="1"/>
  <c r="F2870" i="14" s="1"/>
  <c r="A2872" i="14"/>
  <c r="B2871" i="14"/>
  <c r="C2871" i="14" s="1"/>
  <c r="D2871" i="14" s="1"/>
  <c r="E2871" i="14" l="1"/>
  <c r="F2871" i="14" s="1"/>
  <c r="B2872" i="14"/>
  <c r="C2872" i="14" s="1"/>
  <c r="D2872" i="14" s="1"/>
  <c r="A2873" i="14"/>
  <c r="E2872" i="14" l="1"/>
  <c r="F2872" i="14" s="1"/>
  <c r="B2873" i="14"/>
  <c r="C2873" i="14" s="1"/>
  <c r="D2873" i="14" s="1"/>
  <c r="A2874" i="14"/>
  <c r="E2873" i="14" l="1"/>
  <c r="F2873" i="14" s="1"/>
  <c r="B2874" i="14"/>
  <c r="C2874" i="14" s="1"/>
  <c r="D2874" i="14" s="1"/>
  <c r="A2875" i="14"/>
  <c r="E2874" i="14" l="1"/>
  <c r="F2874" i="14" s="1"/>
  <c r="B2875" i="14"/>
  <c r="C2875" i="14" s="1"/>
  <c r="D2875" i="14" s="1"/>
  <c r="A2876" i="14"/>
  <c r="E2875" i="14" l="1"/>
  <c r="F2875" i="14" s="1"/>
  <c r="A2877" i="14"/>
  <c r="B2876" i="14"/>
  <c r="C2876" i="14" s="1"/>
  <c r="D2876" i="14" s="1"/>
  <c r="E2876" i="14" l="1"/>
  <c r="F2876" i="14" s="1"/>
  <c r="A2878" i="14"/>
  <c r="B2877" i="14"/>
  <c r="C2877" i="14" s="1"/>
  <c r="D2877" i="14" s="1"/>
  <c r="E2877" i="14" l="1"/>
  <c r="F2877" i="14" s="1"/>
  <c r="A2879" i="14"/>
  <c r="B2878" i="14"/>
  <c r="C2878" i="14" s="1"/>
  <c r="D2878" i="14" s="1"/>
  <c r="E2878" i="14" l="1"/>
  <c r="F2878" i="14" s="1"/>
  <c r="B2879" i="14"/>
  <c r="C2879" i="14" s="1"/>
  <c r="D2879" i="14" s="1"/>
  <c r="A2880" i="14"/>
  <c r="E2879" i="14" l="1"/>
  <c r="F2879" i="14" s="1"/>
  <c r="A2881" i="14"/>
  <c r="B2880" i="14"/>
  <c r="C2880" i="14" s="1"/>
  <c r="D2880" i="14" s="1"/>
  <c r="E2880" i="14" l="1"/>
  <c r="F2880" i="14" s="1"/>
  <c r="B2881" i="14"/>
  <c r="C2881" i="14" s="1"/>
  <c r="D2881" i="14" s="1"/>
  <c r="A2882" i="14"/>
  <c r="E2881" i="14" l="1"/>
  <c r="F2881" i="14" s="1"/>
  <c r="B2882" i="14"/>
  <c r="C2882" i="14" s="1"/>
  <c r="D2882" i="14" s="1"/>
  <c r="A2883" i="14"/>
  <c r="E2882" i="14" l="1"/>
  <c r="F2882" i="14" s="1"/>
  <c r="A2884" i="14"/>
  <c r="B2883" i="14"/>
  <c r="C2883" i="14" s="1"/>
  <c r="D2883" i="14" s="1"/>
  <c r="E2883" i="14" l="1"/>
  <c r="F2883" i="14" s="1"/>
  <c r="A2885" i="14"/>
  <c r="B2884" i="14"/>
  <c r="C2884" i="14" s="1"/>
  <c r="D2884" i="14" s="1"/>
  <c r="E2884" i="14" l="1"/>
  <c r="F2884" i="14" s="1"/>
  <c r="A2886" i="14"/>
  <c r="B2885" i="14"/>
  <c r="C2885" i="14" s="1"/>
  <c r="D2885" i="14" s="1"/>
  <c r="E2885" i="14" l="1"/>
  <c r="F2885" i="14" s="1"/>
  <c r="B2886" i="14"/>
  <c r="C2886" i="14" s="1"/>
  <c r="D2886" i="14" s="1"/>
  <c r="A2887" i="14"/>
  <c r="E2886" i="14" l="1"/>
  <c r="F2886" i="14" s="1"/>
  <c r="B2887" i="14"/>
  <c r="C2887" i="14" s="1"/>
  <c r="D2887" i="14" s="1"/>
  <c r="A2888" i="14"/>
  <c r="E2887" i="14" l="1"/>
  <c r="F2887" i="14" s="1"/>
  <c r="A2889" i="14"/>
  <c r="B2888" i="14"/>
  <c r="C2888" i="14" s="1"/>
  <c r="D2888" i="14" s="1"/>
  <c r="E2888" i="14" l="1"/>
  <c r="F2888" i="14" s="1"/>
  <c r="B2889" i="14"/>
  <c r="C2889" i="14" s="1"/>
  <c r="D2889" i="14" s="1"/>
  <c r="A2890" i="14"/>
  <c r="E2889" i="14" l="1"/>
  <c r="F2889" i="14" s="1"/>
  <c r="B2890" i="14"/>
  <c r="C2890" i="14" s="1"/>
  <c r="D2890" i="14" s="1"/>
  <c r="A2891" i="14"/>
  <c r="E2890" i="14" l="1"/>
  <c r="F2890" i="14" s="1"/>
  <c r="A2892" i="14"/>
  <c r="B2891" i="14"/>
  <c r="C2891" i="14" s="1"/>
  <c r="D2891" i="14" s="1"/>
  <c r="E2891" i="14" l="1"/>
  <c r="F2891" i="14" s="1"/>
  <c r="B2892" i="14"/>
  <c r="C2892" i="14" s="1"/>
  <c r="D2892" i="14" s="1"/>
  <c r="A2893" i="14"/>
  <c r="E2892" i="14" l="1"/>
  <c r="F2892" i="14" s="1"/>
  <c r="A2894" i="14"/>
  <c r="B2893" i="14"/>
  <c r="C2893" i="14" s="1"/>
  <c r="D2893" i="14" s="1"/>
  <c r="E2893" i="14" l="1"/>
  <c r="F2893" i="14" s="1"/>
  <c r="B2894" i="14"/>
  <c r="C2894" i="14" s="1"/>
  <c r="D2894" i="14" s="1"/>
  <c r="A2895" i="14"/>
  <c r="E2894" i="14" l="1"/>
  <c r="F2894" i="14" s="1"/>
  <c r="A2896" i="14"/>
  <c r="B2895" i="14"/>
  <c r="C2895" i="14" s="1"/>
  <c r="D2895" i="14" s="1"/>
  <c r="E2895" i="14" l="1"/>
  <c r="F2895" i="14" s="1"/>
  <c r="A2897" i="14"/>
  <c r="B2896" i="14"/>
  <c r="C2896" i="14" s="1"/>
  <c r="D2896" i="14" s="1"/>
  <c r="E2896" i="14" l="1"/>
  <c r="F2896" i="14" s="1"/>
  <c r="A2898" i="14"/>
  <c r="B2897" i="14"/>
  <c r="C2897" i="14" s="1"/>
  <c r="D2897" i="14" s="1"/>
  <c r="E2897" i="14" l="1"/>
  <c r="F2897" i="14" s="1"/>
  <c r="B2898" i="14"/>
  <c r="C2898" i="14" s="1"/>
  <c r="D2898" i="14" s="1"/>
  <c r="A2899" i="14"/>
  <c r="E2898" i="14" l="1"/>
  <c r="F2898" i="14" s="1"/>
  <c r="A2900" i="14"/>
  <c r="B2899" i="14"/>
  <c r="C2899" i="14" s="1"/>
  <c r="D2899" i="14" s="1"/>
  <c r="E2899" i="14" l="1"/>
  <c r="F2899" i="14" s="1"/>
  <c r="A2901" i="14"/>
  <c r="B2900" i="14"/>
  <c r="C2900" i="14" s="1"/>
  <c r="D2900" i="14" s="1"/>
  <c r="E2900" i="14" l="1"/>
  <c r="F2900" i="14" s="1"/>
  <c r="A2902" i="14"/>
  <c r="B2901" i="14"/>
  <c r="C2901" i="14" s="1"/>
  <c r="D2901" i="14" s="1"/>
  <c r="E2901" i="14" l="1"/>
  <c r="F2901" i="14" s="1"/>
  <c r="B2902" i="14"/>
  <c r="C2902" i="14" s="1"/>
  <c r="D2902" i="14" s="1"/>
  <c r="A2903" i="14"/>
  <c r="E2902" i="14" l="1"/>
  <c r="F2902" i="14" s="1"/>
  <c r="B2903" i="14"/>
  <c r="C2903" i="14" s="1"/>
  <c r="D2903" i="14" s="1"/>
  <c r="A2904" i="14"/>
  <c r="E2903" i="14" l="1"/>
  <c r="F2903" i="14" s="1"/>
  <c r="B2904" i="14"/>
  <c r="C2904" i="14" s="1"/>
  <c r="D2904" i="14" s="1"/>
  <c r="A2905" i="14"/>
  <c r="E2904" i="14" l="1"/>
  <c r="F2904" i="14" s="1"/>
  <c r="B2905" i="14"/>
  <c r="C2905" i="14" s="1"/>
  <c r="D2905" i="14" s="1"/>
  <c r="A2906" i="14"/>
  <c r="E2905" i="14" l="1"/>
  <c r="F2905" i="14" s="1"/>
  <c r="A2907" i="14"/>
  <c r="B2906" i="14"/>
  <c r="C2906" i="14" s="1"/>
  <c r="D2906" i="14" s="1"/>
  <c r="E2906" i="14" l="1"/>
  <c r="F2906" i="14" s="1"/>
  <c r="B2907" i="14"/>
  <c r="C2907" i="14" s="1"/>
  <c r="D2907" i="14" s="1"/>
  <c r="A2908" i="14"/>
  <c r="E2907" i="14" l="1"/>
  <c r="F2907" i="14" s="1"/>
  <c r="B2908" i="14"/>
  <c r="C2908" i="14" s="1"/>
  <c r="D2908" i="14" s="1"/>
  <c r="A2909" i="14"/>
  <c r="E2908" i="14" l="1"/>
  <c r="F2908" i="14" s="1"/>
  <c r="B2909" i="14"/>
  <c r="C2909" i="14" s="1"/>
  <c r="D2909" i="14" s="1"/>
  <c r="A2910" i="14"/>
  <c r="E2909" i="14" l="1"/>
  <c r="F2909" i="14" s="1"/>
  <c r="B2910" i="14"/>
  <c r="C2910" i="14" s="1"/>
  <c r="D2910" i="14" s="1"/>
  <c r="A2911" i="14"/>
  <c r="E2910" i="14" l="1"/>
  <c r="F2910" i="14" s="1"/>
  <c r="A2912" i="14"/>
  <c r="B2911" i="14"/>
  <c r="C2911" i="14" s="1"/>
  <c r="D2911" i="14" s="1"/>
  <c r="E2911" i="14" l="1"/>
  <c r="F2911" i="14" s="1"/>
  <c r="A2913" i="14"/>
  <c r="B2912" i="14"/>
  <c r="C2912" i="14" s="1"/>
  <c r="D2912" i="14" s="1"/>
  <c r="E2912" i="14" l="1"/>
  <c r="F2912" i="14" s="1"/>
  <c r="A2914" i="14"/>
  <c r="B2913" i="14"/>
  <c r="C2913" i="14" s="1"/>
  <c r="D2913" i="14" s="1"/>
  <c r="E2913" i="14" l="1"/>
  <c r="F2913" i="14" s="1"/>
  <c r="B2914" i="14"/>
  <c r="C2914" i="14" s="1"/>
  <c r="D2914" i="14" s="1"/>
  <c r="A2915" i="14"/>
  <c r="B2915" i="14" s="1"/>
  <c r="C2915" i="14" s="1"/>
  <c r="D2915" i="14" s="1"/>
  <c r="E2914" i="14" l="1"/>
  <c r="F2914" i="14" s="1"/>
  <c r="E2915" i="14"/>
  <c r="C4" i="14"/>
  <c r="F2915" i="14" l="1"/>
  <c r="E4" i="14"/>
</calcChain>
</file>

<file path=xl/sharedStrings.xml><?xml version="1.0" encoding="utf-8"?>
<sst xmlns="http://schemas.openxmlformats.org/spreadsheetml/2006/main" count="423" uniqueCount="268">
  <si>
    <t>Cut-off Freq.</t>
  </si>
  <si>
    <r>
      <t>Gyro LPF
Phase Delay
(deg</t>
    </r>
    <r>
      <rPr>
        <b/>
        <sz val="8.8000000000000007"/>
        <color theme="1"/>
        <rFont val="Calibri"/>
        <family val="2"/>
      </rPr>
      <t>)</t>
    </r>
  </si>
  <si>
    <t>PT1 LPF
Phase Delay
(deg)</t>
  </si>
  <si>
    <t>Notch 1
Phase Shift
(deg)</t>
  </si>
  <si>
    <t>Static
Notch 2</t>
  </si>
  <si>
    <t>Static
Notch 1</t>
  </si>
  <si>
    <t>Gyro LPF</t>
  </si>
  <si>
    <t>Notch 1 LPF Phase Shift
(deg)</t>
  </si>
  <si>
    <t>Notch 1 HPF Phase Shift
(deg)</t>
  </si>
  <si>
    <t>Center Freq.</t>
  </si>
  <si>
    <t xml:space="preserve">                                                      DATA PASSED TO PID LOOP</t>
  </si>
  <si>
    <t xml:space="preserve">Q = </t>
  </si>
  <si>
    <t>Notch 2 LPF Phase Shift
(deg)</t>
  </si>
  <si>
    <t>Notch 2 HPF Phase Shift
(deg)</t>
  </si>
  <si>
    <t>Notch 2
Phase Shift
(deg)</t>
  </si>
  <si>
    <t>Off</t>
  </si>
  <si>
    <t>Gyro ype</t>
  </si>
  <si>
    <t>MPU6000</t>
  </si>
  <si>
    <t>Gyro Setting</t>
  </si>
  <si>
    <t>Experimental</t>
  </si>
  <si>
    <t>MPU6500</t>
  </si>
  <si>
    <t>IMC20XX</t>
  </si>
  <si>
    <t>N/A</t>
  </si>
  <si>
    <t>DELAY (ms)</t>
  </si>
  <si>
    <t>BF Setting</t>
  </si>
  <si>
    <t>DLPF Cutoff</t>
  </si>
  <si>
    <t>delay =</t>
  </si>
  <si>
    <t>Filter Type</t>
  </si>
  <si>
    <t>PT1</t>
  </si>
  <si>
    <t>BiQUAD Phase Delay
(deg)</t>
  </si>
  <si>
    <t>FIR Phase Delay
(deg)</t>
  </si>
  <si>
    <t>D-Term Notch</t>
  </si>
  <si>
    <t>Gyro Latency (ms)</t>
  </si>
  <si>
    <t>D-Term Latency (ms)</t>
  </si>
  <si>
    <t>TOTAL Latency (ms)</t>
  </si>
  <si>
    <t>Notch 1 Latency (ms)</t>
  </si>
  <si>
    <t>Notch 2 Latency (ms)</t>
  </si>
  <si>
    <t>D-Term LPF Phase Delay (deg)</t>
  </si>
  <si>
    <t>D-Term Notch Phase Shift (deg)</t>
  </si>
  <si>
    <t>D-Term Notch Latency (ms)</t>
  </si>
  <si>
    <t>Change Log</t>
  </si>
  <si>
    <t>V1</t>
  </si>
  <si>
    <t>Released</t>
  </si>
  <si>
    <t>actual --&gt;</t>
  </si>
  <si>
    <t>Noise Rediction</t>
  </si>
  <si>
    <t>dB</t>
  </si>
  <si>
    <t>32k</t>
  </si>
  <si>
    <t>16k</t>
  </si>
  <si>
    <t>8k</t>
  </si>
  <si>
    <t>4k</t>
  </si>
  <si>
    <t>filter gain</t>
  </si>
  <si>
    <t>Q/R</t>
  </si>
  <si>
    <t>R</t>
  </si>
  <si>
    <t>Q</t>
  </si>
  <si>
    <r>
      <rPr>
        <b/>
        <u/>
        <sz val="12"/>
        <color rgb="FF000000"/>
        <rFont val="Calibri"/>
        <family val="2"/>
      </rPr>
      <t>For Cutoff Chart</t>
    </r>
    <r>
      <rPr>
        <b/>
        <sz val="12"/>
        <color rgb="FF000000"/>
        <rFont val="Calibri"/>
        <family val="2"/>
      </rPr>
      <t xml:space="preserve">
FKF cutoff frequency in Hz (based on Gyro sampling rate)</t>
    </r>
  </si>
  <si>
    <r>
      <rPr>
        <b/>
        <u/>
        <sz val="12"/>
        <color rgb="FF000000"/>
        <rFont val="Calibri"/>
        <family val="2"/>
      </rPr>
      <t>For Filter Latency Calc</t>
    </r>
    <r>
      <rPr>
        <b/>
        <sz val="12"/>
        <color rgb="FF000000"/>
        <rFont val="Calibri"/>
        <family val="2"/>
      </rPr>
      <t xml:space="preserve">
FKF cutoff frequency in Hz (based on Gyro sampling rate)</t>
    </r>
  </si>
  <si>
    <t>32k-Normal</t>
  </si>
  <si>
    <t>Sample Rate</t>
  </si>
  <si>
    <t>FIR Phase Delay (ms)</t>
  </si>
  <si>
    <t>PID Rate</t>
  </si>
  <si>
    <t>BF Gyro Rate</t>
  </si>
  <si>
    <t>Gyro Sample Frequency (ms)</t>
  </si>
  <si>
    <t>Hardware Rate</t>
  </si>
  <si>
    <t>Gyro Sample Rate</t>
  </si>
  <si>
    <t>Digital Filtering: https://youtu.be/loHy8v9A8LY</t>
  </si>
  <si>
    <t>IIR vs. FIR: https://youtu.be/GIkTmrR9vfc</t>
  </si>
  <si>
    <t>Resources:</t>
  </si>
  <si>
    <t>Phase Delay: http://www.sengpielaudio.com/calculator-timedelayphase.htm</t>
  </si>
  <si>
    <t>CPU Type</t>
  </si>
  <si>
    <t>Taps</t>
  </si>
  <si>
    <t>~3000</t>
  </si>
  <si>
    <t>32k-Experimental</t>
  </si>
  <si>
    <t>Normal</t>
  </si>
  <si>
    <t>32K</t>
  </si>
  <si>
    <t>16K</t>
  </si>
  <si>
    <t>8K</t>
  </si>
  <si>
    <t>4K</t>
  </si>
  <si>
    <t>ms</t>
  </si>
  <si>
    <t>seconds</t>
  </si>
  <si>
    <t>Item</t>
  </si>
  <si>
    <t>Filter Phase Delay</t>
  </si>
  <si>
    <t>Motor Update Speed</t>
  </si>
  <si>
    <t>RC Smoothing</t>
  </si>
  <si>
    <t>Human Reaction</t>
  </si>
  <si>
    <t>Motor Update</t>
  </si>
  <si>
    <t>F4</t>
  </si>
  <si>
    <t>Lowpass 1 Phase Delay (deg)</t>
  </si>
  <si>
    <t>Lowpass 1 Latency
(ms)</t>
  </si>
  <si>
    <t>Lowpass 2 Phase Delay (deg)</t>
  </si>
  <si>
    <t>Lowpass 2 Latency
(ms)</t>
  </si>
  <si>
    <t>Range</t>
  </si>
  <si>
    <t xml:space="preserve">BeF Q = </t>
  </si>
  <si>
    <t xml:space="preserve">BeF HPF = </t>
  </si>
  <si>
    <t>debug[0]</t>
  </si>
  <si>
    <t>debug[1]</t>
  </si>
  <si>
    <t>debug[2]</t>
  </si>
  <si>
    <t>loopIteration</t>
  </si>
  <si>
    <t>Loop Time</t>
  </si>
  <si>
    <t>Cutoff</t>
  </si>
  <si>
    <t>K(cutoff)</t>
  </si>
  <si>
    <t>gyroADC[0]</t>
  </si>
  <si>
    <t>gyroADC[1]</t>
  </si>
  <si>
    <t>gyroADC[2]</t>
  </si>
  <si>
    <t>PT2</t>
  </si>
  <si>
    <t>Gain</t>
  </si>
  <si>
    <t>Lowpass1 Attenuation</t>
  </si>
  <si>
    <t>Lowpass2 Attenuation</t>
  </si>
  <si>
    <t>= α</t>
  </si>
  <si>
    <t>Freq.</t>
  </si>
  <si>
    <t>PT1 Transfer Function (Amplitude)</t>
  </si>
  <si>
    <t>BiQUAD Transfer Function (Amplitude)</t>
  </si>
  <si>
    <t>D-Term LPF2 Latency (ms)</t>
  </si>
  <si>
    <t>D-Term LPF2 Attenuation</t>
  </si>
  <si>
    <t>D-Term LPF1 Latency (ms)</t>
  </si>
  <si>
    <t>D-Term LPF1 Attenuation</t>
  </si>
  <si>
    <t>Notch 1 Attenuation</t>
  </si>
  <si>
    <t>Notch 2 Attenuation</t>
  </si>
  <si>
    <t>D-term Notch Attenuation</t>
  </si>
  <si>
    <t>TOTAL Attenuation (-dB)</t>
  </si>
  <si>
    <t>TOTAL Attenuation (Amplitude)</t>
  </si>
  <si>
    <t>Dyn Notch</t>
  </si>
  <si>
    <t>Dyn</t>
  </si>
  <si>
    <t>P</t>
  </si>
  <si>
    <t>D</t>
  </si>
  <si>
    <t>I</t>
  </si>
  <si>
    <t>Roll</t>
  </si>
  <si>
    <t>Pitch</t>
  </si>
  <si>
    <t>Yaw</t>
  </si>
  <si>
    <t>final</t>
  </si>
  <si>
    <t>log over idle</t>
  </si>
  <si>
    <t>zero</t>
  </si>
  <si>
    <t>linear</t>
  </si>
  <si>
    <t>basic</t>
  </si>
  <si>
    <t>scaler</t>
  </si>
  <si>
    <t>Throttle</t>
  </si>
  <si>
    <t>log inv</t>
  </si>
  <si>
    <t>log zero point</t>
  </si>
  <si>
    <t>Max</t>
  </si>
  <si>
    <t>diff</t>
  </si>
  <si>
    <t>Min</t>
  </si>
  <si>
    <t>linear inv</t>
  </si>
  <si>
    <t>Idle Value</t>
  </si>
  <si>
    <t>current</t>
  </si>
  <si>
    <t>max.</t>
  </si>
  <si>
    <t>&lt;-- % Throttle</t>
  </si>
  <si>
    <t>Betaflight Defaults</t>
  </si>
  <si>
    <t>Your PIDS</t>
  </si>
  <si>
    <t>CPU Time</t>
  </si>
  <si>
    <t>Gyro
Lowpass 1</t>
  </si>
  <si>
    <t>Gyro
Lowpass 2</t>
  </si>
  <si>
    <t>D-Term
Lowpass1</t>
  </si>
  <si>
    <t>D-Term
Lowpass2</t>
  </si>
  <si>
    <t>TTL Dyn. Notch Latency</t>
  </si>
  <si>
    <t>Gap</t>
  </si>
  <si>
    <t>Offset</t>
  </si>
  <si>
    <t>Breadth</t>
  </si>
  <si>
    <t>Notch</t>
  </si>
  <si>
    <t>Half</t>
  </si>
  <si>
    <t>D-term Gains</t>
  </si>
  <si>
    <t>D-Term Attenuation</t>
  </si>
  <si>
    <t>(rounded)</t>
  </si>
  <si>
    <t>(actual)</t>
  </si>
  <si>
    <t>Min.</t>
  </si>
  <si>
    <t>Auto</t>
  </si>
  <si>
    <t>Notch 1 Transfer Function (Amplitude)</t>
  </si>
  <si>
    <t>Notch 2 Transfer Function (Amplitude)</t>
  </si>
  <si>
    <t>Dyn. Notch 2 Transfer Function (-dB)</t>
  </si>
  <si>
    <t>Gyro DLPF Latency (ms)</t>
  </si>
  <si>
    <t>Dynamic Notch Range</t>
  </si>
  <si>
    <t>Low</t>
  </si>
  <si>
    <t>Med</t>
  </si>
  <si>
    <t>High</t>
  </si>
  <si>
    <t>Max. FFT</t>
  </si>
  <si>
    <t>FFT Max</t>
  </si>
  <si>
    <t>X
(deg)</t>
  </si>
  <si>
    <t>X
(rad)</t>
  </si>
  <si>
    <t>Motion Freq.</t>
  </si>
  <si>
    <t>Sample Freq.</t>
  </si>
  <si>
    <t>Motion
Amplitude</t>
  </si>
  <si>
    <t>&lt;-- Samp. to Signal Ratio</t>
  </si>
  <si>
    <t>P-Scale</t>
  </si>
  <si>
    <t>I-Scale</t>
  </si>
  <si>
    <t>D-Scale</t>
  </si>
  <si>
    <t>D-Term Gain</t>
  </si>
  <si>
    <t>Axis Gain Scale</t>
  </si>
  <si>
    <t>BF Gain Scale
(from code)</t>
  </si>
  <si>
    <t>Gyro Signal</t>
  </si>
  <si>
    <t>D-Term Reaction</t>
  </si>
  <si>
    <t>On</t>
  </si>
  <si>
    <t>Poles</t>
  </si>
  <si>
    <t>eRPM from BBE</t>
  </si>
  <si>
    <t>Motor KV</t>
  </si>
  <si>
    <t>Voltage at @100%</t>
  </si>
  <si>
    <t>eRPM#1</t>
  </si>
  <si>
    <t>eRPM#2</t>
  </si>
  <si>
    <t>100% Throttle RPM</t>
  </si>
  <si>
    <t>Motor Command %</t>
  </si>
  <si>
    <t>Efficiency Loss</t>
  </si>
  <si>
    <t>Actual RPM</t>
  </si>
  <si>
    <t>Calced RPM</t>
  </si>
  <si>
    <t>Top Signal</t>
  </si>
  <si>
    <t>Bottom Signal</t>
  </si>
  <si>
    <t>Differience</t>
  </si>
  <si>
    <t>Signal</t>
  </si>
  <si>
    <t>Motor %</t>
  </si>
  <si>
    <t>Camera Delay</t>
  </si>
  <si>
    <t>RC Packet from TX</t>
  </si>
  <si>
    <t>Yes</t>
  </si>
  <si>
    <t>TPA</t>
  </si>
  <si>
    <t>TPA Break Pt</t>
  </si>
  <si>
    <t>Dp</t>
  </si>
  <si>
    <t>Dr</t>
  </si>
  <si>
    <t>RPM Notches</t>
  </si>
  <si>
    <t>2nd Harm.</t>
  </si>
  <si>
    <t>1st Harm.</t>
  </si>
  <si>
    <t>3rd Harm.</t>
  </si>
  <si>
    <t>1st Phase Shift
(deg)</t>
  </si>
  <si>
    <t>1st LPF Phase Shift
(deg)</t>
  </si>
  <si>
    <t>1st HPF Phase Shift
(deg)</t>
  </si>
  <si>
    <t>1st Transfer Function (Amplitude)</t>
  </si>
  <si>
    <t>1st Attenuation</t>
  </si>
  <si>
    <t>1st Latency (ms)</t>
  </si>
  <si>
    <t>Max FFT</t>
  </si>
  <si>
    <t>2st LPF Phase Shift
(deg)</t>
  </si>
  <si>
    <t>2st HPF Phase Shift
(deg)</t>
  </si>
  <si>
    <t>2st Transfer Function (Amplitude)</t>
  </si>
  <si>
    <t>2st Phase Shift
(deg)</t>
  </si>
  <si>
    <t>2st Attenuation</t>
  </si>
  <si>
    <t>2st Latency (ms)</t>
  </si>
  <si>
    <t>True Q:</t>
  </si>
  <si>
    <t>3rd LPF Phase Shift
(deg)</t>
  </si>
  <si>
    <t>3rd HPF Phase Shift
(deg)</t>
  </si>
  <si>
    <t>3rd Transfer Function (Amplitude)</t>
  </si>
  <si>
    <t>3rd Phase Shift
(deg)</t>
  </si>
  <si>
    <t>3rd Attenuation</t>
  </si>
  <si>
    <t>3rd Latency (ms)</t>
  </si>
  <si>
    <t>Harmonics</t>
  </si>
  <si>
    <t>3rd Harmonic Notches</t>
  </si>
  <si>
    <t>2nd Harmonic Notches</t>
  </si>
  <si>
    <t>Fundamental / 1st Harmonic Notches</t>
  </si>
  <si>
    <t>2nd LPF Phase Shift
(deg)</t>
  </si>
  <si>
    <t>2nd HPF Phase Shift
(deg)</t>
  </si>
  <si>
    <t>2nd Transfer Function (Amplitude)</t>
  </si>
  <si>
    <t>2nd Phase Shift
(deg)</t>
  </si>
  <si>
    <t>2nd Attenuation</t>
  </si>
  <si>
    <t>2nd Latency (ms)</t>
  </si>
  <si>
    <t>Defaults</t>
  </si>
  <si>
    <t>Gyro Filter Multiplier:</t>
  </si>
  <si>
    <t>D-Term Filter Multiplier:</t>
  </si>
  <si>
    <t>TTL RPM Latency</t>
  </si>
  <si>
    <t>Dynamic Notch</t>
  </si>
  <si>
    <t>(from OSD or BBL)</t>
  </si>
  <si>
    <t>P/D Ratio</t>
  </si>
  <si>
    <t>FFT Peak</t>
  </si>
  <si>
    <t>Custom</t>
  </si>
  <si>
    <t>Ctr Freq.</t>
  </si>
  <si>
    <t>P-Gain</t>
  </si>
  <si>
    <t>D-Gain</t>
  </si>
  <si>
    <t>P-Term Reaction</t>
  </si>
  <si>
    <t>PT1 Filter Cutoff</t>
  </si>
  <si>
    <t>D-Term Filtered</t>
  </si>
  <si>
    <t>INPUTS</t>
  </si>
  <si>
    <t>Values</t>
  </si>
  <si>
    <t>Duty Cycle (Abs Value)</t>
  </si>
  <si>
    <t>Duty Cycle (%)</t>
  </si>
  <si>
    <t>Frequency</t>
  </si>
  <si>
    <t>Voltage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</si>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</sst>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(* #,##0.00_);_(* \(#,##0.00\);_(* &quot;-&quot;??_);_(@_)"/>
    <numFmt numFmtId="164" formatCode="0.0"/>
    <numFmt numFmtId="165" formatCode="0&quot;hz&quot;"/>
    <numFmt numFmtId="166" formatCode="0.000"/>
    <numFmt numFmtId="167" formatCode="0\ &quot;ms&quot;"/>
    <numFmt numFmtId="168" formatCode="0\ &quot;hz&quot;"/>
    <numFmt numFmtId="169" formatCode="0.0000"/>
    <numFmt numFmtId="170" formatCode="#,##0\ &quot;hz&quot;"/>
    <numFmt numFmtId="171" formatCode="#,##0&quot;hz&quot;"/>
    <numFmt numFmtId="172" formatCode="0\ &quot;Hz&quot;"/>
    <numFmt numFmtId="173" formatCode="0.000000"/>
    <numFmt numFmtId="174" formatCode="_(* #,##0_);_(* \(#,##0\);_(* &quot;-&quot;??_);_(@_)"/>
    <numFmt numFmtId="175" formatCode="0.0%"/>
    <numFmt numFmtId="176" formatCode="0&quot;%&quot;"/>
  </numFmts>
  <fonts count="4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8.8000000000000007"/>
      <color theme="1"/>
      <name val="Calibri"/>
      <family val="2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2"/>
      <color rgb="FF000000"/>
      <name val="Calibri"/>
      <family val="2"/>
    </font>
    <font>
      <sz val="12"/>
      <color theme="0" tint="-0.34998626667073579"/>
      <name val="Calibri"/>
      <family val="2"/>
    </font>
    <font>
      <b/>
      <sz val="12"/>
      <color rgb="FF000000"/>
      <name val="Calibri"/>
      <family val="2"/>
    </font>
    <font>
      <b/>
      <u/>
      <sz val="12"/>
      <color rgb="FF000000"/>
      <name val="Calibri"/>
      <family val="2"/>
    </font>
    <font>
      <sz val="12"/>
      <name val="Calibri"/>
      <family val="2"/>
    </font>
    <font>
      <sz val="11"/>
      <color theme="0" tint="-0.1499984740745262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rgb="FFFFC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 tint="-0.14999847407452621"/>
      <name val="Calibri"/>
      <family val="2"/>
      <scheme val="minor"/>
    </font>
    <font>
      <sz val="10"/>
      <name val="Arial"/>
      <family val="2"/>
    </font>
    <font>
      <sz val="14"/>
      <name val="Segoe UI"/>
      <family val="2"/>
    </font>
    <font>
      <sz val="10"/>
      <name val="Segoe UI"/>
      <family val="2"/>
    </font>
  </fonts>
  <fills count="3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EB9C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ashed">
        <color rgb="FFFF0000"/>
      </left>
      <right/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rgb="FFFF0000"/>
      </left>
      <right/>
      <top style="double">
        <color auto="1"/>
      </top>
      <bottom/>
      <diagonal/>
    </border>
    <border>
      <left style="thin">
        <color theme="0" tint="-0.34998626667073579"/>
      </left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 tint="-0.499984740745262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dotted">
        <color theme="0" tint="-0.499984740745262"/>
      </right>
      <top/>
      <bottom style="dotted">
        <color theme="0" tint="-0.34998626667073579"/>
      </bottom>
      <diagonal/>
    </border>
    <border>
      <left style="dotted">
        <color theme="0" tint="-0.499984740745262"/>
      </left>
      <right style="thin">
        <color theme="0" tint="-0.499984740745262"/>
      </right>
      <top style="thin">
        <color theme="4" tint="-0.24994659260841701"/>
      </top>
      <bottom style="dotted">
        <color theme="0" tint="-0.499984740745262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dotted">
        <color theme="0" tint="-0.499984740745262"/>
      </right>
      <top style="dotted">
        <color theme="0" tint="-0.34998626667073579"/>
      </top>
      <bottom style="thin">
        <color theme="0" tint="-0.34998626667073579"/>
      </bottom>
      <diagonal/>
    </border>
    <border>
      <left style="dotted">
        <color theme="0" tint="-0.499984740745262"/>
      </left>
      <right style="thin">
        <color theme="0" tint="-0.499984740745262"/>
      </right>
      <top style="dotted">
        <color theme="0" tint="-0.499984740745262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</borders>
  <cellStyleXfs count="9">
    <xf numFmtId="0" fontId="0" fillId="0" borderId="0"/>
    <xf numFmtId="0" fontId="11" fillId="9" borderId="0" applyNumberFormat="0" applyBorder="0" applyAlignment="0" applyProtection="0"/>
    <xf numFmtId="0" fontId="13" fillId="0" borderId="0"/>
    <xf numFmtId="9" fontId="23" fillId="0" borderId="0" applyFont="0" applyFill="0" applyBorder="0" applyAlignment="0" applyProtection="0"/>
    <xf numFmtId="0" fontId="24" fillId="0" borderId="0"/>
    <xf numFmtId="43" fontId="23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43" fontId="38" fillId="0" borderId="0" applyFont="0" applyFill="0" applyBorder="0" applyAlignment="0" applyProtection="0"/>
  </cellStyleXfs>
  <cellXfs count="439">
    <xf numFmtId="0" fontId="0" fillId="0" borderId="0" xfId="0"/>
    <xf numFmtId="0" fontId="0" fillId="0" borderId="0" xfId="0" applyAlignment="1">
      <alignment horizontal="right"/>
    </xf>
    <xf numFmtId="164" fontId="0" fillId="0" borderId="0" xfId="0" applyNumberFormat="1"/>
    <xf numFmtId="166" fontId="0" fillId="0" borderId="0" xfId="0" applyNumberFormat="1" applyAlignment="1">
      <alignment horizontal="center"/>
    </xf>
    <xf numFmtId="0" fontId="1" fillId="6" borderId="0" xfId="0" applyFont="1" applyFill="1" applyAlignment="1" applyProtection="1">
      <alignment horizontal="center"/>
      <protection locked="0"/>
    </xf>
    <xf numFmtId="0" fontId="0" fillId="6" borderId="0" xfId="0" applyFill="1" applyAlignment="1" applyProtection="1">
      <alignment horizontal="center"/>
      <protection locked="0"/>
    </xf>
    <xf numFmtId="0" fontId="7" fillId="6" borderId="0" xfId="0" applyFont="1" applyFill="1" applyAlignment="1" applyProtection="1">
      <alignment horizontal="center"/>
      <protection locked="0"/>
    </xf>
    <xf numFmtId="0" fontId="0" fillId="7" borderId="0" xfId="0" applyFill="1" applyAlignment="1" applyProtection="1">
      <alignment horizontal="center"/>
      <protection locked="0"/>
    </xf>
    <xf numFmtId="0" fontId="0" fillId="16" borderId="0" xfId="0" applyFill="1"/>
    <xf numFmtId="166" fontId="0" fillId="16" borderId="0" xfId="0" applyNumberFormat="1" applyFill="1"/>
    <xf numFmtId="0" fontId="13" fillId="0" borderId="0" xfId="2" applyFont="1" applyAlignment="1"/>
    <xf numFmtId="0" fontId="13" fillId="0" borderId="0" xfId="2" applyFont="1" applyFill="1" applyAlignment="1"/>
    <xf numFmtId="164" fontId="13" fillId="0" borderId="0" xfId="2" applyNumberFormat="1" applyFont="1" applyBorder="1"/>
    <xf numFmtId="164" fontId="13" fillId="0" borderId="0" xfId="2" applyNumberFormat="1" applyFont="1" applyFill="1" applyBorder="1"/>
    <xf numFmtId="166" fontId="13" fillId="0" borderId="0" xfId="2" applyNumberFormat="1" applyFont="1" applyBorder="1"/>
    <xf numFmtId="2" fontId="13" fillId="0" borderId="0" xfId="2" applyNumberFormat="1" applyFont="1" applyBorder="1"/>
    <xf numFmtId="0" fontId="13" fillId="0" borderId="0" xfId="2" applyFont="1" applyBorder="1" applyAlignment="1"/>
    <xf numFmtId="164" fontId="13" fillId="0" borderId="1" xfId="2" applyNumberFormat="1" applyFont="1" applyFill="1" applyBorder="1"/>
    <xf numFmtId="166" fontId="14" fillId="0" borderId="1" xfId="2" applyNumberFormat="1" applyFont="1" applyFill="1" applyBorder="1"/>
    <xf numFmtId="2" fontId="14" fillId="0" borderId="1" xfId="2" applyNumberFormat="1" applyFont="1" applyFill="1" applyBorder="1"/>
    <xf numFmtId="0" fontId="13" fillId="16" borderId="1" xfId="2" applyFont="1" applyFill="1" applyBorder="1" applyAlignment="1">
      <alignment horizontal="right" wrapText="1"/>
    </xf>
    <xf numFmtId="164" fontId="13" fillId="12" borderId="1" xfId="2" applyNumberFormat="1" applyFont="1" applyFill="1" applyBorder="1"/>
    <xf numFmtId="166" fontId="14" fillId="12" borderId="1" xfId="2" applyNumberFormat="1" applyFont="1" applyFill="1" applyBorder="1"/>
    <xf numFmtId="2" fontId="14" fillId="12" borderId="1" xfId="2" applyNumberFormat="1" applyFont="1" applyFill="1" applyBorder="1"/>
    <xf numFmtId="0" fontId="13" fillId="12" borderId="1" xfId="2" applyFont="1" applyFill="1" applyBorder="1" applyAlignment="1">
      <alignment horizontal="right" wrapText="1"/>
    </xf>
    <xf numFmtId="1" fontId="13" fillId="17" borderId="1" xfId="2" applyNumberFormat="1" applyFont="1" applyFill="1" applyBorder="1"/>
    <xf numFmtId="1" fontId="13" fillId="17" borderId="1" xfId="2" applyNumberFormat="1" applyFont="1" applyFill="1" applyBorder="1" applyAlignment="1"/>
    <xf numFmtId="0" fontId="14" fillId="0" borderId="1" xfId="2" applyFont="1" applyFill="1" applyBorder="1"/>
    <xf numFmtId="0" fontId="14" fillId="0" borderId="1" xfId="2" applyFont="1" applyFill="1" applyBorder="1" applyAlignment="1"/>
    <xf numFmtId="0" fontId="13" fillId="17" borderId="1" xfId="2" applyFont="1" applyFill="1" applyBorder="1" applyAlignment="1"/>
    <xf numFmtId="0" fontId="17" fillId="17" borderId="1" xfId="2" applyFont="1" applyFill="1" applyBorder="1" applyAlignment="1"/>
    <xf numFmtId="0" fontId="4" fillId="18" borderId="0" xfId="0" applyFont="1" applyFill="1"/>
    <xf numFmtId="0" fontId="7" fillId="0" borderId="0" xfId="0" applyFont="1" applyFill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center"/>
    </xf>
    <xf numFmtId="169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0" fontId="24" fillId="0" borderId="0" xfId="4"/>
    <xf numFmtId="164" fontId="24" fillId="0" borderId="0" xfId="4" applyNumberFormat="1"/>
    <xf numFmtId="2" fontId="24" fillId="0" borderId="0" xfId="4" applyNumberFormat="1"/>
    <xf numFmtId="0" fontId="25" fillId="0" borderId="0" xfId="4" applyFont="1"/>
    <xf numFmtId="9" fontId="25" fillId="0" borderId="0" xfId="4" applyNumberFormat="1" applyFont="1"/>
    <xf numFmtId="1" fontId="7" fillId="0" borderId="0" xfId="0" applyNumberFormat="1" applyFont="1" applyFill="1" applyAlignment="1" applyProtection="1">
      <alignment horizontal="center"/>
    </xf>
    <xf numFmtId="0" fontId="0" fillId="0" borderId="0" xfId="0" applyFill="1" applyProtection="1"/>
    <xf numFmtId="0" fontId="0" fillId="0" borderId="0" xfId="0" applyProtection="1"/>
    <xf numFmtId="0" fontId="4" fillId="0" borderId="0" xfId="0" applyFont="1" applyFill="1" applyProtection="1"/>
    <xf numFmtId="0" fontId="19" fillId="0" borderId="0" xfId="0" applyFont="1" applyAlignment="1" applyProtection="1">
      <alignment horizontal="center"/>
    </xf>
    <xf numFmtId="0" fontId="0" fillId="10" borderId="0" xfId="0" applyFill="1" applyProtection="1"/>
    <xf numFmtId="0" fontId="0" fillId="15" borderId="0" xfId="0" applyFill="1" applyProtection="1"/>
    <xf numFmtId="0" fontId="0" fillId="15" borderId="0" xfId="0" applyFill="1" applyAlignment="1" applyProtection="1">
      <alignment horizontal="right"/>
    </xf>
    <xf numFmtId="0" fontId="12" fillId="15" borderId="0" xfId="0" applyFont="1" applyFill="1" applyAlignment="1" applyProtection="1">
      <alignment horizontal="right"/>
    </xf>
    <xf numFmtId="0" fontId="19" fillId="0" borderId="0" xfId="0" applyFont="1" applyFill="1" applyProtection="1"/>
    <xf numFmtId="9" fontId="19" fillId="0" borderId="0" xfId="3" applyFont="1" applyAlignment="1" applyProtection="1">
      <alignment horizontal="center"/>
    </xf>
    <xf numFmtId="2" fontId="12" fillId="15" borderId="0" xfId="0" applyNumberFormat="1" applyFont="1" applyFill="1" applyAlignment="1" applyProtection="1">
      <alignment horizontal="right"/>
    </xf>
    <xf numFmtId="0" fontId="0" fillId="15" borderId="0" xfId="0" applyFill="1" applyAlignment="1" applyProtection="1">
      <alignment horizontal="left"/>
    </xf>
    <xf numFmtId="0" fontId="19" fillId="0" borderId="0" xfId="0" applyFont="1" applyProtection="1"/>
    <xf numFmtId="0" fontId="4" fillId="0" borderId="0" xfId="0" applyFont="1" applyProtection="1"/>
    <xf numFmtId="0" fontId="0" fillId="15" borderId="0" xfId="0" applyFill="1" applyAlignment="1" applyProtection="1">
      <alignment horizontal="center"/>
    </xf>
    <xf numFmtId="0" fontId="18" fillId="15" borderId="0" xfId="0" applyFont="1" applyFill="1" applyProtection="1"/>
    <xf numFmtId="0" fontId="4" fillId="5" borderId="0" xfId="0" applyFont="1" applyFill="1" applyProtection="1"/>
    <xf numFmtId="0" fontId="4" fillId="3" borderId="0" xfId="0" applyFont="1" applyFill="1" applyProtection="1"/>
    <xf numFmtId="0" fontId="4" fillId="8" borderId="0" xfId="0" applyFont="1" applyFill="1" applyProtection="1"/>
    <xf numFmtId="0" fontId="11" fillId="4" borderId="0" xfId="1" applyFill="1" applyProtection="1"/>
    <xf numFmtId="0" fontId="10" fillId="2" borderId="0" xfId="0" applyFont="1" applyFill="1" applyAlignment="1" applyProtection="1">
      <alignment vertical="center" textRotation="90"/>
    </xf>
    <xf numFmtId="0" fontId="4" fillId="4" borderId="0" xfId="0" applyFont="1" applyFill="1" applyProtection="1"/>
    <xf numFmtId="0" fontId="7" fillId="15" borderId="0" xfId="0" applyFont="1" applyFill="1" applyAlignment="1" applyProtection="1">
      <alignment horizontal="center" vertical="center" wrapText="1"/>
    </xf>
    <xf numFmtId="0" fontId="0" fillId="0" borderId="0" xfId="0" applyFont="1" applyAlignment="1" applyProtection="1">
      <alignment horizontal="right"/>
    </xf>
    <xf numFmtId="0" fontId="1" fillId="0" borderId="0" xfId="0" applyFont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" fillId="0" borderId="0" xfId="0" applyFont="1" applyAlignment="1" applyProtection="1">
      <alignment horizontal="right"/>
    </xf>
    <xf numFmtId="0" fontId="9" fillId="0" borderId="0" xfId="0" applyFont="1" applyFill="1" applyAlignment="1" applyProtection="1">
      <alignment horizontal="center" vertical="center"/>
    </xf>
    <xf numFmtId="2" fontId="19" fillId="0" borderId="0" xfId="0" applyNumberFormat="1" applyFont="1" applyFill="1" applyAlignment="1" applyProtection="1">
      <alignment horizontal="center"/>
    </xf>
    <xf numFmtId="0" fontId="19" fillId="0" borderId="0" xfId="0" applyFont="1" applyFill="1" applyAlignment="1" applyProtection="1">
      <alignment horizontal="center"/>
    </xf>
    <xf numFmtId="0" fontId="4" fillId="15" borderId="0" xfId="0" applyFont="1" applyFill="1" applyProtection="1"/>
    <xf numFmtId="0" fontId="1" fillId="0" borderId="0" xfId="0" applyFont="1" applyFill="1" applyAlignment="1" applyProtection="1">
      <alignment horizontal="right"/>
    </xf>
    <xf numFmtId="166" fontId="19" fillId="0" borderId="0" xfId="0" applyNumberFormat="1" applyFont="1" applyFill="1" applyAlignment="1" applyProtection="1">
      <alignment horizontal="right"/>
    </xf>
    <xf numFmtId="166" fontId="19" fillId="0" borderId="0" xfId="0" applyNumberFormat="1" applyFont="1" applyFill="1" applyAlignment="1" applyProtection="1">
      <alignment horizontal="center"/>
    </xf>
    <xf numFmtId="0" fontId="0" fillId="0" borderId="0" xfId="0" applyAlignment="1" applyProtection="1">
      <alignment horizontal="right"/>
    </xf>
    <xf numFmtId="0" fontId="1" fillId="5" borderId="0" xfId="0" applyFont="1" applyFill="1" applyAlignment="1" applyProtection="1">
      <alignment horizontal="center"/>
    </xf>
    <xf numFmtId="0" fontId="1" fillId="0" borderId="0" xfId="0" applyFont="1" applyProtection="1"/>
    <xf numFmtId="0" fontId="0" fillId="4" borderId="0" xfId="0" applyFill="1" applyProtection="1"/>
    <xf numFmtId="0" fontId="0" fillId="0" borderId="0" xfId="0" applyFont="1" applyFill="1" applyAlignment="1" applyProtection="1">
      <alignment horizontal="left"/>
    </xf>
    <xf numFmtId="0" fontId="4" fillId="0" borderId="0" xfId="0" applyFont="1" applyAlignment="1" applyProtection="1">
      <alignment horizontal="center"/>
    </xf>
    <xf numFmtId="169" fontId="0" fillId="0" borderId="0" xfId="0" applyNumberFormat="1" applyAlignment="1" applyProtection="1">
      <alignment horizontal="right"/>
    </xf>
    <xf numFmtId="1" fontId="0" fillId="0" borderId="0" xfId="0" applyNumberFormat="1" applyAlignment="1" applyProtection="1">
      <alignment horizontal="center"/>
    </xf>
    <xf numFmtId="0" fontId="0" fillId="5" borderId="0" xfId="0" applyFill="1" applyAlignment="1" applyProtection="1">
      <alignment horizontal="center"/>
    </xf>
    <xf numFmtId="165" fontId="0" fillId="0" borderId="0" xfId="0" applyNumberFormat="1" applyProtection="1"/>
    <xf numFmtId="166" fontId="1" fillId="0" borderId="0" xfId="0" applyNumberFormat="1" applyFont="1" applyFill="1" applyAlignment="1" applyProtection="1">
      <alignment horizontal="center"/>
    </xf>
    <xf numFmtId="0" fontId="0" fillId="0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5" borderId="0" xfId="0" applyFill="1" applyProtection="1"/>
    <xf numFmtId="2" fontId="1" fillId="0" borderId="0" xfId="0" applyNumberFormat="1" applyFont="1" applyAlignment="1" applyProtection="1">
      <alignment horizontal="center"/>
    </xf>
    <xf numFmtId="164" fontId="1" fillId="0" borderId="0" xfId="0" applyNumberFormat="1" applyFont="1" applyAlignment="1" applyProtection="1">
      <alignment horizontal="center"/>
    </xf>
    <xf numFmtId="0" fontId="0" fillId="0" borderId="0" xfId="0" quotePrefix="1" applyProtection="1"/>
    <xf numFmtId="0" fontId="0" fillId="0" borderId="0" xfId="0" applyFont="1" applyAlignment="1" applyProtection="1">
      <alignment horizontal="left"/>
    </xf>
    <xf numFmtId="0" fontId="0" fillId="0" borderId="0" xfId="0" applyFill="1" applyAlignment="1" applyProtection="1">
      <alignment horizontal="right"/>
    </xf>
    <xf numFmtId="166" fontId="0" fillId="0" borderId="0" xfId="0" applyNumberFormat="1" applyFont="1" applyFill="1" applyAlignment="1" applyProtection="1">
      <alignment horizontal="center"/>
    </xf>
    <xf numFmtId="2" fontId="0" fillId="0" borderId="0" xfId="0" applyNumberFormat="1" applyFont="1" applyFill="1" applyAlignment="1" applyProtection="1">
      <alignment horizontal="center"/>
    </xf>
    <xf numFmtId="0" fontId="1" fillId="0" borderId="0" xfId="0" applyFont="1" applyAlignment="1" applyProtection="1">
      <alignment horizontal="center" vertical="top" wrapText="1"/>
    </xf>
    <xf numFmtId="0" fontId="1" fillId="19" borderId="0" xfId="0" applyFont="1" applyFill="1" applyAlignment="1" applyProtection="1">
      <alignment horizontal="center" vertical="top" wrapText="1"/>
    </xf>
    <xf numFmtId="0" fontId="1" fillId="4" borderId="0" xfId="0" applyFont="1" applyFill="1" applyAlignment="1" applyProtection="1">
      <alignment horizontal="center" vertical="top" wrapText="1"/>
    </xf>
    <xf numFmtId="0" fontId="11" fillId="4" borderId="0" xfId="1" applyFill="1" applyAlignment="1" applyProtection="1">
      <alignment horizontal="center" vertical="top" wrapText="1"/>
    </xf>
    <xf numFmtId="0" fontId="1" fillId="15" borderId="0" xfId="0" applyFont="1" applyFill="1" applyAlignment="1" applyProtection="1">
      <alignment horizontal="center" vertical="top" wrapText="1"/>
    </xf>
    <xf numFmtId="0" fontId="1" fillId="10" borderId="0" xfId="0" applyFont="1" applyFill="1" applyAlignment="1" applyProtection="1">
      <alignment horizontal="center" vertical="top" wrapText="1"/>
    </xf>
    <xf numFmtId="166" fontId="0" fillId="0" borderId="0" xfId="0" applyNumberFormat="1" applyAlignment="1" applyProtection="1">
      <alignment horizontal="center"/>
    </xf>
    <xf numFmtId="164" fontId="0" fillId="0" borderId="0" xfId="0" applyNumberFormat="1" applyProtection="1"/>
    <xf numFmtId="2" fontId="0" fillId="0" borderId="0" xfId="0" applyNumberFormat="1" applyProtection="1"/>
    <xf numFmtId="164" fontId="0" fillId="4" borderId="0" xfId="0" applyNumberFormat="1" applyFill="1" applyProtection="1"/>
    <xf numFmtId="164" fontId="0" fillId="4" borderId="0" xfId="0" applyNumberFormat="1" applyFill="1" applyAlignment="1" applyProtection="1"/>
    <xf numFmtId="164" fontId="0" fillId="14" borderId="0" xfId="0" applyNumberFormat="1" applyFill="1" applyAlignment="1" applyProtection="1">
      <alignment horizontal="center"/>
    </xf>
    <xf numFmtId="2" fontId="0" fillId="4" borderId="0" xfId="0" applyNumberFormat="1" applyFill="1" applyAlignment="1" applyProtection="1"/>
    <xf numFmtId="164" fontId="4" fillId="13" borderId="0" xfId="0" applyNumberFormat="1" applyFont="1" applyFill="1" applyAlignment="1" applyProtection="1">
      <alignment horizontal="center"/>
    </xf>
    <xf numFmtId="164" fontId="3" fillId="12" borderId="0" xfId="0" applyNumberFormat="1" applyFont="1" applyFill="1" applyAlignment="1" applyProtection="1">
      <alignment horizontal="center"/>
    </xf>
    <xf numFmtId="166" fontId="4" fillId="11" borderId="0" xfId="0" applyNumberFormat="1" applyFont="1" applyFill="1" applyAlignment="1" applyProtection="1">
      <alignment horizontal="center"/>
    </xf>
    <xf numFmtId="1" fontId="0" fillId="15" borderId="0" xfId="0" applyNumberFormat="1" applyFill="1" applyAlignment="1" applyProtection="1">
      <alignment horizontal="center"/>
    </xf>
    <xf numFmtId="0" fontId="0" fillId="4" borderId="0" xfId="0" applyFill="1" applyAlignment="1" applyProtection="1"/>
    <xf numFmtId="0" fontId="0" fillId="15" borderId="0" xfId="0" quotePrefix="1" applyFill="1" applyProtection="1"/>
    <xf numFmtId="0" fontId="3" fillId="0" borderId="0" xfId="0" applyFont="1" applyProtection="1"/>
    <xf numFmtId="166" fontId="3" fillId="0" borderId="0" xfId="0" applyNumberFormat="1" applyFont="1" applyAlignment="1" applyProtection="1">
      <alignment horizontal="center"/>
    </xf>
    <xf numFmtId="164" fontId="3" fillId="0" borderId="0" xfId="0" applyNumberFormat="1" applyFont="1" applyProtection="1"/>
    <xf numFmtId="2" fontId="3" fillId="0" borderId="0" xfId="0" applyNumberFormat="1" applyFont="1" applyProtection="1"/>
    <xf numFmtId="0" fontId="19" fillId="15" borderId="0" xfId="0" applyFont="1" applyFill="1" applyProtection="1"/>
    <xf numFmtId="0" fontId="19" fillId="15" borderId="0" xfId="0" quotePrefix="1" applyFont="1" applyFill="1" applyProtection="1"/>
    <xf numFmtId="0" fontId="3" fillId="15" borderId="0" xfId="0" applyFont="1" applyFill="1" applyProtection="1"/>
    <xf numFmtId="0" fontId="3" fillId="15" borderId="0" xfId="0" applyFont="1" applyFill="1" applyAlignment="1" applyProtection="1">
      <alignment horizontal="center"/>
    </xf>
    <xf numFmtId="0" fontId="3" fillId="0" borderId="0" xfId="0" applyFont="1" applyFill="1" applyProtection="1"/>
    <xf numFmtId="166" fontId="3" fillId="0" borderId="0" xfId="0" applyNumberFormat="1" applyFont="1" applyFill="1" applyAlignment="1" applyProtection="1">
      <alignment horizontal="center"/>
    </xf>
    <xf numFmtId="0" fontId="5" fillId="0" borderId="0" xfId="0" applyFont="1" applyFill="1" applyProtection="1"/>
    <xf numFmtId="166" fontId="5" fillId="0" borderId="0" xfId="0" applyNumberFormat="1" applyFont="1" applyFill="1" applyAlignment="1" applyProtection="1">
      <alignment horizontal="center"/>
    </xf>
    <xf numFmtId="164" fontId="5" fillId="0" borderId="0" xfId="0" applyNumberFormat="1" applyFont="1" applyProtection="1"/>
    <xf numFmtId="2" fontId="5" fillId="0" borderId="0" xfId="0" applyNumberFormat="1" applyFont="1" applyProtection="1"/>
    <xf numFmtId="2" fontId="5" fillId="10" borderId="0" xfId="0" applyNumberFormat="1" applyFont="1" applyFill="1" applyAlignment="1" applyProtection="1">
      <alignment vertical="center" textRotation="90" wrapText="1"/>
    </xf>
    <xf numFmtId="0" fontId="5" fillId="15" borderId="0" xfId="0" applyFont="1" applyFill="1" applyProtection="1"/>
    <xf numFmtId="0" fontId="5" fillId="15" borderId="0" xfId="0" applyFont="1" applyFill="1" applyAlignment="1" applyProtection="1">
      <alignment horizontal="center"/>
    </xf>
    <xf numFmtId="0" fontId="5" fillId="0" borderId="0" xfId="0" applyFont="1" applyProtection="1"/>
    <xf numFmtId="0" fontId="6" fillId="0" borderId="0" xfId="0" applyFont="1" applyProtection="1"/>
    <xf numFmtId="166" fontId="6" fillId="0" borderId="0" xfId="0" applyNumberFormat="1" applyFont="1" applyAlignment="1" applyProtection="1">
      <alignment horizontal="center"/>
    </xf>
    <xf numFmtId="164" fontId="6" fillId="0" borderId="0" xfId="0" applyNumberFormat="1" applyFont="1" applyProtection="1"/>
    <xf numFmtId="2" fontId="6" fillId="0" borderId="0" xfId="0" applyNumberFormat="1" applyFont="1" applyProtection="1"/>
    <xf numFmtId="164" fontId="6" fillId="4" borderId="0" xfId="0" applyNumberFormat="1" applyFont="1" applyFill="1" applyProtection="1"/>
    <xf numFmtId="0" fontId="6" fillId="4" borderId="0" xfId="0" applyFont="1" applyFill="1" applyProtection="1"/>
    <xf numFmtId="0" fontId="19" fillId="6" borderId="0" xfId="0" applyFont="1" applyFill="1" applyAlignment="1" applyProtection="1">
      <alignment horizontal="center"/>
      <protection locked="0"/>
    </xf>
    <xf numFmtId="1" fontId="19" fillId="6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ont="1" applyAlignment="1" applyProtection="1">
      <alignment horizontal="center"/>
    </xf>
    <xf numFmtId="1" fontId="19" fillId="0" borderId="0" xfId="0" applyNumberFormat="1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1" fontId="0" fillId="0" borderId="0" xfId="0" applyNumberFormat="1" applyProtection="1"/>
    <xf numFmtId="1" fontId="26" fillId="0" borderId="0" xfId="0" applyNumberFormat="1" applyFont="1" applyFill="1" applyAlignment="1" applyProtection="1">
      <alignment horizontal="center"/>
    </xf>
    <xf numFmtId="1" fontId="27" fillId="0" borderId="0" xfId="0" applyNumberFormat="1" applyFont="1" applyAlignment="1" applyProtection="1">
      <alignment horizontal="center"/>
    </xf>
    <xf numFmtId="1" fontId="28" fillId="0" borderId="0" xfId="3" applyNumberFormat="1" applyFont="1" applyFill="1" applyAlignment="1" applyProtection="1">
      <alignment horizontal="center" vertical="center"/>
      <protection locked="0"/>
    </xf>
    <xf numFmtId="0" fontId="0" fillId="0" borderId="4" xfId="0" applyFill="1" applyBorder="1" applyProtection="1"/>
    <xf numFmtId="0" fontId="0" fillId="0" borderId="5" xfId="0" applyFill="1" applyBorder="1" applyProtection="1"/>
    <xf numFmtId="0" fontId="0" fillId="0" borderId="0" xfId="0" applyFill="1" applyBorder="1" applyProtection="1"/>
    <xf numFmtId="0" fontId="1" fillId="0" borderId="0" xfId="0" applyFont="1" applyFill="1" applyBorder="1" applyAlignment="1" applyProtection="1">
      <alignment wrapText="1"/>
    </xf>
    <xf numFmtId="0" fontId="1" fillId="0" borderId="0" xfId="0" applyFont="1" applyBorder="1" applyAlignment="1" applyProtection="1">
      <alignment horizontal="right"/>
    </xf>
    <xf numFmtId="0" fontId="7" fillId="0" borderId="0" xfId="0" applyFont="1" applyFill="1" applyBorder="1" applyAlignment="1" applyProtection="1">
      <alignment horizontal="right"/>
    </xf>
    <xf numFmtId="0" fontId="1" fillId="6" borderId="0" xfId="0" applyFont="1" applyFill="1" applyBorder="1" applyAlignment="1" applyProtection="1">
      <alignment horizontal="center"/>
      <protection locked="0"/>
    </xf>
    <xf numFmtId="0" fontId="0" fillId="0" borderId="7" xfId="0" applyFill="1" applyBorder="1" applyProtection="1"/>
    <xf numFmtId="0" fontId="0" fillId="0" borderId="8" xfId="0" applyFill="1" applyBorder="1" applyProtection="1"/>
    <xf numFmtId="0" fontId="0" fillId="0" borderId="7" xfId="0" applyBorder="1" applyProtection="1"/>
    <xf numFmtId="2" fontId="0" fillId="15" borderId="0" xfId="0" applyNumberFormat="1" applyFill="1" applyAlignment="1" applyProtection="1">
      <alignment horizontal="center"/>
    </xf>
    <xf numFmtId="164" fontId="4" fillId="12" borderId="0" xfId="0" applyNumberFormat="1" applyFont="1" applyFill="1" applyAlignment="1" applyProtection="1">
      <alignment horizontal="center"/>
    </xf>
    <xf numFmtId="166" fontId="6" fillId="0" borderId="0" xfId="0" applyNumberFormat="1" applyFont="1" applyFill="1" applyAlignment="1" applyProtection="1">
      <alignment horizontal="center"/>
    </xf>
    <xf numFmtId="164" fontId="6" fillId="0" borderId="0" xfId="0" applyNumberFormat="1" applyFont="1" applyFill="1" applyProtection="1"/>
    <xf numFmtId="2" fontId="6" fillId="0" borderId="0" xfId="0" applyNumberFormat="1" applyFont="1" applyFill="1" applyProtection="1"/>
    <xf numFmtId="2" fontId="0" fillId="0" borderId="0" xfId="0" applyNumberFormat="1" applyFill="1" applyProtection="1"/>
    <xf numFmtId="164" fontId="0" fillId="0" borderId="0" xfId="0" applyNumberFormat="1" applyFill="1" applyProtection="1"/>
    <xf numFmtId="0" fontId="28" fillId="0" borderId="0" xfId="0" applyFont="1" applyFill="1" applyAlignment="1" applyProtection="1">
      <alignment horizontal="right"/>
    </xf>
    <xf numFmtId="2" fontId="28" fillId="0" borderId="0" xfId="0" applyNumberFormat="1" applyFont="1" applyFill="1" applyAlignment="1" applyProtection="1">
      <alignment horizontal="center"/>
    </xf>
    <xf numFmtId="0" fontId="0" fillId="0" borderId="0" xfId="0" applyFill="1" applyAlignment="1" applyProtection="1">
      <alignment horizontal="right"/>
      <protection locked="0"/>
    </xf>
    <xf numFmtId="0" fontId="1" fillId="20" borderId="0" xfId="0" applyFont="1" applyFill="1" applyAlignment="1" applyProtection="1">
      <alignment horizontal="center"/>
      <protection locked="0"/>
    </xf>
    <xf numFmtId="171" fontId="1" fillId="20" borderId="0" xfId="5" applyNumberFormat="1" applyFont="1" applyFill="1" applyAlignment="1" applyProtection="1">
      <alignment horizontal="center"/>
      <protection locked="0"/>
    </xf>
    <xf numFmtId="0" fontId="28" fillId="0" borderId="0" xfId="0" applyFont="1" applyFill="1" applyBorder="1" applyProtection="1"/>
    <xf numFmtId="9" fontId="28" fillId="0" borderId="0" xfId="3" applyFont="1" applyFill="1" applyBorder="1" applyProtection="1"/>
    <xf numFmtId="2" fontId="0" fillId="0" borderId="0" xfId="0" applyNumberFormat="1" applyAlignment="1" applyProtection="1">
      <alignment horizontal="center"/>
    </xf>
    <xf numFmtId="0" fontId="31" fillId="0" borderId="0" xfId="0" applyFont="1" applyFill="1" applyAlignment="1" applyProtection="1">
      <alignment horizontal="center" wrapText="1"/>
    </xf>
    <xf numFmtId="0" fontId="10" fillId="0" borderId="0" xfId="0" applyFont="1" applyFill="1" applyAlignment="1" applyProtection="1">
      <alignment vertical="center" textRotation="90"/>
    </xf>
    <xf numFmtId="0" fontId="21" fillId="0" borderId="0" xfId="0" applyFont="1" applyFill="1" applyAlignment="1" applyProtection="1">
      <alignment vertical="center" textRotation="90"/>
    </xf>
    <xf numFmtId="0" fontId="22" fillId="0" borderId="0" xfId="0" applyFont="1" applyFill="1" applyAlignment="1" applyProtection="1">
      <alignment vertical="center" textRotation="90"/>
    </xf>
    <xf numFmtId="0" fontId="7" fillId="0" borderId="0" xfId="0" applyFont="1" applyFill="1" applyAlignment="1" applyProtection="1">
      <alignment horizontal="center" vertical="center" wrapText="1"/>
    </xf>
    <xf numFmtId="0" fontId="7" fillId="2" borderId="0" xfId="0" applyFont="1" applyFill="1" applyAlignment="1" applyProtection="1">
      <alignment horizontal="center" vertical="center" wrapText="1"/>
    </xf>
    <xf numFmtId="0" fontId="4" fillId="2" borderId="0" xfId="0" applyFont="1" applyFill="1" applyProtection="1"/>
    <xf numFmtId="0" fontId="0" fillId="2" borderId="0" xfId="0" applyFill="1" applyProtection="1"/>
    <xf numFmtId="0" fontId="1" fillId="2" borderId="0" xfId="0" applyFont="1" applyFill="1" applyAlignment="1" applyProtection="1">
      <alignment horizontal="center" vertical="top" wrapText="1"/>
    </xf>
    <xf numFmtId="164" fontId="0" fillId="2" borderId="0" xfId="0" applyNumberFormat="1" applyFill="1" applyAlignment="1" applyProtection="1">
      <alignment horizontal="center"/>
    </xf>
    <xf numFmtId="0" fontId="7" fillId="16" borderId="0" xfId="0" applyFont="1" applyFill="1" applyAlignment="1" applyProtection="1">
      <alignment horizontal="center" vertical="center" wrapText="1"/>
    </xf>
    <xf numFmtId="0" fontId="19" fillId="16" borderId="0" xfId="0" applyFont="1" applyFill="1" applyProtection="1"/>
    <xf numFmtId="0" fontId="7" fillId="16" borderId="0" xfId="0" applyFont="1" applyFill="1" applyAlignment="1" applyProtection="1">
      <alignment horizontal="center" vertical="top" wrapText="1"/>
    </xf>
    <xf numFmtId="164" fontId="19" fillId="16" borderId="0" xfId="0" applyNumberFormat="1" applyFont="1" applyFill="1" applyAlignment="1" applyProtection="1">
      <alignment horizontal="center"/>
    </xf>
    <xf numFmtId="0" fontId="7" fillId="0" borderId="0" xfId="0" applyFont="1" applyFill="1" applyAlignment="1" applyProtection="1">
      <alignment horizontal="center" vertical="top" wrapText="1"/>
    </xf>
    <xf numFmtId="164" fontId="19" fillId="0" borderId="0" xfId="0" applyNumberFormat="1" applyFont="1" applyFill="1" applyAlignment="1" applyProtection="1">
      <alignment horizontal="center"/>
    </xf>
    <xf numFmtId="0" fontId="9" fillId="22" borderId="0" xfId="0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11" borderId="0" xfId="0" applyFont="1" applyFill="1" applyAlignment="1" applyProtection="1">
      <alignment horizontal="center" vertical="center" wrapText="1"/>
    </xf>
    <xf numFmtId="0" fontId="4" fillId="11" borderId="0" xfId="0" applyFont="1" applyFill="1" applyProtection="1"/>
    <xf numFmtId="0" fontId="2" fillId="11" borderId="0" xfId="0" applyFont="1" applyFill="1" applyAlignment="1" applyProtection="1">
      <alignment horizontal="center" vertical="top" wrapText="1"/>
    </xf>
    <xf numFmtId="164" fontId="4" fillId="11" borderId="0" xfId="0" applyNumberFormat="1" applyFont="1" applyFill="1" applyAlignment="1" applyProtection="1">
      <alignment horizontal="center"/>
    </xf>
    <xf numFmtId="1" fontId="4" fillId="0" borderId="0" xfId="0" applyNumberFormat="1" applyFont="1" applyAlignment="1" applyProtection="1">
      <alignment horizontal="center"/>
    </xf>
    <xf numFmtId="0" fontId="19" fillId="0" borderId="0" xfId="0" applyFont="1" applyFill="1" applyBorder="1" applyProtection="1"/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1" fontId="0" fillId="0" borderId="0" xfId="0" applyNumberFormat="1" applyAlignment="1">
      <alignment horizontal="center"/>
    </xf>
    <xf numFmtId="0" fontId="32" fillId="0" borderId="0" xfId="0" applyFont="1" applyFill="1" applyAlignment="1" applyProtection="1">
      <alignment vertical="center" wrapText="1"/>
    </xf>
    <xf numFmtId="0" fontId="32" fillId="23" borderId="0" xfId="0" applyFont="1" applyFill="1" applyAlignment="1" applyProtection="1">
      <alignment horizontal="center" vertical="center" wrapText="1"/>
    </xf>
    <xf numFmtId="0" fontId="7" fillId="25" borderId="3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vertical="center" wrapText="1"/>
    </xf>
    <xf numFmtId="2" fontId="0" fillId="0" borderId="0" xfId="0" applyNumberFormat="1" applyBorder="1"/>
    <xf numFmtId="0" fontId="0" fillId="0" borderId="0" xfId="0" applyBorder="1"/>
    <xf numFmtId="166" fontId="0" fillId="0" borderId="0" xfId="0" applyNumberFormat="1" applyBorder="1"/>
    <xf numFmtId="173" fontId="0" fillId="0" borderId="0" xfId="0" applyNumberFormat="1" applyFill="1" applyBorder="1" applyProtection="1"/>
    <xf numFmtId="0" fontId="0" fillId="0" borderId="0" xfId="0" applyFont="1" applyFill="1" applyBorder="1" applyAlignment="1" applyProtection="1">
      <alignment wrapText="1"/>
    </xf>
    <xf numFmtId="173" fontId="0" fillId="0" borderId="0" xfId="0" applyNumberFormat="1" applyFont="1" applyFill="1" applyBorder="1" applyAlignment="1" applyProtection="1">
      <alignment wrapText="1"/>
    </xf>
    <xf numFmtId="0" fontId="1" fillId="0" borderId="0" xfId="0" applyFont="1" applyFill="1" applyBorder="1" applyAlignment="1" applyProtection="1">
      <alignment horizontal="center" vertical="top" wrapText="1"/>
    </xf>
    <xf numFmtId="0" fontId="0" fillId="0" borderId="0" xfId="0" applyBorder="1" applyProtection="1"/>
    <xf numFmtId="37" fontId="1" fillId="20" borderId="0" xfId="5" applyNumberFormat="1" applyFont="1" applyFill="1" applyAlignment="1" applyProtection="1">
      <alignment horizontal="center"/>
      <protection locked="0"/>
    </xf>
    <xf numFmtId="2" fontId="4" fillId="0" borderId="0" xfId="0" applyNumberFormat="1" applyFont="1" applyFill="1" applyAlignment="1" applyProtection="1">
      <alignment horizontal="center"/>
    </xf>
    <xf numFmtId="0" fontId="0" fillId="0" borderId="0" xfId="0" applyAlignment="1">
      <alignment horizontal="center"/>
    </xf>
    <xf numFmtId="174" fontId="0" fillId="0" borderId="0" xfId="5" applyNumberFormat="1" applyFont="1" applyAlignment="1">
      <alignment horizontal="center"/>
    </xf>
    <xf numFmtId="174" fontId="0" fillId="0" borderId="0" xfId="5" applyNumberFormat="1" applyFont="1" applyAlignment="1">
      <alignment horizontal="center" vertical="center"/>
    </xf>
    <xf numFmtId="174" fontId="0" fillId="16" borderId="0" xfId="5" applyNumberFormat="1" applyFont="1" applyFill="1" applyAlignment="1">
      <alignment horizontal="center"/>
    </xf>
    <xf numFmtId="9" fontId="0" fillId="0" borderId="0" xfId="3" applyFont="1" applyAlignment="1">
      <alignment horizontal="center"/>
    </xf>
    <xf numFmtId="174" fontId="0" fillId="0" borderId="0" xfId="0" applyNumberFormat="1" applyAlignment="1">
      <alignment horizontal="center"/>
    </xf>
    <xf numFmtId="9" fontId="0" fillId="16" borderId="0" xfId="3" applyFont="1" applyFill="1" applyAlignment="1">
      <alignment horizontal="center"/>
    </xf>
    <xf numFmtId="43" fontId="0" fillId="12" borderId="0" xfId="5" applyNumberFormat="1" applyFont="1" applyFill="1" applyAlignment="1">
      <alignment horizontal="center"/>
    </xf>
    <xf numFmtId="175" fontId="0" fillId="12" borderId="0" xfId="3" applyNumberFormat="1" applyFont="1" applyFill="1" applyAlignment="1">
      <alignment horizontal="center"/>
    </xf>
    <xf numFmtId="9" fontId="0" fillId="0" borderId="0" xfId="3" applyFont="1"/>
    <xf numFmtId="0" fontId="0" fillId="12" borderId="0" xfId="0" applyFill="1"/>
    <xf numFmtId="175" fontId="0" fillId="0" borderId="0" xfId="3" applyNumberFormat="1" applyFont="1"/>
    <xf numFmtId="0" fontId="0" fillId="12" borderId="0" xfId="0" applyFont="1" applyFill="1" applyAlignment="1">
      <alignment horizontal="center"/>
    </xf>
    <xf numFmtId="172" fontId="0" fillId="25" borderId="0" xfId="0" applyNumberFormat="1" applyFont="1" applyFill="1" applyAlignment="1">
      <alignment horizontal="center"/>
    </xf>
    <xf numFmtId="170" fontId="0" fillId="25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43" fontId="19" fillId="0" borderId="0" xfId="5" applyFont="1" applyAlignment="1" applyProtection="1">
      <alignment horizontal="center"/>
    </xf>
    <xf numFmtId="1" fontId="19" fillId="16" borderId="0" xfId="0" applyNumberFormat="1" applyFont="1" applyFill="1" applyAlignment="1" applyProtection="1">
      <alignment horizontal="center"/>
    </xf>
    <xf numFmtId="2" fontId="1" fillId="0" borderId="0" xfId="0" applyNumberFormat="1" applyFont="1" applyFill="1" applyAlignment="1" applyProtection="1">
      <alignment horizontal="center"/>
    </xf>
    <xf numFmtId="1" fontId="27" fillId="0" borderId="0" xfId="0" applyNumberFormat="1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  <protection locked="0"/>
    </xf>
    <xf numFmtId="0" fontId="0" fillId="0" borderId="0" xfId="0" applyFill="1"/>
    <xf numFmtId="164" fontId="1" fillId="0" borderId="0" xfId="0" applyNumberFormat="1" applyFont="1" applyFill="1" applyAlignment="1" applyProtection="1">
      <alignment horizontal="center"/>
    </xf>
    <xf numFmtId="0" fontId="0" fillId="0" borderId="0" xfId="0" quotePrefix="1" applyFill="1" applyProtection="1"/>
    <xf numFmtId="2" fontId="0" fillId="0" borderId="0" xfId="0" applyNumberFormat="1" applyFill="1" applyAlignment="1" applyProtection="1">
      <alignment horizontal="center"/>
    </xf>
    <xf numFmtId="0" fontId="11" fillId="0" borderId="0" xfId="1" applyFill="1" applyProtection="1"/>
    <xf numFmtId="37" fontId="1" fillId="0" borderId="0" xfId="5" applyNumberFormat="1" applyFont="1" applyFill="1" applyAlignment="1" applyProtection="1">
      <alignment horizontal="center"/>
      <protection locked="0"/>
    </xf>
    <xf numFmtId="0" fontId="4" fillId="0" borderId="9" xfId="0" applyFont="1" applyFill="1" applyBorder="1" applyProtection="1"/>
    <xf numFmtId="166" fontId="19" fillId="0" borderId="9" xfId="0" applyNumberFormat="1" applyFont="1" applyFill="1" applyBorder="1" applyAlignment="1" applyProtection="1">
      <alignment horizontal="right"/>
    </xf>
    <xf numFmtId="169" fontId="0" fillId="0" borderId="9" xfId="0" applyNumberFormat="1" applyBorder="1" applyAlignment="1" applyProtection="1">
      <alignment horizontal="right"/>
    </xf>
    <xf numFmtId="1" fontId="0" fillId="0" borderId="9" xfId="0" applyNumberFormat="1" applyBorder="1" applyProtection="1"/>
    <xf numFmtId="0" fontId="0" fillId="0" borderId="9" xfId="0" applyFill="1" applyBorder="1" applyAlignment="1" applyProtection="1">
      <alignment horizontal="right"/>
    </xf>
    <xf numFmtId="0" fontId="1" fillId="0" borderId="9" xfId="0" applyFont="1" applyBorder="1" applyAlignment="1" applyProtection="1">
      <alignment horizontal="center" vertical="top" wrapText="1"/>
    </xf>
    <xf numFmtId="164" fontId="0" fillId="0" borderId="9" xfId="0" applyNumberFormat="1" applyBorder="1" applyProtection="1"/>
    <xf numFmtId="0" fontId="1" fillId="0" borderId="0" xfId="0" applyFont="1" applyBorder="1" applyAlignment="1" applyProtection="1">
      <alignment horizontal="center" vertical="top" wrapText="1"/>
    </xf>
    <xf numFmtId="164" fontId="0" fillId="0" borderId="0" xfId="0" applyNumberFormat="1" applyBorder="1" applyProtection="1"/>
    <xf numFmtId="164" fontId="0" fillId="0" borderId="10" xfId="0" applyNumberFormat="1" applyBorder="1" applyProtection="1"/>
    <xf numFmtId="0" fontId="19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2" fontId="19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/>
    </xf>
    <xf numFmtId="1" fontId="0" fillId="0" borderId="0" xfId="0" applyNumberFormat="1" applyBorder="1" applyAlignment="1" applyProtection="1">
      <alignment horizontal="center"/>
    </xf>
    <xf numFmtId="1" fontId="27" fillId="0" borderId="0" xfId="0" applyNumberFormat="1" applyFont="1" applyBorder="1" applyAlignment="1" applyProtection="1">
      <alignment horizontal="center"/>
    </xf>
    <xf numFmtId="9" fontId="7" fillId="0" borderId="0" xfId="0" applyNumberFormat="1" applyFont="1" applyFill="1" applyBorder="1" applyAlignment="1" applyProtection="1">
      <alignment horizontal="center"/>
      <protection locked="0"/>
    </xf>
    <xf numFmtId="1" fontId="26" fillId="0" borderId="0" xfId="0" applyNumberFormat="1" applyFont="1" applyFill="1" applyBorder="1" applyAlignment="1" applyProtection="1">
      <alignment horizontal="center"/>
    </xf>
    <xf numFmtId="0" fontId="0" fillId="7" borderId="0" xfId="0" applyFill="1" applyBorder="1" applyAlignment="1" applyProtection="1">
      <alignment horizontal="center"/>
      <protection locked="0"/>
    </xf>
    <xf numFmtId="1" fontId="27" fillId="0" borderId="0" xfId="0" applyNumberFormat="1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right"/>
    </xf>
    <xf numFmtId="164" fontId="3" fillId="0" borderId="9" xfId="0" applyNumberFormat="1" applyFont="1" applyBorder="1" applyProtection="1"/>
    <xf numFmtId="164" fontId="3" fillId="0" borderId="0" xfId="0" applyNumberFormat="1" applyFont="1" applyBorder="1" applyProtection="1"/>
    <xf numFmtId="164" fontId="3" fillId="0" borderId="10" xfId="0" applyNumberFormat="1" applyFont="1" applyBorder="1" applyProtection="1"/>
    <xf numFmtId="164" fontId="5" fillId="0" borderId="9" xfId="0" applyNumberFormat="1" applyFont="1" applyBorder="1" applyProtection="1"/>
    <xf numFmtId="164" fontId="5" fillId="0" borderId="0" xfId="0" applyNumberFormat="1" applyFont="1" applyBorder="1" applyProtection="1"/>
    <xf numFmtId="164" fontId="5" fillId="0" borderId="10" xfId="0" applyNumberFormat="1" applyFont="1" applyBorder="1" applyProtection="1"/>
    <xf numFmtId="170" fontId="28" fillId="0" borderId="0" xfId="5" applyNumberFormat="1" applyFont="1" applyFill="1" applyAlignment="1" applyProtection="1">
      <alignment horizontal="center"/>
    </xf>
    <xf numFmtId="0" fontId="33" fillId="0" borderId="0" xfId="0" applyFont="1" applyFill="1" applyAlignment="1" applyProtection="1">
      <alignment horizontal="right"/>
    </xf>
    <xf numFmtId="0" fontId="28" fillId="0" borderId="0" xfId="0" applyFont="1" applyFill="1" applyAlignment="1" applyProtection="1">
      <alignment horizontal="right"/>
      <protection locked="0"/>
    </xf>
    <xf numFmtId="0" fontId="36" fillId="0" borderId="0" xfId="0" applyFont="1" applyFill="1" applyAlignment="1" applyProtection="1">
      <alignment horizontal="right"/>
    </xf>
    <xf numFmtId="0" fontId="1" fillId="0" borderId="7" xfId="0" applyFont="1" applyFill="1" applyBorder="1" applyAlignment="1" applyProtection="1">
      <alignment horizontal="left" vertical="center"/>
    </xf>
    <xf numFmtId="0" fontId="0" fillId="0" borderId="7" xfId="0" applyFill="1" applyBorder="1" applyAlignment="1" applyProtection="1">
      <alignment horizontal="center" vertical="center"/>
    </xf>
    <xf numFmtId="0" fontId="19" fillId="0" borderId="7" xfId="0" applyFont="1" applyFill="1" applyBorder="1" applyProtection="1"/>
    <xf numFmtId="1" fontId="29" fillId="0" borderId="7" xfId="0" applyNumberFormat="1" applyFont="1" applyFill="1" applyBorder="1" applyAlignment="1" applyProtection="1">
      <alignment horizontal="center" vertical="center"/>
    </xf>
    <xf numFmtId="176" fontId="29" fillId="0" borderId="0" xfId="0" applyNumberFormat="1" applyFont="1" applyFill="1" applyAlignment="1" applyProtection="1">
      <alignment horizontal="center" vertical="center"/>
    </xf>
    <xf numFmtId="164" fontId="34" fillId="0" borderId="0" xfId="0" applyNumberFormat="1" applyFont="1" applyAlignment="1" applyProtection="1">
      <alignment horizontal="center" vertical="center"/>
    </xf>
    <xf numFmtId="0" fontId="0" fillId="0" borderId="4" xfId="0" applyBorder="1" applyProtection="1"/>
    <xf numFmtId="0" fontId="4" fillId="0" borderId="0" xfId="0" applyFont="1" applyFill="1" applyBorder="1" applyProtection="1"/>
    <xf numFmtId="166" fontId="19" fillId="0" borderId="0" xfId="0" applyNumberFormat="1" applyFont="1" applyFill="1" applyBorder="1" applyAlignment="1" applyProtection="1">
      <alignment horizontal="right"/>
    </xf>
    <xf numFmtId="37" fontId="1" fillId="20" borderId="0" xfId="5" applyNumberFormat="1" applyFont="1" applyFill="1" applyBorder="1" applyAlignment="1" applyProtection="1">
      <alignment horizontal="center"/>
      <protection locked="0"/>
    </xf>
    <xf numFmtId="169" fontId="0" fillId="0" borderId="0" xfId="0" applyNumberFormat="1" applyBorder="1" applyAlignment="1" applyProtection="1">
      <alignment horizontal="right"/>
    </xf>
    <xf numFmtId="9" fontId="1" fillId="20" borderId="0" xfId="5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Border="1" applyProtection="1"/>
    <xf numFmtId="171" fontId="1" fillId="20" borderId="0" xfId="5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right"/>
    </xf>
    <xf numFmtId="0" fontId="1" fillId="20" borderId="0" xfId="0" applyFont="1" applyFill="1" applyBorder="1" applyAlignment="1" applyProtection="1">
      <alignment horizontal="center"/>
      <protection locked="0"/>
    </xf>
    <xf numFmtId="0" fontId="1" fillId="27" borderId="0" xfId="0" applyFont="1" applyFill="1" applyBorder="1" applyAlignment="1" applyProtection="1">
      <alignment horizontal="center" vertical="top" wrapText="1"/>
    </xf>
    <xf numFmtId="0" fontId="1" fillId="27" borderId="10" xfId="0" applyFont="1" applyFill="1" applyBorder="1" applyAlignment="1" applyProtection="1">
      <alignment horizontal="center" vertical="top" wrapText="1"/>
    </xf>
    <xf numFmtId="0" fontId="1" fillId="28" borderId="0" xfId="0" applyFont="1" applyFill="1" applyBorder="1" applyAlignment="1" applyProtection="1">
      <alignment horizontal="center" vertical="top" wrapText="1"/>
    </xf>
    <xf numFmtId="0" fontId="1" fillId="28" borderId="10" xfId="0" applyFont="1" applyFill="1" applyBorder="1" applyAlignment="1" applyProtection="1">
      <alignment horizontal="center" vertical="top" wrapText="1"/>
    </xf>
    <xf numFmtId="0" fontId="1" fillId="30" borderId="0" xfId="0" applyFont="1" applyFill="1" applyBorder="1" applyAlignment="1" applyProtection="1">
      <alignment horizontal="center" vertical="top" wrapText="1"/>
    </xf>
    <xf numFmtId="0" fontId="1" fillId="30" borderId="10" xfId="0" applyFont="1" applyFill="1" applyBorder="1" applyAlignment="1" applyProtection="1">
      <alignment horizontal="center" vertical="top" wrapText="1"/>
    </xf>
    <xf numFmtId="0" fontId="1" fillId="25" borderId="0" xfId="0" applyFont="1" applyFill="1" applyAlignment="1" applyProtection="1">
      <alignment horizontal="center" vertical="top" wrapText="1"/>
    </xf>
    <xf numFmtId="0" fontId="1" fillId="26" borderId="9" xfId="0" applyFont="1" applyFill="1" applyBorder="1" applyAlignment="1" applyProtection="1">
      <alignment horizontal="center" vertical="top" wrapText="1"/>
    </xf>
    <xf numFmtId="0" fontId="1" fillId="26" borderId="10" xfId="0" applyFont="1" applyFill="1" applyBorder="1" applyAlignment="1" applyProtection="1">
      <alignment horizontal="center" vertical="top" wrapText="1"/>
    </xf>
    <xf numFmtId="0" fontId="4" fillId="0" borderId="0" xfId="0" applyFont="1" applyFill="1" applyAlignment="1" applyProtection="1">
      <alignment horizontal="center" vertical="center"/>
      <protection locked="0"/>
    </xf>
    <xf numFmtId="164" fontId="7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  <protection locked="0"/>
    </xf>
    <xf numFmtId="1" fontId="7" fillId="0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Font="1" applyFill="1" applyBorder="1" applyAlignment="1" applyProtection="1">
      <alignment horizontal="left"/>
    </xf>
    <xf numFmtId="0" fontId="0" fillId="0" borderId="0" xfId="0" applyFill="1" applyBorder="1" applyAlignment="1">
      <alignment vertical="center"/>
    </xf>
    <xf numFmtId="0" fontId="4" fillId="0" borderId="0" xfId="0" applyFont="1" applyFill="1" applyAlignment="1" applyProtection="1">
      <alignment horizontal="center"/>
    </xf>
    <xf numFmtId="0" fontId="19" fillId="0" borderId="0" xfId="0" applyFont="1" applyAlignment="1" applyProtection="1">
      <alignment horizontal="left"/>
    </xf>
    <xf numFmtId="0" fontId="0" fillId="0" borderId="0" xfId="0" applyBorder="1" applyAlignment="1" applyProtection="1">
      <alignment horizontal="right"/>
    </xf>
    <xf numFmtId="0" fontId="0" fillId="20" borderId="0" xfId="0" applyFill="1" applyProtection="1">
      <protection locked="0"/>
    </xf>
    <xf numFmtId="165" fontId="0" fillId="0" borderId="0" xfId="0" applyNumberFormat="1" applyBorder="1" applyAlignment="1" applyProtection="1">
      <alignment horizontal="center"/>
    </xf>
    <xf numFmtId="165" fontId="1" fillId="20" borderId="0" xfId="0" applyNumberFormat="1" applyFont="1" applyFill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</xf>
    <xf numFmtId="165" fontId="1" fillId="6" borderId="0" xfId="0" applyNumberFormat="1" applyFont="1" applyFill="1" applyAlignment="1" applyProtection="1">
      <alignment horizontal="center"/>
      <protection locked="0"/>
    </xf>
    <xf numFmtId="165" fontId="20" fillId="0" borderId="0" xfId="0" applyNumberFormat="1" applyFont="1" applyFill="1" applyAlignment="1" applyProtection="1">
      <alignment horizontal="center"/>
    </xf>
    <xf numFmtId="164" fontId="3" fillId="2" borderId="0" xfId="0" applyNumberFormat="1" applyFont="1" applyFill="1" applyAlignment="1" applyProtection="1">
      <alignment horizontal="center"/>
    </xf>
    <xf numFmtId="164" fontId="3" fillId="16" borderId="0" xfId="0" applyNumberFormat="1" applyFont="1" applyFill="1" applyAlignment="1" applyProtection="1">
      <alignment horizontal="center"/>
    </xf>
    <xf numFmtId="2" fontId="3" fillId="0" borderId="0" xfId="0" applyNumberFormat="1" applyFont="1" applyFill="1" applyAlignment="1" applyProtection="1">
      <alignment horizontal="center"/>
    </xf>
    <xf numFmtId="164" fontId="3" fillId="0" borderId="0" xfId="0" applyNumberFormat="1" applyFont="1" applyFill="1" applyAlignment="1" applyProtection="1">
      <alignment horizontal="center"/>
    </xf>
    <xf numFmtId="2" fontId="3" fillId="15" borderId="0" xfId="0" applyNumberFormat="1" applyFont="1" applyFill="1" applyAlignment="1" applyProtection="1">
      <alignment horizontal="center"/>
    </xf>
    <xf numFmtId="164" fontId="5" fillId="2" borderId="0" xfId="0" applyNumberFormat="1" applyFont="1" applyFill="1" applyAlignment="1" applyProtection="1">
      <alignment horizontal="center"/>
    </xf>
    <xf numFmtId="164" fontId="5" fillId="16" borderId="0" xfId="0" applyNumberFormat="1" applyFont="1" applyFill="1" applyAlignment="1" applyProtection="1">
      <alignment horizontal="center"/>
    </xf>
    <xf numFmtId="2" fontId="5" fillId="0" borderId="0" xfId="0" applyNumberFormat="1" applyFont="1" applyFill="1" applyAlignment="1" applyProtection="1">
      <alignment horizontal="center"/>
    </xf>
    <xf numFmtId="164" fontId="5" fillId="0" borderId="0" xfId="0" applyNumberFormat="1" applyFont="1" applyFill="1" applyAlignment="1" applyProtection="1">
      <alignment horizontal="center"/>
    </xf>
    <xf numFmtId="2" fontId="5" fillId="15" borderId="0" xfId="0" applyNumberFormat="1" applyFont="1" applyFill="1" applyAlignment="1" applyProtection="1">
      <alignment horizontal="center"/>
    </xf>
    <xf numFmtId="1" fontId="18" fillId="0" borderId="0" xfId="0" applyNumberFormat="1" applyFont="1" applyProtection="1"/>
    <xf numFmtId="164" fontId="18" fillId="0" borderId="0" xfId="0" applyNumberFormat="1" applyFont="1" applyAlignment="1" applyProtection="1">
      <alignment horizontal="center"/>
    </xf>
    <xf numFmtId="164" fontId="18" fillId="5" borderId="0" xfId="0" applyNumberFormat="1" applyFont="1" applyFill="1" applyAlignment="1" applyProtection="1">
      <alignment horizontal="center"/>
    </xf>
    <xf numFmtId="164" fontId="18" fillId="0" borderId="0" xfId="0" applyNumberFormat="1" applyFont="1" applyProtection="1"/>
    <xf numFmtId="164" fontId="18" fillId="4" borderId="0" xfId="0" applyNumberFormat="1" applyFont="1" applyFill="1" applyProtection="1"/>
    <xf numFmtId="164" fontId="18" fillId="0" borderId="0" xfId="0" applyNumberFormat="1" applyFont="1" applyBorder="1" applyProtection="1"/>
    <xf numFmtId="164" fontId="18" fillId="0" borderId="10" xfId="0" applyNumberFormat="1" applyFont="1" applyBorder="1" applyProtection="1"/>
    <xf numFmtId="164" fontId="18" fillId="0" borderId="9" xfId="0" applyNumberFormat="1" applyFont="1" applyBorder="1" applyProtection="1"/>
    <xf numFmtId="164" fontId="18" fillId="2" borderId="0" xfId="0" applyNumberFormat="1" applyFont="1" applyFill="1" applyAlignment="1" applyProtection="1">
      <alignment horizontal="center"/>
    </xf>
    <xf numFmtId="164" fontId="18" fillId="4" borderId="0" xfId="1" applyNumberFormat="1" applyFont="1" applyFill="1" applyProtection="1"/>
    <xf numFmtId="164" fontId="37" fillId="0" borderId="0" xfId="0" applyNumberFormat="1" applyFont="1" applyFill="1" applyAlignment="1" applyProtection="1">
      <alignment vertical="center" textRotation="90"/>
    </xf>
    <xf numFmtId="164" fontId="18" fillId="16" borderId="0" xfId="0" applyNumberFormat="1" applyFont="1" applyFill="1" applyAlignment="1" applyProtection="1">
      <alignment horizontal="center"/>
    </xf>
    <xf numFmtId="164" fontId="18" fillId="11" borderId="0" xfId="0" applyNumberFormat="1" applyFont="1" applyFill="1" applyAlignment="1" applyProtection="1">
      <alignment horizontal="center"/>
    </xf>
    <xf numFmtId="2" fontId="18" fillId="0" borderId="0" xfId="0" applyNumberFormat="1" applyFont="1" applyFill="1" applyAlignment="1" applyProtection="1">
      <alignment horizontal="center"/>
    </xf>
    <xf numFmtId="164" fontId="18" fillId="0" borderId="0" xfId="0" applyNumberFormat="1" applyFont="1" applyFill="1" applyAlignment="1" applyProtection="1">
      <alignment horizontal="center"/>
    </xf>
    <xf numFmtId="2" fontId="18" fillId="15" borderId="0" xfId="0" applyNumberFormat="1" applyFont="1" applyFill="1" applyAlignment="1" applyProtection="1">
      <alignment horizontal="center"/>
    </xf>
    <xf numFmtId="164" fontId="18" fillId="15" borderId="0" xfId="0" applyNumberFormat="1" applyFont="1" applyFill="1" applyAlignment="1" applyProtection="1">
      <alignment horizontal="center"/>
    </xf>
    <xf numFmtId="164" fontId="18" fillId="10" borderId="0" xfId="0" applyNumberFormat="1" applyFont="1" applyFill="1" applyProtection="1"/>
    <xf numFmtId="164" fontId="18" fillId="15" borderId="0" xfId="0" applyNumberFormat="1" applyFont="1" applyFill="1" applyProtection="1"/>
    <xf numFmtId="0" fontId="18" fillId="0" borderId="0" xfId="0" applyFont="1" applyProtection="1"/>
    <xf numFmtId="166" fontId="18" fillId="0" borderId="0" xfId="0" applyNumberFormat="1" applyFont="1" applyAlignment="1" applyProtection="1">
      <alignment horizontal="center"/>
    </xf>
    <xf numFmtId="0" fontId="18" fillId="5" borderId="0" xfId="0" applyFont="1" applyFill="1" applyAlignment="1" applyProtection="1">
      <alignment horizontal="center"/>
    </xf>
    <xf numFmtId="2" fontId="18" fillId="0" borderId="0" xfId="0" applyNumberFormat="1" applyFont="1" applyProtection="1"/>
    <xf numFmtId="0" fontId="18" fillId="4" borderId="0" xfId="1" applyFont="1" applyFill="1" applyProtection="1"/>
    <xf numFmtId="0" fontId="37" fillId="0" borderId="0" xfId="0" applyFont="1" applyFill="1" applyAlignment="1" applyProtection="1">
      <alignment vertical="center" textRotation="90"/>
    </xf>
    <xf numFmtId="0" fontId="18" fillId="4" borderId="0" xfId="0" applyFont="1" applyFill="1" applyProtection="1"/>
    <xf numFmtId="0" fontId="18" fillId="10" borderId="0" xfId="0" applyFont="1" applyFill="1" applyProtection="1"/>
    <xf numFmtId="0" fontId="18" fillId="15" borderId="0" xfId="0" applyFont="1" applyFill="1" applyAlignment="1" applyProtection="1">
      <alignment horizontal="center"/>
    </xf>
    <xf numFmtId="0" fontId="0" fillId="29" borderId="0" xfId="0" applyFill="1" applyProtection="1"/>
    <xf numFmtId="0" fontId="0" fillId="29" borderId="0" xfId="0" applyFill="1"/>
    <xf numFmtId="0" fontId="1" fillId="29" borderId="0" xfId="0" applyFont="1" applyFill="1" applyAlignment="1" applyProtection="1">
      <alignment horizontal="center" vertical="top" wrapText="1"/>
    </xf>
    <xf numFmtId="0" fontId="0" fillId="0" borderId="0" xfId="0" applyAlignment="1">
      <alignment horizontal="center"/>
    </xf>
    <xf numFmtId="0" fontId="35" fillId="0" borderId="0" xfId="0" applyFont="1" applyFill="1" applyBorder="1" applyAlignment="1" applyProtection="1">
      <alignment horizontal="right" vertical="center"/>
    </xf>
    <xf numFmtId="0" fontId="35" fillId="0" borderId="6" xfId="0" applyFont="1" applyFill="1" applyBorder="1" applyAlignment="1" applyProtection="1">
      <alignment horizontal="right" vertical="center"/>
    </xf>
    <xf numFmtId="0" fontId="30" fillId="25" borderId="11" xfId="0" applyFont="1" applyFill="1" applyBorder="1" applyAlignment="1" applyProtection="1">
      <alignment horizontal="center" vertical="center" wrapText="1"/>
    </xf>
    <xf numFmtId="0" fontId="30" fillId="25" borderId="4" xfId="0" applyFont="1" applyFill="1" applyBorder="1" applyAlignment="1" applyProtection="1">
      <alignment horizontal="center" vertical="center" wrapText="1"/>
    </xf>
    <xf numFmtId="0" fontId="1" fillId="30" borderId="0" xfId="0" applyFont="1" applyFill="1" applyBorder="1" applyAlignment="1" applyProtection="1">
      <alignment horizontal="center" wrapText="1"/>
    </xf>
    <xf numFmtId="0" fontId="1" fillId="30" borderId="10" xfId="0" applyFont="1" applyFill="1" applyBorder="1" applyAlignment="1" applyProtection="1">
      <alignment horizontal="center" wrapText="1"/>
    </xf>
    <xf numFmtId="0" fontId="1" fillId="27" borderId="0" xfId="0" applyFont="1" applyFill="1" applyBorder="1" applyAlignment="1" applyProtection="1">
      <alignment horizontal="center" wrapText="1"/>
    </xf>
    <xf numFmtId="0" fontId="1" fillId="27" borderId="10" xfId="0" applyFont="1" applyFill="1" applyBorder="1" applyAlignment="1" applyProtection="1">
      <alignment horizontal="center" wrapText="1"/>
    </xf>
    <xf numFmtId="0" fontId="9" fillId="29" borderId="0" xfId="0" applyFont="1" applyFill="1" applyBorder="1" applyAlignment="1" applyProtection="1">
      <alignment horizontal="center" vertical="center" wrapText="1"/>
    </xf>
    <xf numFmtId="0" fontId="1" fillId="28" borderId="0" xfId="0" applyFont="1" applyFill="1" applyBorder="1" applyAlignment="1" applyProtection="1">
      <alignment horizontal="center" wrapText="1"/>
    </xf>
    <xf numFmtId="0" fontId="1" fillId="28" borderId="10" xfId="0" applyFont="1" applyFill="1" applyBorder="1" applyAlignment="1" applyProtection="1">
      <alignment horizontal="center" wrapText="1"/>
    </xf>
    <xf numFmtId="0" fontId="7" fillId="12" borderId="0" xfId="0" applyFont="1" applyFill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2" fontId="3" fillId="4" borderId="0" xfId="0" applyNumberFormat="1" applyFont="1" applyFill="1" applyAlignment="1" applyProtection="1">
      <alignment horizontal="center" vertical="center" textRotation="90" wrapText="1"/>
    </xf>
    <xf numFmtId="2" fontId="5" fillId="4" borderId="0" xfId="0" applyNumberFormat="1" applyFont="1" applyFill="1" applyAlignment="1" applyProtection="1">
      <alignment horizontal="center" vertical="center" textRotation="90" wrapText="1"/>
    </xf>
    <xf numFmtId="0" fontId="9" fillId="23" borderId="0" xfId="0" applyFont="1" applyFill="1" applyAlignment="1" applyProtection="1">
      <alignment horizontal="center" vertical="center" wrapText="1"/>
    </xf>
    <xf numFmtId="0" fontId="9" fillId="23" borderId="0" xfId="0" applyFont="1" applyFill="1" applyAlignment="1" applyProtection="1">
      <alignment horizontal="center" vertical="center"/>
    </xf>
    <xf numFmtId="164" fontId="5" fillId="4" borderId="0" xfId="0" applyNumberFormat="1" applyFont="1" applyFill="1" applyAlignment="1" applyProtection="1">
      <alignment horizontal="center" vertical="center" textRotation="90" wrapText="1"/>
    </xf>
    <xf numFmtId="0" fontId="9" fillId="24" borderId="0" xfId="0" applyFont="1" applyFill="1" applyAlignment="1" applyProtection="1">
      <alignment horizontal="center" vertical="center" wrapText="1"/>
    </xf>
    <xf numFmtId="0" fontId="9" fillId="24" borderId="0" xfId="0" applyFont="1" applyFill="1" applyAlignment="1" applyProtection="1">
      <alignment horizontal="center" vertical="center"/>
    </xf>
    <xf numFmtId="164" fontId="3" fillId="4" borderId="0" xfId="0" applyNumberFormat="1" applyFont="1" applyFill="1" applyAlignment="1" applyProtection="1">
      <alignment horizontal="center" vertical="center" textRotation="90" wrapText="1"/>
    </xf>
    <xf numFmtId="0" fontId="7" fillId="0" borderId="0" xfId="0" applyFont="1" applyFill="1" applyBorder="1" applyAlignment="1" applyProtection="1">
      <alignment horizontal="center"/>
    </xf>
    <xf numFmtId="0" fontId="3" fillId="5" borderId="0" xfId="0" applyFont="1" applyFill="1" applyAlignment="1" applyProtection="1">
      <alignment horizontal="center" vertical="center" textRotation="90"/>
    </xf>
    <xf numFmtId="2" fontId="3" fillId="10" borderId="0" xfId="0" applyNumberFormat="1" applyFont="1" applyFill="1" applyAlignment="1" applyProtection="1">
      <alignment horizontal="center" vertical="center" textRotation="90"/>
    </xf>
    <xf numFmtId="2" fontId="20" fillId="11" borderId="0" xfId="1" applyNumberFormat="1" applyFont="1" applyFill="1" applyAlignment="1" applyProtection="1">
      <alignment horizontal="left" vertical="center" textRotation="90" wrapText="1"/>
    </xf>
    <xf numFmtId="2" fontId="5" fillId="12" borderId="0" xfId="1" applyNumberFormat="1" applyFont="1" applyFill="1" applyAlignment="1" applyProtection="1">
      <alignment horizontal="left" vertical="center" textRotation="90" wrapText="1"/>
    </xf>
    <xf numFmtId="0" fontId="9" fillId="2" borderId="0" xfId="0" applyFont="1" applyFill="1" applyAlignment="1" applyProtection="1">
      <alignment horizontal="center" vertical="center"/>
    </xf>
    <xf numFmtId="0" fontId="9" fillId="13" borderId="0" xfId="0" applyFont="1" applyFill="1" applyAlignment="1" applyProtection="1">
      <alignment horizontal="center" vertical="center" wrapText="1"/>
    </xf>
    <xf numFmtId="0" fontId="9" fillId="13" borderId="0" xfId="0" applyFont="1" applyFill="1" applyAlignment="1" applyProtection="1">
      <alignment horizontal="center" vertical="center"/>
    </xf>
    <xf numFmtId="0" fontId="9" fillId="17" borderId="0" xfId="0" applyFont="1" applyFill="1" applyAlignment="1" applyProtection="1">
      <alignment horizontal="center" vertical="center" wrapText="1"/>
    </xf>
    <xf numFmtId="0" fontId="9" fillId="17" borderId="0" xfId="0" applyFont="1" applyFill="1" applyAlignment="1" applyProtection="1">
      <alignment horizontal="center" vertical="center"/>
    </xf>
    <xf numFmtId="0" fontId="30" fillId="12" borderId="0" xfId="0" applyFont="1" applyFill="1" applyAlignment="1" applyProtection="1">
      <alignment horizontal="center" vertical="center" wrapText="1"/>
    </xf>
    <xf numFmtId="0" fontId="30" fillId="12" borderId="0" xfId="0" applyFont="1" applyFill="1" applyAlignment="1" applyProtection="1">
      <alignment horizontal="center" vertical="center"/>
    </xf>
    <xf numFmtId="0" fontId="30" fillId="21" borderId="0" xfId="0" applyFont="1" applyFill="1" applyAlignment="1" applyProtection="1">
      <alignment horizontal="center" vertical="center" wrapText="1"/>
    </xf>
    <xf numFmtId="0" fontId="30" fillId="21" borderId="0" xfId="0" applyFont="1" applyFill="1" applyAlignment="1" applyProtection="1">
      <alignment horizontal="center" vertical="center"/>
    </xf>
    <xf numFmtId="0" fontId="30" fillId="16" borderId="0" xfId="0" applyFont="1" applyFill="1" applyAlignment="1" applyProtection="1">
      <alignment horizontal="center" vertical="center" wrapText="1"/>
    </xf>
    <xf numFmtId="0" fontId="30" fillId="16" borderId="0" xfId="0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15" fillId="0" borderId="2" xfId="2" applyFont="1" applyBorder="1" applyAlignment="1">
      <alignment horizontal="center" wrapText="1"/>
    </xf>
    <xf numFmtId="0" fontId="15" fillId="0" borderId="2" xfId="2" applyFont="1" applyBorder="1" applyAlignment="1">
      <alignment horizontal="center"/>
    </xf>
    <xf numFmtId="0" fontId="39" fillId="31" borderId="12" xfId="6" applyFont="1" applyFill="1" applyBorder="1" applyAlignment="1">
      <alignment horizontal="center"/>
    </xf>
    <xf numFmtId="0" fontId="39" fillId="31" borderId="13" xfId="6" applyFont="1" applyFill="1" applyBorder="1" applyAlignment="1">
      <alignment horizontal="center"/>
    </xf>
    <xf numFmtId="0" fontId="40" fillId="32" borderId="14" xfId="6" applyFont="1" applyFill="1" applyBorder="1"/>
    <xf numFmtId="0" fontId="40" fillId="32" borderId="15" xfId="6" applyFont="1" applyFill="1" applyBorder="1"/>
    <xf numFmtId="0" fontId="40" fillId="0" borderId="0" xfId="6" applyFont="1"/>
    <xf numFmtId="0" fontId="40" fillId="33" borderId="16" xfId="6" applyFont="1" applyFill="1" applyBorder="1"/>
    <xf numFmtId="0" fontId="39" fillId="12" borderId="17" xfId="6" applyFont="1" applyFill="1" applyBorder="1" applyAlignment="1">
      <alignment horizontal="center"/>
    </xf>
    <xf numFmtId="0" fontId="40" fillId="32" borderId="0" xfId="6" applyFont="1" applyFill="1" applyBorder="1"/>
    <xf numFmtId="169" fontId="40" fillId="32" borderId="0" xfId="6" applyNumberFormat="1" applyFont="1" applyFill="1" applyBorder="1"/>
    <xf numFmtId="169" fontId="40" fillId="32" borderId="18" xfId="6" applyNumberFormat="1" applyFont="1" applyFill="1" applyBorder="1"/>
    <xf numFmtId="169" fontId="40" fillId="0" borderId="0" xfId="6" applyNumberFormat="1" applyFont="1"/>
    <xf numFmtId="14" fontId="40" fillId="0" borderId="0" xfId="6" applyNumberFormat="1" applyFont="1"/>
    <xf numFmtId="0" fontId="40" fillId="33" borderId="19" xfId="6" applyFont="1" applyFill="1" applyBorder="1"/>
    <xf numFmtId="9" fontId="40" fillId="0" borderId="20" xfId="7" applyFont="1" applyBorder="1" applyAlignment="1">
      <alignment horizontal="center"/>
    </xf>
    <xf numFmtId="0" fontId="40" fillId="32" borderId="21" xfId="6" applyFont="1" applyFill="1" applyBorder="1"/>
    <xf numFmtId="0" fontId="40" fillId="32" borderId="22" xfId="6" applyFont="1" applyFill="1" applyBorder="1"/>
    <xf numFmtId="0" fontId="40" fillId="0" borderId="0" xfId="6" applyFont="1" applyAlignment="1">
      <alignment horizontal="center"/>
    </xf>
    <xf numFmtId="0" fontId="40" fillId="0" borderId="0" xfId="6" applyFont="1" applyFill="1" applyBorder="1"/>
    <xf numFmtId="164" fontId="40" fillId="0" borderId="0" xfId="6" applyNumberFormat="1" applyFont="1" applyFill="1" applyBorder="1" applyAlignment="1">
      <alignment horizontal="center"/>
    </xf>
    <xf numFmtId="39" fontId="40" fillId="0" borderId="0" xfId="8" applyNumberFormat="1" applyFont="1"/>
    <xf numFmtId="0" fontId="39" fillId="0" borderId="0" xfId="6" applyFont="1" applyFill="1" applyBorder="1" applyAlignment="1">
      <alignment horizontal="center"/>
    </xf>
    <xf numFmtId="1" fontId="40" fillId="0" borderId="0" xfId="6" applyNumberFormat="1" applyFont="1" applyFill="1" applyBorder="1"/>
    <xf numFmtId="1" fontId="39" fillId="0" borderId="0" xfId="6" applyNumberFormat="1" applyFont="1" applyFill="1" applyBorder="1" applyAlignment="1">
      <alignment horizontal="center"/>
    </xf>
    <xf numFmtId="0" fontId="40" fillId="0" borderId="0" xfId="6" applyFont="1" applyFill="1" applyBorder="1" applyAlignment="1">
      <alignment horizontal="left" vertical="center"/>
    </xf>
    <xf numFmtId="0" fontId="40" fillId="0" borderId="0" xfId="6" applyFont="1" applyFill="1" applyBorder="1" applyAlignment="1">
      <alignment horizontal="center" vertical="center"/>
    </xf>
    <xf numFmtId="164" fontId="40" fillId="0" borderId="0" xfId="6" applyNumberFormat="1" applyFont="1"/>
    <xf numFmtId="2" fontId="40" fillId="0" borderId="0" xfId="6" applyNumberFormat="1" applyFont="1"/>
    <xf numFmtId="9" fontId="40" fillId="0" borderId="0" xfId="6" applyNumberFormat="1" applyFont="1"/>
  </cellXfs>
  <cellStyles count="9">
    <cellStyle name="Comma" xfId="5" builtinId="3"/>
    <cellStyle name="Comma 2" xfId="8"/>
    <cellStyle name="Neutral" xfId="1" builtinId="28"/>
    <cellStyle name="Normal" xfId="0" builtinId="0"/>
    <cellStyle name="Normal 2" xfId="2"/>
    <cellStyle name="Normal 3" xfId="4"/>
    <cellStyle name="Normal 4" xfId="6"/>
    <cellStyle name="Percent" xfId="3" builtinId="5"/>
    <cellStyle name="Percent 2" xfId="7"/>
  </cellStyles>
  <dxfs count="17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1499679555650502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2" defaultPivotStyle="PivotStyleLight16"/>
  <colors>
    <mruColors>
      <color rgb="FFCC00CC"/>
      <color rgb="FFCCFFCC"/>
      <color rgb="FF33CC33"/>
      <color rgb="FFFF66FF"/>
      <color rgb="FFFFCCFF"/>
      <color rgb="FFFF99FF"/>
      <color rgb="FFFF99CC"/>
      <color rgb="FFFF0066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</a:t>
            </a:r>
            <a:r>
              <a:rPr lang="en-US" baseline="0"/>
              <a:t> Filter Delay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146830828331522E-2"/>
          <c:y val="0.10641388122328767"/>
          <c:w val="0.73342593238136022"/>
          <c:h val="0.80585625126428306"/>
        </c:manualLayout>
      </c:layout>
      <c:scatterChart>
        <c:scatterStyle val="smoothMarker"/>
        <c:varyColors val="0"/>
        <c:ser>
          <c:idx val="5"/>
          <c:order val="0"/>
          <c:tx>
            <c:strRef>
              <c:f>'Filter Latency'!$E$35</c:f>
              <c:strCache>
                <c:ptCount val="1"/>
                <c:pt idx="0">
                  <c:v>Gyro DLPF Latency (ms)</c:v>
                </c:pt>
              </c:strCache>
            </c:strRef>
          </c:tx>
          <c:spPr>
            <a:ln w="38100" cap="rnd">
              <a:solidFill>
                <a:srgbClr val="00B05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Latency'!$E$36:$E$964</c:f>
              <c:numCache>
                <c:formatCode>0.00</c:formatCode>
                <c:ptCount val="211"/>
                <c:pt idx="0">
                  <c:v>0.97</c:v>
                </c:pt>
                <c:pt idx="1">
                  <c:v>0.97</c:v>
                </c:pt>
                <c:pt idx="2">
                  <c:v>0.97</c:v>
                </c:pt>
                <c:pt idx="3">
                  <c:v>0.97</c:v>
                </c:pt>
                <c:pt idx="4">
                  <c:v>0.97</c:v>
                </c:pt>
                <c:pt idx="5">
                  <c:v>0.97</c:v>
                </c:pt>
                <c:pt idx="6">
                  <c:v>0.97</c:v>
                </c:pt>
                <c:pt idx="7">
                  <c:v>0.97</c:v>
                </c:pt>
                <c:pt idx="8">
                  <c:v>0.97</c:v>
                </c:pt>
                <c:pt idx="9">
                  <c:v>0.97</c:v>
                </c:pt>
                <c:pt idx="10">
                  <c:v>0.97</c:v>
                </c:pt>
                <c:pt idx="11">
                  <c:v>0.97</c:v>
                </c:pt>
                <c:pt idx="12">
                  <c:v>0.97</c:v>
                </c:pt>
                <c:pt idx="13">
                  <c:v>0.97</c:v>
                </c:pt>
                <c:pt idx="14">
                  <c:v>0.97</c:v>
                </c:pt>
                <c:pt idx="15">
                  <c:v>0.97</c:v>
                </c:pt>
                <c:pt idx="16">
                  <c:v>0.97</c:v>
                </c:pt>
                <c:pt idx="17">
                  <c:v>0.97</c:v>
                </c:pt>
                <c:pt idx="18">
                  <c:v>0.97</c:v>
                </c:pt>
                <c:pt idx="19">
                  <c:v>0.97</c:v>
                </c:pt>
                <c:pt idx="20">
                  <c:v>0.97</c:v>
                </c:pt>
                <c:pt idx="21">
                  <c:v>0.97</c:v>
                </c:pt>
                <c:pt idx="22">
                  <c:v>0.97</c:v>
                </c:pt>
                <c:pt idx="23">
                  <c:v>0.97</c:v>
                </c:pt>
                <c:pt idx="24">
                  <c:v>0.97</c:v>
                </c:pt>
                <c:pt idx="25">
                  <c:v>0.97</c:v>
                </c:pt>
                <c:pt idx="26">
                  <c:v>0.97</c:v>
                </c:pt>
                <c:pt idx="27">
                  <c:v>0.97</c:v>
                </c:pt>
                <c:pt idx="28" formatCode="0.0">
                  <c:v>0.97</c:v>
                </c:pt>
                <c:pt idx="29">
                  <c:v>0.97</c:v>
                </c:pt>
                <c:pt idx="30">
                  <c:v>0.97</c:v>
                </c:pt>
                <c:pt idx="31">
                  <c:v>0.97</c:v>
                </c:pt>
                <c:pt idx="32">
                  <c:v>0.97</c:v>
                </c:pt>
                <c:pt idx="33">
                  <c:v>0.97</c:v>
                </c:pt>
                <c:pt idx="34">
                  <c:v>0.97</c:v>
                </c:pt>
                <c:pt idx="35">
                  <c:v>0.97</c:v>
                </c:pt>
                <c:pt idx="36">
                  <c:v>0.97</c:v>
                </c:pt>
                <c:pt idx="37">
                  <c:v>0.97</c:v>
                </c:pt>
                <c:pt idx="38">
                  <c:v>0.97</c:v>
                </c:pt>
                <c:pt idx="39">
                  <c:v>0.97</c:v>
                </c:pt>
                <c:pt idx="40">
                  <c:v>0.97</c:v>
                </c:pt>
                <c:pt idx="41">
                  <c:v>0.97</c:v>
                </c:pt>
                <c:pt idx="42">
                  <c:v>0.97</c:v>
                </c:pt>
                <c:pt idx="43">
                  <c:v>0.97</c:v>
                </c:pt>
                <c:pt idx="44">
                  <c:v>0.97</c:v>
                </c:pt>
                <c:pt idx="45">
                  <c:v>0.97</c:v>
                </c:pt>
                <c:pt idx="46">
                  <c:v>0.97</c:v>
                </c:pt>
                <c:pt idx="47">
                  <c:v>0.97</c:v>
                </c:pt>
                <c:pt idx="48">
                  <c:v>0.97</c:v>
                </c:pt>
                <c:pt idx="49">
                  <c:v>0.97</c:v>
                </c:pt>
                <c:pt idx="50">
                  <c:v>0.97</c:v>
                </c:pt>
                <c:pt idx="51">
                  <c:v>0.97</c:v>
                </c:pt>
                <c:pt idx="52">
                  <c:v>0.97</c:v>
                </c:pt>
                <c:pt idx="53">
                  <c:v>0.97</c:v>
                </c:pt>
                <c:pt idx="54">
                  <c:v>0.97</c:v>
                </c:pt>
                <c:pt idx="55">
                  <c:v>0.97</c:v>
                </c:pt>
                <c:pt idx="56">
                  <c:v>0.97</c:v>
                </c:pt>
                <c:pt idx="57">
                  <c:v>0.97</c:v>
                </c:pt>
                <c:pt idx="58">
                  <c:v>0.97</c:v>
                </c:pt>
                <c:pt idx="59">
                  <c:v>0.97</c:v>
                </c:pt>
                <c:pt idx="60">
                  <c:v>0.97</c:v>
                </c:pt>
                <c:pt idx="61">
                  <c:v>0.97</c:v>
                </c:pt>
                <c:pt idx="62">
                  <c:v>0.97</c:v>
                </c:pt>
                <c:pt idx="63">
                  <c:v>0.97</c:v>
                </c:pt>
                <c:pt idx="64">
                  <c:v>0.97</c:v>
                </c:pt>
                <c:pt idx="65">
                  <c:v>0.97</c:v>
                </c:pt>
                <c:pt idx="66">
                  <c:v>0.97</c:v>
                </c:pt>
                <c:pt idx="67">
                  <c:v>0.97</c:v>
                </c:pt>
                <c:pt idx="68">
                  <c:v>0.97</c:v>
                </c:pt>
                <c:pt idx="69">
                  <c:v>0.97</c:v>
                </c:pt>
                <c:pt idx="70">
                  <c:v>0.97</c:v>
                </c:pt>
                <c:pt idx="71">
                  <c:v>0.97</c:v>
                </c:pt>
                <c:pt idx="72">
                  <c:v>0.97</c:v>
                </c:pt>
                <c:pt idx="73">
                  <c:v>0.97</c:v>
                </c:pt>
                <c:pt idx="74">
                  <c:v>0.97</c:v>
                </c:pt>
                <c:pt idx="75">
                  <c:v>0.97</c:v>
                </c:pt>
                <c:pt idx="76">
                  <c:v>0.97</c:v>
                </c:pt>
                <c:pt idx="77">
                  <c:v>0.97</c:v>
                </c:pt>
                <c:pt idx="78">
                  <c:v>0.97</c:v>
                </c:pt>
                <c:pt idx="79">
                  <c:v>0.97</c:v>
                </c:pt>
                <c:pt idx="80">
                  <c:v>0.97</c:v>
                </c:pt>
                <c:pt idx="81">
                  <c:v>0.97</c:v>
                </c:pt>
                <c:pt idx="82">
                  <c:v>0.97</c:v>
                </c:pt>
                <c:pt idx="83">
                  <c:v>0.97</c:v>
                </c:pt>
                <c:pt idx="84">
                  <c:v>0.97</c:v>
                </c:pt>
                <c:pt idx="85">
                  <c:v>0.97</c:v>
                </c:pt>
                <c:pt idx="86">
                  <c:v>0.97</c:v>
                </c:pt>
                <c:pt idx="87">
                  <c:v>0.97</c:v>
                </c:pt>
                <c:pt idx="88">
                  <c:v>0.97</c:v>
                </c:pt>
                <c:pt idx="89">
                  <c:v>0.97</c:v>
                </c:pt>
                <c:pt idx="90">
                  <c:v>0.97</c:v>
                </c:pt>
                <c:pt idx="91">
                  <c:v>0.97</c:v>
                </c:pt>
                <c:pt idx="92">
                  <c:v>0.97</c:v>
                </c:pt>
                <c:pt idx="93">
                  <c:v>0.97</c:v>
                </c:pt>
                <c:pt idx="94">
                  <c:v>0.97</c:v>
                </c:pt>
                <c:pt idx="95">
                  <c:v>0.97</c:v>
                </c:pt>
                <c:pt idx="96">
                  <c:v>0.97</c:v>
                </c:pt>
                <c:pt idx="97">
                  <c:v>0.97</c:v>
                </c:pt>
                <c:pt idx="98">
                  <c:v>0.97</c:v>
                </c:pt>
                <c:pt idx="99">
                  <c:v>0.97</c:v>
                </c:pt>
                <c:pt idx="100">
                  <c:v>0.97</c:v>
                </c:pt>
                <c:pt idx="101">
                  <c:v>0.97</c:v>
                </c:pt>
                <c:pt idx="102">
                  <c:v>0.97</c:v>
                </c:pt>
                <c:pt idx="103">
                  <c:v>0.97</c:v>
                </c:pt>
                <c:pt idx="104">
                  <c:v>0.97</c:v>
                </c:pt>
                <c:pt idx="105">
                  <c:v>0.97</c:v>
                </c:pt>
                <c:pt idx="106">
                  <c:v>0.97</c:v>
                </c:pt>
                <c:pt idx="107">
                  <c:v>0.97</c:v>
                </c:pt>
                <c:pt idx="108">
                  <c:v>0.97</c:v>
                </c:pt>
                <c:pt idx="109">
                  <c:v>0.97</c:v>
                </c:pt>
                <c:pt idx="110">
                  <c:v>0.97</c:v>
                </c:pt>
                <c:pt idx="111">
                  <c:v>0.97</c:v>
                </c:pt>
                <c:pt idx="112">
                  <c:v>0.97</c:v>
                </c:pt>
                <c:pt idx="113">
                  <c:v>0.97</c:v>
                </c:pt>
                <c:pt idx="114">
                  <c:v>0.97</c:v>
                </c:pt>
                <c:pt idx="115">
                  <c:v>0.97</c:v>
                </c:pt>
                <c:pt idx="116">
                  <c:v>0.97</c:v>
                </c:pt>
                <c:pt idx="117">
                  <c:v>0.97</c:v>
                </c:pt>
                <c:pt idx="118">
                  <c:v>0.97</c:v>
                </c:pt>
                <c:pt idx="119">
                  <c:v>0.97</c:v>
                </c:pt>
                <c:pt idx="120">
                  <c:v>0.97</c:v>
                </c:pt>
                <c:pt idx="121">
                  <c:v>0.97</c:v>
                </c:pt>
                <c:pt idx="122">
                  <c:v>0.97</c:v>
                </c:pt>
                <c:pt idx="123">
                  <c:v>0.97</c:v>
                </c:pt>
                <c:pt idx="124">
                  <c:v>0.97</c:v>
                </c:pt>
                <c:pt idx="125">
                  <c:v>0.97</c:v>
                </c:pt>
                <c:pt idx="126">
                  <c:v>0.97</c:v>
                </c:pt>
                <c:pt idx="127">
                  <c:v>0.97</c:v>
                </c:pt>
                <c:pt idx="128">
                  <c:v>0.97</c:v>
                </c:pt>
                <c:pt idx="129">
                  <c:v>0.97</c:v>
                </c:pt>
                <c:pt idx="130">
                  <c:v>0.97</c:v>
                </c:pt>
                <c:pt idx="131">
                  <c:v>0.97</c:v>
                </c:pt>
                <c:pt idx="132">
                  <c:v>0.97</c:v>
                </c:pt>
                <c:pt idx="133">
                  <c:v>0.97</c:v>
                </c:pt>
                <c:pt idx="134">
                  <c:v>0.97</c:v>
                </c:pt>
                <c:pt idx="135">
                  <c:v>0.97</c:v>
                </c:pt>
                <c:pt idx="136">
                  <c:v>0.97</c:v>
                </c:pt>
                <c:pt idx="137">
                  <c:v>0.97</c:v>
                </c:pt>
                <c:pt idx="138">
                  <c:v>0.97</c:v>
                </c:pt>
                <c:pt idx="139">
                  <c:v>0.97</c:v>
                </c:pt>
                <c:pt idx="140">
                  <c:v>0.97</c:v>
                </c:pt>
                <c:pt idx="141">
                  <c:v>0.97</c:v>
                </c:pt>
                <c:pt idx="142">
                  <c:v>0.97</c:v>
                </c:pt>
                <c:pt idx="143">
                  <c:v>0.97</c:v>
                </c:pt>
                <c:pt idx="144">
                  <c:v>0.97</c:v>
                </c:pt>
                <c:pt idx="145">
                  <c:v>0.97</c:v>
                </c:pt>
                <c:pt idx="146">
                  <c:v>0.97</c:v>
                </c:pt>
                <c:pt idx="147">
                  <c:v>0.97</c:v>
                </c:pt>
                <c:pt idx="148">
                  <c:v>0.97</c:v>
                </c:pt>
                <c:pt idx="149">
                  <c:v>0.97</c:v>
                </c:pt>
                <c:pt idx="150">
                  <c:v>0.97</c:v>
                </c:pt>
                <c:pt idx="151">
                  <c:v>0.97</c:v>
                </c:pt>
                <c:pt idx="152">
                  <c:v>0.97</c:v>
                </c:pt>
                <c:pt idx="153">
                  <c:v>0.97</c:v>
                </c:pt>
                <c:pt idx="154">
                  <c:v>0.97</c:v>
                </c:pt>
                <c:pt idx="155">
                  <c:v>0.97</c:v>
                </c:pt>
                <c:pt idx="156">
                  <c:v>0.97</c:v>
                </c:pt>
                <c:pt idx="157">
                  <c:v>0.97</c:v>
                </c:pt>
                <c:pt idx="158">
                  <c:v>0.97</c:v>
                </c:pt>
                <c:pt idx="159">
                  <c:v>0.97</c:v>
                </c:pt>
                <c:pt idx="160">
                  <c:v>0.97</c:v>
                </c:pt>
                <c:pt idx="161">
                  <c:v>0.97</c:v>
                </c:pt>
                <c:pt idx="162">
                  <c:v>0.97</c:v>
                </c:pt>
                <c:pt idx="163">
                  <c:v>0.97</c:v>
                </c:pt>
                <c:pt idx="164">
                  <c:v>0.97</c:v>
                </c:pt>
                <c:pt idx="165">
                  <c:v>0.97</c:v>
                </c:pt>
                <c:pt idx="166">
                  <c:v>0.97</c:v>
                </c:pt>
                <c:pt idx="167">
                  <c:v>0.97</c:v>
                </c:pt>
                <c:pt idx="168">
                  <c:v>0.97</c:v>
                </c:pt>
                <c:pt idx="169">
                  <c:v>0.97</c:v>
                </c:pt>
                <c:pt idx="170">
                  <c:v>0.97</c:v>
                </c:pt>
                <c:pt idx="171">
                  <c:v>0.97</c:v>
                </c:pt>
                <c:pt idx="172">
                  <c:v>0.97</c:v>
                </c:pt>
                <c:pt idx="173">
                  <c:v>0.97</c:v>
                </c:pt>
                <c:pt idx="174">
                  <c:v>0.97</c:v>
                </c:pt>
                <c:pt idx="175">
                  <c:v>0.97</c:v>
                </c:pt>
                <c:pt idx="176">
                  <c:v>0.97</c:v>
                </c:pt>
                <c:pt idx="177">
                  <c:v>0.97</c:v>
                </c:pt>
                <c:pt idx="178">
                  <c:v>0.97</c:v>
                </c:pt>
                <c:pt idx="179">
                  <c:v>0.97</c:v>
                </c:pt>
                <c:pt idx="180">
                  <c:v>0.97</c:v>
                </c:pt>
                <c:pt idx="181">
                  <c:v>0.97</c:v>
                </c:pt>
                <c:pt idx="182">
                  <c:v>0.97</c:v>
                </c:pt>
                <c:pt idx="183">
                  <c:v>0.97</c:v>
                </c:pt>
                <c:pt idx="184">
                  <c:v>0.97</c:v>
                </c:pt>
                <c:pt idx="185">
                  <c:v>0.97</c:v>
                </c:pt>
                <c:pt idx="186">
                  <c:v>0.97</c:v>
                </c:pt>
                <c:pt idx="187">
                  <c:v>0.97</c:v>
                </c:pt>
                <c:pt idx="188">
                  <c:v>0.97</c:v>
                </c:pt>
                <c:pt idx="189">
                  <c:v>0.97</c:v>
                </c:pt>
                <c:pt idx="190">
                  <c:v>0.97</c:v>
                </c:pt>
                <c:pt idx="191">
                  <c:v>0.97</c:v>
                </c:pt>
                <c:pt idx="192">
                  <c:v>0.97</c:v>
                </c:pt>
                <c:pt idx="193">
                  <c:v>0.97</c:v>
                </c:pt>
                <c:pt idx="194">
                  <c:v>0.97</c:v>
                </c:pt>
                <c:pt idx="195">
                  <c:v>0.97</c:v>
                </c:pt>
                <c:pt idx="196">
                  <c:v>0.97</c:v>
                </c:pt>
                <c:pt idx="197">
                  <c:v>0.97</c:v>
                </c:pt>
                <c:pt idx="198">
                  <c:v>0.97</c:v>
                </c:pt>
                <c:pt idx="199">
                  <c:v>0.97</c:v>
                </c:pt>
                <c:pt idx="200">
                  <c:v>0.97</c:v>
                </c:pt>
                <c:pt idx="201">
                  <c:v>0.97</c:v>
                </c:pt>
                <c:pt idx="202">
                  <c:v>0.97</c:v>
                </c:pt>
                <c:pt idx="203">
                  <c:v>0.97</c:v>
                </c:pt>
                <c:pt idx="204">
                  <c:v>0.97</c:v>
                </c:pt>
                <c:pt idx="205">
                  <c:v>0.97</c:v>
                </c:pt>
                <c:pt idx="206">
                  <c:v>0.97</c:v>
                </c:pt>
                <c:pt idx="207">
                  <c:v>0.97</c:v>
                </c:pt>
                <c:pt idx="208">
                  <c:v>0.97</c:v>
                </c:pt>
                <c:pt idx="209">
                  <c:v>0.97</c:v>
                </c:pt>
                <c:pt idx="210">
                  <c:v>0.97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D6-4CD7-909B-7E3A65616A70}"/>
            </c:ext>
          </c:extLst>
        </c:ser>
        <c:ser>
          <c:idx val="4"/>
          <c:order val="1"/>
          <c:tx>
            <c:strRef>
              <c:f>'Filter Latency'!$AI$35</c:f>
              <c:strCache>
                <c:ptCount val="1"/>
                <c:pt idx="0">
                  <c:v>Lowpass 1 Latency
(ms)</c:v>
                </c:pt>
              </c:strCache>
            </c:strRef>
          </c:tx>
          <c:spPr>
            <a:ln w="38100" cap="rnd">
              <a:solidFill>
                <a:srgbClr val="FF0066"/>
              </a:solidFill>
            </a:ln>
            <a:effectLst/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Latency'!$AI$36:$AI$964</c:f>
              <c:numCache>
                <c:formatCode>0.0</c:formatCode>
                <c:ptCount val="211"/>
                <c:pt idx="0">
                  <c:v>0.46299619808420767</c:v>
                </c:pt>
                <c:pt idx="1">
                  <c:v>0.46299618502468493</c:v>
                </c:pt>
                <c:pt idx="2">
                  <c:v>0.4629958715651934</c:v>
                </c:pt>
                <c:pt idx="3">
                  <c:v>0.46299618502468493</c:v>
                </c:pt>
                <c:pt idx="4">
                  <c:v>0.4629958715651934</c:v>
                </c:pt>
                <c:pt idx="5">
                  <c:v>0.46299489200920652</c:v>
                </c:pt>
                <c:pt idx="6">
                  <c:v>0.46299097385986537</c:v>
                </c:pt>
                <c:pt idx="7">
                  <c:v>0.46298444387621618</c:v>
                </c:pt>
                <c:pt idx="8">
                  <c:v>0.46297530245608731</c:v>
                </c:pt>
                <c:pt idx="9">
                  <c:v>0.46296355015633794</c:v>
                </c:pt>
                <c:pt idx="10">
                  <c:v>0.46294918769275673</c:v>
                </c:pt>
                <c:pt idx="11">
                  <c:v>0.46293221593993167</c:v>
                </c:pt>
                <c:pt idx="12">
                  <c:v>0.46291263593109244</c:v>
                </c:pt>
                <c:pt idx="13">
                  <c:v>0.46289044885792313</c:v>
                </c:pt>
                <c:pt idx="14">
                  <c:v>0.46286565607034597</c:v>
                </c:pt>
                <c:pt idx="15">
                  <c:v>0.46280825954135624</c:v>
                </c:pt>
                <c:pt idx="16">
                  <c:v>0.46270266470716198</c:v>
                </c:pt>
                <c:pt idx="17">
                  <c:v>0.462474823451624</c:v>
                </c:pt>
                <c:pt idx="18">
                  <c:v>0.46218247707918242</c:v>
                </c:pt>
                <c:pt idx="19">
                  <c:v>0.46182606620975158</c:v>
                </c:pt>
                <c:pt idx="20">
                  <c:v>0.46140612534403846</c:v>
                </c:pt>
                <c:pt idx="21">
                  <c:v>0.46092328050001508</c:v>
                </c:pt>
                <c:pt idx="22">
                  <c:v>0.46037824647056574</c:v>
                </c:pt>
                <c:pt idx="23">
                  <c:v>0.45977182372640002</c:v>
                </c:pt>
                <c:pt idx="24">
                  <c:v>0.45837842151689795</c:v>
                </c:pt>
                <c:pt idx="25">
                  <c:v>0.45675105382170345</c:v>
                </c:pt>
                <c:pt idx="26">
                  <c:v>0.45489882394350362</c:v>
                </c:pt>
                <c:pt idx="27">
                  <c:v>0.45283181468832812</c:v>
                </c:pt>
                <c:pt idx="28">
                  <c:v>0.45056093598896618</c:v>
                </c:pt>
                <c:pt idx="29">
                  <c:v>0.44935264260175356</c:v>
                </c:pt>
                <c:pt idx="30">
                  <c:v>0.44809776830951853</c:v>
                </c:pt>
                <c:pt idx="31">
                  <c:v>0.4467978397162613</c:v>
                </c:pt>
                <c:pt idx="32">
                  <c:v>0.44545440591146934</c:v>
                </c:pt>
                <c:pt idx="33">
                  <c:v>0.44406903381999951</c:v>
                </c:pt>
                <c:pt idx="34">
                  <c:v>0.44264330368121352</c:v>
                </c:pt>
                <c:pt idx="35">
                  <c:v>0.44117880467685899</c:v>
                </c:pt>
                <c:pt idx="36">
                  <c:v>0.43967713072481396</c:v>
                </c:pt>
                <c:pt idx="37">
                  <c:v>0.43813987645341834</c:v>
                </c:pt>
                <c:pt idx="38">
                  <c:v>0.43656863336875218</c:v>
                </c:pt>
                <c:pt idx="39">
                  <c:v>0.43496498622490487</c:v>
                </c:pt>
                <c:pt idx="40">
                  <c:v>0.43333050960504282</c:v>
                </c:pt>
                <c:pt idx="41">
                  <c:v>0.43166676471894411</c:v>
                </c:pt>
                <c:pt idx="42">
                  <c:v>0.42997529642064886</c:v>
                </c:pt>
                <c:pt idx="43">
                  <c:v>0.42825763044798176</c:v>
                </c:pt>
                <c:pt idx="44">
                  <c:v>0.42651527088396113</c:v>
                </c:pt>
                <c:pt idx="45">
                  <c:v>0.42474969783850408</c:v>
                </c:pt>
                <c:pt idx="46">
                  <c:v>0.42296236534740517</c:v>
                </c:pt>
                <c:pt idx="47">
                  <c:v>0.42115469948427026</c:v>
                </c:pt>
                <c:pt idx="48">
                  <c:v>0.41932809667996673</c:v>
                </c:pt>
                <c:pt idx="49">
                  <c:v>0.4174839222431676</c:v>
                </c:pt>
                <c:pt idx="50">
                  <c:v>0.41562350907474432</c:v>
                </c:pt>
                <c:pt idx="51">
                  <c:v>0.41374815656807407</c:v>
                </c:pt>
                <c:pt idx="52">
                  <c:v>0.41185912968677812</c:v>
                </c:pt>
                <c:pt idx="53">
                  <c:v>0.40995765821098173</c:v>
                </c:pt>
                <c:pt idx="54">
                  <c:v>0.40804493614288012</c:v>
                </c:pt>
                <c:pt idx="55">
                  <c:v>0.40612212126219177</c:v>
                </c:pt>
                <c:pt idx="56">
                  <c:v>0.40419033482198508</c:v>
                </c:pt>
                <c:pt idx="57">
                  <c:v>0.4022506613753391</c:v>
                </c:pt>
                <c:pt idx="58">
                  <c:v>0.40030414872337344</c:v>
                </c:pt>
                <c:pt idx="59">
                  <c:v>0.39835180797530861</c:v>
                </c:pt>
                <c:pt idx="60">
                  <c:v>0.39639461371140988</c:v>
                </c:pt>
                <c:pt idx="61">
                  <c:v>0.39443350423991186</c:v>
                </c:pt>
                <c:pt idx="62">
                  <c:v>0.39246938193930442</c:v>
                </c:pt>
                <c:pt idx="63">
                  <c:v>0.3905031136776777</c:v>
                </c:pt>
                <c:pt idx="64">
                  <c:v>0.38853553130117535</c:v>
                </c:pt>
                <c:pt idx="65">
                  <c:v>0.38656743218396605</c:v>
                </c:pt>
                <c:pt idx="66">
                  <c:v>0.38459957983253307</c:v>
                </c:pt>
                <c:pt idx="67">
                  <c:v>0.38263270453746823</c:v>
                </c:pt>
                <c:pt idx="68">
                  <c:v>0.38066750406636046</c:v>
                </c:pt>
                <c:pt idx="69">
                  <c:v>0.37870464439176227</c:v>
                </c:pt>
                <c:pt idx="70">
                  <c:v>0.37674476044861827</c:v>
                </c:pt>
                <c:pt idx="71">
                  <c:v>0.37478845691593021</c:v>
                </c:pt>
                <c:pt idx="72">
                  <c:v>0.37283630901781212</c:v>
                </c:pt>
                <c:pt idx="73">
                  <c:v>0.37088886333946797</c:v>
                </c:pt>
                <c:pt idx="74">
                  <c:v>0.36894663865397798</c:v>
                </c:pt>
                <c:pt idx="75">
                  <c:v>0.36701012675612987</c:v>
                </c:pt>
                <c:pt idx="76">
                  <c:v>0.36507979329986373</c:v>
                </c:pt>
                <c:pt idx="77">
                  <c:v>0.36315607863621302</c:v>
                </c:pt>
                <c:pt idx="78">
                  <c:v>0.36123939864892729</c:v>
                </c:pt>
                <c:pt idx="79">
                  <c:v>0.35933014558524562</c:v>
                </c:pt>
                <c:pt idx="80">
                  <c:v>0.3574286888795557</c:v>
                </c:pt>
                <c:pt idx="81">
                  <c:v>0.35553537596792789</c:v>
                </c:pt>
                <c:pt idx="82">
                  <c:v>0.35365053309174693</c:v>
                </c:pt>
                <c:pt idx="83">
                  <c:v>0.35177446608888258</c:v>
                </c:pt>
                <c:pt idx="84">
                  <c:v>0.34990746117104571</c:v>
                </c:pt>
                <c:pt idx="85">
                  <c:v>0.34804978568616257</c:v>
                </c:pt>
                <c:pt idx="86">
                  <c:v>0.34620168886477953</c:v>
                </c:pt>
                <c:pt idx="87">
                  <c:v>0.34436340254966175</c:v>
                </c:pt>
                <c:pt idx="88">
                  <c:v>0.34253514190790596</c:v>
                </c:pt>
                <c:pt idx="89">
                  <c:v>0.3407171061250161</c:v>
                </c:pt>
                <c:pt idx="90">
                  <c:v>0.33890947908051322</c:v>
                </c:pt>
                <c:pt idx="91">
                  <c:v>0.33711243000476643</c:v>
                </c:pt>
                <c:pt idx="92">
                  <c:v>0.33532611411682695</c:v>
                </c:pt>
                <c:pt idx="93">
                  <c:v>0.33355067324314186</c:v>
                </c:pt>
                <c:pt idx="94">
                  <c:v>0.3317862364171052</c:v>
                </c:pt>
                <c:pt idx="95">
                  <c:v>0.33003292045947347</c:v>
                </c:pt>
                <c:pt idx="96">
                  <c:v>0.32829083053974334</c:v>
                </c:pt>
                <c:pt idx="97">
                  <c:v>0.32656006071864074</c:v>
                </c:pt>
                <c:pt idx="98">
                  <c:v>0.32484069447192493</c:v>
                </c:pt>
                <c:pt idx="99">
                  <c:v>0.32313280519575349</c:v>
                </c:pt>
                <c:pt idx="100">
                  <c:v>0.32143645669389342</c:v>
                </c:pt>
                <c:pt idx="101">
                  <c:v>0.31975170364709532</c:v>
                </c:pt>
                <c:pt idx="102">
                  <c:v>0.31807859206497696</c:v>
                </c:pt>
                <c:pt idx="103">
                  <c:v>0.31641715972078599</c:v>
                </c:pt>
                <c:pt idx="104">
                  <c:v>0.3147674365694294</c:v>
                </c:pt>
                <c:pt idx="105">
                  <c:v>0.3131294451491759</c:v>
                </c:pt>
                <c:pt idx="106">
                  <c:v>0.31150320096744871</c:v>
                </c:pt>
                <c:pt idx="107">
                  <c:v>0.30988871287113429</c:v>
                </c:pt>
                <c:pt idx="108">
                  <c:v>0.30828598340184221</c:v>
                </c:pt>
                <c:pt idx="109">
                  <c:v>0.30669500913655473</c:v>
                </c:pt>
                <c:pt idx="110">
                  <c:v>0.30511578101410536</c:v>
                </c:pt>
                <c:pt idx="111">
                  <c:v>0.30354828464792816</c:v>
                </c:pt>
                <c:pt idx="112">
                  <c:v>0.30199250062551874</c:v>
                </c:pt>
                <c:pt idx="113">
                  <c:v>0.30044840479504131</c:v>
                </c:pt>
                <c:pt idx="114">
                  <c:v>0.29891596853951707</c:v>
                </c:pt>
                <c:pt idx="115">
                  <c:v>0.29739515903902031</c:v>
                </c:pt>
                <c:pt idx="116">
                  <c:v>0.29588593952130365</c:v>
                </c:pt>
                <c:pt idx="117">
                  <c:v>0.29438826950126751</c:v>
                </c:pt>
                <c:pt idx="118">
                  <c:v>0.29290210500967928</c:v>
                </c:pt>
                <c:pt idx="119">
                  <c:v>0.29142739881154112</c:v>
                </c:pt>
                <c:pt idx="120">
                  <c:v>0.28996410061449529</c:v>
                </c:pt>
                <c:pt idx="121">
                  <c:v>0.28851215726764762</c:v>
                </c:pt>
                <c:pt idx="122">
                  <c:v>0.28707151295117794</c:v>
                </c:pt>
                <c:pt idx="123">
                  <c:v>0.28564210935709994</c:v>
                </c:pt>
                <c:pt idx="124">
                  <c:v>0.2842238858615197</c:v>
                </c:pt>
                <c:pt idx="125">
                  <c:v>0.28281677968873309</c:v>
                </c:pt>
                <c:pt idx="126">
                  <c:v>0.2814207260674928</c:v>
                </c:pt>
                <c:pt idx="127">
                  <c:v>0.28003565837976518</c:v>
                </c:pt>
                <c:pt idx="128">
                  <c:v>0.27866150830228464</c:v>
                </c:pt>
                <c:pt idx="129">
                  <c:v>0.27729820594120796</c:v>
                </c:pt>
                <c:pt idx="130">
                  <c:v>0.27594567996015551</c:v>
                </c:pt>
                <c:pt idx="131">
                  <c:v>0.27460385770192008</c:v>
                </c:pt>
                <c:pt idx="132">
                  <c:v>0.2732726653041132</c:v>
                </c:pt>
                <c:pt idx="133">
                  <c:v>0.27195202780900857</c:v>
                </c:pt>
                <c:pt idx="134">
                  <c:v>0.27064186926783379</c:v>
                </c:pt>
                <c:pt idx="135">
                  <c:v>0.26934211283975085</c:v>
                </c:pt>
                <c:pt idx="136">
                  <c:v>0.26805268088575951</c:v>
                </c:pt>
                <c:pt idx="137">
                  <c:v>0.26677349505774606</c:v>
                </c:pt>
                <c:pt idx="138">
                  <c:v>0.26550447638289176</c:v>
                </c:pt>
                <c:pt idx="139">
                  <c:v>0.26424554534364969</c:v>
                </c:pt>
                <c:pt idx="140">
                  <c:v>0.26299662195348716</c:v>
                </c:pt>
                <c:pt idx="141">
                  <c:v>0.26175762582858358</c:v>
                </c:pt>
                <c:pt idx="142">
                  <c:v>0.26052847625566933</c:v>
                </c:pt>
                <c:pt idx="143">
                  <c:v>0.25930909225617915</c:v>
                </c:pt>
                <c:pt idx="144">
                  <c:v>0.25809939264688808</c:v>
                </c:pt>
                <c:pt idx="145">
                  <c:v>0.25689929609719447</c:v>
                </c:pt>
                <c:pt idx="146">
                  <c:v>0.2557087211832012</c:v>
                </c:pt>
                <c:pt idx="147">
                  <c:v>0.25452758643874562</c:v>
                </c:pt>
                <c:pt idx="148">
                  <c:v>0.25335581040352012</c:v>
                </c:pt>
                <c:pt idx="149">
                  <c:v>0.25219331166841924</c:v>
                </c:pt>
                <c:pt idx="150">
                  <c:v>0.25104000891824241</c:v>
                </c:pt>
                <c:pt idx="151">
                  <c:v>0.24989582097187954</c:v>
                </c:pt>
                <c:pt idx="152">
                  <c:v>0.24876066682009648</c:v>
                </c:pt>
                <c:pt idx="153">
                  <c:v>0.24763446566103603</c:v>
                </c:pt>
                <c:pt idx="154">
                  <c:v>0.24651713693354249</c:v>
                </c:pt>
                <c:pt idx="155">
                  <c:v>0.24540860034841527</c:v>
                </c:pt>
                <c:pt idx="156">
                  <c:v>0.24430877591769082</c:v>
                </c:pt>
                <c:pt idx="157">
                  <c:v>0.24321758398204837</c:v>
                </c:pt>
                <c:pt idx="158">
                  <c:v>0.24213494523643106</c:v>
                </c:pt>
                <c:pt idx="159">
                  <c:v>0.24106078075396897</c:v>
                </c:pt>
                <c:pt idx="160">
                  <c:v>0.23999501200828771</c:v>
                </c:pt>
                <c:pt idx="161">
                  <c:v>0.23893756089428242</c:v>
                </c:pt>
                <c:pt idx="162">
                  <c:v>0.23788834974743245</c:v>
                </c:pt>
                <c:pt idx="163">
                  <c:v>0.23684730136172957</c:v>
                </c:pt>
                <c:pt idx="164">
                  <c:v>0.2358143390062894</c:v>
                </c:pt>
                <c:pt idx="165">
                  <c:v>0.23478938644071129</c:v>
                </c:pt>
                <c:pt idx="166">
                  <c:v>0.23377236792925038</c:v>
                </c:pt>
                <c:pt idx="167">
                  <c:v>0.2327632082538619</c:v>
                </c:pt>
                <c:pt idx="168">
                  <c:v>0.23176183272617498</c:v>
                </c:pt>
                <c:pt idx="169">
                  <c:v>0.23076816719845145</c:v>
                </c:pt>
                <c:pt idx="170">
                  <c:v>0.22978213807358028</c:v>
                </c:pt>
                <c:pt idx="171">
                  <c:v>0.22880367231416013</c:v>
                </c:pt>
                <c:pt idx="172">
                  <c:v>0.22783269745071494</c:v>
                </c:pt>
                <c:pt idx="173">
                  <c:v>0.22686914158908944</c:v>
                </c:pt>
                <c:pt idx="174">
                  <c:v>0.22591293341706756</c:v>
                </c:pt>
                <c:pt idx="175">
                  <c:v>0.2249640022102545</c:v>
                </c:pt>
                <c:pt idx="176">
                  <c:v>0.22402227783726261</c:v>
                </c:pt>
                <c:pt idx="177">
                  <c:v>0.22308769076423735</c:v>
                </c:pt>
                <c:pt idx="178">
                  <c:v>0.22216017205876024</c:v>
                </c:pt>
                <c:pt idx="179">
                  <c:v>0.22123965339316168</c:v>
                </c:pt>
                <c:pt idx="180">
                  <c:v>0.22032606704727717</c:v>
                </c:pt>
                <c:pt idx="181">
                  <c:v>0.21941934591067658</c:v>
                </c:pt>
                <c:pt idx="182">
                  <c:v>0.21851942348439671</c:v>
                </c:pt>
                <c:pt idx="183">
                  <c:v>0.21762623388220526</c:v>
                </c:pt>
                <c:pt idx="184">
                  <c:v>0.21673971183142154</c:v>
                </c:pt>
                <c:pt idx="185">
                  <c:v>0.21585979267332142</c:v>
                </c:pt>
                <c:pt idx="186">
                  <c:v>0.21498641236314833</c:v>
                </c:pt>
                <c:pt idx="187">
                  <c:v>0.21411950746975547</c:v>
                </c:pt>
                <c:pt idx="188">
                  <c:v>0.21325901517489926</c:v>
                </c:pt>
                <c:pt idx="189">
                  <c:v>0.21240487327220622</c:v>
                </c:pt>
                <c:pt idx="190">
                  <c:v>0.21155702016583244</c:v>
                </c:pt>
                <c:pt idx="191">
                  <c:v>0.2107153948688347</c:v>
                </c:pt>
                <c:pt idx="192">
                  <c:v>0.2098799370012705</c:v>
                </c:pt>
                <c:pt idx="193">
                  <c:v>0.20905058678804556</c:v>
                </c:pt>
                <c:pt idx="194">
                  <c:v>0.20822728505652341</c:v>
                </c:pt>
                <c:pt idx="195">
                  <c:v>0.20740997323391311</c:v>
                </c:pt>
                <c:pt idx="196">
                  <c:v>0.20659859334445027</c:v>
                </c:pt>
                <c:pt idx="197">
                  <c:v>0.20579308800638418</c:v>
                </c:pt>
                <c:pt idx="198">
                  <c:v>0.20499340042878528</c:v>
                </c:pt>
                <c:pt idx="199">
                  <c:v>0.20419947440818506</c:v>
                </c:pt>
                <c:pt idx="200">
                  <c:v>0.20341125432506035</c:v>
                </c:pt>
                <c:pt idx="201">
                  <c:v>0.20262868514017329</c:v>
                </c:pt>
                <c:pt idx="202">
                  <c:v>0.20185171239077801</c:v>
                </c:pt>
                <c:pt idx="203">
                  <c:v>0.20108028218670421</c:v>
                </c:pt>
                <c:pt idx="204">
                  <c:v>0.20031434120632646</c:v>
                </c:pt>
                <c:pt idx="205">
                  <c:v>0.1995538366924301</c:v>
                </c:pt>
                <c:pt idx="206">
                  <c:v>0.19879871644798092</c:v>
                </c:pt>
                <c:pt idx="207">
                  <c:v>0.1980489288318075</c:v>
                </c:pt>
                <c:pt idx="208">
                  <c:v>0.19730442275420404</c:v>
                </c:pt>
                <c:pt idx="209">
                  <c:v>0.1965651476724615</c:v>
                </c:pt>
                <c:pt idx="210">
                  <c:v>0.1958310535863329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D6-4CD7-909B-7E3A65616A70}"/>
            </c:ext>
          </c:extLst>
        </c:ser>
        <c:ser>
          <c:idx val="3"/>
          <c:order val="2"/>
          <c:tx>
            <c:strRef>
              <c:f>'Filter Latency'!$AS$35</c:f>
              <c:strCache>
                <c:ptCount val="1"/>
                <c:pt idx="0">
                  <c:v>Lowpass 2 Latency
(ms)</c:v>
                </c:pt>
              </c:strCache>
            </c:strRef>
          </c:tx>
          <c:spPr>
            <a:ln w="38100" cap="rnd">
              <a:solidFill>
                <a:srgbClr val="660066"/>
              </a:solidFill>
            </a:ln>
            <a:effectLst/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Latency'!$AS$36:$AS$964</c:f>
              <c:numCache>
                <c:formatCode>0.0</c:formatCode>
                <c:ptCount val="211"/>
                <c:pt idx="0">
                  <c:v>0.63661977236418599</c:v>
                </c:pt>
                <c:pt idx="1">
                  <c:v>0.63661973841453023</c:v>
                </c:pt>
                <c:pt idx="2">
                  <c:v>0.63661892354325533</c:v>
                </c:pt>
                <c:pt idx="3">
                  <c:v>0.63661973841453023</c:v>
                </c:pt>
                <c:pt idx="4">
                  <c:v>0.63661892354325533</c:v>
                </c:pt>
                <c:pt idx="5">
                  <c:v>0.6366163770947233</c:v>
                </c:pt>
                <c:pt idx="6">
                  <c:v>0.63660619166726595</c:v>
                </c:pt>
                <c:pt idx="7">
                  <c:v>0.63658921725842565</c:v>
                </c:pt>
                <c:pt idx="8">
                  <c:v>0.63656545582311652</c:v>
                </c:pt>
                <c:pt idx="9">
                  <c:v>0.63653491009727969</c:v>
                </c:pt>
                <c:pt idx="10">
                  <c:v>0.63649758359694697</c:v>
                </c:pt>
                <c:pt idx="11">
                  <c:v>0.63645348061703599</c:v>
                </c:pt>
                <c:pt idx="12">
                  <c:v>0.63640260622988176</c:v>
                </c:pt>
                <c:pt idx="13">
                  <c:v>0.63634496628350012</c:v>
                </c:pt>
                <c:pt idx="14">
                  <c:v>0.63628056739959149</c:v>
                </c:pt>
                <c:pt idx="15">
                  <c:v>0.6361315231605903</c:v>
                </c:pt>
                <c:pt idx="16">
                  <c:v>0.63585747452787456</c:v>
                </c:pt>
                <c:pt idx="17">
                  <c:v>0.63526684165289737</c:v>
                </c:pt>
                <c:pt idx="18">
                  <c:v>0.63451034861107147</c:v>
                </c:pt>
                <c:pt idx="19">
                  <c:v>0.63359013079916116</c:v>
                </c:pt>
                <c:pt idx="20">
                  <c:v>0.6325087614540762</c:v>
                </c:pt>
                <c:pt idx="21">
                  <c:v>0.63126923061266127</c:v>
                </c:pt>
                <c:pt idx="22">
                  <c:v>0.62987492109454835</c:v>
                </c:pt>
                <c:pt idx="23">
                  <c:v>0.62832958189001187</c:v>
                </c:pt>
                <c:pt idx="24">
                  <c:v>0.62480246670350992</c:v>
                </c:pt>
                <c:pt idx="25">
                  <c:v>0.62072406576225114</c:v>
                </c:pt>
                <c:pt idx="26">
                  <c:v>0.61613443142558799</c:v>
                </c:pt>
                <c:pt idx="27">
                  <c:v>0.611076430695214</c:v>
                </c:pt>
                <c:pt idx="28">
                  <c:v>0.60559470795421699</c:v>
                </c:pt>
                <c:pt idx="29">
                  <c:v>0.60270914630903938</c:v>
                </c:pt>
                <c:pt idx="30">
                  <c:v>0.59973470941582741</c:v>
                </c:pt>
                <c:pt idx="31">
                  <c:v>0.59667705864181919</c:v>
                </c:pt>
                <c:pt idx="32">
                  <c:v>0.59354180148854818</c:v>
                </c:pt>
                <c:pt idx="33">
                  <c:v>0.59033447060173316</c:v>
                </c:pt>
                <c:pt idx="34">
                  <c:v>0.58706050483498151</c:v>
                </c:pt>
                <c:pt idx="35">
                  <c:v>0.58372523237198737</c:v>
                </c:pt>
                <c:pt idx="36">
                  <c:v>0.58033385588386854</c:v>
                </c:pt>
                <c:pt idx="37">
                  <c:v>0.57689143967399303</c:v>
                </c:pt>
                <c:pt idx="38">
                  <c:v>0.57340289874210226</c:v>
                </c:pt>
                <c:pt idx="39">
                  <c:v>0.56987298968269573</c:v>
                </c:pt>
                <c:pt idx="40">
                  <c:v>0.56630630331931986</c:v>
                </c:pt>
                <c:pt idx="41">
                  <c:v>0.56270725896639395</c:v>
                </c:pt>
                <c:pt idx="42">
                  <c:v>0.55908010020322563</c:v>
                </c:pt>
                <c:pt idx="43">
                  <c:v>0.55542889204061352</c:v>
                </c:pt>
                <c:pt idx="44">
                  <c:v>0.55175751935859174</c:v>
                </c:pt>
                <c:pt idx="45">
                  <c:v>0.54806968649408894</c:v>
                </c:pt>
                <c:pt idx="46">
                  <c:v>0.54436891785927888</c:v>
                </c:pt>
                <c:pt idx="47">
                  <c:v>0.54065855947482222</c:v>
                </c:pt>
                <c:pt idx="48">
                  <c:v>0.53694178130680692</c:v>
                </c:pt>
                <c:pt idx="49">
                  <c:v>0.53322158030169009</c:v>
                </c:pt>
                <c:pt idx="50">
                  <c:v>0.52950078401970502</c:v>
                </c:pt>
                <c:pt idx="51">
                  <c:v>0.52578205477379869</c:v>
                </c:pt>
                <c:pt idx="52">
                  <c:v>0.52206789418805122</c:v>
                </c:pt>
                <c:pt idx="53">
                  <c:v>0.51836064809650206</c:v>
                </c:pt>
                <c:pt idx="54">
                  <c:v>0.5146625117102801</c:v>
                </c:pt>
                <c:pt idx="55">
                  <c:v>0.51097553498777692</c:v>
                </c:pt>
                <c:pt idx="56">
                  <c:v>0.50730162814921975</c:v>
                </c:pt>
                <c:pt idx="57">
                  <c:v>0.50364256728335877</c:v>
                </c:pt>
                <c:pt idx="58">
                  <c:v>0.5</c:v>
                </c:pt>
                <c:pt idx="59">
                  <c:v>0.49637545108777714</c:v>
                </c:pt>
                <c:pt idx="60">
                  <c:v>0.49277032814183153</c:v>
                </c:pt>
                <c:pt idx="61">
                  <c:v>0.48918592713095715</c:v>
                </c:pt>
                <c:pt idx="62">
                  <c:v>0.48562343787824908</c:v>
                </c:pt>
                <c:pt idx="63">
                  <c:v>0.48208394943339666</c:v>
                </c:pt>
                <c:pt idx="64">
                  <c:v>0.47856845531847358</c:v>
                </c:pt>
                <c:pt idx="65">
                  <c:v>0.47507785863242818</c:v>
                </c:pt>
                <c:pt idx="66">
                  <c:v>0.47161297700247934</c:v>
                </c:pt>
                <c:pt idx="67">
                  <c:v>0.46817454737329145</c:v>
                </c:pt>
                <c:pt idx="68">
                  <c:v>0.46476323062717417</c:v>
                </c:pt>
                <c:pt idx="69">
                  <c:v>0.46137961603062366</c:v>
                </c:pt>
                <c:pt idx="70">
                  <c:v>0.45802422550434946</c:v>
                </c:pt>
                <c:pt idx="71">
                  <c:v>0.45469751771549793</c:v>
                </c:pt>
                <c:pt idx="72">
                  <c:v>0.45139989199214708</c:v>
                </c:pt>
                <c:pt idx="73">
                  <c:v>0.44813169206130349</c:v>
                </c:pt>
                <c:pt idx="74">
                  <c:v>0.44489320961261125</c:v>
                </c:pt>
                <c:pt idx="75">
                  <c:v>0.44168468769080138</c:v>
                </c:pt>
                <c:pt idx="76">
                  <c:v>0.43850632392058636</c:v>
                </c:pt>
                <c:pt idx="77">
                  <c:v>0.43535827356825418</c:v>
                </c:pt>
                <c:pt idx="78">
                  <c:v>0.43224065244464777</c:v>
                </c:pt>
                <c:pt idx="79">
                  <c:v>0.42915353965455844</c:v>
                </c:pt>
                <c:pt idx="80">
                  <c:v>0.42609698019780956</c:v>
                </c:pt>
                <c:pt idx="81">
                  <c:v>0.42307098742748389</c:v>
                </c:pt>
                <c:pt idx="82">
                  <c:v>0.42007554537085834</c:v>
                </c:pt>
                <c:pt idx="83">
                  <c:v>0.41711061091866825</c:v>
                </c:pt>
                <c:pt idx="84">
                  <c:v>0.41417611588832604</c:v>
                </c:pt>
                <c:pt idx="85">
                  <c:v>0.41127196896669338</c:v>
                </c:pt>
                <c:pt idx="86">
                  <c:v>0.40839805753793584</c:v>
                </c:pt>
                <c:pt idx="87">
                  <c:v>0.40555424940189622</c:v>
                </c:pt>
                <c:pt idx="88">
                  <c:v>0.402740394388309</c:v>
                </c:pt>
                <c:pt idx="89">
                  <c:v>0.39995632587203983</c:v>
                </c:pt>
                <c:pt idx="90">
                  <c:v>0.39720186219438719</c:v>
                </c:pt>
                <c:pt idx="91">
                  <c:v>0.39447680799532359</c:v>
                </c:pt>
                <c:pt idx="92">
                  <c:v>0.39178095546138286</c:v>
                </c:pt>
                <c:pt idx="93">
                  <c:v>0.38911408549372634</c:v>
                </c:pt>
                <c:pt idx="94">
                  <c:v>0.38647596880074725</c:v>
                </c:pt>
                <c:pt idx="95">
                  <c:v>0.38386636691938675</c:v>
                </c:pt>
                <c:pt idx="96">
                  <c:v>0.3812850331691609</c:v>
                </c:pt>
                <c:pt idx="97">
                  <c:v>0.37873171354271662</c:v>
                </c:pt>
                <c:pt idx="98">
                  <c:v>0.37620614753656084</c:v>
                </c:pt>
                <c:pt idx="99">
                  <c:v>0.37370806892543323</c:v>
                </c:pt>
                <c:pt idx="100">
                  <c:v>0.37123720648362302</c:v>
                </c:pt>
                <c:pt idx="101">
                  <c:v>0.36879328465636835</c:v>
                </c:pt>
                <c:pt idx="102">
                  <c:v>0.36637602418431542</c:v>
                </c:pt>
                <c:pt idx="103">
                  <c:v>0.36398514268385951</c:v>
                </c:pt>
                <c:pt idx="104">
                  <c:v>0.36162035518604491</c:v>
                </c:pt>
                <c:pt idx="105">
                  <c:v>0.35928137463655174</c:v>
                </c:pt>
                <c:pt idx="106">
                  <c:v>0.35696791235916675</c:v>
                </c:pt>
                <c:pt idx="107">
                  <c:v>0.35467967848499743</c:v>
                </c:pt>
                <c:pt idx="108">
                  <c:v>0.35241638234956668</c:v>
                </c:pt>
                <c:pt idx="109">
                  <c:v>0.35017773285980514</c:v>
                </c:pt>
                <c:pt idx="110">
                  <c:v>0.34796343883283931</c:v>
                </c:pt>
                <c:pt idx="111">
                  <c:v>0.34577320930837102</c:v>
                </c:pt>
                <c:pt idx="112">
                  <c:v>0.34360675383633438</c:v>
                </c:pt>
                <c:pt idx="113">
                  <c:v>0.34146378274142009</c:v>
                </c:pt>
                <c:pt idx="114">
                  <c:v>0.33934400736596504</c:v>
                </c:pt>
                <c:pt idx="115">
                  <c:v>0.33724714029261277</c:v>
                </c:pt>
                <c:pt idx="116">
                  <c:v>0.33517289554807006</c:v>
                </c:pt>
                <c:pt idx="117">
                  <c:v>0.33312098878920321</c:v>
                </c:pt>
                <c:pt idx="118">
                  <c:v>0.33109113747264379</c:v>
                </c:pt>
                <c:pt idx="119">
                  <c:v>0.32908306100900214</c:v>
                </c:pt>
                <c:pt idx="120">
                  <c:v>0.32709648090271959</c:v>
                </c:pt>
                <c:pt idx="121">
                  <c:v>0.32513112087852825</c:v>
                </c:pt>
                <c:pt idx="122">
                  <c:v>0.32318670699542668</c:v>
                </c:pt>
                <c:pt idx="123">
                  <c:v>0.32126296774902369</c:v>
                </c:pt>
                <c:pt idx="124">
                  <c:v>0.31935963416305047</c:v>
                </c:pt>
                <c:pt idx="125">
                  <c:v>0.31747643987078966</c:v>
                </c:pt>
                <c:pt idx="126">
                  <c:v>0.31561312118712553</c:v>
                </c:pt>
                <c:pt idx="127">
                  <c:v>0.31376941717187201</c:v>
                </c:pt>
                <c:pt idx="128">
                  <c:v>0.31194506968499802</c:v>
                </c:pt>
                <c:pt idx="129">
                  <c:v>0.31013982343432567</c:v>
                </c:pt>
                <c:pt idx="130">
                  <c:v>0.30835342601624427</c:v>
                </c:pt>
                <c:pt idx="131">
                  <c:v>0.30658562794994654</c:v>
                </c:pt>
                <c:pt idx="132">
                  <c:v>0.30483618270566104</c:v>
                </c:pt>
                <c:pt idx="133">
                  <c:v>0.30310484672732524</c:v>
                </c:pt>
                <c:pt idx="134">
                  <c:v>0.30139137945011463</c:v>
                </c:pt>
                <c:pt idx="135">
                  <c:v>0.2996955433132153</c:v>
                </c:pt>
                <c:pt idx="136">
                  <c:v>0.29801710376820462</c:v>
                </c:pt>
                <c:pt idx="137">
                  <c:v>0.29635582928338017</c:v>
                </c:pt>
                <c:pt idx="138">
                  <c:v>0.29471149134435126</c:v>
                </c:pt>
                <c:pt idx="139">
                  <c:v>0.29308386445119394</c:v>
                </c:pt>
                <c:pt idx="140">
                  <c:v>0.29147272611244351</c:v>
                </c:pt>
                <c:pt idx="141">
                  <c:v>0.289877856836185</c:v>
                </c:pt>
                <c:pt idx="142">
                  <c:v>0.28829904011848173</c:v>
                </c:pt>
                <c:pt idx="143">
                  <c:v>0.28673606242937061</c:v>
                </c:pt>
                <c:pt idx="144">
                  <c:v>0.28518871319663053</c:v>
                </c:pt>
                <c:pt idx="145">
                  <c:v>0.28365678478752365</c:v>
                </c:pt>
                <c:pt idx="146">
                  <c:v>0.28214007248869133</c:v>
                </c:pt>
                <c:pt idx="147">
                  <c:v>0.2806383744843749</c:v>
                </c:pt>
                <c:pt idx="148">
                  <c:v>0.27915149183312182</c:v>
                </c:pt>
                <c:pt idx="149">
                  <c:v>0.27767922844312448</c:v>
                </c:pt>
                <c:pt idx="150">
                  <c:v>0.27622139104632931</c:v>
                </c:pt>
                <c:pt idx="151">
                  <c:v>0.2747777891714458</c:v>
                </c:pt>
                <c:pt idx="152">
                  <c:v>0.27334823511597378</c:v>
                </c:pt>
                <c:pt idx="153">
                  <c:v>0.27193254391736138</c:v>
                </c:pt>
                <c:pt idx="154">
                  <c:v>0.27053053332339549</c:v>
                </c:pt>
                <c:pt idx="155">
                  <c:v>0.26914202376192203</c:v>
                </c:pt>
                <c:pt idx="156">
                  <c:v>0.26776683830998416</c:v>
                </c:pt>
                <c:pt idx="157">
                  <c:v>0.26640480266246186</c:v>
                </c:pt>
                <c:pt idx="158">
                  <c:v>0.26505574510028884</c:v>
                </c:pt>
                <c:pt idx="159">
                  <c:v>0.26371949645831899</c:v>
                </c:pt>
                <c:pt idx="160">
                  <c:v>0.26239589009290637</c:v>
                </c:pt>
                <c:pt idx="161">
                  <c:v>0.26108476184926133</c:v>
                </c:pt>
                <c:pt idx="162">
                  <c:v>0.25978595002863836</c:v>
                </c:pt>
                <c:pt idx="163">
                  <c:v>0.25849929535540739</c:v>
                </c:pt>
                <c:pt idx="164">
                  <c:v>0.25722464094405711</c:v>
                </c:pt>
                <c:pt idx="165">
                  <c:v>0.25596183226617397</c:v>
                </c:pt>
                <c:pt idx="166">
                  <c:v>0.25471071711743781</c:v>
                </c:pt>
                <c:pt idx="167">
                  <c:v>0.25347114558467193</c:v>
                </c:pt>
                <c:pt idx="168">
                  <c:v>0.25224297001298152</c:v>
                </c:pt>
                <c:pt idx="169">
                  <c:v>0.25102604497301156</c:v>
                </c:pt>
                <c:pt idx="170">
                  <c:v>0.24982022722835445</c:v>
                </c:pt>
                <c:pt idx="171">
                  <c:v>0.24862537570313242</c:v>
                </c:pt>
                <c:pt idx="172">
                  <c:v>0.24744135144977911</c:v>
                </c:pt>
                <c:pt idx="173">
                  <c:v>0.24626801761704281</c:v>
                </c:pt>
                <c:pt idx="174">
                  <c:v>0.24510523941823043</c:v>
                </c:pt>
                <c:pt idx="175">
                  <c:v>0.24395288409971064</c:v>
                </c:pt>
                <c:pt idx="176">
                  <c:v>0.2428108209096925</c:v>
                </c:pt>
                <c:pt idx="177">
                  <c:v>0.2416789210672938</c:v>
                </c:pt>
                <c:pt idx="178">
                  <c:v>0.24055705773191249</c:v>
                </c:pt>
                <c:pt idx="179">
                  <c:v>0.23944510597291321</c:v>
                </c:pt>
                <c:pt idx="180">
                  <c:v>0.23834294273963835</c:v>
                </c:pt>
                <c:pt idx="181">
                  <c:v>0.23725044683175361</c:v>
                </c:pt>
                <c:pt idx="182">
                  <c:v>0.23616749886993629</c:v>
                </c:pt>
                <c:pt idx="183">
                  <c:v>0.23509398126691161</c:v>
                </c:pt>
                <c:pt idx="184">
                  <c:v>0.23402977819884568</c:v>
                </c:pt>
                <c:pt idx="185">
                  <c:v>0.23297477557709778</c:v>
                </c:pt>
                <c:pt idx="186">
                  <c:v>0.23192886102033747</c:v>
                </c:pt>
                <c:pt idx="187">
                  <c:v>0.23089192382702944</c:v>
                </c:pt>
                <c:pt idx="188">
                  <c:v>0.22986385494828931</c:v>
                </c:pt>
                <c:pt idx="189">
                  <c:v>0.22884454696111245</c:v>
                </c:pt>
                <c:pt idx="190">
                  <c:v>0.22783389404197599</c:v>
                </c:pt>
                <c:pt idx="191">
                  <c:v>0.22683179194081718</c:v>
                </c:pt>
                <c:pt idx="192">
                  <c:v>0.22583813795538607</c:v>
                </c:pt>
                <c:pt idx="193">
                  <c:v>0.2248528309059743</c:v>
                </c:pt>
                <c:pt idx="194">
                  <c:v>0.22387577111051818</c:v>
                </c:pt>
                <c:pt idx="195">
                  <c:v>0.22290686036007581</c:v>
                </c:pt>
                <c:pt idx="196">
                  <c:v>0.22194600189467609</c:v>
                </c:pt>
                <c:pt idx="197">
                  <c:v>0.22099310037953909</c:v>
                </c:pt>
                <c:pt idx="198">
                  <c:v>0.22004806188166454</c:v>
                </c:pt>
                <c:pt idx="199">
                  <c:v>0.21911079384678703</c:v>
                </c:pt>
                <c:pt idx="200">
                  <c:v>0.21818120507669508</c:v>
                </c:pt>
                <c:pt idx="201">
                  <c:v>0.21725920570691085</c:v>
                </c:pt>
                <c:pt idx="202">
                  <c:v>0.21634470718472804</c:v>
                </c:pt>
                <c:pt idx="203">
                  <c:v>0.2154376222476051</c:v>
                </c:pt>
                <c:pt idx="204">
                  <c:v>0.21453786490190929</c:v>
                </c:pt>
                <c:pt idx="205">
                  <c:v>0.21364535040200852</c:v>
                </c:pt>
                <c:pt idx="206">
                  <c:v>0.21275999522970829</c:v>
                </c:pt>
                <c:pt idx="207">
                  <c:v>0.21188171707402817</c:v>
                </c:pt>
                <c:pt idx="208">
                  <c:v>0.21101043481131537</c:v>
                </c:pt>
                <c:pt idx="209">
                  <c:v>0.21014606848569051</c:v>
                </c:pt>
                <c:pt idx="210">
                  <c:v>0.20928853928982247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D6-4CD7-909B-7E3A65616A70}"/>
            </c:ext>
          </c:extLst>
        </c:ser>
        <c:ser>
          <c:idx val="1"/>
          <c:order val="3"/>
          <c:tx>
            <c:strRef>
              <c:f>'Filter Latency'!$AZ$35</c:f>
              <c:strCache>
                <c:ptCount val="1"/>
                <c:pt idx="0">
                  <c:v>Notch 1 Latency (ms)</c:v>
                </c:pt>
              </c:strCache>
            </c:strRef>
          </c:tx>
          <c:spPr>
            <a:ln w="28575" cap="rnd">
              <a:solidFill>
                <a:srgbClr val="0070C0"/>
              </a:solidFill>
            </a:ln>
            <a:effectLst/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Latency'!$AZ$36:$AZ$964</c:f>
              <c:numCache>
                <c:formatCode>0.0</c:formatCode>
                <c:ptCount val="2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D6-4CD7-909B-7E3A65616A70}"/>
            </c:ext>
          </c:extLst>
        </c:ser>
        <c:ser>
          <c:idx val="0"/>
          <c:order val="4"/>
          <c:tx>
            <c:strRef>
              <c:f>'Filter Latency'!$BG$35</c:f>
              <c:strCache>
                <c:ptCount val="1"/>
                <c:pt idx="0">
                  <c:v>Notch 2 Latency (ms)</c:v>
                </c:pt>
              </c:strCache>
            </c:strRef>
          </c:tx>
          <c:spPr>
            <a:ln w="22225" cap="rnd">
              <a:solidFill>
                <a:srgbClr val="00B0F0"/>
              </a:solidFill>
            </a:ln>
            <a:effectLst/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Latency'!$BG$36:$BG$964</c:f>
              <c:numCache>
                <c:formatCode>0.0</c:formatCode>
                <c:ptCount val="2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BD6-4CD7-909B-7E3A65616A70}"/>
            </c:ext>
          </c:extLst>
        </c:ser>
        <c:ser>
          <c:idx val="2"/>
          <c:order val="5"/>
          <c:tx>
            <c:strRef>
              <c:f>'Filter Latency'!$BU$35</c:f>
              <c:strCache>
                <c:ptCount val="1"/>
                <c:pt idx="0">
                  <c:v>TTL Dyn. Notch Latency</c:v>
                </c:pt>
              </c:strCache>
            </c:strRef>
          </c:tx>
          <c:spPr>
            <a:ln w="38100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Latency'!$BU$36:$BU$964</c:f>
              <c:numCache>
                <c:formatCode>0.0</c:formatCode>
                <c:ptCount val="211"/>
                <c:pt idx="0">
                  <c:v>0.75896928403494446</c:v>
                </c:pt>
                <c:pt idx="1">
                  <c:v>0.75898663847252523</c:v>
                </c:pt>
                <c:pt idx="2">
                  <c:v>0.7590577266435945</c:v>
                </c:pt>
                <c:pt idx="3">
                  <c:v>0.75898663847252523</c:v>
                </c:pt>
                <c:pt idx="4">
                  <c:v>0.7590577266435945</c:v>
                </c:pt>
                <c:pt idx="5">
                  <c:v>0.75914877304651829</c:v>
                </c:pt>
                <c:pt idx="6">
                  <c:v>0.75933815919644176</c:v>
                </c:pt>
                <c:pt idx="7">
                  <c:v>0.75953728073007931</c:v>
                </c:pt>
                <c:pt idx="8">
                  <c:v>0.75974615121437827</c:v>
                </c:pt>
                <c:pt idx="9">
                  <c:v>0.75996478473967843</c:v>
                </c:pt>
                <c:pt idx="10">
                  <c:v>0.76019319592101908</c:v>
                </c:pt>
                <c:pt idx="11">
                  <c:v>0.7604313998993758</c:v>
                </c:pt>
                <c:pt idx="12">
                  <c:v>0.76067941234291125</c:v>
                </c:pt>
                <c:pt idx="13">
                  <c:v>0.76093724944832575</c:v>
                </c:pt>
                <c:pt idx="14">
                  <c:v>0.76120492794210115</c:v>
                </c:pt>
                <c:pt idx="15">
                  <c:v>0.76176987865756041</c:v>
                </c:pt>
                <c:pt idx="16">
                  <c:v>0.76269156391608073</c:v>
                </c:pt>
                <c:pt idx="17">
                  <c:v>0.76442705054079929</c:v>
                </c:pt>
                <c:pt idx="18">
                  <c:v>0.76641408273650469</c:v>
                </c:pt>
                <c:pt idx="19">
                  <c:v>0.76865569681951873</c:v>
                </c:pt>
                <c:pt idx="20">
                  <c:v>0.77115527490682456</c:v>
                </c:pt>
                <c:pt idx="21">
                  <c:v>0.77391654928140685</c:v>
                </c:pt>
                <c:pt idx="22">
                  <c:v>0.77694360660782935</c:v>
                </c:pt>
                <c:pt idx="23">
                  <c:v>0.78024089186287138</c:v>
                </c:pt>
                <c:pt idx="24">
                  <c:v>0.78766573787418137</c:v>
                </c:pt>
                <c:pt idx="25">
                  <c:v>0.79623392764159417</c:v>
                </c:pt>
                <c:pt idx="26">
                  <c:v>0.80599416773489019</c:v>
                </c:pt>
                <c:pt idx="27">
                  <c:v>0.81700097226423396</c:v>
                </c:pt>
                <c:pt idx="28">
                  <c:v>0.82931445174094243</c:v>
                </c:pt>
                <c:pt idx="29">
                  <c:v>0.83598140786460451</c:v>
                </c:pt>
                <c:pt idx="30">
                  <c:v>0.84299987558990785</c:v>
                </c:pt>
                <c:pt idx="31">
                  <c:v>0.85037869502172858</c:v>
                </c:pt>
                <c:pt idx="32">
                  <c:v>0.85812690984889417</c:v>
                </c:pt>
                <c:pt idx="33">
                  <c:v>0.86625371637944437</c:v>
                </c:pt>
                <c:pt idx="34">
                  <c:v>0.87476840155516156</c:v>
                </c:pt>
                <c:pt idx="35">
                  <c:v>0.88368026829779156</c:v>
                </c:pt>
                <c:pt idx="36">
                  <c:v>0.89299854639574949</c:v>
                </c:pt>
                <c:pt idx="37">
                  <c:v>0.90273228701366914</c:v>
                </c:pt>
                <c:pt idx="38">
                  <c:v>0.91289023881108844</c:v>
                </c:pt>
                <c:pt idx="39">
                  <c:v>0.92348070360808143</c:v>
                </c:pt>
                <c:pt idx="40">
                  <c:v>0.93451136955665881</c:v>
                </c:pt>
                <c:pt idx="41">
                  <c:v>0.94598911989409595</c:v>
                </c:pt>
                <c:pt idx="42">
                  <c:v>0.95791981560035233</c:v>
                </c:pt>
                <c:pt idx="43">
                  <c:v>0.97030805069350046</c:v>
                </c:pt>
                <c:pt idx="44">
                  <c:v>0.98315687951580577</c:v>
                </c:pt>
                <c:pt idx="45">
                  <c:v>0.99646751623154883</c:v>
                </c:pt>
                <c:pt idx="46">
                  <c:v>1.0102390079169077</c:v>
                </c:pt>
                <c:pt idx="47">
                  <c:v>1.0244678841057393</c:v>
                </c:pt>
                <c:pt idx="48">
                  <c:v>1.0391477874817059</c:v>
                </c:pt>
                <c:pt idx="49">
                  <c:v>1.0542690925708467</c:v>
                </c:pt>
                <c:pt idx="50">
                  <c:v>1.0698185217474405</c:v>
                </c:pt>
                <c:pt idx="51">
                  <c:v>1.0857787705294646</c:v>
                </c:pt>
                <c:pt idx="52">
                  <c:v>1.1021281568582599</c:v>
                </c:pt>
                <c:pt idx="53">
                  <c:v>1.118840311613527</c:v>
                </c:pt>
                <c:pt idx="54">
                  <c:v>1.1358839297259478</c:v>
                </c:pt>
                <c:pt idx="55">
                  <c:v>1.1532226025771042</c:v>
                </c:pt>
                <c:pt idx="56">
                  <c:v>1.1708147525528987</c:v>
                </c:pt>
                <c:pt idx="57">
                  <c:v>1.1886136892911261</c:v>
                </c:pt>
                <c:pt idx="58">
                  <c:v>1.2065678040599335</c:v>
                </c:pt>
                <c:pt idx="59">
                  <c:v>1.2246209136896313</c:v>
                </c:pt>
                <c:pt idx="60">
                  <c:v>1.2427127586348243</c:v>
                </c:pt>
                <c:pt idx="61">
                  <c:v>1.2607796514055227</c:v>
                </c:pt>
                <c:pt idx="62">
                  <c:v>1.278755262385104</c:v>
                </c:pt>
                <c:pt idx="63">
                  <c:v>1.2965715207928514</c:v>
                </c:pt>
                <c:pt idx="64">
                  <c:v>1.3141596002314448</c:v>
                </c:pt>
                <c:pt idx="65">
                  <c:v>1.3314509518646833</c:v>
                </c:pt>
                <c:pt idx="66">
                  <c:v>1.3483783446104178</c:v>
                </c:pt>
                <c:pt idx="67">
                  <c:v>1.3648768713013788</c:v>
                </c:pt>
                <c:pt idx="68">
                  <c:v>1.380884882633838</c:v>
                </c:pt>
                <c:pt idx="69">
                  <c:v>1.3963448165158567</c:v>
                </c:pt>
                <c:pt idx="70">
                  <c:v>1.4112038983854427</c:v>
                </c:pt>
                <c:pt idx="71">
                  <c:v>1.3956177793088216</c:v>
                </c:pt>
                <c:pt idx="72">
                  <c:v>1.3721283533144892</c:v>
                </c:pt>
                <c:pt idx="73">
                  <c:v>1.3498105028893952</c:v>
                </c:pt>
                <c:pt idx="74">
                  <c:v>1.3286070394785066</c:v>
                </c:pt>
                <c:pt idx="75">
                  <c:v>1.3084586493753614</c:v>
                </c:pt>
                <c:pt idx="76">
                  <c:v>1.2893045627617747</c:v>
                </c:pt>
                <c:pt idx="77">
                  <c:v>1.2710832749192349</c:v>
                </c:pt>
                <c:pt idx="78">
                  <c:v>1.2537332792100131</c:v>
                </c:pt>
                <c:pt idx="79">
                  <c:v>1.2371937762510514</c:v>
                </c:pt>
                <c:pt idx="80">
                  <c:v>1.2214053300328038</c:v>
                </c:pt>
                <c:pt idx="81">
                  <c:v>1.2063104488549112</c:v>
                </c:pt>
                <c:pt idx="82">
                  <c:v>1.1637714247653026</c:v>
                </c:pt>
                <c:pt idx="83">
                  <c:v>1.1229919870001921</c:v>
                </c:pt>
                <c:pt idx="84">
                  <c:v>1.0839143476588524</c:v>
                </c:pt>
                <c:pt idx="85">
                  <c:v>1.0464800735266391</c:v>
                </c:pt>
                <c:pt idx="86">
                  <c:v>1.0106303769610756</c:v>
                </c:pt>
                <c:pt idx="87">
                  <c:v>0.97630640044067518</c:v>
                </c:pt>
                <c:pt idx="88">
                  <c:v>0.9434494896257074</c:v>
                </c:pt>
                <c:pt idx="89">
                  <c:v>0.91200145063047589</c:v>
                </c:pt>
                <c:pt idx="90">
                  <c:v>0.88190478805331329</c:v>
                </c:pt>
                <c:pt idx="91">
                  <c:v>0.85310292115138098</c:v>
                </c:pt>
                <c:pt idx="92">
                  <c:v>0.82554037636741362</c:v>
                </c:pt>
                <c:pt idx="93">
                  <c:v>0.79916295519315073</c:v>
                </c:pt>
                <c:pt idx="94">
                  <c:v>0.77391787706672699</c:v>
                </c:pt>
                <c:pt idx="95">
                  <c:v>0.74975389762946221</c:v>
                </c:pt>
                <c:pt idx="96">
                  <c:v>0.72662140319771695</c:v>
                </c:pt>
                <c:pt idx="97">
                  <c:v>0.70447248273092122</c:v>
                </c:pt>
                <c:pt idx="98">
                  <c:v>0.68326097889727522</c:v>
                </c:pt>
                <c:pt idx="99">
                  <c:v>0.66294252005915666</c:v>
                </c:pt>
                <c:pt idx="100">
                  <c:v>0.6434745351303589</c:v>
                </c:pt>
                <c:pt idx="101">
                  <c:v>0.62481625330897961</c:v>
                </c:pt>
                <c:pt idx="102">
                  <c:v>0.60692869067645461</c:v>
                </c:pt>
                <c:pt idx="103">
                  <c:v>0.58977462558845495</c:v>
                </c:pt>
                <c:pt idx="104">
                  <c:v>0.5733185646799952</c:v>
                </c:pt>
                <c:pt idx="105">
                  <c:v>0.55752670117683034</c:v>
                </c:pt>
                <c:pt idx="106">
                  <c:v>0.54236686705805337</c:v>
                </c:pt>
                <c:pt idx="107">
                  <c:v>0.52780848045921003</c:v>
                </c:pt>
                <c:pt idx="108">
                  <c:v>0.51382248954782006</c:v>
                </c:pt>
                <c:pt idx="109">
                  <c:v>0.50038131394915186</c:v>
                </c:pt>
                <c:pt idx="110">
                  <c:v>0.48745878465311365</c:v>
                </c:pt>
                <c:pt idx="111">
                  <c:v>0.47503008319580098</c:v>
                </c:pt>
                <c:pt idx="112">
                  <c:v>0.46307168078312244</c:v>
                </c:pt>
                <c:pt idx="113">
                  <c:v>0.45156127790983602</c:v>
                </c:pt>
                <c:pt idx="114">
                  <c:v>0.44047774492546621</c:v>
                </c:pt>
                <c:pt idx="115">
                  <c:v>0.42980106390868922</c:v>
                </c:pt>
                <c:pt idx="116">
                  <c:v>0.41951227213334397</c:v>
                </c:pt>
                <c:pt idx="117">
                  <c:v>0.40959340734146765</c:v>
                </c:pt>
                <c:pt idx="118">
                  <c:v>0.40002745498081782</c:v>
                </c:pt>
                <c:pt idx="119">
                  <c:v>0.39079829751527467</c:v>
                </c:pt>
                <c:pt idx="120">
                  <c:v>0.38189066587539588</c:v>
                </c:pt>
                <c:pt idx="121">
                  <c:v>0.37329009308226757</c:v>
                </c:pt>
                <c:pt idx="122">
                  <c:v>0.36498287004983848</c:v>
                </c:pt>
                <c:pt idx="123">
                  <c:v>0.35695600354826951</c:v>
                </c:pt>
                <c:pt idx="124">
                  <c:v>0.34919717629279223</c:v>
                </c:pt>
                <c:pt idx="125">
                  <c:v>0.34169470910842531</c:v>
                </c:pt>
                <c:pt idx="126">
                  <c:v>0.33443752511010488</c:v>
                </c:pt>
                <c:pt idx="127">
                  <c:v>0.32741511582976057</c:v>
                </c:pt>
                <c:pt idx="128">
                  <c:v>0.32061750921619886</c:v>
                </c:pt>
                <c:pt idx="129">
                  <c:v>0.31403523942990536</c:v>
                </c:pt>
                <c:pt idx="130">
                  <c:v>0.30765931835272331</c:v>
                </c:pt>
                <c:pt idx="131">
                  <c:v>0.30148120873149431</c:v>
                </c:pt>
                <c:pt idx="132">
                  <c:v>0.29549279887491187</c:v>
                </c:pt>
                <c:pt idx="133">
                  <c:v>0.28968637882383558</c:v>
                </c:pt>
                <c:pt idx="134">
                  <c:v>0.28405461791693853</c:v>
                </c:pt>
                <c:pt idx="135">
                  <c:v>0.27859054367568653</c:v>
                </c:pt>
                <c:pt idx="136">
                  <c:v>0.27328752193513678</c:v>
                </c:pt>
                <c:pt idx="137">
                  <c:v>0.26813923814979046</c:v>
                </c:pt>
                <c:pt idx="138">
                  <c:v>0.26313967980665909</c:v>
                </c:pt>
                <c:pt idx="139">
                  <c:v>0.25828311988074293</c:v>
                </c:pt>
                <c:pt idx="140">
                  <c:v>0.25356410127118978</c:v>
                </c:pt>
                <c:pt idx="141">
                  <c:v>0.2489774221595063</c:v>
                </c:pt>
                <c:pt idx="142">
                  <c:v>0.2445181222342358</c:v>
                </c:pt>
                <c:pt idx="143">
                  <c:v>0.24018146972953264</c:v>
                </c:pt>
                <c:pt idx="144">
                  <c:v>0.23596294922797262</c:v>
                </c:pt>
                <c:pt idx="145">
                  <c:v>0.2318582501807763</c:v>
                </c:pt>
                <c:pt idx="146">
                  <c:v>0.22786325610133651</c:v>
                </c:pt>
                <c:pt idx="147">
                  <c:v>0.22397403439056268</c:v>
                </c:pt>
                <c:pt idx="148">
                  <c:v>0.22018682675502993</c:v>
                </c:pt>
                <c:pt idx="149">
                  <c:v>0.21649804018131077</c:v>
                </c:pt>
                <c:pt idx="150">
                  <c:v>0.21290423843210524</c:v>
                </c:pt>
                <c:pt idx="151">
                  <c:v>0.20940213403192504</c:v>
                </c:pt>
                <c:pt idx="152">
                  <c:v>0.20598858071209786</c:v>
                </c:pt>
                <c:pt idx="153">
                  <c:v>0.20266056628676501</c:v>
                </c:pt>
                <c:pt idx="154">
                  <c:v>0.19941520593332612</c:v>
                </c:pt>
                <c:pt idx="155">
                  <c:v>0.19624973585248068</c:v>
                </c:pt>
                <c:pt idx="156">
                  <c:v>0.19316150728458653</c:v>
                </c:pt>
                <c:pt idx="157">
                  <c:v>0.19014798086055051</c:v>
                </c:pt>
                <c:pt idx="158">
                  <c:v>0.18720672126685256</c:v>
                </c:pt>
                <c:pt idx="159">
                  <c:v>0.18433539220561307</c:v>
                </c:pt>
                <c:pt idx="160">
                  <c:v>0.18153175163183188</c:v>
                </c:pt>
                <c:pt idx="161">
                  <c:v>0.17879364725107677</c:v>
                </c:pt>
                <c:pt idx="162">
                  <c:v>0.17611901226196092</c:v>
                </c:pt>
                <c:pt idx="163">
                  <c:v>0.17350586132875861</c:v>
                </c:pt>
                <c:pt idx="164">
                  <c:v>0.17095228677043789</c:v>
                </c:pt>
                <c:pt idx="165">
                  <c:v>0.16845645495326197</c:v>
                </c:pt>
                <c:pt idx="166">
                  <c:v>0.1660166028749345</c:v>
                </c:pt>
                <c:pt idx="167">
                  <c:v>0.16363103492902178</c:v>
                </c:pt>
                <c:pt idx="168">
                  <c:v>0.16129811983909714</c:v>
                </c:pt>
                <c:pt idx="169">
                  <c:v>0.15901628775272358</c:v>
                </c:pt>
                <c:pt idx="170">
                  <c:v>0.15678402748600756</c:v>
                </c:pt>
                <c:pt idx="171">
                  <c:v>0.15459988391004295</c:v>
                </c:pt>
                <c:pt idx="172">
                  <c:v>0.15246245547109949</c:v>
                </c:pt>
                <c:pt idx="173">
                  <c:v>0.1503703918369271</c:v>
                </c:pt>
                <c:pt idx="174">
                  <c:v>0.14832239166201117</c:v>
                </c:pt>
                <c:pt idx="175">
                  <c:v>0.14631720046506064</c:v>
                </c:pt>
                <c:pt idx="176">
                  <c:v>0.14435360861242968</c:v>
                </c:pt>
                <c:pt idx="177">
                  <c:v>0.14243044940154787</c:v>
                </c:pt>
                <c:pt idx="178">
                  <c:v>0.14054659723880519</c:v>
                </c:pt>
                <c:pt idx="179">
                  <c:v>0.13870096590667408</c:v>
                </c:pt>
                <c:pt idx="180">
                  <c:v>0.13689250691516133</c:v>
                </c:pt>
                <c:pt idx="181">
                  <c:v>0.13512020793298352</c:v>
                </c:pt>
                <c:pt idx="182">
                  <c:v>0.13338309129413553</c:v>
                </c:pt>
                <c:pt idx="183">
                  <c:v>0.13168021257577434</c:v>
                </c:pt>
                <c:pt idx="184">
                  <c:v>0.13001065924359104</c:v>
                </c:pt>
                <c:pt idx="185">
                  <c:v>0.1283735493610621</c:v>
                </c:pt>
                <c:pt idx="186">
                  <c:v>0.12676803035918929</c:v>
                </c:pt>
                <c:pt idx="187">
                  <c:v>0.12519327786353124</c:v>
                </c:pt>
                <c:pt idx="188">
                  <c:v>0.1236484945755201</c:v>
                </c:pt>
                <c:pt idx="189">
                  <c:v>0.12213290920522715</c:v>
                </c:pt>
                <c:pt idx="190">
                  <c:v>0.12064577545290822</c:v>
                </c:pt>
                <c:pt idx="191">
                  <c:v>0.11918637103680785</c:v>
                </c:pt>
                <c:pt idx="192">
                  <c:v>0.11775399676485243</c:v>
                </c:pt>
                <c:pt idx="193">
                  <c:v>0.11634797564798877</c:v>
                </c:pt>
                <c:pt idx="194">
                  <c:v>0.11496765205305801</c:v>
                </c:pt>
                <c:pt idx="195">
                  <c:v>0.1136123908932096</c:v>
                </c:pt>
                <c:pt idx="196">
                  <c:v>0.11228157685397072</c:v>
                </c:pt>
                <c:pt idx="197">
                  <c:v>0.11097461365319727</c:v>
                </c:pt>
                <c:pt idx="198">
                  <c:v>0.10969092333322206</c:v>
                </c:pt>
                <c:pt idx="199">
                  <c:v>0.10842994558361654</c:v>
                </c:pt>
                <c:pt idx="200">
                  <c:v>0.10719113709306125</c:v>
                </c:pt>
                <c:pt idx="201">
                  <c:v>0.10597397092891284</c:v>
                </c:pt>
                <c:pt idx="202">
                  <c:v>0.10477793594311663</c:v>
                </c:pt>
                <c:pt idx="203">
                  <c:v>0.10360253620320414</c:v>
                </c:pt>
                <c:pt idx="204">
                  <c:v>0.10244729044716661</c:v>
                </c:pt>
                <c:pt idx="205">
                  <c:v>0.10131173156107245</c:v>
                </c:pt>
                <c:pt idx="206">
                  <c:v>0.10019540607834596</c:v>
                </c:pt>
                <c:pt idx="207">
                  <c:v>9.9097873699691724E-2</c:v>
                </c:pt>
                <c:pt idx="208">
                  <c:v>9.8018706832694452E-2</c:v>
                </c:pt>
                <c:pt idx="209">
                  <c:v>9.6957490150179099E-2</c:v>
                </c:pt>
                <c:pt idx="210">
                  <c:v>9.5913820166461647E-2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BD6-4CD7-909B-7E3A65616A70}"/>
            </c:ext>
          </c:extLst>
        </c:ser>
        <c:ser>
          <c:idx val="8"/>
          <c:order val="6"/>
          <c:tx>
            <c:strRef>
              <c:f>'Filter Latency'!$CE$35</c:f>
              <c:strCache>
                <c:ptCount val="1"/>
                <c:pt idx="0">
                  <c:v>D-Term Notch Latency (ms)</c:v>
                </c:pt>
              </c:strCache>
            </c:strRef>
          </c:tx>
          <c:spPr>
            <a:ln w="19050" cap="rnd">
              <a:solidFill>
                <a:srgbClr val="FFC000"/>
              </a:solidFill>
            </a:ln>
            <a:effectLst>
              <a:glow rad="139700">
                <a:schemeClr val="accent3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Latency'!$CE$36:$CE$964</c:f>
              <c:numCache>
                <c:formatCode>0.0</c:formatCode>
                <c:ptCount val="2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BD6-4CD7-909B-7E3A65616A70}"/>
            </c:ext>
          </c:extLst>
        </c:ser>
        <c:ser>
          <c:idx val="13"/>
          <c:order val="7"/>
          <c:tx>
            <c:strRef>
              <c:f>'Filter Latency'!$CO$35</c:f>
              <c:strCache>
                <c:ptCount val="1"/>
                <c:pt idx="0">
                  <c:v>D-Term LPF1 Latency (ms)</c:v>
                </c:pt>
              </c:strCache>
            </c:strRef>
          </c:tx>
          <c:spPr>
            <a:ln w="28575" cap="rnd">
              <a:solidFill>
                <a:srgbClr val="FFFF00"/>
              </a:solidFill>
            </a:ln>
            <a:effectLst/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Latency'!$CO$36:$CO$964</c:f>
              <c:numCache>
                <c:formatCode>0.0</c:formatCode>
                <c:ptCount val="211"/>
                <c:pt idx="0">
                  <c:v>1.3617535237476923</c:v>
                </c:pt>
                <c:pt idx="1">
                  <c:v>1.3617531914782652</c:v>
                </c:pt>
                <c:pt idx="2">
                  <c:v>1.3617452163020602</c:v>
                </c:pt>
                <c:pt idx="3">
                  <c:v>1.3617531914782652</c:v>
                </c:pt>
                <c:pt idx="4">
                  <c:v>1.3617452163020602</c:v>
                </c:pt>
                <c:pt idx="5">
                  <c:v>1.3617202949601219</c:v>
                </c:pt>
                <c:pt idx="6">
                  <c:v>1.3616206260086696</c:v>
                </c:pt>
                <c:pt idx="7">
                  <c:v>1.3614545694319622</c:v>
                </c:pt>
                <c:pt idx="8">
                  <c:v>1.3612222126475613</c:v>
                </c:pt>
                <c:pt idx="9">
                  <c:v>1.3609236778483571</c:v>
                </c:pt>
                <c:pt idx="10">
                  <c:v>1.3605591218115989</c:v>
                </c:pt>
                <c:pt idx="11">
                  <c:v>1.3601287356544098</c:v>
                </c:pt>
                <c:pt idx="12">
                  <c:v>1.3596327445365513</c:v>
                </c:pt>
                <c:pt idx="13">
                  <c:v>1.3590714073113772</c:v>
                </c:pt>
                <c:pt idx="14">
                  <c:v>1.3584450161260693</c:v>
                </c:pt>
                <c:pt idx="15">
                  <c:v>1.3569984041894687</c:v>
                </c:pt>
                <c:pt idx="16">
                  <c:v>1.354349745931789</c:v>
                </c:pt>
                <c:pt idx="17">
                  <c:v>1.348690175835205</c:v>
                </c:pt>
                <c:pt idx="18">
                  <c:v>1.3415367705500232</c:v>
                </c:pt>
                <c:pt idx="19">
                  <c:v>1.3329756339971297</c:v>
                </c:pt>
                <c:pt idx="20">
                  <c:v>1.3231055958208393</c:v>
                </c:pt>
                <c:pt idx="21">
                  <c:v>1.3120350889529475</c:v>
                </c:pt>
                <c:pt idx="22">
                  <c:v>1.2998789992748649</c:v>
                </c:pt>
                <c:pt idx="23">
                  <c:v>1.2867556464417078</c:v>
                </c:pt>
                <c:pt idx="24">
                  <c:v>1.2580813774885733</c:v>
                </c:pt>
                <c:pt idx="25">
                  <c:v>1.2269316368992944</c:v>
                </c:pt>
                <c:pt idx="26">
                  <c:v>1.1941433068913996</c:v>
                </c:pt>
                <c:pt idx="27">
                  <c:v>1.1604381049049519</c:v>
                </c:pt>
                <c:pt idx="28">
                  <c:v>1.1264108763058387</c:v>
                </c:pt>
                <c:pt idx="29">
                  <c:v>1.1094282629748233</c:v>
                </c:pt>
                <c:pt idx="30">
                  <c:v>1.0925327124007982</c:v>
                </c:pt>
                <c:pt idx="31">
                  <c:v>1.0757657465617925</c:v>
                </c:pt>
                <c:pt idx="32">
                  <c:v>1.0591628969526352</c:v>
                </c:pt>
                <c:pt idx="33">
                  <c:v>1.0427542441011386</c:v>
                </c:pt>
                <c:pt idx="34">
                  <c:v>1.0265649504877565</c:v>
                </c:pt>
                <c:pt idx="35">
                  <c:v>1.0106157748712954</c:v>
                </c:pt>
                <c:pt idx="36">
                  <c:v>0.99492355975468505</c:v>
                </c:pt>
                <c:pt idx="37">
                  <c:v>0.97950168672774995</c:v>
                </c:pt>
                <c:pt idx="38">
                  <c:v>0.96436049677381497</c:v>
                </c:pt>
                <c:pt idx="39">
                  <c:v>0.94950767441386463</c:v>
                </c:pt>
                <c:pt idx="40">
                  <c:v>0.93494859587835932</c:v>
                </c:pt>
                <c:pt idx="41">
                  <c:v>0.92068664243041753</c:v>
                </c:pt>
                <c:pt idx="42">
                  <c:v>0.90672348059365349</c:v>
                </c:pt>
                <c:pt idx="43">
                  <c:v>0.89305931143152928</c:v>
                </c:pt>
                <c:pt idx="44">
                  <c:v>0.87969309123967687</c:v>
                </c:pt>
                <c:pt idx="45">
                  <c:v>0.86662272609486457</c:v>
                </c:pt>
                <c:pt idx="46">
                  <c:v>0.85384524269141537</c:v>
                </c:pt>
                <c:pt idx="47">
                  <c:v>0.84135693781718668</c:v>
                </c:pt>
                <c:pt idx="48">
                  <c:v>0.82915350869920568</c:v>
                </c:pt>
                <c:pt idx="49">
                  <c:v>0.81723016630074075</c:v>
                </c:pt>
                <c:pt idx="50">
                  <c:v>0.80558173348954487</c:v>
                </c:pt>
                <c:pt idx="51">
                  <c:v>0.79420272983036233</c:v>
                </c:pt>
                <c:pt idx="52">
                  <c:v>0.7830874445898971</c:v>
                </c:pt>
                <c:pt idx="53">
                  <c:v>0.77222999938365711</c:v>
                </c:pt>
                <c:pt idx="54">
                  <c:v>0.76162440174415691</c:v>
                </c:pt>
                <c:pt idx="55">
                  <c:v>0.75126459075050578</c:v>
                </c:pt>
                <c:pt idx="56">
                  <c:v>0.74114447573120334</c:v>
                </c:pt>
                <c:pt idx="57">
                  <c:v>0.7312579689351979</c:v>
                </c:pt>
                <c:pt idx="58">
                  <c:v>0.72159901296071804</c:v>
                </c:pt>
                <c:pt idx="59">
                  <c:v>0.712161603636562</c:v>
                </c:pt>
                <c:pt idx="60">
                  <c:v>0.70293980896579433</c:v>
                </c:pt>
                <c:pt idx="61">
                  <c:v>0.69392778466636806</c:v>
                </c:pt>
                <c:pt idx="62">
                  <c:v>0.68511978677631813</c:v>
                </c:pt>
                <c:pt idx="63">
                  <c:v>0.67651018173204003</c:v>
                </c:pt>
                <c:pt idx="64">
                  <c:v>0.66809345427603373</c:v>
                </c:pt>
                <c:pt idx="65">
                  <c:v>0.65986421350460955</c:v>
                </c:pt>
                <c:pt idx="66">
                  <c:v>0.6518171973257707</c:v>
                </c:pt>
                <c:pt idx="67">
                  <c:v>0.64394727556215214</c:v>
                </c:pt>
                <c:pt idx="68">
                  <c:v>0.63624945190297366</c:v>
                </c:pt>
                <c:pt idx="69">
                  <c:v>0.6287188648819042</c:v>
                </c:pt>
                <c:pt idx="70">
                  <c:v>0.62135078803411181</c:v>
                </c:pt>
                <c:pt idx="71">
                  <c:v>0.61414062936514535</c:v>
                </c:pt>
                <c:pt idx="72">
                  <c:v>0.60708393024630514</c:v>
                </c:pt>
                <c:pt idx="73">
                  <c:v>0.60017636383549688</c:v>
                </c:pt>
                <c:pt idx="74">
                  <c:v>0.59341373310890388</c:v>
                </c:pt>
                <c:pt idx="75">
                  <c:v>0.58679196857694538</c:v>
                </c:pt>
                <c:pt idx="76">
                  <c:v>0.58030712574765897</c:v>
                </c:pt>
                <c:pt idx="77">
                  <c:v>0.5739553823916641</c:v>
                </c:pt>
                <c:pt idx="78">
                  <c:v>0.56773303565507305</c:v>
                </c:pt>
                <c:pt idx="79">
                  <c:v>0.56163649905994073</c:v>
                </c:pt>
                <c:pt idx="80">
                  <c:v>0.55566229942597889</c:v>
                </c:pt>
                <c:pt idx="81">
                  <c:v>0.5498070737421622</c:v>
                </c:pt>
                <c:pt idx="82">
                  <c:v>0.54406756601245143</c:v>
                </c:pt>
                <c:pt idx="83">
                  <c:v>0.53844062409603721</c:v>
                </c:pt>
                <c:pt idx="84">
                  <c:v>0.53292319655920484</c:v>
                </c:pt>
                <c:pt idx="85">
                  <c:v>0.52751232955307326</c:v>
                </c:pt>
                <c:pt idx="86">
                  <c:v>0.5222051637289935</c:v>
                </c:pt>
                <c:pt idx="87">
                  <c:v>0.51699893120127438</c:v>
                </c:pt>
                <c:pt idx="88">
                  <c:v>0.51189095256507244</c:v>
                </c:pt>
                <c:pt idx="89">
                  <c:v>0.50687863397571797</c:v>
                </c:pt>
                <c:pt idx="90">
                  <c:v>0.5019594642943922</c:v>
                </c:pt>
                <c:pt idx="91">
                  <c:v>0.49713101230393103</c:v>
                </c:pt>
                <c:pt idx="92">
                  <c:v>0.49239092399753243</c:v>
                </c:pt>
                <c:pt idx="93">
                  <c:v>0.48773691994231244</c:v>
                </c:pt>
                <c:pt idx="94">
                  <c:v>0.48316679271894231</c:v>
                </c:pt>
                <c:pt idx="95">
                  <c:v>0.47867840443798976</c:v>
                </c:pt>
                <c:pt idx="96">
                  <c:v>0.47426968433308841</c:v>
                </c:pt>
                <c:pt idx="97">
                  <c:v>0.46993862643062695</c:v>
                </c:pt>
                <c:pt idx="98">
                  <c:v>0.46568328729529579</c:v>
                </c:pt>
                <c:pt idx="99">
                  <c:v>0.46150178385053892</c:v>
                </c:pt>
                <c:pt idx="100">
                  <c:v>0.45739229127271452</c:v>
                </c:pt>
                <c:pt idx="101">
                  <c:v>0.45335304095757589</c:v>
                </c:pt>
                <c:pt idx="102">
                  <c:v>0.44938231855752614</c:v>
                </c:pt>
                <c:pt idx="103">
                  <c:v>0.44547846208797931</c:v>
                </c:pt>
                <c:pt idx="104">
                  <c:v>0.4416398601010717</c:v>
                </c:pt>
                <c:pt idx="105">
                  <c:v>0.43786494992488834</c:v>
                </c:pt>
                <c:pt idx="106">
                  <c:v>0.43415221596633474</c:v>
                </c:pt>
                <c:pt idx="107">
                  <c:v>0.43050018807574536</c:v>
                </c:pt>
                <c:pt idx="108">
                  <c:v>0.42690743997131042</c:v>
                </c:pt>
                <c:pt idx="109">
                  <c:v>0.42337258772139885</c:v>
                </c:pt>
                <c:pt idx="110">
                  <c:v>0.41989428828286574</c:v>
                </c:pt>
                <c:pt idx="111">
                  <c:v>0.41647123809344977</c:v>
                </c:pt>
                <c:pt idx="112">
                  <c:v>0.41310217171638974</c:v>
                </c:pt>
                <c:pt idx="113">
                  <c:v>0.40978586053542554</c:v>
                </c:pt>
                <c:pt idx="114">
                  <c:v>0.40652111149837805</c:v>
                </c:pt>
                <c:pt idx="115">
                  <c:v>0.40330676590754788</c:v>
                </c:pt>
                <c:pt idx="116">
                  <c:v>0.40014169825521412</c:v>
                </c:pt>
                <c:pt idx="117">
                  <c:v>0.39702481510255805</c:v>
                </c:pt>
                <c:pt idx="118">
                  <c:v>0.39395505400038594</c:v>
                </c:pt>
                <c:pt idx="119">
                  <c:v>0.39093138245007308</c:v>
                </c:pt>
                <c:pt idx="120">
                  <c:v>0.38795279690319695</c:v>
                </c:pt>
                <c:pt idx="121">
                  <c:v>0.38501832179838119</c:v>
                </c:pt>
                <c:pt idx="122">
                  <c:v>0.38212700863391663</c:v>
                </c:pt>
                <c:pt idx="123">
                  <c:v>0.37927793507477842</c:v>
                </c:pt>
                <c:pt idx="124">
                  <c:v>0.37647020409270365</c:v>
                </c:pt>
                <c:pt idx="125">
                  <c:v>0.37370294313804214</c:v>
                </c:pt>
                <c:pt idx="126">
                  <c:v>0.37097530334214213</c:v>
                </c:pt>
                <c:pt idx="127">
                  <c:v>0.36828645874907417</c:v>
                </c:pt>
                <c:pt idx="128">
                  <c:v>0.36563560557554753</c:v>
                </c:pt>
                <c:pt idx="129">
                  <c:v>0.36302196149790733</c:v>
                </c:pt>
                <c:pt idx="130">
                  <c:v>0.36044476496515687</c:v>
                </c:pt>
                <c:pt idx="131">
                  <c:v>0.35790327453697579</c:v>
                </c:pt>
                <c:pt idx="132">
                  <c:v>0.35539676824575694</c:v>
                </c:pt>
                <c:pt idx="133">
                  <c:v>0.35292454298171649</c:v>
                </c:pt>
                <c:pt idx="134">
                  <c:v>0.35048591390017131</c:v>
                </c:pt>
                <c:pt idx="135">
                  <c:v>0.34808021385011534</c:v>
                </c:pt>
                <c:pt idx="136">
                  <c:v>0.34570679282325795</c:v>
                </c:pt>
                <c:pt idx="137">
                  <c:v>0.34336501742272502</c:v>
                </c:pt>
                <c:pt idx="138">
                  <c:v>0.34105427035065311</c:v>
                </c:pt>
                <c:pt idx="139">
                  <c:v>0.33877394991393844</c:v>
                </c:pt>
                <c:pt idx="140">
                  <c:v>0.33652346954743478</c:v>
                </c:pt>
                <c:pt idx="141">
                  <c:v>0.33430225735391944</c:v>
                </c:pt>
                <c:pt idx="142">
                  <c:v>0.33210975566017853</c:v>
                </c:pt>
                <c:pt idx="143">
                  <c:v>0.32994542058858484</c:v>
                </c:pt>
                <c:pt idx="144">
                  <c:v>0.32780872164357117</c:v>
                </c:pt>
                <c:pt idx="145">
                  <c:v>0.32569914131242406</c:v>
                </c:pt>
                <c:pt idx="146">
                  <c:v>0.3236161746798476</c:v>
                </c:pt>
                <c:pt idx="147">
                  <c:v>0.32155932905576851</c:v>
                </c:pt>
                <c:pt idx="148">
                  <c:v>0.31952812361587596</c:v>
                </c:pt>
                <c:pt idx="149">
                  <c:v>0.31752208905441187</c:v>
                </c:pt>
                <c:pt idx="150">
                  <c:v>0.31554076724874303</c:v>
                </c:pt>
                <c:pt idx="151">
                  <c:v>0.31358371093527065</c:v>
                </c:pt>
                <c:pt idx="152">
                  <c:v>0.3116504833962479</c:v>
                </c:pt>
                <c:pt idx="153">
                  <c:v>0.30974065815709362</c:v>
                </c:pt>
                <c:pt idx="154">
                  <c:v>0.30785381869380907</c:v>
                </c:pt>
                <c:pt idx="155">
                  <c:v>0.30598955815011863</c:v>
                </c:pt>
                <c:pt idx="156">
                  <c:v>0.30414747906397149</c:v>
                </c:pt>
                <c:pt idx="157">
                  <c:v>0.30232719310305722</c:v>
                </c:pt>
                <c:pt idx="158">
                  <c:v>0.30052832080899927</c:v>
                </c:pt>
                <c:pt idx="159">
                  <c:v>0.29875049134990739</c:v>
                </c:pt>
                <c:pt idx="160">
                  <c:v>0.2969933422809809</c:v>
                </c:pt>
                <c:pt idx="161">
                  <c:v>0.29525651931286617</c:v>
                </c:pt>
                <c:pt idx="162">
                  <c:v>0.2935396760874876</c:v>
                </c:pt>
                <c:pt idx="163">
                  <c:v>0.29184247396107671</c:v>
                </c:pt>
                <c:pt idx="164">
                  <c:v>0.29016458179414079</c:v>
                </c:pt>
                <c:pt idx="165">
                  <c:v>0.28850567574811875</c:v>
                </c:pt>
                <c:pt idx="166">
                  <c:v>0.2868654390884835</c:v>
                </c:pt>
                <c:pt idx="167">
                  <c:v>0.28524356199406026</c:v>
                </c:pt>
                <c:pt idx="168">
                  <c:v>0.28363974137233727</c:v>
                </c:pt>
                <c:pt idx="169">
                  <c:v>0.28205368068055692</c:v>
                </c:pt>
                <c:pt idx="170">
                  <c:v>0.28048508975238101</c:v>
                </c:pt>
                <c:pt idx="171">
                  <c:v>0.2789336846299334</c:v>
                </c:pt>
                <c:pt idx="172">
                  <c:v>0.27739918740103148</c:v>
                </c:pt>
                <c:pt idx="173">
                  <c:v>0.2758813260414234</c:v>
                </c:pt>
                <c:pt idx="174">
                  <c:v>0.27437983426185636</c:v>
                </c:pt>
                <c:pt idx="175">
                  <c:v>0.27289445135980855</c:v>
                </c:pt>
                <c:pt idx="176">
                  <c:v>0.27142492207572183</c:v>
                </c:pt>
                <c:pt idx="177">
                  <c:v>0.26997099645358064</c:v>
                </c:pt>
                <c:pt idx="178">
                  <c:v>0.26853242970568758</c:v>
                </c:pt>
                <c:pt idx="179">
                  <c:v>0.26710898208149103</c:v>
                </c:pt>
                <c:pt idx="180">
                  <c:v>0.26570041874032724</c:v>
                </c:pt>
                <c:pt idx="181">
                  <c:v>0.26430650962794339</c:v>
                </c:pt>
                <c:pt idx="182">
                  <c:v>0.26292702935667434</c:v>
                </c:pt>
                <c:pt idx="183">
                  <c:v>0.26156175708914797</c:v>
                </c:pt>
                <c:pt idx="184">
                  <c:v>0.26021047642540313</c:v>
                </c:pt>
                <c:pt idx="185">
                  <c:v>0.25887297529330316</c:v>
                </c:pt>
                <c:pt idx="186">
                  <c:v>0.25754904584213778</c:v>
                </c:pt>
                <c:pt idx="187">
                  <c:v>0.25623848433930524</c:v>
                </c:pt>
                <c:pt idx="188">
                  <c:v>0.25494109106997453</c:v>
                </c:pt>
                <c:pt idx="189">
                  <c:v>0.25365667023962785</c:v>
                </c:pt>
                <c:pt idx="190">
                  <c:v>0.25238502987939043</c:v>
                </c:pt>
                <c:pt idx="191">
                  <c:v>0.25112598175405554</c:v>
                </c:pt>
                <c:pt idx="192">
                  <c:v>0.2498793412727168</c:v>
                </c:pt>
                <c:pt idx="193">
                  <c:v>0.24864492740192443</c:v>
                </c:pt>
                <c:pt idx="194">
                  <c:v>0.24742256258128242</c:v>
                </c:pt>
                <c:pt idx="195">
                  <c:v>0.24621207264140879</c:v>
                </c:pt>
                <c:pt idx="196">
                  <c:v>0.24501328672418371</c:v>
                </c:pt>
                <c:pt idx="197">
                  <c:v>0.24382603720521104</c:v>
                </c:pt>
                <c:pt idx="198">
                  <c:v>0.24265015961842415</c:v>
                </c:pt>
                <c:pt idx="199">
                  <c:v>0.241485492582768</c:v>
                </c:pt>
                <c:pt idx="200">
                  <c:v>0.24033187773089071</c:v>
                </c:pt>
                <c:pt idx="201">
                  <c:v>0.23918915963978316</c:v>
                </c:pt>
                <c:pt idx="202">
                  <c:v>0.23805718576330462</c:v>
                </c:pt>
                <c:pt idx="203">
                  <c:v>0.23693580636653569</c:v>
                </c:pt>
                <c:pt idx="204">
                  <c:v>0.2358248744619017</c:v>
                </c:pt>
                <c:pt idx="205">
                  <c:v>0.23472424574701251</c:v>
                </c:pt>
                <c:pt idx="206">
                  <c:v>0.23363377854416501</c:v>
                </c:pt>
                <c:pt idx="207">
                  <c:v>0.23255333374145717</c:v>
                </c:pt>
                <c:pt idx="208">
                  <c:v>0.23148277473546522</c:v>
                </c:pt>
                <c:pt idx="209">
                  <c:v>0.23042196737543569</c:v>
                </c:pt>
                <c:pt idx="210">
                  <c:v>0.22937077990894617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BD6-4CD7-909B-7E3A65616A70}"/>
            </c:ext>
          </c:extLst>
        </c:ser>
        <c:ser>
          <c:idx val="9"/>
          <c:order val="8"/>
          <c:tx>
            <c:strRef>
              <c:f>'Filter Latency'!$CY$35</c:f>
              <c:strCache>
                <c:ptCount val="1"/>
                <c:pt idx="0">
                  <c:v>D-Term LPF2 Latency (ms)</c:v>
                </c:pt>
              </c:strCache>
            </c:strRef>
          </c:tx>
          <c:spPr>
            <a:ln w="28575" cap="rnd">
              <a:solidFill>
                <a:schemeClr val="accent4">
                  <a:lumMod val="20000"/>
                  <a:lumOff val="80000"/>
                </a:schemeClr>
              </a:solidFill>
            </a:ln>
            <a:effectLst/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Latency'!$CY$36:$CY$964</c:f>
              <c:numCache>
                <c:formatCode>0.0</c:formatCode>
                <c:ptCount val="211"/>
                <c:pt idx="0">
                  <c:v>1.0610329539302501</c:v>
                </c:pt>
                <c:pt idx="1">
                  <c:v>1.0610327967559436</c:v>
                </c:pt>
                <c:pt idx="2">
                  <c:v>1.0610290242204856</c:v>
                </c:pt>
                <c:pt idx="3">
                  <c:v>1.0610327967559436</c:v>
                </c:pt>
                <c:pt idx="4">
                  <c:v>1.0610290242204856</c:v>
                </c:pt>
                <c:pt idx="5">
                  <c:v>1.061017235358404</c:v>
                </c:pt>
                <c:pt idx="6">
                  <c:v>1.0609700846249932</c:v>
                </c:pt>
                <c:pt idx="7">
                  <c:v>1.0608915168287996</c:v>
                </c:pt>
                <c:pt idx="8">
                  <c:v>1.0607815570923105</c:v>
                </c:pt>
                <c:pt idx="9">
                  <c:v>1.0606402405535424</c:v>
                </c:pt>
                <c:pt idx="10">
                  <c:v>1.0604676123326524</c:v>
                </c:pt>
                <c:pt idx="11">
                  <c:v>1.0602637274891222</c:v>
                </c:pt>
                <c:pt idx="12">
                  <c:v>1.0600286509695933</c:v>
                </c:pt>
                <c:pt idx="13">
                  <c:v>1.0597624575464575</c:v>
                </c:pt>
                <c:pt idx="14">
                  <c:v>1.0594652317473208</c:v>
                </c:pt>
                <c:pt idx="15">
                  <c:v>1.0587780694214957</c:v>
                </c:pt>
                <c:pt idx="16">
                  <c:v>1.0575172476851191</c:v>
                </c:pt>
                <c:pt idx="17">
                  <c:v>1.0548115789710339</c:v>
                </c:pt>
                <c:pt idx="18">
                  <c:v>1.0513691342250684</c:v>
                </c:pt>
                <c:pt idx="19">
                  <c:v>1.0472159698166863</c:v>
                </c:pt>
                <c:pt idx="20">
                  <c:v>1.042382722729867</c:v>
                </c:pt>
                <c:pt idx="21">
                  <c:v>1.0369039707039966</c:v>
                </c:pt>
                <c:pt idx="22">
                  <c:v>1.0308175453082482</c:v>
                </c:pt>
                <c:pt idx="23">
                  <c:v>1.0241638234956674</c:v>
                </c:pt>
                <c:pt idx="24">
                  <c:v>1.0093245132570283</c:v>
                </c:pt>
                <c:pt idx="25">
                  <c:v>0.99273386817857245</c:v>
                </c:pt>
                <c:pt idx="26">
                  <c:v>0.97473912971711651</c:v>
                </c:pt>
                <c:pt idx="27">
                  <c:v>0.9556714979035037</c:v>
                </c:pt>
                <c:pt idx="28">
                  <c:v>0.93583520905499396</c:v>
                </c:pt>
                <c:pt idx="29">
                  <c:v>0.92571482006768935</c:v>
                </c:pt>
                <c:pt idx="30">
                  <c:v>0.9155009529657776</c:v>
                </c:pt>
                <c:pt idx="31">
                  <c:v>0.90522172853529892</c:v>
                </c:pt>
                <c:pt idx="32">
                  <c:v>0.89490296884467813</c:v>
                </c:pt>
                <c:pt idx="33">
                  <c:v>0.88456824649478216</c:v>
                </c:pt>
                <c:pt idx="34">
                  <c:v>0.87423895769284443</c:v>
                </c:pt>
                <c:pt idx="35">
                  <c:v>0.86393441349416999</c:v>
                </c:pt>
                <c:pt idx="36">
                  <c:v>0.85367194422853243</c:v>
                </c:pt>
                <c:pt idx="37">
                  <c:v>0.84346701281457548</c:v>
                </c:pt>
                <c:pt idx="38">
                  <c:v>0.83333333333333337</c:v>
                </c:pt>
                <c:pt idx="39">
                  <c:v>0.82328299185906062</c:v>
                </c:pt>
                <c:pt idx="40">
                  <c:v>0.8133265671179617</c:v>
                </c:pt>
                <c:pt idx="41">
                  <c:v>0.80347324905566109</c:v>
                </c:pt>
                <c:pt idx="42">
                  <c:v>0.79373095383982606</c:v>
                </c:pt>
                <c:pt idx="43">
                  <c:v>0.78410643420627846</c:v>
                </c:pt>
                <c:pt idx="44">
                  <c:v>0.77460538437862358</c:v>
                </c:pt>
                <c:pt idx="45">
                  <c:v>0.76523253905785482</c:v>
                </c:pt>
                <c:pt idx="46">
                  <c:v>0.75599176619527675</c:v>
                </c:pt>
                <c:pt idx="47">
                  <c:v>0.7468861534355058</c:v>
                </c:pt>
                <c:pt idx="48">
                  <c:v>0.73791808825216643</c:v>
                </c:pt>
                <c:pt idx="49">
                  <c:v>0.72908933190291747</c:v>
                </c:pt>
                <c:pt idx="50">
                  <c:v>0.72040108740774622</c:v>
                </c:pt>
                <c:pt idx="51">
                  <c:v>0.7118540618097583</c:v>
                </c:pt>
                <c:pt idx="52">
                  <c:v>0.70344852301503835</c:v>
                </c:pt>
                <c:pt idx="53">
                  <c:v>0.69518435153111369</c:v>
                </c:pt>
                <c:pt idx="54">
                  <c:v>0.68706108743512051</c:v>
                </c:pt>
                <c:pt idx="55">
                  <c:v>0.67907797290551541</c:v>
                </c:pt>
                <c:pt idx="56">
                  <c:v>0.6712339906471817</c:v>
                </c:pt>
                <c:pt idx="57">
                  <c:v>0.66352789853079386</c:v>
                </c:pt>
                <c:pt idx="58">
                  <c:v>0.65595826075473862</c:v>
                </c:pt>
                <c:pt idx="59">
                  <c:v>0.64852347582287717</c:v>
                </c:pt>
                <c:pt idx="60">
                  <c:v>0.64122180161485753</c:v>
                </c:pt>
                <c:pt idx="61">
                  <c:v>0.63405137780827769</c:v>
                </c:pt>
                <c:pt idx="62">
                  <c:v>0.62701024589426813</c:v>
                </c:pt>
                <c:pt idx="63">
                  <c:v>0.62009636701045245</c:v>
                </c:pt>
                <c:pt idx="64">
                  <c:v>0.61330763779802411</c:v>
                </c:pt>
                <c:pt idx="65">
                  <c:v>0.60664190447309929</c:v>
                </c:pt>
                <c:pt idx="66">
                  <c:v>0.60009697528668704</c:v>
                </c:pt>
                <c:pt idx="67">
                  <c:v>0.59367063153268429</c:v>
                </c:pt>
                <c:pt idx="68">
                  <c:v>0.58736063724927789</c:v>
                </c:pt>
                <c:pt idx="69">
                  <c:v>0.58116474774607596</c:v>
                </c:pt>
                <c:pt idx="70">
                  <c:v>0.57508071707715702</c:v>
                </c:pt>
                <c:pt idx="71">
                  <c:v>0.56910630456903344</c:v>
                </c:pt>
                <c:pt idx="72">
                  <c:v>0.56323928050221739</c:v>
                </c:pt>
                <c:pt idx="73">
                  <c:v>0.55747743103562464</c:v>
                </c:pt>
                <c:pt idx="74">
                  <c:v>0.5518185624544063</c:v>
                </c:pt>
                <c:pt idx="75">
                  <c:v>0.54626050481390886</c:v>
                </c:pt>
                <c:pt idx="76">
                  <c:v>0.54080111504528017</c:v>
                </c:pt>
                <c:pt idx="77">
                  <c:v>0.5354382795817062</c:v>
                </c:pt>
                <c:pt idx="78">
                  <c:v>0.53016991655834766</c:v>
                </c:pt>
                <c:pt idx="79">
                  <c:v>0.52499397763366829</c:v>
                </c:pt>
                <c:pt idx="80">
                  <c:v>0.51990844947499659</c:v>
                </c:pt>
                <c:pt idx="81">
                  <c:v>0.5149113549467722</c:v>
                </c:pt>
                <c:pt idx="82">
                  <c:v>0.51000075403595946</c:v>
                </c:pt>
                <c:pt idx="83">
                  <c:v>0.50517474454554212</c:v>
                </c:pt>
                <c:pt idx="84">
                  <c:v>0.50043146258378335</c:v>
                </c:pt>
                <c:pt idx="85">
                  <c:v>0.4957690828740326</c:v>
                </c:pt>
                <c:pt idx="86">
                  <c:v>0.4911858189072521</c:v>
                </c:pt>
                <c:pt idx="87">
                  <c:v>0.4866799229570769</c:v>
                </c:pt>
                <c:pt idx="88">
                  <c:v>0.48224968597511481</c:v>
                </c:pt>
                <c:pt idx="89">
                  <c:v>0.47789343738228435</c:v>
                </c:pt>
                <c:pt idx="90">
                  <c:v>0.47360954477029255</c:v>
                </c:pt>
                <c:pt idx="91">
                  <c:v>0.46939641352581052</c:v>
                </c:pt>
                <c:pt idx="92">
                  <c:v>0.46525248638853639</c:v>
                </c:pt>
                <c:pt idx="93">
                  <c:v>0.46117624295309678</c:v>
                </c:pt>
                <c:pt idx="94">
                  <c:v>0.45716619912363515</c:v>
                </c:pt>
                <c:pt idx="95">
                  <c:v>0.45322090652893565</c:v>
                </c:pt>
                <c:pt idx="96">
                  <c:v>0.44933895190505008</c:v>
                </c:pt>
                <c:pt idx="97">
                  <c:v>0.44551895645159156</c:v>
                </c:pt>
                <c:pt idx="98">
                  <c:v>0.44175957516714809</c:v>
                </c:pt>
                <c:pt idx="99">
                  <c:v>0.43805949616863099</c:v>
                </c:pt>
                <c:pt idx="100">
                  <c:v>0.43441743999879723</c:v>
                </c:pt>
                <c:pt idx="101">
                  <c:v>0.43083215892567889</c:v>
                </c:pt>
                <c:pt idx="102">
                  <c:v>0.4273024362371915</c:v>
                </c:pt>
                <c:pt idx="103">
                  <c:v>0.4238270855337844</c:v>
                </c:pt>
                <c:pt idx="104">
                  <c:v>0.4204049500216358</c:v>
                </c:pt>
                <c:pt idx="105">
                  <c:v>0.41703490180856373</c:v>
                </c:pt>
                <c:pt idx="106">
                  <c:v>0.41371584120453597</c:v>
                </c:pt>
                <c:pt idx="107">
                  <c:v>0.41044669602840467</c:v>
                </c:pt>
                <c:pt idx="108">
                  <c:v>0.40722642092225764</c:v>
                </c:pt>
                <c:pt idx="109">
                  <c:v>0.40405399667457348</c:v>
                </c:pt>
                <c:pt idx="110">
                  <c:v>0.40092842955318753</c:v>
                </c:pt>
                <c:pt idx="111">
                  <c:v>0.39784875064890901</c:v>
                </c:pt>
                <c:pt idx="112">
                  <c:v>0.39481401523049053</c:v>
                </c:pt>
                <c:pt idx="113">
                  <c:v>0.39182330211151928</c:v>
                </c:pt>
                <c:pt idx="114">
                  <c:v>0.3888757130296881</c:v>
                </c:pt>
                <c:pt idx="115">
                  <c:v>0.38597037203880558</c:v>
                </c:pt>
                <c:pt idx="116">
                  <c:v>0.38310642491381552</c:v>
                </c:pt>
                <c:pt idx="117">
                  <c:v>0.38028303856901646</c:v>
                </c:pt>
                <c:pt idx="118">
                  <c:v>0.37749940048960717</c:v>
                </c:pt>
                <c:pt idx="119">
                  <c:v>0.37475471817662381</c:v>
                </c:pt>
                <c:pt idx="120">
                  <c:v>0.37204821860527792</c:v>
                </c:pt>
                <c:pt idx="121">
                  <c:v>0.36937914769666563</c:v>
                </c:pt>
                <c:pt idx="122">
                  <c:v>0.36674676980277426</c:v>
                </c:pt>
                <c:pt idx="123">
                  <c:v>0.36415036720467803</c:v>
                </c:pt>
                <c:pt idx="124">
                  <c:v>0.36158923962379036</c:v>
                </c:pt>
                <c:pt idx="125">
                  <c:v>0.35906270374600852</c:v>
                </c:pt>
                <c:pt idx="126">
                  <c:v>0.35657009275856921</c:v>
                </c:pt>
                <c:pt idx="127">
                  <c:v>0.35411075589941554</c:v>
                </c:pt>
                <c:pt idx="128">
                  <c:v>0.35168405801885894</c:v>
                </c:pt>
                <c:pt idx="129">
                  <c:v>0.34928937915330838</c:v>
                </c:pt>
                <c:pt idx="130">
                  <c:v>0.34692611411083057</c:v>
                </c:pt>
                <c:pt idx="131">
                  <c:v>0.34459367206829356</c:v>
                </c:pt>
                <c:pt idx="132">
                  <c:v>0.34229147617984435</c:v>
                </c:pt>
                <c:pt idx="133">
                  <c:v>0.34001896319646313</c:v>
                </c:pt>
                <c:pt idx="134">
                  <c:v>0.33777558309633554</c:v>
                </c:pt>
                <c:pt idx="135">
                  <c:v>0.33556079872578354</c:v>
                </c:pt>
                <c:pt idx="136">
                  <c:v>0.33337408545049113</c:v>
                </c:pt>
                <c:pt idx="137">
                  <c:v>0.3312149308167664</c:v>
                </c:pt>
                <c:pt idx="138">
                  <c:v>0.329082834222579</c:v>
                </c:pt>
                <c:pt idx="139">
                  <c:v>0.32697730659811519</c:v>
                </c:pt>
                <c:pt idx="140">
                  <c:v>0.32489787009559451</c:v>
                </c:pt>
                <c:pt idx="141">
                  <c:v>0.32284405778809744</c:v>
                </c:pt>
                <c:pt idx="142">
                  <c:v>0.32081541337715269</c:v>
                </c:pt>
                <c:pt idx="143">
                  <c:v>0.31881149090884153</c:v>
                </c:pt>
                <c:pt idx="144">
                  <c:v>0.31683185449817591</c:v>
                </c:pt>
                <c:pt idx="145">
                  <c:v>0.3148760780615158</c:v>
                </c:pt>
                <c:pt idx="146">
                  <c:v>0.31294374505679384</c:v>
                </c:pt>
                <c:pt idx="147">
                  <c:v>0.31103444823131843</c:v>
                </c:pt>
                <c:pt idx="148">
                  <c:v>0.3091477893769361</c:v>
                </c:pt>
                <c:pt idx="149">
                  <c:v>0.30728337909233477</c:v>
                </c:pt>
                <c:pt idx="150">
                  <c:v>0.30544083655227566</c:v>
                </c:pt>
                <c:pt idx="151">
                  <c:v>0.30361978928354921</c:v>
                </c:pt>
                <c:pt idx="152">
                  <c:v>0.30181987294745122</c:v>
                </c:pt>
                <c:pt idx="153">
                  <c:v>0.30004073112858554</c:v>
                </c:pt>
                <c:pt idx="154">
                  <c:v>0.29828201512980029</c:v>
                </c:pt>
                <c:pt idx="155">
                  <c:v>0.29654338377307365</c:v>
                </c:pt>
                <c:pt idx="156">
                  <c:v>0.29482450320616671</c:v>
                </c:pt>
                <c:pt idx="157">
                  <c:v>0.29312504671486894</c:v>
                </c:pt>
                <c:pt idx="158">
                  <c:v>0.29144469454066591</c:v>
                </c:pt>
                <c:pt idx="159">
                  <c:v>0.28978313370366166</c:v>
                </c:pt>
                <c:pt idx="160">
                  <c:v>0.28814005783059721</c:v>
                </c:pt>
                <c:pt idx="161">
                  <c:v>0.28651516698780743</c:v>
                </c:pt>
                <c:pt idx="162">
                  <c:v>0.28490816751896414</c:v>
                </c:pt>
                <c:pt idx="163">
                  <c:v>0.28331877188746113</c:v>
                </c:pt>
                <c:pt idx="164">
                  <c:v>0.28174669852329515</c:v>
                </c:pt>
                <c:pt idx="165">
                  <c:v>0.28019167167430642</c:v>
                </c:pt>
                <c:pt idx="166">
                  <c:v>0.27865342126164544</c:v>
                </c:pt>
                <c:pt idx="167">
                  <c:v>0.27713168273933364</c:v>
                </c:pt>
                <c:pt idx="168">
                  <c:v>0.27562619695779472</c:v>
                </c:pt>
                <c:pt idx="169">
                  <c:v>0.27413671003123258</c:v>
                </c:pt>
                <c:pt idx="170">
                  <c:v>0.27266297320873939</c:v>
                </c:pt>
                <c:pt idx="171">
                  <c:v>0.27120474274901812</c:v>
                </c:pt>
                <c:pt idx="172">
                  <c:v>0.26976177979860944</c:v>
                </c:pt>
                <c:pt idx="173">
                  <c:v>0.26833385027351503</c:v>
                </c:pt>
                <c:pt idx="174">
                  <c:v>0.26692072474411443</c:v>
                </c:pt>
                <c:pt idx="175">
                  <c:v>0.26552217832327318</c:v>
                </c:pt>
                <c:pt idx="176">
                  <c:v>0.26413799055754694</c:v>
                </c:pt>
                <c:pt idx="177">
                  <c:v>0.26276794532138509</c:v>
                </c:pt>
                <c:pt idx="178">
                  <c:v>0.26141183071424401</c:v>
                </c:pt>
                <c:pt idx="179">
                  <c:v>0.26006943896052115</c:v>
                </c:pt>
                <c:pt idx="180">
                  <c:v>0.25874056631222414</c:v>
                </c:pt>
                <c:pt idx="181">
                  <c:v>0.25742501295429271</c:v>
                </c:pt>
                <c:pt idx="182">
                  <c:v>0.25612258291249268</c:v>
                </c:pt>
                <c:pt idx="183">
                  <c:v>0.25483308396380444</c:v>
                </c:pt>
                <c:pt idx="184">
                  <c:v>0.25355632754923146</c:v>
                </c:pt>
                <c:pt idx="185">
                  <c:v>0.25229212868895529</c:v>
                </c:pt>
                <c:pt idx="186">
                  <c:v>0.25104030589976778</c:v>
                </c:pt>
                <c:pt idx="187">
                  <c:v>0.24980068111471074</c:v>
                </c:pt>
                <c:pt idx="188">
                  <c:v>0.24857307960485925</c:v>
                </c:pt>
                <c:pt idx="189">
                  <c:v>0.24735732990318254</c:v>
                </c:pt>
                <c:pt idx="190">
                  <c:v>0.24615326373042334</c:v>
                </c:pt>
                <c:pt idx="191">
                  <c:v>0.2449607159229325</c:v>
                </c:pt>
                <c:pt idx="192">
                  <c:v>0.24377952436240494</c:v>
                </c:pt>
                <c:pt idx="193">
                  <c:v>0.24260952990745743</c:v>
                </c:pt>
                <c:pt idx="194">
                  <c:v>0.2414505763269961</c:v>
                </c:pt>
                <c:pt idx="195">
                  <c:v>0.24030251023532023</c:v>
                </c:pt>
                <c:pt idx="196">
                  <c:v>0.23916518102891202</c:v>
                </c:pt>
                <c:pt idx="197">
                  <c:v>0.23803844082486281</c:v>
                </c:pt>
                <c:pt idx="198">
                  <c:v>0.23692214440088777</c:v>
                </c:pt>
                <c:pt idx="199">
                  <c:v>0.23581614913688384</c:v>
                </c:pt>
                <c:pt idx="200">
                  <c:v>0.2347203149579854</c:v>
                </c:pt>
                <c:pt idx="201">
                  <c:v>0.23363450427907459</c:v>
                </c:pt>
                <c:pt idx="202">
                  <c:v>0.23255858195070464</c:v>
                </c:pt>
                <c:pt idx="203">
                  <c:v>0.23149241520639544</c:v>
                </c:pt>
                <c:pt idx="204">
                  <c:v>0.23043587361126194</c:v>
                </c:pt>
                <c:pt idx="205">
                  <c:v>0.2293888290119375</c:v>
                </c:pt>
                <c:pt idx="206">
                  <c:v>0.22835115548775506</c:v>
                </c:pt>
                <c:pt idx="207">
                  <c:v>0.22732272930315078</c:v>
                </c:pt>
                <c:pt idx="208">
                  <c:v>0.22630342886125523</c:v>
                </c:pt>
                <c:pt idx="209">
                  <c:v>0.22529313465863818</c:v>
                </c:pt>
                <c:pt idx="210">
                  <c:v>0.22429172924117582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BD6-4CD7-909B-7E3A65616A70}"/>
            </c:ext>
          </c:extLst>
        </c:ser>
        <c:ser>
          <c:idx val="7"/>
          <c:order val="9"/>
          <c:tx>
            <c:v>20 MARKER</c:v>
          </c:tx>
          <c:spPr>
            <a:ln w="22225" cap="rnd">
              <a:solidFill>
                <a:schemeClr val="accent2">
                  <a:lumMod val="60000"/>
                </a:schemeClr>
              </a:solidFill>
            </a:ln>
            <a:effectLst>
              <a:glow rad="139700">
                <a:schemeClr val="accent2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errBars>
            <c:errDir val="x"/>
            <c:errBarType val="both"/>
            <c:errValType val="percentage"/>
            <c:noEndCap val="0"/>
            <c:val val="5"/>
            <c:spPr>
              <a:noFill/>
              <a:ln w="9525">
                <a:solidFill>
                  <a:schemeClr val="lt1">
                    <a:lumMod val="50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percentage"/>
            <c:noEndCap val="1"/>
            <c:val val="100"/>
            <c:spPr>
              <a:noFill/>
              <a:ln w="9525">
                <a:solidFill>
                  <a:schemeClr val="tx1">
                    <a:lumMod val="95000"/>
                    <a:lumOff val="5000"/>
                  </a:schemeClr>
                </a:solidFill>
                <a:prstDash val="lg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20</c:v>
              </c:pt>
            </c:numLit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6BD6-4CD7-909B-7E3A65616A70}"/>
            </c:ext>
          </c:extLst>
        </c:ser>
        <c:ser>
          <c:idx val="6"/>
          <c:order val="10"/>
          <c:tx>
            <c:v>100 MARKER</c:v>
          </c:tx>
          <c:spPr>
            <a:ln w="22225" cap="rnd">
              <a:solidFill>
                <a:schemeClr val="accent1">
                  <a:lumMod val="60000"/>
                </a:schemeClr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9525">
                <a:solidFill>
                  <a:schemeClr val="tx1">
                    <a:lumMod val="95000"/>
                    <a:lumOff val="5000"/>
                  </a:schemeClr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100</c:v>
              </c:pt>
            </c:numLit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6BD6-4CD7-909B-7E3A65616A70}"/>
            </c:ext>
          </c:extLst>
        </c:ser>
        <c:ser>
          <c:idx val="10"/>
          <c:order val="11"/>
          <c:tx>
            <c:v>Gyro LPF2 Cutoff</c:v>
          </c:tx>
          <c:spPr>
            <a:ln w="22225" cap="rnd">
              <a:solidFill>
                <a:schemeClr val="accent5">
                  <a:lumMod val="60000"/>
                </a:schemeClr>
              </a:solidFill>
            </a:ln>
            <a:effectLst>
              <a:glow rad="139700">
                <a:schemeClr val="accent5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dLbl>
              <c:idx val="0"/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E39ABE-D968-44DA-9BDE-F8DBE2167E04}" type="SERIESNAM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sz="1050">
                          <a:solidFill>
                            <a:schemeClr val="bg1"/>
                          </a:solidFill>
                        </a:defRPr>
                      </a:pPr>
                      <a:t>[SERIES NAME]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6BD6-4CD7-909B-7E3A65616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660066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percentage"/>
            <c:noEndCap val="1"/>
            <c:val val="75"/>
            <c:spPr>
              <a:noFill/>
              <a:ln w="19050" cmpd="sng">
                <a:solidFill>
                  <a:srgbClr val="660066"/>
                </a:solidFill>
                <a:prstDash val="lgDash"/>
                <a:round/>
                <a:headEnd type="none"/>
                <a:tailEnd type="none"/>
              </a:ln>
              <a:effectLst/>
            </c:spPr>
          </c:errBars>
          <c:xVal>
            <c:numRef>
              <c:f>'Filter Latency'!$AS$31</c:f>
              <c:numCache>
                <c:formatCode>General</c:formatCode>
                <c:ptCount val="1"/>
                <c:pt idx="0">
                  <c:v>250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6BD6-4CD7-909B-7E3A65616A70}"/>
            </c:ext>
          </c:extLst>
        </c:ser>
        <c:ser>
          <c:idx val="11"/>
          <c:order val="12"/>
          <c:tx>
            <c:v>Gyro LPF1 Cutoff</c:v>
          </c:tx>
          <c:spPr>
            <a:ln w="22225" cap="rnd">
              <a:solidFill>
                <a:schemeClr val="accent6">
                  <a:lumMod val="60000"/>
                </a:schemeClr>
              </a:solidFill>
            </a:ln>
            <a:effectLst>
              <a:glow rad="139700">
                <a:schemeClr val="accent6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DC9F83D0-A7B0-47DB-8663-E2CA1CE966E7}" type="SERIESNAME">
                      <a:rPr lang="en-US" sz="1050" baseline="0">
                        <a:solidFill>
                          <a:srgbClr val="FF0066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6BD6-4CD7-909B-7E3A65616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66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percentage"/>
            <c:noEndCap val="1"/>
            <c:val val="75"/>
            <c:spPr>
              <a:noFill/>
              <a:ln w="9525">
                <a:solidFill>
                  <a:srgbClr val="FF0066"/>
                </a:solidFill>
                <a:prstDash val="dash"/>
                <a:round/>
              </a:ln>
              <a:effectLst/>
            </c:spPr>
          </c:errBars>
          <c:xVal>
            <c:numRef>
              <c:f>'Filter Latency'!$AI$31</c:f>
              <c:numCache>
                <c:formatCode>0</c:formatCode>
                <c:ptCount val="1"/>
                <c:pt idx="0">
                  <c:v>343.75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E-6BD6-4CD7-909B-7E3A65616A70}"/>
            </c:ext>
          </c:extLst>
        </c:ser>
        <c:ser>
          <c:idx val="12"/>
          <c:order val="13"/>
          <c:tx>
            <c:v>D-Term LPF2 Cutoff</c:v>
          </c:tx>
          <c:spPr>
            <a:ln w="22225" cap="rnd">
              <a:solidFill>
                <a:schemeClr val="accent1">
                  <a:lumMod val="80000"/>
                  <a:lumOff val="20000"/>
                </a:schemeClr>
              </a:solidFill>
            </a:ln>
            <a:effectLst>
              <a:glow rad="139700">
                <a:schemeClr val="accent1">
                  <a:lumMod val="80000"/>
                  <a:lumOff val="2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6BD6-4CD7-909B-7E3A65616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percentage"/>
            <c:noEndCap val="1"/>
            <c:val val="75"/>
            <c:spPr>
              <a:noFill/>
              <a:ln w="9525">
                <a:solidFill>
                  <a:schemeClr val="accent4">
                    <a:lumMod val="20000"/>
                    <a:lumOff val="80000"/>
                  </a:schemeClr>
                </a:solidFill>
                <a:prstDash val="dash"/>
                <a:round/>
              </a:ln>
              <a:effectLst>
                <a:glow rad="63500">
                  <a:schemeClr val="accent3">
                    <a:satMod val="175000"/>
                    <a:alpha val="20000"/>
                  </a:schemeClr>
                </a:glow>
              </a:effectLst>
            </c:spPr>
          </c:errBars>
          <c:xVal>
            <c:numRef>
              <c:f>'Filter Latency'!$CY$31</c:f>
              <c:numCache>
                <c:formatCode>0</c:formatCode>
                <c:ptCount val="1"/>
                <c:pt idx="0">
                  <c:v>150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6BD6-4CD7-909B-7E3A65616A70}"/>
            </c:ext>
          </c:extLst>
        </c:ser>
        <c:ser>
          <c:idx val="14"/>
          <c:order val="14"/>
          <c:tx>
            <c:v>D-term LPF1 Cutoff</c:v>
          </c:tx>
          <c:spPr>
            <a:ln w="22225" cap="rnd">
              <a:noFill/>
            </a:ln>
            <a:effectLst>
              <a:glow rad="139700">
                <a:schemeClr val="accent3">
                  <a:lumMod val="80000"/>
                  <a:lumOff val="2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dLbl>
              <c:idx val="0"/>
              <c:tx>
                <c:rich>
                  <a:bodyPr rot="-5400000" spcFirstLastPara="1" vertOverflow="overflow" horzOverflow="overflow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rgbClr val="FFFF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1E3D7A4-5BBC-431C-8758-5F4442D46AF2}" type="SERIESNAME">
                      <a:rPr lang="en-US" baseline="0">
                        <a:solidFill>
                          <a:srgbClr val="FFFF00"/>
                        </a:solidFill>
                      </a:rPr>
                      <a:pPr>
                        <a:defRPr sz="1050">
                          <a:solidFill>
                            <a:srgbClr val="FFFF00"/>
                          </a:solidFill>
                        </a:defRPr>
                      </a:pPr>
                      <a:t>[SERIES NAME]</a:t>
                    </a:fld>
                    <a:endParaRPr lang="en-US"/>
                  </a:p>
                </c:rich>
              </c:tx>
              <c:numFmt formatCode="@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overflow" horzOverflow="overflow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rgbClr val="FFFF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6BD6-4CD7-909B-7E3A65616A70}"/>
                </c:ext>
              </c:extLst>
            </c:dLbl>
            <c:numFmt formatCode="@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overflow" horzOverflow="overflow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fixedVal"/>
            <c:noEndCap val="1"/>
            <c:val val="1.5"/>
            <c:spPr>
              <a:noFill/>
              <a:ln w="19050">
                <a:solidFill>
                  <a:srgbClr val="FFFF00"/>
                </a:solidFill>
                <a:prstDash val="sysDash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>
                <a:solidFill>
                  <a:schemeClr val="lt1">
                    <a:lumMod val="50000"/>
                  </a:schemeClr>
                </a:solidFill>
                <a:round/>
              </a:ln>
              <a:effectLst/>
            </c:spPr>
          </c:errBars>
          <c:xVal>
            <c:numRef>
              <c:f>'Filter Latency'!$CO$31</c:f>
              <c:numCache>
                <c:formatCode>0</c:formatCode>
                <c:ptCount val="1"/>
                <c:pt idx="0">
                  <c:v>116.875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2-6BD6-4CD7-909B-7E3A65616A70}"/>
            </c:ext>
          </c:extLst>
        </c:ser>
        <c:ser>
          <c:idx val="15"/>
          <c:order val="15"/>
          <c:tx>
            <c:strRef>
              <c:f>'Filter Latency'!$Y$35</c:f>
              <c:strCache>
                <c:ptCount val="1"/>
                <c:pt idx="0">
                  <c:v>TTL RPM Latency</c:v>
                </c:pt>
              </c:strCache>
            </c:strRef>
          </c:tx>
          <c:spPr>
            <a:ln w="22225" cap="rnd">
              <a:solidFill>
                <a:srgbClr val="CC00CC"/>
              </a:solidFill>
            </a:ln>
            <a:effectLst/>
          </c:spPr>
          <c:marker>
            <c:symbol val="none"/>
          </c:marker>
          <c:xVal>
            <c:numRef>
              <c:f>'Filter Latency'!$A$36:$A$246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Latency'!$Y$36:$Y$246</c:f>
              <c:numCache>
                <c:formatCode>0.0</c:formatCode>
                <c:ptCount val="2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FF-4ABA-9882-8C217FEEA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611568"/>
        <c:axId val="223611960"/>
      </c:scatterChart>
      <c:valAx>
        <c:axId val="223611568"/>
        <c:scaling>
          <c:orientation val="minMax"/>
          <c:max val="600"/>
          <c:min val="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Motion Frequency</a:t>
                </a:r>
                <a:r>
                  <a:rPr lang="en-US" baseline="0"/>
                  <a:t> (Hz)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611960"/>
        <c:crosses val="autoZero"/>
        <c:crossBetween val="midCat"/>
      </c:valAx>
      <c:valAx>
        <c:axId val="223611960"/>
        <c:scaling>
          <c:orientation val="minMax"/>
          <c:max val="2.4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Gyro Lag (in milliseconds)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611568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.82724445404243074"/>
          <c:y val="3.8217996707760882E-2"/>
          <c:w val="0.17275537497206522"/>
          <c:h val="0.944240715755795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'PID Reaction'!$C$5</c:f>
              <c:strCache>
                <c:ptCount val="1"/>
                <c:pt idx="0">
                  <c:v>Gyro Signal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'PID Reaction'!$A$6:$A$2917</c:f>
              <c:numCache>
                <c:formatCode>0.00</c:formatCode>
                <c:ptCount val="2912"/>
                <c:pt idx="0" formatCode="General">
                  <c:v>0</c:v>
                </c:pt>
                <c:pt idx="1">
                  <c:v>1.25E-4</c:v>
                </c:pt>
                <c:pt idx="2">
                  <c:v>2.5000000000000001E-4</c:v>
                </c:pt>
                <c:pt idx="3">
                  <c:v>3.7500000000000001E-4</c:v>
                </c:pt>
                <c:pt idx="4">
                  <c:v>5.0000000000000001E-4</c:v>
                </c:pt>
                <c:pt idx="5">
                  <c:v>6.2500000000000001E-4</c:v>
                </c:pt>
                <c:pt idx="6">
                  <c:v>7.5000000000000002E-4</c:v>
                </c:pt>
                <c:pt idx="7">
                  <c:v>8.7500000000000002E-4</c:v>
                </c:pt>
                <c:pt idx="8">
                  <c:v>1E-3</c:v>
                </c:pt>
                <c:pt idx="9">
                  <c:v>1.1250000000000001E-3</c:v>
                </c:pt>
                <c:pt idx="10">
                  <c:v>1.2500000000000002E-3</c:v>
                </c:pt>
                <c:pt idx="11">
                  <c:v>1.3750000000000004E-3</c:v>
                </c:pt>
                <c:pt idx="12">
                  <c:v>1.5000000000000005E-3</c:v>
                </c:pt>
                <c:pt idx="13">
                  <c:v>1.6250000000000006E-3</c:v>
                </c:pt>
                <c:pt idx="14">
                  <c:v>1.7500000000000007E-3</c:v>
                </c:pt>
                <c:pt idx="15">
                  <c:v>1.8750000000000008E-3</c:v>
                </c:pt>
                <c:pt idx="16">
                  <c:v>2.0000000000000009E-3</c:v>
                </c:pt>
                <c:pt idx="17">
                  <c:v>2.125000000000001E-3</c:v>
                </c:pt>
                <c:pt idx="18">
                  <c:v>2.2500000000000011E-3</c:v>
                </c:pt>
                <c:pt idx="19">
                  <c:v>2.3750000000000012E-3</c:v>
                </c:pt>
                <c:pt idx="20">
                  <c:v>2.5000000000000014E-3</c:v>
                </c:pt>
                <c:pt idx="21">
                  <c:v>2.6250000000000015E-3</c:v>
                </c:pt>
                <c:pt idx="22">
                  <c:v>2.7500000000000016E-3</c:v>
                </c:pt>
                <c:pt idx="23">
                  <c:v>2.8750000000000017E-3</c:v>
                </c:pt>
                <c:pt idx="24">
                  <c:v>3.0000000000000018E-3</c:v>
                </c:pt>
                <c:pt idx="25">
                  <c:v>3.1250000000000019E-3</c:v>
                </c:pt>
                <c:pt idx="26">
                  <c:v>3.250000000000002E-3</c:v>
                </c:pt>
                <c:pt idx="27">
                  <c:v>3.3750000000000021E-3</c:v>
                </c:pt>
                <c:pt idx="28">
                  <c:v>3.5000000000000022E-3</c:v>
                </c:pt>
                <c:pt idx="29">
                  <c:v>3.6250000000000024E-3</c:v>
                </c:pt>
                <c:pt idx="30">
                  <c:v>3.7500000000000025E-3</c:v>
                </c:pt>
                <c:pt idx="31">
                  <c:v>3.8750000000000026E-3</c:v>
                </c:pt>
                <c:pt idx="32">
                  <c:v>4.0000000000000027E-3</c:v>
                </c:pt>
                <c:pt idx="33">
                  <c:v>4.1250000000000028E-3</c:v>
                </c:pt>
                <c:pt idx="34">
                  <c:v>4.2500000000000029E-3</c:v>
                </c:pt>
                <c:pt idx="35">
                  <c:v>4.375000000000003E-3</c:v>
                </c:pt>
                <c:pt idx="36">
                  <c:v>4.5000000000000031E-3</c:v>
                </c:pt>
                <c:pt idx="37">
                  <c:v>4.6250000000000032E-3</c:v>
                </c:pt>
                <c:pt idx="38">
                  <c:v>4.7500000000000034E-3</c:v>
                </c:pt>
                <c:pt idx="39">
                  <c:v>4.8750000000000035E-3</c:v>
                </c:pt>
                <c:pt idx="40">
                  <c:v>5.0000000000000036E-3</c:v>
                </c:pt>
                <c:pt idx="41">
                  <c:v>5.1250000000000037E-3</c:v>
                </c:pt>
                <c:pt idx="42">
                  <c:v>5.2500000000000038E-3</c:v>
                </c:pt>
                <c:pt idx="43">
                  <c:v>5.3750000000000039E-3</c:v>
                </c:pt>
                <c:pt idx="44">
                  <c:v>5.500000000000004E-3</c:v>
                </c:pt>
                <c:pt idx="45">
                  <c:v>5.6250000000000041E-3</c:v>
                </c:pt>
                <c:pt idx="46">
                  <c:v>5.7500000000000042E-3</c:v>
                </c:pt>
                <c:pt idx="47">
                  <c:v>5.8750000000000044E-3</c:v>
                </c:pt>
                <c:pt idx="48">
                  <c:v>6.0000000000000045E-3</c:v>
                </c:pt>
                <c:pt idx="49">
                  <c:v>6.1250000000000046E-3</c:v>
                </c:pt>
                <c:pt idx="50">
                  <c:v>6.2500000000000047E-3</c:v>
                </c:pt>
                <c:pt idx="51">
                  <c:v>6.3750000000000048E-3</c:v>
                </c:pt>
                <c:pt idx="52">
                  <c:v>6.5000000000000049E-3</c:v>
                </c:pt>
                <c:pt idx="53">
                  <c:v>6.625000000000005E-3</c:v>
                </c:pt>
                <c:pt idx="54">
                  <c:v>6.7500000000000051E-3</c:v>
                </c:pt>
                <c:pt idx="55">
                  <c:v>6.8750000000000052E-3</c:v>
                </c:pt>
                <c:pt idx="56">
                  <c:v>7.0000000000000053E-3</c:v>
                </c:pt>
                <c:pt idx="57">
                  <c:v>7.1250000000000055E-3</c:v>
                </c:pt>
                <c:pt idx="58">
                  <c:v>7.2500000000000056E-3</c:v>
                </c:pt>
                <c:pt idx="59">
                  <c:v>7.3750000000000057E-3</c:v>
                </c:pt>
                <c:pt idx="60">
                  <c:v>7.5000000000000058E-3</c:v>
                </c:pt>
                <c:pt idx="61">
                  <c:v>7.6250000000000059E-3</c:v>
                </c:pt>
                <c:pt idx="62">
                  <c:v>7.750000000000006E-3</c:v>
                </c:pt>
                <c:pt idx="63">
                  <c:v>7.8750000000000053E-3</c:v>
                </c:pt>
                <c:pt idx="64">
                  <c:v>8.0000000000000054E-3</c:v>
                </c:pt>
                <c:pt idx="65">
                  <c:v>8.1250000000000055E-3</c:v>
                </c:pt>
                <c:pt idx="66">
                  <c:v>8.2500000000000056E-3</c:v>
                </c:pt>
                <c:pt idx="67">
                  <c:v>8.3750000000000057E-3</c:v>
                </c:pt>
                <c:pt idx="68">
                  <c:v>8.5000000000000058E-3</c:v>
                </c:pt>
                <c:pt idx="69">
                  <c:v>8.6250000000000059E-3</c:v>
                </c:pt>
                <c:pt idx="70">
                  <c:v>8.750000000000006E-3</c:v>
                </c:pt>
                <c:pt idx="71">
                  <c:v>8.8750000000000061E-3</c:v>
                </c:pt>
                <c:pt idx="72">
                  <c:v>9.0000000000000063E-3</c:v>
                </c:pt>
                <c:pt idx="73">
                  <c:v>9.1250000000000064E-3</c:v>
                </c:pt>
                <c:pt idx="74">
                  <c:v>9.2500000000000065E-3</c:v>
                </c:pt>
                <c:pt idx="75">
                  <c:v>9.3750000000000066E-3</c:v>
                </c:pt>
                <c:pt idx="76">
                  <c:v>9.5000000000000067E-3</c:v>
                </c:pt>
                <c:pt idx="77">
                  <c:v>9.6250000000000068E-3</c:v>
                </c:pt>
                <c:pt idx="78">
                  <c:v>9.7500000000000069E-3</c:v>
                </c:pt>
                <c:pt idx="79">
                  <c:v>9.875000000000007E-3</c:v>
                </c:pt>
                <c:pt idx="80">
                  <c:v>1.0000000000000007E-2</c:v>
                </c:pt>
                <c:pt idx="81">
                  <c:v>1.0125000000000007E-2</c:v>
                </c:pt>
                <c:pt idx="82">
                  <c:v>1.0250000000000007E-2</c:v>
                </c:pt>
                <c:pt idx="83">
                  <c:v>1.0375000000000007E-2</c:v>
                </c:pt>
                <c:pt idx="84">
                  <c:v>1.0500000000000008E-2</c:v>
                </c:pt>
                <c:pt idx="85">
                  <c:v>1.0625000000000008E-2</c:v>
                </c:pt>
                <c:pt idx="86">
                  <c:v>1.0750000000000008E-2</c:v>
                </c:pt>
                <c:pt idx="87">
                  <c:v>1.0875000000000008E-2</c:v>
                </c:pt>
                <c:pt idx="88">
                  <c:v>1.1000000000000008E-2</c:v>
                </c:pt>
                <c:pt idx="89">
                  <c:v>1.1125000000000008E-2</c:v>
                </c:pt>
                <c:pt idx="90">
                  <c:v>1.1250000000000008E-2</c:v>
                </c:pt>
                <c:pt idx="91">
                  <c:v>1.1375000000000008E-2</c:v>
                </c:pt>
                <c:pt idx="92">
                  <c:v>1.1500000000000008E-2</c:v>
                </c:pt>
                <c:pt idx="93">
                  <c:v>1.1625000000000009E-2</c:v>
                </c:pt>
                <c:pt idx="94">
                  <c:v>1.1750000000000009E-2</c:v>
                </c:pt>
                <c:pt idx="95">
                  <c:v>1.1875000000000009E-2</c:v>
                </c:pt>
                <c:pt idx="96">
                  <c:v>1.2000000000000009E-2</c:v>
                </c:pt>
                <c:pt idx="97">
                  <c:v>1.2125000000000009E-2</c:v>
                </c:pt>
                <c:pt idx="98">
                  <c:v>1.2250000000000009E-2</c:v>
                </c:pt>
                <c:pt idx="99">
                  <c:v>1.2375000000000009E-2</c:v>
                </c:pt>
                <c:pt idx="100">
                  <c:v>1.2500000000000009E-2</c:v>
                </c:pt>
                <c:pt idx="101">
                  <c:v>1.2625000000000009E-2</c:v>
                </c:pt>
                <c:pt idx="102">
                  <c:v>1.275000000000001E-2</c:v>
                </c:pt>
                <c:pt idx="103">
                  <c:v>1.287500000000001E-2</c:v>
                </c:pt>
                <c:pt idx="104">
                  <c:v>1.300000000000001E-2</c:v>
                </c:pt>
                <c:pt idx="105">
                  <c:v>1.312500000000001E-2</c:v>
                </c:pt>
                <c:pt idx="106">
                  <c:v>1.325000000000001E-2</c:v>
                </c:pt>
                <c:pt idx="107">
                  <c:v>1.337500000000001E-2</c:v>
                </c:pt>
                <c:pt idx="108">
                  <c:v>1.350000000000001E-2</c:v>
                </c:pt>
                <c:pt idx="109">
                  <c:v>1.362500000000001E-2</c:v>
                </c:pt>
                <c:pt idx="110">
                  <c:v>1.375000000000001E-2</c:v>
                </c:pt>
                <c:pt idx="111">
                  <c:v>1.3875000000000011E-2</c:v>
                </c:pt>
                <c:pt idx="112">
                  <c:v>1.4000000000000011E-2</c:v>
                </c:pt>
                <c:pt idx="113">
                  <c:v>1.4125000000000011E-2</c:v>
                </c:pt>
                <c:pt idx="114">
                  <c:v>1.4250000000000011E-2</c:v>
                </c:pt>
                <c:pt idx="115">
                  <c:v>1.4375000000000011E-2</c:v>
                </c:pt>
                <c:pt idx="116">
                  <c:v>1.4500000000000011E-2</c:v>
                </c:pt>
                <c:pt idx="117">
                  <c:v>1.4625000000000011E-2</c:v>
                </c:pt>
                <c:pt idx="118">
                  <c:v>1.4750000000000011E-2</c:v>
                </c:pt>
                <c:pt idx="119">
                  <c:v>1.4875000000000011E-2</c:v>
                </c:pt>
                <c:pt idx="120">
                  <c:v>1.5000000000000012E-2</c:v>
                </c:pt>
                <c:pt idx="121">
                  <c:v>1.5125000000000012E-2</c:v>
                </c:pt>
                <c:pt idx="122">
                  <c:v>1.5250000000000012E-2</c:v>
                </c:pt>
                <c:pt idx="123">
                  <c:v>1.5375000000000012E-2</c:v>
                </c:pt>
                <c:pt idx="124">
                  <c:v>1.5500000000000012E-2</c:v>
                </c:pt>
                <c:pt idx="125">
                  <c:v>1.562500000000001E-2</c:v>
                </c:pt>
                <c:pt idx="126">
                  <c:v>1.5750000000000011E-2</c:v>
                </c:pt>
                <c:pt idx="127">
                  <c:v>1.5875000000000011E-2</c:v>
                </c:pt>
                <c:pt idx="128">
                  <c:v>1.6000000000000011E-2</c:v>
                </c:pt>
                <c:pt idx="129">
                  <c:v>1.6125000000000011E-2</c:v>
                </c:pt>
                <c:pt idx="130">
                  <c:v>1.6250000000000011E-2</c:v>
                </c:pt>
                <c:pt idx="131">
                  <c:v>1.6375000000000011E-2</c:v>
                </c:pt>
                <c:pt idx="132">
                  <c:v>1.6500000000000011E-2</c:v>
                </c:pt>
                <c:pt idx="133">
                  <c:v>1.6625000000000011E-2</c:v>
                </c:pt>
                <c:pt idx="134">
                  <c:v>1.6750000000000011E-2</c:v>
                </c:pt>
                <c:pt idx="135">
                  <c:v>1.6875000000000012E-2</c:v>
                </c:pt>
                <c:pt idx="136">
                  <c:v>1.7000000000000012E-2</c:v>
                </c:pt>
                <c:pt idx="137">
                  <c:v>1.7125000000000012E-2</c:v>
                </c:pt>
                <c:pt idx="138">
                  <c:v>1.7250000000000012E-2</c:v>
                </c:pt>
                <c:pt idx="139">
                  <c:v>1.7375000000000012E-2</c:v>
                </c:pt>
                <c:pt idx="140">
                  <c:v>1.7500000000000012E-2</c:v>
                </c:pt>
                <c:pt idx="141">
                  <c:v>1.7625000000000012E-2</c:v>
                </c:pt>
                <c:pt idx="142">
                  <c:v>1.7750000000000012E-2</c:v>
                </c:pt>
                <c:pt idx="143">
                  <c:v>1.7875000000000012E-2</c:v>
                </c:pt>
                <c:pt idx="144">
                  <c:v>1.8000000000000013E-2</c:v>
                </c:pt>
                <c:pt idx="145">
                  <c:v>1.8125000000000013E-2</c:v>
                </c:pt>
                <c:pt idx="146">
                  <c:v>1.8250000000000013E-2</c:v>
                </c:pt>
                <c:pt idx="147">
                  <c:v>1.8375000000000013E-2</c:v>
                </c:pt>
                <c:pt idx="148">
                  <c:v>1.8500000000000013E-2</c:v>
                </c:pt>
                <c:pt idx="149">
                  <c:v>1.8625000000000013E-2</c:v>
                </c:pt>
                <c:pt idx="150">
                  <c:v>1.8750000000000013E-2</c:v>
                </c:pt>
                <c:pt idx="151">
                  <c:v>1.8875000000000013E-2</c:v>
                </c:pt>
                <c:pt idx="152">
                  <c:v>1.9000000000000013E-2</c:v>
                </c:pt>
                <c:pt idx="153">
                  <c:v>1.9125000000000014E-2</c:v>
                </c:pt>
                <c:pt idx="154">
                  <c:v>1.9250000000000014E-2</c:v>
                </c:pt>
                <c:pt idx="155">
                  <c:v>1.9375000000000014E-2</c:v>
                </c:pt>
                <c:pt idx="156">
                  <c:v>1.9500000000000014E-2</c:v>
                </c:pt>
                <c:pt idx="157">
                  <c:v>1.9625000000000014E-2</c:v>
                </c:pt>
                <c:pt idx="158">
                  <c:v>1.9750000000000014E-2</c:v>
                </c:pt>
                <c:pt idx="159">
                  <c:v>1.9875000000000014E-2</c:v>
                </c:pt>
                <c:pt idx="160">
                  <c:v>2.0000000000000014E-2</c:v>
                </c:pt>
                <c:pt idx="161">
                  <c:v>2.0125000000000014E-2</c:v>
                </c:pt>
                <c:pt idx="162">
                  <c:v>2.0250000000000015E-2</c:v>
                </c:pt>
                <c:pt idx="163">
                  <c:v>2.0375000000000015E-2</c:v>
                </c:pt>
                <c:pt idx="164">
                  <c:v>2.0500000000000015E-2</c:v>
                </c:pt>
                <c:pt idx="165">
                  <c:v>2.0625000000000015E-2</c:v>
                </c:pt>
                <c:pt idx="166">
                  <c:v>2.0750000000000015E-2</c:v>
                </c:pt>
                <c:pt idx="167">
                  <c:v>2.0875000000000015E-2</c:v>
                </c:pt>
                <c:pt idx="168">
                  <c:v>2.1000000000000015E-2</c:v>
                </c:pt>
                <c:pt idx="169">
                  <c:v>2.1125000000000015E-2</c:v>
                </c:pt>
                <c:pt idx="170">
                  <c:v>2.1250000000000015E-2</c:v>
                </c:pt>
                <c:pt idx="171">
                  <c:v>2.1375000000000016E-2</c:v>
                </c:pt>
                <c:pt idx="172">
                  <c:v>2.1500000000000016E-2</c:v>
                </c:pt>
                <c:pt idx="173">
                  <c:v>2.1625000000000016E-2</c:v>
                </c:pt>
                <c:pt idx="174">
                  <c:v>2.1750000000000016E-2</c:v>
                </c:pt>
                <c:pt idx="175">
                  <c:v>2.1875000000000016E-2</c:v>
                </c:pt>
                <c:pt idx="176">
                  <c:v>2.2000000000000016E-2</c:v>
                </c:pt>
                <c:pt idx="177">
                  <c:v>2.2125000000000016E-2</c:v>
                </c:pt>
                <c:pt idx="178">
                  <c:v>2.2250000000000016E-2</c:v>
                </c:pt>
                <c:pt idx="179">
                  <c:v>2.2375000000000016E-2</c:v>
                </c:pt>
                <c:pt idx="180">
                  <c:v>2.2500000000000017E-2</c:v>
                </c:pt>
                <c:pt idx="181">
                  <c:v>2.2625000000000017E-2</c:v>
                </c:pt>
                <c:pt idx="182">
                  <c:v>2.2750000000000017E-2</c:v>
                </c:pt>
                <c:pt idx="183">
                  <c:v>2.2875000000000017E-2</c:v>
                </c:pt>
                <c:pt idx="184">
                  <c:v>2.3000000000000017E-2</c:v>
                </c:pt>
                <c:pt idx="185">
                  <c:v>2.3125000000000017E-2</c:v>
                </c:pt>
                <c:pt idx="186">
                  <c:v>2.3250000000000017E-2</c:v>
                </c:pt>
                <c:pt idx="187">
                  <c:v>2.3375000000000017E-2</c:v>
                </c:pt>
                <c:pt idx="188">
                  <c:v>2.3500000000000017E-2</c:v>
                </c:pt>
                <c:pt idx="189">
                  <c:v>2.3625000000000018E-2</c:v>
                </c:pt>
                <c:pt idx="190">
                  <c:v>2.3750000000000018E-2</c:v>
                </c:pt>
                <c:pt idx="191">
                  <c:v>2.3875000000000018E-2</c:v>
                </c:pt>
                <c:pt idx="192">
                  <c:v>2.4000000000000018E-2</c:v>
                </c:pt>
                <c:pt idx="193">
                  <c:v>2.4125000000000018E-2</c:v>
                </c:pt>
                <c:pt idx="194">
                  <c:v>2.4250000000000018E-2</c:v>
                </c:pt>
                <c:pt idx="195">
                  <c:v>2.4375000000000018E-2</c:v>
                </c:pt>
                <c:pt idx="196">
                  <c:v>2.4500000000000018E-2</c:v>
                </c:pt>
                <c:pt idx="197">
                  <c:v>2.4625000000000018E-2</c:v>
                </c:pt>
                <c:pt idx="198">
                  <c:v>2.4750000000000019E-2</c:v>
                </c:pt>
                <c:pt idx="199">
                  <c:v>2.4875000000000019E-2</c:v>
                </c:pt>
                <c:pt idx="200">
                  <c:v>2.5000000000000019E-2</c:v>
                </c:pt>
                <c:pt idx="201">
                  <c:v>2.5125000000000019E-2</c:v>
                </c:pt>
                <c:pt idx="202">
                  <c:v>2.5250000000000019E-2</c:v>
                </c:pt>
                <c:pt idx="203">
                  <c:v>2.5375000000000019E-2</c:v>
                </c:pt>
                <c:pt idx="204">
                  <c:v>2.5500000000000019E-2</c:v>
                </c:pt>
                <c:pt idx="205">
                  <c:v>2.5625000000000019E-2</c:v>
                </c:pt>
                <c:pt idx="206">
                  <c:v>2.5750000000000019E-2</c:v>
                </c:pt>
                <c:pt idx="207">
                  <c:v>2.587500000000002E-2</c:v>
                </c:pt>
                <c:pt idx="208">
                  <c:v>2.600000000000002E-2</c:v>
                </c:pt>
                <c:pt idx="209">
                  <c:v>2.612500000000002E-2</c:v>
                </c:pt>
                <c:pt idx="210">
                  <c:v>2.625000000000002E-2</c:v>
                </c:pt>
                <c:pt idx="211">
                  <c:v>2.637500000000002E-2</c:v>
                </c:pt>
                <c:pt idx="212">
                  <c:v>2.650000000000002E-2</c:v>
                </c:pt>
                <c:pt idx="213">
                  <c:v>2.662500000000002E-2</c:v>
                </c:pt>
                <c:pt idx="214">
                  <c:v>2.675000000000002E-2</c:v>
                </c:pt>
                <c:pt idx="215">
                  <c:v>2.687500000000002E-2</c:v>
                </c:pt>
                <c:pt idx="216">
                  <c:v>2.7000000000000021E-2</c:v>
                </c:pt>
                <c:pt idx="217">
                  <c:v>2.7125000000000021E-2</c:v>
                </c:pt>
                <c:pt idx="218">
                  <c:v>2.7250000000000021E-2</c:v>
                </c:pt>
                <c:pt idx="219">
                  <c:v>2.7375000000000021E-2</c:v>
                </c:pt>
                <c:pt idx="220">
                  <c:v>2.7500000000000021E-2</c:v>
                </c:pt>
                <c:pt idx="221">
                  <c:v>2.7625000000000021E-2</c:v>
                </c:pt>
                <c:pt idx="222">
                  <c:v>2.7750000000000021E-2</c:v>
                </c:pt>
                <c:pt idx="223">
                  <c:v>2.7875000000000021E-2</c:v>
                </c:pt>
                <c:pt idx="224">
                  <c:v>2.8000000000000021E-2</c:v>
                </c:pt>
                <c:pt idx="225">
                  <c:v>2.8125000000000022E-2</c:v>
                </c:pt>
                <c:pt idx="226">
                  <c:v>2.8250000000000022E-2</c:v>
                </c:pt>
                <c:pt idx="227">
                  <c:v>2.8375000000000022E-2</c:v>
                </c:pt>
                <c:pt idx="228">
                  <c:v>2.8500000000000022E-2</c:v>
                </c:pt>
                <c:pt idx="229">
                  <c:v>2.8625000000000022E-2</c:v>
                </c:pt>
                <c:pt idx="230">
                  <c:v>2.8750000000000022E-2</c:v>
                </c:pt>
                <c:pt idx="231">
                  <c:v>2.8875000000000022E-2</c:v>
                </c:pt>
                <c:pt idx="232">
                  <c:v>2.9000000000000022E-2</c:v>
                </c:pt>
                <c:pt idx="233">
                  <c:v>2.9125000000000022E-2</c:v>
                </c:pt>
                <c:pt idx="234">
                  <c:v>2.9250000000000023E-2</c:v>
                </c:pt>
                <c:pt idx="235">
                  <c:v>2.9375000000000023E-2</c:v>
                </c:pt>
                <c:pt idx="236">
                  <c:v>2.9500000000000023E-2</c:v>
                </c:pt>
                <c:pt idx="237">
                  <c:v>2.9625000000000023E-2</c:v>
                </c:pt>
                <c:pt idx="238">
                  <c:v>2.9750000000000023E-2</c:v>
                </c:pt>
                <c:pt idx="239">
                  <c:v>2.9875000000000023E-2</c:v>
                </c:pt>
                <c:pt idx="240">
                  <c:v>3.0000000000000023E-2</c:v>
                </c:pt>
                <c:pt idx="241">
                  <c:v>3.0125000000000023E-2</c:v>
                </c:pt>
                <c:pt idx="242">
                  <c:v>3.0250000000000023E-2</c:v>
                </c:pt>
                <c:pt idx="243">
                  <c:v>3.0375000000000024E-2</c:v>
                </c:pt>
                <c:pt idx="244">
                  <c:v>3.0500000000000024E-2</c:v>
                </c:pt>
                <c:pt idx="245">
                  <c:v>3.0625000000000024E-2</c:v>
                </c:pt>
                <c:pt idx="246">
                  <c:v>3.0750000000000024E-2</c:v>
                </c:pt>
                <c:pt idx="247">
                  <c:v>3.0875000000000024E-2</c:v>
                </c:pt>
                <c:pt idx="248">
                  <c:v>3.1000000000000024E-2</c:v>
                </c:pt>
                <c:pt idx="249">
                  <c:v>3.1125000000000024E-2</c:v>
                </c:pt>
                <c:pt idx="250">
                  <c:v>3.1250000000000021E-2</c:v>
                </c:pt>
                <c:pt idx="251">
                  <c:v>3.1375000000000021E-2</c:v>
                </c:pt>
                <c:pt idx="252">
                  <c:v>3.1500000000000021E-2</c:v>
                </c:pt>
                <c:pt idx="253">
                  <c:v>3.1625000000000021E-2</c:v>
                </c:pt>
                <c:pt idx="254">
                  <c:v>3.1750000000000021E-2</c:v>
                </c:pt>
                <c:pt idx="255">
                  <c:v>3.1875000000000021E-2</c:v>
                </c:pt>
                <c:pt idx="256">
                  <c:v>3.2000000000000021E-2</c:v>
                </c:pt>
                <c:pt idx="257">
                  <c:v>3.2125000000000022E-2</c:v>
                </c:pt>
                <c:pt idx="258">
                  <c:v>3.2250000000000022E-2</c:v>
                </c:pt>
                <c:pt idx="259">
                  <c:v>3.2375000000000022E-2</c:v>
                </c:pt>
                <c:pt idx="260">
                  <c:v>3.2500000000000022E-2</c:v>
                </c:pt>
                <c:pt idx="261">
                  <c:v>3.2625000000000022E-2</c:v>
                </c:pt>
                <c:pt idx="262">
                  <c:v>3.2750000000000022E-2</c:v>
                </c:pt>
                <c:pt idx="263">
                  <c:v>3.2875000000000022E-2</c:v>
                </c:pt>
                <c:pt idx="264">
                  <c:v>3.3000000000000022E-2</c:v>
                </c:pt>
                <c:pt idx="265">
                  <c:v>3.3125000000000022E-2</c:v>
                </c:pt>
                <c:pt idx="266">
                  <c:v>3.3250000000000023E-2</c:v>
                </c:pt>
                <c:pt idx="267">
                  <c:v>3.3375000000000023E-2</c:v>
                </c:pt>
                <c:pt idx="268">
                  <c:v>3.3500000000000023E-2</c:v>
                </c:pt>
                <c:pt idx="269">
                  <c:v>3.3625000000000023E-2</c:v>
                </c:pt>
                <c:pt idx="270">
                  <c:v>3.3750000000000023E-2</c:v>
                </c:pt>
                <c:pt idx="271">
                  <c:v>3.3875000000000023E-2</c:v>
                </c:pt>
                <c:pt idx="272">
                  <c:v>3.4000000000000023E-2</c:v>
                </c:pt>
                <c:pt idx="273">
                  <c:v>3.4125000000000023E-2</c:v>
                </c:pt>
                <c:pt idx="274">
                  <c:v>3.4250000000000023E-2</c:v>
                </c:pt>
                <c:pt idx="275">
                  <c:v>3.4375000000000024E-2</c:v>
                </c:pt>
                <c:pt idx="276">
                  <c:v>3.4500000000000024E-2</c:v>
                </c:pt>
                <c:pt idx="277">
                  <c:v>3.4625000000000024E-2</c:v>
                </c:pt>
                <c:pt idx="278">
                  <c:v>3.4750000000000024E-2</c:v>
                </c:pt>
                <c:pt idx="279">
                  <c:v>3.4875000000000024E-2</c:v>
                </c:pt>
                <c:pt idx="280">
                  <c:v>3.5000000000000024E-2</c:v>
                </c:pt>
                <c:pt idx="281">
                  <c:v>3.5125000000000024E-2</c:v>
                </c:pt>
                <c:pt idx="282">
                  <c:v>3.5250000000000024E-2</c:v>
                </c:pt>
                <c:pt idx="283">
                  <c:v>3.5375000000000024E-2</c:v>
                </c:pt>
                <c:pt idx="284">
                  <c:v>3.5500000000000025E-2</c:v>
                </c:pt>
                <c:pt idx="285">
                  <c:v>3.5625000000000025E-2</c:v>
                </c:pt>
                <c:pt idx="286">
                  <c:v>3.5750000000000025E-2</c:v>
                </c:pt>
                <c:pt idx="287">
                  <c:v>3.5875000000000025E-2</c:v>
                </c:pt>
                <c:pt idx="288">
                  <c:v>3.6000000000000025E-2</c:v>
                </c:pt>
                <c:pt idx="289">
                  <c:v>3.6125000000000025E-2</c:v>
                </c:pt>
                <c:pt idx="290">
                  <c:v>3.6250000000000025E-2</c:v>
                </c:pt>
                <c:pt idx="291">
                  <c:v>3.6375000000000025E-2</c:v>
                </c:pt>
                <c:pt idx="292">
                  <c:v>3.6500000000000025E-2</c:v>
                </c:pt>
                <c:pt idx="293">
                  <c:v>3.6625000000000026E-2</c:v>
                </c:pt>
                <c:pt idx="294">
                  <c:v>3.6750000000000026E-2</c:v>
                </c:pt>
                <c:pt idx="295">
                  <c:v>3.6875000000000026E-2</c:v>
                </c:pt>
                <c:pt idx="296">
                  <c:v>3.7000000000000026E-2</c:v>
                </c:pt>
                <c:pt idx="297">
                  <c:v>3.7125000000000026E-2</c:v>
                </c:pt>
                <c:pt idx="298">
                  <c:v>3.7250000000000026E-2</c:v>
                </c:pt>
                <c:pt idx="299">
                  <c:v>3.7375000000000026E-2</c:v>
                </c:pt>
                <c:pt idx="300">
                  <c:v>3.7500000000000026E-2</c:v>
                </c:pt>
                <c:pt idx="301">
                  <c:v>3.7625000000000026E-2</c:v>
                </c:pt>
                <c:pt idx="302">
                  <c:v>3.7750000000000027E-2</c:v>
                </c:pt>
                <c:pt idx="303">
                  <c:v>3.7875000000000027E-2</c:v>
                </c:pt>
                <c:pt idx="304">
                  <c:v>3.8000000000000027E-2</c:v>
                </c:pt>
                <c:pt idx="305">
                  <c:v>3.8125000000000027E-2</c:v>
                </c:pt>
                <c:pt idx="306">
                  <c:v>3.8250000000000027E-2</c:v>
                </c:pt>
                <c:pt idx="307">
                  <c:v>3.8375000000000027E-2</c:v>
                </c:pt>
                <c:pt idx="308">
                  <c:v>3.8500000000000027E-2</c:v>
                </c:pt>
                <c:pt idx="309">
                  <c:v>3.8625000000000027E-2</c:v>
                </c:pt>
                <c:pt idx="310">
                  <c:v>3.8750000000000027E-2</c:v>
                </c:pt>
                <c:pt idx="311">
                  <c:v>3.8875000000000028E-2</c:v>
                </c:pt>
                <c:pt idx="312">
                  <c:v>3.9000000000000028E-2</c:v>
                </c:pt>
                <c:pt idx="313">
                  <c:v>3.9125000000000028E-2</c:v>
                </c:pt>
                <c:pt idx="314">
                  <c:v>3.9250000000000028E-2</c:v>
                </c:pt>
                <c:pt idx="315">
                  <c:v>3.9375000000000028E-2</c:v>
                </c:pt>
                <c:pt idx="316">
                  <c:v>3.9500000000000028E-2</c:v>
                </c:pt>
                <c:pt idx="317">
                  <c:v>3.9625000000000028E-2</c:v>
                </c:pt>
                <c:pt idx="318">
                  <c:v>3.9750000000000028E-2</c:v>
                </c:pt>
                <c:pt idx="319">
                  <c:v>3.9875000000000028E-2</c:v>
                </c:pt>
                <c:pt idx="320">
                  <c:v>4.0000000000000029E-2</c:v>
                </c:pt>
                <c:pt idx="321">
                  <c:v>4.0125000000000029E-2</c:v>
                </c:pt>
                <c:pt idx="322">
                  <c:v>4.0250000000000029E-2</c:v>
                </c:pt>
                <c:pt idx="323">
                  <c:v>4.0375000000000029E-2</c:v>
                </c:pt>
                <c:pt idx="324">
                  <c:v>4.0500000000000029E-2</c:v>
                </c:pt>
                <c:pt idx="325">
                  <c:v>4.0625000000000029E-2</c:v>
                </c:pt>
                <c:pt idx="326">
                  <c:v>4.0750000000000029E-2</c:v>
                </c:pt>
                <c:pt idx="327">
                  <c:v>4.0875000000000029E-2</c:v>
                </c:pt>
                <c:pt idx="328">
                  <c:v>4.1000000000000029E-2</c:v>
                </c:pt>
                <c:pt idx="329">
                  <c:v>4.112500000000003E-2</c:v>
                </c:pt>
                <c:pt idx="330">
                  <c:v>4.125000000000003E-2</c:v>
                </c:pt>
                <c:pt idx="331">
                  <c:v>4.137500000000003E-2</c:v>
                </c:pt>
                <c:pt idx="332">
                  <c:v>4.150000000000003E-2</c:v>
                </c:pt>
                <c:pt idx="333">
                  <c:v>4.162500000000003E-2</c:v>
                </c:pt>
                <c:pt idx="334">
                  <c:v>4.175000000000003E-2</c:v>
                </c:pt>
                <c:pt idx="335">
                  <c:v>4.187500000000003E-2</c:v>
                </c:pt>
                <c:pt idx="336">
                  <c:v>4.200000000000003E-2</c:v>
                </c:pt>
                <c:pt idx="337">
                  <c:v>4.212500000000003E-2</c:v>
                </c:pt>
                <c:pt idx="338">
                  <c:v>4.2250000000000031E-2</c:v>
                </c:pt>
                <c:pt idx="339">
                  <c:v>4.2375000000000031E-2</c:v>
                </c:pt>
                <c:pt idx="340">
                  <c:v>4.2500000000000031E-2</c:v>
                </c:pt>
                <c:pt idx="341">
                  <c:v>4.2625000000000031E-2</c:v>
                </c:pt>
                <c:pt idx="342">
                  <c:v>4.2750000000000031E-2</c:v>
                </c:pt>
                <c:pt idx="343">
                  <c:v>4.2875000000000031E-2</c:v>
                </c:pt>
                <c:pt idx="344">
                  <c:v>4.3000000000000031E-2</c:v>
                </c:pt>
                <c:pt idx="345">
                  <c:v>4.3125000000000031E-2</c:v>
                </c:pt>
                <c:pt idx="346">
                  <c:v>4.3250000000000031E-2</c:v>
                </c:pt>
                <c:pt idx="347">
                  <c:v>4.3375000000000032E-2</c:v>
                </c:pt>
                <c:pt idx="348">
                  <c:v>4.3500000000000032E-2</c:v>
                </c:pt>
                <c:pt idx="349">
                  <c:v>4.3625000000000032E-2</c:v>
                </c:pt>
                <c:pt idx="350">
                  <c:v>4.3750000000000032E-2</c:v>
                </c:pt>
                <c:pt idx="351">
                  <c:v>4.3875000000000032E-2</c:v>
                </c:pt>
                <c:pt idx="352">
                  <c:v>4.4000000000000032E-2</c:v>
                </c:pt>
                <c:pt idx="353">
                  <c:v>4.4125000000000032E-2</c:v>
                </c:pt>
                <c:pt idx="354">
                  <c:v>4.4250000000000032E-2</c:v>
                </c:pt>
                <c:pt idx="355">
                  <c:v>4.4375000000000032E-2</c:v>
                </c:pt>
                <c:pt idx="356">
                  <c:v>4.4500000000000033E-2</c:v>
                </c:pt>
                <c:pt idx="357">
                  <c:v>4.4625000000000033E-2</c:v>
                </c:pt>
                <c:pt idx="358">
                  <c:v>4.4750000000000033E-2</c:v>
                </c:pt>
                <c:pt idx="359">
                  <c:v>4.4875000000000033E-2</c:v>
                </c:pt>
                <c:pt idx="360">
                  <c:v>4.5000000000000033E-2</c:v>
                </c:pt>
                <c:pt idx="361">
                  <c:v>4.5125000000000033E-2</c:v>
                </c:pt>
                <c:pt idx="362">
                  <c:v>4.5250000000000033E-2</c:v>
                </c:pt>
                <c:pt idx="363">
                  <c:v>4.5375000000000033E-2</c:v>
                </c:pt>
                <c:pt idx="364">
                  <c:v>4.5500000000000033E-2</c:v>
                </c:pt>
                <c:pt idx="365">
                  <c:v>4.5625000000000034E-2</c:v>
                </c:pt>
                <c:pt idx="366">
                  <c:v>4.5750000000000034E-2</c:v>
                </c:pt>
                <c:pt idx="367">
                  <c:v>4.5875000000000034E-2</c:v>
                </c:pt>
                <c:pt idx="368">
                  <c:v>4.6000000000000034E-2</c:v>
                </c:pt>
                <c:pt idx="369">
                  <c:v>4.6125000000000034E-2</c:v>
                </c:pt>
                <c:pt idx="370">
                  <c:v>4.6250000000000034E-2</c:v>
                </c:pt>
                <c:pt idx="371">
                  <c:v>4.6375000000000034E-2</c:v>
                </c:pt>
                <c:pt idx="372">
                  <c:v>4.6500000000000034E-2</c:v>
                </c:pt>
                <c:pt idx="373">
                  <c:v>4.6625000000000034E-2</c:v>
                </c:pt>
                <c:pt idx="374">
                  <c:v>4.6750000000000035E-2</c:v>
                </c:pt>
                <c:pt idx="375">
                  <c:v>4.6875000000000035E-2</c:v>
                </c:pt>
                <c:pt idx="376">
                  <c:v>4.7000000000000035E-2</c:v>
                </c:pt>
                <c:pt idx="377">
                  <c:v>4.7125000000000035E-2</c:v>
                </c:pt>
                <c:pt idx="378">
                  <c:v>4.7250000000000035E-2</c:v>
                </c:pt>
                <c:pt idx="379">
                  <c:v>4.7375000000000035E-2</c:v>
                </c:pt>
                <c:pt idx="380">
                  <c:v>4.7500000000000035E-2</c:v>
                </c:pt>
                <c:pt idx="381">
                  <c:v>4.7625000000000035E-2</c:v>
                </c:pt>
                <c:pt idx="382">
                  <c:v>4.7750000000000035E-2</c:v>
                </c:pt>
                <c:pt idx="383">
                  <c:v>4.7875000000000036E-2</c:v>
                </c:pt>
                <c:pt idx="384">
                  <c:v>4.8000000000000036E-2</c:v>
                </c:pt>
                <c:pt idx="385">
                  <c:v>4.8125000000000036E-2</c:v>
                </c:pt>
                <c:pt idx="386">
                  <c:v>4.8250000000000036E-2</c:v>
                </c:pt>
                <c:pt idx="387">
                  <c:v>4.8375000000000036E-2</c:v>
                </c:pt>
                <c:pt idx="388">
                  <c:v>4.8500000000000036E-2</c:v>
                </c:pt>
                <c:pt idx="389">
                  <c:v>4.8625000000000036E-2</c:v>
                </c:pt>
                <c:pt idx="390">
                  <c:v>4.8750000000000036E-2</c:v>
                </c:pt>
                <c:pt idx="391">
                  <c:v>4.8875000000000036E-2</c:v>
                </c:pt>
                <c:pt idx="392">
                  <c:v>4.9000000000000037E-2</c:v>
                </c:pt>
                <c:pt idx="393">
                  <c:v>4.9125000000000037E-2</c:v>
                </c:pt>
                <c:pt idx="394">
                  <c:v>4.9250000000000037E-2</c:v>
                </c:pt>
                <c:pt idx="395">
                  <c:v>4.9375000000000037E-2</c:v>
                </c:pt>
                <c:pt idx="396">
                  <c:v>4.9500000000000037E-2</c:v>
                </c:pt>
                <c:pt idx="397">
                  <c:v>4.9625000000000037E-2</c:v>
                </c:pt>
                <c:pt idx="398">
                  <c:v>4.9750000000000037E-2</c:v>
                </c:pt>
                <c:pt idx="399">
                  <c:v>4.9875000000000037E-2</c:v>
                </c:pt>
                <c:pt idx="400">
                  <c:v>5.0000000000000037E-2</c:v>
                </c:pt>
                <c:pt idx="401">
                  <c:v>5.0125000000000038E-2</c:v>
                </c:pt>
                <c:pt idx="402">
                  <c:v>5.0250000000000038E-2</c:v>
                </c:pt>
                <c:pt idx="403">
                  <c:v>5.0375000000000038E-2</c:v>
                </c:pt>
                <c:pt idx="404">
                  <c:v>5.0500000000000038E-2</c:v>
                </c:pt>
                <c:pt idx="405">
                  <c:v>5.0625000000000038E-2</c:v>
                </c:pt>
                <c:pt idx="406">
                  <c:v>5.0750000000000038E-2</c:v>
                </c:pt>
                <c:pt idx="407">
                  <c:v>5.0875000000000038E-2</c:v>
                </c:pt>
                <c:pt idx="408">
                  <c:v>5.1000000000000038E-2</c:v>
                </c:pt>
                <c:pt idx="409">
                  <c:v>5.1125000000000038E-2</c:v>
                </c:pt>
                <c:pt idx="410">
                  <c:v>5.1250000000000039E-2</c:v>
                </c:pt>
                <c:pt idx="411">
                  <c:v>5.1375000000000039E-2</c:v>
                </c:pt>
                <c:pt idx="412">
                  <c:v>5.1500000000000039E-2</c:v>
                </c:pt>
                <c:pt idx="413">
                  <c:v>5.1625000000000039E-2</c:v>
                </c:pt>
                <c:pt idx="414">
                  <c:v>5.1750000000000039E-2</c:v>
                </c:pt>
                <c:pt idx="415">
                  <c:v>5.1875000000000039E-2</c:v>
                </c:pt>
                <c:pt idx="416">
                  <c:v>5.2000000000000039E-2</c:v>
                </c:pt>
                <c:pt idx="417">
                  <c:v>5.2125000000000039E-2</c:v>
                </c:pt>
                <c:pt idx="418">
                  <c:v>5.2250000000000039E-2</c:v>
                </c:pt>
                <c:pt idx="419">
                  <c:v>5.237500000000004E-2</c:v>
                </c:pt>
                <c:pt idx="420">
                  <c:v>5.250000000000004E-2</c:v>
                </c:pt>
                <c:pt idx="421">
                  <c:v>5.262500000000004E-2</c:v>
                </c:pt>
                <c:pt idx="422">
                  <c:v>5.275000000000004E-2</c:v>
                </c:pt>
                <c:pt idx="423">
                  <c:v>5.287500000000004E-2</c:v>
                </c:pt>
                <c:pt idx="424">
                  <c:v>5.300000000000004E-2</c:v>
                </c:pt>
                <c:pt idx="425">
                  <c:v>5.312500000000004E-2</c:v>
                </c:pt>
                <c:pt idx="426">
                  <c:v>5.325000000000004E-2</c:v>
                </c:pt>
                <c:pt idx="427">
                  <c:v>5.337500000000004E-2</c:v>
                </c:pt>
                <c:pt idx="428">
                  <c:v>5.3500000000000041E-2</c:v>
                </c:pt>
                <c:pt idx="429">
                  <c:v>5.3625000000000041E-2</c:v>
                </c:pt>
                <c:pt idx="430">
                  <c:v>5.3750000000000041E-2</c:v>
                </c:pt>
                <c:pt idx="431">
                  <c:v>5.3875000000000041E-2</c:v>
                </c:pt>
                <c:pt idx="432">
                  <c:v>5.4000000000000041E-2</c:v>
                </c:pt>
                <c:pt idx="433">
                  <c:v>5.4125000000000041E-2</c:v>
                </c:pt>
                <c:pt idx="434">
                  <c:v>5.4250000000000041E-2</c:v>
                </c:pt>
                <c:pt idx="435">
                  <c:v>5.4375000000000041E-2</c:v>
                </c:pt>
                <c:pt idx="436">
                  <c:v>5.4500000000000041E-2</c:v>
                </c:pt>
                <c:pt idx="437">
                  <c:v>5.4625000000000042E-2</c:v>
                </c:pt>
                <c:pt idx="438">
                  <c:v>5.4750000000000042E-2</c:v>
                </c:pt>
                <c:pt idx="439">
                  <c:v>5.4875000000000042E-2</c:v>
                </c:pt>
                <c:pt idx="440">
                  <c:v>5.5000000000000042E-2</c:v>
                </c:pt>
                <c:pt idx="441">
                  <c:v>5.5125000000000042E-2</c:v>
                </c:pt>
                <c:pt idx="442">
                  <c:v>5.5250000000000042E-2</c:v>
                </c:pt>
                <c:pt idx="443">
                  <c:v>5.5375000000000042E-2</c:v>
                </c:pt>
                <c:pt idx="444">
                  <c:v>5.5500000000000042E-2</c:v>
                </c:pt>
                <c:pt idx="445">
                  <c:v>5.5625000000000042E-2</c:v>
                </c:pt>
                <c:pt idx="446">
                  <c:v>5.5750000000000043E-2</c:v>
                </c:pt>
                <c:pt idx="447">
                  <c:v>5.5875000000000043E-2</c:v>
                </c:pt>
                <c:pt idx="448">
                  <c:v>5.6000000000000043E-2</c:v>
                </c:pt>
                <c:pt idx="449">
                  <c:v>5.6125000000000043E-2</c:v>
                </c:pt>
                <c:pt idx="450">
                  <c:v>5.6250000000000043E-2</c:v>
                </c:pt>
                <c:pt idx="451">
                  <c:v>5.6375000000000043E-2</c:v>
                </c:pt>
                <c:pt idx="452">
                  <c:v>5.6500000000000043E-2</c:v>
                </c:pt>
                <c:pt idx="453">
                  <c:v>5.6625000000000043E-2</c:v>
                </c:pt>
                <c:pt idx="454">
                  <c:v>5.6750000000000043E-2</c:v>
                </c:pt>
                <c:pt idx="455">
                  <c:v>5.6875000000000044E-2</c:v>
                </c:pt>
                <c:pt idx="456">
                  <c:v>5.7000000000000044E-2</c:v>
                </c:pt>
                <c:pt idx="457">
                  <c:v>5.7125000000000044E-2</c:v>
                </c:pt>
                <c:pt idx="458">
                  <c:v>5.7250000000000044E-2</c:v>
                </c:pt>
                <c:pt idx="459">
                  <c:v>5.7375000000000044E-2</c:v>
                </c:pt>
                <c:pt idx="460">
                  <c:v>5.7500000000000044E-2</c:v>
                </c:pt>
                <c:pt idx="461">
                  <c:v>5.7625000000000044E-2</c:v>
                </c:pt>
                <c:pt idx="462">
                  <c:v>5.7750000000000044E-2</c:v>
                </c:pt>
                <c:pt idx="463">
                  <c:v>5.7875000000000044E-2</c:v>
                </c:pt>
                <c:pt idx="464">
                  <c:v>5.8000000000000045E-2</c:v>
                </c:pt>
                <c:pt idx="465">
                  <c:v>5.8125000000000045E-2</c:v>
                </c:pt>
                <c:pt idx="466">
                  <c:v>5.8250000000000045E-2</c:v>
                </c:pt>
                <c:pt idx="467">
                  <c:v>5.8375000000000045E-2</c:v>
                </c:pt>
                <c:pt idx="468">
                  <c:v>5.8500000000000045E-2</c:v>
                </c:pt>
                <c:pt idx="469">
                  <c:v>5.8625000000000045E-2</c:v>
                </c:pt>
                <c:pt idx="470">
                  <c:v>5.8750000000000045E-2</c:v>
                </c:pt>
                <c:pt idx="471">
                  <c:v>5.8875000000000045E-2</c:v>
                </c:pt>
                <c:pt idx="472">
                  <c:v>5.9000000000000045E-2</c:v>
                </c:pt>
                <c:pt idx="473">
                  <c:v>5.9125000000000046E-2</c:v>
                </c:pt>
                <c:pt idx="474">
                  <c:v>5.9250000000000046E-2</c:v>
                </c:pt>
                <c:pt idx="475">
                  <c:v>5.9375000000000046E-2</c:v>
                </c:pt>
                <c:pt idx="476">
                  <c:v>5.9500000000000046E-2</c:v>
                </c:pt>
                <c:pt idx="477">
                  <c:v>5.9625000000000046E-2</c:v>
                </c:pt>
                <c:pt idx="478">
                  <c:v>5.9750000000000046E-2</c:v>
                </c:pt>
                <c:pt idx="479">
                  <c:v>5.9875000000000046E-2</c:v>
                </c:pt>
                <c:pt idx="480">
                  <c:v>6.0000000000000046E-2</c:v>
                </c:pt>
                <c:pt idx="481">
                  <c:v>6.0125000000000046E-2</c:v>
                </c:pt>
                <c:pt idx="482">
                  <c:v>6.0250000000000047E-2</c:v>
                </c:pt>
                <c:pt idx="483">
                  <c:v>6.0375000000000047E-2</c:v>
                </c:pt>
                <c:pt idx="484">
                  <c:v>6.0500000000000047E-2</c:v>
                </c:pt>
                <c:pt idx="485">
                  <c:v>6.0625000000000047E-2</c:v>
                </c:pt>
                <c:pt idx="486">
                  <c:v>6.0750000000000047E-2</c:v>
                </c:pt>
                <c:pt idx="487">
                  <c:v>6.0875000000000047E-2</c:v>
                </c:pt>
                <c:pt idx="488">
                  <c:v>6.1000000000000047E-2</c:v>
                </c:pt>
                <c:pt idx="489">
                  <c:v>6.1125000000000047E-2</c:v>
                </c:pt>
                <c:pt idx="490">
                  <c:v>6.1250000000000047E-2</c:v>
                </c:pt>
                <c:pt idx="491">
                  <c:v>6.1375000000000048E-2</c:v>
                </c:pt>
                <c:pt idx="492">
                  <c:v>6.1500000000000048E-2</c:v>
                </c:pt>
                <c:pt idx="493">
                  <c:v>6.1625000000000048E-2</c:v>
                </c:pt>
                <c:pt idx="494">
                  <c:v>6.1750000000000048E-2</c:v>
                </c:pt>
                <c:pt idx="495">
                  <c:v>6.1875000000000048E-2</c:v>
                </c:pt>
                <c:pt idx="496">
                  <c:v>6.2000000000000048E-2</c:v>
                </c:pt>
                <c:pt idx="497">
                  <c:v>6.2125000000000048E-2</c:v>
                </c:pt>
                <c:pt idx="498">
                  <c:v>6.2250000000000048E-2</c:v>
                </c:pt>
                <c:pt idx="499">
                  <c:v>6.2375000000000048E-2</c:v>
                </c:pt>
                <c:pt idx="500">
                  <c:v>6.2500000000000042E-2</c:v>
                </c:pt>
                <c:pt idx="501">
                  <c:v>6.2625000000000042E-2</c:v>
                </c:pt>
                <c:pt idx="502">
                  <c:v>6.2750000000000042E-2</c:v>
                </c:pt>
                <c:pt idx="503">
                  <c:v>6.2875000000000042E-2</c:v>
                </c:pt>
                <c:pt idx="504">
                  <c:v>6.3000000000000042E-2</c:v>
                </c:pt>
                <c:pt idx="505">
                  <c:v>6.3125000000000042E-2</c:v>
                </c:pt>
                <c:pt idx="506">
                  <c:v>6.3250000000000042E-2</c:v>
                </c:pt>
                <c:pt idx="507">
                  <c:v>6.3375000000000042E-2</c:v>
                </c:pt>
                <c:pt idx="508">
                  <c:v>6.3500000000000043E-2</c:v>
                </c:pt>
                <c:pt idx="509">
                  <c:v>6.3625000000000043E-2</c:v>
                </c:pt>
                <c:pt idx="510">
                  <c:v>6.3750000000000043E-2</c:v>
                </c:pt>
                <c:pt idx="511">
                  <c:v>6.3875000000000043E-2</c:v>
                </c:pt>
                <c:pt idx="512">
                  <c:v>6.4000000000000043E-2</c:v>
                </c:pt>
                <c:pt idx="513">
                  <c:v>6.4125000000000043E-2</c:v>
                </c:pt>
                <c:pt idx="514">
                  <c:v>6.4250000000000043E-2</c:v>
                </c:pt>
                <c:pt idx="515">
                  <c:v>6.4375000000000043E-2</c:v>
                </c:pt>
                <c:pt idx="516">
                  <c:v>6.4500000000000043E-2</c:v>
                </c:pt>
                <c:pt idx="517">
                  <c:v>6.4625000000000044E-2</c:v>
                </c:pt>
                <c:pt idx="518">
                  <c:v>6.4750000000000044E-2</c:v>
                </c:pt>
                <c:pt idx="519">
                  <c:v>6.4875000000000044E-2</c:v>
                </c:pt>
                <c:pt idx="520">
                  <c:v>6.5000000000000044E-2</c:v>
                </c:pt>
                <c:pt idx="521">
                  <c:v>6.5125000000000044E-2</c:v>
                </c:pt>
                <c:pt idx="522">
                  <c:v>6.5250000000000044E-2</c:v>
                </c:pt>
                <c:pt idx="523">
                  <c:v>6.5375000000000044E-2</c:v>
                </c:pt>
                <c:pt idx="524">
                  <c:v>6.5500000000000044E-2</c:v>
                </c:pt>
                <c:pt idx="525">
                  <c:v>6.5625000000000044E-2</c:v>
                </c:pt>
                <c:pt idx="526">
                  <c:v>6.5750000000000045E-2</c:v>
                </c:pt>
                <c:pt idx="527">
                  <c:v>6.5875000000000045E-2</c:v>
                </c:pt>
                <c:pt idx="528">
                  <c:v>6.6000000000000045E-2</c:v>
                </c:pt>
                <c:pt idx="529">
                  <c:v>6.6125000000000045E-2</c:v>
                </c:pt>
                <c:pt idx="530">
                  <c:v>6.6250000000000045E-2</c:v>
                </c:pt>
                <c:pt idx="531">
                  <c:v>6.6375000000000045E-2</c:v>
                </c:pt>
                <c:pt idx="532">
                  <c:v>6.6500000000000045E-2</c:v>
                </c:pt>
                <c:pt idx="533">
                  <c:v>6.6625000000000045E-2</c:v>
                </c:pt>
                <c:pt idx="534">
                  <c:v>6.6750000000000045E-2</c:v>
                </c:pt>
                <c:pt idx="535">
                  <c:v>6.6875000000000046E-2</c:v>
                </c:pt>
                <c:pt idx="536">
                  <c:v>6.7000000000000046E-2</c:v>
                </c:pt>
                <c:pt idx="537">
                  <c:v>6.7125000000000046E-2</c:v>
                </c:pt>
                <c:pt idx="538">
                  <c:v>6.7250000000000046E-2</c:v>
                </c:pt>
                <c:pt idx="539">
                  <c:v>6.7375000000000046E-2</c:v>
                </c:pt>
                <c:pt idx="540">
                  <c:v>6.7500000000000046E-2</c:v>
                </c:pt>
                <c:pt idx="541">
                  <c:v>6.7625000000000046E-2</c:v>
                </c:pt>
                <c:pt idx="542">
                  <c:v>6.7750000000000046E-2</c:v>
                </c:pt>
                <c:pt idx="543">
                  <c:v>6.7875000000000046E-2</c:v>
                </c:pt>
                <c:pt idx="544">
                  <c:v>6.8000000000000047E-2</c:v>
                </c:pt>
                <c:pt idx="545">
                  <c:v>6.8125000000000047E-2</c:v>
                </c:pt>
                <c:pt idx="546">
                  <c:v>6.8250000000000047E-2</c:v>
                </c:pt>
                <c:pt idx="547">
                  <c:v>6.8375000000000047E-2</c:v>
                </c:pt>
                <c:pt idx="548">
                  <c:v>6.8500000000000047E-2</c:v>
                </c:pt>
                <c:pt idx="549">
                  <c:v>6.8625000000000047E-2</c:v>
                </c:pt>
                <c:pt idx="550">
                  <c:v>6.8750000000000047E-2</c:v>
                </c:pt>
                <c:pt idx="551">
                  <c:v>6.8875000000000047E-2</c:v>
                </c:pt>
                <c:pt idx="552">
                  <c:v>6.9000000000000047E-2</c:v>
                </c:pt>
                <c:pt idx="553">
                  <c:v>6.9125000000000048E-2</c:v>
                </c:pt>
                <c:pt idx="554">
                  <c:v>6.9250000000000048E-2</c:v>
                </c:pt>
                <c:pt idx="555">
                  <c:v>6.9375000000000048E-2</c:v>
                </c:pt>
                <c:pt idx="556">
                  <c:v>6.9500000000000048E-2</c:v>
                </c:pt>
                <c:pt idx="557">
                  <c:v>6.9625000000000048E-2</c:v>
                </c:pt>
                <c:pt idx="558">
                  <c:v>6.9750000000000048E-2</c:v>
                </c:pt>
                <c:pt idx="559">
                  <c:v>6.9875000000000048E-2</c:v>
                </c:pt>
                <c:pt idx="560">
                  <c:v>7.0000000000000048E-2</c:v>
                </c:pt>
                <c:pt idx="561">
                  <c:v>7.0125000000000048E-2</c:v>
                </c:pt>
                <c:pt idx="562">
                  <c:v>7.0250000000000049E-2</c:v>
                </c:pt>
                <c:pt idx="563">
                  <c:v>7.0375000000000049E-2</c:v>
                </c:pt>
                <c:pt idx="564">
                  <c:v>7.0500000000000049E-2</c:v>
                </c:pt>
                <c:pt idx="565">
                  <c:v>7.0625000000000049E-2</c:v>
                </c:pt>
                <c:pt idx="566">
                  <c:v>7.0750000000000049E-2</c:v>
                </c:pt>
                <c:pt idx="567">
                  <c:v>7.0875000000000049E-2</c:v>
                </c:pt>
                <c:pt idx="568">
                  <c:v>7.1000000000000049E-2</c:v>
                </c:pt>
                <c:pt idx="569">
                  <c:v>7.1125000000000049E-2</c:v>
                </c:pt>
                <c:pt idx="570">
                  <c:v>7.1250000000000049E-2</c:v>
                </c:pt>
                <c:pt idx="571">
                  <c:v>7.137500000000005E-2</c:v>
                </c:pt>
                <c:pt idx="572">
                  <c:v>7.150000000000005E-2</c:v>
                </c:pt>
                <c:pt idx="573">
                  <c:v>7.162500000000005E-2</c:v>
                </c:pt>
                <c:pt idx="574">
                  <c:v>7.175000000000005E-2</c:v>
                </c:pt>
                <c:pt idx="575">
                  <c:v>7.187500000000005E-2</c:v>
                </c:pt>
                <c:pt idx="576">
                  <c:v>7.200000000000005E-2</c:v>
                </c:pt>
                <c:pt idx="577">
                  <c:v>7.212500000000005E-2</c:v>
                </c:pt>
                <c:pt idx="578">
                  <c:v>7.225000000000005E-2</c:v>
                </c:pt>
                <c:pt idx="579">
                  <c:v>7.237500000000005E-2</c:v>
                </c:pt>
                <c:pt idx="580">
                  <c:v>7.2500000000000051E-2</c:v>
                </c:pt>
                <c:pt idx="581">
                  <c:v>7.2625000000000051E-2</c:v>
                </c:pt>
                <c:pt idx="582">
                  <c:v>7.2750000000000051E-2</c:v>
                </c:pt>
                <c:pt idx="583">
                  <c:v>7.2875000000000051E-2</c:v>
                </c:pt>
                <c:pt idx="584">
                  <c:v>7.3000000000000051E-2</c:v>
                </c:pt>
                <c:pt idx="585">
                  <c:v>7.3125000000000051E-2</c:v>
                </c:pt>
                <c:pt idx="586">
                  <c:v>7.3250000000000051E-2</c:v>
                </c:pt>
                <c:pt idx="587">
                  <c:v>7.3375000000000051E-2</c:v>
                </c:pt>
                <c:pt idx="588">
                  <c:v>7.3500000000000051E-2</c:v>
                </c:pt>
                <c:pt idx="589">
                  <c:v>7.3625000000000052E-2</c:v>
                </c:pt>
                <c:pt idx="590">
                  <c:v>7.3750000000000052E-2</c:v>
                </c:pt>
                <c:pt idx="591">
                  <c:v>7.3875000000000052E-2</c:v>
                </c:pt>
                <c:pt idx="592">
                  <c:v>7.4000000000000052E-2</c:v>
                </c:pt>
                <c:pt idx="593">
                  <c:v>7.4125000000000052E-2</c:v>
                </c:pt>
                <c:pt idx="594">
                  <c:v>7.4250000000000052E-2</c:v>
                </c:pt>
                <c:pt idx="595">
                  <c:v>7.4375000000000052E-2</c:v>
                </c:pt>
                <c:pt idx="596">
                  <c:v>7.4500000000000052E-2</c:v>
                </c:pt>
                <c:pt idx="597">
                  <c:v>7.4625000000000052E-2</c:v>
                </c:pt>
                <c:pt idx="598">
                  <c:v>7.4750000000000053E-2</c:v>
                </c:pt>
                <c:pt idx="599">
                  <c:v>7.4875000000000053E-2</c:v>
                </c:pt>
                <c:pt idx="600">
                  <c:v>7.5000000000000053E-2</c:v>
                </c:pt>
                <c:pt idx="601">
                  <c:v>7.5125000000000053E-2</c:v>
                </c:pt>
                <c:pt idx="602">
                  <c:v>7.5250000000000053E-2</c:v>
                </c:pt>
                <c:pt idx="603">
                  <c:v>7.5375000000000053E-2</c:v>
                </c:pt>
                <c:pt idx="604">
                  <c:v>7.5500000000000053E-2</c:v>
                </c:pt>
                <c:pt idx="605">
                  <c:v>7.5625000000000053E-2</c:v>
                </c:pt>
                <c:pt idx="606">
                  <c:v>7.5750000000000053E-2</c:v>
                </c:pt>
                <c:pt idx="607">
                  <c:v>7.5875000000000054E-2</c:v>
                </c:pt>
                <c:pt idx="608">
                  <c:v>7.6000000000000054E-2</c:v>
                </c:pt>
                <c:pt idx="609">
                  <c:v>7.6125000000000054E-2</c:v>
                </c:pt>
                <c:pt idx="610">
                  <c:v>7.6250000000000054E-2</c:v>
                </c:pt>
                <c:pt idx="611">
                  <c:v>7.6375000000000054E-2</c:v>
                </c:pt>
                <c:pt idx="612">
                  <c:v>7.6500000000000054E-2</c:v>
                </c:pt>
                <c:pt idx="613">
                  <c:v>7.6625000000000054E-2</c:v>
                </c:pt>
                <c:pt idx="614">
                  <c:v>7.6750000000000054E-2</c:v>
                </c:pt>
                <c:pt idx="615">
                  <c:v>7.6875000000000054E-2</c:v>
                </c:pt>
                <c:pt idx="616">
                  <c:v>7.7000000000000055E-2</c:v>
                </c:pt>
                <c:pt idx="617">
                  <c:v>7.7125000000000055E-2</c:v>
                </c:pt>
                <c:pt idx="618">
                  <c:v>7.7250000000000055E-2</c:v>
                </c:pt>
                <c:pt idx="619">
                  <c:v>7.7375000000000055E-2</c:v>
                </c:pt>
                <c:pt idx="620">
                  <c:v>7.7500000000000055E-2</c:v>
                </c:pt>
                <c:pt idx="621">
                  <c:v>7.7625000000000055E-2</c:v>
                </c:pt>
                <c:pt idx="622">
                  <c:v>7.7750000000000055E-2</c:v>
                </c:pt>
                <c:pt idx="623">
                  <c:v>7.7875000000000055E-2</c:v>
                </c:pt>
                <c:pt idx="624">
                  <c:v>7.8000000000000055E-2</c:v>
                </c:pt>
                <c:pt idx="625">
                  <c:v>7.8125000000000056E-2</c:v>
                </c:pt>
                <c:pt idx="626">
                  <c:v>7.8250000000000056E-2</c:v>
                </c:pt>
                <c:pt idx="627">
                  <c:v>7.8375000000000056E-2</c:v>
                </c:pt>
                <c:pt idx="628">
                  <c:v>7.8500000000000056E-2</c:v>
                </c:pt>
                <c:pt idx="629">
                  <c:v>7.8625000000000056E-2</c:v>
                </c:pt>
                <c:pt idx="630">
                  <c:v>7.8750000000000056E-2</c:v>
                </c:pt>
                <c:pt idx="631">
                  <c:v>7.8875000000000056E-2</c:v>
                </c:pt>
                <c:pt idx="632">
                  <c:v>7.9000000000000056E-2</c:v>
                </c:pt>
                <c:pt idx="633">
                  <c:v>7.9125000000000056E-2</c:v>
                </c:pt>
                <c:pt idx="634">
                  <c:v>7.9250000000000057E-2</c:v>
                </c:pt>
                <c:pt idx="635">
                  <c:v>7.9375000000000057E-2</c:v>
                </c:pt>
                <c:pt idx="636">
                  <c:v>7.9500000000000057E-2</c:v>
                </c:pt>
                <c:pt idx="637">
                  <c:v>7.9625000000000057E-2</c:v>
                </c:pt>
                <c:pt idx="638">
                  <c:v>7.9750000000000057E-2</c:v>
                </c:pt>
                <c:pt idx="639">
                  <c:v>7.9875000000000057E-2</c:v>
                </c:pt>
                <c:pt idx="640">
                  <c:v>8.0000000000000057E-2</c:v>
                </c:pt>
                <c:pt idx="641">
                  <c:v>8.0125000000000057E-2</c:v>
                </c:pt>
                <c:pt idx="642">
                  <c:v>8.0250000000000057E-2</c:v>
                </c:pt>
                <c:pt idx="643">
                  <c:v>8.0375000000000058E-2</c:v>
                </c:pt>
                <c:pt idx="644">
                  <c:v>8.0500000000000058E-2</c:v>
                </c:pt>
                <c:pt idx="645">
                  <c:v>8.0625000000000058E-2</c:v>
                </c:pt>
                <c:pt idx="646">
                  <c:v>8.0750000000000058E-2</c:v>
                </c:pt>
                <c:pt idx="647">
                  <c:v>8.0875000000000058E-2</c:v>
                </c:pt>
                <c:pt idx="648">
                  <c:v>8.1000000000000058E-2</c:v>
                </c:pt>
                <c:pt idx="649">
                  <c:v>8.1125000000000058E-2</c:v>
                </c:pt>
                <c:pt idx="650">
                  <c:v>8.1250000000000058E-2</c:v>
                </c:pt>
                <c:pt idx="651">
                  <c:v>8.1375000000000058E-2</c:v>
                </c:pt>
                <c:pt idx="652">
                  <c:v>8.1500000000000059E-2</c:v>
                </c:pt>
                <c:pt idx="653">
                  <c:v>8.1625000000000059E-2</c:v>
                </c:pt>
                <c:pt idx="654">
                  <c:v>8.1750000000000059E-2</c:v>
                </c:pt>
                <c:pt idx="655">
                  <c:v>8.1875000000000059E-2</c:v>
                </c:pt>
                <c:pt idx="656">
                  <c:v>8.2000000000000059E-2</c:v>
                </c:pt>
                <c:pt idx="657">
                  <c:v>8.2125000000000059E-2</c:v>
                </c:pt>
                <c:pt idx="658">
                  <c:v>8.2250000000000059E-2</c:v>
                </c:pt>
                <c:pt idx="659">
                  <c:v>8.2375000000000059E-2</c:v>
                </c:pt>
                <c:pt idx="660">
                  <c:v>8.2500000000000059E-2</c:v>
                </c:pt>
                <c:pt idx="661">
                  <c:v>8.262500000000006E-2</c:v>
                </c:pt>
                <c:pt idx="662">
                  <c:v>8.275000000000006E-2</c:v>
                </c:pt>
                <c:pt idx="663">
                  <c:v>8.287500000000006E-2</c:v>
                </c:pt>
                <c:pt idx="664">
                  <c:v>8.300000000000006E-2</c:v>
                </c:pt>
                <c:pt idx="665">
                  <c:v>8.312500000000006E-2</c:v>
                </c:pt>
                <c:pt idx="666">
                  <c:v>8.325000000000006E-2</c:v>
                </c:pt>
                <c:pt idx="667">
                  <c:v>8.337500000000006E-2</c:v>
                </c:pt>
                <c:pt idx="668">
                  <c:v>8.350000000000006E-2</c:v>
                </c:pt>
                <c:pt idx="669">
                  <c:v>8.362500000000006E-2</c:v>
                </c:pt>
                <c:pt idx="670">
                  <c:v>8.3750000000000061E-2</c:v>
                </c:pt>
                <c:pt idx="671">
                  <c:v>8.3875000000000061E-2</c:v>
                </c:pt>
                <c:pt idx="672">
                  <c:v>8.4000000000000061E-2</c:v>
                </c:pt>
                <c:pt idx="673">
                  <c:v>8.4125000000000061E-2</c:v>
                </c:pt>
                <c:pt idx="674">
                  <c:v>8.4250000000000061E-2</c:v>
                </c:pt>
                <c:pt idx="675">
                  <c:v>8.4375000000000061E-2</c:v>
                </c:pt>
                <c:pt idx="676">
                  <c:v>8.4500000000000061E-2</c:v>
                </c:pt>
                <c:pt idx="677">
                  <c:v>8.4625000000000061E-2</c:v>
                </c:pt>
                <c:pt idx="678">
                  <c:v>8.4750000000000061E-2</c:v>
                </c:pt>
                <c:pt idx="679">
                  <c:v>8.4875000000000062E-2</c:v>
                </c:pt>
                <c:pt idx="680">
                  <c:v>8.5000000000000062E-2</c:v>
                </c:pt>
                <c:pt idx="681">
                  <c:v>8.5125000000000062E-2</c:v>
                </c:pt>
                <c:pt idx="682">
                  <c:v>8.5250000000000062E-2</c:v>
                </c:pt>
                <c:pt idx="683">
                  <c:v>8.5375000000000062E-2</c:v>
                </c:pt>
                <c:pt idx="684">
                  <c:v>8.5500000000000062E-2</c:v>
                </c:pt>
                <c:pt idx="685">
                  <c:v>8.5625000000000062E-2</c:v>
                </c:pt>
                <c:pt idx="686">
                  <c:v>8.5750000000000062E-2</c:v>
                </c:pt>
                <c:pt idx="687">
                  <c:v>8.5875000000000062E-2</c:v>
                </c:pt>
                <c:pt idx="688">
                  <c:v>8.6000000000000063E-2</c:v>
                </c:pt>
                <c:pt idx="689">
                  <c:v>8.6125000000000063E-2</c:v>
                </c:pt>
                <c:pt idx="690">
                  <c:v>8.6250000000000063E-2</c:v>
                </c:pt>
                <c:pt idx="691">
                  <c:v>8.6375000000000063E-2</c:v>
                </c:pt>
                <c:pt idx="692">
                  <c:v>8.6500000000000063E-2</c:v>
                </c:pt>
                <c:pt idx="693">
                  <c:v>8.6625000000000063E-2</c:v>
                </c:pt>
                <c:pt idx="694">
                  <c:v>8.6750000000000063E-2</c:v>
                </c:pt>
                <c:pt idx="695">
                  <c:v>8.6875000000000063E-2</c:v>
                </c:pt>
                <c:pt idx="696">
                  <c:v>8.7000000000000063E-2</c:v>
                </c:pt>
                <c:pt idx="697">
                  <c:v>8.7125000000000064E-2</c:v>
                </c:pt>
                <c:pt idx="698">
                  <c:v>8.7250000000000064E-2</c:v>
                </c:pt>
                <c:pt idx="699">
                  <c:v>8.7375000000000064E-2</c:v>
                </c:pt>
                <c:pt idx="700">
                  <c:v>8.7500000000000064E-2</c:v>
                </c:pt>
                <c:pt idx="701">
                  <c:v>8.7625000000000064E-2</c:v>
                </c:pt>
                <c:pt idx="702">
                  <c:v>8.7750000000000064E-2</c:v>
                </c:pt>
                <c:pt idx="703">
                  <c:v>8.7875000000000064E-2</c:v>
                </c:pt>
                <c:pt idx="704">
                  <c:v>8.8000000000000064E-2</c:v>
                </c:pt>
                <c:pt idx="705">
                  <c:v>8.8125000000000064E-2</c:v>
                </c:pt>
                <c:pt idx="706">
                  <c:v>8.8250000000000065E-2</c:v>
                </c:pt>
                <c:pt idx="707">
                  <c:v>8.8375000000000065E-2</c:v>
                </c:pt>
                <c:pt idx="708">
                  <c:v>8.8500000000000065E-2</c:v>
                </c:pt>
                <c:pt idx="709">
                  <c:v>8.8625000000000065E-2</c:v>
                </c:pt>
                <c:pt idx="710">
                  <c:v>8.8750000000000065E-2</c:v>
                </c:pt>
                <c:pt idx="711">
                  <c:v>8.8875000000000065E-2</c:v>
                </c:pt>
                <c:pt idx="712">
                  <c:v>8.9000000000000065E-2</c:v>
                </c:pt>
                <c:pt idx="713">
                  <c:v>8.9125000000000065E-2</c:v>
                </c:pt>
                <c:pt idx="714">
                  <c:v>8.9250000000000065E-2</c:v>
                </c:pt>
                <c:pt idx="715">
                  <c:v>8.9375000000000066E-2</c:v>
                </c:pt>
                <c:pt idx="716">
                  <c:v>8.9500000000000066E-2</c:v>
                </c:pt>
                <c:pt idx="717">
                  <c:v>8.9625000000000066E-2</c:v>
                </c:pt>
                <c:pt idx="718">
                  <c:v>8.9750000000000066E-2</c:v>
                </c:pt>
                <c:pt idx="719">
                  <c:v>8.9875000000000066E-2</c:v>
                </c:pt>
                <c:pt idx="720">
                  <c:v>9.0000000000000066E-2</c:v>
                </c:pt>
                <c:pt idx="721">
                  <c:v>9.0125000000000066E-2</c:v>
                </c:pt>
                <c:pt idx="722">
                  <c:v>9.0250000000000066E-2</c:v>
                </c:pt>
                <c:pt idx="723">
                  <c:v>9.0375000000000066E-2</c:v>
                </c:pt>
                <c:pt idx="724">
                  <c:v>9.0500000000000067E-2</c:v>
                </c:pt>
                <c:pt idx="725">
                  <c:v>9.0625000000000067E-2</c:v>
                </c:pt>
                <c:pt idx="726">
                  <c:v>9.0750000000000067E-2</c:v>
                </c:pt>
                <c:pt idx="727">
                  <c:v>9.0875000000000067E-2</c:v>
                </c:pt>
                <c:pt idx="728">
                  <c:v>9.1000000000000067E-2</c:v>
                </c:pt>
                <c:pt idx="729">
                  <c:v>9.1125000000000067E-2</c:v>
                </c:pt>
                <c:pt idx="730">
                  <c:v>9.1250000000000067E-2</c:v>
                </c:pt>
                <c:pt idx="731">
                  <c:v>9.1375000000000067E-2</c:v>
                </c:pt>
                <c:pt idx="732">
                  <c:v>9.1500000000000067E-2</c:v>
                </c:pt>
                <c:pt idx="733">
                  <c:v>9.1625000000000068E-2</c:v>
                </c:pt>
                <c:pt idx="734">
                  <c:v>9.1750000000000068E-2</c:v>
                </c:pt>
                <c:pt idx="735">
                  <c:v>9.1875000000000068E-2</c:v>
                </c:pt>
                <c:pt idx="736">
                  <c:v>9.2000000000000068E-2</c:v>
                </c:pt>
                <c:pt idx="737">
                  <c:v>9.2125000000000068E-2</c:v>
                </c:pt>
                <c:pt idx="738">
                  <c:v>9.2250000000000068E-2</c:v>
                </c:pt>
                <c:pt idx="739">
                  <c:v>9.2375000000000068E-2</c:v>
                </c:pt>
                <c:pt idx="740">
                  <c:v>9.2500000000000068E-2</c:v>
                </c:pt>
                <c:pt idx="741">
                  <c:v>9.2625000000000068E-2</c:v>
                </c:pt>
                <c:pt idx="742">
                  <c:v>9.2750000000000069E-2</c:v>
                </c:pt>
                <c:pt idx="743">
                  <c:v>9.2875000000000069E-2</c:v>
                </c:pt>
                <c:pt idx="744">
                  <c:v>9.3000000000000069E-2</c:v>
                </c:pt>
                <c:pt idx="745">
                  <c:v>9.3125000000000069E-2</c:v>
                </c:pt>
                <c:pt idx="746">
                  <c:v>9.3250000000000069E-2</c:v>
                </c:pt>
                <c:pt idx="747">
                  <c:v>9.3375000000000069E-2</c:v>
                </c:pt>
                <c:pt idx="748">
                  <c:v>9.3500000000000069E-2</c:v>
                </c:pt>
                <c:pt idx="749">
                  <c:v>9.3625000000000069E-2</c:v>
                </c:pt>
                <c:pt idx="750">
                  <c:v>9.3750000000000069E-2</c:v>
                </c:pt>
                <c:pt idx="751">
                  <c:v>9.3875000000000069E-2</c:v>
                </c:pt>
                <c:pt idx="752">
                  <c:v>9.400000000000007E-2</c:v>
                </c:pt>
                <c:pt idx="753">
                  <c:v>9.412500000000007E-2</c:v>
                </c:pt>
                <c:pt idx="754">
                  <c:v>9.425000000000007E-2</c:v>
                </c:pt>
                <c:pt idx="755">
                  <c:v>9.437500000000007E-2</c:v>
                </c:pt>
                <c:pt idx="756">
                  <c:v>9.450000000000007E-2</c:v>
                </c:pt>
                <c:pt idx="757">
                  <c:v>9.462500000000007E-2</c:v>
                </c:pt>
                <c:pt idx="758">
                  <c:v>9.475000000000007E-2</c:v>
                </c:pt>
                <c:pt idx="759">
                  <c:v>9.487500000000007E-2</c:v>
                </c:pt>
                <c:pt idx="760">
                  <c:v>9.500000000000007E-2</c:v>
                </c:pt>
                <c:pt idx="761">
                  <c:v>9.5125000000000071E-2</c:v>
                </c:pt>
                <c:pt idx="762">
                  <c:v>9.5250000000000071E-2</c:v>
                </c:pt>
                <c:pt idx="763">
                  <c:v>9.5375000000000071E-2</c:v>
                </c:pt>
                <c:pt idx="764">
                  <c:v>9.5500000000000071E-2</c:v>
                </c:pt>
                <c:pt idx="765">
                  <c:v>9.5625000000000071E-2</c:v>
                </c:pt>
                <c:pt idx="766">
                  <c:v>9.5750000000000071E-2</c:v>
                </c:pt>
                <c:pt idx="767">
                  <c:v>9.5875000000000071E-2</c:v>
                </c:pt>
                <c:pt idx="768">
                  <c:v>9.6000000000000071E-2</c:v>
                </c:pt>
                <c:pt idx="769">
                  <c:v>9.6125000000000071E-2</c:v>
                </c:pt>
                <c:pt idx="770">
                  <c:v>9.6250000000000072E-2</c:v>
                </c:pt>
                <c:pt idx="771">
                  <c:v>9.6375000000000072E-2</c:v>
                </c:pt>
                <c:pt idx="772">
                  <c:v>9.6500000000000072E-2</c:v>
                </c:pt>
                <c:pt idx="773">
                  <c:v>9.6625000000000072E-2</c:v>
                </c:pt>
                <c:pt idx="774">
                  <c:v>9.6750000000000072E-2</c:v>
                </c:pt>
                <c:pt idx="775">
                  <c:v>9.6875000000000072E-2</c:v>
                </c:pt>
                <c:pt idx="776">
                  <c:v>9.7000000000000072E-2</c:v>
                </c:pt>
                <c:pt idx="777">
                  <c:v>9.7125000000000072E-2</c:v>
                </c:pt>
                <c:pt idx="778">
                  <c:v>9.7250000000000072E-2</c:v>
                </c:pt>
                <c:pt idx="779">
                  <c:v>9.7375000000000073E-2</c:v>
                </c:pt>
                <c:pt idx="780">
                  <c:v>9.7500000000000073E-2</c:v>
                </c:pt>
                <c:pt idx="781">
                  <c:v>9.7625000000000073E-2</c:v>
                </c:pt>
                <c:pt idx="782">
                  <c:v>9.7750000000000073E-2</c:v>
                </c:pt>
                <c:pt idx="783">
                  <c:v>9.7875000000000073E-2</c:v>
                </c:pt>
                <c:pt idx="784">
                  <c:v>9.8000000000000073E-2</c:v>
                </c:pt>
                <c:pt idx="785">
                  <c:v>9.8125000000000073E-2</c:v>
                </c:pt>
                <c:pt idx="786">
                  <c:v>9.8250000000000073E-2</c:v>
                </c:pt>
                <c:pt idx="787">
                  <c:v>9.8375000000000073E-2</c:v>
                </c:pt>
                <c:pt idx="788">
                  <c:v>9.8500000000000074E-2</c:v>
                </c:pt>
                <c:pt idx="789">
                  <c:v>9.8625000000000074E-2</c:v>
                </c:pt>
                <c:pt idx="790">
                  <c:v>9.8750000000000074E-2</c:v>
                </c:pt>
                <c:pt idx="791">
                  <c:v>9.8875000000000074E-2</c:v>
                </c:pt>
                <c:pt idx="792">
                  <c:v>9.9000000000000074E-2</c:v>
                </c:pt>
                <c:pt idx="793">
                  <c:v>9.9125000000000074E-2</c:v>
                </c:pt>
                <c:pt idx="794">
                  <c:v>9.9250000000000074E-2</c:v>
                </c:pt>
                <c:pt idx="795">
                  <c:v>9.9375000000000074E-2</c:v>
                </c:pt>
                <c:pt idx="796">
                  <c:v>9.9500000000000074E-2</c:v>
                </c:pt>
                <c:pt idx="797">
                  <c:v>9.9625000000000075E-2</c:v>
                </c:pt>
                <c:pt idx="798">
                  <c:v>9.9750000000000075E-2</c:v>
                </c:pt>
                <c:pt idx="799">
                  <c:v>9.9875000000000075E-2</c:v>
                </c:pt>
                <c:pt idx="800">
                  <c:v>0.10000000000000007</c:v>
                </c:pt>
                <c:pt idx="801">
                  <c:v>0.10012500000000008</c:v>
                </c:pt>
                <c:pt idx="802">
                  <c:v>0.10025000000000008</c:v>
                </c:pt>
                <c:pt idx="803">
                  <c:v>0.10037500000000008</c:v>
                </c:pt>
                <c:pt idx="804">
                  <c:v>0.10050000000000008</c:v>
                </c:pt>
                <c:pt idx="805">
                  <c:v>0.10062500000000008</c:v>
                </c:pt>
                <c:pt idx="806">
                  <c:v>0.10075000000000008</c:v>
                </c:pt>
                <c:pt idx="807">
                  <c:v>0.10087500000000008</c:v>
                </c:pt>
                <c:pt idx="808">
                  <c:v>0.10100000000000008</c:v>
                </c:pt>
                <c:pt idx="809">
                  <c:v>0.10112500000000008</c:v>
                </c:pt>
                <c:pt idx="810">
                  <c:v>0.10125000000000008</c:v>
                </c:pt>
                <c:pt idx="811">
                  <c:v>0.10137500000000008</c:v>
                </c:pt>
                <c:pt idx="812">
                  <c:v>0.10150000000000008</c:v>
                </c:pt>
                <c:pt idx="813">
                  <c:v>0.10162500000000008</c:v>
                </c:pt>
                <c:pt idx="814">
                  <c:v>0.10175000000000008</c:v>
                </c:pt>
                <c:pt idx="815">
                  <c:v>0.10187500000000008</c:v>
                </c:pt>
                <c:pt idx="816">
                  <c:v>0.10200000000000008</c:v>
                </c:pt>
                <c:pt idx="817">
                  <c:v>0.10212500000000008</c:v>
                </c:pt>
                <c:pt idx="818">
                  <c:v>0.10225000000000008</c:v>
                </c:pt>
                <c:pt idx="819">
                  <c:v>0.10237500000000008</c:v>
                </c:pt>
                <c:pt idx="820">
                  <c:v>0.10250000000000008</c:v>
                </c:pt>
                <c:pt idx="821">
                  <c:v>0.10262500000000008</c:v>
                </c:pt>
                <c:pt idx="822">
                  <c:v>0.10275000000000008</c:v>
                </c:pt>
                <c:pt idx="823">
                  <c:v>0.10287500000000008</c:v>
                </c:pt>
                <c:pt idx="824">
                  <c:v>0.10300000000000008</c:v>
                </c:pt>
                <c:pt idx="825">
                  <c:v>0.10312500000000008</c:v>
                </c:pt>
                <c:pt idx="826">
                  <c:v>0.10325000000000008</c:v>
                </c:pt>
                <c:pt idx="827">
                  <c:v>0.10337500000000008</c:v>
                </c:pt>
                <c:pt idx="828">
                  <c:v>0.10350000000000008</c:v>
                </c:pt>
                <c:pt idx="829">
                  <c:v>0.10362500000000008</c:v>
                </c:pt>
                <c:pt idx="830">
                  <c:v>0.10375000000000008</c:v>
                </c:pt>
                <c:pt idx="831">
                  <c:v>0.10387500000000008</c:v>
                </c:pt>
                <c:pt idx="832">
                  <c:v>0.10400000000000008</c:v>
                </c:pt>
                <c:pt idx="833">
                  <c:v>0.10412500000000008</c:v>
                </c:pt>
                <c:pt idx="834">
                  <c:v>0.10425000000000008</c:v>
                </c:pt>
                <c:pt idx="835">
                  <c:v>0.10437500000000008</c:v>
                </c:pt>
                <c:pt idx="836">
                  <c:v>0.10450000000000008</c:v>
                </c:pt>
                <c:pt idx="837">
                  <c:v>0.10462500000000008</c:v>
                </c:pt>
                <c:pt idx="838">
                  <c:v>0.10475000000000008</c:v>
                </c:pt>
                <c:pt idx="839">
                  <c:v>0.10487500000000008</c:v>
                </c:pt>
                <c:pt idx="840">
                  <c:v>0.10500000000000008</c:v>
                </c:pt>
                <c:pt idx="841">
                  <c:v>0.10512500000000008</c:v>
                </c:pt>
                <c:pt idx="842">
                  <c:v>0.10525000000000008</c:v>
                </c:pt>
                <c:pt idx="843">
                  <c:v>0.10537500000000008</c:v>
                </c:pt>
                <c:pt idx="844">
                  <c:v>0.10550000000000008</c:v>
                </c:pt>
                <c:pt idx="845">
                  <c:v>0.10562500000000008</c:v>
                </c:pt>
                <c:pt idx="846">
                  <c:v>0.10575000000000008</c:v>
                </c:pt>
                <c:pt idx="847">
                  <c:v>0.10587500000000008</c:v>
                </c:pt>
                <c:pt idx="848">
                  <c:v>0.10600000000000008</c:v>
                </c:pt>
                <c:pt idx="849">
                  <c:v>0.10612500000000008</c:v>
                </c:pt>
                <c:pt idx="850">
                  <c:v>0.10625000000000008</c:v>
                </c:pt>
                <c:pt idx="851">
                  <c:v>0.10637500000000008</c:v>
                </c:pt>
                <c:pt idx="852">
                  <c:v>0.10650000000000008</c:v>
                </c:pt>
                <c:pt idx="853">
                  <c:v>0.10662500000000008</c:v>
                </c:pt>
                <c:pt idx="854">
                  <c:v>0.10675000000000008</c:v>
                </c:pt>
                <c:pt idx="855">
                  <c:v>0.10687500000000008</c:v>
                </c:pt>
                <c:pt idx="856">
                  <c:v>0.10700000000000008</c:v>
                </c:pt>
                <c:pt idx="857">
                  <c:v>0.10712500000000008</c:v>
                </c:pt>
                <c:pt idx="858">
                  <c:v>0.10725000000000008</c:v>
                </c:pt>
                <c:pt idx="859">
                  <c:v>0.10737500000000008</c:v>
                </c:pt>
                <c:pt idx="860">
                  <c:v>0.10750000000000008</c:v>
                </c:pt>
                <c:pt idx="861">
                  <c:v>0.10762500000000008</c:v>
                </c:pt>
                <c:pt idx="862">
                  <c:v>0.10775000000000008</c:v>
                </c:pt>
                <c:pt idx="863">
                  <c:v>0.10787500000000008</c:v>
                </c:pt>
                <c:pt idx="864">
                  <c:v>0.10800000000000008</c:v>
                </c:pt>
                <c:pt idx="865">
                  <c:v>0.10812500000000008</c:v>
                </c:pt>
                <c:pt idx="866">
                  <c:v>0.10825000000000008</c:v>
                </c:pt>
                <c:pt idx="867">
                  <c:v>0.10837500000000008</c:v>
                </c:pt>
                <c:pt idx="868">
                  <c:v>0.10850000000000008</c:v>
                </c:pt>
                <c:pt idx="869">
                  <c:v>0.10862500000000008</c:v>
                </c:pt>
                <c:pt idx="870">
                  <c:v>0.10875000000000008</c:v>
                </c:pt>
                <c:pt idx="871">
                  <c:v>0.10887500000000008</c:v>
                </c:pt>
                <c:pt idx="872">
                  <c:v>0.10900000000000008</c:v>
                </c:pt>
                <c:pt idx="873">
                  <c:v>0.10912500000000008</c:v>
                </c:pt>
                <c:pt idx="874">
                  <c:v>0.10925000000000008</c:v>
                </c:pt>
                <c:pt idx="875">
                  <c:v>0.10937500000000008</c:v>
                </c:pt>
                <c:pt idx="876">
                  <c:v>0.10950000000000008</c:v>
                </c:pt>
                <c:pt idx="877">
                  <c:v>0.10962500000000008</c:v>
                </c:pt>
                <c:pt idx="878">
                  <c:v>0.10975000000000008</c:v>
                </c:pt>
                <c:pt idx="879">
                  <c:v>0.10987500000000008</c:v>
                </c:pt>
                <c:pt idx="880">
                  <c:v>0.11000000000000008</c:v>
                </c:pt>
                <c:pt idx="881">
                  <c:v>0.11012500000000008</c:v>
                </c:pt>
                <c:pt idx="882">
                  <c:v>0.11025000000000008</c:v>
                </c:pt>
                <c:pt idx="883">
                  <c:v>0.11037500000000008</c:v>
                </c:pt>
                <c:pt idx="884">
                  <c:v>0.11050000000000008</c:v>
                </c:pt>
                <c:pt idx="885">
                  <c:v>0.11062500000000008</c:v>
                </c:pt>
                <c:pt idx="886">
                  <c:v>0.11075000000000008</c:v>
                </c:pt>
                <c:pt idx="887">
                  <c:v>0.11087500000000008</c:v>
                </c:pt>
                <c:pt idx="888">
                  <c:v>0.11100000000000008</c:v>
                </c:pt>
                <c:pt idx="889">
                  <c:v>0.11112500000000008</c:v>
                </c:pt>
                <c:pt idx="890">
                  <c:v>0.11125000000000008</c:v>
                </c:pt>
                <c:pt idx="891">
                  <c:v>0.11137500000000009</c:v>
                </c:pt>
                <c:pt idx="892">
                  <c:v>0.11150000000000009</c:v>
                </c:pt>
                <c:pt idx="893">
                  <c:v>0.11162500000000009</c:v>
                </c:pt>
                <c:pt idx="894">
                  <c:v>0.11175000000000009</c:v>
                </c:pt>
                <c:pt idx="895">
                  <c:v>0.11187500000000009</c:v>
                </c:pt>
                <c:pt idx="896">
                  <c:v>0.11200000000000009</c:v>
                </c:pt>
                <c:pt idx="897">
                  <c:v>0.11212500000000009</c:v>
                </c:pt>
                <c:pt idx="898">
                  <c:v>0.11225000000000009</c:v>
                </c:pt>
                <c:pt idx="899">
                  <c:v>0.11237500000000009</c:v>
                </c:pt>
                <c:pt idx="900">
                  <c:v>0.11250000000000009</c:v>
                </c:pt>
                <c:pt idx="901">
                  <c:v>0.11262500000000009</c:v>
                </c:pt>
                <c:pt idx="902">
                  <c:v>0.11275000000000009</c:v>
                </c:pt>
                <c:pt idx="903">
                  <c:v>0.11287500000000009</c:v>
                </c:pt>
                <c:pt idx="904">
                  <c:v>0.11300000000000009</c:v>
                </c:pt>
                <c:pt idx="905">
                  <c:v>0.11312500000000009</c:v>
                </c:pt>
                <c:pt idx="906">
                  <c:v>0.11325000000000009</c:v>
                </c:pt>
                <c:pt idx="907">
                  <c:v>0.11337500000000009</c:v>
                </c:pt>
                <c:pt idx="908">
                  <c:v>0.11350000000000009</c:v>
                </c:pt>
                <c:pt idx="909">
                  <c:v>0.11362500000000009</c:v>
                </c:pt>
                <c:pt idx="910">
                  <c:v>0.11375000000000009</c:v>
                </c:pt>
                <c:pt idx="911">
                  <c:v>0.11387500000000009</c:v>
                </c:pt>
                <c:pt idx="912">
                  <c:v>0.11400000000000009</c:v>
                </c:pt>
                <c:pt idx="913">
                  <c:v>0.11412500000000009</c:v>
                </c:pt>
                <c:pt idx="914">
                  <c:v>0.11425000000000009</c:v>
                </c:pt>
                <c:pt idx="915">
                  <c:v>0.11437500000000009</c:v>
                </c:pt>
                <c:pt idx="916">
                  <c:v>0.11450000000000009</c:v>
                </c:pt>
                <c:pt idx="917">
                  <c:v>0.11462500000000009</c:v>
                </c:pt>
                <c:pt idx="918">
                  <c:v>0.11475000000000009</c:v>
                </c:pt>
                <c:pt idx="919">
                  <c:v>0.11487500000000009</c:v>
                </c:pt>
                <c:pt idx="920">
                  <c:v>0.11500000000000009</c:v>
                </c:pt>
                <c:pt idx="921">
                  <c:v>0.11512500000000009</c:v>
                </c:pt>
                <c:pt idx="922">
                  <c:v>0.11525000000000009</c:v>
                </c:pt>
                <c:pt idx="923">
                  <c:v>0.11537500000000009</c:v>
                </c:pt>
                <c:pt idx="924">
                  <c:v>0.11550000000000009</c:v>
                </c:pt>
                <c:pt idx="925">
                  <c:v>0.11562500000000009</c:v>
                </c:pt>
                <c:pt idx="926">
                  <c:v>0.11575000000000009</c:v>
                </c:pt>
                <c:pt idx="927">
                  <c:v>0.11587500000000009</c:v>
                </c:pt>
                <c:pt idx="928">
                  <c:v>0.11600000000000009</c:v>
                </c:pt>
                <c:pt idx="929">
                  <c:v>0.11612500000000009</c:v>
                </c:pt>
                <c:pt idx="930">
                  <c:v>0.11625000000000009</c:v>
                </c:pt>
                <c:pt idx="931">
                  <c:v>0.11637500000000009</c:v>
                </c:pt>
                <c:pt idx="932">
                  <c:v>0.11650000000000009</c:v>
                </c:pt>
                <c:pt idx="933">
                  <c:v>0.11662500000000009</c:v>
                </c:pt>
                <c:pt idx="934">
                  <c:v>0.11675000000000009</c:v>
                </c:pt>
                <c:pt idx="935">
                  <c:v>0.11687500000000009</c:v>
                </c:pt>
                <c:pt idx="936">
                  <c:v>0.11700000000000009</c:v>
                </c:pt>
                <c:pt idx="937">
                  <c:v>0.11712500000000009</c:v>
                </c:pt>
                <c:pt idx="938">
                  <c:v>0.11725000000000009</c:v>
                </c:pt>
                <c:pt idx="939">
                  <c:v>0.11737500000000009</c:v>
                </c:pt>
                <c:pt idx="940">
                  <c:v>0.11750000000000009</c:v>
                </c:pt>
                <c:pt idx="941">
                  <c:v>0.11762500000000009</c:v>
                </c:pt>
                <c:pt idx="942">
                  <c:v>0.11775000000000009</c:v>
                </c:pt>
                <c:pt idx="943">
                  <c:v>0.11787500000000009</c:v>
                </c:pt>
                <c:pt idx="944">
                  <c:v>0.11800000000000009</c:v>
                </c:pt>
                <c:pt idx="945">
                  <c:v>0.11812500000000009</c:v>
                </c:pt>
                <c:pt idx="946">
                  <c:v>0.11825000000000009</c:v>
                </c:pt>
                <c:pt idx="947">
                  <c:v>0.11837500000000009</c:v>
                </c:pt>
                <c:pt idx="948">
                  <c:v>0.11850000000000009</c:v>
                </c:pt>
                <c:pt idx="949">
                  <c:v>0.11862500000000009</c:v>
                </c:pt>
                <c:pt idx="950">
                  <c:v>0.11875000000000009</c:v>
                </c:pt>
                <c:pt idx="951">
                  <c:v>0.11887500000000009</c:v>
                </c:pt>
                <c:pt idx="952">
                  <c:v>0.11900000000000009</c:v>
                </c:pt>
                <c:pt idx="953">
                  <c:v>0.11912500000000009</c:v>
                </c:pt>
                <c:pt idx="954">
                  <c:v>0.11925000000000009</c:v>
                </c:pt>
                <c:pt idx="955">
                  <c:v>0.11937500000000009</c:v>
                </c:pt>
                <c:pt idx="956">
                  <c:v>0.11950000000000009</c:v>
                </c:pt>
                <c:pt idx="957">
                  <c:v>0.11962500000000009</c:v>
                </c:pt>
                <c:pt idx="958">
                  <c:v>0.11975000000000009</c:v>
                </c:pt>
                <c:pt idx="959">
                  <c:v>0.11987500000000009</c:v>
                </c:pt>
                <c:pt idx="960">
                  <c:v>0.12000000000000009</c:v>
                </c:pt>
                <c:pt idx="961">
                  <c:v>0.12012500000000009</c:v>
                </c:pt>
                <c:pt idx="962">
                  <c:v>0.12025000000000009</c:v>
                </c:pt>
                <c:pt idx="963">
                  <c:v>0.12037500000000009</c:v>
                </c:pt>
                <c:pt idx="964">
                  <c:v>0.12050000000000009</c:v>
                </c:pt>
                <c:pt idx="965">
                  <c:v>0.12062500000000009</c:v>
                </c:pt>
                <c:pt idx="966">
                  <c:v>0.12075000000000009</c:v>
                </c:pt>
                <c:pt idx="967">
                  <c:v>0.12087500000000009</c:v>
                </c:pt>
                <c:pt idx="968">
                  <c:v>0.12100000000000009</c:v>
                </c:pt>
                <c:pt idx="969">
                  <c:v>0.12112500000000009</c:v>
                </c:pt>
                <c:pt idx="970">
                  <c:v>0.12125000000000009</c:v>
                </c:pt>
                <c:pt idx="971">
                  <c:v>0.12137500000000009</c:v>
                </c:pt>
                <c:pt idx="972">
                  <c:v>0.12150000000000009</c:v>
                </c:pt>
                <c:pt idx="973">
                  <c:v>0.12162500000000009</c:v>
                </c:pt>
                <c:pt idx="974">
                  <c:v>0.12175000000000009</c:v>
                </c:pt>
                <c:pt idx="975">
                  <c:v>0.12187500000000009</c:v>
                </c:pt>
                <c:pt idx="976">
                  <c:v>0.12200000000000009</c:v>
                </c:pt>
                <c:pt idx="977">
                  <c:v>0.12212500000000009</c:v>
                </c:pt>
                <c:pt idx="978">
                  <c:v>0.12225000000000009</c:v>
                </c:pt>
                <c:pt idx="979">
                  <c:v>0.12237500000000009</c:v>
                </c:pt>
                <c:pt idx="980">
                  <c:v>0.12250000000000009</c:v>
                </c:pt>
                <c:pt idx="981">
                  <c:v>0.1226250000000001</c:v>
                </c:pt>
                <c:pt idx="982">
                  <c:v>0.1227500000000001</c:v>
                </c:pt>
                <c:pt idx="983">
                  <c:v>0.1228750000000001</c:v>
                </c:pt>
                <c:pt idx="984">
                  <c:v>0.1230000000000001</c:v>
                </c:pt>
                <c:pt idx="985">
                  <c:v>0.1231250000000001</c:v>
                </c:pt>
                <c:pt idx="986">
                  <c:v>0.1232500000000001</c:v>
                </c:pt>
                <c:pt idx="987">
                  <c:v>0.1233750000000001</c:v>
                </c:pt>
                <c:pt idx="988">
                  <c:v>0.1235000000000001</c:v>
                </c:pt>
                <c:pt idx="989">
                  <c:v>0.1236250000000001</c:v>
                </c:pt>
                <c:pt idx="990">
                  <c:v>0.1237500000000001</c:v>
                </c:pt>
                <c:pt idx="991">
                  <c:v>0.1238750000000001</c:v>
                </c:pt>
                <c:pt idx="992">
                  <c:v>0.1240000000000001</c:v>
                </c:pt>
                <c:pt idx="993">
                  <c:v>0.1241250000000001</c:v>
                </c:pt>
                <c:pt idx="994">
                  <c:v>0.1242500000000001</c:v>
                </c:pt>
                <c:pt idx="995">
                  <c:v>0.1243750000000001</c:v>
                </c:pt>
                <c:pt idx="996">
                  <c:v>0.1245000000000001</c:v>
                </c:pt>
                <c:pt idx="997">
                  <c:v>0.1246250000000001</c:v>
                </c:pt>
                <c:pt idx="998">
                  <c:v>0.1247500000000001</c:v>
                </c:pt>
                <c:pt idx="999">
                  <c:v>0.1248750000000001</c:v>
                </c:pt>
                <c:pt idx="1000">
                  <c:v>0.12500000000000008</c:v>
                </c:pt>
                <c:pt idx="1001">
                  <c:v>0.12512500000000007</c:v>
                </c:pt>
                <c:pt idx="1002">
                  <c:v>0.12525000000000006</c:v>
                </c:pt>
                <c:pt idx="1003">
                  <c:v>0.12537500000000004</c:v>
                </c:pt>
                <c:pt idx="1004">
                  <c:v>0.12550000000000003</c:v>
                </c:pt>
                <c:pt idx="1005">
                  <c:v>0.12562500000000001</c:v>
                </c:pt>
                <c:pt idx="1006">
                  <c:v>0.12575</c:v>
                </c:pt>
                <c:pt idx="1007">
                  <c:v>0.12587499999999999</c:v>
                </c:pt>
                <c:pt idx="1008">
                  <c:v>0.12599999999999997</c:v>
                </c:pt>
                <c:pt idx="1009">
                  <c:v>0.12612499999999996</c:v>
                </c:pt>
                <c:pt idx="1010">
                  <c:v>0.12624999999999995</c:v>
                </c:pt>
                <c:pt idx="1011">
                  <c:v>0.12637499999999993</c:v>
                </c:pt>
                <c:pt idx="1012">
                  <c:v>0.12649999999999992</c:v>
                </c:pt>
                <c:pt idx="1013">
                  <c:v>0.1266249999999999</c:v>
                </c:pt>
                <c:pt idx="1014">
                  <c:v>0.12674999999999989</c:v>
                </c:pt>
                <c:pt idx="1015">
                  <c:v>0.12687499999999988</c:v>
                </c:pt>
                <c:pt idx="1016">
                  <c:v>0.12699999999999986</c:v>
                </c:pt>
                <c:pt idx="1017">
                  <c:v>0.12712499999999985</c:v>
                </c:pt>
                <c:pt idx="1018">
                  <c:v>0.12724999999999984</c:v>
                </c:pt>
                <c:pt idx="1019">
                  <c:v>0.12737499999999982</c:v>
                </c:pt>
                <c:pt idx="1020">
                  <c:v>0.12749999999999981</c:v>
                </c:pt>
                <c:pt idx="1021">
                  <c:v>0.12762499999999979</c:v>
                </c:pt>
                <c:pt idx="1022">
                  <c:v>0.12774999999999978</c:v>
                </c:pt>
                <c:pt idx="1023">
                  <c:v>0.12787499999999977</c:v>
                </c:pt>
                <c:pt idx="1024">
                  <c:v>0.12799999999999975</c:v>
                </c:pt>
                <c:pt idx="1025">
                  <c:v>0.12812499999999974</c:v>
                </c:pt>
                <c:pt idx="1026">
                  <c:v>0.12824999999999973</c:v>
                </c:pt>
                <c:pt idx="1027">
                  <c:v>0.12837499999999971</c:v>
                </c:pt>
                <c:pt idx="1028">
                  <c:v>0.1284999999999997</c:v>
                </c:pt>
                <c:pt idx="1029">
                  <c:v>0.12862499999999968</c:v>
                </c:pt>
                <c:pt idx="1030">
                  <c:v>0.12874999999999967</c:v>
                </c:pt>
                <c:pt idx="1031">
                  <c:v>0.12887499999999966</c:v>
                </c:pt>
                <c:pt idx="1032">
                  <c:v>0.12899999999999964</c:v>
                </c:pt>
                <c:pt idx="1033">
                  <c:v>0.12912499999999963</c:v>
                </c:pt>
                <c:pt idx="1034">
                  <c:v>0.12924999999999962</c:v>
                </c:pt>
                <c:pt idx="1035">
                  <c:v>0.1293749999999996</c:v>
                </c:pt>
                <c:pt idx="1036">
                  <c:v>0.12949999999999959</c:v>
                </c:pt>
                <c:pt idx="1037">
                  <c:v>0.12962499999999957</c:v>
                </c:pt>
                <c:pt idx="1038">
                  <c:v>0.12974999999999956</c:v>
                </c:pt>
                <c:pt idx="1039">
                  <c:v>0.12987499999999955</c:v>
                </c:pt>
                <c:pt idx="1040">
                  <c:v>0.12999999999999953</c:v>
                </c:pt>
                <c:pt idx="1041">
                  <c:v>0.13012499999999952</c:v>
                </c:pt>
                <c:pt idx="1042">
                  <c:v>0.13024999999999951</c:v>
                </c:pt>
                <c:pt idx="1043">
                  <c:v>0.13037499999999949</c:v>
                </c:pt>
                <c:pt idx="1044">
                  <c:v>0.13049999999999948</c:v>
                </c:pt>
                <c:pt idx="1045">
                  <c:v>0.13062499999999946</c:v>
                </c:pt>
                <c:pt idx="1046">
                  <c:v>0.13074999999999945</c:v>
                </c:pt>
                <c:pt idx="1047">
                  <c:v>0.13087499999999944</c:v>
                </c:pt>
                <c:pt idx="1048">
                  <c:v>0.13099999999999942</c:v>
                </c:pt>
                <c:pt idx="1049">
                  <c:v>0.13112499999999941</c:v>
                </c:pt>
                <c:pt idx="1050">
                  <c:v>0.13124999999999939</c:v>
                </c:pt>
                <c:pt idx="1051">
                  <c:v>0.13137499999999938</c:v>
                </c:pt>
                <c:pt idx="1052">
                  <c:v>0.13149999999999937</c:v>
                </c:pt>
                <c:pt idx="1053">
                  <c:v>0.13162499999999935</c:v>
                </c:pt>
                <c:pt idx="1054">
                  <c:v>0.13174999999999934</c:v>
                </c:pt>
                <c:pt idx="1055">
                  <c:v>0.13187499999999933</c:v>
                </c:pt>
                <c:pt idx="1056">
                  <c:v>0.13199999999999931</c:v>
                </c:pt>
                <c:pt idx="1057">
                  <c:v>0.1321249999999993</c:v>
                </c:pt>
                <c:pt idx="1058">
                  <c:v>0.13224999999999928</c:v>
                </c:pt>
                <c:pt idx="1059">
                  <c:v>0.13237499999999927</c:v>
                </c:pt>
                <c:pt idx="1060">
                  <c:v>0.13249999999999926</c:v>
                </c:pt>
                <c:pt idx="1061">
                  <c:v>0.13262499999999924</c:v>
                </c:pt>
                <c:pt idx="1062">
                  <c:v>0.13274999999999923</c:v>
                </c:pt>
                <c:pt idx="1063">
                  <c:v>0.13287499999999922</c:v>
                </c:pt>
                <c:pt idx="1064">
                  <c:v>0.1329999999999992</c:v>
                </c:pt>
                <c:pt idx="1065">
                  <c:v>0.13312499999999919</c:v>
                </c:pt>
                <c:pt idx="1066">
                  <c:v>0.13324999999999917</c:v>
                </c:pt>
                <c:pt idx="1067">
                  <c:v>0.13337499999999916</c:v>
                </c:pt>
                <c:pt idx="1068">
                  <c:v>0.13349999999999915</c:v>
                </c:pt>
                <c:pt idx="1069">
                  <c:v>0.13362499999999913</c:v>
                </c:pt>
                <c:pt idx="1070">
                  <c:v>0.13374999999999912</c:v>
                </c:pt>
                <c:pt idx="1071">
                  <c:v>0.13387499999999911</c:v>
                </c:pt>
                <c:pt idx="1072">
                  <c:v>0.13399999999999909</c:v>
                </c:pt>
                <c:pt idx="1073">
                  <c:v>0.13412499999999908</c:v>
                </c:pt>
                <c:pt idx="1074">
                  <c:v>0.13424999999999906</c:v>
                </c:pt>
                <c:pt idx="1075">
                  <c:v>0.13437499999999905</c:v>
                </c:pt>
                <c:pt idx="1076">
                  <c:v>0.13449999999999904</c:v>
                </c:pt>
                <c:pt idx="1077">
                  <c:v>0.13462499999999902</c:v>
                </c:pt>
                <c:pt idx="1078">
                  <c:v>0.13474999999999901</c:v>
                </c:pt>
                <c:pt idx="1079">
                  <c:v>0.134874999999999</c:v>
                </c:pt>
                <c:pt idx="1080">
                  <c:v>0.13499999999999898</c:v>
                </c:pt>
                <c:pt idx="1081">
                  <c:v>0.13512499999999897</c:v>
                </c:pt>
                <c:pt idx="1082">
                  <c:v>0.13524999999999895</c:v>
                </c:pt>
                <c:pt idx="1083">
                  <c:v>0.13537499999999894</c:v>
                </c:pt>
                <c:pt idx="1084">
                  <c:v>0.13549999999999893</c:v>
                </c:pt>
                <c:pt idx="1085">
                  <c:v>0.13562499999999891</c:v>
                </c:pt>
                <c:pt idx="1086">
                  <c:v>0.1357499999999989</c:v>
                </c:pt>
                <c:pt idx="1087">
                  <c:v>0.13587499999999889</c:v>
                </c:pt>
                <c:pt idx="1088">
                  <c:v>0.13599999999999887</c:v>
                </c:pt>
                <c:pt idx="1089">
                  <c:v>0.13612499999999886</c:v>
                </c:pt>
                <c:pt idx="1090">
                  <c:v>0.13624999999999884</c:v>
                </c:pt>
                <c:pt idx="1091">
                  <c:v>0.13637499999999883</c:v>
                </c:pt>
                <c:pt idx="1092">
                  <c:v>0.13649999999999882</c:v>
                </c:pt>
                <c:pt idx="1093">
                  <c:v>0.1366249999999988</c:v>
                </c:pt>
                <c:pt idx="1094">
                  <c:v>0.13674999999999879</c:v>
                </c:pt>
                <c:pt idx="1095">
                  <c:v>0.13687499999999878</c:v>
                </c:pt>
                <c:pt idx="1096">
                  <c:v>0.13699999999999876</c:v>
                </c:pt>
                <c:pt idx="1097">
                  <c:v>0.13712499999999875</c:v>
                </c:pt>
                <c:pt idx="1098">
                  <c:v>0.13724999999999873</c:v>
                </c:pt>
                <c:pt idx="1099">
                  <c:v>0.13737499999999872</c:v>
                </c:pt>
                <c:pt idx="1100">
                  <c:v>0.13749999999999871</c:v>
                </c:pt>
                <c:pt idx="1101">
                  <c:v>0.13762499999999869</c:v>
                </c:pt>
                <c:pt idx="1102">
                  <c:v>0.13774999999999868</c:v>
                </c:pt>
                <c:pt idx="1103">
                  <c:v>0.13787499999999867</c:v>
                </c:pt>
                <c:pt idx="1104">
                  <c:v>0.13799999999999865</c:v>
                </c:pt>
                <c:pt idx="1105">
                  <c:v>0.13812499999999864</c:v>
                </c:pt>
                <c:pt idx="1106">
                  <c:v>0.13824999999999862</c:v>
                </c:pt>
                <c:pt idx="1107">
                  <c:v>0.13837499999999861</c:v>
                </c:pt>
                <c:pt idx="1108">
                  <c:v>0.1384999999999986</c:v>
                </c:pt>
                <c:pt idx="1109">
                  <c:v>0.13862499999999858</c:v>
                </c:pt>
                <c:pt idx="1110">
                  <c:v>0.13874999999999857</c:v>
                </c:pt>
                <c:pt idx="1111">
                  <c:v>0.13887499999999856</c:v>
                </c:pt>
                <c:pt idx="1112">
                  <c:v>0.13899999999999854</c:v>
                </c:pt>
                <c:pt idx="1113">
                  <c:v>0.13912499999999853</c:v>
                </c:pt>
                <c:pt idx="1114">
                  <c:v>0.13924999999999851</c:v>
                </c:pt>
                <c:pt idx="1115">
                  <c:v>0.1393749999999985</c:v>
                </c:pt>
                <c:pt idx="1116">
                  <c:v>0.13949999999999849</c:v>
                </c:pt>
                <c:pt idx="1117">
                  <c:v>0.13962499999999847</c:v>
                </c:pt>
                <c:pt idx="1118">
                  <c:v>0.13974999999999846</c:v>
                </c:pt>
                <c:pt idx="1119">
                  <c:v>0.13987499999999845</c:v>
                </c:pt>
                <c:pt idx="1120">
                  <c:v>0.13999999999999843</c:v>
                </c:pt>
                <c:pt idx="1121">
                  <c:v>0.14012499999999842</c:v>
                </c:pt>
                <c:pt idx="1122">
                  <c:v>0.1402499999999984</c:v>
                </c:pt>
                <c:pt idx="1123">
                  <c:v>0.14037499999999839</c:v>
                </c:pt>
                <c:pt idx="1124">
                  <c:v>0.14049999999999838</c:v>
                </c:pt>
                <c:pt idx="1125">
                  <c:v>0.14062499999999836</c:v>
                </c:pt>
                <c:pt idx="1126">
                  <c:v>0.14074999999999835</c:v>
                </c:pt>
                <c:pt idx="1127">
                  <c:v>0.14087499999999833</c:v>
                </c:pt>
                <c:pt idx="1128">
                  <c:v>0.14099999999999832</c:v>
                </c:pt>
                <c:pt idx="1129">
                  <c:v>0.14112499999999831</c:v>
                </c:pt>
                <c:pt idx="1130">
                  <c:v>0.14124999999999829</c:v>
                </c:pt>
                <c:pt idx="1131">
                  <c:v>0.14137499999999828</c:v>
                </c:pt>
                <c:pt idx="1132">
                  <c:v>0.14149999999999827</c:v>
                </c:pt>
                <c:pt idx="1133">
                  <c:v>0.14162499999999825</c:v>
                </c:pt>
                <c:pt idx="1134">
                  <c:v>0.14174999999999824</c:v>
                </c:pt>
                <c:pt idx="1135">
                  <c:v>0.14187499999999822</c:v>
                </c:pt>
                <c:pt idx="1136">
                  <c:v>0.14199999999999821</c:v>
                </c:pt>
                <c:pt idx="1137">
                  <c:v>0.1421249999999982</c:v>
                </c:pt>
                <c:pt idx="1138">
                  <c:v>0.14224999999999818</c:v>
                </c:pt>
                <c:pt idx="1139">
                  <c:v>0.14237499999999817</c:v>
                </c:pt>
                <c:pt idx="1140">
                  <c:v>0.14249999999999816</c:v>
                </c:pt>
                <c:pt idx="1141">
                  <c:v>0.14262499999999814</c:v>
                </c:pt>
                <c:pt idx="1142">
                  <c:v>0.14274999999999813</c:v>
                </c:pt>
                <c:pt idx="1143">
                  <c:v>0.14287499999999811</c:v>
                </c:pt>
                <c:pt idx="1144">
                  <c:v>0.1429999999999981</c:v>
                </c:pt>
                <c:pt idx="1145">
                  <c:v>0.14312499999999809</c:v>
                </c:pt>
                <c:pt idx="1146">
                  <c:v>0.14324999999999807</c:v>
                </c:pt>
                <c:pt idx="1147">
                  <c:v>0.14337499999999806</c:v>
                </c:pt>
                <c:pt idx="1148">
                  <c:v>0.14349999999999805</c:v>
                </c:pt>
                <c:pt idx="1149">
                  <c:v>0.14362499999999803</c:v>
                </c:pt>
                <c:pt idx="1150">
                  <c:v>0.14374999999999802</c:v>
                </c:pt>
                <c:pt idx="1151">
                  <c:v>0.143874999999998</c:v>
                </c:pt>
                <c:pt idx="1152">
                  <c:v>0.14399999999999799</c:v>
                </c:pt>
                <c:pt idx="1153">
                  <c:v>0.14412499999999798</c:v>
                </c:pt>
                <c:pt idx="1154">
                  <c:v>0.14424999999999796</c:v>
                </c:pt>
                <c:pt idx="1155">
                  <c:v>0.14437499999999795</c:v>
                </c:pt>
                <c:pt idx="1156">
                  <c:v>0.14449999999999794</c:v>
                </c:pt>
                <c:pt idx="1157">
                  <c:v>0.14462499999999792</c:v>
                </c:pt>
                <c:pt idx="1158">
                  <c:v>0.14474999999999791</c:v>
                </c:pt>
                <c:pt idx="1159">
                  <c:v>0.14487499999999789</c:v>
                </c:pt>
                <c:pt idx="1160">
                  <c:v>0.14499999999999788</c:v>
                </c:pt>
                <c:pt idx="1161">
                  <c:v>0.14512499999999787</c:v>
                </c:pt>
                <c:pt idx="1162">
                  <c:v>0.14524999999999785</c:v>
                </c:pt>
                <c:pt idx="1163">
                  <c:v>0.14537499999999784</c:v>
                </c:pt>
                <c:pt idx="1164">
                  <c:v>0.14549999999999783</c:v>
                </c:pt>
                <c:pt idx="1165">
                  <c:v>0.14562499999999781</c:v>
                </c:pt>
                <c:pt idx="1166">
                  <c:v>0.1457499999999978</c:v>
                </c:pt>
                <c:pt idx="1167">
                  <c:v>0.14587499999999778</c:v>
                </c:pt>
                <c:pt idx="1168">
                  <c:v>0.14599999999999777</c:v>
                </c:pt>
                <c:pt idx="1169">
                  <c:v>0.14612499999999776</c:v>
                </c:pt>
                <c:pt idx="1170">
                  <c:v>0.14624999999999774</c:v>
                </c:pt>
                <c:pt idx="1171">
                  <c:v>0.14637499999999773</c:v>
                </c:pt>
                <c:pt idx="1172">
                  <c:v>0.14649999999999772</c:v>
                </c:pt>
                <c:pt idx="1173">
                  <c:v>0.1466249999999977</c:v>
                </c:pt>
                <c:pt idx="1174">
                  <c:v>0.14674999999999769</c:v>
                </c:pt>
                <c:pt idx="1175">
                  <c:v>0.14687499999999767</c:v>
                </c:pt>
                <c:pt idx="1176">
                  <c:v>0.14699999999999766</c:v>
                </c:pt>
                <c:pt idx="1177">
                  <c:v>0.14712499999999765</c:v>
                </c:pt>
                <c:pt idx="1178">
                  <c:v>0.14724999999999763</c:v>
                </c:pt>
                <c:pt idx="1179">
                  <c:v>0.14737499999999762</c:v>
                </c:pt>
                <c:pt idx="1180">
                  <c:v>0.14749999999999761</c:v>
                </c:pt>
                <c:pt idx="1181">
                  <c:v>0.14762499999999759</c:v>
                </c:pt>
                <c:pt idx="1182">
                  <c:v>0.14774999999999758</c:v>
                </c:pt>
                <c:pt idx="1183">
                  <c:v>0.14787499999999756</c:v>
                </c:pt>
                <c:pt idx="1184">
                  <c:v>0.14799999999999755</c:v>
                </c:pt>
                <c:pt idx="1185">
                  <c:v>0.14812499999999754</c:v>
                </c:pt>
                <c:pt idx="1186">
                  <c:v>0.14824999999999752</c:v>
                </c:pt>
                <c:pt idx="1187">
                  <c:v>0.14837499999999751</c:v>
                </c:pt>
                <c:pt idx="1188">
                  <c:v>0.1484999999999975</c:v>
                </c:pt>
                <c:pt idx="1189">
                  <c:v>0.14862499999999748</c:v>
                </c:pt>
                <c:pt idx="1190">
                  <c:v>0.14874999999999747</c:v>
                </c:pt>
                <c:pt idx="1191">
                  <c:v>0.14887499999999745</c:v>
                </c:pt>
                <c:pt idx="1192">
                  <c:v>0.14899999999999744</c:v>
                </c:pt>
                <c:pt idx="1193">
                  <c:v>0.14912499999999743</c:v>
                </c:pt>
                <c:pt idx="1194">
                  <c:v>0.14924999999999741</c:v>
                </c:pt>
                <c:pt idx="1195">
                  <c:v>0.1493749999999974</c:v>
                </c:pt>
                <c:pt idx="1196">
                  <c:v>0.14949999999999738</c:v>
                </c:pt>
                <c:pt idx="1197">
                  <c:v>0.14962499999999737</c:v>
                </c:pt>
                <c:pt idx="1198">
                  <c:v>0.14974999999999736</c:v>
                </c:pt>
                <c:pt idx="1199">
                  <c:v>0.14987499999999734</c:v>
                </c:pt>
                <c:pt idx="1200">
                  <c:v>0.14999999999999733</c:v>
                </c:pt>
                <c:pt idx="1201">
                  <c:v>0.15012499999999732</c:v>
                </c:pt>
                <c:pt idx="1202">
                  <c:v>0.1502499999999973</c:v>
                </c:pt>
                <c:pt idx="1203">
                  <c:v>0.15037499999999729</c:v>
                </c:pt>
                <c:pt idx="1204">
                  <c:v>0.15049999999999727</c:v>
                </c:pt>
                <c:pt idx="1205">
                  <c:v>0.15062499999999726</c:v>
                </c:pt>
                <c:pt idx="1206">
                  <c:v>0.15074999999999725</c:v>
                </c:pt>
                <c:pt idx="1207">
                  <c:v>0.15087499999999723</c:v>
                </c:pt>
                <c:pt idx="1208">
                  <c:v>0.15099999999999722</c:v>
                </c:pt>
                <c:pt idx="1209">
                  <c:v>0.15112499999999721</c:v>
                </c:pt>
                <c:pt idx="1210">
                  <c:v>0.15124999999999719</c:v>
                </c:pt>
                <c:pt idx="1211">
                  <c:v>0.15137499999999718</c:v>
                </c:pt>
                <c:pt idx="1212">
                  <c:v>0.15149999999999716</c:v>
                </c:pt>
                <c:pt idx="1213">
                  <c:v>0.15162499999999715</c:v>
                </c:pt>
                <c:pt idx="1214">
                  <c:v>0.15174999999999714</c:v>
                </c:pt>
                <c:pt idx="1215">
                  <c:v>0.15187499999999712</c:v>
                </c:pt>
                <c:pt idx="1216">
                  <c:v>0.15199999999999711</c:v>
                </c:pt>
                <c:pt idx="1217">
                  <c:v>0.1521249999999971</c:v>
                </c:pt>
                <c:pt idx="1218">
                  <c:v>0.15224999999999708</c:v>
                </c:pt>
                <c:pt idx="1219">
                  <c:v>0.15237499999999707</c:v>
                </c:pt>
                <c:pt idx="1220">
                  <c:v>0.15249999999999705</c:v>
                </c:pt>
                <c:pt idx="1221">
                  <c:v>0.15262499999999704</c:v>
                </c:pt>
                <c:pt idx="1222">
                  <c:v>0.15274999999999703</c:v>
                </c:pt>
                <c:pt idx="1223">
                  <c:v>0.15287499999999701</c:v>
                </c:pt>
                <c:pt idx="1224">
                  <c:v>0.152999999999997</c:v>
                </c:pt>
                <c:pt idx="1225">
                  <c:v>0.15312499999999699</c:v>
                </c:pt>
                <c:pt idx="1226">
                  <c:v>0.15324999999999697</c:v>
                </c:pt>
                <c:pt idx="1227">
                  <c:v>0.15337499999999696</c:v>
                </c:pt>
                <c:pt idx="1228">
                  <c:v>0.15349999999999694</c:v>
                </c:pt>
                <c:pt idx="1229">
                  <c:v>0.15362499999999693</c:v>
                </c:pt>
                <c:pt idx="1230">
                  <c:v>0.15374999999999692</c:v>
                </c:pt>
                <c:pt idx="1231">
                  <c:v>0.1538749999999969</c:v>
                </c:pt>
                <c:pt idx="1232">
                  <c:v>0.15399999999999689</c:v>
                </c:pt>
                <c:pt idx="1233">
                  <c:v>0.15412499999999688</c:v>
                </c:pt>
                <c:pt idx="1234">
                  <c:v>0.15424999999999686</c:v>
                </c:pt>
                <c:pt idx="1235">
                  <c:v>0.15437499999999685</c:v>
                </c:pt>
                <c:pt idx="1236">
                  <c:v>0.15449999999999683</c:v>
                </c:pt>
                <c:pt idx="1237">
                  <c:v>0.15462499999999682</c:v>
                </c:pt>
                <c:pt idx="1238">
                  <c:v>0.15474999999999681</c:v>
                </c:pt>
                <c:pt idx="1239">
                  <c:v>0.15487499999999679</c:v>
                </c:pt>
                <c:pt idx="1240">
                  <c:v>0.15499999999999678</c:v>
                </c:pt>
                <c:pt idx="1241">
                  <c:v>0.15512499999999677</c:v>
                </c:pt>
                <c:pt idx="1242">
                  <c:v>0.15524999999999675</c:v>
                </c:pt>
                <c:pt idx="1243">
                  <c:v>0.15537499999999674</c:v>
                </c:pt>
                <c:pt idx="1244">
                  <c:v>0.15549999999999672</c:v>
                </c:pt>
                <c:pt idx="1245">
                  <c:v>0.15562499999999671</c:v>
                </c:pt>
                <c:pt idx="1246">
                  <c:v>0.1557499999999967</c:v>
                </c:pt>
                <c:pt idx="1247">
                  <c:v>0.15587499999999668</c:v>
                </c:pt>
                <c:pt idx="1248">
                  <c:v>0.15599999999999667</c:v>
                </c:pt>
                <c:pt idx="1249">
                  <c:v>0.15612499999999666</c:v>
                </c:pt>
                <c:pt idx="1250">
                  <c:v>0.15624999999999664</c:v>
                </c:pt>
                <c:pt idx="1251">
                  <c:v>0.15637499999999663</c:v>
                </c:pt>
                <c:pt idx="1252">
                  <c:v>0.15649999999999661</c:v>
                </c:pt>
                <c:pt idx="1253">
                  <c:v>0.1566249999999966</c:v>
                </c:pt>
                <c:pt idx="1254">
                  <c:v>0.15674999999999659</c:v>
                </c:pt>
                <c:pt idx="1255">
                  <c:v>0.15687499999999657</c:v>
                </c:pt>
                <c:pt idx="1256">
                  <c:v>0.15699999999999656</c:v>
                </c:pt>
                <c:pt idx="1257">
                  <c:v>0.15712499999999655</c:v>
                </c:pt>
                <c:pt idx="1258">
                  <c:v>0.15724999999999653</c:v>
                </c:pt>
                <c:pt idx="1259">
                  <c:v>0.15737499999999652</c:v>
                </c:pt>
                <c:pt idx="1260">
                  <c:v>0.1574999999999965</c:v>
                </c:pt>
                <c:pt idx="1261">
                  <c:v>0.15762499999999649</c:v>
                </c:pt>
                <c:pt idx="1262">
                  <c:v>0.15774999999999648</c:v>
                </c:pt>
                <c:pt idx="1263">
                  <c:v>0.15787499999999646</c:v>
                </c:pt>
                <c:pt idx="1264">
                  <c:v>0.15799999999999645</c:v>
                </c:pt>
                <c:pt idx="1265">
                  <c:v>0.15812499999999644</c:v>
                </c:pt>
                <c:pt idx="1266">
                  <c:v>0.15824999999999642</c:v>
                </c:pt>
                <c:pt idx="1267">
                  <c:v>0.15837499999999641</c:v>
                </c:pt>
                <c:pt idx="1268">
                  <c:v>0.15849999999999639</c:v>
                </c:pt>
                <c:pt idx="1269">
                  <c:v>0.15862499999999638</c:v>
                </c:pt>
                <c:pt idx="1270">
                  <c:v>0.15874999999999637</c:v>
                </c:pt>
                <c:pt idx="1271">
                  <c:v>0.15887499999999635</c:v>
                </c:pt>
                <c:pt idx="1272">
                  <c:v>0.15899999999999634</c:v>
                </c:pt>
                <c:pt idx="1273">
                  <c:v>0.15912499999999632</c:v>
                </c:pt>
                <c:pt idx="1274">
                  <c:v>0.15924999999999631</c:v>
                </c:pt>
                <c:pt idx="1275">
                  <c:v>0.1593749999999963</c:v>
                </c:pt>
                <c:pt idx="1276">
                  <c:v>0.15949999999999628</c:v>
                </c:pt>
                <c:pt idx="1277">
                  <c:v>0.15962499999999627</c:v>
                </c:pt>
                <c:pt idx="1278">
                  <c:v>0.15974999999999626</c:v>
                </c:pt>
                <c:pt idx="1279">
                  <c:v>0.15987499999999624</c:v>
                </c:pt>
                <c:pt idx="1280">
                  <c:v>0.15999999999999623</c:v>
                </c:pt>
                <c:pt idx="1281">
                  <c:v>0.16012499999999621</c:v>
                </c:pt>
                <c:pt idx="1282">
                  <c:v>0.1602499999999962</c:v>
                </c:pt>
                <c:pt idx="1283">
                  <c:v>0.16037499999999619</c:v>
                </c:pt>
                <c:pt idx="1284">
                  <c:v>0.16049999999999617</c:v>
                </c:pt>
                <c:pt idx="1285">
                  <c:v>0.16062499999999616</c:v>
                </c:pt>
                <c:pt idx="1286">
                  <c:v>0.16074999999999615</c:v>
                </c:pt>
                <c:pt idx="1287">
                  <c:v>0.16087499999999613</c:v>
                </c:pt>
                <c:pt idx="1288">
                  <c:v>0.16099999999999612</c:v>
                </c:pt>
                <c:pt idx="1289">
                  <c:v>0.1611249999999961</c:v>
                </c:pt>
                <c:pt idx="1290">
                  <c:v>0.16124999999999609</c:v>
                </c:pt>
                <c:pt idx="1291">
                  <c:v>0.16137499999999608</c:v>
                </c:pt>
                <c:pt idx="1292">
                  <c:v>0.16149999999999606</c:v>
                </c:pt>
                <c:pt idx="1293">
                  <c:v>0.16162499999999605</c:v>
                </c:pt>
                <c:pt idx="1294">
                  <c:v>0.16174999999999604</c:v>
                </c:pt>
                <c:pt idx="1295">
                  <c:v>0.16187499999999602</c:v>
                </c:pt>
                <c:pt idx="1296">
                  <c:v>0.16199999999999601</c:v>
                </c:pt>
                <c:pt idx="1297">
                  <c:v>0.16212499999999599</c:v>
                </c:pt>
                <c:pt idx="1298">
                  <c:v>0.16224999999999598</c:v>
                </c:pt>
                <c:pt idx="1299">
                  <c:v>0.16237499999999597</c:v>
                </c:pt>
                <c:pt idx="1300">
                  <c:v>0.16249999999999595</c:v>
                </c:pt>
                <c:pt idx="1301">
                  <c:v>0.16262499999999594</c:v>
                </c:pt>
                <c:pt idx="1302">
                  <c:v>0.16274999999999593</c:v>
                </c:pt>
                <c:pt idx="1303">
                  <c:v>0.16287499999999591</c:v>
                </c:pt>
                <c:pt idx="1304">
                  <c:v>0.1629999999999959</c:v>
                </c:pt>
                <c:pt idx="1305">
                  <c:v>0.16312499999999588</c:v>
                </c:pt>
                <c:pt idx="1306">
                  <c:v>0.16324999999999587</c:v>
                </c:pt>
                <c:pt idx="1307">
                  <c:v>0.16337499999999586</c:v>
                </c:pt>
                <c:pt idx="1308">
                  <c:v>0.16349999999999584</c:v>
                </c:pt>
                <c:pt idx="1309">
                  <c:v>0.16362499999999583</c:v>
                </c:pt>
                <c:pt idx="1310">
                  <c:v>0.16374999999999582</c:v>
                </c:pt>
                <c:pt idx="1311">
                  <c:v>0.1638749999999958</c:v>
                </c:pt>
                <c:pt idx="1312">
                  <c:v>0.16399999999999579</c:v>
                </c:pt>
                <c:pt idx="1313">
                  <c:v>0.16412499999999577</c:v>
                </c:pt>
                <c:pt idx="1314">
                  <c:v>0.16424999999999576</c:v>
                </c:pt>
                <c:pt idx="1315">
                  <c:v>0.16437499999999575</c:v>
                </c:pt>
                <c:pt idx="1316">
                  <c:v>0.16449999999999573</c:v>
                </c:pt>
                <c:pt idx="1317">
                  <c:v>0.16462499999999572</c:v>
                </c:pt>
                <c:pt idx="1318">
                  <c:v>0.16474999999999571</c:v>
                </c:pt>
                <c:pt idx="1319">
                  <c:v>0.16487499999999569</c:v>
                </c:pt>
                <c:pt idx="1320">
                  <c:v>0.16499999999999568</c:v>
                </c:pt>
                <c:pt idx="1321">
                  <c:v>0.16512499999999566</c:v>
                </c:pt>
                <c:pt idx="1322">
                  <c:v>0.16524999999999565</c:v>
                </c:pt>
                <c:pt idx="1323">
                  <c:v>0.16537499999999564</c:v>
                </c:pt>
                <c:pt idx="1324">
                  <c:v>0.16549999999999562</c:v>
                </c:pt>
                <c:pt idx="1325">
                  <c:v>0.16562499999999561</c:v>
                </c:pt>
                <c:pt idx="1326">
                  <c:v>0.1657499999999956</c:v>
                </c:pt>
                <c:pt idx="1327">
                  <c:v>0.16587499999999558</c:v>
                </c:pt>
                <c:pt idx="1328">
                  <c:v>0.16599999999999557</c:v>
                </c:pt>
                <c:pt idx="1329">
                  <c:v>0.16612499999999555</c:v>
                </c:pt>
                <c:pt idx="1330">
                  <c:v>0.16624999999999554</c:v>
                </c:pt>
                <c:pt idx="1331">
                  <c:v>0.16637499999999553</c:v>
                </c:pt>
                <c:pt idx="1332">
                  <c:v>0.16649999999999551</c:v>
                </c:pt>
                <c:pt idx="1333">
                  <c:v>0.1666249999999955</c:v>
                </c:pt>
                <c:pt idx="1334">
                  <c:v>0.16674999999999549</c:v>
                </c:pt>
                <c:pt idx="1335">
                  <c:v>0.16687499999999547</c:v>
                </c:pt>
                <c:pt idx="1336">
                  <c:v>0.16699999999999546</c:v>
                </c:pt>
                <c:pt idx="1337">
                  <c:v>0.16712499999999544</c:v>
                </c:pt>
                <c:pt idx="1338">
                  <c:v>0.16724999999999543</c:v>
                </c:pt>
                <c:pt idx="1339">
                  <c:v>0.16737499999999542</c:v>
                </c:pt>
                <c:pt idx="1340">
                  <c:v>0.1674999999999954</c:v>
                </c:pt>
                <c:pt idx="1341">
                  <c:v>0.16762499999999539</c:v>
                </c:pt>
                <c:pt idx="1342">
                  <c:v>0.16774999999999538</c:v>
                </c:pt>
                <c:pt idx="1343">
                  <c:v>0.16787499999999536</c:v>
                </c:pt>
                <c:pt idx="1344">
                  <c:v>0.16799999999999535</c:v>
                </c:pt>
                <c:pt idx="1345">
                  <c:v>0.16812499999999533</c:v>
                </c:pt>
                <c:pt idx="1346">
                  <c:v>0.16824999999999532</c:v>
                </c:pt>
                <c:pt idx="1347">
                  <c:v>0.16837499999999531</c:v>
                </c:pt>
                <c:pt idx="1348">
                  <c:v>0.16849999999999529</c:v>
                </c:pt>
                <c:pt idx="1349">
                  <c:v>0.16862499999999528</c:v>
                </c:pt>
                <c:pt idx="1350">
                  <c:v>0.16874999999999526</c:v>
                </c:pt>
                <c:pt idx="1351">
                  <c:v>0.16887499999999525</c:v>
                </c:pt>
                <c:pt idx="1352">
                  <c:v>0.16899999999999524</c:v>
                </c:pt>
                <c:pt idx="1353">
                  <c:v>0.16912499999999522</c:v>
                </c:pt>
                <c:pt idx="1354">
                  <c:v>0.16924999999999521</c:v>
                </c:pt>
                <c:pt idx="1355">
                  <c:v>0.1693749999999952</c:v>
                </c:pt>
                <c:pt idx="1356">
                  <c:v>0.16949999999999518</c:v>
                </c:pt>
                <c:pt idx="1357">
                  <c:v>0.16962499999999517</c:v>
                </c:pt>
                <c:pt idx="1358">
                  <c:v>0.16974999999999515</c:v>
                </c:pt>
                <c:pt idx="1359">
                  <c:v>0.16987499999999514</c:v>
                </c:pt>
                <c:pt idx="1360">
                  <c:v>0.16999999999999513</c:v>
                </c:pt>
                <c:pt idx="1361">
                  <c:v>0.17012499999999511</c:v>
                </c:pt>
                <c:pt idx="1362">
                  <c:v>0.1702499999999951</c:v>
                </c:pt>
                <c:pt idx="1363">
                  <c:v>0.17037499999999509</c:v>
                </c:pt>
                <c:pt idx="1364">
                  <c:v>0.17049999999999507</c:v>
                </c:pt>
                <c:pt idx="1365">
                  <c:v>0.17062499999999506</c:v>
                </c:pt>
                <c:pt idx="1366">
                  <c:v>0.17074999999999504</c:v>
                </c:pt>
                <c:pt idx="1367">
                  <c:v>0.17087499999999503</c:v>
                </c:pt>
                <c:pt idx="1368">
                  <c:v>0.17099999999999502</c:v>
                </c:pt>
                <c:pt idx="1369">
                  <c:v>0.171124999999995</c:v>
                </c:pt>
                <c:pt idx="1370">
                  <c:v>0.17124999999999499</c:v>
                </c:pt>
                <c:pt idx="1371">
                  <c:v>0.17137499999999498</c:v>
                </c:pt>
                <c:pt idx="1372">
                  <c:v>0.17149999999999496</c:v>
                </c:pt>
                <c:pt idx="1373">
                  <c:v>0.17162499999999495</c:v>
                </c:pt>
                <c:pt idx="1374">
                  <c:v>0.17174999999999493</c:v>
                </c:pt>
                <c:pt idx="1375">
                  <c:v>0.17187499999999492</c:v>
                </c:pt>
                <c:pt idx="1376">
                  <c:v>0.17199999999999491</c:v>
                </c:pt>
                <c:pt idx="1377">
                  <c:v>0.17212499999999489</c:v>
                </c:pt>
                <c:pt idx="1378">
                  <c:v>0.17224999999999488</c:v>
                </c:pt>
                <c:pt idx="1379">
                  <c:v>0.17237499999999487</c:v>
                </c:pt>
                <c:pt idx="1380">
                  <c:v>0.17249999999999485</c:v>
                </c:pt>
                <c:pt idx="1381">
                  <c:v>0.17262499999999484</c:v>
                </c:pt>
                <c:pt idx="1382">
                  <c:v>0.17274999999999482</c:v>
                </c:pt>
                <c:pt idx="1383">
                  <c:v>0.17287499999999481</c:v>
                </c:pt>
                <c:pt idx="1384">
                  <c:v>0.1729999999999948</c:v>
                </c:pt>
                <c:pt idx="1385">
                  <c:v>0.17312499999999478</c:v>
                </c:pt>
                <c:pt idx="1386">
                  <c:v>0.17324999999999477</c:v>
                </c:pt>
                <c:pt idx="1387">
                  <c:v>0.17337499999999476</c:v>
                </c:pt>
                <c:pt idx="1388">
                  <c:v>0.17349999999999474</c:v>
                </c:pt>
                <c:pt idx="1389">
                  <c:v>0.17362499999999473</c:v>
                </c:pt>
                <c:pt idx="1390">
                  <c:v>0.17374999999999471</c:v>
                </c:pt>
                <c:pt idx="1391">
                  <c:v>0.1738749999999947</c:v>
                </c:pt>
                <c:pt idx="1392">
                  <c:v>0.17399999999999469</c:v>
                </c:pt>
                <c:pt idx="1393">
                  <c:v>0.17412499999999467</c:v>
                </c:pt>
                <c:pt idx="1394">
                  <c:v>0.17424999999999466</c:v>
                </c:pt>
                <c:pt idx="1395">
                  <c:v>0.17437499999999465</c:v>
                </c:pt>
                <c:pt idx="1396">
                  <c:v>0.17449999999999463</c:v>
                </c:pt>
                <c:pt idx="1397">
                  <c:v>0.17462499999999462</c:v>
                </c:pt>
                <c:pt idx="1398">
                  <c:v>0.1747499999999946</c:v>
                </c:pt>
                <c:pt idx="1399">
                  <c:v>0.17487499999999459</c:v>
                </c:pt>
                <c:pt idx="1400">
                  <c:v>0.17499999999999458</c:v>
                </c:pt>
                <c:pt idx="1401">
                  <c:v>0.17512499999999456</c:v>
                </c:pt>
                <c:pt idx="1402">
                  <c:v>0.17524999999999455</c:v>
                </c:pt>
                <c:pt idx="1403">
                  <c:v>0.17537499999999454</c:v>
                </c:pt>
                <c:pt idx="1404">
                  <c:v>0.17549999999999452</c:v>
                </c:pt>
                <c:pt idx="1405">
                  <c:v>0.17562499999999451</c:v>
                </c:pt>
                <c:pt idx="1406">
                  <c:v>0.17574999999999449</c:v>
                </c:pt>
                <c:pt idx="1407">
                  <c:v>0.17587499999999448</c:v>
                </c:pt>
                <c:pt idx="1408">
                  <c:v>0.17599999999999447</c:v>
                </c:pt>
                <c:pt idx="1409">
                  <c:v>0.17612499999999445</c:v>
                </c:pt>
                <c:pt idx="1410">
                  <c:v>0.17624999999999444</c:v>
                </c:pt>
                <c:pt idx="1411">
                  <c:v>0.17637499999999443</c:v>
                </c:pt>
                <c:pt idx="1412">
                  <c:v>0.17649999999999441</c:v>
                </c:pt>
                <c:pt idx="1413">
                  <c:v>0.1766249999999944</c:v>
                </c:pt>
                <c:pt idx="1414">
                  <c:v>0.17674999999999438</c:v>
                </c:pt>
                <c:pt idx="1415">
                  <c:v>0.17687499999999437</c:v>
                </c:pt>
                <c:pt idx="1416">
                  <c:v>0.17699999999999436</c:v>
                </c:pt>
                <c:pt idx="1417">
                  <c:v>0.17712499999999434</c:v>
                </c:pt>
                <c:pt idx="1418">
                  <c:v>0.17724999999999433</c:v>
                </c:pt>
                <c:pt idx="1419">
                  <c:v>0.17737499999999431</c:v>
                </c:pt>
                <c:pt idx="1420">
                  <c:v>0.1774999999999943</c:v>
                </c:pt>
                <c:pt idx="1421">
                  <c:v>0.17762499999999429</c:v>
                </c:pt>
                <c:pt idx="1422">
                  <c:v>0.17774999999999427</c:v>
                </c:pt>
                <c:pt idx="1423">
                  <c:v>0.17787499999999426</c:v>
                </c:pt>
                <c:pt idx="1424">
                  <c:v>0.17799999999999425</c:v>
                </c:pt>
                <c:pt idx="1425">
                  <c:v>0.17812499999999423</c:v>
                </c:pt>
                <c:pt idx="1426">
                  <c:v>0.17824999999999422</c:v>
                </c:pt>
                <c:pt idx="1427">
                  <c:v>0.1783749999999942</c:v>
                </c:pt>
                <c:pt idx="1428">
                  <c:v>0.17849999999999419</c:v>
                </c:pt>
                <c:pt idx="1429">
                  <c:v>0.17862499999999418</c:v>
                </c:pt>
                <c:pt idx="1430">
                  <c:v>0.17874999999999416</c:v>
                </c:pt>
                <c:pt idx="1431">
                  <c:v>0.17887499999999415</c:v>
                </c:pt>
                <c:pt idx="1432">
                  <c:v>0.17899999999999414</c:v>
                </c:pt>
                <c:pt idx="1433">
                  <c:v>0.17912499999999412</c:v>
                </c:pt>
                <c:pt idx="1434">
                  <c:v>0.17924999999999411</c:v>
                </c:pt>
                <c:pt idx="1435">
                  <c:v>0.17937499999999409</c:v>
                </c:pt>
                <c:pt idx="1436">
                  <c:v>0.17949999999999408</c:v>
                </c:pt>
                <c:pt idx="1437">
                  <c:v>0.17962499999999407</c:v>
                </c:pt>
                <c:pt idx="1438">
                  <c:v>0.17974999999999405</c:v>
                </c:pt>
                <c:pt idx="1439">
                  <c:v>0.17987499999999404</c:v>
                </c:pt>
                <c:pt idx="1440">
                  <c:v>0.17999999999999403</c:v>
                </c:pt>
                <c:pt idx="1441">
                  <c:v>0.18012499999999401</c:v>
                </c:pt>
                <c:pt idx="1442">
                  <c:v>0.180249999999994</c:v>
                </c:pt>
                <c:pt idx="1443">
                  <c:v>0.18037499999999398</c:v>
                </c:pt>
                <c:pt idx="1444">
                  <c:v>0.18049999999999397</c:v>
                </c:pt>
                <c:pt idx="1445">
                  <c:v>0.18062499999999396</c:v>
                </c:pt>
                <c:pt idx="1446">
                  <c:v>0.18074999999999394</c:v>
                </c:pt>
                <c:pt idx="1447">
                  <c:v>0.18087499999999393</c:v>
                </c:pt>
                <c:pt idx="1448">
                  <c:v>0.18099999999999392</c:v>
                </c:pt>
                <c:pt idx="1449">
                  <c:v>0.1811249999999939</c:v>
                </c:pt>
                <c:pt idx="1450">
                  <c:v>0.18124999999999389</c:v>
                </c:pt>
                <c:pt idx="1451">
                  <c:v>0.18137499999999387</c:v>
                </c:pt>
                <c:pt idx="1452">
                  <c:v>0.18149999999999386</c:v>
                </c:pt>
                <c:pt idx="1453">
                  <c:v>0.18162499999999385</c:v>
                </c:pt>
                <c:pt idx="1454">
                  <c:v>0.18174999999999383</c:v>
                </c:pt>
                <c:pt idx="1455">
                  <c:v>0.18187499999999382</c:v>
                </c:pt>
                <c:pt idx="1456">
                  <c:v>0.18199999999999381</c:v>
                </c:pt>
                <c:pt idx="1457">
                  <c:v>0.18212499999999379</c:v>
                </c:pt>
                <c:pt idx="1458">
                  <c:v>0.18224999999999378</c:v>
                </c:pt>
                <c:pt idx="1459">
                  <c:v>0.18237499999999376</c:v>
                </c:pt>
                <c:pt idx="1460">
                  <c:v>0.18249999999999375</c:v>
                </c:pt>
                <c:pt idx="1461">
                  <c:v>0.18262499999999374</c:v>
                </c:pt>
                <c:pt idx="1462">
                  <c:v>0.18274999999999372</c:v>
                </c:pt>
                <c:pt idx="1463">
                  <c:v>0.18287499999999371</c:v>
                </c:pt>
                <c:pt idx="1464">
                  <c:v>0.1829999999999937</c:v>
                </c:pt>
                <c:pt idx="1465">
                  <c:v>0.18312499999999368</c:v>
                </c:pt>
                <c:pt idx="1466">
                  <c:v>0.18324999999999367</c:v>
                </c:pt>
                <c:pt idx="1467">
                  <c:v>0.18337499999999365</c:v>
                </c:pt>
                <c:pt idx="1468">
                  <c:v>0.18349999999999364</c:v>
                </c:pt>
                <c:pt idx="1469">
                  <c:v>0.18362499999999363</c:v>
                </c:pt>
                <c:pt idx="1470">
                  <c:v>0.18374999999999361</c:v>
                </c:pt>
                <c:pt idx="1471">
                  <c:v>0.1838749999999936</c:v>
                </c:pt>
                <c:pt idx="1472">
                  <c:v>0.18399999999999359</c:v>
                </c:pt>
                <c:pt idx="1473">
                  <c:v>0.18412499999999357</c:v>
                </c:pt>
                <c:pt idx="1474">
                  <c:v>0.18424999999999356</c:v>
                </c:pt>
                <c:pt idx="1475">
                  <c:v>0.18437499999999354</c:v>
                </c:pt>
                <c:pt idx="1476">
                  <c:v>0.18449999999999353</c:v>
                </c:pt>
                <c:pt idx="1477">
                  <c:v>0.18462499999999352</c:v>
                </c:pt>
                <c:pt idx="1478">
                  <c:v>0.1847499999999935</c:v>
                </c:pt>
                <c:pt idx="1479">
                  <c:v>0.18487499999999349</c:v>
                </c:pt>
                <c:pt idx="1480">
                  <c:v>0.18499999999999348</c:v>
                </c:pt>
                <c:pt idx="1481">
                  <c:v>0.18512499999999346</c:v>
                </c:pt>
                <c:pt idx="1482">
                  <c:v>0.18524999999999345</c:v>
                </c:pt>
                <c:pt idx="1483">
                  <c:v>0.18537499999999343</c:v>
                </c:pt>
                <c:pt idx="1484">
                  <c:v>0.18549999999999342</c:v>
                </c:pt>
                <c:pt idx="1485">
                  <c:v>0.18562499999999341</c:v>
                </c:pt>
                <c:pt idx="1486">
                  <c:v>0.18574999999999339</c:v>
                </c:pt>
                <c:pt idx="1487">
                  <c:v>0.18587499999999338</c:v>
                </c:pt>
                <c:pt idx="1488">
                  <c:v>0.18599999999999337</c:v>
                </c:pt>
                <c:pt idx="1489">
                  <c:v>0.18612499999999335</c:v>
                </c:pt>
                <c:pt idx="1490">
                  <c:v>0.18624999999999334</c:v>
                </c:pt>
                <c:pt idx="1491">
                  <c:v>0.18637499999999332</c:v>
                </c:pt>
                <c:pt idx="1492">
                  <c:v>0.18649999999999331</c:v>
                </c:pt>
                <c:pt idx="1493">
                  <c:v>0.1866249999999933</c:v>
                </c:pt>
                <c:pt idx="1494">
                  <c:v>0.18674999999999328</c:v>
                </c:pt>
                <c:pt idx="1495">
                  <c:v>0.18687499999999327</c:v>
                </c:pt>
                <c:pt idx="1496">
                  <c:v>0.18699999999999325</c:v>
                </c:pt>
                <c:pt idx="1497">
                  <c:v>0.18712499999999324</c:v>
                </c:pt>
                <c:pt idx="1498">
                  <c:v>0.18724999999999323</c:v>
                </c:pt>
                <c:pt idx="1499">
                  <c:v>0.18737499999999321</c:v>
                </c:pt>
                <c:pt idx="1500">
                  <c:v>0.1874999999999932</c:v>
                </c:pt>
                <c:pt idx="1501">
                  <c:v>0.18762499999999319</c:v>
                </c:pt>
                <c:pt idx="1502">
                  <c:v>0.18774999999999317</c:v>
                </c:pt>
                <c:pt idx="1503">
                  <c:v>0.18787499999999316</c:v>
                </c:pt>
                <c:pt idx="1504">
                  <c:v>0.18799999999999314</c:v>
                </c:pt>
                <c:pt idx="1505">
                  <c:v>0.18812499999999313</c:v>
                </c:pt>
                <c:pt idx="1506">
                  <c:v>0.18824999999999312</c:v>
                </c:pt>
                <c:pt idx="1507">
                  <c:v>0.1883749999999931</c:v>
                </c:pt>
                <c:pt idx="1508">
                  <c:v>0.18849999999999309</c:v>
                </c:pt>
                <c:pt idx="1509">
                  <c:v>0.18862499999999308</c:v>
                </c:pt>
                <c:pt idx="1510">
                  <c:v>0.18874999999999306</c:v>
                </c:pt>
                <c:pt idx="1511">
                  <c:v>0.18887499999999305</c:v>
                </c:pt>
                <c:pt idx="1512">
                  <c:v>0.18899999999999303</c:v>
                </c:pt>
                <c:pt idx="1513">
                  <c:v>0.18912499999999302</c:v>
                </c:pt>
                <c:pt idx="1514">
                  <c:v>0.18924999999999301</c:v>
                </c:pt>
                <c:pt idx="1515">
                  <c:v>0.18937499999999299</c:v>
                </c:pt>
                <c:pt idx="1516">
                  <c:v>0.18949999999999298</c:v>
                </c:pt>
                <c:pt idx="1517">
                  <c:v>0.18962499999999297</c:v>
                </c:pt>
                <c:pt idx="1518">
                  <c:v>0.18974999999999295</c:v>
                </c:pt>
                <c:pt idx="1519">
                  <c:v>0.18987499999999294</c:v>
                </c:pt>
                <c:pt idx="1520">
                  <c:v>0.18999999999999292</c:v>
                </c:pt>
                <c:pt idx="1521">
                  <c:v>0.19012499999999291</c:v>
                </c:pt>
                <c:pt idx="1522">
                  <c:v>0.1902499999999929</c:v>
                </c:pt>
                <c:pt idx="1523">
                  <c:v>0.19037499999999288</c:v>
                </c:pt>
                <c:pt idx="1524">
                  <c:v>0.19049999999999287</c:v>
                </c:pt>
                <c:pt idx="1525">
                  <c:v>0.19062499999999286</c:v>
                </c:pt>
                <c:pt idx="1526">
                  <c:v>0.19074999999999284</c:v>
                </c:pt>
                <c:pt idx="1527">
                  <c:v>0.19087499999999283</c:v>
                </c:pt>
                <c:pt idx="1528">
                  <c:v>0.19099999999999281</c:v>
                </c:pt>
                <c:pt idx="1529">
                  <c:v>0.1911249999999928</c:v>
                </c:pt>
                <c:pt idx="1530">
                  <c:v>0.19124999999999279</c:v>
                </c:pt>
                <c:pt idx="1531">
                  <c:v>0.19137499999999277</c:v>
                </c:pt>
                <c:pt idx="1532">
                  <c:v>0.19149999999999276</c:v>
                </c:pt>
                <c:pt idx="1533">
                  <c:v>0.19162499999999275</c:v>
                </c:pt>
                <c:pt idx="1534">
                  <c:v>0.19174999999999273</c:v>
                </c:pt>
                <c:pt idx="1535">
                  <c:v>0.19187499999999272</c:v>
                </c:pt>
                <c:pt idx="1536">
                  <c:v>0.1919999999999927</c:v>
                </c:pt>
                <c:pt idx="1537">
                  <c:v>0.19212499999999269</c:v>
                </c:pt>
                <c:pt idx="1538">
                  <c:v>0.19224999999999268</c:v>
                </c:pt>
                <c:pt idx="1539">
                  <c:v>0.19237499999999266</c:v>
                </c:pt>
                <c:pt idx="1540">
                  <c:v>0.19249999999999265</c:v>
                </c:pt>
                <c:pt idx="1541">
                  <c:v>0.19262499999999264</c:v>
                </c:pt>
                <c:pt idx="1542">
                  <c:v>0.19274999999999262</c:v>
                </c:pt>
                <c:pt idx="1543">
                  <c:v>0.19287499999999261</c:v>
                </c:pt>
                <c:pt idx="1544">
                  <c:v>0.19299999999999259</c:v>
                </c:pt>
                <c:pt idx="1545">
                  <c:v>0.19312499999999258</c:v>
                </c:pt>
                <c:pt idx="1546">
                  <c:v>0.19324999999999257</c:v>
                </c:pt>
                <c:pt idx="1547">
                  <c:v>0.19337499999999255</c:v>
                </c:pt>
                <c:pt idx="1548">
                  <c:v>0.19349999999999254</c:v>
                </c:pt>
                <c:pt idx="1549">
                  <c:v>0.19362499999999253</c:v>
                </c:pt>
                <c:pt idx="1550">
                  <c:v>0.19374999999999251</c:v>
                </c:pt>
                <c:pt idx="1551">
                  <c:v>0.1938749999999925</c:v>
                </c:pt>
                <c:pt idx="1552">
                  <c:v>0.19399999999999248</c:v>
                </c:pt>
                <c:pt idx="1553">
                  <c:v>0.19412499999999247</c:v>
                </c:pt>
                <c:pt idx="1554">
                  <c:v>0.19424999999999246</c:v>
                </c:pt>
                <c:pt idx="1555">
                  <c:v>0.19437499999999244</c:v>
                </c:pt>
                <c:pt idx="1556">
                  <c:v>0.19449999999999243</c:v>
                </c:pt>
                <c:pt idx="1557">
                  <c:v>0.19462499999999242</c:v>
                </c:pt>
                <c:pt idx="1558">
                  <c:v>0.1947499999999924</c:v>
                </c:pt>
                <c:pt idx="1559">
                  <c:v>0.19487499999999239</c:v>
                </c:pt>
                <c:pt idx="1560">
                  <c:v>0.19499999999999237</c:v>
                </c:pt>
                <c:pt idx="1561">
                  <c:v>0.19512499999999236</c:v>
                </c:pt>
                <c:pt idx="1562">
                  <c:v>0.19524999999999235</c:v>
                </c:pt>
                <c:pt idx="1563">
                  <c:v>0.19537499999999233</c:v>
                </c:pt>
                <c:pt idx="1564">
                  <c:v>0.19549999999999232</c:v>
                </c:pt>
                <c:pt idx="1565">
                  <c:v>0.19562499999999231</c:v>
                </c:pt>
                <c:pt idx="1566">
                  <c:v>0.19574999999999229</c:v>
                </c:pt>
                <c:pt idx="1567">
                  <c:v>0.19587499999999228</c:v>
                </c:pt>
                <c:pt idx="1568">
                  <c:v>0.19599999999999226</c:v>
                </c:pt>
                <c:pt idx="1569">
                  <c:v>0.19612499999999225</c:v>
                </c:pt>
                <c:pt idx="1570">
                  <c:v>0.19624999999999224</c:v>
                </c:pt>
                <c:pt idx="1571">
                  <c:v>0.19637499999999222</c:v>
                </c:pt>
                <c:pt idx="1572">
                  <c:v>0.19649999999999221</c:v>
                </c:pt>
                <c:pt idx="1573">
                  <c:v>0.19662499999999219</c:v>
                </c:pt>
                <c:pt idx="1574">
                  <c:v>0.19674999999999218</c:v>
                </c:pt>
                <c:pt idx="1575">
                  <c:v>0.19687499999999217</c:v>
                </c:pt>
                <c:pt idx="1576">
                  <c:v>0.19699999999999215</c:v>
                </c:pt>
                <c:pt idx="1577">
                  <c:v>0.19712499999999214</c:v>
                </c:pt>
                <c:pt idx="1578">
                  <c:v>0.19724999999999213</c:v>
                </c:pt>
                <c:pt idx="1579">
                  <c:v>0.19737499999999211</c:v>
                </c:pt>
                <c:pt idx="1580">
                  <c:v>0.1974999999999921</c:v>
                </c:pt>
                <c:pt idx="1581">
                  <c:v>0.19762499999999208</c:v>
                </c:pt>
                <c:pt idx="1582">
                  <c:v>0.19774999999999207</c:v>
                </c:pt>
                <c:pt idx="1583">
                  <c:v>0.19787499999999206</c:v>
                </c:pt>
                <c:pt idx="1584">
                  <c:v>0.19799999999999204</c:v>
                </c:pt>
                <c:pt idx="1585">
                  <c:v>0.19812499999999203</c:v>
                </c:pt>
                <c:pt idx="1586">
                  <c:v>0.19824999999999202</c:v>
                </c:pt>
                <c:pt idx="1587">
                  <c:v>0.198374999999992</c:v>
                </c:pt>
                <c:pt idx="1588">
                  <c:v>0.19849999999999199</c:v>
                </c:pt>
                <c:pt idx="1589">
                  <c:v>0.19862499999999197</c:v>
                </c:pt>
                <c:pt idx="1590">
                  <c:v>0.19874999999999196</c:v>
                </c:pt>
                <c:pt idx="1591">
                  <c:v>0.19887499999999195</c:v>
                </c:pt>
                <c:pt idx="1592">
                  <c:v>0.19899999999999193</c:v>
                </c:pt>
                <c:pt idx="1593">
                  <c:v>0.19912499999999192</c:v>
                </c:pt>
                <c:pt idx="1594">
                  <c:v>0.19924999999999191</c:v>
                </c:pt>
                <c:pt idx="1595">
                  <c:v>0.19937499999999189</c:v>
                </c:pt>
                <c:pt idx="1596">
                  <c:v>0.19949999999999188</c:v>
                </c:pt>
                <c:pt idx="1597">
                  <c:v>0.19962499999999186</c:v>
                </c:pt>
                <c:pt idx="1598">
                  <c:v>0.19974999999999185</c:v>
                </c:pt>
                <c:pt idx="1599">
                  <c:v>0.19987499999999184</c:v>
                </c:pt>
                <c:pt idx="1600">
                  <c:v>0.19999999999999182</c:v>
                </c:pt>
                <c:pt idx="1601">
                  <c:v>0.20012499999999181</c:v>
                </c:pt>
                <c:pt idx="1602">
                  <c:v>0.2002499999999918</c:v>
                </c:pt>
                <c:pt idx="1603">
                  <c:v>0.20037499999999178</c:v>
                </c:pt>
                <c:pt idx="1604">
                  <c:v>0.20049999999999177</c:v>
                </c:pt>
                <c:pt idx="1605">
                  <c:v>0.20062499999999175</c:v>
                </c:pt>
                <c:pt idx="1606">
                  <c:v>0.20074999999999174</c:v>
                </c:pt>
                <c:pt idx="1607">
                  <c:v>0.20087499999999173</c:v>
                </c:pt>
                <c:pt idx="1608">
                  <c:v>0.20099999999999171</c:v>
                </c:pt>
                <c:pt idx="1609">
                  <c:v>0.2011249999999917</c:v>
                </c:pt>
                <c:pt idx="1610">
                  <c:v>0.20124999999999169</c:v>
                </c:pt>
                <c:pt idx="1611">
                  <c:v>0.20137499999999167</c:v>
                </c:pt>
                <c:pt idx="1612">
                  <c:v>0.20149999999999166</c:v>
                </c:pt>
                <c:pt idx="1613">
                  <c:v>0.20162499999999164</c:v>
                </c:pt>
                <c:pt idx="1614">
                  <c:v>0.20174999999999163</c:v>
                </c:pt>
                <c:pt idx="1615">
                  <c:v>0.20187499999999162</c:v>
                </c:pt>
                <c:pt idx="1616">
                  <c:v>0.2019999999999916</c:v>
                </c:pt>
                <c:pt idx="1617">
                  <c:v>0.20212499999999159</c:v>
                </c:pt>
                <c:pt idx="1618">
                  <c:v>0.20224999999999158</c:v>
                </c:pt>
                <c:pt idx="1619">
                  <c:v>0.20237499999999156</c:v>
                </c:pt>
                <c:pt idx="1620">
                  <c:v>0.20249999999999155</c:v>
                </c:pt>
                <c:pt idx="1621">
                  <c:v>0.20262499999999153</c:v>
                </c:pt>
                <c:pt idx="1622">
                  <c:v>0.20274999999999152</c:v>
                </c:pt>
                <c:pt idx="1623">
                  <c:v>0.20287499999999151</c:v>
                </c:pt>
                <c:pt idx="1624">
                  <c:v>0.20299999999999149</c:v>
                </c:pt>
                <c:pt idx="1625">
                  <c:v>0.20312499999999148</c:v>
                </c:pt>
                <c:pt idx="1626">
                  <c:v>0.20324999999999147</c:v>
                </c:pt>
                <c:pt idx="1627">
                  <c:v>0.20337499999999145</c:v>
                </c:pt>
                <c:pt idx="1628">
                  <c:v>0.20349999999999144</c:v>
                </c:pt>
                <c:pt idx="1629">
                  <c:v>0.20362499999999142</c:v>
                </c:pt>
                <c:pt idx="1630">
                  <c:v>0.20374999999999141</c:v>
                </c:pt>
                <c:pt idx="1631">
                  <c:v>0.2038749999999914</c:v>
                </c:pt>
                <c:pt idx="1632">
                  <c:v>0.20399999999999138</c:v>
                </c:pt>
                <c:pt idx="1633">
                  <c:v>0.20412499999999137</c:v>
                </c:pt>
                <c:pt idx="1634">
                  <c:v>0.20424999999999136</c:v>
                </c:pt>
                <c:pt idx="1635">
                  <c:v>0.20437499999999134</c:v>
                </c:pt>
                <c:pt idx="1636">
                  <c:v>0.20449999999999133</c:v>
                </c:pt>
                <c:pt idx="1637">
                  <c:v>0.20462499999999131</c:v>
                </c:pt>
                <c:pt idx="1638">
                  <c:v>0.2047499999999913</c:v>
                </c:pt>
                <c:pt idx="1639">
                  <c:v>0.20487499999999129</c:v>
                </c:pt>
                <c:pt idx="1640">
                  <c:v>0.20499999999999127</c:v>
                </c:pt>
                <c:pt idx="1641">
                  <c:v>0.20512499999999126</c:v>
                </c:pt>
                <c:pt idx="1642">
                  <c:v>0.20524999999999125</c:v>
                </c:pt>
                <c:pt idx="1643">
                  <c:v>0.20537499999999123</c:v>
                </c:pt>
                <c:pt idx="1644">
                  <c:v>0.20549999999999122</c:v>
                </c:pt>
                <c:pt idx="1645">
                  <c:v>0.2056249999999912</c:v>
                </c:pt>
                <c:pt idx="1646">
                  <c:v>0.20574999999999119</c:v>
                </c:pt>
                <c:pt idx="1647">
                  <c:v>0.20587499999999118</c:v>
                </c:pt>
                <c:pt idx="1648">
                  <c:v>0.20599999999999116</c:v>
                </c:pt>
                <c:pt idx="1649">
                  <c:v>0.20612499999999115</c:v>
                </c:pt>
                <c:pt idx="1650">
                  <c:v>0.20624999999999113</c:v>
                </c:pt>
                <c:pt idx="1651">
                  <c:v>0.20637499999999112</c:v>
                </c:pt>
                <c:pt idx="1652">
                  <c:v>0.20649999999999111</c:v>
                </c:pt>
                <c:pt idx="1653">
                  <c:v>0.20662499999999109</c:v>
                </c:pt>
                <c:pt idx="1654">
                  <c:v>0.20674999999999108</c:v>
                </c:pt>
                <c:pt idx="1655">
                  <c:v>0.20687499999999107</c:v>
                </c:pt>
                <c:pt idx="1656">
                  <c:v>0.20699999999999105</c:v>
                </c:pt>
                <c:pt idx="1657">
                  <c:v>0.20712499999999104</c:v>
                </c:pt>
                <c:pt idx="1658">
                  <c:v>0.20724999999999102</c:v>
                </c:pt>
                <c:pt idx="1659">
                  <c:v>0.20737499999999101</c:v>
                </c:pt>
                <c:pt idx="1660">
                  <c:v>0.207499999999991</c:v>
                </c:pt>
                <c:pt idx="1661">
                  <c:v>0.20762499999999098</c:v>
                </c:pt>
                <c:pt idx="1662">
                  <c:v>0.20774999999999097</c:v>
                </c:pt>
                <c:pt idx="1663">
                  <c:v>0.20787499999999096</c:v>
                </c:pt>
                <c:pt idx="1664">
                  <c:v>0.20799999999999094</c:v>
                </c:pt>
                <c:pt idx="1665">
                  <c:v>0.20812499999999093</c:v>
                </c:pt>
                <c:pt idx="1666">
                  <c:v>0.20824999999999091</c:v>
                </c:pt>
                <c:pt idx="1667">
                  <c:v>0.2083749999999909</c:v>
                </c:pt>
                <c:pt idx="1668">
                  <c:v>0.20849999999999089</c:v>
                </c:pt>
                <c:pt idx="1669">
                  <c:v>0.20862499999999087</c:v>
                </c:pt>
                <c:pt idx="1670">
                  <c:v>0.20874999999999086</c:v>
                </c:pt>
                <c:pt idx="1671">
                  <c:v>0.20887499999999085</c:v>
                </c:pt>
                <c:pt idx="1672">
                  <c:v>0.20899999999999083</c:v>
                </c:pt>
                <c:pt idx="1673">
                  <c:v>0.20912499999999082</c:v>
                </c:pt>
                <c:pt idx="1674">
                  <c:v>0.2092499999999908</c:v>
                </c:pt>
                <c:pt idx="1675">
                  <c:v>0.20937499999999079</c:v>
                </c:pt>
                <c:pt idx="1676">
                  <c:v>0.20949999999999078</c:v>
                </c:pt>
                <c:pt idx="1677">
                  <c:v>0.20962499999999076</c:v>
                </c:pt>
                <c:pt idx="1678">
                  <c:v>0.20974999999999075</c:v>
                </c:pt>
                <c:pt idx="1679">
                  <c:v>0.20987499999999074</c:v>
                </c:pt>
                <c:pt idx="1680">
                  <c:v>0.20999999999999072</c:v>
                </c:pt>
                <c:pt idx="1681">
                  <c:v>0.21012499999999071</c:v>
                </c:pt>
                <c:pt idx="1682">
                  <c:v>0.21024999999999069</c:v>
                </c:pt>
                <c:pt idx="1683">
                  <c:v>0.21037499999999068</c:v>
                </c:pt>
                <c:pt idx="1684">
                  <c:v>0.21049999999999067</c:v>
                </c:pt>
                <c:pt idx="1685">
                  <c:v>0.21062499999999065</c:v>
                </c:pt>
                <c:pt idx="1686">
                  <c:v>0.21074999999999064</c:v>
                </c:pt>
                <c:pt idx="1687">
                  <c:v>0.21087499999999063</c:v>
                </c:pt>
                <c:pt idx="1688">
                  <c:v>0.21099999999999061</c:v>
                </c:pt>
                <c:pt idx="1689">
                  <c:v>0.2111249999999906</c:v>
                </c:pt>
                <c:pt idx="1690">
                  <c:v>0.21124999999999058</c:v>
                </c:pt>
                <c:pt idx="1691">
                  <c:v>0.21137499999999057</c:v>
                </c:pt>
                <c:pt idx="1692">
                  <c:v>0.21149999999999056</c:v>
                </c:pt>
                <c:pt idx="1693">
                  <c:v>0.21162499999999054</c:v>
                </c:pt>
                <c:pt idx="1694">
                  <c:v>0.21174999999999053</c:v>
                </c:pt>
                <c:pt idx="1695">
                  <c:v>0.21187499999999052</c:v>
                </c:pt>
                <c:pt idx="1696">
                  <c:v>0.2119999999999905</c:v>
                </c:pt>
                <c:pt idx="1697">
                  <c:v>0.21212499999999049</c:v>
                </c:pt>
                <c:pt idx="1698">
                  <c:v>0.21224999999999047</c:v>
                </c:pt>
                <c:pt idx="1699">
                  <c:v>0.21237499999999046</c:v>
                </c:pt>
                <c:pt idx="1700">
                  <c:v>0.21249999999999045</c:v>
                </c:pt>
                <c:pt idx="1701">
                  <c:v>0.21262499999999043</c:v>
                </c:pt>
                <c:pt idx="1702">
                  <c:v>0.21274999999999042</c:v>
                </c:pt>
                <c:pt idx="1703">
                  <c:v>0.21287499999999041</c:v>
                </c:pt>
                <c:pt idx="1704">
                  <c:v>0.21299999999999039</c:v>
                </c:pt>
                <c:pt idx="1705">
                  <c:v>0.21312499999999038</c:v>
                </c:pt>
                <c:pt idx="1706">
                  <c:v>0.21324999999999036</c:v>
                </c:pt>
                <c:pt idx="1707">
                  <c:v>0.21337499999999035</c:v>
                </c:pt>
                <c:pt idx="1708">
                  <c:v>0.21349999999999034</c:v>
                </c:pt>
                <c:pt idx="1709">
                  <c:v>0.21362499999999032</c:v>
                </c:pt>
                <c:pt idx="1710">
                  <c:v>0.21374999999999031</c:v>
                </c:pt>
                <c:pt idx="1711">
                  <c:v>0.2138749999999903</c:v>
                </c:pt>
                <c:pt idx="1712">
                  <c:v>0.21399999999999028</c:v>
                </c:pt>
                <c:pt idx="1713">
                  <c:v>0.21412499999999027</c:v>
                </c:pt>
                <c:pt idx="1714">
                  <c:v>0.21424999999999025</c:v>
                </c:pt>
                <c:pt idx="1715">
                  <c:v>0.21437499999999024</c:v>
                </c:pt>
                <c:pt idx="1716">
                  <c:v>0.21449999999999023</c:v>
                </c:pt>
                <c:pt idx="1717">
                  <c:v>0.21462499999999021</c:v>
                </c:pt>
                <c:pt idx="1718">
                  <c:v>0.2147499999999902</c:v>
                </c:pt>
                <c:pt idx="1719">
                  <c:v>0.21487499999999018</c:v>
                </c:pt>
                <c:pt idx="1720">
                  <c:v>0.21499999999999017</c:v>
                </c:pt>
                <c:pt idx="1721">
                  <c:v>0.21512499999999016</c:v>
                </c:pt>
                <c:pt idx="1722">
                  <c:v>0.21524999999999014</c:v>
                </c:pt>
                <c:pt idx="1723">
                  <c:v>0.21537499999999013</c:v>
                </c:pt>
                <c:pt idx="1724">
                  <c:v>0.21549999999999012</c:v>
                </c:pt>
                <c:pt idx="1725">
                  <c:v>0.2156249999999901</c:v>
                </c:pt>
                <c:pt idx="1726">
                  <c:v>0.21574999999999009</c:v>
                </c:pt>
                <c:pt idx="1727">
                  <c:v>0.21587499999999007</c:v>
                </c:pt>
                <c:pt idx="1728">
                  <c:v>0.21599999999999006</c:v>
                </c:pt>
                <c:pt idx="1729">
                  <c:v>0.21612499999999005</c:v>
                </c:pt>
                <c:pt idx="1730">
                  <c:v>0.21624999999999003</c:v>
                </c:pt>
                <c:pt idx="1731">
                  <c:v>0.21637499999999002</c:v>
                </c:pt>
                <c:pt idx="1732">
                  <c:v>0.21649999999999001</c:v>
                </c:pt>
                <c:pt idx="1733">
                  <c:v>0.21662499999998999</c:v>
                </c:pt>
                <c:pt idx="1734">
                  <c:v>0.21674999999998998</c:v>
                </c:pt>
                <c:pt idx="1735">
                  <c:v>0.21687499999998996</c:v>
                </c:pt>
                <c:pt idx="1736">
                  <c:v>0.21699999999998995</c:v>
                </c:pt>
                <c:pt idx="1737">
                  <c:v>0.21712499999998994</c:v>
                </c:pt>
                <c:pt idx="1738">
                  <c:v>0.21724999999998992</c:v>
                </c:pt>
                <c:pt idx="1739">
                  <c:v>0.21737499999998991</c:v>
                </c:pt>
                <c:pt idx="1740">
                  <c:v>0.2174999999999899</c:v>
                </c:pt>
                <c:pt idx="1741">
                  <c:v>0.21762499999998988</c:v>
                </c:pt>
                <c:pt idx="1742">
                  <c:v>0.21774999999998987</c:v>
                </c:pt>
                <c:pt idx="1743">
                  <c:v>0.21787499999998985</c:v>
                </c:pt>
                <c:pt idx="1744">
                  <c:v>0.21799999999998984</c:v>
                </c:pt>
                <c:pt idx="1745">
                  <c:v>0.21812499999998983</c:v>
                </c:pt>
                <c:pt idx="1746">
                  <c:v>0.21824999999998981</c:v>
                </c:pt>
                <c:pt idx="1747">
                  <c:v>0.2183749999999898</c:v>
                </c:pt>
                <c:pt idx="1748">
                  <c:v>0.21849999999998979</c:v>
                </c:pt>
                <c:pt idx="1749">
                  <c:v>0.21862499999998977</c:v>
                </c:pt>
                <c:pt idx="1750">
                  <c:v>0.21874999999998976</c:v>
                </c:pt>
                <c:pt idx="1751">
                  <c:v>0.21887499999998974</c:v>
                </c:pt>
                <c:pt idx="1752">
                  <c:v>0.21899999999998973</c:v>
                </c:pt>
                <c:pt idx="1753">
                  <c:v>0.21912499999998972</c:v>
                </c:pt>
                <c:pt idx="1754">
                  <c:v>0.2192499999999897</c:v>
                </c:pt>
                <c:pt idx="1755">
                  <c:v>0.21937499999998969</c:v>
                </c:pt>
                <c:pt idx="1756">
                  <c:v>0.21949999999998968</c:v>
                </c:pt>
                <c:pt idx="1757">
                  <c:v>0.21962499999998966</c:v>
                </c:pt>
                <c:pt idx="1758">
                  <c:v>0.21974999999998965</c:v>
                </c:pt>
                <c:pt idx="1759">
                  <c:v>0.21987499999998963</c:v>
                </c:pt>
                <c:pt idx="1760">
                  <c:v>0.21999999999998962</c:v>
                </c:pt>
                <c:pt idx="1761">
                  <c:v>0.22012499999998961</c:v>
                </c:pt>
                <c:pt idx="1762">
                  <c:v>0.22024999999998959</c:v>
                </c:pt>
                <c:pt idx="1763">
                  <c:v>0.22037499999998958</c:v>
                </c:pt>
                <c:pt idx="1764">
                  <c:v>0.22049999999998957</c:v>
                </c:pt>
                <c:pt idx="1765">
                  <c:v>0.22062499999998955</c:v>
                </c:pt>
                <c:pt idx="1766">
                  <c:v>0.22074999999998954</c:v>
                </c:pt>
                <c:pt idx="1767">
                  <c:v>0.22087499999998952</c:v>
                </c:pt>
                <c:pt idx="1768">
                  <c:v>0.22099999999998951</c:v>
                </c:pt>
                <c:pt idx="1769">
                  <c:v>0.2211249999999895</c:v>
                </c:pt>
                <c:pt idx="1770">
                  <c:v>0.22124999999998948</c:v>
                </c:pt>
                <c:pt idx="1771">
                  <c:v>0.22137499999998947</c:v>
                </c:pt>
                <c:pt idx="1772">
                  <c:v>0.22149999999998946</c:v>
                </c:pt>
                <c:pt idx="1773">
                  <c:v>0.22162499999998944</c:v>
                </c:pt>
                <c:pt idx="1774">
                  <c:v>0.22174999999998943</c:v>
                </c:pt>
                <c:pt idx="1775">
                  <c:v>0.22187499999998941</c:v>
                </c:pt>
                <c:pt idx="1776">
                  <c:v>0.2219999999999894</c:v>
                </c:pt>
                <c:pt idx="1777">
                  <c:v>0.22212499999998939</c:v>
                </c:pt>
                <c:pt idx="1778">
                  <c:v>0.22224999999998937</c:v>
                </c:pt>
                <c:pt idx="1779">
                  <c:v>0.22237499999998936</c:v>
                </c:pt>
                <c:pt idx="1780">
                  <c:v>0.22249999999998935</c:v>
                </c:pt>
                <c:pt idx="1781">
                  <c:v>0.22262499999998933</c:v>
                </c:pt>
                <c:pt idx="1782">
                  <c:v>0.22274999999998932</c:v>
                </c:pt>
                <c:pt idx="1783">
                  <c:v>0.2228749999999893</c:v>
                </c:pt>
                <c:pt idx="1784">
                  <c:v>0.22299999999998929</c:v>
                </c:pt>
                <c:pt idx="1785">
                  <c:v>0.22312499999998928</c:v>
                </c:pt>
                <c:pt idx="1786">
                  <c:v>0.22324999999998926</c:v>
                </c:pt>
                <c:pt idx="1787">
                  <c:v>0.22337499999998925</c:v>
                </c:pt>
                <c:pt idx="1788">
                  <c:v>0.22349999999998924</c:v>
                </c:pt>
                <c:pt idx="1789">
                  <c:v>0.22362499999998922</c:v>
                </c:pt>
                <c:pt idx="1790">
                  <c:v>0.22374999999998921</c:v>
                </c:pt>
                <c:pt idx="1791">
                  <c:v>0.22387499999998919</c:v>
                </c:pt>
                <c:pt idx="1792">
                  <c:v>0.22399999999998918</c:v>
                </c:pt>
                <c:pt idx="1793">
                  <c:v>0.22412499999998917</c:v>
                </c:pt>
                <c:pt idx="1794">
                  <c:v>0.22424999999998915</c:v>
                </c:pt>
                <c:pt idx="1795">
                  <c:v>0.22437499999998914</c:v>
                </c:pt>
                <c:pt idx="1796">
                  <c:v>0.22449999999998912</c:v>
                </c:pt>
                <c:pt idx="1797">
                  <c:v>0.22462499999998911</c:v>
                </c:pt>
                <c:pt idx="1798">
                  <c:v>0.2247499999999891</c:v>
                </c:pt>
                <c:pt idx="1799">
                  <c:v>0.22487499999998908</c:v>
                </c:pt>
                <c:pt idx="1800">
                  <c:v>0.22499999999998907</c:v>
                </c:pt>
                <c:pt idx="1801">
                  <c:v>0.22512499999998906</c:v>
                </c:pt>
                <c:pt idx="1802">
                  <c:v>0.22524999999998904</c:v>
                </c:pt>
                <c:pt idx="1803">
                  <c:v>0.22537499999998903</c:v>
                </c:pt>
                <c:pt idx="1804">
                  <c:v>0.22549999999998901</c:v>
                </c:pt>
                <c:pt idx="1805">
                  <c:v>0.225624999999989</c:v>
                </c:pt>
                <c:pt idx="1806">
                  <c:v>0.22574999999998899</c:v>
                </c:pt>
                <c:pt idx="1807">
                  <c:v>0.22587499999998897</c:v>
                </c:pt>
                <c:pt idx="1808">
                  <c:v>0.22599999999998896</c:v>
                </c:pt>
                <c:pt idx="1809">
                  <c:v>0.22612499999998895</c:v>
                </c:pt>
                <c:pt idx="1810">
                  <c:v>0.22624999999998893</c:v>
                </c:pt>
                <c:pt idx="1811">
                  <c:v>0.22637499999998892</c:v>
                </c:pt>
                <c:pt idx="1812">
                  <c:v>0.2264999999999889</c:v>
                </c:pt>
                <c:pt idx="1813">
                  <c:v>0.22662499999998889</c:v>
                </c:pt>
                <c:pt idx="1814">
                  <c:v>0.22674999999998888</c:v>
                </c:pt>
                <c:pt idx="1815">
                  <c:v>0.22687499999998886</c:v>
                </c:pt>
                <c:pt idx="1816">
                  <c:v>0.22699999999998885</c:v>
                </c:pt>
                <c:pt idx="1817">
                  <c:v>0.22712499999998884</c:v>
                </c:pt>
                <c:pt idx="1818">
                  <c:v>0.22724999999998882</c:v>
                </c:pt>
                <c:pt idx="1819">
                  <c:v>0.22737499999998881</c:v>
                </c:pt>
                <c:pt idx="1820">
                  <c:v>0.22749999999998879</c:v>
                </c:pt>
                <c:pt idx="1821">
                  <c:v>0.22762499999998878</c:v>
                </c:pt>
                <c:pt idx="1822">
                  <c:v>0.22774999999998877</c:v>
                </c:pt>
                <c:pt idx="1823">
                  <c:v>0.22787499999998875</c:v>
                </c:pt>
                <c:pt idx="1824">
                  <c:v>0.22799999999998874</c:v>
                </c:pt>
                <c:pt idx="1825">
                  <c:v>0.22812499999998873</c:v>
                </c:pt>
                <c:pt idx="1826">
                  <c:v>0.22824999999998871</c:v>
                </c:pt>
                <c:pt idx="1827">
                  <c:v>0.2283749999999887</c:v>
                </c:pt>
                <c:pt idx="1828">
                  <c:v>0.22849999999998868</c:v>
                </c:pt>
                <c:pt idx="1829">
                  <c:v>0.22862499999998867</c:v>
                </c:pt>
                <c:pt idx="1830">
                  <c:v>0.22874999999998866</c:v>
                </c:pt>
                <c:pt idx="1831">
                  <c:v>0.22887499999998864</c:v>
                </c:pt>
                <c:pt idx="1832">
                  <c:v>0.22899999999998863</c:v>
                </c:pt>
                <c:pt idx="1833">
                  <c:v>0.22912499999998862</c:v>
                </c:pt>
                <c:pt idx="1834">
                  <c:v>0.2292499999999886</c:v>
                </c:pt>
                <c:pt idx="1835">
                  <c:v>0.22937499999998859</c:v>
                </c:pt>
                <c:pt idx="1836">
                  <c:v>0.22949999999998857</c:v>
                </c:pt>
                <c:pt idx="1837">
                  <c:v>0.22962499999998856</c:v>
                </c:pt>
                <c:pt idx="1838">
                  <c:v>0.22974999999998855</c:v>
                </c:pt>
                <c:pt idx="1839">
                  <c:v>0.22987499999998853</c:v>
                </c:pt>
                <c:pt idx="1840">
                  <c:v>0.22999999999998852</c:v>
                </c:pt>
                <c:pt idx="1841">
                  <c:v>0.23012499999998851</c:v>
                </c:pt>
                <c:pt idx="1842">
                  <c:v>0.23024999999998849</c:v>
                </c:pt>
                <c:pt idx="1843">
                  <c:v>0.23037499999998848</c:v>
                </c:pt>
                <c:pt idx="1844">
                  <c:v>0.23049999999998846</c:v>
                </c:pt>
                <c:pt idx="1845">
                  <c:v>0.23062499999998845</c:v>
                </c:pt>
                <c:pt idx="1846">
                  <c:v>0.23074999999998844</c:v>
                </c:pt>
                <c:pt idx="1847">
                  <c:v>0.23087499999998842</c:v>
                </c:pt>
                <c:pt idx="1848">
                  <c:v>0.23099999999998841</c:v>
                </c:pt>
                <c:pt idx="1849">
                  <c:v>0.2311249999999884</c:v>
                </c:pt>
                <c:pt idx="1850">
                  <c:v>0.23124999999998838</c:v>
                </c:pt>
                <c:pt idx="1851">
                  <c:v>0.23137499999998837</c:v>
                </c:pt>
                <c:pt idx="1852">
                  <c:v>0.23149999999998835</c:v>
                </c:pt>
                <c:pt idx="1853">
                  <c:v>0.23162499999998834</c:v>
                </c:pt>
                <c:pt idx="1854">
                  <c:v>0.23174999999998833</c:v>
                </c:pt>
                <c:pt idx="1855">
                  <c:v>0.23187499999998831</c:v>
                </c:pt>
                <c:pt idx="1856">
                  <c:v>0.2319999999999883</c:v>
                </c:pt>
                <c:pt idx="1857">
                  <c:v>0.23212499999998829</c:v>
                </c:pt>
                <c:pt idx="1858">
                  <c:v>0.23224999999998827</c:v>
                </c:pt>
                <c:pt idx="1859">
                  <c:v>0.23237499999998826</c:v>
                </c:pt>
                <c:pt idx="1860">
                  <c:v>0.23249999999998824</c:v>
                </c:pt>
                <c:pt idx="1861">
                  <c:v>0.23262499999998823</c:v>
                </c:pt>
                <c:pt idx="1862">
                  <c:v>0.23274999999998822</c:v>
                </c:pt>
                <c:pt idx="1863">
                  <c:v>0.2328749999999882</c:v>
                </c:pt>
                <c:pt idx="1864">
                  <c:v>0.23299999999998819</c:v>
                </c:pt>
                <c:pt idx="1865">
                  <c:v>0.23312499999998818</c:v>
                </c:pt>
                <c:pt idx="1866">
                  <c:v>0.23324999999998816</c:v>
                </c:pt>
                <c:pt idx="1867">
                  <c:v>0.23337499999998815</c:v>
                </c:pt>
                <c:pt idx="1868">
                  <c:v>0.23349999999998813</c:v>
                </c:pt>
                <c:pt idx="1869">
                  <c:v>0.23362499999998812</c:v>
                </c:pt>
                <c:pt idx="1870">
                  <c:v>0.23374999999998811</c:v>
                </c:pt>
                <c:pt idx="1871">
                  <c:v>0.23387499999998809</c:v>
                </c:pt>
                <c:pt idx="1872">
                  <c:v>0.23399999999998808</c:v>
                </c:pt>
                <c:pt idx="1873">
                  <c:v>0.23412499999998806</c:v>
                </c:pt>
                <c:pt idx="1874">
                  <c:v>0.23424999999998805</c:v>
                </c:pt>
                <c:pt idx="1875">
                  <c:v>0.23437499999998804</c:v>
                </c:pt>
                <c:pt idx="1876">
                  <c:v>0.23449999999998802</c:v>
                </c:pt>
                <c:pt idx="1877">
                  <c:v>0.23462499999998801</c:v>
                </c:pt>
                <c:pt idx="1878">
                  <c:v>0.234749999999988</c:v>
                </c:pt>
                <c:pt idx="1879">
                  <c:v>0.23487499999998798</c:v>
                </c:pt>
                <c:pt idx="1880">
                  <c:v>0.23499999999998797</c:v>
                </c:pt>
                <c:pt idx="1881">
                  <c:v>0.23512499999998795</c:v>
                </c:pt>
                <c:pt idx="1882">
                  <c:v>0.23524999999998794</c:v>
                </c:pt>
                <c:pt idx="1883">
                  <c:v>0.23537499999998793</c:v>
                </c:pt>
                <c:pt idx="1884">
                  <c:v>0.23549999999998791</c:v>
                </c:pt>
                <c:pt idx="1885">
                  <c:v>0.2356249999999879</c:v>
                </c:pt>
                <c:pt idx="1886">
                  <c:v>0.23574999999998789</c:v>
                </c:pt>
                <c:pt idx="1887">
                  <c:v>0.23587499999998787</c:v>
                </c:pt>
                <c:pt idx="1888">
                  <c:v>0.23599999999998786</c:v>
                </c:pt>
                <c:pt idx="1889">
                  <c:v>0.23612499999998784</c:v>
                </c:pt>
                <c:pt idx="1890">
                  <c:v>0.23624999999998783</c:v>
                </c:pt>
                <c:pt idx="1891">
                  <c:v>0.23637499999998782</c:v>
                </c:pt>
                <c:pt idx="1892">
                  <c:v>0.2364999999999878</c:v>
                </c:pt>
                <c:pt idx="1893">
                  <c:v>0.23662499999998779</c:v>
                </c:pt>
                <c:pt idx="1894">
                  <c:v>0.23674999999998778</c:v>
                </c:pt>
                <c:pt idx="1895">
                  <c:v>0.23687499999998776</c:v>
                </c:pt>
                <c:pt idx="1896">
                  <c:v>0.23699999999998775</c:v>
                </c:pt>
                <c:pt idx="1897">
                  <c:v>0.23712499999998773</c:v>
                </c:pt>
                <c:pt idx="1898">
                  <c:v>0.23724999999998772</c:v>
                </c:pt>
                <c:pt idx="1899">
                  <c:v>0.23737499999998771</c:v>
                </c:pt>
                <c:pt idx="1900">
                  <c:v>0.23749999999998769</c:v>
                </c:pt>
                <c:pt idx="1901">
                  <c:v>0.23762499999998768</c:v>
                </c:pt>
                <c:pt idx="1902">
                  <c:v>0.23774999999998767</c:v>
                </c:pt>
                <c:pt idx="1903">
                  <c:v>0.23787499999998765</c:v>
                </c:pt>
                <c:pt idx="1904">
                  <c:v>0.23799999999998764</c:v>
                </c:pt>
                <c:pt idx="1905">
                  <c:v>0.23812499999998762</c:v>
                </c:pt>
                <c:pt idx="1906">
                  <c:v>0.23824999999998761</c:v>
                </c:pt>
                <c:pt idx="1907">
                  <c:v>0.2383749999999876</c:v>
                </c:pt>
                <c:pt idx="1908">
                  <c:v>0.23849999999998758</c:v>
                </c:pt>
                <c:pt idx="1909">
                  <c:v>0.23862499999998757</c:v>
                </c:pt>
                <c:pt idx="1910">
                  <c:v>0.23874999999998756</c:v>
                </c:pt>
                <c:pt idx="1911">
                  <c:v>0.23887499999998754</c:v>
                </c:pt>
                <c:pt idx="1912">
                  <c:v>0.23899999999998753</c:v>
                </c:pt>
                <c:pt idx="1913">
                  <c:v>0.23912499999998751</c:v>
                </c:pt>
                <c:pt idx="1914">
                  <c:v>0.2392499999999875</c:v>
                </c:pt>
                <c:pt idx="1915">
                  <c:v>0.23937499999998749</c:v>
                </c:pt>
                <c:pt idx="1916">
                  <c:v>0.23949999999998747</c:v>
                </c:pt>
                <c:pt idx="1917">
                  <c:v>0.23962499999998746</c:v>
                </c:pt>
                <c:pt idx="1918">
                  <c:v>0.23974999999998745</c:v>
                </c:pt>
                <c:pt idx="1919">
                  <c:v>0.23987499999998743</c:v>
                </c:pt>
                <c:pt idx="1920">
                  <c:v>0.23999999999998742</c:v>
                </c:pt>
                <c:pt idx="1921">
                  <c:v>0.2401249999999874</c:v>
                </c:pt>
                <c:pt idx="1922">
                  <c:v>0.24024999999998739</c:v>
                </c:pt>
                <c:pt idx="1923">
                  <c:v>0.24037499999998738</c:v>
                </c:pt>
                <c:pt idx="1924">
                  <c:v>0.24049999999998736</c:v>
                </c:pt>
                <c:pt idx="1925">
                  <c:v>0.24062499999998735</c:v>
                </c:pt>
                <c:pt idx="1926">
                  <c:v>0.24074999999998734</c:v>
                </c:pt>
                <c:pt idx="1927">
                  <c:v>0.24087499999998732</c:v>
                </c:pt>
                <c:pt idx="1928">
                  <c:v>0.24099999999998731</c:v>
                </c:pt>
                <c:pt idx="1929">
                  <c:v>0.24112499999998729</c:v>
                </c:pt>
                <c:pt idx="1930">
                  <c:v>0.24124999999998728</c:v>
                </c:pt>
                <c:pt idx="1931">
                  <c:v>0.24137499999998727</c:v>
                </c:pt>
                <c:pt idx="1932">
                  <c:v>0.24149999999998725</c:v>
                </c:pt>
                <c:pt idx="1933">
                  <c:v>0.24162499999998724</c:v>
                </c:pt>
                <c:pt idx="1934">
                  <c:v>0.24174999999998723</c:v>
                </c:pt>
                <c:pt idx="1935">
                  <c:v>0.24187499999998721</c:v>
                </c:pt>
                <c:pt idx="1936">
                  <c:v>0.2419999999999872</c:v>
                </c:pt>
                <c:pt idx="1937">
                  <c:v>0.24212499999998718</c:v>
                </c:pt>
                <c:pt idx="1938">
                  <c:v>0.24224999999998717</c:v>
                </c:pt>
                <c:pt idx="1939">
                  <c:v>0.24237499999998716</c:v>
                </c:pt>
                <c:pt idx="1940">
                  <c:v>0.24249999999998714</c:v>
                </c:pt>
                <c:pt idx="1941">
                  <c:v>0.24262499999998713</c:v>
                </c:pt>
                <c:pt idx="1942">
                  <c:v>0.24274999999998711</c:v>
                </c:pt>
                <c:pt idx="1943">
                  <c:v>0.2428749999999871</c:v>
                </c:pt>
                <c:pt idx="1944">
                  <c:v>0.24299999999998709</c:v>
                </c:pt>
                <c:pt idx="1945">
                  <c:v>0.24312499999998707</c:v>
                </c:pt>
                <c:pt idx="1946">
                  <c:v>0.24324999999998706</c:v>
                </c:pt>
                <c:pt idx="1947">
                  <c:v>0.24337499999998705</c:v>
                </c:pt>
                <c:pt idx="1948">
                  <c:v>0.24349999999998703</c:v>
                </c:pt>
                <c:pt idx="1949">
                  <c:v>0.24362499999998702</c:v>
                </c:pt>
                <c:pt idx="1950">
                  <c:v>0.243749999999987</c:v>
                </c:pt>
                <c:pt idx="1951">
                  <c:v>0.24387499999998699</c:v>
                </c:pt>
                <c:pt idx="1952">
                  <c:v>0.24399999999998698</c:v>
                </c:pt>
                <c:pt idx="1953">
                  <c:v>0.24412499999998696</c:v>
                </c:pt>
                <c:pt idx="1954">
                  <c:v>0.24424999999998695</c:v>
                </c:pt>
                <c:pt idx="1955">
                  <c:v>0.24437499999998694</c:v>
                </c:pt>
                <c:pt idx="1956">
                  <c:v>0.24449999999998692</c:v>
                </c:pt>
                <c:pt idx="1957">
                  <c:v>0.24462499999998691</c:v>
                </c:pt>
                <c:pt idx="1958">
                  <c:v>0.24474999999998689</c:v>
                </c:pt>
                <c:pt idx="1959">
                  <c:v>0.24487499999998688</c:v>
                </c:pt>
                <c:pt idx="1960">
                  <c:v>0.24499999999998687</c:v>
                </c:pt>
                <c:pt idx="1961">
                  <c:v>0.24512499999998685</c:v>
                </c:pt>
                <c:pt idx="1962">
                  <c:v>0.24524999999998684</c:v>
                </c:pt>
                <c:pt idx="1963">
                  <c:v>0.24537499999998683</c:v>
                </c:pt>
                <c:pt idx="1964">
                  <c:v>0.24549999999998681</c:v>
                </c:pt>
                <c:pt idx="1965">
                  <c:v>0.2456249999999868</c:v>
                </c:pt>
                <c:pt idx="1966">
                  <c:v>0.24574999999998678</c:v>
                </c:pt>
                <c:pt idx="1967">
                  <c:v>0.24587499999998677</c:v>
                </c:pt>
                <c:pt idx="1968">
                  <c:v>0.24599999999998676</c:v>
                </c:pt>
                <c:pt idx="1969">
                  <c:v>0.24612499999998674</c:v>
                </c:pt>
                <c:pt idx="1970">
                  <c:v>0.24624999999998673</c:v>
                </c:pt>
                <c:pt idx="1971">
                  <c:v>0.24637499999998672</c:v>
                </c:pt>
                <c:pt idx="1972">
                  <c:v>0.2464999999999867</c:v>
                </c:pt>
                <c:pt idx="1973">
                  <c:v>0.24662499999998669</c:v>
                </c:pt>
                <c:pt idx="1974">
                  <c:v>0.24674999999998667</c:v>
                </c:pt>
                <c:pt idx="1975">
                  <c:v>0.24687499999998666</c:v>
                </c:pt>
                <c:pt idx="1976">
                  <c:v>0.24699999999998665</c:v>
                </c:pt>
                <c:pt idx="1977">
                  <c:v>0.24712499999998663</c:v>
                </c:pt>
                <c:pt idx="1978">
                  <c:v>0.24724999999998662</c:v>
                </c:pt>
                <c:pt idx="1979">
                  <c:v>0.24737499999998661</c:v>
                </c:pt>
                <c:pt idx="1980">
                  <c:v>0.24749999999998659</c:v>
                </c:pt>
                <c:pt idx="1981">
                  <c:v>0.24762499999998658</c:v>
                </c:pt>
                <c:pt idx="1982">
                  <c:v>0.24774999999998656</c:v>
                </c:pt>
                <c:pt idx="1983">
                  <c:v>0.24787499999998655</c:v>
                </c:pt>
                <c:pt idx="1984">
                  <c:v>0.24799999999998654</c:v>
                </c:pt>
                <c:pt idx="1985">
                  <c:v>0.24812499999998652</c:v>
                </c:pt>
                <c:pt idx="1986">
                  <c:v>0.24824999999998651</c:v>
                </c:pt>
                <c:pt idx="1987">
                  <c:v>0.2483749999999865</c:v>
                </c:pt>
                <c:pt idx="1988">
                  <c:v>0.24849999999998648</c:v>
                </c:pt>
                <c:pt idx="1989">
                  <c:v>0.24862499999998647</c:v>
                </c:pt>
                <c:pt idx="1990">
                  <c:v>0.24874999999998645</c:v>
                </c:pt>
                <c:pt idx="1991">
                  <c:v>0.24887499999998644</c:v>
                </c:pt>
                <c:pt idx="1992">
                  <c:v>0.24899999999998643</c:v>
                </c:pt>
                <c:pt idx="1993">
                  <c:v>0.24912499999998641</c:v>
                </c:pt>
                <c:pt idx="1994">
                  <c:v>0.2492499999999864</c:v>
                </c:pt>
                <c:pt idx="1995">
                  <c:v>0.24937499999998639</c:v>
                </c:pt>
                <c:pt idx="1996">
                  <c:v>0.24949999999998637</c:v>
                </c:pt>
                <c:pt idx="1997">
                  <c:v>0.24962499999998636</c:v>
                </c:pt>
                <c:pt idx="1998">
                  <c:v>0.24974999999998634</c:v>
                </c:pt>
                <c:pt idx="1999">
                  <c:v>0.24987499999998633</c:v>
                </c:pt>
                <c:pt idx="2000">
                  <c:v>0.24999999999998632</c:v>
                </c:pt>
                <c:pt idx="2001">
                  <c:v>0.25012499999998633</c:v>
                </c:pt>
                <c:pt idx="2002">
                  <c:v>0.25024999999998632</c:v>
                </c:pt>
                <c:pt idx="2003">
                  <c:v>0.2503749999999863</c:v>
                </c:pt>
                <c:pt idx="2004">
                  <c:v>0.25049999999998629</c:v>
                </c:pt>
                <c:pt idx="2005">
                  <c:v>0.25062499999998628</c:v>
                </c:pt>
                <c:pt idx="2006">
                  <c:v>0.25074999999998626</c:v>
                </c:pt>
                <c:pt idx="2007">
                  <c:v>0.25087499999998625</c:v>
                </c:pt>
                <c:pt idx="2008">
                  <c:v>0.25099999999998623</c:v>
                </c:pt>
                <c:pt idx="2009">
                  <c:v>0.25112499999998622</c:v>
                </c:pt>
                <c:pt idx="2010">
                  <c:v>0.25124999999998621</c:v>
                </c:pt>
                <c:pt idx="2011">
                  <c:v>0.25137499999998619</c:v>
                </c:pt>
                <c:pt idx="2012">
                  <c:v>0.25149999999998618</c:v>
                </c:pt>
                <c:pt idx="2013">
                  <c:v>0.25162499999998617</c:v>
                </c:pt>
                <c:pt idx="2014">
                  <c:v>0.25174999999998615</c:v>
                </c:pt>
                <c:pt idx="2015">
                  <c:v>0.25187499999998614</c:v>
                </c:pt>
                <c:pt idx="2016">
                  <c:v>0.25199999999998612</c:v>
                </c:pt>
                <c:pt idx="2017">
                  <c:v>0.25212499999998611</c:v>
                </c:pt>
                <c:pt idx="2018">
                  <c:v>0.2522499999999861</c:v>
                </c:pt>
                <c:pt idx="2019">
                  <c:v>0.25237499999998608</c:v>
                </c:pt>
                <c:pt idx="2020">
                  <c:v>0.25249999999998607</c:v>
                </c:pt>
                <c:pt idx="2021">
                  <c:v>0.25262499999998606</c:v>
                </c:pt>
                <c:pt idx="2022">
                  <c:v>0.25274999999998604</c:v>
                </c:pt>
                <c:pt idx="2023">
                  <c:v>0.25287499999998603</c:v>
                </c:pt>
                <c:pt idx="2024">
                  <c:v>0.25299999999998601</c:v>
                </c:pt>
                <c:pt idx="2025">
                  <c:v>0.253124999999986</c:v>
                </c:pt>
                <c:pt idx="2026">
                  <c:v>0.25324999999998599</c:v>
                </c:pt>
                <c:pt idx="2027">
                  <c:v>0.25337499999998597</c:v>
                </c:pt>
                <c:pt idx="2028">
                  <c:v>0.25349999999998596</c:v>
                </c:pt>
                <c:pt idx="2029">
                  <c:v>0.25362499999998595</c:v>
                </c:pt>
                <c:pt idx="2030">
                  <c:v>0.25374999999998593</c:v>
                </c:pt>
                <c:pt idx="2031">
                  <c:v>0.25387499999998592</c:v>
                </c:pt>
                <c:pt idx="2032">
                  <c:v>0.2539999999999859</c:v>
                </c:pt>
                <c:pt idx="2033">
                  <c:v>0.25412499999998589</c:v>
                </c:pt>
                <c:pt idx="2034">
                  <c:v>0.25424999999998588</c:v>
                </c:pt>
                <c:pt idx="2035">
                  <c:v>0.25437499999998586</c:v>
                </c:pt>
                <c:pt idx="2036">
                  <c:v>0.25449999999998585</c:v>
                </c:pt>
                <c:pt idx="2037">
                  <c:v>0.25462499999998583</c:v>
                </c:pt>
                <c:pt idx="2038">
                  <c:v>0.25474999999998582</c:v>
                </c:pt>
                <c:pt idx="2039">
                  <c:v>0.25487499999998581</c:v>
                </c:pt>
                <c:pt idx="2040">
                  <c:v>0.25499999999998579</c:v>
                </c:pt>
                <c:pt idx="2041">
                  <c:v>0.25512499999998578</c:v>
                </c:pt>
                <c:pt idx="2042">
                  <c:v>0.25524999999998577</c:v>
                </c:pt>
                <c:pt idx="2043">
                  <c:v>0.25537499999998575</c:v>
                </c:pt>
                <c:pt idx="2044">
                  <c:v>0.25549999999998574</c:v>
                </c:pt>
                <c:pt idx="2045">
                  <c:v>0.25562499999998572</c:v>
                </c:pt>
                <c:pt idx="2046">
                  <c:v>0.25574999999998571</c:v>
                </c:pt>
                <c:pt idx="2047">
                  <c:v>0.2558749999999857</c:v>
                </c:pt>
                <c:pt idx="2048">
                  <c:v>0.25599999999998568</c:v>
                </c:pt>
                <c:pt idx="2049">
                  <c:v>0.25612499999998567</c:v>
                </c:pt>
                <c:pt idx="2050">
                  <c:v>0.25624999999998566</c:v>
                </c:pt>
                <c:pt idx="2051">
                  <c:v>0.25637499999998564</c:v>
                </c:pt>
                <c:pt idx="2052">
                  <c:v>0.25649999999998563</c:v>
                </c:pt>
                <c:pt idx="2053">
                  <c:v>0.25662499999998561</c:v>
                </c:pt>
                <c:pt idx="2054">
                  <c:v>0.2567499999999856</c:v>
                </c:pt>
                <c:pt idx="2055">
                  <c:v>0.25687499999998559</c:v>
                </c:pt>
                <c:pt idx="2056">
                  <c:v>0.25699999999998557</c:v>
                </c:pt>
                <c:pt idx="2057">
                  <c:v>0.25712499999998556</c:v>
                </c:pt>
                <c:pt idx="2058">
                  <c:v>0.25724999999998555</c:v>
                </c:pt>
                <c:pt idx="2059">
                  <c:v>0.25737499999998553</c:v>
                </c:pt>
                <c:pt idx="2060">
                  <c:v>0.25749999999998552</c:v>
                </c:pt>
                <c:pt idx="2061">
                  <c:v>0.2576249999999855</c:v>
                </c:pt>
                <c:pt idx="2062">
                  <c:v>0.25774999999998549</c:v>
                </c:pt>
                <c:pt idx="2063">
                  <c:v>0.25787499999998548</c:v>
                </c:pt>
                <c:pt idx="2064">
                  <c:v>0.25799999999998546</c:v>
                </c:pt>
                <c:pt idx="2065">
                  <c:v>0.25812499999998545</c:v>
                </c:pt>
                <c:pt idx="2066">
                  <c:v>0.25824999999998544</c:v>
                </c:pt>
                <c:pt idx="2067">
                  <c:v>0.25837499999998542</c:v>
                </c:pt>
                <c:pt idx="2068">
                  <c:v>0.25849999999998541</c:v>
                </c:pt>
                <c:pt idx="2069">
                  <c:v>0.25862499999998539</c:v>
                </c:pt>
                <c:pt idx="2070">
                  <c:v>0.25874999999998538</c:v>
                </c:pt>
                <c:pt idx="2071">
                  <c:v>0.25887499999998537</c:v>
                </c:pt>
                <c:pt idx="2072">
                  <c:v>0.25899999999998535</c:v>
                </c:pt>
                <c:pt idx="2073">
                  <c:v>0.25912499999998534</c:v>
                </c:pt>
                <c:pt idx="2074">
                  <c:v>0.25924999999998533</c:v>
                </c:pt>
                <c:pt idx="2075">
                  <c:v>0.25937499999998531</c:v>
                </c:pt>
                <c:pt idx="2076">
                  <c:v>0.2594999999999853</c:v>
                </c:pt>
                <c:pt idx="2077">
                  <c:v>0.25962499999998528</c:v>
                </c:pt>
                <c:pt idx="2078">
                  <c:v>0.25974999999998527</c:v>
                </c:pt>
                <c:pt idx="2079">
                  <c:v>0.25987499999998526</c:v>
                </c:pt>
                <c:pt idx="2080">
                  <c:v>0.25999999999998524</c:v>
                </c:pt>
                <c:pt idx="2081">
                  <c:v>0.26012499999998523</c:v>
                </c:pt>
                <c:pt idx="2082">
                  <c:v>0.26024999999998522</c:v>
                </c:pt>
                <c:pt idx="2083">
                  <c:v>0.2603749999999852</c:v>
                </c:pt>
                <c:pt idx="2084">
                  <c:v>0.26049999999998519</c:v>
                </c:pt>
                <c:pt idx="2085">
                  <c:v>0.26062499999998517</c:v>
                </c:pt>
                <c:pt idx="2086">
                  <c:v>0.26074999999998516</c:v>
                </c:pt>
                <c:pt idx="2087">
                  <c:v>0.26087499999998515</c:v>
                </c:pt>
                <c:pt idx="2088">
                  <c:v>0.26099999999998513</c:v>
                </c:pt>
                <c:pt idx="2089">
                  <c:v>0.26112499999998512</c:v>
                </c:pt>
                <c:pt idx="2090">
                  <c:v>0.26124999999998511</c:v>
                </c:pt>
                <c:pt idx="2091">
                  <c:v>0.26137499999998509</c:v>
                </c:pt>
                <c:pt idx="2092">
                  <c:v>0.26149999999998508</c:v>
                </c:pt>
                <c:pt idx="2093">
                  <c:v>0.26162499999998506</c:v>
                </c:pt>
                <c:pt idx="2094">
                  <c:v>0.26174999999998505</c:v>
                </c:pt>
                <c:pt idx="2095">
                  <c:v>0.26187499999998504</c:v>
                </c:pt>
                <c:pt idx="2096">
                  <c:v>0.26199999999998502</c:v>
                </c:pt>
                <c:pt idx="2097">
                  <c:v>0.26212499999998501</c:v>
                </c:pt>
                <c:pt idx="2098">
                  <c:v>0.262249999999985</c:v>
                </c:pt>
                <c:pt idx="2099">
                  <c:v>0.26237499999998498</c:v>
                </c:pt>
                <c:pt idx="2100">
                  <c:v>0.26249999999998497</c:v>
                </c:pt>
                <c:pt idx="2101">
                  <c:v>0.26262499999998495</c:v>
                </c:pt>
                <c:pt idx="2102">
                  <c:v>0.26274999999998494</c:v>
                </c:pt>
                <c:pt idx="2103">
                  <c:v>0.26287499999998493</c:v>
                </c:pt>
                <c:pt idx="2104">
                  <c:v>0.26299999999998491</c:v>
                </c:pt>
                <c:pt idx="2105">
                  <c:v>0.2631249999999849</c:v>
                </c:pt>
                <c:pt idx="2106">
                  <c:v>0.26324999999998488</c:v>
                </c:pt>
                <c:pt idx="2107">
                  <c:v>0.26337499999998487</c:v>
                </c:pt>
                <c:pt idx="2108">
                  <c:v>0.26349999999998486</c:v>
                </c:pt>
                <c:pt idx="2109">
                  <c:v>0.26362499999998484</c:v>
                </c:pt>
                <c:pt idx="2110">
                  <c:v>0.26374999999998483</c:v>
                </c:pt>
                <c:pt idx="2111">
                  <c:v>0.26387499999998482</c:v>
                </c:pt>
                <c:pt idx="2112">
                  <c:v>0.2639999999999848</c:v>
                </c:pt>
                <c:pt idx="2113">
                  <c:v>0.26412499999998479</c:v>
                </c:pt>
                <c:pt idx="2114">
                  <c:v>0.26424999999998477</c:v>
                </c:pt>
                <c:pt idx="2115">
                  <c:v>0.26437499999998476</c:v>
                </c:pt>
                <c:pt idx="2116">
                  <c:v>0.26449999999998475</c:v>
                </c:pt>
                <c:pt idx="2117">
                  <c:v>0.26462499999998473</c:v>
                </c:pt>
                <c:pt idx="2118">
                  <c:v>0.26474999999998472</c:v>
                </c:pt>
                <c:pt idx="2119">
                  <c:v>0.26487499999998471</c:v>
                </c:pt>
                <c:pt idx="2120">
                  <c:v>0.26499999999998469</c:v>
                </c:pt>
                <c:pt idx="2121">
                  <c:v>0.26512499999998468</c:v>
                </c:pt>
                <c:pt idx="2122">
                  <c:v>0.26524999999998466</c:v>
                </c:pt>
                <c:pt idx="2123">
                  <c:v>0.26537499999998465</c:v>
                </c:pt>
                <c:pt idx="2124">
                  <c:v>0.26549999999998464</c:v>
                </c:pt>
                <c:pt idx="2125">
                  <c:v>0.26562499999998462</c:v>
                </c:pt>
                <c:pt idx="2126">
                  <c:v>0.26574999999998461</c:v>
                </c:pt>
                <c:pt idx="2127">
                  <c:v>0.2658749999999846</c:v>
                </c:pt>
                <c:pt idx="2128">
                  <c:v>0.26599999999998458</c:v>
                </c:pt>
                <c:pt idx="2129">
                  <c:v>0.26612499999998457</c:v>
                </c:pt>
                <c:pt idx="2130">
                  <c:v>0.26624999999998455</c:v>
                </c:pt>
                <c:pt idx="2131">
                  <c:v>0.26637499999998454</c:v>
                </c:pt>
                <c:pt idx="2132">
                  <c:v>0.26649999999998453</c:v>
                </c:pt>
                <c:pt idx="2133">
                  <c:v>0.26662499999998451</c:v>
                </c:pt>
                <c:pt idx="2134">
                  <c:v>0.2667499999999845</c:v>
                </c:pt>
                <c:pt idx="2135">
                  <c:v>0.26687499999998449</c:v>
                </c:pt>
                <c:pt idx="2136">
                  <c:v>0.26699999999998447</c:v>
                </c:pt>
                <c:pt idx="2137">
                  <c:v>0.26712499999998446</c:v>
                </c:pt>
                <c:pt idx="2138">
                  <c:v>0.26724999999998444</c:v>
                </c:pt>
                <c:pt idx="2139">
                  <c:v>0.26737499999998443</c:v>
                </c:pt>
                <c:pt idx="2140">
                  <c:v>0.26749999999998442</c:v>
                </c:pt>
                <c:pt idx="2141">
                  <c:v>0.2676249999999844</c:v>
                </c:pt>
                <c:pt idx="2142">
                  <c:v>0.26774999999998439</c:v>
                </c:pt>
                <c:pt idx="2143">
                  <c:v>0.26787499999998438</c:v>
                </c:pt>
                <c:pt idx="2144">
                  <c:v>0.26799999999998436</c:v>
                </c:pt>
                <c:pt idx="2145">
                  <c:v>0.26812499999998435</c:v>
                </c:pt>
                <c:pt idx="2146">
                  <c:v>0.26824999999998433</c:v>
                </c:pt>
                <c:pt idx="2147">
                  <c:v>0.26837499999998432</c:v>
                </c:pt>
                <c:pt idx="2148">
                  <c:v>0.26849999999998431</c:v>
                </c:pt>
                <c:pt idx="2149">
                  <c:v>0.26862499999998429</c:v>
                </c:pt>
                <c:pt idx="2150">
                  <c:v>0.26874999999998428</c:v>
                </c:pt>
                <c:pt idx="2151">
                  <c:v>0.26887499999998427</c:v>
                </c:pt>
                <c:pt idx="2152">
                  <c:v>0.26899999999998425</c:v>
                </c:pt>
                <c:pt idx="2153">
                  <c:v>0.26912499999998424</c:v>
                </c:pt>
                <c:pt idx="2154">
                  <c:v>0.26924999999998422</c:v>
                </c:pt>
                <c:pt idx="2155">
                  <c:v>0.26937499999998421</c:v>
                </c:pt>
                <c:pt idx="2156">
                  <c:v>0.2694999999999842</c:v>
                </c:pt>
                <c:pt idx="2157">
                  <c:v>0.26962499999998418</c:v>
                </c:pt>
                <c:pt idx="2158">
                  <c:v>0.26974999999998417</c:v>
                </c:pt>
                <c:pt idx="2159">
                  <c:v>0.26987499999998416</c:v>
                </c:pt>
                <c:pt idx="2160">
                  <c:v>0.26999999999998414</c:v>
                </c:pt>
                <c:pt idx="2161">
                  <c:v>0.27012499999998413</c:v>
                </c:pt>
                <c:pt idx="2162">
                  <c:v>0.27024999999998411</c:v>
                </c:pt>
                <c:pt idx="2163">
                  <c:v>0.2703749999999841</c:v>
                </c:pt>
                <c:pt idx="2164">
                  <c:v>0.27049999999998409</c:v>
                </c:pt>
                <c:pt idx="2165">
                  <c:v>0.27062499999998407</c:v>
                </c:pt>
                <c:pt idx="2166">
                  <c:v>0.27074999999998406</c:v>
                </c:pt>
                <c:pt idx="2167">
                  <c:v>0.27087499999998405</c:v>
                </c:pt>
                <c:pt idx="2168">
                  <c:v>0.27099999999998403</c:v>
                </c:pt>
                <c:pt idx="2169">
                  <c:v>0.27112499999998402</c:v>
                </c:pt>
                <c:pt idx="2170">
                  <c:v>0.271249999999984</c:v>
                </c:pt>
                <c:pt idx="2171">
                  <c:v>0.27137499999998399</c:v>
                </c:pt>
                <c:pt idx="2172">
                  <c:v>0.27149999999998398</c:v>
                </c:pt>
                <c:pt idx="2173">
                  <c:v>0.27162499999998396</c:v>
                </c:pt>
                <c:pt idx="2174">
                  <c:v>0.27174999999998395</c:v>
                </c:pt>
                <c:pt idx="2175">
                  <c:v>0.27187499999998394</c:v>
                </c:pt>
                <c:pt idx="2176">
                  <c:v>0.27199999999998392</c:v>
                </c:pt>
                <c:pt idx="2177">
                  <c:v>0.27212499999998391</c:v>
                </c:pt>
                <c:pt idx="2178">
                  <c:v>0.27224999999998389</c:v>
                </c:pt>
                <c:pt idx="2179">
                  <c:v>0.27237499999998388</c:v>
                </c:pt>
                <c:pt idx="2180">
                  <c:v>0.27249999999998387</c:v>
                </c:pt>
                <c:pt idx="2181">
                  <c:v>0.27262499999998385</c:v>
                </c:pt>
                <c:pt idx="2182">
                  <c:v>0.27274999999998384</c:v>
                </c:pt>
                <c:pt idx="2183">
                  <c:v>0.27287499999998382</c:v>
                </c:pt>
                <c:pt idx="2184">
                  <c:v>0.27299999999998381</c:v>
                </c:pt>
                <c:pt idx="2185">
                  <c:v>0.2731249999999838</c:v>
                </c:pt>
                <c:pt idx="2186">
                  <c:v>0.27324999999998378</c:v>
                </c:pt>
                <c:pt idx="2187">
                  <c:v>0.27337499999998377</c:v>
                </c:pt>
                <c:pt idx="2188">
                  <c:v>0.27349999999998376</c:v>
                </c:pt>
                <c:pt idx="2189">
                  <c:v>0.27362499999998374</c:v>
                </c:pt>
                <c:pt idx="2190">
                  <c:v>0.27374999999998373</c:v>
                </c:pt>
                <c:pt idx="2191">
                  <c:v>0.27387499999998371</c:v>
                </c:pt>
                <c:pt idx="2192">
                  <c:v>0.2739999999999837</c:v>
                </c:pt>
                <c:pt idx="2193">
                  <c:v>0.27412499999998369</c:v>
                </c:pt>
                <c:pt idx="2194">
                  <c:v>0.27424999999998367</c:v>
                </c:pt>
                <c:pt idx="2195">
                  <c:v>0.27437499999998366</c:v>
                </c:pt>
                <c:pt idx="2196">
                  <c:v>0.27449999999998365</c:v>
                </c:pt>
                <c:pt idx="2197">
                  <c:v>0.27462499999998363</c:v>
                </c:pt>
                <c:pt idx="2198">
                  <c:v>0.27474999999998362</c:v>
                </c:pt>
                <c:pt idx="2199">
                  <c:v>0.2748749999999836</c:v>
                </c:pt>
                <c:pt idx="2200">
                  <c:v>0.27499999999998359</c:v>
                </c:pt>
                <c:pt idx="2201">
                  <c:v>0.27512499999998358</c:v>
                </c:pt>
                <c:pt idx="2202">
                  <c:v>0.27524999999998356</c:v>
                </c:pt>
                <c:pt idx="2203">
                  <c:v>0.27537499999998355</c:v>
                </c:pt>
                <c:pt idx="2204">
                  <c:v>0.27549999999998354</c:v>
                </c:pt>
                <c:pt idx="2205">
                  <c:v>0.27562499999998352</c:v>
                </c:pt>
                <c:pt idx="2206">
                  <c:v>0.27574999999998351</c:v>
                </c:pt>
                <c:pt idx="2207">
                  <c:v>0.27587499999998349</c:v>
                </c:pt>
                <c:pt idx="2208">
                  <c:v>0.27599999999998348</c:v>
                </c:pt>
                <c:pt idx="2209">
                  <c:v>0.27612499999998347</c:v>
                </c:pt>
                <c:pt idx="2210">
                  <c:v>0.27624999999998345</c:v>
                </c:pt>
                <c:pt idx="2211">
                  <c:v>0.27637499999998344</c:v>
                </c:pt>
                <c:pt idx="2212">
                  <c:v>0.27649999999998343</c:v>
                </c:pt>
                <c:pt idx="2213">
                  <c:v>0.27662499999998341</c:v>
                </c:pt>
                <c:pt idx="2214">
                  <c:v>0.2767499999999834</c:v>
                </c:pt>
                <c:pt idx="2215">
                  <c:v>0.27687499999998338</c:v>
                </c:pt>
                <c:pt idx="2216">
                  <c:v>0.27699999999998337</c:v>
                </c:pt>
                <c:pt idx="2217">
                  <c:v>0.27712499999998336</c:v>
                </c:pt>
                <c:pt idx="2218">
                  <c:v>0.27724999999998334</c:v>
                </c:pt>
                <c:pt idx="2219">
                  <c:v>0.27737499999998333</c:v>
                </c:pt>
                <c:pt idx="2220">
                  <c:v>0.27749999999998332</c:v>
                </c:pt>
                <c:pt idx="2221">
                  <c:v>0.2776249999999833</c:v>
                </c:pt>
                <c:pt idx="2222">
                  <c:v>0.27774999999998329</c:v>
                </c:pt>
                <c:pt idx="2223">
                  <c:v>0.27787499999998327</c:v>
                </c:pt>
                <c:pt idx="2224">
                  <c:v>0.27799999999998326</c:v>
                </c:pt>
                <c:pt idx="2225">
                  <c:v>0.27812499999998325</c:v>
                </c:pt>
                <c:pt idx="2226">
                  <c:v>0.27824999999998323</c:v>
                </c:pt>
                <c:pt idx="2227">
                  <c:v>0.27837499999998322</c:v>
                </c:pt>
                <c:pt idx="2228">
                  <c:v>0.27849999999998321</c:v>
                </c:pt>
                <c:pt idx="2229">
                  <c:v>0.27862499999998319</c:v>
                </c:pt>
                <c:pt idx="2230">
                  <c:v>0.27874999999998318</c:v>
                </c:pt>
                <c:pt idx="2231">
                  <c:v>0.27887499999998316</c:v>
                </c:pt>
                <c:pt idx="2232">
                  <c:v>0.27899999999998315</c:v>
                </c:pt>
                <c:pt idx="2233">
                  <c:v>0.27912499999998314</c:v>
                </c:pt>
                <c:pt idx="2234">
                  <c:v>0.27924999999998312</c:v>
                </c:pt>
                <c:pt idx="2235">
                  <c:v>0.27937499999998311</c:v>
                </c:pt>
                <c:pt idx="2236">
                  <c:v>0.2794999999999831</c:v>
                </c:pt>
                <c:pt idx="2237">
                  <c:v>0.27962499999998308</c:v>
                </c:pt>
                <c:pt idx="2238">
                  <c:v>0.27974999999998307</c:v>
                </c:pt>
                <c:pt idx="2239">
                  <c:v>0.27987499999998305</c:v>
                </c:pt>
                <c:pt idx="2240">
                  <c:v>0.27999999999998304</c:v>
                </c:pt>
                <c:pt idx="2241">
                  <c:v>0.28012499999998303</c:v>
                </c:pt>
                <c:pt idx="2242">
                  <c:v>0.28024999999998301</c:v>
                </c:pt>
                <c:pt idx="2243">
                  <c:v>0.280374999999983</c:v>
                </c:pt>
                <c:pt idx="2244">
                  <c:v>0.28049999999998299</c:v>
                </c:pt>
                <c:pt idx="2245">
                  <c:v>0.28062499999998297</c:v>
                </c:pt>
                <c:pt idx="2246">
                  <c:v>0.28074999999998296</c:v>
                </c:pt>
                <c:pt idx="2247">
                  <c:v>0.28087499999998294</c:v>
                </c:pt>
                <c:pt idx="2248">
                  <c:v>0.28099999999998293</c:v>
                </c:pt>
                <c:pt idx="2249">
                  <c:v>0.28112499999998292</c:v>
                </c:pt>
                <c:pt idx="2250">
                  <c:v>0.2812499999999829</c:v>
                </c:pt>
                <c:pt idx="2251">
                  <c:v>0.28137499999998289</c:v>
                </c:pt>
                <c:pt idx="2252">
                  <c:v>0.28149999999998288</c:v>
                </c:pt>
                <c:pt idx="2253">
                  <c:v>0.28162499999998286</c:v>
                </c:pt>
                <c:pt idx="2254">
                  <c:v>0.28174999999998285</c:v>
                </c:pt>
                <c:pt idx="2255">
                  <c:v>0.28187499999998283</c:v>
                </c:pt>
                <c:pt idx="2256">
                  <c:v>0.28199999999998282</c:v>
                </c:pt>
                <c:pt idx="2257">
                  <c:v>0.28212499999998281</c:v>
                </c:pt>
                <c:pt idx="2258">
                  <c:v>0.28224999999998279</c:v>
                </c:pt>
                <c:pt idx="2259">
                  <c:v>0.28237499999998278</c:v>
                </c:pt>
                <c:pt idx="2260">
                  <c:v>0.28249999999998276</c:v>
                </c:pt>
                <c:pt idx="2261">
                  <c:v>0.28262499999998275</c:v>
                </c:pt>
                <c:pt idx="2262">
                  <c:v>0.28274999999998274</c:v>
                </c:pt>
                <c:pt idx="2263">
                  <c:v>0.28287499999998272</c:v>
                </c:pt>
                <c:pt idx="2264">
                  <c:v>0.28299999999998271</c:v>
                </c:pt>
                <c:pt idx="2265">
                  <c:v>0.2831249999999827</c:v>
                </c:pt>
                <c:pt idx="2266">
                  <c:v>0.28324999999998268</c:v>
                </c:pt>
                <c:pt idx="2267">
                  <c:v>0.28337499999998267</c:v>
                </c:pt>
                <c:pt idx="2268">
                  <c:v>0.28349999999998265</c:v>
                </c:pt>
                <c:pt idx="2269">
                  <c:v>0.28362499999998264</c:v>
                </c:pt>
                <c:pt idx="2270">
                  <c:v>0.28374999999998263</c:v>
                </c:pt>
                <c:pt idx="2271">
                  <c:v>0.28387499999998261</c:v>
                </c:pt>
                <c:pt idx="2272">
                  <c:v>0.2839999999999826</c:v>
                </c:pt>
                <c:pt idx="2273">
                  <c:v>0.28412499999998259</c:v>
                </c:pt>
                <c:pt idx="2274">
                  <c:v>0.28424999999998257</c:v>
                </c:pt>
                <c:pt idx="2275">
                  <c:v>0.28437499999998256</c:v>
                </c:pt>
                <c:pt idx="2276">
                  <c:v>0.28449999999998254</c:v>
                </c:pt>
                <c:pt idx="2277">
                  <c:v>0.28462499999998253</c:v>
                </c:pt>
                <c:pt idx="2278">
                  <c:v>0.28474999999998252</c:v>
                </c:pt>
                <c:pt idx="2279">
                  <c:v>0.2848749999999825</c:v>
                </c:pt>
                <c:pt idx="2280">
                  <c:v>0.28499999999998249</c:v>
                </c:pt>
                <c:pt idx="2281">
                  <c:v>0.28512499999998248</c:v>
                </c:pt>
                <c:pt idx="2282">
                  <c:v>0.28524999999998246</c:v>
                </c:pt>
                <c:pt idx="2283">
                  <c:v>0.28537499999998245</c:v>
                </c:pt>
                <c:pt idx="2284">
                  <c:v>0.28549999999998243</c:v>
                </c:pt>
                <c:pt idx="2285">
                  <c:v>0.28562499999998242</c:v>
                </c:pt>
                <c:pt idx="2286">
                  <c:v>0.28574999999998241</c:v>
                </c:pt>
                <c:pt idx="2287">
                  <c:v>0.28587499999998239</c:v>
                </c:pt>
                <c:pt idx="2288">
                  <c:v>0.28599999999998238</c:v>
                </c:pt>
                <c:pt idx="2289">
                  <c:v>0.28612499999998237</c:v>
                </c:pt>
                <c:pt idx="2290">
                  <c:v>0.28624999999998235</c:v>
                </c:pt>
                <c:pt idx="2291">
                  <c:v>0.28637499999998234</c:v>
                </c:pt>
                <c:pt idx="2292">
                  <c:v>0.28649999999998232</c:v>
                </c:pt>
                <c:pt idx="2293">
                  <c:v>0.28662499999998231</c:v>
                </c:pt>
                <c:pt idx="2294">
                  <c:v>0.2867499999999823</c:v>
                </c:pt>
                <c:pt idx="2295">
                  <c:v>0.28687499999998228</c:v>
                </c:pt>
                <c:pt idx="2296">
                  <c:v>0.28699999999998227</c:v>
                </c:pt>
                <c:pt idx="2297">
                  <c:v>0.28712499999998226</c:v>
                </c:pt>
                <c:pt idx="2298">
                  <c:v>0.28724999999998224</c:v>
                </c:pt>
                <c:pt idx="2299">
                  <c:v>0.28737499999998223</c:v>
                </c:pt>
                <c:pt idx="2300">
                  <c:v>0.28749999999998221</c:v>
                </c:pt>
                <c:pt idx="2301">
                  <c:v>0.2876249999999822</c:v>
                </c:pt>
                <c:pt idx="2302">
                  <c:v>0.28774999999998219</c:v>
                </c:pt>
                <c:pt idx="2303">
                  <c:v>0.28787499999998217</c:v>
                </c:pt>
                <c:pt idx="2304">
                  <c:v>0.28799999999998216</c:v>
                </c:pt>
                <c:pt idx="2305">
                  <c:v>0.28812499999998215</c:v>
                </c:pt>
                <c:pt idx="2306">
                  <c:v>0.28824999999998213</c:v>
                </c:pt>
                <c:pt idx="2307">
                  <c:v>0.28837499999998212</c:v>
                </c:pt>
                <c:pt idx="2308">
                  <c:v>0.2884999999999821</c:v>
                </c:pt>
                <c:pt idx="2309">
                  <c:v>0.28862499999998209</c:v>
                </c:pt>
                <c:pt idx="2310">
                  <c:v>0.28874999999998208</c:v>
                </c:pt>
                <c:pt idx="2311">
                  <c:v>0.28887499999998206</c:v>
                </c:pt>
                <c:pt idx="2312">
                  <c:v>0.28899999999998205</c:v>
                </c:pt>
                <c:pt idx="2313">
                  <c:v>0.28912499999998204</c:v>
                </c:pt>
                <c:pt idx="2314">
                  <c:v>0.28924999999998202</c:v>
                </c:pt>
                <c:pt idx="2315">
                  <c:v>0.28937499999998201</c:v>
                </c:pt>
                <c:pt idx="2316">
                  <c:v>0.28949999999998199</c:v>
                </c:pt>
                <c:pt idx="2317">
                  <c:v>0.28962499999998198</c:v>
                </c:pt>
                <c:pt idx="2318">
                  <c:v>0.28974999999998197</c:v>
                </c:pt>
                <c:pt idx="2319">
                  <c:v>0.28987499999998195</c:v>
                </c:pt>
                <c:pt idx="2320">
                  <c:v>0.28999999999998194</c:v>
                </c:pt>
                <c:pt idx="2321">
                  <c:v>0.29012499999998193</c:v>
                </c:pt>
                <c:pt idx="2322">
                  <c:v>0.29024999999998191</c:v>
                </c:pt>
                <c:pt idx="2323">
                  <c:v>0.2903749999999819</c:v>
                </c:pt>
                <c:pt idx="2324">
                  <c:v>0.29049999999998188</c:v>
                </c:pt>
                <c:pt idx="2325">
                  <c:v>0.29062499999998187</c:v>
                </c:pt>
                <c:pt idx="2326">
                  <c:v>0.29074999999998186</c:v>
                </c:pt>
                <c:pt idx="2327">
                  <c:v>0.29087499999998184</c:v>
                </c:pt>
                <c:pt idx="2328">
                  <c:v>0.29099999999998183</c:v>
                </c:pt>
                <c:pt idx="2329">
                  <c:v>0.29112499999998181</c:v>
                </c:pt>
                <c:pt idx="2330">
                  <c:v>0.2912499999999818</c:v>
                </c:pt>
                <c:pt idx="2331">
                  <c:v>0.29137499999998179</c:v>
                </c:pt>
                <c:pt idx="2332">
                  <c:v>0.29149999999998177</c:v>
                </c:pt>
                <c:pt idx="2333">
                  <c:v>0.29162499999998176</c:v>
                </c:pt>
                <c:pt idx="2334">
                  <c:v>0.29174999999998175</c:v>
                </c:pt>
                <c:pt idx="2335">
                  <c:v>0.29187499999998173</c:v>
                </c:pt>
                <c:pt idx="2336">
                  <c:v>0.29199999999998172</c:v>
                </c:pt>
                <c:pt idx="2337">
                  <c:v>0.2921249999999817</c:v>
                </c:pt>
                <c:pt idx="2338">
                  <c:v>0.29224999999998169</c:v>
                </c:pt>
                <c:pt idx="2339">
                  <c:v>0.29237499999998168</c:v>
                </c:pt>
                <c:pt idx="2340">
                  <c:v>0.29249999999998166</c:v>
                </c:pt>
                <c:pt idx="2341">
                  <c:v>0.29262499999998165</c:v>
                </c:pt>
                <c:pt idx="2342">
                  <c:v>0.29274999999998164</c:v>
                </c:pt>
                <c:pt idx="2343">
                  <c:v>0.29287499999998162</c:v>
                </c:pt>
                <c:pt idx="2344">
                  <c:v>0.29299999999998161</c:v>
                </c:pt>
                <c:pt idx="2345">
                  <c:v>0.29312499999998159</c:v>
                </c:pt>
                <c:pt idx="2346">
                  <c:v>0.29324999999998158</c:v>
                </c:pt>
                <c:pt idx="2347">
                  <c:v>0.29337499999998157</c:v>
                </c:pt>
                <c:pt idx="2348">
                  <c:v>0.29349999999998155</c:v>
                </c:pt>
                <c:pt idx="2349">
                  <c:v>0.29362499999998154</c:v>
                </c:pt>
                <c:pt idx="2350">
                  <c:v>0.29374999999998153</c:v>
                </c:pt>
                <c:pt idx="2351">
                  <c:v>0.29387499999998151</c:v>
                </c:pt>
                <c:pt idx="2352">
                  <c:v>0.2939999999999815</c:v>
                </c:pt>
                <c:pt idx="2353">
                  <c:v>0.29412499999998148</c:v>
                </c:pt>
                <c:pt idx="2354">
                  <c:v>0.29424999999998147</c:v>
                </c:pt>
                <c:pt idx="2355">
                  <c:v>0.29437499999998146</c:v>
                </c:pt>
                <c:pt idx="2356">
                  <c:v>0.29449999999998144</c:v>
                </c:pt>
                <c:pt idx="2357">
                  <c:v>0.29462499999998143</c:v>
                </c:pt>
                <c:pt idx="2358">
                  <c:v>0.29474999999998142</c:v>
                </c:pt>
                <c:pt idx="2359">
                  <c:v>0.2948749999999814</c:v>
                </c:pt>
                <c:pt idx="2360">
                  <c:v>0.29499999999998139</c:v>
                </c:pt>
                <c:pt idx="2361">
                  <c:v>0.29512499999998137</c:v>
                </c:pt>
                <c:pt idx="2362">
                  <c:v>0.29524999999998136</c:v>
                </c:pt>
                <c:pt idx="2363">
                  <c:v>0.29537499999998135</c:v>
                </c:pt>
                <c:pt idx="2364">
                  <c:v>0.29549999999998133</c:v>
                </c:pt>
                <c:pt idx="2365">
                  <c:v>0.29562499999998132</c:v>
                </c:pt>
                <c:pt idx="2366">
                  <c:v>0.29574999999998131</c:v>
                </c:pt>
                <c:pt idx="2367">
                  <c:v>0.29587499999998129</c:v>
                </c:pt>
                <c:pt idx="2368">
                  <c:v>0.29599999999998128</c:v>
                </c:pt>
                <c:pt idx="2369">
                  <c:v>0.29612499999998126</c:v>
                </c:pt>
                <c:pt idx="2370">
                  <c:v>0.29624999999998125</c:v>
                </c:pt>
                <c:pt idx="2371">
                  <c:v>0.29637499999998124</c:v>
                </c:pt>
                <c:pt idx="2372">
                  <c:v>0.29649999999998122</c:v>
                </c:pt>
                <c:pt idx="2373">
                  <c:v>0.29662499999998121</c:v>
                </c:pt>
                <c:pt idx="2374">
                  <c:v>0.2967499999999812</c:v>
                </c:pt>
                <c:pt idx="2375">
                  <c:v>0.29687499999998118</c:v>
                </c:pt>
                <c:pt idx="2376">
                  <c:v>0.29699999999998117</c:v>
                </c:pt>
                <c:pt idx="2377">
                  <c:v>0.29712499999998115</c:v>
                </c:pt>
                <c:pt idx="2378">
                  <c:v>0.29724999999998114</c:v>
                </c:pt>
                <c:pt idx="2379">
                  <c:v>0.29737499999998113</c:v>
                </c:pt>
                <c:pt idx="2380">
                  <c:v>0.29749999999998111</c:v>
                </c:pt>
                <c:pt idx="2381">
                  <c:v>0.2976249999999811</c:v>
                </c:pt>
                <c:pt idx="2382">
                  <c:v>0.29774999999998109</c:v>
                </c:pt>
                <c:pt idx="2383">
                  <c:v>0.29787499999998107</c:v>
                </c:pt>
                <c:pt idx="2384">
                  <c:v>0.29799999999998106</c:v>
                </c:pt>
                <c:pt idx="2385">
                  <c:v>0.29812499999998104</c:v>
                </c:pt>
                <c:pt idx="2386">
                  <c:v>0.29824999999998103</c:v>
                </c:pt>
                <c:pt idx="2387">
                  <c:v>0.29837499999998102</c:v>
                </c:pt>
                <c:pt idx="2388">
                  <c:v>0.298499999999981</c:v>
                </c:pt>
                <c:pt idx="2389">
                  <c:v>0.29862499999998099</c:v>
                </c:pt>
                <c:pt idx="2390">
                  <c:v>0.29874999999998098</c:v>
                </c:pt>
                <c:pt idx="2391">
                  <c:v>0.29887499999998096</c:v>
                </c:pt>
                <c:pt idx="2392">
                  <c:v>0.29899999999998095</c:v>
                </c:pt>
                <c:pt idx="2393">
                  <c:v>0.29912499999998093</c:v>
                </c:pt>
                <c:pt idx="2394">
                  <c:v>0.29924999999998092</c:v>
                </c:pt>
                <c:pt idx="2395">
                  <c:v>0.29937499999998091</c:v>
                </c:pt>
                <c:pt idx="2396">
                  <c:v>0.29949999999998089</c:v>
                </c:pt>
                <c:pt idx="2397">
                  <c:v>0.29962499999998088</c:v>
                </c:pt>
                <c:pt idx="2398">
                  <c:v>0.29974999999998087</c:v>
                </c:pt>
                <c:pt idx="2399">
                  <c:v>0.29987499999998085</c:v>
                </c:pt>
                <c:pt idx="2400">
                  <c:v>0.29999999999998084</c:v>
                </c:pt>
                <c:pt idx="2401">
                  <c:v>0.30012499999998082</c:v>
                </c:pt>
                <c:pt idx="2402">
                  <c:v>0.30024999999998081</c:v>
                </c:pt>
                <c:pt idx="2403">
                  <c:v>0.3003749999999808</c:v>
                </c:pt>
                <c:pt idx="2404">
                  <c:v>0.30049999999998078</c:v>
                </c:pt>
                <c:pt idx="2405">
                  <c:v>0.30062499999998077</c:v>
                </c:pt>
                <c:pt idx="2406">
                  <c:v>0.30074999999998075</c:v>
                </c:pt>
                <c:pt idx="2407">
                  <c:v>0.30087499999998074</c:v>
                </c:pt>
                <c:pt idx="2408">
                  <c:v>0.30099999999998073</c:v>
                </c:pt>
                <c:pt idx="2409">
                  <c:v>0.30112499999998071</c:v>
                </c:pt>
                <c:pt idx="2410">
                  <c:v>0.3012499999999807</c:v>
                </c:pt>
                <c:pt idx="2411">
                  <c:v>0.30137499999998069</c:v>
                </c:pt>
                <c:pt idx="2412">
                  <c:v>0.30149999999998067</c:v>
                </c:pt>
                <c:pt idx="2413">
                  <c:v>0.30162499999998066</c:v>
                </c:pt>
                <c:pt idx="2414">
                  <c:v>0.30174999999998064</c:v>
                </c:pt>
                <c:pt idx="2415">
                  <c:v>0.30187499999998063</c:v>
                </c:pt>
                <c:pt idx="2416">
                  <c:v>0.30199999999998062</c:v>
                </c:pt>
                <c:pt idx="2417">
                  <c:v>0.3021249999999806</c:v>
                </c:pt>
                <c:pt idx="2418">
                  <c:v>0.30224999999998059</c:v>
                </c:pt>
                <c:pt idx="2419">
                  <c:v>0.30237499999998058</c:v>
                </c:pt>
                <c:pt idx="2420">
                  <c:v>0.30249999999998056</c:v>
                </c:pt>
                <c:pt idx="2421">
                  <c:v>0.30262499999998055</c:v>
                </c:pt>
                <c:pt idx="2422">
                  <c:v>0.30274999999998053</c:v>
                </c:pt>
                <c:pt idx="2423">
                  <c:v>0.30287499999998052</c:v>
                </c:pt>
                <c:pt idx="2424">
                  <c:v>0.30299999999998051</c:v>
                </c:pt>
                <c:pt idx="2425">
                  <c:v>0.30312499999998049</c:v>
                </c:pt>
                <c:pt idx="2426">
                  <c:v>0.30324999999998048</c:v>
                </c:pt>
                <c:pt idx="2427">
                  <c:v>0.30337499999998047</c:v>
                </c:pt>
                <c:pt idx="2428">
                  <c:v>0.30349999999998045</c:v>
                </c:pt>
                <c:pt idx="2429">
                  <c:v>0.30362499999998044</c:v>
                </c:pt>
                <c:pt idx="2430">
                  <c:v>0.30374999999998042</c:v>
                </c:pt>
                <c:pt idx="2431">
                  <c:v>0.30387499999998041</c:v>
                </c:pt>
                <c:pt idx="2432">
                  <c:v>0.3039999999999804</c:v>
                </c:pt>
                <c:pt idx="2433">
                  <c:v>0.30412499999998038</c:v>
                </c:pt>
                <c:pt idx="2434">
                  <c:v>0.30424999999998037</c:v>
                </c:pt>
                <c:pt idx="2435">
                  <c:v>0.30437499999998036</c:v>
                </c:pt>
                <c:pt idx="2436">
                  <c:v>0.30449999999998034</c:v>
                </c:pt>
                <c:pt idx="2437">
                  <c:v>0.30462499999998033</c:v>
                </c:pt>
                <c:pt idx="2438">
                  <c:v>0.30474999999998031</c:v>
                </c:pt>
                <c:pt idx="2439">
                  <c:v>0.3048749999999803</c:v>
                </c:pt>
                <c:pt idx="2440">
                  <c:v>0.30499999999998029</c:v>
                </c:pt>
                <c:pt idx="2441">
                  <c:v>0.30512499999998027</c:v>
                </c:pt>
                <c:pt idx="2442">
                  <c:v>0.30524999999998026</c:v>
                </c:pt>
                <c:pt idx="2443">
                  <c:v>0.30537499999998025</c:v>
                </c:pt>
                <c:pt idx="2444">
                  <c:v>0.30549999999998023</c:v>
                </c:pt>
                <c:pt idx="2445">
                  <c:v>0.30562499999998022</c:v>
                </c:pt>
                <c:pt idx="2446">
                  <c:v>0.3057499999999802</c:v>
                </c:pt>
                <c:pt idx="2447">
                  <c:v>0.30587499999998019</c:v>
                </c:pt>
                <c:pt idx="2448">
                  <c:v>0.30599999999998018</c:v>
                </c:pt>
                <c:pt idx="2449">
                  <c:v>0.30612499999998016</c:v>
                </c:pt>
                <c:pt idx="2450">
                  <c:v>0.30624999999998015</c:v>
                </c:pt>
                <c:pt idx="2451">
                  <c:v>0.30637499999998014</c:v>
                </c:pt>
                <c:pt idx="2452">
                  <c:v>0.30649999999998012</c:v>
                </c:pt>
                <c:pt idx="2453">
                  <c:v>0.30662499999998011</c:v>
                </c:pt>
                <c:pt idx="2454">
                  <c:v>0.30674999999998009</c:v>
                </c:pt>
                <c:pt idx="2455">
                  <c:v>0.30687499999998008</c:v>
                </c:pt>
                <c:pt idx="2456">
                  <c:v>0.30699999999998007</c:v>
                </c:pt>
                <c:pt idx="2457">
                  <c:v>0.30712499999998005</c:v>
                </c:pt>
                <c:pt idx="2458">
                  <c:v>0.30724999999998004</c:v>
                </c:pt>
                <c:pt idx="2459">
                  <c:v>0.30737499999998003</c:v>
                </c:pt>
                <c:pt idx="2460">
                  <c:v>0.30749999999998001</c:v>
                </c:pt>
                <c:pt idx="2461">
                  <c:v>0.30762499999998</c:v>
                </c:pt>
                <c:pt idx="2462">
                  <c:v>0.30774999999997998</c:v>
                </c:pt>
                <c:pt idx="2463">
                  <c:v>0.30787499999997997</c:v>
                </c:pt>
                <c:pt idx="2464">
                  <c:v>0.30799999999997996</c:v>
                </c:pt>
                <c:pt idx="2465">
                  <c:v>0.30812499999997994</c:v>
                </c:pt>
                <c:pt idx="2466">
                  <c:v>0.30824999999997993</c:v>
                </c:pt>
                <c:pt idx="2467">
                  <c:v>0.30837499999997992</c:v>
                </c:pt>
                <c:pt idx="2468">
                  <c:v>0.3084999999999799</c:v>
                </c:pt>
                <c:pt idx="2469">
                  <c:v>0.30862499999997989</c:v>
                </c:pt>
                <c:pt idx="2470">
                  <c:v>0.30874999999997987</c:v>
                </c:pt>
                <c:pt idx="2471">
                  <c:v>0.30887499999997986</c:v>
                </c:pt>
                <c:pt idx="2472">
                  <c:v>0.30899999999997985</c:v>
                </c:pt>
                <c:pt idx="2473">
                  <c:v>0.30912499999997983</c:v>
                </c:pt>
                <c:pt idx="2474">
                  <c:v>0.30924999999997982</c:v>
                </c:pt>
                <c:pt idx="2475">
                  <c:v>0.30937499999997981</c:v>
                </c:pt>
                <c:pt idx="2476">
                  <c:v>0.30949999999997979</c:v>
                </c:pt>
                <c:pt idx="2477">
                  <c:v>0.30962499999997978</c:v>
                </c:pt>
                <c:pt idx="2478">
                  <c:v>0.30974999999997976</c:v>
                </c:pt>
                <c:pt idx="2479">
                  <c:v>0.30987499999997975</c:v>
                </c:pt>
                <c:pt idx="2480">
                  <c:v>0.30999999999997974</c:v>
                </c:pt>
                <c:pt idx="2481">
                  <c:v>0.31012499999997972</c:v>
                </c:pt>
                <c:pt idx="2482">
                  <c:v>0.31024999999997971</c:v>
                </c:pt>
                <c:pt idx="2483">
                  <c:v>0.31037499999997969</c:v>
                </c:pt>
                <c:pt idx="2484">
                  <c:v>0.31049999999997968</c:v>
                </c:pt>
                <c:pt idx="2485">
                  <c:v>0.31062499999997967</c:v>
                </c:pt>
                <c:pt idx="2486">
                  <c:v>0.31074999999997965</c:v>
                </c:pt>
                <c:pt idx="2487">
                  <c:v>0.31087499999997964</c:v>
                </c:pt>
                <c:pt idx="2488">
                  <c:v>0.31099999999997963</c:v>
                </c:pt>
                <c:pt idx="2489">
                  <c:v>0.31112499999997961</c:v>
                </c:pt>
                <c:pt idx="2490">
                  <c:v>0.3112499999999796</c:v>
                </c:pt>
                <c:pt idx="2491">
                  <c:v>0.31137499999997958</c:v>
                </c:pt>
                <c:pt idx="2492">
                  <c:v>0.31149999999997957</c:v>
                </c:pt>
                <c:pt idx="2493">
                  <c:v>0.31162499999997956</c:v>
                </c:pt>
                <c:pt idx="2494">
                  <c:v>0.31174999999997954</c:v>
                </c:pt>
                <c:pt idx="2495">
                  <c:v>0.31187499999997953</c:v>
                </c:pt>
                <c:pt idx="2496">
                  <c:v>0.31199999999997952</c:v>
                </c:pt>
                <c:pt idx="2497">
                  <c:v>0.3121249999999795</c:v>
                </c:pt>
                <c:pt idx="2498">
                  <c:v>0.31224999999997949</c:v>
                </c:pt>
                <c:pt idx="2499">
                  <c:v>0.31237499999997947</c:v>
                </c:pt>
                <c:pt idx="2500">
                  <c:v>0.31249999999997946</c:v>
                </c:pt>
                <c:pt idx="2501">
                  <c:v>0.31262499999997945</c:v>
                </c:pt>
                <c:pt idx="2502">
                  <c:v>0.31274999999997943</c:v>
                </c:pt>
                <c:pt idx="2503">
                  <c:v>0.31287499999997942</c:v>
                </c:pt>
                <c:pt idx="2504">
                  <c:v>0.31299999999997941</c:v>
                </c:pt>
                <c:pt idx="2505">
                  <c:v>0.31312499999997939</c:v>
                </c:pt>
                <c:pt idx="2506">
                  <c:v>0.31324999999997938</c:v>
                </c:pt>
                <c:pt idx="2507">
                  <c:v>0.31337499999997936</c:v>
                </c:pt>
                <c:pt idx="2508">
                  <c:v>0.31349999999997935</c:v>
                </c:pt>
                <c:pt idx="2509">
                  <c:v>0.31362499999997934</c:v>
                </c:pt>
                <c:pt idx="2510">
                  <c:v>0.31374999999997932</c:v>
                </c:pt>
                <c:pt idx="2511">
                  <c:v>0.31387499999997931</c:v>
                </c:pt>
                <c:pt idx="2512">
                  <c:v>0.3139999999999793</c:v>
                </c:pt>
                <c:pt idx="2513">
                  <c:v>0.31412499999997928</c:v>
                </c:pt>
                <c:pt idx="2514">
                  <c:v>0.31424999999997927</c:v>
                </c:pt>
                <c:pt idx="2515">
                  <c:v>0.31437499999997925</c:v>
                </c:pt>
                <c:pt idx="2516">
                  <c:v>0.31449999999997924</c:v>
                </c:pt>
                <c:pt idx="2517">
                  <c:v>0.31462499999997923</c:v>
                </c:pt>
                <c:pt idx="2518">
                  <c:v>0.31474999999997921</c:v>
                </c:pt>
                <c:pt idx="2519">
                  <c:v>0.3148749999999792</c:v>
                </c:pt>
                <c:pt idx="2520">
                  <c:v>0.31499999999997919</c:v>
                </c:pt>
                <c:pt idx="2521">
                  <c:v>0.31512499999997917</c:v>
                </c:pt>
                <c:pt idx="2522">
                  <c:v>0.31524999999997916</c:v>
                </c:pt>
                <c:pt idx="2523">
                  <c:v>0.31537499999997914</c:v>
                </c:pt>
                <c:pt idx="2524">
                  <c:v>0.31549999999997913</c:v>
                </c:pt>
                <c:pt idx="2525">
                  <c:v>0.31562499999997912</c:v>
                </c:pt>
                <c:pt idx="2526">
                  <c:v>0.3157499999999791</c:v>
                </c:pt>
                <c:pt idx="2527">
                  <c:v>0.31587499999997909</c:v>
                </c:pt>
                <c:pt idx="2528">
                  <c:v>0.31599999999997908</c:v>
                </c:pt>
                <c:pt idx="2529">
                  <c:v>0.31612499999997906</c:v>
                </c:pt>
                <c:pt idx="2530">
                  <c:v>0.31624999999997905</c:v>
                </c:pt>
                <c:pt idx="2531">
                  <c:v>0.31637499999997903</c:v>
                </c:pt>
                <c:pt idx="2532">
                  <c:v>0.31649999999997902</c:v>
                </c:pt>
                <c:pt idx="2533">
                  <c:v>0.31662499999997901</c:v>
                </c:pt>
                <c:pt idx="2534">
                  <c:v>0.31674999999997899</c:v>
                </c:pt>
                <c:pt idx="2535">
                  <c:v>0.31687499999997898</c:v>
                </c:pt>
                <c:pt idx="2536">
                  <c:v>0.31699999999997897</c:v>
                </c:pt>
                <c:pt idx="2537">
                  <c:v>0.31712499999997895</c:v>
                </c:pt>
                <c:pt idx="2538">
                  <c:v>0.31724999999997894</c:v>
                </c:pt>
                <c:pt idx="2539">
                  <c:v>0.31737499999997892</c:v>
                </c:pt>
                <c:pt idx="2540">
                  <c:v>0.31749999999997891</c:v>
                </c:pt>
                <c:pt idx="2541">
                  <c:v>0.3176249999999789</c:v>
                </c:pt>
                <c:pt idx="2542">
                  <c:v>0.31774999999997888</c:v>
                </c:pt>
                <c:pt idx="2543">
                  <c:v>0.31787499999997887</c:v>
                </c:pt>
                <c:pt idx="2544">
                  <c:v>0.31799999999997886</c:v>
                </c:pt>
                <c:pt idx="2545">
                  <c:v>0.31812499999997884</c:v>
                </c:pt>
                <c:pt idx="2546">
                  <c:v>0.31824999999997883</c:v>
                </c:pt>
                <c:pt idx="2547">
                  <c:v>0.31837499999997881</c:v>
                </c:pt>
                <c:pt idx="2548">
                  <c:v>0.3184999999999788</c:v>
                </c:pt>
                <c:pt idx="2549">
                  <c:v>0.31862499999997879</c:v>
                </c:pt>
                <c:pt idx="2550">
                  <c:v>0.31874999999997877</c:v>
                </c:pt>
                <c:pt idx="2551">
                  <c:v>0.31887499999997876</c:v>
                </c:pt>
                <c:pt idx="2552">
                  <c:v>0.31899999999997875</c:v>
                </c:pt>
                <c:pt idx="2553">
                  <c:v>0.31912499999997873</c:v>
                </c:pt>
                <c:pt idx="2554">
                  <c:v>0.31924999999997872</c:v>
                </c:pt>
                <c:pt idx="2555">
                  <c:v>0.3193749999999787</c:v>
                </c:pt>
                <c:pt idx="2556">
                  <c:v>0.31949999999997869</c:v>
                </c:pt>
                <c:pt idx="2557">
                  <c:v>0.31962499999997868</c:v>
                </c:pt>
                <c:pt idx="2558">
                  <c:v>0.31974999999997866</c:v>
                </c:pt>
                <c:pt idx="2559">
                  <c:v>0.31987499999997865</c:v>
                </c:pt>
                <c:pt idx="2560">
                  <c:v>0.31999999999997863</c:v>
                </c:pt>
                <c:pt idx="2561">
                  <c:v>0.32012499999997862</c:v>
                </c:pt>
                <c:pt idx="2562">
                  <c:v>0.32024999999997861</c:v>
                </c:pt>
                <c:pt idx="2563">
                  <c:v>0.32037499999997859</c:v>
                </c:pt>
                <c:pt idx="2564">
                  <c:v>0.32049999999997858</c:v>
                </c:pt>
                <c:pt idx="2565">
                  <c:v>0.32062499999997857</c:v>
                </c:pt>
                <c:pt idx="2566">
                  <c:v>0.32074999999997855</c:v>
                </c:pt>
                <c:pt idx="2567">
                  <c:v>0.32087499999997854</c:v>
                </c:pt>
                <c:pt idx="2568">
                  <c:v>0.32099999999997852</c:v>
                </c:pt>
                <c:pt idx="2569">
                  <c:v>0.32112499999997851</c:v>
                </c:pt>
                <c:pt idx="2570">
                  <c:v>0.3212499999999785</c:v>
                </c:pt>
                <c:pt idx="2571">
                  <c:v>0.32137499999997848</c:v>
                </c:pt>
                <c:pt idx="2572">
                  <c:v>0.32149999999997847</c:v>
                </c:pt>
                <c:pt idx="2573">
                  <c:v>0.32162499999997846</c:v>
                </c:pt>
                <c:pt idx="2574">
                  <c:v>0.32174999999997844</c:v>
                </c:pt>
                <c:pt idx="2575">
                  <c:v>0.32187499999997843</c:v>
                </c:pt>
                <c:pt idx="2576">
                  <c:v>0.32199999999997841</c:v>
                </c:pt>
                <c:pt idx="2577">
                  <c:v>0.3221249999999784</c:v>
                </c:pt>
                <c:pt idx="2578">
                  <c:v>0.32224999999997839</c:v>
                </c:pt>
                <c:pt idx="2579">
                  <c:v>0.32237499999997837</c:v>
                </c:pt>
                <c:pt idx="2580">
                  <c:v>0.32249999999997836</c:v>
                </c:pt>
                <c:pt idx="2581">
                  <c:v>0.32262499999997835</c:v>
                </c:pt>
                <c:pt idx="2582">
                  <c:v>0.32274999999997833</c:v>
                </c:pt>
                <c:pt idx="2583">
                  <c:v>0.32287499999997832</c:v>
                </c:pt>
                <c:pt idx="2584">
                  <c:v>0.3229999999999783</c:v>
                </c:pt>
                <c:pt idx="2585">
                  <c:v>0.32312499999997829</c:v>
                </c:pt>
                <c:pt idx="2586">
                  <c:v>0.32324999999997828</c:v>
                </c:pt>
                <c:pt idx="2587">
                  <c:v>0.32337499999997826</c:v>
                </c:pt>
                <c:pt idx="2588">
                  <c:v>0.32349999999997825</c:v>
                </c:pt>
                <c:pt idx="2589">
                  <c:v>0.32362499999997824</c:v>
                </c:pt>
                <c:pt idx="2590">
                  <c:v>0.32374999999997822</c:v>
                </c:pt>
                <c:pt idx="2591">
                  <c:v>0.32387499999997821</c:v>
                </c:pt>
                <c:pt idx="2592">
                  <c:v>0.32399999999997819</c:v>
                </c:pt>
                <c:pt idx="2593">
                  <c:v>0.32412499999997818</c:v>
                </c:pt>
                <c:pt idx="2594">
                  <c:v>0.32424999999997817</c:v>
                </c:pt>
                <c:pt idx="2595">
                  <c:v>0.32437499999997815</c:v>
                </c:pt>
                <c:pt idx="2596">
                  <c:v>0.32449999999997814</c:v>
                </c:pt>
                <c:pt idx="2597">
                  <c:v>0.32462499999997813</c:v>
                </c:pt>
                <c:pt idx="2598">
                  <c:v>0.32474999999997811</c:v>
                </c:pt>
                <c:pt idx="2599">
                  <c:v>0.3248749999999781</c:v>
                </c:pt>
                <c:pt idx="2600">
                  <c:v>0.32499999999997808</c:v>
                </c:pt>
                <c:pt idx="2601">
                  <c:v>0.32512499999997807</c:v>
                </c:pt>
                <c:pt idx="2602">
                  <c:v>0.32524999999997806</c:v>
                </c:pt>
                <c:pt idx="2603">
                  <c:v>0.32537499999997804</c:v>
                </c:pt>
                <c:pt idx="2604">
                  <c:v>0.32549999999997803</c:v>
                </c:pt>
                <c:pt idx="2605">
                  <c:v>0.32562499999997802</c:v>
                </c:pt>
                <c:pt idx="2606">
                  <c:v>0.325749999999978</c:v>
                </c:pt>
                <c:pt idx="2607">
                  <c:v>0.32587499999997799</c:v>
                </c:pt>
                <c:pt idx="2608">
                  <c:v>0.32599999999997797</c:v>
                </c:pt>
                <c:pt idx="2609">
                  <c:v>0.32612499999997796</c:v>
                </c:pt>
                <c:pt idx="2610">
                  <c:v>0.32624999999997795</c:v>
                </c:pt>
                <c:pt idx="2611">
                  <c:v>0.32637499999997793</c:v>
                </c:pt>
                <c:pt idx="2612">
                  <c:v>0.32649999999997792</c:v>
                </c:pt>
                <c:pt idx="2613">
                  <c:v>0.32662499999997791</c:v>
                </c:pt>
                <c:pt idx="2614">
                  <c:v>0.32674999999997789</c:v>
                </c:pt>
                <c:pt idx="2615">
                  <c:v>0.32687499999997788</c:v>
                </c:pt>
                <c:pt idx="2616">
                  <c:v>0.32699999999997786</c:v>
                </c:pt>
                <c:pt idx="2617">
                  <c:v>0.32712499999997785</c:v>
                </c:pt>
                <c:pt idx="2618">
                  <c:v>0.32724999999997784</c:v>
                </c:pt>
                <c:pt idx="2619">
                  <c:v>0.32737499999997782</c:v>
                </c:pt>
                <c:pt idx="2620">
                  <c:v>0.32749999999997781</c:v>
                </c:pt>
                <c:pt idx="2621">
                  <c:v>0.3276249999999778</c:v>
                </c:pt>
                <c:pt idx="2622">
                  <c:v>0.32774999999997778</c:v>
                </c:pt>
                <c:pt idx="2623">
                  <c:v>0.32787499999997777</c:v>
                </c:pt>
                <c:pt idx="2624">
                  <c:v>0.32799999999997775</c:v>
                </c:pt>
                <c:pt idx="2625">
                  <c:v>0.32812499999997774</c:v>
                </c:pt>
                <c:pt idx="2626">
                  <c:v>0.32824999999997773</c:v>
                </c:pt>
                <c:pt idx="2627">
                  <c:v>0.32837499999997771</c:v>
                </c:pt>
                <c:pt idx="2628">
                  <c:v>0.3284999999999777</c:v>
                </c:pt>
                <c:pt idx="2629">
                  <c:v>0.32862499999997768</c:v>
                </c:pt>
                <c:pt idx="2630">
                  <c:v>0.32874999999997767</c:v>
                </c:pt>
                <c:pt idx="2631">
                  <c:v>0.32887499999997766</c:v>
                </c:pt>
                <c:pt idx="2632">
                  <c:v>0.32899999999997764</c:v>
                </c:pt>
                <c:pt idx="2633">
                  <c:v>0.32912499999997763</c:v>
                </c:pt>
                <c:pt idx="2634">
                  <c:v>0.32924999999997762</c:v>
                </c:pt>
                <c:pt idx="2635">
                  <c:v>0.3293749999999776</c:v>
                </c:pt>
                <c:pt idx="2636">
                  <c:v>0.32949999999997759</c:v>
                </c:pt>
                <c:pt idx="2637">
                  <c:v>0.32962499999997757</c:v>
                </c:pt>
                <c:pt idx="2638">
                  <c:v>0.32974999999997756</c:v>
                </c:pt>
                <c:pt idx="2639">
                  <c:v>0.32987499999997755</c:v>
                </c:pt>
                <c:pt idx="2640">
                  <c:v>0.32999999999997753</c:v>
                </c:pt>
                <c:pt idx="2641">
                  <c:v>0.33012499999997752</c:v>
                </c:pt>
                <c:pt idx="2642">
                  <c:v>0.33024999999997751</c:v>
                </c:pt>
                <c:pt idx="2643">
                  <c:v>0.33037499999997749</c:v>
                </c:pt>
                <c:pt idx="2644">
                  <c:v>0.33049999999997748</c:v>
                </c:pt>
                <c:pt idx="2645">
                  <c:v>0.33062499999997746</c:v>
                </c:pt>
                <c:pt idx="2646">
                  <c:v>0.33074999999997745</c:v>
                </c:pt>
                <c:pt idx="2647">
                  <c:v>0.33087499999997744</c:v>
                </c:pt>
                <c:pt idx="2648">
                  <c:v>0.33099999999997742</c:v>
                </c:pt>
                <c:pt idx="2649">
                  <c:v>0.33112499999997741</c:v>
                </c:pt>
                <c:pt idx="2650">
                  <c:v>0.3312499999999774</c:v>
                </c:pt>
                <c:pt idx="2651">
                  <c:v>0.33137499999997738</c:v>
                </c:pt>
                <c:pt idx="2652">
                  <c:v>0.33149999999997737</c:v>
                </c:pt>
                <c:pt idx="2653">
                  <c:v>0.33162499999997735</c:v>
                </c:pt>
                <c:pt idx="2654">
                  <c:v>0.33174999999997734</c:v>
                </c:pt>
                <c:pt idx="2655">
                  <c:v>0.33187499999997733</c:v>
                </c:pt>
                <c:pt idx="2656">
                  <c:v>0.33199999999997731</c:v>
                </c:pt>
                <c:pt idx="2657">
                  <c:v>0.3321249999999773</c:v>
                </c:pt>
                <c:pt idx="2658">
                  <c:v>0.33224999999997729</c:v>
                </c:pt>
                <c:pt idx="2659">
                  <c:v>0.33237499999997727</c:v>
                </c:pt>
                <c:pt idx="2660">
                  <c:v>0.33249999999997726</c:v>
                </c:pt>
                <c:pt idx="2661">
                  <c:v>0.33262499999997724</c:v>
                </c:pt>
                <c:pt idx="2662">
                  <c:v>0.33274999999997723</c:v>
                </c:pt>
                <c:pt idx="2663">
                  <c:v>0.33287499999997722</c:v>
                </c:pt>
                <c:pt idx="2664">
                  <c:v>0.3329999999999772</c:v>
                </c:pt>
                <c:pt idx="2665">
                  <c:v>0.33312499999997719</c:v>
                </c:pt>
                <c:pt idx="2666">
                  <c:v>0.33324999999997718</c:v>
                </c:pt>
                <c:pt idx="2667">
                  <c:v>0.33337499999997716</c:v>
                </c:pt>
                <c:pt idx="2668">
                  <c:v>0.33349999999997715</c:v>
                </c:pt>
                <c:pt idx="2669">
                  <c:v>0.33362499999997713</c:v>
                </c:pt>
                <c:pt idx="2670">
                  <c:v>0.33374999999997712</c:v>
                </c:pt>
                <c:pt idx="2671">
                  <c:v>0.33387499999997711</c:v>
                </c:pt>
                <c:pt idx="2672">
                  <c:v>0.33399999999997709</c:v>
                </c:pt>
                <c:pt idx="2673">
                  <c:v>0.33412499999997708</c:v>
                </c:pt>
                <c:pt idx="2674">
                  <c:v>0.33424999999997707</c:v>
                </c:pt>
                <c:pt idx="2675">
                  <c:v>0.33437499999997705</c:v>
                </c:pt>
                <c:pt idx="2676">
                  <c:v>0.33449999999997704</c:v>
                </c:pt>
                <c:pt idx="2677">
                  <c:v>0.33462499999997702</c:v>
                </c:pt>
                <c:pt idx="2678">
                  <c:v>0.33474999999997701</c:v>
                </c:pt>
                <c:pt idx="2679">
                  <c:v>0.334874999999977</c:v>
                </c:pt>
                <c:pt idx="2680">
                  <c:v>0.33499999999997698</c:v>
                </c:pt>
                <c:pt idx="2681">
                  <c:v>0.33512499999997697</c:v>
                </c:pt>
                <c:pt idx="2682">
                  <c:v>0.33524999999997696</c:v>
                </c:pt>
                <c:pt idx="2683">
                  <c:v>0.33537499999997694</c:v>
                </c:pt>
                <c:pt idx="2684">
                  <c:v>0.33549999999997693</c:v>
                </c:pt>
                <c:pt idx="2685">
                  <c:v>0.33562499999997691</c:v>
                </c:pt>
                <c:pt idx="2686">
                  <c:v>0.3357499999999769</c:v>
                </c:pt>
                <c:pt idx="2687">
                  <c:v>0.33587499999997689</c:v>
                </c:pt>
                <c:pt idx="2688">
                  <c:v>0.33599999999997687</c:v>
                </c:pt>
                <c:pt idx="2689">
                  <c:v>0.33612499999997686</c:v>
                </c:pt>
                <c:pt idx="2690">
                  <c:v>0.33624999999997685</c:v>
                </c:pt>
                <c:pt idx="2691">
                  <c:v>0.33637499999997683</c:v>
                </c:pt>
                <c:pt idx="2692">
                  <c:v>0.33649999999997682</c:v>
                </c:pt>
                <c:pt idx="2693">
                  <c:v>0.3366249999999768</c:v>
                </c:pt>
                <c:pt idx="2694">
                  <c:v>0.33674999999997679</c:v>
                </c:pt>
                <c:pt idx="2695">
                  <c:v>0.33687499999997678</c:v>
                </c:pt>
                <c:pt idx="2696">
                  <c:v>0.33699999999997676</c:v>
                </c:pt>
                <c:pt idx="2697">
                  <c:v>0.33712499999997675</c:v>
                </c:pt>
                <c:pt idx="2698">
                  <c:v>0.33724999999997674</c:v>
                </c:pt>
                <c:pt idx="2699">
                  <c:v>0.33737499999997672</c:v>
                </c:pt>
                <c:pt idx="2700">
                  <c:v>0.33749999999997671</c:v>
                </c:pt>
                <c:pt idx="2701">
                  <c:v>0.33762499999997669</c:v>
                </c:pt>
                <c:pt idx="2702">
                  <c:v>0.33774999999997668</c:v>
                </c:pt>
                <c:pt idx="2703">
                  <c:v>0.33787499999997667</c:v>
                </c:pt>
                <c:pt idx="2704">
                  <c:v>0.33799999999997665</c:v>
                </c:pt>
                <c:pt idx="2705">
                  <c:v>0.33812499999997664</c:v>
                </c:pt>
                <c:pt idx="2706">
                  <c:v>0.33824999999997662</c:v>
                </c:pt>
                <c:pt idx="2707">
                  <c:v>0.33837499999997661</c:v>
                </c:pt>
                <c:pt idx="2708">
                  <c:v>0.3384999999999766</c:v>
                </c:pt>
                <c:pt idx="2709">
                  <c:v>0.33862499999997658</c:v>
                </c:pt>
                <c:pt idx="2710">
                  <c:v>0.33874999999997657</c:v>
                </c:pt>
                <c:pt idx="2711">
                  <c:v>0.33887499999997656</c:v>
                </c:pt>
                <c:pt idx="2712">
                  <c:v>0.33899999999997654</c:v>
                </c:pt>
                <c:pt idx="2713">
                  <c:v>0.33912499999997653</c:v>
                </c:pt>
                <c:pt idx="2714">
                  <c:v>0.33924999999997651</c:v>
                </c:pt>
                <c:pt idx="2715">
                  <c:v>0.3393749999999765</c:v>
                </c:pt>
                <c:pt idx="2716">
                  <c:v>0.33949999999997649</c:v>
                </c:pt>
                <c:pt idx="2717">
                  <c:v>0.33962499999997647</c:v>
                </c:pt>
                <c:pt idx="2718">
                  <c:v>0.33974999999997646</c:v>
                </c:pt>
                <c:pt idx="2719">
                  <c:v>0.33987499999997645</c:v>
                </c:pt>
                <c:pt idx="2720">
                  <c:v>0.33999999999997643</c:v>
                </c:pt>
                <c:pt idx="2721">
                  <c:v>0.34012499999997642</c:v>
                </c:pt>
                <c:pt idx="2722">
                  <c:v>0.3402499999999764</c:v>
                </c:pt>
                <c:pt idx="2723">
                  <c:v>0.34037499999997639</c:v>
                </c:pt>
                <c:pt idx="2724">
                  <c:v>0.34049999999997638</c:v>
                </c:pt>
                <c:pt idx="2725">
                  <c:v>0.34062499999997636</c:v>
                </c:pt>
                <c:pt idx="2726">
                  <c:v>0.34074999999997635</c:v>
                </c:pt>
                <c:pt idx="2727">
                  <c:v>0.34087499999997634</c:v>
                </c:pt>
                <c:pt idx="2728">
                  <c:v>0.34099999999997632</c:v>
                </c:pt>
                <c:pt idx="2729">
                  <c:v>0.34112499999997631</c:v>
                </c:pt>
                <c:pt idx="2730">
                  <c:v>0.34124999999997629</c:v>
                </c:pt>
                <c:pt idx="2731">
                  <c:v>0.34137499999997628</c:v>
                </c:pt>
                <c:pt idx="2732">
                  <c:v>0.34149999999997627</c:v>
                </c:pt>
                <c:pt idx="2733">
                  <c:v>0.34162499999997625</c:v>
                </c:pt>
                <c:pt idx="2734">
                  <c:v>0.34174999999997624</c:v>
                </c:pt>
                <c:pt idx="2735">
                  <c:v>0.34187499999997623</c:v>
                </c:pt>
                <c:pt idx="2736">
                  <c:v>0.34199999999997621</c:v>
                </c:pt>
                <c:pt idx="2737">
                  <c:v>0.3421249999999762</c:v>
                </c:pt>
                <c:pt idx="2738">
                  <c:v>0.34224999999997618</c:v>
                </c:pt>
                <c:pt idx="2739">
                  <c:v>0.34237499999997617</c:v>
                </c:pt>
                <c:pt idx="2740">
                  <c:v>0.34249999999997616</c:v>
                </c:pt>
                <c:pt idx="2741">
                  <c:v>0.34262499999997614</c:v>
                </c:pt>
                <c:pt idx="2742">
                  <c:v>0.34274999999997613</c:v>
                </c:pt>
                <c:pt idx="2743">
                  <c:v>0.34287499999997612</c:v>
                </c:pt>
                <c:pt idx="2744">
                  <c:v>0.3429999999999761</c:v>
                </c:pt>
                <c:pt idx="2745">
                  <c:v>0.34312499999997609</c:v>
                </c:pt>
                <c:pt idx="2746">
                  <c:v>0.34324999999997607</c:v>
                </c:pt>
                <c:pt idx="2747">
                  <c:v>0.34337499999997606</c:v>
                </c:pt>
                <c:pt idx="2748">
                  <c:v>0.34349999999997605</c:v>
                </c:pt>
                <c:pt idx="2749">
                  <c:v>0.34362499999997603</c:v>
                </c:pt>
                <c:pt idx="2750">
                  <c:v>0.34374999999997602</c:v>
                </c:pt>
                <c:pt idx="2751">
                  <c:v>0.34387499999997601</c:v>
                </c:pt>
                <c:pt idx="2752">
                  <c:v>0.34399999999997599</c:v>
                </c:pt>
                <c:pt idx="2753">
                  <c:v>0.34412499999997598</c:v>
                </c:pt>
                <c:pt idx="2754">
                  <c:v>0.34424999999997596</c:v>
                </c:pt>
                <c:pt idx="2755">
                  <c:v>0.34437499999997595</c:v>
                </c:pt>
                <c:pt idx="2756">
                  <c:v>0.34449999999997594</c:v>
                </c:pt>
                <c:pt idx="2757">
                  <c:v>0.34462499999997592</c:v>
                </c:pt>
                <c:pt idx="2758">
                  <c:v>0.34474999999997591</c:v>
                </c:pt>
                <c:pt idx="2759">
                  <c:v>0.3448749999999759</c:v>
                </c:pt>
                <c:pt idx="2760">
                  <c:v>0.34499999999997588</c:v>
                </c:pt>
                <c:pt idx="2761">
                  <c:v>0.34512499999997587</c:v>
                </c:pt>
                <c:pt idx="2762">
                  <c:v>0.34524999999997585</c:v>
                </c:pt>
                <c:pt idx="2763">
                  <c:v>0.34537499999997584</c:v>
                </c:pt>
                <c:pt idx="2764">
                  <c:v>0.34549999999997583</c:v>
                </c:pt>
                <c:pt idx="2765">
                  <c:v>0.34562499999997581</c:v>
                </c:pt>
                <c:pt idx="2766">
                  <c:v>0.3457499999999758</c:v>
                </c:pt>
                <c:pt idx="2767">
                  <c:v>0.34587499999997579</c:v>
                </c:pt>
                <c:pt idx="2768">
                  <c:v>0.34599999999997577</c:v>
                </c:pt>
                <c:pt idx="2769">
                  <c:v>0.34612499999997576</c:v>
                </c:pt>
                <c:pt idx="2770">
                  <c:v>0.34624999999997574</c:v>
                </c:pt>
                <c:pt idx="2771">
                  <c:v>0.34637499999997573</c:v>
                </c:pt>
                <c:pt idx="2772">
                  <c:v>0.34649999999997572</c:v>
                </c:pt>
                <c:pt idx="2773">
                  <c:v>0.3466249999999757</c:v>
                </c:pt>
                <c:pt idx="2774">
                  <c:v>0.34674999999997569</c:v>
                </c:pt>
                <c:pt idx="2775">
                  <c:v>0.34687499999997568</c:v>
                </c:pt>
                <c:pt idx="2776">
                  <c:v>0.34699999999997566</c:v>
                </c:pt>
                <c:pt idx="2777">
                  <c:v>0.34712499999997565</c:v>
                </c:pt>
                <c:pt idx="2778">
                  <c:v>0.34724999999997563</c:v>
                </c:pt>
                <c:pt idx="2779">
                  <c:v>0.34737499999997562</c:v>
                </c:pt>
                <c:pt idx="2780">
                  <c:v>0.34749999999997561</c:v>
                </c:pt>
                <c:pt idx="2781">
                  <c:v>0.34762499999997559</c:v>
                </c:pt>
                <c:pt idx="2782">
                  <c:v>0.34774999999997558</c:v>
                </c:pt>
                <c:pt idx="2783">
                  <c:v>0.34787499999997556</c:v>
                </c:pt>
                <c:pt idx="2784">
                  <c:v>0.34799999999997555</c:v>
                </c:pt>
                <c:pt idx="2785">
                  <c:v>0.34812499999997554</c:v>
                </c:pt>
                <c:pt idx="2786">
                  <c:v>0.34824999999997552</c:v>
                </c:pt>
                <c:pt idx="2787">
                  <c:v>0.34837499999997551</c:v>
                </c:pt>
                <c:pt idx="2788">
                  <c:v>0.3484999999999755</c:v>
                </c:pt>
                <c:pt idx="2789">
                  <c:v>0.34862499999997548</c:v>
                </c:pt>
                <c:pt idx="2790">
                  <c:v>0.34874999999997547</c:v>
                </c:pt>
                <c:pt idx="2791">
                  <c:v>0.34887499999997545</c:v>
                </c:pt>
                <c:pt idx="2792">
                  <c:v>0.34899999999997544</c:v>
                </c:pt>
                <c:pt idx="2793">
                  <c:v>0.34912499999997543</c:v>
                </c:pt>
                <c:pt idx="2794">
                  <c:v>0.34924999999997541</c:v>
                </c:pt>
                <c:pt idx="2795">
                  <c:v>0.3493749999999754</c:v>
                </c:pt>
                <c:pt idx="2796">
                  <c:v>0.34949999999997539</c:v>
                </c:pt>
                <c:pt idx="2797">
                  <c:v>0.34962499999997537</c:v>
                </c:pt>
                <c:pt idx="2798">
                  <c:v>0.34974999999997536</c:v>
                </c:pt>
                <c:pt idx="2799">
                  <c:v>0.34987499999997534</c:v>
                </c:pt>
                <c:pt idx="2800">
                  <c:v>0.34999999999997533</c:v>
                </c:pt>
                <c:pt idx="2801">
                  <c:v>0.35012499999997532</c:v>
                </c:pt>
                <c:pt idx="2802">
                  <c:v>0.3502499999999753</c:v>
                </c:pt>
                <c:pt idx="2803">
                  <c:v>0.35037499999997529</c:v>
                </c:pt>
                <c:pt idx="2804">
                  <c:v>0.35049999999997528</c:v>
                </c:pt>
                <c:pt idx="2805">
                  <c:v>0.35062499999997526</c:v>
                </c:pt>
                <c:pt idx="2806">
                  <c:v>0.35074999999997525</c:v>
                </c:pt>
                <c:pt idx="2807">
                  <c:v>0.35087499999997523</c:v>
                </c:pt>
                <c:pt idx="2808">
                  <c:v>0.35099999999997522</c:v>
                </c:pt>
                <c:pt idx="2809">
                  <c:v>0.35112499999997521</c:v>
                </c:pt>
                <c:pt idx="2810">
                  <c:v>0.35124999999997519</c:v>
                </c:pt>
                <c:pt idx="2811">
                  <c:v>0.35137499999997518</c:v>
                </c:pt>
                <c:pt idx="2812">
                  <c:v>0.35149999999997517</c:v>
                </c:pt>
                <c:pt idx="2813">
                  <c:v>0.35162499999997515</c:v>
                </c:pt>
                <c:pt idx="2814">
                  <c:v>0.35174999999997514</c:v>
                </c:pt>
                <c:pt idx="2815">
                  <c:v>0.35187499999997512</c:v>
                </c:pt>
                <c:pt idx="2816">
                  <c:v>0.35199999999997511</c:v>
                </c:pt>
                <c:pt idx="2817">
                  <c:v>0.3521249999999751</c:v>
                </c:pt>
                <c:pt idx="2818">
                  <c:v>0.35224999999997508</c:v>
                </c:pt>
                <c:pt idx="2819">
                  <c:v>0.35237499999997507</c:v>
                </c:pt>
                <c:pt idx="2820">
                  <c:v>0.35249999999997506</c:v>
                </c:pt>
                <c:pt idx="2821">
                  <c:v>0.35262499999997504</c:v>
                </c:pt>
                <c:pt idx="2822">
                  <c:v>0.35274999999997503</c:v>
                </c:pt>
                <c:pt idx="2823">
                  <c:v>0.35287499999997501</c:v>
                </c:pt>
                <c:pt idx="2824">
                  <c:v>0.352999999999975</c:v>
                </c:pt>
                <c:pt idx="2825">
                  <c:v>0.35312499999997499</c:v>
                </c:pt>
                <c:pt idx="2826">
                  <c:v>0.35324999999997497</c:v>
                </c:pt>
                <c:pt idx="2827">
                  <c:v>0.35337499999997496</c:v>
                </c:pt>
                <c:pt idx="2828">
                  <c:v>0.35349999999997495</c:v>
                </c:pt>
                <c:pt idx="2829">
                  <c:v>0.35362499999997493</c:v>
                </c:pt>
                <c:pt idx="2830">
                  <c:v>0.35374999999997492</c:v>
                </c:pt>
                <c:pt idx="2831">
                  <c:v>0.3538749999999749</c:v>
                </c:pt>
                <c:pt idx="2832">
                  <c:v>0.35399999999997489</c:v>
                </c:pt>
                <c:pt idx="2833">
                  <c:v>0.35412499999997488</c:v>
                </c:pt>
                <c:pt idx="2834">
                  <c:v>0.35424999999997486</c:v>
                </c:pt>
                <c:pt idx="2835">
                  <c:v>0.35437499999997485</c:v>
                </c:pt>
                <c:pt idx="2836">
                  <c:v>0.35449999999997484</c:v>
                </c:pt>
                <c:pt idx="2837">
                  <c:v>0.35462499999997482</c:v>
                </c:pt>
                <c:pt idx="2838">
                  <c:v>0.35474999999997481</c:v>
                </c:pt>
                <c:pt idx="2839">
                  <c:v>0.35487499999997479</c:v>
                </c:pt>
                <c:pt idx="2840">
                  <c:v>0.35499999999997478</c:v>
                </c:pt>
                <c:pt idx="2841">
                  <c:v>0.35512499999997477</c:v>
                </c:pt>
                <c:pt idx="2842">
                  <c:v>0.35524999999997475</c:v>
                </c:pt>
                <c:pt idx="2843">
                  <c:v>0.35537499999997474</c:v>
                </c:pt>
                <c:pt idx="2844">
                  <c:v>0.35549999999997473</c:v>
                </c:pt>
                <c:pt idx="2845">
                  <c:v>0.35562499999997471</c:v>
                </c:pt>
                <c:pt idx="2846">
                  <c:v>0.3557499999999747</c:v>
                </c:pt>
                <c:pt idx="2847">
                  <c:v>0.35587499999997468</c:v>
                </c:pt>
                <c:pt idx="2848">
                  <c:v>0.35599999999997467</c:v>
                </c:pt>
                <c:pt idx="2849">
                  <c:v>0.35612499999997466</c:v>
                </c:pt>
                <c:pt idx="2850">
                  <c:v>0.35624999999997464</c:v>
                </c:pt>
                <c:pt idx="2851">
                  <c:v>0.35637499999997463</c:v>
                </c:pt>
                <c:pt idx="2852">
                  <c:v>0.35649999999997461</c:v>
                </c:pt>
                <c:pt idx="2853">
                  <c:v>0.3566249999999746</c:v>
                </c:pt>
                <c:pt idx="2854">
                  <c:v>0.35674999999997459</c:v>
                </c:pt>
                <c:pt idx="2855">
                  <c:v>0.35687499999997457</c:v>
                </c:pt>
                <c:pt idx="2856">
                  <c:v>0.35699999999997456</c:v>
                </c:pt>
                <c:pt idx="2857">
                  <c:v>0.35712499999997455</c:v>
                </c:pt>
                <c:pt idx="2858">
                  <c:v>0.35724999999997453</c:v>
                </c:pt>
                <c:pt idx="2859">
                  <c:v>0.35737499999997452</c:v>
                </c:pt>
                <c:pt idx="2860">
                  <c:v>0.3574999999999745</c:v>
                </c:pt>
                <c:pt idx="2861">
                  <c:v>0.35762499999997449</c:v>
                </c:pt>
                <c:pt idx="2862">
                  <c:v>0.35774999999997448</c:v>
                </c:pt>
                <c:pt idx="2863">
                  <c:v>0.35787499999997446</c:v>
                </c:pt>
                <c:pt idx="2864">
                  <c:v>0.35799999999997445</c:v>
                </c:pt>
                <c:pt idx="2865">
                  <c:v>0.35812499999997444</c:v>
                </c:pt>
                <c:pt idx="2866">
                  <c:v>0.35824999999997442</c:v>
                </c:pt>
                <c:pt idx="2867">
                  <c:v>0.35837499999997441</c:v>
                </c:pt>
                <c:pt idx="2868">
                  <c:v>0.35849999999997439</c:v>
                </c:pt>
                <c:pt idx="2869">
                  <c:v>0.35862499999997438</c:v>
                </c:pt>
                <c:pt idx="2870">
                  <c:v>0.35874999999997437</c:v>
                </c:pt>
                <c:pt idx="2871">
                  <c:v>0.35887499999997435</c:v>
                </c:pt>
                <c:pt idx="2872">
                  <c:v>0.35899999999997434</c:v>
                </c:pt>
                <c:pt idx="2873">
                  <c:v>0.35912499999997433</c:v>
                </c:pt>
                <c:pt idx="2874">
                  <c:v>0.35924999999997431</c:v>
                </c:pt>
                <c:pt idx="2875">
                  <c:v>0.3593749999999743</c:v>
                </c:pt>
                <c:pt idx="2876">
                  <c:v>0.35949999999997428</c:v>
                </c:pt>
                <c:pt idx="2877">
                  <c:v>0.35962499999997427</c:v>
                </c:pt>
                <c:pt idx="2878">
                  <c:v>0.35974999999997426</c:v>
                </c:pt>
                <c:pt idx="2879">
                  <c:v>0.35987499999997424</c:v>
                </c:pt>
                <c:pt idx="2880">
                  <c:v>0.35999999999997423</c:v>
                </c:pt>
                <c:pt idx="2881">
                  <c:v>0.36012499999997422</c:v>
                </c:pt>
                <c:pt idx="2882">
                  <c:v>0.3602499999999742</c:v>
                </c:pt>
                <c:pt idx="2883">
                  <c:v>0.36037499999997419</c:v>
                </c:pt>
                <c:pt idx="2884">
                  <c:v>0.36049999999997417</c:v>
                </c:pt>
                <c:pt idx="2885">
                  <c:v>0.36062499999997416</c:v>
                </c:pt>
                <c:pt idx="2886">
                  <c:v>0.36074999999997415</c:v>
                </c:pt>
                <c:pt idx="2887">
                  <c:v>0.36087499999997413</c:v>
                </c:pt>
                <c:pt idx="2888">
                  <c:v>0.36099999999997412</c:v>
                </c:pt>
                <c:pt idx="2889">
                  <c:v>0.36112499999997411</c:v>
                </c:pt>
                <c:pt idx="2890">
                  <c:v>0.36124999999997409</c:v>
                </c:pt>
                <c:pt idx="2891">
                  <c:v>0.36137499999997408</c:v>
                </c:pt>
                <c:pt idx="2892">
                  <c:v>0.36149999999997406</c:v>
                </c:pt>
                <c:pt idx="2893">
                  <c:v>0.36162499999997405</c:v>
                </c:pt>
                <c:pt idx="2894">
                  <c:v>0.36174999999997404</c:v>
                </c:pt>
                <c:pt idx="2895">
                  <c:v>0.36187499999997402</c:v>
                </c:pt>
                <c:pt idx="2896">
                  <c:v>0.36199999999997401</c:v>
                </c:pt>
                <c:pt idx="2897">
                  <c:v>0.362124999999974</c:v>
                </c:pt>
                <c:pt idx="2898">
                  <c:v>0.36224999999997398</c:v>
                </c:pt>
                <c:pt idx="2899">
                  <c:v>0.36237499999997397</c:v>
                </c:pt>
                <c:pt idx="2900">
                  <c:v>0.36249999999997395</c:v>
                </c:pt>
                <c:pt idx="2901">
                  <c:v>0.36262499999997394</c:v>
                </c:pt>
                <c:pt idx="2902">
                  <c:v>0.36274999999997393</c:v>
                </c:pt>
                <c:pt idx="2903">
                  <c:v>0.36287499999997391</c:v>
                </c:pt>
                <c:pt idx="2904">
                  <c:v>0.3629999999999739</c:v>
                </c:pt>
                <c:pt idx="2905">
                  <c:v>0.36312499999997389</c:v>
                </c:pt>
                <c:pt idx="2906">
                  <c:v>0.36324999999997387</c:v>
                </c:pt>
                <c:pt idx="2907">
                  <c:v>0.36337499999997386</c:v>
                </c:pt>
                <c:pt idx="2908">
                  <c:v>0.36349999999997384</c:v>
                </c:pt>
                <c:pt idx="2909">
                  <c:v>0.36362499999997383</c:v>
                </c:pt>
              </c:numCache>
            </c:numRef>
          </c:xVal>
          <c:yVal>
            <c:numRef>
              <c:f>'PID Reaction'!$C$6:$C$2917</c:f>
              <c:numCache>
                <c:formatCode>0.00</c:formatCode>
                <c:ptCount val="2912"/>
                <c:pt idx="0">
                  <c:v>1</c:v>
                </c:pt>
                <c:pt idx="1">
                  <c:v>0.99869718677928754</c:v>
                </c:pt>
                <c:pt idx="2">
                  <c:v>0.99479214176172648</c:v>
                </c:pt>
                <c:pt idx="3">
                  <c:v>0.98829504003586932</c:v>
                </c:pt>
                <c:pt idx="4">
                  <c:v>0.97922281062176575</c:v>
                </c:pt>
                <c:pt idx="5">
                  <c:v>0.96759909236025976</c:v>
                </c:pt>
                <c:pt idx="6">
                  <c:v>0.9534541723190012</c:v>
                </c:pt>
                <c:pt idx="7">
                  <c:v>0.93682490687566145</c:v>
                </c:pt>
                <c:pt idx="8">
                  <c:v>0.91775462568398114</c:v>
                </c:pt>
                <c:pt idx="9">
                  <c:v>0.8962930187728787</c:v>
                </c:pt>
                <c:pt idx="10">
                  <c:v>0.87249600707279706</c:v>
                </c:pt>
                <c:pt idx="11">
                  <c:v>0.84642559670664896</c:v>
                </c:pt>
                <c:pt idx="12">
                  <c:v>0.81814971742502329</c:v>
                </c:pt>
                <c:pt idx="13">
                  <c:v>0.78774204560663075</c:v>
                </c:pt>
                <c:pt idx="14">
                  <c:v>0.75528181228518332</c:v>
                </c:pt>
                <c:pt idx="15">
                  <c:v>0.72085359670291849</c:v>
                </c:pt>
                <c:pt idx="16">
                  <c:v>0.68454710592868839</c:v>
                </c:pt>
                <c:pt idx="17">
                  <c:v>0.64645694111484953</c:v>
                </c:pt>
                <c:pt idx="18">
                  <c:v>0.6066823510019993</c:v>
                </c:pt>
                <c:pt idx="19">
                  <c:v>0.56532697331383253</c:v>
                </c:pt>
                <c:pt idx="20">
                  <c:v>0.52249856471594847</c:v>
                </c:pt>
                <c:pt idx="21">
                  <c:v>0.47830872004223396</c:v>
                </c:pt>
                <c:pt idx="22">
                  <c:v>0.4328725815204133</c:v>
                </c:pt>
                <c:pt idx="23">
                  <c:v>0.38630853875441523</c:v>
                </c:pt>
                <c:pt idx="24">
                  <c:v>0.33873792024529065</c:v>
                </c:pt>
                <c:pt idx="25">
                  <c:v>0.29028467725446166</c:v>
                </c:pt>
                <c:pt idx="26">
                  <c:v>0.24107506083303801</c:v>
                </c:pt>
                <c:pt idx="27">
                  <c:v>0.19123729285873947</c:v>
                </c:pt>
                <c:pt idx="28">
                  <c:v>0.14090123193758169</c:v>
                </c:pt>
                <c:pt idx="29">
                  <c:v>9.0198035040858257E-2</c:v>
                </c:pt>
                <c:pt idx="30">
                  <c:v>3.925981575906734E-2</c:v>
                </c:pt>
                <c:pt idx="31">
                  <c:v>-1.1780699936749987E-2</c:v>
                </c:pt>
                <c:pt idx="32">
                  <c:v>-6.2790519529314512E-2</c:v>
                </c:pt>
                <c:pt idx="33">
                  <c:v>-0.1136367304839222</c:v>
                </c:pt>
                <c:pt idx="34">
                  <c:v>-0.16418684656886415</c:v>
                </c:pt>
                <c:pt idx="35">
                  <c:v>-0.21430915306505188</c:v>
                </c:pt>
                <c:pt idx="36">
                  <c:v>-0.26387304996537392</c:v>
                </c:pt>
                <c:pt idx="37">
                  <c:v>-0.31274939226952725</c:v>
                </c:pt>
                <c:pt idx="38">
                  <c:v>-0.36081082648764307</c:v>
                </c:pt>
                <c:pt idx="39">
                  <c:v>-0.40793212247591037</c:v>
                </c:pt>
                <c:pt idx="40">
                  <c:v>-0.45399049973954791</c:v>
                </c:pt>
                <c:pt idx="41">
                  <c:v>-0.49886594735290879</c:v>
                </c:pt>
                <c:pt idx="42">
                  <c:v>-0.54244153666312012</c:v>
                </c:pt>
                <c:pt idx="43">
                  <c:v>-0.58460372596247479</c:v>
                </c:pt>
                <c:pt idx="44">
                  <c:v>-0.62524265633570664</c:v>
                </c:pt>
                <c:pt idx="45">
                  <c:v>-0.66425243791128308</c:v>
                </c:pt>
                <c:pt idx="46">
                  <c:v>-0.70153142577085692</c:v>
                </c:pt>
                <c:pt idx="47">
                  <c:v>-0.73698248479795181</c:v>
                </c:pt>
                <c:pt idx="48">
                  <c:v>-0.77051324277579025</c:v>
                </c:pt>
                <c:pt idx="49">
                  <c:v>-0.802036331074784</c:v>
                </c:pt>
                <c:pt idx="50">
                  <c:v>-0.83146961230254635</c:v>
                </c:pt>
                <c:pt idx="51">
                  <c:v>-0.85873639432325155</c:v>
                </c:pt>
                <c:pt idx="52">
                  <c:v>-0.88376563008869424</c:v>
                </c:pt>
                <c:pt idx="53">
                  <c:v>-0.90649210276035563</c:v>
                </c:pt>
                <c:pt idx="54">
                  <c:v>-0.92685659564012157</c:v>
                </c:pt>
                <c:pt idx="55">
                  <c:v>-0.94480604646687882</c:v>
                </c:pt>
                <c:pt idx="56">
                  <c:v>-0.96029368567694373</c:v>
                </c:pt>
                <c:pt idx="57">
                  <c:v>-0.97327915826807554</c:v>
                </c:pt>
                <c:pt idx="58">
                  <c:v>-0.98372862894953617</c:v>
                </c:pt>
                <c:pt idx="59">
                  <c:v>-0.99161487030421946</c:v>
                </c:pt>
                <c:pt idx="60">
                  <c:v>-0.99691733373312819</c:v>
                </c:pt>
                <c:pt idx="61">
                  <c:v>-0.99962220299734694</c:v>
                </c:pt>
                <c:pt idx="62">
                  <c:v>-0.99972243021800045</c:v>
                </c:pt>
                <c:pt idx="63">
                  <c:v>-0.9972177542403925</c:v>
                </c:pt>
                <c:pt idx="64">
                  <c:v>-0.99211470131447754</c:v>
                </c:pt>
                <c:pt idx="65">
                  <c:v>-0.98442656808989126</c:v>
                </c:pt>
                <c:pt idx="66">
                  <c:v>-0.9741733869698489</c:v>
                </c:pt>
                <c:pt idx="67">
                  <c:v>-0.96138187391418528</c:v>
                </c:pt>
                <c:pt idx="68">
                  <c:v>-0.94608535882754452</c:v>
                </c:pt>
                <c:pt idx="69">
                  <c:v>-0.92832369871409781</c:v>
                </c:pt>
                <c:pt idx="70">
                  <c:v>-0.90814317382508036</c:v>
                </c:pt>
                <c:pt idx="71">
                  <c:v>-0.88559636706974476</c:v>
                </c:pt>
                <c:pt idx="72">
                  <c:v>-0.86074202700394253</c:v>
                </c:pt>
                <c:pt idx="73">
                  <c:v>-0.83364491475333324</c:v>
                </c:pt>
                <c:pt idx="74">
                  <c:v>-0.80437563527008271</c:v>
                </c:pt>
                <c:pt idx="75">
                  <c:v>-0.77301045336273511</c:v>
                </c:pt>
                <c:pt idx="76">
                  <c:v>-0.73963109497860779</c:v>
                </c:pt>
                <c:pt idx="77">
                  <c:v>-0.70432453425650421</c:v>
                </c:pt>
                <c:pt idx="78">
                  <c:v>-0.66718276690459766</c:v>
                </c:pt>
                <c:pt idx="79">
                  <c:v>-0.62830257049398153</c:v>
                </c:pt>
                <c:pt idx="80">
                  <c:v>-0.58778525229247114</c:v>
                </c:pt>
                <c:pt idx="81">
                  <c:v>-0.54573638529570712</c:v>
                </c:pt>
                <c:pt idx="82">
                  <c:v>-0.50226553314336975</c:v>
                </c:pt>
                <c:pt idx="83">
                  <c:v>-0.4574859646372576</c:v>
                </c:pt>
                <c:pt idx="84">
                  <c:v>-0.41151435860510593</c:v>
                </c:pt>
                <c:pt idx="85">
                  <c:v>-0.36447049987914681</c:v>
                </c:pt>
                <c:pt idx="86">
                  <c:v>-0.3164769671815833</c:v>
                </c:pt>
                <c:pt idx="87">
                  <c:v>-0.26765881373022948</c:v>
                </c:pt>
                <c:pt idx="88">
                  <c:v>-0.2181432413965389</c:v>
                </c:pt>
                <c:pt idx="89">
                  <c:v>-0.16805926926504827</c:v>
                </c:pt>
                <c:pt idx="90">
                  <c:v>-0.11753739745783408</c:v>
                </c:pt>
                <c:pt idx="91">
                  <c:v>-6.6709267099947497E-2</c:v>
                </c:pt>
                <c:pt idx="92">
                  <c:v>-1.5707317311817216E-2</c:v>
                </c:pt>
                <c:pt idx="93">
                  <c:v>3.533555987762458E-2</c:v>
                </c:pt>
                <c:pt idx="94">
                  <c:v>8.6286365797926687E-2</c:v>
                </c:pt>
                <c:pt idx="95">
                  <c:v>0.13701234168197127</c:v>
                </c:pt>
                <c:pt idx="96">
                  <c:v>0.18738131458572777</c:v>
                </c:pt>
                <c:pt idx="97">
                  <c:v>0.23726204178157073</c:v>
                </c:pt>
                <c:pt idx="98">
                  <c:v>0.2865245527278012</c:v>
                </c:pt>
                <c:pt idx="99">
                  <c:v>0.33504048772332756</c:v>
                </c:pt>
                <c:pt idx="100">
                  <c:v>0.38268343236509328</c:v>
                </c:pt>
                <c:pt idx="101">
                  <c:v>0.42932924693679331</c:v>
                </c:pt>
                <c:pt idx="102">
                  <c:v>0.47485638987059781</c:v>
                </c:pt>
                <c:pt idx="103">
                  <c:v>0.51914623443907593</c:v>
                </c:pt>
                <c:pt idx="104">
                  <c:v>0.56208337785213347</c:v>
                </c:pt>
                <c:pt idx="105">
                  <c:v>0.6035559419535742</c:v>
                </c:pt>
                <c:pt idx="106">
                  <c:v>0.64345586473378225</c:v>
                </c:pt>
                <c:pt idx="107">
                  <c:v>0.68167918189894938</c:v>
                </c:pt>
                <c:pt idx="108">
                  <c:v>0.7181262977631917</c:v>
                </c:pt>
                <c:pt idx="109">
                  <c:v>0.75270224475769976</c:v>
                </c:pt>
                <c:pt idx="110">
                  <c:v>0.78531693088074794</c:v>
                </c:pt>
                <c:pt idx="111">
                  <c:v>0.81588537444379405</c:v>
                </c:pt>
                <c:pt idx="112">
                  <c:v>0.84432792550201763</c:v>
                </c:pt>
                <c:pt idx="113">
                  <c:v>0.87057047339231974</c:v>
                </c:pt>
                <c:pt idx="114">
                  <c:v>0.89454463983802712</c:v>
                </c:pt>
                <c:pt idx="115">
                  <c:v>0.91618795711713807</c:v>
                </c:pt>
                <c:pt idx="116">
                  <c:v>0.9354440308298686</c:v>
                </c:pt>
                <c:pt idx="117">
                  <c:v>0.95226268684139681</c:v>
                </c:pt>
                <c:pt idx="118">
                  <c:v>0.96660010201690816</c:v>
                </c:pt>
                <c:pt idx="119">
                  <c:v>0.97841891840832085</c:v>
                </c:pt>
                <c:pt idx="120">
                  <c:v>0.98768834059513855</c:v>
                </c:pt>
                <c:pt idx="121">
                  <c:v>0.99438421592581416</c:v>
                </c:pt>
                <c:pt idx="122">
                  <c:v>0.99848909745053815</c:v>
                </c:pt>
                <c:pt idx="123">
                  <c:v>0.99999228938147067</c:v>
                </c:pt>
                <c:pt idx="124">
                  <c:v>0.99888987496196979</c:v>
                </c:pt>
                <c:pt idx="125">
                  <c:v>0.99518472667219648</c:v>
                </c:pt>
                <c:pt idx="126">
                  <c:v>0.98888649874450385</c:v>
                </c:pt>
                <c:pt idx="127">
                  <c:v>0.98001160200811488</c:v>
                </c:pt>
                <c:pt idx="128">
                  <c:v>0.96858316112862997</c:v>
                </c:pt>
                <c:pt idx="129">
                  <c:v>0.95463095435378975</c:v>
                </c:pt>
                <c:pt idx="130">
                  <c:v>0.93819133592248261</c:v>
                </c:pt>
                <c:pt idx="131">
                  <c:v>0.91930714133918023</c:v>
                </c:pt>
                <c:pt idx="132">
                  <c:v>0.89802757576061376</c:v>
                </c:pt>
                <c:pt idx="133">
                  <c:v>0.87440808578551688</c:v>
                </c:pt>
                <c:pt idx="134">
                  <c:v>0.84851021498150103</c:v>
                </c:pt>
                <c:pt idx="135">
                  <c:v>0.82040144352551125</c:v>
                </c:pt>
                <c:pt idx="136">
                  <c:v>0.79015501237568742</c:v>
                </c:pt>
                <c:pt idx="137">
                  <c:v>0.75784973243279297</c:v>
                </c:pt>
                <c:pt idx="138">
                  <c:v>0.72356977918844612</c:v>
                </c:pt>
                <c:pt idx="139">
                  <c:v>0.68740447339522859</c:v>
                </c:pt>
                <c:pt idx="140">
                  <c:v>0.64944804833018011</c:v>
                </c:pt>
                <c:pt idx="141">
                  <c:v>0.60979940425807022</c:v>
                </c:pt>
                <c:pt idx="142">
                  <c:v>0.56856185073426024</c:v>
                </c:pt>
                <c:pt idx="143">
                  <c:v>0.52584283741859172</c:v>
                </c:pt>
                <c:pt idx="144">
                  <c:v>0.48175367410171149</c:v>
                </c:pt>
                <c:pt idx="145">
                  <c:v>0.43640924067333742</c:v>
                </c:pt>
                <c:pt idx="146">
                  <c:v>0.38992768778818443</c:v>
                </c:pt>
                <c:pt idx="147">
                  <c:v>0.34243012900948522</c:v>
                </c:pt>
                <c:pt idx="148">
                  <c:v>0.29404032523229839</c:v>
                </c:pt>
                <c:pt idx="149">
                  <c:v>0.2448843622088428</c:v>
                </c:pt>
                <c:pt idx="150">
                  <c:v>0.19509032201612267</c:v>
                </c:pt>
                <c:pt idx="151">
                  <c:v>0.14478794932189126</c:v>
                </c:pt>
                <c:pt idx="152">
                  <c:v>9.4108313318508788E-2</c:v>
                </c:pt>
                <c:pt idx="153">
                  <c:v>4.3183466205583949E-2</c:v>
                </c:pt>
                <c:pt idx="154">
                  <c:v>-7.8539008887167552E-3</c:v>
                </c:pt>
                <c:pt idx="155">
                  <c:v>-5.8870803651195264E-2</c:v>
                </c:pt>
                <c:pt idx="156">
                  <c:v>-0.10973431109105052</c:v>
                </c:pt>
                <c:pt idx="157">
                  <c:v>-0.1603118919083954</c:v>
                </c:pt>
                <c:pt idx="158">
                  <c:v>-0.21047175982131069</c:v>
                </c:pt>
                <c:pt idx="159">
                  <c:v>-0.26008321695166231</c:v>
                </c:pt>
                <c:pt idx="160">
                  <c:v>-0.30901699437495217</c:v>
                </c:pt>
                <c:pt idx="161">
                  <c:v>-0.35714558894685072</c:v>
                </c:pt>
                <c:pt idx="162">
                  <c:v>-0.4043435955287511</c:v>
                </c:pt>
                <c:pt idx="163">
                  <c:v>-0.45048803374671931</c:v>
                </c:pt>
                <c:pt idx="164">
                  <c:v>-0.49545866843241321</c:v>
                </c:pt>
                <c:pt idx="165">
                  <c:v>-0.53913832291100638</c:v>
                </c:pt>
                <c:pt idx="166">
                  <c:v>-0.5814131843198358</c:v>
                </c:pt>
                <c:pt idx="167">
                  <c:v>-0.62217310016220984</c:v>
                </c:pt>
                <c:pt idx="168">
                  <c:v>-0.6613118653236566</c:v>
                </c:pt>
                <c:pt idx="169">
                  <c:v>-0.69872749880278939</c:v>
                </c:pt>
                <c:pt idx="170">
                  <c:v>-0.73432250943568966</c:v>
                </c:pt>
                <c:pt idx="171">
                  <c:v>-0.76800414992147215</c:v>
                </c:pt>
                <c:pt idx="172">
                  <c:v>-0.79968465848709414</c:v>
                </c:pt>
                <c:pt idx="173">
                  <c:v>-0.82928148756176134</c:v>
                </c:pt>
                <c:pt idx="174">
                  <c:v>-0.85671751886505265</c:v>
                </c:pt>
                <c:pt idx="175">
                  <c:v>-0.88192126434835816</c:v>
                </c:pt>
                <c:pt idx="176">
                  <c:v>-0.90482705246602269</c:v>
                </c:pt>
                <c:pt idx="177">
                  <c:v>-0.92537519929086454</c:v>
                </c:pt>
                <c:pt idx="178">
                  <c:v>-0.94351216402819604</c:v>
                </c:pt>
                <c:pt idx="179">
                  <c:v>-0.95919068852312905</c:v>
                </c:pt>
                <c:pt idx="180">
                  <c:v>-0.97236992039767833</c:v>
                </c:pt>
                <c:pt idx="181">
                  <c:v>-0.98301551949679278</c:v>
                </c:pt>
                <c:pt idx="182">
                  <c:v>-0.99109974736597573</c:v>
                </c:pt>
                <c:pt idx="183">
                  <c:v>-0.99660153952733221</c:v>
                </c:pt>
                <c:pt idx="184">
                  <c:v>-0.99950656036573182</c:v>
                </c:pt>
                <c:pt idx="185">
                  <c:v>-0.99980724048206471</c:v>
                </c:pt>
                <c:pt idx="186">
                  <c:v>-0.9975027964162696</c:v>
                </c:pt>
                <c:pt idx="187">
                  <c:v>-0.99259923268873695</c:v>
                </c:pt>
                <c:pt idx="188">
                  <c:v>-0.98510932615477276</c:v>
                </c:pt>
                <c:pt idx="189">
                  <c:v>-0.97505259271288558</c:v>
                </c:pt>
                <c:pt idx="190">
                  <c:v>-0.9624552364536455</c:v>
                </c:pt>
                <c:pt idx="191">
                  <c:v>-0.94735008138161447</c:v>
                </c:pt>
                <c:pt idx="192">
                  <c:v>-0.92977648588824902</c:v>
                </c:pt>
                <c:pt idx="193">
                  <c:v>-0.90978024019863879</c:v>
                </c:pt>
                <c:pt idx="194">
                  <c:v>-0.88741344705928038</c:v>
                </c:pt>
                <c:pt idx="195">
                  <c:v>-0.86273438597778829</c:v>
                </c:pt>
                <c:pt idx="196">
                  <c:v>-0.83580736136826694</c:v>
                </c:pt>
                <c:pt idx="197">
                  <c:v>-0.80670253499802591</c:v>
                </c:pt>
                <c:pt idx="198">
                  <c:v>-0.77549574317222958</c:v>
                </c:pt>
                <c:pt idx="199">
                  <c:v>-0.74226829913281245</c:v>
                </c:pt>
                <c:pt idx="200">
                  <c:v>-0.70710678118654213</c:v>
                </c:pt>
                <c:pt idx="201">
                  <c:v>-0.67010280711430137</c:v>
                </c:pt>
                <c:pt idx="202">
                  <c:v>-0.63135279544937195</c:v>
                </c:pt>
                <c:pt idx="203">
                  <c:v>-0.5909577142467507</c:v>
                </c:pt>
                <c:pt idx="204">
                  <c:v>-0.54902281799812558</c:v>
                </c:pt>
                <c:pt idx="205">
                  <c:v>-0.50565737337797756</c:v>
                </c:pt>
                <c:pt idx="206">
                  <c:v>-0.46097437453545598</c:v>
                </c:pt>
                <c:pt idx="207">
                  <c:v>-0.41509024867382555</c:v>
                </c:pt>
                <c:pt idx="208">
                  <c:v>-0.36812455268467142</c:v>
                </c:pt>
                <c:pt idx="209">
                  <c:v>-0.32019966162730434</c:v>
                </c:pt>
                <c:pt idx="210">
                  <c:v>-0.2714404498650676</c:v>
                </c:pt>
                <c:pt idx="211">
                  <c:v>-0.22197396568938849</c:v>
                </c:pt>
                <c:pt idx="212">
                  <c:v>-0.17192910027940111</c:v>
                </c:pt>
                <c:pt idx="213">
                  <c:v>-0.12143625185967714</c:v>
                </c:pt>
                <c:pt idx="214">
                  <c:v>-7.0626985931158293E-2</c:v>
                </c:pt>
                <c:pt idx="215">
                  <c:v>-1.9633692460619072E-2</c:v>
                </c:pt>
                <c:pt idx="216">
                  <c:v>3.1410759078136563E-2</c:v>
                </c:pt>
                <c:pt idx="217">
                  <c:v>8.237336591249475E-2</c:v>
                </c:pt>
                <c:pt idx="218">
                  <c:v>0.13312133852656041</c:v>
                </c:pt>
                <c:pt idx="219">
                  <c:v>0.18352244666104517</c:v>
                </c:pt>
                <c:pt idx="220">
                  <c:v>0.23344536385591491</c:v>
                </c:pt>
                <c:pt idx="221">
                  <c:v>0.28276000963809361</c:v>
                </c:pt>
                <c:pt idx="222">
                  <c:v>0.33133788846258005</c:v>
                </c:pt>
                <c:pt idx="223">
                  <c:v>0.37905242452384258</c:v>
                </c:pt>
                <c:pt idx="224">
                  <c:v>0.42577929156508126</c:v>
                </c:pt>
                <c:pt idx="225">
                  <c:v>0.47139673682600364</c:v>
                </c:pt>
                <c:pt idx="226">
                  <c:v>0.5157858982850555</c:v>
                </c:pt>
                <c:pt idx="227">
                  <c:v>0.55883111436941868</c:v>
                </c:pt>
                <c:pt idx="228">
                  <c:v>0.60042022532589145</c:v>
                </c:pt>
                <c:pt idx="229">
                  <c:v>0.64044486546728874</c:v>
                </c:pt>
                <c:pt idx="230">
                  <c:v>0.67880074553294967</c:v>
                </c:pt>
                <c:pt idx="231">
                  <c:v>0.71538792442758858</c:v>
                </c:pt>
                <c:pt idx="232">
                  <c:v>0.75011106963046426</c:v>
                </c:pt>
                <c:pt idx="233">
                  <c:v>0.78287970559630771</c:v>
                </c:pt>
                <c:pt idx="234">
                  <c:v>0.81360844950079214</c:v>
                </c:pt>
                <c:pt idx="235">
                  <c:v>0.84221723371629176</c:v>
                </c:pt>
                <c:pt idx="236">
                  <c:v>0.86863151443819464</c:v>
                </c:pt>
                <c:pt idx="237">
                  <c:v>0.89278246591822519</c:v>
                </c:pt>
                <c:pt idx="238">
                  <c:v>0.91460715979861706</c:v>
                </c:pt>
                <c:pt idx="239">
                  <c:v>0.93404872907992187</c:v>
                </c:pt>
                <c:pt idx="240">
                  <c:v>0.95105651629515675</c:v>
                </c:pt>
                <c:pt idx="241">
                  <c:v>0.96558620550424346</c:v>
                </c:pt>
                <c:pt idx="242">
                  <c:v>0.97759993776479248</c:v>
                </c:pt>
                <c:pt idx="243">
                  <c:v>0.98706640977836702</c:v>
                </c:pt>
                <c:pt idx="244">
                  <c:v>0.99396095545518082</c:v>
                </c:pt>
                <c:pt idx="245">
                  <c:v>0.99826561018471649</c:v>
                </c:pt>
                <c:pt idx="246">
                  <c:v>0.99996915764478977</c:v>
                </c:pt>
                <c:pt idx="247">
                  <c:v>0.99906715902709453</c:v>
                </c:pt>
                <c:pt idx="248">
                  <c:v>0.99556196460307911</c:v>
                </c:pt>
                <c:pt idx="249">
                  <c:v>0.9894627076000172</c:v>
                </c:pt>
                <c:pt idx="250">
                  <c:v>0.98078528040322899</c:v>
                </c:pt>
                <c:pt idx="251">
                  <c:v>0.96955229314646141</c:v>
                </c:pt>
                <c:pt idx="252">
                  <c:v>0.95579301479832735</c:v>
                </c:pt>
                <c:pt idx="253">
                  <c:v>0.93954329689830618</c:v>
                </c:pt>
                <c:pt idx="254">
                  <c:v>0.9208454801410233</c:v>
                </c:pt>
                <c:pt idx="255">
                  <c:v>0.89974828405221707</c:v>
                </c:pt>
                <c:pt idx="256">
                  <c:v>0.87630668004385925</c:v>
                </c:pt>
                <c:pt idx="257">
                  <c:v>0.85058174817918097</c:v>
                </c:pt>
                <c:pt idx="258">
                  <c:v>0.82264051802085469</c:v>
                </c:pt>
                <c:pt idx="259">
                  <c:v>0.79255579397698483</c:v>
                </c:pt>
                <c:pt idx="260">
                  <c:v>0.76040596560002527</c:v>
                </c:pt>
                <c:pt idx="261">
                  <c:v>0.72627480333287986</c:v>
                </c:pt>
                <c:pt idx="262">
                  <c:v>0.69025124023443085</c:v>
                </c:pt>
                <c:pt idx="263">
                  <c:v>0.65242914025319954</c:v>
                </c:pt>
                <c:pt idx="264">
                  <c:v>0.61290705365296971</c:v>
                </c:pt>
                <c:pt idx="265">
                  <c:v>0.57178796022760603</c:v>
                </c:pt>
                <c:pt idx="266">
                  <c:v>0.52917900097418347</c:v>
                </c:pt>
                <c:pt idx="267">
                  <c:v>0.48519119892357576</c:v>
                </c:pt>
                <c:pt idx="268">
                  <c:v>0.43993916985590614</c:v>
                </c:pt>
                <c:pt idx="269">
                  <c:v>0.39354082365464305</c:v>
                </c:pt>
                <c:pt idx="270">
                  <c:v>0.34611705707748536</c:v>
                </c:pt>
                <c:pt idx="271">
                  <c:v>0.29779143874457675</c:v>
                </c:pt>
                <c:pt idx="272">
                  <c:v>0.24868988716484533</c:v>
                </c:pt>
                <c:pt idx="273">
                  <c:v>0.19894034263940394</c:v>
                </c:pt>
                <c:pt idx="274">
                  <c:v>0.14867243389691173</c:v>
                </c:pt>
                <c:pt idx="275">
                  <c:v>9.8017140329551972E-2</c:v>
                </c:pt>
                <c:pt idx="276">
                  <c:v>4.7106450709633187E-2</c:v>
                </c:pt>
                <c:pt idx="277">
                  <c:v>-3.9269807238145309E-3</c:v>
                </c:pt>
                <c:pt idx="278">
                  <c:v>-5.4950179912456855E-2</c:v>
                </c:pt>
                <c:pt idx="279">
                  <c:v>-0.10583019945935469</c:v>
                </c:pt>
                <c:pt idx="280">
                  <c:v>-0.15643446504023997</c:v>
                </c:pt>
                <c:pt idx="281">
                  <c:v>-0.20663112084266627</c:v>
                </c:pt>
                <c:pt idx="282">
                  <c:v>-0.25628937313300543</c:v>
                </c:pt>
                <c:pt idx="283">
                  <c:v>-0.30527983105605294</c:v>
                </c:pt>
                <c:pt idx="284">
                  <c:v>-0.35347484377926547</c:v>
                </c:pt>
                <c:pt idx="285">
                  <c:v>-0.40074883310315151</c:v>
                </c:pt>
                <c:pt idx="286">
                  <c:v>-0.44697862067112898</c:v>
                </c:pt>
                <c:pt idx="287">
                  <c:v>-0.49204374892633734</c:v>
                </c:pt>
                <c:pt idx="288">
                  <c:v>-0.53582679497900398</c:v>
                </c:pt>
                <c:pt idx="289">
                  <c:v>-0.57821367656665223</c:v>
                </c:pt>
                <c:pt idx="290">
                  <c:v>-0.61909394930984207</c:v>
                </c:pt>
                <c:pt idx="291">
                  <c:v>-0.65836109448898683</c:v>
                </c:pt>
                <c:pt idx="292">
                  <c:v>-0.6959127965923203</c:v>
                </c:pt>
                <c:pt idx="293">
                  <c:v>-0.73165120991193222</c:v>
                </c:pt>
                <c:pt idx="294">
                  <c:v>-0.76548321349309456</c:v>
                </c:pt>
                <c:pt idx="295">
                  <c:v>-0.79732065377271266</c:v>
                </c:pt>
                <c:pt idx="296">
                  <c:v>-0.82708057427456838</c:v>
                </c:pt>
                <c:pt idx="297">
                  <c:v>-0.85468543176290257</c:v>
                </c:pt>
                <c:pt idx="298">
                  <c:v>-0.88006329829113661</c:v>
                </c:pt>
                <c:pt idx="299">
                  <c:v>-0.90314804861921483</c:v>
                </c:pt>
                <c:pt idx="300">
                  <c:v>-0.92387953251129107</c:v>
                </c:pt>
                <c:pt idx="301">
                  <c:v>-0.94220373146476333</c:v>
                </c:pt>
                <c:pt idx="302">
                  <c:v>-0.95807289946232288</c:v>
                </c:pt>
                <c:pt idx="303">
                  <c:v>-0.97144568738022896</c:v>
                </c:pt>
                <c:pt idx="304">
                  <c:v>-0.98228725072869072</c:v>
                </c:pt>
                <c:pt idx="305">
                  <c:v>-0.99056934044357869</c:v>
                </c:pt>
                <c:pt idx="306">
                  <c:v>-0.99627037649294237</c:v>
                </c:pt>
                <c:pt idx="307">
                  <c:v>-0.99937550410650744</c:v>
                </c:pt>
                <c:pt idx="308">
                  <c:v>-0.99987663248166048</c:v>
                </c:pt>
                <c:pt idx="309">
                  <c:v>-0.99777245586505647</c:v>
                </c:pt>
                <c:pt idx="310">
                  <c:v>-0.99306845695492485</c:v>
                </c:pt>
                <c:pt idx="311">
                  <c:v>-0.98577689261520685</c:v>
                </c:pt>
                <c:pt idx="312">
                  <c:v>-0.9759167619387451</c:v>
                </c:pt>
                <c:pt idx="313">
                  <c:v>-0.96351375674274575</c:v>
                </c:pt>
                <c:pt idx="314">
                  <c:v>-0.94860019462550194</c:v>
                </c:pt>
                <c:pt idx="315">
                  <c:v>-0.93121493475880013</c:v>
                </c:pt>
                <c:pt idx="316">
                  <c:v>-0.91140327663544096</c:v>
                </c:pt>
                <c:pt idx="317">
                  <c:v>-0.8892168420356793</c:v>
                </c:pt>
                <c:pt idx="318">
                  <c:v>-0.86471344052014909</c:v>
                </c:pt>
                <c:pt idx="319">
                  <c:v>-0.8379569187997441</c:v>
                </c:pt>
                <c:pt idx="320">
                  <c:v>-0.80901699437494157</c:v>
                </c:pt>
                <c:pt idx="321">
                  <c:v>-0.7779690738780316</c:v>
                </c:pt>
                <c:pt idx="322">
                  <c:v>-0.74489405659161423</c:v>
                </c:pt>
                <c:pt idx="323">
                  <c:v>-0.70987812365528158</c:v>
                </c:pt>
                <c:pt idx="324">
                  <c:v>-0.67301251350976354</c:v>
                </c:pt>
                <c:pt idx="325">
                  <c:v>-0.63439328416363738</c:v>
                </c:pt>
                <c:pt idx="326">
                  <c:v>-0.59412106290202937</c:v>
                </c:pt>
                <c:pt idx="327">
                  <c:v>-0.55230078408951644</c:v>
                </c:pt>
                <c:pt idx="328">
                  <c:v>-0.5090414157503601</c:v>
                </c:pt>
                <c:pt idx="329">
                  <c:v>-0.46445567563854739</c:v>
                </c:pt>
                <c:pt idx="330">
                  <c:v>-0.41865973753741476</c:v>
                </c:pt>
                <c:pt idx="331">
                  <c:v>-0.37177292855420435</c:v>
                </c:pt>
                <c:pt idx="332">
                  <c:v>-0.32391741819813735</c:v>
                </c:pt>
                <c:pt idx="333">
                  <c:v>-0.27521790005238189</c:v>
                </c:pt>
                <c:pt idx="334">
                  <c:v>-0.22580126686908966</c:v>
                </c:pt>
                <c:pt idx="335">
                  <c:v>-0.17579627993434302</c:v>
                </c:pt>
                <c:pt idx="336">
                  <c:v>-0.12533323356429188</c:v>
                </c:pt>
                <c:pt idx="337">
                  <c:v>-7.4543615606879846E-2</c:v>
                </c:pt>
                <c:pt idx="338">
                  <c:v>-2.3559764833596043E-2</c:v>
                </c:pt>
                <c:pt idx="339">
                  <c:v>2.7485473885884834E-2</c:v>
                </c:pt>
                <c:pt idx="340">
                  <c:v>7.8459095727857114E-2</c:v>
                </c:pt>
                <c:pt idx="341">
                  <c:v>0.12922828247543058</c:v>
                </c:pt>
                <c:pt idx="342">
                  <c:v>0.17966074859320616</c:v>
                </c:pt>
                <c:pt idx="343">
                  <c:v>0.22962508591395761</c:v>
                </c:pt>
                <c:pt idx="344">
                  <c:v>0.27899110603924071</c:v>
                </c:pt>
                <c:pt idx="345">
                  <c:v>0.32763017956170554</c:v>
                </c:pt>
                <c:pt idx="346">
                  <c:v>0.37541557122529562</c:v>
                </c:pt>
                <c:pt idx="347">
                  <c:v>0.42222277014997522</c:v>
                </c:pt>
                <c:pt idx="348">
                  <c:v>0.46792981426058367</c:v>
                </c:pt>
                <c:pt idx="349">
                  <c:v>0.51241760807442371</c:v>
                </c:pt>
                <c:pt idx="350">
                  <c:v>0.55557023301961328</c:v>
                </c:pt>
                <c:pt idx="351">
                  <c:v>0.59727524947557831</c:v>
                </c:pt>
                <c:pt idx="352">
                  <c:v>0.63742398974870118</c:v>
                </c:pt>
                <c:pt idx="353">
                  <c:v>0.67591184121973369</c:v>
                </c:pt>
                <c:pt idx="354">
                  <c:v>0.71263851892521457</c:v>
                </c:pt>
                <c:pt idx="355">
                  <c:v>0.74750832686260593</c:v>
                </c:pt>
                <c:pt idx="356">
                  <c:v>0.78043040733833891</c:v>
                </c:pt>
                <c:pt idx="357">
                  <c:v>0.81131897770901906</c:v>
                </c:pt>
                <c:pt idx="358">
                  <c:v>0.8400935538989488</c:v>
                </c:pt>
                <c:pt idx="359">
                  <c:v>0.86667916011157087</c:v>
                </c:pt>
                <c:pt idx="360">
                  <c:v>0.89100652418837434</c:v>
                </c:pt>
                <c:pt idx="361">
                  <c:v>0.91301225810627051</c:v>
                </c:pt>
                <c:pt idx="362">
                  <c:v>0.93263902314309866</c:v>
                </c:pt>
                <c:pt idx="363">
                  <c:v>0.94983567928092183</c:v>
                </c:pt>
                <c:pt idx="364">
                  <c:v>0.96455741845780185</c:v>
                </c:pt>
                <c:pt idx="365">
                  <c:v>0.97676588132087483</c:v>
                </c:pt>
                <c:pt idx="366">
                  <c:v>0.98642925717649743</c:v>
                </c:pt>
                <c:pt idx="367">
                  <c:v>0.99352236687702589</c:v>
                </c:pt>
                <c:pt idx="368">
                  <c:v>0.99802672842827245</c:v>
                </c:pt>
                <c:pt idx="369">
                  <c:v>0.99993060514667742</c:v>
                </c:pt>
                <c:pt idx="370">
                  <c:v>0.99922903624072246</c:v>
                </c:pt>
                <c:pt idx="371">
                  <c:v>0.99592384973689918</c:v>
                </c:pt>
                <c:pt idx="372">
                  <c:v>0.99002365771655565</c:v>
                </c:pt>
                <c:pt idx="373">
                  <c:v>0.98154383387602973</c:v>
                </c:pt>
                <c:pt idx="374">
                  <c:v>0.9705064734685388</c:v>
                </c:pt>
                <c:pt idx="375">
                  <c:v>0.95694033573220527</c:v>
                </c:pt>
                <c:pt idx="376">
                  <c:v>0.94088076895422101</c:v>
                </c:pt>
                <c:pt idx="377">
                  <c:v>0.9223696183664214</c:v>
                </c:pt>
                <c:pt idx="378">
                  <c:v>0.9014551171122408</c:v>
                </c:pt>
                <c:pt idx="379">
                  <c:v>0.8781917605691516</c:v>
                </c:pt>
                <c:pt idx="380">
                  <c:v>0.85264016435408541</c:v>
                </c:pt>
                <c:pt idx="381">
                  <c:v>0.82486690638175564</c:v>
                </c:pt>
                <c:pt idx="382">
                  <c:v>0.79494435338750336</c:v>
                </c:pt>
                <c:pt idx="383">
                  <c:v>0.76295047236659874</c:v>
                </c:pt>
                <c:pt idx="384">
                  <c:v>0.72896862742140278</c:v>
                </c:pt>
                <c:pt idx="385">
                  <c:v>0.69308736254562353</c:v>
                </c:pt>
                <c:pt idx="386">
                  <c:v>0.65540017091178571</c:v>
                </c:pt>
                <c:pt idx="387">
                  <c:v>0.61600525126289785</c:v>
                </c:pt>
                <c:pt idx="388">
                  <c:v>0.57500525204326836</c:v>
                </c:pt>
                <c:pt idx="389">
                  <c:v>0.53250700393495098</c:v>
                </c:pt>
                <c:pt idx="390">
                  <c:v>0.48862124149694264</c:v>
                </c:pt>
                <c:pt idx="391">
                  <c:v>0.44346231463224506</c:v>
                </c:pt>
                <c:pt idx="392">
                  <c:v>0.39714789063476941</c:v>
                </c:pt>
                <c:pt idx="393">
                  <c:v>0.34979864759229323</c:v>
                </c:pt>
                <c:pt idx="394">
                  <c:v>0.30153795994448251</c:v>
                </c:pt>
                <c:pt idx="395">
                  <c:v>0.2524915770151438</c:v>
                </c:pt>
                <c:pt idx="396">
                  <c:v>0.20278729535649734</c:v>
                </c:pt>
                <c:pt idx="397">
                  <c:v>0.15255462575908846</c:v>
                </c:pt>
                <c:pt idx="398">
                  <c:v>0.10192445579503656</c:v>
                </c:pt>
                <c:pt idx="399">
                  <c:v>5.1028708773937254E-2</c:v>
                </c:pt>
                <c:pt idx="400">
                  <c:v>-1.5190865058911651E-14</c:v>
                </c:pt>
                <c:pt idx="401">
                  <c:v>-5.1028708773967597E-2</c:v>
                </c:pt>
                <c:pt idx="402">
                  <c:v>-0.10192445579506679</c:v>
                </c:pt>
                <c:pt idx="403">
                  <c:v>-0.15255462575911499</c:v>
                </c:pt>
                <c:pt idx="404">
                  <c:v>-0.20278729535652709</c:v>
                </c:pt>
                <c:pt idx="405">
                  <c:v>-0.25249157701517316</c:v>
                </c:pt>
                <c:pt idx="406">
                  <c:v>-0.30153795994451149</c:v>
                </c:pt>
                <c:pt idx="407">
                  <c:v>-0.34979864759232498</c:v>
                </c:pt>
                <c:pt idx="408">
                  <c:v>-0.39714789063479405</c:v>
                </c:pt>
                <c:pt idx="409">
                  <c:v>-0.44346231463227226</c:v>
                </c:pt>
                <c:pt idx="410">
                  <c:v>-0.48862124149696917</c:v>
                </c:pt>
                <c:pt idx="411">
                  <c:v>-0.53250700393497963</c:v>
                </c:pt>
                <c:pt idx="412">
                  <c:v>-0.57500525204329034</c:v>
                </c:pt>
                <c:pt idx="413">
                  <c:v>-0.61600525126292183</c:v>
                </c:pt>
                <c:pt idx="414">
                  <c:v>-0.65540017091180336</c:v>
                </c:pt>
                <c:pt idx="415">
                  <c:v>-0.69308736254564796</c:v>
                </c:pt>
                <c:pt idx="416">
                  <c:v>-0.72896862742142121</c:v>
                </c:pt>
                <c:pt idx="417">
                  <c:v>-0.76295047236661839</c:v>
                </c:pt>
                <c:pt idx="418">
                  <c:v>-0.79494435338751956</c:v>
                </c:pt>
                <c:pt idx="419">
                  <c:v>-0.82486690638177285</c:v>
                </c:pt>
                <c:pt idx="420">
                  <c:v>-0.85264016435409939</c:v>
                </c:pt>
                <c:pt idx="421">
                  <c:v>-0.87819176056916615</c:v>
                </c:pt>
                <c:pt idx="422">
                  <c:v>-0.90145511711225235</c:v>
                </c:pt>
                <c:pt idx="423">
                  <c:v>-0.92236961836643316</c:v>
                </c:pt>
                <c:pt idx="424">
                  <c:v>-0.94088076895423123</c:v>
                </c:pt>
                <c:pt idx="425">
                  <c:v>-0.95694033573221304</c:v>
                </c:pt>
                <c:pt idx="426">
                  <c:v>-0.97050647346854613</c:v>
                </c:pt>
                <c:pt idx="427">
                  <c:v>-0.9815438338760355</c:v>
                </c:pt>
                <c:pt idx="428">
                  <c:v>-0.99002365771655998</c:v>
                </c:pt>
                <c:pt idx="429">
                  <c:v>-0.99592384973690185</c:v>
                </c:pt>
                <c:pt idx="430">
                  <c:v>-0.99922903624072368</c:v>
                </c:pt>
                <c:pt idx="431">
                  <c:v>-0.99993060514667709</c:v>
                </c:pt>
                <c:pt idx="432">
                  <c:v>-0.99802672842827056</c:v>
                </c:pt>
                <c:pt idx="433">
                  <c:v>-0.99352236687702244</c:v>
                </c:pt>
                <c:pt idx="434">
                  <c:v>-0.98642925717649255</c:v>
                </c:pt>
                <c:pt idx="435">
                  <c:v>-0.97676588132086917</c:v>
                </c:pt>
                <c:pt idx="436">
                  <c:v>-0.96455741845779375</c:v>
                </c:pt>
                <c:pt idx="437">
                  <c:v>-0.94983567928091228</c:v>
                </c:pt>
                <c:pt idx="438">
                  <c:v>-0.93263902314308766</c:v>
                </c:pt>
                <c:pt idx="439">
                  <c:v>-0.91301225810625819</c:v>
                </c:pt>
                <c:pt idx="440">
                  <c:v>-0.89100652418835902</c:v>
                </c:pt>
                <c:pt idx="441">
                  <c:v>-0.86667916011155577</c:v>
                </c:pt>
                <c:pt idx="442">
                  <c:v>-0.84009355389893037</c:v>
                </c:pt>
                <c:pt idx="443">
                  <c:v>-0.8113189777090013</c:v>
                </c:pt>
                <c:pt idx="444">
                  <c:v>-0.7804304073383177</c:v>
                </c:pt>
                <c:pt idx="445">
                  <c:v>-0.74750832686258584</c:v>
                </c:pt>
                <c:pt idx="446">
                  <c:v>-0.71263851892519325</c:v>
                </c:pt>
                <c:pt idx="447">
                  <c:v>-0.67591184121971126</c:v>
                </c:pt>
                <c:pt idx="448">
                  <c:v>-0.63742398974867509</c:v>
                </c:pt>
                <c:pt idx="449">
                  <c:v>-0.59727524947555399</c:v>
                </c:pt>
                <c:pt idx="450">
                  <c:v>-0.55557023301959096</c:v>
                </c:pt>
                <c:pt idx="451">
                  <c:v>-0.51241760807440062</c:v>
                </c:pt>
                <c:pt idx="452">
                  <c:v>-0.4679298142605568</c:v>
                </c:pt>
                <c:pt idx="453">
                  <c:v>-0.42222277014994769</c:v>
                </c:pt>
                <c:pt idx="454">
                  <c:v>-0.37541557122526747</c:v>
                </c:pt>
                <c:pt idx="455">
                  <c:v>-0.32763017956168022</c:v>
                </c:pt>
                <c:pt idx="456">
                  <c:v>-0.27899110603921151</c:v>
                </c:pt>
                <c:pt idx="457">
                  <c:v>-0.22962508591393152</c:v>
                </c:pt>
                <c:pt idx="458">
                  <c:v>-0.17966074859317277</c:v>
                </c:pt>
                <c:pt idx="459">
                  <c:v>-0.12922828247540399</c:v>
                </c:pt>
                <c:pt idx="460">
                  <c:v>-7.845909572782328E-2</c:v>
                </c:pt>
                <c:pt idx="461">
                  <c:v>-2.7485473885854466E-2</c:v>
                </c:pt>
                <c:pt idx="462">
                  <c:v>2.3559764833626415E-2</c:v>
                </c:pt>
                <c:pt idx="463">
                  <c:v>7.4543615606906602E-2</c:v>
                </c:pt>
                <c:pt idx="464">
                  <c:v>0.1253332335643185</c:v>
                </c:pt>
                <c:pt idx="465">
                  <c:v>0.17579627993437644</c:v>
                </c:pt>
                <c:pt idx="466">
                  <c:v>0.22580126686912272</c:v>
                </c:pt>
                <c:pt idx="467">
                  <c:v>0.27521790005240426</c:v>
                </c:pt>
                <c:pt idx="468">
                  <c:v>0.32391741819816611</c:v>
                </c:pt>
                <c:pt idx="469">
                  <c:v>0.37177292855422928</c:v>
                </c:pt>
                <c:pt idx="470">
                  <c:v>0.41865973753744556</c:v>
                </c:pt>
                <c:pt idx="471">
                  <c:v>0.46445567563857115</c:v>
                </c:pt>
                <c:pt idx="472">
                  <c:v>0.5090414157503832</c:v>
                </c:pt>
                <c:pt idx="473">
                  <c:v>0.55230078408954475</c:v>
                </c:pt>
                <c:pt idx="474">
                  <c:v>0.5941210629020538</c:v>
                </c:pt>
                <c:pt idx="475">
                  <c:v>0.63439328416366081</c:v>
                </c:pt>
                <c:pt idx="476">
                  <c:v>0.67301251350978597</c:v>
                </c:pt>
                <c:pt idx="477">
                  <c:v>0.70987812365530545</c:v>
                </c:pt>
                <c:pt idx="478">
                  <c:v>0.74489405659163455</c:v>
                </c:pt>
                <c:pt idx="479">
                  <c:v>0.77796907387804848</c:v>
                </c:pt>
                <c:pt idx="480">
                  <c:v>0.80901699437495944</c:v>
                </c:pt>
                <c:pt idx="481">
                  <c:v>0.83795691879975864</c:v>
                </c:pt>
                <c:pt idx="482">
                  <c:v>0.86471344052016608</c:v>
                </c:pt>
                <c:pt idx="483">
                  <c:v>0.88921684203569318</c:v>
                </c:pt>
                <c:pt idx="484">
                  <c:v>0.91140327663545206</c:v>
                </c:pt>
                <c:pt idx="485">
                  <c:v>0.9312149347588099</c:v>
                </c:pt>
                <c:pt idx="486">
                  <c:v>0.94860019462551037</c:v>
                </c:pt>
                <c:pt idx="487">
                  <c:v>0.96351375674275475</c:v>
                </c:pt>
                <c:pt idx="488">
                  <c:v>0.97591676193875176</c:v>
                </c:pt>
                <c:pt idx="489">
                  <c:v>0.98577689261521106</c:v>
                </c:pt>
                <c:pt idx="490">
                  <c:v>0.99306845695492885</c:v>
                </c:pt>
                <c:pt idx="491">
                  <c:v>0.99777245586505836</c:v>
                </c:pt>
                <c:pt idx="492">
                  <c:v>0.99987663248166092</c:v>
                </c:pt>
                <c:pt idx="493">
                  <c:v>0.99937550410650644</c:v>
                </c:pt>
                <c:pt idx="494">
                  <c:v>0.9962703764929397</c:v>
                </c:pt>
                <c:pt idx="495">
                  <c:v>0.99056934044357425</c:v>
                </c:pt>
                <c:pt idx="496">
                  <c:v>0.98228725072868506</c:v>
                </c:pt>
                <c:pt idx="497">
                  <c:v>0.97144568738022219</c:v>
                </c:pt>
                <c:pt idx="498">
                  <c:v>0.95807289946231422</c:v>
                </c:pt>
                <c:pt idx="499">
                  <c:v>0.94220373146475256</c:v>
                </c:pt>
                <c:pt idx="500">
                  <c:v>0.92387953251128085</c:v>
                </c:pt>
                <c:pt idx="501">
                  <c:v>0.90314804861920406</c:v>
                </c:pt>
                <c:pt idx="502">
                  <c:v>0.88006329829112384</c:v>
                </c:pt>
                <c:pt idx="503">
                  <c:v>0.85468543176289047</c:v>
                </c:pt>
                <c:pt idx="504">
                  <c:v>0.82708057427455128</c:v>
                </c:pt>
                <c:pt idx="505">
                  <c:v>0.79732065377269534</c:v>
                </c:pt>
                <c:pt idx="506">
                  <c:v>0.76548321349307735</c:v>
                </c:pt>
                <c:pt idx="507">
                  <c:v>0.73165120991191268</c:v>
                </c:pt>
                <c:pt idx="508">
                  <c:v>0.69591279659230365</c:v>
                </c:pt>
                <c:pt idx="509">
                  <c:v>0.65836109448896529</c:v>
                </c:pt>
                <c:pt idx="510">
                  <c:v>0.6190939493098182</c:v>
                </c:pt>
                <c:pt idx="511">
                  <c:v>0.57821367656663181</c:v>
                </c:pt>
                <c:pt idx="512">
                  <c:v>0.53582679497898134</c:v>
                </c:pt>
                <c:pt idx="513">
                  <c:v>0.49204374892631553</c:v>
                </c:pt>
                <c:pt idx="514">
                  <c:v>0.44697862067110339</c:v>
                </c:pt>
                <c:pt idx="515">
                  <c:v>0.40074883310312531</c:v>
                </c:pt>
                <c:pt idx="516">
                  <c:v>0.35347484377924038</c:v>
                </c:pt>
                <c:pt idx="517">
                  <c:v>0.30527983105602913</c:v>
                </c:pt>
                <c:pt idx="518">
                  <c:v>0.25628937313297778</c:v>
                </c:pt>
                <c:pt idx="519">
                  <c:v>0.20663112084263827</c:v>
                </c:pt>
                <c:pt idx="520">
                  <c:v>0.15643446504021347</c:v>
                </c:pt>
                <c:pt idx="521">
                  <c:v>0.10583019945932624</c:v>
                </c:pt>
                <c:pt idx="522">
                  <c:v>5.4950179912426518E-2</c:v>
                </c:pt>
                <c:pt idx="523">
                  <c:v>3.9269807237894781E-3</c:v>
                </c:pt>
                <c:pt idx="524">
                  <c:v>-4.7106450709659985E-2</c:v>
                </c:pt>
                <c:pt idx="525">
                  <c:v>-9.8017140329575134E-2</c:v>
                </c:pt>
                <c:pt idx="526">
                  <c:v>-0.14867243389694176</c:v>
                </c:pt>
                <c:pt idx="527">
                  <c:v>-0.19894034263943197</c:v>
                </c:pt>
                <c:pt idx="528">
                  <c:v>-0.24868988716487131</c:v>
                </c:pt>
                <c:pt idx="529">
                  <c:v>-0.2977914387446024</c:v>
                </c:pt>
                <c:pt idx="530">
                  <c:v>-0.34611705707750717</c:v>
                </c:pt>
                <c:pt idx="531">
                  <c:v>-0.39354082365467263</c:v>
                </c:pt>
                <c:pt idx="532">
                  <c:v>-0.43993916985593023</c:v>
                </c:pt>
                <c:pt idx="533">
                  <c:v>-0.48519119892359613</c:v>
                </c:pt>
                <c:pt idx="534">
                  <c:v>-0.52917900097420623</c:v>
                </c:pt>
                <c:pt idx="535">
                  <c:v>-0.57178796022762801</c:v>
                </c:pt>
                <c:pt idx="536">
                  <c:v>-0.61290705365299236</c:v>
                </c:pt>
                <c:pt idx="537">
                  <c:v>-0.65242914025321985</c:v>
                </c:pt>
                <c:pt idx="538">
                  <c:v>-0.69025124023445028</c:v>
                </c:pt>
                <c:pt idx="539">
                  <c:v>-0.72627480333290195</c:v>
                </c:pt>
                <c:pt idx="540">
                  <c:v>-0.76040596560004148</c:v>
                </c:pt>
                <c:pt idx="541">
                  <c:v>-0.79255579397700338</c:v>
                </c:pt>
                <c:pt idx="542">
                  <c:v>-0.82264051802087002</c:v>
                </c:pt>
                <c:pt idx="543">
                  <c:v>-0.85058174817919607</c:v>
                </c:pt>
                <c:pt idx="544">
                  <c:v>-0.87630668004387302</c:v>
                </c:pt>
                <c:pt idx="545">
                  <c:v>-0.89974828405222884</c:v>
                </c:pt>
                <c:pt idx="546">
                  <c:v>-0.92084548014103307</c:v>
                </c:pt>
                <c:pt idx="547">
                  <c:v>-0.93954329689831417</c:v>
                </c:pt>
                <c:pt idx="548">
                  <c:v>-0.95579301479833678</c:v>
                </c:pt>
                <c:pt idx="549">
                  <c:v>-0.9695522931464684</c:v>
                </c:pt>
                <c:pt idx="550">
                  <c:v>-0.98078528040323387</c:v>
                </c:pt>
                <c:pt idx="551">
                  <c:v>-0.98946270760002109</c:v>
                </c:pt>
                <c:pt idx="552">
                  <c:v>-0.99556196460308177</c:v>
                </c:pt>
                <c:pt idx="553">
                  <c:v>-0.99906715902709586</c:v>
                </c:pt>
                <c:pt idx="554">
                  <c:v>-0.99996915764478955</c:v>
                </c:pt>
                <c:pt idx="555">
                  <c:v>-0.99826561018471505</c:v>
                </c:pt>
                <c:pt idx="556">
                  <c:v>-0.99396095545517726</c:v>
                </c:pt>
                <c:pt idx="557">
                  <c:v>-0.98706640977836246</c:v>
                </c:pt>
                <c:pt idx="558">
                  <c:v>-0.97759993776478638</c:v>
                </c:pt>
                <c:pt idx="559">
                  <c:v>-0.96558620550423602</c:v>
                </c:pt>
                <c:pt idx="560">
                  <c:v>-0.95105651629514787</c:v>
                </c:pt>
                <c:pt idx="561">
                  <c:v>-0.93404872907991043</c:v>
                </c:pt>
                <c:pt idx="562">
                  <c:v>-0.91460715979860685</c:v>
                </c:pt>
                <c:pt idx="563">
                  <c:v>-0.89278246591821153</c:v>
                </c:pt>
                <c:pt idx="564">
                  <c:v>-0.86863151443818221</c:v>
                </c:pt>
                <c:pt idx="565">
                  <c:v>-0.84221723371627444</c:v>
                </c:pt>
                <c:pt idx="566">
                  <c:v>-0.81360844950077549</c:v>
                </c:pt>
                <c:pt idx="567">
                  <c:v>-0.78287970559629094</c:v>
                </c:pt>
                <c:pt idx="568">
                  <c:v>-0.75011106963044771</c:v>
                </c:pt>
                <c:pt idx="569">
                  <c:v>-0.71538792442756738</c:v>
                </c:pt>
                <c:pt idx="570">
                  <c:v>-0.6788007455329248</c:v>
                </c:pt>
                <c:pt idx="571">
                  <c:v>-0.64044486546726542</c:v>
                </c:pt>
                <c:pt idx="572">
                  <c:v>-0.60042022532587003</c:v>
                </c:pt>
                <c:pt idx="573">
                  <c:v>-0.55883111436939348</c:v>
                </c:pt>
                <c:pt idx="574">
                  <c:v>-0.51578589828503096</c:v>
                </c:pt>
                <c:pt idx="575">
                  <c:v>-0.47139673682597993</c:v>
                </c:pt>
                <c:pt idx="576">
                  <c:v>-0.42577929156505695</c:v>
                </c:pt>
                <c:pt idx="577">
                  <c:v>-0.37905242452382104</c:v>
                </c:pt>
                <c:pt idx="578">
                  <c:v>-0.33133788846254975</c:v>
                </c:pt>
                <c:pt idx="579">
                  <c:v>-0.28276000963806447</c:v>
                </c:pt>
                <c:pt idx="580">
                  <c:v>-0.23344536385588538</c:v>
                </c:pt>
                <c:pt idx="581">
                  <c:v>-0.1835224466610188</c:v>
                </c:pt>
                <c:pt idx="582">
                  <c:v>-0.1331213385265268</c:v>
                </c:pt>
                <c:pt idx="583">
                  <c:v>-8.2373365912466245E-2</c:v>
                </c:pt>
                <c:pt idx="584">
                  <c:v>-3.1410759078111521E-2</c:v>
                </c:pt>
                <c:pt idx="585">
                  <c:v>1.963369246064945E-2</c:v>
                </c:pt>
                <c:pt idx="586">
                  <c:v>7.0626985931188602E-2</c:v>
                </c:pt>
                <c:pt idx="587">
                  <c:v>0.1214362518597073</c:v>
                </c:pt>
                <c:pt idx="588">
                  <c:v>0.17192910027942931</c:v>
                </c:pt>
                <c:pt idx="589">
                  <c:v>0.22197396568941291</c:v>
                </c:pt>
                <c:pt idx="590">
                  <c:v>0.27144044986509169</c:v>
                </c:pt>
                <c:pt idx="591">
                  <c:v>0.32019966162733315</c:v>
                </c:pt>
                <c:pt idx="592">
                  <c:v>0.36812455268469968</c:v>
                </c:pt>
                <c:pt idx="593">
                  <c:v>0.41509024867384997</c:v>
                </c:pt>
                <c:pt idx="594">
                  <c:v>0.46097437453547818</c:v>
                </c:pt>
                <c:pt idx="595">
                  <c:v>0.50565737337800376</c:v>
                </c:pt>
                <c:pt idx="596">
                  <c:v>0.54902281799814801</c:v>
                </c:pt>
                <c:pt idx="597">
                  <c:v>0.59095771424677379</c:v>
                </c:pt>
                <c:pt idx="598">
                  <c:v>0.63135279544939138</c:v>
                </c:pt>
                <c:pt idx="599">
                  <c:v>0.67010280711432657</c:v>
                </c:pt>
                <c:pt idx="600">
                  <c:v>0.70710678118656367</c:v>
                </c:pt>
                <c:pt idx="601">
                  <c:v>0.74226829913283043</c:v>
                </c:pt>
                <c:pt idx="602">
                  <c:v>0.77549574317224768</c:v>
                </c:pt>
                <c:pt idx="603">
                  <c:v>0.80670253499804279</c:v>
                </c:pt>
                <c:pt idx="604">
                  <c:v>0.8358073613682846</c:v>
                </c:pt>
                <c:pt idx="605">
                  <c:v>0.86273438597780183</c:v>
                </c:pt>
                <c:pt idx="606">
                  <c:v>0.88741344705929104</c:v>
                </c:pt>
                <c:pt idx="607">
                  <c:v>0.90978024019864989</c:v>
                </c:pt>
                <c:pt idx="608">
                  <c:v>0.92977648588825956</c:v>
                </c:pt>
                <c:pt idx="609">
                  <c:v>0.94735008138162369</c:v>
                </c:pt>
                <c:pt idx="610">
                  <c:v>0.96245523645365283</c:v>
                </c:pt>
                <c:pt idx="611">
                  <c:v>0.9750525927128908</c:v>
                </c:pt>
                <c:pt idx="612">
                  <c:v>0.98510932615477831</c:v>
                </c:pt>
                <c:pt idx="613">
                  <c:v>0.99259923268874017</c:v>
                </c:pt>
                <c:pt idx="614">
                  <c:v>0.99750279641627171</c:v>
                </c:pt>
                <c:pt idx="615">
                  <c:v>0.99980724048206526</c:v>
                </c:pt>
                <c:pt idx="616">
                  <c:v>0.99950656036573082</c:v>
                </c:pt>
                <c:pt idx="617">
                  <c:v>0.99660153952732988</c:v>
                </c:pt>
                <c:pt idx="618">
                  <c:v>0.99109974736597217</c:v>
                </c:pt>
                <c:pt idx="619">
                  <c:v>0.98301551949678778</c:v>
                </c:pt>
                <c:pt idx="620">
                  <c:v>0.97236992039767078</c:v>
                </c:pt>
                <c:pt idx="621">
                  <c:v>0.95919068852311995</c:v>
                </c:pt>
                <c:pt idx="622">
                  <c:v>0.94351216402818594</c:v>
                </c:pt>
                <c:pt idx="623">
                  <c:v>0.92537519929085432</c:v>
                </c:pt>
                <c:pt idx="624">
                  <c:v>0.90482705246601047</c:v>
                </c:pt>
                <c:pt idx="625">
                  <c:v>0.88192126434834472</c:v>
                </c:pt>
                <c:pt idx="626">
                  <c:v>0.85671751886503789</c:v>
                </c:pt>
                <c:pt idx="627">
                  <c:v>0.82928148756174447</c:v>
                </c:pt>
                <c:pt idx="628">
                  <c:v>0.79968465848708015</c:v>
                </c:pt>
                <c:pt idx="629">
                  <c:v>0.76800414992145161</c:v>
                </c:pt>
                <c:pt idx="630">
                  <c:v>0.73432250943567268</c:v>
                </c:pt>
                <c:pt idx="631">
                  <c:v>0.69872749880276508</c:v>
                </c:pt>
                <c:pt idx="632">
                  <c:v>0.66131186532363639</c:v>
                </c:pt>
                <c:pt idx="633">
                  <c:v>0.62217310016218741</c:v>
                </c:pt>
                <c:pt idx="634">
                  <c:v>0.58141318431981248</c:v>
                </c:pt>
                <c:pt idx="635">
                  <c:v>0.53913832291098085</c:v>
                </c:pt>
                <c:pt idx="636">
                  <c:v>0.49545866843238678</c:v>
                </c:pt>
                <c:pt idx="637">
                  <c:v>0.45048803374669216</c:v>
                </c:pt>
                <c:pt idx="638">
                  <c:v>0.40434359552872168</c:v>
                </c:pt>
                <c:pt idx="639">
                  <c:v>0.35714558894682069</c:v>
                </c:pt>
                <c:pt idx="640">
                  <c:v>0.30901699437492836</c:v>
                </c:pt>
                <c:pt idx="641">
                  <c:v>0.26008321695163644</c:v>
                </c:pt>
                <c:pt idx="642">
                  <c:v>0.21047175982128447</c:v>
                </c:pt>
                <c:pt idx="643">
                  <c:v>0.16031189190836892</c:v>
                </c:pt>
                <c:pt idx="644">
                  <c:v>0.10973431109102209</c:v>
                </c:pt>
                <c:pt idx="645">
                  <c:v>5.8870803651172032E-2</c:v>
                </c:pt>
                <c:pt idx="646">
                  <c:v>7.853900888686375E-3</c:v>
                </c:pt>
                <c:pt idx="647">
                  <c:v>-4.3183466205616076E-2</c:v>
                </c:pt>
                <c:pt idx="648">
                  <c:v>-9.4108313318540804E-2</c:v>
                </c:pt>
                <c:pt idx="649">
                  <c:v>-0.1447879493219178</c:v>
                </c:pt>
                <c:pt idx="650">
                  <c:v>-0.19509032201614898</c:v>
                </c:pt>
                <c:pt idx="651">
                  <c:v>-0.24488436220886881</c:v>
                </c:pt>
                <c:pt idx="652">
                  <c:v>-0.29404032523232571</c:v>
                </c:pt>
                <c:pt idx="653">
                  <c:v>-0.34243012900951209</c:v>
                </c:pt>
                <c:pt idx="654">
                  <c:v>-0.38992768778821074</c:v>
                </c:pt>
                <c:pt idx="655">
                  <c:v>-0.43640924067336478</c:v>
                </c:pt>
                <c:pt idx="656">
                  <c:v>-0.48175367410173808</c:v>
                </c:pt>
                <c:pt idx="657">
                  <c:v>-0.52584283741861226</c:v>
                </c:pt>
                <c:pt idx="658">
                  <c:v>-0.56856185073428089</c:v>
                </c:pt>
                <c:pt idx="659">
                  <c:v>-0.60979940425809076</c:v>
                </c:pt>
                <c:pt idx="660">
                  <c:v>-0.64944804833020597</c:v>
                </c:pt>
                <c:pt idx="661">
                  <c:v>-0.68740447339524935</c:v>
                </c:pt>
                <c:pt idx="662">
                  <c:v>-0.72356977918846088</c:v>
                </c:pt>
                <c:pt idx="663">
                  <c:v>-0.75784973243281273</c:v>
                </c:pt>
                <c:pt idx="664">
                  <c:v>-0.79015501237570596</c:v>
                </c:pt>
                <c:pt idx="665">
                  <c:v>-0.82040144352552868</c:v>
                </c:pt>
                <c:pt idx="666">
                  <c:v>-0.84851021498151424</c:v>
                </c:pt>
                <c:pt idx="667">
                  <c:v>-0.87440808578552898</c:v>
                </c:pt>
                <c:pt idx="668">
                  <c:v>-0.8980275757606283</c:v>
                </c:pt>
                <c:pt idx="669">
                  <c:v>-0.91930714133919078</c:v>
                </c:pt>
                <c:pt idx="670">
                  <c:v>-0.93819133592249215</c:v>
                </c:pt>
                <c:pt idx="671">
                  <c:v>-0.95463095435379819</c:v>
                </c:pt>
                <c:pt idx="672">
                  <c:v>-0.96858316112863729</c:v>
                </c:pt>
                <c:pt idx="673">
                  <c:v>-0.98001160200812065</c:v>
                </c:pt>
                <c:pt idx="674">
                  <c:v>-0.98888649874450751</c:v>
                </c:pt>
                <c:pt idx="675">
                  <c:v>-0.99518472667219893</c:v>
                </c:pt>
                <c:pt idx="676">
                  <c:v>-0.99888987496197135</c:v>
                </c:pt>
                <c:pt idx="677">
                  <c:v>-0.99999228938147044</c:v>
                </c:pt>
                <c:pt idx="678">
                  <c:v>-0.99848909745053671</c:v>
                </c:pt>
                <c:pt idx="679">
                  <c:v>-0.99438421592581128</c:v>
                </c:pt>
                <c:pt idx="680">
                  <c:v>-0.98768834059513388</c:v>
                </c:pt>
                <c:pt idx="681">
                  <c:v>-0.97841891840831485</c:v>
                </c:pt>
                <c:pt idx="682">
                  <c:v>-0.96660010201690061</c:v>
                </c:pt>
                <c:pt idx="683">
                  <c:v>-0.95226268684138937</c:v>
                </c:pt>
                <c:pt idx="684">
                  <c:v>-0.9354440308298575</c:v>
                </c:pt>
                <c:pt idx="685">
                  <c:v>-0.91618795711712453</c:v>
                </c:pt>
                <c:pt idx="686">
                  <c:v>-0.89454463983801513</c:v>
                </c:pt>
                <c:pt idx="687">
                  <c:v>-0.87057047339230609</c:v>
                </c:pt>
                <c:pt idx="688">
                  <c:v>-0.84432792550200231</c:v>
                </c:pt>
                <c:pt idx="689">
                  <c:v>-0.81588537444377696</c:v>
                </c:pt>
                <c:pt idx="690">
                  <c:v>-0.78531693088072918</c:v>
                </c:pt>
                <c:pt idx="691">
                  <c:v>-0.75270224475767977</c:v>
                </c:pt>
                <c:pt idx="692">
                  <c:v>-0.71812629776316994</c:v>
                </c:pt>
                <c:pt idx="693">
                  <c:v>-0.68167918189892585</c:v>
                </c:pt>
                <c:pt idx="694">
                  <c:v>-0.64345586473376237</c:v>
                </c:pt>
                <c:pt idx="695">
                  <c:v>-0.60355594195355344</c:v>
                </c:pt>
                <c:pt idx="696">
                  <c:v>-0.56208337785211138</c:v>
                </c:pt>
                <c:pt idx="697">
                  <c:v>-0.51914623443904617</c:v>
                </c:pt>
                <c:pt idx="698">
                  <c:v>-0.47485638987057266</c:v>
                </c:pt>
                <c:pt idx="699">
                  <c:v>-0.42932924693676666</c:v>
                </c:pt>
                <c:pt idx="700">
                  <c:v>-0.38268343236506519</c:v>
                </c:pt>
                <c:pt idx="701">
                  <c:v>-0.33504048772329809</c:v>
                </c:pt>
                <c:pt idx="702">
                  <c:v>-0.28652455272777128</c:v>
                </c:pt>
                <c:pt idx="703">
                  <c:v>-0.23726204178154642</c:v>
                </c:pt>
                <c:pt idx="704">
                  <c:v>-0.18738131458569529</c:v>
                </c:pt>
                <c:pt idx="705">
                  <c:v>-0.13701234168193765</c:v>
                </c:pt>
                <c:pt idx="706">
                  <c:v>-8.628636579789907E-2</c:v>
                </c:pt>
                <c:pt idx="707">
                  <c:v>-3.5335559877595991E-2</c:v>
                </c:pt>
                <c:pt idx="708">
                  <c:v>1.5707317311846707E-2</c:v>
                </c:pt>
                <c:pt idx="709">
                  <c:v>6.6709267099977806E-2</c:v>
                </c:pt>
                <c:pt idx="710">
                  <c:v>0.11753739745786512</c:v>
                </c:pt>
                <c:pt idx="711">
                  <c:v>0.16805926926507295</c:v>
                </c:pt>
                <c:pt idx="712">
                  <c:v>0.21814324139657115</c:v>
                </c:pt>
                <c:pt idx="713">
                  <c:v>0.26765881373025446</c:v>
                </c:pt>
                <c:pt idx="714">
                  <c:v>0.31647696718161544</c:v>
                </c:pt>
                <c:pt idx="715">
                  <c:v>0.36447049987917263</c:v>
                </c:pt>
                <c:pt idx="716">
                  <c:v>0.41151435860513202</c:v>
                </c:pt>
                <c:pt idx="717">
                  <c:v>0.4574859646372838</c:v>
                </c:pt>
                <c:pt idx="718">
                  <c:v>0.50226553314339595</c:v>
                </c:pt>
                <c:pt idx="719">
                  <c:v>0.54573638529573332</c:v>
                </c:pt>
                <c:pt idx="720">
                  <c:v>0.58778525229249645</c:v>
                </c:pt>
                <c:pt idx="721">
                  <c:v>0.62830257049400662</c:v>
                </c:pt>
                <c:pt idx="722">
                  <c:v>0.6671827669046223</c:v>
                </c:pt>
                <c:pt idx="723">
                  <c:v>0.7043245342565233</c:v>
                </c:pt>
                <c:pt idx="724">
                  <c:v>0.73963109497862645</c:v>
                </c:pt>
                <c:pt idx="725">
                  <c:v>0.77301045336275331</c:v>
                </c:pt>
                <c:pt idx="726">
                  <c:v>0.80437563527010025</c:v>
                </c:pt>
                <c:pt idx="727">
                  <c:v>0.83364491475334945</c:v>
                </c:pt>
                <c:pt idx="728">
                  <c:v>0.86074202700395797</c:v>
                </c:pt>
                <c:pt idx="729">
                  <c:v>0.8855963670697593</c:v>
                </c:pt>
                <c:pt idx="730">
                  <c:v>0.9081431738250908</c:v>
                </c:pt>
                <c:pt idx="731">
                  <c:v>0.92832369871411013</c:v>
                </c:pt>
                <c:pt idx="732">
                  <c:v>0.94608535882755318</c:v>
                </c:pt>
                <c:pt idx="733">
                  <c:v>0.96138187391419294</c:v>
                </c:pt>
                <c:pt idx="734">
                  <c:v>0.97417338696985523</c:v>
                </c:pt>
                <c:pt idx="735">
                  <c:v>0.98442656808989637</c:v>
                </c:pt>
                <c:pt idx="736">
                  <c:v>0.99211470131448132</c:v>
                </c:pt>
                <c:pt idx="737">
                  <c:v>0.99721775424039483</c:v>
                </c:pt>
                <c:pt idx="738">
                  <c:v>0.99972243021800111</c:v>
                </c:pt>
                <c:pt idx="739">
                  <c:v>0.99962220299734605</c:v>
                </c:pt>
                <c:pt idx="740">
                  <c:v>0.99691733373312608</c:v>
                </c:pt>
                <c:pt idx="741">
                  <c:v>0.99161487030421525</c:v>
                </c:pt>
                <c:pt idx="742">
                  <c:v>0.98372862894953128</c:v>
                </c:pt>
                <c:pt idx="743">
                  <c:v>0.97327915826806899</c:v>
                </c:pt>
                <c:pt idx="744">
                  <c:v>0.96029368567693552</c:v>
                </c:pt>
                <c:pt idx="745">
                  <c:v>0.94480604646686883</c:v>
                </c:pt>
                <c:pt idx="746">
                  <c:v>0.92685659564011003</c:v>
                </c:pt>
                <c:pt idx="747">
                  <c:v>0.9064921027603452</c:v>
                </c:pt>
                <c:pt idx="748">
                  <c:v>0.88376563008867925</c:v>
                </c:pt>
                <c:pt idx="749">
                  <c:v>0.85873639432323456</c:v>
                </c:pt>
                <c:pt idx="750">
                  <c:v>0.83146961230253136</c:v>
                </c:pt>
                <c:pt idx="751">
                  <c:v>0.80203633107476779</c:v>
                </c:pt>
                <c:pt idx="752">
                  <c:v>0.77051324277577227</c:v>
                </c:pt>
                <c:pt idx="753">
                  <c:v>0.73698248479793227</c:v>
                </c:pt>
                <c:pt idx="754">
                  <c:v>0.7015314257708356</c:v>
                </c:pt>
                <c:pt idx="755">
                  <c:v>0.66425243791126531</c:v>
                </c:pt>
                <c:pt idx="756">
                  <c:v>0.62524265633568743</c:v>
                </c:pt>
                <c:pt idx="757">
                  <c:v>0.58460372596244869</c:v>
                </c:pt>
                <c:pt idx="758">
                  <c:v>0.54244153666309236</c:v>
                </c:pt>
                <c:pt idx="759">
                  <c:v>0.49886594735288553</c:v>
                </c:pt>
                <c:pt idx="760">
                  <c:v>0.4539904997395236</c:v>
                </c:pt>
                <c:pt idx="761">
                  <c:v>0.40793212247588467</c:v>
                </c:pt>
                <c:pt idx="762">
                  <c:v>0.36081082648761598</c:v>
                </c:pt>
                <c:pt idx="763">
                  <c:v>0.31274939226949883</c:v>
                </c:pt>
                <c:pt idx="764">
                  <c:v>0.26387304996535149</c:v>
                </c:pt>
                <c:pt idx="765">
                  <c:v>0.21430915306502132</c:v>
                </c:pt>
                <c:pt idx="766">
                  <c:v>0.16418684656883242</c:v>
                </c:pt>
                <c:pt idx="767">
                  <c:v>0.11363673048389665</c:v>
                </c:pt>
                <c:pt idx="768">
                  <c:v>6.279051952928795E-2</c:v>
                </c:pt>
                <c:pt idx="769">
                  <c:v>1.1780699936722937E-2</c:v>
                </c:pt>
                <c:pt idx="770">
                  <c:v>-3.9259815759102798E-2</c:v>
                </c:pt>
                <c:pt idx="771">
                  <c:v>-9.019803504088697E-2</c:v>
                </c:pt>
                <c:pt idx="772">
                  <c:v>-0.14090123193760409</c:v>
                </c:pt>
                <c:pt idx="773">
                  <c:v>-0.19123729285876931</c:v>
                </c:pt>
                <c:pt idx="774">
                  <c:v>-0.24107506083306815</c:v>
                </c:pt>
                <c:pt idx="775">
                  <c:v>-0.29028467725449225</c:v>
                </c:pt>
                <c:pt idx="776">
                  <c:v>-0.33873792024531485</c:v>
                </c:pt>
                <c:pt idx="777">
                  <c:v>-0.38630853875443977</c:v>
                </c:pt>
                <c:pt idx="778">
                  <c:v>-0.43287258152044428</c:v>
                </c:pt>
                <c:pt idx="779">
                  <c:v>-0.4783087200422585</c:v>
                </c:pt>
                <c:pt idx="780">
                  <c:v>-0.52249856471597289</c:v>
                </c:pt>
                <c:pt idx="781">
                  <c:v>-0.56532697331385684</c:v>
                </c:pt>
                <c:pt idx="782">
                  <c:v>-0.60668235100202339</c:v>
                </c:pt>
                <c:pt idx="783">
                  <c:v>-0.64645694111487328</c:v>
                </c:pt>
                <c:pt idx="784">
                  <c:v>-0.68454710592870649</c:v>
                </c:pt>
                <c:pt idx="785">
                  <c:v>-0.72085359670294114</c:v>
                </c:pt>
                <c:pt idx="786">
                  <c:v>-0.7552818122852053</c:v>
                </c:pt>
                <c:pt idx="787">
                  <c:v>-0.78774204560665184</c:v>
                </c:pt>
                <c:pt idx="788">
                  <c:v>-0.81814971742503928</c:v>
                </c:pt>
                <c:pt idx="789">
                  <c:v>-0.84642559670666428</c:v>
                </c:pt>
                <c:pt idx="790">
                  <c:v>-0.87249600707281139</c:v>
                </c:pt>
                <c:pt idx="791">
                  <c:v>-0.89629301877289203</c:v>
                </c:pt>
                <c:pt idx="792">
                  <c:v>-0.91775462568399346</c:v>
                </c:pt>
                <c:pt idx="793">
                  <c:v>-0.93682490687567255</c:v>
                </c:pt>
                <c:pt idx="794">
                  <c:v>-0.95345417231900897</c:v>
                </c:pt>
                <c:pt idx="795">
                  <c:v>-0.9675990923602682</c:v>
                </c:pt>
                <c:pt idx="796">
                  <c:v>-0.9792228106217713</c:v>
                </c:pt>
                <c:pt idx="797">
                  <c:v>-0.98829504003587365</c:v>
                </c:pt>
                <c:pt idx="798">
                  <c:v>-0.99479214176172936</c:v>
                </c:pt>
                <c:pt idx="799">
                  <c:v>-0.99869718677928943</c:v>
                </c:pt>
                <c:pt idx="800">
                  <c:v>-1</c:v>
                </c:pt>
                <c:pt idx="801">
                  <c:v>-0.99869718677928598</c:v>
                </c:pt>
                <c:pt idx="802">
                  <c:v>-0.99479214176172326</c:v>
                </c:pt>
                <c:pt idx="803">
                  <c:v>-0.98829504003586433</c:v>
                </c:pt>
                <c:pt idx="804">
                  <c:v>-0.97922281062175898</c:v>
                </c:pt>
                <c:pt idx="805">
                  <c:v>-0.96759909236025288</c:v>
                </c:pt>
                <c:pt idx="806">
                  <c:v>-0.95345417231899277</c:v>
                </c:pt>
                <c:pt idx="807">
                  <c:v>-0.93682490687565134</c:v>
                </c:pt>
                <c:pt idx="808">
                  <c:v>-0.91775462568396926</c:v>
                </c:pt>
                <c:pt idx="809">
                  <c:v>-0.89629301877286505</c:v>
                </c:pt>
                <c:pt idx="810">
                  <c:v>-0.87249600707278174</c:v>
                </c:pt>
                <c:pt idx="811">
                  <c:v>-0.84642559670663564</c:v>
                </c:pt>
                <c:pt idx="812">
                  <c:v>-0.81814971742500442</c:v>
                </c:pt>
                <c:pt idx="813">
                  <c:v>-0.78774204560661432</c:v>
                </c:pt>
                <c:pt idx="814">
                  <c:v>-0.75528181228516078</c:v>
                </c:pt>
                <c:pt idx="815">
                  <c:v>-0.72085359670289906</c:v>
                </c:pt>
                <c:pt idx="816">
                  <c:v>-0.6845471059286673</c:v>
                </c:pt>
                <c:pt idx="817">
                  <c:v>-0.64645694111482699</c:v>
                </c:pt>
                <c:pt idx="818">
                  <c:v>-0.6066823510019751</c:v>
                </c:pt>
                <c:pt idx="819">
                  <c:v>-0.56532697331380666</c:v>
                </c:pt>
                <c:pt idx="820">
                  <c:v>-0.52249856471592115</c:v>
                </c:pt>
                <c:pt idx="821">
                  <c:v>-0.47830872004220515</c:v>
                </c:pt>
                <c:pt idx="822">
                  <c:v>-0.4328725815203831</c:v>
                </c:pt>
                <c:pt idx="823">
                  <c:v>-0.38630853875439025</c:v>
                </c:pt>
                <c:pt idx="824">
                  <c:v>-0.33873792024526433</c:v>
                </c:pt>
                <c:pt idx="825">
                  <c:v>-0.29028467725443408</c:v>
                </c:pt>
                <c:pt idx="826">
                  <c:v>-0.24107506083300917</c:v>
                </c:pt>
                <c:pt idx="827">
                  <c:v>-0.19123729285870966</c:v>
                </c:pt>
                <c:pt idx="828">
                  <c:v>-0.14090123193755799</c:v>
                </c:pt>
                <c:pt idx="829">
                  <c:v>-9.0198035040826449E-2</c:v>
                </c:pt>
                <c:pt idx="830">
                  <c:v>-3.9259815759034984E-2</c:v>
                </c:pt>
                <c:pt idx="831">
                  <c:v>1.1780699936783696E-2</c:v>
                </c:pt>
                <c:pt idx="832">
                  <c:v>6.2790519529341504E-2</c:v>
                </c:pt>
                <c:pt idx="833">
                  <c:v>0.11363673048394997</c:v>
                </c:pt>
                <c:pt idx="834">
                  <c:v>0.16418684656889238</c:v>
                </c:pt>
                <c:pt idx="835">
                  <c:v>0.21430915306508069</c:v>
                </c:pt>
                <c:pt idx="836">
                  <c:v>0.26387304996540323</c:v>
                </c:pt>
                <c:pt idx="837">
                  <c:v>0.3127493922695565</c:v>
                </c:pt>
                <c:pt idx="838">
                  <c:v>0.36081082648767265</c:v>
                </c:pt>
                <c:pt idx="839">
                  <c:v>0.40793212247594013</c:v>
                </c:pt>
                <c:pt idx="840">
                  <c:v>0.4539904997395714</c:v>
                </c:pt>
                <c:pt idx="841">
                  <c:v>0.49886594735293205</c:v>
                </c:pt>
                <c:pt idx="842">
                  <c:v>0.54244153666314332</c:v>
                </c:pt>
                <c:pt idx="843">
                  <c:v>0.58460372596250376</c:v>
                </c:pt>
                <c:pt idx="844">
                  <c:v>0.62524265633572929</c:v>
                </c:pt>
                <c:pt idx="845">
                  <c:v>0.66425243791130018</c:v>
                </c:pt>
                <c:pt idx="846">
                  <c:v>0.7015314257708789</c:v>
                </c:pt>
                <c:pt idx="847">
                  <c:v>0.73698248479797335</c:v>
                </c:pt>
                <c:pt idx="848">
                  <c:v>0.77051324277581101</c:v>
                </c:pt>
                <c:pt idx="849">
                  <c:v>0.80203633107479977</c:v>
                </c:pt>
                <c:pt idx="850">
                  <c:v>0.83146961230256122</c:v>
                </c:pt>
                <c:pt idx="851">
                  <c:v>0.85873639432326931</c:v>
                </c:pt>
                <c:pt idx="852">
                  <c:v>0.88376563008870768</c:v>
                </c:pt>
                <c:pt idx="853">
                  <c:v>0.90649210276036785</c:v>
                </c:pt>
                <c:pt idx="854">
                  <c:v>0.92685659564013279</c:v>
                </c:pt>
                <c:pt idx="855">
                  <c:v>0.94480604646688882</c:v>
                </c:pt>
                <c:pt idx="856">
                  <c:v>0.9602936856769525</c:v>
                </c:pt>
                <c:pt idx="857">
                  <c:v>0.97327915826808131</c:v>
                </c:pt>
                <c:pt idx="858">
                  <c:v>0.98372862894954227</c:v>
                </c:pt>
                <c:pt idx="859">
                  <c:v>0.99161487030422402</c:v>
                </c:pt>
                <c:pt idx="860">
                  <c:v>0.99691733373313085</c:v>
                </c:pt>
                <c:pt idx="861">
                  <c:v>0.99962220299734772</c:v>
                </c:pt>
                <c:pt idx="862">
                  <c:v>0.99972243021799978</c:v>
                </c:pt>
                <c:pt idx="863">
                  <c:v>0.99721775424038983</c:v>
                </c:pt>
                <c:pt idx="864">
                  <c:v>0.99211470131447366</c:v>
                </c:pt>
                <c:pt idx="865">
                  <c:v>0.98442656808988571</c:v>
                </c:pt>
                <c:pt idx="866">
                  <c:v>0.97417338696984146</c:v>
                </c:pt>
                <c:pt idx="867">
                  <c:v>0.96138187391417618</c:v>
                </c:pt>
                <c:pt idx="868">
                  <c:v>0.94608535882753353</c:v>
                </c:pt>
                <c:pt idx="869">
                  <c:v>0.92832369871408749</c:v>
                </c:pt>
                <c:pt idx="870">
                  <c:v>0.90814317382506837</c:v>
                </c:pt>
                <c:pt idx="871">
                  <c:v>0.88559636706972777</c:v>
                </c:pt>
                <c:pt idx="872">
                  <c:v>0.8607420270039271</c:v>
                </c:pt>
                <c:pt idx="873">
                  <c:v>0.83364491475331592</c:v>
                </c:pt>
                <c:pt idx="874">
                  <c:v>0.80437563527006417</c:v>
                </c:pt>
                <c:pt idx="875">
                  <c:v>0.77301045336271479</c:v>
                </c:pt>
                <c:pt idx="876">
                  <c:v>0.73963109497858559</c:v>
                </c:pt>
                <c:pt idx="877">
                  <c:v>0.70432453425648522</c:v>
                </c:pt>
                <c:pt idx="878">
                  <c:v>0.66718276690457701</c:v>
                </c:pt>
                <c:pt idx="879">
                  <c:v>0.62830257049395932</c:v>
                </c:pt>
                <c:pt idx="880">
                  <c:v>0.5877852522924415</c:v>
                </c:pt>
                <c:pt idx="881">
                  <c:v>0.54573638529568236</c:v>
                </c:pt>
                <c:pt idx="882">
                  <c:v>0.50226553314334343</c:v>
                </c:pt>
                <c:pt idx="883">
                  <c:v>0.45748596463722979</c:v>
                </c:pt>
                <c:pt idx="884">
                  <c:v>0.41151435860507013</c:v>
                </c:pt>
                <c:pt idx="885">
                  <c:v>0.36447049987911606</c:v>
                </c:pt>
                <c:pt idx="886">
                  <c:v>0.31647696718155782</c:v>
                </c:pt>
                <c:pt idx="887">
                  <c:v>0.26765881373020278</c:v>
                </c:pt>
                <c:pt idx="888">
                  <c:v>0.21814324139650493</c:v>
                </c:pt>
                <c:pt idx="889">
                  <c:v>0.16805926926502007</c:v>
                </c:pt>
                <c:pt idx="890">
                  <c:v>0.11753739745780478</c:v>
                </c:pt>
                <c:pt idx="891">
                  <c:v>6.6709267099917174E-2</c:v>
                </c:pt>
                <c:pt idx="892">
                  <c:v>1.5707317311785953E-2</c:v>
                </c:pt>
                <c:pt idx="893">
                  <c:v>-3.5335559877663819E-2</c:v>
                </c:pt>
                <c:pt idx="894">
                  <c:v>-8.6286365797959605E-2</c:v>
                </c:pt>
                <c:pt idx="895">
                  <c:v>-0.13701234168200488</c:v>
                </c:pt>
                <c:pt idx="896">
                  <c:v>-0.18738131458576196</c:v>
                </c:pt>
                <c:pt idx="897">
                  <c:v>-0.23726204178160543</c:v>
                </c:pt>
                <c:pt idx="898">
                  <c:v>-0.28652455272782951</c:v>
                </c:pt>
                <c:pt idx="899">
                  <c:v>-0.33504048772335537</c:v>
                </c:pt>
                <c:pt idx="900">
                  <c:v>-0.38268343236511476</c:v>
                </c:pt>
                <c:pt idx="901">
                  <c:v>-0.42932924693682156</c:v>
                </c:pt>
                <c:pt idx="902">
                  <c:v>-0.47485638987061984</c:v>
                </c:pt>
                <c:pt idx="903">
                  <c:v>-0.51914623443910424</c:v>
                </c:pt>
                <c:pt idx="904">
                  <c:v>-0.56208337785216156</c:v>
                </c:pt>
                <c:pt idx="905">
                  <c:v>-0.6035559419535963</c:v>
                </c:pt>
                <c:pt idx="906">
                  <c:v>-0.64345586473380889</c:v>
                </c:pt>
                <c:pt idx="907">
                  <c:v>-0.68167918189897025</c:v>
                </c:pt>
                <c:pt idx="908">
                  <c:v>-0.71812629776321224</c:v>
                </c:pt>
                <c:pt idx="909">
                  <c:v>-0.75270224475771508</c:v>
                </c:pt>
                <c:pt idx="910">
                  <c:v>-0.78531693088076238</c:v>
                </c:pt>
                <c:pt idx="911">
                  <c:v>-0.81588537444381215</c:v>
                </c:pt>
                <c:pt idx="912">
                  <c:v>-0.84432792550203484</c:v>
                </c:pt>
                <c:pt idx="913">
                  <c:v>-0.87057047339233606</c:v>
                </c:pt>
                <c:pt idx="914">
                  <c:v>-0.89454463983803911</c:v>
                </c:pt>
                <c:pt idx="915">
                  <c:v>-0.91618795711715173</c:v>
                </c:pt>
                <c:pt idx="916">
                  <c:v>-0.93544403082988148</c:v>
                </c:pt>
                <c:pt idx="917">
                  <c:v>-0.9522626868414058</c:v>
                </c:pt>
                <c:pt idx="918">
                  <c:v>-0.96660010201691438</c:v>
                </c:pt>
                <c:pt idx="919">
                  <c:v>-0.97841891840832584</c:v>
                </c:pt>
                <c:pt idx="920">
                  <c:v>-0.98768834059514454</c:v>
                </c:pt>
                <c:pt idx="921">
                  <c:v>-0.99438421592581838</c:v>
                </c:pt>
                <c:pt idx="922">
                  <c:v>-0.99848909745054004</c:v>
                </c:pt>
                <c:pt idx="923">
                  <c:v>-0.99999228938147078</c:v>
                </c:pt>
                <c:pt idx="924">
                  <c:v>-0.99888987496196846</c:v>
                </c:pt>
                <c:pt idx="925">
                  <c:v>-0.99518472667219293</c:v>
                </c:pt>
                <c:pt idx="926">
                  <c:v>-0.98888649874449952</c:v>
                </c:pt>
                <c:pt idx="927">
                  <c:v>-0.98001160200810866</c:v>
                </c:pt>
                <c:pt idx="928">
                  <c:v>-0.96858316112862397</c:v>
                </c:pt>
                <c:pt idx="929">
                  <c:v>-0.95463095435378009</c:v>
                </c:pt>
                <c:pt idx="930">
                  <c:v>-0.93819133592246873</c:v>
                </c:pt>
                <c:pt idx="931">
                  <c:v>-0.9193071413391668</c:v>
                </c:pt>
                <c:pt idx="932">
                  <c:v>-0.89802757576059844</c:v>
                </c:pt>
                <c:pt idx="933">
                  <c:v>-0.87440808578550289</c:v>
                </c:pt>
                <c:pt idx="934">
                  <c:v>-0.8485102149814896</c:v>
                </c:pt>
                <c:pt idx="935">
                  <c:v>-0.82040144352549393</c:v>
                </c:pt>
                <c:pt idx="936">
                  <c:v>-0.79015501237566876</c:v>
                </c:pt>
                <c:pt idx="937">
                  <c:v>-0.75784973243276854</c:v>
                </c:pt>
                <c:pt idx="938">
                  <c:v>-0.72356977918842391</c:v>
                </c:pt>
                <c:pt idx="939">
                  <c:v>-0.68740447339521038</c:v>
                </c:pt>
                <c:pt idx="940">
                  <c:v>-0.64944804833015435</c:v>
                </c:pt>
                <c:pt idx="941">
                  <c:v>-0.60979940425804258</c:v>
                </c:pt>
                <c:pt idx="942">
                  <c:v>-0.56856185073423671</c:v>
                </c:pt>
                <c:pt idx="943">
                  <c:v>-0.52584283741856663</c:v>
                </c:pt>
                <c:pt idx="944">
                  <c:v>-0.48175367410169107</c:v>
                </c:pt>
                <c:pt idx="945">
                  <c:v>-0.43640924067331011</c:v>
                </c:pt>
                <c:pt idx="946">
                  <c:v>-0.38992768778814829</c:v>
                </c:pt>
                <c:pt idx="947">
                  <c:v>-0.34243012900945502</c:v>
                </c:pt>
                <c:pt idx="948">
                  <c:v>-0.29404032523226764</c:v>
                </c:pt>
                <c:pt idx="949">
                  <c:v>-0.24488436220880991</c:v>
                </c:pt>
                <c:pt idx="950">
                  <c:v>-0.19509032201608939</c:v>
                </c:pt>
                <c:pt idx="951">
                  <c:v>-0.1447879493218647</c:v>
                </c:pt>
                <c:pt idx="952">
                  <c:v>-9.4108313318480311E-2</c:v>
                </c:pt>
                <c:pt idx="953">
                  <c:v>-4.3183466205562474E-2</c:v>
                </c:pt>
                <c:pt idx="954">
                  <c:v>7.8539008887542425E-3</c:v>
                </c:pt>
                <c:pt idx="955">
                  <c:v>5.8870803651232685E-2</c:v>
                </c:pt>
                <c:pt idx="956">
                  <c:v>0.10973431109108249</c:v>
                </c:pt>
                <c:pt idx="957">
                  <c:v>0.1603118919084289</c:v>
                </c:pt>
                <c:pt idx="958">
                  <c:v>0.21047175982133692</c:v>
                </c:pt>
                <c:pt idx="959">
                  <c:v>0.26008321695169512</c:v>
                </c:pt>
                <c:pt idx="960">
                  <c:v>0.30901699437498614</c:v>
                </c:pt>
                <c:pt idx="961">
                  <c:v>0.35714558894687742</c:v>
                </c:pt>
                <c:pt idx="962">
                  <c:v>0.40434359552877075</c:v>
                </c:pt>
                <c:pt idx="963">
                  <c:v>0.45048803374674645</c:v>
                </c:pt>
                <c:pt idx="964">
                  <c:v>0.49545866843244574</c:v>
                </c:pt>
                <c:pt idx="965">
                  <c:v>0.53913832291103803</c:v>
                </c:pt>
                <c:pt idx="966">
                  <c:v>0.58141318431986189</c:v>
                </c:pt>
                <c:pt idx="967">
                  <c:v>0.62217310016222938</c:v>
                </c:pt>
                <c:pt idx="968">
                  <c:v>0.6613118653236767</c:v>
                </c:pt>
                <c:pt idx="969">
                  <c:v>0.6987274988028136</c:v>
                </c:pt>
                <c:pt idx="970">
                  <c:v>0.73432250943570909</c:v>
                </c:pt>
                <c:pt idx="971">
                  <c:v>0.76800414992149502</c:v>
                </c:pt>
                <c:pt idx="972">
                  <c:v>0.79968465848711234</c:v>
                </c:pt>
                <c:pt idx="973">
                  <c:v>0.82928148756177833</c:v>
                </c:pt>
                <c:pt idx="974">
                  <c:v>0.85671751886507286</c:v>
                </c:pt>
                <c:pt idx="975">
                  <c:v>0.88192126434837337</c:v>
                </c:pt>
                <c:pt idx="976">
                  <c:v>0.90482705246603645</c:v>
                </c:pt>
                <c:pt idx="977">
                  <c:v>0.92537519929087475</c:v>
                </c:pt>
                <c:pt idx="978">
                  <c:v>0.94351216402820259</c:v>
                </c:pt>
                <c:pt idx="979">
                  <c:v>0.95919068852313716</c:v>
                </c:pt>
                <c:pt idx="980">
                  <c:v>0.97236992039768666</c:v>
                </c:pt>
                <c:pt idx="981">
                  <c:v>0.98301551949679966</c:v>
                </c:pt>
                <c:pt idx="982">
                  <c:v>0.99109974736597972</c:v>
                </c:pt>
                <c:pt idx="983">
                  <c:v>0.99660153952733432</c:v>
                </c:pt>
                <c:pt idx="984">
                  <c:v>0.99950656036573282</c:v>
                </c:pt>
                <c:pt idx="985">
                  <c:v>0.99980724048206404</c:v>
                </c:pt>
                <c:pt idx="986">
                  <c:v>0.99750279641626771</c:v>
                </c:pt>
                <c:pt idx="987">
                  <c:v>0.99259923268873373</c:v>
                </c:pt>
                <c:pt idx="988">
                  <c:v>0.98510932615476787</c:v>
                </c:pt>
                <c:pt idx="989">
                  <c:v>0.97505259271287725</c:v>
                </c:pt>
                <c:pt idx="990">
                  <c:v>0.9624552364536354</c:v>
                </c:pt>
                <c:pt idx="991">
                  <c:v>0.94735008138160426</c:v>
                </c:pt>
                <c:pt idx="992">
                  <c:v>0.92977648588823725</c:v>
                </c:pt>
                <c:pt idx="993">
                  <c:v>0.90978024019862469</c:v>
                </c:pt>
                <c:pt idx="994">
                  <c:v>0.88741344705926473</c:v>
                </c:pt>
                <c:pt idx="995">
                  <c:v>0.86273438597777474</c:v>
                </c:pt>
                <c:pt idx="996">
                  <c:v>0.83580736136825118</c:v>
                </c:pt>
                <c:pt idx="997">
                  <c:v>0.80670253499800482</c:v>
                </c:pt>
                <c:pt idx="998">
                  <c:v>0.77549574317220704</c:v>
                </c:pt>
                <c:pt idx="999">
                  <c:v>0.74226829913278725</c:v>
                </c:pt>
                <c:pt idx="1000">
                  <c:v>0.7071067811865257</c:v>
                </c:pt>
                <c:pt idx="1001">
                  <c:v>0.67010280711428938</c:v>
                </c:pt>
                <c:pt idx="1002">
                  <c:v>0.63135279544936906</c:v>
                </c:pt>
                <c:pt idx="1003">
                  <c:v>0.59095771424674193</c:v>
                </c:pt>
                <c:pt idx="1004">
                  <c:v>0.54902281799811503</c:v>
                </c:pt>
                <c:pt idx="1005">
                  <c:v>0.505657373377979</c:v>
                </c:pt>
                <c:pt idx="1006">
                  <c:v>0.46097437453546214</c:v>
                </c:pt>
                <c:pt idx="1007">
                  <c:v>0.41509024867384314</c:v>
                </c:pt>
                <c:pt idx="1008">
                  <c:v>0.3681245526846828</c:v>
                </c:pt>
                <c:pt idx="1009">
                  <c:v>0.32019966162732943</c:v>
                </c:pt>
                <c:pt idx="1010">
                  <c:v>0.27144044986509819</c:v>
                </c:pt>
                <c:pt idx="1011">
                  <c:v>0.22197396568943334</c:v>
                </c:pt>
                <c:pt idx="1012">
                  <c:v>0.17192910027944644</c:v>
                </c:pt>
                <c:pt idx="1013">
                  <c:v>0.12143625185972809</c:v>
                </c:pt>
                <c:pt idx="1014">
                  <c:v>7.0626985931209488E-2</c:v>
                </c:pt>
                <c:pt idx="1015">
                  <c:v>1.9633692460677497E-2</c:v>
                </c:pt>
                <c:pt idx="1016">
                  <c:v>-3.1410759078065731E-2</c:v>
                </c:pt>
                <c:pt idx="1017">
                  <c:v>-8.2373365912424126E-2</c:v>
                </c:pt>
                <c:pt idx="1018">
                  <c:v>-0.13312133852647787</c:v>
                </c:pt>
                <c:pt idx="1019">
                  <c:v>-0.18352244666097028</c:v>
                </c:pt>
                <c:pt idx="1020">
                  <c:v>-0.23344536385583392</c:v>
                </c:pt>
                <c:pt idx="1021">
                  <c:v>-0.28276000963800008</c:v>
                </c:pt>
                <c:pt idx="1022">
                  <c:v>-0.33133788846248974</c:v>
                </c:pt>
                <c:pt idx="1023">
                  <c:v>-0.37905242452374249</c:v>
                </c:pt>
                <c:pt idx="1024">
                  <c:v>-0.42577929156498334</c:v>
                </c:pt>
                <c:pt idx="1025">
                  <c:v>-0.47139673682589883</c:v>
                </c:pt>
                <c:pt idx="1026">
                  <c:v>-0.51578589828495214</c:v>
                </c:pt>
                <c:pt idx="1027">
                  <c:v>-0.55883111436930832</c:v>
                </c:pt>
                <c:pt idx="1028">
                  <c:v>-0.60042022532577932</c:v>
                </c:pt>
                <c:pt idx="1029">
                  <c:v>-0.6404448654671866</c:v>
                </c:pt>
                <c:pt idx="1030">
                  <c:v>-0.67880074553284164</c:v>
                </c:pt>
                <c:pt idx="1031">
                  <c:v>-0.71538792442748822</c:v>
                </c:pt>
                <c:pt idx="1032">
                  <c:v>-0.750111069630361</c:v>
                </c:pt>
                <c:pt idx="1033">
                  <c:v>-0.78287970559620501</c:v>
                </c:pt>
                <c:pt idx="1034">
                  <c:v>-0.81360844950069722</c:v>
                </c:pt>
                <c:pt idx="1035">
                  <c:v>-0.84221723371619994</c:v>
                </c:pt>
                <c:pt idx="1036">
                  <c:v>-0.86863151443810493</c:v>
                </c:pt>
                <c:pt idx="1037">
                  <c:v>-0.89278246591813959</c:v>
                </c:pt>
                <c:pt idx="1038">
                  <c:v>-0.91460715979854101</c:v>
                </c:pt>
                <c:pt idx="1039">
                  <c:v>-0.93404872907985215</c:v>
                </c:pt>
                <c:pt idx="1040">
                  <c:v>-0.95105651629509635</c:v>
                </c:pt>
                <c:pt idx="1041">
                  <c:v>-0.96558620550418894</c:v>
                </c:pt>
                <c:pt idx="1042">
                  <c:v>-0.97759993776474763</c:v>
                </c:pt>
                <c:pt idx="1043">
                  <c:v>-0.9870664097783306</c:v>
                </c:pt>
                <c:pt idx="1044">
                  <c:v>-0.99396095545515661</c:v>
                </c:pt>
                <c:pt idx="1045">
                  <c:v>-0.99826561018470361</c:v>
                </c:pt>
                <c:pt idx="1046">
                  <c:v>-0.999969157644788</c:v>
                </c:pt>
                <c:pt idx="1047">
                  <c:v>-0.99906715902710486</c:v>
                </c:pt>
                <c:pt idx="1048">
                  <c:v>-0.99556196460310287</c:v>
                </c:pt>
                <c:pt idx="1049">
                  <c:v>-0.98946270760005239</c:v>
                </c:pt>
                <c:pt idx="1050">
                  <c:v>-0.98078528040327884</c:v>
                </c:pt>
                <c:pt idx="1051">
                  <c:v>-0.9695522931465258</c:v>
                </c:pt>
                <c:pt idx="1052">
                  <c:v>-0.95579301479840884</c:v>
                </c:pt>
                <c:pt idx="1053">
                  <c:v>-0.93954329689840033</c:v>
                </c:pt>
                <c:pt idx="1054">
                  <c:v>-0.92084548014112722</c:v>
                </c:pt>
                <c:pt idx="1055">
                  <c:v>-0.89974828405234031</c:v>
                </c:pt>
                <c:pt idx="1056">
                  <c:v>-0.87630668004399781</c:v>
                </c:pt>
                <c:pt idx="1057">
                  <c:v>-0.85058174817933974</c:v>
                </c:pt>
                <c:pt idx="1058">
                  <c:v>-0.82264051802102534</c:v>
                </c:pt>
                <c:pt idx="1059">
                  <c:v>-0.79255579397717213</c:v>
                </c:pt>
                <c:pt idx="1060">
                  <c:v>-0.76040596560022811</c:v>
                </c:pt>
                <c:pt idx="1061">
                  <c:v>-0.72627480333309946</c:v>
                </c:pt>
                <c:pt idx="1062">
                  <c:v>-0.690251240234666</c:v>
                </c:pt>
                <c:pt idx="1063">
                  <c:v>-0.65242914025345111</c:v>
                </c:pt>
                <c:pt idx="1064">
                  <c:v>-0.61290705365323073</c:v>
                </c:pt>
                <c:pt idx="1065">
                  <c:v>-0.57178796022788136</c:v>
                </c:pt>
                <c:pt idx="1066">
                  <c:v>-0.52917900097448023</c:v>
                </c:pt>
                <c:pt idx="1067">
                  <c:v>-0.48519119892388163</c:v>
                </c:pt>
                <c:pt idx="1068">
                  <c:v>-0.43993916985623299</c:v>
                </c:pt>
                <c:pt idx="1069">
                  <c:v>-0.39354082365498255</c:v>
                </c:pt>
                <c:pt idx="1070">
                  <c:v>-0.34611705707783014</c:v>
                </c:pt>
                <c:pt idx="1071">
                  <c:v>-0.29779143874493441</c:v>
                </c:pt>
                <c:pt idx="1072">
                  <c:v>-0.24868988716521506</c:v>
                </c:pt>
                <c:pt idx="1073">
                  <c:v>-0.19894034263978327</c:v>
                </c:pt>
                <c:pt idx="1074">
                  <c:v>-0.14867243389730325</c:v>
                </c:pt>
                <c:pt idx="1075">
                  <c:v>-9.8017140329949543E-2</c:v>
                </c:pt>
                <c:pt idx="1076">
                  <c:v>-4.7106450710032235E-2</c:v>
                </c:pt>
                <c:pt idx="1077">
                  <c:v>3.9269807234026026E-3</c:v>
                </c:pt>
                <c:pt idx="1078">
                  <c:v>5.4950179912036677E-2</c:v>
                </c:pt>
                <c:pt idx="1079">
                  <c:v>0.105830199458938</c:v>
                </c:pt>
                <c:pt idx="1080">
                  <c:v>0.15643446503982084</c:v>
                </c:pt>
                <c:pt idx="1081">
                  <c:v>0.2066311208422528</c:v>
                </c:pt>
                <c:pt idx="1082">
                  <c:v>0.25628937313258321</c:v>
                </c:pt>
                <c:pt idx="1083">
                  <c:v>0.30527983105563028</c:v>
                </c:pt>
                <c:pt idx="1084">
                  <c:v>0.35347484377883859</c:v>
                </c:pt>
                <c:pt idx="1085">
                  <c:v>0.40074883310273834</c:v>
                </c:pt>
                <c:pt idx="1086">
                  <c:v>0.44697862067071598</c:v>
                </c:pt>
                <c:pt idx="1087">
                  <c:v>0.49204374892592928</c:v>
                </c:pt>
                <c:pt idx="1088">
                  <c:v>0.53582679497860963</c:v>
                </c:pt>
                <c:pt idx="1089">
                  <c:v>0.57821367656625822</c:v>
                </c:pt>
                <c:pt idx="1090">
                  <c:v>0.6190939493094697</c:v>
                </c:pt>
                <c:pt idx="1091">
                  <c:v>0.6583610944886179</c:v>
                </c:pt>
                <c:pt idx="1092">
                  <c:v>0.69591279659196714</c:v>
                </c:pt>
                <c:pt idx="1093">
                  <c:v>0.73165120991158605</c:v>
                </c:pt>
                <c:pt idx="1094">
                  <c:v>0.76548321349276893</c:v>
                </c:pt>
                <c:pt idx="1095">
                  <c:v>0.79732065377240391</c:v>
                </c:pt>
                <c:pt idx="1096">
                  <c:v>0.82708057427427994</c:v>
                </c:pt>
                <c:pt idx="1097">
                  <c:v>0.85468543176263423</c:v>
                </c:pt>
                <c:pt idx="1098">
                  <c:v>0.88006329829088448</c:v>
                </c:pt>
                <c:pt idx="1099">
                  <c:v>0.90314804861898457</c:v>
                </c:pt>
                <c:pt idx="1100">
                  <c:v>0.92387953251108523</c:v>
                </c:pt>
                <c:pt idx="1101">
                  <c:v>0.94220373146458125</c:v>
                </c:pt>
                <c:pt idx="1102">
                  <c:v>0.95807289946216267</c:v>
                </c:pt>
                <c:pt idx="1103">
                  <c:v>0.97144568738009751</c:v>
                </c:pt>
                <c:pt idx="1104">
                  <c:v>0.98228725072858392</c:v>
                </c:pt>
                <c:pt idx="1105">
                  <c:v>0.99056934044350176</c:v>
                </c:pt>
                <c:pt idx="1106">
                  <c:v>0.99627037649289318</c:v>
                </c:pt>
                <c:pt idx="1107">
                  <c:v>0.9993755041064869</c:v>
                </c:pt>
                <c:pt idx="1108">
                  <c:v>0.99987663248166958</c:v>
                </c:pt>
                <c:pt idx="1109">
                  <c:v>0.997772455865096</c:v>
                </c:pt>
                <c:pt idx="1110">
                  <c:v>0.99306845695499479</c:v>
                </c:pt>
                <c:pt idx="1111">
                  <c:v>0.98577689261530888</c:v>
                </c:pt>
                <c:pt idx="1112">
                  <c:v>0.97591676193887722</c:v>
                </c:pt>
                <c:pt idx="1113">
                  <c:v>0.96351375674290973</c:v>
                </c:pt>
                <c:pt idx="1114">
                  <c:v>0.94860019462569911</c:v>
                </c:pt>
                <c:pt idx="1115">
                  <c:v>0.93121493475902473</c:v>
                </c:pt>
                <c:pt idx="1116">
                  <c:v>0.91140327663570042</c:v>
                </c:pt>
                <c:pt idx="1117">
                  <c:v>0.88921684203596774</c:v>
                </c:pt>
                <c:pt idx="1118">
                  <c:v>0.86471344052047283</c:v>
                </c:pt>
                <c:pt idx="1119">
                  <c:v>0.8379569188000997</c:v>
                </c:pt>
                <c:pt idx="1120">
                  <c:v>0.80901699437533092</c:v>
                </c:pt>
                <c:pt idx="1121">
                  <c:v>0.77796907387844338</c:v>
                </c:pt>
                <c:pt idx="1122">
                  <c:v>0.74489405659205143</c:v>
                </c:pt>
                <c:pt idx="1123">
                  <c:v>0.70987812365575309</c:v>
                </c:pt>
                <c:pt idx="1124">
                  <c:v>0.67301251351026392</c:v>
                </c:pt>
                <c:pt idx="1125">
                  <c:v>0.63439328416416862</c:v>
                </c:pt>
                <c:pt idx="1126">
                  <c:v>0.59412106290257649</c:v>
                </c:pt>
                <c:pt idx="1127">
                  <c:v>0.55230078409009531</c:v>
                </c:pt>
                <c:pt idx="1128">
                  <c:v>0.50904141575096384</c:v>
                </c:pt>
                <c:pt idx="1129">
                  <c:v>0.46445567563917806</c:v>
                </c:pt>
                <c:pt idx="1130">
                  <c:v>0.41865973753806474</c:v>
                </c:pt>
                <c:pt idx="1131">
                  <c:v>0.37177292855485555</c:v>
                </c:pt>
                <c:pt idx="1132">
                  <c:v>0.32391741819881781</c:v>
                </c:pt>
                <c:pt idx="1133">
                  <c:v>0.27521790005307678</c:v>
                </c:pt>
                <c:pt idx="1134">
                  <c:v>0.22580126686981111</c:v>
                </c:pt>
                <c:pt idx="1135">
                  <c:v>0.17579627993506855</c:v>
                </c:pt>
                <c:pt idx="1136">
                  <c:v>0.12533323356503012</c:v>
                </c:pt>
                <c:pt idx="1137">
                  <c:v>7.454361560762543E-2</c:v>
                </c:pt>
                <c:pt idx="1138">
                  <c:v>2.3559764834361258E-2</c:v>
                </c:pt>
                <c:pt idx="1139">
                  <c:v>-2.7485473885123249E-2</c:v>
                </c:pt>
                <c:pt idx="1140">
                  <c:v>-7.8459095727090505E-2</c:v>
                </c:pt>
                <c:pt idx="1141">
                  <c:v>-0.12922828247466805</c:v>
                </c:pt>
                <c:pt idx="1142">
                  <c:v>-0.17966074859244271</c:v>
                </c:pt>
                <c:pt idx="1143">
                  <c:v>-0.22962508591319192</c:v>
                </c:pt>
                <c:pt idx="1144">
                  <c:v>-0.2789911060384852</c:v>
                </c:pt>
                <c:pt idx="1145">
                  <c:v>-0.32763017956094881</c:v>
                </c:pt>
                <c:pt idx="1146">
                  <c:v>-0.37541557122455987</c:v>
                </c:pt>
                <c:pt idx="1147">
                  <c:v>-0.42222277014925241</c:v>
                </c:pt>
                <c:pt idx="1148">
                  <c:v>-0.46792981425986641</c:v>
                </c:pt>
                <c:pt idx="1149">
                  <c:v>-0.51241760807372061</c:v>
                </c:pt>
                <c:pt idx="1150">
                  <c:v>-0.55557023301892072</c:v>
                </c:pt>
                <c:pt idx="1151">
                  <c:v>-0.59727524947491606</c:v>
                </c:pt>
                <c:pt idx="1152">
                  <c:v>-0.63742398974805392</c:v>
                </c:pt>
                <c:pt idx="1153">
                  <c:v>-0.67591184121911718</c:v>
                </c:pt>
                <c:pt idx="1154">
                  <c:v>-0.71263851892461771</c:v>
                </c:pt>
                <c:pt idx="1155">
                  <c:v>-0.74750832686203617</c:v>
                </c:pt>
                <c:pt idx="1156">
                  <c:v>-0.780430407337807</c:v>
                </c:pt>
                <c:pt idx="1157">
                  <c:v>-0.81131897770851347</c:v>
                </c:pt>
                <c:pt idx="1158">
                  <c:v>-0.84009355389848162</c:v>
                </c:pt>
                <c:pt idx="1159">
                  <c:v>-0.86667916011113411</c:v>
                </c:pt>
                <c:pt idx="1160">
                  <c:v>-0.89100652418797366</c:v>
                </c:pt>
                <c:pt idx="1161">
                  <c:v>-0.91301225810591047</c:v>
                </c:pt>
                <c:pt idx="1162">
                  <c:v>-0.93263902314277891</c:v>
                </c:pt>
                <c:pt idx="1163">
                  <c:v>-0.94983567928064017</c:v>
                </c:pt>
                <c:pt idx="1164">
                  <c:v>-0.96455741845756238</c:v>
                </c:pt>
                <c:pt idx="1165">
                  <c:v>-0.9767658813206811</c:v>
                </c:pt>
                <c:pt idx="1166">
                  <c:v>-0.98642925717634788</c:v>
                </c:pt>
                <c:pt idx="1167">
                  <c:v>-0.9935223668769223</c:v>
                </c:pt>
                <c:pt idx="1168">
                  <c:v>-0.99802672842821438</c:v>
                </c:pt>
                <c:pt idx="1169">
                  <c:v>-0.99993060514666654</c:v>
                </c:pt>
                <c:pt idx="1170">
                  <c:v>-0.99922903624075954</c:v>
                </c:pt>
                <c:pt idx="1171">
                  <c:v>-0.99592384973698356</c:v>
                </c:pt>
                <c:pt idx="1172">
                  <c:v>-0.99002365771668954</c:v>
                </c:pt>
                <c:pt idx="1173">
                  <c:v>-0.98154383387621147</c:v>
                </c:pt>
                <c:pt idx="1174">
                  <c:v>-0.97050647346876961</c:v>
                </c:pt>
                <c:pt idx="1175">
                  <c:v>-0.95694033573248627</c:v>
                </c:pt>
                <c:pt idx="1176">
                  <c:v>-0.94088076895455131</c:v>
                </c:pt>
                <c:pt idx="1177">
                  <c:v>-0.92236961836679809</c:v>
                </c:pt>
                <c:pt idx="1178">
                  <c:v>-0.90145511711266435</c:v>
                </c:pt>
                <c:pt idx="1179">
                  <c:v>-0.87819176056962822</c:v>
                </c:pt>
                <c:pt idx="1180">
                  <c:v>-0.85264016435460421</c:v>
                </c:pt>
                <c:pt idx="1181">
                  <c:v>-0.82486690638232085</c:v>
                </c:pt>
                <c:pt idx="1182">
                  <c:v>-0.79494435338810776</c:v>
                </c:pt>
                <c:pt idx="1183">
                  <c:v>-0.76295047236724978</c:v>
                </c:pt>
                <c:pt idx="1184">
                  <c:v>-0.72896862742209945</c:v>
                </c:pt>
                <c:pt idx="1185">
                  <c:v>-0.69308736254635972</c:v>
                </c:pt>
                <c:pt idx="1186">
                  <c:v>-0.65540017091256242</c:v>
                </c:pt>
                <c:pt idx="1187">
                  <c:v>-0.61600525126371075</c:v>
                </c:pt>
                <c:pt idx="1188">
                  <c:v>-0.57500525204412134</c:v>
                </c:pt>
                <c:pt idx="1189">
                  <c:v>-0.53250700393583639</c:v>
                </c:pt>
                <c:pt idx="1190">
                  <c:v>-0.48862124149785846</c:v>
                </c:pt>
                <c:pt idx="1191">
                  <c:v>-0.44346231463319857</c:v>
                </c:pt>
                <c:pt idx="1192">
                  <c:v>-0.39714789063573602</c:v>
                </c:pt>
                <c:pt idx="1193">
                  <c:v>-0.34979864759329654</c:v>
                </c:pt>
                <c:pt idx="1194">
                  <c:v>-0.3015379599455002</c:v>
                </c:pt>
                <c:pt idx="1195">
                  <c:v>-0.25249157701619035</c:v>
                </c:pt>
                <c:pt idx="1196">
                  <c:v>-0.20278729535756343</c:v>
                </c:pt>
                <c:pt idx="1197">
                  <c:v>-0.15255462576016093</c:v>
                </c:pt>
                <c:pt idx="1198">
                  <c:v>-0.10192445579612315</c:v>
                </c:pt>
                <c:pt idx="1199">
                  <c:v>-5.1028708775035202E-2</c:v>
                </c:pt>
                <c:pt idx="1200">
                  <c:v>-1.0912957820394253E-12</c:v>
                </c:pt>
                <c:pt idx="1201">
                  <c:v>5.1028708772855459E-2</c:v>
                </c:pt>
                <c:pt idx="1202">
                  <c:v>0.10192445579395192</c:v>
                </c:pt>
                <c:pt idx="1203">
                  <c:v>0.1525546257580109</c:v>
                </c:pt>
                <c:pt idx="1204">
                  <c:v>0.20278729535541923</c:v>
                </c:pt>
                <c:pt idx="1205">
                  <c:v>0.2524915770140716</c:v>
                </c:pt>
                <c:pt idx="1206">
                  <c:v>0.30153795994341243</c:v>
                </c:pt>
                <c:pt idx="1207">
                  <c:v>0.34979864759125179</c:v>
                </c:pt>
                <c:pt idx="1208">
                  <c:v>0.39714789063374595</c:v>
                </c:pt>
                <c:pt idx="1209">
                  <c:v>0.44346231463123598</c:v>
                </c:pt>
                <c:pt idx="1210">
                  <c:v>0.48862124149595415</c:v>
                </c:pt>
                <c:pt idx="1211">
                  <c:v>0.53250700393398298</c:v>
                </c:pt>
                <c:pt idx="1212">
                  <c:v>0.57500525204233566</c:v>
                </c:pt>
                <c:pt idx="1213">
                  <c:v>0.61600525126199135</c:v>
                </c:pt>
                <c:pt idx="1214">
                  <c:v>0.65540017091090863</c:v>
                </c:pt>
                <c:pt idx="1215">
                  <c:v>0.69308736254479153</c:v>
                </c:pt>
                <c:pt idx="1216">
                  <c:v>0.72896862742060053</c:v>
                </c:pt>
                <c:pt idx="1217">
                  <c:v>0.76295047236584801</c:v>
                </c:pt>
                <c:pt idx="1218">
                  <c:v>0.79494435338678793</c:v>
                </c:pt>
                <c:pt idx="1219">
                  <c:v>0.82486690638108706</c:v>
                </c:pt>
                <c:pt idx="1220">
                  <c:v>0.85264016435346002</c:v>
                </c:pt>
                <c:pt idx="1221">
                  <c:v>0.87819176056858084</c:v>
                </c:pt>
                <c:pt idx="1222">
                  <c:v>0.90145511711171655</c:v>
                </c:pt>
                <c:pt idx="1223">
                  <c:v>0.92236961836595766</c:v>
                </c:pt>
                <c:pt idx="1224">
                  <c:v>0.9408807689538119</c:v>
                </c:pt>
                <c:pt idx="1225">
                  <c:v>0.95694033573185056</c:v>
                </c:pt>
                <c:pt idx="1226">
                  <c:v>0.97050647346824337</c:v>
                </c:pt>
                <c:pt idx="1227">
                  <c:v>0.98154383387579269</c:v>
                </c:pt>
                <c:pt idx="1228">
                  <c:v>0.99002365771638201</c:v>
                </c:pt>
                <c:pt idx="1229">
                  <c:v>0.99592384973678671</c:v>
                </c:pt>
                <c:pt idx="1230">
                  <c:v>0.9992290362406735</c:v>
                </c:pt>
                <c:pt idx="1231">
                  <c:v>0.9999306051466923</c:v>
                </c:pt>
                <c:pt idx="1232">
                  <c:v>0.99802672842835183</c:v>
                </c:pt>
                <c:pt idx="1233">
                  <c:v>0.99352236687716877</c:v>
                </c:pt>
                <c:pt idx="1234">
                  <c:v>0.98642925717670626</c:v>
                </c:pt>
                <c:pt idx="1235">
                  <c:v>0.97676588132114739</c:v>
                </c:pt>
                <c:pt idx="1236">
                  <c:v>0.96455741845814014</c:v>
                </c:pt>
                <c:pt idx="1237">
                  <c:v>0.94983567928132506</c:v>
                </c:pt>
                <c:pt idx="1238">
                  <c:v>0.93263902314356639</c:v>
                </c:pt>
                <c:pt idx="1239">
                  <c:v>0.91301225810679787</c:v>
                </c:pt>
                <c:pt idx="1240">
                  <c:v>0.89100652418896453</c:v>
                </c:pt>
                <c:pt idx="1241">
                  <c:v>0.86667916011222645</c:v>
                </c:pt>
                <c:pt idx="1242">
                  <c:v>0.84009355389966167</c:v>
                </c:pt>
                <c:pt idx="1243">
                  <c:v>0.81131897770978934</c:v>
                </c:pt>
                <c:pt idx="1244">
                  <c:v>0.7804304073391628</c:v>
                </c:pt>
                <c:pt idx="1245">
                  <c:v>0.74750832686349067</c:v>
                </c:pt>
                <c:pt idx="1246">
                  <c:v>0.71263851892615393</c:v>
                </c:pt>
                <c:pt idx="1247">
                  <c:v>0.675911841220731</c:v>
                </c:pt>
                <c:pt idx="1248">
                  <c:v>0.63742398974973569</c:v>
                </c:pt>
                <c:pt idx="1249">
                  <c:v>0.59727524947666089</c:v>
                </c:pt>
                <c:pt idx="1250">
                  <c:v>0.55557023302074726</c:v>
                </c:pt>
                <c:pt idx="1251">
                  <c:v>0.51241760807559489</c:v>
                </c:pt>
                <c:pt idx="1252">
                  <c:v>0.46792981426180158</c:v>
                </c:pt>
                <c:pt idx="1253">
                  <c:v>0.42222277015121801</c:v>
                </c:pt>
                <c:pt idx="1254">
                  <c:v>0.37541557122658281</c:v>
                </c:pt>
                <c:pt idx="1255">
                  <c:v>0.32763017956301765</c:v>
                </c:pt>
                <c:pt idx="1256">
                  <c:v>0.27899110604058797</c:v>
                </c:pt>
                <c:pt idx="1257">
                  <c:v>0.2296250859153231</c:v>
                </c:pt>
                <c:pt idx="1258">
                  <c:v>0.17966074859458278</c:v>
                </c:pt>
                <c:pt idx="1259">
                  <c:v>0.12922828247683235</c:v>
                </c:pt>
                <c:pt idx="1260">
                  <c:v>7.8459095729266362E-2</c:v>
                </c:pt>
                <c:pt idx="1261">
                  <c:v>2.7485473887312119E-2</c:v>
                </c:pt>
                <c:pt idx="1262">
                  <c:v>-2.3559764832172168E-2</c:v>
                </c:pt>
                <c:pt idx="1263">
                  <c:v>-7.4543615605441815E-2</c:v>
                </c:pt>
                <c:pt idx="1264">
                  <c:v>-0.12533323356286472</c:v>
                </c:pt>
                <c:pt idx="1265">
                  <c:v>-0.17579627993291297</c:v>
                </c:pt>
                <c:pt idx="1266">
                  <c:v>-0.22580126686767796</c:v>
                </c:pt>
                <c:pt idx="1267">
                  <c:v>-0.27521790005098529</c:v>
                </c:pt>
                <c:pt idx="1268">
                  <c:v>-0.3239174181967529</c:v>
                </c:pt>
                <c:pt idx="1269">
                  <c:v>-0.37177292855284261</c:v>
                </c:pt>
                <c:pt idx="1270">
                  <c:v>-0.41865973753607616</c:v>
                </c:pt>
                <c:pt idx="1271">
                  <c:v>-0.46445567563723889</c:v>
                </c:pt>
                <c:pt idx="1272">
                  <c:v>-0.50904141574907913</c:v>
                </c:pt>
                <c:pt idx="1273">
                  <c:v>-0.55230078408827576</c:v>
                </c:pt>
                <c:pt idx="1274">
                  <c:v>-0.59412106290083233</c:v>
                </c:pt>
                <c:pt idx="1275">
                  <c:v>-0.63439328416247598</c:v>
                </c:pt>
                <c:pt idx="1276">
                  <c:v>-0.67301251350865487</c:v>
                </c:pt>
                <c:pt idx="1277">
                  <c:v>-0.70987812365421588</c:v>
                </c:pt>
                <c:pt idx="1278">
                  <c:v>-0.74489405659060481</c:v>
                </c:pt>
                <c:pt idx="1279">
                  <c:v>-0.77796907387707204</c:v>
                </c:pt>
                <c:pt idx="1280">
                  <c:v>-0.80901699437404384</c:v>
                </c:pt>
                <c:pt idx="1281">
                  <c:v>-0.83795691879890477</c:v>
                </c:pt>
                <c:pt idx="1282">
                  <c:v>-0.8647134405193766</c:v>
                </c:pt>
                <c:pt idx="1283">
                  <c:v>-0.8892168420349692</c:v>
                </c:pt>
                <c:pt idx="1284">
                  <c:v>-0.91140327663480225</c:v>
                </c:pt>
                <c:pt idx="1285">
                  <c:v>-0.93121493475823436</c:v>
                </c:pt>
                <c:pt idx="1286">
                  <c:v>-0.94860019462500622</c:v>
                </c:pt>
                <c:pt idx="1287">
                  <c:v>-0.96351375674232742</c:v>
                </c:pt>
                <c:pt idx="1288">
                  <c:v>-0.97591676193840105</c:v>
                </c:pt>
                <c:pt idx="1289">
                  <c:v>-0.98577689261494206</c:v>
                </c:pt>
                <c:pt idx="1290">
                  <c:v>-0.99306845695473822</c:v>
                </c:pt>
                <c:pt idx="1291">
                  <c:v>-0.99777245586495045</c:v>
                </c:pt>
                <c:pt idx="1292">
                  <c:v>-0.99987663248163527</c:v>
                </c:pt>
                <c:pt idx="1293">
                  <c:v>-0.99937550410656451</c:v>
                </c:pt>
                <c:pt idx="1294">
                  <c:v>-0.99627037649308026</c:v>
                </c:pt>
                <c:pt idx="1295">
                  <c:v>-0.99056934044379985</c:v>
                </c:pt>
                <c:pt idx="1296">
                  <c:v>-0.98228725072899292</c:v>
                </c:pt>
                <c:pt idx="1297">
                  <c:v>-0.97144568738061532</c:v>
                </c:pt>
                <c:pt idx="1298">
                  <c:v>-0.95807289946279206</c:v>
                </c:pt>
                <c:pt idx="1299">
                  <c:v>-0.94220373146531256</c:v>
                </c:pt>
                <c:pt idx="1300">
                  <c:v>-0.92387953251191779</c:v>
                </c:pt>
                <c:pt idx="1301">
                  <c:v>-0.9031480486199247</c:v>
                </c:pt>
                <c:pt idx="1302">
                  <c:v>-0.88006329829192764</c:v>
                </c:pt>
                <c:pt idx="1303">
                  <c:v>-0.85468543176376732</c:v>
                </c:pt>
                <c:pt idx="1304">
                  <c:v>-0.82708057427550274</c:v>
                </c:pt>
                <c:pt idx="1305">
                  <c:v>-0.79732065377371697</c:v>
                </c:pt>
                <c:pt idx="1306">
                  <c:v>-0.76548321349417336</c:v>
                </c:pt>
                <c:pt idx="1307">
                  <c:v>-0.73165120991308352</c:v>
                </c:pt>
                <c:pt idx="1308">
                  <c:v>-0.69591279659353456</c:v>
                </c:pt>
                <c:pt idx="1309">
                  <c:v>-0.65836109449025537</c:v>
                </c:pt>
                <c:pt idx="1310">
                  <c:v>-0.61909394931116701</c:v>
                </c:pt>
                <c:pt idx="1311">
                  <c:v>-0.5782136765680389</c:v>
                </c:pt>
                <c:pt idx="1312">
                  <c:v>-0.53582679498045249</c:v>
                </c:pt>
                <c:pt idx="1313">
                  <c:v>-0.49204374892784175</c:v>
                </c:pt>
                <c:pt idx="1314">
                  <c:v>-0.44697862067266209</c:v>
                </c:pt>
                <c:pt idx="1315">
                  <c:v>-0.40074883310473147</c:v>
                </c:pt>
                <c:pt idx="1316">
                  <c:v>-0.35347484378089361</c:v>
                </c:pt>
                <c:pt idx="1317">
                  <c:v>-0.30527983105770867</c:v>
                </c:pt>
                <c:pt idx="1318">
                  <c:v>-0.25628937313469974</c:v>
                </c:pt>
                <c:pt idx="1319">
                  <c:v>-0.20663112084436744</c:v>
                </c:pt>
                <c:pt idx="1320">
                  <c:v>-0.15643446504196953</c:v>
                </c:pt>
                <c:pt idx="1321">
                  <c:v>-0.10583019946110833</c:v>
                </c:pt>
                <c:pt idx="1322">
                  <c:v>-5.4950179914230166E-2</c:v>
                </c:pt>
                <c:pt idx="1323">
                  <c:v>-3.9269807255922825E-3</c:v>
                </c:pt>
                <c:pt idx="1324">
                  <c:v>4.7106450707859168E-2</c:v>
                </c:pt>
                <c:pt idx="1325">
                  <c:v>9.8017140327784538E-2</c:v>
                </c:pt>
                <c:pt idx="1326">
                  <c:v>0.14867243389514492</c:v>
                </c:pt>
                <c:pt idx="1327">
                  <c:v>0.19894034263763735</c:v>
                </c:pt>
                <c:pt idx="1328">
                  <c:v>0.24868988716310106</c:v>
                </c:pt>
                <c:pt idx="1329">
                  <c:v>0.29779143874284403</c:v>
                </c:pt>
                <c:pt idx="1330">
                  <c:v>0.3461170570757825</c:v>
                </c:pt>
                <c:pt idx="1331">
                  <c:v>0.393540823652963</c:v>
                </c:pt>
                <c:pt idx="1332">
                  <c:v>0.43993916985426657</c:v>
                </c:pt>
                <c:pt idx="1333">
                  <c:v>0.48519119892196694</c:v>
                </c:pt>
                <c:pt idx="1334">
                  <c:v>0.52917900097262227</c:v>
                </c:pt>
                <c:pt idx="1335">
                  <c:v>0.57178796022609657</c:v>
                </c:pt>
                <c:pt idx="1336">
                  <c:v>0.61290705365150611</c:v>
                </c:pt>
                <c:pt idx="1337">
                  <c:v>0.6524291402517971</c:v>
                </c:pt>
                <c:pt idx="1338">
                  <c:v>0.6902512402330816</c:v>
                </c:pt>
                <c:pt idx="1339">
                  <c:v>0.72627480333159922</c:v>
                </c:pt>
                <c:pt idx="1340">
                  <c:v>0.76040596559880602</c:v>
                </c:pt>
                <c:pt idx="1341">
                  <c:v>0.79255579397584119</c:v>
                </c:pt>
                <c:pt idx="1342">
                  <c:v>0.82264051801978844</c:v>
                </c:pt>
                <c:pt idx="1343">
                  <c:v>0.85058174817818832</c:v>
                </c:pt>
                <c:pt idx="1344">
                  <c:v>0.87630668004294976</c:v>
                </c:pt>
                <c:pt idx="1345">
                  <c:v>0.89974828405138774</c:v>
                </c:pt>
                <c:pt idx="1346">
                  <c:v>0.92084548014028167</c:v>
                </c:pt>
                <c:pt idx="1347">
                  <c:v>0.93954329689765059</c:v>
                </c:pt>
                <c:pt idx="1348">
                  <c:v>0.95579301479776491</c:v>
                </c:pt>
                <c:pt idx="1349">
                  <c:v>0.96955229314598956</c:v>
                </c:pt>
                <c:pt idx="1350">
                  <c:v>0.98078528040285295</c:v>
                </c:pt>
                <c:pt idx="1351">
                  <c:v>0.98946270759973842</c:v>
                </c:pt>
                <c:pt idx="1352">
                  <c:v>0.99556196460289681</c:v>
                </c:pt>
                <c:pt idx="1353">
                  <c:v>0.99906715902701093</c:v>
                </c:pt>
                <c:pt idx="1354">
                  <c:v>0.9999691576448051</c:v>
                </c:pt>
                <c:pt idx="1355">
                  <c:v>0.99826561018483118</c:v>
                </c:pt>
                <c:pt idx="1356">
                  <c:v>0.99396095545539609</c:v>
                </c:pt>
                <c:pt idx="1357">
                  <c:v>0.98706640977868165</c:v>
                </c:pt>
                <c:pt idx="1358">
                  <c:v>0.97759993776520848</c:v>
                </c:pt>
                <c:pt idx="1359">
                  <c:v>0.9655862055047566</c:v>
                </c:pt>
                <c:pt idx="1360">
                  <c:v>0.95105651629576649</c:v>
                </c:pt>
                <c:pt idx="1361">
                  <c:v>0.93404872908063163</c:v>
                </c:pt>
                <c:pt idx="1362">
                  <c:v>0.91460715979942064</c:v>
                </c:pt>
                <c:pt idx="1363">
                  <c:v>0.89278246591912602</c:v>
                </c:pt>
                <c:pt idx="1364">
                  <c:v>0.8686315144391864</c:v>
                </c:pt>
                <c:pt idx="1365">
                  <c:v>0.84221723371737667</c:v>
                </c:pt>
                <c:pt idx="1366">
                  <c:v>0.81360844950196209</c:v>
                </c:pt>
                <c:pt idx="1367">
                  <c:v>0.78287970559756737</c:v>
                </c:pt>
                <c:pt idx="1368">
                  <c:v>0.75011106963180441</c:v>
                </c:pt>
                <c:pt idx="1369">
                  <c:v>0.71538792442901322</c:v>
                </c:pt>
                <c:pt idx="1370">
                  <c:v>0.67880074553444436</c:v>
                </c:pt>
                <c:pt idx="1371">
                  <c:v>0.64044486546885193</c:v>
                </c:pt>
                <c:pt idx="1372">
                  <c:v>0.60042022532753037</c:v>
                </c:pt>
                <c:pt idx="1373">
                  <c:v>0.55883111437111832</c:v>
                </c:pt>
                <c:pt idx="1374">
                  <c:v>0.51578589828682198</c:v>
                </c:pt>
                <c:pt idx="1375">
                  <c:v>0.47139673682782368</c:v>
                </c:pt>
                <c:pt idx="1376">
                  <c:v>0.42577929156694538</c:v>
                </c:pt>
                <c:pt idx="1377">
                  <c:v>0.37905242452576221</c:v>
                </c:pt>
                <c:pt idx="1378">
                  <c:v>0.33133788846454904</c:v>
                </c:pt>
                <c:pt idx="1379">
                  <c:v>0.28276000964010722</c:v>
                </c:pt>
                <c:pt idx="1380">
                  <c:v>0.23344536385794237</c:v>
                </c:pt>
                <c:pt idx="1381">
                  <c:v>0.1835224466631088</c:v>
                </c:pt>
                <c:pt idx="1382">
                  <c:v>0.13312133852864103</c:v>
                </c:pt>
                <c:pt idx="1383">
                  <c:v>8.2373365914599303E-2</c:v>
                </c:pt>
                <c:pt idx="1384">
                  <c:v>3.1410759080261447E-2</c:v>
                </c:pt>
                <c:pt idx="1385">
                  <c:v>-1.9633692458509534E-2</c:v>
                </c:pt>
                <c:pt idx="1386">
                  <c:v>-7.0626985929039446E-2</c:v>
                </c:pt>
                <c:pt idx="1387">
                  <c:v>-0.12143625185756871</c:v>
                </c:pt>
                <c:pt idx="1388">
                  <c:v>-0.17192910027729635</c:v>
                </c:pt>
                <c:pt idx="1389">
                  <c:v>-0.22197396568729133</c:v>
                </c:pt>
                <c:pt idx="1390">
                  <c:v>-0.27144044986298388</c:v>
                </c:pt>
                <c:pt idx="1391">
                  <c:v>-0.32019966162526847</c:v>
                </c:pt>
                <c:pt idx="1392">
                  <c:v>-0.36812455268266009</c:v>
                </c:pt>
                <c:pt idx="1393">
                  <c:v>-0.41509024867184457</c:v>
                </c:pt>
                <c:pt idx="1394">
                  <c:v>-0.46097437453352524</c:v>
                </c:pt>
                <c:pt idx="1395">
                  <c:v>-0.50565737337608985</c:v>
                </c:pt>
                <c:pt idx="1396">
                  <c:v>-0.5490228179963087</c:v>
                </c:pt>
                <c:pt idx="1397">
                  <c:v>-0.590957714244987</c:v>
                </c:pt>
                <c:pt idx="1398">
                  <c:v>-0.63135279544766543</c:v>
                </c:pt>
                <c:pt idx="1399">
                  <c:v>-0.67010280711265879</c:v>
                </c:pt>
                <c:pt idx="1400">
                  <c:v>-0.70710678118497738</c:v>
                </c:pt>
                <c:pt idx="1401">
                  <c:v>-0.74226829913132952</c:v>
                </c:pt>
                <c:pt idx="1402">
                  <c:v>-0.77549574317082459</c:v>
                </c:pt>
                <c:pt idx="1403">
                  <c:v>-0.80670253499671085</c:v>
                </c:pt>
                <c:pt idx="1404">
                  <c:v>-0.83580736136703726</c:v>
                </c:pt>
                <c:pt idx="1405">
                  <c:v>-0.86273438597665664</c:v>
                </c:pt>
                <c:pt idx="1406">
                  <c:v>-0.88741344705824876</c:v>
                </c:pt>
                <c:pt idx="1407">
                  <c:v>-0.90978024019770398</c:v>
                </c:pt>
                <c:pt idx="1408">
                  <c:v>-0.92977648588741546</c:v>
                </c:pt>
                <c:pt idx="1409">
                  <c:v>-0.94735008138088939</c:v>
                </c:pt>
                <c:pt idx="1410">
                  <c:v>-0.96245523645303133</c:v>
                </c:pt>
                <c:pt idx="1411">
                  <c:v>-0.97505259271238331</c:v>
                </c:pt>
                <c:pt idx="1412">
                  <c:v>-0.98510932615438163</c:v>
                </c:pt>
                <c:pt idx="1413">
                  <c:v>-0.99259923268845918</c:v>
                </c:pt>
                <c:pt idx="1414">
                  <c:v>-0.99750279641610806</c:v>
                </c:pt>
                <c:pt idx="1415">
                  <c:v>-0.99980724048201952</c:v>
                </c:pt>
                <c:pt idx="1416">
                  <c:v>-0.99950656036580399</c:v>
                </c:pt>
                <c:pt idx="1417">
                  <c:v>-0.99660153952752284</c:v>
                </c:pt>
                <c:pt idx="1418">
                  <c:v>-0.99109974736628359</c:v>
                </c:pt>
                <c:pt idx="1419">
                  <c:v>-0.98301551949721711</c:v>
                </c:pt>
                <c:pt idx="1420">
                  <c:v>-0.97236992039822101</c:v>
                </c:pt>
                <c:pt idx="1421">
                  <c:v>-0.95919068852378642</c:v>
                </c:pt>
                <c:pt idx="1422">
                  <c:v>-0.94351216402897042</c:v>
                </c:pt>
                <c:pt idx="1423">
                  <c:v>-0.92537519929175049</c:v>
                </c:pt>
                <c:pt idx="1424">
                  <c:v>-0.90482705246702322</c:v>
                </c:pt>
                <c:pt idx="1425">
                  <c:v>-0.88192126434946583</c:v>
                </c:pt>
                <c:pt idx="1426">
                  <c:v>-0.85671751886626457</c:v>
                </c:pt>
                <c:pt idx="1427">
                  <c:v>-0.82928148756308151</c:v>
                </c:pt>
                <c:pt idx="1428">
                  <c:v>-0.79968465848851245</c:v>
                </c:pt>
                <c:pt idx="1429">
                  <c:v>-0.76800414992299293</c:v>
                </c:pt>
                <c:pt idx="1430">
                  <c:v>-0.7343225094373016</c:v>
                </c:pt>
                <c:pt idx="1431">
                  <c:v>-0.69872749880449703</c:v>
                </c:pt>
                <c:pt idx="1432">
                  <c:v>-0.66131186532544717</c:v>
                </c:pt>
                <c:pt idx="1433">
                  <c:v>-0.62217310016408833</c:v>
                </c:pt>
                <c:pt idx="1434">
                  <c:v>-0.58141318432178801</c:v>
                </c:pt>
                <c:pt idx="1435">
                  <c:v>-0.53913832291302577</c:v>
                </c:pt>
                <c:pt idx="1436">
                  <c:v>-0.49545866843450825</c:v>
                </c:pt>
                <c:pt idx="1437">
                  <c:v>-0.45048803374887264</c:v>
                </c:pt>
                <c:pt idx="1438">
                  <c:v>-0.40434359553096844</c:v>
                </c:pt>
                <c:pt idx="1439">
                  <c:v>-0.35714558894911519</c:v>
                </c:pt>
                <c:pt idx="1440">
                  <c:v>-0.30901699437727143</c:v>
                </c:pt>
                <c:pt idx="1441">
                  <c:v>-0.26008321695402897</c:v>
                </c:pt>
                <c:pt idx="1442">
                  <c:v>-0.21047175982370681</c:v>
                </c:pt>
                <c:pt idx="1443">
                  <c:v>-0.16031189191081471</c:v>
                </c:pt>
                <c:pt idx="1444">
                  <c:v>-0.10973431109348496</c:v>
                </c:pt>
                <c:pt idx="1445">
                  <c:v>-5.8870803653652659E-2</c:v>
                </c:pt>
                <c:pt idx="1446">
                  <c:v>-7.8539008911925542E-3</c:v>
                </c:pt>
                <c:pt idx="1447">
                  <c:v>4.3183466203112163E-2</c:v>
                </c:pt>
                <c:pt idx="1448">
                  <c:v>9.4108313316045661E-2</c:v>
                </c:pt>
                <c:pt idx="1449">
                  <c:v>0.14478794931943093</c:v>
                </c:pt>
                <c:pt idx="1450">
                  <c:v>0.19509032201368393</c:v>
                </c:pt>
                <c:pt idx="1451">
                  <c:v>0.24488436220641821</c:v>
                </c:pt>
                <c:pt idx="1452">
                  <c:v>0.29404032522990986</c:v>
                </c:pt>
                <c:pt idx="1453">
                  <c:v>0.34243012900713732</c:v>
                </c:pt>
                <c:pt idx="1454">
                  <c:v>0.38992768778587017</c:v>
                </c:pt>
                <c:pt idx="1455">
                  <c:v>0.43640924067106501</c:v>
                </c:pt>
                <c:pt idx="1456">
                  <c:v>0.48175367409948583</c:v>
                </c:pt>
                <c:pt idx="1457">
                  <c:v>0.52584283741644422</c:v>
                </c:pt>
                <c:pt idx="1458">
                  <c:v>0.56856185073217236</c:v>
                </c:pt>
                <c:pt idx="1459">
                  <c:v>0.60979940425605939</c:v>
                </c:pt>
                <c:pt idx="1460">
                  <c:v>0.64944804832824077</c:v>
                </c:pt>
                <c:pt idx="1461">
                  <c:v>0.68740447339336719</c:v>
                </c:pt>
                <c:pt idx="1462">
                  <c:v>0.72356977918668686</c:v>
                </c:pt>
                <c:pt idx="1463">
                  <c:v>0.75784973243112197</c:v>
                </c:pt>
                <c:pt idx="1464">
                  <c:v>0.7901550123741089</c:v>
                </c:pt>
                <c:pt idx="1465">
                  <c:v>0.82040144352403876</c:v>
                </c:pt>
                <c:pt idx="1466">
                  <c:v>0.84851021498013157</c:v>
                </c:pt>
                <c:pt idx="1467">
                  <c:v>0.87440808578426121</c:v>
                </c:pt>
                <c:pt idx="1468">
                  <c:v>0.89802757575947567</c:v>
                </c:pt>
                <c:pt idx="1469">
                  <c:v>0.91930714133815694</c:v>
                </c:pt>
                <c:pt idx="1470">
                  <c:v>0.938191335921578</c:v>
                </c:pt>
                <c:pt idx="1471">
                  <c:v>0.95463095435301171</c:v>
                </c:pt>
                <c:pt idx="1472">
                  <c:v>0.96858316112798049</c:v>
                </c:pt>
                <c:pt idx="1473">
                  <c:v>0.98001160200759529</c:v>
                </c:pt>
                <c:pt idx="1474">
                  <c:v>0.98888649874411372</c:v>
                </c:pt>
                <c:pt idx="1475">
                  <c:v>0.99518472667193791</c:v>
                </c:pt>
                <c:pt idx="1476">
                  <c:v>0.99888987496184489</c:v>
                </c:pt>
                <c:pt idx="1477">
                  <c:v>0.99999228938148099</c:v>
                </c:pt>
                <c:pt idx="1478">
                  <c:v>0.99848909745068382</c:v>
                </c:pt>
                <c:pt idx="1479">
                  <c:v>0.99438421592609605</c:v>
                </c:pt>
                <c:pt idx="1480">
                  <c:v>0.98768834059555488</c:v>
                </c:pt>
                <c:pt idx="1481">
                  <c:v>0.97841891840887374</c:v>
                </c:pt>
                <c:pt idx="1482">
                  <c:v>0.96660010201759028</c:v>
                </c:pt>
                <c:pt idx="1483">
                  <c:v>0.95226268684221305</c:v>
                </c:pt>
                <c:pt idx="1484">
                  <c:v>0.93544403083081884</c:v>
                </c:pt>
                <c:pt idx="1485">
                  <c:v>0.91618795711821999</c:v>
                </c:pt>
                <c:pt idx="1486">
                  <c:v>0.89454463983923382</c:v>
                </c:pt>
                <c:pt idx="1487">
                  <c:v>0.87057047339364069</c:v>
                </c:pt>
                <c:pt idx="1488">
                  <c:v>0.84432792550346325</c:v>
                </c:pt>
                <c:pt idx="1489">
                  <c:v>0.81588537444536169</c:v>
                </c:pt>
                <c:pt idx="1490">
                  <c:v>0.78531693088243471</c:v>
                </c:pt>
                <c:pt idx="1491">
                  <c:v>0.75270224475949354</c:v>
                </c:pt>
                <c:pt idx="1492">
                  <c:v>0.71812629776509707</c:v>
                </c:pt>
                <c:pt idx="1493">
                  <c:v>0.68167918190095189</c:v>
                </c:pt>
                <c:pt idx="1494">
                  <c:v>0.64345586473588756</c:v>
                </c:pt>
                <c:pt idx="1495">
                  <c:v>0.60355594195576712</c:v>
                </c:pt>
                <c:pt idx="1496">
                  <c:v>0.56208337785440754</c:v>
                </c:pt>
                <c:pt idx="1497">
                  <c:v>0.51914623444143726</c:v>
                </c:pt>
                <c:pt idx="1498">
                  <c:v>0.47485638987302842</c:v>
                </c:pt>
                <c:pt idx="1499">
                  <c:v>0.42932924693929969</c:v>
                </c:pt>
                <c:pt idx="1500">
                  <c:v>0.3826834323676564</c:v>
                </c:pt>
                <c:pt idx="1501">
                  <c:v>0.33504048772595407</c:v>
                </c:pt>
                <c:pt idx="1502">
                  <c:v>0.28652455273047195</c:v>
                </c:pt>
                <c:pt idx="1503">
                  <c:v>0.2372620417842779</c:v>
                </c:pt>
                <c:pt idx="1504">
                  <c:v>0.18738131458847823</c:v>
                </c:pt>
                <c:pt idx="1505">
                  <c:v>0.13701234168474402</c:v>
                </c:pt>
                <c:pt idx="1506">
                  <c:v>8.6286365800728695E-2</c:v>
                </c:pt>
                <c:pt idx="1507">
                  <c:v>3.5335559880434429E-2</c:v>
                </c:pt>
                <c:pt idx="1508">
                  <c:v>-1.5707317308992639E-2</c:v>
                </c:pt>
                <c:pt idx="1509">
                  <c:v>-6.6709267097129737E-2</c:v>
                </c:pt>
                <c:pt idx="1510">
                  <c:v>-0.11753739745501637</c:v>
                </c:pt>
                <c:pt idx="1511">
                  <c:v>-0.16805926926225212</c:v>
                </c:pt>
                <c:pt idx="1512">
                  <c:v>-0.21814324139377161</c:v>
                </c:pt>
                <c:pt idx="1513">
                  <c:v>-0.26765881372748368</c:v>
                </c:pt>
                <c:pt idx="1514">
                  <c:v>-0.3164769671788808</c:v>
                </c:pt>
                <c:pt idx="1515">
                  <c:v>-0.36447049987648145</c:v>
                </c:pt>
                <c:pt idx="1516">
                  <c:v>-0.41151435860249808</c:v>
                </c:pt>
                <c:pt idx="1517">
                  <c:v>-0.45748596463470143</c:v>
                </c:pt>
                <c:pt idx="1518">
                  <c:v>-0.50226553314088473</c:v>
                </c:pt>
                <c:pt idx="1519">
                  <c:v>-0.54573638529328783</c:v>
                </c:pt>
                <c:pt idx="1520">
                  <c:v>-0.58778525229013534</c:v>
                </c:pt>
                <c:pt idx="1521">
                  <c:v>-0.62830257049173621</c:v>
                </c:pt>
                <c:pt idx="1522">
                  <c:v>-0.66718276690243783</c:v>
                </c:pt>
                <c:pt idx="1523">
                  <c:v>-0.70432453425444652</c:v>
                </c:pt>
                <c:pt idx="1524">
                  <c:v>-0.73963109497664803</c:v>
                </c:pt>
                <c:pt idx="1525">
                  <c:v>-0.77301045336088836</c:v>
                </c:pt>
                <c:pt idx="1526">
                  <c:v>-0.80437563526834532</c:v>
                </c:pt>
                <c:pt idx="1527">
                  <c:v>-0.83364491475171809</c:v>
                </c:pt>
                <c:pt idx="1528">
                  <c:v>-0.86074202700244706</c:v>
                </c:pt>
                <c:pt idx="1529">
                  <c:v>-0.88559636706838074</c:v>
                </c:pt>
                <c:pt idx="1530">
                  <c:v>-0.90814317382385112</c:v>
                </c:pt>
                <c:pt idx="1531">
                  <c:v>-0.92832369871300136</c:v>
                </c:pt>
                <c:pt idx="1532">
                  <c:v>-0.94608535882658484</c:v>
                </c:pt>
                <c:pt idx="1533">
                  <c:v>-0.96138187391337016</c:v>
                </c:pt>
                <c:pt idx="1534">
                  <c:v>-0.97417338696918021</c:v>
                </c:pt>
                <c:pt idx="1535">
                  <c:v>-0.98442656808936835</c:v>
                </c:pt>
                <c:pt idx="1536">
                  <c:v>-0.99211470131410484</c:v>
                </c:pt>
                <c:pt idx="1537">
                  <c:v>-0.9972177542401699</c:v>
                </c:pt>
                <c:pt idx="1538">
                  <c:v>-0.99972243021793017</c:v>
                </c:pt>
                <c:pt idx="1539">
                  <c:v>-0.99962220299742899</c:v>
                </c:pt>
                <c:pt idx="1540">
                  <c:v>-0.99691733373336344</c:v>
                </c:pt>
                <c:pt idx="1541">
                  <c:v>-0.99161487030460882</c:v>
                </c:pt>
                <c:pt idx="1542">
                  <c:v>-0.98372862895007984</c:v>
                </c:pt>
                <c:pt idx="1543">
                  <c:v>-0.97327915826877009</c:v>
                </c:pt>
                <c:pt idx="1544">
                  <c:v>-0.96029368567778739</c:v>
                </c:pt>
                <c:pt idx="1545">
                  <c:v>-0.94480604646786925</c:v>
                </c:pt>
                <c:pt idx="1546">
                  <c:v>-0.92685659564126166</c:v>
                </c:pt>
                <c:pt idx="1547">
                  <c:v>-0.90649210276164338</c:v>
                </c:pt>
                <c:pt idx="1548">
                  <c:v>-0.88376563009012121</c:v>
                </c:pt>
                <c:pt idx="1549">
                  <c:v>-0.85873639432481375</c:v>
                </c:pt>
                <c:pt idx="1550">
                  <c:v>-0.83146961230423955</c:v>
                </c:pt>
                <c:pt idx="1551">
                  <c:v>-0.80203633107661265</c:v>
                </c:pt>
                <c:pt idx="1552">
                  <c:v>-0.77051324277775024</c:v>
                </c:pt>
                <c:pt idx="1553">
                  <c:v>-0.73698248480003925</c:v>
                </c:pt>
                <c:pt idx="1554">
                  <c:v>-0.70153142577304706</c:v>
                </c:pt>
                <c:pt idx="1555">
                  <c:v>-0.66425243791359023</c:v>
                </c:pt>
                <c:pt idx="1556">
                  <c:v>-0.62524265633812581</c:v>
                </c:pt>
                <c:pt idx="1557">
                  <c:v>-0.58460372596498944</c:v>
                </c:pt>
                <c:pt idx="1558">
                  <c:v>-0.54244153666573502</c:v>
                </c:pt>
                <c:pt idx="1559">
                  <c:v>-0.49886594735559342</c:v>
                </c:pt>
                <c:pt idx="1560">
                  <c:v>-0.45399049974232014</c:v>
                </c:pt>
                <c:pt idx="1561">
                  <c:v>-0.40793212247876326</c:v>
                </c:pt>
                <c:pt idx="1562">
                  <c:v>-0.36081082649056972</c:v>
                </c:pt>
                <c:pt idx="1563">
                  <c:v>-0.31274939227250698</c:v>
                </c:pt>
                <c:pt idx="1564">
                  <c:v>-0.26387304996838573</c:v>
                </c:pt>
                <c:pt idx="1565">
                  <c:v>-0.21430915306811479</c:v>
                </c:pt>
                <c:pt idx="1566">
                  <c:v>-0.16418684657197052</c:v>
                </c:pt>
                <c:pt idx="1567">
                  <c:v>-0.11363673048706438</c:v>
                </c:pt>
                <c:pt idx="1568">
                  <c:v>-6.2790519532470043E-2</c:v>
                </c:pt>
                <c:pt idx="1569">
                  <c:v>-1.1780699939911092E-2</c:v>
                </c:pt>
                <c:pt idx="1570">
                  <c:v>3.9259815755895579E-2</c:v>
                </c:pt>
                <c:pt idx="1571">
                  <c:v>9.0198035037697424E-2</c:v>
                </c:pt>
                <c:pt idx="1572">
                  <c:v>0.14090123193442641</c:v>
                </c:pt>
                <c:pt idx="1573">
                  <c:v>0.19123729285561186</c:v>
                </c:pt>
                <c:pt idx="1574">
                  <c:v>0.24107506082994623</c:v>
                </c:pt>
                <c:pt idx="1575">
                  <c:v>0.29028467725140034</c:v>
                </c:pt>
                <c:pt idx="1576">
                  <c:v>0.33873792024226818</c:v>
                </c:pt>
                <c:pt idx="1577">
                  <c:v>0.38630853875145299</c:v>
                </c:pt>
                <c:pt idx="1578">
                  <c:v>0.43287258151750607</c:v>
                </c:pt>
                <c:pt idx="1579">
                  <c:v>0.47830872003940234</c:v>
                </c:pt>
                <c:pt idx="1580">
                  <c:v>0.52249856471319989</c:v>
                </c:pt>
                <c:pt idx="1581">
                  <c:v>0.56532697331116233</c:v>
                </c:pt>
                <c:pt idx="1582">
                  <c:v>0.60668235099942669</c:v>
                </c:pt>
                <c:pt idx="1583">
                  <c:v>0.64645694111237029</c:v>
                </c:pt>
                <c:pt idx="1584">
                  <c:v>0.68454710592632007</c:v>
                </c:pt>
                <c:pt idx="1585">
                  <c:v>0.72085359670065752</c:v>
                </c:pt>
                <c:pt idx="1586">
                  <c:v>0.75528181228304581</c:v>
                </c:pt>
                <c:pt idx="1587">
                  <c:v>0.78774204560461336</c:v>
                </c:pt>
                <c:pt idx="1588">
                  <c:v>0.81814971742314058</c:v>
                </c:pt>
                <c:pt idx="1589">
                  <c:v>0.84642559670490591</c:v>
                </c:pt>
                <c:pt idx="1590">
                  <c:v>0.87249600707119102</c:v>
                </c:pt>
                <c:pt idx="1591">
                  <c:v>0.89629301877142142</c:v>
                </c:pt>
                <c:pt idx="1592">
                  <c:v>0.91775462568267074</c:v>
                </c:pt>
                <c:pt idx="1593">
                  <c:v>0.93682490687450759</c:v>
                </c:pt>
                <c:pt idx="1594">
                  <c:v>0.95345417231800256</c:v>
                </c:pt>
                <c:pt idx="1595">
                  <c:v>0.96759909235942376</c:v>
                </c:pt>
                <c:pt idx="1596">
                  <c:v>0.97922281062109162</c:v>
                </c:pt>
                <c:pt idx="1597">
                  <c:v>0.98829504003536228</c:v>
                </c:pt>
                <c:pt idx="1598">
                  <c:v>0.99479214176138775</c:v>
                </c:pt>
                <c:pt idx="1599">
                  <c:v>0.99869718677911734</c:v>
                </c:pt>
                <c:pt idx="1600">
                  <c:v>1</c:v>
                </c:pt>
                <c:pt idx="1601">
                  <c:v>0.99869718677945851</c:v>
                </c:pt>
                <c:pt idx="1602">
                  <c:v>0.99479214176206776</c:v>
                </c:pt>
                <c:pt idx="1603">
                  <c:v>0.98829504003638213</c:v>
                </c:pt>
                <c:pt idx="1604">
                  <c:v>0.97922281062244731</c:v>
                </c:pt>
                <c:pt idx="1605">
                  <c:v>0.96759909236110819</c:v>
                </c:pt>
                <c:pt idx="1606">
                  <c:v>0.95345417232001839</c:v>
                </c:pt>
                <c:pt idx="1607">
                  <c:v>0.93682490687684117</c:v>
                </c:pt>
                <c:pt idx="1608">
                  <c:v>0.91775462568532584</c:v>
                </c:pt>
                <c:pt idx="1609">
                  <c:v>0.89629301877438616</c:v>
                </c:pt>
                <c:pt idx="1610">
                  <c:v>0.87249600707445774</c:v>
                </c:pt>
                <c:pt idx="1611">
                  <c:v>0.84642559670845841</c:v>
                </c:pt>
                <c:pt idx="1612">
                  <c:v>0.81814971742698483</c:v>
                </c:pt>
                <c:pt idx="1613">
                  <c:v>0.78774204560873162</c:v>
                </c:pt>
                <c:pt idx="1614">
                  <c:v>0.75528181228742741</c:v>
                </c:pt>
                <c:pt idx="1615">
                  <c:v>0.72085359670529114</c:v>
                </c:pt>
                <c:pt idx="1616">
                  <c:v>0.68454710593118318</c:v>
                </c:pt>
                <c:pt idx="1617">
                  <c:v>0.64645694111747098</c:v>
                </c:pt>
                <c:pt idx="1618">
                  <c:v>0.60668235100474133</c:v>
                </c:pt>
                <c:pt idx="1619">
                  <c:v>0.56532697331668869</c:v>
                </c:pt>
                <c:pt idx="1620">
                  <c:v>0.522498564718888</c:v>
                </c:pt>
                <c:pt idx="1621">
                  <c:v>0.47830872004527347</c:v>
                </c:pt>
                <c:pt idx="1622">
                  <c:v>0.4328725815235327</c:v>
                </c:pt>
                <c:pt idx="1623">
                  <c:v>0.3863085387576195</c:v>
                </c:pt>
                <c:pt idx="1624">
                  <c:v>0.33873792024857174</c:v>
                </c:pt>
                <c:pt idx="1625">
                  <c:v>0.29028467725778434</c:v>
                </c:pt>
                <c:pt idx="1626">
                  <c:v>0.24107506083642072</c:v>
                </c:pt>
                <c:pt idx="1627">
                  <c:v>0.19123729286216001</c:v>
                </c:pt>
                <c:pt idx="1628">
                  <c:v>0.1409012319410452</c:v>
                </c:pt>
                <c:pt idx="1629">
                  <c:v>9.0198035044355654E-2</c:v>
                </c:pt>
                <c:pt idx="1630">
                  <c:v>3.9259815762575902E-2</c:v>
                </c:pt>
                <c:pt idx="1631">
                  <c:v>-1.1780699933240294E-2</c:v>
                </c:pt>
                <c:pt idx="1632">
                  <c:v>-6.2790519525797756E-2</c:v>
                </c:pt>
                <c:pt idx="1633">
                  <c:v>-0.11363673048040809</c:v>
                </c:pt>
                <c:pt idx="1634">
                  <c:v>-0.16418684656537577</c:v>
                </c:pt>
                <c:pt idx="1635">
                  <c:v>-0.21430915306159853</c:v>
                </c:pt>
                <c:pt idx="1636">
                  <c:v>-0.26387304996196465</c:v>
                </c:pt>
                <c:pt idx="1637">
                  <c:v>-0.31274939226615689</c:v>
                </c:pt>
                <c:pt idx="1638">
                  <c:v>-0.36081082648432133</c:v>
                </c:pt>
                <c:pt idx="1639">
                  <c:v>-0.40793212247265936</c:v>
                </c:pt>
                <c:pt idx="1640">
                  <c:v>-0.45399049973637601</c:v>
                </c:pt>
                <c:pt idx="1641">
                  <c:v>-0.49886594734981154</c:v>
                </c:pt>
                <c:pt idx="1642">
                  <c:v>-0.54244153666011863</c:v>
                </c:pt>
                <c:pt idx="1643">
                  <c:v>-0.58460372595956533</c:v>
                </c:pt>
                <c:pt idx="1644">
                  <c:v>-0.62524265633289722</c:v>
                </c:pt>
                <c:pt idx="1645">
                  <c:v>-0.66425243790860344</c:v>
                </c:pt>
                <c:pt idx="1646">
                  <c:v>-0.70153142576829286</c:v>
                </c:pt>
                <c:pt idx="1647">
                  <c:v>-0.73698248479551087</c:v>
                </c:pt>
                <c:pt idx="1648">
                  <c:v>-0.77051324277348876</c:v>
                </c:pt>
                <c:pt idx="1649">
                  <c:v>-0.80203633107261962</c:v>
                </c:pt>
                <c:pt idx="1650">
                  <c:v>-0.83146961230053329</c:v>
                </c:pt>
                <c:pt idx="1651">
                  <c:v>-0.85873639432139526</c:v>
                </c:pt>
                <c:pt idx="1652">
                  <c:v>-0.88376563008699294</c:v>
                </c:pt>
                <c:pt idx="1653">
                  <c:v>-0.90649210275881464</c:v>
                </c:pt>
                <c:pt idx="1654">
                  <c:v>-0.92685659563875178</c:v>
                </c:pt>
                <c:pt idx="1655">
                  <c:v>-0.94480604646567889</c:v>
                </c:pt>
                <c:pt idx="1656">
                  <c:v>-0.96029368567592222</c:v>
                </c:pt>
                <c:pt idx="1657">
                  <c:v>-0.97327915826723488</c:v>
                </c:pt>
                <c:pt idx="1658">
                  <c:v>-0.98372862894887625</c:v>
                </c:pt>
                <c:pt idx="1659">
                  <c:v>-0.99161487030374496</c:v>
                </c:pt>
                <c:pt idx="1660">
                  <c:v>-0.99691733373283886</c:v>
                </c:pt>
                <c:pt idx="1661">
                  <c:v>-0.99962220299724558</c:v>
                </c:pt>
                <c:pt idx="1662">
                  <c:v>-0.9997224302180876</c:v>
                </c:pt>
                <c:pt idx="1663">
                  <c:v>-0.99721775424066827</c:v>
                </c:pt>
                <c:pt idx="1664">
                  <c:v>-0.99211470131494095</c:v>
                </c:pt>
                <c:pt idx="1665">
                  <c:v>-0.98442656809054363</c:v>
                </c:pt>
                <c:pt idx="1666">
                  <c:v>-0.97417338697068656</c:v>
                </c:pt>
                <c:pt idx="1667">
                  <c:v>-0.96138187391521013</c:v>
                </c:pt>
                <c:pt idx="1668">
                  <c:v>-0.94608535882875044</c:v>
                </c:pt>
                <c:pt idx="1669">
                  <c:v>-0.92832369871548681</c:v>
                </c:pt>
                <c:pt idx="1670">
                  <c:v>-0.90814317382664411</c:v>
                </c:pt>
                <c:pt idx="1671">
                  <c:v>-0.88559636707148581</c:v>
                </c:pt>
                <c:pt idx="1672">
                  <c:v>-0.86074202700585034</c:v>
                </c:pt>
                <c:pt idx="1673">
                  <c:v>-0.83364491475540259</c:v>
                </c:pt>
                <c:pt idx="1674">
                  <c:v>-0.80437563527231726</c:v>
                </c:pt>
                <c:pt idx="1675">
                  <c:v>-0.77301045336512064</c:v>
                </c:pt>
                <c:pt idx="1676">
                  <c:v>-0.73963109498114743</c:v>
                </c:pt>
                <c:pt idx="1677">
                  <c:v>-0.70432453425918229</c:v>
                </c:pt>
                <c:pt idx="1678">
                  <c:v>-0.66718276690741785</c:v>
                </c:pt>
                <c:pt idx="1679">
                  <c:v>-0.62830257049692617</c:v>
                </c:pt>
                <c:pt idx="1680">
                  <c:v>-0.58778525229554401</c:v>
                </c:pt>
                <c:pt idx="1681">
                  <c:v>-0.54573638529889001</c:v>
                </c:pt>
                <c:pt idx="1682">
                  <c:v>-0.50226553314665345</c:v>
                </c:pt>
                <c:pt idx="1683">
                  <c:v>-0.45748596464064623</c:v>
                </c:pt>
                <c:pt idx="1684">
                  <c:v>-0.41151435860857832</c:v>
                </c:pt>
                <c:pt idx="1685">
                  <c:v>-0.36447049988270708</c:v>
                </c:pt>
                <c:pt idx="1686">
                  <c:v>-0.31647696718520918</c:v>
                </c:pt>
                <c:pt idx="1687">
                  <c:v>-0.26765881373392519</c:v>
                </c:pt>
                <c:pt idx="1688">
                  <c:v>-0.21814324140028221</c:v>
                </c:pt>
                <c:pt idx="1689">
                  <c:v>-0.16805926926884251</c:v>
                </c:pt>
                <c:pt idx="1690">
                  <c:v>-0.11753739746165551</c:v>
                </c:pt>
                <c:pt idx="1691">
                  <c:v>-6.6709267103786149E-2</c:v>
                </c:pt>
                <c:pt idx="1692">
                  <c:v>-1.5707317315677285E-2</c:v>
                </c:pt>
                <c:pt idx="1693">
                  <c:v>3.5335559873767332E-2</c:v>
                </c:pt>
                <c:pt idx="1694">
                  <c:v>8.6286365794068148E-2</c:v>
                </c:pt>
                <c:pt idx="1695">
                  <c:v>0.1370123416781216</c:v>
                </c:pt>
                <c:pt idx="1696">
                  <c:v>0.18738131458191118</c:v>
                </c:pt>
                <c:pt idx="1697">
                  <c:v>0.23726204177779714</c:v>
                </c:pt>
                <c:pt idx="1698">
                  <c:v>0.28652455272408039</c:v>
                </c:pt>
                <c:pt idx="1699">
                  <c:v>0.335040487719655</c:v>
                </c:pt>
                <c:pt idx="1700">
                  <c:v>0.38268343236147984</c:v>
                </c:pt>
                <c:pt idx="1701">
                  <c:v>0.42932924693326174</c:v>
                </c:pt>
                <c:pt idx="1702">
                  <c:v>0.47485638986715728</c:v>
                </c:pt>
                <c:pt idx="1703">
                  <c:v>0.51914623443572327</c:v>
                </c:pt>
                <c:pt idx="1704">
                  <c:v>0.56208337784888984</c:v>
                </c:pt>
                <c:pt idx="1705">
                  <c:v>0.6035559419504366</c:v>
                </c:pt>
                <c:pt idx="1706">
                  <c:v>0.643455864730759</c:v>
                </c:pt>
                <c:pt idx="1707">
                  <c:v>0.6816791818960708</c:v>
                </c:pt>
                <c:pt idx="1708">
                  <c:v>0.71812629776044457</c:v>
                </c:pt>
                <c:pt idx="1709">
                  <c:v>0.75270224475509206</c:v>
                </c:pt>
                <c:pt idx="1710">
                  <c:v>0.78531693087828702</c:v>
                </c:pt>
                <c:pt idx="1711">
                  <c:v>0.81588537444149611</c:v>
                </c:pt>
                <c:pt idx="1712">
                  <c:v>0.84432792549988855</c:v>
                </c:pt>
                <c:pt idx="1713">
                  <c:v>0.8705704733903652</c:v>
                </c:pt>
                <c:pt idx="1714">
                  <c:v>0.89454463983624555</c:v>
                </c:pt>
                <c:pt idx="1715">
                  <c:v>0.91618795711553513</c:v>
                </c:pt>
                <c:pt idx="1716">
                  <c:v>0.93544403082845562</c:v>
                </c:pt>
                <c:pt idx="1717">
                  <c:v>0.95226268684017645</c:v>
                </c:pt>
                <c:pt idx="1718">
                  <c:v>0.96660010201588054</c:v>
                </c:pt>
                <c:pt idx="1719">
                  <c:v>0.9784189184074894</c:v>
                </c:pt>
                <c:pt idx="1720">
                  <c:v>0.98768834059450905</c:v>
                </c:pt>
                <c:pt idx="1721">
                  <c:v>0.99438421592538695</c:v>
                </c:pt>
                <c:pt idx="1722">
                  <c:v>0.99848909745031722</c:v>
                </c:pt>
                <c:pt idx="1723">
                  <c:v>0.99999228938145479</c:v>
                </c:pt>
                <c:pt idx="1724">
                  <c:v>0.99888987496216042</c:v>
                </c:pt>
                <c:pt idx="1725">
                  <c:v>0.99518472667259317</c:v>
                </c:pt>
                <c:pt idx="1726">
                  <c:v>0.9888864987451077</c:v>
                </c:pt>
                <c:pt idx="1727">
                  <c:v>0.98001160200891957</c:v>
                </c:pt>
                <c:pt idx="1728">
                  <c:v>0.96858316112963949</c:v>
                </c:pt>
                <c:pt idx="1729">
                  <c:v>0.95463095435500256</c:v>
                </c:pt>
                <c:pt idx="1730">
                  <c:v>0.93819133592389692</c:v>
                </c:pt>
                <c:pt idx="1731">
                  <c:v>0.91930714134078795</c:v>
                </c:pt>
                <c:pt idx="1732">
                  <c:v>0.89802757576241066</c:v>
                </c:pt>
                <c:pt idx="1733">
                  <c:v>0.87440808578750495</c:v>
                </c:pt>
                <c:pt idx="1734">
                  <c:v>0.84851021498366941</c:v>
                </c:pt>
                <c:pt idx="1735">
                  <c:v>0.82040144352786137</c:v>
                </c:pt>
                <c:pt idx="1736">
                  <c:v>0.79015501237820651</c:v>
                </c:pt>
                <c:pt idx="1737">
                  <c:v>0.75784973243547449</c:v>
                </c:pt>
                <c:pt idx="1738">
                  <c:v>0.72356977919129162</c:v>
                </c:pt>
                <c:pt idx="1739">
                  <c:v>0.68740447339823307</c:v>
                </c:pt>
                <c:pt idx="1740">
                  <c:v>0.64944804833332448</c:v>
                </c:pt>
                <c:pt idx="1741">
                  <c:v>0.60979940426134671</c:v>
                </c:pt>
                <c:pt idx="1742">
                  <c:v>0.56856185073767207</c:v>
                </c:pt>
                <c:pt idx="1743">
                  <c:v>0.52584283742211868</c:v>
                </c:pt>
                <c:pt idx="1744">
                  <c:v>0.4817536741053568</c:v>
                </c:pt>
                <c:pt idx="1745">
                  <c:v>0.43640924067708026</c:v>
                </c:pt>
                <c:pt idx="1746">
                  <c:v>0.38992768779202647</c:v>
                </c:pt>
                <c:pt idx="1747">
                  <c:v>0.3424301290134053</c:v>
                </c:pt>
                <c:pt idx="1748">
                  <c:v>0.2940403252362998</c:v>
                </c:pt>
                <c:pt idx="1749">
                  <c:v>0.24488436221290011</c:v>
                </c:pt>
                <c:pt idx="1750">
                  <c:v>0.195090322020227</c:v>
                </c:pt>
                <c:pt idx="1751">
                  <c:v>0.14478794932604594</c:v>
                </c:pt>
                <c:pt idx="1752">
                  <c:v>9.410831332268732E-2</c:v>
                </c:pt>
                <c:pt idx="1753">
                  <c:v>4.3183466209791396E-2</c:v>
                </c:pt>
                <c:pt idx="1754">
                  <c:v>-7.8539008845072873E-3</c:v>
                </c:pt>
                <c:pt idx="1755">
                  <c:v>-5.8870803646978782E-2</c:v>
                </c:pt>
                <c:pt idx="1756">
                  <c:v>-0.10973431108685398</c:v>
                </c:pt>
                <c:pt idx="1757">
                  <c:v>-0.16031189190421571</c:v>
                </c:pt>
                <c:pt idx="1758">
                  <c:v>-0.21047175981717109</c:v>
                </c:pt>
                <c:pt idx="1759">
                  <c:v>-0.26008321694757358</c:v>
                </c:pt>
                <c:pt idx="1760">
                  <c:v>-0.30901699437091312</c:v>
                </c:pt>
                <c:pt idx="1761">
                  <c:v>-0.3571455889428839</c:v>
                </c:pt>
                <c:pt idx="1762">
                  <c:v>-0.40434359552485383</c:v>
                </c:pt>
                <c:pt idx="1763">
                  <c:v>-0.45048803374290397</c:v>
                </c:pt>
                <c:pt idx="1764">
                  <c:v>-0.49545866842870107</c:v>
                </c:pt>
                <c:pt idx="1765">
                  <c:v>-0.53913832290740715</c:v>
                </c:pt>
                <c:pt idx="1766">
                  <c:v>-0.58141318431636024</c:v>
                </c:pt>
                <c:pt idx="1767">
                  <c:v>-0.62217310015885441</c:v>
                </c:pt>
                <c:pt idx="1768">
                  <c:v>-0.66131186532044295</c:v>
                </c:pt>
                <c:pt idx="1769">
                  <c:v>-0.69872749879970419</c:v>
                </c:pt>
                <c:pt idx="1770">
                  <c:v>-0.73432250943277311</c:v>
                </c:pt>
                <c:pt idx="1771">
                  <c:v>-0.76800414991871124</c:v>
                </c:pt>
                <c:pt idx="1772">
                  <c:v>-0.79968465848449832</c:v>
                </c:pt>
                <c:pt idx="1773">
                  <c:v>-0.82928148755934539</c:v>
                </c:pt>
                <c:pt idx="1774">
                  <c:v>-0.85671751886282366</c:v>
                </c:pt>
                <c:pt idx="1775">
                  <c:v>-0.88192126434632101</c:v>
                </c:pt>
                <c:pt idx="1776">
                  <c:v>-0.90482705246417661</c:v>
                </c:pt>
                <c:pt idx="1777">
                  <c:v>-0.92537519928922174</c:v>
                </c:pt>
                <c:pt idx="1778">
                  <c:v>-0.94351216402675064</c:v>
                </c:pt>
                <c:pt idx="1779">
                  <c:v>-0.95919068852189604</c:v>
                </c:pt>
                <c:pt idx="1780">
                  <c:v>-0.97236992039666037</c:v>
                </c:pt>
                <c:pt idx="1781">
                  <c:v>-0.9830155194959902</c:v>
                </c:pt>
                <c:pt idx="1782">
                  <c:v>-0.99109974736539364</c:v>
                </c:pt>
                <c:pt idx="1783">
                  <c:v>-0.99660153952697217</c:v>
                </c:pt>
                <c:pt idx="1784">
                  <c:v>-0.99950656036559449</c:v>
                </c:pt>
                <c:pt idx="1785">
                  <c:v>-0.99980724048215108</c:v>
                </c:pt>
                <c:pt idx="1786">
                  <c:v>-0.99750279641657924</c:v>
                </c:pt>
                <c:pt idx="1787">
                  <c:v>-0.99259923268927275</c:v>
                </c:pt>
                <c:pt idx="1788">
                  <c:v>-0.98510932615553104</c:v>
                </c:pt>
                <c:pt idx="1789">
                  <c:v>-0.97505259271386424</c:v>
                </c:pt>
                <c:pt idx="1790">
                  <c:v>-0.96245523645484221</c:v>
                </c:pt>
                <c:pt idx="1791">
                  <c:v>-0.94735008138303012</c:v>
                </c:pt>
                <c:pt idx="1792">
                  <c:v>-0.92977648588987649</c:v>
                </c:pt>
                <c:pt idx="1793">
                  <c:v>-0.9097802402004731</c:v>
                </c:pt>
                <c:pt idx="1794">
                  <c:v>-0.88741344706133063</c:v>
                </c:pt>
                <c:pt idx="1795">
                  <c:v>-0.86273438598003727</c:v>
                </c:pt>
                <c:pt idx="1796">
                  <c:v>-0.8358073613707</c:v>
                </c:pt>
                <c:pt idx="1797">
                  <c:v>-0.80670253500066169</c:v>
                </c:pt>
                <c:pt idx="1798">
                  <c:v>-0.77549574317504544</c:v>
                </c:pt>
                <c:pt idx="1799">
                  <c:v>-0.74226829913581893</c:v>
                </c:pt>
                <c:pt idx="1800">
                  <c:v>-0.70710678118970471</c:v>
                </c:pt>
                <c:pt idx="1801">
                  <c:v>-0.67010280711762116</c:v>
                </c:pt>
                <c:pt idx="1802">
                  <c:v>-0.63135279545286094</c:v>
                </c:pt>
                <c:pt idx="1803">
                  <c:v>-0.59095771425035726</c:v>
                </c:pt>
                <c:pt idx="1804">
                  <c:v>-0.54902281800188457</c:v>
                </c:pt>
                <c:pt idx="1805">
                  <c:v>-0.50565737338185757</c:v>
                </c:pt>
                <c:pt idx="1806">
                  <c:v>-0.46097437453945805</c:v>
                </c:pt>
                <c:pt idx="1807">
                  <c:v>-0.41509024867792688</c:v>
                </c:pt>
                <c:pt idx="1808">
                  <c:v>-0.36812455268886285</c:v>
                </c:pt>
                <c:pt idx="1809">
                  <c:v>-0.32019966163160196</c:v>
                </c:pt>
                <c:pt idx="1810">
                  <c:v>-0.27144044986941834</c:v>
                </c:pt>
                <c:pt idx="1811">
                  <c:v>-0.22197396569379615</c:v>
                </c:pt>
                <c:pt idx="1812">
                  <c:v>-0.17192910028388228</c:v>
                </c:pt>
                <c:pt idx="1813">
                  <c:v>-0.12143625186419059</c:v>
                </c:pt>
                <c:pt idx="1814">
                  <c:v>-7.0626985935694039E-2</c:v>
                </c:pt>
                <c:pt idx="1815">
                  <c:v>-1.9633692465179511E-2</c:v>
                </c:pt>
                <c:pt idx="1816">
                  <c:v>3.1410759073579271E-2</c:v>
                </c:pt>
                <c:pt idx="1817">
                  <c:v>8.2373365907950705E-2</c:v>
                </c:pt>
                <c:pt idx="1818">
                  <c:v>0.13312133852202915</c:v>
                </c:pt>
                <c:pt idx="1819">
                  <c:v>0.18352244665653689</c:v>
                </c:pt>
                <c:pt idx="1820">
                  <c:v>0.23344536385144163</c:v>
                </c:pt>
                <c:pt idx="1821">
                  <c:v>0.28276000963370823</c:v>
                </c:pt>
                <c:pt idx="1822">
                  <c:v>0.33133788845824125</c:v>
                </c:pt>
                <c:pt idx="1823">
                  <c:v>0.37905242451958882</c:v>
                </c:pt>
                <c:pt idx="1824">
                  <c:v>0.42577929156089617</c:v>
                </c:pt>
                <c:pt idx="1825">
                  <c:v>0.47139673682194017</c:v>
                </c:pt>
                <c:pt idx="1826">
                  <c:v>0.51578589828110666</c:v>
                </c:pt>
                <c:pt idx="1827">
                  <c:v>0.5588311143655742</c:v>
                </c:pt>
                <c:pt idx="1828">
                  <c:v>0.60042022532219552</c:v>
                </c:pt>
                <c:pt idx="1829">
                  <c:v>0.64044486546372836</c:v>
                </c:pt>
                <c:pt idx="1830">
                  <c:v>0.67880074552953507</c:v>
                </c:pt>
                <c:pt idx="1831">
                  <c:v>0.71538792442434185</c:v>
                </c:pt>
                <c:pt idx="1832">
                  <c:v>0.7501110696273926</c:v>
                </c:pt>
                <c:pt idx="1833">
                  <c:v>0.7828797055934078</c:v>
                </c:pt>
                <c:pt idx="1834">
                  <c:v>0.81360844949807509</c:v>
                </c:pt>
                <c:pt idx="1835">
                  <c:v>0.84221723371377988</c:v>
                </c:pt>
                <c:pt idx="1836">
                  <c:v>0.86863151443587394</c:v>
                </c:pt>
                <c:pt idx="1837">
                  <c:v>0.89278246591611432</c:v>
                </c:pt>
                <c:pt idx="1838">
                  <c:v>0.91460715979672313</c:v>
                </c:pt>
                <c:pt idx="1839">
                  <c:v>0.93404872907824399</c:v>
                </c:pt>
                <c:pt idx="1840">
                  <c:v>0.95105651629370491</c:v>
                </c:pt>
                <c:pt idx="1841">
                  <c:v>0.96558620550301422</c:v>
                </c:pt>
                <c:pt idx="1842">
                  <c:v>0.97759993776379839</c:v>
                </c:pt>
                <c:pt idx="1843">
                  <c:v>0.98706640977761217</c:v>
                </c:pt>
                <c:pt idx="1844">
                  <c:v>0.99396095545466245</c:v>
                </c:pt>
                <c:pt idx="1845">
                  <c:v>0.9982656101844376</c:v>
                </c:pt>
                <c:pt idx="1846">
                  <c:v>0.99996915764475258</c:v>
                </c:pt>
                <c:pt idx="1847">
                  <c:v>0.99906715902729903</c:v>
                </c:pt>
                <c:pt idx="1848">
                  <c:v>0.99556196460352586</c:v>
                </c:pt>
                <c:pt idx="1849">
                  <c:v>0.98946270760070643</c:v>
                </c:pt>
                <c:pt idx="1850">
                  <c:v>0.98078528040415447</c:v>
                </c:pt>
                <c:pt idx="1851">
                  <c:v>0.96955229314763025</c:v>
                </c:pt>
                <c:pt idx="1852">
                  <c:v>0.95579301479973078</c:v>
                </c:pt>
                <c:pt idx="1853">
                  <c:v>0.93954329689993499</c:v>
                </c:pt>
                <c:pt idx="1854">
                  <c:v>0.92084548014288847</c:v>
                </c:pt>
                <c:pt idx="1855">
                  <c:v>0.8997482840543054</c:v>
                </c:pt>
                <c:pt idx="1856">
                  <c:v>0.87630668004617729</c:v>
                </c:pt>
                <c:pt idx="1857">
                  <c:v>0.85058174818170373</c:v>
                </c:pt>
                <c:pt idx="1858">
                  <c:v>0.8226405180235814</c:v>
                </c:pt>
                <c:pt idx="1859">
                  <c:v>0.7925557939799267</c:v>
                </c:pt>
                <c:pt idx="1860">
                  <c:v>0.76040596560313867</c:v>
                </c:pt>
                <c:pt idx="1861">
                  <c:v>0.72627480333619476</c:v>
                </c:pt>
                <c:pt idx="1862">
                  <c:v>0.69025124023791895</c:v>
                </c:pt>
                <c:pt idx="1863">
                  <c:v>0.6524291402568636</c:v>
                </c:pt>
                <c:pt idx="1864">
                  <c:v>0.61290705365678866</c:v>
                </c:pt>
                <c:pt idx="1865">
                  <c:v>0.57178796023156964</c:v>
                </c:pt>
                <c:pt idx="1866">
                  <c:v>0.52917900097830706</c:v>
                </c:pt>
                <c:pt idx="1867">
                  <c:v>0.4851911989278252</c:v>
                </c:pt>
                <c:pt idx="1868">
                  <c:v>0.43993916986025755</c:v>
                </c:pt>
                <c:pt idx="1869">
                  <c:v>0.39354082365912207</c:v>
                </c:pt>
                <c:pt idx="1870">
                  <c:v>0.3461170570820547</c:v>
                </c:pt>
                <c:pt idx="1871">
                  <c:v>0.2977914387492262</c:v>
                </c:pt>
                <c:pt idx="1872">
                  <c:v>0.24868988716957649</c:v>
                </c:pt>
                <c:pt idx="1873">
                  <c:v>0.19894034264418919</c:v>
                </c:pt>
                <c:pt idx="1874">
                  <c:v>0.14867243390177015</c:v>
                </c:pt>
                <c:pt idx="1875">
                  <c:v>9.801714033440953E-2</c:v>
                </c:pt>
                <c:pt idx="1876">
                  <c:v>4.7106450714537215E-2</c:v>
                </c:pt>
                <c:pt idx="1877">
                  <c:v>-3.926980718906862E-3</c:v>
                </c:pt>
                <c:pt idx="1878">
                  <c:v>-5.495017990756898E-2</c:v>
                </c:pt>
                <c:pt idx="1879">
                  <c:v>-0.10583019945446041</c:v>
                </c:pt>
                <c:pt idx="1880">
                  <c:v>-0.15643446503538042</c:v>
                </c:pt>
                <c:pt idx="1881">
                  <c:v>-0.20663112083782623</c:v>
                </c:pt>
                <c:pt idx="1882">
                  <c:v>-0.25628937312823757</c:v>
                </c:pt>
                <c:pt idx="1883">
                  <c:v>-0.30527983105135587</c:v>
                </c:pt>
                <c:pt idx="1884">
                  <c:v>-0.3534748437746264</c:v>
                </c:pt>
                <c:pt idx="1885">
                  <c:v>-0.40074883309861936</c:v>
                </c:pt>
                <c:pt idx="1886">
                  <c:v>-0.4469786206666943</c:v>
                </c:pt>
                <c:pt idx="1887">
                  <c:v>-0.49204374892200919</c:v>
                </c:pt>
                <c:pt idx="1888">
                  <c:v>-0.53582679497480767</c:v>
                </c:pt>
                <c:pt idx="1889">
                  <c:v>-0.57821367656259592</c:v>
                </c:pt>
                <c:pt idx="1890">
                  <c:v>-0.6190939493059392</c:v>
                </c:pt>
                <c:pt idx="1891">
                  <c:v>-0.65836109448522317</c:v>
                </c:pt>
                <c:pt idx="1892">
                  <c:v>-0.69591279658873351</c:v>
                </c:pt>
                <c:pt idx="1893">
                  <c:v>-0.73165120990853583</c:v>
                </c:pt>
                <c:pt idx="1894">
                  <c:v>-0.76548321348987158</c:v>
                </c:pt>
                <c:pt idx="1895">
                  <c:v>-0.79732065376969052</c:v>
                </c:pt>
                <c:pt idx="1896">
                  <c:v>-0.82708057427174497</c:v>
                </c:pt>
                <c:pt idx="1897">
                  <c:v>-0.85468543176029665</c:v>
                </c:pt>
                <c:pt idx="1898">
                  <c:v>-0.88006329828875296</c:v>
                </c:pt>
                <c:pt idx="1899">
                  <c:v>-0.90314804861704834</c:v>
                </c:pt>
                <c:pt idx="1900">
                  <c:v>-0.92387953250936472</c:v>
                </c:pt>
                <c:pt idx="1901">
                  <c:v>-0.94220373146307257</c:v>
                </c:pt>
                <c:pt idx="1902">
                  <c:v>-0.95807289946087248</c:v>
                </c:pt>
                <c:pt idx="1903">
                  <c:v>-0.97144568737903247</c:v>
                </c:pt>
                <c:pt idx="1904">
                  <c:v>-0.98228725072774281</c:v>
                </c:pt>
                <c:pt idx="1905">
                  <c:v>-0.9905693404428858</c:v>
                </c:pt>
                <c:pt idx="1906">
                  <c:v>-0.99627037649250338</c:v>
                </c:pt>
                <c:pt idx="1907">
                  <c:v>-0.99937550410632825</c:v>
                </c:pt>
                <c:pt idx="1908">
                  <c:v>-0.99987663248174008</c:v>
                </c:pt>
                <c:pt idx="1909">
                  <c:v>-0.99777245586539642</c:v>
                </c:pt>
                <c:pt idx="1910">
                  <c:v>-0.99306845695552237</c:v>
                </c:pt>
                <c:pt idx="1911">
                  <c:v>-0.9857768926160656</c:v>
                </c:pt>
                <c:pt idx="1912">
                  <c:v>-0.97591676193985943</c:v>
                </c:pt>
                <c:pt idx="1913">
                  <c:v>-0.96351375674411299</c:v>
                </c:pt>
                <c:pt idx="1914">
                  <c:v>-0.94860019462711742</c:v>
                </c:pt>
                <c:pt idx="1915">
                  <c:v>-0.93121493476066586</c:v>
                </c:pt>
                <c:pt idx="1916">
                  <c:v>-0.91140327663755349</c:v>
                </c:pt>
                <c:pt idx="1917">
                  <c:v>-0.88921684203803419</c:v>
                </c:pt>
                <c:pt idx="1918">
                  <c:v>-0.86471344052272736</c:v>
                </c:pt>
                <c:pt idx="1919">
                  <c:v>-0.83795691880255319</c:v>
                </c:pt>
                <c:pt idx="1920">
                  <c:v>-0.80901699437796504</c:v>
                </c:pt>
                <c:pt idx="1921">
                  <c:v>-0.77796907388127257</c:v>
                </c:pt>
                <c:pt idx="1922">
                  <c:v>-0.7448940565950557</c:v>
                </c:pt>
                <c:pt idx="1923">
                  <c:v>-0.70987812365891456</c:v>
                </c:pt>
                <c:pt idx="1924">
                  <c:v>-0.6730125135135997</c:v>
                </c:pt>
                <c:pt idx="1925">
                  <c:v>-0.63439328416763285</c:v>
                </c:pt>
                <c:pt idx="1926">
                  <c:v>-0.59412106290620992</c:v>
                </c:pt>
                <c:pt idx="1927">
                  <c:v>-0.55230078409384908</c:v>
                </c:pt>
                <c:pt idx="1928">
                  <c:v>-0.50904141575482131</c:v>
                </c:pt>
                <c:pt idx="1929">
                  <c:v>-0.46445567564314694</c:v>
                </c:pt>
                <c:pt idx="1930">
                  <c:v>-0.41865973754214753</c:v>
                </c:pt>
                <c:pt idx="1931">
                  <c:v>-0.37177292855904892</c:v>
                </c:pt>
                <c:pt idx="1932">
                  <c:v>-0.32391741820306447</c:v>
                </c:pt>
                <c:pt idx="1933">
                  <c:v>-0.27521790005739893</c:v>
                </c:pt>
                <c:pt idx="1934">
                  <c:v>-0.22580126687419078</c:v>
                </c:pt>
                <c:pt idx="1935">
                  <c:v>-0.1757962799395083</c:v>
                </c:pt>
                <c:pt idx="1936">
                  <c:v>-0.12533323356949749</c:v>
                </c:pt>
                <c:pt idx="1937">
                  <c:v>-7.4543615612108691E-2</c:v>
                </c:pt>
                <c:pt idx="1938">
                  <c:v>-2.3559764838841576E-2</c:v>
                </c:pt>
                <c:pt idx="1939">
                  <c:v>2.7485473880629174E-2</c:v>
                </c:pt>
                <c:pt idx="1940">
                  <c:v>7.8459095722615668E-2</c:v>
                </c:pt>
                <c:pt idx="1941">
                  <c:v>0.12922828247018883</c:v>
                </c:pt>
                <c:pt idx="1942">
                  <c:v>0.1796607485880061</c:v>
                </c:pt>
                <c:pt idx="1943">
                  <c:v>0.22962508590881625</c:v>
                </c:pt>
                <c:pt idx="1944">
                  <c:v>0.27899110603416793</c:v>
                </c:pt>
                <c:pt idx="1945">
                  <c:v>0.32763017955670121</c:v>
                </c:pt>
                <c:pt idx="1946">
                  <c:v>0.37541557122038632</c:v>
                </c:pt>
                <c:pt idx="1947">
                  <c:v>0.42222277014517701</c:v>
                </c:pt>
                <c:pt idx="1948">
                  <c:v>0.46792981425588065</c:v>
                </c:pt>
                <c:pt idx="1949">
                  <c:v>0.51241760806985381</c:v>
                </c:pt>
                <c:pt idx="1950">
                  <c:v>0.55557023301520037</c:v>
                </c:pt>
                <c:pt idx="1951">
                  <c:v>0.59727524947129884</c:v>
                </c:pt>
                <c:pt idx="1952">
                  <c:v>0.63742398974458991</c:v>
                </c:pt>
                <c:pt idx="1953">
                  <c:v>0.67591184121580394</c:v>
                </c:pt>
                <c:pt idx="1954">
                  <c:v>0.71263851892146379</c:v>
                </c:pt>
                <c:pt idx="1955">
                  <c:v>0.74750832685905455</c:v>
                </c:pt>
                <c:pt idx="1956">
                  <c:v>0.78043040733497826</c:v>
                </c:pt>
                <c:pt idx="1957">
                  <c:v>0.81131897770588512</c:v>
                </c:pt>
                <c:pt idx="1958">
                  <c:v>0.84009355389603513</c:v>
                </c:pt>
                <c:pt idx="1959">
                  <c:v>0.86667916010889134</c:v>
                </c:pt>
                <c:pt idx="1960">
                  <c:v>0.8910065241859294</c:v>
                </c:pt>
                <c:pt idx="1961">
                  <c:v>0.9130122581040736</c:v>
                </c:pt>
                <c:pt idx="1962">
                  <c:v>0.93263902314115676</c:v>
                </c:pt>
                <c:pt idx="1963">
                  <c:v>0.94983567927922974</c:v>
                </c:pt>
                <c:pt idx="1964">
                  <c:v>0.96455741845637788</c:v>
                </c:pt>
                <c:pt idx="1965">
                  <c:v>0.9767658813197192</c:v>
                </c:pt>
                <c:pt idx="1966">
                  <c:v>0.98642925717560737</c:v>
                </c:pt>
                <c:pt idx="1967">
                  <c:v>0.99352236687640982</c:v>
                </c:pt>
                <c:pt idx="1968">
                  <c:v>0.99802672842793205</c:v>
                </c:pt>
                <c:pt idx="1969">
                  <c:v>0.99993060514661347</c:v>
                </c:pt>
                <c:pt idx="1970">
                  <c:v>0.99922903624093573</c:v>
                </c:pt>
                <c:pt idx="1971">
                  <c:v>0.99592384973738912</c:v>
                </c:pt>
                <c:pt idx="1972">
                  <c:v>0.99002365771732304</c:v>
                </c:pt>
                <c:pt idx="1973">
                  <c:v>0.98154383387707389</c:v>
                </c:pt>
                <c:pt idx="1974">
                  <c:v>0.97050647346985852</c:v>
                </c:pt>
                <c:pt idx="1975">
                  <c:v>0.95694033573378512</c:v>
                </c:pt>
                <c:pt idx="1976">
                  <c:v>0.9408807689560742</c:v>
                </c:pt>
                <c:pt idx="1977">
                  <c:v>0.92236961836853482</c:v>
                </c:pt>
                <c:pt idx="1978">
                  <c:v>0.90145511711461357</c:v>
                </c:pt>
                <c:pt idx="1979">
                  <c:v>0.87819176057177517</c:v>
                </c:pt>
                <c:pt idx="1980">
                  <c:v>0.85264016435694945</c:v>
                </c:pt>
                <c:pt idx="1981">
                  <c:v>0.82486690638487048</c:v>
                </c:pt>
                <c:pt idx="1982">
                  <c:v>0.79494435339083525</c:v>
                </c:pt>
                <c:pt idx="1983">
                  <c:v>0.76295047237016067</c:v>
                </c:pt>
                <c:pt idx="1984">
                  <c:v>0.72896862742518187</c:v>
                </c:pt>
                <c:pt idx="1985">
                  <c:v>0.69308736254960557</c:v>
                </c:pt>
                <c:pt idx="1986">
                  <c:v>0.6554001709159526</c:v>
                </c:pt>
                <c:pt idx="1987">
                  <c:v>0.6160052512672578</c:v>
                </c:pt>
                <c:pt idx="1988">
                  <c:v>0.57500525204780539</c:v>
                </c:pt>
                <c:pt idx="1989">
                  <c:v>0.53250700393963568</c:v>
                </c:pt>
                <c:pt idx="1990">
                  <c:v>0.48862124150176861</c:v>
                </c:pt>
                <c:pt idx="1991">
                  <c:v>0.44346231463722807</c:v>
                </c:pt>
                <c:pt idx="1992">
                  <c:v>0.39714789063986855</c:v>
                </c:pt>
                <c:pt idx="1993">
                  <c:v>0.34979864759751494</c:v>
                </c:pt>
                <c:pt idx="1994">
                  <c:v>0.30153795994979354</c:v>
                </c:pt>
                <c:pt idx="1995">
                  <c:v>0.2524915770205336</c:v>
                </c:pt>
                <c:pt idx="1996">
                  <c:v>0.2027872953619658</c:v>
                </c:pt>
                <c:pt idx="1997">
                  <c:v>0.1525546257646041</c:v>
                </c:pt>
                <c:pt idx="1998">
                  <c:v>0.10192445580060258</c:v>
                </c:pt>
                <c:pt idx="1999">
                  <c:v>5.1028708779539314E-2</c:v>
                </c:pt>
                <c:pt idx="2000">
                  <c:v>5.5799658513558392E-12</c:v>
                </c:pt>
                <c:pt idx="2001">
                  <c:v>-5.1028708768365537E-2</c:v>
                </c:pt>
                <c:pt idx="2002">
                  <c:v>-0.10192445578950077</c:v>
                </c:pt>
                <c:pt idx="2003">
                  <c:v>-0.15255462575356074</c:v>
                </c:pt>
                <c:pt idx="2004">
                  <c:v>-0.20278729535102383</c:v>
                </c:pt>
                <c:pt idx="2005">
                  <c:v>-0.252491577009749</c:v>
                </c:pt>
                <c:pt idx="2006">
                  <c:v>-0.30153795993913951</c:v>
                </c:pt>
                <c:pt idx="2007">
                  <c:v>-0.34979864758704671</c:v>
                </c:pt>
                <c:pt idx="2008">
                  <c:v>-0.39714789062960038</c:v>
                </c:pt>
                <c:pt idx="2009">
                  <c:v>-0.44346231462721281</c:v>
                </c:pt>
                <c:pt idx="2010">
                  <c:v>-0.488621241492044</c:v>
                </c:pt>
                <c:pt idx="2011">
                  <c:v>-0.53250700393017758</c:v>
                </c:pt>
                <c:pt idx="2012">
                  <c:v>-0.57500525203867481</c:v>
                </c:pt>
                <c:pt idx="2013">
                  <c:v>-0.61600525125845551</c:v>
                </c:pt>
                <c:pt idx="2014">
                  <c:v>-0.65540017090752378</c:v>
                </c:pt>
                <c:pt idx="2015">
                  <c:v>-0.69308736254155068</c:v>
                </c:pt>
                <c:pt idx="2016">
                  <c:v>-0.72896862741753266</c:v>
                </c:pt>
                <c:pt idx="2017">
                  <c:v>-0.76295047236294622</c:v>
                </c:pt>
                <c:pt idx="2018">
                  <c:v>-0.79494435338405611</c:v>
                </c:pt>
                <c:pt idx="2019">
                  <c:v>-0.82486690637855342</c:v>
                </c:pt>
                <c:pt idx="2020">
                  <c:v>-0.85264016435112588</c:v>
                </c:pt>
                <c:pt idx="2021">
                  <c:v>-0.87819176056643045</c:v>
                </c:pt>
                <c:pt idx="2022">
                  <c:v>-0.90145511710977655</c:v>
                </c:pt>
                <c:pt idx="2023">
                  <c:v>-0.9223696183642236</c:v>
                </c:pt>
                <c:pt idx="2024">
                  <c:v>-0.940880768952289</c:v>
                </c:pt>
                <c:pt idx="2025">
                  <c:v>-0.95694033573054971</c:v>
                </c:pt>
                <c:pt idx="2026">
                  <c:v>-0.9705064734671579</c:v>
                </c:pt>
                <c:pt idx="2027">
                  <c:v>-0.98154383387493971</c:v>
                </c:pt>
                <c:pt idx="2028">
                  <c:v>-0.99002365771574852</c:v>
                </c:pt>
                <c:pt idx="2029">
                  <c:v>-0.99592384973638248</c:v>
                </c:pt>
                <c:pt idx="2030">
                  <c:v>-0.99922903624049819</c:v>
                </c:pt>
                <c:pt idx="2031">
                  <c:v>-0.99993060514674503</c:v>
                </c:pt>
                <c:pt idx="2032">
                  <c:v>-0.99802672842863283</c:v>
                </c:pt>
                <c:pt idx="2033">
                  <c:v>-0.99352236687768125</c:v>
                </c:pt>
                <c:pt idx="2034">
                  <c:v>-0.98642925717744201</c:v>
                </c:pt>
                <c:pt idx="2035">
                  <c:v>-0.97676588132210784</c:v>
                </c:pt>
                <c:pt idx="2036">
                  <c:v>-0.96455741845932641</c:v>
                </c:pt>
                <c:pt idx="2037">
                  <c:v>-0.94983567928272439</c:v>
                </c:pt>
                <c:pt idx="2038">
                  <c:v>-0.93263902314518332</c:v>
                </c:pt>
                <c:pt idx="2039">
                  <c:v>-0.91301225810863185</c:v>
                </c:pt>
                <c:pt idx="2040">
                  <c:v>-0.89100652419100235</c:v>
                </c:pt>
                <c:pt idx="2041">
                  <c:v>-0.86667916011445867</c:v>
                </c:pt>
                <c:pt idx="2042">
                  <c:v>-0.84009355390208873</c:v>
                </c:pt>
                <c:pt idx="2043">
                  <c:v>-0.81131897771241757</c:v>
                </c:pt>
                <c:pt idx="2044">
                  <c:v>-0.78043040734196489</c:v>
                </c:pt>
                <c:pt idx="2045">
                  <c:v>-0.74750832686645818</c:v>
                </c:pt>
                <c:pt idx="2046">
                  <c:v>-0.71263851892930286</c:v>
                </c:pt>
                <c:pt idx="2047">
                  <c:v>-0.67591184122402859</c:v>
                </c:pt>
                <c:pt idx="2048">
                  <c:v>-0.63742398975319969</c:v>
                </c:pt>
                <c:pt idx="2049">
                  <c:v>-0.59727524948026089</c:v>
                </c:pt>
                <c:pt idx="2050">
                  <c:v>-0.55557023302449127</c:v>
                </c:pt>
                <c:pt idx="2051">
                  <c:v>-0.51241760807946168</c:v>
                </c:pt>
                <c:pt idx="2052">
                  <c:v>-0.46792981426575597</c:v>
                </c:pt>
                <c:pt idx="2053">
                  <c:v>-0.42222277015529341</c:v>
                </c:pt>
                <c:pt idx="2054">
                  <c:v>-0.37541557123074315</c:v>
                </c:pt>
                <c:pt idx="2055">
                  <c:v>-0.32763017956724516</c:v>
                </c:pt>
                <c:pt idx="2056">
                  <c:v>-0.27899110604488475</c:v>
                </c:pt>
                <c:pt idx="2057">
                  <c:v>-0.22962508591969183</c:v>
                </c:pt>
                <c:pt idx="2058">
                  <c:v>-0.1796607485990124</c:v>
                </c:pt>
                <c:pt idx="2059">
                  <c:v>-0.1292282824812693</c:v>
                </c:pt>
                <c:pt idx="2060">
                  <c:v>-7.8459095733755368E-2</c:v>
                </c:pt>
                <c:pt idx="2061">
                  <c:v>-2.7485473891799093E-2</c:v>
                </c:pt>
                <c:pt idx="2062">
                  <c:v>2.3559764827698951E-2</c:v>
                </c:pt>
                <c:pt idx="2063">
                  <c:v>7.4543615600965646E-2</c:v>
                </c:pt>
                <c:pt idx="2064">
                  <c:v>0.12533323355841144</c:v>
                </c:pt>
                <c:pt idx="2065">
                  <c:v>0.17579627992848021</c:v>
                </c:pt>
                <c:pt idx="2066">
                  <c:v>0.22580126686331906</c:v>
                </c:pt>
                <c:pt idx="2067">
                  <c:v>0.27521790004666996</c:v>
                </c:pt>
                <c:pt idx="2068">
                  <c:v>0.32391741819250625</c:v>
                </c:pt>
                <c:pt idx="2069">
                  <c:v>0.37177292854866251</c:v>
                </c:pt>
                <c:pt idx="2070">
                  <c:v>0.41865973753199981</c:v>
                </c:pt>
                <c:pt idx="2071">
                  <c:v>0.46445567563326373</c:v>
                </c:pt>
                <c:pt idx="2072">
                  <c:v>0.50904141574521555</c:v>
                </c:pt>
                <c:pt idx="2073">
                  <c:v>0.55230078408453376</c:v>
                </c:pt>
                <c:pt idx="2074">
                  <c:v>0.59412106289722166</c:v>
                </c:pt>
                <c:pt idx="2075">
                  <c:v>0.63439328415899521</c:v>
                </c:pt>
                <c:pt idx="2076">
                  <c:v>0.67301251350532443</c:v>
                </c:pt>
                <c:pt idx="2077">
                  <c:v>0.7098781236510644</c:v>
                </c:pt>
                <c:pt idx="2078">
                  <c:v>0.74489405658760055</c:v>
                </c:pt>
                <c:pt idx="2079">
                  <c:v>0.77796907387425174</c:v>
                </c:pt>
                <c:pt idx="2080">
                  <c:v>0.8090169943714054</c:v>
                </c:pt>
                <c:pt idx="2081">
                  <c:v>0.83795691879646284</c:v>
                </c:pt>
                <c:pt idx="2082">
                  <c:v>0.86471344051712207</c:v>
                </c:pt>
                <c:pt idx="2083">
                  <c:v>0.88921684203291573</c:v>
                </c:pt>
                <c:pt idx="2084">
                  <c:v>0.91140327663296095</c:v>
                </c:pt>
                <c:pt idx="2085">
                  <c:v>0.93121493475659323</c:v>
                </c:pt>
                <c:pt idx="2086">
                  <c:v>0.94860019462358558</c:v>
                </c:pt>
                <c:pt idx="2087">
                  <c:v>0.96351375674112982</c:v>
                </c:pt>
                <c:pt idx="2088">
                  <c:v>0.97591676193742194</c:v>
                </c:pt>
                <c:pt idx="2089">
                  <c:v>0.98577689261418766</c:v>
                </c:pt>
                <c:pt idx="2090">
                  <c:v>0.99306845695420898</c:v>
                </c:pt>
                <c:pt idx="2091">
                  <c:v>0.99777245586465102</c:v>
                </c:pt>
                <c:pt idx="2092">
                  <c:v>0.999876632481565</c:v>
                </c:pt>
                <c:pt idx="2093">
                  <c:v>0.99937550410672304</c:v>
                </c:pt>
                <c:pt idx="2094">
                  <c:v>0.99627037649346883</c:v>
                </c:pt>
                <c:pt idx="2095">
                  <c:v>0.9905693404444148</c:v>
                </c:pt>
                <c:pt idx="2096">
                  <c:v>0.98228725072983669</c:v>
                </c:pt>
                <c:pt idx="2097">
                  <c:v>0.97144568738168036</c:v>
                </c:pt>
                <c:pt idx="2098">
                  <c:v>0.95807289946407415</c:v>
                </c:pt>
                <c:pt idx="2099">
                  <c:v>0.94220373146681169</c:v>
                </c:pt>
                <c:pt idx="2100">
                  <c:v>0.92387953251364097</c:v>
                </c:pt>
                <c:pt idx="2101">
                  <c:v>0.90314804862185183</c:v>
                </c:pt>
                <c:pt idx="2102">
                  <c:v>0.88006329829404562</c:v>
                </c:pt>
                <c:pt idx="2103">
                  <c:v>0.85468543176609757</c:v>
                </c:pt>
                <c:pt idx="2104">
                  <c:v>0.82708057427802573</c:v>
                </c:pt>
                <c:pt idx="2105">
                  <c:v>0.79732065377642614</c:v>
                </c:pt>
                <c:pt idx="2106">
                  <c:v>0.76548321349706161</c:v>
                </c:pt>
                <c:pt idx="2107">
                  <c:v>0.73165120991613364</c:v>
                </c:pt>
                <c:pt idx="2108">
                  <c:v>0.69591279659676819</c:v>
                </c:pt>
                <c:pt idx="2109">
                  <c:v>0.658361094493634</c:v>
                </c:pt>
                <c:pt idx="2110">
                  <c:v>0.61909394931470318</c:v>
                </c:pt>
                <c:pt idx="2111">
                  <c:v>0.57821367657171274</c:v>
                </c:pt>
                <c:pt idx="2112">
                  <c:v>0.53582679498421837</c:v>
                </c:pt>
                <c:pt idx="2113">
                  <c:v>0.49204374893173708</c:v>
                </c:pt>
                <c:pt idx="2114">
                  <c:v>0.44697862067667737</c:v>
                </c:pt>
                <c:pt idx="2115">
                  <c:v>0.40074883310885695</c:v>
                </c:pt>
                <c:pt idx="2116">
                  <c:v>0.35347484378507921</c:v>
                </c:pt>
                <c:pt idx="2117">
                  <c:v>0.30527983106196949</c:v>
                </c:pt>
                <c:pt idx="2118">
                  <c:v>0.25628937313903849</c:v>
                </c:pt>
                <c:pt idx="2119">
                  <c:v>0.20663112084877314</c:v>
                </c:pt>
                <c:pt idx="2120">
                  <c:v>0.15643446504640293</c:v>
                </c:pt>
                <c:pt idx="2121">
                  <c:v>0.1058301994655718</c:v>
                </c:pt>
                <c:pt idx="2122">
                  <c:v>5.4950179918697863E-2</c:v>
                </c:pt>
                <c:pt idx="2123">
                  <c:v>3.9269807300667077E-3</c:v>
                </c:pt>
                <c:pt idx="2124">
                  <c:v>-4.7106450703375477E-2</c:v>
                </c:pt>
                <c:pt idx="2125">
                  <c:v>-9.8017140323303345E-2</c:v>
                </c:pt>
                <c:pt idx="2126">
                  <c:v>-0.1486724338906921</c:v>
                </c:pt>
                <c:pt idx="2127">
                  <c:v>-0.19894034263326624</c:v>
                </c:pt>
                <c:pt idx="2128">
                  <c:v>-0.2486898871587534</c:v>
                </c:pt>
                <c:pt idx="2129">
                  <c:v>-0.29779143873857261</c:v>
                </c:pt>
                <c:pt idx="2130">
                  <c:v>-0.34611705707157125</c:v>
                </c:pt>
                <c:pt idx="2131">
                  <c:v>-0.39354082364884962</c:v>
                </c:pt>
                <c:pt idx="2132">
                  <c:v>-0.43993916985024839</c:v>
                </c:pt>
                <c:pt idx="2133">
                  <c:v>-0.48519119891804197</c:v>
                </c:pt>
                <c:pt idx="2134">
                  <c:v>-0.52917900096882564</c:v>
                </c:pt>
                <c:pt idx="2135">
                  <c:v>-0.57178796022240241</c:v>
                </c:pt>
                <c:pt idx="2136">
                  <c:v>-0.61290705364795939</c:v>
                </c:pt>
                <c:pt idx="2137">
                  <c:v>-0.65242914024840615</c:v>
                </c:pt>
                <c:pt idx="2138">
                  <c:v>-0.69025124022984397</c:v>
                </c:pt>
                <c:pt idx="2139">
                  <c:v>-0.72627480332851369</c:v>
                </c:pt>
                <c:pt idx="2140">
                  <c:v>-0.76040596559589091</c:v>
                </c:pt>
                <c:pt idx="2141">
                  <c:v>-0.79255579397311271</c:v>
                </c:pt>
                <c:pt idx="2142">
                  <c:v>-0.82264051801723637</c:v>
                </c:pt>
                <c:pt idx="2143">
                  <c:v>-0.85058174817582799</c:v>
                </c:pt>
                <c:pt idx="2144">
                  <c:v>-0.87630668004078727</c:v>
                </c:pt>
                <c:pt idx="2145">
                  <c:v>-0.89974828404942886</c:v>
                </c:pt>
                <c:pt idx="2146">
                  <c:v>-0.9208454801385314</c:v>
                </c:pt>
                <c:pt idx="2147">
                  <c:v>-0.93954329689611837</c:v>
                </c:pt>
                <c:pt idx="2148">
                  <c:v>-0.95579301479644507</c:v>
                </c:pt>
                <c:pt idx="2149">
                  <c:v>-0.96955229314489388</c:v>
                </c:pt>
                <c:pt idx="2150">
                  <c:v>-0.98078528040197455</c:v>
                </c:pt>
                <c:pt idx="2151">
                  <c:v>-0.9894627075990865</c:v>
                </c:pt>
                <c:pt idx="2152">
                  <c:v>-0.9955619646024757</c:v>
                </c:pt>
                <c:pt idx="2153">
                  <c:v>-0.99906715902681709</c:v>
                </c:pt>
                <c:pt idx="2154">
                  <c:v>-0.9999691576448404</c:v>
                </c:pt>
                <c:pt idx="2155">
                  <c:v>-0.99826561018509552</c:v>
                </c:pt>
                <c:pt idx="2156">
                  <c:v>-0.99396095545588714</c:v>
                </c:pt>
                <c:pt idx="2157">
                  <c:v>-0.98706640977940352</c:v>
                </c:pt>
                <c:pt idx="2158">
                  <c:v>-0.97759993776615317</c:v>
                </c:pt>
                <c:pt idx="2159">
                  <c:v>-0.96558620550592034</c:v>
                </c:pt>
                <c:pt idx="2160">
                  <c:v>-0.95105651629715793</c:v>
                </c:pt>
                <c:pt idx="2161">
                  <c:v>-0.9340487290822348</c:v>
                </c:pt>
                <c:pt idx="2162">
                  <c:v>-0.91460715980124707</c:v>
                </c:pt>
                <c:pt idx="2163">
                  <c:v>-0.89278246592114818</c:v>
                </c:pt>
                <c:pt idx="2164">
                  <c:v>-0.86863151444141029</c:v>
                </c:pt>
                <c:pt idx="2165">
                  <c:v>-0.84221723371980428</c:v>
                </c:pt>
                <c:pt idx="2166">
                  <c:v>-0.81360844950456357</c:v>
                </c:pt>
                <c:pt idx="2167">
                  <c:v>-0.78287970560036013</c:v>
                </c:pt>
                <c:pt idx="2168">
                  <c:v>-0.75011106963477281</c:v>
                </c:pt>
                <c:pt idx="2169">
                  <c:v>-0.7153879244321496</c:v>
                </c:pt>
                <c:pt idx="2170">
                  <c:v>-0.6788007455377405</c:v>
                </c:pt>
                <c:pt idx="2171">
                  <c:v>-0.64044486547229929</c:v>
                </c:pt>
                <c:pt idx="2172">
                  <c:v>-0.60042022533113126</c:v>
                </c:pt>
                <c:pt idx="2173">
                  <c:v>-0.55883111437484068</c:v>
                </c:pt>
                <c:pt idx="2174">
                  <c:v>-0.51578589829065535</c:v>
                </c:pt>
                <c:pt idx="2175">
                  <c:v>-0.47139673683179489</c:v>
                </c:pt>
                <c:pt idx="2176">
                  <c:v>-0.42577929157101968</c:v>
                </c:pt>
                <c:pt idx="2177">
                  <c:v>-0.37905242452991594</c:v>
                </c:pt>
                <c:pt idx="2178">
                  <c:v>-0.33133788846878415</c:v>
                </c:pt>
                <c:pt idx="2179">
                  <c:v>-0.28276000964439912</c:v>
                </c:pt>
                <c:pt idx="2180">
                  <c:v>-0.23344536386230702</c:v>
                </c:pt>
                <c:pt idx="2181">
                  <c:v>-0.18352244666752124</c:v>
                </c:pt>
                <c:pt idx="2182">
                  <c:v>-0.13312133853310382</c:v>
                </c:pt>
                <c:pt idx="2183">
                  <c:v>-8.2373365919072711E-2</c:v>
                </c:pt>
                <c:pt idx="2184">
                  <c:v>-3.1410759084719492E-2</c:v>
                </c:pt>
                <c:pt idx="2185">
                  <c:v>1.9633692454007524E-2</c:v>
                </c:pt>
                <c:pt idx="2186">
                  <c:v>7.0626985924561986E-2</c:v>
                </c:pt>
                <c:pt idx="2187">
                  <c:v>0.12143625185308504</c:v>
                </c:pt>
                <c:pt idx="2188">
                  <c:v>0.17192910027287453</c:v>
                </c:pt>
                <c:pt idx="2189">
                  <c:v>0.22197396568292849</c:v>
                </c:pt>
                <c:pt idx="2190">
                  <c:v>0.27144044985866372</c:v>
                </c:pt>
                <c:pt idx="2191">
                  <c:v>0.32019966162101615</c:v>
                </c:pt>
                <c:pt idx="2192">
                  <c:v>0.36812455267848665</c:v>
                </c:pt>
                <c:pt idx="2193">
                  <c:v>0.41509024866776084</c:v>
                </c:pt>
                <c:pt idx="2194">
                  <c:v>0.46097437452954193</c:v>
                </c:pt>
                <c:pt idx="2195">
                  <c:v>0.5056573733722296</c:v>
                </c:pt>
                <c:pt idx="2196">
                  <c:v>0.54902281799254515</c:v>
                </c:pt>
                <c:pt idx="2197">
                  <c:v>0.59095771424135446</c:v>
                </c:pt>
                <c:pt idx="2198">
                  <c:v>0.63135279544419554</c:v>
                </c:pt>
                <c:pt idx="2199">
                  <c:v>0.67010280710934811</c:v>
                </c:pt>
                <c:pt idx="2200">
                  <c:v>0.70710678118180337</c:v>
                </c:pt>
                <c:pt idx="2201">
                  <c:v>0.7422682991283216</c:v>
                </c:pt>
                <c:pt idx="2202">
                  <c:v>0.77549574316799064</c:v>
                </c:pt>
                <c:pt idx="2203">
                  <c:v>0.8067025349940582</c:v>
                </c:pt>
                <c:pt idx="2204">
                  <c:v>0.83580736136458078</c:v>
                </c:pt>
                <c:pt idx="2205">
                  <c:v>0.86273438597439411</c:v>
                </c:pt>
                <c:pt idx="2206">
                  <c:v>0.88741344705617964</c:v>
                </c:pt>
                <c:pt idx="2207">
                  <c:v>0.90978024019584081</c:v>
                </c:pt>
                <c:pt idx="2208">
                  <c:v>0.929776485885763</c:v>
                </c:pt>
                <c:pt idx="2209">
                  <c:v>0.94735008137945675</c:v>
                </c:pt>
                <c:pt idx="2210">
                  <c:v>0.96245523645181297</c:v>
                </c:pt>
                <c:pt idx="2211">
                  <c:v>0.97505259271138378</c:v>
                </c:pt>
                <c:pt idx="2212">
                  <c:v>0.98510932615360747</c:v>
                </c:pt>
                <c:pt idx="2213">
                  <c:v>0.99259923268791583</c:v>
                </c:pt>
                <c:pt idx="2214">
                  <c:v>0.99750279641579198</c:v>
                </c:pt>
                <c:pt idx="2215">
                  <c:v>0.99980724048193137</c:v>
                </c:pt>
                <c:pt idx="2216">
                  <c:v>0.99950656036594454</c:v>
                </c:pt>
                <c:pt idx="2217">
                  <c:v>0.99660153952789265</c:v>
                </c:pt>
                <c:pt idx="2218">
                  <c:v>0.99109974736688111</c:v>
                </c:pt>
                <c:pt idx="2219">
                  <c:v>0.98301551949804089</c:v>
                </c:pt>
                <c:pt idx="2220">
                  <c:v>0.97236992039926884</c:v>
                </c:pt>
                <c:pt idx="2221">
                  <c:v>0.95919068852505562</c:v>
                </c:pt>
                <c:pt idx="2222">
                  <c:v>0.94351216403045768</c:v>
                </c:pt>
                <c:pt idx="2223">
                  <c:v>0.92537519929344658</c:v>
                </c:pt>
                <c:pt idx="2224">
                  <c:v>0.90482705246892836</c:v>
                </c:pt>
                <c:pt idx="2225">
                  <c:v>0.8819212643515818</c:v>
                </c:pt>
                <c:pt idx="2226">
                  <c:v>0.85671751886858716</c:v>
                </c:pt>
                <c:pt idx="2227">
                  <c:v>0.82928148756558984</c:v>
                </c:pt>
                <c:pt idx="2228">
                  <c:v>0.79968465849120751</c:v>
                </c:pt>
                <c:pt idx="2229">
                  <c:v>0.76800414992585864</c:v>
                </c:pt>
                <c:pt idx="2230">
                  <c:v>0.73432250944035815</c:v>
                </c:pt>
                <c:pt idx="2231">
                  <c:v>0.69872749880769802</c:v>
                </c:pt>
                <c:pt idx="2232">
                  <c:v>0.6613118653288248</c:v>
                </c:pt>
                <c:pt idx="2233">
                  <c:v>0.62217310016760241</c:v>
                </c:pt>
                <c:pt idx="2234">
                  <c:v>0.58141318432542843</c:v>
                </c:pt>
                <c:pt idx="2235">
                  <c:v>0.53913832291681818</c:v>
                </c:pt>
                <c:pt idx="2236">
                  <c:v>0.49545866843840725</c:v>
                </c:pt>
                <c:pt idx="2237">
                  <c:v>0.4504880337528927</c:v>
                </c:pt>
                <c:pt idx="2238">
                  <c:v>0.40434359553506077</c:v>
                </c:pt>
                <c:pt idx="2239">
                  <c:v>0.35714558895330784</c:v>
                </c:pt>
                <c:pt idx="2240">
                  <c:v>0.3090169943815404</c:v>
                </c:pt>
                <c:pt idx="2241">
                  <c:v>0.26008321695833575</c:v>
                </c:pt>
                <c:pt idx="2242">
                  <c:v>0.21047175982809491</c:v>
                </c:pt>
                <c:pt idx="2243">
                  <c:v>0.16031189191524534</c:v>
                </c:pt>
                <c:pt idx="2244">
                  <c:v>0.10973431109794653</c:v>
                </c:pt>
                <c:pt idx="2245">
                  <c:v>5.8870803658133547E-2</c:v>
                </c:pt>
                <c:pt idx="2246">
                  <c:v>7.8539008956668745E-3</c:v>
                </c:pt>
                <c:pt idx="2247">
                  <c:v>-4.3183466198613477E-2</c:v>
                </c:pt>
                <c:pt idx="2248">
                  <c:v>-9.4108313311576916E-2</c:v>
                </c:pt>
                <c:pt idx="2249">
                  <c:v>-0.14478794931500361</c:v>
                </c:pt>
                <c:pt idx="2250">
                  <c:v>-0.19509032200926757</c:v>
                </c:pt>
                <c:pt idx="2251">
                  <c:v>-0.24488436220206619</c:v>
                </c:pt>
                <c:pt idx="2252">
                  <c:v>-0.29404032522561963</c:v>
                </c:pt>
                <c:pt idx="2253">
                  <c:v>-0.34243012900292003</c:v>
                </c:pt>
                <c:pt idx="2254">
                  <c:v>-0.38992768778173681</c:v>
                </c:pt>
                <c:pt idx="2255">
                  <c:v>-0.43640924066702635</c:v>
                </c:pt>
                <c:pt idx="2256">
                  <c:v>-0.48175367409557729</c:v>
                </c:pt>
                <c:pt idx="2257">
                  <c:v>-0.52584283741261417</c:v>
                </c:pt>
                <c:pt idx="2258">
                  <c:v>-0.56856185072847976</c:v>
                </c:pt>
                <c:pt idx="2259">
                  <c:v>-0.60979940425251311</c:v>
                </c:pt>
                <c:pt idx="2260">
                  <c:v>-0.6494480483248275</c:v>
                </c:pt>
                <c:pt idx="2261">
                  <c:v>-0.68740447339011757</c:v>
                </c:pt>
                <c:pt idx="2262">
                  <c:v>-0.72356977918356891</c:v>
                </c:pt>
                <c:pt idx="2263">
                  <c:v>-0.75784973242819342</c:v>
                </c:pt>
                <c:pt idx="2264">
                  <c:v>-0.79015501237135777</c:v>
                </c:pt>
                <c:pt idx="2265">
                  <c:v>-0.82040144352146405</c:v>
                </c:pt>
                <c:pt idx="2266">
                  <c:v>-0.84851021497777135</c:v>
                </c:pt>
                <c:pt idx="2267">
                  <c:v>-0.8744080857820834</c:v>
                </c:pt>
                <c:pt idx="2268">
                  <c:v>-0.89802757575750092</c:v>
                </c:pt>
                <c:pt idx="2269">
                  <c:v>-0.9193071413363848</c:v>
                </c:pt>
                <c:pt idx="2270">
                  <c:v>-0.93819133592002935</c:v>
                </c:pt>
                <c:pt idx="2271">
                  <c:v>-0.95463095435167922</c:v>
                </c:pt>
                <c:pt idx="2272">
                  <c:v>-0.9685831611268606</c:v>
                </c:pt>
                <c:pt idx="2273">
                  <c:v>-0.98001160200670223</c:v>
                </c:pt>
                <c:pt idx="2274">
                  <c:v>-0.98888649874344425</c:v>
                </c:pt>
                <c:pt idx="2275">
                  <c:v>-0.99518472667149793</c:v>
                </c:pt>
                <c:pt idx="2276">
                  <c:v>-0.99888987496163406</c:v>
                </c:pt>
                <c:pt idx="2277">
                  <c:v>-0.99999228938149864</c:v>
                </c:pt>
                <c:pt idx="2278">
                  <c:v>-0.9984890974509304</c:v>
                </c:pt>
                <c:pt idx="2279">
                  <c:v>-0.99438421592657111</c:v>
                </c:pt>
                <c:pt idx="2280">
                  <c:v>-0.98768834059625932</c:v>
                </c:pt>
                <c:pt idx="2281">
                  <c:v>-0.97841891840979545</c:v>
                </c:pt>
                <c:pt idx="2282">
                  <c:v>-0.96660010201874436</c:v>
                </c:pt>
                <c:pt idx="2283">
                  <c:v>-0.95226268684358339</c:v>
                </c:pt>
                <c:pt idx="2284">
                  <c:v>-0.93544403083240546</c:v>
                </c:pt>
                <c:pt idx="2285">
                  <c:v>-0.91618795712001311</c:v>
                </c:pt>
                <c:pt idx="2286">
                  <c:v>-0.89454463984123389</c:v>
                </c:pt>
                <c:pt idx="2287">
                  <c:v>-0.87057047339586335</c:v>
                </c:pt>
                <c:pt idx="2288">
                  <c:v>-0.84432792550586844</c:v>
                </c:pt>
                <c:pt idx="2289">
                  <c:v>-0.81588537444796538</c:v>
                </c:pt>
                <c:pt idx="2290">
                  <c:v>-0.78531693088521359</c:v>
                </c:pt>
                <c:pt idx="2291">
                  <c:v>-0.7527022447624393</c:v>
                </c:pt>
                <c:pt idx="2292">
                  <c:v>-0.71812629776821091</c:v>
                </c:pt>
                <c:pt idx="2293">
                  <c:v>-0.68167918190423604</c:v>
                </c:pt>
                <c:pt idx="2294">
                  <c:v>-0.64345586473932359</c:v>
                </c:pt>
                <c:pt idx="2295">
                  <c:v>-0.6035559419593346</c:v>
                </c:pt>
                <c:pt idx="2296">
                  <c:v>-0.56208337785812001</c:v>
                </c:pt>
                <c:pt idx="2297">
                  <c:v>-0.51914623444527364</c:v>
                </c:pt>
                <c:pt idx="2298">
                  <c:v>-0.47485638987696621</c:v>
                </c:pt>
                <c:pt idx="2299">
                  <c:v>-0.42932924694335367</c:v>
                </c:pt>
                <c:pt idx="2300">
                  <c:v>-0.38268343237180341</c:v>
                </c:pt>
                <c:pt idx="2301">
                  <c:v>-0.33504048773016992</c:v>
                </c:pt>
                <c:pt idx="2302">
                  <c:v>-0.28652455273477245</c:v>
                </c:pt>
                <c:pt idx="2303">
                  <c:v>-0.23726204178863841</c:v>
                </c:pt>
                <c:pt idx="2304">
                  <c:v>-0.18738131459290133</c:v>
                </c:pt>
                <c:pt idx="2305">
                  <c:v>-0.13701234168920445</c:v>
                </c:pt>
                <c:pt idx="2306">
                  <c:v>-8.6286365805186463E-2</c:v>
                </c:pt>
                <c:pt idx="2307">
                  <c:v>-3.5335559884920292E-2</c:v>
                </c:pt>
                <c:pt idx="2308">
                  <c:v>1.5707317304504521E-2</c:v>
                </c:pt>
                <c:pt idx="2309">
                  <c:v>6.670926709265107E-2</c:v>
                </c:pt>
                <c:pt idx="2310">
                  <c:v>0.11753739745057293</c:v>
                </c:pt>
                <c:pt idx="2311">
                  <c:v>0.1680592692578273</c:v>
                </c:pt>
                <c:pt idx="2312">
                  <c:v>0.21814324138937718</c:v>
                </c:pt>
                <c:pt idx="2313">
                  <c:v>0.26765881372317246</c:v>
                </c:pt>
                <c:pt idx="2314">
                  <c:v>0.31647696717460938</c:v>
                </c:pt>
                <c:pt idx="2315">
                  <c:v>0.36447049987230157</c:v>
                </c:pt>
                <c:pt idx="2316">
                  <c:v>0.41151435859842006</c:v>
                </c:pt>
                <c:pt idx="2317">
                  <c:v>0.45748596463071001</c:v>
                </c:pt>
                <c:pt idx="2318">
                  <c:v>0.50226553313700328</c:v>
                </c:pt>
                <c:pt idx="2319">
                  <c:v>0.54573638528951463</c:v>
                </c:pt>
                <c:pt idx="2320">
                  <c:v>0.58778525228651546</c:v>
                </c:pt>
                <c:pt idx="2321">
                  <c:v>0.62830257048824412</c:v>
                </c:pt>
                <c:pt idx="2322">
                  <c:v>0.66718276689909428</c:v>
                </c:pt>
                <c:pt idx="2323">
                  <c:v>0.70432453425125008</c:v>
                </c:pt>
                <c:pt idx="2324">
                  <c:v>0.73963109497362711</c:v>
                </c:pt>
                <c:pt idx="2325">
                  <c:v>0.77301045335804075</c:v>
                </c:pt>
                <c:pt idx="2326">
                  <c:v>0.80437563526567846</c:v>
                </c:pt>
                <c:pt idx="2327">
                  <c:v>0.83364491474923896</c:v>
                </c:pt>
                <c:pt idx="2328">
                  <c:v>0.86074202700016944</c:v>
                </c:pt>
                <c:pt idx="2329">
                  <c:v>0.88559636706628941</c:v>
                </c:pt>
                <c:pt idx="2330">
                  <c:v>0.90814317382196597</c:v>
                </c:pt>
                <c:pt idx="2331">
                  <c:v>0.92832369871133791</c:v>
                </c:pt>
                <c:pt idx="2332">
                  <c:v>0.9460853588251309</c:v>
                </c:pt>
                <c:pt idx="2333">
                  <c:v>0.96138187391213481</c:v>
                </c:pt>
                <c:pt idx="2334">
                  <c:v>0.97417338696816669</c:v>
                </c:pt>
                <c:pt idx="2335">
                  <c:v>0.9844265680885792</c:v>
                </c:pt>
                <c:pt idx="2336">
                  <c:v>0.99211470131354229</c:v>
                </c:pt>
                <c:pt idx="2337">
                  <c:v>0.99721775423983428</c:v>
                </c:pt>
                <c:pt idx="2338">
                  <c:v>0.9997224302178247</c:v>
                </c:pt>
                <c:pt idx="2339">
                  <c:v>0.99962220299755278</c:v>
                </c:pt>
                <c:pt idx="2340">
                  <c:v>0.9969173337337156</c:v>
                </c:pt>
                <c:pt idx="2341">
                  <c:v>0.99161487030518525</c:v>
                </c:pt>
                <c:pt idx="2342">
                  <c:v>0.98372862895088375</c:v>
                </c:pt>
                <c:pt idx="2343">
                  <c:v>0.9732791582697975</c:v>
                </c:pt>
                <c:pt idx="2344">
                  <c:v>0.96029368567904361</c:v>
                </c:pt>
                <c:pt idx="2345">
                  <c:v>0.94480604646933986</c:v>
                </c:pt>
                <c:pt idx="2346">
                  <c:v>0.92685659564294143</c:v>
                </c:pt>
                <c:pt idx="2347">
                  <c:v>0.90649210276353864</c:v>
                </c:pt>
                <c:pt idx="2348">
                  <c:v>0.88376563009222164</c:v>
                </c:pt>
                <c:pt idx="2349">
                  <c:v>0.85873639432711379</c:v>
                </c:pt>
                <c:pt idx="2350">
                  <c:v>0.83146961230674121</c:v>
                </c:pt>
                <c:pt idx="2351">
                  <c:v>0.80203633107929362</c:v>
                </c:pt>
                <c:pt idx="2352">
                  <c:v>0.7705132427806024</c:v>
                </c:pt>
                <c:pt idx="2353">
                  <c:v>0.73698248480305395</c:v>
                </c:pt>
                <c:pt idx="2354">
                  <c:v>0.70153142577625593</c:v>
                </c:pt>
                <c:pt idx="2355">
                  <c:v>0.66425243791694555</c:v>
                </c:pt>
                <c:pt idx="2356">
                  <c:v>0.6252426563416067</c:v>
                </c:pt>
                <c:pt idx="2357">
                  <c:v>0.58460372596863119</c:v>
                </c:pt>
                <c:pt idx="2358">
                  <c:v>0.54244153666949402</c:v>
                </c:pt>
                <c:pt idx="2359">
                  <c:v>0.49886594735948364</c:v>
                </c:pt>
                <c:pt idx="2360">
                  <c:v>0.45399049974631961</c:v>
                </c:pt>
                <c:pt idx="2361">
                  <c:v>0.40793212248284849</c:v>
                </c:pt>
                <c:pt idx="2362">
                  <c:v>0.36081082649475604</c:v>
                </c:pt>
                <c:pt idx="2363">
                  <c:v>0.31274939227675697</c:v>
                </c:pt>
                <c:pt idx="2364">
                  <c:v>0.26387304997272903</c:v>
                </c:pt>
                <c:pt idx="2365">
                  <c:v>0.21430915307251305</c:v>
                </c:pt>
                <c:pt idx="2366">
                  <c:v>0.16418684657637025</c:v>
                </c:pt>
                <c:pt idx="2367">
                  <c:v>0.11363673049150985</c:v>
                </c:pt>
                <c:pt idx="2368">
                  <c:v>6.2790519536935666E-2</c:v>
                </c:pt>
                <c:pt idx="2369">
                  <c:v>1.1780699944413661E-2</c:v>
                </c:pt>
                <c:pt idx="2370">
                  <c:v>-3.9259815751424572E-2</c:v>
                </c:pt>
                <c:pt idx="2371">
                  <c:v>-9.0198035033212901E-2</c:v>
                </c:pt>
                <c:pt idx="2372">
                  <c:v>-0.14090123192998252</c:v>
                </c:pt>
                <c:pt idx="2373">
                  <c:v>-0.19123729285120605</c:v>
                </c:pt>
                <c:pt idx="2374">
                  <c:v>-0.24107506082557614</c:v>
                </c:pt>
                <c:pt idx="2375">
                  <c:v>-0.29028467724710494</c:v>
                </c:pt>
                <c:pt idx="2376">
                  <c:v>-0.33873792023803145</c:v>
                </c:pt>
                <c:pt idx="2377">
                  <c:v>-0.3863085387473259</c:v>
                </c:pt>
                <c:pt idx="2378">
                  <c:v>-0.43287258151347252</c:v>
                </c:pt>
                <c:pt idx="2379">
                  <c:v>-0.47830872003546043</c:v>
                </c:pt>
                <c:pt idx="2380">
                  <c:v>-0.52249856470936051</c:v>
                </c:pt>
                <c:pt idx="2381">
                  <c:v>-0.56532697330745985</c:v>
                </c:pt>
                <c:pt idx="2382">
                  <c:v>-0.60668235099585843</c:v>
                </c:pt>
                <c:pt idx="2383">
                  <c:v>-0.64645694110895646</c:v>
                </c:pt>
                <c:pt idx="2384">
                  <c:v>-0.6845471059230479</c:v>
                </c:pt>
                <c:pt idx="2385">
                  <c:v>-0.72085359669755633</c:v>
                </c:pt>
                <c:pt idx="2386">
                  <c:v>-0.75528181228009461</c:v>
                </c:pt>
                <c:pt idx="2387">
                  <c:v>-0.78774204560184824</c:v>
                </c:pt>
                <c:pt idx="2388">
                  <c:v>-0.81814971742056775</c:v>
                </c:pt>
                <c:pt idx="2389">
                  <c:v>-0.84642559670250805</c:v>
                </c:pt>
                <c:pt idx="2390">
                  <c:v>-0.87249600706899777</c:v>
                </c:pt>
                <c:pt idx="2391">
                  <c:v>-0.89629301876941825</c:v>
                </c:pt>
                <c:pt idx="2392">
                  <c:v>-0.91775462568089372</c:v>
                </c:pt>
                <c:pt idx="2393">
                  <c:v>-0.9368249068729374</c:v>
                </c:pt>
                <c:pt idx="2394">
                  <c:v>-0.95345417231664897</c:v>
                </c:pt>
                <c:pt idx="2395">
                  <c:v>-0.967599092358294</c:v>
                </c:pt>
                <c:pt idx="2396">
                  <c:v>-0.97922281062018135</c:v>
                </c:pt>
                <c:pt idx="2397">
                  <c:v>-0.9882950400346775</c:v>
                </c:pt>
                <c:pt idx="2398">
                  <c:v>-0.99479214176093023</c:v>
                </c:pt>
                <c:pt idx="2399">
                  <c:v>-0.9986971867788883</c:v>
                </c:pt>
                <c:pt idx="2400">
                  <c:v>-1</c:v>
                </c:pt>
                <c:pt idx="2401">
                  <c:v>-0.99869718677968822</c:v>
                </c:pt>
                <c:pt idx="2402">
                  <c:v>-0.99479214176252528</c:v>
                </c:pt>
                <c:pt idx="2403">
                  <c:v>-0.98829504003706481</c:v>
                </c:pt>
                <c:pt idx="2404">
                  <c:v>-0.97922281062336047</c:v>
                </c:pt>
                <c:pt idx="2405">
                  <c:v>-0.96759909236224506</c:v>
                </c:pt>
                <c:pt idx="2406">
                  <c:v>-0.95345417232137197</c:v>
                </c:pt>
                <c:pt idx="2407">
                  <c:v>-0.93682490687841136</c:v>
                </c:pt>
                <c:pt idx="2408">
                  <c:v>-0.91775462568710853</c:v>
                </c:pt>
                <c:pt idx="2409">
                  <c:v>-0.89629301877637035</c:v>
                </c:pt>
                <c:pt idx="2410">
                  <c:v>-0.87249600707664399</c:v>
                </c:pt>
                <c:pt idx="2411">
                  <c:v>-0.84642559671085615</c:v>
                </c:pt>
                <c:pt idx="2412">
                  <c:v>-0.81814971742956577</c:v>
                </c:pt>
                <c:pt idx="2413">
                  <c:v>-0.78774204561148786</c:v>
                </c:pt>
                <c:pt idx="2414">
                  <c:v>-0.75528181229036928</c:v>
                </c:pt>
                <c:pt idx="2415">
                  <c:v>-0.7208535967084021</c:v>
                </c:pt>
                <c:pt idx="2416">
                  <c:v>-0.68454710593447599</c:v>
                </c:pt>
                <c:pt idx="2417">
                  <c:v>-0.64645694112089558</c:v>
                </c:pt>
                <c:pt idx="2418">
                  <c:v>-0.60668235100829826</c:v>
                </c:pt>
                <c:pt idx="2419">
                  <c:v>-0.56532697332039128</c:v>
                </c:pt>
                <c:pt idx="2420">
                  <c:v>-0.52249856472271528</c:v>
                </c:pt>
                <c:pt idx="2421">
                  <c:v>-0.47830872004921537</c:v>
                </c:pt>
                <c:pt idx="2422">
                  <c:v>-0.43287258152757907</c:v>
                </c:pt>
                <c:pt idx="2423">
                  <c:v>-0.38630853876175969</c:v>
                </c:pt>
                <c:pt idx="2424">
                  <c:v>-0.33873792025278171</c:v>
                </c:pt>
                <c:pt idx="2425">
                  <c:v>-0.29028467726207974</c:v>
                </c:pt>
                <c:pt idx="2426">
                  <c:v>-0.24107506084079081</c:v>
                </c:pt>
                <c:pt idx="2427">
                  <c:v>-0.19123729286656582</c:v>
                </c:pt>
                <c:pt idx="2428">
                  <c:v>-0.14090123194547502</c:v>
                </c:pt>
                <c:pt idx="2429">
                  <c:v>-9.0198035048826022E-2</c:v>
                </c:pt>
                <c:pt idx="2430">
                  <c:v>-3.9259815767061106E-2</c:v>
                </c:pt>
                <c:pt idx="2431">
                  <c:v>1.1780699928751935E-2</c:v>
                </c:pt>
                <c:pt idx="2432">
                  <c:v>6.279051952131795E-2</c:v>
                </c:pt>
                <c:pt idx="2433">
                  <c:v>0.11363673047596262</c:v>
                </c:pt>
                <c:pt idx="2434">
                  <c:v>0.16418684656096205</c:v>
                </c:pt>
                <c:pt idx="2435">
                  <c:v>0.21430915305721415</c:v>
                </c:pt>
                <c:pt idx="2436">
                  <c:v>0.26387304995762134</c:v>
                </c:pt>
                <c:pt idx="2437">
                  <c:v>0.31274939226189341</c:v>
                </c:pt>
                <c:pt idx="2438">
                  <c:v>0.36081082648016155</c:v>
                </c:pt>
                <c:pt idx="2439">
                  <c:v>0.40793212246856114</c:v>
                </c:pt>
                <c:pt idx="2440">
                  <c:v>0.4539904997323766</c:v>
                </c:pt>
                <c:pt idx="2441">
                  <c:v>0.498865947345909</c:v>
                </c:pt>
                <c:pt idx="2442">
                  <c:v>0.54244153665634776</c:v>
                </c:pt>
                <c:pt idx="2443">
                  <c:v>0.58460372595593513</c:v>
                </c:pt>
                <c:pt idx="2444">
                  <c:v>0.62524265632939413</c:v>
                </c:pt>
                <c:pt idx="2445">
                  <c:v>0.66425243790524813</c:v>
                </c:pt>
                <c:pt idx="2446">
                  <c:v>0.70153142576509397</c:v>
                </c:pt>
                <c:pt idx="2447">
                  <c:v>0.73698248479247697</c:v>
                </c:pt>
                <c:pt idx="2448">
                  <c:v>0.7705132427706276</c:v>
                </c:pt>
                <c:pt idx="2449">
                  <c:v>0.80203633106994709</c:v>
                </c:pt>
                <c:pt idx="2450">
                  <c:v>0.83146961229803951</c:v>
                </c:pt>
                <c:pt idx="2451">
                  <c:v>0.85873639431908788</c:v>
                </c:pt>
                <c:pt idx="2452">
                  <c:v>0.88376563008489917</c:v>
                </c:pt>
                <c:pt idx="2453">
                  <c:v>0.90649210275693148</c:v>
                </c:pt>
                <c:pt idx="2454">
                  <c:v>0.92685659563706668</c:v>
                </c:pt>
                <c:pt idx="2455">
                  <c:v>0.94480604646421296</c:v>
                </c:pt>
                <c:pt idx="2456">
                  <c:v>0.96029368567466988</c:v>
                </c:pt>
                <c:pt idx="2457">
                  <c:v>0.97327915826620426</c:v>
                </c:pt>
                <c:pt idx="2458">
                  <c:v>0.98372862894807234</c:v>
                </c:pt>
                <c:pt idx="2459">
                  <c:v>0.99161487030316298</c:v>
                </c:pt>
                <c:pt idx="2460">
                  <c:v>0.99691733373248781</c:v>
                </c:pt>
                <c:pt idx="2461">
                  <c:v>0.99962220299712223</c:v>
                </c:pt>
                <c:pt idx="2462">
                  <c:v>0.9997224302181934</c:v>
                </c:pt>
                <c:pt idx="2463">
                  <c:v>0.99721775424100179</c:v>
                </c:pt>
                <c:pt idx="2464">
                  <c:v>0.9921147013155035</c:v>
                </c:pt>
                <c:pt idx="2465">
                  <c:v>0.98442656809133267</c:v>
                </c:pt>
                <c:pt idx="2466">
                  <c:v>0.9741733869717033</c:v>
                </c:pt>
                <c:pt idx="2467">
                  <c:v>0.96138187391644159</c:v>
                </c:pt>
                <c:pt idx="2468">
                  <c:v>0.94608535883019984</c:v>
                </c:pt>
                <c:pt idx="2469">
                  <c:v>0.92832369871715559</c:v>
                </c:pt>
                <c:pt idx="2470">
                  <c:v>0.90814317382851739</c:v>
                </c:pt>
                <c:pt idx="2471">
                  <c:v>0.88559636707357059</c:v>
                </c:pt>
                <c:pt idx="2472">
                  <c:v>0.86074202700813518</c:v>
                </c:pt>
                <c:pt idx="2473">
                  <c:v>0.83364491475788172</c:v>
                </c:pt>
                <c:pt idx="2474">
                  <c:v>0.80437563527498412</c:v>
                </c:pt>
                <c:pt idx="2475">
                  <c:v>0.77301045336796814</c:v>
                </c:pt>
                <c:pt idx="2476">
                  <c:v>0.73963109498416835</c:v>
                </c:pt>
                <c:pt idx="2477">
                  <c:v>0.70432453426235864</c:v>
                </c:pt>
                <c:pt idx="2478">
                  <c:v>0.66718276691076139</c:v>
                </c:pt>
                <c:pt idx="2479">
                  <c:v>0.62830257050041827</c:v>
                </c:pt>
                <c:pt idx="2480">
                  <c:v>0.58778525229917544</c:v>
                </c:pt>
                <c:pt idx="2481">
                  <c:v>0.54573638530265123</c:v>
                </c:pt>
                <c:pt idx="2482">
                  <c:v>0.50226553315053479</c:v>
                </c:pt>
                <c:pt idx="2483">
                  <c:v>0.4574859646446503</c:v>
                </c:pt>
                <c:pt idx="2484">
                  <c:v>0.41151435861268226</c:v>
                </c:pt>
                <c:pt idx="2485">
                  <c:v>0.36447049988687374</c:v>
                </c:pt>
                <c:pt idx="2486">
                  <c:v>0.3164769671894806</c:v>
                </c:pt>
                <c:pt idx="2487">
                  <c:v>0.26765881373825007</c:v>
                </c:pt>
                <c:pt idx="2488">
                  <c:v>0.21814324140466279</c:v>
                </c:pt>
                <c:pt idx="2489">
                  <c:v>0.16805926927326734</c:v>
                </c:pt>
                <c:pt idx="2490">
                  <c:v>0.11753739746611307</c:v>
                </c:pt>
                <c:pt idx="2491">
                  <c:v>6.6709267108293169E-2</c:v>
                </c:pt>
                <c:pt idx="2492">
                  <c:v>1.5707317320151192E-2</c:v>
                </c:pt>
                <c:pt idx="2493">
                  <c:v>-3.5335559869267265E-2</c:v>
                </c:pt>
                <c:pt idx="2494">
                  <c:v>-8.6286365789596225E-2</c:v>
                </c:pt>
                <c:pt idx="2495">
                  <c:v>-0.13701234167370344</c:v>
                </c:pt>
                <c:pt idx="2496">
                  <c:v>-0.18738131457750201</c:v>
                </c:pt>
                <c:pt idx="2497">
                  <c:v>-0.23726204177343663</c:v>
                </c:pt>
                <c:pt idx="2498">
                  <c:v>-0.28652455271975269</c:v>
                </c:pt>
                <c:pt idx="2499">
                  <c:v>-0.33504048771542577</c:v>
                </c:pt>
                <c:pt idx="2500">
                  <c:v>-0.38268343235734598</c:v>
                </c:pt>
                <c:pt idx="2501">
                  <c:v>-0.429329246929195</c:v>
                </c:pt>
                <c:pt idx="2502">
                  <c:v>-0.474856389863207</c:v>
                </c:pt>
                <c:pt idx="2503">
                  <c:v>-0.5191462344318869</c:v>
                </c:pt>
                <c:pt idx="2504">
                  <c:v>-0.5620833778451656</c:v>
                </c:pt>
                <c:pt idx="2505">
                  <c:v>-0.60355594194685769</c:v>
                </c:pt>
                <c:pt idx="2506">
                  <c:v>-0.64345586472733396</c:v>
                </c:pt>
                <c:pt idx="2507">
                  <c:v>-0.68167918189278665</c:v>
                </c:pt>
                <c:pt idx="2508">
                  <c:v>-0.71812629775730108</c:v>
                </c:pt>
                <c:pt idx="2509">
                  <c:v>-0.75270224475212755</c:v>
                </c:pt>
                <c:pt idx="2510">
                  <c:v>-0.78531693087552568</c:v>
                </c:pt>
                <c:pt idx="2511">
                  <c:v>-0.81588537443890075</c:v>
                </c:pt>
                <c:pt idx="2512">
                  <c:v>-0.84432792549748348</c:v>
                </c:pt>
                <c:pt idx="2513">
                  <c:v>-0.87057047338815652</c:v>
                </c:pt>
                <c:pt idx="2514">
                  <c:v>-0.89454463983424559</c:v>
                </c:pt>
                <c:pt idx="2515">
                  <c:v>-0.91618795711373624</c:v>
                </c:pt>
                <c:pt idx="2516">
                  <c:v>-0.935444030826869</c:v>
                </c:pt>
                <c:pt idx="2517">
                  <c:v>-0.9522626868388061</c:v>
                </c:pt>
                <c:pt idx="2518">
                  <c:v>-0.96660010201472646</c:v>
                </c:pt>
                <c:pt idx="2519">
                  <c:v>-0.97841891840656192</c:v>
                </c:pt>
                <c:pt idx="2520">
                  <c:v>-0.98768834059381128</c:v>
                </c:pt>
                <c:pt idx="2521">
                  <c:v>-0.99438421592491344</c:v>
                </c:pt>
                <c:pt idx="2522">
                  <c:v>-0.99848909745007053</c:v>
                </c:pt>
                <c:pt idx="2523">
                  <c:v>-0.99999228938143714</c:v>
                </c:pt>
                <c:pt idx="2524">
                  <c:v>-0.99888987496237192</c:v>
                </c:pt>
                <c:pt idx="2525">
                  <c:v>-0.99518472667303315</c:v>
                </c:pt>
                <c:pt idx="2526">
                  <c:v>-0.98888649874577716</c:v>
                </c:pt>
                <c:pt idx="2527">
                  <c:v>-0.98001160200981263</c:v>
                </c:pt>
                <c:pt idx="2528">
                  <c:v>-0.96858316113075937</c:v>
                </c:pt>
                <c:pt idx="2529">
                  <c:v>-0.95463095435633927</c:v>
                </c:pt>
                <c:pt idx="2530">
                  <c:v>-0.93819133592544557</c:v>
                </c:pt>
                <c:pt idx="2531">
                  <c:v>-0.91930714134254876</c:v>
                </c:pt>
                <c:pt idx="2532">
                  <c:v>-0.89802757576437908</c:v>
                </c:pt>
                <c:pt idx="2533">
                  <c:v>-0.87440808578968288</c:v>
                </c:pt>
                <c:pt idx="2534">
                  <c:v>-0.84851021498604473</c:v>
                </c:pt>
                <c:pt idx="2535">
                  <c:v>-0.82040144353041988</c:v>
                </c:pt>
                <c:pt idx="2536">
                  <c:v>-0.7901550123809663</c:v>
                </c:pt>
                <c:pt idx="2537">
                  <c:v>-0.75784973243841236</c:v>
                </c:pt>
                <c:pt idx="2538">
                  <c:v>-0.72356977919438992</c:v>
                </c:pt>
                <c:pt idx="2539">
                  <c:v>-0.6874044734014827</c:v>
                </c:pt>
                <c:pt idx="2540">
                  <c:v>-0.64944804833672687</c:v>
                </c:pt>
                <c:pt idx="2541">
                  <c:v>-0.60979940426491552</c:v>
                </c:pt>
                <c:pt idx="2542">
                  <c:v>-0.56856185074134125</c:v>
                </c:pt>
                <c:pt idx="2543">
                  <c:v>-0.52584283742593674</c:v>
                </c:pt>
                <c:pt idx="2544">
                  <c:v>-0.48175367410927777</c:v>
                </c:pt>
                <c:pt idx="2545">
                  <c:v>-0.43640924068110615</c:v>
                </c:pt>
                <c:pt idx="2546">
                  <c:v>-0.38992768779615983</c:v>
                </c:pt>
                <c:pt idx="2547">
                  <c:v>-0.3424301290176226</c:v>
                </c:pt>
                <c:pt idx="2548">
                  <c:v>-0.29404032524060364</c:v>
                </c:pt>
                <c:pt idx="2549">
                  <c:v>-0.24488436221723833</c:v>
                </c:pt>
                <c:pt idx="2550">
                  <c:v>-0.19509032202461549</c:v>
                </c:pt>
                <c:pt idx="2551">
                  <c:v>-0.14478794933048733</c:v>
                </c:pt>
                <c:pt idx="2552">
                  <c:v>-9.4108313327156065E-2</c:v>
                </c:pt>
                <c:pt idx="2553">
                  <c:v>-4.3183466214261682E-2</c:v>
                </c:pt>
                <c:pt idx="2554">
                  <c:v>7.8539008800045454E-3</c:v>
                </c:pt>
                <c:pt idx="2555">
                  <c:v>5.8870803642497894E-2</c:v>
                </c:pt>
                <c:pt idx="2556">
                  <c:v>0.10973431108239243</c:v>
                </c:pt>
                <c:pt idx="2557">
                  <c:v>0.16031189189979911</c:v>
                </c:pt>
                <c:pt idx="2558">
                  <c:v>0.21047175981276905</c:v>
                </c:pt>
                <c:pt idx="2559">
                  <c:v>0.26008321694322567</c:v>
                </c:pt>
                <c:pt idx="2560">
                  <c:v>0.30901699436667118</c:v>
                </c:pt>
                <c:pt idx="2561">
                  <c:v>0.35714558893869131</c:v>
                </c:pt>
                <c:pt idx="2562">
                  <c:v>0.40434359552076143</c:v>
                </c:pt>
                <c:pt idx="2563">
                  <c:v>0.45048803373889656</c:v>
                </c:pt>
                <c:pt idx="2564">
                  <c:v>0.49545866842480207</c:v>
                </c:pt>
                <c:pt idx="2565">
                  <c:v>0.53913832290362673</c:v>
                </c:pt>
                <c:pt idx="2566">
                  <c:v>0.58141318431268507</c:v>
                </c:pt>
                <c:pt idx="2567">
                  <c:v>0.62217310015535143</c:v>
                </c:pt>
                <c:pt idx="2568">
                  <c:v>0.66131186531706532</c:v>
                </c:pt>
                <c:pt idx="2569">
                  <c:v>0.6987274987965032</c:v>
                </c:pt>
                <c:pt idx="2570">
                  <c:v>0.73432250942974553</c:v>
                </c:pt>
                <c:pt idx="2571">
                  <c:v>0.76800414991584565</c:v>
                </c:pt>
                <c:pt idx="2572">
                  <c:v>0.79968465848182035</c:v>
                </c:pt>
                <c:pt idx="2573">
                  <c:v>0.82928148755683695</c:v>
                </c:pt>
                <c:pt idx="2574">
                  <c:v>0.85671751886050851</c:v>
                </c:pt>
                <c:pt idx="2575">
                  <c:v>0.88192126434420504</c:v>
                </c:pt>
                <c:pt idx="2576">
                  <c:v>0.90482705246225936</c:v>
                </c:pt>
                <c:pt idx="2577">
                  <c:v>0.92537519928751488</c:v>
                </c:pt>
                <c:pt idx="2578">
                  <c:v>0.94351216402526805</c:v>
                </c:pt>
                <c:pt idx="2579">
                  <c:v>0.95919068852063083</c:v>
                </c:pt>
                <c:pt idx="2580">
                  <c:v>0.97236992039561576</c:v>
                </c:pt>
                <c:pt idx="2581">
                  <c:v>0.98301551949517163</c:v>
                </c:pt>
                <c:pt idx="2582">
                  <c:v>0.991099747364796</c:v>
                </c:pt>
                <c:pt idx="2583">
                  <c:v>0.99660153952660235</c:v>
                </c:pt>
                <c:pt idx="2584">
                  <c:v>0.9995065603654526</c:v>
                </c:pt>
                <c:pt idx="2585">
                  <c:v>0.99980724048223923</c:v>
                </c:pt>
                <c:pt idx="2586">
                  <c:v>0.99750279641689721</c:v>
                </c:pt>
                <c:pt idx="2587">
                  <c:v>0.99259923268981609</c:v>
                </c:pt>
                <c:pt idx="2588">
                  <c:v>0.98510932615630031</c:v>
                </c:pt>
                <c:pt idx="2589">
                  <c:v>0.97505259271485745</c:v>
                </c:pt>
                <c:pt idx="2590">
                  <c:v>0.96245523645606446</c:v>
                </c:pt>
                <c:pt idx="2591">
                  <c:v>0.94735008138446741</c:v>
                </c:pt>
                <c:pt idx="2592">
                  <c:v>0.92977648589152895</c:v>
                </c:pt>
                <c:pt idx="2593">
                  <c:v>0.90978024020234816</c:v>
                </c:pt>
                <c:pt idx="2594">
                  <c:v>0.88741344706339975</c:v>
                </c:pt>
                <c:pt idx="2595">
                  <c:v>0.86273438598230701</c:v>
                </c:pt>
                <c:pt idx="2596">
                  <c:v>0.83580736137317213</c:v>
                </c:pt>
                <c:pt idx="2597">
                  <c:v>0.80670253500330591</c:v>
                </c:pt>
                <c:pt idx="2598">
                  <c:v>0.77549574317788839</c:v>
                </c:pt>
                <c:pt idx="2599">
                  <c:v>0.74226829913879822</c:v>
                </c:pt>
                <c:pt idx="2600">
                  <c:v>0.70710678119287862</c:v>
                </c:pt>
                <c:pt idx="2601">
                  <c:v>0.67010280712095294</c:v>
                </c:pt>
                <c:pt idx="2602">
                  <c:v>0.63135279545634193</c:v>
                </c:pt>
                <c:pt idx="2603">
                  <c:v>0.59095771425400123</c:v>
                </c:pt>
                <c:pt idx="2604">
                  <c:v>0.54902281800563624</c:v>
                </c:pt>
                <c:pt idx="2605">
                  <c:v>0.50565737338575467</c:v>
                </c:pt>
                <c:pt idx="2606">
                  <c:v>0.46097437454342871</c:v>
                </c:pt>
                <c:pt idx="2607">
                  <c:v>0.41509024868199762</c:v>
                </c:pt>
                <c:pt idx="2608">
                  <c:v>0.36812455269304956</c:v>
                </c:pt>
                <c:pt idx="2609">
                  <c:v>0.32019966163584085</c:v>
                </c:pt>
                <c:pt idx="2610">
                  <c:v>0.2714404498737385</c:v>
                </c:pt>
                <c:pt idx="2611">
                  <c:v>0.22197396569817285</c:v>
                </c:pt>
                <c:pt idx="2612">
                  <c:v>0.1719291002883041</c:v>
                </c:pt>
                <c:pt idx="2613">
                  <c:v>0.12143625186864604</c:v>
                </c:pt>
                <c:pt idx="2614">
                  <c:v>7.0626985940171499E-2</c:v>
                </c:pt>
                <c:pt idx="2615">
                  <c:v>1.9633692469681524E-2</c:v>
                </c:pt>
                <c:pt idx="2616">
                  <c:v>-3.1410759069078614E-2</c:v>
                </c:pt>
                <c:pt idx="2617">
                  <c:v>-8.2373365903491452E-2</c:v>
                </c:pt>
                <c:pt idx="2618">
                  <c:v>-0.13312133851758043</c:v>
                </c:pt>
                <c:pt idx="2619">
                  <c:v>-0.18352244665213843</c:v>
                </c:pt>
                <c:pt idx="2620">
                  <c:v>-0.23344536384707698</c:v>
                </c:pt>
                <c:pt idx="2621">
                  <c:v>-0.28276000962937548</c:v>
                </c:pt>
                <c:pt idx="2622">
                  <c:v>-0.33133788845400614</c:v>
                </c:pt>
                <c:pt idx="2623">
                  <c:v>-0.37905242451540877</c:v>
                </c:pt>
                <c:pt idx="2624">
                  <c:v>-0.42577929155686045</c:v>
                </c:pt>
                <c:pt idx="2625">
                  <c:v>-0.47139673681796895</c:v>
                </c:pt>
                <c:pt idx="2626">
                  <c:v>-0.51578589827724897</c:v>
                </c:pt>
                <c:pt idx="2627">
                  <c:v>-0.55883111436186361</c:v>
                </c:pt>
                <c:pt idx="2628">
                  <c:v>-0.60042022531860595</c:v>
                </c:pt>
                <c:pt idx="2629">
                  <c:v>-0.640444865460292</c:v>
                </c:pt>
                <c:pt idx="2630">
                  <c:v>-0.67880074552623892</c:v>
                </c:pt>
                <c:pt idx="2631">
                  <c:v>-0.71538792442120558</c:v>
                </c:pt>
                <c:pt idx="2632">
                  <c:v>-0.7501110696244242</c:v>
                </c:pt>
                <c:pt idx="2633">
                  <c:v>-0.78287970559060627</c:v>
                </c:pt>
                <c:pt idx="2634">
                  <c:v>-0.81360844949546529</c:v>
                </c:pt>
                <c:pt idx="2635">
                  <c:v>-0.84221723371135226</c:v>
                </c:pt>
                <c:pt idx="2636">
                  <c:v>-0.86863151443365705</c:v>
                </c:pt>
                <c:pt idx="2637">
                  <c:v>-0.8927824659140986</c:v>
                </c:pt>
                <c:pt idx="2638">
                  <c:v>-0.91460715979491392</c:v>
                </c:pt>
                <c:pt idx="2639">
                  <c:v>-0.93404872907664083</c:v>
                </c:pt>
                <c:pt idx="2640">
                  <c:v>-0.9510565162923178</c:v>
                </c:pt>
                <c:pt idx="2641">
                  <c:v>-0.96558620550184671</c:v>
                </c:pt>
                <c:pt idx="2642">
                  <c:v>-0.97759993776285958</c:v>
                </c:pt>
                <c:pt idx="2643">
                  <c:v>-0.98706640977689031</c:v>
                </c:pt>
                <c:pt idx="2644">
                  <c:v>-0.99396095545416996</c:v>
                </c:pt>
                <c:pt idx="2645">
                  <c:v>-0.99826561018417259</c:v>
                </c:pt>
                <c:pt idx="2646">
                  <c:v>-0.9999691576447175</c:v>
                </c:pt>
                <c:pt idx="2647">
                  <c:v>-0.99906715902749221</c:v>
                </c:pt>
                <c:pt idx="2648">
                  <c:v>-0.9955619646039483</c:v>
                </c:pt>
                <c:pt idx="2649">
                  <c:v>-0.98946270760135424</c:v>
                </c:pt>
                <c:pt idx="2650">
                  <c:v>-0.98078528040503021</c:v>
                </c:pt>
                <c:pt idx="2651">
                  <c:v>-0.96955229314872937</c:v>
                </c:pt>
                <c:pt idx="2652">
                  <c:v>-0.95579301480105061</c:v>
                </c:pt>
                <c:pt idx="2653">
                  <c:v>-0.93954329690147698</c:v>
                </c:pt>
                <c:pt idx="2654">
                  <c:v>-0.92084548014463319</c:v>
                </c:pt>
                <c:pt idx="2655">
                  <c:v>-0.8997482840562705</c:v>
                </c:pt>
                <c:pt idx="2656">
                  <c:v>-0.87630668004831924</c:v>
                </c:pt>
                <c:pt idx="2657">
                  <c:v>-0.85058174818404919</c:v>
                </c:pt>
                <c:pt idx="2658">
                  <c:v>-0.82264051802613347</c:v>
                </c:pt>
                <c:pt idx="2659">
                  <c:v>-0.79255579398264653</c:v>
                </c:pt>
                <c:pt idx="2660">
                  <c:v>-0.76040596560607232</c:v>
                </c:pt>
                <c:pt idx="2661">
                  <c:v>-0.72627480333928029</c:v>
                </c:pt>
                <c:pt idx="2662">
                  <c:v>-0.6902512402411668</c:v>
                </c:pt>
                <c:pt idx="2663">
                  <c:v>-0.65242914026025467</c:v>
                </c:pt>
                <c:pt idx="2664">
                  <c:v>-0.61290705366032416</c:v>
                </c:pt>
                <c:pt idx="2665">
                  <c:v>-0.5717879602352639</c:v>
                </c:pt>
                <c:pt idx="2666">
                  <c:v>-0.52917900098210369</c:v>
                </c:pt>
                <c:pt idx="2667">
                  <c:v>-0.48519119893173768</c:v>
                </c:pt>
                <c:pt idx="2668">
                  <c:v>-0.43993916986428849</c:v>
                </c:pt>
                <c:pt idx="2669">
                  <c:v>-0.39354082366324855</c:v>
                </c:pt>
                <c:pt idx="2670">
                  <c:v>-0.34611705708626594</c:v>
                </c:pt>
                <c:pt idx="2671">
                  <c:v>-0.29779143875351122</c:v>
                </c:pt>
                <c:pt idx="2672">
                  <c:v>-0.24868988717391038</c:v>
                </c:pt>
                <c:pt idx="2673">
                  <c:v>-0.19894034264860205</c:v>
                </c:pt>
                <c:pt idx="2674">
                  <c:v>-0.14867243390616677</c:v>
                </c:pt>
                <c:pt idx="2675">
                  <c:v>-9.8017140338890738E-2</c:v>
                </c:pt>
                <c:pt idx="2676">
                  <c:v>-4.7106450719006709E-2</c:v>
                </c:pt>
                <c:pt idx="2677">
                  <c:v>3.9269807144324369E-3</c:v>
                </c:pt>
                <c:pt idx="2678">
                  <c:v>5.4950179903058713E-2</c:v>
                </c:pt>
                <c:pt idx="2679">
                  <c:v>0.10583019944999694</c:v>
                </c:pt>
                <c:pt idx="2680">
                  <c:v>0.15643446503091893</c:v>
                </c:pt>
                <c:pt idx="2681">
                  <c:v>0.20663112083346225</c:v>
                </c:pt>
                <c:pt idx="2682">
                  <c:v>0.25628937312391259</c:v>
                </c:pt>
                <c:pt idx="2683">
                  <c:v>0.30527983104706791</c:v>
                </c:pt>
                <c:pt idx="2684">
                  <c:v>0.35347484377044081</c:v>
                </c:pt>
                <c:pt idx="2685">
                  <c:v>0.40074883309450687</c:v>
                </c:pt>
                <c:pt idx="2686">
                  <c:v>0.44697862066269173</c:v>
                </c:pt>
                <c:pt idx="2687">
                  <c:v>0.49204374891810149</c:v>
                </c:pt>
                <c:pt idx="2688">
                  <c:v>0.53582679497101782</c:v>
                </c:pt>
                <c:pt idx="2689">
                  <c:v>0.57821367655893374</c:v>
                </c:pt>
                <c:pt idx="2690">
                  <c:v>0.61909394930239181</c:v>
                </c:pt>
                <c:pt idx="2691">
                  <c:v>0.65836109448184454</c:v>
                </c:pt>
                <c:pt idx="2692">
                  <c:v>0.69591279658551009</c:v>
                </c:pt>
                <c:pt idx="2693">
                  <c:v>0.73165120990546639</c:v>
                </c:pt>
                <c:pt idx="2694">
                  <c:v>0.76548321348699244</c:v>
                </c:pt>
                <c:pt idx="2695">
                  <c:v>0.79732065376697281</c:v>
                </c:pt>
                <c:pt idx="2696">
                  <c:v>0.82708057426923787</c:v>
                </c:pt>
                <c:pt idx="2697">
                  <c:v>0.8546854317579663</c:v>
                </c:pt>
                <c:pt idx="2698">
                  <c:v>0.88006329828662155</c:v>
                </c:pt>
                <c:pt idx="2699">
                  <c:v>0.90314804861513343</c:v>
                </c:pt>
                <c:pt idx="2700">
                  <c:v>0.92387953250764154</c:v>
                </c:pt>
                <c:pt idx="2701">
                  <c:v>0.94220373146156877</c:v>
                </c:pt>
                <c:pt idx="2702">
                  <c:v>0.95807289945958229</c:v>
                </c:pt>
                <c:pt idx="2703">
                  <c:v>0.97144568737796755</c:v>
                </c:pt>
                <c:pt idx="2704">
                  <c:v>0.98228725072690448</c:v>
                </c:pt>
                <c:pt idx="2705">
                  <c:v>0.99056934044226885</c:v>
                </c:pt>
                <c:pt idx="2706">
                  <c:v>0.99627037649211736</c:v>
                </c:pt>
                <c:pt idx="2707">
                  <c:v>0.9993755041061696</c:v>
                </c:pt>
                <c:pt idx="2708">
                  <c:v>0.99987663248181102</c:v>
                </c:pt>
                <c:pt idx="2709">
                  <c:v>0.99777245586569585</c:v>
                </c:pt>
                <c:pt idx="2710">
                  <c:v>0.99306845695605162</c:v>
                </c:pt>
                <c:pt idx="2711">
                  <c:v>0.98577689261681756</c:v>
                </c:pt>
                <c:pt idx="2712">
                  <c:v>0.97591676194084176</c:v>
                </c:pt>
                <c:pt idx="2713">
                  <c:v>0.96351375674531825</c:v>
                </c:pt>
                <c:pt idx="2714">
                  <c:v>0.94860019462853351</c:v>
                </c:pt>
                <c:pt idx="2715">
                  <c:v>0.93121493476230188</c:v>
                </c:pt>
                <c:pt idx="2716">
                  <c:v>0.9114032766393948</c:v>
                </c:pt>
                <c:pt idx="2717">
                  <c:v>0.88921684204008777</c:v>
                </c:pt>
                <c:pt idx="2718">
                  <c:v>0.864713440524989</c:v>
                </c:pt>
                <c:pt idx="2719">
                  <c:v>0.83795691880500289</c:v>
                </c:pt>
                <c:pt idx="2720">
                  <c:v>0.80901699438062014</c:v>
                </c:pt>
                <c:pt idx="2721">
                  <c:v>0.77796907388408387</c:v>
                </c:pt>
                <c:pt idx="2722">
                  <c:v>0.74489405659805996</c:v>
                </c:pt>
                <c:pt idx="2723">
                  <c:v>0.70987812366208602</c:v>
                </c:pt>
                <c:pt idx="2724">
                  <c:v>0.67301251351690916</c:v>
                </c:pt>
                <c:pt idx="2725">
                  <c:v>0.63439328417110263</c:v>
                </c:pt>
                <c:pt idx="2726">
                  <c:v>0.5941210629097976</c:v>
                </c:pt>
                <c:pt idx="2727">
                  <c:v>0.55230078409759098</c:v>
                </c:pt>
                <c:pt idx="2728">
                  <c:v>0.50904141575869721</c:v>
                </c:pt>
                <c:pt idx="2729">
                  <c:v>0.46445567564712209</c:v>
                </c:pt>
                <c:pt idx="2730">
                  <c:v>0.41865973754623681</c:v>
                </c:pt>
                <c:pt idx="2731">
                  <c:v>0.37177292856318944</c:v>
                </c:pt>
                <c:pt idx="2732">
                  <c:v>0.32391741820732461</c:v>
                </c:pt>
                <c:pt idx="2733">
                  <c:v>0.27521790006171426</c:v>
                </c:pt>
                <c:pt idx="2734">
                  <c:v>0.22580126687854968</c:v>
                </c:pt>
                <c:pt idx="2735">
                  <c:v>0.1757962799438991</c:v>
                </c:pt>
                <c:pt idx="2736">
                  <c:v>0.12533323357395076</c:v>
                </c:pt>
                <c:pt idx="2737">
                  <c:v>7.4543615616584874E-2</c:v>
                </c:pt>
                <c:pt idx="2738">
                  <c:v>2.3559764843357416E-2</c:v>
                </c:pt>
                <c:pt idx="2739">
                  <c:v>-2.7485473876156404E-2</c:v>
                </c:pt>
                <c:pt idx="2740">
                  <c:v>-7.8459095718126662E-2</c:v>
                </c:pt>
                <c:pt idx="2741">
                  <c:v>-0.12922828246575191</c:v>
                </c:pt>
                <c:pt idx="2742">
                  <c:v>-0.17966074858360445</c:v>
                </c:pt>
                <c:pt idx="2743">
                  <c:v>-0.22962508590446137</c:v>
                </c:pt>
                <c:pt idx="2744">
                  <c:v>-0.27899110602987115</c:v>
                </c:pt>
                <c:pt idx="2745">
                  <c:v>-0.32763017955246027</c:v>
                </c:pt>
                <c:pt idx="2746">
                  <c:v>-0.37541557121622599</c:v>
                </c:pt>
                <c:pt idx="2747">
                  <c:v>-0.42222277014108228</c:v>
                </c:pt>
                <c:pt idx="2748">
                  <c:v>-0.46792981425191371</c:v>
                </c:pt>
                <c:pt idx="2749">
                  <c:v>-0.51241760806602366</c:v>
                </c:pt>
                <c:pt idx="2750">
                  <c:v>-0.55557023301145636</c:v>
                </c:pt>
                <c:pt idx="2751">
                  <c:v>-0.59727524946771016</c:v>
                </c:pt>
                <c:pt idx="2752">
                  <c:v>-0.63742398974112036</c:v>
                </c:pt>
                <c:pt idx="2753">
                  <c:v>-0.67591184121250625</c:v>
                </c:pt>
                <c:pt idx="2754">
                  <c:v>-0.71263851891831487</c:v>
                </c:pt>
                <c:pt idx="2755">
                  <c:v>-0.74750832685607294</c:v>
                </c:pt>
                <c:pt idx="2756">
                  <c:v>-0.7804304073321896</c:v>
                </c:pt>
                <c:pt idx="2757">
                  <c:v>-0.81131897770325279</c:v>
                </c:pt>
                <c:pt idx="2758">
                  <c:v>-0.8400935538936003</c:v>
                </c:pt>
                <c:pt idx="2759">
                  <c:v>-0.86667916010665214</c:v>
                </c:pt>
                <c:pt idx="2760">
                  <c:v>-0.89100652418389803</c:v>
                </c:pt>
                <c:pt idx="2761">
                  <c:v>-0.91301225810224829</c:v>
                </c:pt>
                <c:pt idx="2762">
                  <c:v>-0.93263902313953206</c:v>
                </c:pt>
                <c:pt idx="2763">
                  <c:v>-0.9498356792778303</c:v>
                </c:pt>
                <c:pt idx="2764">
                  <c:v>-0.96455741845519349</c:v>
                </c:pt>
                <c:pt idx="2765">
                  <c:v>-0.97676588131875108</c:v>
                </c:pt>
                <c:pt idx="2766">
                  <c:v>-0.9864292571748704</c:v>
                </c:pt>
                <c:pt idx="2767">
                  <c:v>-0.99352236687589979</c:v>
                </c:pt>
                <c:pt idx="2768">
                  <c:v>-0.99802672842765017</c:v>
                </c:pt>
                <c:pt idx="2769">
                  <c:v>-0.99993060514656074</c:v>
                </c:pt>
                <c:pt idx="2770">
                  <c:v>-0.99922903624111248</c:v>
                </c:pt>
                <c:pt idx="2771">
                  <c:v>-0.99592384973779269</c:v>
                </c:pt>
                <c:pt idx="2772">
                  <c:v>-0.99002365771795542</c:v>
                </c:pt>
                <c:pt idx="2773">
                  <c:v>-0.98154383387792954</c:v>
                </c:pt>
                <c:pt idx="2774">
                  <c:v>-0.97050647347093377</c:v>
                </c:pt>
                <c:pt idx="2775">
                  <c:v>-0.95694033573509629</c:v>
                </c:pt>
                <c:pt idx="2776">
                  <c:v>-0.94088076895759465</c:v>
                </c:pt>
                <c:pt idx="2777">
                  <c:v>-0.92236961837027975</c:v>
                </c:pt>
                <c:pt idx="2778">
                  <c:v>-0.90145511711655046</c:v>
                </c:pt>
                <c:pt idx="2779">
                  <c:v>-0.87819176057391535</c:v>
                </c:pt>
                <c:pt idx="2780">
                  <c:v>-0.85264016435930223</c:v>
                </c:pt>
                <c:pt idx="2781">
                  <c:v>-0.82486690638740001</c:v>
                </c:pt>
                <c:pt idx="2782">
                  <c:v>-0.79494435339355851</c:v>
                </c:pt>
                <c:pt idx="2783">
                  <c:v>-0.76295047237305325</c:v>
                </c:pt>
                <c:pt idx="2784">
                  <c:v>-0.72896862742825463</c:v>
                </c:pt>
                <c:pt idx="2785">
                  <c:v>-0.69308736255284131</c:v>
                </c:pt>
                <c:pt idx="2786">
                  <c:v>-0.65540017091934288</c:v>
                </c:pt>
                <c:pt idx="2787">
                  <c:v>-0.61600525127080497</c:v>
                </c:pt>
                <c:pt idx="2788">
                  <c:v>-0.57500525205147779</c:v>
                </c:pt>
                <c:pt idx="2789">
                  <c:v>-0.53250700394342299</c:v>
                </c:pt>
                <c:pt idx="2790">
                  <c:v>-0.48862124150569736</c:v>
                </c:pt>
                <c:pt idx="2791">
                  <c:v>-0.44346231464123853</c:v>
                </c:pt>
                <c:pt idx="2792">
                  <c:v>-0.39714789064397499</c:v>
                </c:pt>
                <c:pt idx="2793">
                  <c:v>-0.34979864760172003</c:v>
                </c:pt>
                <c:pt idx="2794">
                  <c:v>-0.30153795995407323</c:v>
                </c:pt>
                <c:pt idx="2795">
                  <c:v>-0.25249157702490432</c:v>
                </c:pt>
                <c:pt idx="2796">
                  <c:v>-0.20278729536634729</c:v>
                </c:pt>
                <c:pt idx="2797">
                  <c:v>-0.15255462576905426</c:v>
                </c:pt>
                <c:pt idx="2798">
                  <c:v>-0.10192445580506787</c:v>
                </c:pt>
                <c:pt idx="2799">
                  <c:v>-5.1028708784007941E-2</c:v>
                </c:pt>
                <c:pt idx="2800">
                  <c:v>-1.0068635920672253E-11</c:v>
                </c:pt>
                <c:pt idx="2801">
                  <c:v>5.102870876389691E-2</c:v>
                </c:pt>
                <c:pt idx="2802">
                  <c:v>0.1019244557850072</c:v>
                </c:pt>
                <c:pt idx="2803">
                  <c:v>0.15255462574912462</c:v>
                </c:pt>
                <c:pt idx="2804">
                  <c:v>0.20278729534662843</c:v>
                </c:pt>
                <c:pt idx="2805">
                  <c:v>0.25249157700536451</c:v>
                </c:pt>
                <c:pt idx="2806">
                  <c:v>0.30153795993484617</c:v>
                </c:pt>
                <c:pt idx="2807">
                  <c:v>0.3497986475828283</c:v>
                </c:pt>
                <c:pt idx="2808">
                  <c:v>0.39714789062549394</c:v>
                </c:pt>
                <c:pt idx="2809">
                  <c:v>0.44346231462316416</c:v>
                </c:pt>
                <c:pt idx="2810">
                  <c:v>0.48862124148812763</c:v>
                </c:pt>
                <c:pt idx="2811">
                  <c:v>0.53250700392640238</c:v>
                </c:pt>
                <c:pt idx="2812">
                  <c:v>0.57500525203497921</c:v>
                </c:pt>
                <c:pt idx="2813">
                  <c:v>0.61600525125491956</c:v>
                </c:pt>
                <c:pt idx="2814">
                  <c:v>0.65540017090411207</c:v>
                </c:pt>
                <c:pt idx="2815">
                  <c:v>0.69308736253830472</c:v>
                </c:pt>
                <c:pt idx="2816">
                  <c:v>0.72896862741445023</c:v>
                </c:pt>
                <c:pt idx="2817">
                  <c:v>0.76295047236003533</c:v>
                </c:pt>
                <c:pt idx="2818">
                  <c:v>0.79494435338134151</c:v>
                </c:pt>
                <c:pt idx="2819">
                  <c:v>0.8248669063759998</c:v>
                </c:pt>
                <c:pt idx="2820">
                  <c:v>0.85264016434876566</c:v>
                </c:pt>
                <c:pt idx="2821">
                  <c:v>0.8781917605642835</c:v>
                </c:pt>
                <c:pt idx="2822">
                  <c:v>0.90145511710783355</c:v>
                </c:pt>
                <c:pt idx="2823">
                  <c:v>0.92236961836247866</c:v>
                </c:pt>
                <c:pt idx="2824">
                  <c:v>0.94088076895076378</c:v>
                </c:pt>
                <c:pt idx="2825">
                  <c:v>0.95694033572924253</c:v>
                </c:pt>
                <c:pt idx="2826">
                  <c:v>0.97050647346607921</c:v>
                </c:pt>
                <c:pt idx="2827">
                  <c:v>0.98154383387407318</c:v>
                </c:pt>
                <c:pt idx="2828">
                  <c:v>0.99002365771511813</c:v>
                </c:pt>
                <c:pt idx="2829">
                  <c:v>0.99592384973597636</c:v>
                </c:pt>
                <c:pt idx="2830">
                  <c:v>0.99922903624032078</c:v>
                </c:pt>
                <c:pt idx="2831">
                  <c:v>0.99993060514679799</c:v>
                </c:pt>
                <c:pt idx="2832">
                  <c:v>0.99802672842891638</c:v>
                </c:pt>
                <c:pt idx="2833">
                  <c:v>0.99352236687819129</c:v>
                </c:pt>
                <c:pt idx="2834">
                  <c:v>0.98642925717818608</c:v>
                </c:pt>
                <c:pt idx="2835">
                  <c:v>0.97676588132307285</c:v>
                </c:pt>
                <c:pt idx="2836">
                  <c:v>0.96455741846050713</c:v>
                </c:pt>
                <c:pt idx="2837">
                  <c:v>0.94983567928413715</c:v>
                </c:pt>
                <c:pt idx="2838">
                  <c:v>0.93263902314680802</c:v>
                </c:pt>
                <c:pt idx="2839">
                  <c:v>0.91301225811046294</c:v>
                </c:pt>
                <c:pt idx="2840">
                  <c:v>0.89100652419304016</c:v>
                </c:pt>
                <c:pt idx="2841">
                  <c:v>0.86667916011671209</c:v>
                </c:pt>
                <c:pt idx="2842">
                  <c:v>0.84009355390453899</c:v>
                </c:pt>
                <c:pt idx="2843">
                  <c:v>0.81131897771504169</c:v>
                </c:pt>
                <c:pt idx="2844">
                  <c:v>0.78043040734479796</c:v>
                </c:pt>
                <c:pt idx="2845">
                  <c:v>0.74750832686946811</c:v>
                </c:pt>
                <c:pt idx="2846">
                  <c:v>0.71263851893244179</c:v>
                </c:pt>
                <c:pt idx="2847">
                  <c:v>0.67591184122734715</c:v>
                </c:pt>
                <c:pt idx="2848">
                  <c:v>0.63742398975665826</c:v>
                </c:pt>
                <c:pt idx="2849">
                  <c:v>0.59727524948388377</c:v>
                </c:pt>
                <c:pt idx="2850">
                  <c:v>0.55557023302819986</c:v>
                </c:pt>
                <c:pt idx="2851">
                  <c:v>0.51241760808331627</c:v>
                </c:pt>
                <c:pt idx="2852">
                  <c:v>0.46792981426973546</c:v>
                </c:pt>
                <c:pt idx="2853">
                  <c:v>0.42222277015936233</c:v>
                </c:pt>
                <c:pt idx="2854">
                  <c:v>0.3754155712349167</c:v>
                </c:pt>
                <c:pt idx="2855">
                  <c:v>0.32763017957151291</c:v>
                </c:pt>
                <c:pt idx="2856">
                  <c:v>0.27899110604920885</c:v>
                </c:pt>
                <c:pt idx="2857">
                  <c:v>0.22962508592406056</c:v>
                </c:pt>
                <c:pt idx="2858">
                  <c:v>0.17966074860341405</c:v>
                </c:pt>
                <c:pt idx="2859">
                  <c:v>0.1292282824857485</c:v>
                </c:pt>
                <c:pt idx="2860">
                  <c:v>7.8459095738230192E-2</c:v>
                </c:pt>
                <c:pt idx="2861">
                  <c:v>2.748547389628607E-2</c:v>
                </c:pt>
                <c:pt idx="2862">
                  <c:v>-2.3559764823168905E-2</c:v>
                </c:pt>
                <c:pt idx="2863">
                  <c:v>-7.4543615596475293E-2</c:v>
                </c:pt>
                <c:pt idx="2864">
                  <c:v>-0.12533323355394407</c:v>
                </c:pt>
                <c:pt idx="2865">
                  <c:v>-0.17579627992407543</c:v>
                </c:pt>
                <c:pt idx="2866">
                  <c:v>-0.22580126685893248</c:v>
                </c:pt>
                <c:pt idx="2867">
                  <c:v>-0.27521790004235464</c:v>
                </c:pt>
                <c:pt idx="2868">
                  <c:v>-0.32391741818827302</c:v>
                </c:pt>
                <c:pt idx="2869">
                  <c:v>-0.37177292854449556</c:v>
                </c:pt>
                <c:pt idx="2870">
                  <c:v>-0.41865973752792346</c:v>
                </c:pt>
                <c:pt idx="2871">
                  <c:v>-0.46445567562928858</c:v>
                </c:pt>
                <c:pt idx="2872">
                  <c:v>-0.50904141574133976</c:v>
                </c:pt>
                <c:pt idx="2873">
                  <c:v>-0.55230078408077998</c:v>
                </c:pt>
                <c:pt idx="2874">
                  <c:v>-0.5941210628935768</c:v>
                </c:pt>
                <c:pt idx="2875">
                  <c:v>-0.63439328415553631</c:v>
                </c:pt>
                <c:pt idx="2876">
                  <c:v>-0.67301251350201496</c:v>
                </c:pt>
                <c:pt idx="2877">
                  <c:v>-0.70987812364788283</c:v>
                </c:pt>
                <c:pt idx="2878">
                  <c:v>-0.74489405658460572</c:v>
                </c:pt>
                <c:pt idx="2879">
                  <c:v>-0.77796907387143155</c:v>
                </c:pt>
                <c:pt idx="2880">
                  <c:v>-0.80901699436875041</c:v>
                </c:pt>
                <c:pt idx="2881">
                  <c:v>-0.8379569187939977</c:v>
                </c:pt>
                <c:pt idx="2882">
                  <c:v>-0.86471344051486043</c:v>
                </c:pt>
                <c:pt idx="2883">
                  <c:v>-0.88921684203086215</c:v>
                </c:pt>
                <c:pt idx="2884">
                  <c:v>-0.91140327663109633</c:v>
                </c:pt>
                <c:pt idx="2885">
                  <c:v>-0.93121493475496242</c:v>
                </c:pt>
                <c:pt idx="2886">
                  <c:v>-0.9486001946221696</c:v>
                </c:pt>
                <c:pt idx="2887">
                  <c:v>-0.96351375673992068</c:v>
                </c:pt>
                <c:pt idx="2888">
                  <c:v>-0.97591676193644272</c:v>
                </c:pt>
                <c:pt idx="2889">
                  <c:v>-0.98577689261343338</c:v>
                </c:pt>
                <c:pt idx="2890">
                  <c:v>-0.9930684569536814</c:v>
                </c:pt>
                <c:pt idx="2891">
                  <c:v>-0.99777245586435059</c:v>
                </c:pt>
                <c:pt idx="2892">
                  <c:v>-0.99987663248149428</c:v>
                </c:pt>
                <c:pt idx="2893">
                  <c:v>-0.99937550410688125</c:v>
                </c:pt>
                <c:pt idx="2894">
                  <c:v>-0.99627037649385741</c:v>
                </c:pt>
                <c:pt idx="2895">
                  <c:v>-0.99056934044503175</c:v>
                </c:pt>
                <c:pt idx="2896">
                  <c:v>-0.98228725073067247</c:v>
                </c:pt>
                <c:pt idx="2897">
                  <c:v>-0.97144568738274539</c:v>
                </c:pt>
                <c:pt idx="2898">
                  <c:v>-0.95807289946536023</c:v>
                </c:pt>
                <c:pt idx="2899">
                  <c:v>-0.94220373146832503</c:v>
                </c:pt>
                <c:pt idx="2900">
                  <c:v>-0.9238795325153587</c:v>
                </c:pt>
                <c:pt idx="2901">
                  <c:v>-0.90314804862377895</c:v>
                </c:pt>
                <c:pt idx="2902">
                  <c:v>-0.88006329829619734</c:v>
                </c:pt>
                <c:pt idx="2903">
                  <c:v>-0.85468543176842049</c:v>
                </c:pt>
                <c:pt idx="2904">
                  <c:v>-0.8270805742805567</c:v>
                </c:pt>
                <c:pt idx="2905">
                  <c:v>-0.79732065377914385</c:v>
                </c:pt>
                <c:pt idx="2906">
                  <c:v>-0.76548321349996817</c:v>
                </c:pt>
                <c:pt idx="2907">
                  <c:v>-0.73165120991919352</c:v>
                </c:pt>
                <c:pt idx="2908">
                  <c:v>-0.69591279659999161</c:v>
                </c:pt>
                <c:pt idx="2909">
                  <c:v>-0.6583610944970234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7C-425C-A55B-4519EA287C36}"/>
            </c:ext>
          </c:extLst>
        </c:ser>
        <c:ser>
          <c:idx val="1"/>
          <c:order val="2"/>
          <c:tx>
            <c:strRef>
              <c:f>'PID Reaction'!$E$5</c:f>
              <c:strCache>
                <c:ptCount val="1"/>
                <c:pt idx="0">
                  <c:v>D-Term Reaction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'PID Reaction'!$A$6:$A$2915</c:f>
              <c:numCache>
                <c:formatCode>0.00</c:formatCode>
                <c:ptCount val="2910"/>
                <c:pt idx="0" formatCode="General">
                  <c:v>0</c:v>
                </c:pt>
                <c:pt idx="1">
                  <c:v>1.25E-4</c:v>
                </c:pt>
                <c:pt idx="2">
                  <c:v>2.5000000000000001E-4</c:v>
                </c:pt>
                <c:pt idx="3">
                  <c:v>3.7500000000000001E-4</c:v>
                </c:pt>
                <c:pt idx="4">
                  <c:v>5.0000000000000001E-4</c:v>
                </c:pt>
                <c:pt idx="5">
                  <c:v>6.2500000000000001E-4</c:v>
                </c:pt>
                <c:pt idx="6">
                  <c:v>7.5000000000000002E-4</c:v>
                </c:pt>
                <c:pt idx="7">
                  <c:v>8.7500000000000002E-4</c:v>
                </c:pt>
                <c:pt idx="8">
                  <c:v>1E-3</c:v>
                </c:pt>
                <c:pt idx="9">
                  <c:v>1.1250000000000001E-3</c:v>
                </c:pt>
                <c:pt idx="10">
                  <c:v>1.2500000000000002E-3</c:v>
                </c:pt>
                <c:pt idx="11">
                  <c:v>1.3750000000000004E-3</c:v>
                </c:pt>
                <c:pt idx="12">
                  <c:v>1.5000000000000005E-3</c:v>
                </c:pt>
                <c:pt idx="13">
                  <c:v>1.6250000000000006E-3</c:v>
                </c:pt>
                <c:pt idx="14">
                  <c:v>1.7500000000000007E-3</c:v>
                </c:pt>
                <c:pt idx="15">
                  <c:v>1.8750000000000008E-3</c:v>
                </c:pt>
                <c:pt idx="16">
                  <c:v>2.0000000000000009E-3</c:v>
                </c:pt>
                <c:pt idx="17">
                  <c:v>2.125000000000001E-3</c:v>
                </c:pt>
                <c:pt idx="18">
                  <c:v>2.2500000000000011E-3</c:v>
                </c:pt>
                <c:pt idx="19">
                  <c:v>2.3750000000000012E-3</c:v>
                </c:pt>
                <c:pt idx="20">
                  <c:v>2.5000000000000014E-3</c:v>
                </c:pt>
                <c:pt idx="21">
                  <c:v>2.6250000000000015E-3</c:v>
                </c:pt>
                <c:pt idx="22">
                  <c:v>2.7500000000000016E-3</c:v>
                </c:pt>
                <c:pt idx="23">
                  <c:v>2.8750000000000017E-3</c:v>
                </c:pt>
                <c:pt idx="24">
                  <c:v>3.0000000000000018E-3</c:v>
                </c:pt>
                <c:pt idx="25">
                  <c:v>3.1250000000000019E-3</c:v>
                </c:pt>
                <c:pt idx="26">
                  <c:v>3.250000000000002E-3</c:v>
                </c:pt>
                <c:pt idx="27">
                  <c:v>3.3750000000000021E-3</c:v>
                </c:pt>
                <c:pt idx="28">
                  <c:v>3.5000000000000022E-3</c:v>
                </c:pt>
                <c:pt idx="29">
                  <c:v>3.6250000000000024E-3</c:v>
                </c:pt>
                <c:pt idx="30">
                  <c:v>3.7500000000000025E-3</c:v>
                </c:pt>
                <c:pt idx="31">
                  <c:v>3.8750000000000026E-3</c:v>
                </c:pt>
                <c:pt idx="32">
                  <c:v>4.0000000000000027E-3</c:v>
                </c:pt>
                <c:pt idx="33">
                  <c:v>4.1250000000000028E-3</c:v>
                </c:pt>
                <c:pt idx="34">
                  <c:v>4.2500000000000029E-3</c:v>
                </c:pt>
                <c:pt idx="35">
                  <c:v>4.375000000000003E-3</c:v>
                </c:pt>
                <c:pt idx="36">
                  <c:v>4.5000000000000031E-3</c:v>
                </c:pt>
                <c:pt idx="37">
                  <c:v>4.6250000000000032E-3</c:v>
                </c:pt>
                <c:pt idx="38">
                  <c:v>4.7500000000000034E-3</c:v>
                </c:pt>
                <c:pt idx="39">
                  <c:v>4.8750000000000035E-3</c:v>
                </c:pt>
                <c:pt idx="40">
                  <c:v>5.0000000000000036E-3</c:v>
                </c:pt>
                <c:pt idx="41">
                  <c:v>5.1250000000000037E-3</c:v>
                </c:pt>
                <c:pt idx="42">
                  <c:v>5.2500000000000038E-3</c:v>
                </c:pt>
                <c:pt idx="43">
                  <c:v>5.3750000000000039E-3</c:v>
                </c:pt>
                <c:pt idx="44">
                  <c:v>5.500000000000004E-3</c:v>
                </c:pt>
                <c:pt idx="45">
                  <c:v>5.6250000000000041E-3</c:v>
                </c:pt>
                <c:pt idx="46">
                  <c:v>5.7500000000000042E-3</c:v>
                </c:pt>
                <c:pt idx="47">
                  <c:v>5.8750000000000044E-3</c:v>
                </c:pt>
                <c:pt idx="48">
                  <c:v>6.0000000000000045E-3</c:v>
                </c:pt>
                <c:pt idx="49">
                  <c:v>6.1250000000000046E-3</c:v>
                </c:pt>
                <c:pt idx="50">
                  <c:v>6.2500000000000047E-3</c:v>
                </c:pt>
                <c:pt idx="51">
                  <c:v>6.3750000000000048E-3</c:v>
                </c:pt>
                <c:pt idx="52">
                  <c:v>6.5000000000000049E-3</c:v>
                </c:pt>
                <c:pt idx="53">
                  <c:v>6.625000000000005E-3</c:v>
                </c:pt>
                <c:pt idx="54">
                  <c:v>6.7500000000000051E-3</c:v>
                </c:pt>
                <c:pt idx="55">
                  <c:v>6.8750000000000052E-3</c:v>
                </c:pt>
                <c:pt idx="56">
                  <c:v>7.0000000000000053E-3</c:v>
                </c:pt>
                <c:pt idx="57">
                  <c:v>7.1250000000000055E-3</c:v>
                </c:pt>
                <c:pt idx="58">
                  <c:v>7.2500000000000056E-3</c:v>
                </c:pt>
                <c:pt idx="59">
                  <c:v>7.3750000000000057E-3</c:v>
                </c:pt>
                <c:pt idx="60">
                  <c:v>7.5000000000000058E-3</c:v>
                </c:pt>
                <c:pt idx="61">
                  <c:v>7.6250000000000059E-3</c:v>
                </c:pt>
                <c:pt idx="62">
                  <c:v>7.750000000000006E-3</c:v>
                </c:pt>
                <c:pt idx="63">
                  <c:v>7.8750000000000053E-3</c:v>
                </c:pt>
                <c:pt idx="64">
                  <c:v>8.0000000000000054E-3</c:v>
                </c:pt>
                <c:pt idx="65">
                  <c:v>8.1250000000000055E-3</c:v>
                </c:pt>
                <c:pt idx="66">
                  <c:v>8.2500000000000056E-3</c:v>
                </c:pt>
                <c:pt idx="67">
                  <c:v>8.3750000000000057E-3</c:v>
                </c:pt>
                <c:pt idx="68">
                  <c:v>8.5000000000000058E-3</c:v>
                </c:pt>
                <c:pt idx="69">
                  <c:v>8.6250000000000059E-3</c:v>
                </c:pt>
                <c:pt idx="70">
                  <c:v>8.750000000000006E-3</c:v>
                </c:pt>
                <c:pt idx="71">
                  <c:v>8.8750000000000061E-3</c:v>
                </c:pt>
                <c:pt idx="72">
                  <c:v>9.0000000000000063E-3</c:v>
                </c:pt>
                <c:pt idx="73">
                  <c:v>9.1250000000000064E-3</c:v>
                </c:pt>
                <c:pt idx="74">
                  <c:v>9.2500000000000065E-3</c:v>
                </c:pt>
                <c:pt idx="75">
                  <c:v>9.3750000000000066E-3</c:v>
                </c:pt>
                <c:pt idx="76">
                  <c:v>9.5000000000000067E-3</c:v>
                </c:pt>
                <c:pt idx="77">
                  <c:v>9.6250000000000068E-3</c:v>
                </c:pt>
                <c:pt idx="78">
                  <c:v>9.7500000000000069E-3</c:v>
                </c:pt>
                <c:pt idx="79">
                  <c:v>9.875000000000007E-3</c:v>
                </c:pt>
                <c:pt idx="80">
                  <c:v>1.0000000000000007E-2</c:v>
                </c:pt>
                <c:pt idx="81">
                  <c:v>1.0125000000000007E-2</c:v>
                </c:pt>
                <c:pt idx="82">
                  <c:v>1.0250000000000007E-2</c:v>
                </c:pt>
                <c:pt idx="83">
                  <c:v>1.0375000000000007E-2</c:v>
                </c:pt>
                <c:pt idx="84">
                  <c:v>1.0500000000000008E-2</c:v>
                </c:pt>
                <c:pt idx="85">
                  <c:v>1.0625000000000008E-2</c:v>
                </c:pt>
                <c:pt idx="86">
                  <c:v>1.0750000000000008E-2</c:v>
                </c:pt>
                <c:pt idx="87">
                  <c:v>1.0875000000000008E-2</c:v>
                </c:pt>
                <c:pt idx="88">
                  <c:v>1.1000000000000008E-2</c:v>
                </c:pt>
                <c:pt idx="89">
                  <c:v>1.1125000000000008E-2</c:v>
                </c:pt>
                <c:pt idx="90">
                  <c:v>1.1250000000000008E-2</c:v>
                </c:pt>
                <c:pt idx="91">
                  <c:v>1.1375000000000008E-2</c:v>
                </c:pt>
                <c:pt idx="92">
                  <c:v>1.1500000000000008E-2</c:v>
                </c:pt>
                <c:pt idx="93">
                  <c:v>1.1625000000000009E-2</c:v>
                </c:pt>
                <c:pt idx="94">
                  <c:v>1.1750000000000009E-2</c:v>
                </c:pt>
                <c:pt idx="95">
                  <c:v>1.1875000000000009E-2</c:v>
                </c:pt>
                <c:pt idx="96">
                  <c:v>1.2000000000000009E-2</c:v>
                </c:pt>
                <c:pt idx="97">
                  <c:v>1.2125000000000009E-2</c:v>
                </c:pt>
                <c:pt idx="98">
                  <c:v>1.2250000000000009E-2</c:v>
                </c:pt>
                <c:pt idx="99">
                  <c:v>1.2375000000000009E-2</c:v>
                </c:pt>
                <c:pt idx="100">
                  <c:v>1.2500000000000009E-2</c:v>
                </c:pt>
                <c:pt idx="101">
                  <c:v>1.2625000000000009E-2</c:v>
                </c:pt>
                <c:pt idx="102">
                  <c:v>1.275000000000001E-2</c:v>
                </c:pt>
                <c:pt idx="103">
                  <c:v>1.287500000000001E-2</c:v>
                </c:pt>
                <c:pt idx="104">
                  <c:v>1.300000000000001E-2</c:v>
                </c:pt>
                <c:pt idx="105">
                  <c:v>1.312500000000001E-2</c:v>
                </c:pt>
                <c:pt idx="106">
                  <c:v>1.325000000000001E-2</c:v>
                </c:pt>
                <c:pt idx="107">
                  <c:v>1.337500000000001E-2</c:v>
                </c:pt>
                <c:pt idx="108">
                  <c:v>1.350000000000001E-2</c:v>
                </c:pt>
                <c:pt idx="109">
                  <c:v>1.362500000000001E-2</c:v>
                </c:pt>
                <c:pt idx="110">
                  <c:v>1.375000000000001E-2</c:v>
                </c:pt>
                <c:pt idx="111">
                  <c:v>1.3875000000000011E-2</c:v>
                </c:pt>
                <c:pt idx="112">
                  <c:v>1.4000000000000011E-2</c:v>
                </c:pt>
                <c:pt idx="113">
                  <c:v>1.4125000000000011E-2</c:v>
                </c:pt>
                <c:pt idx="114">
                  <c:v>1.4250000000000011E-2</c:v>
                </c:pt>
                <c:pt idx="115">
                  <c:v>1.4375000000000011E-2</c:v>
                </c:pt>
                <c:pt idx="116">
                  <c:v>1.4500000000000011E-2</c:v>
                </c:pt>
                <c:pt idx="117">
                  <c:v>1.4625000000000011E-2</c:v>
                </c:pt>
                <c:pt idx="118">
                  <c:v>1.4750000000000011E-2</c:v>
                </c:pt>
                <c:pt idx="119">
                  <c:v>1.4875000000000011E-2</c:v>
                </c:pt>
                <c:pt idx="120">
                  <c:v>1.5000000000000012E-2</c:v>
                </c:pt>
                <c:pt idx="121">
                  <c:v>1.5125000000000012E-2</c:v>
                </c:pt>
                <c:pt idx="122">
                  <c:v>1.5250000000000012E-2</c:v>
                </c:pt>
                <c:pt idx="123">
                  <c:v>1.5375000000000012E-2</c:v>
                </c:pt>
                <c:pt idx="124">
                  <c:v>1.5500000000000012E-2</c:v>
                </c:pt>
                <c:pt idx="125">
                  <c:v>1.562500000000001E-2</c:v>
                </c:pt>
                <c:pt idx="126">
                  <c:v>1.5750000000000011E-2</c:v>
                </c:pt>
                <c:pt idx="127">
                  <c:v>1.5875000000000011E-2</c:v>
                </c:pt>
                <c:pt idx="128">
                  <c:v>1.6000000000000011E-2</c:v>
                </c:pt>
                <c:pt idx="129">
                  <c:v>1.6125000000000011E-2</c:v>
                </c:pt>
                <c:pt idx="130">
                  <c:v>1.6250000000000011E-2</c:v>
                </c:pt>
                <c:pt idx="131">
                  <c:v>1.6375000000000011E-2</c:v>
                </c:pt>
                <c:pt idx="132">
                  <c:v>1.6500000000000011E-2</c:v>
                </c:pt>
                <c:pt idx="133">
                  <c:v>1.6625000000000011E-2</c:v>
                </c:pt>
                <c:pt idx="134">
                  <c:v>1.6750000000000011E-2</c:v>
                </c:pt>
                <c:pt idx="135">
                  <c:v>1.6875000000000012E-2</c:v>
                </c:pt>
                <c:pt idx="136">
                  <c:v>1.7000000000000012E-2</c:v>
                </c:pt>
                <c:pt idx="137">
                  <c:v>1.7125000000000012E-2</c:v>
                </c:pt>
                <c:pt idx="138">
                  <c:v>1.7250000000000012E-2</c:v>
                </c:pt>
                <c:pt idx="139">
                  <c:v>1.7375000000000012E-2</c:v>
                </c:pt>
                <c:pt idx="140">
                  <c:v>1.7500000000000012E-2</c:v>
                </c:pt>
                <c:pt idx="141">
                  <c:v>1.7625000000000012E-2</c:v>
                </c:pt>
                <c:pt idx="142">
                  <c:v>1.7750000000000012E-2</c:v>
                </c:pt>
                <c:pt idx="143">
                  <c:v>1.7875000000000012E-2</c:v>
                </c:pt>
                <c:pt idx="144">
                  <c:v>1.8000000000000013E-2</c:v>
                </c:pt>
                <c:pt idx="145">
                  <c:v>1.8125000000000013E-2</c:v>
                </c:pt>
                <c:pt idx="146">
                  <c:v>1.8250000000000013E-2</c:v>
                </c:pt>
                <c:pt idx="147">
                  <c:v>1.8375000000000013E-2</c:v>
                </c:pt>
                <c:pt idx="148">
                  <c:v>1.8500000000000013E-2</c:v>
                </c:pt>
                <c:pt idx="149">
                  <c:v>1.8625000000000013E-2</c:v>
                </c:pt>
                <c:pt idx="150">
                  <c:v>1.8750000000000013E-2</c:v>
                </c:pt>
                <c:pt idx="151">
                  <c:v>1.8875000000000013E-2</c:v>
                </c:pt>
                <c:pt idx="152">
                  <c:v>1.9000000000000013E-2</c:v>
                </c:pt>
                <c:pt idx="153">
                  <c:v>1.9125000000000014E-2</c:v>
                </c:pt>
                <c:pt idx="154">
                  <c:v>1.9250000000000014E-2</c:v>
                </c:pt>
                <c:pt idx="155">
                  <c:v>1.9375000000000014E-2</c:v>
                </c:pt>
                <c:pt idx="156">
                  <c:v>1.9500000000000014E-2</c:v>
                </c:pt>
                <c:pt idx="157">
                  <c:v>1.9625000000000014E-2</c:v>
                </c:pt>
                <c:pt idx="158">
                  <c:v>1.9750000000000014E-2</c:v>
                </c:pt>
                <c:pt idx="159">
                  <c:v>1.9875000000000014E-2</c:v>
                </c:pt>
                <c:pt idx="160">
                  <c:v>2.0000000000000014E-2</c:v>
                </c:pt>
                <c:pt idx="161">
                  <c:v>2.0125000000000014E-2</c:v>
                </c:pt>
                <c:pt idx="162">
                  <c:v>2.0250000000000015E-2</c:v>
                </c:pt>
                <c:pt idx="163">
                  <c:v>2.0375000000000015E-2</c:v>
                </c:pt>
                <c:pt idx="164">
                  <c:v>2.0500000000000015E-2</c:v>
                </c:pt>
                <c:pt idx="165">
                  <c:v>2.0625000000000015E-2</c:v>
                </c:pt>
                <c:pt idx="166">
                  <c:v>2.0750000000000015E-2</c:v>
                </c:pt>
                <c:pt idx="167">
                  <c:v>2.0875000000000015E-2</c:v>
                </c:pt>
                <c:pt idx="168">
                  <c:v>2.1000000000000015E-2</c:v>
                </c:pt>
                <c:pt idx="169">
                  <c:v>2.1125000000000015E-2</c:v>
                </c:pt>
                <c:pt idx="170">
                  <c:v>2.1250000000000015E-2</c:v>
                </c:pt>
                <c:pt idx="171">
                  <c:v>2.1375000000000016E-2</c:v>
                </c:pt>
                <c:pt idx="172">
                  <c:v>2.1500000000000016E-2</c:v>
                </c:pt>
                <c:pt idx="173">
                  <c:v>2.1625000000000016E-2</c:v>
                </c:pt>
                <c:pt idx="174">
                  <c:v>2.1750000000000016E-2</c:v>
                </c:pt>
                <c:pt idx="175">
                  <c:v>2.1875000000000016E-2</c:v>
                </c:pt>
                <c:pt idx="176">
                  <c:v>2.2000000000000016E-2</c:v>
                </c:pt>
                <c:pt idx="177">
                  <c:v>2.2125000000000016E-2</c:v>
                </c:pt>
                <c:pt idx="178">
                  <c:v>2.2250000000000016E-2</c:v>
                </c:pt>
                <c:pt idx="179">
                  <c:v>2.2375000000000016E-2</c:v>
                </c:pt>
                <c:pt idx="180">
                  <c:v>2.2500000000000017E-2</c:v>
                </c:pt>
                <c:pt idx="181">
                  <c:v>2.2625000000000017E-2</c:v>
                </c:pt>
                <c:pt idx="182">
                  <c:v>2.2750000000000017E-2</c:v>
                </c:pt>
                <c:pt idx="183">
                  <c:v>2.2875000000000017E-2</c:v>
                </c:pt>
                <c:pt idx="184">
                  <c:v>2.3000000000000017E-2</c:v>
                </c:pt>
                <c:pt idx="185">
                  <c:v>2.3125000000000017E-2</c:v>
                </c:pt>
                <c:pt idx="186">
                  <c:v>2.3250000000000017E-2</c:v>
                </c:pt>
                <c:pt idx="187">
                  <c:v>2.3375000000000017E-2</c:v>
                </c:pt>
                <c:pt idx="188">
                  <c:v>2.3500000000000017E-2</c:v>
                </c:pt>
                <c:pt idx="189">
                  <c:v>2.3625000000000018E-2</c:v>
                </c:pt>
                <c:pt idx="190">
                  <c:v>2.3750000000000018E-2</c:v>
                </c:pt>
                <c:pt idx="191">
                  <c:v>2.3875000000000018E-2</c:v>
                </c:pt>
                <c:pt idx="192">
                  <c:v>2.4000000000000018E-2</c:v>
                </c:pt>
                <c:pt idx="193">
                  <c:v>2.4125000000000018E-2</c:v>
                </c:pt>
                <c:pt idx="194">
                  <c:v>2.4250000000000018E-2</c:v>
                </c:pt>
                <c:pt idx="195">
                  <c:v>2.4375000000000018E-2</c:v>
                </c:pt>
                <c:pt idx="196">
                  <c:v>2.4500000000000018E-2</c:v>
                </c:pt>
                <c:pt idx="197">
                  <c:v>2.4625000000000018E-2</c:v>
                </c:pt>
                <c:pt idx="198">
                  <c:v>2.4750000000000019E-2</c:v>
                </c:pt>
                <c:pt idx="199">
                  <c:v>2.4875000000000019E-2</c:v>
                </c:pt>
                <c:pt idx="200">
                  <c:v>2.5000000000000019E-2</c:v>
                </c:pt>
                <c:pt idx="201">
                  <c:v>2.5125000000000019E-2</c:v>
                </c:pt>
                <c:pt idx="202">
                  <c:v>2.5250000000000019E-2</c:v>
                </c:pt>
                <c:pt idx="203">
                  <c:v>2.5375000000000019E-2</c:v>
                </c:pt>
                <c:pt idx="204">
                  <c:v>2.5500000000000019E-2</c:v>
                </c:pt>
                <c:pt idx="205">
                  <c:v>2.5625000000000019E-2</c:v>
                </c:pt>
                <c:pt idx="206">
                  <c:v>2.5750000000000019E-2</c:v>
                </c:pt>
                <c:pt idx="207">
                  <c:v>2.587500000000002E-2</c:v>
                </c:pt>
                <c:pt idx="208">
                  <c:v>2.600000000000002E-2</c:v>
                </c:pt>
                <c:pt idx="209">
                  <c:v>2.612500000000002E-2</c:v>
                </c:pt>
                <c:pt idx="210">
                  <c:v>2.625000000000002E-2</c:v>
                </c:pt>
                <c:pt idx="211">
                  <c:v>2.637500000000002E-2</c:v>
                </c:pt>
                <c:pt idx="212">
                  <c:v>2.650000000000002E-2</c:v>
                </c:pt>
                <c:pt idx="213">
                  <c:v>2.662500000000002E-2</c:v>
                </c:pt>
                <c:pt idx="214">
                  <c:v>2.675000000000002E-2</c:v>
                </c:pt>
                <c:pt idx="215">
                  <c:v>2.687500000000002E-2</c:v>
                </c:pt>
                <c:pt idx="216">
                  <c:v>2.7000000000000021E-2</c:v>
                </c:pt>
                <c:pt idx="217">
                  <c:v>2.7125000000000021E-2</c:v>
                </c:pt>
                <c:pt idx="218">
                  <c:v>2.7250000000000021E-2</c:v>
                </c:pt>
                <c:pt idx="219">
                  <c:v>2.7375000000000021E-2</c:v>
                </c:pt>
                <c:pt idx="220">
                  <c:v>2.7500000000000021E-2</c:v>
                </c:pt>
                <c:pt idx="221">
                  <c:v>2.7625000000000021E-2</c:v>
                </c:pt>
                <c:pt idx="222">
                  <c:v>2.7750000000000021E-2</c:v>
                </c:pt>
                <c:pt idx="223">
                  <c:v>2.7875000000000021E-2</c:v>
                </c:pt>
                <c:pt idx="224">
                  <c:v>2.8000000000000021E-2</c:v>
                </c:pt>
                <c:pt idx="225">
                  <c:v>2.8125000000000022E-2</c:v>
                </c:pt>
                <c:pt idx="226">
                  <c:v>2.8250000000000022E-2</c:v>
                </c:pt>
                <c:pt idx="227">
                  <c:v>2.8375000000000022E-2</c:v>
                </c:pt>
                <c:pt idx="228">
                  <c:v>2.8500000000000022E-2</c:v>
                </c:pt>
                <c:pt idx="229">
                  <c:v>2.8625000000000022E-2</c:v>
                </c:pt>
                <c:pt idx="230">
                  <c:v>2.8750000000000022E-2</c:v>
                </c:pt>
                <c:pt idx="231">
                  <c:v>2.8875000000000022E-2</c:v>
                </c:pt>
                <c:pt idx="232">
                  <c:v>2.9000000000000022E-2</c:v>
                </c:pt>
                <c:pt idx="233">
                  <c:v>2.9125000000000022E-2</c:v>
                </c:pt>
                <c:pt idx="234">
                  <c:v>2.9250000000000023E-2</c:v>
                </c:pt>
                <c:pt idx="235">
                  <c:v>2.9375000000000023E-2</c:v>
                </c:pt>
                <c:pt idx="236">
                  <c:v>2.9500000000000023E-2</c:v>
                </c:pt>
                <c:pt idx="237">
                  <c:v>2.9625000000000023E-2</c:v>
                </c:pt>
                <c:pt idx="238">
                  <c:v>2.9750000000000023E-2</c:v>
                </c:pt>
                <c:pt idx="239">
                  <c:v>2.9875000000000023E-2</c:v>
                </c:pt>
                <c:pt idx="240">
                  <c:v>3.0000000000000023E-2</c:v>
                </c:pt>
                <c:pt idx="241">
                  <c:v>3.0125000000000023E-2</c:v>
                </c:pt>
                <c:pt idx="242">
                  <c:v>3.0250000000000023E-2</c:v>
                </c:pt>
                <c:pt idx="243">
                  <c:v>3.0375000000000024E-2</c:v>
                </c:pt>
                <c:pt idx="244">
                  <c:v>3.0500000000000024E-2</c:v>
                </c:pt>
                <c:pt idx="245">
                  <c:v>3.0625000000000024E-2</c:v>
                </c:pt>
                <c:pt idx="246">
                  <c:v>3.0750000000000024E-2</c:v>
                </c:pt>
                <c:pt idx="247">
                  <c:v>3.0875000000000024E-2</c:v>
                </c:pt>
                <c:pt idx="248">
                  <c:v>3.1000000000000024E-2</c:v>
                </c:pt>
                <c:pt idx="249">
                  <c:v>3.1125000000000024E-2</c:v>
                </c:pt>
                <c:pt idx="250">
                  <c:v>3.1250000000000021E-2</c:v>
                </c:pt>
                <c:pt idx="251">
                  <c:v>3.1375000000000021E-2</c:v>
                </c:pt>
                <c:pt idx="252">
                  <c:v>3.1500000000000021E-2</c:v>
                </c:pt>
                <c:pt idx="253">
                  <c:v>3.1625000000000021E-2</c:v>
                </c:pt>
                <c:pt idx="254">
                  <c:v>3.1750000000000021E-2</c:v>
                </c:pt>
                <c:pt idx="255">
                  <c:v>3.1875000000000021E-2</c:v>
                </c:pt>
                <c:pt idx="256">
                  <c:v>3.2000000000000021E-2</c:v>
                </c:pt>
                <c:pt idx="257">
                  <c:v>3.2125000000000022E-2</c:v>
                </c:pt>
                <c:pt idx="258">
                  <c:v>3.2250000000000022E-2</c:v>
                </c:pt>
                <c:pt idx="259">
                  <c:v>3.2375000000000022E-2</c:v>
                </c:pt>
                <c:pt idx="260">
                  <c:v>3.2500000000000022E-2</c:v>
                </c:pt>
                <c:pt idx="261">
                  <c:v>3.2625000000000022E-2</c:v>
                </c:pt>
                <c:pt idx="262">
                  <c:v>3.2750000000000022E-2</c:v>
                </c:pt>
                <c:pt idx="263">
                  <c:v>3.2875000000000022E-2</c:v>
                </c:pt>
                <c:pt idx="264">
                  <c:v>3.3000000000000022E-2</c:v>
                </c:pt>
                <c:pt idx="265">
                  <c:v>3.3125000000000022E-2</c:v>
                </c:pt>
                <c:pt idx="266">
                  <c:v>3.3250000000000023E-2</c:v>
                </c:pt>
                <c:pt idx="267">
                  <c:v>3.3375000000000023E-2</c:v>
                </c:pt>
                <c:pt idx="268">
                  <c:v>3.3500000000000023E-2</c:v>
                </c:pt>
                <c:pt idx="269">
                  <c:v>3.3625000000000023E-2</c:v>
                </c:pt>
                <c:pt idx="270">
                  <c:v>3.3750000000000023E-2</c:v>
                </c:pt>
                <c:pt idx="271">
                  <c:v>3.3875000000000023E-2</c:v>
                </c:pt>
                <c:pt idx="272">
                  <c:v>3.4000000000000023E-2</c:v>
                </c:pt>
                <c:pt idx="273">
                  <c:v>3.4125000000000023E-2</c:v>
                </c:pt>
                <c:pt idx="274">
                  <c:v>3.4250000000000023E-2</c:v>
                </c:pt>
                <c:pt idx="275">
                  <c:v>3.4375000000000024E-2</c:v>
                </c:pt>
                <c:pt idx="276">
                  <c:v>3.4500000000000024E-2</c:v>
                </c:pt>
                <c:pt idx="277">
                  <c:v>3.4625000000000024E-2</c:v>
                </c:pt>
                <c:pt idx="278">
                  <c:v>3.4750000000000024E-2</c:v>
                </c:pt>
                <c:pt idx="279">
                  <c:v>3.4875000000000024E-2</c:v>
                </c:pt>
                <c:pt idx="280">
                  <c:v>3.5000000000000024E-2</c:v>
                </c:pt>
                <c:pt idx="281">
                  <c:v>3.5125000000000024E-2</c:v>
                </c:pt>
                <c:pt idx="282">
                  <c:v>3.5250000000000024E-2</c:v>
                </c:pt>
                <c:pt idx="283">
                  <c:v>3.5375000000000024E-2</c:v>
                </c:pt>
                <c:pt idx="284">
                  <c:v>3.5500000000000025E-2</c:v>
                </c:pt>
                <c:pt idx="285">
                  <c:v>3.5625000000000025E-2</c:v>
                </c:pt>
                <c:pt idx="286">
                  <c:v>3.5750000000000025E-2</c:v>
                </c:pt>
                <c:pt idx="287">
                  <c:v>3.5875000000000025E-2</c:v>
                </c:pt>
                <c:pt idx="288">
                  <c:v>3.6000000000000025E-2</c:v>
                </c:pt>
                <c:pt idx="289">
                  <c:v>3.6125000000000025E-2</c:v>
                </c:pt>
                <c:pt idx="290">
                  <c:v>3.6250000000000025E-2</c:v>
                </c:pt>
                <c:pt idx="291">
                  <c:v>3.6375000000000025E-2</c:v>
                </c:pt>
                <c:pt idx="292">
                  <c:v>3.6500000000000025E-2</c:v>
                </c:pt>
                <c:pt idx="293">
                  <c:v>3.6625000000000026E-2</c:v>
                </c:pt>
                <c:pt idx="294">
                  <c:v>3.6750000000000026E-2</c:v>
                </c:pt>
                <c:pt idx="295">
                  <c:v>3.6875000000000026E-2</c:v>
                </c:pt>
                <c:pt idx="296">
                  <c:v>3.7000000000000026E-2</c:v>
                </c:pt>
                <c:pt idx="297">
                  <c:v>3.7125000000000026E-2</c:v>
                </c:pt>
                <c:pt idx="298">
                  <c:v>3.7250000000000026E-2</c:v>
                </c:pt>
                <c:pt idx="299">
                  <c:v>3.7375000000000026E-2</c:v>
                </c:pt>
                <c:pt idx="300">
                  <c:v>3.7500000000000026E-2</c:v>
                </c:pt>
                <c:pt idx="301">
                  <c:v>3.7625000000000026E-2</c:v>
                </c:pt>
                <c:pt idx="302">
                  <c:v>3.7750000000000027E-2</c:v>
                </c:pt>
                <c:pt idx="303">
                  <c:v>3.7875000000000027E-2</c:v>
                </c:pt>
                <c:pt idx="304">
                  <c:v>3.8000000000000027E-2</c:v>
                </c:pt>
                <c:pt idx="305">
                  <c:v>3.8125000000000027E-2</c:v>
                </c:pt>
                <c:pt idx="306">
                  <c:v>3.8250000000000027E-2</c:v>
                </c:pt>
                <c:pt idx="307">
                  <c:v>3.8375000000000027E-2</c:v>
                </c:pt>
                <c:pt idx="308">
                  <c:v>3.8500000000000027E-2</c:v>
                </c:pt>
                <c:pt idx="309">
                  <c:v>3.8625000000000027E-2</c:v>
                </c:pt>
                <c:pt idx="310">
                  <c:v>3.8750000000000027E-2</c:v>
                </c:pt>
                <c:pt idx="311">
                  <c:v>3.8875000000000028E-2</c:v>
                </c:pt>
                <c:pt idx="312">
                  <c:v>3.9000000000000028E-2</c:v>
                </c:pt>
                <c:pt idx="313">
                  <c:v>3.9125000000000028E-2</c:v>
                </c:pt>
                <c:pt idx="314">
                  <c:v>3.9250000000000028E-2</c:v>
                </c:pt>
                <c:pt idx="315">
                  <c:v>3.9375000000000028E-2</c:v>
                </c:pt>
                <c:pt idx="316">
                  <c:v>3.9500000000000028E-2</c:v>
                </c:pt>
                <c:pt idx="317">
                  <c:v>3.9625000000000028E-2</c:v>
                </c:pt>
                <c:pt idx="318">
                  <c:v>3.9750000000000028E-2</c:v>
                </c:pt>
                <c:pt idx="319">
                  <c:v>3.9875000000000028E-2</c:v>
                </c:pt>
                <c:pt idx="320">
                  <c:v>4.0000000000000029E-2</c:v>
                </c:pt>
                <c:pt idx="321">
                  <c:v>4.0125000000000029E-2</c:v>
                </c:pt>
                <c:pt idx="322">
                  <c:v>4.0250000000000029E-2</c:v>
                </c:pt>
                <c:pt idx="323">
                  <c:v>4.0375000000000029E-2</c:v>
                </c:pt>
                <c:pt idx="324">
                  <c:v>4.0500000000000029E-2</c:v>
                </c:pt>
                <c:pt idx="325">
                  <c:v>4.0625000000000029E-2</c:v>
                </c:pt>
                <c:pt idx="326">
                  <c:v>4.0750000000000029E-2</c:v>
                </c:pt>
                <c:pt idx="327">
                  <c:v>4.0875000000000029E-2</c:v>
                </c:pt>
                <c:pt idx="328">
                  <c:v>4.1000000000000029E-2</c:v>
                </c:pt>
                <c:pt idx="329">
                  <c:v>4.112500000000003E-2</c:v>
                </c:pt>
                <c:pt idx="330">
                  <c:v>4.125000000000003E-2</c:v>
                </c:pt>
                <c:pt idx="331">
                  <c:v>4.137500000000003E-2</c:v>
                </c:pt>
                <c:pt idx="332">
                  <c:v>4.150000000000003E-2</c:v>
                </c:pt>
                <c:pt idx="333">
                  <c:v>4.162500000000003E-2</c:v>
                </c:pt>
                <c:pt idx="334">
                  <c:v>4.175000000000003E-2</c:v>
                </c:pt>
                <c:pt idx="335">
                  <c:v>4.187500000000003E-2</c:v>
                </c:pt>
                <c:pt idx="336">
                  <c:v>4.200000000000003E-2</c:v>
                </c:pt>
                <c:pt idx="337">
                  <c:v>4.212500000000003E-2</c:v>
                </c:pt>
                <c:pt idx="338">
                  <c:v>4.2250000000000031E-2</c:v>
                </c:pt>
                <c:pt idx="339">
                  <c:v>4.2375000000000031E-2</c:v>
                </c:pt>
                <c:pt idx="340">
                  <c:v>4.2500000000000031E-2</c:v>
                </c:pt>
                <c:pt idx="341">
                  <c:v>4.2625000000000031E-2</c:v>
                </c:pt>
                <c:pt idx="342">
                  <c:v>4.2750000000000031E-2</c:v>
                </c:pt>
                <c:pt idx="343">
                  <c:v>4.2875000000000031E-2</c:v>
                </c:pt>
                <c:pt idx="344">
                  <c:v>4.3000000000000031E-2</c:v>
                </c:pt>
                <c:pt idx="345">
                  <c:v>4.3125000000000031E-2</c:v>
                </c:pt>
                <c:pt idx="346">
                  <c:v>4.3250000000000031E-2</c:v>
                </c:pt>
                <c:pt idx="347">
                  <c:v>4.3375000000000032E-2</c:v>
                </c:pt>
                <c:pt idx="348">
                  <c:v>4.3500000000000032E-2</c:v>
                </c:pt>
                <c:pt idx="349">
                  <c:v>4.3625000000000032E-2</c:v>
                </c:pt>
                <c:pt idx="350">
                  <c:v>4.3750000000000032E-2</c:v>
                </c:pt>
                <c:pt idx="351">
                  <c:v>4.3875000000000032E-2</c:v>
                </c:pt>
                <c:pt idx="352">
                  <c:v>4.4000000000000032E-2</c:v>
                </c:pt>
                <c:pt idx="353">
                  <c:v>4.4125000000000032E-2</c:v>
                </c:pt>
                <c:pt idx="354">
                  <c:v>4.4250000000000032E-2</c:v>
                </c:pt>
                <c:pt idx="355">
                  <c:v>4.4375000000000032E-2</c:v>
                </c:pt>
                <c:pt idx="356">
                  <c:v>4.4500000000000033E-2</c:v>
                </c:pt>
                <c:pt idx="357">
                  <c:v>4.4625000000000033E-2</c:v>
                </c:pt>
                <c:pt idx="358">
                  <c:v>4.4750000000000033E-2</c:v>
                </c:pt>
                <c:pt idx="359">
                  <c:v>4.4875000000000033E-2</c:v>
                </c:pt>
                <c:pt idx="360">
                  <c:v>4.5000000000000033E-2</c:v>
                </c:pt>
                <c:pt idx="361">
                  <c:v>4.5125000000000033E-2</c:v>
                </c:pt>
                <c:pt idx="362">
                  <c:v>4.5250000000000033E-2</c:v>
                </c:pt>
                <c:pt idx="363">
                  <c:v>4.5375000000000033E-2</c:v>
                </c:pt>
                <c:pt idx="364">
                  <c:v>4.5500000000000033E-2</c:v>
                </c:pt>
                <c:pt idx="365">
                  <c:v>4.5625000000000034E-2</c:v>
                </c:pt>
                <c:pt idx="366">
                  <c:v>4.5750000000000034E-2</c:v>
                </c:pt>
                <c:pt idx="367">
                  <c:v>4.5875000000000034E-2</c:v>
                </c:pt>
                <c:pt idx="368">
                  <c:v>4.6000000000000034E-2</c:v>
                </c:pt>
                <c:pt idx="369">
                  <c:v>4.6125000000000034E-2</c:v>
                </c:pt>
                <c:pt idx="370">
                  <c:v>4.6250000000000034E-2</c:v>
                </c:pt>
                <c:pt idx="371">
                  <c:v>4.6375000000000034E-2</c:v>
                </c:pt>
                <c:pt idx="372">
                  <c:v>4.6500000000000034E-2</c:v>
                </c:pt>
                <c:pt idx="373">
                  <c:v>4.6625000000000034E-2</c:v>
                </c:pt>
                <c:pt idx="374">
                  <c:v>4.6750000000000035E-2</c:v>
                </c:pt>
                <c:pt idx="375">
                  <c:v>4.6875000000000035E-2</c:v>
                </c:pt>
                <c:pt idx="376">
                  <c:v>4.7000000000000035E-2</c:v>
                </c:pt>
                <c:pt idx="377">
                  <c:v>4.7125000000000035E-2</c:v>
                </c:pt>
                <c:pt idx="378">
                  <c:v>4.7250000000000035E-2</c:v>
                </c:pt>
                <c:pt idx="379">
                  <c:v>4.7375000000000035E-2</c:v>
                </c:pt>
                <c:pt idx="380">
                  <c:v>4.7500000000000035E-2</c:v>
                </c:pt>
                <c:pt idx="381">
                  <c:v>4.7625000000000035E-2</c:v>
                </c:pt>
                <c:pt idx="382">
                  <c:v>4.7750000000000035E-2</c:v>
                </c:pt>
                <c:pt idx="383">
                  <c:v>4.7875000000000036E-2</c:v>
                </c:pt>
                <c:pt idx="384">
                  <c:v>4.8000000000000036E-2</c:v>
                </c:pt>
                <c:pt idx="385">
                  <c:v>4.8125000000000036E-2</c:v>
                </c:pt>
                <c:pt idx="386">
                  <c:v>4.8250000000000036E-2</c:v>
                </c:pt>
                <c:pt idx="387">
                  <c:v>4.8375000000000036E-2</c:v>
                </c:pt>
                <c:pt idx="388">
                  <c:v>4.8500000000000036E-2</c:v>
                </c:pt>
                <c:pt idx="389">
                  <c:v>4.8625000000000036E-2</c:v>
                </c:pt>
                <c:pt idx="390">
                  <c:v>4.8750000000000036E-2</c:v>
                </c:pt>
                <c:pt idx="391">
                  <c:v>4.8875000000000036E-2</c:v>
                </c:pt>
                <c:pt idx="392">
                  <c:v>4.9000000000000037E-2</c:v>
                </c:pt>
                <c:pt idx="393">
                  <c:v>4.9125000000000037E-2</c:v>
                </c:pt>
                <c:pt idx="394">
                  <c:v>4.9250000000000037E-2</c:v>
                </c:pt>
                <c:pt idx="395">
                  <c:v>4.9375000000000037E-2</c:v>
                </c:pt>
                <c:pt idx="396">
                  <c:v>4.9500000000000037E-2</c:v>
                </c:pt>
                <c:pt idx="397">
                  <c:v>4.9625000000000037E-2</c:v>
                </c:pt>
                <c:pt idx="398">
                  <c:v>4.9750000000000037E-2</c:v>
                </c:pt>
                <c:pt idx="399">
                  <c:v>4.9875000000000037E-2</c:v>
                </c:pt>
                <c:pt idx="400">
                  <c:v>5.0000000000000037E-2</c:v>
                </c:pt>
                <c:pt idx="401">
                  <c:v>5.0125000000000038E-2</c:v>
                </c:pt>
                <c:pt idx="402">
                  <c:v>5.0250000000000038E-2</c:v>
                </c:pt>
                <c:pt idx="403">
                  <c:v>5.0375000000000038E-2</c:v>
                </c:pt>
                <c:pt idx="404">
                  <c:v>5.0500000000000038E-2</c:v>
                </c:pt>
                <c:pt idx="405">
                  <c:v>5.0625000000000038E-2</c:v>
                </c:pt>
                <c:pt idx="406">
                  <c:v>5.0750000000000038E-2</c:v>
                </c:pt>
                <c:pt idx="407">
                  <c:v>5.0875000000000038E-2</c:v>
                </c:pt>
                <c:pt idx="408">
                  <c:v>5.1000000000000038E-2</c:v>
                </c:pt>
                <c:pt idx="409">
                  <c:v>5.1125000000000038E-2</c:v>
                </c:pt>
                <c:pt idx="410">
                  <c:v>5.1250000000000039E-2</c:v>
                </c:pt>
                <c:pt idx="411">
                  <c:v>5.1375000000000039E-2</c:v>
                </c:pt>
                <c:pt idx="412">
                  <c:v>5.1500000000000039E-2</c:v>
                </c:pt>
                <c:pt idx="413">
                  <c:v>5.1625000000000039E-2</c:v>
                </c:pt>
                <c:pt idx="414">
                  <c:v>5.1750000000000039E-2</c:v>
                </c:pt>
                <c:pt idx="415">
                  <c:v>5.1875000000000039E-2</c:v>
                </c:pt>
                <c:pt idx="416">
                  <c:v>5.2000000000000039E-2</c:v>
                </c:pt>
                <c:pt idx="417">
                  <c:v>5.2125000000000039E-2</c:v>
                </c:pt>
                <c:pt idx="418">
                  <c:v>5.2250000000000039E-2</c:v>
                </c:pt>
                <c:pt idx="419">
                  <c:v>5.237500000000004E-2</c:v>
                </c:pt>
                <c:pt idx="420">
                  <c:v>5.250000000000004E-2</c:v>
                </c:pt>
                <c:pt idx="421">
                  <c:v>5.262500000000004E-2</c:v>
                </c:pt>
                <c:pt idx="422">
                  <c:v>5.275000000000004E-2</c:v>
                </c:pt>
                <c:pt idx="423">
                  <c:v>5.287500000000004E-2</c:v>
                </c:pt>
                <c:pt idx="424">
                  <c:v>5.300000000000004E-2</c:v>
                </c:pt>
                <c:pt idx="425">
                  <c:v>5.312500000000004E-2</c:v>
                </c:pt>
                <c:pt idx="426">
                  <c:v>5.325000000000004E-2</c:v>
                </c:pt>
                <c:pt idx="427">
                  <c:v>5.337500000000004E-2</c:v>
                </c:pt>
                <c:pt idx="428">
                  <c:v>5.3500000000000041E-2</c:v>
                </c:pt>
                <c:pt idx="429">
                  <c:v>5.3625000000000041E-2</c:v>
                </c:pt>
                <c:pt idx="430">
                  <c:v>5.3750000000000041E-2</c:v>
                </c:pt>
                <c:pt idx="431">
                  <c:v>5.3875000000000041E-2</c:v>
                </c:pt>
                <c:pt idx="432">
                  <c:v>5.4000000000000041E-2</c:v>
                </c:pt>
                <c:pt idx="433">
                  <c:v>5.4125000000000041E-2</c:v>
                </c:pt>
                <c:pt idx="434">
                  <c:v>5.4250000000000041E-2</c:v>
                </c:pt>
                <c:pt idx="435">
                  <c:v>5.4375000000000041E-2</c:v>
                </c:pt>
                <c:pt idx="436">
                  <c:v>5.4500000000000041E-2</c:v>
                </c:pt>
                <c:pt idx="437">
                  <c:v>5.4625000000000042E-2</c:v>
                </c:pt>
                <c:pt idx="438">
                  <c:v>5.4750000000000042E-2</c:v>
                </c:pt>
                <c:pt idx="439">
                  <c:v>5.4875000000000042E-2</c:v>
                </c:pt>
                <c:pt idx="440">
                  <c:v>5.5000000000000042E-2</c:v>
                </c:pt>
                <c:pt idx="441">
                  <c:v>5.5125000000000042E-2</c:v>
                </c:pt>
                <c:pt idx="442">
                  <c:v>5.5250000000000042E-2</c:v>
                </c:pt>
                <c:pt idx="443">
                  <c:v>5.5375000000000042E-2</c:v>
                </c:pt>
                <c:pt idx="444">
                  <c:v>5.5500000000000042E-2</c:v>
                </c:pt>
                <c:pt idx="445">
                  <c:v>5.5625000000000042E-2</c:v>
                </c:pt>
                <c:pt idx="446">
                  <c:v>5.5750000000000043E-2</c:v>
                </c:pt>
                <c:pt idx="447">
                  <c:v>5.5875000000000043E-2</c:v>
                </c:pt>
                <c:pt idx="448">
                  <c:v>5.6000000000000043E-2</c:v>
                </c:pt>
                <c:pt idx="449">
                  <c:v>5.6125000000000043E-2</c:v>
                </c:pt>
                <c:pt idx="450">
                  <c:v>5.6250000000000043E-2</c:v>
                </c:pt>
                <c:pt idx="451">
                  <c:v>5.6375000000000043E-2</c:v>
                </c:pt>
                <c:pt idx="452">
                  <c:v>5.6500000000000043E-2</c:v>
                </c:pt>
                <c:pt idx="453">
                  <c:v>5.6625000000000043E-2</c:v>
                </c:pt>
                <c:pt idx="454">
                  <c:v>5.6750000000000043E-2</c:v>
                </c:pt>
                <c:pt idx="455">
                  <c:v>5.6875000000000044E-2</c:v>
                </c:pt>
                <c:pt idx="456">
                  <c:v>5.7000000000000044E-2</c:v>
                </c:pt>
                <c:pt idx="457">
                  <c:v>5.7125000000000044E-2</c:v>
                </c:pt>
                <c:pt idx="458">
                  <c:v>5.7250000000000044E-2</c:v>
                </c:pt>
                <c:pt idx="459">
                  <c:v>5.7375000000000044E-2</c:v>
                </c:pt>
                <c:pt idx="460">
                  <c:v>5.7500000000000044E-2</c:v>
                </c:pt>
                <c:pt idx="461">
                  <c:v>5.7625000000000044E-2</c:v>
                </c:pt>
                <c:pt idx="462">
                  <c:v>5.7750000000000044E-2</c:v>
                </c:pt>
                <c:pt idx="463">
                  <c:v>5.7875000000000044E-2</c:v>
                </c:pt>
                <c:pt idx="464">
                  <c:v>5.8000000000000045E-2</c:v>
                </c:pt>
                <c:pt idx="465">
                  <c:v>5.8125000000000045E-2</c:v>
                </c:pt>
                <c:pt idx="466">
                  <c:v>5.8250000000000045E-2</c:v>
                </c:pt>
                <c:pt idx="467">
                  <c:v>5.8375000000000045E-2</c:v>
                </c:pt>
                <c:pt idx="468">
                  <c:v>5.8500000000000045E-2</c:v>
                </c:pt>
                <c:pt idx="469">
                  <c:v>5.8625000000000045E-2</c:v>
                </c:pt>
                <c:pt idx="470">
                  <c:v>5.8750000000000045E-2</c:v>
                </c:pt>
                <c:pt idx="471">
                  <c:v>5.8875000000000045E-2</c:v>
                </c:pt>
                <c:pt idx="472">
                  <c:v>5.9000000000000045E-2</c:v>
                </c:pt>
                <c:pt idx="473">
                  <c:v>5.9125000000000046E-2</c:v>
                </c:pt>
                <c:pt idx="474">
                  <c:v>5.9250000000000046E-2</c:v>
                </c:pt>
                <c:pt idx="475">
                  <c:v>5.9375000000000046E-2</c:v>
                </c:pt>
                <c:pt idx="476">
                  <c:v>5.9500000000000046E-2</c:v>
                </c:pt>
                <c:pt idx="477">
                  <c:v>5.9625000000000046E-2</c:v>
                </c:pt>
                <c:pt idx="478">
                  <c:v>5.9750000000000046E-2</c:v>
                </c:pt>
                <c:pt idx="479">
                  <c:v>5.9875000000000046E-2</c:v>
                </c:pt>
                <c:pt idx="480">
                  <c:v>6.0000000000000046E-2</c:v>
                </c:pt>
                <c:pt idx="481">
                  <c:v>6.0125000000000046E-2</c:v>
                </c:pt>
                <c:pt idx="482">
                  <c:v>6.0250000000000047E-2</c:v>
                </c:pt>
                <c:pt idx="483">
                  <c:v>6.0375000000000047E-2</c:v>
                </c:pt>
                <c:pt idx="484">
                  <c:v>6.0500000000000047E-2</c:v>
                </c:pt>
                <c:pt idx="485">
                  <c:v>6.0625000000000047E-2</c:v>
                </c:pt>
                <c:pt idx="486">
                  <c:v>6.0750000000000047E-2</c:v>
                </c:pt>
                <c:pt idx="487">
                  <c:v>6.0875000000000047E-2</c:v>
                </c:pt>
                <c:pt idx="488">
                  <c:v>6.1000000000000047E-2</c:v>
                </c:pt>
                <c:pt idx="489">
                  <c:v>6.1125000000000047E-2</c:v>
                </c:pt>
                <c:pt idx="490">
                  <c:v>6.1250000000000047E-2</c:v>
                </c:pt>
                <c:pt idx="491">
                  <c:v>6.1375000000000048E-2</c:v>
                </c:pt>
                <c:pt idx="492">
                  <c:v>6.1500000000000048E-2</c:v>
                </c:pt>
                <c:pt idx="493">
                  <c:v>6.1625000000000048E-2</c:v>
                </c:pt>
                <c:pt idx="494">
                  <c:v>6.1750000000000048E-2</c:v>
                </c:pt>
                <c:pt idx="495">
                  <c:v>6.1875000000000048E-2</c:v>
                </c:pt>
                <c:pt idx="496">
                  <c:v>6.2000000000000048E-2</c:v>
                </c:pt>
                <c:pt idx="497">
                  <c:v>6.2125000000000048E-2</c:v>
                </c:pt>
                <c:pt idx="498">
                  <c:v>6.2250000000000048E-2</c:v>
                </c:pt>
                <c:pt idx="499">
                  <c:v>6.2375000000000048E-2</c:v>
                </c:pt>
                <c:pt idx="500">
                  <c:v>6.2500000000000042E-2</c:v>
                </c:pt>
                <c:pt idx="501">
                  <c:v>6.2625000000000042E-2</c:v>
                </c:pt>
                <c:pt idx="502">
                  <c:v>6.2750000000000042E-2</c:v>
                </c:pt>
                <c:pt idx="503">
                  <c:v>6.2875000000000042E-2</c:v>
                </c:pt>
                <c:pt idx="504">
                  <c:v>6.3000000000000042E-2</c:v>
                </c:pt>
                <c:pt idx="505">
                  <c:v>6.3125000000000042E-2</c:v>
                </c:pt>
                <c:pt idx="506">
                  <c:v>6.3250000000000042E-2</c:v>
                </c:pt>
                <c:pt idx="507">
                  <c:v>6.3375000000000042E-2</c:v>
                </c:pt>
                <c:pt idx="508">
                  <c:v>6.3500000000000043E-2</c:v>
                </c:pt>
                <c:pt idx="509">
                  <c:v>6.3625000000000043E-2</c:v>
                </c:pt>
                <c:pt idx="510">
                  <c:v>6.3750000000000043E-2</c:v>
                </c:pt>
                <c:pt idx="511">
                  <c:v>6.3875000000000043E-2</c:v>
                </c:pt>
                <c:pt idx="512">
                  <c:v>6.4000000000000043E-2</c:v>
                </c:pt>
                <c:pt idx="513">
                  <c:v>6.4125000000000043E-2</c:v>
                </c:pt>
                <c:pt idx="514">
                  <c:v>6.4250000000000043E-2</c:v>
                </c:pt>
                <c:pt idx="515">
                  <c:v>6.4375000000000043E-2</c:v>
                </c:pt>
                <c:pt idx="516">
                  <c:v>6.4500000000000043E-2</c:v>
                </c:pt>
                <c:pt idx="517">
                  <c:v>6.4625000000000044E-2</c:v>
                </c:pt>
                <c:pt idx="518">
                  <c:v>6.4750000000000044E-2</c:v>
                </c:pt>
                <c:pt idx="519">
                  <c:v>6.4875000000000044E-2</c:v>
                </c:pt>
                <c:pt idx="520">
                  <c:v>6.5000000000000044E-2</c:v>
                </c:pt>
                <c:pt idx="521">
                  <c:v>6.5125000000000044E-2</c:v>
                </c:pt>
                <c:pt idx="522">
                  <c:v>6.5250000000000044E-2</c:v>
                </c:pt>
                <c:pt idx="523">
                  <c:v>6.5375000000000044E-2</c:v>
                </c:pt>
                <c:pt idx="524">
                  <c:v>6.5500000000000044E-2</c:v>
                </c:pt>
                <c:pt idx="525">
                  <c:v>6.5625000000000044E-2</c:v>
                </c:pt>
                <c:pt idx="526">
                  <c:v>6.5750000000000045E-2</c:v>
                </c:pt>
                <c:pt idx="527">
                  <c:v>6.5875000000000045E-2</c:v>
                </c:pt>
                <c:pt idx="528">
                  <c:v>6.6000000000000045E-2</c:v>
                </c:pt>
                <c:pt idx="529">
                  <c:v>6.6125000000000045E-2</c:v>
                </c:pt>
                <c:pt idx="530">
                  <c:v>6.6250000000000045E-2</c:v>
                </c:pt>
                <c:pt idx="531">
                  <c:v>6.6375000000000045E-2</c:v>
                </c:pt>
                <c:pt idx="532">
                  <c:v>6.6500000000000045E-2</c:v>
                </c:pt>
                <c:pt idx="533">
                  <c:v>6.6625000000000045E-2</c:v>
                </c:pt>
                <c:pt idx="534">
                  <c:v>6.6750000000000045E-2</c:v>
                </c:pt>
                <c:pt idx="535">
                  <c:v>6.6875000000000046E-2</c:v>
                </c:pt>
                <c:pt idx="536">
                  <c:v>6.7000000000000046E-2</c:v>
                </c:pt>
                <c:pt idx="537">
                  <c:v>6.7125000000000046E-2</c:v>
                </c:pt>
                <c:pt idx="538">
                  <c:v>6.7250000000000046E-2</c:v>
                </c:pt>
                <c:pt idx="539">
                  <c:v>6.7375000000000046E-2</c:v>
                </c:pt>
                <c:pt idx="540">
                  <c:v>6.7500000000000046E-2</c:v>
                </c:pt>
                <c:pt idx="541">
                  <c:v>6.7625000000000046E-2</c:v>
                </c:pt>
                <c:pt idx="542">
                  <c:v>6.7750000000000046E-2</c:v>
                </c:pt>
                <c:pt idx="543">
                  <c:v>6.7875000000000046E-2</c:v>
                </c:pt>
                <c:pt idx="544">
                  <c:v>6.8000000000000047E-2</c:v>
                </c:pt>
                <c:pt idx="545">
                  <c:v>6.8125000000000047E-2</c:v>
                </c:pt>
                <c:pt idx="546">
                  <c:v>6.8250000000000047E-2</c:v>
                </c:pt>
                <c:pt idx="547">
                  <c:v>6.8375000000000047E-2</c:v>
                </c:pt>
                <c:pt idx="548">
                  <c:v>6.8500000000000047E-2</c:v>
                </c:pt>
                <c:pt idx="549">
                  <c:v>6.8625000000000047E-2</c:v>
                </c:pt>
                <c:pt idx="550">
                  <c:v>6.8750000000000047E-2</c:v>
                </c:pt>
                <c:pt idx="551">
                  <c:v>6.8875000000000047E-2</c:v>
                </c:pt>
                <c:pt idx="552">
                  <c:v>6.9000000000000047E-2</c:v>
                </c:pt>
                <c:pt idx="553">
                  <c:v>6.9125000000000048E-2</c:v>
                </c:pt>
                <c:pt idx="554">
                  <c:v>6.9250000000000048E-2</c:v>
                </c:pt>
                <c:pt idx="555">
                  <c:v>6.9375000000000048E-2</c:v>
                </c:pt>
                <c:pt idx="556">
                  <c:v>6.9500000000000048E-2</c:v>
                </c:pt>
                <c:pt idx="557">
                  <c:v>6.9625000000000048E-2</c:v>
                </c:pt>
                <c:pt idx="558">
                  <c:v>6.9750000000000048E-2</c:v>
                </c:pt>
                <c:pt idx="559">
                  <c:v>6.9875000000000048E-2</c:v>
                </c:pt>
                <c:pt idx="560">
                  <c:v>7.0000000000000048E-2</c:v>
                </c:pt>
                <c:pt idx="561">
                  <c:v>7.0125000000000048E-2</c:v>
                </c:pt>
                <c:pt idx="562">
                  <c:v>7.0250000000000049E-2</c:v>
                </c:pt>
                <c:pt idx="563">
                  <c:v>7.0375000000000049E-2</c:v>
                </c:pt>
                <c:pt idx="564">
                  <c:v>7.0500000000000049E-2</c:v>
                </c:pt>
                <c:pt idx="565">
                  <c:v>7.0625000000000049E-2</c:v>
                </c:pt>
                <c:pt idx="566">
                  <c:v>7.0750000000000049E-2</c:v>
                </c:pt>
                <c:pt idx="567">
                  <c:v>7.0875000000000049E-2</c:v>
                </c:pt>
                <c:pt idx="568">
                  <c:v>7.1000000000000049E-2</c:v>
                </c:pt>
                <c:pt idx="569">
                  <c:v>7.1125000000000049E-2</c:v>
                </c:pt>
                <c:pt idx="570">
                  <c:v>7.1250000000000049E-2</c:v>
                </c:pt>
                <c:pt idx="571">
                  <c:v>7.137500000000005E-2</c:v>
                </c:pt>
                <c:pt idx="572">
                  <c:v>7.150000000000005E-2</c:v>
                </c:pt>
                <c:pt idx="573">
                  <c:v>7.162500000000005E-2</c:v>
                </c:pt>
                <c:pt idx="574">
                  <c:v>7.175000000000005E-2</c:v>
                </c:pt>
                <c:pt idx="575">
                  <c:v>7.187500000000005E-2</c:v>
                </c:pt>
                <c:pt idx="576">
                  <c:v>7.200000000000005E-2</c:v>
                </c:pt>
                <c:pt idx="577">
                  <c:v>7.212500000000005E-2</c:v>
                </c:pt>
                <c:pt idx="578">
                  <c:v>7.225000000000005E-2</c:v>
                </c:pt>
                <c:pt idx="579">
                  <c:v>7.237500000000005E-2</c:v>
                </c:pt>
                <c:pt idx="580">
                  <c:v>7.2500000000000051E-2</c:v>
                </c:pt>
                <c:pt idx="581">
                  <c:v>7.2625000000000051E-2</c:v>
                </c:pt>
                <c:pt idx="582">
                  <c:v>7.2750000000000051E-2</c:v>
                </c:pt>
                <c:pt idx="583">
                  <c:v>7.2875000000000051E-2</c:v>
                </c:pt>
                <c:pt idx="584">
                  <c:v>7.3000000000000051E-2</c:v>
                </c:pt>
                <c:pt idx="585">
                  <c:v>7.3125000000000051E-2</c:v>
                </c:pt>
                <c:pt idx="586">
                  <c:v>7.3250000000000051E-2</c:v>
                </c:pt>
                <c:pt idx="587">
                  <c:v>7.3375000000000051E-2</c:v>
                </c:pt>
                <c:pt idx="588">
                  <c:v>7.3500000000000051E-2</c:v>
                </c:pt>
                <c:pt idx="589">
                  <c:v>7.3625000000000052E-2</c:v>
                </c:pt>
                <c:pt idx="590">
                  <c:v>7.3750000000000052E-2</c:v>
                </c:pt>
                <c:pt idx="591">
                  <c:v>7.3875000000000052E-2</c:v>
                </c:pt>
                <c:pt idx="592">
                  <c:v>7.4000000000000052E-2</c:v>
                </c:pt>
                <c:pt idx="593">
                  <c:v>7.4125000000000052E-2</c:v>
                </c:pt>
                <c:pt idx="594">
                  <c:v>7.4250000000000052E-2</c:v>
                </c:pt>
                <c:pt idx="595">
                  <c:v>7.4375000000000052E-2</c:v>
                </c:pt>
                <c:pt idx="596">
                  <c:v>7.4500000000000052E-2</c:v>
                </c:pt>
                <c:pt idx="597">
                  <c:v>7.4625000000000052E-2</c:v>
                </c:pt>
                <c:pt idx="598">
                  <c:v>7.4750000000000053E-2</c:v>
                </c:pt>
                <c:pt idx="599">
                  <c:v>7.4875000000000053E-2</c:v>
                </c:pt>
                <c:pt idx="600">
                  <c:v>7.5000000000000053E-2</c:v>
                </c:pt>
                <c:pt idx="601">
                  <c:v>7.5125000000000053E-2</c:v>
                </c:pt>
                <c:pt idx="602">
                  <c:v>7.5250000000000053E-2</c:v>
                </c:pt>
                <c:pt idx="603">
                  <c:v>7.5375000000000053E-2</c:v>
                </c:pt>
                <c:pt idx="604">
                  <c:v>7.5500000000000053E-2</c:v>
                </c:pt>
                <c:pt idx="605">
                  <c:v>7.5625000000000053E-2</c:v>
                </c:pt>
                <c:pt idx="606">
                  <c:v>7.5750000000000053E-2</c:v>
                </c:pt>
                <c:pt idx="607">
                  <c:v>7.5875000000000054E-2</c:v>
                </c:pt>
                <c:pt idx="608">
                  <c:v>7.6000000000000054E-2</c:v>
                </c:pt>
                <c:pt idx="609">
                  <c:v>7.6125000000000054E-2</c:v>
                </c:pt>
                <c:pt idx="610">
                  <c:v>7.6250000000000054E-2</c:v>
                </c:pt>
                <c:pt idx="611">
                  <c:v>7.6375000000000054E-2</c:v>
                </c:pt>
                <c:pt idx="612">
                  <c:v>7.6500000000000054E-2</c:v>
                </c:pt>
                <c:pt idx="613">
                  <c:v>7.6625000000000054E-2</c:v>
                </c:pt>
                <c:pt idx="614">
                  <c:v>7.6750000000000054E-2</c:v>
                </c:pt>
                <c:pt idx="615">
                  <c:v>7.6875000000000054E-2</c:v>
                </c:pt>
                <c:pt idx="616">
                  <c:v>7.7000000000000055E-2</c:v>
                </c:pt>
                <c:pt idx="617">
                  <c:v>7.7125000000000055E-2</c:v>
                </c:pt>
                <c:pt idx="618">
                  <c:v>7.7250000000000055E-2</c:v>
                </c:pt>
                <c:pt idx="619">
                  <c:v>7.7375000000000055E-2</c:v>
                </c:pt>
                <c:pt idx="620">
                  <c:v>7.7500000000000055E-2</c:v>
                </c:pt>
                <c:pt idx="621">
                  <c:v>7.7625000000000055E-2</c:v>
                </c:pt>
                <c:pt idx="622">
                  <c:v>7.7750000000000055E-2</c:v>
                </c:pt>
                <c:pt idx="623">
                  <c:v>7.7875000000000055E-2</c:v>
                </c:pt>
                <c:pt idx="624">
                  <c:v>7.8000000000000055E-2</c:v>
                </c:pt>
                <c:pt idx="625">
                  <c:v>7.8125000000000056E-2</c:v>
                </c:pt>
                <c:pt idx="626">
                  <c:v>7.8250000000000056E-2</c:v>
                </c:pt>
                <c:pt idx="627">
                  <c:v>7.8375000000000056E-2</c:v>
                </c:pt>
                <c:pt idx="628">
                  <c:v>7.8500000000000056E-2</c:v>
                </c:pt>
                <c:pt idx="629">
                  <c:v>7.8625000000000056E-2</c:v>
                </c:pt>
                <c:pt idx="630">
                  <c:v>7.8750000000000056E-2</c:v>
                </c:pt>
                <c:pt idx="631">
                  <c:v>7.8875000000000056E-2</c:v>
                </c:pt>
                <c:pt idx="632">
                  <c:v>7.9000000000000056E-2</c:v>
                </c:pt>
                <c:pt idx="633">
                  <c:v>7.9125000000000056E-2</c:v>
                </c:pt>
                <c:pt idx="634">
                  <c:v>7.9250000000000057E-2</c:v>
                </c:pt>
                <c:pt idx="635">
                  <c:v>7.9375000000000057E-2</c:v>
                </c:pt>
                <c:pt idx="636">
                  <c:v>7.9500000000000057E-2</c:v>
                </c:pt>
                <c:pt idx="637">
                  <c:v>7.9625000000000057E-2</c:v>
                </c:pt>
                <c:pt idx="638">
                  <c:v>7.9750000000000057E-2</c:v>
                </c:pt>
                <c:pt idx="639">
                  <c:v>7.9875000000000057E-2</c:v>
                </c:pt>
                <c:pt idx="640">
                  <c:v>8.0000000000000057E-2</c:v>
                </c:pt>
                <c:pt idx="641">
                  <c:v>8.0125000000000057E-2</c:v>
                </c:pt>
                <c:pt idx="642">
                  <c:v>8.0250000000000057E-2</c:v>
                </c:pt>
                <c:pt idx="643">
                  <c:v>8.0375000000000058E-2</c:v>
                </c:pt>
                <c:pt idx="644">
                  <c:v>8.0500000000000058E-2</c:v>
                </c:pt>
                <c:pt idx="645">
                  <c:v>8.0625000000000058E-2</c:v>
                </c:pt>
                <c:pt idx="646">
                  <c:v>8.0750000000000058E-2</c:v>
                </c:pt>
                <c:pt idx="647">
                  <c:v>8.0875000000000058E-2</c:v>
                </c:pt>
                <c:pt idx="648">
                  <c:v>8.1000000000000058E-2</c:v>
                </c:pt>
                <c:pt idx="649">
                  <c:v>8.1125000000000058E-2</c:v>
                </c:pt>
                <c:pt idx="650">
                  <c:v>8.1250000000000058E-2</c:v>
                </c:pt>
                <c:pt idx="651">
                  <c:v>8.1375000000000058E-2</c:v>
                </c:pt>
                <c:pt idx="652">
                  <c:v>8.1500000000000059E-2</c:v>
                </c:pt>
                <c:pt idx="653">
                  <c:v>8.1625000000000059E-2</c:v>
                </c:pt>
                <c:pt idx="654">
                  <c:v>8.1750000000000059E-2</c:v>
                </c:pt>
                <c:pt idx="655">
                  <c:v>8.1875000000000059E-2</c:v>
                </c:pt>
                <c:pt idx="656">
                  <c:v>8.2000000000000059E-2</c:v>
                </c:pt>
                <c:pt idx="657">
                  <c:v>8.2125000000000059E-2</c:v>
                </c:pt>
                <c:pt idx="658">
                  <c:v>8.2250000000000059E-2</c:v>
                </c:pt>
                <c:pt idx="659">
                  <c:v>8.2375000000000059E-2</c:v>
                </c:pt>
                <c:pt idx="660">
                  <c:v>8.2500000000000059E-2</c:v>
                </c:pt>
                <c:pt idx="661">
                  <c:v>8.262500000000006E-2</c:v>
                </c:pt>
                <c:pt idx="662">
                  <c:v>8.275000000000006E-2</c:v>
                </c:pt>
                <c:pt idx="663">
                  <c:v>8.287500000000006E-2</c:v>
                </c:pt>
                <c:pt idx="664">
                  <c:v>8.300000000000006E-2</c:v>
                </c:pt>
                <c:pt idx="665">
                  <c:v>8.312500000000006E-2</c:v>
                </c:pt>
                <c:pt idx="666">
                  <c:v>8.325000000000006E-2</c:v>
                </c:pt>
                <c:pt idx="667">
                  <c:v>8.337500000000006E-2</c:v>
                </c:pt>
                <c:pt idx="668">
                  <c:v>8.350000000000006E-2</c:v>
                </c:pt>
                <c:pt idx="669">
                  <c:v>8.362500000000006E-2</c:v>
                </c:pt>
                <c:pt idx="670">
                  <c:v>8.3750000000000061E-2</c:v>
                </c:pt>
                <c:pt idx="671">
                  <c:v>8.3875000000000061E-2</c:v>
                </c:pt>
                <c:pt idx="672">
                  <c:v>8.4000000000000061E-2</c:v>
                </c:pt>
                <c:pt idx="673">
                  <c:v>8.4125000000000061E-2</c:v>
                </c:pt>
                <c:pt idx="674">
                  <c:v>8.4250000000000061E-2</c:v>
                </c:pt>
                <c:pt idx="675">
                  <c:v>8.4375000000000061E-2</c:v>
                </c:pt>
                <c:pt idx="676">
                  <c:v>8.4500000000000061E-2</c:v>
                </c:pt>
                <c:pt idx="677">
                  <c:v>8.4625000000000061E-2</c:v>
                </c:pt>
                <c:pt idx="678">
                  <c:v>8.4750000000000061E-2</c:v>
                </c:pt>
                <c:pt idx="679">
                  <c:v>8.4875000000000062E-2</c:v>
                </c:pt>
                <c:pt idx="680">
                  <c:v>8.5000000000000062E-2</c:v>
                </c:pt>
                <c:pt idx="681">
                  <c:v>8.5125000000000062E-2</c:v>
                </c:pt>
                <c:pt idx="682">
                  <c:v>8.5250000000000062E-2</c:v>
                </c:pt>
                <c:pt idx="683">
                  <c:v>8.5375000000000062E-2</c:v>
                </c:pt>
                <c:pt idx="684">
                  <c:v>8.5500000000000062E-2</c:v>
                </c:pt>
                <c:pt idx="685">
                  <c:v>8.5625000000000062E-2</c:v>
                </c:pt>
                <c:pt idx="686">
                  <c:v>8.5750000000000062E-2</c:v>
                </c:pt>
                <c:pt idx="687">
                  <c:v>8.5875000000000062E-2</c:v>
                </c:pt>
                <c:pt idx="688">
                  <c:v>8.6000000000000063E-2</c:v>
                </c:pt>
                <c:pt idx="689">
                  <c:v>8.6125000000000063E-2</c:v>
                </c:pt>
                <c:pt idx="690">
                  <c:v>8.6250000000000063E-2</c:v>
                </c:pt>
                <c:pt idx="691">
                  <c:v>8.6375000000000063E-2</c:v>
                </c:pt>
                <c:pt idx="692">
                  <c:v>8.6500000000000063E-2</c:v>
                </c:pt>
                <c:pt idx="693">
                  <c:v>8.6625000000000063E-2</c:v>
                </c:pt>
                <c:pt idx="694">
                  <c:v>8.6750000000000063E-2</c:v>
                </c:pt>
                <c:pt idx="695">
                  <c:v>8.6875000000000063E-2</c:v>
                </c:pt>
                <c:pt idx="696">
                  <c:v>8.7000000000000063E-2</c:v>
                </c:pt>
                <c:pt idx="697">
                  <c:v>8.7125000000000064E-2</c:v>
                </c:pt>
                <c:pt idx="698">
                  <c:v>8.7250000000000064E-2</c:v>
                </c:pt>
                <c:pt idx="699">
                  <c:v>8.7375000000000064E-2</c:v>
                </c:pt>
                <c:pt idx="700">
                  <c:v>8.7500000000000064E-2</c:v>
                </c:pt>
                <c:pt idx="701">
                  <c:v>8.7625000000000064E-2</c:v>
                </c:pt>
                <c:pt idx="702">
                  <c:v>8.7750000000000064E-2</c:v>
                </c:pt>
                <c:pt idx="703">
                  <c:v>8.7875000000000064E-2</c:v>
                </c:pt>
                <c:pt idx="704">
                  <c:v>8.8000000000000064E-2</c:v>
                </c:pt>
                <c:pt idx="705">
                  <c:v>8.8125000000000064E-2</c:v>
                </c:pt>
                <c:pt idx="706">
                  <c:v>8.8250000000000065E-2</c:v>
                </c:pt>
                <c:pt idx="707">
                  <c:v>8.8375000000000065E-2</c:v>
                </c:pt>
                <c:pt idx="708">
                  <c:v>8.8500000000000065E-2</c:v>
                </c:pt>
                <c:pt idx="709">
                  <c:v>8.8625000000000065E-2</c:v>
                </c:pt>
                <c:pt idx="710">
                  <c:v>8.8750000000000065E-2</c:v>
                </c:pt>
                <c:pt idx="711">
                  <c:v>8.8875000000000065E-2</c:v>
                </c:pt>
                <c:pt idx="712">
                  <c:v>8.9000000000000065E-2</c:v>
                </c:pt>
                <c:pt idx="713">
                  <c:v>8.9125000000000065E-2</c:v>
                </c:pt>
                <c:pt idx="714">
                  <c:v>8.9250000000000065E-2</c:v>
                </c:pt>
                <c:pt idx="715">
                  <c:v>8.9375000000000066E-2</c:v>
                </c:pt>
                <c:pt idx="716">
                  <c:v>8.9500000000000066E-2</c:v>
                </c:pt>
                <c:pt idx="717">
                  <c:v>8.9625000000000066E-2</c:v>
                </c:pt>
                <c:pt idx="718">
                  <c:v>8.9750000000000066E-2</c:v>
                </c:pt>
                <c:pt idx="719">
                  <c:v>8.9875000000000066E-2</c:v>
                </c:pt>
                <c:pt idx="720">
                  <c:v>9.0000000000000066E-2</c:v>
                </c:pt>
                <c:pt idx="721">
                  <c:v>9.0125000000000066E-2</c:v>
                </c:pt>
                <c:pt idx="722">
                  <c:v>9.0250000000000066E-2</c:v>
                </c:pt>
                <c:pt idx="723">
                  <c:v>9.0375000000000066E-2</c:v>
                </c:pt>
                <c:pt idx="724">
                  <c:v>9.0500000000000067E-2</c:v>
                </c:pt>
                <c:pt idx="725">
                  <c:v>9.0625000000000067E-2</c:v>
                </c:pt>
                <c:pt idx="726">
                  <c:v>9.0750000000000067E-2</c:v>
                </c:pt>
                <c:pt idx="727">
                  <c:v>9.0875000000000067E-2</c:v>
                </c:pt>
                <c:pt idx="728">
                  <c:v>9.1000000000000067E-2</c:v>
                </c:pt>
                <c:pt idx="729">
                  <c:v>9.1125000000000067E-2</c:v>
                </c:pt>
                <c:pt idx="730">
                  <c:v>9.1250000000000067E-2</c:v>
                </c:pt>
                <c:pt idx="731">
                  <c:v>9.1375000000000067E-2</c:v>
                </c:pt>
                <c:pt idx="732">
                  <c:v>9.1500000000000067E-2</c:v>
                </c:pt>
                <c:pt idx="733">
                  <c:v>9.1625000000000068E-2</c:v>
                </c:pt>
                <c:pt idx="734">
                  <c:v>9.1750000000000068E-2</c:v>
                </c:pt>
                <c:pt idx="735">
                  <c:v>9.1875000000000068E-2</c:v>
                </c:pt>
                <c:pt idx="736">
                  <c:v>9.2000000000000068E-2</c:v>
                </c:pt>
                <c:pt idx="737">
                  <c:v>9.2125000000000068E-2</c:v>
                </c:pt>
                <c:pt idx="738">
                  <c:v>9.2250000000000068E-2</c:v>
                </c:pt>
                <c:pt idx="739">
                  <c:v>9.2375000000000068E-2</c:v>
                </c:pt>
                <c:pt idx="740">
                  <c:v>9.2500000000000068E-2</c:v>
                </c:pt>
                <c:pt idx="741">
                  <c:v>9.2625000000000068E-2</c:v>
                </c:pt>
                <c:pt idx="742">
                  <c:v>9.2750000000000069E-2</c:v>
                </c:pt>
                <c:pt idx="743">
                  <c:v>9.2875000000000069E-2</c:v>
                </c:pt>
                <c:pt idx="744">
                  <c:v>9.3000000000000069E-2</c:v>
                </c:pt>
                <c:pt idx="745">
                  <c:v>9.3125000000000069E-2</c:v>
                </c:pt>
                <c:pt idx="746">
                  <c:v>9.3250000000000069E-2</c:v>
                </c:pt>
                <c:pt idx="747">
                  <c:v>9.3375000000000069E-2</c:v>
                </c:pt>
                <c:pt idx="748">
                  <c:v>9.3500000000000069E-2</c:v>
                </c:pt>
                <c:pt idx="749">
                  <c:v>9.3625000000000069E-2</c:v>
                </c:pt>
                <c:pt idx="750">
                  <c:v>9.3750000000000069E-2</c:v>
                </c:pt>
                <c:pt idx="751">
                  <c:v>9.3875000000000069E-2</c:v>
                </c:pt>
                <c:pt idx="752">
                  <c:v>9.400000000000007E-2</c:v>
                </c:pt>
                <c:pt idx="753">
                  <c:v>9.412500000000007E-2</c:v>
                </c:pt>
                <c:pt idx="754">
                  <c:v>9.425000000000007E-2</c:v>
                </c:pt>
                <c:pt idx="755">
                  <c:v>9.437500000000007E-2</c:v>
                </c:pt>
                <c:pt idx="756">
                  <c:v>9.450000000000007E-2</c:v>
                </c:pt>
                <c:pt idx="757">
                  <c:v>9.462500000000007E-2</c:v>
                </c:pt>
                <c:pt idx="758">
                  <c:v>9.475000000000007E-2</c:v>
                </c:pt>
                <c:pt idx="759">
                  <c:v>9.487500000000007E-2</c:v>
                </c:pt>
                <c:pt idx="760">
                  <c:v>9.500000000000007E-2</c:v>
                </c:pt>
                <c:pt idx="761">
                  <c:v>9.5125000000000071E-2</c:v>
                </c:pt>
                <c:pt idx="762">
                  <c:v>9.5250000000000071E-2</c:v>
                </c:pt>
                <c:pt idx="763">
                  <c:v>9.5375000000000071E-2</c:v>
                </c:pt>
                <c:pt idx="764">
                  <c:v>9.5500000000000071E-2</c:v>
                </c:pt>
                <c:pt idx="765">
                  <c:v>9.5625000000000071E-2</c:v>
                </c:pt>
                <c:pt idx="766">
                  <c:v>9.5750000000000071E-2</c:v>
                </c:pt>
                <c:pt idx="767">
                  <c:v>9.5875000000000071E-2</c:v>
                </c:pt>
                <c:pt idx="768">
                  <c:v>9.6000000000000071E-2</c:v>
                </c:pt>
                <c:pt idx="769">
                  <c:v>9.6125000000000071E-2</c:v>
                </c:pt>
                <c:pt idx="770">
                  <c:v>9.6250000000000072E-2</c:v>
                </c:pt>
                <c:pt idx="771">
                  <c:v>9.6375000000000072E-2</c:v>
                </c:pt>
                <c:pt idx="772">
                  <c:v>9.6500000000000072E-2</c:v>
                </c:pt>
                <c:pt idx="773">
                  <c:v>9.6625000000000072E-2</c:v>
                </c:pt>
                <c:pt idx="774">
                  <c:v>9.6750000000000072E-2</c:v>
                </c:pt>
                <c:pt idx="775">
                  <c:v>9.6875000000000072E-2</c:v>
                </c:pt>
                <c:pt idx="776">
                  <c:v>9.7000000000000072E-2</c:v>
                </c:pt>
                <c:pt idx="777">
                  <c:v>9.7125000000000072E-2</c:v>
                </c:pt>
                <c:pt idx="778">
                  <c:v>9.7250000000000072E-2</c:v>
                </c:pt>
                <c:pt idx="779">
                  <c:v>9.7375000000000073E-2</c:v>
                </c:pt>
                <c:pt idx="780">
                  <c:v>9.7500000000000073E-2</c:v>
                </c:pt>
                <c:pt idx="781">
                  <c:v>9.7625000000000073E-2</c:v>
                </c:pt>
                <c:pt idx="782">
                  <c:v>9.7750000000000073E-2</c:v>
                </c:pt>
                <c:pt idx="783">
                  <c:v>9.7875000000000073E-2</c:v>
                </c:pt>
                <c:pt idx="784">
                  <c:v>9.8000000000000073E-2</c:v>
                </c:pt>
                <c:pt idx="785">
                  <c:v>9.8125000000000073E-2</c:v>
                </c:pt>
                <c:pt idx="786">
                  <c:v>9.8250000000000073E-2</c:v>
                </c:pt>
                <c:pt idx="787">
                  <c:v>9.8375000000000073E-2</c:v>
                </c:pt>
                <c:pt idx="788">
                  <c:v>9.8500000000000074E-2</c:v>
                </c:pt>
                <c:pt idx="789">
                  <c:v>9.8625000000000074E-2</c:v>
                </c:pt>
                <c:pt idx="790">
                  <c:v>9.8750000000000074E-2</c:v>
                </c:pt>
                <c:pt idx="791">
                  <c:v>9.8875000000000074E-2</c:v>
                </c:pt>
                <c:pt idx="792">
                  <c:v>9.9000000000000074E-2</c:v>
                </c:pt>
                <c:pt idx="793">
                  <c:v>9.9125000000000074E-2</c:v>
                </c:pt>
                <c:pt idx="794">
                  <c:v>9.9250000000000074E-2</c:v>
                </c:pt>
                <c:pt idx="795">
                  <c:v>9.9375000000000074E-2</c:v>
                </c:pt>
                <c:pt idx="796">
                  <c:v>9.9500000000000074E-2</c:v>
                </c:pt>
                <c:pt idx="797">
                  <c:v>9.9625000000000075E-2</c:v>
                </c:pt>
                <c:pt idx="798">
                  <c:v>9.9750000000000075E-2</c:v>
                </c:pt>
                <c:pt idx="799">
                  <c:v>9.9875000000000075E-2</c:v>
                </c:pt>
                <c:pt idx="800">
                  <c:v>0.10000000000000007</c:v>
                </c:pt>
                <c:pt idx="801">
                  <c:v>0.10012500000000008</c:v>
                </c:pt>
                <c:pt idx="802">
                  <c:v>0.10025000000000008</c:v>
                </c:pt>
                <c:pt idx="803">
                  <c:v>0.10037500000000008</c:v>
                </c:pt>
                <c:pt idx="804">
                  <c:v>0.10050000000000008</c:v>
                </c:pt>
                <c:pt idx="805">
                  <c:v>0.10062500000000008</c:v>
                </c:pt>
                <c:pt idx="806">
                  <c:v>0.10075000000000008</c:v>
                </c:pt>
                <c:pt idx="807">
                  <c:v>0.10087500000000008</c:v>
                </c:pt>
                <c:pt idx="808">
                  <c:v>0.10100000000000008</c:v>
                </c:pt>
                <c:pt idx="809">
                  <c:v>0.10112500000000008</c:v>
                </c:pt>
                <c:pt idx="810">
                  <c:v>0.10125000000000008</c:v>
                </c:pt>
                <c:pt idx="811">
                  <c:v>0.10137500000000008</c:v>
                </c:pt>
                <c:pt idx="812">
                  <c:v>0.10150000000000008</c:v>
                </c:pt>
                <c:pt idx="813">
                  <c:v>0.10162500000000008</c:v>
                </c:pt>
                <c:pt idx="814">
                  <c:v>0.10175000000000008</c:v>
                </c:pt>
                <c:pt idx="815">
                  <c:v>0.10187500000000008</c:v>
                </c:pt>
                <c:pt idx="816">
                  <c:v>0.10200000000000008</c:v>
                </c:pt>
                <c:pt idx="817">
                  <c:v>0.10212500000000008</c:v>
                </c:pt>
                <c:pt idx="818">
                  <c:v>0.10225000000000008</c:v>
                </c:pt>
                <c:pt idx="819">
                  <c:v>0.10237500000000008</c:v>
                </c:pt>
                <c:pt idx="820">
                  <c:v>0.10250000000000008</c:v>
                </c:pt>
                <c:pt idx="821">
                  <c:v>0.10262500000000008</c:v>
                </c:pt>
                <c:pt idx="822">
                  <c:v>0.10275000000000008</c:v>
                </c:pt>
                <c:pt idx="823">
                  <c:v>0.10287500000000008</c:v>
                </c:pt>
                <c:pt idx="824">
                  <c:v>0.10300000000000008</c:v>
                </c:pt>
                <c:pt idx="825">
                  <c:v>0.10312500000000008</c:v>
                </c:pt>
                <c:pt idx="826">
                  <c:v>0.10325000000000008</c:v>
                </c:pt>
                <c:pt idx="827">
                  <c:v>0.10337500000000008</c:v>
                </c:pt>
                <c:pt idx="828">
                  <c:v>0.10350000000000008</c:v>
                </c:pt>
                <c:pt idx="829">
                  <c:v>0.10362500000000008</c:v>
                </c:pt>
                <c:pt idx="830">
                  <c:v>0.10375000000000008</c:v>
                </c:pt>
                <c:pt idx="831">
                  <c:v>0.10387500000000008</c:v>
                </c:pt>
                <c:pt idx="832">
                  <c:v>0.10400000000000008</c:v>
                </c:pt>
                <c:pt idx="833">
                  <c:v>0.10412500000000008</c:v>
                </c:pt>
                <c:pt idx="834">
                  <c:v>0.10425000000000008</c:v>
                </c:pt>
                <c:pt idx="835">
                  <c:v>0.10437500000000008</c:v>
                </c:pt>
                <c:pt idx="836">
                  <c:v>0.10450000000000008</c:v>
                </c:pt>
                <c:pt idx="837">
                  <c:v>0.10462500000000008</c:v>
                </c:pt>
                <c:pt idx="838">
                  <c:v>0.10475000000000008</c:v>
                </c:pt>
                <c:pt idx="839">
                  <c:v>0.10487500000000008</c:v>
                </c:pt>
                <c:pt idx="840">
                  <c:v>0.10500000000000008</c:v>
                </c:pt>
                <c:pt idx="841">
                  <c:v>0.10512500000000008</c:v>
                </c:pt>
                <c:pt idx="842">
                  <c:v>0.10525000000000008</c:v>
                </c:pt>
                <c:pt idx="843">
                  <c:v>0.10537500000000008</c:v>
                </c:pt>
                <c:pt idx="844">
                  <c:v>0.10550000000000008</c:v>
                </c:pt>
                <c:pt idx="845">
                  <c:v>0.10562500000000008</c:v>
                </c:pt>
                <c:pt idx="846">
                  <c:v>0.10575000000000008</c:v>
                </c:pt>
                <c:pt idx="847">
                  <c:v>0.10587500000000008</c:v>
                </c:pt>
                <c:pt idx="848">
                  <c:v>0.10600000000000008</c:v>
                </c:pt>
                <c:pt idx="849">
                  <c:v>0.10612500000000008</c:v>
                </c:pt>
                <c:pt idx="850">
                  <c:v>0.10625000000000008</c:v>
                </c:pt>
                <c:pt idx="851">
                  <c:v>0.10637500000000008</c:v>
                </c:pt>
                <c:pt idx="852">
                  <c:v>0.10650000000000008</c:v>
                </c:pt>
                <c:pt idx="853">
                  <c:v>0.10662500000000008</c:v>
                </c:pt>
                <c:pt idx="854">
                  <c:v>0.10675000000000008</c:v>
                </c:pt>
                <c:pt idx="855">
                  <c:v>0.10687500000000008</c:v>
                </c:pt>
                <c:pt idx="856">
                  <c:v>0.10700000000000008</c:v>
                </c:pt>
                <c:pt idx="857">
                  <c:v>0.10712500000000008</c:v>
                </c:pt>
                <c:pt idx="858">
                  <c:v>0.10725000000000008</c:v>
                </c:pt>
                <c:pt idx="859">
                  <c:v>0.10737500000000008</c:v>
                </c:pt>
                <c:pt idx="860">
                  <c:v>0.10750000000000008</c:v>
                </c:pt>
                <c:pt idx="861">
                  <c:v>0.10762500000000008</c:v>
                </c:pt>
                <c:pt idx="862">
                  <c:v>0.10775000000000008</c:v>
                </c:pt>
                <c:pt idx="863">
                  <c:v>0.10787500000000008</c:v>
                </c:pt>
                <c:pt idx="864">
                  <c:v>0.10800000000000008</c:v>
                </c:pt>
                <c:pt idx="865">
                  <c:v>0.10812500000000008</c:v>
                </c:pt>
                <c:pt idx="866">
                  <c:v>0.10825000000000008</c:v>
                </c:pt>
                <c:pt idx="867">
                  <c:v>0.10837500000000008</c:v>
                </c:pt>
                <c:pt idx="868">
                  <c:v>0.10850000000000008</c:v>
                </c:pt>
                <c:pt idx="869">
                  <c:v>0.10862500000000008</c:v>
                </c:pt>
                <c:pt idx="870">
                  <c:v>0.10875000000000008</c:v>
                </c:pt>
                <c:pt idx="871">
                  <c:v>0.10887500000000008</c:v>
                </c:pt>
                <c:pt idx="872">
                  <c:v>0.10900000000000008</c:v>
                </c:pt>
                <c:pt idx="873">
                  <c:v>0.10912500000000008</c:v>
                </c:pt>
                <c:pt idx="874">
                  <c:v>0.10925000000000008</c:v>
                </c:pt>
                <c:pt idx="875">
                  <c:v>0.10937500000000008</c:v>
                </c:pt>
                <c:pt idx="876">
                  <c:v>0.10950000000000008</c:v>
                </c:pt>
                <c:pt idx="877">
                  <c:v>0.10962500000000008</c:v>
                </c:pt>
                <c:pt idx="878">
                  <c:v>0.10975000000000008</c:v>
                </c:pt>
                <c:pt idx="879">
                  <c:v>0.10987500000000008</c:v>
                </c:pt>
                <c:pt idx="880">
                  <c:v>0.11000000000000008</c:v>
                </c:pt>
                <c:pt idx="881">
                  <c:v>0.11012500000000008</c:v>
                </c:pt>
                <c:pt idx="882">
                  <c:v>0.11025000000000008</c:v>
                </c:pt>
                <c:pt idx="883">
                  <c:v>0.11037500000000008</c:v>
                </c:pt>
                <c:pt idx="884">
                  <c:v>0.11050000000000008</c:v>
                </c:pt>
                <c:pt idx="885">
                  <c:v>0.11062500000000008</c:v>
                </c:pt>
                <c:pt idx="886">
                  <c:v>0.11075000000000008</c:v>
                </c:pt>
                <c:pt idx="887">
                  <c:v>0.11087500000000008</c:v>
                </c:pt>
                <c:pt idx="888">
                  <c:v>0.11100000000000008</c:v>
                </c:pt>
                <c:pt idx="889">
                  <c:v>0.11112500000000008</c:v>
                </c:pt>
                <c:pt idx="890">
                  <c:v>0.11125000000000008</c:v>
                </c:pt>
                <c:pt idx="891">
                  <c:v>0.11137500000000009</c:v>
                </c:pt>
                <c:pt idx="892">
                  <c:v>0.11150000000000009</c:v>
                </c:pt>
                <c:pt idx="893">
                  <c:v>0.11162500000000009</c:v>
                </c:pt>
                <c:pt idx="894">
                  <c:v>0.11175000000000009</c:v>
                </c:pt>
                <c:pt idx="895">
                  <c:v>0.11187500000000009</c:v>
                </c:pt>
                <c:pt idx="896">
                  <c:v>0.11200000000000009</c:v>
                </c:pt>
                <c:pt idx="897">
                  <c:v>0.11212500000000009</c:v>
                </c:pt>
                <c:pt idx="898">
                  <c:v>0.11225000000000009</c:v>
                </c:pt>
                <c:pt idx="899">
                  <c:v>0.11237500000000009</c:v>
                </c:pt>
                <c:pt idx="900">
                  <c:v>0.11250000000000009</c:v>
                </c:pt>
                <c:pt idx="901">
                  <c:v>0.11262500000000009</c:v>
                </c:pt>
                <c:pt idx="902">
                  <c:v>0.11275000000000009</c:v>
                </c:pt>
                <c:pt idx="903">
                  <c:v>0.11287500000000009</c:v>
                </c:pt>
                <c:pt idx="904">
                  <c:v>0.11300000000000009</c:v>
                </c:pt>
                <c:pt idx="905">
                  <c:v>0.11312500000000009</c:v>
                </c:pt>
                <c:pt idx="906">
                  <c:v>0.11325000000000009</c:v>
                </c:pt>
                <c:pt idx="907">
                  <c:v>0.11337500000000009</c:v>
                </c:pt>
                <c:pt idx="908">
                  <c:v>0.11350000000000009</c:v>
                </c:pt>
                <c:pt idx="909">
                  <c:v>0.11362500000000009</c:v>
                </c:pt>
                <c:pt idx="910">
                  <c:v>0.11375000000000009</c:v>
                </c:pt>
                <c:pt idx="911">
                  <c:v>0.11387500000000009</c:v>
                </c:pt>
                <c:pt idx="912">
                  <c:v>0.11400000000000009</c:v>
                </c:pt>
                <c:pt idx="913">
                  <c:v>0.11412500000000009</c:v>
                </c:pt>
                <c:pt idx="914">
                  <c:v>0.11425000000000009</c:v>
                </c:pt>
                <c:pt idx="915">
                  <c:v>0.11437500000000009</c:v>
                </c:pt>
                <c:pt idx="916">
                  <c:v>0.11450000000000009</c:v>
                </c:pt>
                <c:pt idx="917">
                  <c:v>0.11462500000000009</c:v>
                </c:pt>
                <c:pt idx="918">
                  <c:v>0.11475000000000009</c:v>
                </c:pt>
                <c:pt idx="919">
                  <c:v>0.11487500000000009</c:v>
                </c:pt>
                <c:pt idx="920">
                  <c:v>0.11500000000000009</c:v>
                </c:pt>
                <c:pt idx="921">
                  <c:v>0.11512500000000009</c:v>
                </c:pt>
                <c:pt idx="922">
                  <c:v>0.11525000000000009</c:v>
                </c:pt>
                <c:pt idx="923">
                  <c:v>0.11537500000000009</c:v>
                </c:pt>
                <c:pt idx="924">
                  <c:v>0.11550000000000009</c:v>
                </c:pt>
                <c:pt idx="925">
                  <c:v>0.11562500000000009</c:v>
                </c:pt>
                <c:pt idx="926">
                  <c:v>0.11575000000000009</c:v>
                </c:pt>
                <c:pt idx="927">
                  <c:v>0.11587500000000009</c:v>
                </c:pt>
                <c:pt idx="928">
                  <c:v>0.11600000000000009</c:v>
                </c:pt>
                <c:pt idx="929">
                  <c:v>0.11612500000000009</c:v>
                </c:pt>
                <c:pt idx="930">
                  <c:v>0.11625000000000009</c:v>
                </c:pt>
                <c:pt idx="931">
                  <c:v>0.11637500000000009</c:v>
                </c:pt>
                <c:pt idx="932">
                  <c:v>0.11650000000000009</c:v>
                </c:pt>
                <c:pt idx="933">
                  <c:v>0.11662500000000009</c:v>
                </c:pt>
                <c:pt idx="934">
                  <c:v>0.11675000000000009</c:v>
                </c:pt>
                <c:pt idx="935">
                  <c:v>0.11687500000000009</c:v>
                </c:pt>
                <c:pt idx="936">
                  <c:v>0.11700000000000009</c:v>
                </c:pt>
                <c:pt idx="937">
                  <c:v>0.11712500000000009</c:v>
                </c:pt>
                <c:pt idx="938">
                  <c:v>0.11725000000000009</c:v>
                </c:pt>
                <c:pt idx="939">
                  <c:v>0.11737500000000009</c:v>
                </c:pt>
                <c:pt idx="940">
                  <c:v>0.11750000000000009</c:v>
                </c:pt>
                <c:pt idx="941">
                  <c:v>0.11762500000000009</c:v>
                </c:pt>
                <c:pt idx="942">
                  <c:v>0.11775000000000009</c:v>
                </c:pt>
                <c:pt idx="943">
                  <c:v>0.11787500000000009</c:v>
                </c:pt>
                <c:pt idx="944">
                  <c:v>0.11800000000000009</c:v>
                </c:pt>
                <c:pt idx="945">
                  <c:v>0.11812500000000009</c:v>
                </c:pt>
                <c:pt idx="946">
                  <c:v>0.11825000000000009</c:v>
                </c:pt>
                <c:pt idx="947">
                  <c:v>0.11837500000000009</c:v>
                </c:pt>
                <c:pt idx="948">
                  <c:v>0.11850000000000009</c:v>
                </c:pt>
                <c:pt idx="949">
                  <c:v>0.11862500000000009</c:v>
                </c:pt>
                <c:pt idx="950">
                  <c:v>0.11875000000000009</c:v>
                </c:pt>
                <c:pt idx="951">
                  <c:v>0.11887500000000009</c:v>
                </c:pt>
                <c:pt idx="952">
                  <c:v>0.11900000000000009</c:v>
                </c:pt>
                <c:pt idx="953">
                  <c:v>0.11912500000000009</c:v>
                </c:pt>
                <c:pt idx="954">
                  <c:v>0.11925000000000009</c:v>
                </c:pt>
                <c:pt idx="955">
                  <c:v>0.11937500000000009</c:v>
                </c:pt>
                <c:pt idx="956">
                  <c:v>0.11950000000000009</c:v>
                </c:pt>
                <c:pt idx="957">
                  <c:v>0.11962500000000009</c:v>
                </c:pt>
                <c:pt idx="958">
                  <c:v>0.11975000000000009</c:v>
                </c:pt>
                <c:pt idx="959">
                  <c:v>0.11987500000000009</c:v>
                </c:pt>
                <c:pt idx="960">
                  <c:v>0.12000000000000009</c:v>
                </c:pt>
                <c:pt idx="961">
                  <c:v>0.12012500000000009</c:v>
                </c:pt>
                <c:pt idx="962">
                  <c:v>0.12025000000000009</c:v>
                </c:pt>
                <c:pt idx="963">
                  <c:v>0.12037500000000009</c:v>
                </c:pt>
                <c:pt idx="964">
                  <c:v>0.12050000000000009</c:v>
                </c:pt>
                <c:pt idx="965">
                  <c:v>0.12062500000000009</c:v>
                </c:pt>
                <c:pt idx="966">
                  <c:v>0.12075000000000009</c:v>
                </c:pt>
                <c:pt idx="967">
                  <c:v>0.12087500000000009</c:v>
                </c:pt>
                <c:pt idx="968">
                  <c:v>0.12100000000000009</c:v>
                </c:pt>
                <c:pt idx="969">
                  <c:v>0.12112500000000009</c:v>
                </c:pt>
                <c:pt idx="970">
                  <c:v>0.12125000000000009</c:v>
                </c:pt>
                <c:pt idx="971">
                  <c:v>0.12137500000000009</c:v>
                </c:pt>
                <c:pt idx="972">
                  <c:v>0.12150000000000009</c:v>
                </c:pt>
                <c:pt idx="973">
                  <c:v>0.12162500000000009</c:v>
                </c:pt>
                <c:pt idx="974">
                  <c:v>0.12175000000000009</c:v>
                </c:pt>
                <c:pt idx="975">
                  <c:v>0.12187500000000009</c:v>
                </c:pt>
                <c:pt idx="976">
                  <c:v>0.12200000000000009</c:v>
                </c:pt>
                <c:pt idx="977">
                  <c:v>0.12212500000000009</c:v>
                </c:pt>
                <c:pt idx="978">
                  <c:v>0.12225000000000009</c:v>
                </c:pt>
                <c:pt idx="979">
                  <c:v>0.12237500000000009</c:v>
                </c:pt>
                <c:pt idx="980">
                  <c:v>0.12250000000000009</c:v>
                </c:pt>
                <c:pt idx="981">
                  <c:v>0.1226250000000001</c:v>
                </c:pt>
                <c:pt idx="982">
                  <c:v>0.1227500000000001</c:v>
                </c:pt>
                <c:pt idx="983">
                  <c:v>0.1228750000000001</c:v>
                </c:pt>
                <c:pt idx="984">
                  <c:v>0.1230000000000001</c:v>
                </c:pt>
                <c:pt idx="985">
                  <c:v>0.1231250000000001</c:v>
                </c:pt>
                <c:pt idx="986">
                  <c:v>0.1232500000000001</c:v>
                </c:pt>
                <c:pt idx="987">
                  <c:v>0.1233750000000001</c:v>
                </c:pt>
                <c:pt idx="988">
                  <c:v>0.1235000000000001</c:v>
                </c:pt>
                <c:pt idx="989">
                  <c:v>0.1236250000000001</c:v>
                </c:pt>
                <c:pt idx="990">
                  <c:v>0.1237500000000001</c:v>
                </c:pt>
                <c:pt idx="991">
                  <c:v>0.1238750000000001</c:v>
                </c:pt>
                <c:pt idx="992">
                  <c:v>0.1240000000000001</c:v>
                </c:pt>
                <c:pt idx="993">
                  <c:v>0.1241250000000001</c:v>
                </c:pt>
                <c:pt idx="994">
                  <c:v>0.1242500000000001</c:v>
                </c:pt>
                <c:pt idx="995">
                  <c:v>0.1243750000000001</c:v>
                </c:pt>
                <c:pt idx="996">
                  <c:v>0.1245000000000001</c:v>
                </c:pt>
                <c:pt idx="997">
                  <c:v>0.1246250000000001</c:v>
                </c:pt>
                <c:pt idx="998">
                  <c:v>0.1247500000000001</c:v>
                </c:pt>
                <c:pt idx="999">
                  <c:v>0.1248750000000001</c:v>
                </c:pt>
                <c:pt idx="1000">
                  <c:v>0.12500000000000008</c:v>
                </c:pt>
                <c:pt idx="1001">
                  <c:v>0.12512500000000007</c:v>
                </c:pt>
                <c:pt idx="1002">
                  <c:v>0.12525000000000006</c:v>
                </c:pt>
                <c:pt idx="1003">
                  <c:v>0.12537500000000004</c:v>
                </c:pt>
                <c:pt idx="1004">
                  <c:v>0.12550000000000003</c:v>
                </c:pt>
                <c:pt idx="1005">
                  <c:v>0.12562500000000001</c:v>
                </c:pt>
                <c:pt idx="1006">
                  <c:v>0.12575</c:v>
                </c:pt>
                <c:pt idx="1007">
                  <c:v>0.12587499999999999</c:v>
                </c:pt>
                <c:pt idx="1008">
                  <c:v>0.12599999999999997</c:v>
                </c:pt>
                <c:pt idx="1009">
                  <c:v>0.12612499999999996</c:v>
                </c:pt>
                <c:pt idx="1010">
                  <c:v>0.12624999999999995</c:v>
                </c:pt>
                <c:pt idx="1011">
                  <c:v>0.12637499999999993</c:v>
                </c:pt>
                <c:pt idx="1012">
                  <c:v>0.12649999999999992</c:v>
                </c:pt>
                <c:pt idx="1013">
                  <c:v>0.1266249999999999</c:v>
                </c:pt>
                <c:pt idx="1014">
                  <c:v>0.12674999999999989</c:v>
                </c:pt>
                <c:pt idx="1015">
                  <c:v>0.12687499999999988</c:v>
                </c:pt>
                <c:pt idx="1016">
                  <c:v>0.12699999999999986</c:v>
                </c:pt>
                <c:pt idx="1017">
                  <c:v>0.12712499999999985</c:v>
                </c:pt>
                <c:pt idx="1018">
                  <c:v>0.12724999999999984</c:v>
                </c:pt>
                <c:pt idx="1019">
                  <c:v>0.12737499999999982</c:v>
                </c:pt>
                <c:pt idx="1020">
                  <c:v>0.12749999999999981</c:v>
                </c:pt>
                <c:pt idx="1021">
                  <c:v>0.12762499999999979</c:v>
                </c:pt>
                <c:pt idx="1022">
                  <c:v>0.12774999999999978</c:v>
                </c:pt>
                <c:pt idx="1023">
                  <c:v>0.12787499999999977</c:v>
                </c:pt>
                <c:pt idx="1024">
                  <c:v>0.12799999999999975</c:v>
                </c:pt>
                <c:pt idx="1025">
                  <c:v>0.12812499999999974</c:v>
                </c:pt>
                <c:pt idx="1026">
                  <c:v>0.12824999999999973</c:v>
                </c:pt>
                <c:pt idx="1027">
                  <c:v>0.12837499999999971</c:v>
                </c:pt>
                <c:pt idx="1028">
                  <c:v>0.1284999999999997</c:v>
                </c:pt>
                <c:pt idx="1029">
                  <c:v>0.12862499999999968</c:v>
                </c:pt>
                <c:pt idx="1030">
                  <c:v>0.12874999999999967</c:v>
                </c:pt>
                <c:pt idx="1031">
                  <c:v>0.12887499999999966</c:v>
                </c:pt>
                <c:pt idx="1032">
                  <c:v>0.12899999999999964</c:v>
                </c:pt>
                <c:pt idx="1033">
                  <c:v>0.12912499999999963</c:v>
                </c:pt>
                <c:pt idx="1034">
                  <c:v>0.12924999999999962</c:v>
                </c:pt>
                <c:pt idx="1035">
                  <c:v>0.1293749999999996</c:v>
                </c:pt>
                <c:pt idx="1036">
                  <c:v>0.12949999999999959</c:v>
                </c:pt>
                <c:pt idx="1037">
                  <c:v>0.12962499999999957</c:v>
                </c:pt>
                <c:pt idx="1038">
                  <c:v>0.12974999999999956</c:v>
                </c:pt>
                <c:pt idx="1039">
                  <c:v>0.12987499999999955</c:v>
                </c:pt>
                <c:pt idx="1040">
                  <c:v>0.12999999999999953</c:v>
                </c:pt>
                <c:pt idx="1041">
                  <c:v>0.13012499999999952</c:v>
                </c:pt>
                <c:pt idx="1042">
                  <c:v>0.13024999999999951</c:v>
                </c:pt>
                <c:pt idx="1043">
                  <c:v>0.13037499999999949</c:v>
                </c:pt>
                <c:pt idx="1044">
                  <c:v>0.13049999999999948</c:v>
                </c:pt>
                <c:pt idx="1045">
                  <c:v>0.13062499999999946</c:v>
                </c:pt>
                <c:pt idx="1046">
                  <c:v>0.13074999999999945</c:v>
                </c:pt>
                <c:pt idx="1047">
                  <c:v>0.13087499999999944</c:v>
                </c:pt>
                <c:pt idx="1048">
                  <c:v>0.13099999999999942</c:v>
                </c:pt>
                <c:pt idx="1049">
                  <c:v>0.13112499999999941</c:v>
                </c:pt>
                <c:pt idx="1050">
                  <c:v>0.13124999999999939</c:v>
                </c:pt>
                <c:pt idx="1051">
                  <c:v>0.13137499999999938</c:v>
                </c:pt>
                <c:pt idx="1052">
                  <c:v>0.13149999999999937</c:v>
                </c:pt>
                <c:pt idx="1053">
                  <c:v>0.13162499999999935</c:v>
                </c:pt>
                <c:pt idx="1054">
                  <c:v>0.13174999999999934</c:v>
                </c:pt>
                <c:pt idx="1055">
                  <c:v>0.13187499999999933</c:v>
                </c:pt>
                <c:pt idx="1056">
                  <c:v>0.13199999999999931</c:v>
                </c:pt>
                <c:pt idx="1057">
                  <c:v>0.1321249999999993</c:v>
                </c:pt>
                <c:pt idx="1058">
                  <c:v>0.13224999999999928</c:v>
                </c:pt>
                <c:pt idx="1059">
                  <c:v>0.13237499999999927</c:v>
                </c:pt>
                <c:pt idx="1060">
                  <c:v>0.13249999999999926</c:v>
                </c:pt>
                <c:pt idx="1061">
                  <c:v>0.13262499999999924</c:v>
                </c:pt>
                <c:pt idx="1062">
                  <c:v>0.13274999999999923</c:v>
                </c:pt>
                <c:pt idx="1063">
                  <c:v>0.13287499999999922</c:v>
                </c:pt>
                <c:pt idx="1064">
                  <c:v>0.1329999999999992</c:v>
                </c:pt>
                <c:pt idx="1065">
                  <c:v>0.13312499999999919</c:v>
                </c:pt>
                <c:pt idx="1066">
                  <c:v>0.13324999999999917</c:v>
                </c:pt>
                <c:pt idx="1067">
                  <c:v>0.13337499999999916</c:v>
                </c:pt>
                <c:pt idx="1068">
                  <c:v>0.13349999999999915</c:v>
                </c:pt>
                <c:pt idx="1069">
                  <c:v>0.13362499999999913</c:v>
                </c:pt>
                <c:pt idx="1070">
                  <c:v>0.13374999999999912</c:v>
                </c:pt>
                <c:pt idx="1071">
                  <c:v>0.13387499999999911</c:v>
                </c:pt>
                <c:pt idx="1072">
                  <c:v>0.13399999999999909</c:v>
                </c:pt>
                <c:pt idx="1073">
                  <c:v>0.13412499999999908</c:v>
                </c:pt>
                <c:pt idx="1074">
                  <c:v>0.13424999999999906</c:v>
                </c:pt>
                <c:pt idx="1075">
                  <c:v>0.13437499999999905</c:v>
                </c:pt>
                <c:pt idx="1076">
                  <c:v>0.13449999999999904</c:v>
                </c:pt>
                <c:pt idx="1077">
                  <c:v>0.13462499999999902</c:v>
                </c:pt>
                <c:pt idx="1078">
                  <c:v>0.13474999999999901</c:v>
                </c:pt>
                <c:pt idx="1079">
                  <c:v>0.134874999999999</c:v>
                </c:pt>
                <c:pt idx="1080">
                  <c:v>0.13499999999999898</c:v>
                </c:pt>
                <c:pt idx="1081">
                  <c:v>0.13512499999999897</c:v>
                </c:pt>
                <c:pt idx="1082">
                  <c:v>0.13524999999999895</c:v>
                </c:pt>
                <c:pt idx="1083">
                  <c:v>0.13537499999999894</c:v>
                </c:pt>
                <c:pt idx="1084">
                  <c:v>0.13549999999999893</c:v>
                </c:pt>
                <c:pt idx="1085">
                  <c:v>0.13562499999999891</c:v>
                </c:pt>
                <c:pt idx="1086">
                  <c:v>0.1357499999999989</c:v>
                </c:pt>
                <c:pt idx="1087">
                  <c:v>0.13587499999999889</c:v>
                </c:pt>
                <c:pt idx="1088">
                  <c:v>0.13599999999999887</c:v>
                </c:pt>
                <c:pt idx="1089">
                  <c:v>0.13612499999999886</c:v>
                </c:pt>
                <c:pt idx="1090">
                  <c:v>0.13624999999999884</c:v>
                </c:pt>
                <c:pt idx="1091">
                  <c:v>0.13637499999999883</c:v>
                </c:pt>
                <c:pt idx="1092">
                  <c:v>0.13649999999999882</c:v>
                </c:pt>
                <c:pt idx="1093">
                  <c:v>0.1366249999999988</c:v>
                </c:pt>
                <c:pt idx="1094">
                  <c:v>0.13674999999999879</c:v>
                </c:pt>
                <c:pt idx="1095">
                  <c:v>0.13687499999999878</c:v>
                </c:pt>
                <c:pt idx="1096">
                  <c:v>0.13699999999999876</c:v>
                </c:pt>
                <c:pt idx="1097">
                  <c:v>0.13712499999999875</c:v>
                </c:pt>
                <c:pt idx="1098">
                  <c:v>0.13724999999999873</c:v>
                </c:pt>
                <c:pt idx="1099">
                  <c:v>0.13737499999999872</c:v>
                </c:pt>
                <c:pt idx="1100">
                  <c:v>0.13749999999999871</c:v>
                </c:pt>
                <c:pt idx="1101">
                  <c:v>0.13762499999999869</c:v>
                </c:pt>
                <c:pt idx="1102">
                  <c:v>0.13774999999999868</c:v>
                </c:pt>
                <c:pt idx="1103">
                  <c:v>0.13787499999999867</c:v>
                </c:pt>
                <c:pt idx="1104">
                  <c:v>0.13799999999999865</c:v>
                </c:pt>
                <c:pt idx="1105">
                  <c:v>0.13812499999999864</c:v>
                </c:pt>
                <c:pt idx="1106">
                  <c:v>0.13824999999999862</c:v>
                </c:pt>
                <c:pt idx="1107">
                  <c:v>0.13837499999999861</c:v>
                </c:pt>
                <c:pt idx="1108">
                  <c:v>0.1384999999999986</c:v>
                </c:pt>
                <c:pt idx="1109">
                  <c:v>0.13862499999999858</c:v>
                </c:pt>
                <c:pt idx="1110">
                  <c:v>0.13874999999999857</c:v>
                </c:pt>
                <c:pt idx="1111">
                  <c:v>0.13887499999999856</c:v>
                </c:pt>
                <c:pt idx="1112">
                  <c:v>0.13899999999999854</c:v>
                </c:pt>
                <c:pt idx="1113">
                  <c:v>0.13912499999999853</c:v>
                </c:pt>
                <c:pt idx="1114">
                  <c:v>0.13924999999999851</c:v>
                </c:pt>
                <c:pt idx="1115">
                  <c:v>0.1393749999999985</c:v>
                </c:pt>
                <c:pt idx="1116">
                  <c:v>0.13949999999999849</c:v>
                </c:pt>
                <c:pt idx="1117">
                  <c:v>0.13962499999999847</c:v>
                </c:pt>
                <c:pt idx="1118">
                  <c:v>0.13974999999999846</c:v>
                </c:pt>
                <c:pt idx="1119">
                  <c:v>0.13987499999999845</c:v>
                </c:pt>
                <c:pt idx="1120">
                  <c:v>0.13999999999999843</c:v>
                </c:pt>
                <c:pt idx="1121">
                  <c:v>0.14012499999999842</c:v>
                </c:pt>
                <c:pt idx="1122">
                  <c:v>0.1402499999999984</c:v>
                </c:pt>
                <c:pt idx="1123">
                  <c:v>0.14037499999999839</c:v>
                </c:pt>
                <c:pt idx="1124">
                  <c:v>0.14049999999999838</c:v>
                </c:pt>
                <c:pt idx="1125">
                  <c:v>0.14062499999999836</c:v>
                </c:pt>
                <c:pt idx="1126">
                  <c:v>0.14074999999999835</c:v>
                </c:pt>
                <c:pt idx="1127">
                  <c:v>0.14087499999999833</c:v>
                </c:pt>
                <c:pt idx="1128">
                  <c:v>0.14099999999999832</c:v>
                </c:pt>
                <c:pt idx="1129">
                  <c:v>0.14112499999999831</c:v>
                </c:pt>
                <c:pt idx="1130">
                  <c:v>0.14124999999999829</c:v>
                </c:pt>
                <c:pt idx="1131">
                  <c:v>0.14137499999999828</c:v>
                </c:pt>
                <c:pt idx="1132">
                  <c:v>0.14149999999999827</c:v>
                </c:pt>
                <c:pt idx="1133">
                  <c:v>0.14162499999999825</c:v>
                </c:pt>
                <c:pt idx="1134">
                  <c:v>0.14174999999999824</c:v>
                </c:pt>
                <c:pt idx="1135">
                  <c:v>0.14187499999999822</c:v>
                </c:pt>
                <c:pt idx="1136">
                  <c:v>0.14199999999999821</c:v>
                </c:pt>
                <c:pt idx="1137">
                  <c:v>0.1421249999999982</c:v>
                </c:pt>
                <c:pt idx="1138">
                  <c:v>0.14224999999999818</c:v>
                </c:pt>
                <c:pt idx="1139">
                  <c:v>0.14237499999999817</c:v>
                </c:pt>
                <c:pt idx="1140">
                  <c:v>0.14249999999999816</c:v>
                </c:pt>
                <c:pt idx="1141">
                  <c:v>0.14262499999999814</c:v>
                </c:pt>
                <c:pt idx="1142">
                  <c:v>0.14274999999999813</c:v>
                </c:pt>
                <c:pt idx="1143">
                  <c:v>0.14287499999999811</c:v>
                </c:pt>
                <c:pt idx="1144">
                  <c:v>0.1429999999999981</c:v>
                </c:pt>
                <c:pt idx="1145">
                  <c:v>0.14312499999999809</c:v>
                </c:pt>
                <c:pt idx="1146">
                  <c:v>0.14324999999999807</c:v>
                </c:pt>
                <c:pt idx="1147">
                  <c:v>0.14337499999999806</c:v>
                </c:pt>
                <c:pt idx="1148">
                  <c:v>0.14349999999999805</c:v>
                </c:pt>
                <c:pt idx="1149">
                  <c:v>0.14362499999999803</c:v>
                </c:pt>
                <c:pt idx="1150">
                  <c:v>0.14374999999999802</c:v>
                </c:pt>
                <c:pt idx="1151">
                  <c:v>0.143874999999998</c:v>
                </c:pt>
                <c:pt idx="1152">
                  <c:v>0.14399999999999799</c:v>
                </c:pt>
                <c:pt idx="1153">
                  <c:v>0.14412499999999798</c:v>
                </c:pt>
                <c:pt idx="1154">
                  <c:v>0.14424999999999796</c:v>
                </c:pt>
                <c:pt idx="1155">
                  <c:v>0.14437499999999795</c:v>
                </c:pt>
                <c:pt idx="1156">
                  <c:v>0.14449999999999794</c:v>
                </c:pt>
                <c:pt idx="1157">
                  <c:v>0.14462499999999792</c:v>
                </c:pt>
                <c:pt idx="1158">
                  <c:v>0.14474999999999791</c:v>
                </c:pt>
                <c:pt idx="1159">
                  <c:v>0.14487499999999789</c:v>
                </c:pt>
                <c:pt idx="1160">
                  <c:v>0.14499999999999788</c:v>
                </c:pt>
                <c:pt idx="1161">
                  <c:v>0.14512499999999787</c:v>
                </c:pt>
                <c:pt idx="1162">
                  <c:v>0.14524999999999785</c:v>
                </c:pt>
                <c:pt idx="1163">
                  <c:v>0.14537499999999784</c:v>
                </c:pt>
                <c:pt idx="1164">
                  <c:v>0.14549999999999783</c:v>
                </c:pt>
                <c:pt idx="1165">
                  <c:v>0.14562499999999781</c:v>
                </c:pt>
                <c:pt idx="1166">
                  <c:v>0.1457499999999978</c:v>
                </c:pt>
                <c:pt idx="1167">
                  <c:v>0.14587499999999778</c:v>
                </c:pt>
                <c:pt idx="1168">
                  <c:v>0.14599999999999777</c:v>
                </c:pt>
                <c:pt idx="1169">
                  <c:v>0.14612499999999776</c:v>
                </c:pt>
                <c:pt idx="1170">
                  <c:v>0.14624999999999774</c:v>
                </c:pt>
                <c:pt idx="1171">
                  <c:v>0.14637499999999773</c:v>
                </c:pt>
                <c:pt idx="1172">
                  <c:v>0.14649999999999772</c:v>
                </c:pt>
                <c:pt idx="1173">
                  <c:v>0.1466249999999977</c:v>
                </c:pt>
                <c:pt idx="1174">
                  <c:v>0.14674999999999769</c:v>
                </c:pt>
                <c:pt idx="1175">
                  <c:v>0.14687499999999767</c:v>
                </c:pt>
                <c:pt idx="1176">
                  <c:v>0.14699999999999766</c:v>
                </c:pt>
                <c:pt idx="1177">
                  <c:v>0.14712499999999765</c:v>
                </c:pt>
                <c:pt idx="1178">
                  <c:v>0.14724999999999763</c:v>
                </c:pt>
                <c:pt idx="1179">
                  <c:v>0.14737499999999762</c:v>
                </c:pt>
                <c:pt idx="1180">
                  <c:v>0.14749999999999761</c:v>
                </c:pt>
                <c:pt idx="1181">
                  <c:v>0.14762499999999759</c:v>
                </c:pt>
                <c:pt idx="1182">
                  <c:v>0.14774999999999758</c:v>
                </c:pt>
                <c:pt idx="1183">
                  <c:v>0.14787499999999756</c:v>
                </c:pt>
                <c:pt idx="1184">
                  <c:v>0.14799999999999755</c:v>
                </c:pt>
                <c:pt idx="1185">
                  <c:v>0.14812499999999754</c:v>
                </c:pt>
                <c:pt idx="1186">
                  <c:v>0.14824999999999752</c:v>
                </c:pt>
                <c:pt idx="1187">
                  <c:v>0.14837499999999751</c:v>
                </c:pt>
                <c:pt idx="1188">
                  <c:v>0.1484999999999975</c:v>
                </c:pt>
                <c:pt idx="1189">
                  <c:v>0.14862499999999748</c:v>
                </c:pt>
                <c:pt idx="1190">
                  <c:v>0.14874999999999747</c:v>
                </c:pt>
                <c:pt idx="1191">
                  <c:v>0.14887499999999745</c:v>
                </c:pt>
                <c:pt idx="1192">
                  <c:v>0.14899999999999744</c:v>
                </c:pt>
                <c:pt idx="1193">
                  <c:v>0.14912499999999743</c:v>
                </c:pt>
                <c:pt idx="1194">
                  <c:v>0.14924999999999741</c:v>
                </c:pt>
                <c:pt idx="1195">
                  <c:v>0.1493749999999974</c:v>
                </c:pt>
                <c:pt idx="1196">
                  <c:v>0.14949999999999738</c:v>
                </c:pt>
                <c:pt idx="1197">
                  <c:v>0.14962499999999737</c:v>
                </c:pt>
                <c:pt idx="1198">
                  <c:v>0.14974999999999736</c:v>
                </c:pt>
                <c:pt idx="1199">
                  <c:v>0.14987499999999734</c:v>
                </c:pt>
                <c:pt idx="1200">
                  <c:v>0.14999999999999733</c:v>
                </c:pt>
                <c:pt idx="1201">
                  <c:v>0.15012499999999732</c:v>
                </c:pt>
                <c:pt idx="1202">
                  <c:v>0.1502499999999973</c:v>
                </c:pt>
                <c:pt idx="1203">
                  <c:v>0.15037499999999729</c:v>
                </c:pt>
                <c:pt idx="1204">
                  <c:v>0.15049999999999727</c:v>
                </c:pt>
                <c:pt idx="1205">
                  <c:v>0.15062499999999726</c:v>
                </c:pt>
                <c:pt idx="1206">
                  <c:v>0.15074999999999725</c:v>
                </c:pt>
                <c:pt idx="1207">
                  <c:v>0.15087499999999723</c:v>
                </c:pt>
                <c:pt idx="1208">
                  <c:v>0.15099999999999722</c:v>
                </c:pt>
                <c:pt idx="1209">
                  <c:v>0.15112499999999721</c:v>
                </c:pt>
                <c:pt idx="1210">
                  <c:v>0.15124999999999719</c:v>
                </c:pt>
                <c:pt idx="1211">
                  <c:v>0.15137499999999718</c:v>
                </c:pt>
                <c:pt idx="1212">
                  <c:v>0.15149999999999716</c:v>
                </c:pt>
                <c:pt idx="1213">
                  <c:v>0.15162499999999715</c:v>
                </c:pt>
                <c:pt idx="1214">
                  <c:v>0.15174999999999714</c:v>
                </c:pt>
                <c:pt idx="1215">
                  <c:v>0.15187499999999712</c:v>
                </c:pt>
                <c:pt idx="1216">
                  <c:v>0.15199999999999711</c:v>
                </c:pt>
                <c:pt idx="1217">
                  <c:v>0.1521249999999971</c:v>
                </c:pt>
                <c:pt idx="1218">
                  <c:v>0.15224999999999708</c:v>
                </c:pt>
                <c:pt idx="1219">
                  <c:v>0.15237499999999707</c:v>
                </c:pt>
                <c:pt idx="1220">
                  <c:v>0.15249999999999705</c:v>
                </c:pt>
                <c:pt idx="1221">
                  <c:v>0.15262499999999704</c:v>
                </c:pt>
                <c:pt idx="1222">
                  <c:v>0.15274999999999703</c:v>
                </c:pt>
                <c:pt idx="1223">
                  <c:v>0.15287499999999701</c:v>
                </c:pt>
                <c:pt idx="1224">
                  <c:v>0.152999999999997</c:v>
                </c:pt>
                <c:pt idx="1225">
                  <c:v>0.15312499999999699</c:v>
                </c:pt>
                <c:pt idx="1226">
                  <c:v>0.15324999999999697</c:v>
                </c:pt>
                <c:pt idx="1227">
                  <c:v>0.15337499999999696</c:v>
                </c:pt>
                <c:pt idx="1228">
                  <c:v>0.15349999999999694</c:v>
                </c:pt>
                <c:pt idx="1229">
                  <c:v>0.15362499999999693</c:v>
                </c:pt>
                <c:pt idx="1230">
                  <c:v>0.15374999999999692</c:v>
                </c:pt>
                <c:pt idx="1231">
                  <c:v>0.1538749999999969</c:v>
                </c:pt>
                <c:pt idx="1232">
                  <c:v>0.15399999999999689</c:v>
                </c:pt>
                <c:pt idx="1233">
                  <c:v>0.15412499999999688</c:v>
                </c:pt>
                <c:pt idx="1234">
                  <c:v>0.15424999999999686</c:v>
                </c:pt>
                <c:pt idx="1235">
                  <c:v>0.15437499999999685</c:v>
                </c:pt>
                <c:pt idx="1236">
                  <c:v>0.15449999999999683</c:v>
                </c:pt>
                <c:pt idx="1237">
                  <c:v>0.15462499999999682</c:v>
                </c:pt>
                <c:pt idx="1238">
                  <c:v>0.15474999999999681</c:v>
                </c:pt>
                <c:pt idx="1239">
                  <c:v>0.15487499999999679</c:v>
                </c:pt>
                <c:pt idx="1240">
                  <c:v>0.15499999999999678</c:v>
                </c:pt>
                <c:pt idx="1241">
                  <c:v>0.15512499999999677</c:v>
                </c:pt>
                <c:pt idx="1242">
                  <c:v>0.15524999999999675</c:v>
                </c:pt>
                <c:pt idx="1243">
                  <c:v>0.15537499999999674</c:v>
                </c:pt>
                <c:pt idx="1244">
                  <c:v>0.15549999999999672</c:v>
                </c:pt>
                <c:pt idx="1245">
                  <c:v>0.15562499999999671</c:v>
                </c:pt>
                <c:pt idx="1246">
                  <c:v>0.1557499999999967</c:v>
                </c:pt>
                <c:pt idx="1247">
                  <c:v>0.15587499999999668</c:v>
                </c:pt>
                <c:pt idx="1248">
                  <c:v>0.15599999999999667</c:v>
                </c:pt>
                <c:pt idx="1249">
                  <c:v>0.15612499999999666</c:v>
                </c:pt>
                <c:pt idx="1250">
                  <c:v>0.15624999999999664</c:v>
                </c:pt>
                <c:pt idx="1251">
                  <c:v>0.15637499999999663</c:v>
                </c:pt>
                <c:pt idx="1252">
                  <c:v>0.15649999999999661</c:v>
                </c:pt>
                <c:pt idx="1253">
                  <c:v>0.1566249999999966</c:v>
                </c:pt>
                <c:pt idx="1254">
                  <c:v>0.15674999999999659</c:v>
                </c:pt>
                <c:pt idx="1255">
                  <c:v>0.15687499999999657</c:v>
                </c:pt>
                <c:pt idx="1256">
                  <c:v>0.15699999999999656</c:v>
                </c:pt>
                <c:pt idx="1257">
                  <c:v>0.15712499999999655</c:v>
                </c:pt>
                <c:pt idx="1258">
                  <c:v>0.15724999999999653</c:v>
                </c:pt>
                <c:pt idx="1259">
                  <c:v>0.15737499999999652</c:v>
                </c:pt>
                <c:pt idx="1260">
                  <c:v>0.1574999999999965</c:v>
                </c:pt>
                <c:pt idx="1261">
                  <c:v>0.15762499999999649</c:v>
                </c:pt>
                <c:pt idx="1262">
                  <c:v>0.15774999999999648</c:v>
                </c:pt>
                <c:pt idx="1263">
                  <c:v>0.15787499999999646</c:v>
                </c:pt>
                <c:pt idx="1264">
                  <c:v>0.15799999999999645</c:v>
                </c:pt>
                <c:pt idx="1265">
                  <c:v>0.15812499999999644</c:v>
                </c:pt>
                <c:pt idx="1266">
                  <c:v>0.15824999999999642</c:v>
                </c:pt>
                <c:pt idx="1267">
                  <c:v>0.15837499999999641</c:v>
                </c:pt>
                <c:pt idx="1268">
                  <c:v>0.15849999999999639</c:v>
                </c:pt>
                <c:pt idx="1269">
                  <c:v>0.15862499999999638</c:v>
                </c:pt>
                <c:pt idx="1270">
                  <c:v>0.15874999999999637</c:v>
                </c:pt>
                <c:pt idx="1271">
                  <c:v>0.15887499999999635</c:v>
                </c:pt>
                <c:pt idx="1272">
                  <c:v>0.15899999999999634</c:v>
                </c:pt>
                <c:pt idx="1273">
                  <c:v>0.15912499999999632</c:v>
                </c:pt>
                <c:pt idx="1274">
                  <c:v>0.15924999999999631</c:v>
                </c:pt>
                <c:pt idx="1275">
                  <c:v>0.1593749999999963</c:v>
                </c:pt>
                <c:pt idx="1276">
                  <c:v>0.15949999999999628</c:v>
                </c:pt>
                <c:pt idx="1277">
                  <c:v>0.15962499999999627</c:v>
                </c:pt>
                <c:pt idx="1278">
                  <c:v>0.15974999999999626</c:v>
                </c:pt>
                <c:pt idx="1279">
                  <c:v>0.15987499999999624</c:v>
                </c:pt>
                <c:pt idx="1280">
                  <c:v>0.15999999999999623</c:v>
                </c:pt>
                <c:pt idx="1281">
                  <c:v>0.16012499999999621</c:v>
                </c:pt>
                <c:pt idx="1282">
                  <c:v>0.1602499999999962</c:v>
                </c:pt>
                <c:pt idx="1283">
                  <c:v>0.16037499999999619</c:v>
                </c:pt>
                <c:pt idx="1284">
                  <c:v>0.16049999999999617</c:v>
                </c:pt>
                <c:pt idx="1285">
                  <c:v>0.16062499999999616</c:v>
                </c:pt>
                <c:pt idx="1286">
                  <c:v>0.16074999999999615</c:v>
                </c:pt>
                <c:pt idx="1287">
                  <c:v>0.16087499999999613</c:v>
                </c:pt>
                <c:pt idx="1288">
                  <c:v>0.16099999999999612</c:v>
                </c:pt>
                <c:pt idx="1289">
                  <c:v>0.1611249999999961</c:v>
                </c:pt>
                <c:pt idx="1290">
                  <c:v>0.16124999999999609</c:v>
                </c:pt>
                <c:pt idx="1291">
                  <c:v>0.16137499999999608</c:v>
                </c:pt>
                <c:pt idx="1292">
                  <c:v>0.16149999999999606</c:v>
                </c:pt>
                <c:pt idx="1293">
                  <c:v>0.16162499999999605</c:v>
                </c:pt>
                <c:pt idx="1294">
                  <c:v>0.16174999999999604</c:v>
                </c:pt>
                <c:pt idx="1295">
                  <c:v>0.16187499999999602</c:v>
                </c:pt>
                <c:pt idx="1296">
                  <c:v>0.16199999999999601</c:v>
                </c:pt>
                <c:pt idx="1297">
                  <c:v>0.16212499999999599</c:v>
                </c:pt>
                <c:pt idx="1298">
                  <c:v>0.16224999999999598</c:v>
                </c:pt>
                <c:pt idx="1299">
                  <c:v>0.16237499999999597</c:v>
                </c:pt>
                <c:pt idx="1300">
                  <c:v>0.16249999999999595</c:v>
                </c:pt>
                <c:pt idx="1301">
                  <c:v>0.16262499999999594</c:v>
                </c:pt>
                <c:pt idx="1302">
                  <c:v>0.16274999999999593</c:v>
                </c:pt>
                <c:pt idx="1303">
                  <c:v>0.16287499999999591</c:v>
                </c:pt>
                <c:pt idx="1304">
                  <c:v>0.1629999999999959</c:v>
                </c:pt>
                <c:pt idx="1305">
                  <c:v>0.16312499999999588</c:v>
                </c:pt>
                <c:pt idx="1306">
                  <c:v>0.16324999999999587</c:v>
                </c:pt>
                <c:pt idx="1307">
                  <c:v>0.16337499999999586</c:v>
                </c:pt>
                <c:pt idx="1308">
                  <c:v>0.16349999999999584</c:v>
                </c:pt>
                <c:pt idx="1309">
                  <c:v>0.16362499999999583</c:v>
                </c:pt>
                <c:pt idx="1310">
                  <c:v>0.16374999999999582</c:v>
                </c:pt>
                <c:pt idx="1311">
                  <c:v>0.1638749999999958</c:v>
                </c:pt>
                <c:pt idx="1312">
                  <c:v>0.16399999999999579</c:v>
                </c:pt>
                <c:pt idx="1313">
                  <c:v>0.16412499999999577</c:v>
                </c:pt>
                <c:pt idx="1314">
                  <c:v>0.16424999999999576</c:v>
                </c:pt>
                <c:pt idx="1315">
                  <c:v>0.16437499999999575</c:v>
                </c:pt>
                <c:pt idx="1316">
                  <c:v>0.16449999999999573</c:v>
                </c:pt>
                <c:pt idx="1317">
                  <c:v>0.16462499999999572</c:v>
                </c:pt>
                <c:pt idx="1318">
                  <c:v>0.16474999999999571</c:v>
                </c:pt>
                <c:pt idx="1319">
                  <c:v>0.16487499999999569</c:v>
                </c:pt>
                <c:pt idx="1320">
                  <c:v>0.16499999999999568</c:v>
                </c:pt>
                <c:pt idx="1321">
                  <c:v>0.16512499999999566</c:v>
                </c:pt>
                <c:pt idx="1322">
                  <c:v>0.16524999999999565</c:v>
                </c:pt>
                <c:pt idx="1323">
                  <c:v>0.16537499999999564</c:v>
                </c:pt>
                <c:pt idx="1324">
                  <c:v>0.16549999999999562</c:v>
                </c:pt>
                <c:pt idx="1325">
                  <c:v>0.16562499999999561</c:v>
                </c:pt>
                <c:pt idx="1326">
                  <c:v>0.1657499999999956</c:v>
                </c:pt>
                <c:pt idx="1327">
                  <c:v>0.16587499999999558</c:v>
                </c:pt>
                <c:pt idx="1328">
                  <c:v>0.16599999999999557</c:v>
                </c:pt>
                <c:pt idx="1329">
                  <c:v>0.16612499999999555</c:v>
                </c:pt>
                <c:pt idx="1330">
                  <c:v>0.16624999999999554</c:v>
                </c:pt>
                <c:pt idx="1331">
                  <c:v>0.16637499999999553</c:v>
                </c:pt>
                <c:pt idx="1332">
                  <c:v>0.16649999999999551</c:v>
                </c:pt>
                <c:pt idx="1333">
                  <c:v>0.1666249999999955</c:v>
                </c:pt>
                <c:pt idx="1334">
                  <c:v>0.16674999999999549</c:v>
                </c:pt>
                <c:pt idx="1335">
                  <c:v>0.16687499999999547</c:v>
                </c:pt>
                <c:pt idx="1336">
                  <c:v>0.16699999999999546</c:v>
                </c:pt>
                <c:pt idx="1337">
                  <c:v>0.16712499999999544</c:v>
                </c:pt>
                <c:pt idx="1338">
                  <c:v>0.16724999999999543</c:v>
                </c:pt>
                <c:pt idx="1339">
                  <c:v>0.16737499999999542</c:v>
                </c:pt>
                <c:pt idx="1340">
                  <c:v>0.1674999999999954</c:v>
                </c:pt>
                <c:pt idx="1341">
                  <c:v>0.16762499999999539</c:v>
                </c:pt>
                <c:pt idx="1342">
                  <c:v>0.16774999999999538</c:v>
                </c:pt>
                <c:pt idx="1343">
                  <c:v>0.16787499999999536</c:v>
                </c:pt>
                <c:pt idx="1344">
                  <c:v>0.16799999999999535</c:v>
                </c:pt>
                <c:pt idx="1345">
                  <c:v>0.16812499999999533</c:v>
                </c:pt>
                <c:pt idx="1346">
                  <c:v>0.16824999999999532</c:v>
                </c:pt>
                <c:pt idx="1347">
                  <c:v>0.16837499999999531</c:v>
                </c:pt>
                <c:pt idx="1348">
                  <c:v>0.16849999999999529</c:v>
                </c:pt>
                <c:pt idx="1349">
                  <c:v>0.16862499999999528</c:v>
                </c:pt>
                <c:pt idx="1350">
                  <c:v>0.16874999999999526</c:v>
                </c:pt>
                <c:pt idx="1351">
                  <c:v>0.16887499999999525</c:v>
                </c:pt>
                <c:pt idx="1352">
                  <c:v>0.16899999999999524</c:v>
                </c:pt>
                <c:pt idx="1353">
                  <c:v>0.16912499999999522</c:v>
                </c:pt>
                <c:pt idx="1354">
                  <c:v>0.16924999999999521</c:v>
                </c:pt>
                <c:pt idx="1355">
                  <c:v>0.1693749999999952</c:v>
                </c:pt>
                <c:pt idx="1356">
                  <c:v>0.16949999999999518</c:v>
                </c:pt>
                <c:pt idx="1357">
                  <c:v>0.16962499999999517</c:v>
                </c:pt>
                <c:pt idx="1358">
                  <c:v>0.16974999999999515</c:v>
                </c:pt>
                <c:pt idx="1359">
                  <c:v>0.16987499999999514</c:v>
                </c:pt>
                <c:pt idx="1360">
                  <c:v>0.16999999999999513</c:v>
                </c:pt>
                <c:pt idx="1361">
                  <c:v>0.17012499999999511</c:v>
                </c:pt>
                <c:pt idx="1362">
                  <c:v>0.1702499999999951</c:v>
                </c:pt>
                <c:pt idx="1363">
                  <c:v>0.17037499999999509</c:v>
                </c:pt>
                <c:pt idx="1364">
                  <c:v>0.17049999999999507</c:v>
                </c:pt>
                <c:pt idx="1365">
                  <c:v>0.17062499999999506</c:v>
                </c:pt>
                <c:pt idx="1366">
                  <c:v>0.17074999999999504</c:v>
                </c:pt>
                <c:pt idx="1367">
                  <c:v>0.17087499999999503</c:v>
                </c:pt>
                <c:pt idx="1368">
                  <c:v>0.17099999999999502</c:v>
                </c:pt>
                <c:pt idx="1369">
                  <c:v>0.171124999999995</c:v>
                </c:pt>
                <c:pt idx="1370">
                  <c:v>0.17124999999999499</c:v>
                </c:pt>
                <c:pt idx="1371">
                  <c:v>0.17137499999999498</c:v>
                </c:pt>
                <c:pt idx="1372">
                  <c:v>0.17149999999999496</c:v>
                </c:pt>
                <c:pt idx="1373">
                  <c:v>0.17162499999999495</c:v>
                </c:pt>
                <c:pt idx="1374">
                  <c:v>0.17174999999999493</c:v>
                </c:pt>
                <c:pt idx="1375">
                  <c:v>0.17187499999999492</c:v>
                </c:pt>
                <c:pt idx="1376">
                  <c:v>0.17199999999999491</c:v>
                </c:pt>
                <c:pt idx="1377">
                  <c:v>0.17212499999999489</c:v>
                </c:pt>
                <c:pt idx="1378">
                  <c:v>0.17224999999999488</c:v>
                </c:pt>
                <c:pt idx="1379">
                  <c:v>0.17237499999999487</c:v>
                </c:pt>
                <c:pt idx="1380">
                  <c:v>0.17249999999999485</c:v>
                </c:pt>
                <c:pt idx="1381">
                  <c:v>0.17262499999999484</c:v>
                </c:pt>
                <c:pt idx="1382">
                  <c:v>0.17274999999999482</c:v>
                </c:pt>
                <c:pt idx="1383">
                  <c:v>0.17287499999999481</c:v>
                </c:pt>
                <c:pt idx="1384">
                  <c:v>0.1729999999999948</c:v>
                </c:pt>
                <c:pt idx="1385">
                  <c:v>0.17312499999999478</c:v>
                </c:pt>
                <c:pt idx="1386">
                  <c:v>0.17324999999999477</c:v>
                </c:pt>
                <c:pt idx="1387">
                  <c:v>0.17337499999999476</c:v>
                </c:pt>
                <c:pt idx="1388">
                  <c:v>0.17349999999999474</c:v>
                </c:pt>
                <c:pt idx="1389">
                  <c:v>0.17362499999999473</c:v>
                </c:pt>
                <c:pt idx="1390">
                  <c:v>0.17374999999999471</c:v>
                </c:pt>
                <c:pt idx="1391">
                  <c:v>0.1738749999999947</c:v>
                </c:pt>
                <c:pt idx="1392">
                  <c:v>0.17399999999999469</c:v>
                </c:pt>
                <c:pt idx="1393">
                  <c:v>0.17412499999999467</c:v>
                </c:pt>
                <c:pt idx="1394">
                  <c:v>0.17424999999999466</c:v>
                </c:pt>
                <c:pt idx="1395">
                  <c:v>0.17437499999999465</c:v>
                </c:pt>
                <c:pt idx="1396">
                  <c:v>0.17449999999999463</c:v>
                </c:pt>
                <c:pt idx="1397">
                  <c:v>0.17462499999999462</c:v>
                </c:pt>
                <c:pt idx="1398">
                  <c:v>0.1747499999999946</c:v>
                </c:pt>
                <c:pt idx="1399">
                  <c:v>0.17487499999999459</c:v>
                </c:pt>
                <c:pt idx="1400">
                  <c:v>0.17499999999999458</c:v>
                </c:pt>
                <c:pt idx="1401">
                  <c:v>0.17512499999999456</c:v>
                </c:pt>
                <c:pt idx="1402">
                  <c:v>0.17524999999999455</c:v>
                </c:pt>
                <c:pt idx="1403">
                  <c:v>0.17537499999999454</c:v>
                </c:pt>
                <c:pt idx="1404">
                  <c:v>0.17549999999999452</c:v>
                </c:pt>
                <c:pt idx="1405">
                  <c:v>0.17562499999999451</c:v>
                </c:pt>
                <c:pt idx="1406">
                  <c:v>0.17574999999999449</c:v>
                </c:pt>
                <c:pt idx="1407">
                  <c:v>0.17587499999999448</c:v>
                </c:pt>
                <c:pt idx="1408">
                  <c:v>0.17599999999999447</c:v>
                </c:pt>
                <c:pt idx="1409">
                  <c:v>0.17612499999999445</c:v>
                </c:pt>
                <c:pt idx="1410">
                  <c:v>0.17624999999999444</c:v>
                </c:pt>
                <c:pt idx="1411">
                  <c:v>0.17637499999999443</c:v>
                </c:pt>
                <c:pt idx="1412">
                  <c:v>0.17649999999999441</c:v>
                </c:pt>
                <c:pt idx="1413">
                  <c:v>0.1766249999999944</c:v>
                </c:pt>
                <c:pt idx="1414">
                  <c:v>0.17674999999999438</c:v>
                </c:pt>
                <c:pt idx="1415">
                  <c:v>0.17687499999999437</c:v>
                </c:pt>
                <c:pt idx="1416">
                  <c:v>0.17699999999999436</c:v>
                </c:pt>
                <c:pt idx="1417">
                  <c:v>0.17712499999999434</c:v>
                </c:pt>
                <c:pt idx="1418">
                  <c:v>0.17724999999999433</c:v>
                </c:pt>
                <c:pt idx="1419">
                  <c:v>0.17737499999999431</c:v>
                </c:pt>
                <c:pt idx="1420">
                  <c:v>0.1774999999999943</c:v>
                </c:pt>
                <c:pt idx="1421">
                  <c:v>0.17762499999999429</c:v>
                </c:pt>
                <c:pt idx="1422">
                  <c:v>0.17774999999999427</c:v>
                </c:pt>
                <c:pt idx="1423">
                  <c:v>0.17787499999999426</c:v>
                </c:pt>
                <c:pt idx="1424">
                  <c:v>0.17799999999999425</c:v>
                </c:pt>
                <c:pt idx="1425">
                  <c:v>0.17812499999999423</c:v>
                </c:pt>
                <c:pt idx="1426">
                  <c:v>0.17824999999999422</c:v>
                </c:pt>
                <c:pt idx="1427">
                  <c:v>0.1783749999999942</c:v>
                </c:pt>
                <c:pt idx="1428">
                  <c:v>0.17849999999999419</c:v>
                </c:pt>
                <c:pt idx="1429">
                  <c:v>0.17862499999999418</c:v>
                </c:pt>
                <c:pt idx="1430">
                  <c:v>0.17874999999999416</c:v>
                </c:pt>
                <c:pt idx="1431">
                  <c:v>0.17887499999999415</c:v>
                </c:pt>
                <c:pt idx="1432">
                  <c:v>0.17899999999999414</c:v>
                </c:pt>
                <c:pt idx="1433">
                  <c:v>0.17912499999999412</c:v>
                </c:pt>
                <c:pt idx="1434">
                  <c:v>0.17924999999999411</c:v>
                </c:pt>
                <c:pt idx="1435">
                  <c:v>0.17937499999999409</c:v>
                </c:pt>
                <c:pt idx="1436">
                  <c:v>0.17949999999999408</c:v>
                </c:pt>
                <c:pt idx="1437">
                  <c:v>0.17962499999999407</c:v>
                </c:pt>
                <c:pt idx="1438">
                  <c:v>0.17974999999999405</c:v>
                </c:pt>
                <c:pt idx="1439">
                  <c:v>0.17987499999999404</c:v>
                </c:pt>
                <c:pt idx="1440">
                  <c:v>0.17999999999999403</c:v>
                </c:pt>
                <c:pt idx="1441">
                  <c:v>0.18012499999999401</c:v>
                </c:pt>
                <c:pt idx="1442">
                  <c:v>0.180249999999994</c:v>
                </c:pt>
                <c:pt idx="1443">
                  <c:v>0.18037499999999398</c:v>
                </c:pt>
                <c:pt idx="1444">
                  <c:v>0.18049999999999397</c:v>
                </c:pt>
                <c:pt idx="1445">
                  <c:v>0.18062499999999396</c:v>
                </c:pt>
                <c:pt idx="1446">
                  <c:v>0.18074999999999394</c:v>
                </c:pt>
                <c:pt idx="1447">
                  <c:v>0.18087499999999393</c:v>
                </c:pt>
                <c:pt idx="1448">
                  <c:v>0.18099999999999392</c:v>
                </c:pt>
                <c:pt idx="1449">
                  <c:v>0.1811249999999939</c:v>
                </c:pt>
                <c:pt idx="1450">
                  <c:v>0.18124999999999389</c:v>
                </c:pt>
                <c:pt idx="1451">
                  <c:v>0.18137499999999387</c:v>
                </c:pt>
                <c:pt idx="1452">
                  <c:v>0.18149999999999386</c:v>
                </c:pt>
                <c:pt idx="1453">
                  <c:v>0.18162499999999385</c:v>
                </c:pt>
                <c:pt idx="1454">
                  <c:v>0.18174999999999383</c:v>
                </c:pt>
                <c:pt idx="1455">
                  <c:v>0.18187499999999382</c:v>
                </c:pt>
                <c:pt idx="1456">
                  <c:v>0.18199999999999381</c:v>
                </c:pt>
                <c:pt idx="1457">
                  <c:v>0.18212499999999379</c:v>
                </c:pt>
                <c:pt idx="1458">
                  <c:v>0.18224999999999378</c:v>
                </c:pt>
                <c:pt idx="1459">
                  <c:v>0.18237499999999376</c:v>
                </c:pt>
                <c:pt idx="1460">
                  <c:v>0.18249999999999375</c:v>
                </c:pt>
                <c:pt idx="1461">
                  <c:v>0.18262499999999374</c:v>
                </c:pt>
                <c:pt idx="1462">
                  <c:v>0.18274999999999372</c:v>
                </c:pt>
                <c:pt idx="1463">
                  <c:v>0.18287499999999371</c:v>
                </c:pt>
                <c:pt idx="1464">
                  <c:v>0.1829999999999937</c:v>
                </c:pt>
                <c:pt idx="1465">
                  <c:v>0.18312499999999368</c:v>
                </c:pt>
                <c:pt idx="1466">
                  <c:v>0.18324999999999367</c:v>
                </c:pt>
                <c:pt idx="1467">
                  <c:v>0.18337499999999365</c:v>
                </c:pt>
                <c:pt idx="1468">
                  <c:v>0.18349999999999364</c:v>
                </c:pt>
                <c:pt idx="1469">
                  <c:v>0.18362499999999363</c:v>
                </c:pt>
                <c:pt idx="1470">
                  <c:v>0.18374999999999361</c:v>
                </c:pt>
                <c:pt idx="1471">
                  <c:v>0.1838749999999936</c:v>
                </c:pt>
                <c:pt idx="1472">
                  <c:v>0.18399999999999359</c:v>
                </c:pt>
                <c:pt idx="1473">
                  <c:v>0.18412499999999357</c:v>
                </c:pt>
                <c:pt idx="1474">
                  <c:v>0.18424999999999356</c:v>
                </c:pt>
                <c:pt idx="1475">
                  <c:v>0.18437499999999354</c:v>
                </c:pt>
                <c:pt idx="1476">
                  <c:v>0.18449999999999353</c:v>
                </c:pt>
                <c:pt idx="1477">
                  <c:v>0.18462499999999352</c:v>
                </c:pt>
                <c:pt idx="1478">
                  <c:v>0.1847499999999935</c:v>
                </c:pt>
                <c:pt idx="1479">
                  <c:v>0.18487499999999349</c:v>
                </c:pt>
                <c:pt idx="1480">
                  <c:v>0.18499999999999348</c:v>
                </c:pt>
                <c:pt idx="1481">
                  <c:v>0.18512499999999346</c:v>
                </c:pt>
                <c:pt idx="1482">
                  <c:v>0.18524999999999345</c:v>
                </c:pt>
                <c:pt idx="1483">
                  <c:v>0.18537499999999343</c:v>
                </c:pt>
                <c:pt idx="1484">
                  <c:v>0.18549999999999342</c:v>
                </c:pt>
                <c:pt idx="1485">
                  <c:v>0.18562499999999341</c:v>
                </c:pt>
                <c:pt idx="1486">
                  <c:v>0.18574999999999339</c:v>
                </c:pt>
                <c:pt idx="1487">
                  <c:v>0.18587499999999338</c:v>
                </c:pt>
                <c:pt idx="1488">
                  <c:v>0.18599999999999337</c:v>
                </c:pt>
                <c:pt idx="1489">
                  <c:v>0.18612499999999335</c:v>
                </c:pt>
                <c:pt idx="1490">
                  <c:v>0.18624999999999334</c:v>
                </c:pt>
                <c:pt idx="1491">
                  <c:v>0.18637499999999332</c:v>
                </c:pt>
                <c:pt idx="1492">
                  <c:v>0.18649999999999331</c:v>
                </c:pt>
                <c:pt idx="1493">
                  <c:v>0.1866249999999933</c:v>
                </c:pt>
                <c:pt idx="1494">
                  <c:v>0.18674999999999328</c:v>
                </c:pt>
                <c:pt idx="1495">
                  <c:v>0.18687499999999327</c:v>
                </c:pt>
                <c:pt idx="1496">
                  <c:v>0.18699999999999325</c:v>
                </c:pt>
                <c:pt idx="1497">
                  <c:v>0.18712499999999324</c:v>
                </c:pt>
                <c:pt idx="1498">
                  <c:v>0.18724999999999323</c:v>
                </c:pt>
                <c:pt idx="1499">
                  <c:v>0.18737499999999321</c:v>
                </c:pt>
                <c:pt idx="1500">
                  <c:v>0.1874999999999932</c:v>
                </c:pt>
                <c:pt idx="1501">
                  <c:v>0.18762499999999319</c:v>
                </c:pt>
                <c:pt idx="1502">
                  <c:v>0.18774999999999317</c:v>
                </c:pt>
                <c:pt idx="1503">
                  <c:v>0.18787499999999316</c:v>
                </c:pt>
                <c:pt idx="1504">
                  <c:v>0.18799999999999314</c:v>
                </c:pt>
                <c:pt idx="1505">
                  <c:v>0.18812499999999313</c:v>
                </c:pt>
                <c:pt idx="1506">
                  <c:v>0.18824999999999312</c:v>
                </c:pt>
                <c:pt idx="1507">
                  <c:v>0.1883749999999931</c:v>
                </c:pt>
                <c:pt idx="1508">
                  <c:v>0.18849999999999309</c:v>
                </c:pt>
                <c:pt idx="1509">
                  <c:v>0.18862499999999308</c:v>
                </c:pt>
                <c:pt idx="1510">
                  <c:v>0.18874999999999306</c:v>
                </c:pt>
                <c:pt idx="1511">
                  <c:v>0.18887499999999305</c:v>
                </c:pt>
                <c:pt idx="1512">
                  <c:v>0.18899999999999303</c:v>
                </c:pt>
                <c:pt idx="1513">
                  <c:v>0.18912499999999302</c:v>
                </c:pt>
                <c:pt idx="1514">
                  <c:v>0.18924999999999301</c:v>
                </c:pt>
                <c:pt idx="1515">
                  <c:v>0.18937499999999299</c:v>
                </c:pt>
                <c:pt idx="1516">
                  <c:v>0.18949999999999298</c:v>
                </c:pt>
                <c:pt idx="1517">
                  <c:v>0.18962499999999297</c:v>
                </c:pt>
                <c:pt idx="1518">
                  <c:v>0.18974999999999295</c:v>
                </c:pt>
                <c:pt idx="1519">
                  <c:v>0.18987499999999294</c:v>
                </c:pt>
                <c:pt idx="1520">
                  <c:v>0.18999999999999292</c:v>
                </c:pt>
                <c:pt idx="1521">
                  <c:v>0.19012499999999291</c:v>
                </c:pt>
                <c:pt idx="1522">
                  <c:v>0.1902499999999929</c:v>
                </c:pt>
                <c:pt idx="1523">
                  <c:v>0.19037499999999288</c:v>
                </c:pt>
                <c:pt idx="1524">
                  <c:v>0.19049999999999287</c:v>
                </c:pt>
                <c:pt idx="1525">
                  <c:v>0.19062499999999286</c:v>
                </c:pt>
                <c:pt idx="1526">
                  <c:v>0.19074999999999284</c:v>
                </c:pt>
                <c:pt idx="1527">
                  <c:v>0.19087499999999283</c:v>
                </c:pt>
                <c:pt idx="1528">
                  <c:v>0.19099999999999281</c:v>
                </c:pt>
                <c:pt idx="1529">
                  <c:v>0.1911249999999928</c:v>
                </c:pt>
                <c:pt idx="1530">
                  <c:v>0.19124999999999279</c:v>
                </c:pt>
                <c:pt idx="1531">
                  <c:v>0.19137499999999277</c:v>
                </c:pt>
                <c:pt idx="1532">
                  <c:v>0.19149999999999276</c:v>
                </c:pt>
                <c:pt idx="1533">
                  <c:v>0.19162499999999275</c:v>
                </c:pt>
                <c:pt idx="1534">
                  <c:v>0.19174999999999273</c:v>
                </c:pt>
                <c:pt idx="1535">
                  <c:v>0.19187499999999272</c:v>
                </c:pt>
                <c:pt idx="1536">
                  <c:v>0.1919999999999927</c:v>
                </c:pt>
                <c:pt idx="1537">
                  <c:v>0.19212499999999269</c:v>
                </c:pt>
                <c:pt idx="1538">
                  <c:v>0.19224999999999268</c:v>
                </c:pt>
                <c:pt idx="1539">
                  <c:v>0.19237499999999266</c:v>
                </c:pt>
                <c:pt idx="1540">
                  <c:v>0.19249999999999265</c:v>
                </c:pt>
                <c:pt idx="1541">
                  <c:v>0.19262499999999264</c:v>
                </c:pt>
                <c:pt idx="1542">
                  <c:v>0.19274999999999262</c:v>
                </c:pt>
                <c:pt idx="1543">
                  <c:v>0.19287499999999261</c:v>
                </c:pt>
                <c:pt idx="1544">
                  <c:v>0.19299999999999259</c:v>
                </c:pt>
                <c:pt idx="1545">
                  <c:v>0.19312499999999258</c:v>
                </c:pt>
                <c:pt idx="1546">
                  <c:v>0.19324999999999257</c:v>
                </c:pt>
                <c:pt idx="1547">
                  <c:v>0.19337499999999255</c:v>
                </c:pt>
                <c:pt idx="1548">
                  <c:v>0.19349999999999254</c:v>
                </c:pt>
                <c:pt idx="1549">
                  <c:v>0.19362499999999253</c:v>
                </c:pt>
                <c:pt idx="1550">
                  <c:v>0.19374999999999251</c:v>
                </c:pt>
                <c:pt idx="1551">
                  <c:v>0.1938749999999925</c:v>
                </c:pt>
                <c:pt idx="1552">
                  <c:v>0.19399999999999248</c:v>
                </c:pt>
                <c:pt idx="1553">
                  <c:v>0.19412499999999247</c:v>
                </c:pt>
                <c:pt idx="1554">
                  <c:v>0.19424999999999246</c:v>
                </c:pt>
                <c:pt idx="1555">
                  <c:v>0.19437499999999244</c:v>
                </c:pt>
                <c:pt idx="1556">
                  <c:v>0.19449999999999243</c:v>
                </c:pt>
                <c:pt idx="1557">
                  <c:v>0.19462499999999242</c:v>
                </c:pt>
                <c:pt idx="1558">
                  <c:v>0.1947499999999924</c:v>
                </c:pt>
                <c:pt idx="1559">
                  <c:v>0.19487499999999239</c:v>
                </c:pt>
                <c:pt idx="1560">
                  <c:v>0.19499999999999237</c:v>
                </c:pt>
                <c:pt idx="1561">
                  <c:v>0.19512499999999236</c:v>
                </c:pt>
                <c:pt idx="1562">
                  <c:v>0.19524999999999235</c:v>
                </c:pt>
                <c:pt idx="1563">
                  <c:v>0.19537499999999233</c:v>
                </c:pt>
                <c:pt idx="1564">
                  <c:v>0.19549999999999232</c:v>
                </c:pt>
                <c:pt idx="1565">
                  <c:v>0.19562499999999231</c:v>
                </c:pt>
                <c:pt idx="1566">
                  <c:v>0.19574999999999229</c:v>
                </c:pt>
                <c:pt idx="1567">
                  <c:v>0.19587499999999228</c:v>
                </c:pt>
                <c:pt idx="1568">
                  <c:v>0.19599999999999226</c:v>
                </c:pt>
                <c:pt idx="1569">
                  <c:v>0.19612499999999225</c:v>
                </c:pt>
                <c:pt idx="1570">
                  <c:v>0.19624999999999224</c:v>
                </c:pt>
                <c:pt idx="1571">
                  <c:v>0.19637499999999222</c:v>
                </c:pt>
                <c:pt idx="1572">
                  <c:v>0.19649999999999221</c:v>
                </c:pt>
                <c:pt idx="1573">
                  <c:v>0.19662499999999219</c:v>
                </c:pt>
                <c:pt idx="1574">
                  <c:v>0.19674999999999218</c:v>
                </c:pt>
                <c:pt idx="1575">
                  <c:v>0.19687499999999217</c:v>
                </c:pt>
                <c:pt idx="1576">
                  <c:v>0.19699999999999215</c:v>
                </c:pt>
                <c:pt idx="1577">
                  <c:v>0.19712499999999214</c:v>
                </c:pt>
                <c:pt idx="1578">
                  <c:v>0.19724999999999213</c:v>
                </c:pt>
                <c:pt idx="1579">
                  <c:v>0.19737499999999211</c:v>
                </c:pt>
                <c:pt idx="1580">
                  <c:v>0.1974999999999921</c:v>
                </c:pt>
                <c:pt idx="1581">
                  <c:v>0.19762499999999208</c:v>
                </c:pt>
                <c:pt idx="1582">
                  <c:v>0.19774999999999207</c:v>
                </c:pt>
                <c:pt idx="1583">
                  <c:v>0.19787499999999206</c:v>
                </c:pt>
                <c:pt idx="1584">
                  <c:v>0.19799999999999204</c:v>
                </c:pt>
                <c:pt idx="1585">
                  <c:v>0.19812499999999203</c:v>
                </c:pt>
                <c:pt idx="1586">
                  <c:v>0.19824999999999202</c:v>
                </c:pt>
                <c:pt idx="1587">
                  <c:v>0.198374999999992</c:v>
                </c:pt>
                <c:pt idx="1588">
                  <c:v>0.19849999999999199</c:v>
                </c:pt>
                <c:pt idx="1589">
                  <c:v>0.19862499999999197</c:v>
                </c:pt>
                <c:pt idx="1590">
                  <c:v>0.19874999999999196</c:v>
                </c:pt>
                <c:pt idx="1591">
                  <c:v>0.19887499999999195</c:v>
                </c:pt>
                <c:pt idx="1592">
                  <c:v>0.19899999999999193</c:v>
                </c:pt>
                <c:pt idx="1593">
                  <c:v>0.19912499999999192</c:v>
                </c:pt>
                <c:pt idx="1594">
                  <c:v>0.19924999999999191</c:v>
                </c:pt>
                <c:pt idx="1595">
                  <c:v>0.19937499999999189</c:v>
                </c:pt>
                <c:pt idx="1596">
                  <c:v>0.19949999999999188</c:v>
                </c:pt>
                <c:pt idx="1597">
                  <c:v>0.19962499999999186</c:v>
                </c:pt>
                <c:pt idx="1598">
                  <c:v>0.19974999999999185</c:v>
                </c:pt>
                <c:pt idx="1599">
                  <c:v>0.19987499999999184</c:v>
                </c:pt>
                <c:pt idx="1600">
                  <c:v>0.19999999999999182</c:v>
                </c:pt>
                <c:pt idx="1601">
                  <c:v>0.20012499999999181</c:v>
                </c:pt>
                <c:pt idx="1602">
                  <c:v>0.2002499999999918</c:v>
                </c:pt>
                <c:pt idx="1603">
                  <c:v>0.20037499999999178</c:v>
                </c:pt>
                <c:pt idx="1604">
                  <c:v>0.20049999999999177</c:v>
                </c:pt>
                <c:pt idx="1605">
                  <c:v>0.20062499999999175</c:v>
                </c:pt>
                <c:pt idx="1606">
                  <c:v>0.20074999999999174</c:v>
                </c:pt>
                <c:pt idx="1607">
                  <c:v>0.20087499999999173</c:v>
                </c:pt>
                <c:pt idx="1608">
                  <c:v>0.20099999999999171</c:v>
                </c:pt>
                <c:pt idx="1609">
                  <c:v>0.2011249999999917</c:v>
                </c:pt>
                <c:pt idx="1610">
                  <c:v>0.20124999999999169</c:v>
                </c:pt>
                <c:pt idx="1611">
                  <c:v>0.20137499999999167</c:v>
                </c:pt>
                <c:pt idx="1612">
                  <c:v>0.20149999999999166</c:v>
                </c:pt>
                <c:pt idx="1613">
                  <c:v>0.20162499999999164</c:v>
                </c:pt>
                <c:pt idx="1614">
                  <c:v>0.20174999999999163</c:v>
                </c:pt>
                <c:pt idx="1615">
                  <c:v>0.20187499999999162</c:v>
                </c:pt>
                <c:pt idx="1616">
                  <c:v>0.2019999999999916</c:v>
                </c:pt>
                <c:pt idx="1617">
                  <c:v>0.20212499999999159</c:v>
                </c:pt>
                <c:pt idx="1618">
                  <c:v>0.20224999999999158</c:v>
                </c:pt>
                <c:pt idx="1619">
                  <c:v>0.20237499999999156</c:v>
                </c:pt>
                <c:pt idx="1620">
                  <c:v>0.20249999999999155</c:v>
                </c:pt>
                <c:pt idx="1621">
                  <c:v>0.20262499999999153</c:v>
                </c:pt>
                <c:pt idx="1622">
                  <c:v>0.20274999999999152</c:v>
                </c:pt>
                <c:pt idx="1623">
                  <c:v>0.20287499999999151</c:v>
                </c:pt>
                <c:pt idx="1624">
                  <c:v>0.20299999999999149</c:v>
                </c:pt>
                <c:pt idx="1625">
                  <c:v>0.20312499999999148</c:v>
                </c:pt>
                <c:pt idx="1626">
                  <c:v>0.20324999999999147</c:v>
                </c:pt>
                <c:pt idx="1627">
                  <c:v>0.20337499999999145</c:v>
                </c:pt>
                <c:pt idx="1628">
                  <c:v>0.20349999999999144</c:v>
                </c:pt>
                <c:pt idx="1629">
                  <c:v>0.20362499999999142</c:v>
                </c:pt>
                <c:pt idx="1630">
                  <c:v>0.20374999999999141</c:v>
                </c:pt>
                <c:pt idx="1631">
                  <c:v>0.2038749999999914</c:v>
                </c:pt>
                <c:pt idx="1632">
                  <c:v>0.20399999999999138</c:v>
                </c:pt>
                <c:pt idx="1633">
                  <c:v>0.20412499999999137</c:v>
                </c:pt>
                <c:pt idx="1634">
                  <c:v>0.20424999999999136</c:v>
                </c:pt>
                <c:pt idx="1635">
                  <c:v>0.20437499999999134</c:v>
                </c:pt>
                <c:pt idx="1636">
                  <c:v>0.20449999999999133</c:v>
                </c:pt>
                <c:pt idx="1637">
                  <c:v>0.20462499999999131</c:v>
                </c:pt>
                <c:pt idx="1638">
                  <c:v>0.2047499999999913</c:v>
                </c:pt>
                <c:pt idx="1639">
                  <c:v>0.20487499999999129</c:v>
                </c:pt>
                <c:pt idx="1640">
                  <c:v>0.20499999999999127</c:v>
                </c:pt>
                <c:pt idx="1641">
                  <c:v>0.20512499999999126</c:v>
                </c:pt>
                <c:pt idx="1642">
                  <c:v>0.20524999999999125</c:v>
                </c:pt>
                <c:pt idx="1643">
                  <c:v>0.20537499999999123</c:v>
                </c:pt>
                <c:pt idx="1644">
                  <c:v>0.20549999999999122</c:v>
                </c:pt>
                <c:pt idx="1645">
                  <c:v>0.2056249999999912</c:v>
                </c:pt>
                <c:pt idx="1646">
                  <c:v>0.20574999999999119</c:v>
                </c:pt>
                <c:pt idx="1647">
                  <c:v>0.20587499999999118</c:v>
                </c:pt>
                <c:pt idx="1648">
                  <c:v>0.20599999999999116</c:v>
                </c:pt>
                <c:pt idx="1649">
                  <c:v>0.20612499999999115</c:v>
                </c:pt>
                <c:pt idx="1650">
                  <c:v>0.20624999999999113</c:v>
                </c:pt>
                <c:pt idx="1651">
                  <c:v>0.20637499999999112</c:v>
                </c:pt>
                <c:pt idx="1652">
                  <c:v>0.20649999999999111</c:v>
                </c:pt>
                <c:pt idx="1653">
                  <c:v>0.20662499999999109</c:v>
                </c:pt>
                <c:pt idx="1654">
                  <c:v>0.20674999999999108</c:v>
                </c:pt>
                <c:pt idx="1655">
                  <c:v>0.20687499999999107</c:v>
                </c:pt>
                <c:pt idx="1656">
                  <c:v>0.20699999999999105</c:v>
                </c:pt>
                <c:pt idx="1657">
                  <c:v>0.20712499999999104</c:v>
                </c:pt>
                <c:pt idx="1658">
                  <c:v>0.20724999999999102</c:v>
                </c:pt>
                <c:pt idx="1659">
                  <c:v>0.20737499999999101</c:v>
                </c:pt>
                <c:pt idx="1660">
                  <c:v>0.207499999999991</c:v>
                </c:pt>
                <c:pt idx="1661">
                  <c:v>0.20762499999999098</c:v>
                </c:pt>
                <c:pt idx="1662">
                  <c:v>0.20774999999999097</c:v>
                </c:pt>
                <c:pt idx="1663">
                  <c:v>0.20787499999999096</c:v>
                </c:pt>
                <c:pt idx="1664">
                  <c:v>0.20799999999999094</c:v>
                </c:pt>
                <c:pt idx="1665">
                  <c:v>0.20812499999999093</c:v>
                </c:pt>
                <c:pt idx="1666">
                  <c:v>0.20824999999999091</c:v>
                </c:pt>
                <c:pt idx="1667">
                  <c:v>0.2083749999999909</c:v>
                </c:pt>
                <c:pt idx="1668">
                  <c:v>0.20849999999999089</c:v>
                </c:pt>
                <c:pt idx="1669">
                  <c:v>0.20862499999999087</c:v>
                </c:pt>
                <c:pt idx="1670">
                  <c:v>0.20874999999999086</c:v>
                </c:pt>
                <c:pt idx="1671">
                  <c:v>0.20887499999999085</c:v>
                </c:pt>
                <c:pt idx="1672">
                  <c:v>0.20899999999999083</c:v>
                </c:pt>
                <c:pt idx="1673">
                  <c:v>0.20912499999999082</c:v>
                </c:pt>
                <c:pt idx="1674">
                  <c:v>0.2092499999999908</c:v>
                </c:pt>
                <c:pt idx="1675">
                  <c:v>0.20937499999999079</c:v>
                </c:pt>
                <c:pt idx="1676">
                  <c:v>0.20949999999999078</c:v>
                </c:pt>
                <c:pt idx="1677">
                  <c:v>0.20962499999999076</c:v>
                </c:pt>
                <c:pt idx="1678">
                  <c:v>0.20974999999999075</c:v>
                </c:pt>
                <c:pt idx="1679">
                  <c:v>0.20987499999999074</c:v>
                </c:pt>
                <c:pt idx="1680">
                  <c:v>0.20999999999999072</c:v>
                </c:pt>
                <c:pt idx="1681">
                  <c:v>0.21012499999999071</c:v>
                </c:pt>
                <c:pt idx="1682">
                  <c:v>0.21024999999999069</c:v>
                </c:pt>
                <c:pt idx="1683">
                  <c:v>0.21037499999999068</c:v>
                </c:pt>
                <c:pt idx="1684">
                  <c:v>0.21049999999999067</c:v>
                </c:pt>
                <c:pt idx="1685">
                  <c:v>0.21062499999999065</c:v>
                </c:pt>
                <c:pt idx="1686">
                  <c:v>0.21074999999999064</c:v>
                </c:pt>
                <c:pt idx="1687">
                  <c:v>0.21087499999999063</c:v>
                </c:pt>
                <c:pt idx="1688">
                  <c:v>0.21099999999999061</c:v>
                </c:pt>
                <c:pt idx="1689">
                  <c:v>0.2111249999999906</c:v>
                </c:pt>
                <c:pt idx="1690">
                  <c:v>0.21124999999999058</c:v>
                </c:pt>
                <c:pt idx="1691">
                  <c:v>0.21137499999999057</c:v>
                </c:pt>
                <c:pt idx="1692">
                  <c:v>0.21149999999999056</c:v>
                </c:pt>
                <c:pt idx="1693">
                  <c:v>0.21162499999999054</c:v>
                </c:pt>
                <c:pt idx="1694">
                  <c:v>0.21174999999999053</c:v>
                </c:pt>
                <c:pt idx="1695">
                  <c:v>0.21187499999999052</c:v>
                </c:pt>
                <c:pt idx="1696">
                  <c:v>0.2119999999999905</c:v>
                </c:pt>
                <c:pt idx="1697">
                  <c:v>0.21212499999999049</c:v>
                </c:pt>
                <c:pt idx="1698">
                  <c:v>0.21224999999999047</c:v>
                </c:pt>
                <c:pt idx="1699">
                  <c:v>0.21237499999999046</c:v>
                </c:pt>
                <c:pt idx="1700">
                  <c:v>0.21249999999999045</c:v>
                </c:pt>
                <c:pt idx="1701">
                  <c:v>0.21262499999999043</c:v>
                </c:pt>
                <c:pt idx="1702">
                  <c:v>0.21274999999999042</c:v>
                </c:pt>
                <c:pt idx="1703">
                  <c:v>0.21287499999999041</c:v>
                </c:pt>
                <c:pt idx="1704">
                  <c:v>0.21299999999999039</c:v>
                </c:pt>
                <c:pt idx="1705">
                  <c:v>0.21312499999999038</c:v>
                </c:pt>
                <c:pt idx="1706">
                  <c:v>0.21324999999999036</c:v>
                </c:pt>
                <c:pt idx="1707">
                  <c:v>0.21337499999999035</c:v>
                </c:pt>
                <c:pt idx="1708">
                  <c:v>0.21349999999999034</c:v>
                </c:pt>
                <c:pt idx="1709">
                  <c:v>0.21362499999999032</c:v>
                </c:pt>
                <c:pt idx="1710">
                  <c:v>0.21374999999999031</c:v>
                </c:pt>
                <c:pt idx="1711">
                  <c:v>0.2138749999999903</c:v>
                </c:pt>
                <c:pt idx="1712">
                  <c:v>0.21399999999999028</c:v>
                </c:pt>
                <c:pt idx="1713">
                  <c:v>0.21412499999999027</c:v>
                </c:pt>
                <c:pt idx="1714">
                  <c:v>0.21424999999999025</c:v>
                </c:pt>
                <c:pt idx="1715">
                  <c:v>0.21437499999999024</c:v>
                </c:pt>
                <c:pt idx="1716">
                  <c:v>0.21449999999999023</c:v>
                </c:pt>
                <c:pt idx="1717">
                  <c:v>0.21462499999999021</c:v>
                </c:pt>
                <c:pt idx="1718">
                  <c:v>0.2147499999999902</c:v>
                </c:pt>
                <c:pt idx="1719">
                  <c:v>0.21487499999999018</c:v>
                </c:pt>
                <c:pt idx="1720">
                  <c:v>0.21499999999999017</c:v>
                </c:pt>
                <c:pt idx="1721">
                  <c:v>0.21512499999999016</c:v>
                </c:pt>
                <c:pt idx="1722">
                  <c:v>0.21524999999999014</c:v>
                </c:pt>
                <c:pt idx="1723">
                  <c:v>0.21537499999999013</c:v>
                </c:pt>
                <c:pt idx="1724">
                  <c:v>0.21549999999999012</c:v>
                </c:pt>
                <c:pt idx="1725">
                  <c:v>0.2156249999999901</c:v>
                </c:pt>
                <c:pt idx="1726">
                  <c:v>0.21574999999999009</c:v>
                </c:pt>
                <c:pt idx="1727">
                  <c:v>0.21587499999999007</c:v>
                </c:pt>
                <c:pt idx="1728">
                  <c:v>0.21599999999999006</c:v>
                </c:pt>
                <c:pt idx="1729">
                  <c:v>0.21612499999999005</c:v>
                </c:pt>
                <c:pt idx="1730">
                  <c:v>0.21624999999999003</c:v>
                </c:pt>
                <c:pt idx="1731">
                  <c:v>0.21637499999999002</c:v>
                </c:pt>
                <c:pt idx="1732">
                  <c:v>0.21649999999999001</c:v>
                </c:pt>
                <c:pt idx="1733">
                  <c:v>0.21662499999998999</c:v>
                </c:pt>
                <c:pt idx="1734">
                  <c:v>0.21674999999998998</c:v>
                </c:pt>
                <c:pt idx="1735">
                  <c:v>0.21687499999998996</c:v>
                </c:pt>
                <c:pt idx="1736">
                  <c:v>0.21699999999998995</c:v>
                </c:pt>
                <c:pt idx="1737">
                  <c:v>0.21712499999998994</c:v>
                </c:pt>
                <c:pt idx="1738">
                  <c:v>0.21724999999998992</c:v>
                </c:pt>
                <c:pt idx="1739">
                  <c:v>0.21737499999998991</c:v>
                </c:pt>
                <c:pt idx="1740">
                  <c:v>0.2174999999999899</c:v>
                </c:pt>
                <c:pt idx="1741">
                  <c:v>0.21762499999998988</c:v>
                </c:pt>
                <c:pt idx="1742">
                  <c:v>0.21774999999998987</c:v>
                </c:pt>
                <c:pt idx="1743">
                  <c:v>0.21787499999998985</c:v>
                </c:pt>
                <c:pt idx="1744">
                  <c:v>0.21799999999998984</c:v>
                </c:pt>
                <c:pt idx="1745">
                  <c:v>0.21812499999998983</c:v>
                </c:pt>
                <c:pt idx="1746">
                  <c:v>0.21824999999998981</c:v>
                </c:pt>
                <c:pt idx="1747">
                  <c:v>0.2183749999999898</c:v>
                </c:pt>
                <c:pt idx="1748">
                  <c:v>0.21849999999998979</c:v>
                </c:pt>
                <c:pt idx="1749">
                  <c:v>0.21862499999998977</c:v>
                </c:pt>
                <c:pt idx="1750">
                  <c:v>0.21874999999998976</c:v>
                </c:pt>
                <c:pt idx="1751">
                  <c:v>0.21887499999998974</c:v>
                </c:pt>
                <c:pt idx="1752">
                  <c:v>0.21899999999998973</c:v>
                </c:pt>
                <c:pt idx="1753">
                  <c:v>0.21912499999998972</c:v>
                </c:pt>
                <c:pt idx="1754">
                  <c:v>0.2192499999999897</c:v>
                </c:pt>
                <c:pt idx="1755">
                  <c:v>0.21937499999998969</c:v>
                </c:pt>
                <c:pt idx="1756">
                  <c:v>0.21949999999998968</c:v>
                </c:pt>
                <c:pt idx="1757">
                  <c:v>0.21962499999998966</c:v>
                </c:pt>
                <c:pt idx="1758">
                  <c:v>0.21974999999998965</c:v>
                </c:pt>
                <c:pt idx="1759">
                  <c:v>0.21987499999998963</c:v>
                </c:pt>
                <c:pt idx="1760">
                  <c:v>0.21999999999998962</c:v>
                </c:pt>
                <c:pt idx="1761">
                  <c:v>0.22012499999998961</c:v>
                </c:pt>
                <c:pt idx="1762">
                  <c:v>0.22024999999998959</c:v>
                </c:pt>
                <c:pt idx="1763">
                  <c:v>0.22037499999998958</c:v>
                </c:pt>
                <c:pt idx="1764">
                  <c:v>0.22049999999998957</c:v>
                </c:pt>
                <c:pt idx="1765">
                  <c:v>0.22062499999998955</c:v>
                </c:pt>
                <c:pt idx="1766">
                  <c:v>0.22074999999998954</c:v>
                </c:pt>
                <c:pt idx="1767">
                  <c:v>0.22087499999998952</c:v>
                </c:pt>
                <c:pt idx="1768">
                  <c:v>0.22099999999998951</c:v>
                </c:pt>
                <c:pt idx="1769">
                  <c:v>0.2211249999999895</c:v>
                </c:pt>
                <c:pt idx="1770">
                  <c:v>0.22124999999998948</c:v>
                </c:pt>
                <c:pt idx="1771">
                  <c:v>0.22137499999998947</c:v>
                </c:pt>
                <c:pt idx="1772">
                  <c:v>0.22149999999998946</c:v>
                </c:pt>
                <c:pt idx="1773">
                  <c:v>0.22162499999998944</c:v>
                </c:pt>
                <c:pt idx="1774">
                  <c:v>0.22174999999998943</c:v>
                </c:pt>
                <c:pt idx="1775">
                  <c:v>0.22187499999998941</c:v>
                </c:pt>
                <c:pt idx="1776">
                  <c:v>0.2219999999999894</c:v>
                </c:pt>
                <c:pt idx="1777">
                  <c:v>0.22212499999998939</c:v>
                </c:pt>
                <c:pt idx="1778">
                  <c:v>0.22224999999998937</c:v>
                </c:pt>
                <c:pt idx="1779">
                  <c:v>0.22237499999998936</c:v>
                </c:pt>
                <c:pt idx="1780">
                  <c:v>0.22249999999998935</c:v>
                </c:pt>
                <c:pt idx="1781">
                  <c:v>0.22262499999998933</c:v>
                </c:pt>
                <c:pt idx="1782">
                  <c:v>0.22274999999998932</c:v>
                </c:pt>
                <c:pt idx="1783">
                  <c:v>0.2228749999999893</c:v>
                </c:pt>
                <c:pt idx="1784">
                  <c:v>0.22299999999998929</c:v>
                </c:pt>
                <c:pt idx="1785">
                  <c:v>0.22312499999998928</c:v>
                </c:pt>
                <c:pt idx="1786">
                  <c:v>0.22324999999998926</c:v>
                </c:pt>
                <c:pt idx="1787">
                  <c:v>0.22337499999998925</c:v>
                </c:pt>
                <c:pt idx="1788">
                  <c:v>0.22349999999998924</c:v>
                </c:pt>
                <c:pt idx="1789">
                  <c:v>0.22362499999998922</c:v>
                </c:pt>
                <c:pt idx="1790">
                  <c:v>0.22374999999998921</c:v>
                </c:pt>
                <c:pt idx="1791">
                  <c:v>0.22387499999998919</c:v>
                </c:pt>
                <c:pt idx="1792">
                  <c:v>0.22399999999998918</c:v>
                </c:pt>
                <c:pt idx="1793">
                  <c:v>0.22412499999998917</c:v>
                </c:pt>
                <c:pt idx="1794">
                  <c:v>0.22424999999998915</c:v>
                </c:pt>
                <c:pt idx="1795">
                  <c:v>0.22437499999998914</c:v>
                </c:pt>
                <c:pt idx="1796">
                  <c:v>0.22449999999998912</c:v>
                </c:pt>
                <c:pt idx="1797">
                  <c:v>0.22462499999998911</c:v>
                </c:pt>
                <c:pt idx="1798">
                  <c:v>0.2247499999999891</c:v>
                </c:pt>
                <c:pt idx="1799">
                  <c:v>0.22487499999998908</c:v>
                </c:pt>
                <c:pt idx="1800">
                  <c:v>0.22499999999998907</c:v>
                </c:pt>
                <c:pt idx="1801">
                  <c:v>0.22512499999998906</c:v>
                </c:pt>
                <c:pt idx="1802">
                  <c:v>0.22524999999998904</c:v>
                </c:pt>
                <c:pt idx="1803">
                  <c:v>0.22537499999998903</c:v>
                </c:pt>
                <c:pt idx="1804">
                  <c:v>0.22549999999998901</c:v>
                </c:pt>
                <c:pt idx="1805">
                  <c:v>0.225624999999989</c:v>
                </c:pt>
                <c:pt idx="1806">
                  <c:v>0.22574999999998899</c:v>
                </c:pt>
                <c:pt idx="1807">
                  <c:v>0.22587499999998897</c:v>
                </c:pt>
                <c:pt idx="1808">
                  <c:v>0.22599999999998896</c:v>
                </c:pt>
                <c:pt idx="1809">
                  <c:v>0.22612499999998895</c:v>
                </c:pt>
                <c:pt idx="1810">
                  <c:v>0.22624999999998893</c:v>
                </c:pt>
                <c:pt idx="1811">
                  <c:v>0.22637499999998892</c:v>
                </c:pt>
                <c:pt idx="1812">
                  <c:v>0.2264999999999889</c:v>
                </c:pt>
                <c:pt idx="1813">
                  <c:v>0.22662499999998889</c:v>
                </c:pt>
                <c:pt idx="1814">
                  <c:v>0.22674999999998888</c:v>
                </c:pt>
                <c:pt idx="1815">
                  <c:v>0.22687499999998886</c:v>
                </c:pt>
                <c:pt idx="1816">
                  <c:v>0.22699999999998885</c:v>
                </c:pt>
                <c:pt idx="1817">
                  <c:v>0.22712499999998884</c:v>
                </c:pt>
                <c:pt idx="1818">
                  <c:v>0.22724999999998882</c:v>
                </c:pt>
                <c:pt idx="1819">
                  <c:v>0.22737499999998881</c:v>
                </c:pt>
                <c:pt idx="1820">
                  <c:v>0.22749999999998879</c:v>
                </c:pt>
                <c:pt idx="1821">
                  <c:v>0.22762499999998878</c:v>
                </c:pt>
                <c:pt idx="1822">
                  <c:v>0.22774999999998877</c:v>
                </c:pt>
                <c:pt idx="1823">
                  <c:v>0.22787499999998875</c:v>
                </c:pt>
                <c:pt idx="1824">
                  <c:v>0.22799999999998874</c:v>
                </c:pt>
                <c:pt idx="1825">
                  <c:v>0.22812499999998873</c:v>
                </c:pt>
                <c:pt idx="1826">
                  <c:v>0.22824999999998871</c:v>
                </c:pt>
                <c:pt idx="1827">
                  <c:v>0.2283749999999887</c:v>
                </c:pt>
                <c:pt idx="1828">
                  <c:v>0.22849999999998868</c:v>
                </c:pt>
                <c:pt idx="1829">
                  <c:v>0.22862499999998867</c:v>
                </c:pt>
                <c:pt idx="1830">
                  <c:v>0.22874999999998866</c:v>
                </c:pt>
                <c:pt idx="1831">
                  <c:v>0.22887499999998864</c:v>
                </c:pt>
                <c:pt idx="1832">
                  <c:v>0.22899999999998863</c:v>
                </c:pt>
                <c:pt idx="1833">
                  <c:v>0.22912499999998862</c:v>
                </c:pt>
                <c:pt idx="1834">
                  <c:v>0.2292499999999886</c:v>
                </c:pt>
                <c:pt idx="1835">
                  <c:v>0.22937499999998859</c:v>
                </c:pt>
                <c:pt idx="1836">
                  <c:v>0.22949999999998857</c:v>
                </c:pt>
                <c:pt idx="1837">
                  <c:v>0.22962499999998856</c:v>
                </c:pt>
                <c:pt idx="1838">
                  <c:v>0.22974999999998855</c:v>
                </c:pt>
                <c:pt idx="1839">
                  <c:v>0.22987499999998853</c:v>
                </c:pt>
                <c:pt idx="1840">
                  <c:v>0.22999999999998852</c:v>
                </c:pt>
                <c:pt idx="1841">
                  <c:v>0.23012499999998851</c:v>
                </c:pt>
                <c:pt idx="1842">
                  <c:v>0.23024999999998849</c:v>
                </c:pt>
                <c:pt idx="1843">
                  <c:v>0.23037499999998848</c:v>
                </c:pt>
                <c:pt idx="1844">
                  <c:v>0.23049999999998846</c:v>
                </c:pt>
                <c:pt idx="1845">
                  <c:v>0.23062499999998845</c:v>
                </c:pt>
                <c:pt idx="1846">
                  <c:v>0.23074999999998844</c:v>
                </c:pt>
                <c:pt idx="1847">
                  <c:v>0.23087499999998842</c:v>
                </c:pt>
                <c:pt idx="1848">
                  <c:v>0.23099999999998841</c:v>
                </c:pt>
                <c:pt idx="1849">
                  <c:v>0.2311249999999884</c:v>
                </c:pt>
                <c:pt idx="1850">
                  <c:v>0.23124999999998838</c:v>
                </c:pt>
                <c:pt idx="1851">
                  <c:v>0.23137499999998837</c:v>
                </c:pt>
                <c:pt idx="1852">
                  <c:v>0.23149999999998835</c:v>
                </c:pt>
                <c:pt idx="1853">
                  <c:v>0.23162499999998834</c:v>
                </c:pt>
                <c:pt idx="1854">
                  <c:v>0.23174999999998833</c:v>
                </c:pt>
                <c:pt idx="1855">
                  <c:v>0.23187499999998831</c:v>
                </c:pt>
                <c:pt idx="1856">
                  <c:v>0.2319999999999883</c:v>
                </c:pt>
                <c:pt idx="1857">
                  <c:v>0.23212499999998829</c:v>
                </c:pt>
                <c:pt idx="1858">
                  <c:v>0.23224999999998827</c:v>
                </c:pt>
                <c:pt idx="1859">
                  <c:v>0.23237499999998826</c:v>
                </c:pt>
                <c:pt idx="1860">
                  <c:v>0.23249999999998824</c:v>
                </c:pt>
                <c:pt idx="1861">
                  <c:v>0.23262499999998823</c:v>
                </c:pt>
                <c:pt idx="1862">
                  <c:v>0.23274999999998822</c:v>
                </c:pt>
                <c:pt idx="1863">
                  <c:v>0.2328749999999882</c:v>
                </c:pt>
                <c:pt idx="1864">
                  <c:v>0.23299999999998819</c:v>
                </c:pt>
                <c:pt idx="1865">
                  <c:v>0.23312499999998818</c:v>
                </c:pt>
                <c:pt idx="1866">
                  <c:v>0.23324999999998816</c:v>
                </c:pt>
                <c:pt idx="1867">
                  <c:v>0.23337499999998815</c:v>
                </c:pt>
                <c:pt idx="1868">
                  <c:v>0.23349999999998813</c:v>
                </c:pt>
                <c:pt idx="1869">
                  <c:v>0.23362499999998812</c:v>
                </c:pt>
                <c:pt idx="1870">
                  <c:v>0.23374999999998811</c:v>
                </c:pt>
                <c:pt idx="1871">
                  <c:v>0.23387499999998809</c:v>
                </c:pt>
                <c:pt idx="1872">
                  <c:v>0.23399999999998808</c:v>
                </c:pt>
                <c:pt idx="1873">
                  <c:v>0.23412499999998806</c:v>
                </c:pt>
                <c:pt idx="1874">
                  <c:v>0.23424999999998805</c:v>
                </c:pt>
                <c:pt idx="1875">
                  <c:v>0.23437499999998804</c:v>
                </c:pt>
                <c:pt idx="1876">
                  <c:v>0.23449999999998802</c:v>
                </c:pt>
                <c:pt idx="1877">
                  <c:v>0.23462499999998801</c:v>
                </c:pt>
                <c:pt idx="1878">
                  <c:v>0.234749999999988</c:v>
                </c:pt>
                <c:pt idx="1879">
                  <c:v>0.23487499999998798</c:v>
                </c:pt>
                <c:pt idx="1880">
                  <c:v>0.23499999999998797</c:v>
                </c:pt>
                <c:pt idx="1881">
                  <c:v>0.23512499999998795</c:v>
                </c:pt>
                <c:pt idx="1882">
                  <c:v>0.23524999999998794</c:v>
                </c:pt>
                <c:pt idx="1883">
                  <c:v>0.23537499999998793</c:v>
                </c:pt>
                <c:pt idx="1884">
                  <c:v>0.23549999999998791</c:v>
                </c:pt>
                <c:pt idx="1885">
                  <c:v>0.2356249999999879</c:v>
                </c:pt>
                <c:pt idx="1886">
                  <c:v>0.23574999999998789</c:v>
                </c:pt>
                <c:pt idx="1887">
                  <c:v>0.23587499999998787</c:v>
                </c:pt>
                <c:pt idx="1888">
                  <c:v>0.23599999999998786</c:v>
                </c:pt>
                <c:pt idx="1889">
                  <c:v>0.23612499999998784</c:v>
                </c:pt>
                <c:pt idx="1890">
                  <c:v>0.23624999999998783</c:v>
                </c:pt>
                <c:pt idx="1891">
                  <c:v>0.23637499999998782</c:v>
                </c:pt>
                <c:pt idx="1892">
                  <c:v>0.2364999999999878</c:v>
                </c:pt>
                <c:pt idx="1893">
                  <c:v>0.23662499999998779</c:v>
                </c:pt>
                <c:pt idx="1894">
                  <c:v>0.23674999999998778</c:v>
                </c:pt>
                <c:pt idx="1895">
                  <c:v>0.23687499999998776</c:v>
                </c:pt>
                <c:pt idx="1896">
                  <c:v>0.23699999999998775</c:v>
                </c:pt>
                <c:pt idx="1897">
                  <c:v>0.23712499999998773</c:v>
                </c:pt>
                <c:pt idx="1898">
                  <c:v>0.23724999999998772</c:v>
                </c:pt>
                <c:pt idx="1899">
                  <c:v>0.23737499999998771</c:v>
                </c:pt>
                <c:pt idx="1900">
                  <c:v>0.23749999999998769</c:v>
                </c:pt>
                <c:pt idx="1901">
                  <c:v>0.23762499999998768</c:v>
                </c:pt>
                <c:pt idx="1902">
                  <c:v>0.23774999999998767</c:v>
                </c:pt>
                <c:pt idx="1903">
                  <c:v>0.23787499999998765</c:v>
                </c:pt>
                <c:pt idx="1904">
                  <c:v>0.23799999999998764</c:v>
                </c:pt>
                <c:pt idx="1905">
                  <c:v>0.23812499999998762</c:v>
                </c:pt>
                <c:pt idx="1906">
                  <c:v>0.23824999999998761</c:v>
                </c:pt>
                <c:pt idx="1907">
                  <c:v>0.2383749999999876</c:v>
                </c:pt>
                <c:pt idx="1908">
                  <c:v>0.23849999999998758</c:v>
                </c:pt>
                <c:pt idx="1909">
                  <c:v>0.23862499999998757</c:v>
                </c:pt>
                <c:pt idx="1910">
                  <c:v>0.23874999999998756</c:v>
                </c:pt>
                <c:pt idx="1911">
                  <c:v>0.23887499999998754</c:v>
                </c:pt>
                <c:pt idx="1912">
                  <c:v>0.23899999999998753</c:v>
                </c:pt>
                <c:pt idx="1913">
                  <c:v>0.23912499999998751</c:v>
                </c:pt>
                <c:pt idx="1914">
                  <c:v>0.2392499999999875</c:v>
                </c:pt>
                <c:pt idx="1915">
                  <c:v>0.23937499999998749</c:v>
                </c:pt>
                <c:pt idx="1916">
                  <c:v>0.23949999999998747</c:v>
                </c:pt>
                <c:pt idx="1917">
                  <c:v>0.23962499999998746</c:v>
                </c:pt>
                <c:pt idx="1918">
                  <c:v>0.23974999999998745</c:v>
                </c:pt>
                <c:pt idx="1919">
                  <c:v>0.23987499999998743</c:v>
                </c:pt>
                <c:pt idx="1920">
                  <c:v>0.23999999999998742</c:v>
                </c:pt>
                <c:pt idx="1921">
                  <c:v>0.2401249999999874</c:v>
                </c:pt>
                <c:pt idx="1922">
                  <c:v>0.24024999999998739</c:v>
                </c:pt>
                <c:pt idx="1923">
                  <c:v>0.24037499999998738</c:v>
                </c:pt>
                <c:pt idx="1924">
                  <c:v>0.24049999999998736</c:v>
                </c:pt>
                <c:pt idx="1925">
                  <c:v>0.24062499999998735</c:v>
                </c:pt>
                <c:pt idx="1926">
                  <c:v>0.24074999999998734</c:v>
                </c:pt>
                <c:pt idx="1927">
                  <c:v>0.24087499999998732</c:v>
                </c:pt>
                <c:pt idx="1928">
                  <c:v>0.24099999999998731</c:v>
                </c:pt>
                <c:pt idx="1929">
                  <c:v>0.24112499999998729</c:v>
                </c:pt>
                <c:pt idx="1930">
                  <c:v>0.24124999999998728</c:v>
                </c:pt>
                <c:pt idx="1931">
                  <c:v>0.24137499999998727</c:v>
                </c:pt>
                <c:pt idx="1932">
                  <c:v>0.24149999999998725</c:v>
                </c:pt>
                <c:pt idx="1933">
                  <c:v>0.24162499999998724</c:v>
                </c:pt>
                <c:pt idx="1934">
                  <c:v>0.24174999999998723</c:v>
                </c:pt>
                <c:pt idx="1935">
                  <c:v>0.24187499999998721</c:v>
                </c:pt>
                <c:pt idx="1936">
                  <c:v>0.2419999999999872</c:v>
                </c:pt>
                <c:pt idx="1937">
                  <c:v>0.24212499999998718</c:v>
                </c:pt>
                <c:pt idx="1938">
                  <c:v>0.24224999999998717</c:v>
                </c:pt>
                <c:pt idx="1939">
                  <c:v>0.24237499999998716</c:v>
                </c:pt>
                <c:pt idx="1940">
                  <c:v>0.24249999999998714</c:v>
                </c:pt>
                <c:pt idx="1941">
                  <c:v>0.24262499999998713</c:v>
                </c:pt>
                <c:pt idx="1942">
                  <c:v>0.24274999999998711</c:v>
                </c:pt>
                <c:pt idx="1943">
                  <c:v>0.2428749999999871</c:v>
                </c:pt>
                <c:pt idx="1944">
                  <c:v>0.24299999999998709</c:v>
                </c:pt>
                <c:pt idx="1945">
                  <c:v>0.24312499999998707</c:v>
                </c:pt>
                <c:pt idx="1946">
                  <c:v>0.24324999999998706</c:v>
                </c:pt>
                <c:pt idx="1947">
                  <c:v>0.24337499999998705</c:v>
                </c:pt>
                <c:pt idx="1948">
                  <c:v>0.24349999999998703</c:v>
                </c:pt>
                <c:pt idx="1949">
                  <c:v>0.24362499999998702</c:v>
                </c:pt>
                <c:pt idx="1950">
                  <c:v>0.243749999999987</c:v>
                </c:pt>
                <c:pt idx="1951">
                  <c:v>0.24387499999998699</c:v>
                </c:pt>
                <c:pt idx="1952">
                  <c:v>0.24399999999998698</c:v>
                </c:pt>
                <c:pt idx="1953">
                  <c:v>0.24412499999998696</c:v>
                </c:pt>
                <c:pt idx="1954">
                  <c:v>0.24424999999998695</c:v>
                </c:pt>
                <c:pt idx="1955">
                  <c:v>0.24437499999998694</c:v>
                </c:pt>
                <c:pt idx="1956">
                  <c:v>0.24449999999998692</c:v>
                </c:pt>
                <c:pt idx="1957">
                  <c:v>0.24462499999998691</c:v>
                </c:pt>
                <c:pt idx="1958">
                  <c:v>0.24474999999998689</c:v>
                </c:pt>
                <c:pt idx="1959">
                  <c:v>0.24487499999998688</c:v>
                </c:pt>
                <c:pt idx="1960">
                  <c:v>0.24499999999998687</c:v>
                </c:pt>
                <c:pt idx="1961">
                  <c:v>0.24512499999998685</c:v>
                </c:pt>
                <c:pt idx="1962">
                  <c:v>0.24524999999998684</c:v>
                </c:pt>
                <c:pt idx="1963">
                  <c:v>0.24537499999998683</c:v>
                </c:pt>
                <c:pt idx="1964">
                  <c:v>0.24549999999998681</c:v>
                </c:pt>
                <c:pt idx="1965">
                  <c:v>0.2456249999999868</c:v>
                </c:pt>
                <c:pt idx="1966">
                  <c:v>0.24574999999998678</c:v>
                </c:pt>
                <c:pt idx="1967">
                  <c:v>0.24587499999998677</c:v>
                </c:pt>
                <c:pt idx="1968">
                  <c:v>0.24599999999998676</c:v>
                </c:pt>
                <c:pt idx="1969">
                  <c:v>0.24612499999998674</c:v>
                </c:pt>
                <c:pt idx="1970">
                  <c:v>0.24624999999998673</c:v>
                </c:pt>
                <c:pt idx="1971">
                  <c:v>0.24637499999998672</c:v>
                </c:pt>
                <c:pt idx="1972">
                  <c:v>0.2464999999999867</c:v>
                </c:pt>
                <c:pt idx="1973">
                  <c:v>0.24662499999998669</c:v>
                </c:pt>
                <c:pt idx="1974">
                  <c:v>0.24674999999998667</c:v>
                </c:pt>
                <c:pt idx="1975">
                  <c:v>0.24687499999998666</c:v>
                </c:pt>
                <c:pt idx="1976">
                  <c:v>0.24699999999998665</c:v>
                </c:pt>
                <c:pt idx="1977">
                  <c:v>0.24712499999998663</c:v>
                </c:pt>
                <c:pt idx="1978">
                  <c:v>0.24724999999998662</c:v>
                </c:pt>
                <c:pt idx="1979">
                  <c:v>0.24737499999998661</c:v>
                </c:pt>
                <c:pt idx="1980">
                  <c:v>0.24749999999998659</c:v>
                </c:pt>
                <c:pt idx="1981">
                  <c:v>0.24762499999998658</c:v>
                </c:pt>
                <c:pt idx="1982">
                  <c:v>0.24774999999998656</c:v>
                </c:pt>
                <c:pt idx="1983">
                  <c:v>0.24787499999998655</c:v>
                </c:pt>
                <c:pt idx="1984">
                  <c:v>0.24799999999998654</c:v>
                </c:pt>
                <c:pt idx="1985">
                  <c:v>0.24812499999998652</c:v>
                </c:pt>
                <c:pt idx="1986">
                  <c:v>0.24824999999998651</c:v>
                </c:pt>
                <c:pt idx="1987">
                  <c:v>0.2483749999999865</c:v>
                </c:pt>
                <c:pt idx="1988">
                  <c:v>0.24849999999998648</c:v>
                </c:pt>
                <c:pt idx="1989">
                  <c:v>0.24862499999998647</c:v>
                </c:pt>
                <c:pt idx="1990">
                  <c:v>0.24874999999998645</c:v>
                </c:pt>
                <c:pt idx="1991">
                  <c:v>0.24887499999998644</c:v>
                </c:pt>
                <c:pt idx="1992">
                  <c:v>0.24899999999998643</c:v>
                </c:pt>
                <c:pt idx="1993">
                  <c:v>0.24912499999998641</c:v>
                </c:pt>
                <c:pt idx="1994">
                  <c:v>0.2492499999999864</c:v>
                </c:pt>
                <c:pt idx="1995">
                  <c:v>0.24937499999998639</c:v>
                </c:pt>
                <c:pt idx="1996">
                  <c:v>0.24949999999998637</c:v>
                </c:pt>
                <c:pt idx="1997">
                  <c:v>0.24962499999998636</c:v>
                </c:pt>
                <c:pt idx="1998">
                  <c:v>0.24974999999998634</c:v>
                </c:pt>
                <c:pt idx="1999">
                  <c:v>0.24987499999998633</c:v>
                </c:pt>
                <c:pt idx="2000">
                  <c:v>0.24999999999998632</c:v>
                </c:pt>
                <c:pt idx="2001">
                  <c:v>0.25012499999998633</c:v>
                </c:pt>
                <c:pt idx="2002">
                  <c:v>0.25024999999998632</c:v>
                </c:pt>
                <c:pt idx="2003">
                  <c:v>0.2503749999999863</c:v>
                </c:pt>
                <c:pt idx="2004">
                  <c:v>0.25049999999998629</c:v>
                </c:pt>
                <c:pt idx="2005">
                  <c:v>0.25062499999998628</c:v>
                </c:pt>
                <c:pt idx="2006">
                  <c:v>0.25074999999998626</c:v>
                </c:pt>
                <c:pt idx="2007">
                  <c:v>0.25087499999998625</c:v>
                </c:pt>
                <c:pt idx="2008">
                  <c:v>0.25099999999998623</c:v>
                </c:pt>
                <c:pt idx="2009">
                  <c:v>0.25112499999998622</c:v>
                </c:pt>
                <c:pt idx="2010">
                  <c:v>0.25124999999998621</c:v>
                </c:pt>
                <c:pt idx="2011">
                  <c:v>0.25137499999998619</c:v>
                </c:pt>
                <c:pt idx="2012">
                  <c:v>0.25149999999998618</c:v>
                </c:pt>
                <c:pt idx="2013">
                  <c:v>0.25162499999998617</c:v>
                </c:pt>
                <c:pt idx="2014">
                  <c:v>0.25174999999998615</c:v>
                </c:pt>
                <c:pt idx="2015">
                  <c:v>0.25187499999998614</c:v>
                </c:pt>
                <c:pt idx="2016">
                  <c:v>0.25199999999998612</c:v>
                </c:pt>
                <c:pt idx="2017">
                  <c:v>0.25212499999998611</c:v>
                </c:pt>
                <c:pt idx="2018">
                  <c:v>0.2522499999999861</c:v>
                </c:pt>
                <c:pt idx="2019">
                  <c:v>0.25237499999998608</c:v>
                </c:pt>
                <c:pt idx="2020">
                  <c:v>0.25249999999998607</c:v>
                </c:pt>
                <c:pt idx="2021">
                  <c:v>0.25262499999998606</c:v>
                </c:pt>
                <c:pt idx="2022">
                  <c:v>0.25274999999998604</c:v>
                </c:pt>
                <c:pt idx="2023">
                  <c:v>0.25287499999998603</c:v>
                </c:pt>
                <c:pt idx="2024">
                  <c:v>0.25299999999998601</c:v>
                </c:pt>
                <c:pt idx="2025">
                  <c:v>0.253124999999986</c:v>
                </c:pt>
                <c:pt idx="2026">
                  <c:v>0.25324999999998599</c:v>
                </c:pt>
                <c:pt idx="2027">
                  <c:v>0.25337499999998597</c:v>
                </c:pt>
                <c:pt idx="2028">
                  <c:v>0.25349999999998596</c:v>
                </c:pt>
                <c:pt idx="2029">
                  <c:v>0.25362499999998595</c:v>
                </c:pt>
                <c:pt idx="2030">
                  <c:v>0.25374999999998593</c:v>
                </c:pt>
                <c:pt idx="2031">
                  <c:v>0.25387499999998592</c:v>
                </c:pt>
                <c:pt idx="2032">
                  <c:v>0.2539999999999859</c:v>
                </c:pt>
                <c:pt idx="2033">
                  <c:v>0.25412499999998589</c:v>
                </c:pt>
                <c:pt idx="2034">
                  <c:v>0.25424999999998588</c:v>
                </c:pt>
                <c:pt idx="2035">
                  <c:v>0.25437499999998586</c:v>
                </c:pt>
                <c:pt idx="2036">
                  <c:v>0.25449999999998585</c:v>
                </c:pt>
                <c:pt idx="2037">
                  <c:v>0.25462499999998583</c:v>
                </c:pt>
                <c:pt idx="2038">
                  <c:v>0.25474999999998582</c:v>
                </c:pt>
                <c:pt idx="2039">
                  <c:v>0.25487499999998581</c:v>
                </c:pt>
                <c:pt idx="2040">
                  <c:v>0.25499999999998579</c:v>
                </c:pt>
                <c:pt idx="2041">
                  <c:v>0.25512499999998578</c:v>
                </c:pt>
                <c:pt idx="2042">
                  <c:v>0.25524999999998577</c:v>
                </c:pt>
                <c:pt idx="2043">
                  <c:v>0.25537499999998575</c:v>
                </c:pt>
                <c:pt idx="2044">
                  <c:v>0.25549999999998574</c:v>
                </c:pt>
                <c:pt idx="2045">
                  <c:v>0.25562499999998572</c:v>
                </c:pt>
                <c:pt idx="2046">
                  <c:v>0.25574999999998571</c:v>
                </c:pt>
                <c:pt idx="2047">
                  <c:v>0.2558749999999857</c:v>
                </c:pt>
                <c:pt idx="2048">
                  <c:v>0.25599999999998568</c:v>
                </c:pt>
                <c:pt idx="2049">
                  <c:v>0.25612499999998567</c:v>
                </c:pt>
                <c:pt idx="2050">
                  <c:v>0.25624999999998566</c:v>
                </c:pt>
                <c:pt idx="2051">
                  <c:v>0.25637499999998564</c:v>
                </c:pt>
                <c:pt idx="2052">
                  <c:v>0.25649999999998563</c:v>
                </c:pt>
                <c:pt idx="2053">
                  <c:v>0.25662499999998561</c:v>
                </c:pt>
                <c:pt idx="2054">
                  <c:v>0.2567499999999856</c:v>
                </c:pt>
                <c:pt idx="2055">
                  <c:v>0.25687499999998559</c:v>
                </c:pt>
                <c:pt idx="2056">
                  <c:v>0.25699999999998557</c:v>
                </c:pt>
                <c:pt idx="2057">
                  <c:v>0.25712499999998556</c:v>
                </c:pt>
                <c:pt idx="2058">
                  <c:v>0.25724999999998555</c:v>
                </c:pt>
                <c:pt idx="2059">
                  <c:v>0.25737499999998553</c:v>
                </c:pt>
                <c:pt idx="2060">
                  <c:v>0.25749999999998552</c:v>
                </c:pt>
                <c:pt idx="2061">
                  <c:v>0.2576249999999855</c:v>
                </c:pt>
                <c:pt idx="2062">
                  <c:v>0.25774999999998549</c:v>
                </c:pt>
                <c:pt idx="2063">
                  <c:v>0.25787499999998548</c:v>
                </c:pt>
                <c:pt idx="2064">
                  <c:v>0.25799999999998546</c:v>
                </c:pt>
                <c:pt idx="2065">
                  <c:v>0.25812499999998545</c:v>
                </c:pt>
                <c:pt idx="2066">
                  <c:v>0.25824999999998544</c:v>
                </c:pt>
                <c:pt idx="2067">
                  <c:v>0.25837499999998542</c:v>
                </c:pt>
                <c:pt idx="2068">
                  <c:v>0.25849999999998541</c:v>
                </c:pt>
                <c:pt idx="2069">
                  <c:v>0.25862499999998539</c:v>
                </c:pt>
                <c:pt idx="2070">
                  <c:v>0.25874999999998538</c:v>
                </c:pt>
                <c:pt idx="2071">
                  <c:v>0.25887499999998537</c:v>
                </c:pt>
                <c:pt idx="2072">
                  <c:v>0.25899999999998535</c:v>
                </c:pt>
                <c:pt idx="2073">
                  <c:v>0.25912499999998534</c:v>
                </c:pt>
                <c:pt idx="2074">
                  <c:v>0.25924999999998533</c:v>
                </c:pt>
                <c:pt idx="2075">
                  <c:v>0.25937499999998531</c:v>
                </c:pt>
                <c:pt idx="2076">
                  <c:v>0.2594999999999853</c:v>
                </c:pt>
                <c:pt idx="2077">
                  <c:v>0.25962499999998528</c:v>
                </c:pt>
                <c:pt idx="2078">
                  <c:v>0.25974999999998527</c:v>
                </c:pt>
                <c:pt idx="2079">
                  <c:v>0.25987499999998526</c:v>
                </c:pt>
                <c:pt idx="2080">
                  <c:v>0.25999999999998524</c:v>
                </c:pt>
                <c:pt idx="2081">
                  <c:v>0.26012499999998523</c:v>
                </c:pt>
                <c:pt idx="2082">
                  <c:v>0.26024999999998522</c:v>
                </c:pt>
                <c:pt idx="2083">
                  <c:v>0.2603749999999852</c:v>
                </c:pt>
                <c:pt idx="2084">
                  <c:v>0.26049999999998519</c:v>
                </c:pt>
                <c:pt idx="2085">
                  <c:v>0.26062499999998517</c:v>
                </c:pt>
                <c:pt idx="2086">
                  <c:v>0.26074999999998516</c:v>
                </c:pt>
                <c:pt idx="2087">
                  <c:v>0.26087499999998515</c:v>
                </c:pt>
                <c:pt idx="2088">
                  <c:v>0.26099999999998513</c:v>
                </c:pt>
                <c:pt idx="2089">
                  <c:v>0.26112499999998512</c:v>
                </c:pt>
                <c:pt idx="2090">
                  <c:v>0.26124999999998511</c:v>
                </c:pt>
                <c:pt idx="2091">
                  <c:v>0.26137499999998509</c:v>
                </c:pt>
                <c:pt idx="2092">
                  <c:v>0.26149999999998508</c:v>
                </c:pt>
                <c:pt idx="2093">
                  <c:v>0.26162499999998506</c:v>
                </c:pt>
                <c:pt idx="2094">
                  <c:v>0.26174999999998505</c:v>
                </c:pt>
                <c:pt idx="2095">
                  <c:v>0.26187499999998504</c:v>
                </c:pt>
                <c:pt idx="2096">
                  <c:v>0.26199999999998502</c:v>
                </c:pt>
                <c:pt idx="2097">
                  <c:v>0.26212499999998501</c:v>
                </c:pt>
                <c:pt idx="2098">
                  <c:v>0.262249999999985</c:v>
                </c:pt>
                <c:pt idx="2099">
                  <c:v>0.26237499999998498</c:v>
                </c:pt>
                <c:pt idx="2100">
                  <c:v>0.26249999999998497</c:v>
                </c:pt>
                <c:pt idx="2101">
                  <c:v>0.26262499999998495</c:v>
                </c:pt>
                <c:pt idx="2102">
                  <c:v>0.26274999999998494</c:v>
                </c:pt>
                <c:pt idx="2103">
                  <c:v>0.26287499999998493</c:v>
                </c:pt>
                <c:pt idx="2104">
                  <c:v>0.26299999999998491</c:v>
                </c:pt>
                <c:pt idx="2105">
                  <c:v>0.2631249999999849</c:v>
                </c:pt>
                <c:pt idx="2106">
                  <c:v>0.26324999999998488</c:v>
                </c:pt>
                <c:pt idx="2107">
                  <c:v>0.26337499999998487</c:v>
                </c:pt>
                <c:pt idx="2108">
                  <c:v>0.26349999999998486</c:v>
                </c:pt>
                <c:pt idx="2109">
                  <c:v>0.26362499999998484</c:v>
                </c:pt>
                <c:pt idx="2110">
                  <c:v>0.26374999999998483</c:v>
                </c:pt>
                <c:pt idx="2111">
                  <c:v>0.26387499999998482</c:v>
                </c:pt>
                <c:pt idx="2112">
                  <c:v>0.2639999999999848</c:v>
                </c:pt>
                <c:pt idx="2113">
                  <c:v>0.26412499999998479</c:v>
                </c:pt>
                <c:pt idx="2114">
                  <c:v>0.26424999999998477</c:v>
                </c:pt>
                <c:pt idx="2115">
                  <c:v>0.26437499999998476</c:v>
                </c:pt>
                <c:pt idx="2116">
                  <c:v>0.26449999999998475</c:v>
                </c:pt>
                <c:pt idx="2117">
                  <c:v>0.26462499999998473</c:v>
                </c:pt>
                <c:pt idx="2118">
                  <c:v>0.26474999999998472</c:v>
                </c:pt>
                <c:pt idx="2119">
                  <c:v>0.26487499999998471</c:v>
                </c:pt>
                <c:pt idx="2120">
                  <c:v>0.26499999999998469</c:v>
                </c:pt>
                <c:pt idx="2121">
                  <c:v>0.26512499999998468</c:v>
                </c:pt>
                <c:pt idx="2122">
                  <c:v>0.26524999999998466</c:v>
                </c:pt>
                <c:pt idx="2123">
                  <c:v>0.26537499999998465</c:v>
                </c:pt>
                <c:pt idx="2124">
                  <c:v>0.26549999999998464</c:v>
                </c:pt>
                <c:pt idx="2125">
                  <c:v>0.26562499999998462</c:v>
                </c:pt>
                <c:pt idx="2126">
                  <c:v>0.26574999999998461</c:v>
                </c:pt>
                <c:pt idx="2127">
                  <c:v>0.2658749999999846</c:v>
                </c:pt>
                <c:pt idx="2128">
                  <c:v>0.26599999999998458</c:v>
                </c:pt>
                <c:pt idx="2129">
                  <c:v>0.26612499999998457</c:v>
                </c:pt>
                <c:pt idx="2130">
                  <c:v>0.26624999999998455</c:v>
                </c:pt>
                <c:pt idx="2131">
                  <c:v>0.26637499999998454</c:v>
                </c:pt>
                <c:pt idx="2132">
                  <c:v>0.26649999999998453</c:v>
                </c:pt>
                <c:pt idx="2133">
                  <c:v>0.26662499999998451</c:v>
                </c:pt>
                <c:pt idx="2134">
                  <c:v>0.2667499999999845</c:v>
                </c:pt>
                <c:pt idx="2135">
                  <c:v>0.26687499999998449</c:v>
                </c:pt>
                <c:pt idx="2136">
                  <c:v>0.26699999999998447</c:v>
                </c:pt>
                <c:pt idx="2137">
                  <c:v>0.26712499999998446</c:v>
                </c:pt>
                <c:pt idx="2138">
                  <c:v>0.26724999999998444</c:v>
                </c:pt>
                <c:pt idx="2139">
                  <c:v>0.26737499999998443</c:v>
                </c:pt>
                <c:pt idx="2140">
                  <c:v>0.26749999999998442</c:v>
                </c:pt>
                <c:pt idx="2141">
                  <c:v>0.2676249999999844</c:v>
                </c:pt>
                <c:pt idx="2142">
                  <c:v>0.26774999999998439</c:v>
                </c:pt>
                <c:pt idx="2143">
                  <c:v>0.26787499999998438</c:v>
                </c:pt>
                <c:pt idx="2144">
                  <c:v>0.26799999999998436</c:v>
                </c:pt>
                <c:pt idx="2145">
                  <c:v>0.26812499999998435</c:v>
                </c:pt>
                <c:pt idx="2146">
                  <c:v>0.26824999999998433</c:v>
                </c:pt>
                <c:pt idx="2147">
                  <c:v>0.26837499999998432</c:v>
                </c:pt>
                <c:pt idx="2148">
                  <c:v>0.26849999999998431</c:v>
                </c:pt>
                <c:pt idx="2149">
                  <c:v>0.26862499999998429</c:v>
                </c:pt>
                <c:pt idx="2150">
                  <c:v>0.26874999999998428</c:v>
                </c:pt>
                <c:pt idx="2151">
                  <c:v>0.26887499999998427</c:v>
                </c:pt>
                <c:pt idx="2152">
                  <c:v>0.26899999999998425</c:v>
                </c:pt>
                <c:pt idx="2153">
                  <c:v>0.26912499999998424</c:v>
                </c:pt>
                <c:pt idx="2154">
                  <c:v>0.26924999999998422</c:v>
                </c:pt>
                <c:pt idx="2155">
                  <c:v>0.26937499999998421</c:v>
                </c:pt>
                <c:pt idx="2156">
                  <c:v>0.2694999999999842</c:v>
                </c:pt>
                <c:pt idx="2157">
                  <c:v>0.26962499999998418</c:v>
                </c:pt>
                <c:pt idx="2158">
                  <c:v>0.26974999999998417</c:v>
                </c:pt>
                <c:pt idx="2159">
                  <c:v>0.26987499999998416</c:v>
                </c:pt>
                <c:pt idx="2160">
                  <c:v>0.26999999999998414</c:v>
                </c:pt>
                <c:pt idx="2161">
                  <c:v>0.27012499999998413</c:v>
                </c:pt>
                <c:pt idx="2162">
                  <c:v>0.27024999999998411</c:v>
                </c:pt>
                <c:pt idx="2163">
                  <c:v>0.2703749999999841</c:v>
                </c:pt>
                <c:pt idx="2164">
                  <c:v>0.27049999999998409</c:v>
                </c:pt>
                <c:pt idx="2165">
                  <c:v>0.27062499999998407</c:v>
                </c:pt>
                <c:pt idx="2166">
                  <c:v>0.27074999999998406</c:v>
                </c:pt>
                <c:pt idx="2167">
                  <c:v>0.27087499999998405</c:v>
                </c:pt>
                <c:pt idx="2168">
                  <c:v>0.27099999999998403</c:v>
                </c:pt>
                <c:pt idx="2169">
                  <c:v>0.27112499999998402</c:v>
                </c:pt>
                <c:pt idx="2170">
                  <c:v>0.271249999999984</c:v>
                </c:pt>
                <c:pt idx="2171">
                  <c:v>0.27137499999998399</c:v>
                </c:pt>
                <c:pt idx="2172">
                  <c:v>0.27149999999998398</c:v>
                </c:pt>
                <c:pt idx="2173">
                  <c:v>0.27162499999998396</c:v>
                </c:pt>
                <c:pt idx="2174">
                  <c:v>0.27174999999998395</c:v>
                </c:pt>
                <c:pt idx="2175">
                  <c:v>0.27187499999998394</c:v>
                </c:pt>
                <c:pt idx="2176">
                  <c:v>0.27199999999998392</c:v>
                </c:pt>
                <c:pt idx="2177">
                  <c:v>0.27212499999998391</c:v>
                </c:pt>
                <c:pt idx="2178">
                  <c:v>0.27224999999998389</c:v>
                </c:pt>
                <c:pt idx="2179">
                  <c:v>0.27237499999998388</c:v>
                </c:pt>
                <c:pt idx="2180">
                  <c:v>0.27249999999998387</c:v>
                </c:pt>
                <c:pt idx="2181">
                  <c:v>0.27262499999998385</c:v>
                </c:pt>
                <c:pt idx="2182">
                  <c:v>0.27274999999998384</c:v>
                </c:pt>
                <c:pt idx="2183">
                  <c:v>0.27287499999998382</c:v>
                </c:pt>
                <c:pt idx="2184">
                  <c:v>0.27299999999998381</c:v>
                </c:pt>
                <c:pt idx="2185">
                  <c:v>0.2731249999999838</c:v>
                </c:pt>
                <c:pt idx="2186">
                  <c:v>0.27324999999998378</c:v>
                </c:pt>
                <c:pt idx="2187">
                  <c:v>0.27337499999998377</c:v>
                </c:pt>
                <c:pt idx="2188">
                  <c:v>0.27349999999998376</c:v>
                </c:pt>
                <c:pt idx="2189">
                  <c:v>0.27362499999998374</c:v>
                </c:pt>
                <c:pt idx="2190">
                  <c:v>0.27374999999998373</c:v>
                </c:pt>
                <c:pt idx="2191">
                  <c:v>0.27387499999998371</c:v>
                </c:pt>
                <c:pt idx="2192">
                  <c:v>0.2739999999999837</c:v>
                </c:pt>
                <c:pt idx="2193">
                  <c:v>0.27412499999998369</c:v>
                </c:pt>
                <c:pt idx="2194">
                  <c:v>0.27424999999998367</c:v>
                </c:pt>
                <c:pt idx="2195">
                  <c:v>0.27437499999998366</c:v>
                </c:pt>
                <c:pt idx="2196">
                  <c:v>0.27449999999998365</c:v>
                </c:pt>
                <c:pt idx="2197">
                  <c:v>0.27462499999998363</c:v>
                </c:pt>
                <c:pt idx="2198">
                  <c:v>0.27474999999998362</c:v>
                </c:pt>
                <c:pt idx="2199">
                  <c:v>0.2748749999999836</c:v>
                </c:pt>
                <c:pt idx="2200">
                  <c:v>0.27499999999998359</c:v>
                </c:pt>
                <c:pt idx="2201">
                  <c:v>0.27512499999998358</c:v>
                </c:pt>
                <c:pt idx="2202">
                  <c:v>0.27524999999998356</c:v>
                </c:pt>
                <c:pt idx="2203">
                  <c:v>0.27537499999998355</c:v>
                </c:pt>
                <c:pt idx="2204">
                  <c:v>0.27549999999998354</c:v>
                </c:pt>
                <c:pt idx="2205">
                  <c:v>0.27562499999998352</c:v>
                </c:pt>
                <c:pt idx="2206">
                  <c:v>0.27574999999998351</c:v>
                </c:pt>
                <c:pt idx="2207">
                  <c:v>0.27587499999998349</c:v>
                </c:pt>
                <c:pt idx="2208">
                  <c:v>0.27599999999998348</c:v>
                </c:pt>
                <c:pt idx="2209">
                  <c:v>0.27612499999998347</c:v>
                </c:pt>
                <c:pt idx="2210">
                  <c:v>0.27624999999998345</c:v>
                </c:pt>
                <c:pt idx="2211">
                  <c:v>0.27637499999998344</c:v>
                </c:pt>
                <c:pt idx="2212">
                  <c:v>0.27649999999998343</c:v>
                </c:pt>
                <c:pt idx="2213">
                  <c:v>0.27662499999998341</c:v>
                </c:pt>
                <c:pt idx="2214">
                  <c:v>0.2767499999999834</c:v>
                </c:pt>
                <c:pt idx="2215">
                  <c:v>0.27687499999998338</c:v>
                </c:pt>
                <c:pt idx="2216">
                  <c:v>0.27699999999998337</c:v>
                </c:pt>
                <c:pt idx="2217">
                  <c:v>0.27712499999998336</c:v>
                </c:pt>
                <c:pt idx="2218">
                  <c:v>0.27724999999998334</c:v>
                </c:pt>
                <c:pt idx="2219">
                  <c:v>0.27737499999998333</c:v>
                </c:pt>
                <c:pt idx="2220">
                  <c:v>0.27749999999998332</c:v>
                </c:pt>
                <c:pt idx="2221">
                  <c:v>0.2776249999999833</c:v>
                </c:pt>
                <c:pt idx="2222">
                  <c:v>0.27774999999998329</c:v>
                </c:pt>
                <c:pt idx="2223">
                  <c:v>0.27787499999998327</c:v>
                </c:pt>
                <c:pt idx="2224">
                  <c:v>0.27799999999998326</c:v>
                </c:pt>
                <c:pt idx="2225">
                  <c:v>0.27812499999998325</c:v>
                </c:pt>
                <c:pt idx="2226">
                  <c:v>0.27824999999998323</c:v>
                </c:pt>
                <c:pt idx="2227">
                  <c:v>0.27837499999998322</c:v>
                </c:pt>
                <c:pt idx="2228">
                  <c:v>0.27849999999998321</c:v>
                </c:pt>
                <c:pt idx="2229">
                  <c:v>0.27862499999998319</c:v>
                </c:pt>
                <c:pt idx="2230">
                  <c:v>0.27874999999998318</c:v>
                </c:pt>
                <c:pt idx="2231">
                  <c:v>0.27887499999998316</c:v>
                </c:pt>
                <c:pt idx="2232">
                  <c:v>0.27899999999998315</c:v>
                </c:pt>
                <c:pt idx="2233">
                  <c:v>0.27912499999998314</c:v>
                </c:pt>
                <c:pt idx="2234">
                  <c:v>0.27924999999998312</c:v>
                </c:pt>
                <c:pt idx="2235">
                  <c:v>0.27937499999998311</c:v>
                </c:pt>
                <c:pt idx="2236">
                  <c:v>0.2794999999999831</c:v>
                </c:pt>
                <c:pt idx="2237">
                  <c:v>0.27962499999998308</c:v>
                </c:pt>
                <c:pt idx="2238">
                  <c:v>0.27974999999998307</c:v>
                </c:pt>
                <c:pt idx="2239">
                  <c:v>0.27987499999998305</c:v>
                </c:pt>
                <c:pt idx="2240">
                  <c:v>0.27999999999998304</c:v>
                </c:pt>
                <c:pt idx="2241">
                  <c:v>0.28012499999998303</c:v>
                </c:pt>
                <c:pt idx="2242">
                  <c:v>0.28024999999998301</c:v>
                </c:pt>
                <c:pt idx="2243">
                  <c:v>0.280374999999983</c:v>
                </c:pt>
                <c:pt idx="2244">
                  <c:v>0.28049999999998299</c:v>
                </c:pt>
                <c:pt idx="2245">
                  <c:v>0.28062499999998297</c:v>
                </c:pt>
                <c:pt idx="2246">
                  <c:v>0.28074999999998296</c:v>
                </c:pt>
                <c:pt idx="2247">
                  <c:v>0.28087499999998294</c:v>
                </c:pt>
                <c:pt idx="2248">
                  <c:v>0.28099999999998293</c:v>
                </c:pt>
                <c:pt idx="2249">
                  <c:v>0.28112499999998292</c:v>
                </c:pt>
                <c:pt idx="2250">
                  <c:v>0.2812499999999829</c:v>
                </c:pt>
                <c:pt idx="2251">
                  <c:v>0.28137499999998289</c:v>
                </c:pt>
                <c:pt idx="2252">
                  <c:v>0.28149999999998288</c:v>
                </c:pt>
                <c:pt idx="2253">
                  <c:v>0.28162499999998286</c:v>
                </c:pt>
                <c:pt idx="2254">
                  <c:v>0.28174999999998285</c:v>
                </c:pt>
                <c:pt idx="2255">
                  <c:v>0.28187499999998283</c:v>
                </c:pt>
                <c:pt idx="2256">
                  <c:v>0.28199999999998282</c:v>
                </c:pt>
                <c:pt idx="2257">
                  <c:v>0.28212499999998281</c:v>
                </c:pt>
                <c:pt idx="2258">
                  <c:v>0.28224999999998279</c:v>
                </c:pt>
                <c:pt idx="2259">
                  <c:v>0.28237499999998278</c:v>
                </c:pt>
                <c:pt idx="2260">
                  <c:v>0.28249999999998276</c:v>
                </c:pt>
                <c:pt idx="2261">
                  <c:v>0.28262499999998275</c:v>
                </c:pt>
                <c:pt idx="2262">
                  <c:v>0.28274999999998274</c:v>
                </c:pt>
                <c:pt idx="2263">
                  <c:v>0.28287499999998272</c:v>
                </c:pt>
                <c:pt idx="2264">
                  <c:v>0.28299999999998271</c:v>
                </c:pt>
                <c:pt idx="2265">
                  <c:v>0.2831249999999827</c:v>
                </c:pt>
                <c:pt idx="2266">
                  <c:v>0.28324999999998268</c:v>
                </c:pt>
                <c:pt idx="2267">
                  <c:v>0.28337499999998267</c:v>
                </c:pt>
                <c:pt idx="2268">
                  <c:v>0.28349999999998265</c:v>
                </c:pt>
                <c:pt idx="2269">
                  <c:v>0.28362499999998264</c:v>
                </c:pt>
                <c:pt idx="2270">
                  <c:v>0.28374999999998263</c:v>
                </c:pt>
                <c:pt idx="2271">
                  <c:v>0.28387499999998261</c:v>
                </c:pt>
                <c:pt idx="2272">
                  <c:v>0.2839999999999826</c:v>
                </c:pt>
                <c:pt idx="2273">
                  <c:v>0.28412499999998259</c:v>
                </c:pt>
                <c:pt idx="2274">
                  <c:v>0.28424999999998257</c:v>
                </c:pt>
                <c:pt idx="2275">
                  <c:v>0.28437499999998256</c:v>
                </c:pt>
                <c:pt idx="2276">
                  <c:v>0.28449999999998254</c:v>
                </c:pt>
                <c:pt idx="2277">
                  <c:v>0.28462499999998253</c:v>
                </c:pt>
                <c:pt idx="2278">
                  <c:v>0.28474999999998252</c:v>
                </c:pt>
                <c:pt idx="2279">
                  <c:v>0.2848749999999825</c:v>
                </c:pt>
                <c:pt idx="2280">
                  <c:v>0.28499999999998249</c:v>
                </c:pt>
                <c:pt idx="2281">
                  <c:v>0.28512499999998248</c:v>
                </c:pt>
                <c:pt idx="2282">
                  <c:v>0.28524999999998246</c:v>
                </c:pt>
                <c:pt idx="2283">
                  <c:v>0.28537499999998245</c:v>
                </c:pt>
                <c:pt idx="2284">
                  <c:v>0.28549999999998243</c:v>
                </c:pt>
                <c:pt idx="2285">
                  <c:v>0.28562499999998242</c:v>
                </c:pt>
                <c:pt idx="2286">
                  <c:v>0.28574999999998241</c:v>
                </c:pt>
                <c:pt idx="2287">
                  <c:v>0.28587499999998239</c:v>
                </c:pt>
                <c:pt idx="2288">
                  <c:v>0.28599999999998238</c:v>
                </c:pt>
                <c:pt idx="2289">
                  <c:v>0.28612499999998237</c:v>
                </c:pt>
                <c:pt idx="2290">
                  <c:v>0.28624999999998235</c:v>
                </c:pt>
                <c:pt idx="2291">
                  <c:v>0.28637499999998234</c:v>
                </c:pt>
                <c:pt idx="2292">
                  <c:v>0.28649999999998232</c:v>
                </c:pt>
                <c:pt idx="2293">
                  <c:v>0.28662499999998231</c:v>
                </c:pt>
                <c:pt idx="2294">
                  <c:v>0.2867499999999823</c:v>
                </c:pt>
                <c:pt idx="2295">
                  <c:v>0.28687499999998228</c:v>
                </c:pt>
                <c:pt idx="2296">
                  <c:v>0.28699999999998227</c:v>
                </c:pt>
                <c:pt idx="2297">
                  <c:v>0.28712499999998226</c:v>
                </c:pt>
                <c:pt idx="2298">
                  <c:v>0.28724999999998224</c:v>
                </c:pt>
                <c:pt idx="2299">
                  <c:v>0.28737499999998223</c:v>
                </c:pt>
                <c:pt idx="2300">
                  <c:v>0.28749999999998221</c:v>
                </c:pt>
                <c:pt idx="2301">
                  <c:v>0.2876249999999822</c:v>
                </c:pt>
                <c:pt idx="2302">
                  <c:v>0.28774999999998219</c:v>
                </c:pt>
                <c:pt idx="2303">
                  <c:v>0.28787499999998217</c:v>
                </c:pt>
                <c:pt idx="2304">
                  <c:v>0.28799999999998216</c:v>
                </c:pt>
                <c:pt idx="2305">
                  <c:v>0.28812499999998215</c:v>
                </c:pt>
                <c:pt idx="2306">
                  <c:v>0.28824999999998213</c:v>
                </c:pt>
                <c:pt idx="2307">
                  <c:v>0.28837499999998212</c:v>
                </c:pt>
                <c:pt idx="2308">
                  <c:v>0.2884999999999821</c:v>
                </c:pt>
                <c:pt idx="2309">
                  <c:v>0.28862499999998209</c:v>
                </c:pt>
                <c:pt idx="2310">
                  <c:v>0.28874999999998208</c:v>
                </c:pt>
                <c:pt idx="2311">
                  <c:v>0.28887499999998206</c:v>
                </c:pt>
                <c:pt idx="2312">
                  <c:v>0.28899999999998205</c:v>
                </c:pt>
                <c:pt idx="2313">
                  <c:v>0.28912499999998204</c:v>
                </c:pt>
                <c:pt idx="2314">
                  <c:v>0.28924999999998202</c:v>
                </c:pt>
                <c:pt idx="2315">
                  <c:v>0.28937499999998201</c:v>
                </c:pt>
                <c:pt idx="2316">
                  <c:v>0.28949999999998199</c:v>
                </c:pt>
                <c:pt idx="2317">
                  <c:v>0.28962499999998198</c:v>
                </c:pt>
                <c:pt idx="2318">
                  <c:v>0.28974999999998197</c:v>
                </c:pt>
                <c:pt idx="2319">
                  <c:v>0.28987499999998195</c:v>
                </c:pt>
                <c:pt idx="2320">
                  <c:v>0.28999999999998194</c:v>
                </c:pt>
                <c:pt idx="2321">
                  <c:v>0.29012499999998193</c:v>
                </c:pt>
                <c:pt idx="2322">
                  <c:v>0.29024999999998191</c:v>
                </c:pt>
                <c:pt idx="2323">
                  <c:v>0.2903749999999819</c:v>
                </c:pt>
                <c:pt idx="2324">
                  <c:v>0.29049999999998188</c:v>
                </c:pt>
                <c:pt idx="2325">
                  <c:v>0.29062499999998187</c:v>
                </c:pt>
                <c:pt idx="2326">
                  <c:v>0.29074999999998186</c:v>
                </c:pt>
                <c:pt idx="2327">
                  <c:v>0.29087499999998184</c:v>
                </c:pt>
                <c:pt idx="2328">
                  <c:v>0.29099999999998183</c:v>
                </c:pt>
                <c:pt idx="2329">
                  <c:v>0.29112499999998181</c:v>
                </c:pt>
                <c:pt idx="2330">
                  <c:v>0.2912499999999818</c:v>
                </c:pt>
                <c:pt idx="2331">
                  <c:v>0.29137499999998179</c:v>
                </c:pt>
                <c:pt idx="2332">
                  <c:v>0.29149999999998177</c:v>
                </c:pt>
                <c:pt idx="2333">
                  <c:v>0.29162499999998176</c:v>
                </c:pt>
                <c:pt idx="2334">
                  <c:v>0.29174999999998175</c:v>
                </c:pt>
                <c:pt idx="2335">
                  <c:v>0.29187499999998173</c:v>
                </c:pt>
                <c:pt idx="2336">
                  <c:v>0.29199999999998172</c:v>
                </c:pt>
                <c:pt idx="2337">
                  <c:v>0.2921249999999817</c:v>
                </c:pt>
                <c:pt idx="2338">
                  <c:v>0.29224999999998169</c:v>
                </c:pt>
                <c:pt idx="2339">
                  <c:v>0.29237499999998168</c:v>
                </c:pt>
                <c:pt idx="2340">
                  <c:v>0.29249999999998166</c:v>
                </c:pt>
                <c:pt idx="2341">
                  <c:v>0.29262499999998165</c:v>
                </c:pt>
                <c:pt idx="2342">
                  <c:v>0.29274999999998164</c:v>
                </c:pt>
                <c:pt idx="2343">
                  <c:v>0.29287499999998162</c:v>
                </c:pt>
                <c:pt idx="2344">
                  <c:v>0.29299999999998161</c:v>
                </c:pt>
                <c:pt idx="2345">
                  <c:v>0.29312499999998159</c:v>
                </c:pt>
                <c:pt idx="2346">
                  <c:v>0.29324999999998158</c:v>
                </c:pt>
                <c:pt idx="2347">
                  <c:v>0.29337499999998157</c:v>
                </c:pt>
                <c:pt idx="2348">
                  <c:v>0.29349999999998155</c:v>
                </c:pt>
                <c:pt idx="2349">
                  <c:v>0.29362499999998154</c:v>
                </c:pt>
                <c:pt idx="2350">
                  <c:v>0.29374999999998153</c:v>
                </c:pt>
                <c:pt idx="2351">
                  <c:v>0.29387499999998151</c:v>
                </c:pt>
                <c:pt idx="2352">
                  <c:v>0.2939999999999815</c:v>
                </c:pt>
                <c:pt idx="2353">
                  <c:v>0.29412499999998148</c:v>
                </c:pt>
                <c:pt idx="2354">
                  <c:v>0.29424999999998147</c:v>
                </c:pt>
                <c:pt idx="2355">
                  <c:v>0.29437499999998146</c:v>
                </c:pt>
                <c:pt idx="2356">
                  <c:v>0.29449999999998144</c:v>
                </c:pt>
                <c:pt idx="2357">
                  <c:v>0.29462499999998143</c:v>
                </c:pt>
                <c:pt idx="2358">
                  <c:v>0.29474999999998142</c:v>
                </c:pt>
                <c:pt idx="2359">
                  <c:v>0.2948749999999814</c:v>
                </c:pt>
                <c:pt idx="2360">
                  <c:v>0.29499999999998139</c:v>
                </c:pt>
                <c:pt idx="2361">
                  <c:v>0.29512499999998137</c:v>
                </c:pt>
                <c:pt idx="2362">
                  <c:v>0.29524999999998136</c:v>
                </c:pt>
                <c:pt idx="2363">
                  <c:v>0.29537499999998135</c:v>
                </c:pt>
                <c:pt idx="2364">
                  <c:v>0.29549999999998133</c:v>
                </c:pt>
                <c:pt idx="2365">
                  <c:v>0.29562499999998132</c:v>
                </c:pt>
                <c:pt idx="2366">
                  <c:v>0.29574999999998131</c:v>
                </c:pt>
                <c:pt idx="2367">
                  <c:v>0.29587499999998129</c:v>
                </c:pt>
                <c:pt idx="2368">
                  <c:v>0.29599999999998128</c:v>
                </c:pt>
                <c:pt idx="2369">
                  <c:v>0.29612499999998126</c:v>
                </c:pt>
                <c:pt idx="2370">
                  <c:v>0.29624999999998125</c:v>
                </c:pt>
                <c:pt idx="2371">
                  <c:v>0.29637499999998124</c:v>
                </c:pt>
                <c:pt idx="2372">
                  <c:v>0.29649999999998122</c:v>
                </c:pt>
                <c:pt idx="2373">
                  <c:v>0.29662499999998121</c:v>
                </c:pt>
                <c:pt idx="2374">
                  <c:v>0.2967499999999812</c:v>
                </c:pt>
                <c:pt idx="2375">
                  <c:v>0.29687499999998118</c:v>
                </c:pt>
                <c:pt idx="2376">
                  <c:v>0.29699999999998117</c:v>
                </c:pt>
                <c:pt idx="2377">
                  <c:v>0.29712499999998115</c:v>
                </c:pt>
                <c:pt idx="2378">
                  <c:v>0.29724999999998114</c:v>
                </c:pt>
                <c:pt idx="2379">
                  <c:v>0.29737499999998113</c:v>
                </c:pt>
                <c:pt idx="2380">
                  <c:v>0.29749999999998111</c:v>
                </c:pt>
                <c:pt idx="2381">
                  <c:v>0.2976249999999811</c:v>
                </c:pt>
                <c:pt idx="2382">
                  <c:v>0.29774999999998109</c:v>
                </c:pt>
                <c:pt idx="2383">
                  <c:v>0.29787499999998107</c:v>
                </c:pt>
                <c:pt idx="2384">
                  <c:v>0.29799999999998106</c:v>
                </c:pt>
                <c:pt idx="2385">
                  <c:v>0.29812499999998104</c:v>
                </c:pt>
                <c:pt idx="2386">
                  <c:v>0.29824999999998103</c:v>
                </c:pt>
                <c:pt idx="2387">
                  <c:v>0.29837499999998102</c:v>
                </c:pt>
                <c:pt idx="2388">
                  <c:v>0.298499999999981</c:v>
                </c:pt>
                <c:pt idx="2389">
                  <c:v>0.29862499999998099</c:v>
                </c:pt>
                <c:pt idx="2390">
                  <c:v>0.29874999999998098</c:v>
                </c:pt>
                <c:pt idx="2391">
                  <c:v>0.29887499999998096</c:v>
                </c:pt>
                <c:pt idx="2392">
                  <c:v>0.29899999999998095</c:v>
                </c:pt>
                <c:pt idx="2393">
                  <c:v>0.29912499999998093</c:v>
                </c:pt>
                <c:pt idx="2394">
                  <c:v>0.29924999999998092</c:v>
                </c:pt>
                <c:pt idx="2395">
                  <c:v>0.29937499999998091</c:v>
                </c:pt>
                <c:pt idx="2396">
                  <c:v>0.29949999999998089</c:v>
                </c:pt>
                <c:pt idx="2397">
                  <c:v>0.29962499999998088</c:v>
                </c:pt>
                <c:pt idx="2398">
                  <c:v>0.29974999999998087</c:v>
                </c:pt>
                <c:pt idx="2399">
                  <c:v>0.29987499999998085</c:v>
                </c:pt>
                <c:pt idx="2400">
                  <c:v>0.29999999999998084</c:v>
                </c:pt>
                <c:pt idx="2401">
                  <c:v>0.30012499999998082</c:v>
                </c:pt>
                <c:pt idx="2402">
                  <c:v>0.30024999999998081</c:v>
                </c:pt>
                <c:pt idx="2403">
                  <c:v>0.3003749999999808</c:v>
                </c:pt>
                <c:pt idx="2404">
                  <c:v>0.30049999999998078</c:v>
                </c:pt>
                <c:pt idx="2405">
                  <c:v>0.30062499999998077</c:v>
                </c:pt>
                <c:pt idx="2406">
                  <c:v>0.30074999999998075</c:v>
                </c:pt>
                <c:pt idx="2407">
                  <c:v>0.30087499999998074</c:v>
                </c:pt>
                <c:pt idx="2408">
                  <c:v>0.30099999999998073</c:v>
                </c:pt>
                <c:pt idx="2409">
                  <c:v>0.30112499999998071</c:v>
                </c:pt>
                <c:pt idx="2410">
                  <c:v>0.3012499999999807</c:v>
                </c:pt>
                <c:pt idx="2411">
                  <c:v>0.30137499999998069</c:v>
                </c:pt>
                <c:pt idx="2412">
                  <c:v>0.30149999999998067</c:v>
                </c:pt>
                <c:pt idx="2413">
                  <c:v>0.30162499999998066</c:v>
                </c:pt>
                <c:pt idx="2414">
                  <c:v>0.30174999999998064</c:v>
                </c:pt>
                <c:pt idx="2415">
                  <c:v>0.30187499999998063</c:v>
                </c:pt>
                <c:pt idx="2416">
                  <c:v>0.30199999999998062</c:v>
                </c:pt>
                <c:pt idx="2417">
                  <c:v>0.3021249999999806</c:v>
                </c:pt>
                <c:pt idx="2418">
                  <c:v>0.30224999999998059</c:v>
                </c:pt>
                <c:pt idx="2419">
                  <c:v>0.30237499999998058</c:v>
                </c:pt>
                <c:pt idx="2420">
                  <c:v>0.30249999999998056</c:v>
                </c:pt>
                <c:pt idx="2421">
                  <c:v>0.30262499999998055</c:v>
                </c:pt>
                <c:pt idx="2422">
                  <c:v>0.30274999999998053</c:v>
                </c:pt>
                <c:pt idx="2423">
                  <c:v>0.30287499999998052</c:v>
                </c:pt>
                <c:pt idx="2424">
                  <c:v>0.30299999999998051</c:v>
                </c:pt>
                <c:pt idx="2425">
                  <c:v>0.30312499999998049</c:v>
                </c:pt>
                <c:pt idx="2426">
                  <c:v>0.30324999999998048</c:v>
                </c:pt>
                <c:pt idx="2427">
                  <c:v>0.30337499999998047</c:v>
                </c:pt>
                <c:pt idx="2428">
                  <c:v>0.30349999999998045</c:v>
                </c:pt>
                <c:pt idx="2429">
                  <c:v>0.30362499999998044</c:v>
                </c:pt>
                <c:pt idx="2430">
                  <c:v>0.30374999999998042</c:v>
                </c:pt>
                <c:pt idx="2431">
                  <c:v>0.30387499999998041</c:v>
                </c:pt>
                <c:pt idx="2432">
                  <c:v>0.3039999999999804</c:v>
                </c:pt>
                <c:pt idx="2433">
                  <c:v>0.30412499999998038</c:v>
                </c:pt>
                <c:pt idx="2434">
                  <c:v>0.30424999999998037</c:v>
                </c:pt>
                <c:pt idx="2435">
                  <c:v>0.30437499999998036</c:v>
                </c:pt>
                <c:pt idx="2436">
                  <c:v>0.30449999999998034</c:v>
                </c:pt>
                <c:pt idx="2437">
                  <c:v>0.30462499999998033</c:v>
                </c:pt>
                <c:pt idx="2438">
                  <c:v>0.30474999999998031</c:v>
                </c:pt>
                <c:pt idx="2439">
                  <c:v>0.3048749999999803</c:v>
                </c:pt>
                <c:pt idx="2440">
                  <c:v>0.30499999999998029</c:v>
                </c:pt>
                <c:pt idx="2441">
                  <c:v>0.30512499999998027</c:v>
                </c:pt>
                <c:pt idx="2442">
                  <c:v>0.30524999999998026</c:v>
                </c:pt>
                <c:pt idx="2443">
                  <c:v>0.30537499999998025</c:v>
                </c:pt>
                <c:pt idx="2444">
                  <c:v>0.30549999999998023</c:v>
                </c:pt>
                <c:pt idx="2445">
                  <c:v>0.30562499999998022</c:v>
                </c:pt>
                <c:pt idx="2446">
                  <c:v>0.3057499999999802</c:v>
                </c:pt>
                <c:pt idx="2447">
                  <c:v>0.30587499999998019</c:v>
                </c:pt>
                <c:pt idx="2448">
                  <c:v>0.30599999999998018</c:v>
                </c:pt>
                <c:pt idx="2449">
                  <c:v>0.30612499999998016</c:v>
                </c:pt>
                <c:pt idx="2450">
                  <c:v>0.30624999999998015</c:v>
                </c:pt>
                <c:pt idx="2451">
                  <c:v>0.30637499999998014</c:v>
                </c:pt>
                <c:pt idx="2452">
                  <c:v>0.30649999999998012</c:v>
                </c:pt>
                <c:pt idx="2453">
                  <c:v>0.30662499999998011</c:v>
                </c:pt>
                <c:pt idx="2454">
                  <c:v>0.30674999999998009</c:v>
                </c:pt>
                <c:pt idx="2455">
                  <c:v>0.30687499999998008</c:v>
                </c:pt>
                <c:pt idx="2456">
                  <c:v>0.30699999999998007</c:v>
                </c:pt>
                <c:pt idx="2457">
                  <c:v>0.30712499999998005</c:v>
                </c:pt>
                <c:pt idx="2458">
                  <c:v>0.30724999999998004</c:v>
                </c:pt>
                <c:pt idx="2459">
                  <c:v>0.30737499999998003</c:v>
                </c:pt>
                <c:pt idx="2460">
                  <c:v>0.30749999999998001</c:v>
                </c:pt>
                <c:pt idx="2461">
                  <c:v>0.30762499999998</c:v>
                </c:pt>
                <c:pt idx="2462">
                  <c:v>0.30774999999997998</c:v>
                </c:pt>
                <c:pt idx="2463">
                  <c:v>0.30787499999997997</c:v>
                </c:pt>
                <c:pt idx="2464">
                  <c:v>0.30799999999997996</c:v>
                </c:pt>
                <c:pt idx="2465">
                  <c:v>0.30812499999997994</c:v>
                </c:pt>
                <c:pt idx="2466">
                  <c:v>0.30824999999997993</c:v>
                </c:pt>
                <c:pt idx="2467">
                  <c:v>0.30837499999997992</c:v>
                </c:pt>
                <c:pt idx="2468">
                  <c:v>0.3084999999999799</c:v>
                </c:pt>
                <c:pt idx="2469">
                  <c:v>0.30862499999997989</c:v>
                </c:pt>
                <c:pt idx="2470">
                  <c:v>0.30874999999997987</c:v>
                </c:pt>
                <c:pt idx="2471">
                  <c:v>0.30887499999997986</c:v>
                </c:pt>
                <c:pt idx="2472">
                  <c:v>0.30899999999997985</c:v>
                </c:pt>
                <c:pt idx="2473">
                  <c:v>0.30912499999997983</c:v>
                </c:pt>
                <c:pt idx="2474">
                  <c:v>0.30924999999997982</c:v>
                </c:pt>
                <c:pt idx="2475">
                  <c:v>0.30937499999997981</c:v>
                </c:pt>
                <c:pt idx="2476">
                  <c:v>0.30949999999997979</c:v>
                </c:pt>
                <c:pt idx="2477">
                  <c:v>0.30962499999997978</c:v>
                </c:pt>
                <c:pt idx="2478">
                  <c:v>0.30974999999997976</c:v>
                </c:pt>
                <c:pt idx="2479">
                  <c:v>0.30987499999997975</c:v>
                </c:pt>
                <c:pt idx="2480">
                  <c:v>0.30999999999997974</c:v>
                </c:pt>
                <c:pt idx="2481">
                  <c:v>0.31012499999997972</c:v>
                </c:pt>
                <c:pt idx="2482">
                  <c:v>0.31024999999997971</c:v>
                </c:pt>
                <c:pt idx="2483">
                  <c:v>0.31037499999997969</c:v>
                </c:pt>
                <c:pt idx="2484">
                  <c:v>0.31049999999997968</c:v>
                </c:pt>
                <c:pt idx="2485">
                  <c:v>0.31062499999997967</c:v>
                </c:pt>
                <c:pt idx="2486">
                  <c:v>0.31074999999997965</c:v>
                </c:pt>
                <c:pt idx="2487">
                  <c:v>0.31087499999997964</c:v>
                </c:pt>
                <c:pt idx="2488">
                  <c:v>0.31099999999997963</c:v>
                </c:pt>
                <c:pt idx="2489">
                  <c:v>0.31112499999997961</c:v>
                </c:pt>
                <c:pt idx="2490">
                  <c:v>0.3112499999999796</c:v>
                </c:pt>
                <c:pt idx="2491">
                  <c:v>0.31137499999997958</c:v>
                </c:pt>
                <c:pt idx="2492">
                  <c:v>0.31149999999997957</c:v>
                </c:pt>
                <c:pt idx="2493">
                  <c:v>0.31162499999997956</c:v>
                </c:pt>
                <c:pt idx="2494">
                  <c:v>0.31174999999997954</c:v>
                </c:pt>
                <c:pt idx="2495">
                  <c:v>0.31187499999997953</c:v>
                </c:pt>
                <c:pt idx="2496">
                  <c:v>0.31199999999997952</c:v>
                </c:pt>
                <c:pt idx="2497">
                  <c:v>0.3121249999999795</c:v>
                </c:pt>
                <c:pt idx="2498">
                  <c:v>0.31224999999997949</c:v>
                </c:pt>
                <c:pt idx="2499">
                  <c:v>0.31237499999997947</c:v>
                </c:pt>
                <c:pt idx="2500">
                  <c:v>0.31249999999997946</c:v>
                </c:pt>
                <c:pt idx="2501">
                  <c:v>0.31262499999997945</c:v>
                </c:pt>
                <c:pt idx="2502">
                  <c:v>0.31274999999997943</c:v>
                </c:pt>
                <c:pt idx="2503">
                  <c:v>0.31287499999997942</c:v>
                </c:pt>
                <c:pt idx="2504">
                  <c:v>0.31299999999997941</c:v>
                </c:pt>
                <c:pt idx="2505">
                  <c:v>0.31312499999997939</c:v>
                </c:pt>
                <c:pt idx="2506">
                  <c:v>0.31324999999997938</c:v>
                </c:pt>
                <c:pt idx="2507">
                  <c:v>0.31337499999997936</c:v>
                </c:pt>
                <c:pt idx="2508">
                  <c:v>0.31349999999997935</c:v>
                </c:pt>
                <c:pt idx="2509">
                  <c:v>0.31362499999997934</c:v>
                </c:pt>
                <c:pt idx="2510">
                  <c:v>0.31374999999997932</c:v>
                </c:pt>
                <c:pt idx="2511">
                  <c:v>0.31387499999997931</c:v>
                </c:pt>
                <c:pt idx="2512">
                  <c:v>0.3139999999999793</c:v>
                </c:pt>
                <c:pt idx="2513">
                  <c:v>0.31412499999997928</c:v>
                </c:pt>
                <c:pt idx="2514">
                  <c:v>0.31424999999997927</c:v>
                </c:pt>
                <c:pt idx="2515">
                  <c:v>0.31437499999997925</c:v>
                </c:pt>
                <c:pt idx="2516">
                  <c:v>0.31449999999997924</c:v>
                </c:pt>
                <c:pt idx="2517">
                  <c:v>0.31462499999997923</c:v>
                </c:pt>
                <c:pt idx="2518">
                  <c:v>0.31474999999997921</c:v>
                </c:pt>
                <c:pt idx="2519">
                  <c:v>0.3148749999999792</c:v>
                </c:pt>
                <c:pt idx="2520">
                  <c:v>0.31499999999997919</c:v>
                </c:pt>
                <c:pt idx="2521">
                  <c:v>0.31512499999997917</c:v>
                </c:pt>
                <c:pt idx="2522">
                  <c:v>0.31524999999997916</c:v>
                </c:pt>
                <c:pt idx="2523">
                  <c:v>0.31537499999997914</c:v>
                </c:pt>
                <c:pt idx="2524">
                  <c:v>0.31549999999997913</c:v>
                </c:pt>
                <c:pt idx="2525">
                  <c:v>0.31562499999997912</c:v>
                </c:pt>
                <c:pt idx="2526">
                  <c:v>0.3157499999999791</c:v>
                </c:pt>
                <c:pt idx="2527">
                  <c:v>0.31587499999997909</c:v>
                </c:pt>
                <c:pt idx="2528">
                  <c:v>0.31599999999997908</c:v>
                </c:pt>
                <c:pt idx="2529">
                  <c:v>0.31612499999997906</c:v>
                </c:pt>
                <c:pt idx="2530">
                  <c:v>0.31624999999997905</c:v>
                </c:pt>
                <c:pt idx="2531">
                  <c:v>0.31637499999997903</c:v>
                </c:pt>
                <c:pt idx="2532">
                  <c:v>0.31649999999997902</c:v>
                </c:pt>
                <c:pt idx="2533">
                  <c:v>0.31662499999997901</c:v>
                </c:pt>
                <c:pt idx="2534">
                  <c:v>0.31674999999997899</c:v>
                </c:pt>
                <c:pt idx="2535">
                  <c:v>0.31687499999997898</c:v>
                </c:pt>
                <c:pt idx="2536">
                  <c:v>0.31699999999997897</c:v>
                </c:pt>
                <c:pt idx="2537">
                  <c:v>0.31712499999997895</c:v>
                </c:pt>
                <c:pt idx="2538">
                  <c:v>0.31724999999997894</c:v>
                </c:pt>
                <c:pt idx="2539">
                  <c:v>0.31737499999997892</c:v>
                </c:pt>
                <c:pt idx="2540">
                  <c:v>0.31749999999997891</c:v>
                </c:pt>
                <c:pt idx="2541">
                  <c:v>0.3176249999999789</c:v>
                </c:pt>
                <c:pt idx="2542">
                  <c:v>0.31774999999997888</c:v>
                </c:pt>
                <c:pt idx="2543">
                  <c:v>0.31787499999997887</c:v>
                </c:pt>
                <c:pt idx="2544">
                  <c:v>0.31799999999997886</c:v>
                </c:pt>
                <c:pt idx="2545">
                  <c:v>0.31812499999997884</c:v>
                </c:pt>
                <c:pt idx="2546">
                  <c:v>0.31824999999997883</c:v>
                </c:pt>
                <c:pt idx="2547">
                  <c:v>0.31837499999997881</c:v>
                </c:pt>
                <c:pt idx="2548">
                  <c:v>0.3184999999999788</c:v>
                </c:pt>
                <c:pt idx="2549">
                  <c:v>0.31862499999997879</c:v>
                </c:pt>
                <c:pt idx="2550">
                  <c:v>0.31874999999997877</c:v>
                </c:pt>
                <c:pt idx="2551">
                  <c:v>0.31887499999997876</c:v>
                </c:pt>
                <c:pt idx="2552">
                  <c:v>0.31899999999997875</c:v>
                </c:pt>
                <c:pt idx="2553">
                  <c:v>0.31912499999997873</c:v>
                </c:pt>
                <c:pt idx="2554">
                  <c:v>0.31924999999997872</c:v>
                </c:pt>
                <c:pt idx="2555">
                  <c:v>0.3193749999999787</c:v>
                </c:pt>
                <c:pt idx="2556">
                  <c:v>0.31949999999997869</c:v>
                </c:pt>
                <c:pt idx="2557">
                  <c:v>0.31962499999997868</c:v>
                </c:pt>
                <c:pt idx="2558">
                  <c:v>0.31974999999997866</c:v>
                </c:pt>
                <c:pt idx="2559">
                  <c:v>0.31987499999997865</c:v>
                </c:pt>
                <c:pt idx="2560">
                  <c:v>0.31999999999997863</c:v>
                </c:pt>
                <c:pt idx="2561">
                  <c:v>0.32012499999997862</c:v>
                </c:pt>
                <c:pt idx="2562">
                  <c:v>0.32024999999997861</c:v>
                </c:pt>
                <c:pt idx="2563">
                  <c:v>0.32037499999997859</c:v>
                </c:pt>
                <c:pt idx="2564">
                  <c:v>0.32049999999997858</c:v>
                </c:pt>
                <c:pt idx="2565">
                  <c:v>0.32062499999997857</c:v>
                </c:pt>
                <c:pt idx="2566">
                  <c:v>0.32074999999997855</c:v>
                </c:pt>
                <c:pt idx="2567">
                  <c:v>0.32087499999997854</c:v>
                </c:pt>
                <c:pt idx="2568">
                  <c:v>0.32099999999997852</c:v>
                </c:pt>
                <c:pt idx="2569">
                  <c:v>0.32112499999997851</c:v>
                </c:pt>
                <c:pt idx="2570">
                  <c:v>0.3212499999999785</c:v>
                </c:pt>
                <c:pt idx="2571">
                  <c:v>0.32137499999997848</c:v>
                </c:pt>
                <c:pt idx="2572">
                  <c:v>0.32149999999997847</c:v>
                </c:pt>
                <c:pt idx="2573">
                  <c:v>0.32162499999997846</c:v>
                </c:pt>
                <c:pt idx="2574">
                  <c:v>0.32174999999997844</c:v>
                </c:pt>
                <c:pt idx="2575">
                  <c:v>0.32187499999997843</c:v>
                </c:pt>
                <c:pt idx="2576">
                  <c:v>0.32199999999997841</c:v>
                </c:pt>
                <c:pt idx="2577">
                  <c:v>0.3221249999999784</c:v>
                </c:pt>
                <c:pt idx="2578">
                  <c:v>0.32224999999997839</c:v>
                </c:pt>
                <c:pt idx="2579">
                  <c:v>0.32237499999997837</c:v>
                </c:pt>
                <c:pt idx="2580">
                  <c:v>0.32249999999997836</c:v>
                </c:pt>
                <c:pt idx="2581">
                  <c:v>0.32262499999997835</c:v>
                </c:pt>
                <c:pt idx="2582">
                  <c:v>0.32274999999997833</c:v>
                </c:pt>
                <c:pt idx="2583">
                  <c:v>0.32287499999997832</c:v>
                </c:pt>
                <c:pt idx="2584">
                  <c:v>0.3229999999999783</c:v>
                </c:pt>
                <c:pt idx="2585">
                  <c:v>0.32312499999997829</c:v>
                </c:pt>
                <c:pt idx="2586">
                  <c:v>0.32324999999997828</c:v>
                </c:pt>
                <c:pt idx="2587">
                  <c:v>0.32337499999997826</c:v>
                </c:pt>
                <c:pt idx="2588">
                  <c:v>0.32349999999997825</c:v>
                </c:pt>
                <c:pt idx="2589">
                  <c:v>0.32362499999997824</c:v>
                </c:pt>
                <c:pt idx="2590">
                  <c:v>0.32374999999997822</c:v>
                </c:pt>
                <c:pt idx="2591">
                  <c:v>0.32387499999997821</c:v>
                </c:pt>
                <c:pt idx="2592">
                  <c:v>0.32399999999997819</c:v>
                </c:pt>
                <c:pt idx="2593">
                  <c:v>0.32412499999997818</c:v>
                </c:pt>
                <c:pt idx="2594">
                  <c:v>0.32424999999997817</c:v>
                </c:pt>
                <c:pt idx="2595">
                  <c:v>0.32437499999997815</c:v>
                </c:pt>
                <c:pt idx="2596">
                  <c:v>0.32449999999997814</c:v>
                </c:pt>
                <c:pt idx="2597">
                  <c:v>0.32462499999997813</c:v>
                </c:pt>
                <c:pt idx="2598">
                  <c:v>0.32474999999997811</c:v>
                </c:pt>
                <c:pt idx="2599">
                  <c:v>0.3248749999999781</c:v>
                </c:pt>
                <c:pt idx="2600">
                  <c:v>0.32499999999997808</c:v>
                </c:pt>
                <c:pt idx="2601">
                  <c:v>0.32512499999997807</c:v>
                </c:pt>
                <c:pt idx="2602">
                  <c:v>0.32524999999997806</c:v>
                </c:pt>
                <c:pt idx="2603">
                  <c:v>0.32537499999997804</c:v>
                </c:pt>
                <c:pt idx="2604">
                  <c:v>0.32549999999997803</c:v>
                </c:pt>
                <c:pt idx="2605">
                  <c:v>0.32562499999997802</c:v>
                </c:pt>
                <c:pt idx="2606">
                  <c:v>0.325749999999978</c:v>
                </c:pt>
                <c:pt idx="2607">
                  <c:v>0.32587499999997799</c:v>
                </c:pt>
                <c:pt idx="2608">
                  <c:v>0.32599999999997797</c:v>
                </c:pt>
                <c:pt idx="2609">
                  <c:v>0.32612499999997796</c:v>
                </c:pt>
                <c:pt idx="2610">
                  <c:v>0.32624999999997795</c:v>
                </c:pt>
                <c:pt idx="2611">
                  <c:v>0.32637499999997793</c:v>
                </c:pt>
                <c:pt idx="2612">
                  <c:v>0.32649999999997792</c:v>
                </c:pt>
                <c:pt idx="2613">
                  <c:v>0.32662499999997791</c:v>
                </c:pt>
                <c:pt idx="2614">
                  <c:v>0.32674999999997789</c:v>
                </c:pt>
                <c:pt idx="2615">
                  <c:v>0.32687499999997788</c:v>
                </c:pt>
                <c:pt idx="2616">
                  <c:v>0.32699999999997786</c:v>
                </c:pt>
                <c:pt idx="2617">
                  <c:v>0.32712499999997785</c:v>
                </c:pt>
                <c:pt idx="2618">
                  <c:v>0.32724999999997784</c:v>
                </c:pt>
                <c:pt idx="2619">
                  <c:v>0.32737499999997782</c:v>
                </c:pt>
                <c:pt idx="2620">
                  <c:v>0.32749999999997781</c:v>
                </c:pt>
                <c:pt idx="2621">
                  <c:v>0.3276249999999778</c:v>
                </c:pt>
                <c:pt idx="2622">
                  <c:v>0.32774999999997778</c:v>
                </c:pt>
                <c:pt idx="2623">
                  <c:v>0.32787499999997777</c:v>
                </c:pt>
                <c:pt idx="2624">
                  <c:v>0.32799999999997775</c:v>
                </c:pt>
                <c:pt idx="2625">
                  <c:v>0.32812499999997774</c:v>
                </c:pt>
                <c:pt idx="2626">
                  <c:v>0.32824999999997773</c:v>
                </c:pt>
                <c:pt idx="2627">
                  <c:v>0.32837499999997771</c:v>
                </c:pt>
                <c:pt idx="2628">
                  <c:v>0.3284999999999777</c:v>
                </c:pt>
                <c:pt idx="2629">
                  <c:v>0.32862499999997768</c:v>
                </c:pt>
                <c:pt idx="2630">
                  <c:v>0.32874999999997767</c:v>
                </c:pt>
                <c:pt idx="2631">
                  <c:v>0.32887499999997766</c:v>
                </c:pt>
                <c:pt idx="2632">
                  <c:v>0.32899999999997764</c:v>
                </c:pt>
                <c:pt idx="2633">
                  <c:v>0.32912499999997763</c:v>
                </c:pt>
                <c:pt idx="2634">
                  <c:v>0.32924999999997762</c:v>
                </c:pt>
                <c:pt idx="2635">
                  <c:v>0.3293749999999776</c:v>
                </c:pt>
                <c:pt idx="2636">
                  <c:v>0.32949999999997759</c:v>
                </c:pt>
                <c:pt idx="2637">
                  <c:v>0.32962499999997757</c:v>
                </c:pt>
                <c:pt idx="2638">
                  <c:v>0.32974999999997756</c:v>
                </c:pt>
                <c:pt idx="2639">
                  <c:v>0.32987499999997755</c:v>
                </c:pt>
                <c:pt idx="2640">
                  <c:v>0.32999999999997753</c:v>
                </c:pt>
                <c:pt idx="2641">
                  <c:v>0.33012499999997752</c:v>
                </c:pt>
                <c:pt idx="2642">
                  <c:v>0.33024999999997751</c:v>
                </c:pt>
                <c:pt idx="2643">
                  <c:v>0.33037499999997749</c:v>
                </c:pt>
                <c:pt idx="2644">
                  <c:v>0.33049999999997748</c:v>
                </c:pt>
                <c:pt idx="2645">
                  <c:v>0.33062499999997746</c:v>
                </c:pt>
                <c:pt idx="2646">
                  <c:v>0.33074999999997745</c:v>
                </c:pt>
                <c:pt idx="2647">
                  <c:v>0.33087499999997744</c:v>
                </c:pt>
                <c:pt idx="2648">
                  <c:v>0.33099999999997742</c:v>
                </c:pt>
                <c:pt idx="2649">
                  <c:v>0.33112499999997741</c:v>
                </c:pt>
                <c:pt idx="2650">
                  <c:v>0.3312499999999774</c:v>
                </c:pt>
                <c:pt idx="2651">
                  <c:v>0.33137499999997738</c:v>
                </c:pt>
                <c:pt idx="2652">
                  <c:v>0.33149999999997737</c:v>
                </c:pt>
                <c:pt idx="2653">
                  <c:v>0.33162499999997735</c:v>
                </c:pt>
                <c:pt idx="2654">
                  <c:v>0.33174999999997734</c:v>
                </c:pt>
                <c:pt idx="2655">
                  <c:v>0.33187499999997733</c:v>
                </c:pt>
                <c:pt idx="2656">
                  <c:v>0.33199999999997731</c:v>
                </c:pt>
                <c:pt idx="2657">
                  <c:v>0.3321249999999773</c:v>
                </c:pt>
                <c:pt idx="2658">
                  <c:v>0.33224999999997729</c:v>
                </c:pt>
                <c:pt idx="2659">
                  <c:v>0.33237499999997727</c:v>
                </c:pt>
                <c:pt idx="2660">
                  <c:v>0.33249999999997726</c:v>
                </c:pt>
                <c:pt idx="2661">
                  <c:v>0.33262499999997724</c:v>
                </c:pt>
                <c:pt idx="2662">
                  <c:v>0.33274999999997723</c:v>
                </c:pt>
                <c:pt idx="2663">
                  <c:v>0.33287499999997722</c:v>
                </c:pt>
                <c:pt idx="2664">
                  <c:v>0.3329999999999772</c:v>
                </c:pt>
                <c:pt idx="2665">
                  <c:v>0.33312499999997719</c:v>
                </c:pt>
                <c:pt idx="2666">
                  <c:v>0.33324999999997718</c:v>
                </c:pt>
                <c:pt idx="2667">
                  <c:v>0.33337499999997716</c:v>
                </c:pt>
                <c:pt idx="2668">
                  <c:v>0.33349999999997715</c:v>
                </c:pt>
                <c:pt idx="2669">
                  <c:v>0.33362499999997713</c:v>
                </c:pt>
                <c:pt idx="2670">
                  <c:v>0.33374999999997712</c:v>
                </c:pt>
                <c:pt idx="2671">
                  <c:v>0.33387499999997711</c:v>
                </c:pt>
                <c:pt idx="2672">
                  <c:v>0.33399999999997709</c:v>
                </c:pt>
                <c:pt idx="2673">
                  <c:v>0.33412499999997708</c:v>
                </c:pt>
                <c:pt idx="2674">
                  <c:v>0.33424999999997707</c:v>
                </c:pt>
                <c:pt idx="2675">
                  <c:v>0.33437499999997705</c:v>
                </c:pt>
                <c:pt idx="2676">
                  <c:v>0.33449999999997704</c:v>
                </c:pt>
                <c:pt idx="2677">
                  <c:v>0.33462499999997702</c:v>
                </c:pt>
                <c:pt idx="2678">
                  <c:v>0.33474999999997701</c:v>
                </c:pt>
                <c:pt idx="2679">
                  <c:v>0.334874999999977</c:v>
                </c:pt>
                <c:pt idx="2680">
                  <c:v>0.33499999999997698</c:v>
                </c:pt>
                <c:pt idx="2681">
                  <c:v>0.33512499999997697</c:v>
                </c:pt>
                <c:pt idx="2682">
                  <c:v>0.33524999999997696</c:v>
                </c:pt>
                <c:pt idx="2683">
                  <c:v>0.33537499999997694</c:v>
                </c:pt>
                <c:pt idx="2684">
                  <c:v>0.33549999999997693</c:v>
                </c:pt>
                <c:pt idx="2685">
                  <c:v>0.33562499999997691</c:v>
                </c:pt>
                <c:pt idx="2686">
                  <c:v>0.3357499999999769</c:v>
                </c:pt>
                <c:pt idx="2687">
                  <c:v>0.33587499999997689</c:v>
                </c:pt>
                <c:pt idx="2688">
                  <c:v>0.33599999999997687</c:v>
                </c:pt>
                <c:pt idx="2689">
                  <c:v>0.33612499999997686</c:v>
                </c:pt>
                <c:pt idx="2690">
                  <c:v>0.33624999999997685</c:v>
                </c:pt>
                <c:pt idx="2691">
                  <c:v>0.33637499999997683</c:v>
                </c:pt>
                <c:pt idx="2692">
                  <c:v>0.33649999999997682</c:v>
                </c:pt>
                <c:pt idx="2693">
                  <c:v>0.3366249999999768</c:v>
                </c:pt>
                <c:pt idx="2694">
                  <c:v>0.33674999999997679</c:v>
                </c:pt>
                <c:pt idx="2695">
                  <c:v>0.33687499999997678</c:v>
                </c:pt>
                <c:pt idx="2696">
                  <c:v>0.33699999999997676</c:v>
                </c:pt>
                <c:pt idx="2697">
                  <c:v>0.33712499999997675</c:v>
                </c:pt>
                <c:pt idx="2698">
                  <c:v>0.33724999999997674</c:v>
                </c:pt>
                <c:pt idx="2699">
                  <c:v>0.33737499999997672</c:v>
                </c:pt>
                <c:pt idx="2700">
                  <c:v>0.33749999999997671</c:v>
                </c:pt>
                <c:pt idx="2701">
                  <c:v>0.33762499999997669</c:v>
                </c:pt>
                <c:pt idx="2702">
                  <c:v>0.33774999999997668</c:v>
                </c:pt>
                <c:pt idx="2703">
                  <c:v>0.33787499999997667</c:v>
                </c:pt>
                <c:pt idx="2704">
                  <c:v>0.33799999999997665</c:v>
                </c:pt>
                <c:pt idx="2705">
                  <c:v>0.33812499999997664</c:v>
                </c:pt>
                <c:pt idx="2706">
                  <c:v>0.33824999999997662</c:v>
                </c:pt>
                <c:pt idx="2707">
                  <c:v>0.33837499999997661</c:v>
                </c:pt>
                <c:pt idx="2708">
                  <c:v>0.3384999999999766</c:v>
                </c:pt>
                <c:pt idx="2709">
                  <c:v>0.33862499999997658</c:v>
                </c:pt>
                <c:pt idx="2710">
                  <c:v>0.33874999999997657</c:v>
                </c:pt>
                <c:pt idx="2711">
                  <c:v>0.33887499999997656</c:v>
                </c:pt>
                <c:pt idx="2712">
                  <c:v>0.33899999999997654</c:v>
                </c:pt>
                <c:pt idx="2713">
                  <c:v>0.33912499999997653</c:v>
                </c:pt>
                <c:pt idx="2714">
                  <c:v>0.33924999999997651</c:v>
                </c:pt>
                <c:pt idx="2715">
                  <c:v>0.3393749999999765</c:v>
                </c:pt>
                <c:pt idx="2716">
                  <c:v>0.33949999999997649</c:v>
                </c:pt>
                <c:pt idx="2717">
                  <c:v>0.33962499999997647</c:v>
                </c:pt>
                <c:pt idx="2718">
                  <c:v>0.33974999999997646</c:v>
                </c:pt>
                <c:pt idx="2719">
                  <c:v>0.33987499999997645</c:v>
                </c:pt>
                <c:pt idx="2720">
                  <c:v>0.33999999999997643</c:v>
                </c:pt>
                <c:pt idx="2721">
                  <c:v>0.34012499999997642</c:v>
                </c:pt>
                <c:pt idx="2722">
                  <c:v>0.3402499999999764</c:v>
                </c:pt>
                <c:pt idx="2723">
                  <c:v>0.34037499999997639</c:v>
                </c:pt>
                <c:pt idx="2724">
                  <c:v>0.34049999999997638</c:v>
                </c:pt>
                <c:pt idx="2725">
                  <c:v>0.34062499999997636</c:v>
                </c:pt>
                <c:pt idx="2726">
                  <c:v>0.34074999999997635</c:v>
                </c:pt>
                <c:pt idx="2727">
                  <c:v>0.34087499999997634</c:v>
                </c:pt>
                <c:pt idx="2728">
                  <c:v>0.34099999999997632</c:v>
                </c:pt>
                <c:pt idx="2729">
                  <c:v>0.34112499999997631</c:v>
                </c:pt>
                <c:pt idx="2730">
                  <c:v>0.34124999999997629</c:v>
                </c:pt>
                <c:pt idx="2731">
                  <c:v>0.34137499999997628</c:v>
                </c:pt>
                <c:pt idx="2732">
                  <c:v>0.34149999999997627</c:v>
                </c:pt>
                <c:pt idx="2733">
                  <c:v>0.34162499999997625</c:v>
                </c:pt>
                <c:pt idx="2734">
                  <c:v>0.34174999999997624</c:v>
                </c:pt>
                <c:pt idx="2735">
                  <c:v>0.34187499999997623</c:v>
                </c:pt>
                <c:pt idx="2736">
                  <c:v>0.34199999999997621</c:v>
                </c:pt>
                <c:pt idx="2737">
                  <c:v>0.3421249999999762</c:v>
                </c:pt>
                <c:pt idx="2738">
                  <c:v>0.34224999999997618</c:v>
                </c:pt>
                <c:pt idx="2739">
                  <c:v>0.34237499999997617</c:v>
                </c:pt>
                <c:pt idx="2740">
                  <c:v>0.34249999999997616</c:v>
                </c:pt>
                <c:pt idx="2741">
                  <c:v>0.34262499999997614</c:v>
                </c:pt>
                <c:pt idx="2742">
                  <c:v>0.34274999999997613</c:v>
                </c:pt>
                <c:pt idx="2743">
                  <c:v>0.34287499999997612</c:v>
                </c:pt>
                <c:pt idx="2744">
                  <c:v>0.3429999999999761</c:v>
                </c:pt>
                <c:pt idx="2745">
                  <c:v>0.34312499999997609</c:v>
                </c:pt>
                <c:pt idx="2746">
                  <c:v>0.34324999999997607</c:v>
                </c:pt>
                <c:pt idx="2747">
                  <c:v>0.34337499999997606</c:v>
                </c:pt>
                <c:pt idx="2748">
                  <c:v>0.34349999999997605</c:v>
                </c:pt>
                <c:pt idx="2749">
                  <c:v>0.34362499999997603</c:v>
                </c:pt>
                <c:pt idx="2750">
                  <c:v>0.34374999999997602</c:v>
                </c:pt>
                <c:pt idx="2751">
                  <c:v>0.34387499999997601</c:v>
                </c:pt>
                <c:pt idx="2752">
                  <c:v>0.34399999999997599</c:v>
                </c:pt>
                <c:pt idx="2753">
                  <c:v>0.34412499999997598</c:v>
                </c:pt>
                <c:pt idx="2754">
                  <c:v>0.34424999999997596</c:v>
                </c:pt>
                <c:pt idx="2755">
                  <c:v>0.34437499999997595</c:v>
                </c:pt>
                <c:pt idx="2756">
                  <c:v>0.34449999999997594</c:v>
                </c:pt>
                <c:pt idx="2757">
                  <c:v>0.34462499999997592</c:v>
                </c:pt>
                <c:pt idx="2758">
                  <c:v>0.34474999999997591</c:v>
                </c:pt>
                <c:pt idx="2759">
                  <c:v>0.3448749999999759</c:v>
                </c:pt>
                <c:pt idx="2760">
                  <c:v>0.34499999999997588</c:v>
                </c:pt>
                <c:pt idx="2761">
                  <c:v>0.34512499999997587</c:v>
                </c:pt>
                <c:pt idx="2762">
                  <c:v>0.34524999999997585</c:v>
                </c:pt>
                <c:pt idx="2763">
                  <c:v>0.34537499999997584</c:v>
                </c:pt>
                <c:pt idx="2764">
                  <c:v>0.34549999999997583</c:v>
                </c:pt>
                <c:pt idx="2765">
                  <c:v>0.34562499999997581</c:v>
                </c:pt>
                <c:pt idx="2766">
                  <c:v>0.3457499999999758</c:v>
                </c:pt>
                <c:pt idx="2767">
                  <c:v>0.34587499999997579</c:v>
                </c:pt>
                <c:pt idx="2768">
                  <c:v>0.34599999999997577</c:v>
                </c:pt>
                <c:pt idx="2769">
                  <c:v>0.34612499999997576</c:v>
                </c:pt>
                <c:pt idx="2770">
                  <c:v>0.34624999999997574</c:v>
                </c:pt>
                <c:pt idx="2771">
                  <c:v>0.34637499999997573</c:v>
                </c:pt>
                <c:pt idx="2772">
                  <c:v>0.34649999999997572</c:v>
                </c:pt>
                <c:pt idx="2773">
                  <c:v>0.3466249999999757</c:v>
                </c:pt>
                <c:pt idx="2774">
                  <c:v>0.34674999999997569</c:v>
                </c:pt>
                <c:pt idx="2775">
                  <c:v>0.34687499999997568</c:v>
                </c:pt>
                <c:pt idx="2776">
                  <c:v>0.34699999999997566</c:v>
                </c:pt>
                <c:pt idx="2777">
                  <c:v>0.34712499999997565</c:v>
                </c:pt>
                <c:pt idx="2778">
                  <c:v>0.34724999999997563</c:v>
                </c:pt>
                <c:pt idx="2779">
                  <c:v>0.34737499999997562</c:v>
                </c:pt>
                <c:pt idx="2780">
                  <c:v>0.34749999999997561</c:v>
                </c:pt>
                <c:pt idx="2781">
                  <c:v>0.34762499999997559</c:v>
                </c:pt>
                <c:pt idx="2782">
                  <c:v>0.34774999999997558</c:v>
                </c:pt>
                <c:pt idx="2783">
                  <c:v>0.34787499999997556</c:v>
                </c:pt>
                <c:pt idx="2784">
                  <c:v>0.34799999999997555</c:v>
                </c:pt>
                <c:pt idx="2785">
                  <c:v>0.34812499999997554</c:v>
                </c:pt>
                <c:pt idx="2786">
                  <c:v>0.34824999999997552</c:v>
                </c:pt>
                <c:pt idx="2787">
                  <c:v>0.34837499999997551</c:v>
                </c:pt>
                <c:pt idx="2788">
                  <c:v>0.3484999999999755</c:v>
                </c:pt>
                <c:pt idx="2789">
                  <c:v>0.34862499999997548</c:v>
                </c:pt>
                <c:pt idx="2790">
                  <c:v>0.34874999999997547</c:v>
                </c:pt>
                <c:pt idx="2791">
                  <c:v>0.34887499999997545</c:v>
                </c:pt>
                <c:pt idx="2792">
                  <c:v>0.34899999999997544</c:v>
                </c:pt>
                <c:pt idx="2793">
                  <c:v>0.34912499999997543</c:v>
                </c:pt>
                <c:pt idx="2794">
                  <c:v>0.34924999999997541</c:v>
                </c:pt>
                <c:pt idx="2795">
                  <c:v>0.3493749999999754</c:v>
                </c:pt>
                <c:pt idx="2796">
                  <c:v>0.34949999999997539</c:v>
                </c:pt>
                <c:pt idx="2797">
                  <c:v>0.34962499999997537</c:v>
                </c:pt>
                <c:pt idx="2798">
                  <c:v>0.34974999999997536</c:v>
                </c:pt>
                <c:pt idx="2799">
                  <c:v>0.34987499999997534</c:v>
                </c:pt>
                <c:pt idx="2800">
                  <c:v>0.34999999999997533</c:v>
                </c:pt>
                <c:pt idx="2801">
                  <c:v>0.35012499999997532</c:v>
                </c:pt>
                <c:pt idx="2802">
                  <c:v>0.3502499999999753</c:v>
                </c:pt>
                <c:pt idx="2803">
                  <c:v>0.35037499999997529</c:v>
                </c:pt>
                <c:pt idx="2804">
                  <c:v>0.35049999999997528</c:v>
                </c:pt>
                <c:pt idx="2805">
                  <c:v>0.35062499999997526</c:v>
                </c:pt>
                <c:pt idx="2806">
                  <c:v>0.35074999999997525</c:v>
                </c:pt>
                <c:pt idx="2807">
                  <c:v>0.35087499999997523</c:v>
                </c:pt>
                <c:pt idx="2808">
                  <c:v>0.35099999999997522</c:v>
                </c:pt>
                <c:pt idx="2809">
                  <c:v>0.35112499999997521</c:v>
                </c:pt>
                <c:pt idx="2810">
                  <c:v>0.35124999999997519</c:v>
                </c:pt>
                <c:pt idx="2811">
                  <c:v>0.35137499999997518</c:v>
                </c:pt>
                <c:pt idx="2812">
                  <c:v>0.35149999999997517</c:v>
                </c:pt>
                <c:pt idx="2813">
                  <c:v>0.35162499999997515</c:v>
                </c:pt>
                <c:pt idx="2814">
                  <c:v>0.35174999999997514</c:v>
                </c:pt>
                <c:pt idx="2815">
                  <c:v>0.35187499999997512</c:v>
                </c:pt>
                <c:pt idx="2816">
                  <c:v>0.35199999999997511</c:v>
                </c:pt>
                <c:pt idx="2817">
                  <c:v>0.3521249999999751</c:v>
                </c:pt>
                <c:pt idx="2818">
                  <c:v>0.35224999999997508</c:v>
                </c:pt>
                <c:pt idx="2819">
                  <c:v>0.35237499999997507</c:v>
                </c:pt>
                <c:pt idx="2820">
                  <c:v>0.35249999999997506</c:v>
                </c:pt>
                <c:pt idx="2821">
                  <c:v>0.35262499999997504</c:v>
                </c:pt>
                <c:pt idx="2822">
                  <c:v>0.35274999999997503</c:v>
                </c:pt>
                <c:pt idx="2823">
                  <c:v>0.35287499999997501</c:v>
                </c:pt>
                <c:pt idx="2824">
                  <c:v>0.352999999999975</c:v>
                </c:pt>
                <c:pt idx="2825">
                  <c:v>0.35312499999997499</c:v>
                </c:pt>
                <c:pt idx="2826">
                  <c:v>0.35324999999997497</c:v>
                </c:pt>
                <c:pt idx="2827">
                  <c:v>0.35337499999997496</c:v>
                </c:pt>
                <c:pt idx="2828">
                  <c:v>0.35349999999997495</c:v>
                </c:pt>
                <c:pt idx="2829">
                  <c:v>0.35362499999997493</c:v>
                </c:pt>
                <c:pt idx="2830">
                  <c:v>0.35374999999997492</c:v>
                </c:pt>
                <c:pt idx="2831">
                  <c:v>0.3538749999999749</c:v>
                </c:pt>
                <c:pt idx="2832">
                  <c:v>0.35399999999997489</c:v>
                </c:pt>
                <c:pt idx="2833">
                  <c:v>0.35412499999997488</c:v>
                </c:pt>
                <c:pt idx="2834">
                  <c:v>0.35424999999997486</c:v>
                </c:pt>
                <c:pt idx="2835">
                  <c:v>0.35437499999997485</c:v>
                </c:pt>
                <c:pt idx="2836">
                  <c:v>0.35449999999997484</c:v>
                </c:pt>
                <c:pt idx="2837">
                  <c:v>0.35462499999997482</c:v>
                </c:pt>
                <c:pt idx="2838">
                  <c:v>0.35474999999997481</c:v>
                </c:pt>
                <c:pt idx="2839">
                  <c:v>0.35487499999997479</c:v>
                </c:pt>
                <c:pt idx="2840">
                  <c:v>0.35499999999997478</c:v>
                </c:pt>
                <c:pt idx="2841">
                  <c:v>0.35512499999997477</c:v>
                </c:pt>
                <c:pt idx="2842">
                  <c:v>0.35524999999997475</c:v>
                </c:pt>
                <c:pt idx="2843">
                  <c:v>0.35537499999997474</c:v>
                </c:pt>
                <c:pt idx="2844">
                  <c:v>0.35549999999997473</c:v>
                </c:pt>
                <c:pt idx="2845">
                  <c:v>0.35562499999997471</c:v>
                </c:pt>
                <c:pt idx="2846">
                  <c:v>0.3557499999999747</c:v>
                </c:pt>
                <c:pt idx="2847">
                  <c:v>0.35587499999997468</c:v>
                </c:pt>
                <c:pt idx="2848">
                  <c:v>0.35599999999997467</c:v>
                </c:pt>
                <c:pt idx="2849">
                  <c:v>0.35612499999997466</c:v>
                </c:pt>
                <c:pt idx="2850">
                  <c:v>0.35624999999997464</c:v>
                </c:pt>
                <c:pt idx="2851">
                  <c:v>0.35637499999997463</c:v>
                </c:pt>
                <c:pt idx="2852">
                  <c:v>0.35649999999997461</c:v>
                </c:pt>
                <c:pt idx="2853">
                  <c:v>0.3566249999999746</c:v>
                </c:pt>
                <c:pt idx="2854">
                  <c:v>0.35674999999997459</c:v>
                </c:pt>
                <c:pt idx="2855">
                  <c:v>0.35687499999997457</c:v>
                </c:pt>
                <c:pt idx="2856">
                  <c:v>0.35699999999997456</c:v>
                </c:pt>
                <c:pt idx="2857">
                  <c:v>0.35712499999997455</c:v>
                </c:pt>
                <c:pt idx="2858">
                  <c:v>0.35724999999997453</c:v>
                </c:pt>
                <c:pt idx="2859">
                  <c:v>0.35737499999997452</c:v>
                </c:pt>
                <c:pt idx="2860">
                  <c:v>0.3574999999999745</c:v>
                </c:pt>
                <c:pt idx="2861">
                  <c:v>0.35762499999997449</c:v>
                </c:pt>
                <c:pt idx="2862">
                  <c:v>0.35774999999997448</c:v>
                </c:pt>
                <c:pt idx="2863">
                  <c:v>0.35787499999997446</c:v>
                </c:pt>
                <c:pt idx="2864">
                  <c:v>0.35799999999997445</c:v>
                </c:pt>
                <c:pt idx="2865">
                  <c:v>0.35812499999997444</c:v>
                </c:pt>
                <c:pt idx="2866">
                  <c:v>0.35824999999997442</c:v>
                </c:pt>
                <c:pt idx="2867">
                  <c:v>0.35837499999997441</c:v>
                </c:pt>
                <c:pt idx="2868">
                  <c:v>0.35849999999997439</c:v>
                </c:pt>
                <c:pt idx="2869">
                  <c:v>0.35862499999997438</c:v>
                </c:pt>
                <c:pt idx="2870">
                  <c:v>0.35874999999997437</c:v>
                </c:pt>
                <c:pt idx="2871">
                  <c:v>0.35887499999997435</c:v>
                </c:pt>
                <c:pt idx="2872">
                  <c:v>0.35899999999997434</c:v>
                </c:pt>
                <c:pt idx="2873">
                  <c:v>0.35912499999997433</c:v>
                </c:pt>
                <c:pt idx="2874">
                  <c:v>0.35924999999997431</c:v>
                </c:pt>
                <c:pt idx="2875">
                  <c:v>0.3593749999999743</c:v>
                </c:pt>
                <c:pt idx="2876">
                  <c:v>0.35949999999997428</c:v>
                </c:pt>
                <c:pt idx="2877">
                  <c:v>0.35962499999997427</c:v>
                </c:pt>
                <c:pt idx="2878">
                  <c:v>0.35974999999997426</c:v>
                </c:pt>
                <c:pt idx="2879">
                  <c:v>0.35987499999997424</c:v>
                </c:pt>
                <c:pt idx="2880">
                  <c:v>0.35999999999997423</c:v>
                </c:pt>
                <c:pt idx="2881">
                  <c:v>0.36012499999997422</c:v>
                </c:pt>
                <c:pt idx="2882">
                  <c:v>0.3602499999999742</c:v>
                </c:pt>
                <c:pt idx="2883">
                  <c:v>0.36037499999997419</c:v>
                </c:pt>
                <c:pt idx="2884">
                  <c:v>0.36049999999997417</c:v>
                </c:pt>
                <c:pt idx="2885">
                  <c:v>0.36062499999997416</c:v>
                </c:pt>
                <c:pt idx="2886">
                  <c:v>0.36074999999997415</c:v>
                </c:pt>
                <c:pt idx="2887">
                  <c:v>0.36087499999997413</c:v>
                </c:pt>
                <c:pt idx="2888">
                  <c:v>0.36099999999997412</c:v>
                </c:pt>
                <c:pt idx="2889">
                  <c:v>0.36112499999997411</c:v>
                </c:pt>
                <c:pt idx="2890">
                  <c:v>0.36124999999997409</c:v>
                </c:pt>
                <c:pt idx="2891">
                  <c:v>0.36137499999997408</c:v>
                </c:pt>
                <c:pt idx="2892">
                  <c:v>0.36149999999997406</c:v>
                </c:pt>
                <c:pt idx="2893">
                  <c:v>0.36162499999997405</c:v>
                </c:pt>
                <c:pt idx="2894">
                  <c:v>0.36174999999997404</c:v>
                </c:pt>
                <c:pt idx="2895">
                  <c:v>0.36187499999997402</c:v>
                </c:pt>
                <c:pt idx="2896">
                  <c:v>0.36199999999997401</c:v>
                </c:pt>
                <c:pt idx="2897">
                  <c:v>0.362124999999974</c:v>
                </c:pt>
                <c:pt idx="2898">
                  <c:v>0.36224999999997398</c:v>
                </c:pt>
                <c:pt idx="2899">
                  <c:v>0.36237499999997397</c:v>
                </c:pt>
                <c:pt idx="2900">
                  <c:v>0.36249999999997395</c:v>
                </c:pt>
                <c:pt idx="2901">
                  <c:v>0.36262499999997394</c:v>
                </c:pt>
                <c:pt idx="2902">
                  <c:v>0.36274999999997393</c:v>
                </c:pt>
                <c:pt idx="2903">
                  <c:v>0.36287499999997391</c:v>
                </c:pt>
                <c:pt idx="2904">
                  <c:v>0.3629999999999739</c:v>
                </c:pt>
                <c:pt idx="2905">
                  <c:v>0.36312499999997389</c:v>
                </c:pt>
                <c:pt idx="2906">
                  <c:v>0.36324999999997387</c:v>
                </c:pt>
                <c:pt idx="2907">
                  <c:v>0.36337499999997386</c:v>
                </c:pt>
                <c:pt idx="2908">
                  <c:v>0.36349999999997384</c:v>
                </c:pt>
                <c:pt idx="2909">
                  <c:v>0.36362499999997383</c:v>
                </c:pt>
              </c:numCache>
            </c:numRef>
          </c:xVal>
          <c:yVal>
            <c:numRef>
              <c:f>'PID Reaction'!$E$6:$E$2915</c:f>
              <c:numCache>
                <c:formatCode>0.00</c:formatCode>
                <c:ptCount val="2910"/>
                <c:pt idx="1">
                  <c:v>0.16540516650165418</c:v>
                </c:pt>
                <c:pt idx="2">
                  <c:v>0.4957845154295521</c:v>
                </c:pt>
                <c:pt idx="3">
                  <c:v>0.82487203511482454</c:v>
                </c:pt>
                <c:pt idx="4">
                  <c:v>1.1518102464145894</c:v>
                </c:pt>
                <c:pt idx="5">
                  <c:v>1.4757472704808001</c:v>
                </c:pt>
                <c:pt idx="6">
                  <c:v>1.7958390484381861</c:v>
                </c:pt>
                <c:pt idx="7">
                  <c:v>2.1112515406864154</c:v>
                </c:pt>
                <c:pt idx="8">
                  <c:v>2.4211629000957315</c:v>
                </c:pt>
                <c:pt idx="9">
                  <c:v>2.7247656134335649</c:v>
                </c:pt>
                <c:pt idx="10">
                  <c:v>3.0212686054423648</c:v>
                </c:pt>
                <c:pt idx="11">
                  <c:v>3.3098993000861623</c:v>
                </c:pt>
                <c:pt idx="12">
                  <c:v>3.5899056335951944</c:v>
                </c:pt>
                <c:pt idx="13">
                  <c:v>3.860558014063117</c:v>
                </c:pt>
                <c:pt idx="14">
                  <c:v>4.1211512224909645</c:v>
                </c:pt>
                <c:pt idx="15">
                  <c:v>4.371006250324343</c:v>
                </c:pt>
                <c:pt idx="16">
                  <c:v>4.6094720686962525</c:v>
                </c:pt>
                <c:pt idx="17">
                  <c:v>4.8359273247649819</c:v>
                </c:pt>
                <c:pt idx="18">
                  <c:v>5.049781960727465</c:v>
                </c:pt>
                <c:pt idx="19">
                  <c:v>5.2504787512896529</c:v>
                </c:pt>
                <c:pt idx="20">
                  <c:v>5.4374947555873598</c:v>
                </c:pt>
                <c:pt idx="21">
                  <c:v>5.6103426797747922</c:v>
                </c:pt>
                <c:pt idx="22">
                  <c:v>5.7685721467303503</c:v>
                </c:pt>
                <c:pt idx="23">
                  <c:v>5.9117708695711144</c:v>
                </c:pt>
                <c:pt idx="24">
                  <c:v>6.0395657259184565</c:v>
                </c:pt>
                <c:pt idx="25">
                  <c:v>6.1516237301156469</c:v>
                </c:pt>
                <c:pt idx="26">
                  <c:v>6.2476529008639465</c:v>
                </c:pt>
                <c:pt idx="27">
                  <c:v>6.3274030220169415</c:v>
                </c:pt>
                <c:pt idx="28">
                  <c:v>6.39066629455019</c:v>
                </c:pt>
                <c:pt idx="29">
                  <c:v>6.4372778780080067</c:v>
                </c:pt>
                <c:pt idx="30">
                  <c:v>6.4671163200161743</c:v>
                </c:pt>
                <c:pt idx="31">
                  <c:v>6.4801038727409672</c:v>
                </c:pt>
                <c:pt idx="32">
                  <c:v>6.4762066954719906</c:v>
                </c:pt>
                <c:pt idx="33">
                  <c:v>6.455434942796991</c:v>
                </c:pt>
                <c:pt idx="34">
                  <c:v>6.4178427381442296</c:v>
                </c:pt>
                <c:pt idx="35">
                  <c:v>6.363528032755994</c:v>
                </c:pt>
                <c:pt idx="36">
                  <c:v>6.2926323504648858</c:v>
                </c:pt>
                <c:pt idx="37">
                  <c:v>6.2053404189353065</c:v>
                </c:pt>
                <c:pt idx="38">
                  <c:v>6.1018796883319837</c:v>
                </c:pt>
                <c:pt idx="39">
                  <c:v>5.9825197386704163</c:v>
                </c:pt>
                <c:pt idx="40">
                  <c:v>5.8475715773914212</c:v>
                </c:pt>
                <c:pt idx="41">
                  <c:v>5.6973868289922969</c:v>
                </c:pt>
                <c:pt idx="42">
                  <c:v>5.5323568188244296</c:v>
                </c:pt>
                <c:pt idx="43">
                  <c:v>5.3529115534460683</c:v>
                </c:pt>
                <c:pt idx="44">
                  <c:v>5.1595186001855158</c:v>
                </c:pt>
                <c:pt idx="45">
                  <c:v>4.9526818688351844</c:v>
                </c:pt>
                <c:pt idx="46">
                  <c:v>4.7329402986514939</c:v>
                </c:pt>
                <c:pt idx="47">
                  <c:v>4.5008664540799668</c:v>
                </c:pt>
                <c:pt idx="48">
                  <c:v>4.2570650328663682</c:v>
                </c:pt>
                <c:pt idx="49">
                  <c:v>4.0021712904402467</c:v>
                </c:pt>
                <c:pt idx="50">
                  <c:v>3.7368493846767068</c:v>
                </c:pt>
                <c:pt idx="51">
                  <c:v>3.4617906453487324</c:v>
                </c:pt>
                <c:pt idx="52">
                  <c:v>3.1777117727806039</c:v>
                </c:pt>
                <c:pt idx="53">
                  <c:v>2.8853529703941301</c:v>
                </c:pt>
                <c:pt idx="54">
                  <c:v>2.5854760160150834</c:v>
                </c:pt>
                <c:pt idx="55">
                  <c:v>2.2788622769651004</c:v>
                </c:pt>
                <c:pt idx="56">
                  <c:v>1.9663106741098404</c:v>
                </c:pt>
                <c:pt idx="57">
                  <c:v>1.6486356001700941</c:v>
                </c:pt>
                <c:pt idx="58">
                  <c:v>1.3266647977182409</c:v>
                </c:pt>
                <c:pt idx="59">
                  <c:v>1.0012372023905916</c:v>
                </c:pt>
                <c:pt idx="60">
                  <c:v>0.67320075693425119</c:v>
                </c:pt>
                <c:pt idx="61">
                  <c:v>0.34341020178521331</c:v>
                </c:pt>
                <c:pt idx="62">
                  <c:v>1.2724847934168835E-2</c:v>
                </c:pt>
                <c:pt idx="63">
                  <c:v>-0.31799366211710539</c:v>
                </c:pt>
                <c:pt idx="64">
                  <c:v>-0.6478835994741623</c:v>
                </c:pt>
                <c:pt idx="65">
                  <c:v>-0.97608539419347395</c:v>
                </c:pt>
                <c:pt idx="66">
                  <c:v>-1.3017438750005785</c:v>
                </c:pt>
                <c:pt idx="67">
                  <c:v>-1.6240104975470526</c:v>
                </c:pt>
                <c:pt idx="68">
                  <c:v>-1.9420455553999108</c:v>
                </c:pt>
                <c:pt idx="69">
                  <c:v>-2.2550203680031937</c:v>
                </c:pt>
                <c:pt idx="70">
                  <c:v>-2.5621194399096554</c:v>
                </c:pt>
                <c:pt idx="71">
                  <c:v>-2.8625425856574078</c:v>
                </c:pt>
                <c:pt idx="72">
                  <c:v>-3.1555070147542508</c:v>
                </c:pt>
                <c:pt idx="73">
                  <c:v>-3.4402493713373548</c:v>
                </c:pt>
                <c:pt idx="74">
                  <c:v>-3.7160277231934868</c:v>
                </c:pt>
                <c:pt idx="75">
                  <c:v>-3.9821234949568516</c:v>
                </c:pt>
                <c:pt idx="76">
                  <c:v>-4.2378433404488023</c:v>
                </c:pt>
                <c:pt idx="77">
                  <c:v>-4.4825209492782712</c:v>
                </c:pt>
                <c:pt idx="78">
                  <c:v>-4.7155187829980552</c:v>
                </c:pt>
                <c:pt idx="79">
                  <c:v>-4.936229736291823</c:v>
                </c:pt>
                <c:pt idx="80">
                  <c:v>-5.1440787188637573</c:v>
                </c:pt>
                <c:pt idx="81">
                  <c:v>-5.3385241539091597</c:v>
                </c:pt>
                <c:pt idx="82">
                  <c:v>-5.519059389260752</c:v>
                </c:pt>
                <c:pt idx="83">
                  <c:v>-5.6852140175359969</c:v>
                </c:pt>
                <c:pt idx="84">
                  <c:v>-5.8365551018419763</c:v>
                </c:pt>
                <c:pt idx="85">
                  <c:v>-5.9726883038477689</c:v>
                </c:pt>
                <c:pt idx="86">
                  <c:v>-6.0932589112826623</c:v>
                </c:pt>
                <c:pt idx="87">
                  <c:v>-6.1979527621838795</c:v>
                </c:pt>
                <c:pt idx="88">
                  <c:v>-6.2864970634853563</c:v>
                </c:pt>
                <c:pt idx="89">
                  <c:v>-6.3586611018140493</c:v>
                </c:pt>
                <c:pt idx="90">
                  <c:v>-6.414256844643913</c:v>
                </c:pt>
                <c:pt idx="91">
                  <c:v>-6.4531394302372789</c:v>
                </c:pt>
                <c:pt idx="92">
                  <c:v>-6.4752075451010196</c:v>
                </c:pt>
                <c:pt idx="93">
                  <c:v>-6.4804036879715294</c:v>
                </c:pt>
                <c:pt idx="94">
                  <c:v>-6.4687143196415553</c:v>
                </c:pt>
                <c:pt idx="95">
                  <c:v>-6.4401698982382989</c:v>
                </c:pt>
                <c:pt idx="96">
                  <c:v>-6.394844799860925</c:v>
                </c:pt>
                <c:pt idx="97">
                  <c:v>-6.3328571247842227</c:v>
                </c:pt>
                <c:pt idx="98">
                  <c:v>-6.2543683897334192</c:v>
                </c:pt>
                <c:pt idx="99">
                  <c:v>-6.1595831070320273</c:v>
                </c:pt>
                <c:pt idx="100">
                  <c:v>-6.0487482517185756</c:v>
                </c:pt>
                <c:pt idx="101">
                  <c:v>-5.9221526180230351</c:v>
                </c:pt>
                <c:pt idx="102">
                  <c:v>-5.7801260668758188</c:v>
                </c:pt>
                <c:pt idx="103">
                  <c:v>-5.6230386664139811</c:v>
                </c:pt>
                <c:pt idx="104">
                  <c:v>-5.4512997277217847</c:v>
                </c:pt>
                <c:pt idx="105">
                  <c:v>-5.265356738318915</c:v>
                </c:pt>
                <c:pt idx="106">
                  <c:v>-5.0656941961752127</c:v>
                </c:pt>
                <c:pt idx="107">
                  <c:v>-4.8528323472896195</c:v>
                </c:pt>
                <c:pt idx="108">
                  <c:v>-4.6273258301242048</c:v>
                </c:pt>
                <c:pt idx="109">
                  <c:v>-4.3897622304227424</c:v>
                </c:pt>
                <c:pt idx="110">
                  <c:v>-4.1407605501821978</c:v>
                </c:pt>
                <c:pt idx="111">
                  <c:v>-3.8809695947643337</c:v>
                </c:pt>
                <c:pt idx="112">
                  <c:v>-3.6110662823520649</c:v>
                </c:pt>
                <c:pt idx="113">
                  <c:v>-3.331753880152756</c:v>
                </c:pt>
                <c:pt idx="114">
                  <c:v>-3.0437601719470084</c:v>
                </c:pt>
                <c:pt idx="115">
                  <c:v>-2.7478355617559265</c:v>
                </c:pt>
                <c:pt idx="116">
                  <c:v>-2.4447511185682673</c:v>
                </c:pt>
                <c:pt idx="117">
                  <c:v>-2.1352965672236213</c:v>
                </c:pt>
                <c:pt idx="118">
                  <c:v>-1.8202782306829206</c:v>
                </c:pt>
                <c:pt idx="119">
                  <c:v>-1.5005169290537548</c:v>
                </c:pt>
                <c:pt idx="120">
                  <c:v>-1.1768458408383751</c:v>
                </c:pt>
                <c:pt idx="121">
                  <c:v>-0.85010833198257607</c:v>
                </c:pt>
                <c:pt idx="122">
                  <c:v>-0.52115575837895789</c:v>
                </c:pt>
                <c:pt idx="123">
                  <c:v>-0.19084524755119178</c:v>
                </c:pt>
                <c:pt idx="124">
                  <c:v>0.13996253469983103</c:v>
                </c:pt>
                <c:pt idx="125">
                  <c:v>0.47040562686961918</c:v>
                </c:pt>
                <c:pt idx="126">
                  <c:v>0.79962301769985678</c:v>
                </c:pt>
                <c:pt idx="127">
                  <c:v>1.1267568896519438</c:v>
                </c:pt>
                <c:pt idx="128">
                  <c:v>1.4509548540594044</c:v>
                </c:pt>
                <c:pt idx="129">
                  <c:v>1.7713721721337132</c:v>
                </c:pt>
                <c:pt idx="130">
                  <c:v>2.0871739560387552</c:v>
                </c:pt>
                <c:pt idx="131">
                  <c:v>2.3975373442960688</c:v>
                </c:pt>
                <c:pt idx="132">
                  <c:v>2.7016536458547993</c:v>
                </c:pt>
                <c:pt idx="133">
                  <c:v>2.9987304472383003</c:v>
                </c:pt>
                <c:pt idx="134">
                  <c:v>3.2879936772778509</c:v>
                </c:pt>
                <c:pt idx="135">
                  <c:v>3.5686896240524622</c:v>
                </c:pt>
                <c:pt idx="136">
                  <c:v>3.8400868987816343</c:v>
                </c:pt>
                <c:pt idx="137">
                  <c:v>4.1014783415498792</c:v>
                </c:pt>
                <c:pt idx="138">
                  <c:v>4.352182863902275</c:v>
                </c:pt>
                <c:pt idx="139">
                  <c:v>4.5915472235068968</c:v>
                </c:pt>
                <c:pt idx="140">
                  <c:v>4.8189477262585552</c:v>
                </c:pt>
                <c:pt idx="141">
                  <c:v>5.0337918513950708</c:v>
                </c:pt>
                <c:pt idx="142">
                  <c:v>5.2355197953829142</c:v>
                </c:pt>
                <c:pt idx="143">
                  <c:v>5.423605930557275</c:v>
                </c:pt>
                <c:pt idx="144">
                  <c:v>5.5975601747111137</c:v>
                </c:pt>
                <c:pt idx="145">
                  <c:v>5.7569292680663722</c:v>
                </c:pt>
                <c:pt idx="146">
                  <c:v>5.9012979542990234</c:v>
                </c:pt>
                <c:pt idx="147">
                  <c:v>6.0302900625436511</c:v>
                </c:pt>
                <c:pt idx="148">
                  <c:v>6.1435694875516385</c:v>
                </c:pt>
                <c:pt idx="149">
                  <c:v>6.2408410654579214</c:v>
                </c:pt>
                <c:pt idx="150">
                  <c:v>6.3218513428677463</c:v>
                </c:pt>
                <c:pt idx="151">
                  <c:v>6.3863892372596194</c:v>
                </c:pt>
                <c:pt idx="152">
                  <c:v>6.4342865869894386</c:v>
                </c:pt>
                <c:pt idx="153">
                  <c:v>6.4654185894569371</c:v>
                </c:pt>
                <c:pt idx="154">
                  <c:v>6.4797041262924164</c:v>
                </c:pt>
                <c:pt idx="155">
                  <c:v>6.477105974724271</c:v>
                </c:pt>
                <c:pt idx="156">
                  <c:v>6.4576309045640219</c:v>
                </c:pt>
                <c:pt idx="157">
                  <c:v>6.4213296605701062</c:v>
                </c:pt>
                <c:pt idx="158">
                  <c:v>6.3682968302237253</c:v>
                </c:pt>
                <c:pt idx="159">
                  <c:v>6.2986705972694406</c:v>
                </c:pt>
                <c:pt idx="160">
                  <c:v>6.2126323816608808</c:v>
                </c:pt>
                <c:pt idx="161">
                  <c:v>6.1104063668482391</c:v>
                </c:pt>
                <c:pt idx="162">
                  <c:v>5.9922589156380708</c:v>
                </c:pt>
                <c:pt idx="163">
                  <c:v>5.8584978761532431</c:v>
                </c:pt>
                <c:pt idx="164">
                  <c:v>5.7094717796956971</c:v>
                </c:pt>
                <c:pt idx="165">
                  <c:v>5.5455689326021895</c:v>
                </c:pt>
                <c:pt idx="166">
                  <c:v>5.3672164044649806</c:v>
                </c:pt>
                <c:pt idx="167">
                  <c:v>5.1748789153478079</c:v>
                </c:pt>
                <c:pt idx="168">
                  <c:v>4.9690576248972809</c:v>
                </c:pt>
                <c:pt idx="169">
                  <c:v>4.7502888265106993</c:v>
                </c:pt>
                <c:pt idx="170">
                  <c:v>4.5191425499530178</c:v>
                </c:pt>
                <c:pt idx="171">
                  <c:v>4.2762210760749433</c:v>
                </c:pt>
                <c:pt idx="172">
                  <c:v>4.0221573674913671</c:v>
                </c:pt>
                <c:pt idx="173">
                  <c:v>3.7576134193197488</c:v>
                </c:pt>
                <c:pt idx="174">
                  <c:v>3.4832785342658643</c:v>
                </c:pt>
                <c:pt idx="175">
                  <c:v>3.199867526560467</c:v>
                </c:pt>
                <c:pt idx="176">
                  <c:v>2.9081188594186882</c:v>
                </c:pt>
                <c:pt idx="177">
                  <c:v>2.608792720881921</c:v>
                </c:pt>
                <c:pt idx="178">
                  <c:v>2.3026690430516079</c:v>
                </c:pt>
                <c:pt idx="179">
                  <c:v>1.9905454698766947</c:v>
                </c:pt>
                <c:pt idx="180">
                  <c:v>1.6732352787927762</c:v>
                </c:pt>
                <c:pt idx="181">
                  <c:v>1.3515652616235698</c:v>
                </c:pt>
                <c:pt idx="182">
                  <c:v>1.0263735702714669</c:v>
                </c:pt>
                <c:pt idx="183">
                  <c:v>0.69850753280581979</c:v>
                </c:pt>
                <c:pt idx="184">
                  <c:v>0.36882144564321417</c:v>
                </c:pt>
                <c:pt idx="185">
                  <c:v>3.8174347569623124E-2</c:v>
                </c:pt>
                <c:pt idx="186">
                  <c:v>-0.29257221859334692</c:v>
                </c:pt>
                <c:pt idx="187">
                  <c:v>-0.62255645084754452</c:v>
                </c:pt>
                <c:pt idx="188">
                  <c:v>-0.95091853355209432</c:v>
                </c:pt>
                <c:pt idx="189">
                  <c:v>-1.2768028777819957</c:v>
                </c:pt>
                <c:pt idx="190">
                  <c:v>-1.59936035067312</c:v>
                </c:pt>
                <c:pt idx="191">
                  <c:v>-1.9177504879450591</c:v>
                </c:pt>
                <c:pt idx="192">
                  <c:v>-2.2311436838376779</c:v>
                </c:pt>
                <c:pt idx="193">
                  <c:v>-2.5387233527529141</c:v>
                </c:pt>
                <c:pt idx="194">
                  <c:v>-2.8396880569729435</c:v>
                </c:pt>
                <c:pt idx="195">
                  <c:v>-3.1332535949062361</c:v>
                </c:pt>
                <c:pt idx="196">
                  <c:v>-3.4186550444248294</c:v>
                </c:pt>
                <c:pt idx="197">
                  <c:v>-3.6951487559658012</c:v>
                </c:pt>
                <c:pt idx="198">
                  <c:v>-3.9620142902031015</c:v>
                </c:pt>
                <c:pt idx="199">
                  <c:v>-4.2185562952443982</c:v>
                </c:pt>
                <c:pt idx="200">
                  <c:v>-4.4641063184584784</c:v>
                </c:pt>
                <c:pt idx="201">
                  <c:v>-4.6980245482116869</c:v>
                </c:pt>
                <c:pt idx="202">
                  <c:v>-4.9197014809794384</c:v>
                </c:pt>
                <c:pt idx="203">
                  <c:v>-5.128559509484794</c:v>
                </c:pt>
                <c:pt idx="204">
                  <c:v>-5.3240544277254447</c:v>
                </c:pt>
                <c:pt idx="205">
                  <c:v>-5.5056768489739927</c:v>
                </c:pt>
                <c:pt idx="206">
                  <c:v>-5.672953533046539</c:v>
                </c:pt>
                <c:pt idx="207">
                  <c:v>-5.8254486193925992</c:v>
                </c:pt>
                <c:pt idx="208">
                  <c:v>-5.9627647627830065</c:v>
                </c:pt>
                <c:pt idx="209">
                  <c:v>-6.0845441686433235</c:v>
                </c:pt>
                <c:pt idx="210">
                  <c:v>-6.190469525333576</c:v>
                </c:pt>
                <c:pt idx="211">
                  <c:v>-6.2802648309442191</c:v>
                </c:pt>
                <c:pt idx="212">
                  <c:v>-6.3536961124519973</c:v>
                </c:pt>
                <c:pt idx="213">
                  <c:v>-6.4105720353681548</c:v>
                </c:pt>
                <c:pt idx="214">
                  <c:v>-6.4507444022847524</c:v>
                </c:pt>
                <c:pt idx="215">
                  <c:v>-6.4741085390196584</c:v>
                </c:pt>
                <c:pt idx="216">
                  <c:v>-6.4806035673604141</c:v>
                </c:pt>
                <c:pt idx="217">
                  <c:v>-6.4702125636901142</c:v>
                </c:pt>
                <c:pt idx="218">
                  <c:v>-6.4429626030817753</c:v>
                </c:pt>
                <c:pt idx="219">
                  <c:v>-6.3989246887541844</c:v>
                </c:pt>
                <c:pt idx="220">
                  <c:v>-6.3382135670606612</c:v>
                </c:pt>
                <c:pt idx="221">
                  <c:v>-6.2609874285054072</c:v>
                </c:pt>
                <c:pt idx="222">
                  <c:v>-6.1674474955567975</c:v>
                </c:pt>
                <c:pt idx="223">
                  <c:v>-6.0578374983378893</c:v>
                </c:pt>
                <c:pt idx="224">
                  <c:v>-5.932443039555662</c:v>
                </c:pt>
                <c:pt idx="225">
                  <c:v>-5.7915908503267035</c:v>
                </c:pt>
                <c:pt idx="226">
                  <c:v>-5.6356479388412248</c:v>
                </c:pt>
                <c:pt idx="227">
                  <c:v>-5.4650206340707488</c:v>
                </c:pt>
                <c:pt idx="228">
                  <c:v>-5.2801535270337832</c:v>
                </c:pt>
                <c:pt idx="229">
                  <c:v>-5.0815283123517991</c:v>
                </c:pt>
                <c:pt idx="230">
                  <c:v>-4.869662533136311</c:v>
                </c:pt>
                <c:pt idx="231">
                  <c:v>-4.6451082324633566</c:v>
                </c:pt>
                <c:pt idx="232">
                  <c:v>-4.4084505149570949</c:v>
                </c:pt>
                <c:pt idx="233">
                  <c:v>-4.1603060222234847</c:v>
                </c:pt>
                <c:pt idx="234">
                  <c:v>-3.9013213261133437</c:v>
                </c:pt>
                <c:pt idx="235">
                  <c:v>-3.6321712439998306</c:v>
                </c:pt>
                <c:pt idx="236">
                  <c:v>-3.3535570804527901</c:v>
                </c:pt>
                <c:pt idx="237">
                  <c:v>-3.066204799904678</c:v>
                </c:pt>
                <c:pt idx="238">
                  <c:v>-2.7708631350545527</c:v>
                </c:pt>
                <c:pt idx="239">
                  <c:v>-2.4683016359544578</c:v>
                </c:pt>
                <c:pt idx="240">
                  <c:v>-2.1593086648462201</c:v>
                </c:pt>
                <c:pt idx="241">
                  <c:v>-1.8446893419856478</c:v>
                </c:pt>
                <c:pt idx="242">
                  <c:v>-1.5252634477993041</c:v>
                </c:pt>
                <c:pt idx="243">
                  <c:v>-1.2018632868434227</c:v>
                </c:pt>
                <c:pt idx="244">
                  <c:v>-0.87533151912828011</c:v>
                </c:pt>
                <c:pt idx="245">
                  <c:v>-0.546518964461849</c:v>
                </c:pt>
                <c:pt idx="246">
                  <c:v>-0.2162823855309042</c:v>
                </c:pt>
                <c:pt idx="247">
                  <c:v>0.11451774450258807</c:v>
                </c:pt>
                <c:pt idx="248">
                  <c:v>0.44501948407299807</c:v>
                </c:pt>
                <c:pt idx="249">
                  <c:v>0.77436166910873983</c:v>
                </c:pt>
                <c:pt idx="250">
                  <c:v>1.1016861569042313</c:v>
                </c:pt>
                <c:pt idx="251">
                  <c:v>1.4261400621192117</c:v>
                </c:pt>
                <c:pt idx="252">
                  <c:v>1.7468779790791003</c:v>
                </c:pt>
                <c:pt idx="253">
                  <c:v>2.0630641845866871</c:v>
                </c:pt>
                <c:pt idx="254">
                  <c:v>2.3738748155046339</c:v>
                </c:pt>
                <c:pt idx="255">
                  <c:v>2.678500015434838</c:v>
                </c:pt>
                <c:pt idx="256">
                  <c:v>2.9761460449011081</c:v>
                </c:pt>
                <c:pt idx="257">
                  <c:v>3.266037349539554</c:v>
                </c:pt>
                <c:pt idx="258">
                  <c:v>3.5474185809011045</c:v>
                </c:pt>
                <c:pt idx="259">
                  <c:v>3.8195565646097167</c:v>
                </c:pt>
                <c:pt idx="260">
                  <c:v>4.0817422107387866</c:v>
                </c:pt>
                <c:pt idx="261">
                  <c:v>4.3332923614367802</c:v>
                </c:pt>
                <c:pt idx="262">
                  <c:v>4.5735515709790855</c:v>
                </c:pt>
                <c:pt idx="263">
                  <c:v>4.8018938136171281</c:v>
                </c:pt>
                <c:pt idx="264">
                  <c:v>5.0177241147651772</c:v>
                </c:pt>
                <c:pt idx="265">
                  <c:v>5.2204801012841733</c:v>
                </c:pt>
                <c:pt idx="266">
                  <c:v>5.4096334668145278</c:v>
                </c:pt>
                <c:pt idx="267">
                  <c:v>5.5846913483451539</c:v>
                </c:pt>
                <c:pt idx="268">
                  <c:v>5.7451976104313349</c:v>
                </c:pt>
                <c:pt idx="269">
                  <c:v>5.8907340337123628</c:v>
                </c:pt>
                <c:pt idx="270">
                  <c:v>6.0209214046359394</c:v>
                </c:pt>
                <c:pt idx="271">
                  <c:v>6.1354205035460758</c:v>
                </c:pt>
                <c:pt idx="272">
                  <c:v>6.2339329885627004</c:v>
                </c:pt>
                <c:pt idx="273">
                  <c:v>6.3162021729500388</c:v>
                </c:pt>
                <c:pt idx="274">
                  <c:v>6.38201369394681</c:v>
                </c:pt>
                <c:pt idx="275">
                  <c:v>6.4311960713119944</c:v>
                </c:pt>
                <c:pt idx="276">
                  <c:v>6.4636211541448878</c:v>
                </c:pt>
                <c:pt idx="277">
                  <c:v>6.4792044547905219</c:v>
                </c:pt>
                <c:pt idx="278">
                  <c:v>6.4779053689900286</c:v>
                </c:pt>
                <c:pt idx="279">
                  <c:v>6.459727281674148</c:v>
                </c:pt>
                <c:pt idx="280">
                  <c:v>6.4247175581491947</c:v>
                </c:pt>
                <c:pt idx="281">
                  <c:v>6.3729674206760425</c:v>
                </c:pt>
                <c:pt idx="282">
                  <c:v>6.3046117107814581</c:v>
                </c:pt>
                <c:pt idx="283">
                  <c:v>6.2198285379101117</c:v>
                </c:pt>
                <c:pt idx="284">
                  <c:v>6.1188388153390614</c:v>
                </c:pt>
                <c:pt idx="285">
                  <c:v>6.0019056845605707</c:v>
                </c:pt>
                <c:pt idx="286">
                  <c:v>5.8693338296304178</c:v>
                </c:pt>
                <c:pt idx="287">
                  <c:v>5.7214686832812536</c:v>
                </c:pt>
                <c:pt idx="288">
                  <c:v>5.5586955268465559</c:v>
                </c:pt>
                <c:pt idx="289">
                  <c:v>5.3814384863678209</c:v>
                </c:pt>
                <c:pt idx="290">
                  <c:v>5.1901594274753808</c:v>
                </c:pt>
                <c:pt idx="291">
                  <c:v>4.9853567519442175</c:v>
                </c:pt>
                <c:pt idx="292">
                  <c:v>4.7675640990392179</c:v>
                </c:pt>
                <c:pt idx="293">
                  <c:v>4.5373489550579285</c:v>
                </c:pt>
                <c:pt idx="294">
                  <c:v>4.2953111746643708</c:v>
                </c:pt>
                <c:pt idx="295">
                  <c:v>4.0420814179003139</c:v>
                </c:pt>
                <c:pt idx="296">
                  <c:v>3.7783195069156013</c:v>
                </c:pt>
                <c:pt idx="297">
                  <c:v>3.5047127067189088</c:v>
                </c:pt>
                <c:pt idx="298">
                  <c:v>3.221973934424593</c:v>
                </c:pt>
                <c:pt idx="299">
                  <c:v>2.9308399016528104</c:v>
                </c:pt>
                <c:pt idx="300">
                  <c:v>2.6320691949379991</c:v>
                </c:pt>
                <c:pt idx="301">
                  <c:v>2.3264402991328379</c:v>
                </c:pt>
                <c:pt idx="302">
                  <c:v>2.0147495689701609</c:v>
                </c:pt>
                <c:pt idx="303">
                  <c:v>1.6978091540573559</c:v>
                </c:pt>
                <c:pt idx="304">
                  <c:v>1.3764448827207048</c:v>
                </c:pt>
                <c:pt idx="305">
                  <c:v>1.0514941102021771</c:v>
                </c:pt>
                <c:pt idx="306">
                  <c:v>0.72380353682721188</c:v>
                </c:pt>
                <c:pt idx="307">
                  <c:v>0.39422700181822162</c:v>
                </c:pt>
                <c:pt idx="308">
                  <c:v>6.3623258509429584E-2</c:v>
                </c:pt>
                <c:pt idx="309">
                  <c:v>-0.26714626324404422</c:v>
                </c:pt>
                <c:pt idx="310">
                  <c:v>-0.59721970163031091</c:v>
                </c:pt>
                <c:pt idx="311">
                  <c:v>-0.92573700857059771</c:v>
                </c:pt>
                <c:pt idx="312">
                  <c:v>-1.2518421906835826</c:v>
                </c:pt>
                <c:pt idx="313">
                  <c:v>-1.5746855396840773</c:v>
                </c:pt>
                <c:pt idx="314">
                  <c:v>-1.8934258464052747</c:v>
                </c:pt>
                <c:pt idx="315">
                  <c:v>-2.2072325926764615</c:v>
                </c:pt>
                <c:pt idx="316">
                  <c:v>-2.5152881153416793</c:v>
                </c:pt>
                <c:pt idx="317">
                  <c:v>-2.8167897367857404</c:v>
                </c:pt>
                <c:pt idx="318">
                  <c:v>-3.1109518564117153</c:v>
                </c:pt>
                <c:pt idx="319">
                  <c:v>-3.3970079976226173</c:v>
                </c:pt>
                <c:pt idx="320">
                  <c:v>-3.674212804972929</c:v>
                </c:pt>
                <c:pt idx="321">
                  <c:v>-3.9418439862876884</c:v>
                </c:pt>
                <c:pt idx="322">
                  <c:v>-4.1992041946835492</c:v>
                </c:pt>
                <c:pt idx="323">
                  <c:v>-4.4456228455967919</c:v>
                </c:pt>
                <c:pt idx="324">
                  <c:v>-4.6804578640749686</c:v>
                </c:pt>
                <c:pt idx="325">
                  <c:v>-4.9030973577841772</c:v>
                </c:pt>
                <c:pt idx="326">
                  <c:v>-5.1129612113737526</c:v>
                </c:pt>
                <c:pt idx="327">
                  <c:v>-5.3095025980366417</c:v>
                </c:pt>
                <c:pt idx="328">
                  <c:v>-5.4922094043392873</c:v>
                </c:pt>
                <c:pt idx="329">
                  <c:v>-5.6606055645957412</c:v>
                </c:pt>
                <c:pt idx="330">
                  <c:v>-5.8142523013197991</c:v>
                </c:pt>
                <c:pt idx="331">
                  <c:v>-5.9527492685083923</c:v>
                </c:pt>
                <c:pt idx="332">
                  <c:v>-6.0757355948062655</c:v>
                </c:pt>
                <c:pt idx="333">
                  <c:v>-6.1828908237851126</c:v>
                </c:pt>
                <c:pt idx="334">
                  <c:v>-6.2739357489507803</c:v>
                </c:pt>
                <c:pt idx="335">
                  <c:v>-6.3486331412354327</c:v>
                </c:pt>
                <c:pt idx="336">
                  <c:v>-6.4067883671416919</c:v>
                </c:pt>
                <c:pt idx="337">
                  <c:v>-6.4482498958730314</c:v>
                </c:pt>
                <c:pt idx="338">
                  <c:v>-6.47290969417611</c:v>
                </c:pt>
                <c:pt idx="339">
                  <c:v>-6.4807035078252921</c:v>
                </c:pt>
                <c:pt idx="340">
                  <c:v>-6.4716110290567999</c:v>
                </c:pt>
                <c:pt idx="341">
                  <c:v>-6.4456559494719272</c:v>
                </c:pt>
                <c:pt idx="342">
                  <c:v>-6.4029058983127864</c:v>
                </c:pt>
                <c:pt idx="343">
                  <c:v>-6.3434722662426024</c:v>
                </c:pt>
                <c:pt idx="344">
                  <c:v>-6.2675099151059426</c:v>
                </c:pt>
                <c:pt idx="345">
                  <c:v>-6.1752167744121333</c:v>
                </c:pt>
                <c:pt idx="346">
                  <c:v>-6.0668333256093963</c:v>
                </c:pt>
                <c:pt idx="347">
                  <c:v>-5.9426419754773221</c:v>
                </c:pt>
                <c:pt idx="348">
                  <c:v>-5.8029663202828479</c:v>
                </c:pt>
                <c:pt idx="349">
                  <c:v>-5.6481703026051315</c:v>
                </c:pt>
                <c:pt idx="350">
                  <c:v>-5.4786572630412662</c:v>
                </c:pt>
                <c:pt idx="351">
                  <c:v>-5.2948688892493196</c:v>
                </c:pt>
                <c:pt idx="352">
                  <c:v>-5.0972840650756801</c:v>
                </c:pt>
                <c:pt idx="353">
                  <c:v>-4.8864176227622869</c:v>
                </c:pt>
                <c:pt idx="354">
                  <c:v>-4.6628190014878532</c:v>
                </c:pt>
                <c:pt idx="355">
                  <c:v>-4.4270708157312075</c:v>
                </c:pt>
                <c:pt idx="356">
                  <c:v>-4.1797873371990582</c:v>
                </c:pt>
                <c:pt idx="357">
                  <c:v>-3.9216128942615525</c:v>
                </c:pt>
                <c:pt idx="358">
                  <c:v>-3.6532201930734787</c:v>
                </c:pt>
                <c:pt idx="359">
                  <c:v>-3.3753085647544983</c:v>
                </c:pt>
                <c:pt idx="360">
                  <c:v>-3.0886021431909683</c:v>
                </c:pt>
                <c:pt idx="361">
                  <c:v>-2.7938479782160983</c:v>
                </c:pt>
                <c:pt idx="362">
                  <c:v>-2.4918140890757008</c:v>
                </c:pt>
                <c:pt idx="363">
                  <c:v>-2.1832874632580297</c:v>
                </c:pt>
                <c:pt idx="364">
                  <c:v>-1.8690720058966874</c:v>
                </c:pt>
                <c:pt idx="365">
                  <c:v>-1.549986445095745</c:v>
                </c:pt>
                <c:pt idx="366">
                  <c:v>-1.2268621986298456</c:v>
                </c:pt>
                <c:pt idx="367">
                  <c:v>-0.90054120757909251</c:v>
                </c:pt>
                <c:pt idx="368">
                  <c:v>-0.57187374254626333</c:v>
                </c:pt>
                <c:pt idx="369">
                  <c:v>-0.24171618816869539</c:v>
                </c:pt>
                <c:pt idx="370">
                  <c:v>8.9071188300042139E-2</c:v>
                </c:pt>
                <c:pt idx="371">
                  <c:v>0.41962647852540313</c:v>
                </c:pt>
                <c:pt idx="372">
                  <c:v>0.74908837890281466</c:v>
                </c:pt>
                <c:pt idx="373">
                  <c:v>1.0765984347931712</c:v>
                </c:pt>
                <c:pt idx="374">
                  <c:v>1.4013032773350478</c:v>
                </c:pt>
                <c:pt idx="375">
                  <c:v>1.7223568470049044</c:v>
                </c:pt>
                <c:pt idx="376">
                  <c:v>2.0389225981328813</c:v>
                </c:pt>
                <c:pt idx="377">
                  <c:v>2.3501756786270391</c:v>
                </c:pt>
                <c:pt idx="378">
                  <c:v>2.655305079230768</c:v>
                </c:pt>
                <c:pt idx="379">
                  <c:v>2.9535157467106048</c:v>
                </c:pt>
                <c:pt idx="380">
                  <c:v>3.2440306554648042</c:v>
                </c:pt>
                <c:pt idx="381">
                  <c:v>3.5260928321669867</c:v>
                </c:pt>
                <c:pt idx="382">
                  <c:v>3.7989673281502694</c:v>
                </c:pt>
                <c:pt idx="383">
                  <c:v>4.0619431344140491</c:v>
                </c:pt>
                <c:pt idx="384">
                  <c:v>4.3143350342420783</c:v>
                </c:pt>
                <c:pt idx="385">
                  <c:v>4.5554853886289335</c:v>
                </c:pt>
                <c:pt idx="386">
                  <c:v>4.7847658498320493</c:v>
                </c:pt>
                <c:pt idx="387">
                  <c:v>5.0015789986228025</c:v>
                </c:pt>
                <c:pt idx="388">
                  <c:v>5.2053599009241598</c:v>
                </c:pt>
                <c:pt idx="389">
                  <c:v>5.3955775798319729</c:v>
                </c:pt>
                <c:pt idx="390">
                  <c:v>5.5717363991295388</c:v>
                </c:pt>
                <c:pt idx="391">
                  <c:v>5.7333773547420037</c:v>
                </c:pt>
                <c:pt idx="392">
                  <c:v>5.8800792707195084</c:v>
                </c:pt>
                <c:pt idx="393">
                  <c:v>6.0114598966727755</c:v>
                </c:pt>
                <c:pt idx="394">
                  <c:v>6.1271769037660482</c:v>
                </c:pt>
                <c:pt idx="395">
                  <c:v>6.2269287767088422</c:v>
                </c:pt>
                <c:pt idx="396">
                  <c:v>6.3104555993817542</c:v>
                </c:pt>
                <c:pt idx="397">
                  <c:v>6.3775397320870306</c:v>
                </c:pt>
                <c:pt idx="398">
                  <c:v>6.4280063786360282</c:v>
                </c:pt>
                <c:pt idx="399">
                  <c:v>6.4617240417987674</c:v>
                </c:pt>
                <c:pt idx="400">
                  <c:v>6.4786048659410023</c:v>
                </c:pt>
                <c:pt idx="401">
                  <c:v>6.4786048659409969</c:v>
                </c:pt>
                <c:pt idx="402">
                  <c:v>6.4617240417987531</c:v>
                </c:pt>
                <c:pt idx="403">
                  <c:v>6.4280063786355592</c:v>
                </c:pt>
                <c:pt idx="404">
                  <c:v>6.3775397320874401</c:v>
                </c:pt>
                <c:pt idx="405">
                  <c:v>6.3104555993817035</c:v>
                </c:pt>
                <c:pt idx="406">
                  <c:v>6.2269287767087942</c:v>
                </c:pt>
                <c:pt idx="407">
                  <c:v>6.1271769037663999</c:v>
                </c:pt>
                <c:pt idx="408">
                  <c:v>6.0114598966718722</c:v>
                </c:pt>
                <c:pt idx="409">
                  <c:v>5.8800792707198317</c:v>
                </c:pt>
                <c:pt idx="410">
                  <c:v>5.7333773547419193</c:v>
                </c:pt>
                <c:pt idx="411">
                  <c:v>5.5717363991298061</c:v>
                </c:pt>
                <c:pt idx="412">
                  <c:v>5.3955775798311274</c:v>
                </c:pt>
                <c:pt idx="413">
                  <c:v>5.2053599009244138</c:v>
                </c:pt>
                <c:pt idx="414">
                  <c:v>5.0015789986219987</c:v>
                </c:pt>
                <c:pt idx="415">
                  <c:v>4.78476584983291</c:v>
                </c:pt>
                <c:pt idx="416">
                  <c:v>4.5554853886281723</c:v>
                </c:pt>
                <c:pt idx="417">
                  <c:v>4.3143350342422337</c:v>
                </c:pt>
                <c:pt idx="418">
                  <c:v>4.0619431344136121</c:v>
                </c:pt>
                <c:pt idx="419">
                  <c:v>3.798967328150396</c:v>
                </c:pt>
                <c:pt idx="420">
                  <c:v>3.5260928321665785</c:v>
                </c:pt>
                <c:pt idx="421">
                  <c:v>3.2440306554648743</c:v>
                </c:pt>
                <c:pt idx="422">
                  <c:v>2.9535157467102238</c:v>
                </c:pt>
                <c:pt idx="423">
                  <c:v>2.655305079230796</c:v>
                </c:pt>
                <c:pt idx="424">
                  <c:v>2.350175678626842</c:v>
                </c:pt>
                <c:pt idx="425">
                  <c:v>2.0389225981325709</c:v>
                </c:pt>
                <c:pt idx="426">
                  <c:v>1.722356847004848</c:v>
                </c:pt>
                <c:pt idx="427">
                  <c:v>1.4013032773348506</c:v>
                </c:pt>
                <c:pt idx="428">
                  <c:v>1.076598434792988</c:v>
                </c:pt>
                <c:pt idx="429">
                  <c:v>0.74908837890260327</c:v>
                </c:pt>
                <c:pt idx="430">
                  <c:v>0.41962647852521995</c:v>
                </c:pt>
                <c:pt idx="431">
                  <c:v>8.9071188299844825E-2</c:v>
                </c:pt>
                <c:pt idx="432">
                  <c:v>-0.2417161881688927</c:v>
                </c:pt>
                <c:pt idx="433">
                  <c:v>-0.57187374254646073</c:v>
                </c:pt>
                <c:pt idx="434">
                  <c:v>-0.9005412075792758</c:v>
                </c:pt>
                <c:pt idx="435">
                  <c:v>-1.2268621986299442</c:v>
                </c:pt>
                <c:pt idx="436">
                  <c:v>-1.5499864450960552</c:v>
                </c:pt>
                <c:pt idx="437">
                  <c:v>-1.8690720058968706</c:v>
                </c:pt>
                <c:pt idx="438">
                  <c:v>-2.1832874632582135</c:v>
                </c:pt>
                <c:pt idx="439">
                  <c:v>-2.49181408907587</c:v>
                </c:pt>
                <c:pt idx="440">
                  <c:v>-2.7938479782164785</c:v>
                </c:pt>
                <c:pt idx="441">
                  <c:v>-3.0886021431909403</c:v>
                </c:pt>
                <c:pt idx="442">
                  <c:v>-3.3753085647549206</c:v>
                </c:pt>
                <c:pt idx="443">
                  <c:v>-3.6532201930733943</c:v>
                </c:pt>
                <c:pt idx="444">
                  <c:v>-3.921612894261989</c:v>
                </c:pt>
                <c:pt idx="445">
                  <c:v>-4.1797873371989169</c:v>
                </c:pt>
                <c:pt idx="446">
                  <c:v>-4.4270708157313612</c:v>
                </c:pt>
                <c:pt idx="447">
                  <c:v>-4.6628190014879936</c:v>
                </c:pt>
                <c:pt idx="448">
                  <c:v>-4.8864176227627523</c:v>
                </c:pt>
                <c:pt idx="449">
                  <c:v>-5.0972840650754545</c:v>
                </c:pt>
                <c:pt idx="450">
                  <c:v>-5.2948688892490656</c:v>
                </c:pt>
                <c:pt idx="451">
                  <c:v>-5.4786572630413648</c:v>
                </c:pt>
                <c:pt idx="452">
                  <c:v>-5.6481703026056111</c:v>
                </c:pt>
                <c:pt idx="453">
                  <c:v>-5.8029663202829314</c:v>
                </c:pt>
                <c:pt idx="454">
                  <c:v>-5.9426419754774003</c:v>
                </c:pt>
                <c:pt idx="455">
                  <c:v>-6.0668333256090365</c:v>
                </c:pt>
                <c:pt idx="456">
                  <c:v>-6.1752167744126272</c:v>
                </c:pt>
                <c:pt idx="457">
                  <c:v>-6.2675099151055464</c:v>
                </c:pt>
                <c:pt idx="458">
                  <c:v>-6.3434722662435306</c:v>
                </c:pt>
                <c:pt idx="459">
                  <c:v>-6.4029058983119231</c:v>
                </c:pt>
                <c:pt idx="460">
                  <c:v>-6.4456559494728465</c:v>
                </c:pt>
                <c:pt idx="461">
                  <c:v>-6.4716110290563593</c:v>
                </c:pt>
                <c:pt idx="462">
                  <c:v>-6.480703507825293</c:v>
                </c:pt>
                <c:pt idx="463">
                  <c:v>-6.4729096941756517</c:v>
                </c:pt>
                <c:pt idx="464">
                  <c:v>-6.4482498958730128</c:v>
                </c:pt>
                <c:pt idx="465">
                  <c:v>-6.4067883671425561</c:v>
                </c:pt>
                <c:pt idx="466">
                  <c:v>-6.3486331412353865</c:v>
                </c:pt>
                <c:pt idx="467">
                  <c:v>-6.2739357489494241</c:v>
                </c:pt>
                <c:pt idx="468">
                  <c:v>-6.1828908237859226</c:v>
                </c:pt>
                <c:pt idx="469">
                  <c:v>-6.0757355948057796</c:v>
                </c:pt>
                <c:pt idx="470">
                  <c:v>-5.9527492685091392</c:v>
                </c:pt>
                <c:pt idx="471">
                  <c:v>-5.8142523013189038</c:v>
                </c:pt>
                <c:pt idx="472">
                  <c:v>-5.6606055645956568</c:v>
                </c:pt>
                <c:pt idx="473">
                  <c:v>-5.4922094043399499</c:v>
                </c:pt>
                <c:pt idx="474">
                  <c:v>-5.3095025980361479</c:v>
                </c:pt>
                <c:pt idx="475">
                  <c:v>-5.1129612113736256</c:v>
                </c:pt>
                <c:pt idx="476">
                  <c:v>-4.9030973577840502</c:v>
                </c:pt>
                <c:pt idx="477">
                  <c:v>-4.6804578640751524</c:v>
                </c:pt>
                <c:pt idx="478">
                  <c:v>-4.4456228455963407</c:v>
                </c:pt>
                <c:pt idx="479">
                  <c:v>-4.1992041946831122</c:v>
                </c:pt>
                <c:pt idx="480">
                  <c:v>-3.9418439862878154</c:v>
                </c:pt>
                <c:pt idx="481">
                  <c:v>-3.6742128049725062</c:v>
                </c:pt>
                <c:pt idx="482">
                  <c:v>-3.3970079976229277</c:v>
                </c:pt>
                <c:pt idx="483">
                  <c:v>-3.1109518564113205</c:v>
                </c:pt>
                <c:pt idx="484">
                  <c:v>-2.8167897367853878</c:v>
                </c:pt>
                <c:pt idx="485">
                  <c:v>-2.5152881153415101</c:v>
                </c:pt>
                <c:pt idx="486">
                  <c:v>-2.2072325926762923</c:v>
                </c:pt>
                <c:pt idx="487">
                  <c:v>-1.8934258464053453</c:v>
                </c:pt>
                <c:pt idx="488">
                  <c:v>-1.5746855396837811</c:v>
                </c:pt>
                <c:pt idx="489">
                  <c:v>-1.2518421906832724</c:v>
                </c:pt>
                <c:pt idx="490">
                  <c:v>-0.92573700857056951</c:v>
                </c:pt>
                <c:pt idx="491">
                  <c:v>-0.59721970163004312</c:v>
                </c:pt>
                <c:pt idx="492">
                  <c:v>-0.26714626324386098</c:v>
                </c:pt>
                <c:pt idx="493">
                  <c:v>6.3623258509612826E-2</c:v>
                </c:pt>
                <c:pt idx="494">
                  <c:v>0.39422700181843306</c:v>
                </c:pt>
                <c:pt idx="495">
                  <c:v>0.72380353682743725</c:v>
                </c:pt>
                <c:pt idx="496">
                  <c:v>1.0514941102023323</c:v>
                </c:pt>
                <c:pt idx="497">
                  <c:v>1.3764448827208455</c:v>
                </c:pt>
                <c:pt idx="498">
                  <c:v>1.6978091540575957</c:v>
                </c:pt>
                <c:pt idx="499">
                  <c:v>2.0147495689704282</c:v>
                </c:pt>
                <c:pt idx="500">
                  <c:v>2.3264402991327673</c:v>
                </c:pt>
                <c:pt idx="501">
                  <c:v>2.6320691949380701</c:v>
                </c:pt>
                <c:pt idx="502">
                  <c:v>2.930839901653064</c:v>
                </c:pt>
                <c:pt idx="503">
                  <c:v>3.2219739344245086</c:v>
                </c:pt>
                <c:pt idx="504">
                  <c:v>3.5047127067195425</c:v>
                </c:pt>
                <c:pt idx="505">
                  <c:v>3.7783195069156297</c:v>
                </c:pt>
                <c:pt idx="506">
                  <c:v>4.0420814179002997</c:v>
                </c:pt>
                <c:pt idx="507">
                  <c:v>4.2953111746646666</c:v>
                </c:pt>
                <c:pt idx="508">
                  <c:v>4.5373489550575625</c:v>
                </c:pt>
                <c:pt idx="509">
                  <c:v>4.7675640990398378</c:v>
                </c:pt>
                <c:pt idx="510">
                  <c:v>4.9853567519445141</c:v>
                </c:pt>
                <c:pt idx="511">
                  <c:v>5.1901594274749439</c:v>
                </c:pt>
                <c:pt idx="512">
                  <c:v>5.3814384863681033</c:v>
                </c:pt>
                <c:pt idx="513">
                  <c:v>5.5586955268464511</c:v>
                </c:pt>
                <c:pt idx="514">
                  <c:v>5.7214686832817323</c:v>
                </c:pt>
                <c:pt idx="515">
                  <c:v>5.869333829630496</c:v>
                </c:pt>
                <c:pt idx="516">
                  <c:v>6.0019056845604304</c:v>
                </c:pt>
                <c:pt idx="517">
                  <c:v>6.1188388153388997</c:v>
                </c:pt>
                <c:pt idx="518">
                  <c:v>6.2198285379105975</c:v>
                </c:pt>
                <c:pt idx="519">
                  <c:v>6.3046117107815043</c:v>
                </c:pt>
                <c:pt idx="520">
                  <c:v>6.3729674206758515</c:v>
                </c:pt>
                <c:pt idx="521">
                  <c:v>6.4247175581494407</c:v>
                </c:pt>
                <c:pt idx="522">
                  <c:v>6.4597272816743887</c:v>
                </c:pt>
                <c:pt idx="523">
                  <c:v>6.4779053689893589</c:v>
                </c:pt>
                <c:pt idx="524">
                  <c:v>6.479204454790743</c:v>
                </c:pt>
                <c:pt idx="525">
                  <c:v>6.463621154144426</c:v>
                </c:pt>
                <c:pt idx="526">
                  <c:v>6.4311960713128666</c:v>
                </c:pt>
                <c:pt idx="527">
                  <c:v>6.3820136939465559</c:v>
                </c:pt>
                <c:pt idx="528">
                  <c:v>6.3162021729497777</c:v>
                </c:pt>
                <c:pt idx="529">
                  <c:v>6.2339329885626578</c:v>
                </c:pt>
                <c:pt idx="530">
                  <c:v>6.1354205035455891</c:v>
                </c:pt>
                <c:pt idx="531">
                  <c:v>6.0209214046369262</c:v>
                </c:pt>
                <c:pt idx="532">
                  <c:v>5.8907340337116647</c:v>
                </c:pt>
                <c:pt idx="533">
                  <c:v>5.7451976104308624</c:v>
                </c:pt>
                <c:pt idx="534">
                  <c:v>5.5846913483454568</c:v>
                </c:pt>
                <c:pt idx="535">
                  <c:v>5.4096334668144301</c:v>
                </c:pt>
                <c:pt idx="536">
                  <c:v>5.2204801012842577</c:v>
                </c:pt>
                <c:pt idx="537">
                  <c:v>5.0177241147648814</c:v>
                </c:pt>
                <c:pt idx="538">
                  <c:v>4.8018938136170153</c:v>
                </c:pt>
                <c:pt idx="539">
                  <c:v>4.5735515709794248</c:v>
                </c:pt>
                <c:pt idx="540">
                  <c:v>4.3332923614360332</c:v>
                </c:pt>
                <c:pt idx="541">
                  <c:v>4.0817422107390824</c:v>
                </c:pt>
                <c:pt idx="542">
                  <c:v>3.8195565646093081</c:v>
                </c:pt>
                <c:pt idx="543">
                  <c:v>3.5474185809010761</c:v>
                </c:pt>
                <c:pt idx="544">
                  <c:v>3.2660373495393848</c:v>
                </c:pt>
                <c:pt idx="545">
                  <c:v>2.976146044900855</c:v>
                </c:pt>
                <c:pt idx="546">
                  <c:v>2.6785000154345839</c:v>
                </c:pt>
                <c:pt idx="547">
                  <c:v>2.3738748155044087</c:v>
                </c:pt>
                <c:pt idx="548">
                  <c:v>2.0630641845868705</c:v>
                </c:pt>
                <c:pt idx="549">
                  <c:v>1.7468779790787903</c:v>
                </c:pt>
                <c:pt idx="550">
                  <c:v>1.426140062118944</c:v>
                </c:pt>
                <c:pt idx="551">
                  <c:v>1.1016861569041043</c:v>
                </c:pt>
                <c:pt idx="552">
                  <c:v>0.77436166910858484</c:v>
                </c:pt>
                <c:pt idx="553">
                  <c:v>0.44501948407282893</c:v>
                </c:pt>
                <c:pt idx="554">
                  <c:v>0.11451774450239074</c:v>
                </c:pt>
                <c:pt idx="555">
                  <c:v>-0.21628238553105925</c:v>
                </c:pt>
                <c:pt idx="556">
                  <c:v>-0.54651896446211679</c:v>
                </c:pt>
                <c:pt idx="557">
                  <c:v>-0.87533151912840701</c:v>
                </c:pt>
                <c:pt idx="558">
                  <c:v>-1.2018632868436199</c:v>
                </c:pt>
                <c:pt idx="559">
                  <c:v>-1.5252634477994731</c:v>
                </c:pt>
                <c:pt idx="560">
                  <c:v>-1.8446893419858312</c:v>
                </c:pt>
                <c:pt idx="561">
                  <c:v>-2.1593086648465447</c:v>
                </c:pt>
                <c:pt idx="562">
                  <c:v>-2.4683016359543024</c:v>
                </c:pt>
                <c:pt idx="563">
                  <c:v>-2.7708631350549893</c:v>
                </c:pt>
                <c:pt idx="564">
                  <c:v>-3.0662047999045225</c:v>
                </c:pt>
                <c:pt idx="565">
                  <c:v>-3.3535570804534101</c:v>
                </c:pt>
                <c:pt idx="566">
                  <c:v>-3.6321712439997467</c:v>
                </c:pt>
                <c:pt idx="567">
                  <c:v>-3.9013213261133579</c:v>
                </c:pt>
                <c:pt idx="568">
                  <c:v>-4.1603060222234562</c:v>
                </c:pt>
                <c:pt idx="569">
                  <c:v>-4.4084505149576865</c:v>
                </c:pt>
                <c:pt idx="570">
                  <c:v>-4.6451082324638211</c:v>
                </c:pt>
                <c:pt idx="571">
                  <c:v>-4.8696625331361147</c:v>
                </c:pt>
                <c:pt idx="572">
                  <c:v>-5.0815283123515593</c:v>
                </c:pt>
                <c:pt idx="573">
                  <c:v>-5.2801535270342619</c:v>
                </c:pt>
                <c:pt idx="574">
                  <c:v>-5.4650206340706644</c:v>
                </c:pt>
                <c:pt idx="575">
                  <c:v>-5.6356479388411183</c:v>
                </c:pt>
                <c:pt idx="576">
                  <c:v>-5.7915908503267817</c:v>
                </c:pt>
                <c:pt idx="577">
                  <c:v>-5.9324430395553103</c:v>
                </c:pt>
                <c:pt idx="578">
                  <c:v>-6.057837498339004</c:v>
                </c:pt>
                <c:pt idx="579">
                  <c:v>-6.1674474955566501</c:v>
                </c:pt>
                <c:pt idx="580">
                  <c:v>-6.260987428505457</c:v>
                </c:pt>
                <c:pt idx="581">
                  <c:v>-6.3382135670602597</c:v>
                </c:pt>
                <c:pt idx="582">
                  <c:v>-6.3989246887551037</c:v>
                </c:pt>
                <c:pt idx="583">
                  <c:v>-6.4429626030811269</c:v>
                </c:pt>
                <c:pt idx="584">
                  <c:v>-6.4702125636896755</c:v>
                </c:pt>
                <c:pt idx="585">
                  <c:v>-6.4806035673610918</c:v>
                </c:pt>
                <c:pt idx="586">
                  <c:v>-6.4741085390196504</c:v>
                </c:pt>
                <c:pt idx="587">
                  <c:v>-6.4507444022847338</c:v>
                </c:pt>
                <c:pt idx="588">
                  <c:v>-6.410572035367907</c:v>
                </c:pt>
                <c:pt idx="589">
                  <c:v>-6.3536961124515168</c:v>
                </c:pt>
                <c:pt idx="590">
                  <c:v>-6.2802648309441773</c:v>
                </c:pt>
                <c:pt idx="591">
                  <c:v>-6.1904695253341764</c:v>
                </c:pt>
                <c:pt idx="592">
                  <c:v>-6.0845441686432533</c:v>
                </c:pt>
                <c:pt idx="593">
                  <c:v>-5.9627647627825207</c:v>
                </c:pt>
                <c:pt idx="594">
                  <c:v>-5.8254486193923167</c:v>
                </c:pt>
                <c:pt idx="595">
                  <c:v>-5.6729535330470471</c:v>
                </c:pt>
                <c:pt idx="596">
                  <c:v>-5.5056768489735131</c:v>
                </c:pt>
                <c:pt idx="597">
                  <c:v>-5.3240544277255291</c:v>
                </c:pt>
                <c:pt idx="598">
                  <c:v>-5.1285595094843286</c:v>
                </c:pt>
                <c:pt idx="599">
                  <c:v>-4.919701480980172</c:v>
                </c:pt>
                <c:pt idx="600">
                  <c:v>-4.6980245482112224</c:v>
                </c:pt>
                <c:pt idx="601">
                  <c:v>-4.4641063184580281</c:v>
                </c:pt>
                <c:pt idx="602">
                  <c:v>-4.2185562952444124</c:v>
                </c:pt>
                <c:pt idx="603">
                  <c:v>-3.9620142902029469</c:v>
                </c:pt>
                <c:pt idx="604">
                  <c:v>-3.6951487559658998</c:v>
                </c:pt>
                <c:pt idx="605">
                  <c:v>-3.418655044424308</c:v>
                </c:pt>
                <c:pt idx="606">
                  <c:v>-3.1332535949058693</c:v>
                </c:pt>
                <c:pt idx="607">
                  <c:v>-2.8396880569730003</c:v>
                </c:pt>
                <c:pt idx="608">
                  <c:v>-2.5387233527528434</c:v>
                </c:pt>
                <c:pt idx="609">
                  <c:v>-2.2311436838375092</c:v>
                </c:pt>
                <c:pt idx="610">
                  <c:v>-1.9177504879448197</c:v>
                </c:pt>
                <c:pt idx="611">
                  <c:v>-1.5993603506728524</c:v>
                </c:pt>
                <c:pt idx="612">
                  <c:v>-1.2768028777820384</c:v>
                </c:pt>
                <c:pt idx="613">
                  <c:v>-0.95091853355179834</c:v>
                </c:pt>
                <c:pt idx="614">
                  <c:v>-0.62255645084740363</c:v>
                </c:pt>
                <c:pt idx="615">
                  <c:v>-0.29257221859314958</c:v>
                </c:pt>
                <c:pt idx="616">
                  <c:v>3.8174347569820459E-2</c:v>
                </c:pt>
                <c:pt idx="617">
                  <c:v>0.36882144564338332</c:v>
                </c:pt>
                <c:pt idx="618">
                  <c:v>0.69850753280597477</c:v>
                </c:pt>
                <c:pt idx="619">
                  <c:v>1.0263735702716501</c:v>
                </c:pt>
                <c:pt idx="620">
                  <c:v>1.351565261623894</c:v>
                </c:pt>
                <c:pt idx="621">
                  <c:v>1.6732352787929738</c:v>
                </c:pt>
                <c:pt idx="622">
                  <c:v>1.9905454698768217</c:v>
                </c:pt>
                <c:pt idx="623">
                  <c:v>2.3026690430516221</c:v>
                </c:pt>
                <c:pt idx="624">
                  <c:v>2.6087927208821746</c:v>
                </c:pt>
                <c:pt idx="625">
                  <c:v>2.9081188594188432</c:v>
                </c:pt>
                <c:pt idx="626">
                  <c:v>3.1998675265606362</c:v>
                </c:pt>
                <c:pt idx="627">
                  <c:v>3.4832785342661321</c:v>
                </c:pt>
                <c:pt idx="628">
                  <c:v>3.757613419319382</c:v>
                </c:pt>
                <c:pt idx="629">
                  <c:v>4.0221573674921993</c:v>
                </c:pt>
                <c:pt idx="630">
                  <c:v>4.2762210760744921</c:v>
                </c:pt>
                <c:pt idx="631">
                  <c:v>4.5191425499539477</c:v>
                </c:pt>
                <c:pt idx="632">
                  <c:v>4.7502888265101779</c:v>
                </c:pt>
                <c:pt idx="633">
                  <c:v>4.9690576248975633</c:v>
                </c:pt>
                <c:pt idx="634">
                  <c:v>5.1748789153479215</c:v>
                </c:pt>
                <c:pt idx="635">
                  <c:v>5.3672164044652639</c:v>
                </c:pt>
                <c:pt idx="636">
                  <c:v>5.5455689326023023</c:v>
                </c:pt>
                <c:pt idx="637">
                  <c:v>5.7094717796957877</c:v>
                </c:pt>
                <c:pt idx="638">
                  <c:v>5.8584978761535318</c:v>
                </c:pt>
                <c:pt idx="639">
                  <c:v>5.9922589156381489</c:v>
                </c:pt>
                <c:pt idx="640">
                  <c:v>6.1104063668474504</c:v>
                </c:pt>
                <c:pt idx="641">
                  <c:v>6.2126323816611411</c:v>
                </c:pt>
                <c:pt idx="642">
                  <c:v>6.2986705972694859</c:v>
                </c:pt>
                <c:pt idx="643">
                  <c:v>6.3682968302237573</c:v>
                </c:pt>
                <c:pt idx="644">
                  <c:v>6.4213296605703523</c:v>
                </c:pt>
                <c:pt idx="645">
                  <c:v>6.4576309045633629</c:v>
                </c:pt>
                <c:pt idx="646">
                  <c:v>6.4771059747251787</c:v>
                </c:pt>
                <c:pt idx="647">
                  <c:v>6.4797041262926394</c:v>
                </c:pt>
                <c:pt idx="648">
                  <c:v>6.4654185894569229</c:v>
                </c:pt>
                <c:pt idx="649">
                  <c:v>6.4342865869887422</c:v>
                </c:pt>
                <c:pt idx="650">
                  <c:v>6.3863892372595901</c:v>
                </c:pt>
                <c:pt idx="651">
                  <c:v>6.3218513428677072</c:v>
                </c:pt>
                <c:pt idx="652">
                  <c:v>6.2408410654580866</c:v>
                </c:pt>
                <c:pt idx="653">
                  <c:v>6.1435694875515825</c:v>
                </c:pt>
                <c:pt idx="654">
                  <c:v>6.03029006254358</c:v>
                </c:pt>
                <c:pt idx="655">
                  <c:v>5.9012979542991566</c:v>
                </c:pt>
                <c:pt idx="656">
                  <c:v>5.7569292680662736</c:v>
                </c:pt>
                <c:pt idx="657">
                  <c:v>5.5975601747103454</c:v>
                </c:pt>
                <c:pt idx="658">
                  <c:v>5.4236059305572883</c:v>
                </c:pt>
                <c:pt idx="659">
                  <c:v>5.2355197953829</c:v>
                </c:pt>
                <c:pt idx="660">
                  <c:v>5.0337918513957467</c:v>
                </c:pt>
                <c:pt idx="661">
                  <c:v>4.8189477262579068</c:v>
                </c:pt>
                <c:pt idx="662">
                  <c:v>4.5915472235061356</c:v>
                </c:pt>
                <c:pt idx="663">
                  <c:v>4.3521828639029092</c:v>
                </c:pt>
                <c:pt idx="664">
                  <c:v>4.1014783415497238</c:v>
                </c:pt>
                <c:pt idx="665">
                  <c:v>3.8400868987814927</c:v>
                </c:pt>
                <c:pt idx="666">
                  <c:v>3.5686896240519261</c:v>
                </c:pt>
                <c:pt idx="667">
                  <c:v>3.2879936772777101</c:v>
                </c:pt>
                <c:pt idx="668">
                  <c:v>2.9987304472386103</c:v>
                </c:pt>
                <c:pt idx="669">
                  <c:v>2.7016536458542917</c:v>
                </c:pt>
                <c:pt idx="670">
                  <c:v>2.3975373442959418</c:v>
                </c:pt>
                <c:pt idx="671">
                  <c:v>2.087173956038614</c:v>
                </c:pt>
                <c:pt idx="672">
                  <c:v>1.7713721721335725</c:v>
                </c:pt>
                <c:pt idx="673">
                  <c:v>1.4509548540592072</c:v>
                </c:pt>
                <c:pt idx="674">
                  <c:v>1.1267568896516758</c:v>
                </c:pt>
                <c:pt idx="675">
                  <c:v>0.79962301769970179</c:v>
                </c:pt>
                <c:pt idx="676">
                  <c:v>0.47040562686950638</c:v>
                </c:pt>
                <c:pt idx="677">
                  <c:v>0.13996253469960548</c:v>
                </c:pt>
                <c:pt idx="678">
                  <c:v>-0.19084524755134682</c:v>
                </c:pt>
                <c:pt idx="679">
                  <c:v>-0.52115575837914108</c:v>
                </c:pt>
                <c:pt idx="680">
                  <c:v>-0.85010833198280156</c:v>
                </c:pt>
                <c:pt idx="681">
                  <c:v>-1.176845840838544</c:v>
                </c:pt>
                <c:pt idx="682">
                  <c:v>-1.5005169290539524</c:v>
                </c:pt>
                <c:pt idx="683">
                  <c:v>-1.8202782306829064</c:v>
                </c:pt>
                <c:pt idx="684">
                  <c:v>-2.1352965672240867</c:v>
                </c:pt>
                <c:pt idx="685">
                  <c:v>-2.4447511185685773</c:v>
                </c:pt>
                <c:pt idx="686">
                  <c:v>-2.7478355617557289</c:v>
                </c:pt>
                <c:pt idx="687">
                  <c:v>-3.0437601719472203</c:v>
                </c:pt>
                <c:pt idx="688">
                  <c:v>-3.3317538801529674</c:v>
                </c:pt>
                <c:pt idx="689">
                  <c:v>-3.6110662823522901</c:v>
                </c:pt>
                <c:pt idx="690">
                  <c:v>-3.8809695947645455</c:v>
                </c:pt>
                <c:pt idx="691">
                  <c:v>-4.1407605501823523</c:v>
                </c:pt>
                <c:pt idx="692">
                  <c:v>-4.389762230422968</c:v>
                </c:pt>
                <c:pt idx="693">
                  <c:v>-4.6273258301244304</c:v>
                </c:pt>
                <c:pt idx="694">
                  <c:v>-4.8528323472891541</c:v>
                </c:pt>
                <c:pt idx="695">
                  <c:v>-5.0656941961753255</c:v>
                </c:pt>
                <c:pt idx="696">
                  <c:v>-5.2653567383190838</c:v>
                </c:pt>
                <c:pt idx="697">
                  <c:v>-5.4512997277227573</c:v>
                </c:pt>
                <c:pt idx="698">
                  <c:v>-5.6230386664133967</c:v>
                </c:pt>
                <c:pt idx="699">
                  <c:v>-5.7801260668760088</c:v>
                </c:pt>
                <c:pt idx="700">
                  <c:v>-5.922152618023218</c:v>
                </c:pt>
                <c:pt idx="701">
                  <c:v>-6.0487482517187505</c:v>
                </c:pt>
                <c:pt idx="702">
                  <c:v>-6.1595831070320841</c:v>
                </c:pt>
                <c:pt idx="703">
                  <c:v>-6.2543683897327069</c:v>
                </c:pt>
                <c:pt idx="704">
                  <c:v>-6.3328571247852574</c:v>
                </c:pt>
                <c:pt idx="705">
                  <c:v>-6.3948447998610698</c:v>
                </c:pt>
                <c:pt idx="706">
                  <c:v>-6.4401698982375377</c:v>
                </c:pt>
                <c:pt idx="707">
                  <c:v>-6.4687143196416779</c:v>
                </c:pt>
                <c:pt idx="708">
                  <c:v>-6.480403687971644</c:v>
                </c:pt>
                <c:pt idx="709">
                  <c:v>-6.4752075451011235</c:v>
                </c:pt>
                <c:pt idx="710">
                  <c:v>-6.4531394302373739</c:v>
                </c:pt>
                <c:pt idx="711">
                  <c:v>-6.4142568446431047</c:v>
                </c:pt>
                <c:pt idx="712">
                  <c:v>-6.3586611018150121</c:v>
                </c:pt>
                <c:pt idx="713">
                  <c:v>-6.2864970634844326</c:v>
                </c:pt>
                <c:pt idx="714">
                  <c:v>-6.197952762184789</c:v>
                </c:pt>
                <c:pt idx="715">
                  <c:v>-6.0932589112818603</c:v>
                </c:pt>
                <c:pt idx="716">
                  <c:v>-5.9726883038478045</c:v>
                </c:pt>
                <c:pt idx="717">
                  <c:v>-5.8365551018419897</c:v>
                </c:pt>
                <c:pt idx="718">
                  <c:v>-5.6852140175359969</c:v>
                </c:pt>
                <c:pt idx="719">
                  <c:v>-5.519059389260752</c:v>
                </c:pt>
                <c:pt idx="720">
                  <c:v>-5.3385241539090469</c:v>
                </c:pt>
                <c:pt idx="721">
                  <c:v>-5.1440787188637298</c:v>
                </c:pt>
                <c:pt idx="722">
                  <c:v>-4.936229736291768</c:v>
                </c:pt>
                <c:pt idx="723">
                  <c:v>-4.7155187829973508</c:v>
                </c:pt>
                <c:pt idx="724">
                  <c:v>-4.4825209492782152</c:v>
                </c:pt>
                <c:pt idx="725">
                  <c:v>-4.2378433404487463</c:v>
                </c:pt>
                <c:pt idx="726">
                  <c:v>-3.9821234949567672</c:v>
                </c:pt>
                <c:pt idx="727">
                  <c:v>-3.7160277231933181</c:v>
                </c:pt>
                <c:pt idx="728">
                  <c:v>-3.4402493713372562</c:v>
                </c:pt>
                <c:pt idx="729">
                  <c:v>-3.1555070147541375</c:v>
                </c:pt>
                <c:pt idx="730">
                  <c:v>-2.8625425856568865</c:v>
                </c:pt>
                <c:pt idx="731">
                  <c:v>-2.5621194399098943</c:v>
                </c:pt>
                <c:pt idx="732">
                  <c:v>-2.2550203680027288</c:v>
                </c:pt>
                <c:pt idx="733">
                  <c:v>-1.942045555399784</c:v>
                </c:pt>
                <c:pt idx="734">
                  <c:v>-1.6240104975468834</c:v>
                </c:pt>
                <c:pt idx="735">
                  <c:v>-1.3017438750004233</c:v>
                </c:pt>
                <c:pt idx="736">
                  <c:v>-0.97608539419330487</c:v>
                </c:pt>
                <c:pt idx="737">
                  <c:v>-0.647883599473979</c:v>
                </c:pt>
                <c:pt idx="738">
                  <c:v>-0.317993662116894</c:v>
                </c:pt>
                <c:pt idx="739">
                  <c:v>1.2724847934366172E-2</c:v>
                </c:pt>
                <c:pt idx="740">
                  <c:v>0.34341020178536835</c:v>
                </c:pt>
                <c:pt idx="741">
                  <c:v>0.67320075693451908</c:v>
                </c:pt>
                <c:pt idx="742">
                  <c:v>1.0012372023906762</c:v>
                </c:pt>
                <c:pt idx="743">
                  <c:v>1.3266647977184525</c:v>
                </c:pt>
                <c:pt idx="744">
                  <c:v>1.6486356001703053</c:v>
                </c:pt>
                <c:pt idx="745">
                  <c:v>1.966310674110066</c:v>
                </c:pt>
                <c:pt idx="746">
                  <c:v>2.2788622769652975</c:v>
                </c:pt>
                <c:pt idx="747">
                  <c:v>2.5854760160149421</c:v>
                </c:pt>
                <c:pt idx="748">
                  <c:v>2.8853529703947078</c:v>
                </c:pt>
                <c:pt idx="749">
                  <c:v>3.1777117727808575</c:v>
                </c:pt>
                <c:pt idx="750">
                  <c:v>3.4617906453484788</c:v>
                </c:pt>
                <c:pt idx="751">
                  <c:v>3.7368493846768613</c:v>
                </c:pt>
                <c:pt idx="752">
                  <c:v>4.0021712904404723</c:v>
                </c:pt>
                <c:pt idx="753">
                  <c:v>4.2570650328665653</c:v>
                </c:pt>
                <c:pt idx="754">
                  <c:v>4.5008664540801915</c:v>
                </c:pt>
                <c:pt idx="755">
                  <c:v>4.7329402986510427</c:v>
                </c:pt>
                <c:pt idx="756">
                  <c:v>4.9526818688353673</c:v>
                </c:pt>
                <c:pt idx="757">
                  <c:v>5.1595186001863897</c:v>
                </c:pt>
                <c:pt idx="758">
                  <c:v>5.3529115534462797</c:v>
                </c:pt>
                <c:pt idx="759">
                  <c:v>5.5323568188238585</c:v>
                </c:pt>
                <c:pt idx="760">
                  <c:v>5.6973868289924292</c:v>
                </c:pt>
                <c:pt idx="761">
                  <c:v>5.8475715773915971</c:v>
                </c:pt>
                <c:pt idx="762">
                  <c:v>5.9825197386705939</c:v>
                </c:pt>
                <c:pt idx="763">
                  <c:v>6.1018796883321524</c:v>
                </c:pt>
                <c:pt idx="764">
                  <c:v>6.2053404189345454</c:v>
                </c:pt>
                <c:pt idx="765">
                  <c:v>6.292632350465917</c:v>
                </c:pt>
                <c:pt idx="766">
                  <c:v>6.3635280327561414</c:v>
                </c:pt>
                <c:pt idx="767">
                  <c:v>6.4178427381434453</c:v>
                </c:pt>
                <c:pt idx="768">
                  <c:v>6.4554349427971198</c:v>
                </c:pt>
                <c:pt idx="769">
                  <c:v>6.4762066954720527</c:v>
                </c:pt>
                <c:pt idx="770">
                  <c:v>6.4801038727420348</c:v>
                </c:pt>
                <c:pt idx="771">
                  <c:v>6.4671163200153172</c:v>
                </c:pt>
                <c:pt idx="772">
                  <c:v>6.4372778780072055</c:v>
                </c:pt>
                <c:pt idx="773">
                  <c:v>6.390666294551135</c:v>
                </c:pt>
                <c:pt idx="774">
                  <c:v>6.3274030220169806</c:v>
                </c:pt>
                <c:pt idx="775">
                  <c:v>6.2476529008640034</c:v>
                </c:pt>
                <c:pt idx="776">
                  <c:v>6.1516237301148369</c:v>
                </c:pt>
                <c:pt idx="777">
                  <c:v>6.0395657259185</c:v>
                </c:pt>
                <c:pt idx="778">
                  <c:v>5.9117708695719324</c:v>
                </c:pt>
                <c:pt idx="779">
                  <c:v>5.7685721467295323</c:v>
                </c:pt>
                <c:pt idx="780">
                  <c:v>5.6103426797747789</c:v>
                </c:pt>
                <c:pt idx="781">
                  <c:v>5.4374947555873456</c:v>
                </c:pt>
                <c:pt idx="782">
                  <c:v>5.2504787512896245</c:v>
                </c:pt>
                <c:pt idx="783">
                  <c:v>5.0497819607274224</c:v>
                </c:pt>
                <c:pt idx="784">
                  <c:v>4.8359273247642633</c:v>
                </c:pt>
                <c:pt idx="785">
                  <c:v>4.6094720686968307</c:v>
                </c:pt>
                <c:pt idx="786">
                  <c:v>4.3710062503242577</c:v>
                </c:pt>
                <c:pt idx="787">
                  <c:v>4.1211512224908518</c:v>
                </c:pt>
                <c:pt idx="788">
                  <c:v>3.8605580140624691</c:v>
                </c:pt>
                <c:pt idx="789">
                  <c:v>3.5899056335951105</c:v>
                </c:pt>
                <c:pt idx="790">
                  <c:v>3.3098993000860357</c:v>
                </c:pt>
                <c:pt idx="791">
                  <c:v>3.0212686054422377</c:v>
                </c:pt>
                <c:pt idx="792">
                  <c:v>2.7247656134334379</c:v>
                </c:pt>
                <c:pt idx="793">
                  <c:v>2.4211629000955761</c:v>
                </c:pt>
                <c:pt idx="794">
                  <c:v>2.1112515406859922</c:v>
                </c:pt>
                <c:pt idx="795">
                  <c:v>1.7958390484382709</c:v>
                </c:pt>
                <c:pt idx="796">
                  <c:v>1.4757472704804335</c:v>
                </c:pt>
                <c:pt idx="797">
                  <c:v>1.1518102464144344</c:v>
                </c:pt>
                <c:pt idx="798">
                  <c:v>0.82487203511464136</c:v>
                </c:pt>
                <c:pt idx="799">
                  <c:v>0.4957845154294252</c:v>
                </c:pt>
                <c:pt idx="800">
                  <c:v>0.16540516650141454</c:v>
                </c:pt>
                <c:pt idx="801">
                  <c:v>-0.16540516650185152</c:v>
                </c:pt>
                <c:pt idx="802">
                  <c:v>-0.49578451542976348</c:v>
                </c:pt>
                <c:pt idx="803">
                  <c:v>-0.82487203511505014</c:v>
                </c:pt>
                <c:pt idx="804">
                  <c:v>-1.1518102464148148</c:v>
                </c:pt>
                <c:pt idx="805">
                  <c:v>-1.4757472704808141</c:v>
                </c:pt>
                <c:pt idx="806">
                  <c:v>-1.7958390484383835</c:v>
                </c:pt>
                <c:pt idx="807">
                  <c:v>-2.1112515406866272</c:v>
                </c:pt>
                <c:pt idx="808">
                  <c:v>-2.4211629000959571</c:v>
                </c:pt>
                <c:pt idx="809">
                  <c:v>-2.7247656134337905</c:v>
                </c:pt>
                <c:pt idx="810">
                  <c:v>-3.0212686054425757</c:v>
                </c:pt>
                <c:pt idx="811">
                  <c:v>-3.3098993000859087</c:v>
                </c:pt>
                <c:pt idx="812">
                  <c:v>-3.5899056335959001</c:v>
                </c:pt>
                <c:pt idx="813">
                  <c:v>-3.8605580140628071</c:v>
                </c:pt>
                <c:pt idx="814">
                  <c:v>-4.1211512224917408</c:v>
                </c:pt>
                <c:pt idx="815">
                  <c:v>-4.3710062503239477</c:v>
                </c:pt>
                <c:pt idx="816">
                  <c:v>-4.6094720686964639</c:v>
                </c:pt>
                <c:pt idx="817">
                  <c:v>-4.8359273247651657</c:v>
                </c:pt>
                <c:pt idx="818">
                  <c:v>-5.0497819607276755</c:v>
                </c:pt>
                <c:pt idx="819">
                  <c:v>-5.2504787512898643</c:v>
                </c:pt>
                <c:pt idx="820">
                  <c:v>-5.4374947555875419</c:v>
                </c:pt>
                <c:pt idx="821">
                  <c:v>-5.6103426797749831</c:v>
                </c:pt>
                <c:pt idx="822">
                  <c:v>-5.7685721467305262</c:v>
                </c:pt>
                <c:pt idx="823">
                  <c:v>-5.9117708695704518</c:v>
                </c:pt>
                <c:pt idx="824">
                  <c:v>-6.0395657259186262</c:v>
                </c:pt>
                <c:pt idx="825">
                  <c:v>-6.1516237301158085</c:v>
                </c:pt>
                <c:pt idx="826">
                  <c:v>-6.2476529008641055</c:v>
                </c:pt>
                <c:pt idx="827">
                  <c:v>-6.3274030220170649</c:v>
                </c:pt>
                <c:pt idx="828">
                  <c:v>-6.3906662945494155</c:v>
                </c:pt>
                <c:pt idx="829">
                  <c:v>-6.4372778780090352</c:v>
                </c:pt>
                <c:pt idx="830">
                  <c:v>-6.4671163200162436</c:v>
                </c:pt>
                <c:pt idx="831">
                  <c:v>-6.4801038727411395</c:v>
                </c:pt>
                <c:pt idx="832">
                  <c:v>-6.4762066954711379</c:v>
                </c:pt>
                <c:pt idx="833">
                  <c:v>-6.4554349427970896</c:v>
                </c:pt>
                <c:pt idx="834">
                  <c:v>-6.4178427381442873</c:v>
                </c:pt>
                <c:pt idx="835">
                  <c:v>-6.3635280327560677</c:v>
                </c:pt>
                <c:pt idx="836">
                  <c:v>-6.292632350464948</c:v>
                </c:pt>
                <c:pt idx="837">
                  <c:v>-6.2053404189352994</c:v>
                </c:pt>
                <c:pt idx="838">
                  <c:v>-6.1018796883320254</c:v>
                </c:pt>
                <c:pt idx="839">
                  <c:v>-5.9825197386704385</c:v>
                </c:pt>
                <c:pt idx="840">
                  <c:v>-5.8475715773906245</c:v>
                </c:pt>
                <c:pt idx="841">
                  <c:v>-5.6973868289922676</c:v>
                </c:pt>
                <c:pt idx="842">
                  <c:v>-5.5323568188244225</c:v>
                </c:pt>
                <c:pt idx="843">
                  <c:v>-5.352911553446801</c:v>
                </c:pt>
                <c:pt idx="844">
                  <c:v>-5.1595186001847111</c:v>
                </c:pt>
                <c:pt idx="845">
                  <c:v>-4.95268186883448</c:v>
                </c:pt>
                <c:pt idx="846">
                  <c:v>-4.7329402986521147</c:v>
                </c:pt>
                <c:pt idx="847">
                  <c:v>-4.5008664540799108</c:v>
                </c:pt>
                <c:pt idx="848">
                  <c:v>-4.2570650328662696</c:v>
                </c:pt>
                <c:pt idx="849">
                  <c:v>-4.0021712904396116</c:v>
                </c:pt>
                <c:pt idx="850">
                  <c:v>-3.7368493846765944</c:v>
                </c:pt>
                <c:pt idx="851">
                  <c:v>-3.4617906453490992</c:v>
                </c:pt>
                <c:pt idx="852">
                  <c:v>-3.1777117727800541</c:v>
                </c:pt>
                <c:pt idx="853">
                  <c:v>-2.8853529703939746</c:v>
                </c:pt>
                <c:pt idx="854">
                  <c:v>-2.5854760160149564</c:v>
                </c:pt>
                <c:pt idx="855">
                  <c:v>-2.2788622769649454</c:v>
                </c:pt>
                <c:pt idx="856">
                  <c:v>-1.9663106741096852</c:v>
                </c:pt>
                <c:pt idx="857">
                  <c:v>-1.6486356001697136</c:v>
                </c:pt>
                <c:pt idx="858">
                  <c:v>-1.3266647977182833</c:v>
                </c:pt>
                <c:pt idx="859">
                  <c:v>-1.0012372023903942</c:v>
                </c:pt>
                <c:pt idx="860">
                  <c:v>-0.6732007569340116</c:v>
                </c:pt>
                <c:pt idx="861">
                  <c:v>-0.34341020178497372</c:v>
                </c:pt>
                <c:pt idx="862">
                  <c:v>-1.2724847933985596E-2</c:v>
                </c:pt>
                <c:pt idx="863">
                  <c:v>0.31799366211735913</c:v>
                </c:pt>
                <c:pt idx="864">
                  <c:v>0.6478835994743174</c:v>
                </c:pt>
                <c:pt idx="865">
                  <c:v>0.97608539419368545</c:v>
                </c:pt>
                <c:pt idx="866">
                  <c:v>1.3017438750008181</c:v>
                </c:pt>
                <c:pt idx="867">
                  <c:v>1.624010497547264</c:v>
                </c:pt>
                <c:pt idx="868">
                  <c:v>1.9420455554001506</c:v>
                </c:pt>
                <c:pt idx="869">
                  <c:v>2.2550203680031089</c:v>
                </c:pt>
                <c:pt idx="870">
                  <c:v>2.5621194399098663</c:v>
                </c:pt>
                <c:pt idx="871">
                  <c:v>2.862542585658042</c:v>
                </c:pt>
                <c:pt idx="872">
                  <c:v>3.1555070147540532</c:v>
                </c:pt>
                <c:pt idx="873">
                  <c:v>3.4402493713375946</c:v>
                </c:pt>
                <c:pt idx="874">
                  <c:v>3.7160277231936423</c:v>
                </c:pt>
                <c:pt idx="875">
                  <c:v>3.9821234949570772</c:v>
                </c:pt>
                <c:pt idx="876">
                  <c:v>4.2378433404490421</c:v>
                </c:pt>
                <c:pt idx="877">
                  <c:v>4.4825209492778617</c:v>
                </c:pt>
                <c:pt idx="878">
                  <c:v>4.7155187829982665</c:v>
                </c:pt>
                <c:pt idx="879">
                  <c:v>4.9362297362920211</c:v>
                </c:pt>
                <c:pt idx="880">
                  <c:v>5.1440787188647024</c:v>
                </c:pt>
                <c:pt idx="881">
                  <c:v>5.3385241539085397</c:v>
                </c:pt>
                <c:pt idx="882">
                  <c:v>5.5190593892609492</c:v>
                </c:pt>
                <c:pt idx="883">
                  <c:v>5.6852140175361878</c:v>
                </c:pt>
                <c:pt idx="884">
                  <c:v>5.8365551018429898</c:v>
                </c:pt>
                <c:pt idx="885">
                  <c:v>5.9726883038471277</c:v>
                </c:pt>
                <c:pt idx="886">
                  <c:v>6.0932589112819926</c:v>
                </c:pt>
                <c:pt idx="887">
                  <c:v>6.1979527621840358</c:v>
                </c:pt>
                <c:pt idx="888">
                  <c:v>6.2864970634862791</c:v>
                </c:pt>
                <c:pt idx="889">
                  <c:v>6.3586611018133166</c:v>
                </c:pt>
                <c:pt idx="890">
                  <c:v>6.4142568446440524</c:v>
                </c:pt>
                <c:pt idx="891">
                  <c:v>6.4531394302374103</c:v>
                </c:pt>
                <c:pt idx="892">
                  <c:v>6.4752075451011377</c:v>
                </c:pt>
                <c:pt idx="893">
                  <c:v>6.4804036879725428</c:v>
                </c:pt>
                <c:pt idx="894">
                  <c:v>6.4687143196407524</c:v>
                </c:pt>
                <c:pt idx="895">
                  <c:v>6.4401698982383877</c:v>
                </c:pt>
                <c:pt idx="896">
                  <c:v>6.3948447998609979</c:v>
                </c:pt>
                <c:pt idx="897">
                  <c:v>6.3328571247842849</c:v>
                </c:pt>
                <c:pt idx="898">
                  <c:v>6.2543683897326092</c:v>
                </c:pt>
                <c:pt idx="899">
                  <c:v>6.1595831070319633</c:v>
                </c:pt>
                <c:pt idx="900">
                  <c:v>6.0487482517177709</c:v>
                </c:pt>
                <c:pt idx="901">
                  <c:v>5.9221526180238957</c:v>
                </c:pt>
                <c:pt idx="902">
                  <c:v>5.7801260668750292</c:v>
                </c:pt>
                <c:pt idx="903">
                  <c:v>5.6230386664147778</c:v>
                </c:pt>
                <c:pt idx="904">
                  <c:v>5.4512997277217563</c:v>
                </c:pt>
                <c:pt idx="905">
                  <c:v>5.2653567383181548</c:v>
                </c:pt>
                <c:pt idx="906">
                  <c:v>5.06569419617579</c:v>
                </c:pt>
                <c:pt idx="907">
                  <c:v>4.8528323472888859</c:v>
                </c:pt>
                <c:pt idx="908">
                  <c:v>4.6273258301241631</c:v>
                </c:pt>
                <c:pt idx="909">
                  <c:v>4.3897622304220798</c:v>
                </c:pt>
                <c:pt idx="910">
                  <c:v>4.140760550182085</c:v>
                </c:pt>
                <c:pt idx="911">
                  <c:v>3.8809695947647991</c:v>
                </c:pt>
                <c:pt idx="912">
                  <c:v>3.6110662823519517</c:v>
                </c:pt>
                <c:pt idx="913">
                  <c:v>3.3317538801526432</c:v>
                </c:pt>
                <c:pt idx="914">
                  <c:v>3.0437601719464586</c:v>
                </c:pt>
                <c:pt idx="915">
                  <c:v>2.7478355617561374</c:v>
                </c:pt>
                <c:pt idx="916">
                  <c:v>2.4447511185681687</c:v>
                </c:pt>
                <c:pt idx="917">
                  <c:v>2.1352965672231283</c:v>
                </c:pt>
                <c:pt idx="918">
                  <c:v>1.820278230682568</c:v>
                </c:pt>
                <c:pt idx="919">
                  <c:v>1.5005169290535998</c:v>
                </c:pt>
                <c:pt idx="920">
                  <c:v>1.1768458408385019</c:v>
                </c:pt>
                <c:pt idx="921">
                  <c:v>0.85010833198235058</c:v>
                </c:pt>
                <c:pt idx="922">
                  <c:v>0.52115575837866179</c:v>
                </c:pt>
                <c:pt idx="923">
                  <c:v>0.19084524755096627</c:v>
                </c:pt>
                <c:pt idx="924">
                  <c:v>-0.13996253470001427</c:v>
                </c:pt>
                <c:pt idx="925">
                  <c:v>-0.47040562686990101</c:v>
                </c:pt>
                <c:pt idx="926">
                  <c:v>-0.79962301769995547</c:v>
                </c:pt>
                <c:pt idx="927">
                  <c:v>-1.1267568896521831</c:v>
                </c:pt>
                <c:pt idx="928">
                  <c:v>-1.4509548540593762</c:v>
                </c:pt>
                <c:pt idx="929">
                  <c:v>-1.7713721721341786</c:v>
                </c:pt>
                <c:pt idx="930">
                  <c:v>-2.0871739560392903</c:v>
                </c:pt>
                <c:pt idx="931">
                  <c:v>-2.3975373442960124</c:v>
                </c:pt>
                <c:pt idx="932">
                  <c:v>-2.7016536458550386</c:v>
                </c:pt>
                <c:pt idx="933">
                  <c:v>-2.9987304472381311</c:v>
                </c:pt>
                <c:pt idx="934">
                  <c:v>-3.2879936772775271</c:v>
                </c:pt>
                <c:pt idx="935">
                  <c:v>-3.5686896240532087</c:v>
                </c:pt>
                <c:pt idx="936">
                  <c:v>-3.8400868987818031</c:v>
                </c:pt>
                <c:pt idx="937">
                  <c:v>-4.101478341550612</c:v>
                </c:pt>
                <c:pt idx="938">
                  <c:v>-4.3521828639019944</c:v>
                </c:pt>
                <c:pt idx="939">
                  <c:v>-4.5915472235063897</c:v>
                </c:pt>
                <c:pt idx="940">
                  <c:v>-4.8189477262595135</c:v>
                </c:pt>
                <c:pt idx="941">
                  <c:v>-5.0337918513953097</c:v>
                </c:pt>
                <c:pt idx="942">
                  <c:v>-5.2355197953823929</c:v>
                </c:pt>
                <c:pt idx="943">
                  <c:v>-5.4236059305574722</c:v>
                </c:pt>
                <c:pt idx="944">
                  <c:v>-5.5975601747105221</c:v>
                </c:pt>
                <c:pt idx="945">
                  <c:v>-5.7569292680672461</c:v>
                </c:pt>
                <c:pt idx="946">
                  <c:v>-5.9012979543001434</c:v>
                </c:pt>
                <c:pt idx="947">
                  <c:v>-6.030290062542897</c:v>
                </c:pt>
                <c:pt idx="948">
                  <c:v>-6.1435694875517086</c:v>
                </c:pt>
                <c:pt idx="949">
                  <c:v>-6.2408410654581932</c:v>
                </c:pt>
                <c:pt idx="950">
                  <c:v>-6.321851342867796</c:v>
                </c:pt>
                <c:pt idx="951">
                  <c:v>-6.3863892372587658</c:v>
                </c:pt>
                <c:pt idx="952">
                  <c:v>-6.434286586989681</c:v>
                </c:pt>
                <c:pt idx="953">
                  <c:v>-6.4654185894560481</c:v>
                </c:pt>
                <c:pt idx="954">
                  <c:v>-6.4797041262944495</c:v>
                </c:pt>
                <c:pt idx="955">
                  <c:v>-6.4771059747242621</c:v>
                </c:pt>
                <c:pt idx="956">
                  <c:v>-6.45763090456333</c:v>
                </c:pt>
                <c:pt idx="957">
                  <c:v>-6.4213296605702999</c:v>
                </c:pt>
                <c:pt idx="958">
                  <c:v>-6.3682968302228016</c:v>
                </c:pt>
                <c:pt idx="959">
                  <c:v>-6.2986705972702755</c:v>
                </c:pt>
                <c:pt idx="960">
                  <c:v>-6.2126323816610274</c:v>
                </c:pt>
                <c:pt idx="961">
                  <c:v>-6.1104063668473154</c:v>
                </c:pt>
                <c:pt idx="962">
                  <c:v>-5.9922589156371764</c:v>
                </c:pt>
                <c:pt idx="963">
                  <c:v>-5.8584978761541953</c:v>
                </c:pt>
                <c:pt idx="964">
                  <c:v>-5.709471779696381</c:v>
                </c:pt>
                <c:pt idx="965">
                  <c:v>-5.5455689326020767</c:v>
                </c:pt>
                <c:pt idx="966">
                  <c:v>-5.3672164044642763</c:v>
                </c:pt>
                <c:pt idx="967">
                  <c:v>-5.1748789153469765</c:v>
                </c:pt>
                <c:pt idx="968">
                  <c:v>-4.969057624897351</c:v>
                </c:pt>
                <c:pt idx="969">
                  <c:v>-4.7502888265112206</c:v>
                </c:pt>
                <c:pt idx="970">
                  <c:v>-4.5191425499524112</c:v>
                </c:pt>
                <c:pt idx="971">
                  <c:v>-4.2762210760753812</c:v>
                </c:pt>
                <c:pt idx="972">
                  <c:v>-4.0221573674907756</c:v>
                </c:pt>
                <c:pt idx="973">
                  <c:v>-3.7576134193195934</c:v>
                </c:pt>
                <c:pt idx="974">
                  <c:v>-3.4832785342662733</c:v>
                </c:pt>
                <c:pt idx="975">
                  <c:v>-3.1998675265598324</c:v>
                </c:pt>
                <c:pt idx="976">
                  <c:v>-2.9081188594185048</c:v>
                </c:pt>
                <c:pt idx="977">
                  <c:v>-2.6087927208814703</c:v>
                </c:pt>
                <c:pt idx="978">
                  <c:v>-2.3026690430511429</c:v>
                </c:pt>
                <c:pt idx="979">
                  <c:v>-1.9905454698768923</c:v>
                </c:pt>
                <c:pt idx="980">
                  <c:v>-1.6732352787928046</c:v>
                </c:pt>
                <c:pt idx="981">
                  <c:v>-1.3515652616233864</c:v>
                </c:pt>
                <c:pt idx="982">
                  <c:v>-1.0263735702711003</c:v>
                </c:pt>
                <c:pt idx="983">
                  <c:v>-0.6985075328055802</c:v>
                </c:pt>
                <c:pt idx="984">
                  <c:v>-0.36882144564307323</c:v>
                </c:pt>
                <c:pt idx="985">
                  <c:v>-3.8174347569411696E-2</c:v>
                </c:pt>
                <c:pt idx="986">
                  <c:v>0.29257221859350196</c:v>
                </c:pt>
                <c:pt idx="987">
                  <c:v>0.62255645084771372</c:v>
                </c:pt>
                <c:pt idx="988">
                  <c:v>0.95091853355230571</c:v>
                </c:pt>
                <c:pt idx="989">
                  <c:v>1.276802877782433</c:v>
                </c:pt>
                <c:pt idx="990">
                  <c:v>1.5993603506733458</c:v>
                </c:pt>
                <c:pt idx="991">
                  <c:v>1.9177504879450733</c:v>
                </c:pt>
                <c:pt idx="992">
                  <c:v>2.2311436838378755</c:v>
                </c:pt>
                <c:pt idx="993">
                  <c:v>2.5387233527532098</c:v>
                </c:pt>
                <c:pt idx="994">
                  <c:v>2.8396880569731406</c:v>
                </c:pt>
                <c:pt idx="995">
                  <c:v>3.1332535949059683</c:v>
                </c:pt>
                <c:pt idx="996">
                  <c:v>3.4186550444251114</c:v>
                </c:pt>
                <c:pt idx="997">
                  <c:v>3.6951487559664775</c:v>
                </c:pt>
                <c:pt idx="998">
                  <c:v>3.9620142902032853</c:v>
                </c:pt>
                <c:pt idx="999">
                  <c:v>4.2185562952447366</c:v>
                </c:pt>
                <c:pt idx="1000">
                  <c:v>4.4641063184573655</c:v>
                </c:pt>
                <c:pt idx="1001">
                  <c:v>4.6980245482111229</c:v>
                </c:pt>
                <c:pt idx="1002">
                  <c:v>4.9197014809782829</c:v>
                </c:pt>
                <c:pt idx="1003">
                  <c:v>5.128559509485541</c:v>
                </c:pt>
                <c:pt idx="1004">
                  <c:v>5.3240544277256703</c:v>
                </c:pt>
                <c:pt idx="1005">
                  <c:v>5.5056768489724695</c:v>
                </c:pt>
                <c:pt idx="1006">
                  <c:v>5.6729535330459395</c:v>
                </c:pt>
                <c:pt idx="1007">
                  <c:v>5.8254486193911479</c:v>
                </c:pt>
                <c:pt idx="1008">
                  <c:v>5.9627647627837952</c:v>
                </c:pt>
                <c:pt idx="1009">
                  <c:v>6.0845441686415827</c:v>
                </c:pt>
                <c:pt idx="1010">
                  <c:v>6.1904695253328788</c:v>
                </c:pt>
                <c:pt idx="1011">
                  <c:v>6.2802648309424081</c:v>
                </c:pt>
                <c:pt idx="1012">
                  <c:v>6.353696112451936</c:v>
                </c:pt>
                <c:pt idx="1013">
                  <c:v>6.4105720353674407</c:v>
                </c:pt>
                <c:pt idx="1014">
                  <c:v>6.4507444022847205</c:v>
                </c:pt>
                <c:pt idx="1015">
                  <c:v>6.4741085390187409</c:v>
                </c:pt>
                <c:pt idx="1016">
                  <c:v>6.4806035673588394</c:v>
                </c:pt>
                <c:pt idx="1017">
                  <c:v>6.4702125636901409</c:v>
                </c:pt>
                <c:pt idx="1018">
                  <c:v>6.4429626030802618</c:v>
                </c:pt>
                <c:pt idx="1019">
                  <c:v>6.3989246887551561</c:v>
                </c:pt>
                <c:pt idx="1020">
                  <c:v>6.3382135670598867</c:v>
                </c:pt>
                <c:pt idx="1021">
                  <c:v>6.2609874285038138</c:v>
                </c:pt>
                <c:pt idx="1022">
                  <c:v>6.1674474955572069</c:v>
                </c:pt>
                <c:pt idx="1023">
                  <c:v>6.0578374983366494</c:v>
                </c:pt>
                <c:pt idx="1024">
                  <c:v>5.9324430395559373</c:v>
                </c:pt>
                <c:pt idx="1025">
                  <c:v>5.7915908503258304</c:v>
                </c:pt>
                <c:pt idx="1026">
                  <c:v>5.6356479388414069</c:v>
                </c:pt>
                <c:pt idx="1027">
                  <c:v>5.4650206340698606</c:v>
                </c:pt>
                <c:pt idx="1028">
                  <c:v>5.2801535270335567</c:v>
                </c:pt>
                <c:pt idx="1029">
                  <c:v>5.0815283123530666</c:v>
                </c:pt>
                <c:pt idx="1030">
                  <c:v>4.8696625331355641</c:v>
                </c:pt>
                <c:pt idx="1031">
                  <c:v>4.6451082324643282</c:v>
                </c:pt>
                <c:pt idx="1032">
                  <c:v>4.408450514956729</c:v>
                </c:pt>
                <c:pt idx="1033">
                  <c:v>4.1603060222235548</c:v>
                </c:pt>
                <c:pt idx="1034">
                  <c:v>3.90132132611433</c:v>
                </c:pt>
                <c:pt idx="1035">
                  <c:v>3.6321712440002254</c:v>
                </c:pt>
                <c:pt idx="1036">
                  <c:v>3.353557080453057</c:v>
                </c:pt>
                <c:pt idx="1037">
                  <c:v>3.0662047999051989</c:v>
                </c:pt>
                <c:pt idx="1038">
                  <c:v>2.7708631350557646</c:v>
                </c:pt>
                <c:pt idx="1039">
                  <c:v>2.4683016359552612</c:v>
                </c:pt>
                <c:pt idx="1040">
                  <c:v>2.1593086648474045</c:v>
                </c:pt>
                <c:pt idx="1041">
                  <c:v>1.8446893419863948</c:v>
                </c:pt>
                <c:pt idx="1042">
                  <c:v>1.5252634478005305</c:v>
                </c:pt>
                <c:pt idx="1043">
                  <c:v>1.2018632868444938</c:v>
                </c:pt>
                <c:pt idx="1044">
                  <c:v>0.87533151912983065</c:v>
                </c:pt>
                <c:pt idx="1045">
                  <c:v>0.54651896446328674</c:v>
                </c:pt>
                <c:pt idx="1046">
                  <c:v>0.21628238553231374</c:v>
                </c:pt>
                <c:pt idx="1047">
                  <c:v>-0.11451774450105169</c:v>
                </c:pt>
                <c:pt idx="1048">
                  <c:v>-0.44501948407129249</c:v>
                </c:pt>
                <c:pt idx="1049">
                  <c:v>-0.7743616691072881</c:v>
                </c:pt>
                <c:pt idx="1050">
                  <c:v>-1.1016861569023708</c:v>
                </c:pt>
                <c:pt idx="1051">
                  <c:v>-1.4261400621173652</c:v>
                </c:pt>
                <c:pt idx="1052">
                  <c:v>-1.7468779790769298</c:v>
                </c:pt>
                <c:pt idx="1053">
                  <c:v>-2.0630641845850803</c:v>
                </c:pt>
                <c:pt idx="1054">
                  <c:v>-2.3738748155033935</c:v>
                </c:pt>
                <c:pt idx="1055">
                  <c:v>-2.6785000154323853</c:v>
                </c:pt>
                <c:pt idx="1056">
                  <c:v>-2.9761460448991635</c:v>
                </c:pt>
                <c:pt idx="1057">
                  <c:v>-3.266037349536989</c:v>
                </c:pt>
                <c:pt idx="1058">
                  <c:v>-3.5474185808995959</c:v>
                </c:pt>
                <c:pt idx="1059">
                  <c:v>-3.8195565646076028</c:v>
                </c:pt>
                <c:pt idx="1060">
                  <c:v>-4.0817422107368131</c:v>
                </c:pt>
                <c:pt idx="1061">
                  <c:v>-4.3332923614346521</c:v>
                </c:pt>
                <c:pt idx="1062">
                  <c:v>-4.573551570977112</c:v>
                </c:pt>
                <c:pt idx="1063">
                  <c:v>-4.8018938136150409</c:v>
                </c:pt>
                <c:pt idx="1064">
                  <c:v>-5.0177241147639791</c:v>
                </c:pt>
                <c:pt idx="1065">
                  <c:v>-5.2204801012823552</c:v>
                </c:pt>
                <c:pt idx="1066">
                  <c:v>-5.4096334668118073</c:v>
                </c:pt>
                <c:pt idx="1067">
                  <c:v>-5.5846913483439984</c:v>
                </c:pt>
                <c:pt idx="1068">
                  <c:v>-5.7451976104286704</c:v>
                </c:pt>
                <c:pt idx="1069">
                  <c:v>-5.8907340337107552</c:v>
                </c:pt>
                <c:pt idx="1070">
                  <c:v>-6.0209214046352706</c:v>
                </c:pt>
                <c:pt idx="1071">
                  <c:v>-6.1354205035444407</c:v>
                </c:pt>
                <c:pt idx="1072">
                  <c:v>-6.2339329885611674</c:v>
                </c:pt>
                <c:pt idx="1073">
                  <c:v>-6.3162021729488194</c:v>
                </c:pt>
                <c:pt idx="1074">
                  <c:v>-6.3820136939452636</c:v>
                </c:pt>
                <c:pt idx="1075">
                  <c:v>-6.4311960713112262</c:v>
                </c:pt>
                <c:pt idx="1076">
                  <c:v>-6.4636211541447004</c:v>
                </c:pt>
                <c:pt idx="1077">
                  <c:v>-6.4792044547888867</c:v>
                </c:pt>
                <c:pt idx="1078">
                  <c:v>-6.4779053689889814</c:v>
                </c:pt>
                <c:pt idx="1079">
                  <c:v>-6.4597272816745921</c:v>
                </c:pt>
                <c:pt idx="1080">
                  <c:v>-6.4247175581488847</c:v>
                </c:pt>
                <c:pt idx="1081">
                  <c:v>-6.3729674206767619</c:v>
                </c:pt>
                <c:pt idx="1082">
                  <c:v>-6.3046117107803479</c:v>
                </c:pt>
                <c:pt idx="1083">
                  <c:v>-6.2198285379100549</c:v>
                </c:pt>
                <c:pt idx="1084">
                  <c:v>-6.1188388153385267</c:v>
                </c:pt>
                <c:pt idx="1085">
                  <c:v>-6.0019056845623124</c:v>
                </c:pt>
                <c:pt idx="1086">
                  <c:v>-5.86933382963044</c:v>
                </c:pt>
                <c:pt idx="1087">
                  <c:v>-5.7214686832818806</c:v>
                </c:pt>
                <c:pt idx="1088">
                  <c:v>-5.5586955268482967</c:v>
                </c:pt>
                <c:pt idx="1089">
                  <c:v>-5.3814384863678635</c:v>
                </c:pt>
                <c:pt idx="1090">
                  <c:v>-5.1901594274781297</c:v>
                </c:pt>
                <c:pt idx="1091">
                  <c:v>-4.9853567519446553</c:v>
                </c:pt>
                <c:pt idx="1092">
                  <c:v>-4.767564099041218</c:v>
                </c:pt>
                <c:pt idx="1093">
                  <c:v>-4.5373489550588175</c:v>
                </c:pt>
                <c:pt idx="1094">
                  <c:v>-4.2953111746669785</c:v>
                </c:pt>
                <c:pt idx="1095">
                  <c:v>-4.0420814179024562</c:v>
                </c:pt>
                <c:pt idx="1096">
                  <c:v>-3.7783195069181814</c:v>
                </c:pt>
                <c:pt idx="1097">
                  <c:v>-3.5047127067214596</c:v>
                </c:pt>
                <c:pt idx="1098">
                  <c:v>-3.2219739344266514</c:v>
                </c:pt>
                <c:pt idx="1099">
                  <c:v>-2.9308399016555873</c:v>
                </c:pt>
                <c:pt idx="1100">
                  <c:v>-2.6320691949411006</c:v>
                </c:pt>
                <c:pt idx="1101">
                  <c:v>-2.3264402991358542</c:v>
                </c:pt>
                <c:pt idx="1102">
                  <c:v>-2.0147495689729373</c:v>
                </c:pt>
                <c:pt idx="1103">
                  <c:v>-1.6978091540610067</c:v>
                </c:pt>
                <c:pt idx="1104">
                  <c:v>-1.3764448827238338</c:v>
                </c:pt>
                <c:pt idx="1105">
                  <c:v>-1.0514941102059687</c:v>
                </c:pt>
                <c:pt idx="1106">
                  <c:v>-0.72380353683073562</c:v>
                </c:pt>
                <c:pt idx="1107">
                  <c:v>-0.39422700182185827</c:v>
                </c:pt>
                <c:pt idx="1108">
                  <c:v>-6.3623258513193059E-2</c:v>
                </c:pt>
                <c:pt idx="1109">
                  <c:v>0.26714626324018209</c:v>
                </c:pt>
                <c:pt idx="1110">
                  <c:v>0.59721970162644877</c:v>
                </c:pt>
                <c:pt idx="1111">
                  <c:v>0.92573700856652419</c:v>
                </c:pt>
                <c:pt idx="1112">
                  <c:v>1.251842190679763</c:v>
                </c:pt>
                <c:pt idx="1113">
                  <c:v>1.5746855396800319</c:v>
                </c:pt>
                <c:pt idx="1114">
                  <c:v>1.89342584640106</c:v>
                </c:pt>
                <c:pt idx="1115">
                  <c:v>2.2072325926729794</c:v>
                </c:pt>
                <c:pt idx="1116">
                  <c:v>2.515288115337253</c:v>
                </c:pt>
                <c:pt idx="1117">
                  <c:v>2.8167897367820611</c:v>
                </c:pt>
                <c:pt idx="1118">
                  <c:v>3.1109518564072327</c:v>
                </c:pt>
                <c:pt idx="1119">
                  <c:v>3.3970079976185716</c:v>
                </c:pt>
                <c:pt idx="1120">
                  <c:v>3.674212804968644</c:v>
                </c:pt>
                <c:pt idx="1121">
                  <c:v>3.9418439862848418</c:v>
                </c:pt>
                <c:pt idx="1122">
                  <c:v>4.1992041946803216</c:v>
                </c:pt>
                <c:pt idx="1123">
                  <c:v>4.4456228455924371</c:v>
                </c:pt>
                <c:pt idx="1124">
                  <c:v>4.6804578640713048</c:v>
                </c:pt>
                <c:pt idx="1125">
                  <c:v>4.9030973577802586</c:v>
                </c:pt>
                <c:pt idx="1126">
                  <c:v>5.1129612113717373</c:v>
                </c:pt>
                <c:pt idx="1127">
                  <c:v>5.3095025980326103</c:v>
                </c:pt>
                <c:pt idx="1128">
                  <c:v>5.4922094043361298</c:v>
                </c:pt>
                <c:pt idx="1129">
                  <c:v>5.6606055645923234</c:v>
                </c:pt>
                <c:pt idx="1130">
                  <c:v>5.8142523013173468</c:v>
                </c:pt>
                <c:pt idx="1131">
                  <c:v>5.9527492685082368</c:v>
                </c:pt>
                <c:pt idx="1132">
                  <c:v>6.0757355948025511</c:v>
                </c:pt>
                <c:pt idx="1133">
                  <c:v>6.1828908237832803</c:v>
                </c:pt>
                <c:pt idx="1134">
                  <c:v>6.2739357489474088</c:v>
                </c:pt>
                <c:pt idx="1135">
                  <c:v>6.3486331412349157</c:v>
                </c:pt>
                <c:pt idx="1136">
                  <c:v>6.406788367140078</c:v>
                </c:pt>
                <c:pt idx="1137">
                  <c:v>6.4482498958720988</c:v>
                </c:pt>
                <c:pt idx="1138">
                  <c:v>6.4729096941736186</c:v>
                </c:pt>
                <c:pt idx="1139">
                  <c:v>6.4807035078257531</c:v>
                </c:pt>
                <c:pt idx="1140">
                  <c:v>6.4716110290561621</c:v>
                </c:pt>
                <c:pt idx="1141">
                  <c:v>6.445655949472445</c:v>
                </c:pt>
                <c:pt idx="1142">
                  <c:v>6.4029058983126701</c:v>
                </c:pt>
                <c:pt idx="1143">
                  <c:v>6.3434722662423182</c:v>
                </c:pt>
                <c:pt idx="1144">
                  <c:v>6.2675099151072349</c:v>
                </c:pt>
                <c:pt idx="1145">
                  <c:v>6.1752167744119788</c:v>
                </c:pt>
                <c:pt idx="1146">
                  <c:v>6.0668333256120599</c:v>
                </c:pt>
                <c:pt idx="1147">
                  <c:v>5.9426419754789634</c:v>
                </c:pt>
                <c:pt idx="1148">
                  <c:v>5.8029663202835522</c:v>
                </c:pt>
                <c:pt idx="1149">
                  <c:v>5.6481703026069292</c:v>
                </c:pt>
                <c:pt idx="1150">
                  <c:v>5.4786572630426047</c:v>
                </c:pt>
                <c:pt idx="1151">
                  <c:v>5.2948688892531672</c:v>
                </c:pt>
                <c:pt idx="1152">
                  <c:v>5.0972840650775826</c:v>
                </c:pt>
                <c:pt idx="1153">
                  <c:v>4.8864176227661913</c:v>
                </c:pt>
                <c:pt idx="1154">
                  <c:v>4.6628190014903481</c:v>
                </c:pt>
                <c:pt idx="1155">
                  <c:v>4.4270708157346457</c:v>
                </c:pt>
                <c:pt idx="1156">
                  <c:v>4.179787337203865</c:v>
                </c:pt>
                <c:pt idx="1157">
                  <c:v>3.9216128942648929</c:v>
                </c:pt>
                <c:pt idx="1158">
                  <c:v>3.6532201930783557</c:v>
                </c:pt>
                <c:pt idx="1159">
                  <c:v>3.3753085647583601</c:v>
                </c:pt>
                <c:pt idx="1160">
                  <c:v>3.088602143195549</c:v>
                </c:pt>
                <c:pt idx="1161">
                  <c:v>2.7938479782212569</c:v>
                </c:pt>
                <c:pt idx="1162">
                  <c:v>2.4918140890808171</c:v>
                </c:pt>
                <c:pt idx="1163">
                  <c:v>2.1832874632628645</c:v>
                </c:pt>
                <c:pt idx="1164">
                  <c:v>1.8690720059020436</c:v>
                </c:pt>
                <c:pt idx="1165">
                  <c:v>1.5499864451015524</c:v>
                </c:pt>
                <c:pt idx="1166">
                  <c:v>1.2268621986354553</c:v>
                </c:pt>
                <c:pt idx="1167">
                  <c:v>0.90054120758492806</c:v>
                </c:pt>
                <c:pt idx="1168">
                  <c:v>0.57187374255204237</c:v>
                </c:pt>
                <c:pt idx="1169">
                  <c:v>0.24171618817468593</c:v>
                </c:pt>
                <c:pt idx="1170">
                  <c:v>-8.9071188293952941E-2</c:v>
                </c:pt>
                <c:pt idx="1171">
                  <c:v>-0.41962647851939855</c:v>
                </c:pt>
                <c:pt idx="1172">
                  <c:v>-0.74908837889652813</c:v>
                </c:pt>
                <c:pt idx="1173">
                  <c:v>-1.076598434787096</c:v>
                </c:pt>
                <c:pt idx="1174">
                  <c:v>-1.4013032773288177</c:v>
                </c:pt>
                <c:pt idx="1175">
                  <c:v>-1.7223568469985333</c:v>
                </c:pt>
                <c:pt idx="1176">
                  <c:v>-2.0389225981266228</c:v>
                </c:pt>
                <c:pt idx="1177">
                  <c:v>-2.3501756786211474</c:v>
                </c:pt>
                <c:pt idx="1178">
                  <c:v>-2.6553050792248194</c:v>
                </c:pt>
                <c:pt idx="1179">
                  <c:v>-2.9535157467038666</c:v>
                </c:pt>
                <c:pt idx="1180">
                  <c:v>-3.244030655459448</c:v>
                </c:pt>
                <c:pt idx="1181">
                  <c:v>-3.5260928321610949</c:v>
                </c:pt>
                <c:pt idx="1182">
                  <c:v>-3.7989673281452938</c:v>
                </c:pt>
                <c:pt idx="1183">
                  <c:v>-4.0619431344081294</c:v>
                </c:pt>
                <c:pt idx="1184">
                  <c:v>-4.3143350342362856</c:v>
                </c:pt>
                <c:pt idx="1185">
                  <c:v>-4.5554853886239153</c:v>
                </c:pt>
                <c:pt idx="1186">
                  <c:v>-4.784765849826905</c:v>
                </c:pt>
                <c:pt idx="1187">
                  <c:v>-5.0015789986182071</c:v>
                </c:pt>
                <c:pt idx="1188">
                  <c:v>-5.2053599009190714</c:v>
                </c:pt>
                <c:pt idx="1189">
                  <c:v>-5.3955775798278571</c:v>
                </c:pt>
                <c:pt idx="1190">
                  <c:v>-5.5717363991256761</c:v>
                </c:pt>
                <c:pt idx="1191">
                  <c:v>-5.7333773547372191</c:v>
                </c:pt>
                <c:pt idx="1192">
                  <c:v>-5.8800792707178449</c:v>
                </c:pt>
                <c:pt idx="1193">
                  <c:v>-6.0114598966681161</c:v>
                </c:pt>
                <c:pt idx="1194">
                  <c:v>-6.127176903764223</c:v>
                </c:pt>
                <c:pt idx="1195">
                  <c:v>-6.2269287767051775</c:v>
                </c:pt>
                <c:pt idx="1196">
                  <c:v>-6.3104555993792735</c:v>
                </c:pt>
                <c:pt idx="1197">
                  <c:v>-6.3775397320862206</c:v>
                </c:pt>
                <c:pt idx="1198">
                  <c:v>-6.4280063786342359</c:v>
                </c:pt>
                <c:pt idx="1199">
                  <c:v>-6.4617240417973258</c:v>
                </c:pt>
                <c:pt idx="1200">
                  <c:v>-6.4786048659399178</c:v>
                </c:pt>
                <c:pt idx="1201">
                  <c:v>-6.4786048659402793</c:v>
                </c:pt>
                <c:pt idx="1202">
                  <c:v>-6.4617240417984059</c:v>
                </c:pt>
                <c:pt idx="1203">
                  <c:v>-6.4280063786369288</c:v>
                </c:pt>
                <c:pt idx="1204">
                  <c:v>-6.3775397320869605</c:v>
                </c:pt>
                <c:pt idx="1205">
                  <c:v>-6.3104555993825047</c:v>
                </c:pt>
                <c:pt idx="1206">
                  <c:v>-6.2269287767091104</c:v>
                </c:pt>
                <c:pt idx="1207">
                  <c:v>-6.1271769037696844</c:v>
                </c:pt>
                <c:pt idx="1208">
                  <c:v>-6.0114598966750572</c:v>
                </c:pt>
                <c:pt idx="1209">
                  <c:v>-5.8800792707213327</c:v>
                </c:pt>
                <c:pt idx="1210">
                  <c:v>-5.7333773547446194</c:v>
                </c:pt>
                <c:pt idx="1211">
                  <c:v>-5.5717363991321394</c:v>
                </c:pt>
                <c:pt idx="1212">
                  <c:v>-5.3955775798364556</c:v>
                </c:pt>
                <c:pt idx="1213">
                  <c:v>-5.205359900927486</c:v>
                </c:pt>
                <c:pt idx="1214">
                  <c:v>-5.0015789986265373</c:v>
                </c:pt>
                <c:pt idx="1215">
                  <c:v>-4.7847658498377719</c:v>
                </c:pt>
                <c:pt idx="1216">
                  <c:v>-4.55548538863271</c:v>
                </c:pt>
                <c:pt idx="1217">
                  <c:v>-4.3143350342486189</c:v>
                </c:pt>
                <c:pt idx="1218">
                  <c:v>-4.0619431344185317</c:v>
                </c:pt>
                <c:pt idx="1219">
                  <c:v>-3.798967328156218</c:v>
                </c:pt>
                <c:pt idx="1220">
                  <c:v>-3.5260928321724703</c:v>
                </c:pt>
                <c:pt idx="1221">
                  <c:v>-3.2440306554717391</c:v>
                </c:pt>
                <c:pt idx="1222">
                  <c:v>-2.9535157467165098</c:v>
                </c:pt>
                <c:pt idx="1223">
                  <c:v>-2.6553050792384503</c:v>
                </c:pt>
                <c:pt idx="1224">
                  <c:v>-2.3501756786339745</c:v>
                </c:pt>
                <c:pt idx="1225">
                  <c:v>-2.0389225981397878</c:v>
                </c:pt>
                <c:pt idx="1226">
                  <c:v>-1.7223568470124313</c:v>
                </c:pt>
                <c:pt idx="1227">
                  <c:v>-1.4013032773424621</c:v>
                </c:pt>
                <c:pt idx="1228">
                  <c:v>-1.0765984348012196</c:v>
                </c:pt>
                <c:pt idx="1229">
                  <c:v>-0.74908837891058122</c:v>
                </c:pt>
                <c:pt idx="1230">
                  <c:v>-0.41962647853346569</c:v>
                </c:pt>
                <c:pt idx="1231">
                  <c:v>-8.9071188308147003E-2</c:v>
                </c:pt>
                <c:pt idx="1232">
                  <c:v>0.24171618816050594</c:v>
                </c:pt>
                <c:pt idx="1233">
                  <c:v>0.57187374253820078</c:v>
                </c:pt>
                <c:pt idx="1234">
                  <c:v>0.90054120757071987</c:v>
                </c:pt>
                <c:pt idx="1235">
                  <c:v>1.2268621986217547</c:v>
                </c:pt>
                <c:pt idx="1236">
                  <c:v>1.5499864450874008</c:v>
                </c:pt>
                <c:pt idx="1237">
                  <c:v>1.8690720058884416</c:v>
                </c:pt>
                <c:pt idx="1238">
                  <c:v>2.1832874632498402</c:v>
                </c:pt>
                <c:pt idx="1239">
                  <c:v>2.4918140890681313</c:v>
                </c:pt>
                <c:pt idx="1240">
                  <c:v>2.7938479782081203</c:v>
                </c:pt>
                <c:pt idx="1241">
                  <c:v>3.088602143182666</c:v>
                </c:pt>
                <c:pt idx="1242">
                  <c:v>3.3753085647472245</c:v>
                </c:pt>
                <c:pt idx="1243">
                  <c:v>3.6532201930661912</c:v>
                </c:pt>
                <c:pt idx="1244">
                  <c:v>3.9216128942547441</c:v>
                </c:pt>
                <c:pt idx="1245">
                  <c:v>4.1797873371913337</c:v>
                </c:pt>
                <c:pt idx="1246">
                  <c:v>4.4270708157242717</c:v>
                </c:pt>
                <c:pt idx="1247">
                  <c:v>4.6628190014804947</c:v>
                </c:pt>
                <c:pt idx="1248">
                  <c:v>4.8864176227575644</c:v>
                </c:pt>
                <c:pt idx="1249">
                  <c:v>5.0972840650695757</c:v>
                </c:pt>
                <c:pt idx="1250">
                  <c:v>5.2948688892427924</c:v>
                </c:pt>
                <c:pt idx="1251">
                  <c:v>5.4786572630365447</c:v>
                </c:pt>
                <c:pt idx="1252">
                  <c:v>5.6481703025991976</c:v>
                </c:pt>
                <c:pt idx="1253">
                  <c:v>5.8029663202796904</c:v>
                </c:pt>
                <c:pt idx="1254">
                  <c:v>5.9426419754716839</c:v>
                </c:pt>
                <c:pt idx="1255">
                  <c:v>6.0668333256062317</c:v>
                </c:pt>
                <c:pt idx="1256">
                  <c:v>6.175216774407672</c:v>
                </c:pt>
                <c:pt idx="1257">
                  <c:v>6.2675099151036262</c:v>
                </c:pt>
                <c:pt idx="1258">
                  <c:v>6.3434722662411902</c:v>
                </c:pt>
                <c:pt idx="1259">
                  <c:v>6.4029058983095943</c:v>
                </c:pt>
                <c:pt idx="1260">
                  <c:v>6.4456559494709778</c:v>
                </c:pt>
                <c:pt idx="1261">
                  <c:v>6.4716110290545101</c:v>
                </c:pt>
                <c:pt idx="1262">
                  <c:v>6.4807035078257238</c:v>
                </c:pt>
                <c:pt idx="1263">
                  <c:v>6.4729096941743132</c:v>
                </c:pt>
                <c:pt idx="1264">
                  <c:v>6.4482498958744099</c:v>
                </c:pt>
                <c:pt idx="1265">
                  <c:v>6.4067883671413259</c:v>
                </c:pt>
                <c:pt idx="1266">
                  <c:v>6.3486331412377623</c:v>
                </c:pt>
                <c:pt idx="1267">
                  <c:v>6.273935748952697</c:v>
                </c:pt>
                <c:pt idx="1268">
                  <c:v>6.1828908237866571</c:v>
                </c:pt>
                <c:pt idx="1269">
                  <c:v>6.0757355948091485</c:v>
                </c:pt>
                <c:pt idx="1270">
                  <c:v>5.9527492685113312</c:v>
                </c:pt>
                <c:pt idx="1271">
                  <c:v>5.8142523013236191</c:v>
                </c:pt>
                <c:pt idx="1272">
                  <c:v>5.660605564599237</c:v>
                </c:pt>
                <c:pt idx="1273">
                  <c:v>5.4922094043444041</c:v>
                </c:pt>
                <c:pt idx="1274">
                  <c:v>5.3095025980421813</c:v>
                </c:pt>
                <c:pt idx="1275">
                  <c:v>5.1129612113782779</c:v>
                </c:pt>
                <c:pt idx="1276">
                  <c:v>4.9030973577908723</c:v>
                </c:pt>
                <c:pt idx="1277">
                  <c:v>4.6804578640804237</c:v>
                </c:pt>
                <c:pt idx="1278">
                  <c:v>4.4456228456039391</c:v>
                </c:pt>
                <c:pt idx="1279">
                  <c:v>4.1992041946898784</c:v>
                </c:pt>
                <c:pt idx="1280">
                  <c:v>3.9418439862955394</c:v>
                </c:pt>
                <c:pt idx="1281">
                  <c:v>3.6742128049803435</c:v>
                </c:pt>
                <c:pt idx="1282">
                  <c:v>3.3970079976311029</c:v>
                </c:pt>
                <c:pt idx="1283">
                  <c:v>3.1109518564196366</c:v>
                </c:pt>
                <c:pt idx="1284">
                  <c:v>2.8167897367948038</c:v>
                </c:pt>
                <c:pt idx="1285">
                  <c:v>2.5152881153509403</c:v>
                </c:pt>
                <c:pt idx="1286">
                  <c:v>2.2072325926853549</c:v>
                </c:pt>
                <c:pt idx="1287">
                  <c:v>1.8934258464150993</c:v>
                </c:pt>
                <c:pt idx="1288">
                  <c:v>1.5746855396935071</c:v>
                </c:pt>
                <c:pt idx="1289">
                  <c:v>1.2518421906936466</c:v>
                </c:pt>
                <c:pt idx="1290">
                  <c:v>0.92573700858052088</c:v>
                </c:pt>
                <c:pt idx="1291">
                  <c:v>0.59721970164054416</c:v>
                </c:pt>
                <c:pt idx="1292">
                  <c:v>0.26714626325430568</c:v>
                </c:pt>
                <c:pt idx="1293">
                  <c:v>-6.3623258498984897E-2</c:v>
                </c:pt>
                <c:pt idx="1294">
                  <c:v>-0.39422700180796016</c:v>
                </c:pt>
                <c:pt idx="1295">
                  <c:v>-0.72380353681664023</c:v>
                </c:pt>
                <c:pt idx="1296">
                  <c:v>-1.0514941101918873</c:v>
                </c:pt>
                <c:pt idx="1297">
                  <c:v>-1.3764448827100204</c:v>
                </c:pt>
                <c:pt idx="1298">
                  <c:v>-1.6978091540468407</c:v>
                </c:pt>
                <c:pt idx="1299">
                  <c:v>-2.0147495689599975</c:v>
                </c:pt>
                <c:pt idx="1300">
                  <c:v>-2.3264402991229991</c:v>
                </c:pt>
                <c:pt idx="1301">
                  <c:v>-2.6320691949274422</c:v>
                </c:pt>
                <c:pt idx="1302">
                  <c:v>-2.9308399016425062</c:v>
                </c:pt>
                <c:pt idx="1303">
                  <c:v>-3.2219739344152338</c:v>
                </c:pt>
                <c:pt idx="1304">
                  <c:v>-3.5047127067100705</c:v>
                </c:pt>
                <c:pt idx="1305">
                  <c:v>-3.7783195069067217</c:v>
                </c:pt>
                <c:pt idx="1306">
                  <c:v>-4.0420814178908557</c:v>
                </c:pt>
                <c:pt idx="1307">
                  <c:v>-4.2953111746551658</c:v>
                </c:pt>
                <c:pt idx="1308">
                  <c:v>-4.5373489550499366</c:v>
                </c:pt>
                <c:pt idx="1309">
                  <c:v>-4.7675640990323238</c:v>
                </c:pt>
                <c:pt idx="1310">
                  <c:v>-4.985356751937057</c:v>
                </c:pt>
                <c:pt idx="1311">
                  <c:v>-5.1901594274675444</c:v>
                </c:pt>
                <c:pt idx="1312">
                  <c:v>-5.3814384863599694</c:v>
                </c:pt>
                <c:pt idx="1313">
                  <c:v>-5.5586955268394593</c:v>
                </c:pt>
                <c:pt idx="1314">
                  <c:v>-5.7214686832776103</c:v>
                </c:pt>
                <c:pt idx="1315">
                  <c:v>-5.8693338296244697</c:v>
                </c:pt>
                <c:pt idx="1316">
                  <c:v>-6.0019056845544538</c:v>
                </c:pt>
                <c:pt idx="1317">
                  <c:v>-6.1188388153355593</c:v>
                </c:pt>
                <c:pt idx="1318">
                  <c:v>-6.2198285379052134</c:v>
                </c:pt>
                <c:pt idx="1319">
                  <c:v>-6.3046117107805886</c:v>
                </c:pt>
                <c:pt idx="1320">
                  <c:v>-6.3729674206724374</c:v>
                </c:pt>
                <c:pt idx="1321">
                  <c:v>-6.4247175581461375</c:v>
                </c:pt>
                <c:pt idx="1322">
                  <c:v>-6.4597272816716513</c:v>
                </c:pt>
                <c:pt idx="1323">
                  <c:v>-6.4779053689894646</c:v>
                </c:pt>
                <c:pt idx="1324">
                  <c:v>-6.4792044547909962</c:v>
                </c:pt>
                <c:pt idx="1325">
                  <c:v>-6.4636211541457245</c:v>
                </c:pt>
                <c:pt idx="1326">
                  <c:v>-6.4311960713120735</c:v>
                </c:pt>
                <c:pt idx="1327">
                  <c:v>-6.3820136939468384</c:v>
                </c:pt>
                <c:pt idx="1328">
                  <c:v>-6.3162021729528712</c:v>
                </c:pt>
                <c:pt idx="1329">
                  <c:v>-6.2339329885641668</c:v>
                </c:pt>
                <c:pt idx="1330">
                  <c:v>-6.1354205035498675</c:v>
                </c:pt>
                <c:pt idx="1331">
                  <c:v>-6.0209214046388366</c:v>
                </c:pt>
                <c:pt idx="1332">
                  <c:v>-5.8907340337175</c:v>
                </c:pt>
                <c:pt idx="1333">
                  <c:v>-5.7451976104352385</c:v>
                </c:pt>
                <c:pt idx="1334">
                  <c:v>-5.5846913483512006</c:v>
                </c:pt>
                <c:pt idx="1335">
                  <c:v>-5.4096334668210968</c:v>
                </c:pt>
                <c:pt idx="1336">
                  <c:v>-5.2204801012899944</c:v>
                </c:pt>
                <c:pt idx="1337">
                  <c:v>-5.0177241147729443</c:v>
                </c:pt>
                <c:pt idx="1338">
                  <c:v>-4.8018938136238791</c:v>
                </c:pt>
                <c:pt idx="1339">
                  <c:v>-4.5735515709877967</c:v>
                </c:pt>
                <c:pt idx="1340">
                  <c:v>-4.3332923614445749</c:v>
                </c:pt>
                <c:pt idx="1341">
                  <c:v>-4.0817422107483852</c:v>
                </c:pt>
                <c:pt idx="1342">
                  <c:v>-3.8195565646195413</c:v>
                </c:pt>
                <c:pt idx="1343">
                  <c:v>-3.547418580910449</c:v>
                </c:pt>
                <c:pt idx="1344">
                  <c:v>-3.2660373495501109</c:v>
                </c:pt>
                <c:pt idx="1345">
                  <c:v>-2.9761460449112853</c:v>
                </c:pt>
                <c:pt idx="1346">
                  <c:v>-2.678500015445973</c:v>
                </c:pt>
                <c:pt idx="1347">
                  <c:v>-2.3738748155155585</c:v>
                </c:pt>
                <c:pt idx="1348">
                  <c:v>-2.0630641845985127</c:v>
                </c:pt>
                <c:pt idx="1349">
                  <c:v>-1.7468779790906022</c:v>
                </c:pt>
                <c:pt idx="1350">
                  <c:v>-1.426140062131376</c:v>
                </c:pt>
                <c:pt idx="1351">
                  <c:v>-1.1016861569165788</c:v>
                </c:pt>
                <c:pt idx="1352">
                  <c:v>-0.7743616691209888</c:v>
                </c:pt>
                <c:pt idx="1353">
                  <c:v>-0.44501948408552888</c:v>
                </c:pt>
                <c:pt idx="1354">
                  <c:v>-0.11451774451514708</c:v>
                </c:pt>
                <c:pt idx="1355">
                  <c:v>0.21628238551828885</c:v>
                </c:pt>
                <c:pt idx="1356">
                  <c:v>0.54651896444907855</c:v>
                </c:pt>
                <c:pt idx="1357">
                  <c:v>0.87533151911566476</c:v>
                </c:pt>
                <c:pt idx="1358">
                  <c:v>1.2018632868305537</c:v>
                </c:pt>
                <c:pt idx="1359">
                  <c:v>1.5252634477869706</c:v>
                </c:pt>
                <c:pt idx="1360">
                  <c:v>1.844689341973385</c:v>
                </c:pt>
                <c:pt idx="1361">
                  <c:v>2.1593086648335205</c:v>
                </c:pt>
                <c:pt idx="1362">
                  <c:v>2.4683016359425474</c:v>
                </c:pt>
                <c:pt idx="1363">
                  <c:v>2.7708631350422048</c:v>
                </c:pt>
                <c:pt idx="1364">
                  <c:v>3.0662047998931334</c:v>
                </c:pt>
                <c:pt idx="1365">
                  <c:v>3.3535570804409636</c:v>
                </c:pt>
                <c:pt idx="1366">
                  <c:v>3.6321712439890339</c:v>
                </c:pt>
                <c:pt idx="1367">
                  <c:v>3.9013213261019546</c:v>
                </c:pt>
                <c:pt idx="1368">
                  <c:v>4.1603060222132653</c:v>
                </c:pt>
                <c:pt idx="1369">
                  <c:v>4.4084505149463675</c:v>
                </c:pt>
                <c:pt idx="1370">
                  <c:v>4.6451082324544615</c:v>
                </c:pt>
                <c:pt idx="1371">
                  <c:v>4.8696625331276149</c:v>
                </c:pt>
                <c:pt idx="1372">
                  <c:v>5.0815283123421846</c:v>
                </c:pt>
                <c:pt idx="1373">
                  <c:v>5.2801535270260729</c:v>
                </c:pt>
                <c:pt idx="1374">
                  <c:v>5.4650206340622631</c:v>
                </c:pt>
                <c:pt idx="1375">
                  <c:v>5.6356479388344232</c:v>
                </c:pt>
                <c:pt idx="1376">
                  <c:v>5.791590850321108</c:v>
                </c:pt>
                <c:pt idx="1377">
                  <c:v>5.9324430395486152</c:v>
                </c:pt>
                <c:pt idx="1378">
                  <c:v>6.0578374983316241</c:v>
                </c:pt>
                <c:pt idx="1379">
                  <c:v>6.1674474955511318</c:v>
                </c:pt>
                <c:pt idx="1380">
                  <c:v>6.2609874285036495</c:v>
                </c:pt>
                <c:pt idx="1381">
                  <c:v>6.3382135670560702</c:v>
                </c:pt>
                <c:pt idx="1382">
                  <c:v>6.398924688752027</c:v>
                </c:pt>
                <c:pt idx="1383">
                  <c:v>6.4429626030787368</c:v>
                </c:pt>
                <c:pt idx="1384">
                  <c:v>6.4702125636875332</c:v>
                </c:pt>
                <c:pt idx="1385">
                  <c:v>6.4806035673623628</c:v>
                </c:pt>
                <c:pt idx="1386">
                  <c:v>6.4741085390184772</c:v>
                </c:pt>
                <c:pt idx="1387">
                  <c:v>6.450744402286074</c:v>
                </c:pt>
                <c:pt idx="1388">
                  <c:v>6.410572035368622</c:v>
                </c:pt>
                <c:pt idx="1389">
                  <c:v>6.3536961124529618</c:v>
                </c:pt>
                <c:pt idx="1390">
                  <c:v>6.2802648309459252</c:v>
                </c:pt>
                <c:pt idx="1391">
                  <c:v>6.1904695253396511</c:v>
                </c:pt>
                <c:pt idx="1392">
                  <c:v>6.0845441686464383</c:v>
                </c:pt>
                <c:pt idx="1393">
                  <c:v>5.9627647627868612</c:v>
                </c:pt>
                <c:pt idx="1394">
                  <c:v>5.8254486193989772</c:v>
                </c:pt>
                <c:pt idx="1395">
                  <c:v>5.6729535330520005</c:v>
                </c:pt>
                <c:pt idx="1396">
                  <c:v>5.5056768489829855</c:v>
                </c:pt>
                <c:pt idx="1397">
                  <c:v>5.3240544277321957</c:v>
                </c:pt>
                <c:pt idx="1398">
                  <c:v>5.1285595094920531</c:v>
                </c:pt>
                <c:pt idx="1399">
                  <c:v>4.9197014809875572</c:v>
                </c:pt>
                <c:pt idx="1400">
                  <c:v>4.6980245482215679</c:v>
                </c:pt>
                <c:pt idx="1401">
                  <c:v>4.4641063184688683</c:v>
                </c:pt>
                <c:pt idx="1402">
                  <c:v>4.2185562952542934</c:v>
                </c:pt>
                <c:pt idx="1403">
                  <c:v>3.962014290214519</c:v>
                </c:pt>
                <c:pt idx="1404">
                  <c:v>3.6951487559766405</c:v>
                </c:pt>
                <c:pt idx="1405">
                  <c:v>3.4186550444372759</c:v>
                </c:pt>
                <c:pt idx="1406">
                  <c:v>3.1332535949189357</c:v>
                </c:pt>
                <c:pt idx="1407">
                  <c:v>2.8396880569852345</c:v>
                </c:pt>
                <c:pt idx="1408">
                  <c:v>2.5387233527657691</c:v>
                </c:pt>
                <c:pt idx="1409">
                  <c:v>2.2311436838514491</c:v>
                </c:pt>
                <c:pt idx="1410">
                  <c:v>1.9177504879591405</c:v>
                </c:pt>
                <c:pt idx="1411">
                  <c:v>1.5993603506873284</c:v>
                </c:pt>
                <c:pt idx="1412">
                  <c:v>1.2768028777961054</c:v>
                </c:pt>
                <c:pt idx="1413">
                  <c:v>0.95091853356648581</c:v>
                </c:pt>
                <c:pt idx="1414">
                  <c:v>0.62255645086230238</c:v>
                </c:pt>
                <c:pt idx="1415">
                  <c:v>0.29257221860811888</c:v>
                </c:pt>
                <c:pt idx="1416">
                  <c:v>-3.8174347554724299E-2</c:v>
                </c:pt>
                <c:pt idx="1417">
                  <c:v>-0.36882144562817443</c:v>
                </c:pt>
                <c:pt idx="1418">
                  <c:v>-0.69850753279093503</c:v>
                </c:pt>
                <c:pt idx="1419">
                  <c:v>-1.026373570256681</c:v>
                </c:pt>
                <c:pt idx="1420">
                  <c:v>-1.3515652616085441</c:v>
                </c:pt>
                <c:pt idx="1421">
                  <c:v>-1.6732352787782159</c:v>
                </c:pt>
                <c:pt idx="1422">
                  <c:v>-1.9905454698618381</c:v>
                </c:pt>
                <c:pt idx="1423">
                  <c:v>-2.3026690430374419</c:v>
                </c:pt>
                <c:pt idx="1424">
                  <c:v>-2.6087927208673749</c:v>
                </c:pt>
                <c:pt idx="1425">
                  <c:v>-2.9081188594050857</c:v>
                </c:pt>
                <c:pt idx="1426">
                  <c:v>-3.1998675265472314</c:v>
                </c:pt>
                <c:pt idx="1427">
                  <c:v>-3.4832785342521211</c:v>
                </c:pt>
                <c:pt idx="1428">
                  <c:v>-3.7576134193072881</c:v>
                </c:pt>
                <c:pt idx="1429">
                  <c:v>-4.0221573674783579</c:v>
                </c:pt>
                <c:pt idx="1430">
                  <c:v>-4.2762210760633712</c:v>
                </c:pt>
                <c:pt idx="1431">
                  <c:v>-4.5191425499408675</c:v>
                </c:pt>
                <c:pt idx="1432">
                  <c:v>-4.7502888265001699</c:v>
                </c:pt>
                <c:pt idx="1433">
                  <c:v>-4.9690576248861174</c:v>
                </c:pt>
                <c:pt idx="1434">
                  <c:v>-5.1748789153384491</c:v>
                </c:pt>
                <c:pt idx="1435">
                  <c:v>-5.3672164044564532</c:v>
                </c:pt>
                <c:pt idx="1436">
                  <c:v>-5.545568932592583</c:v>
                </c:pt>
                <c:pt idx="1437">
                  <c:v>-5.7094717796882968</c:v>
                </c:pt>
                <c:pt idx="1438">
                  <c:v>-5.8584978761451172</c:v>
                </c:pt>
                <c:pt idx="1439">
                  <c:v>-5.9922589156320871</c:v>
                </c:pt>
                <c:pt idx="1440">
                  <c:v>-6.1104063668412838</c:v>
                </c:pt>
                <c:pt idx="1441">
                  <c:v>-6.2126323816548616</c:v>
                </c:pt>
                <c:pt idx="1442">
                  <c:v>-6.2986705972657013</c:v>
                </c:pt>
                <c:pt idx="1443">
                  <c:v>-6.3682968302207792</c:v>
                </c:pt>
                <c:pt idx="1444">
                  <c:v>-6.4213296605681851</c:v>
                </c:pt>
                <c:pt idx="1445">
                  <c:v>-6.4576309045611078</c:v>
                </c:pt>
                <c:pt idx="1446">
                  <c:v>-6.4771059747219351</c:v>
                </c:pt>
                <c:pt idx="1447">
                  <c:v>-6.4797041262929254</c:v>
                </c:pt>
                <c:pt idx="1448">
                  <c:v>-6.4654185894580358</c:v>
                </c:pt>
                <c:pt idx="1449">
                  <c:v>-6.4342865869897929</c:v>
                </c:pt>
                <c:pt idx="1450">
                  <c:v>-6.3863892372623603</c:v>
                </c:pt>
                <c:pt idx="1451">
                  <c:v>-6.321851342869544</c:v>
                </c:pt>
                <c:pt idx="1452">
                  <c:v>-6.2408410654624999</c:v>
                </c:pt>
                <c:pt idx="1453">
                  <c:v>-6.143569487556797</c:v>
                </c:pt>
                <c:pt idx="1454">
                  <c:v>-6.0302900625479232</c:v>
                </c:pt>
                <c:pt idx="1455">
                  <c:v>-5.9012979543043373</c:v>
                </c:pt>
                <c:pt idx="1456">
                  <c:v>-5.7569292680723052</c:v>
                </c:pt>
                <c:pt idx="1457">
                  <c:v>-5.5975601747210364</c:v>
                </c:pt>
                <c:pt idx="1458">
                  <c:v>-5.4236059305648432</c:v>
                </c:pt>
                <c:pt idx="1459">
                  <c:v>-5.2355197953926966</c:v>
                </c:pt>
                <c:pt idx="1460">
                  <c:v>-5.033791851404148</c:v>
                </c:pt>
                <c:pt idx="1461">
                  <c:v>-4.8189477262684495</c:v>
                </c:pt>
                <c:pt idx="1462">
                  <c:v>-4.5915472235198642</c:v>
                </c:pt>
                <c:pt idx="1463">
                  <c:v>-4.3521828639134821</c:v>
                </c:pt>
                <c:pt idx="1464">
                  <c:v>-4.1014783415616201</c:v>
                </c:pt>
                <c:pt idx="1465">
                  <c:v>-3.8400868987950951</c:v>
                </c:pt>
                <c:pt idx="1466">
                  <c:v>-3.5686896240655424</c:v>
                </c:pt>
                <c:pt idx="1467">
                  <c:v>-3.2879936772922993</c:v>
                </c:pt>
                <c:pt idx="1468">
                  <c:v>-2.9987304472532275</c:v>
                </c:pt>
                <c:pt idx="1469">
                  <c:v>-2.7016536458693734</c:v>
                </c:pt>
                <c:pt idx="1470">
                  <c:v>-2.3975373443111367</c:v>
                </c:pt>
                <c:pt idx="1471">
                  <c:v>-2.0871739560548237</c:v>
                </c:pt>
                <c:pt idx="1472">
                  <c:v>-1.771372172150036</c:v>
                </c:pt>
                <c:pt idx="1473">
                  <c:v>-1.4509548540758961</c:v>
                </c:pt>
                <c:pt idx="1474">
                  <c:v>-1.1267568896683788</c:v>
                </c:pt>
                <c:pt idx="1475">
                  <c:v>-0.79962301771655986</c:v>
                </c:pt>
                <c:pt idx="1476">
                  <c:v>-0.47040562688658999</c:v>
                </c:pt>
                <c:pt idx="1477">
                  <c:v>-0.13996253471699921</c:v>
                </c:pt>
                <c:pt idx="1478">
                  <c:v>0.1908452475340095</c:v>
                </c:pt>
                <c:pt idx="1479">
                  <c:v>0.52115575836166284</c:v>
                </c:pt>
                <c:pt idx="1480">
                  <c:v>0.85010833196550661</c:v>
                </c:pt>
                <c:pt idx="1481">
                  <c:v>1.1768458408210378</c:v>
                </c:pt>
                <c:pt idx="1482">
                  <c:v>1.5005169290373479</c:v>
                </c:pt>
                <c:pt idx="1483">
                  <c:v>1.8202782306658933</c:v>
                </c:pt>
                <c:pt idx="1484">
                  <c:v>2.1352965672066082</c:v>
                </c:pt>
                <c:pt idx="1485">
                  <c:v>2.44475111855155</c:v>
                </c:pt>
                <c:pt idx="1486">
                  <c:v>2.7478355617400831</c:v>
                </c:pt>
                <c:pt idx="1487">
                  <c:v>3.0437601719325045</c:v>
                </c:pt>
                <c:pt idx="1488">
                  <c:v>3.3317538801369273</c:v>
                </c:pt>
                <c:pt idx="1489">
                  <c:v>3.6110662823365738</c:v>
                </c:pt>
                <c:pt idx="1490">
                  <c:v>3.8809695947492098</c:v>
                </c:pt>
                <c:pt idx="1491">
                  <c:v>4.1407605501686087</c:v>
                </c:pt>
                <c:pt idx="1492">
                  <c:v>4.3897622304085768</c:v>
                </c:pt>
                <c:pt idx="1493">
                  <c:v>4.6273258301118707</c:v>
                </c:pt>
                <c:pt idx="1494">
                  <c:v>4.8528323472765669</c:v>
                </c:pt>
                <c:pt idx="1495">
                  <c:v>5.0656941961640909</c:v>
                </c:pt>
                <c:pt idx="1496">
                  <c:v>5.2653567383086113</c:v>
                </c:pt>
                <c:pt idx="1497">
                  <c:v>5.4512997277107065</c:v>
                </c:pt>
                <c:pt idx="1498">
                  <c:v>5.6230386664051855</c:v>
                </c:pt>
                <c:pt idx="1499">
                  <c:v>5.780126066866198</c:v>
                </c:pt>
                <c:pt idx="1500">
                  <c:v>5.9221526180158319</c:v>
                </c:pt>
                <c:pt idx="1501">
                  <c:v>6.048748251710526</c:v>
                </c:pt>
                <c:pt idx="1502">
                  <c:v>6.1595831070264095</c:v>
                </c:pt>
                <c:pt idx="1503">
                  <c:v>6.2543683897287954</c:v>
                </c:pt>
                <c:pt idx="1504">
                  <c:v>6.3328571247787249</c:v>
                </c:pt>
                <c:pt idx="1505">
                  <c:v>6.3948447998580953</c:v>
                </c:pt>
                <c:pt idx="1506">
                  <c:v>6.4401698982345854</c:v>
                </c:pt>
                <c:pt idx="1507">
                  <c:v>6.4687143196405597</c:v>
                </c:pt>
                <c:pt idx="1508">
                  <c:v>6.4804036879696607</c:v>
                </c:pt>
                <c:pt idx="1509">
                  <c:v>6.4752075451018856</c:v>
                </c:pt>
                <c:pt idx="1510">
                  <c:v>6.4531394302372869</c:v>
                </c:pt>
                <c:pt idx="1511">
                  <c:v>6.4142568446466504</c:v>
                </c:pt>
                <c:pt idx="1512">
                  <c:v>6.3586611018177139</c:v>
                </c:pt>
                <c:pt idx="1513">
                  <c:v>6.286497063488083</c:v>
                </c:pt>
                <c:pt idx="1514">
                  <c:v>6.1979527621893773</c:v>
                </c:pt>
                <c:pt idx="1515">
                  <c:v>6.0932589112873776</c:v>
                </c:pt>
                <c:pt idx="1516">
                  <c:v>5.9726883038550707</c:v>
                </c:pt>
                <c:pt idx="1517">
                  <c:v>5.8365551018485364</c:v>
                </c:pt>
                <c:pt idx="1518">
                  <c:v>5.6852140175450323</c:v>
                </c:pt>
                <c:pt idx="1519">
                  <c:v>5.5190593892690964</c:v>
                </c:pt>
                <c:pt idx="1520">
                  <c:v>5.3385241539197592</c:v>
                </c:pt>
                <c:pt idx="1521">
                  <c:v>5.1440787188752459</c:v>
                </c:pt>
                <c:pt idx="1522">
                  <c:v>4.9362297363026766</c:v>
                </c:pt>
                <c:pt idx="1523">
                  <c:v>4.7155187830110226</c:v>
                </c:pt>
                <c:pt idx="1524">
                  <c:v>4.482520949290703</c:v>
                </c:pt>
                <c:pt idx="1525">
                  <c:v>4.2378433404631526</c:v>
                </c:pt>
                <c:pt idx="1526">
                  <c:v>3.9821234949707351</c:v>
                </c:pt>
                <c:pt idx="1527">
                  <c:v>3.716027723209006</c:v>
                </c:pt>
                <c:pt idx="1528">
                  <c:v>3.4402493713525502</c:v>
                </c:pt>
                <c:pt idx="1529">
                  <c:v>3.1555070147709392</c:v>
                </c:pt>
                <c:pt idx="1530">
                  <c:v>2.8625425856745195</c:v>
                </c:pt>
                <c:pt idx="1531">
                  <c:v>2.5621194399265135</c:v>
                </c:pt>
                <c:pt idx="1532">
                  <c:v>2.2550203680205594</c:v>
                </c:pt>
                <c:pt idx="1533">
                  <c:v>1.9420455554182627</c:v>
                </c:pt>
                <c:pt idx="1534">
                  <c:v>1.6240104975656446</c:v>
                </c:pt>
                <c:pt idx="1535">
                  <c:v>1.3017438750190857</c:v>
                </c:pt>
                <c:pt idx="1536">
                  <c:v>0.97608539421254514</c:v>
                </c:pt>
                <c:pt idx="1537">
                  <c:v>0.64788359949321928</c:v>
                </c:pt>
                <c:pt idx="1538">
                  <c:v>0.31799366213644431</c:v>
                </c:pt>
                <c:pt idx="1539">
                  <c:v>-1.2724847914829959E-2</c:v>
                </c:pt>
                <c:pt idx="1540">
                  <c:v>-0.3434102017657617</c:v>
                </c:pt>
                <c:pt idx="1541">
                  <c:v>-0.67320075691468684</c:v>
                </c:pt>
                <c:pt idx="1542">
                  <c:v>-1.001237202370999</c:v>
                </c:pt>
                <c:pt idx="1543">
                  <c:v>-1.3266647976990853</c:v>
                </c:pt>
                <c:pt idx="1544">
                  <c:v>-1.6486356001511639</c:v>
                </c:pt>
                <c:pt idx="1545">
                  <c:v>-1.9663106740912064</c:v>
                </c:pt>
                <c:pt idx="1546">
                  <c:v>-2.2788622769461</c:v>
                </c:pt>
                <c:pt idx="1547">
                  <c:v>-2.5854760159963361</c:v>
                </c:pt>
                <c:pt idx="1548">
                  <c:v>-2.885352970376454</c:v>
                </c:pt>
                <c:pt idx="1549">
                  <c:v>-3.1777117727634354</c:v>
                </c:pt>
                <c:pt idx="1550">
                  <c:v>-3.4617906453320999</c:v>
                </c:pt>
                <c:pt idx="1551">
                  <c:v>-3.7368493846595108</c:v>
                </c:pt>
                <c:pt idx="1552">
                  <c:v>-4.0021712904235711</c:v>
                </c:pt>
                <c:pt idx="1553">
                  <c:v>-4.2570650328501873</c:v>
                </c:pt>
                <c:pt idx="1554">
                  <c:v>-4.5008664540669283</c:v>
                </c:pt>
                <c:pt idx="1555">
                  <c:v>-4.7329402986366382</c:v>
                </c:pt>
                <c:pt idx="1556">
                  <c:v>-4.952681868820962</c:v>
                </c:pt>
                <c:pt idx="1557">
                  <c:v>-5.159518600173393</c:v>
                </c:pt>
                <c:pt idx="1558">
                  <c:v>-5.3529115534333398</c:v>
                </c:pt>
                <c:pt idx="1559">
                  <c:v>-5.5323568188155772</c:v>
                </c:pt>
                <c:pt idx="1560">
                  <c:v>-5.6973868289811751</c:v>
                </c:pt>
                <c:pt idx="1561">
                  <c:v>-5.8475715773811814</c:v>
                </c:pt>
                <c:pt idx="1562">
                  <c:v>-5.9825197386610505</c:v>
                </c:pt>
                <c:pt idx="1563">
                  <c:v>-6.101879688325246</c:v>
                </c:pt>
                <c:pt idx="1564">
                  <c:v>-6.2053404189312324</c:v>
                </c:pt>
                <c:pt idx="1565">
                  <c:v>-6.2926323504583968</c:v>
                </c:pt>
                <c:pt idx="1566">
                  <c:v>-6.3635280327504757</c:v>
                </c:pt>
                <c:pt idx="1567">
                  <c:v>-6.4178427381396839</c:v>
                </c:pt>
                <c:pt idx="1568">
                  <c:v>-6.4554349427952964</c:v>
                </c:pt>
                <c:pt idx="1569">
                  <c:v>-6.4762066954712836</c:v>
                </c:pt>
                <c:pt idx="1570">
                  <c:v>-6.4801038727396136</c:v>
                </c:pt>
                <c:pt idx="1571">
                  <c:v>-6.4671163200175616</c:v>
                </c:pt>
                <c:pt idx="1572">
                  <c:v>-6.4372778780087119</c:v>
                </c:pt>
                <c:pt idx="1573">
                  <c:v>-6.3906662945537045</c:v>
                </c:pt>
                <c:pt idx="1574">
                  <c:v>-6.3274030220214907</c:v>
                </c:pt>
                <c:pt idx="1575">
                  <c:v>-6.2476529008678128</c:v>
                </c:pt>
                <c:pt idx="1576">
                  <c:v>-6.1516237301205798</c:v>
                </c:pt>
                <c:pt idx="1577">
                  <c:v>-6.0395657259261037</c:v>
                </c:pt>
                <c:pt idx="1578">
                  <c:v>-5.9117708695780982</c:v>
                </c:pt>
                <c:pt idx="1579">
                  <c:v>-5.7685721467399489</c:v>
                </c:pt>
                <c:pt idx="1580">
                  <c:v>-5.6103426797853366</c:v>
                </c:pt>
                <c:pt idx="1581">
                  <c:v>-5.437494755597311</c:v>
                </c:pt>
                <c:pt idx="1582">
                  <c:v>-5.2504787513020421</c:v>
                </c:pt>
                <c:pt idx="1583">
                  <c:v>-5.0497819607393195</c:v>
                </c:pt>
                <c:pt idx="1584">
                  <c:v>-4.835927324779064</c:v>
                </c:pt>
                <c:pt idx="1585">
                  <c:v>-4.6094720687098825</c:v>
                </c:pt>
                <c:pt idx="1586">
                  <c:v>-4.3710062503400176</c:v>
                </c:pt>
                <c:pt idx="1587">
                  <c:v>-4.1211512225062163</c:v>
                </c:pt>
                <c:pt idx="1588">
                  <c:v>-3.8605580140802154</c:v>
                </c:pt>
                <c:pt idx="1589">
                  <c:v>-3.5899056336129269</c:v>
                </c:pt>
                <c:pt idx="1590">
                  <c:v>-3.3098993001035564</c:v>
                </c:pt>
                <c:pt idx="1591">
                  <c:v>-3.0212686054612519</c:v>
                </c:pt>
                <c:pt idx="1592">
                  <c:v>-2.7247656134522136</c:v>
                </c:pt>
                <c:pt idx="1593">
                  <c:v>-2.4211629001156054</c:v>
                </c:pt>
                <c:pt idx="1594">
                  <c:v>-2.1112515407061205</c:v>
                </c:pt>
                <c:pt idx="1595">
                  <c:v>-1.795839048458836</c:v>
                </c:pt>
                <c:pt idx="1596">
                  <c:v>-1.4757472705013515</c:v>
                </c:pt>
                <c:pt idx="1597">
                  <c:v>-1.1518102464358031</c:v>
                </c:pt>
                <c:pt idx="1598">
                  <c:v>-0.82487203513619323</c:v>
                </c:pt>
                <c:pt idx="1599">
                  <c:v>-0.49578451545094887</c:v>
                </c:pt>
                <c:pt idx="1600">
                  <c:v>-0.16540516652326243</c:v>
                </c:pt>
                <c:pt idx="1601">
                  <c:v>0.16540516647994727</c:v>
                </c:pt>
                <c:pt idx="1602">
                  <c:v>0.49578451540792978</c:v>
                </c:pt>
                <c:pt idx="1603">
                  <c:v>0.8248720350930473</c:v>
                </c:pt>
                <c:pt idx="1604">
                  <c:v>1.1518102463931643</c:v>
                </c:pt>
                <c:pt idx="1605">
                  <c:v>1.4757472704596146</c:v>
                </c:pt>
                <c:pt idx="1606">
                  <c:v>1.7958390484167612</c:v>
                </c:pt>
                <c:pt idx="1607">
                  <c:v>2.1112515406657799</c:v>
                </c:pt>
                <c:pt idx="1608">
                  <c:v>2.4211629000747852</c:v>
                </c:pt>
                <c:pt idx="1609">
                  <c:v>2.7247656134129015</c:v>
                </c:pt>
                <c:pt idx="1610">
                  <c:v>3.0212686054229128</c:v>
                </c:pt>
                <c:pt idx="1611">
                  <c:v>3.3098993000672743</c:v>
                </c:pt>
                <c:pt idx="1612">
                  <c:v>3.5899056335758841</c:v>
                </c:pt>
                <c:pt idx="1613">
                  <c:v>3.8605580140454276</c:v>
                </c:pt>
                <c:pt idx="1614">
                  <c:v>4.1211512224727818</c:v>
                </c:pt>
                <c:pt idx="1615">
                  <c:v>4.37100625030802</c:v>
                </c:pt>
                <c:pt idx="1616">
                  <c:v>4.6094720686807475</c:v>
                </c:pt>
                <c:pt idx="1617">
                  <c:v>4.8359273247488996</c:v>
                </c:pt>
                <c:pt idx="1618">
                  <c:v>5.0497819607121563</c:v>
                </c:pt>
                <c:pt idx="1619">
                  <c:v>5.2504787512751632</c:v>
                </c:pt>
                <c:pt idx="1620">
                  <c:v>5.4374947555767736</c:v>
                </c:pt>
                <c:pt idx="1621">
                  <c:v>5.6103426797621001</c:v>
                </c:pt>
                <c:pt idx="1622">
                  <c:v>5.7685721467202082</c:v>
                </c:pt>
                <c:pt idx="1623">
                  <c:v>5.9117708695603381</c:v>
                </c:pt>
                <c:pt idx="1624">
                  <c:v>6.0395657259087026</c:v>
                </c:pt>
                <c:pt idx="1625">
                  <c:v>6.1516237301103676</c:v>
                </c:pt>
                <c:pt idx="1626">
                  <c:v>6.2476529008563242</c:v>
                </c:pt>
                <c:pt idx="1627">
                  <c:v>6.3274030220121391</c:v>
                </c:pt>
                <c:pt idx="1628">
                  <c:v>6.3906662945447348</c:v>
                </c:pt>
                <c:pt idx="1629">
                  <c:v>6.4372778780037043</c:v>
                </c:pt>
                <c:pt idx="1630">
                  <c:v>6.4671163200147568</c:v>
                </c:pt>
                <c:pt idx="1631">
                  <c:v>6.4801038727408233</c:v>
                </c:pt>
                <c:pt idx="1632">
                  <c:v>6.4762066954710935</c:v>
                </c:pt>
                <c:pt idx="1633">
                  <c:v>6.4554349427973277</c:v>
                </c:pt>
                <c:pt idx="1634">
                  <c:v>6.4178427381474954</c:v>
                </c:pt>
                <c:pt idx="1635">
                  <c:v>6.3635280327604411</c:v>
                </c:pt>
                <c:pt idx="1636">
                  <c:v>6.2926323504704813</c:v>
                </c:pt>
                <c:pt idx="1637">
                  <c:v>6.2053404189402466</c:v>
                </c:pt>
                <c:pt idx="1638">
                  <c:v>6.1018796883381574</c:v>
                </c:pt>
                <c:pt idx="1639">
                  <c:v>5.9825197386793949</c:v>
                </c:pt>
                <c:pt idx="1640">
                  <c:v>5.8475715774014638</c:v>
                </c:pt>
                <c:pt idx="1641">
                  <c:v>5.6973868290017746</c:v>
                </c:pt>
                <c:pt idx="1642">
                  <c:v>5.5323568188365861</c:v>
                </c:pt>
                <c:pt idx="1643">
                  <c:v>5.352911553457754</c:v>
                </c:pt>
                <c:pt idx="1644">
                  <c:v>5.1595186001982158</c:v>
                </c:pt>
                <c:pt idx="1645">
                  <c:v>4.9526818688516618</c:v>
                </c:pt>
                <c:pt idx="1646">
                  <c:v>4.7329402986661675</c:v>
                </c:pt>
                <c:pt idx="1647">
                  <c:v>4.5008664540955987</c:v>
                </c:pt>
                <c:pt idx="1648">
                  <c:v>4.2570650328840722</c:v>
                </c:pt>
                <c:pt idx="1649">
                  <c:v>4.0021712904576541</c:v>
                </c:pt>
                <c:pt idx="1650">
                  <c:v>3.7368493846959185</c:v>
                </c:pt>
                <c:pt idx="1651">
                  <c:v>3.4617906453686351</c:v>
                </c:pt>
                <c:pt idx="1652">
                  <c:v>3.1777117728002811</c:v>
                </c:pt>
                <c:pt idx="1653">
                  <c:v>2.885352970414484</c:v>
                </c:pt>
                <c:pt idx="1654">
                  <c:v>2.5854760160368184</c:v>
                </c:pt>
                <c:pt idx="1655">
                  <c:v>2.2788622769866667</c:v>
                </c:pt>
                <c:pt idx="1656">
                  <c:v>1.9663106741324916</c:v>
                </c:pt>
                <c:pt idx="1657">
                  <c:v>1.6486356001930556</c:v>
                </c:pt>
                <c:pt idx="1658">
                  <c:v>1.3266647977411883</c:v>
                </c:pt>
                <c:pt idx="1659">
                  <c:v>1.0012372024141309</c:v>
                </c:pt>
                <c:pt idx="1660">
                  <c:v>0.67320075695776238</c:v>
                </c:pt>
                <c:pt idx="1661">
                  <c:v>0.34341020180907683</c:v>
                </c:pt>
                <c:pt idx="1662">
                  <c:v>1.2724847958102812E-2</c:v>
                </c:pt>
                <c:pt idx="1663">
                  <c:v>-0.31799366209315733</c:v>
                </c:pt>
                <c:pt idx="1664">
                  <c:v>-0.64788359945034113</c:v>
                </c:pt>
                <c:pt idx="1665">
                  <c:v>-0.9760853941694837</c:v>
                </c:pt>
                <c:pt idx="1666">
                  <c:v>-1.3017438749770534</c:v>
                </c:pt>
                <c:pt idx="1667">
                  <c:v>-1.6240104975232879</c:v>
                </c:pt>
                <c:pt idx="1668">
                  <c:v>-1.9420455553769211</c:v>
                </c:pt>
                <c:pt idx="1669">
                  <c:v>-2.2550203679799505</c:v>
                </c:pt>
                <c:pt idx="1670">
                  <c:v>-2.5621194398874687</c:v>
                </c:pt>
                <c:pt idx="1671">
                  <c:v>-2.8625425856348978</c:v>
                </c:pt>
                <c:pt idx="1672">
                  <c:v>-3.1555070147330793</c:v>
                </c:pt>
                <c:pt idx="1673">
                  <c:v>-3.4402493713168458</c:v>
                </c:pt>
                <c:pt idx="1674">
                  <c:v>-3.7160277231725134</c:v>
                </c:pt>
                <c:pt idx="1675">
                  <c:v>-3.9821234949376816</c:v>
                </c:pt>
                <c:pt idx="1676">
                  <c:v>-4.2378433404292384</c:v>
                </c:pt>
                <c:pt idx="1677">
                  <c:v>-4.4825209492606932</c:v>
                </c:pt>
                <c:pt idx="1678">
                  <c:v>-4.7155187829800136</c:v>
                </c:pt>
                <c:pt idx="1679">
                  <c:v>-4.9362297362760224</c:v>
                </c:pt>
                <c:pt idx="1680">
                  <c:v>-5.1440787188474788</c:v>
                </c:pt>
                <c:pt idx="1681">
                  <c:v>-5.3385241538951913</c:v>
                </c:pt>
                <c:pt idx="1682">
                  <c:v>-5.5190593892479525</c:v>
                </c:pt>
                <c:pt idx="1683">
                  <c:v>-5.6852140175226777</c:v>
                </c:pt>
                <c:pt idx="1684">
                  <c:v>-5.8365551018313404</c:v>
                </c:pt>
                <c:pt idx="1685">
                  <c:v>-5.9726883038366125</c:v>
                </c:pt>
                <c:pt idx="1686">
                  <c:v>-6.0932589112743321</c:v>
                </c:pt>
                <c:pt idx="1687">
                  <c:v>-6.1979527621750146</c:v>
                </c:pt>
                <c:pt idx="1688">
                  <c:v>-6.2864970634793123</c:v>
                </c:pt>
                <c:pt idx="1689">
                  <c:v>-6.3586611018075825</c:v>
                </c:pt>
                <c:pt idx="1690">
                  <c:v>-6.4142568446404615</c:v>
                </c:pt>
                <c:pt idx="1691">
                  <c:v>-6.4531394302350931</c:v>
                </c:pt>
                <c:pt idx="1692">
                  <c:v>-6.4752075450983</c:v>
                </c:pt>
                <c:pt idx="1693">
                  <c:v>-6.4804036879718865</c:v>
                </c:pt>
                <c:pt idx="1694">
                  <c:v>-6.468714319641391</c:v>
                </c:pt>
                <c:pt idx="1695">
                  <c:v>-6.4401698982394251</c:v>
                </c:pt>
                <c:pt idx="1696">
                  <c:v>-6.3948447998651252</c:v>
                </c:pt>
                <c:pt idx="1697">
                  <c:v>-6.3328571247896814</c:v>
                </c:pt>
                <c:pt idx="1698">
                  <c:v>-6.2543683897401223</c:v>
                </c:pt>
                <c:pt idx="1699">
                  <c:v>-6.1595831070381513</c:v>
                </c:pt>
                <c:pt idx="1700">
                  <c:v>-6.0487482517260807</c:v>
                </c:pt>
                <c:pt idx="1701">
                  <c:v>-5.9221526180334303</c:v>
                </c:pt>
                <c:pt idx="1702">
                  <c:v>-5.7801260668873757</c:v>
                </c:pt>
                <c:pt idx="1703">
                  <c:v>-5.6230386664251384</c:v>
                </c:pt>
                <c:pt idx="1704">
                  <c:v>-5.4512997277356261</c:v>
                </c:pt>
                <c:pt idx="1705">
                  <c:v>-5.2653567383323763</c:v>
                </c:pt>
                <c:pt idx="1706">
                  <c:v>-5.0656941961897299</c:v>
                </c:pt>
                <c:pt idx="1707">
                  <c:v>-4.8528323473079862</c:v>
                </c:pt>
                <c:pt idx="1708">
                  <c:v>-4.6273258301408928</c:v>
                </c:pt>
                <c:pt idx="1709">
                  <c:v>-4.3897622304404464</c:v>
                </c:pt>
                <c:pt idx="1710">
                  <c:v>-4.1407605502008318</c:v>
                </c:pt>
                <c:pt idx="1711">
                  <c:v>-3.880969594785026</c:v>
                </c:pt>
                <c:pt idx="1712">
                  <c:v>-3.6110662823735038</c:v>
                </c:pt>
                <c:pt idx="1713">
                  <c:v>-3.3317538801749138</c:v>
                </c:pt>
                <c:pt idx="1714">
                  <c:v>-3.0437601719689686</c:v>
                </c:pt>
                <c:pt idx="1715">
                  <c:v>-2.7478355617786057</c:v>
                </c:pt>
                <c:pt idx="1716">
                  <c:v>-2.4447511185923845</c:v>
                </c:pt>
                <c:pt idx="1717">
                  <c:v>-2.1352965672480768</c:v>
                </c:pt>
                <c:pt idx="1718">
                  <c:v>-1.8202782307073901</c:v>
                </c:pt>
                <c:pt idx="1719">
                  <c:v>-1.5005169290786615</c:v>
                </c:pt>
                <c:pt idx="1720">
                  <c:v>-1.1768458408640146</c:v>
                </c:pt>
                <c:pt idx="1721">
                  <c:v>-0.85010833200825797</c:v>
                </c:pt>
                <c:pt idx="1722">
                  <c:v>-0.52115575840514716</c:v>
                </c:pt>
                <c:pt idx="1723">
                  <c:v>-0.19084524757722596</c:v>
                </c:pt>
                <c:pt idx="1724">
                  <c:v>0.13996253467361358</c:v>
                </c:pt>
                <c:pt idx="1725">
                  <c:v>0.4704056268434581</c:v>
                </c:pt>
                <c:pt idx="1726">
                  <c:v>0.79962301767355481</c:v>
                </c:pt>
                <c:pt idx="1727">
                  <c:v>1.1267568896264448</c:v>
                </c:pt>
                <c:pt idx="1728">
                  <c:v>1.4509548540333983</c:v>
                </c:pt>
                <c:pt idx="1729">
                  <c:v>1.771372172107905</c:v>
                </c:pt>
                <c:pt idx="1730">
                  <c:v>2.0871739560131721</c:v>
                </c:pt>
                <c:pt idx="1731">
                  <c:v>2.3975373442715147</c:v>
                </c:pt>
                <c:pt idx="1732">
                  <c:v>2.7016536458307807</c:v>
                </c:pt>
                <c:pt idx="1733">
                  <c:v>2.9987304472140277</c:v>
                </c:pt>
                <c:pt idx="1734">
                  <c:v>3.2879936772549603</c:v>
                </c:pt>
                <c:pt idx="1735">
                  <c:v>3.5686896240293877</c:v>
                </c:pt>
                <c:pt idx="1736">
                  <c:v>3.8400868987601804</c:v>
                </c:pt>
                <c:pt idx="1737">
                  <c:v>4.1014783415292575</c:v>
                </c:pt>
                <c:pt idx="1738">
                  <c:v>4.352182863881457</c:v>
                </c:pt>
                <c:pt idx="1739">
                  <c:v>4.5915472234867121</c:v>
                </c:pt>
                <c:pt idx="1740">
                  <c:v>4.8189477262407951</c:v>
                </c:pt>
                <c:pt idx="1741">
                  <c:v>5.0337918513782975</c:v>
                </c:pt>
                <c:pt idx="1742">
                  <c:v>5.2355197953657324</c:v>
                </c:pt>
                <c:pt idx="1743">
                  <c:v>5.4236059305426574</c:v>
                </c:pt>
                <c:pt idx="1744">
                  <c:v>5.5975601746960884</c:v>
                </c:pt>
                <c:pt idx="1745">
                  <c:v>5.7569292680539892</c:v>
                </c:pt>
                <c:pt idx="1746">
                  <c:v>5.9012979542864281</c:v>
                </c:pt>
                <c:pt idx="1747">
                  <c:v>6.0302900625337426</c:v>
                </c:pt>
                <c:pt idx="1748">
                  <c:v>6.1435694875413134</c:v>
                </c:pt>
                <c:pt idx="1749">
                  <c:v>6.2408410654508248</c:v>
                </c:pt>
                <c:pt idx="1750">
                  <c:v>6.3218513428617769</c:v>
                </c:pt>
                <c:pt idx="1751">
                  <c:v>6.3863892372532272</c:v>
                </c:pt>
                <c:pt idx="1752">
                  <c:v>6.4342865869864099</c:v>
                </c:pt>
                <c:pt idx="1753">
                  <c:v>6.4654185894532663</c:v>
                </c:pt>
                <c:pt idx="1754">
                  <c:v>6.4797041262921597</c:v>
                </c:pt>
                <c:pt idx="1755">
                  <c:v>6.4771059747233792</c:v>
                </c:pt>
                <c:pt idx="1756">
                  <c:v>6.457630904566555</c:v>
                </c:pt>
                <c:pt idx="1757">
                  <c:v>6.4213296605722441</c:v>
                </c:pt>
                <c:pt idx="1758">
                  <c:v>6.3682968302288137</c:v>
                </c:pt>
                <c:pt idx="1759">
                  <c:v>6.2986705972758994</c:v>
                </c:pt>
                <c:pt idx="1760">
                  <c:v>6.2126323816671878</c:v>
                </c:pt>
                <c:pt idx="1761">
                  <c:v>6.1104063668574087</c:v>
                </c:pt>
                <c:pt idx="1762">
                  <c:v>5.9922589156469011</c:v>
                </c:pt>
                <c:pt idx="1763">
                  <c:v>5.8584978761636455</c:v>
                </c:pt>
                <c:pt idx="1764">
                  <c:v>5.7094717797087986</c:v>
                </c:pt>
                <c:pt idx="1765">
                  <c:v>5.5455689326165238</c:v>
                </c:pt>
                <c:pt idx="1766">
                  <c:v>5.3672164044806836</c:v>
                </c:pt>
                <c:pt idx="1767">
                  <c:v>5.1748789153630588</c:v>
                </c:pt>
                <c:pt idx="1768">
                  <c:v>4.9690576249152807</c:v>
                </c:pt>
                <c:pt idx="1769">
                  <c:v>4.7502888265270071</c:v>
                </c:pt>
                <c:pt idx="1770">
                  <c:v>4.5191425499744282</c:v>
                </c:pt>
                <c:pt idx="1771">
                  <c:v>4.2762210760947044</c:v>
                </c:pt>
                <c:pt idx="1772">
                  <c:v>4.0221573675123272</c:v>
                </c:pt>
                <c:pt idx="1773">
                  <c:v>3.757613419342583</c:v>
                </c:pt>
                <c:pt idx="1774">
                  <c:v>3.4832785342896009</c:v>
                </c:pt>
                <c:pt idx="1775">
                  <c:v>3.1998675265848235</c:v>
                </c:pt>
                <c:pt idx="1776">
                  <c:v>2.9081188594429461</c:v>
                </c:pt>
                <c:pt idx="1777">
                  <c:v>2.6087927209077297</c:v>
                </c:pt>
                <c:pt idx="1778">
                  <c:v>2.3026690430766692</c:v>
                </c:pt>
                <c:pt idx="1779">
                  <c:v>1.9905454699036595</c:v>
                </c:pt>
                <c:pt idx="1780">
                  <c:v>1.6732352788200793</c:v>
                </c:pt>
                <c:pt idx="1781">
                  <c:v>1.3515652616509148</c:v>
                </c:pt>
                <c:pt idx="1782">
                  <c:v>1.0263735702994603</c:v>
                </c:pt>
                <c:pt idx="1783">
                  <c:v>0.69850753283401057</c:v>
                </c:pt>
                <c:pt idx="1784">
                  <c:v>0.36882144567148956</c:v>
                </c:pt>
                <c:pt idx="1785">
                  <c:v>3.8174347598025342E-2</c:v>
                </c:pt>
                <c:pt idx="1786">
                  <c:v>-0.2925722185650011</c:v>
                </c:pt>
                <c:pt idx="1787">
                  <c:v>-0.62255645081883226</c:v>
                </c:pt>
                <c:pt idx="1788">
                  <c:v>-0.95091853352384725</c:v>
                </c:pt>
                <c:pt idx="1789">
                  <c:v>-1.2768028777540166</c:v>
                </c:pt>
                <c:pt idx="1790">
                  <c:v>-1.5993603506454368</c:v>
                </c:pt>
                <c:pt idx="1791">
                  <c:v>-1.9177504879172631</c:v>
                </c:pt>
                <c:pt idx="1792">
                  <c:v>-2.2311436838107843</c:v>
                </c:pt>
                <c:pt idx="1793">
                  <c:v>-2.5387233527266542</c:v>
                </c:pt>
                <c:pt idx="1794">
                  <c:v>-2.8396880569455276</c:v>
                </c:pt>
                <c:pt idx="1795">
                  <c:v>-3.1332535948810052</c:v>
                </c:pt>
                <c:pt idx="1796">
                  <c:v>-3.4186550444014596</c:v>
                </c:pt>
                <c:pt idx="1797">
                  <c:v>-3.6951487559400631</c:v>
                </c:pt>
                <c:pt idx="1798">
                  <c:v>-3.9620142901802389</c:v>
                </c:pt>
                <c:pt idx="1799">
                  <c:v>-4.2185562952201971</c:v>
                </c:pt>
                <c:pt idx="1800">
                  <c:v>-4.4641063184386605</c:v>
                </c:pt>
                <c:pt idx="1801">
                  <c:v>-4.6980245481917278</c:v>
                </c:pt>
                <c:pt idx="1802">
                  <c:v>-4.9197014809579578</c:v>
                </c:pt>
                <c:pt idx="1803">
                  <c:v>-5.1285595094698673</c:v>
                </c:pt>
                <c:pt idx="1804">
                  <c:v>-5.3240544277060913</c:v>
                </c:pt>
                <c:pt idx="1805">
                  <c:v>-5.5056768489586281</c:v>
                </c:pt>
                <c:pt idx="1806">
                  <c:v>-5.6729535330310421</c:v>
                </c:pt>
                <c:pt idx="1807">
                  <c:v>-5.8254486193799977</c:v>
                </c:pt>
                <c:pt idx="1808">
                  <c:v>-5.9627647627715685</c:v>
                </c:pt>
                <c:pt idx="1809">
                  <c:v>-6.0845441686298418</c:v>
                </c:pt>
                <c:pt idx="1810">
                  <c:v>-6.1904695253268311</c:v>
                </c:pt>
                <c:pt idx="1811">
                  <c:v>-6.2802648309369919</c:v>
                </c:pt>
                <c:pt idx="1812">
                  <c:v>-6.3536961124426652</c:v>
                </c:pt>
                <c:pt idx="1813">
                  <c:v>-6.4105720353640567</c:v>
                </c:pt>
                <c:pt idx="1814">
                  <c:v>-6.4507444022819218</c:v>
                </c:pt>
                <c:pt idx="1815">
                  <c:v>-6.4741085390165232</c:v>
                </c:pt>
                <c:pt idx="1816">
                  <c:v>-6.4806035673608147</c:v>
                </c:pt>
                <c:pt idx="1817">
                  <c:v>-6.4702125636917973</c:v>
                </c:pt>
                <c:pt idx="1818">
                  <c:v>-6.4429626030833989</c:v>
                </c:pt>
                <c:pt idx="1819">
                  <c:v>-6.3989246887571021</c:v>
                </c:pt>
                <c:pt idx="1820">
                  <c:v>-6.3382135670651056</c:v>
                </c:pt>
                <c:pt idx="1821">
                  <c:v>-6.2609874285165681</c:v>
                </c:pt>
                <c:pt idx="1822">
                  <c:v>-6.167447495562711</c:v>
                </c:pt>
                <c:pt idx="1823">
                  <c:v>-6.0578374983486869</c:v>
                </c:pt>
                <c:pt idx="1824">
                  <c:v>-5.9324430395643803</c:v>
                </c:pt>
                <c:pt idx="1825">
                  <c:v>-5.7915908503421463</c:v>
                </c:pt>
                <c:pt idx="1826">
                  <c:v>-5.6356479388557776</c:v>
                </c:pt>
                <c:pt idx="1827">
                  <c:v>-5.4650206340839986</c:v>
                </c:pt>
                <c:pt idx="1828">
                  <c:v>-5.2801535270526418</c:v>
                </c:pt>
                <c:pt idx="1829">
                  <c:v>-5.0815283123690094</c:v>
                </c:pt>
                <c:pt idx="1830">
                  <c:v>-4.8696625331548189</c:v>
                </c:pt>
                <c:pt idx="1831">
                  <c:v>-4.6451082324846684</c:v>
                </c:pt>
                <c:pt idx="1832">
                  <c:v>-4.4084505149793234</c:v>
                </c:pt>
                <c:pt idx="1833">
                  <c:v>-4.1603060222452894</c:v>
                </c:pt>
                <c:pt idx="1834">
                  <c:v>-3.9013213261365585</c:v>
                </c:pt>
                <c:pt idx="1835">
                  <c:v>-3.6321712440258791</c:v>
                </c:pt>
                <c:pt idx="1836">
                  <c:v>-3.3535570804770618</c:v>
                </c:pt>
                <c:pt idx="1837">
                  <c:v>-3.0662047999313184</c:v>
                </c:pt>
                <c:pt idx="1838">
                  <c:v>-2.7708631350820943</c:v>
                </c:pt>
                <c:pt idx="1839">
                  <c:v>-2.468301635981887</c:v>
                </c:pt>
                <c:pt idx="1840">
                  <c:v>-2.1593086648749185</c:v>
                </c:pt>
                <c:pt idx="1841">
                  <c:v>-1.844689342013909</c:v>
                </c:pt>
                <c:pt idx="1842">
                  <c:v>-1.5252634478291582</c:v>
                </c:pt>
                <c:pt idx="1843">
                  <c:v>-1.2018632868737984</c:v>
                </c:pt>
                <c:pt idx="1844">
                  <c:v>-0.87533151915830332</c:v>
                </c:pt>
                <c:pt idx="1845">
                  <c:v>-0.54651896449225268</c:v>
                </c:pt>
                <c:pt idx="1846">
                  <c:v>-0.21628238556158988</c:v>
                </c:pt>
                <c:pt idx="1847">
                  <c:v>0.11451774447190241</c:v>
                </c:pt>
                <c:pt idx="1848">
                  <c:v>0.4450194840422419</c:v>
                </c:pt>
                <c:pt idx="1849">
                  <c:v>0.77436166907795545</c:v>
                </c:pt>
                <c:pt idx="1850">
                  <c:v>1.1016861568742364</c:v>
                </c:pt>
                <c:pt idx="1851">
                  <c:v>1.4261400620883147</c:v>
                </c:pt>
                <c:pt idx="1852">
                  <c:v>1.746877979049317</c:v>
                </c:pt>
                <c:pt idx="1853">
                  <c:v>2.0630641845580735</c:v>
                </c:pt>
                <c:pt idx="1854">
                  <c:v>2.3738748154746254</c:v>
                </c:pt>
                <c:pt idx="1855">
                  <c:v>2.678500015406506</c:v>
                </c:pt>
                <c:pt idx="1856">
                  <c:v>2.9761460448719448</c:v>
                </c:pt>
                <c:pt idx="1857">
                  <c:v>3.2660373495135624</c:v>
                </c:pt>
                <c:pt idx="1858">
                  <c:v>3.547418580875211</c:v>
                </c:pt>
                <c:pt idx="1859">
                  <c:v>3.8195565645824003</c:v>
                </c:pt>
                <c:pt idx="1860">
                  <c:v>4.0817422107170085</c:v>
                </c:pt>
                <c:pt idx="1861">
                  <c:v>4.333292361411198</c:v>
                </c:pt>
                <c:pt idx="1862">
                  <c:v>4.5735515709570969</c:v>
                </c:pt>
                <c:pt idx="1863">
                  <c:v>4.8018938135947868</c:v>
                </c:pt>
                <c:pt idx="1864">
                  <c:v>5.0177241147455138</c:v>
                </c:pt>
                <c:pt idx="1865">
                  <c:v>5.2204801012658066</c:v>
                </c:pt>
                <c:pt idx="1866">
                  <c:v>5.4096334667942161</c:v>
                </c:pt>
                <c:pt idx="1867">
                  <c:v>5.5846913483291765</c:v>
                </c:pt>
                <c:pt idx="1868">
                  <c:v>5.7451976104183871</c:v>
                </c:pt>
                <c:pt idx="1869">
                  <c:v>5.8907340336961589</c:v>
                </c:pt>
                <c:pt idx="1870">
                  <c:v>6.020921404624473</c:v>
                </c:pt>
                <c:pt idx="1871">
                  <c:v>6.1354205035359053</c:v>
                </c:pt>
                <c:pt idx="1872">
                  <c:v>6.2339329885523265</c:v>
                </c:pt>
                <c:pt idx="1873">
                  <c:v>6.3162021729431705</c:v>
                </c:pt>
                <c:pt idx="1874">
                  <c:v>6.3820136939375205</c:v>
                </c:pt>
                <c:pt idx="1875">
                  <c:v>6.4311960713121037</c:v>
                </c:pt>
                <c:pt idx="1876">
                  <c:v>6.4636211541389885</c:v>
                </c:pt>
                <c:pt idx="1877">
                  <c:v>6.4792044547900582</c:v>
                </c:pt>
                <c:pt idx="1878">
                  <c:v>6.4779053689925421</c:v>
                </c:pt>
                <c:pt idx="1879">
                  <c:v>6.4597272816733362</c:v>
                </c:pt>
                <c:pt idx="1880">
                  <c:v>6.4247175581536027</c:v>
                </c:pt>
                <c:pt idx="1881">
                  <c:v>6.3729674206785196</c:v>
                </c:pt>
                <c:pt idx="1882">
                  <c:v>6.3046117107906241</c:v>
                </c:pt>
                <c:pt idx="1883">
                  <c:v>6.2198285379190983</c:v>
                </c:pt>
                <c:pt idx="1884">
                  <c:v>6.118838815346427</c:v>
                </c:pt>
                <c:pt idx="1885">
                  <c:v>6.0019056845741456</c:v>
                </c:pt>
                <c:pt idx="1886">
                  <c:v>5.8693338296427937</c:v>
                </c:pt>
                <c:pt idx="1887">
                  <c:v>5.7214686832947779</c:v>
                </c:pt>
                <c:pt idx="1888">
                  <c:v>5.5586955268632945</c:v>
                </c:pt>
                <c:pt idx="1889">
                  <c:v>5.381438486385596</c:v>
                </c:pt>
                <c:pt idx="1890">
                  <c:v>5.1901594274948604</c:v>
                </c:pt>
                <c:pt idx="1891">
                  <c:v>4.985356751961894</c:v>
                </c:pt>
                <c:pt idx="1892">
                  <c:v>4.767564099061671</c:v>
                </c:pt>
                <c:pt idx="1893">
                  <c:v>4.537348955082102</c:v>
                </c:pt>
                <c:pt idx="1894">
                  <c:v>4.295311174686387</c:v>
                </c:pt>
                <c:pt idx="1895">
                  <c:v>4.0420814179258118</c:v>
                </c:pt>
                <c:pt idx="1896">
                  <c:v>3.7783195069408326</c:v>
                </c:pt>
                <c:pt idx="1897">
                  <c:v>3.5047127067465214</c:v>
                </c:pt>
                <c:pt idx="1898">
                  <c:v>3.2219739344528122</c:v>
                </c:pt>
                <c:pt idx="1899">
                  <c:v>2.9308399016803808</c:v>
                </c:pt>
                <c:pt idx="1900">
                  <c:v>2.632069194968488</c:v>
                </c:pt>
                <c:pt idx="1901">
                  <c:v>2.3264402991627482</c:v>
                </c:pt>
                <c:pt idx="1902">
                  <c:v>2.0147495690006769</c:v>
                </c:pt>
                <c:pt idx="1903">
                  <c:v>1.6978091540895921</c:v>
                </c:pt>
                <c:pt idx="1904">
                  <c:v>1.3764448827522642</c:v>
                </c:pt>
                <c:pt idx="1905">
                  <c:v>1.0514941102345543</c:v>
                </c:pt>
                <c:pt idx="1906">
                  <c:v>0.72380353685944787</c:v>
                </c:pt>
                <c:pt idx="1907">
                  <c:v>0.39422700185120485</c:v>
                </c:pt>
                <c:pt idx="1908">
                  <c:v>6.362325854228594E-2</c:v>
                </c:pt>
                <c:pt idx="1909">
                  <c:v>-0.2671462632109905</c:v>
                </c:pt>
                <c:pt idx="1910">
                  <c:v>-0.59721970159760951</c:v>
                </c:pt>
                <c:pt idx="1911">
                  <c:v>-0.92573700853743124</c:v>
                </c:pt>
                <c:pt idx="1912">
                  <c:v>-1.2518421906511352</c:v>
                </c:pt>
                <c:pt idx="1913">
                  <c:v>-1.5746855396519681</c:v>
                </c:pt>
                <c:pt idx="1914">
                  <c:v>-1.8934258463737577</c:v>
                </c:pt>
                <c:pt idx="1915">
                  <c:v>-2.2072325926446901</c:v>
                </c:pt>
                <c:pt idx="1916">
                  <c:v>-2.5152881153103452</c:v>
                </c:pt>
                <c:pt idx="1917">
                  <c:v>-2.8167897367549699</c:v>
                </c:pt>
                <c:pt idx="1918">
                  <c:v>-3.1109518563833554</c:v>
                </c:pt>
                <c:pt idx="1919">
                  <c:v>-3.3970079975933127</c:v>
                </c:pt>
                <c:pt idx="1920">
                  <c:v>-3.6742128049457112</c:v>
                </c:pt>
                <c:pt idx="1921">
                  <c:v>-3.9418439862600754</c:v>
                </c:pt>
                <c:pt idx="1922">
                  <c:v>-4.199204194658094</c:v>
                </c:pt>
                <c:pt idx="1923">
                  <c:v>-4.445622845572478</c:v>
                </c:pt>
                <c:pt idx="1924">
                  <c:v>-4.680457864049175</c:v>
                </c:pt>
                <c:pt idx="1925">
                  <c:v>-4.9030973577639507</c:v>
                </c:pt>
                <c:pt idx="1926">
                  <c:v>-5.1129612113502549</c:v>
                </c:pt>
                <c:pt idx="1927">
                  <c:v>-5.3095025980173309</c:v>
                </c:pt>
                <c:pt idx="1928">
                  <c:v>-5.4922094043229643</c:v>
                </c:pt>
                <c:pt idx="1929">
                  <c:v>-5.6606055645781783</c:v>
                </c:pt>
                <c:pt idx="1930">
                  <c:v>-5.8142523013028846</c:v>
                </c:pt>
                <c:pt idx="1931">
                  <c:v>-5.9527492684941983</c:v>
                </c:pt>
                <c:pt idx="1932">
                  <c:v>-6.075735594795785</c:v>
                </c:pt>
                <c:pt idx="1933">
                  <c:v>-6.182890823773695</c:v>
                </c:pt>
                <c:pt idx="1934">
                  <c:v>-6.2739357489401062</c:v>
                </c:pt>
                <c:pt idx="1935">
                  <c:v>-6.3486331412272854</c:v>
                </c:pt>
                <c:pt idx="1936">
                  <c:v>-6.4067883671365715</c:v>
                </c:pt>
                <c:pt idx="1937">
                  <c:v>-6.4482498958700809</c:v>
                </c:pt>
                <c:pt idx="1938">
                  <c:v>-6.4729096941739925</c:v>
                </c:pt>
                <c:pt idx="1939">
                  <c:v>-6.4807035078240069</c:v>
                </c:pt>
                <c:pt idx="1940">
                  <c:v>-6.4716110290586046</c:v>
                </c:pt>
                <c:pt idx="1941">
                  <c:v>-6.445655949471889</c:v>
                </c:pt>
                <c:pt idx="1942">
                  <c:v>-6.4029058983180791</c:v>
                </c:pt>
                <c:pt idx="1943">
                  <c:v>-6.343472266250056</c:v>
                </c:pt>
                <c:pt idx="1944">
                  <c:v>-6.2675099151146485</c:v>
                </c:pt>
                <c:pt idx="1945">
                  <c:v>-6.1752167744208233</c:v>
                </c:pt>
                <c:pt idx="1946">
                  <c:v>-6.0668333256214622</c:v>
                </c:pt>
                <c:pt idx="1947">
                  <c:v>-5.9426419754914246</c:v>
                </c:pt>
                <c:pt idx="1948">
                  <c:v>-5.8029663202949333</c:v>
                </c:pt>
                <c:pt idx="1949">
                  <c:v>-5.6481703026220318</c:v>
                </c:pt>
                <c:pt idx="1950">
                  <c:v>-5.4786572630611978</c:v>
                </c:pt>
                <c:pt idx="1951">
                  <c:v>-5.2948688892662616</c:v>
                </c:pt>
                <c:pt idx="1952">
                  <c:v>-5.0972840650970346</c:v>
                </c:pt>
                <c:pt idx="1953">
                  <c:v>-4.8864176227853324</c:v>
                </c:pt>
                <c:pt idx="1954">
                  <c:v>-4.6628190015105737</c:v>
                </c:pt>
                <c:pt idx="1955">
                  <c:v>-4.4270708157565224</c:v>
                </c:pt>
                <c:pt idx="1956">
                  <c:v>-4.1797873372232734</c:v>
                </c:pt>
                <c:pt idx="1957">
                  <c:v>-3.9216128942903357</c:v>
                </c:pt>
                <c:pt idx="1958">
                  <c:v>-3.6532201931014443</c:v>
                </c:pt>
                <c:pt idx="1959">
                  <c:v>-3.3753085647842251</c:v>
                </c:pt>
                <c:pt idx="1960">
                  <c:v>-3.0886021432207516</c:v>
                </c:pt>
                <c:pt idx="1961">
                  <c:v>-2.7938479782475873</c:v>
                </c:pt>
                <c:pt idx="1962">
                  <c:v>-2.491814089108078</c:v>
                </c:pt>
                <c:pt idx="1963">
                  <c:v>-2.1832874632897448</c:v>
                </c:pt>
                <c:pt idx="1964">
                  <c:v>-1.8690720059307278</c:v>
                </c:pt>
                <c:pt idx="1965">
                  <c:v>-1.5499864451298135</c:v>
                </c:pt>
                <c:pt idx="1966">
                  <c:v>-1.2268621986635615</c:v>
                </c:pt>
                <c:pt idx="1967">
                  <c:v>-0.90054120761388001</c:v>
                </c:pt>
                <c:pt idx="1968">
                  <c:v>-0.57187374258126222</c:v>
                </c:pt>
                <c:pt idx="1969">
                  <c:v>-0.24171618820379293</c:v>
                </c:pt>
                <c:pt idx="1970">
                  <c:v>8.907118826484596E-2</c:v>
                </c:pt>
                <c:pt idx="1971">
                  <c:v>0.41962647849027745</c:v>
                </c:pt>
                <c:pt idx="1972">
                  <c:v>0.74908837886759028</c:v>
                </c:pt>
                <c:pt idx="1973">
                  <c:v>1.0765984347580313</c:v>
                </c:pt>
                <c:pt idx="1974">
                  <c:v>1.4013032773000631</c:v>
                </c:pt>
                <c:pt idx="1975">
                  <c:v>1.7223568469718789</c:v>
                </c:pt>
                <c:pt idx="1976">
                  <c:v>2.038922598098178</c:v>
                </c:pt>
                <c:pt idx="1977">
                  <c:v>2.3501756785940002</c:v>
                </c:pt>
                <c:pt idx="1978">
                  <c:v>2.6553050791978414</c:v>
                </c:pt>
                <c:pt idx="1979">
                  <c:v>2.9535157466787632</c:v>
                </c:pt>
                <c:pt idx="1980">
                  <c:v>3.244030655434273</c:v>
                </c:pt>
                <c:pt idx="1981">
                  <c:v>3.5260928321351459</c:v>
                </c:pt>
                <c:pt idx="1982">
                  <c:v>3.7989673281227128</c:v>
                </c:pt>
                <c:pt idx="1983">
                  <c:v>4.061943134384844</c:v>
                </c:pt>
                <c:pt idx="1984">
                  <c:v>4.3143350342145084</c:v>
                </c:pt>
                <c:pt idx="1985">
                  <c:v>4.5554853886031665</c:v>
                </c:pt>
                <c:pt idx="1986">
                  <c:v>4.784765849808581</c:v>
                </c:pt>
                <c:pt idx="1987">
                  <c:v>5.0015789985982906</c:v>
                </c:pt>
                <c:pt idx="1988">
                  <c:v>5.2053599009016773</c:v>
                </c:pt>
                <c:pt idx="1989">
                  <c:v>5.3955775798132262</c:v>
                </c:pt>
                <c:pt idx="1990">
                  <c:v>5.5717363991116038</c:v>
                </c:pt>
                <c:pt idx="1991">
                  <c:v>5.7333773547220668</c:v>
                </c:pt>
                <c:pt idx="1992">
                  <c:v>5.8800792707047638</c:v>
                </c:pt>
                <c:pt idx="1993">
                  <c:v>6.0114598966572137</c:v>
                </c:pt>
                <c:pt idx="1994">
                  <c:v>6.1271769037547079</c:v>
                </c:pt>
                <c:pt idx="1995">
                  <c:v>6.2269287766988421</c:v>
                </c:pt>
                <c:pt idx="1996">
                  <c:v>6.3104555993717675</c:v>
                </c:pt>
                <c:pt idx="1997">
                  <c:v>6.3775397320810399</c:v>
                </c:pt>
                <c:pt idx="1998">
                  <c:v>6.4280063786296315</c:v>
                </c:pt>
                <c:pt idx="1999">
                  <c:v>6.4617240417941915</c:v>
                </c:pt>
                <c:pt idx="2000">
                  <c:v>6.478604865941878</c:v>
                </c:pt>
                <c:pt idx="2001">
                  <c:v>6.4786048659401203</c:v>
                </c:pt>
                <c:pt idx="2002">
                  <c:v>6.4617240418033282</c:v>
                </c:pt>
                <c:pt idx="2003">
                  <c:v>6.428006378637054</c:v>
                </c:pt>
                <c:pt idx="2004">
                  <c:v>6.3775397320939131</c:v>
                </c:pt>
                <c:pt idx="2005">
                  <c:v>6.3104555993917471</c:v>
                </c:pt>
                <c:pt idx="2006">
                  <c:v>6.2269287767154191</c:v>
                </c:pt>
                <c:pt idx="2007">
                  <c:v>6.1271769037782979</c:v>
                </c:pt>
                <c:pt idx="2008">
                  <c:v>6.0114598966826129</c:v>
                </c:pt>
                <c:pt idx="2009">
                  <c:v>5.8800792707368741</c:v>
                </c:pt>
                <c:pt idx="2010">
                  <c:v>5.7333773547589679</c:v>
                </c:pt>
                <c:pt idx="2011">
                  <c:v>5.5717363991454381</c:v>
                </c:pt>
                <c:pt idx="2012">
                  <c:v>5.395577579854808</c:v>
                </c:pt>
                <c:pt idx="2013">
                  <c:v>5.2053599009433587</c:v>
                </c:pt>
                <c:pt idx="2014">
                  <c:v>5.0015789986457078</c:v>
                </c:pt>
                <c:pt idx="2015">
                  <c:v>4.7847658498560541</c:v>
                </c:pt>
                <c:pt idx="2016">
                  <c:v>4.5554853886546711</c:v>
                </c:pt>
                <c:pt idx="2017">
                  <c:v>4.314335034269706</c:v>
                </c:pt>
                <c:pt idx="2018">
                  <c:v>4.0619431344401118</c:v>
                </c:pt>
                <c:pt idx="2019">
                  <c:v>3.7989673281813778</c:v>
                </c:pt>
                <c:pt idx="2020">
                  <c:v>3.5260928321977993</c:v>
                </c:pt>
                <c:pt idx="2021">
                  <c:v>3.2440306554950666</c:v>
                </c:pt>
                <c:pt idx="2022">
                  <c:v>2.9535157467432209</c:v>
                </c:pt>
                <c:pt idx="2023">
                  <c:v>2.6553050792645974</c:v>
                </c:pt>
                <c:pt idx="2024">
                  <c:v>2.3501756786607837</c:v>
                </c:pt>
                <c:pt idx="2025">
                  <c:v>2.0389225981679786</c:v>
                </c:pt>
                <c:pt idx="2026">
                  <c:v>1.7223568470397763</c:v>
                </c:pt>
                <c:pt idx="2027">
                  <c:v>1.4013032773719776</c:v>
                </c:pt>
                <c:pt idx="2028">
                  <c:v>1.0765984348290862</c:v>
                </c:pt>
                <c:pt idx="2029">
                  <c:v>0.74908837893968816</c:v>
                </c:pt>
                <c:pt idx="2030">
                  <c:v>0.41962647856253038</c:v>
                </c:pt>
                <c:pt idx="2031">
                  <c:v>8.9071188337098942E-2</c:v>
                </c:pt>
                <c:pt idx="2032">
                  <c:v>-0.24171618813152582</c:v>
                </c:pt>
                <c:pt idx="2033">
                  <c:v>-0.57187374250881184</c:v>
                </c:pt>
                <c:pt idx="2034">
                  <c:v>-0.9005412075423741</c:v>
                </c:pt>
                <c:pt idx="2035">
                  <c:v>-1.2268621985932258</c:v>
                </c:pt>
                <c:pt idx="2036">
                  <c:v>-1.5499864450587306</c:v>
                </c:pt>
                <c:pt idx="2037">
                  <c:v>-1.8690720058613923</c:v>
                </c:pt>
                <c:pt idx="2038">
                  <c:v>-2.1832874632222135</c:v>
                </c:pt>
                <c:pt idx="2039">
                  <c:v>-2.4918140890405751</c:v>
                </c:pt>
                <c:pt idx="2040">
                  <c:v>-2.7938479781822405</c:v>
                </c:pt>
                <c:pt idx="2041">
                  <c:v>-3.0886021431579849</c:v>
                </c:pt>
                <c:pt idx="2042">
                  <c:v>-3.375308564722487</c:v>
                </c:pt>
                <c:pt idx="2043">
                  <c:v>-3.6532201930406503</c:v>
                </c:pt>
                <c:pt idx="2044">
                  <c:v>-3.9216128942326711</c:v>
                </c:pt>
                <c:pt idx="2045">
                  <c:v>-4.1797873371703318</c:v>
                </c:pt>
                <c:pt idx="2046">
                  <c:v>-4.4270708157012404</c:v>
                </c:pt>
                <c:pt idx="2047">
                  <c:v>-4.6628190014616209</c:v>
                </c:pt>
                <c:pt idx="2048">
                  <c:v>-4.8864176227364355</c:v>
                </c:pt>
                <c:pt idx="2049">
                  <c:v>-5.0972840650523095</c:v>
                </c:pt>
                <c:pt idx="2050">
                  <c:v>-5.2948688892245119</c:v>
                </c:pt>
                <c:pt idx="2051">
                  <c:v>-5.4786572630209545</c:v>
                </c:pt>
                <c:pt idx="2052">
                  <c:v>-5.6481703025880758</c:v>
                </c:pt>
                <c:pt idx="2053">
                  <c:v>-5.8029663202643258</c:v>
                </c:pt>
                <c:pt idx="2054">
                  <c:v>-5.9426419754609014</c:v>
                </c:pt>
                <c:pt idx="2055">
                  <c:v>-6.0668333255977043</c:v>
                </c:pt>
                <c:pt idx="2056">
                  <c:v>-6.1752167743988764</c:v>
                </c:pt>
                <c:pt idx="2057">
                  <c:v>-6.2675099150944922</c:v>
                </c:pt>
                <c:pt idx="2058">
                  <c:v>-6.3434722662334595</c:v>
                </c:pt>
                <c:pt idx="2059">
                  <c:v>-6.4029058983086635</c:v>
                </c:pt>
                <c:pt idx="2060">
                  <c:v>-6.4456559494643688</c:v>
                </c:pt>
                <c:pt idx="2061">
                  <c:v>-6.4716110290547686</c:v>
                </c:pt>
                <c:pt idx="2062">
                  <c:v>-6.4807035078274717</c:v>
                </c:pt>
                <c:pt idx="2063">
                  <c:v>-6.4729096941739392</c:v>
                </c:pt>
                <c:pt idx="2064">
                  <c:v>-6.4482498958773178</c:v>
                </c:pt>
                <c:pt idx="2065">
                  <c:v>-6.4067883671439301</c:v>
                </c:pt>
                <c:pt idx="2066">
                  <c:v>-6.3486331412471397</c:v>
                </c:pt>
                <c:pt idx="2067">
                  <c:v>-6.2739357489582304</c:v>
                </c:pt>
                <c:pt idx="2068">
                  <c:v>-6.1828908237953746</c:v>
                </c:pt>
                <c:pt idx="2069">
                  <c:v>-6.0757355948175977</c:v>
                </c:pt>
                <c:pt idx="2070">
                  <c:v>-5.9527492685245029</c:v>
                </c:pt>
                <c:pt idx="2071">
                  <c:v>-5.8142523013364666</c:v>
                </c:pt>
                <c:pt idx="2072">
                  <c:v>-5.6606055646134026</c:v>
                </c:pt>
                <c:pt idx="2073">
                  <c:v>-5.4922094043598388</c:v>
                </c:pt>
                <c:pt idx="2074">
                  <c:v>-5.3095025980588559</c:v>
                </c:pt>
                <c:pt idx="2075">
                  <c:v>-5.1129612113947687</c:v>
                </c:pt>
                <c:pt idx="2076">
                  <c:v>-4.9030973578099575</c:v>
                </c:pt>
                <c:pt idx="2077">
                  <c:v>-4.680457864103146</c:v>
                </c:pt>
                <c:pt idx="2078">
                  <c:v>-4.4456228456226299</c:v>
                </c:pt>
                <c:pt idx="2079">
                  <c:v>-4.1992041947132348</c:v>
                </c:pt>
                <c:pt idx="2080">
                  <c:v>-3.9418439863186281</c:v>
                </c:pt>
                <c:pt idx="2081">
                  <c:v>-3.674212805005292</c:v>
                </c:pt>
                <c:pt idx="2082">
                  <c:v>-3.3970079976548959</c:v>
                </c:pt>
                <c:pt idx="2083">
                  <c:v>-3.1109518564451637</c:v>
                </c:pt>
                <c:pt idx="2084">
                  <c:v>-2.8167897368217401</c:v>
                </c:pt>
                <c:pt idx="2085">
                  <c:v>-2.5152881153763542</c:v>
                </c:pt>
                <c:pt idx="2086">
                  <c:v>-2.2072325927133494</c:v>
                </c:pt>
                <c:pt idx="2087">
                  <c:v>-1.893425846443417</c:v>
                </c:pt>
                <c:pt idx="2088">
                  <c:v>-1.5746855397212467</c:v>
                </c:pt>
                <c:pt idx="2089">
                  <c:v>-1.2518421907221757</c:v>
                </c:pt>
                <c:pt idx="2090">
                  <c:v>-0.92573700860910624</c:v>
                </c:pt>
                <c:pt idx="2091">
                  <c:v>-0.5972197016697216</c:v>
                </c:pt>
                <c:pt idx="2092">
                  <c:v>-0.26714626328339858</c:v>
                </c:pt>
                <c:pt idx="2093">
                  <c:v>6.3623258469934302E-2</c:v>
                </c:pt>
                <c:pt idx="2094">
                  <c:v>0.39422700177875453</c:v>
                </c:pt>
                <c:pt idx="2095">
                  <c:v>0.72380353678789977</c:v>
                </c:pt>
                <c:pt idx="2096">
                  <c:v>1.051494110162837</c:v>
                </c:pt>
                <c:pt idx="2097">
                  <c:v>1.376444882681928</c:v>
                </c:pt>
                <c:pt idx="2098">
                  <c:v>1.6978091540192843</c:v>
                </c:pt>
                <c:pt idx="2099">
                  <c:v>2.0147495689324413</c:v>
                </c:pt>
                <c:pt idx="2100">
                  <c:v>2.3264402990945547</c:v>
                </c:pt>
                <c:pt idx="2101">
                  <c:v>2.6320691949015482</c:v>
                </c:pt>
                <c:pt idx="2102">
                  <c:v>2.9308399016182767</c:v>
                </c:pt>
                <c:pt idx="2103">
                  <c:v>3.2219739343882829</c:v>
                </c:pt>
                <c:pt idx="2104">
                  <c:v>3.5047127066856008</c:v>
                </c:pt>
                <c:pt idx="2105">
                  <c:v>3.7783195068830837</c:v>
                </c:pt>
                <c:pt idx="2106">
                  <c:v>4.0420814178681201</c:v>
                </c:pt>
                <c:pt idx="2107">
                  <c:v>4.2953111746346151</c:v>
                </c:pt>
                <c:pt idx="2108">
                  <c:v>4.537348955026637</c:v>
                </c:pt>
                <c:pt idx="2109">
                  <c:v>4.7675640990139163</c:v>
                </c:pt>
                <c:pt idx="2110">
                  <c:v>4.9853567519170561</c:v>
                </c:pt>
                <c:pt idx="2111">
                  <c:v>5.190159427450066</c:v>
                </c:pt>
                <c:pt idx="2112">
                  <c:v>5.3814384863482854</c:v>
                </c:pt>
                <c:pt idx="2113">
                  <c:v>5.5586955268230245</c:v>
                </c:pt>
                <c:pt idx="2114">
                  <c:v>5.7214686832623798</c:v>
                </c:pt>
                <c:pt idx="2115">
                  <c:v>5.8693338296104809</c:v>
                </c:pt>
                <c:pt idx="2116">
                  <c:v>6.0019056845468217</c:v>
                </c:pt>
                <c:pt idx="2117">
                  <c:v>6.1188388153260096</c:v>
                </c:pt>
                <c:pt idx="2118">
                  <c:v>6.2198285378953182</c:v>
                </c:pt>
                <c:pt idx="2119">
                  <c:v>6.3046117107720878</c:v>
                </c:pt>
                <c:pt idx="2120">
                  <c:v>6.3729674206689202</c:v>
                </c:pt>
                <c:pt idx="2121">
                  <c:v>6.4247175581423193</c:v>
                </c:pt>
                <c:pt idx="2122">
                  <c:v>6.4597272816711149</c:v>
                </c:pt>
                <c:pt idx="2123">
                  <c:v>6.477905368988611</c:v>
                </c:pt>
                <c:pt idx="2124">
                  <c:v>6.4792044547898193</c:v>
                </c:pt>
                <c:pt idx="2125">
                  <c:v>6.4636211541460407</c:v>
                </c:pt>
                <c:pt idx="2126">
                  <c:v>6.4311960713156759</c:v>
                </c:pt>
                <c:pt idx="2127">
                  <c:v>6.3820136939572123</c:v>
                </c:pt>
                <c:pt idx="2128">
                  <c:v>6.3162021729558493</c:v>
                </c:pt>
                <c:pt idx="2129">
                  <c:v>6.233932988573847</c:v>
                </c:pt>
                <c:pt idx="2130">
                  <c:v>6.1354205035575076</c:v>
                </c:pt>
                <c:pt idx="2131">
                  <c:v>6.0209214046512614</c:v>
                </c:pt>
                <c:pt idx="2132">
                  <c:v>5.8907340337295864</c:v>
                </c:pt>
                <c:pt idx="2133">
                  <c:v>5.7451976104470708</c:v>
                </c:pt>
                <c:pt idx="2134">
                  <c:v>5.5846913483674943</c:v>
                </c:pt>
                <c:pt idx="2135">
                  <c:v>5.409633466834106</c:v>
                </c:pt>
                <c:pt idx="2136">
                  <c:v>5.2204801013087128</c:v>
                </c:pt>
                <c:pt idx="2137">
                  <c:v>5.0177241147927205</c:v>
                </c:pt>
                <c:pt idx="2138">
                  <c:v>4.8018938136433453</c:v>
                </c:pt>
                <c:pt idx="2139">
                  <c:v>4.5735515710071075</c:v>
                </c:pt>
                <c:pt idx="2140">
                  <c:v>4.3332923614662109</c:v>
                </c:pt>
                <c:pt idx="2141">
                  <c:v>4.0817422107720791</c:v>
                </c:pt>
                <c:pt idx="2142">
                  <c:v>3.8195565646419389</c:v>
                </c:pt>
                <c:pt idx="2143">
                  <c:v>3.5474185809347922</c:v>
                </c:pt>
                <c:pt idx="2144">
                  <c:v>3.2660373495752295</c:v>
                </c:pt>
                <c:pt idx="2145">
                  <c:v>2.9761460449371357</c:v>
                </c:pt>
                <c:pt idx="2146">
                  <c:v>2.6785000154724585</c:v>
                </c:pt>
                <c:pt idx="2147">
                  <c:v>2.3738748155432416</c:v>
                </c:pt>
                <c:pt idx="2148">
                  <c:v>2.0630641846254774</c:v>
                </c:pt>
                <c:pt idx="2149">
                  <c:v>1.746877979119061</c:v>
                </c:pt>
                <c:pt idx="2150">
                  <c:v>1.4261400621589608</c:v>
                </c:pt>
                <c:pt idx="2151">
                  <c:v>1.1016861569453333</c:v>
                </c:pt>
                <c:pt idx="2152">
                  <c:v>0.77436166915029314</c:v>
                </c:pt>
                <c:pt idx="2153">
                  <c:v>0.44501948411438219</c:v>
                </c:pt>
                <c:pt idx="2154">
                  <c:v>0.11451774454423996</c:v>
                </c:pt>
                <c:pt idx="2155">
                  <c:v>-0.21628238548921003</c:v>
                </c:pt>
                <c:pt idx="2156">
                  <c:v>-0.54651896442029579</c:v>
                </c:pt>
                <c:pt idx="2157">
                  <c:v>-0.87533151908636053</c:v>
                </c:pt>
                <c:pt idx="2158">
                  <c:v>-1.2018632868022641</c:v>
                </c:pt>
                <c:pt idx="2159">
                  <c:v>-1.5252634477591605</c:v>
                </c:pt>
                <c:pt idx="2160">
                  <c:v>-1.844689341944475</c:v>
                </c:pt>
                <c:pt idx="2161">
                  <c:v>-2.1593086648066406</c:v>
                </c:pt>
                <c:pt idx="2162">
                  <c:v>-2.4683016359142016</c:v>
                </c:pt>
                <c:pt idx="2163">
                  <c:v>-2.7708631350173545</c:v>
                </c:pt>
                <c:pt idx="2164">
                  <c:v>-3.0662047998675224</c:v>
                </c:pt>
                <c:pt idx="2165">
                  <c:v>-3.3535570804150985</c:v>
                </c:pt>
                <c:pt idx="2166">
                  <c:v>-3.6321712439669604</c:v>
                </c:pt>
                <c:pt idx="2167">
                  <c:v>-3.9013213260776682</c:v>
                </c:pt>
                <c:pt idx="2168">
                  <c:v>-4.1603060221909658</c:v>
                </c:pt>
                <c:pt idx="2169">
                  <c:v>-4.4084505149250424</c:v>
                </c:pt>
                <c:pt idx="2170">
                  <c:v>-4.6451082324341781</c:v>
                </c:pt>
                <c:pt idx="2171">
                  <c:v>-4.8696625331084169</c:v>
                </c:pt>
                <c:pt idx="2172">
                  <c:v>-5.0815283123226918</c:v>
                </c:pt>
                <c:pt idx="2173">
                  <c:v>-5.2801535270106523</c:v>
                </c:pt>
                <c:pt idx="2174">
                  <c:v>-5.4650206340481677</c:v>
                </c:pt>
                <c:pt idx="2175">
                  <c:v>-5.6356479388169225</c:v>
                </c:pt>
                <c:pt idx="2176">
                  <c:v>-5.7915908503080207</c:v>
                </c:pt>
                <c:pt idx="2177">
                  <c:v>-5.9324430395385299</c:v>
                </c:pt>
                <c:pt idx="2178">
                  <c:v>-6.0578374983212928</c:v>
                </c:pt>
                <c:pt idx="2179">
                  <c:v>-6.1674474955439225</c:v>
                </c:pt>
                <c:pt idx="2180">
                  <c:v>-6.2609874284944116</c:v>
                </c:pt>
                <c:pt idx="2181">
                  <c:v>-6.3382135670500022</c:v>
                </c:pt>
                <c:pt idx="2182">
                  <c:v>-6.3989246887456348</c:v>
                </c:pt>
                <c:pt idx="2183">
                  <c:v>-6.4429626030773886</c:v>
                </c:pt>
                <c:pt idx="2184">
                  <c:v>-6.4702125636894836</c:v>
                </c:pt>
                <c:pt idx="2185">
                  <c:v>-6.4806035673567806</c:v>
                </c:pt>
                <c:pt idx="2186">
                  <c:v>-6.4741085390215938</c:v>
                </c:pt>
                <c:pt idx="2187">
                  <c:v>-6.4507444022852871</c:v>
                </c:pt>
                <c:pt idx="2188">
                  <c:v>-6.4105720353764726</c:v>
                </c:pt>
                <c:pt idx="2189">
                  <c:v>-6.3536961124604501</c:v>
                </c:pt>
                <c:pt idx="2190">
                  <c:v>-6.2802648309513458</c:v>
                </c:pt>
                <c:pt idx="2191">
                  <c:v>-6.1904695253482647</c:v>
                </c:pt>
                <c:pt idx="2192">
                  <c:v>-6.0845441686564534</c:v>
                </c:pt>
                <c:pt idx="2193">
                  <c:v>-5.9627647627982503</c:v>
                </c:pt>
                <c:pt idx="2194">
                  <c:v>-5.8254486194117261</c:v>
                </c:pt>
                <c:pt idx="2195">
                  <c:v>-5.6729535330676262</c:v>
                </c:pt>
                <c:pt idx="2196">
                  <c:v>-5.5056768489952619</c:v>
                </c:pt>
                <c:pt idx="2197">
                  <c:v>-5.3240544277488286</c:v>
                </c:pt>
                <c:pt idx="2198">
                  <c:v>-5.1285595095127023</c:v>
                </c:pt>
                <c:pt idx="2199">
                  <c:v>-4.9197014810077704</c:v>
                </c:pt>
                <c:pt idx="2200">
                  <c:v>-4.6980245482389194</c:v>
                </c:pt>
                <c:pt idx="2201">
                  <c:v>-4.4641063184899545</c:v>
                </c:pt>
                <c:pt idx="2202">
                  <c:v>-4.2185562952763807</c:v>
                </c:pt>
                <c:pt idx="2203">
                  <c:v>-3.962014290237537</c:v>
                </c:pt>
                <c:pt idx="2204">
                  <c:v>-3.6951487560015472</c:v>
                </c:pt>
                <c:pt idx="2205">
                  <c:v>-3.4186550444619006</c:v>
                </c:pt>
                <c:pt idx="2206">
                  <c:v>-3.1332535949434899</c:v>
                </c:pt>
                <c:pt idx="2207">
                  <c:v>-2.8396880570113812</c:v>
                </c:pt>
                <c:pt idx="2208">
                  <c:v>-2.5387233527925219</c:v>
                </c:pt>
                <c:pt idx="2209">
                  <c:v>-2.2311436838793579</c:v>
                </c:pt>
                <c:pt idx="2210">
                  <c:v>-1.9177504879863447</c:v>
                </c:pt>
                <c:pt idx="2211">
                  <c:v>-1.5993603507151104</c:v>
                </c:pt>
                <c:pt idx="2212">
                  <c:v>-1.2768028778247191</c:v>
                </c:pt>
                <c:pt idx="2213">
                  <c:v>-0.95091853359579015</c:v>
                </c:pt>
                <c:pt idx="2214">
                  <c:v>-0.62255645089115574</c:v>
                </c:pt>
                <c:pt idx="2215">
                  <c:v>-0.29257221863705674</c:v>
                </c:pt>
                <c:pt idx="2216">
                  <c:v>3.8174347525687789E-2</c:v>
                </c:pt>
                <c:pt idx="2217">
                  <c:v>0.36882144559906743</c:v>
                </c:pt>
                <c:pt idx="2218">
                  <c:v>0.69850753276202548</c:v>
                </c:pt>
                <c:pt idx="2219">
                  <c:v>1.0263735702279544</c:v>
                </c:pt>
                <c:pt idx="2220">
                  <c:v>1.3515652615800995</c:v>
                </c:pt>
                <c:pt idx="2221">
                  <c:v>1.6732352787501097</c:v>
                </c:pt>
                <c:pt idx="2222">
                  <c:v>1.9905454698341547</c:v>
                </c:pt>
                <c:pt idx="2223">
                  <c:v>2.3026690430109285</c:v>
                </c:pt>
                <c:pt idx="2224">
                  <c:v>2.608792720840833</c:v>
                </c:pt>
                <c:pt idx="2225">
                  <c:v>2.9081188593783192</c:v>
                </c:pt>
                <c:pt idx="2226">
                  <c:v>3.1998675265209999</c:v>
                </c:pt>
                <c:pt idx="2227">
                  <c:v>3.4832785342285395</c:v>
                </c:pt>
                <c:pt idx="2228">
                  <c:v>3.7576134192835799</c:v>
                </c:pt>
                <c:pt idx="2229">
                  <c:v>4.0221573674566926</c:v>
                </c:pt>
                <c:pt idx="2230">
                  <c:v>4.2762210760391417</c:v>
                </c:pt>
                <c:pt idx="2231">
                  <c:v>4.5191425499225293</c:v>
                </c:pt>
                <c:pt idx="2232">
                  <c:v>4.7502888264777443</c:v>
                </c:pt>
                <c:pt idx="2233">
                  <c:v>4.9690576248687934</c:v>
                </c:pt>
                <c:pt idx="2234">
                  <c:v>5.1748789153224068</c:v>
                </c:pt>
                <c:pt idx="2235">
                  <c:v>5.3672164044371575</c:v>
                </c:pt>
                <c:pt idx="2236">
                  <c:v>5.5455689325790516</c:v>
                </c:pt>
                <c:pt idx="2237">
                  <c:v>5.7094717796729251</c:v>
                </c:pt>
                <c:pt idx="2238">
                  <c:v>5.8584978761359405</c:v>
                </c:pt>
                <c:pt idx="2239">
                  <c:v>5.9922589156193524</c:v>
                </c:pt>
                <c:pt idx="2240">
                  <c:v>6.1104063668315938</c:v>
                </c:pt>
                <c:pt idx="2241">
                  <c:v>6.212632381650061</c:v>
                </c:pt>
                <c:pt idx="2242">
                  <c:v>6.2986705972553771</c:v>
                </c:pt>
                <c:pt idx="2243">
                  <c:v>6.3682968302153808</c:v>
                </c:pt>
                <c:pt idx="2244">
                  <c:v>6.4213296605642567</c:v>
                </c:pt>
                <c:pt idx="2245">
                  <c:v>6.4576309045586546</c:v>
                </c:pt>
                <c:pt idx="2246">
                  <c:v>6.4771059747227691</c:v>
                </c:pt>
                <c:pt idx="2247">
                  <c:v>6.4797041262898318</c:v>
                </c:pt>
                <c:pt idx="2248">
                  <c:v>6.4654185894618381</c:v>
                </c:pt>
                <c:pt idx="2249">
                  <c:v>6.4342865869950518</c:v>
                </c:pt>
                <c:pt idx="2250">
                  <c:v>6.3863892372637521</c:v>
                </c:pt>
                <c:pt idx="2251">
                  <c:v>6.3218513428777117</c:v>
                </c:pt>
                <c:pt idx="2252">
                  <c:v>6.2408410654703435</c:v>
                </c:pt>
                <c:pt idx="2253">
                  <c:v>6.1435694875660589</c:v>
                </c:pt>
                <c:pt idx="2254">
                  <c:v>6.0302900625585778</c:v>
                </c:pt>
                <c:pt idx="2255">
                  <c:v>5.9012979543163597</c:v>
                </c:pt>
                <c:pt idx="2256">
                  <c:v>5.7569292680888262</c:v>
                </c:pt>
                <c:pt idx="2257">
                  <c:v>5.5975601747310026</c:v>
                </c:pt>
                <c:pt idx="2258">
                  <c:v>5.4236059305822932</c:v>
                </c:pt>
                <c:pt idx="2259">
                  <c:v>5.2355197954112738</c:v>
                </c:pt>
                <c:pt idx="2260">
                  <c:v>5.0337918514210349</c:v>
                </c:pt>
                <c:pt idx="2261">
                  <c:v>4.8189477262892266</c:v>
                </c:pt>
                <c:pt idx="2262">
                  <c:v>4.5915472235365815</c:v>
                </c:pt>
                <c:pt idx="2263">
                  <c:v>4.3521828639375286</c:v>
                </c:pt>
                <c:pt idx="2264">
                  <c:v>4.1014783415841443</c:v>
                </c:pt>
                <c:pt idx="2265">
                  <c:v>3.8400868988174928</c:v>
                </c:pt>
                <c:pt idx="2266">
                  <c:v>3.5686896240927748</c:v>
                </c:pt>
                <c:pt idx="2267">
                  <c:v>3.2879936773154577</c:v>
                </c:pt>
                <c:pt idx="2268">
                  <c:v>2.9987304472790077</c:v>
                </c:pt>
                <c:pt idx="2269">
                  <c:v>2.7016536458950982</c:v>
                </c:pt>
                <c:pt idx="2270">
                  <c:v>2.3975373443395109</c:v>
                </c:pt>
                <c:pt idx="2271">
                  <c:v>2.0871739560822675</c:v>
                </c:pt>
                <c:pt idx="2272">
                  <c:v>1.7713721721770286</c:v>
                </c:pt>
                <c:pt idx="2273">
                  <c:v>1.450954854104693</c:v>
                </c:pt>
                <c:pt idx="2274">
                  <c:v>1.126756889696767</c:v>
                </c:pt>
                <c:pt idx="2275">
                  <c:v>0.799623017745695</c:v>
                </c:pt>
                <c:pt idx="2276">
                  <c:v>0.47040562691568288</c:v>
                </c:pt>
                <c:pt idx="2277">
                  <c:v>0.13996253474600751</c:v>
                </c:pt>
                <c:pt idx="2278">
                  <c:v>-0.1908452475049448</c:v>
                </c:pt>
                <c:pt idx="2279">
                  <c:v>-0.52115575833265448</c:v>
                </c:pt>
                <c:pt idx="2280">
                  <c:v>-0.85010833193638558</c:v>
                </c:pt>
                <c:pt idx="2281">
                  <c:v>-1.1768458407934528</c:v>
                </c:pt>
                <c:pt idx="2282">
                  <c:v>-1.5005169290078464</c:v>
                </c:pt>
                <c:pt idx="2283">
                  <c:v>-1.8202782306384355</c:v>
                </c:pt>
                <c:pt idx="2284">
                  <c:v>-2.1352965671791506</c:v>
                </c:pt>
                <c:pt idx="2285">
                  <c:v>-2.4447511185253328</c:v>
                </c:pt>
                <c:pt idx="2286">
                  <c:v>-2.7478355617138095</c:v>
                </c:pt>
                <c:pt idx="2287">
                  <c:v>-3.0437601719042431</c:v>
                </c:pt>
                <c:pt idx="2288">
                  <c:v>-3.3317538801137543</c:v>
                </c:pt>
                <c:pt idx="2289">
                  <c:v>-3.6110662823113713</c:v>
                </c:pt>
                <c:pt idx="2290">
                  <c:v>-3.8809695947269667</c:v>
                </c:pt>
                <c:pt idx="2291">
                  <c:v>-4.1407605501474238</c:v>
                </c:pt>
                <c:pt idx="2292">
                  <c:v>-4.3897622303872357</c:v>
                </c:pt>
                <c:pt idx="2293">
                  <c:v>-4.627325830090248</c:v>
                </c:pt>
                <c:pt idx="2294">
                  <c:v>-4.8528323472572845</c:v>
                </c:pt>
                <c:pt idx="2295">
                  <c:v>-5.065694196147402</c:v>
                </c:pt>
                <c:pt idx="2296">
                  <c:v>-5.265356738290202</c:v>
                </c:pt>
                <c:pt idx="2297">
                  <c:v>-5.4512997276949751</c:v>
                </c:pt>
                <c:pt idx="2298">
                  <c:v>-5.6230386663923095</c:v>
                </c:pt>
                <c:pt idx="2299">
                  <c:v>-5.7801260668514471</c:v>
                </c:pt>
                <c:pt idx="2300">
                  <c:v>-5.92215261800402</c:v>
                </c:pt>
                <c:pt idx="2301">
                  <c:v>-6.0487482517017881</c:v>
                </c:pt>
                <c:pt idx="2302">
                  <c:v>-6.1595831070156617</c:v>
                </c:pt>
                <c:pt idx="2303">
                  <c:v>-6.2543683897211775</c:v>
                </c:pt>
                <c:pt idx="2304">
                  <c:v>-6.3328571247707792</c:v>
                </c:pt>
                <c:pt idx="2305">
                  <c:v>-6.3948447998533551</c:v>
                </c:pt>
                <c:pt idx="2306">
                  <c:v>-6.4401698982349238</c:v>
                </c:pt>
                <c:pt idx="2307">
                  <c:v>-6.4687143196369927</c:v>
                </c:pt>
                <c:pt idx="2308">
                  <c:v>-6.4804036879693738</c:v>
                </c:pt>
                <c:pt idx="2309">
                  <c:v>-6.4752075451030855</c:v>
                </c:pt>
                <c:pt idx="2310">
                  <c:v>-6.4531394302417588</c:v>
                </c:pt>
                <c:pt idx="2311">
                  <c:v>-6.4142568446490147</c:v>
                </c:pt>
                <c:pt idx="2312">
                  <c:v>-6.3586611018215731</c:v>
                </c:pt>
                <c:pt idx="2313">
                  <c:v>-6.2864970634986479</c:v>
                </c:pt>
                <c:pt idx="2314">
                  <c:v>-6.197952762194431</c:v>
                </c:pt>
                <c:pt idx="2315">
                  <c:v>-6.0932589112989994</c:v>
                </c:pt>
                <c:pt idx="2316">
                  <c:v>-5.9726883038680034</c:v>
                </c:pt>
                <c:pt idx="2317">
                  <c:v>-5.8365551018595312</c:v>
                </c:pt>
                <c:pt idx="2318">
                  <c:v>-5.6852140175589936</c:v>
                </c:pt>
                <c:pt idx="2319">
                  <c:v>-5.5190593892828392</c:v>
                </c:pt>
                <c:pt idx="2320">
                  <c:v>-5.3385241539392263</c:v>
                </c:pt>
                <c:pt idx="2321">
                  <c:v>-5.1440787188914694</c:v>
                </c:pt>
                <c:pt idx="2322">
                  <c:v>-4.9362297363215362</c:v>
                </c:pt>
                <c:pt idx="2323">
                  <c:v>-4.7155187830297001</c:v>
                </c:pt>
                <c:pt idx="2324">
                  <c:v>-4.4825209493129874</c:v>
                </c:pt>
                <c:pt idx="2325">
                  <c:v>-4.2378433404851545</c:v>
                </c:pt>
                <c:pt idx="2326">
                  <c:v>-3.982123494993683</c:v>
                </c:pt>
                <c:pt idx="2327">
                  <c:v>-3.7160277232328416</c:v>
                </c:pt>
                <c:pt idx="2328">
                  <c:v>-3.4402493713781328</c:v>
                </c:pt>
                <c:pt idx="2329">
                  <c:v>-3.1555070147945918</c:v>
                </c:pt>
                <c:pt idx="2330">
                  <c:v>-2.862542585700695</c:v>
                </c:pt>
                <c:pt idx="2331">
                  <c:v>-2.5621194399546612</c:v>
                </c:pt>
                <c:pt idx="2332">
                  <c:v>-2.2550203680471577</c:v>
                </c:pt>
                <c:pt idx="2333">
                  <c:v>-1.9420455554460168</c:v>
                </c:pt>
                <c:pt idx="2334">
                  <c:v>-1.6240104975938072</c:v>
                </c:pt>
                <c:pt idx="2335">
                  <c:v>-1.3017438750475727</c:v>
                </c:pt>
                <c:pt idx="2336">
                  <c:v>-0.97608539424131369</c:v>
                </c:pt>
                <c:pt idx="2337">
                  <c:v>-0.64788359952203034</c:v>
                </c:pt>
                <c:pt idx="2338">
                  <c:v>-0.31799366216566405</c:v>
                </c:pt>
                <c:pt idx="2339">
                  <c:v>1.2724847885722975E-2</c:v>
                </c:pt>
                <c:pt idx="2340">
                  <c:v>0.34341020173676745</c:v>
                </c:pt>
                <c:pt idx="2341">
                  <c:v>0.67320075688621406</c:v>
                </c:pt>
                <c:pt idx="2342">
                  <c:v>1.0012372023421174</c:v>
                </c:pt>
                <c:pt idx="2343">
                  <c:v>1.3266647976707113</c:v>
                </c:pt>
                <c:pt idx="2344">
                  <c:v>1.6486356001221134</c:v>
                </c:pt>
                <c:pt idx="2345">
                  <c:v>1.966310674063988</c:v>
                </c:pt>
                <c:pt idx="2346">
                  <c:v>2.2788622769195439</c:v>
                </c:pt>
                <c:pt idx="2347">
                  <c:v>2.5854760159689771</c:v>
                </c:pt>
                <c:pt idx="2348">
                  <c:v>2.8853529703504059</c:v>
                </c:pt>
                <c:pt idx="2349">
                  <c:v>3.1777117727380921</c:v>
                </c:pt>
                <c:pt idx="2350">
                  <c:v>3.4617906453065026</c:v>
                </c:pt>
                <c:pt idx="2351">
                  <c:v>3.7368493846367463</c:v>
                </c:pt>
                <c:pt idx="2352">
                  <c:v>4.0021712904018365</c:v>
                </c:pt>
                <c:pt idx="2353">
                  <c:v>4.2570650328295514</c:v>
                </c:pt>
                <c:pt idx="2354">
                  <c:v>4.5008664540422751</c:v>
                </c:pt>
                <c:pt idx="2355">
                  <c:v>4.732940298618046</c:v>
                </c:pt>
                <c:pt idx="2356">
                  <c:v>4.9526818688050209</c:v>
                </c:pt>
                <c:pt idx="2357">
                  <c:v>5.1595186001529685</c:v>
                </c:pt>
                <c:pt idx="2358">
                  <c:v>5.3529115534184557</c:v>
                </c:pt>
                <c:pt idx="2359">
                  <c:v>5.5323568187989158</c:v>
                </c:pt>
                <c:pt idx="2360">
                  <c:v>5.6973868289673053</c:v>
                </c:pt>
                <c:pt idx="2361">
                  <c:v>5.8475715773702923</c:v>
                </c:pt>
                <c:pt idx="2362">
                  <c:v>5.9825197386482163</c:v>
                </c:pt>
                <c:pt idx="2363">
                  <c:v>6.1018796883171627</c:v>
                </c:pt>
                <c:pt idx="2364">
                  <c:v>6.205340418919385</c:v>
                </c:pt>
                <c:pt idx="2365">
                  <c:v>6.292632350451421</c:v>
                </c:pt>
                <c:pt idx="2366">
                  <c:v>6.3635280327502892</c:v>
                </c:pt>
                <c:pt idx="2367">
                  <c:v>6.4178427381338761</c:v>
                </c:pt>
                <c:pt idx="2368">
                  <c:v>6.4554349427927376</c:v>
                </c:pt>
                <c:pt idx="2369">
                  <c:v>6.4762066954665922</c:v>
                </c:pt>
                <c:pt idx="2370">
                  <c:v>6.4801038727436211</c:v>
                </c:pt>
                <c:pt idx="2371">
                  <c:v>6.4671163200158457</c:v>
                </c:pt>
                <c:pt idx="2372">
                  <c:v>6.4372778780138695</c:v>
                </c:pt>
                <c:pt idx="2373">
                  <c:v>6.3906662945585389</c:v>
                </c:pt>
                <c:pt idx="2374">
                  <c:v>6.3274030220260258</c:v>
                </c:pt>
                <c:pt idx="2375">
                  <c:v>6.247652900877295</c:v>
                </c:pt>
                <c:pt idx="2376">
                  <c:v>6.1516237301280299</c:v>
                </c:pt>
                <c:pt idx="2377">
                  <c:v>6.0395657259400224</c:v>
                </c:pt>
                <c:pt idx="2378">
                  <c:v>5.9117708695899749</c:v>
                </c:pt>
                <c:pt idx="2379">
                  <c:v>5.7685721467515849</c:v>
                </c:pt>
                <c:pt idx="2380">
                  <c:v>5.6103426797983529</c:v>
                </c:pt>
                <c:pt idx="2381">
                  <c:v>5.43749475561469</c:v>
                </c:pt>
                <c:pt idx="2382">
                  <c:v>5.2504787513190836</c:v>
                </c:pt>
                <c:pt idx="2383">
                  <c:v>5.0497819607589252</c:v>
                </c:pt>
                <c:pt idx="2384">
                  <c:v>4.8359273247970496</c:v>
                </c:pt>
                <c:pt idx="2385">
                  <c:v>4.6094720687315887</c:v>
                </c:pt>
                <c:pt idx="2386">
                  <c:v>4.3710062503590592</c:v>
                </c:pt>
                <c:pt idx="2387">
                  <c:v>4.1211512225298401</c:v>
                </c:pt>
                <c:pt idx="2388">
                  <c:v>3.8605580141046283</c:v>
                </c:pt>
                <c:pt idx="2389">
                  <c:v>3.5899056336351411</c:v>
                </c:pt>
                <c:pt idx="2390">
                  <c:v>3.3098993001295338</c:v>
                </c:pt>
                <c:pt idx="2391">
                  <c:v>3.0212686054853837</c:v>
                </c:pt>
                <c:pt idx="2392">
                  <c:v>2.7247656134809253</c:v>
                </c:pt>
                <c:pt idx="2393">
                  <c:v>2.4211629001418653</c:v>
                </c:pt>
                <c:pt idx="2394">
                  <c:v>2.1112515407336208</c:v>
                </c:pt>
                <c:pt idx="2395">
                  <c:v>1.7958390484872522</c:v>
                </c:pt>
                <c:pt idx="2396">
                  <c:v>1.4757472705292178</c:v>
                </c:pt>
                <c:pt idx="2397">
                  <c:v>1.1518102464644306</c:v>
                </c:pt>
                <c:pt idx="2398">
                  <c:v>0.82487203516504648</c:v>
                </c:pt>
                <c:pt idx="2399">
                  <c:v>0.49578451547995722</c:v>
                </c:pt>
                <c:pt idx="2400">
                  <c:v>0.16540516655234119</c:v>
                </c:pt>
                <c:pt idx="2401">
                  <c:v>-0.1654051664507839</c:v>
                </c:pt>
                <c:pt idx="2402">
                  <c:v>-0.49578451537900603</c:v>
                </c:pt>
                <c:pt idx="2403">
                  <c:v>-0.82487203506446172</c:v>
                </c:pt>
                <c:pt idx="2404">
                  <c:v>-1.1518102463639022</c:v>
                </c:pt>
                <c:pt idx="2405">
                  <c:v>-1.4757472704312127</c:v>
                </c:pt>
                <c:pt idx="2406">
                  <c:v>-1.795839048389247</c:v>
                </c:pt>
                <c:pt idx="2407">
                  <c:v>-2.1112515406382797</c:v>
                </c:pt>
                <c:pt idx="2408">
                  <c:v>-2.4211629000478068</c:v>
                </c:pt>
                <c:pt idx="2409">
                  <c:v>-2.7247656133873184</c:v>
                </c:pt>
                <c:pt idx="2410">
                  <c:v>-3.0212686053972595</c:v>
                </c:pt>
                <c:pt idx="2411">
                  <c:v>-3.3098993000404229</c:v>
                </c:pt>
                <c:pt idx="2412">
                  <c:v>-3.5899056335526267</c:v>
                </c:pt>
                <c:pt idx="2413">
                  <c:v>-3.8605580140231708</c:v>
                </c:pt>
                <c:pt idx="2414">
                  <c:v>-4.1211512224492139</c:v>
                </c:pt>
                <c:pt idx="2415">
                  <c:v>-4.3710062502865528</c:v>
                </c:pt>
                <c:pt idx="2416">
                  <c:v>-4.6094720686576585</c:v>
                </c:pt>
                <c:pt idx="2417">
                  <c:v>-4.8359273247321681</c:v>
                </c:pt>
                <c:pt idx="2418">
                  <c:v>-5.0497819606953547</c:v>
                </c:pt>
                <c:pt idx="2419">
                  <c:v>-5.2504787512566695</c:v>
                </c:pt>
                <c:pt idx="2420">
                  <c:v>-5.4374947555609445</c:v>
                </c:pt>
                <c:pt idx="2421">
                  <c:v>-5.6103426797475464</c:v>
                </c:pt>
                <c:pt idx="2422">
                  <c:v>-5.7685721467069442</c:v>
                </c:pt>
                <c:pt idx="2423">
                  <c:v>-5.9117708695484277</c:v>
                </c:pt>
                <c:pt idx="2424">
                  <c:v>-6.0395657258998439</c:v>
                </c:pt>
                <c:pt idx="2425">
                  <c:v>-6.151623730099522</c:v>
                </c:pt>
                <c:pt idx="2426">
                  <c:v>-6.2476529008468411</c:v>
                </c:pt>
                <c:pt idx="2427">
                  <c:v>-6.3274030220076032</c:v>
                </c:pt>
                <c:pt idx="2428">
                  <c:v>-6.3906662945416874</c:v>
                </c:pt>
                <c:pt idx="2429">
                  <c:v>-6.4372778779985556</c:v>
                </c:pt>
                <c:pt idx="2430">
                  <c:v>-6.4671163200128738</c:v>
                </c:pt>
                <c:pt idx="2431">
                  <c:v>-6.4801038727404237</c:v>
                </c:pt>
                <c:pt idx="2432">
                  <c:v>-6.4762066954721798</c:v>
                </c:pt>
                <c:pt idx="2433">
                  <c:v>-6.4554349428016868</c:v>
                </c:pt>
                <c:pt idx="2434">
                  <c:v>-6.4178427381515268</c:v>
                </c:pt>
                <c:pt idx="2435">
                  <c:v>-6.3635280327641661</c:v>
                </c:pt>
                <c:pt idx="2436">
                  <c:v>-6.2926323504756967</c:v>
                </c:pt>
                <c:pt idx="2437">
                  <c:v>-6.2053404189503807</c:v>
                </c:pt>
                <c:pt idx="2438">
                  <c:v>-6.1018796883513229</c:v>
                </c:pt>
                <c:pt idx="2439">
                  <c:v>-5.9825197386872118</c:v>
                </c:pt>
                <c:pt idx="2440">
                  <c:v>-5.8475715774140093</c:v>
                </c:pt>
                <c:pt idx="2441">
                  <c:v>-5.6973868290140732</c:v>
                </c:pt>
                <c:pt idx="2442">
                  <c:v>-5.5323568188533043</c:v>
                </c:pt>
                <c:pt idx="2443">
                  <c:v>-5.3529115534756118</c:v>
                </c:pt>
                <c:pt idx="2444">
                  <c:v>-5.159518600214354</c:v>
                </c:pt>
                <c:pt idx="2445">
                  <c:v>-4.9526818688704228</c:v>
                </c:pt>
                <c:pt idx="2446">
                  <c:v>-4.7329402986860281</c:v>
                </c:pt>
                <c:pt idx="2447">
                  <c:v>-4.5008664541165446</c:v>
                </c:pt>
                <c:pt idx="2448">
                  <c:v>-4.2570650329060049</c:v>
                </c:pt>
                <c:pt idx="2449">
                  <c:v>-4.002171290481602</c:v>
                </c:pt>
                <c:pt idx="2450">
                  <c:v>-3.7368493847186119</c:v>
                </c:pt>
                <c:pt idx="2451">
                  <c:v>-3.4617906453923015</c:v>
                </c:pt>
                <c:pt idx="2452">
                  <c:v>-3.1777117728274007</c:v>
                </c:pt>
                <c:pt idx="2453">
                  <c:v>-2.8853529704412226</c:v>
                </c:pt>
                <c:pt idx="2454">
                  <c:v>-2.585476016061965</c:v>
                </c:pt>
                <c:pt idx="2455">
                  <c:v>-2.2788622770144906</c:v>
                </c:pt>
                <c:pt idx="2456">
                  <c:v>-1.966310674159611</c:v>
                </c:pt>
                <c:pt idx="2457">
                  <c:v>-1.6486356002212041</c:v>
                </c:pt>
                <c:pt idx="2458">
                  <c:v>-1.326664797769971</c:v>
                </c:pt>
                <c:pt idx="2459">
                  <c:v>-1.0012372024423075</c:v>
                </c:pt>
                <c:pt idx="2460">
                  <c:v>-0.67320075698708071</c:v>
                </c:pt>
                <c:pt idx="2461">
                  <c:v>-0.34341020183798643</c:v>
                </c:pt>
                <c:pt idx="2462">
                  <c:v>-1.2724847987195699E-2</c:v>
                </c:pt>
                <c:pt idx="2463">
                  <c:v>0.31799366206424767</c:v>
                </c:pt>
                <c:pt idx="2464">
                  <c:v>0.64788359942126228</c:v>
                </c:pt>
                <c:pt idx="2465">
                  <c:v>0.97608539414072903</c:v>
                </c:pt>
                <c:pt idx="2466">
                  <c:v>1.3017438749481436</c:v>
                </c:pt>
                <c:pt idx="2467">
                  <c:v>1.6240104974960274</c:v>
                </c:pt>
                <c:pt idx="2468">
                  <c:v>1.9420455553492517</c:v>
                </c:pt>
                <c:pt idx="2469">
                  <c:v>2.2550203679520986</c:v>
                </c:pt>
                <c:pt idx="2470">
                  <c:v>2.562119439861505</c:v>
                </c:pt>
                <c:pt idx="2471">
                  <c:v>2.8625425856080451</c:v>
                </c:pt>
                <c:pt idx="2472">
                  <c:v>3.1555070147076791</c:v>
                </c:pt>
                <c:pt idx="2473">
                  <c:v>3.4402493712921793</c:v>
                </c:pt>
                <c:pt idx="2474">
                  <c:v>3.7160277231486778</c:v>
                </c:pt>
                <c:pt idx="2475">
                  <c:v>3.9821234949147484</c:v>
                </c:pt>
                <c:pt idx="2476">
                  <c:v>4.2378433404072222</c:v>
                </c:pt>
                <c:pt idx="2477">
                  <c:v>4.4825209492409606</c:v>
                </c:pt>
                <c:pt idx="2478">
                  <c:v>4.7155187829587861</c:v>
                </c:pt>
                <c:pt idx="2479">
                  <c:v>4.9362297362571628</c:v>
                </c:pt>
                <c:pt idx="2480">
                  <c:v>5.144078718829789</c:v>
                </c:pt>
                <c:pt idx="2481">
                  <c:v>5.3385241538787129</c:v>
                </c:pt>
                <c:pt idx="2482">
                  <c:v>5.5190593892327025</c:v>
                </c:pt>
                <c:pt idx="2483">
                  <c:v>5.6852140175070938</c:v>
                </c:pt>
                <c:pt idx="2484">
                  <c:v>5.8365551018186617</c:v>
                </c:pt>
                <c:pt idx="2485">
                  <c:v>5.9726883038286491</c:v>
                </c:pt>
                <c:pt idx="2486">
                  <c:v>6.0932589112610342</c:v>
                </c:pt>
                <c:pt idx="2487">
                  <c:v>6.197952762168228</c:v>
                </c:pt>
                <c:pt idx="2488">
                  <c:v>6.2864970634722397</c:v>
                </c:pt>
                <c:pt idx="2489">
                  <c:v>6.3586611018019656</c:v>
                </c:pt>
                <c:pt idx="2490">
                  <c:v>6.4142568446363057</c:v>
                </c:pt>
                <c:pt idx="2491">
                  <c:v>6.4531394302288136</c:v>
                </c:pt>
                <c:pt idx="2492">
                  <c:v>6.4752075451025046</c:v>
                </c:pt>
                <c:pt idx="2493">
                  <c:v>6.4804036879685665</c:v>
                </c:pt>
                <c:pt idx="2494">
                  <c:v>6.4687143196449641</c:v>
                </c:pt>
                <c:pt idx="2495">
                  <c:v>6.4401698982462499</c:v>
                </c:pt>
                <c:pt idx="2496">
                  <c:v>6.3948447998662665</c:v>
                </c:pt>
                <c:pt idx="2497">
                  <c:v>6.3328571247958578</c:v>
                </c:pt>
                <c:pt idx="2498">
                  <c:v>6.254368389744287</c:v>
                </c:pt>
                <c:pt idx="2499">
                  <c:v>6.1595831070506533</c:v>
                </c:pt>
                <c:pt idx="2500">
                  <c:v>6.0487482517381883</c:v>
                </c:pt>
                <c:pt idx="2501">
                  <c:v>5.9221526180419506</c:v>
                </c:pt>
                <c:pt idx="2502">
                  <c:v>5.780126066902163</c:v>
                </c:pt>
                <c:pt idx="2503">
                  <c:v>5.6230386664396006</c:v>
                </c:pt>
                <c:pt idx="2504">
                  <c:v>5.4512997277498627</c:v>
                </c:pt>
                <c:pt idx="2505">
                  <c:v>5.2653567383508264</c:v>
                </c:pt>
                <c:pt idx="2506">
                  <c:v>5.0656941962092681</c:v>
                </c:pt>
                <c:pt idx="2507">
                  <c:v>4.8528323473258723</c:v>
                </c:pt>
                <c:pt idx="2508">
                  <c:v>4.6273258301587523</c:v>
                </c:pt>
                <c:pt idx="2509">
                  <c:v>4.3897622304631678</c:v>
                </c:pt>
                <c:pt idx="2510">
                  <c:v>4.1407605502266263</c:v>
                </c:pt>
                <c:pt idx="2511">
                  <c:v>3.8809695948060985</c:v>
                </c:pt>
                <c:pt idx="2512">
                  <c:v>3.6110662823976636</c:v>
                </c:pt>
                <c:pt idx="2513">
                  <c:v>3.331753880199849</c:v>
                </c:pt>
                <c:pt idx="2514">
                  <c:v>3.0437601719954683</c:v>
                </c:pt>
                <c:pt idx="2515">
                  <c:v>2.7478355618041328</c:v>
                </c:pt>
                <c:pt idx="2516">
                  <c:v>2.4447511186193349</c:v>
                </c:pt>
                <c:pt idx="2517">
                  <c:v>2.1352965672755349</c:v>
                </c:pt>
                <c:pt idx="2518">
                  <c:v>1.8202782307348482</c:v>
                </c:pt>
                <c:pt idx="2519">
                  <c:v>1.5005169291074301</c:v>
                </c:pt>
                <c:pt idx="2520">
                  <c:v>1.1768458408931779</c:v>
                </c:pt>
                <c:pt idx="2521">
                  <c:v>0.85010833203673064</c:v>
                </c:pt>
                <c:pt idx="2522">
                  <c:v>0.52115575843394402</c:v>
                </c:pt>
                <c:pt idx="2523">
                  <c:v>0.19084524760630478</c:v>
                </c:pt>
                <c:pt idx="2524">
                  <c:v>-0.13996253464452069</c:v>
                </c:pt>
                <c:pt idx="2525">
                  <c:v>-0.47040562681444975</c:v>
                </c:pt>
                <c:pt idx="2526">
                  <c:v>-0.79962301764441968</c:v>
                </c:pt>
                <c:pt idx="2527">
                  <c:v>-1.1267568895980569</c:v>
                </c:pt>
                <c:pt idx="2528">
                  <c:v>-1.4509548540046016</c:v>
                </c:pt>
                <c:pt idx="2529">
                  <c:v>-1.7713721720803763</c:v>
                </c:pt>
                <c:pt idx="2530">
                  <c:v>-2.0871739559862639</c:v>
                </c:pt>
                <c:pt idx="2531">
                  <c:v>-2.3975373442445789</c:v>
                </c:pt>
                <c:pt idx="2532">
                  <c:v>-2.7016536458044218</c:v>
                </c:pt>
                <c:pt idx="2533">
                  <c:v>-2.9987304471874299</c:v>
                </c:pt>
                <c:pt idx="2534">
                  <c:v>-3.2879936772298985</c:v>
                </c:pt>
                <c:pt idx="2535">
                  <c:v>-3.5686896240061303</c:v>
                </c:pt>
                <c:pt idx="2536">
                  <c:v>-3.8400868987346257</c:v>
                </c:pt>
                <c:pt idx="2537">
                  <c:v>-4.101478341506648</c:v>
                </c:pt>
                <c:pt idx="2538">
                  <c:v>-4.3521828638610893</c:v>
                </c:pt>
                <c:pt idx="2539">
                  <c:v>-4.5915472234674999</c:v>
                </c:pt>
                <c:pt idx="2540">
                  <c:v>-4.8189477262213991</c:v>
                </c:pt>
                <c:pt idx="2541">
                  <c:v>-5.0337918513571687</c:v>
                </c:pt>
                <c:pt idx="2542">
                  <c:v>-5.2355197953529897</c:v>
                </c:pt>
                <c:pt idx="2543">
                  <c:v>-5.4236059305237561</c:v>
                </c:pt>
                <c:pt idx="2544">
                  <c:v>-5.5975601746830215</c:v>
                </c:pt>
                <c:pt idx="2545">
                  <c:v>-5.7569292680406692</c:v>
                </c:pt>
                <c:pt idx="2546">
                  <c:v>-5.9012979542727848</c:v>
                </c:pt>
                <c:pt idx="2547">
                  <c:v>-6.0302900625230853</c:v>
                </c:pt>
                <c:pt idx="2548">
                  <c:v>-6.1435694875303257</c:v>
                </c:pt>
                <c:pt idx="2549">
                  <c:v>-6.2408410654464586</c:v>
                </c:pt>
                <c:pt idx="2550">
                  <c:v>-6.3218513428553962</c:v>
                </c:pt>
                <c:pt idx="2551">
                  <c:v>-6.3863892372465099</c:v>
                </c:pt>
                <c:pt idx="2552">
                  <c:v>-6.4342865869829371</c:v>
                </c:pt>
                <c:pt idx="2553">
                  <c:v>-6.46541858945307</c:v>
                </c:pt>
                <c:pt idx="2554">
                  <c:v>-6.4797041262880395</c:v>
                </c:pt>
                <c:pt idx="2555">
                  <c:v>-6.4771059747261539</c:v>
                </c:pt>
                <c:pt idx="2556">
                  <c:v>-6.457630904569009</c:v>
                </c:pt>
                <c:pt idx="2557">
                  <c:v>-6.4213296605779515</c:v>
                </c:pt>
                <c:pt idx="2558">
                  <c:v>-6.3682968302306637</c:v>
                </c:pt>
                <c:pt idx="2559">
                  <c:v>-6.2986705972827712</c:v>
                </c:pt>
                <c:pt idx="2560">
                  <c:v>-6.2126323816806419</c:v>
                </c:pt>
                <c:pt idx="2561">
                  <c:v>-6.1104063668636739</c:v>
                </c:pt>
                <c:pt idx="2562">
                  <c:v>-5.9922589156596233</c:v>
                </c:pt>
                <c:pt idx="2563">
                  <c:v>-5.8584978761744351</c:v>
                </c:pt>
                <c:pt idx="2564">
                  <c:v>-5.7094717797225636</c:v>
                </c:pt>
                <c:pt idx="2565">
                  <c:v>-5.5455689326315785</c:v>
                </c:pt>
                <c:pt idx="2566">
                  <c:v>-5.3672164044940462</c:v>
                </c:pt>
                <c:pt idx="2567">
                  <c:v>-5.1748789153849204</c:v>
                </c:pt>
                <c:pt idx="2568">
                  <c:v>-4.9690576249311942</c:v>
                </c:pt>
                <c:pt idx="2569">
                  <c:v>-4.7502888265494327</c:v>
                </c:pt>
                <c:pt idx="2570">
                  <c:v>-4.5191425499964462</c:v>
                </c:pt>
                <c:pt idx="2571">
                  <c:v>-4.2762210761152701</c:v>
                </c:pt>
                <c:pt idx="2572">
                  <c:v>-4.0221573675361482</c:v>
                </c:pt>
                <c:pt idx="2573">
                  <c:v>-3.7576134193641062</c:v>
                </c:pt>
                <c:pt idx="2574">
                  <c:v>-3.4832785343141408</c:v>
                </c:pt>
                <c:pt idx="2575">
                  <c:v>-3.1998675266101104</c:v>
                </c:pt>
                <c:pt idx="2576">
                  <c:v>-2.9081188594681771</c:v>
                </c:pt>
                <c:pt idx="2577">
                  <c:v>-2.6087927209344404</c:v>
                </c:pt>
                <c:pt idx="2578">
                  <c:v>-2.302669043105142</c:v>
                </c:pt>
                <c:pt idx="2579">
                  <c:v>-1.9905454699312581</c:v>
                </c:pt>
                <c:pt idx="2580">
                  <c:v>-1.6732352788480866</c:v>
                </c:pt>
                <c:pt idx="2581">
                  <c:v>-1.3515652616796128</c:v>
                </c:pt>
                <c:pt idx="2582">
                  <c:v>-1.0263735703275101</c:v>
                </c:pt>
                <c:pt idx="2583">
                  <c:v>-0.69850753286293432</c:v>
                </c:pt>
                <c:pt idx="2584">
                  <c:v>-0.36882144570042735</c:v>
                </c:pt>
                <c:pt idx="2585">
                  <c:v>-3.8174347627230994E-2</c:v>
                </c:pt>
                <c:pt idx="2586">
                  <c:v>0.2925722185358236</c:v>
                </c:pt>
                <c:pt idx="2587">
                  <c:v>0.6225564507902186</c:v>
                </c:pt>
                <c:pt idx="2588">
                  <c:v>0.95091853349516309</c:v>
                </c:pt>
                <c:pt idx="2589">
                  <c:v>1.276802877725586</c:v>
                </c:pt>
                <c:pt idx="2590">
                  <c:v>1.5993603506163578</c:v>
                </c:pt>
                <c:pt idx="2591">
                  <c:v>1.9177504878899605</c:v>
                </c:pt>
                <c:pt idx="2592">
                  <c:v>2.2311436837834675</c:v>
                </c:pt>
                <c:pt idx="2593">
                  <c:v>2.5387233526983932</c:v>
                </c:pt>
                <c:pt idx="2594">
                  <c:v>2.8396880569208887</c:v>
                </c:pt>
                <c:pt idx="2595">
                  <c:v>3.1332535948555345</c:v>
                </c:pt>
                <c:pt idx="2596">
                  <c:v>3.4186550443757633</c:v>
                </c:pt>
                <c:pt idx="2597">
                  <c:v>3.6951487559182152</c:v>
                </c:pt>
                <c:pt idx="2598">
                  <c:v>3.9620142901550084</c:v>
                </c:pt>
                <c:pt idx="2599">
                  <c:v>4.2185562952028883</c:v>
                </c:pt>
                <c:pt idx="2600">
                  <c:v>4.4641063184139513</c:v>
                </c:pt>
                <c:pt idx="2601">
                  <c:v>4.6980245481716842</c:v>
                </c:pt>
                <c:pt idx="2602">
                  <c:v>4.9197014809390129</c:v>
                </c:pt>
                <c:pt idx="2603">
                  <c:v>5.1285595094491745</c:v>
                </c:pt>
                <c:pt idx="2604">
                  <c:v>5.3240544276924187</c:v>
                </c:pt>
                <c:pt idx="2605">
                  <c:v>5.5056768489401628</c:v>
                </c:pt>
                <c:pt idx="2606">
                  <c:v>5.6729535330217029</c:v>
                </c:pt>
                <c:pt idx="2607">
                  <c:v>5.8254486193672896</c:v>
                </c:pt>
                <c:pt idx="2608">
                  <c:v>5.9627647627568461</c:v>
                </c:pt>
                <c:pt idx="2609">
                  <c:v>6.0845441686232169</c:v>
                </c:pt>
                <c:pt idx="2610">
                  <c:v>6.1904695253165132</c:v>
                </c:pt>
                <c:pt idx="2611">
                  <c:v>6.2802648309298146</c:v>
                </c:pt>
                <c:pt idx="2612">
                  <c:v>6.3536961124369347</c:v>
                </c:pt>
                <c:pt idx="2613">
                  <c:v>6.4105720353597873</c:v>
                </c:pt>
                <c:pt idx="2614">
                  <c:v>6.4507444022791267</c:v>
                </c:pt>
                <c:pt idx="2615">
                  <c:v>6.4741085390134065</c:v>
                </c:pt>
                <c:pt idx="2616">
                  <c:v>6.480603567360987</c:v>
                </c:pt>
                <c:pt idx="2617">
                  <c:v>6.4702125636970536</c:v>
                </c:pt>
                <c:pt idx="2618">
                  <c:v>6.4429626030847347</c:v>
                </c:pt>
                <c:pt idx="2619">
                  <c:v>6.3989246887634836</c:v>
                </c:pt>
                <c:pt idx="2620">
                  <c:v>6.3382135670693973</c:v>
                </c:pt>
                <c:pt idx="2621">
                  <c:v>6.2609874285206155</c:v>
                </c:pt>
                <c:pt idx="2622">
                  <c:v>6.1674474955751073</c:v>
                </c:pt>
                <c:pt idx="2623">
                  <c:v>6.0578374983556778</c:v>
                </c:pt>
                <c:pt idx="2624">
                  <c:v>5.9324430395827044</c:v>
                </c:pt>
                <c:pt idx="2625">
                  <c:v>5.7915908503503344</c:v>
                </c:pt>
                <c:pt idx="2626">
                  <c:v>5.6356479388701901</c:v>
                </c:pt>
                <c:pt idx="2627">
                  <c:v>5.4650206341026752</c:v>
                </c:pt>
                <c:pt idx="2628">
                  <c:v>5.2801535270680064</c:v>
                </c:pt>
                <c:pt idx="2629">
                  <c:v>5.0815283123884605</c:v>
                </c:pt>
                <c:pt idx="2630">
                  <c:v>4.8696625331726198</c:v>
                </c:pt>
                <c:pt idx="2631">
                  <c:v>4.645108232504966</c:v>
                </c:pt>
                <c:pt idx="2632">
                  <c:v>4.4084505150006361</c:v>
                </c:pt>
                <c:pt idx="2633">
                  <c:v>4.1603060222664752</c:v>
                </c:pt>
                <c:pt idx="2634">
                  <c:v>3.9013213261609012</c:v>
                </c:pt>
                <c:pt idx="2635">
                  <c:v>3.6321712440490099</c:v>
                </c:pt>
                <c:pt idx="2636">
                  <c:v>3.3535570805038151</c:v>
                </c:pt>
                <c:pt idx="2637">
                  <c:v>3.0662047999568594</c:v>
                </c:pt>
                <c:pt idx="2638">
                  <c:v>2.7708631351083124</c:v>
                </c:pt>
                <c:pt idx="2639">
                  <c:v>2.4683016360080483</c:v>
                </c:pt>
                <c:pt idx="2640">
                  <c:v>2.1593086649023485</c:v>
                </c:pt>
                <c:pt idx="2641">
                  <c:v>1.8446893420417898</c:v>
                </c:pt>
                <c:pt idx="2642">
                  <c:v>1.5252634478581946</c:v>
                </c:pt>
                <c:pt idx="2643">
                  <c:v>1.2018632869013406</c:v>
                </c:pt>
                <c:pt idx="2644">
                  <c:v>0.87533151918742436</c:v>
                </c:pt>
                <c:pt idx="2645">
                  <c:v>0.54651896452113413</c:v>
                </c:pt>
                <c:pt idx="2646">
                  <c:v>0.21628238559078145</c:v>
                </c:pt>
                <c:pt idx="2647">
                  <c:v>-0.11451774444292229</c:v>
                </c:pt>
                <c:pt idx="2648">
                  <c:v>-0.44501948401313496</c:v>
                </c:pt>
                <c:pt idx="2649">
                  <c:v>-0.77436166904934189</c:v>
                </c:pt>
                <c:pt idx="2650">
                  <c:v>-1.1016861568452982</c:v>
                </c:pt>
                <c:pt idx="2651">
                  <c:v>-1.4261400620599547</c:v>
                </c:pt>
                <c:pt idx="2652">
                  <c:v>-1.7468779790212954</c:v>
                </c:pt>
                <c:pt idx="2653">
                  <c:v>-2.0630641845298685</c:v>
                </c:pt>
                <c:pt idx="2654">
                  <c:v>-2.3738748154488873</c:v>
                </c:pt>
                <c:pt idx="2655">
                  <c:v>-2.678500015378527</c:v>
                </c:pt>
                <c:pt idx="2656">
                  <c:v>-2.9761460448494912</c:v>
                </c:pt>
                <c:pt idx="2657">
                  <c:v>-3.2660373494877253</c:v>
                </c:pt>
                <c:pt idx="2658">
                  <c:v>-3.5474185808489795</c:v>
                </c:pt>
                <c:pt idx="2659">
                  <c:v>-3.8195565645611018</c:v>
                </c:pt>
                <c:pt idx="2660">
                  <c:v>-4.0817422106898613</c:v>
                </c:pt>
                <c:pt idx="2661">
                  <c:v>-4.3332923613919148</c:v>
                </c:pt>
                <c:pt idx="2662">
                  <c:v>-4.5735515709364893</c:v>
                </c:pt>
                <c:pt idx="2663">
                  <c:v>-4.8018938135766041</c:v>
                </c:pt>
                <c:pt idx="2664">
                  <c:v>-5.0177241147271765</c:v>
                </c:pt>
                <c:pt idx="2665">
                  <c:v>-5.2204801012456503</c:v>
                </c:pt>
                <c:pt idx="2666">
                  <c:v>-5.4096334667812203</c:v>
                </c:pt>
                <c:pt idx="2667">
                  <c:v>-5.5846913483144682</c:v>
                </c:pt>
                <c:pt idx="2668">
                  <c:v>-5.7451976104033484</c:v>
                </c:pt>
                <c:pt idx="2669">
                  <c:v>-5.8907340336840308</c:v>
                </c:pt>
                <c:pt idx="2670">
                  <c:v>-6.0209214046137109</c:v>
                </c:pt>
                <c:pt idx="2671">
                  <c:v>-6.1354205035265394</c:v>
                </c:pt>
                <c:pt idx="2672">
                  <c:v>-6.2339329885461208</c:v>
                </c:pt>
                <c:pt idx="2673">
                  <c:v>-6.3162021729331448</c:v>
                </c:pt>
                <c:pt idx="2674">
                  <c:v>-6.382013693939582</c:v>
                </c:pt>
                <c:pt idx="2675">
                  <c:v>-6.4311960713013647</c:v>
                </c:pt>
                <c:pt idx="2676">
                  <c:v>-6.4636211541404753</c:v>
                </c:pt>
                <c:pt idx="2677">
                  <c:v>-6.4792044547894339</c:v>
                </c:pt>
                <c:pt idx="2678">
                  <c:v>-6.4779053689879911</c:v>
                </c:pt>
                <c:pt idx="2679">
                  <c:v>-6.4597272816792772</c:v>
                </c:pt>
                <c:pt idx="2680">
                  <c:v>-6.4247175581538549</c:v>
                </c:pt>
                <c:pt idx="2681">
                  <c:v>-6.3729674206908991</c:v>
                </c:pt>
                <c:pt idx="2682">
                  <c:v>-6.3046117107955748</c:v>
                </c:pt>
                <c:pt idx="2683">
                  <c:v>-6.2198285379237985</c:v>
                </c:pt>
                <c:pt idx="2684">
                  <c:v>-6.1188388153594229</c:v>
                </c:pt>
                <c:pt idx="2685">
                  <c:v>-6.0019056845834271</c:v>
                </c:pt>
                <c:pt idx="2686">
                  <c:v>-5.8693338296567488</c:v>
                </c:pt>
                <c:pt idx="2687">
                  <c:v>-5.7214686833068233</c:v>
                </c:pt>
                <c:pt idx="2688">
                  <c:v>-5.5586955268782559</c:v>
                </c:pt>
                <c:pt idx="2689">
                  <c:v>-5.3814384864018052</c:v>
                </c:pt>
                <c:pt idx="2690">
                  <c:v>-5.1901594275094354</c:v>
                </c:pt>
                <c:pt idx="2691">
                  <c:v>-4.9853567519833186</c:v>
                </c:pt>
                <c:pt idx="2692">
                  <c:v>-4.767564099081377</c:v>
                </c:pt>
                <c:pt idx="2693">
                  <c:v>-4.5373489551016526</c:v>
                </c:pt>
                <c:pt idx="2694">
                  <c:v>-4.2953111747105464</c:v>
                </c:pt>
                <c:pt idx="2695">
                  <c:v>-4.0420814179463074</c:v>
                </c:pt>
                <c:pt idx="2696">
                  <c:v>-3.7783195069675712</c:v>
                </c:pt>
                <c:pt idx="2697">
                  <c:v>-3.5047127067689607</c:v>
                </c:pt>
                <c:pt idx="2698">
                  <c:v>-3.2219739344780711</c:v>
                </c:pt>
                <c:pt idx="2699">
                  <c:v>-2.9308399017078668</c:v>
                </c:pt>
                <c:pt idx="2700">
                  <c:v>-2.6320691949928303</c:v>
                </c:pt>
                <c:pt idx="2701">
                  <c:v>-2.326440299190601</c:v>
                </c:pt>
                <c:pt idx="2702">
                  <c:v>-2.0147495690277966</c:v>
                </c:pt>
                <c:pt idx="2703">
                  <c:v>-1.6978091541181914</c:v>
                </c:pt>
                <c:pt idx="2704">
                  <c:v>-1.3764448827810329</c:v>
                </c:pt>
                <c:pt idx="2705">
                  <c:v>-1.0514941102626605</c:v>
                </c:pt>
                <c:pt idx="2706">
                  <c:v>-0.72380353688876631</c:v>
                </c:pt>
                <c:pt idx="2707">
                  <c:v>-0.3942270018800722</c:v>
                </c:pt>
                <c:pt idx="2708">
                  <c:v>-6.3623258571435207E-2</c:v>
                </c:pt>
                <c:pt idx="2709">
                  <c:v>0.2671462631819822</c:v>
                </c:pt>
                <c:pt idx="2710">
                  <c:v>0.59721970156843207</c:v>
                </c:pt>
                <c:pt idx="2711">
                  <c:v>0.92573700850915597</c:v>
                </c:pt>
                <c:pt idx="2712">
                  <c:v>1.2518421906218873</c:v>
                </c:pt>
                <c:pt idx="2713">
                  <c:v>1.5746855396236645</c:v>
                </c:pt>
                <c:pt idx="2714">
                  <c:v>1.8934258463469904</c:v>
                </c:pt>
                <c:pt idx="2715">
                  <c:v>2.2072325926167671</c:v>
                </c:pt>
                <c:pt idx="2716">
                  <c:v>2.515288115284283</c:v>
                </c:pt>
                <c:pt idx="2717">
                  <c:v>2.8167897367280195</c:v>
                </c:pt>
                <c:pt idx="2718">
                  <c:v>3.11095185635694</c:v>
                </c:pt>
                <c:pt idx="2719">
                  <c:v>3.3970079975694354</c:v>
                </c:pt>
                <c:pt idx="2720">
                  <c:v>3.6742128049196343</c:v>
                </c:pt>
                <c:pt idx="2721">
                  <c:v>3.9418439862402437</c:v>
                </c:pt>
                <c:pt idx="2722">
                  <c:v>4.1992041946335945</c:v>
                </c:pt>
                <c:pt idx="2723">
                  <c:v>4.4456228455512505</c:v>
                </c:pt>
                <c:pt idx="2724">
                  <c:v>4.6804578640316539</c:v>
                </c:pt>
                <c:pt idx="2725">
                  <c:v>4.9030973577435963</c:v>
                </c:pt>
                <c:pt idx="2726">
                  <c:v>5.1129612113352856</c:v>
                </c:pt>
                <c:pt idx="2727">
                  <c:v>5.3095025979977519</c:v>
                </c:pt>
                <c:pt idx="2728">
                  <c:v>5.4922094043059522</c:v>
                </c:pt>
                <c:pt idx="2729">
                  <c:v>5.6606055645655768</c:v>
                </c:pt>
                <c:pt idx="2730">
                  <c:v>5.8142523012883949</c:v>
                </c:pt>
                <c:pt idx="2731">
                  <c:v>5.9527492684876933</c:v>
                </c:pt>
                <c:pt idx="2732">
                  <c:v>6.0757355947805989</c:v>
                </c:pt>
                <c:pt idx="2733">
                  <c:v>6.18289082376669</c:v>
                </c:pt>
                <c:pt idx="2734">
                  <c:v>6.2739357489345746</c:v>
                </c:pt>
                <c:pt idx="2735">
                  <c:v>6.3486331412232371</c:v>
                </c:pt>
                <c:pt idx="2736">
                  <c:v>6.4067883671286401</c:v>
                </c:pt>
                <c:pt idx="2737">
                  <c:v>6.448249895867173</c:v>
                </c:pt>
                <c:pt idx="2738">
                  <c:v>6.4729096941689575</c:v>
                </c:pt>
                <c:pt idx="2739">
                  <c:v>6.4807035078294737</c:v>
                </c:pt>
                <c:pt idx="2740">
                  <c:v>6.4716110290565423</c:v>
                </c:pt>
                <c:pt idx="2741">
                  <c:v>6.4456559494785015</c:v>
                </c:pt>
                <c:pt idx="2742">
                  <c:v>6.4029058983225582</c:v>
                </c:pt>
                <c:pt idx="2743">
                  <c:v>6.3434722662559944</c:v>
                </c:pt>
                <c:pt idx="2744">
                  <c:v>6.2675099151220239</c:v>
                </c:pt>
                <c:pt idx="2745">
                  <c:v>6.1752167744279136</c:v>
                </c:pt>
                <c:pt idx="2746">
                  <c:v>6.0668333256316949</c:v>
                </c:pt>
                <c:pt idx="2747">
                  <c:v>5.9426419754997548</c:v>
                </c:pt>
                <c:pt idx="2748">
                  <c:v>5.8029663203111568</c:v>
                </c:pt>
                <c:pt idx="2749">
                  <c:v>5.6481703026393975</c:v>
                </c:pt>
                <c:pt idx="2750">
                  <c:v>5.4786572630721357</c:v>
                </c:pt>
                <c:pt idx="2751">
                  <c:v>5.294868889285981</c:v>
                </c:pt>
                <c:pt idx="2752">
                  <c:v>5.0972840651121585</c:v>
                </c:pt>
                <c:pt idx="2753">
                  <c:v>4.8864176228071532</c:v>
                </c:pt>
                <c:pt idx="2754">
                  <c:v>4.6628190015294626</c:v>
                </c:pt>
                <c:pt idx="2755">
                  <c:v>4.4270708157777641</c:v>
                </c:pt>
                <c:pt idx="2756">
                  <c:v>4.1797873372477721</c:v>
                </c:pt>
                <c:pt idx="2757">
                  <c:v>3.921612894310182</c:v>
                </c:pt>
                <c:pt idx="2758">
                  <c:v>3.6532201931265198</c:v>
                </c:pt>
                <c:pt idx="2759">
                  <c:v>3.3753085648090608</c:v>
                </c:pt>
                <c:pt idx="2760">
                  <c:v>3.0886021432471384</c:v>
                </c:pt>
                <c:pt idx="2761">
                  <c:v>2.7938479782737482</c:v>
                </c:pt>
                <c:pt idx="2762">
                  <c:v>2.4918140891335483</c:v>
                </c:pt>
                <c:pt idx="2763">
                  <c:v>2.1832874633183441</c:v>
                </c:pt>
                <c:pt idx="2764">
                  <c:v>1.8690720059580306</c:v>
                </c:pt>
                <c:pt idx="2765">
                  <c:v>1.5499864451572714</c:v>
                </c:pt>
                <c:pt idx="2766">
                  <c:v>1.2268621986929082</c:v>
                </c:pt>
                <c:pt idx="2767">
                  <c:v>0.90054120764269097</c:v>
                </c:pt>
                <c:pt idx="2768">
                  <c:v>0.57187374261022816</c:v>
                </c:pt>
                <c:pt idx="2769">
                  <c:v>0.24171618823288579</c:v>
                </c:pt>
                <c:pt idx="2770">
                  <c:v>-8.907118823571078E-2</c:v>
                </c:pt>
                <c:pt idx="2771">
                  <c:v>-0.41962647846148055</c:v>
                </c:pt>
                <c:pt idx="2772">
                  <c:v>-0.74908837883853974</c:v>
                </c:pt>
                <c:pt idx="2773">
                  <c:v>-1.0765984347296855</c:v>
                </c:pt>
                <c:pt idx="2774">
                  <c:v>-1.4013032772721825</c:v>
                </c:pt>
                <c:pt idx="2775">
                  <c:v>-1.7223568469419261</c:v>
                </c:pt>
                <c:pt idx="2776">
                  <c:v>-2.0389225980716086</c:v>
                </c:pt>
                <c:pt idx="2777">
                  <c:v>-2.350175678565499</c:v>
                </c:pt>
                <c:pt idx="2778">
                  <c:v>-2.6553050791734703</c:v>
                </c:pt>
                <c:pt idx="2779">
                  <c:v>-2.953515746652954</c:v>
                </c:pt>
                <c:pt idx="2780">
                  <c:v>-3.2440306554072804</c:v>
                </c:pt>
                <c:pt idx="2781">
                  <c:v>-3.5260928321127056</c:v>
                </c:pt>
                <c:pt idx="2782">
                  <c:v>-3.7989673280981164</c:v>
                </c:pt>
                <c:pt idx="2783">
                  <c:v>-4.0619431343633483</c:v>
                </c:pt>
                <c:pt idx="2784">
                  <c:v>-4.3143350341916316</c:v>
                </c:pt>
                <c:pt idx="2785">
                  <c:v>-4.5554853885824755</c:v>
                </c:pt>
                <c:pt idx="2786">
                  <c:v>-4.7847658497889602</c:v>
                </c:pt>
                <c:pt idx="2787">
                  <c:v>-5.0015789985783732</c:v>
                </c:pt>
                <c:pt idx="2788">
                  <c:v>-5.2053599008857789</c:v>
                </c:pt>
                <c:pt idx="2789">
                  <c:v>-5.3955775797986378</c:v>
                </c:pt>
                <c:pt idx="2790">
                  <c:v>-5.5717363990936448</c:v>
                </c:pt>
                <c:pt idx="2791">
                  <c:v>-5.733377354711692</c:v>
                </c:pt>
                <c:pt idx="2792">
                  <c:v>-5.880079270692578</c:v>
                </c:pt>
                <c:pt idx="2793">
                  <c:v>-6.0114598966446886</c:v>
                </c:pt>
                <c:pt idx="2794">
                  <c:v>-6.1271769037452355</c:v>
                </c:pt>
                <c:pt idx="2795">
                  <c:v>-6.2269287766872843</c:v>
                </c:pt>
                <c:pt idx="2796">
                  <c:v>-6.3104555993703997</c:v>
                </c:pt>
                <c:pt idx="2797">
                  <c:v>-6.3775397320723224</c:v>
                </c:pt>
                <c:pt idx="2798">
                  <c:v>-6.4280063786277113</c:v>
                </c:pt>
                <c:pt idx="2799">
                  <c:v>-6.4617240417937678</c:v>
                </c:pt>
                <c:pt idx="2800">
                  <c:v>-6.4786048659393334</c:v>
                </c:pt>
                <c:pt idx="2801">
                  <c:v>-6.4786048659426649</c:v>
                </c:pt>
                <c:pt idx="2802">
                  <c:v>-6.4617240418001609</c:v>
                </c:pt>
                <c:pt idx="2803">
                  <c:v>-6.4280063786443487</c:v>
                </c:pt>
                <c:pt idx="2804">
                  <c:v>-6.3775397320990823</c:v>
                </c:pt>
                <c:pt idx="2805">
                  <c:v>-6.3104555993931317</c:v>
                </c:pt>
                <c:pt idx="2806">
                  <c:v>-6.2269287767269912</c:v>
                </c:pt>
                <c:pt idx="2807">
                  <c:v>-6.1271769037878112</c:v>
                </c:pt>
                <c:pt idx="2808">
                  <c:v>-6.0114598966968282</c:v>
                </c:pt>
                <c:pt idx="2809">
                  <c:v>-5.8800792707442104</c:v>
                </c:pt>
                <c:pt idx="2810">
                  <c:v>-5.7333773547757625</c:v>
                </c:pt>
                <c:pt idx="2811">
                  <c:v>-5.5717363991633615</c:v>
                </c:pt>
                <c:pt idx="2812">
                  <c:v>-5.3955775798649137</c:v>
                </c:pt>
                <c:pt idx="2813">
                  <c:v>-5.205359900963626</c:v>
                </c:pt>
                <c:pt idx="2814">
                  <c:v>-5.00157899866148</c:v>
                </c:pt>
                <c:pt idx="2815">
                  <c:v>-4.7847658498770986</c:v>
                </c:pt>
                <c:pt idx="2816">
                  <c:v>-4.5554853886754341</c:v>
                </c:pt>
                <c:pt idx="2817">
                  <c:v>-4.3143350342914832</c:v>
                </c:pt>
                <c:pt idx="2818">
                  <c:v>-4.0619431344650323</c:v>
                </c:pt>
                <c:pt idx="2819">
                  <c:v>-3.7989673282018162</c:v>
                </c:pt>
                <c:pt idx="2820">
                  <c:v>-3.5260928322223535</c:v>
                </c:pt>
                <c:pt idx="2821">
                  <c:v>-3.2440306555221441</c:v>
                </c:pt>
                <c:pt idx="2822">
                  <c:v>-2.953515746769114</c:v>
                </c:pt>
                <c:pt idx="2823">
                  <c:v>-2.655305079289743</c:v>
                </c:pt>
                <c:pt idx="2824">
                  <c:v>-2.3501756786886787</c:v>
                </c:pt>
                <c:pt idx="2825">
                  <c:v>-2.0389225981956622</c:v>
                </c:pt>
                <c:pt idx="2826">
                  <c:v>-1.7223568470687847</c:v>
                </c:pt>
                <c:pt idx="2827">
                  <c:v>-1.401303277398914</c:v>
                </c:pt>
                <c:pt idx="2828">
                  <c:v>-1.0765984348590671</c:v>
                </c:pt>
                <c:pt idx="2829">
                  <c:v>-0.74908837896816094</c:v>
                </c:pt>
                <c:pt idx="2830">
                  <c:v>-0.41962647859156693</c:v>
                </c:pt>
                <c:pt idx="2831">
                  <c:v>-8.9071188366346865E-2</c:v>
                </c:pt>
                <c:pt idx="2832">
                  <c:v>0.24171618810224968</c:v>
                </c:pt>
                <c:pt idx="2833">
                  <c:v>0.57187374248005718</c:v>
                </c:pt>
                <c:pt idx="2834">
                  <c:v>0.90054120751266098</c:v>
                </c:pt>
                <c:pt idx="2835">
                  <c:v>1.2268621985651758</c:v>
                </c:pt>
                <c:pt idx="2836">
                  <c:v>1.5499864450313432</c:v>
                </c:pt>
                <c:pt idx="2837">
                  <c:v>1.869072005831933</c:v>
                </c:pt>
                <c:pt idx="2838">
                  <c:v>2.1832874631953056</c:v>
                </c:pt>
                <c:pt idx="2839">
                  <c:v>2.4918140890143716</c:v>
                </c:pt>
                <c:pt idx="2840">
                  <c:v>2.7938479781559953</c:v>
                </c:pt>
                <c:pt idx="2841">
                  <c:v>3.0886021431306121</c:v>
                </c:pt>
                <c:pt idx="2842">
                  <c:v>3.3753085646974963</c:v>
                </c:pt>
                <c:pt idx="2843">
                  <c:v>3.6532201930185773</c:v>
                </c:pt>
                <c:pt idx="2844">
                  <c:v>3.9216128942061435</c:v>
                </c:pt>
                <c:pt idx="2845">
                  <c:v>4.1797873371478778</c:v>
                </c:pt>
                <c:pt idx="2846">
                  <c:v>4.4270708156848624</c:v>
                </c:pt>
                <c:pt idx="2847">
                  <c:v>4.6628190014388151</c:v>
                </c:pt>
                <c:pt idx="2848">
                  <c:v>4.8864176227186622</c:v>
                </c:pt>
                <c:pt idx="2849">
                  <c:v>5.0972840650314479</c:v>
                </c:pt>
                <c:pt idx="2850">
                  <c:v>5.29486888921363</c:v>
                </c:pt>
                <c:pt idx="2851">
                  <c:v>5.47865726300242</c:v>
                </c:pt>
                <c:pt idx="2852">
                  <c:v>5.6481703025722192</c:v>
                </c:pt>
                <c:pt idx="2853">
                  <c:v>5.8029663202529722</c:v>
                </c:pt>
                <c:pt idx="2854">
                  <c:v>5.9426419754476152</c:v>
                </c:pt>
                <c:pt idx="2855">
                  <c:v>6.066833325585745</c:v>
                </c:pt>
                <c:pt idx="2856">
                  <c:v>6.1752167743917239</c:v>
                </c:pt>
                <c:pt idx="2857">
                  <c:v>6.2675099150888256</c:v>
                </c:pt>
                <c:pt idx="2858">
                  <c:v>6.3434722662292797</c:v>
                </c:pt>
                <c:pt idx="2859">
                  <c:v>6.402905898298819</c:v>
                </c:pt>
                <c:pt idx="2860">
                  <c:v>6.445655949464923</c:v>
                </c:pt>
                <c:pt idx="2861">
                  <c:v>6.4716110290532249</c:v>
                </c:pt>
                <c:pt idx="2862">
                  <c:v>6.4807035078220023</c:v>
                </c:pt>
                <c:pt idx="2863">
                  <c:v>6.4729096941789788</c:v>
                </c:pt>
                <c:pt idx="2864">
                  <c:v>6.4482498958802354</c:v>
                </c:pt>
                <c:pt idx="2865">
                  <c:v>6.4067883671518757</c:v>
                </c:pt>
                <c:pt idx="2866">
                  <c:v>6.3486331412494508</c:v>
                </c:pt>
                <c:pt idx="2867">
                  <c:v>6.2739357489672756</c:v>
                </c:pt>
                <c:pt idx="2868">
                  <c:v>6.1828908238057974</c:v>
                </c:pt>
                <c:pt idx="2869">
                  <c:v>6.0757355948260123</c:v>
                </c:pt>
                <c:pt idx="2870">
                  <c:v>5.9527492685360048</c:v>
                </c:pt>
                <c:pt idx="2871">
                  <c:v>5.814252301349315</c:v>
                </c:pt>
                <c:pt idx="2872">
                  <c:v>5.6606055646260174</c:v>
                </c:pt>
                <c:pt idx="2873">
                  <c:v>5.4922094043753287</c:v>
                </c:pt>
                <c:pt idx="2874">
                  <c:v>5.3095025980726831</c:v>
                </c:pt>
                <c:pt idx="2875">
                  <c:v>5.1129612114183782</c:v>
                </c:pt>
                <c:pt idx="2876">
                  <c:v>4.9030973578289299</c:v>
                </c:pt>
                <c:pt idx="2877">
                  <c:v>4.6804578641193837</c:v>
                </c:pt>
                <c:pt idx="2878">
                  <c:v>4.4456228456463371</c:v>
                </c:pt>
                <c:pt idx="2879">
                  <c:v>4.1992041947354064</c:v>
                </c:pt>
                <c:pt idx="2880">
                  <c:v>3.9418439863396024</c:v>
                </c:pt>
                <c:pt idx="2881">
                  <c:v>3.6742128050293954</c:v>
                </c:pt>
                <c:pt idx="2882">
                  <c:v>3.3970079976807326</c:v>
                </c:pt>
                <c:pt idx="2883">
                  <c:v>3.1109518564715781</c:v>
                </c:pt>
                <c:pt idx="2884">
                  <c:v>2.8167897368457302</c:v>
                </c:pt>
                <c:pt idx="2885">
                  <c:v>2.5152881154060389</c:v>
                </c:pt>
                <c:pt idx="2886">
                  <c:v>2.2072325927406236</c:v>
                </c:pt>
                <c:pt idx="2887">
                  <c:v>1.8934258464696767</c:v>
                </c:pt>
                <c:pt idx="2888">
                  <c:v>1.5746855397504387</c:v>
                </c:pt>
                <c:pt idx="2889">
                  <c:v>1.2518421907507331</c:v>
                </c:pt>
                <c:pt idx="2890">
                  <c:v>0.9257370086378891</c:v>
                </c:pt>
                <c:pt idx="2891">
                  <c:v>0.59721970169856076</c:v>
                </c:pt>
                <c:pt idx="2892">
                  <c:v>0.26714626331256192</c:v>
                </c:pt>
                <c:pt idx="2893">
                  <c:v>-6.3623258440869607E-2</c:v>
                </c:pt>
                <c:pt idx="2894">
                  <c:v>-0.39422700174950659</c:v>
                </c:pt>
                <c:pt idx="2895">
                  <c:v>-0.72380353675890552</c:v>
                </c:pt>
                <c:pt idx="2896">
                  <c:v>-1.0514941101350548</c:v>
                </c:pt>
                <c:pt idx="2897">
                  <c:v>-1.3764448826528213</c:v>
                </c:pt>
                <c:pt idx="2898">
                  <c:v>-1.6978091539912203</c:v>
                </c:pt>
                <c:pt idx="2899">
                  <c:v>-2.0147495689035879</c:v>
                </c:pt>
                <c:pt idx="2900">
                  <c:v>-2.3264402990686048</c:v>
                </c:pt>
                <c:pt idx="2901">
                  <c:v>-2.632069194874965</c:v>
                </c:pt>
                <c:pt idx="2902">
                  <c:v>-2.9308399015897617</c:v>
                </c:pt>
                <c:pt idx="2903">
                  <c:v>-3.2219739343665483</c:v>
                </c:pt>
                <c:pt idx="2904">
                  <c:v>-3.5047127066591859</c:v>
                </c:pt>
                <c:pt idx="2905">
                  <c:v>-3.7783195068593751</c:v>
                </c:pt>
                <c:pt idx="2906">
                  <c:v>-4.0420814178441438</c:v>
                </c:pt>
                <c:pt idx="2907">
                  <c:v>-4.2953111746151489</c:v>
                </c:pt>
                <c:pt idx="2908">
                  <c:v>-4.537348955005875</c:v>
                </c:pt>
                <c:pt idx="2909">
                  <c:v>-4.7675640989928434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7C-425C-A55B-4519EA287C36}"/>
            </c:ext>
          </c:extLst>
        </c:ser>
        <c:ser>
          <c:idx val="3"/>
          <c:order val="3"/>
          <c:tx>
            <c:strRef>
              <c:f>'PID Reaction'!$F$5</c:f>
              <c:strCache>
                <c:ptCount val="1"/>
                <c:pt idx="0">
                  <c:v>D-Term Filtered</c:v>
                </c:pt>
              </c:strCache>
            </c:strRef>
          </c:tx>
          <c:spPr>
            <a:ln w="22225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4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'PID Reaction'!$A$6:$A$2915</c:f>
              <c:numCache>
                <c:formatCode>0.00</c:formatCode>
                <c:ptCount val="2910"/>
                <c:pt idx="0" formatCode="General">
                  <c:v>0</c:v>
                </c:pt>
                <c:pt idx="1">
                  <c:v>1.25E-4</c:v>
                </c:pt>
                <c:pt idx="2">
                  <c:v>2.5000000000000001E-4</c:v>
                </c:pt>
                <c:pt idx="3">
                  <c:v>3.7500000000000001E-4</c:v>
                </c:pt>
                <c:pt idx="4">
                  <c:v>5.0000000000000001E-4</c:v>
                </c:pt>
                <c:pt idx="5">
                  <c:v>6.2500000000000001E-4</c:v>
                </c:pt>
                <c:pt idx="6">
                  <c:v>7.5000000000000002E-4</c:v>
                </c:pt>
                <c:pt idx="7">
                  <c:v>8.7500000000000002E-4</c:v>
                </c:pt>
                <c:pt idx="8">
                  <c:v>1E-3</c:v>
                </c:pt>
                <c:pt idx="9">
                  <c:v>1.1250000000000001E-3</c:v>
                </c:pt>
                <c:pt idx="10">
                  <c:v>1.2500000000000002E-3</c:v>
                </c:pt>
                <c:pt idx="11">
                  <c:v>1.3750000000000004E-3</c:v>
                </c:pt>
                <c:pt idx="12">
                  <c:v>1.5000000000000005E-3</c:v>
                </c:pt>
                <c:pt idx="13">
                  <c:v>1.6250000000000006E-3</c:v>
                </c:pt>
                <c:pt idx="14">
                  <c:v>1.7500000000000007E-3</c:v>
                </c:pt>
                <c:pt idx="15">
                  <c:v>1.8750000000000008E-3</c:v>
                </c:pt>
                <c:pt idx="16">
                  <c:v>2.0000000000000009E-3</c:v>
                </c:pt>
                <c:pt idx="17">
                  <c:v>2.125000000000001E-3</c:v>
                </c:pt>
                <c:pt idx="18">
                  <c:v>2.2500000000000011E-3</c:v>
                </c:pt>
                <c:pt idx="19">
                  <c:v>2.3750000000000012E-3</c:v>
                </c:pt>
                <c:pt idx="20">
                  <c:v>2.5000000000000014E-3</c:v>
                </c:pt>
                <c:pt idx="21">
                  <c:v>2.6250000000000015E-3</c:v>
                </c:pt>
                <c:pt idx="22">
                  <c:v>2.7500000000000016E-3</c:v>
                </c:pt>
                <c:pt idx="23">
                  <c:v>2.8750000000000017E-3</c:v>
                </c:pt>
                <c:pt idx="24">
                  <c:v>3.0000000000000018E-3</c:v>
                </c:pt>
                <c:pt idx="25">
                  <c:v>3.1250000000000019E-3</c:v>
                </c:pt>
                <c:pt idx="26">
                  <c:v>3.250000000000002E-3</c:v>
                </c:pt>
                <c:pt idx="27">
                  <c:v>3.3750000000000021E-3</c:v>
                </c:pt>
                <c:pt idx="28">
                  <c:v>3.5000000000000022E-3</c:v>
                </c:pt>
                <c:pt idx="29">
                  <c:v>3.6250000000000024E-3</c:v>
                </c:pt>
                <c:pt idx="30">
                  <c:v>3.7500000000000025E-3</c:v>
                </c:pt>
                <c:pt idx="31">
                  <c:v>3.8750000000000026E-3</c:v>
                </c:pt>
                <c:pt idx="32">
                  <c:v>4.0000000000000027E-3</c:v>
                </c:pt>
                <c:pt idx="33">
                  <c:v>4.1250000000000028E-3</c:v>
                </c:pt>
                <c:pt idx="34">
                  <c:v>4.2500000000000029E-3</c:v>
                </c:pt>
                <c:pt idx="35">
                  <c:v>4.375000000000003E-3</c:v>
                </c:pt>
                <c:pt idx="36">
                  <c:v>4.5000000000000031E-3</c:v>
                </c:pt>
                <c:pt idx="37">
                  <c:v>4.6250000000000032E-3</c:v>
                </c:pt>
                <c:pt idx="38">
                  <c:v>4.7500000000000034E-3</c:v>
                </c:pt>
                <c:pt idx="39">
                  <c:v>4.8750000000000035E-3</c:v>
                </c:pt>
                <c:pt idx="40">
                  <c:v>5.0000000000000036E-3</c:v>
                </c:pt>
                <c:pt idx="41">
                  <c:v>5.1250000000000037E-3</c:v>
                </c:pt>
                <c:pt idx="42">
                  <c:v>5.2500000000000038E-3</c:v>
                </c:pt>
                <c:pt idx="43">
                  <c:v>5.3750000000000039E-3</c:v>
                </c:pt>
                <c:pt idx="44">
                  <c:v>5.500000000000004E-3</c:v>
                </c:pt>
                <c:pt idx="45">
                  <c:v>5.6250000000000041E-3</c:v>
                </c:pt>
                <c:pt idx="46">
                  <c:v>5.7500000000000042E-3</c:v>
                </c:pt>
                <c:pt idx="47">
                  <c:v>5.8750000000000044E-3</c:v>
                </c:pt>
                <c:pt idx="48">
                  <c:v>6.0000000000000045E-3</c:v>
                </c:pt>
                <c:pt idx="49">
                  <c:v>6.1250000000000046E-3</c:v>
                </c:pt>
                <c:pt idx="50">
                  <c:v>6.2500000000000047E-3</c:v>
                </c:pt>
                <c:pt idx="51">
                  <c:v>6.3750000000000048E-3</c:v>
                </c:pt>
                <c:pt idx="52">
                  <c:v>6.5000000000000049E-3</c:v>
                </c:pt>
                <c:pt idx="53">
                  <c:v>6.625000000000005E-3</c:v>
                </c:pt>
                <c:pt idx="54">
                  <c:v>6.7500000000000051E-3</c:v>
                </c:pt>
                <c:pt idx="55">
                  <c:v>6.8750000000000052E-3</c:v>
                </c:pt>
                <c:pt idx="56">
                  <c:v>7.0000000000000053E-3</c:v>
                </c:pt>
                <c:pt idx="57">
                  <c:v>7.1250000000000055E-3</c:v>
                </c:pt>
                <c:pt idx="58">
                  <c:v>7.2500000000000056E-3</c:v>
                </c:pt>
                <c:pt idx="59">
                  <c:v>7.3750000000000057E-3</c:v>
                </c:pt>
                <c:pt idx="60">
                  <c:v>7.5000000000000058E-3</c:v>
                </c:pt>
                <c:pt idx="61">
                  <c:v>7.6250000000000059E-3</c:v>
                </c:pt>
                <c:pt idx="62">
                  <c:v>7.750000000000006E-3</c:v>
                </c:pt>
                <c:pt idx="63">
                  <c:v>7.8750000000000053E-3</c:v>
                </c:pt>
                <c:pt idx="64">
                  <c:v>8.0000000000000054E-3</c:v>
                </c:pt>
                <c:pt idx="65">
                  <c:v>8.1250000000000055E-3</c:v>
                </c:pt>
                <c:pt idx="66">
                  <c:v>8.2500000000000056E-3</c:v>
                </c:pt>
                <c:pt idx="67">
                  <c:v>8.3750000000000057E-3</c:v>
                </c:pt>
                <c:pt idx="68">
                  <c:v>8.5000000000000058E-3</c:v>
                </c:pt>
                <c:pt idx="69">
                  <c:v>8.6250000000000059E-3</c:v>
                </c:pt>
                <c:pt idx="70">
                  <c:v>8.750000000000006E-3</c:v>
                </c:pt>
                <c:pt idx="71">
                  <c:v>8.8750000000000061E-3</c:v>
                </c:pt>
                <c:pt idx="72">
                  <c:v>9.0000000000000063E-3</c:v>
                </c:pt>
                <c:pt idx="73">
                  <c:v>9.1250000000000064E-3</c:v>
                </c:pt>
                <c:pt idx="74">
                  <c:v>9.2500000000000065E-3</c:v>
                </c:pt>
                <c:pt idx="75">
                  <c:v>9.3750000000000066E-3</c:v>
                </c:pt>
                <c:pt idx="76">
                  <c:v>9.5000000000000067E-3</c:v>
                </c:pt>
                <c:pt idx="77">
                  <c:v>9.6250000000000068E-3</c:v>
                </c:pt>
                <c:pt idx="78">
                  <c:v>9.7500000000000069E-3</c:v>
                </c:pt>
                <c:pt idx="79">
                  <c:v>9.875000000000007E-3</c:v>
                </c:pt>
                <c:pt idx="80">
                  <c:v>1.0000000000000007E-2</c:v>
                </c:pt>
                <c:pt idx="81">
                  <c:v>1.0125000000000007E-2</c:v>
                </c:pt>
                <c:pt idx="82">
                  <c:v>1.0250000000000007E-2</c:v>
                </c:pt>
                <c:pt idx="83">
                  <c:v>1.0375000000000007E-2</c:v>
                </c:pt>
                <c:pt idx="84">
                  <c:v>1.0500000000000008E-2</c:v>
                </c:pt>
                <c:pt idx="85">
                  <c:v>1.0625000000000008E-2</c:v>
                </c:pt>
                <c:pt idx="86">
                  <c:v>1.0750000000000008E-2</c:v>
                </c:pt>
                <c:pt idx="87">
                  <c:v>1.0875000000000008E-2</c:v>
                </c:pt>
                <c:pt idx="88">
                  <c:v>1.1000000000000008E-2</c:v>
                </c:pt>
                <c:pt idx="89">
                  <c:v>1.1125000000000008E-2</c:v>
                </c:pt>
                <c:pt idx="90">
                  <c:v>1.1250000000000008E-2</c:v>
                </c:pt>
                <c:pt idx="91">
                  <c:v>1.1375000000000008E-2</c:v>
                </c:pt>
                <c:pt idx="92">
                  <c:v>1.1500000000000008E-2</c:v>
                </c:pt>
                <c:pt idx="93">
                  <c:v>1.1625000000000009E-2</c:v>
                </c:pt>
                <c:pt idx="94">
                  <c:v>1.1750000000000009E-2</c:v>
                </c:pt>
                <c:pt idx="95">
                  <c:v>1.1875000000000009E-2</c:v>
                </c:pt>
                <c:pt idx="96">
                  <c:v>1.2000000000000009E-2</c:v>
                </c:pt>
                <c:pt idx="97">
                  <c:v>1.2125000000000009E-2</c:v>
                </c:pt>
                <c:pt idx="98">
                  <c:v>1.2250000000000009E-2</c:v>
                </c:pt>
                <c:pt idx="99">
                  <c:v>1.2375000000000009E-2</c:v>
                </c:pt>
                <c:pt idx="100">
                  <c:v>1.2500000000000009E-2</c:v>
                </c:pt>
                <c:pt idx="101">
                  <c:v>1.2625000000000009E-2</c:v>
                </c:pt>
                <c:pt idx="102">
                  <c:v>1.275000000000001E-2</c:v>
                </c:pt>
                <c:pt idx="103">
                  <c:v>1.287500000000001E-2</c:v>
                </c:pt>
                <c:pt idx="104">
                  <c:v>1.300000000000001E-2</c:v>
                </c:pt>
                <c:pt idx="105">
                  <c:v>1.312500000000001E-2</c:v>
                </c:pt>
                <c:pt idx="106">
                  <c:v>1.325000000000001E-2</c:v>
                </c:pt>
                <c:pt idx="107">
                  <c:v>1.337500000000001E-2</c:v>
                </c:pt>
                <c:pt idx="108">
                  <c:v>1.350000000000001E-2</c:v>
                </c:pt>
                <c:pt idx="109">
                  <c:v>1.362500000000001E-2</c:v>
                </c:pt>
                <c:pt idx="110">
                  <c:v>1.375000000000001E-2</c:v>
                </c:pt>
                <c:pt idx="111">
                  <c:v>1.3875000000000011E-2</c:v>
                </c:pt>
                <c:pt idx="112">
                  <c:v>1.4000000000000011E-2</c:v>
                </c:pt>
                <c:pt idx="113">
                  <c:v>1.4125000000000011E-2</c:v>
                </c:pt>
                <c:pt idx="114">
                  <c:v>1.4250000000000011E-2</c:v>
                </c:pt>
                <c:pt idx="115">
                  <c:v>1.4375000000000011E-2</c:v>
                </c:pt>
                <c:pt idx="116">
                  <c:v>1.4500000000000011E-2</c:v>
                </c:pt>
                <c:pt idx="117">
                  <c:v>1.4625000000000011E-2</c:v>
                </c:pt>
                <c:pt idx="118">
                  <c:v>1.4750000000000011E-2</c:v>
                </c:pt>
                <c:pt idx="119">
                  <c:v>1.4875000000000011E-2</c:v>
                </c:pt>
                <c:pt idx="120">
                  <c:v>1.5000000000000012E-2</c:v>
                </c:pt>
                <c:pt idx="121">
                  <c:v>1.5125000000000012E-2</c:v>
                </c:pt>
                <c:pt idx="122">
                  <c:v>1.5250000000000012E-2</c:v>
                </c:pt>
                <c:pt idx="123">
                  <c:v>1.5375000000000012E-2</c:v>
                </c:pt>
                <c:pt idx="124">
                  <c:v>1.5500000000000012E-2</c:v>
                </c:pt>
                <c:pt idx="125">
                  <c:v>1.562500000000001E-2</c:v>
                </c:pt>
                <c:pt idx="126">
                  <c:v>1.5750000000000011E-2</c:v>
                </c:pt>
                <c:pt idx="127">
                  <c:v>1.5875000000000011E-2</c:v>
                </c:pt>
                <c:pt idx="128">
                  <c:v>1.6000000000000011E-2</c:v>
                </c:pt>
                <c:pt idx="129">
                  <c:v>1.6125000000000011E-2</c:v>
                </c:pt>
                <c:pt idx="130">
                  <c:v>1.6250000000000011E-2</c:v>
                </c:pt>
                <c:pt idx="131">
                  <c:v>1.6375000000000011E-2</c:v>
                </c:pt>
                <c:pt idx="132">
                  <c:v>1.6500000000000011E-2</c:v>
                </c:pt>
                <c:pt idx="133">
                  <c:v>1.6625000000000011E-2</c:v>
                </c:pt>
                <c:pt idx="134">
                  <c:v>1.6750000000000011E-2</c:v>
                </c:pt>
                <c:pt idx="135">
                  <c:v>1.6875000000000012E-2</c:v>
                </c:pt>
                <c:pt idx="136">
                  <c:v>1.7000000000000012E-2</c:v>
                </c:pt>
                <c:pt idx="137">
                  <c:v>1.7125000000000012E-2</c:v>
                </c:pt>
                <c:pt idx="138">
                  <c:v>1.7250000000000012E-2</c:v>
                </c:pt>
                <c:pt idx="139">
                  <c:v>1.7375000000000012E-2</c:v>
                </c:pt>
                <c:pt idx="140">
                  <c:v>1.7500000000000012E-2</c:v>
                </c:pt>
                <c:pt idx="141">
                  <c:v>1.7625000000000012E-2</c:v>
                </c:pt>
                <c:pt idx="142">
                  <c:v>1.7750000000000012E-2</c:v>
                </c:pt>
                <c:pt idx="143">
                  <c:v>1.7875000000000012E-2</c:v>
                </c:pt>
                <c:pt idx="144">
                  <c:v>1.8000000000000013E-2</c:v>
                </c:pt>
                <c:pt idx="145">
                  <c:v>1.8125000000000013E-2</c:v>
                </c:pt>
                <c:pt idx="146">
                  <c:v>1.8250000000000013E-2</c:v>
                </c:pt>
                <c:pt idx="147">
                  <c:v>1.8375000000000013E-2</c:v>
                </c:pt>
                <c:pt idx="148">
                  <c:v>1.8500000000000013E-2</c:v>
                </c:pt>
                <c:pt idx="149">
                  <c:v>1.8625000000000013E-2</c:v>
                </c:pt>
                <c:pt idx="150">
                  <c:v>1.8750000000000013E-2</c:v>
                </c:pt>
                <c:pt idx="151">
                  <c:v>1.8875000000000013E-2</c:v>
                </c:pt>
                <c:pt idx="152">
                  <c:v>1.9000000000000013E-2</c:v>
                </c:pt>
                <c:pt idx="153">
                  <c:v>1.9125000000000014E-2</c:v>
                </c:pt>
                <c:pt idx="154">
                  <c:v>1.9250000000000014E-2</c:v>
                </c:pt>
                <c:pt idx="155">
                  <c:v>1.9375000000000014E-2</c:v>
                </c:pt>
                <c:pt idx="156">
                  <c:v>1.9500000000000014E-2</c:v>
                </c:pt>
                <c:pt idx="157">
                  <c:v>1.9625000000000014E-2</c:v>
                </c:pt>
                <c:pt idx="158">
                  <c:v>1.9750000000000014E-2</c:v>
                </c:pt>
                <c:pt idx="159">
                  <c:v>1.9875000000000014E-2</c:v>
                </c:pt>
                <c:pt idx="160">
                  <c:v>2.0000000000000014E-2</c:v>
                </c:pt>
                <c:pt idx="161">
                  <c:v>2.0125000000000014E-2</c:v>
                </c:pt>
                <c:pt idx="162">
                  <c:v>2.0250000000000015E-2</c:v>
                </c:pt>
                <c:pt idx="163">
                  <c:v>2.0375000000000015E-2</c:v>
                </c:pt>
                <c:pt idx="164">
                  <c:v>2.0500000000000015E-2</c:v>
                </c:pt>
                <c:pt idx="165">
                  <c:v>2.0625000000000015E-2</c:v>
                </c:pt>
                <c:pt idx="166">
                  <c:v>2.0750000000000015E-2</c:v>
                </c:pt>
                <c:pt idx="167">
                  <c:v>2.0875000000000015E-2</c:v>
                </c:pt>
                <c:pt idx="168">
                  <c:v>2.1000000000000015E-2</c:v>
                </c:pt>
                <c:pt idx="169">
                  <c:v>2.1125000000000015E-2</c:v>
                </c:pt>
                <c:pt idx="170">
                  <c:v>2.1250000000000015E-2</c:v>
                </c:pt>
                <c:pt idx="171">
                  <c:v>2.1375000000000016E-2</c:v>
                </c:pt>
                <c:pt idx="172">
                  <c:v>2.1500000000000016E-2</c:v>
                </c:pt>
                <c:pt idx="173">
                  <c:v>2.1625000000000016E-2</c:v>
                </c:pt>
                <c:pt idx="174">
                  <c:v>2.1750000000000016E-2</c:v>
                </c:pt>
                <c:pt idx="175">
                  <c:v>2.1875000000000016E-2</c:v>
                </c:pt>
                <c:pt idx="176">
                  <c:v>2.2000000000000016E-2</c:v>
                </c:pt>
                <c:pt idx="177">
                  <c:v>2.2125000000000016E-2</c:v>
                </c:pt>
                <c:pt idx="178">
                  <c:v>2.2250000000000016E-2</c:v>
                </c:pt>
                <c:pt idx="179">
                  <c:v>2.2375000000000016E-2</c:v>
                </c:pt>
                <c:pt idx="180">
                  <c:v>2.2500000000000017E-2</c:v>
                </c:pt>
                <c:pt idx="181">
                  <c:v>2.2625000000000017E-2</c:v>
                </c:pt>
                <c:pt idx="182">
                  <c:v>2.2750000000000017E-2</c:v>
                </c:pt>
                <c:pt idx="183">
                  <c:v>2.2875000000000017E-2</c:v>
                </c:pt>
                <c:pt idx="184">
                  <c:v>2.3000000000000017E-2</c:v>
                </c:pt>
                <c:pt idx="185">
                  <c:v>2.3125000000000017E-2</c:v>
                </c:pt>
                <c:pt idx="186">
                  <c:v>2.3250000000000017E-2</c:v>
                </c:pt>
                <c:pt idx="187">
                  <c:v>2.3375000000000017E-2</c:v>
                </c:pt>
                <c:pt idx="188">
                  <c:v>2.3500000000000017E-2</c:v>
                </c:pt>
                <c:pt idx="189">
                  <c:v>2.3625000000000018E-2</c:v>
                </c:pt>
                <c:pt idx="190">
                  <c:v>2.3750000000000018E-2</c:v>
                </c:pt>
                <c:pt idx="191">
                  <c:v>2.3875000000000018E-2</c:v>
                </c:pt>
                <c:pt idx="192">
                  <c:v>2.4000000000000018E-2</c:v>
                </c:pt>
                <c:pt idx="193">
                  <c:v>2.4125000000000018E-2</c:v>
                </c:pt>
                <c:pt idx="194">
                  <c:v>2.4250000000000018E-2</c:v>
                </c:pt>
                <c:pt idx="195">
                  <c:v>2.4375000000000018E-2</c:v>
                </c:pt>
                <c:pt idx="196">
                  <c:v>2.4500000000000018E-2</c:v>
                </c:pt>
                <c:pt idx="197">
                  <c:v>2.4625000000000018E-2</c:v>
                </c:pt>
                <c:pt idx="198">
                  <c:v>2.4750000000000019E-2</c:v>
                </c:pt>
                <c:pt idx="199">
                  <c:v>2.4875000000000019E-2</c:v>
                </c:pt>
                <c:pt idx="200">
                  <c:v>2.5000000000000019E-2</c:v>
                </c:pt>
                <c:pt idx="201">
                  <c:v>2.5125000000000019E-2</c:v>
                </c:pt>
                <c:pt idx="202">
                  <c:v>2.5250000000000019E-2</c:v>
                </c:pt>
                <c:pt idx="203">
                  <c:v>2.5375000000000019E-2</c:v>
                </c:pt>
                <c:pt idx="204">
                  <c:v>2.5500000000000019E-2</c:v>
                </c:pt>
                <c:pt idx="205">
                  <c:v>2.5625000000000019E-2</c:v>
                </c:pt>
                <c:pt idx="206">
                  <c:v>2.5750000000000019E-2</c:v>
                </c:pt>
                <c:pt idx="207">
                  <c:v>2.587500000000002E-2</c:v>
                </c:pt>
                <c:pt idx="208">
                  <c:v>2.600000000000002E-2</c:v>
                </c:pt>
                <c:pt idx="209">
                  <c:v>2.612500000000002E-2</c:v>
                </c:pt>
                <c:pt idx="210">
                  <c:v>2.625000000000002E-2</c:v>
                </c:pt>
                <c:pt idx="211">
                  <c:v>2.637500000000002E-2</c:v>
                </c:pt>
                <c:pt idx="212">
                  <c:v>2.650000000000002E-2</c:v>
                </c:pt>
                <c:pt idx="213">
                  <c:v>2.662500000000002E-2</c:v>
                </c:pt>
                <c:pt idx="214">
                  <c:v>2.675000000000002E-2</c:v>
                </c:pt>
                <c:pt idx="215">
                  <c:v>2.687500000000002E-2</c:v>
                </c:pt>
                <c:pt idx="216">
                  <c:v>2.7000000000000021E-2</c:v>
                </c:pt>
                <c:pt idx="217">
                  <c:v>2.7125000000000021E-2</c:v>
                </c:pt>
                <c:pt idx="218">
                  <c:v>2.7250000000000021E-2</c:v>
                </c:pt>
                <c:pt idx="219">
                  <c:v>2.7375000000000021E-2</c:v>
                </c:pt>
                <c:pt idx="220">
                  <c:v>2.7500000000000021E-2</c:v>
                </c:pt>
                <c:pt idx="221">
                  <c:v>2.7625000000000021E-2</c:v>
                </c:pt>
                <c:pt idx="222">
                  <c:v>2.7750000000000021E-2</c:v>
                </c:pt>
                <c:pt idx="223">
                  <c:v>2.7875000000000021E-2</c:v>
                </c:pt>
                <c:pt idx="224">
                  <c:v>2.8000000000000021E-2</c:v>
                </c:pt>
                <c:pt idx="225">
                  <c:v>2.8125000000000022E-2</c:v>
                </c:pt>
                <c:pt idx="226">
                  <c:v>2.8250000000000022E-2</c:v>
                </c:pt>
                <c:pt idx="227">
                  <c:v>2.8375000000000022E-2</c:v>
                </c:pt>
                <c:pt idx="228">
                  <c:v>2.8500000000000022E-2</c:v>
                </c:pt>
                <c:pt idx="229">
                  <c:v>2.8625000000000022E-2</c:v>
                </c:pt>
                <c:pt idx="230">
                  <c:v>2.8750000000000022E-2</c:v>
                </c:pt>
                <c:pt idx="231">
                  <c:v>2.8875000000000022E-2</c:v>
                </c:pt>
                <c:pt idx="232">
                  <c:v>2.9000000000000022E-2</c:v>
                </c:pt>
                <c:pt idx="233">
                  <c:v>2.9125000000000022E-2</c:v>
                </c:pt>
                <c:pt idx="234">
                  <c:v>2.9250000000000023E-2</c:v>
                </c:pt>
                <c:pt idx="235">
                  <c:v>2.9375000000000023E-2</c:v>
                </c:pt>
                <c:pt idx="236">
                  <c:v>2.9500000000000023E-2</c:v>
                </c:pt>
                <c:pt idx="237">
                  <c:v>2.9625000000000023E-2</c:v>
                </c:pt>
                <c:pt idx="238">
                  <c:v>2.9750000000000023E-2</c:v>
                </c:pt>
                <c:pt idx="239">
                  <c:v>2.9875000000000023E-2</c:v>
                </c:pt>
                <c:pt idx="240">
                  <c:v>3.0000000000000023E-2</c:v>
                </c:pt>
                <c:pt idx="241">
                  <c:v>3.0125000000000023E-2</c:v>
                </c:pt>
                <c:pt idx="242">
                  <c:v>3.0250000000000023E-2</c:v>
                </c:pt>
                <c:pt idx="243">
                  <c:v>3.0375000000000024E-2</c:v>
                </c:pt>
                <c:pt idx="244">
                  <c:v>3.0500000000000024E-2</c:v>
                </c:pt>
                <c:pt idx="245">
                  <c:v>3.0625000000000024E-2</c:v>
                </c:pt>
                <c:pt idx="246">
                  <c:v>3.0750000000000024E-2</c:v>
                </c:pt>
                <c:pt idx="247">
                  <c:v>3.0875000000000024E-2</c:v>
                </c:pt>
                <c:pt idx="248">
                  <c:v>3.1000000000000024E-2</c:v>
                </c:pt>
                <c:pt idx="249">
                  <c:v>3.1125000000000024E-2</c:v>
                </c:pt>
                <c:pt idx="250">
                  <c:v>3.1250000000000021E-2</c:v>
                </c:pt>
                <c:pt idx="251">
                  <c:v>3.1375000000000021E-2</c:v>
                </c:pt>
                <c:pt idx="252">
                  <c:v>3.1500000000000021E-2</c:v>
                </c:pt>
                <c:pt idx="253">
                  <c:v>3.1625000000000021E-2</c:v>
                </c:pt>
                <c:pt idx="254">
                  <c:v>3.1750000000000021E-2</c:v>
                </c:pt>
                <c:pt idx="255">
                  <c:v>3.1875000000000021E-2</c:v>
                </c:pt>
                <c:pt idx="256">
                  <c:v>3.2000000000000021E-2</c:v>
                </c:pt>
                <c:pt idx="257">
                  <c:v>3.2125000000000022E-2</c:v>
                </c:pt>
                <c:pt idx="258">
                  <c:v>3.2250000000000022E-2</c:v>
                </c:pt>
                <c:pt idx="259">
                  <c:v>3.2375000000000022E-2</c:v>
                </c:pt>
                <c:pt idx="260">
                  <c:v>3.2500000000000022E-2</c:v>
                </c:pt>
                <c:pt idx="261">
                  <c:v>3.2625000000000022E-2</c:v>
                </c:pt>
                <c:pt idx="262">
                  <c:v>3.2750000000000022E-2</c:v>
                </c:pt>
                <c:pt idx="263">
                  <c:v>3.2875000000000022E-2</c:v>
                </c:pt>
                <c:pt idx="264">
                  <c:v>3.3000000000000022E-2</c:v>
                </c:pt>
                <c:pt idx="265">
                  <c:v>3.3125000000000022E-2</c:v>
                </c:pt>
                <c:pt idx="266">
                  <c:v>3.3250000000000023E-2</c:v>
                </c:pt>
                <c:pt idx="267">
                  <c:v>3.3375000000000023E-2</c:v>
                </c:pt>
                <c:pt idx="268">
                  <c:v>3.3500000000000023E-2</c:v>
                </c:pt>
                <c:pt idx="269">
                  <c:v>3.3625000000000023E-2</c:v>
                </c:pt>
                <c:pt idx="270">
                  <c:v>3.3750000000000023E-2</c:v>
                </c:pt>
                <c:pt idx="271">
                  <c:v>3.3875000000000023E-2</c:v>
                </c:pt>
                <c:pt idx="272">
                  <c:v>3.4000000000000023E-2</c:v>
                </c:pt>
                <c:pt idx="273">
                  <c:v>3.4125000000000023E-2</c:v>
                </c:pt>
                <c:pt idx="274">
                  <c:v>3.4250000000000023E-2</c:v>
                </c:pt>
                <c:pt idx="275">
                  <c:v>3.4375000000000024E-2</c:v>
                </c:pt>
                <c:pt idx="276">
                  <c:v>3.4500000000000024E-2</c:v>
                </c:pt>
                <c:pt idx="277">
                  <c:v>3.4625000000000024E-2</c:v>
                </c:pt>
                <c:pt idx="278">
                  <c:v>3.4750000000000024E-2</c:v>
                </c:pt>
                <c:pt idx="279">
                  <c:v>3.4875000000000024E-2</c:v>
                </c:pt>
                <c:pt idx="280">
                  <c:v>3.5000000000000024E-2</c:v>
                </c:pt>
                <c:pt idx="281">
                  <c:v>3.5125000000000024E-2</c:v>
                </c:pt>
                <c:pt idx="282">
                  <c:v>3.5250000000000024E-2</c:v>
                </c:pt>
                <c:pt idx="283">
                  <c:v>3.5375000000000024E-2</c:v>
                </c:pt>
                <c:pt idx="284">
                  <c:v>3.5500000000000025E-2</c:v>
                </c:pt>
                <c:pt idx="285">
                  <c:v>3.5625000000000025E-2</c:v>
                </c:pt>
                <c:pt idx="286">
                  <c:v>3.5750000000000025E-2</c:v>
                </c:pt>
                <c:pt idx="287">
                  <c:v>3.5875000000000025E-2</c:v>
                </c:pt>
                <c:pt idx="288">
                  <c:v>3.6000000000000025E-2</c:v>
                </c:pt>
                <c:pt idx="289">
                  <c:v>3.6125000000000025E-2</c:v>
                </c:pt>
                <c:pt idx="290">
                  <c:v>3.6250000000000025E-2</c:v>
                </c:pt>
                <c:pt idx="291">
                  <c:v>3.6375000000000025E-2</c:v>
                </c:pt>
                <c:pt idx="292">
                  <c:v>3.6500000000000025E-2</c:v>
                </c:pt>
                <c:pt idx="293">
                  <c:v>3.6625000000000026E-2</c:v>
                </c:pt>
                <c:pt idx="294">
                  <c:v>3.6750000000000026E-2</c:v>
                </c:pt>
                <c:pt idx="295">
                  <c:v>3.6875000000000026E-2</c:v>
                </c:pt>
                <c:pt idx="296">
                  <c:v>3.7000000000000026E-2</c:v>
                </c:pt>
                <c:pt idx="297">
                  <c:v>3.7125000000000026E-2</c:v>
                </c:pt>
                <c:pt idx="298">
                  <c:v>3.7250000000000026E-2</c:v>
                </c:pt>
                <c:pt idx="299">
                  <c:v>3.7375000000000026E-2</c:v>
                </c:pt>
                <c:pt idx="300">
                  <c:v>3.7500000000000026E-2</c:v>
                </c:pt>
                <c:pt idx="301">
                  <c:v>3.7625000000000026E-2</c:v>
                </c:pt>
                <c:pt idx="302">
                  <c:v>3.7750000000000027E-2</c:v>
                </c:pt>
                <c:pt idx="303">
                  <c:v>3.7875000000000027E-2</c:v>
                </c:pt>
                <c:pt idx="304">
                  <c:v>3.8000000000000027E-2</c:v>
                </c:pt>
                <c:pt idx="305">
                  <c:v>3.8125000000000027E-2</c:v>
                </c:pt>
                <c:pt idx="306">
                  <c:v>3.8250000000000027E-2</c:v>
                </c:pt>
                <c:pt idx="307">
                  <c:v>3.8375000000000027E-2</c:v>
                </c:pt>
                <c:pt idx="308">
                  <c:v>3.8500000000000027E-2</c:v>
                </c:pt>
                <c:pt idx="309">
                  <c:v>3.8625000000000027E-2</c:v>
                </c:pt>
                <c:pt idx="310">
                  <c:v>3.8750000000000027E-2</c:v>
                </c:pt>
                <c:pt idx="311">
                  <c:v>3.8875000000000028E-2</c:v>
                </c:pt>
                <c:pt idx="312">
                  <c:v>3.9000000000000028E-2</c:v>
                </c:pt>
                <c:pt idx="313">
                  <c:v>3.9125000000000028E-2</c:v>
                </c:pt>
                <c:pt idx="314">
                  <c:v>3.9250000000000028E-2</c:v>
                </c:pt>
                <c:pt idx="315">
                  <c:v>3.9375000000000028E-2</c:v>
                </c:pt>
                <c:pt idx="316">
                  <c:v>3.9500000000000028E-2</c:v>
                </c:pt>
                <c:pt idx="317">
                  <c:v>3.9625000000000028E-2</c:v>
                </c:pt>
                <c:pt idx="318">
                  <c:v>3.9750000000000028E-2</c:v>
                </c:pt>
                <c:pt idx="319">
                  <c:v>3.9875000000000028E-2</c:v>
                </c:pt>
                <c:pt idx="320">
                  <c:v>4.0000000000000029E-2</c:v>
                </c:pt>
                <c:pt idx="321">
                  <c:v>4.0125000000000029E-2</c:v>
                </c:pt>
                <c:pt idx="322">
                  <c:v>4.0250000000000029E-2</c:v>
                </c:pt>
                <c:pt idx="323">
                  <c:v>4.0375000000000029E-2</c:v>
                </c:pt>
                <c:pt idx="324">
                  <c:v>4.0500000000000029E-2</c:v>
                </c:pt>
                <c:pt idx="325">
                  <c:v>4.0625000000000029E-2</c:v>
                </c:pt>
                <c:pt idx="326">
                  <c:v>4.0750000000000029E-2</c:v>
                </c:pt>
                <c:pt idx="327">
                  <c:v>4.0875000000000029E-2</c:v>
                </c:pt>
                <c:pt idx="328">
                  <c:v>4.1000000000000029E-2</c:v>
                </c:pt>
                <c:pt idx="329">
                  <c:v>4.112500000000003E-2</c:v>
                </c:pt>
                <c:pt idx="330">
                  <c:v>4.125000000000003E-2</c:v>
                </c:pt>
                <c:pt idx="331">
                  <c:v>4.137500000000003E-2</c:v>
                </c:pt>
                <c:pt idx="332">
                  <c:v>4.150000000000003E-2</c:v>
                </c:pt>
                <c:pt idx="333">
                  <c:v>4.162500000000003E-2</c:v>
                </c:pt>
                <c:pt idx="334">
                  <c:v>4.175000000000003E-2</c:v>
                </c:pt>
                <c:pt idx="335">
                  <c:v>4.187500000000003E-2</c:v>
                </c:pt>
                <c:pt idx="336">
                  <c:v>4.200000000000003E-2</c:v>
                </c:pt>
                <c:pt idx="337">
                  <c:v>4.212500000000003E-2</c:v>
                </c:pt>
                <c:pt idx="338">
                  <c:v>4.2250000000000031E-2</c:v>
                </c:pt>
                <c:pt idx="339">
                  <c:v>4.2375000000000031E-2</c:v>
                </c:pt>
                <c:pt idx="340">
                  <c:v>4.2500000000000031E-2</c:v>
                </c:pt>
                <c:pt idx="341">
                  <c:v>4.2625000000000031E-2</c:v>
                </c:pt>
                <c:pt idx="342">
                  <c:v>4.2750000000000031E-2</c:v>
                </c:pt>
                <c:pt idx="343">
                  <c:v>4.2875000000000031E-2</c:v>
                </c:pt>
                <c:pt idx="344">
                  <c:v>4.3000000000000031E-2</c:v>
                </c:pt>
                <c:pt idx="345">
                  <c:v>4.3125000000000031E-2</c:v>
                </c:pt>
                <c:pt idx="346">
                  <c:v>4.3250000000000031E-2</c:v>
                </c:pt>
                <c:pt idx="347">
                  <c:v>4.3375000000000032E-2</c:v>
                </c:pt>
                <c:pt idx="348">
                  <c:v>4.3500000000000032E-2</c:v>
                </c:pt>
                <c:pt idx="349">
                  <c:v>4.3625000000000032E-2</c:v>
                </c:pt>
                <c:pt idx="350">
                  <c:v>4.3750000000000032E-2</c:v>
                </c:pt>
                <c:pt idx="351">
                  <c:v>4.3875000000000032E-2</c:v>
                </c:pt>
                <c:pt idx="352">
                  <c:v>4.4000000000000032E-2</c:v>
                </c:pt>
                <c:pt idx="353">
                  <c:v>4.4125000000000032E-2</c:v>
                </c:pt>
                <c:pt idx="354">
                  <c:v>4.4250000000000032E-2</c:v>
                </c:pt>
                <c:pt idx="355">
                  <c:v>4.4375000000000032E-2</c:v>
                </c:pt>
                <c:pt idx="356">
                  <c:v>4.4500000000000033E-2</c:v>
                </c:pt>
                <c:pt idx="357">
                  <c:v>4.4625000000000033E-2</c:v>
                </c:pt>
                <c:pt idx="358">
                  <c:v>4.4750000000000033E-2</c:v>
                </c:pt>
                <c:pt idx="359">
                  <c:v>4.4875000000000033E-2</c:v>
                </c:pt>
                <c:pt idx="360">
                  <c:v>4.5000000000000033E-2</c:v>
                </c:pt>
                <c:pt idx="361">
                  <c:v>4.5125000000000033E-2</c:v>
                </c:pt>
                <c:pt idx="362">
                  <c:v>4.5250000000000033E-2</c:v>
                </c:pt>
                <c:pt idx="363">
                  <c:v>4.5375000000000033E-2</c:v>
                </c:pt>
                <c:pt idx="364">
                  <c:v>4.5500000000000033E-2</c:v>
                </c:pt>
                <c:pt idx="365">
                  <c:v>4.5625000000000034E-2</c:v>
                </c:pt>
                <c:pt idx="366">
                  <c:v>4.5750000000000034E-2</c:v>
                </c:pt>
                <c:pt idx="367">
                  <c:v>4.5875000000000034E-2</c:v>
                </c:pt>
                <c:pt idx="368">
                  <c:v>4.6000000000000034E-2</c:v>
                </c:pt>
                <c:pt idx="369">
                  <c:v>4.6125000000000034E-2</c:v>
                </c:pt>
                <c:pt idx="370">
                  <c:v>4.6250000000000034E-2</c:v>
                </c:pt>
                <c:pt idx="371">
                  <c:v>4.6375000000000034E-2</c:v>
                </c:pt>
                <c:pt idx="372">
                  <c:v>4.6500000000000034E-2</c:v>
                </c:pt>
                <c:pt idx="373">
                  <c:v>4.6625000000000034E-2</c:v>
                </c:pt>
                <c:pt idx="374">
                  <c:v>4.6750000000000035E-2</c:v>
                </c:pt>
                <c:pt idx="375">
                  <c:v>4.6875000000000035E-2</c:v>
                </c:pt>
                <c:pt idx="376">
                  <c:v>4.7000000000000035E-2</c:v>
                </c:pt>
                <c:pt idx="377">
                  <c:v>4.7125000000000035E-2</c:v>
                </c:pt>
                <c:pt idx="378">
                  <c:v>4.7250000000000035E-2</c:v>
                </c:pt>
                <c:pt idx="379">
                  <c:v>4.7375000000000035E-2</c:v>
                </c:pt>
                <c:pt idx="380">
                  <c:v>4.7500000000000035E-2</c:v>
                </c:pt>
                <c:pt idx="381">
                  <c:v>4.7625000000000035E-2</c:v>
                </c:pt>
                <c:pt idx="382">
                  <c:v>4.7750000000000035E-2</c:v>
                </c:pt>
                <c:pt idx="383">
                  <c:v>4.7875000000000036E-2</c:v>
                </c:pt>
                <c:pt idx="384">
                  <c:v>4.8000000000000036E-2</c:v>
                </c:pt>
                <c:pt idx="385">
                  <c:v>4.8125000000000036E-2</c:v>
                </c:pt>
                <c:pt idx="386">
                  <c:v>4.8250000000000036E-2</c:v>
                </c:pt>
                <c:pt idx="387">
                  <c:v>4.8375000000000036E-2</c:v>
                </c:pt>
                <c:pt idx="388">
                  <c:v>4.8500000000000036E-2</c:v>
                </c:pt>
                <c:pt idx="389">
                  <c:v>4.8625000000000036E-2</c:v>
                </c:pt>
                <c:pt idx="390">
                  <c:v>4.8750000000000036E-2</c:v>
                </c:pt>
                <c:pt idx="391">
                  <c:v>4.8875000000000036E-2</c:v>
                </c:pt>
                <c:pt idx="392">
                  <c:v>4.9000000000000037E-2</c:v>
                </c:pt>
                <c:pt idx="393">
                  <c:v>4.9125000000000037E-2</c:v>
                </c:pt>
                <c:pt idx="394">
                  <c:v>4.9250000000000037E-2</c:v>
                </c:pt>
                <c:pt idx="395">
                  <c:v>4.9375000000000037E-2</c:v>
                </c:pt>
                <c:pt idx="396">
                  <c:v>4.9500000000000037E-2</c:v>
                </c:pt>
                <c:pt idx="397">
                  <c:v>4.9625000000000037E-2</c:v>
                </c:pt>
                <c:pt idx="398">
                  <c:v>4.9750000000000037E-2</c:v>
                </c:pt>
                <c:pt idx="399">
                  <c:v>4.9875000000000037E-2</c:v>
                </c:pt>
                <c:pt idx="400">
                  <c:v>5.0000000000000037E-2</c:v>
                </c:pt>
                <c:pt idx="401">
                  <c:v>5.0125000000000038E-2</c:v>
                </c:pt>
                <c:pt idx="402">
                  <c:v>5.0250000000000038E-2</c:v>
                </c:pt>
                <c:pt idx="403">
                  <c:v>5.0375000000000038E-2</c:v>
                </c:pt>
                <c:pt idx="404">
                  <c:v>5.0500000000000038E-2</c:v>
                </c:pt>
                <c:pt idx="405">
                  <c:v>5.0625000000000038E-2</c:v>
                </c:pt>
                <c:pt idx="406">
                  <c:v>5.0750000000000038E-2</c:v>
                </c:pt>
                <c:pt idx="407">
                  <c:v>5.0875000000000038E-2</c:v>
                </c:pt>
                <c:pt idx="408">
                  <c:v>5.1000000000000038E-2</c:v>
                </c:pt>
                <c:pt idx="409">
                  <c:v>5.1125000000000038E-2</c:v>
                </c:pt>
                <c:pt idx="410">
                  <c:v>5.1250000000000039E-2</c:v>
                </c:pt>
                <c:pt idx="411">
                  <c:v>5.1375000000000039E-2</c:v>
                </c:pt>
                <c:pt idx="412">
                  <c:v>5.1500000000000039E-2</c:v>
                </c:pt>
                <c:pt idx="413">
                  <c:v>5.1625000000000039E-2</c:v>
                </c:pt>
                <c:pt idx="414">
                  <c:v>5.1750000000000039E-2</c:v>
                </c:pt>
                <c:pt idx="415">
                  <c:v>5.1875000000000039E-2</c:v>
                </c:pt>
                <c:pt idx="416">
                  <c:v>5.2000000000000039E-2</c:v>
                </c:pt>
                <c:pt idx="417">
                  <c:v>5.2125000000000039E-2</c:v>
                </c:pt>
                <c:pt idx="418">
                  <c:v>5.2250000000000039E-2</c:v>
                </c:pt>
                <c:pt idx="419">
                  <c:v>5.237500000000004E-2</c:v>
                </c:pt>
                <c:pt idx="420">
                  <c:v>5.250000000000004E-2</c:v>
                </c:pt>
                <c:pt idx="421">
                  <c:v>5.262500000000004E-2</c:v>
                </c:pt>
                <c:pt idx="422">
                  <c:v>5.275000000000004E-2</c:v>
                </c:pt>
                <c:pt idx="423">
                  <c:v>5.287500000000004E-2</c:v>
                </c:pt>
                <c:pt idx="424">
                  <c:v>5.300000000000004E-2</c:v>
                </c:pt>
                <c:pt idx="425">
                  <c:v>5.312500000000004E-2</c:v>
                </c:pt>
                <c:pt idx="426">
                  <c:v>5.325000000000004E-2</c:v>
                </c:pt>
                <c:pt idx="427">
                  <c:v>5.337500000000004E-2</c:v>
                </c:pt>
                <c:pt idx="428">
                  <c:v>5.3500000000000041E-2</c:v>
                </c:pt>
                <c:pt idx="429">
                  <c:v>5.3625000000000041E-2</c:v>
                </c:pt>
                <c:pt idx="430">
                  <c:v>5.3750000000000041E-2</c:v>
                </c:pt>
                <c:pt idx="431">
                  <c:v>5.3875000000000041E-2</c:v>
                </c:pt>
                <c:pt idx="432">
                  <c:v>5.4000000000000041E-2</c:v>
                </c:pt>
                <c:pt idx="433">
                  <c:v>5.4125000000000041E-2</c:v>
                </c:pt>
                <c:pt idx="434">
                  <c:v>5.4250000000000041E-2</c:v>
                </c:pt>
                <c:pt idx="435">
                  <c:v>5.4375000000000041E-2</c:v>
                </c:pt>
                <c:pt idx="436">
                  <c:v>5.4500000000000041E-2</c:v>
                </c:pt>
                <c:pt idx="437">
                  <c:v>5.4625000000000042E-2</c:v>
                </c:pt>
                <c:pt idx="438">
                  <c:v>5.4750000000000042E-2</c:v>
                </c:pt>
                <c:pt idx="439">
                  <c:v>5.4875000000000042E-2</c:v>
                </c:pt>
                <c:pt idx="440">
                  <c:v>5.5000000000000042E-2</c:v>
                </c:pt>
                <c:pt idx="441">
                  <c:v>5.5125000000000042E-2</c:v>
                </c:pt>
                <c:pt idx="442">
                  <c:v>5.5250000000000042E-2</c:v>
                </c:pt>
                <c:pt idx="443">
                  <c:v>5.5375000000000042E-2</c:v>
                </c:pt>
                <c:pt idx="444">
                  <c:v>5.5500000000000042E-2</c:v>
                </c:pt>
                <c:pt idx="445">
                  <c:v>5.5625000000000042E-2</c:v>
                </c:pt>
                <c:pt idx="446">
                  <c:v>5.5750000000000043E-2</c:v>
                </c:pt>
                <c:pt idx="447">
                  <c:v>5.5875000000000043E-2</c:v>
                </c:pt>
                <c:pt idx="448">
                  <c:v>5.6000000000000043E-2</c:v>
                </c:pt>
                <c:pt idx="449">
                  <c:v>5.6125000000000043E-2</c:v>
                </c:pt>
                <c:pt idx="450">
                  <c:v>5.6250000000000043E-2</c:v>
                </c:pt>
                <c:pt idx="451">
                  <c:v>5.6375000000000043E-2</c:v>
                </c:pt>
                <c:pt idx="452">
                  <c:v>5.6500000000000043E-2</c:v>
                </c:pt>
                <c:pt idx="453">
                  <c:v>5.6625000000000043E-2</c:v>
                </c:pt>
                <c:pt idx="454">
                  <c:v>5.6750000000000043E-2</c:v>
                </c:pt>
                <c:pt idx="455">
                  <c:v>5.6875000000000044E-2</c:v>
                </c:pt>
                <c:pt idx="456">
                  <c:v>5.7000000000000044E-2</c:v>
                </c:pt>
                <c:pt idx="457">
                  <c:v>5.7125000000000044E-2</c:v>
                </c:pt>
                <c:pt idx="458">
                  <c:v>5.7250000000000044E-2</c:v>
                </c:pt>
                <c:pt idx="459">
                  <c:v>5.7375000000000044E-2</c:v>
                </c:pt>
                <c:pt idx="460">
                  <c:v>5.7500000000000044E-2</c:v>
                </c:pt>
                <c:pt idx="461">
                  <c:v>5.7625000000000044E-2</c:v>
                </c:pt>
                <c:pt idx="462">
                  <c:v>5.7750000000000044E-2</c:v>
                </c:pt>
                <c:pt idx="463">
                  <c:v>5.7875000000000044E-2</c:v>
                </c:pt>
                <c:pt idx="464">
                  <c:v>5.8000000000000045E-2</c:v>
                </c:pt>
                <c:pt idx="465">
                  <c:v>5.8125000000000045E-2</c:v>
                </c:pt>
                <c:pt idx="466">
                  <c:v>5.8250000000000045E-2</c:v>
                </c:pt>
                <c:pt idx="467">
                  <c:v>5.8375000000000045E-2</c:v>
                </c:pt>
                <c:pt idx="468">
                  <c:v>5.8500000000000045E-2</c:v>
                </c:pt>
                <c:pt idx="469">
                  <c:v>5.8625000000000045E-2</c:v>
                </c:pt>
                <c:pt idx="470">
                  <c:v>5.8750000000000045E-2</c:v>
                </c:pt>
                <c:pt idx="471">
                  <c:v>5.8875000000000045E-2</c:v>
                </c:pt>
                <c:pt idx="472">
                  <c:v>5.9000000000000045E-2</c:v>
                </c:pt>
                <c:pt idx="473">
                  <c:v>5.9125000000000046E-2</c:v>
                </c:pt>
                <c:pt idx="474">
                  <c:v>5.9250000000000046E-2</c:v>
                </c:pt>
                <c:pt idx="475">
                  <c:v>5.9375000000000046E-2</c:v>
                </c:pt>
                <c:pt idx="476">
                  <c:v>5.9500000000000046E-2</c:v>
                </c:pt>
                <c:pt idx="477">
                  <c:v>5.9625000000000046E-2</c:v>
                </c:pt>
                <c:pt idx="478">
                  <c:v>5.9750000000000046E-2</c:v>
                </c:pt>
                <c:pt idx="479">
                  <c:v>5.9875000000000046E-2</c:v>
                </c:pt>
                <c:pt idx="480">
                  <c:v>6.0000000000000046E-2</c:v>
                </c:pt>
                <c:pt idx="481">
                  <c:v>6.0125000000000046E-2</c:v>
                </c:pt>
                <c:pt idx="482">
                  <c:v>6.0250000000000047E-2</c:v>
                </c:pt>
                <c:pt idx="483">
                  <c:v>6.0375000000000047E-2</c:v>
                </c:pt>
                <c:pt idx="484">
                  <c:v>6.0500000000000047E-2</c:v>
                </c:pt>
                <c:pt idx="485">
                  <c:v>6.0625000000000047E-2</c:v>
                </c:pt>
                <c:pt idx="486">
                  <c:v>6.0750000000000047E-2</c:v>
                </c:pt>
                <c:pt idx="487">
                  <c:v>6.0875000000000047E-2</c:v>
                </c:pt>
                <c:pt idx="488">
                  <c:v>6.1000000000000047E-2</c:v>
                </c:pt>
                <c:pt idx="489">
                  <c:v>6.1125000000000047E-2</c:v>
                </c:pt>
                <c:pt idx="490">
                  <c:v>6.1250000000000047E-2</c:v>
                </c:pt>
                <c:pt idx="491">
                  <c:v>6.1375000000000048E-2</c:v>
                </c:pt>
                <c:pt idx="492">
                  <c:v>6.1500000000000048E-2</c:v>
                </c:pt>
                <c:pt idx="493">
                  <c:v>6.1625000000000048E-2</c:v>
                </c:pt>
                <c:pt idx="494">
                  <c:v>6.1750000000000048E-2</c:v>
                </c:pt>
                <c:pt idx="495">
                  <c:v>6.1875000000000048E-2</c:v>
                </c:pt>
                <c:pt idx="496">
                  <c:v>6.2000000000000048E-2</c:v>
                </c:pt>
                <c:pt idx="497">
                  <c:v>6.2125000000000048E-2</c:v>
                </c:pt>
                <c:pt idx="498">
                  <c:v>6.2250000000000048E-2</c:v>
                </c:pt>
                <c:pt idx="499">
                  <c:v>6.2375000000000048E-2</c:v>
                </c:pt>
                <c:pt idx="500">
                  <c:v>6.2500000000000042E-2</c:v>
                </c:pt>
                <c:pt idx="501">
                  <c:v>6.2625000000000042E-2</c:v>
                </c:pt>
                <c:pt idx="502">
                  <c:v>6.2750000000000042E-2</c:v>
                </c:pt>
                <c:pt idx="503">
                  <c:v>6.2875000000000042E-2</c:v>
                </c:pt>
                <c:pt idx="504">
                  <c:v>6.3000000000000042E-2</c:v>
                </c:pt>
                <c:pt idx="505">
                  <c:v>6.3125000000000042E-2</c:v>
                </c:pt>
                <c:pt idx="506">
                  <c:v>6.3250000000000042E-2</c:v>
                </c:pt>
                <c:pt idx="507">
                  <c:v>6.3375000000000042E-2</c:v>
                </c:pt>
                <c:pt idx="508">
                  <c:v>6.3500000000000043E-2</c:v>
                </c:pt>
                <c:pt idx="509">
                  <c:v>6.3625000000000043E-2</c:v>
                </c:pt>
                <c:pt idx="510">
                  <c:v>6.3750000000000043E-2</c:v>
                </c:pt>
                <c:pt idx="511">
                  <c:v>6.3875000000000043E-2</c:v>
                </c:pt>
                <c:pt idx="512">
                  <c:v>6.4000000000000043E-2</c:v>
                </c:pt>
                <c:pt idx="513">
                  <c:v>6.4125000000000043E-2</c:v>
                </c:pt>
                <c:pt idx="514">
                  <c:v>6.4250000000000043E-2</c:v>
                </c:pt>
                <c:pt idx="515">
                  <c:v>6.4375000000000043E-2</c:v>
                </c:pt>
                <c:pt idx="516">
                  <c:v>6.4500000000000043E-2</c:v>
                </c:pt>
                <c:pt idx="517">
                  <c:v>6.4625000000000044E-2</c:v>
                </c:pt>
                <c:pt idx="518">
                  <c:v>6.4750000000000044E-2</c:v>
                </c:pt>
                <c:pt idx="519">
                  <c:v>6.4875000000000044E-2</c:v>
                </c:pt>
                <c:pt idx="520">
                  <c:v>6.5000000000000044E-2</c:v>
                </c:pt>
                <c:pt idx="521">
                  <c:v>6.5125000000000044E-2</c:v>
                </c:pt>
                <c:pt idx="522">
                  <c:v>6.5250000000000044E-2</c:v>
                </c:pt>
                <c:pt idx="523">
                  <c:v>6.5375000000000044E-2</c:v>
                </c:pt>
                <c:pt idx="524">
                  <c:v>6.5500000000000044E-2</c:v>
                </c:pt>
                <c:pt idx="525">
                  <c:v>6.5625000000000044E-2</c:v>
                </c:pt>
                <c:pt idx="526">
                  <c:v>6.5750000000000045E-2</c:v>
                </c:pt>
                <c:pt idx="527">
                  <c:v>6.5875000000000045E-2</c:v>
                </c:pt>
                <c:pt idx="528">
                  <c:v>6.6000000000000045E-2</c:v>
                </c:pt>
                <c:pt idx="529">
                  <c:v>6.6125000000000045E-2</c:v>
                </c:pt>
                <c:pt idx="530">
                  <c:v>6.6250000000000045E-2</c:v>
                </c:pt>
                <c:pt idx="531">
                  <c:v>6.6375000000000045E-2</c:v>
                </c:pt>
                <c:pt idx="532">
                  <c:v>6.6500000000000045E-2</c:v>
                </c:pt>
                <c:pt idx="533">
                  <c:v>6.6625000000000045E-2</c:v>
                </c:pt>
                <c:pt idx="534">
                  <c:v>6.6750000000000045E-2</c:v>
                </c:pt>
                <c:pt idx="535">
                  <c:v>6.6875000000000046E-2</c:v>
                </c:pt>
                <c:pt idx="536">
                  <c:v>6.7000000000000046E-2</c:v>
                </c:pt>
                <c:pt idx="537">
                  <c:v>6.7125000000000046E-2</c:v>
                </c:pt>
                <c:pt idx="538">
                  <c:v>6.7250000000000046E-2</c:v>
                </c:pt>
                <c:pt idx="539">
                  <c:v>6.7375000000000046E-2</c:v>
                </c:pt>
                <c:pt idx="540">
                  <c:v>6.7500000000000046E-2</c:v>
                </c:pt>
                <c:pt idx="541">
                  <c:v>6.7625000000000046E-2</c:v>
                </c:pt>
                <c:pt idx="542">
                  <c:v>6.7750000000000046E-2</c:v>
                </c:pt>
                <c:pt idx="543">
                  <c:v>6.7875000000000046E-2</c:v>
                </c:pt>
                <c:pt idx="544">
                  <c:v>6.8000000000000047E-2</c:v>
                </c:pt>
                <c:pt idx="545">
                  <c:v>6.8125000000000047E-2</c:v>
                </c:pt>
                <c:pt idx="546">
                  <c:v>6.8250000000000047E-2</c:v>
                </c:pt>
                <c:pt idx="547">
                  <c:v>6.8375000000000047E-2</c:v>
                </c:pt>
                <c:pt idx="548">
                  <c:v>6.8500000000000047E-2</c:v>
                </c:pt>
                <c:pt idx="549">
                  <c:v>6.8625000000000047E-2</c:v>
                </c:pt>
                <c:pt idx="550">
                  <c:v>6.8750000000000047E-2</c:v>
                </c:pt>
                <c:pt idx="551">
                  <c:v>6.8875000000000047E-2</c:v>
                </c:pt>
                <c:pt idx="552">
                  <c:v>6.9000000000000047E-2</c:v>
                </c:pt>
                <c:pt idx="553">
                  <c:v>6.9125000000000048E-2</c:v>
                </c:pt>
                <c:pt idx="554">
                  <c:v>6.9250000000000048E-2</c:v>
                </c:pt>
                <c:pt idx="555">
                  <c:v>6.9375000000000048E-2</c:v>
                </c:pt>
                <c:pt idx="556">
                  <c:v>6.9500000000000048E-2</c:v>
                </c:pt>
                <c:pt idx="557">
                  <c:v>6.9625000000000048E-2</c:v>
                </c:pt>
                <c:pt idx="558">
                  <c:v>6.9750000000000048E-2</c:v>
                </c:pt>
                <c:pt idx="559">
                  <c:v>6.9875000000000048E-2</c:v>
                </c:pt>
                <c:pt idx="560">
                  <c:v>7.0000000000000048E-2</c:v>
                </c:pt>
                <c:pt idx="561">
                  <c:v>7.0125000000000048E-2</c:v>
                </c:pt>
                <c:pt idx="562">
                  <c:v>7.0250000000000049E-2</c:v>
                </c:pt>
                <c:pt idx="563">
                  <c:v>7.0375000000000049E-2</c:v>
                </c:pt>
                <c:pt idx="564">
                  <c:v>7.0500000000000049E-2</c:v>
                </c:pt>
                <c:pt idx="565">
                  <c:v>7.0625000000000049E-2</c:v>
                </c:pt>
                <c:pt idx="566">
                  <c:v>7.0750000000000049E-2</c:v>
                </c:pt>
                <c:pt idx="567">
                  <c:v>7.0875000000000049E-2</c:v>
                </c:pt>
                <c:pt idx="568">
                  <c:v>7.1000000000000049E-2</c:v>
                </c:pt>
                <c:pt idx="569">
                  <c:v>7.1125000000000049E-2</c:v>
                </c:pt>
                <c:pt idx="570">
                  <c:v>7.1250000000000049E-2</c:v>
                </c:pt>
                <c:pt idx="571">
                  <c:v>7.137500000000005E-2</c:v>
                </c:pt>
                <c:pt idx="572">
                  <c:v>7.150000000000005E-2</c:v>
                </c:pt>
                <c:pt idx="573">
                  <c:v>7.162500000000005E-2</c:v>
                </c:pt>
                <c:pt idx="574">
                  <c:v>7.175000000000005E-2</c:v>
                </c:pt>
                <c:pt idx="575">
                  <c:v>7.187500000000005E-2</c:v>
                </c:pt>
                <c:pt idx="576">
                  <c:v>7.200000000000005E-2</c:v>
                </c:pt>
                <c:pt idx="577">
                  <c:v>7.212500000000005E-2</c:v>
                </c:pt>
                <c:pt idx="578">
                  <c:v>7.225000000000005E-2</c:v>
                </c:pt>
                <c:pt idx="579">
                  <c:v>7.237500000000005E-2</c:v>
                </c:pt>
                <c:pt idx="580">
                  <c:v>7.2500000000000051E-2</c:v>
                </c:pt>
                <c:pt idx="581">
                  <c:v>7.2625000000000051E-2</c:v>
                </c:pt>
                <c:pt idx="582">
                  <c:v>7.2750000000000051E-2</c:v>
                </c:pt>
                <c:pt idx="583">
                  <c:v>7.2875000000000051E-2</c:v>
                </c:pt>
                <c:pt idx="584">
                  <c:v>7.3000000000000051E-2</c:v>
                </c:pt>
                <c:pt idx="585">
                  <c:v>7.3125000000000051E-2</c:v>
                </c:pt>
                <c:pt idx="586">
                  <c:v>7.3250000000000051E-2</c:v>
                </c:pt>
                <c:pt idx="587">
                  <c:v>7.3375000000000051E-2</c:v>
                </c:pt>
                <c:pt idx="588">
                  <c:v>7.3500000000000051E-2</c:v>
                </c:pt>
                <c:pt idx="589">
                  <c:v>7.3625000000000052E-2</c:v>
                </c:pt>
                <c:pt idx="590">
                  <c:v>7.3750000000000052E-2</c:v>
                </c:pt>
                <c:pt idx="591">
                  <c:v>7.3875000000000052E-2</c:v>
                </c:pt>
                <c:pt idx="592">
                  <c:v>7.4000000000000052E-2</c:v>
                </c:pt>
                <c:pt idx="593">
                  <c:v>7.4125000000000052E-2</c:v>
                </c:pt>
                <c:pt idx="594">
                  <c:v>7.4250000000000052E-2</c:v>
                </c:pt>
                <c:pt idx="595">
                  <c:v>7.4375000000000052E-2</c:v>
                </c:pt>
                <c:pt idx="596">
                  <c:v>7.4500000000000052E-2</c:v>
                </c:pt>
                <c:pt idx="597">
                  <c:v>7.4625000000000052E-2</c:v>
                </c:pt>
                <c:pt idx="598">
                  <c:v>7.4750000000000053E-2</c:v>
                </c:pt>
                <c:pt idx="599">
                  <c:v>7.4875000000000053E-2</c:v>
                </c:pt>
                <c:pt idx="600">
                  <c:v>7.5000000000000053E-2</c:v>
                </c:pt>
                <c:pt idx="601">
                  <c:v>7.5125000000000053E-2</c:v>
                </c:pt>
                <c:pt idx="602">
                  <c:v>7.5250000000000053E-2</c:v>
                </c:pt>
                <c:pt idx="603">
                  <c:v>7.5375000000000053E-2</c:v>
                </c:pt>
                <c:pt idx="604">
                  <c:v>7.5500000000000053E-2</c:v>
                </c:pt>
                <c:pt idx="605">
                  <c:v>7.5625000000000053E-2</c:v>
                </c:pt>
                <c:pt idx="606">
                  <c:v>7.5750000000000053E-2</c:v>
                </c:pt>
                <c:pt idx="607">
                  <c:v>7.5875000000000054E-2</c:v>
                </c:pt>
                <c:pt idx="608">
                  <c:v>7.6000000000000054E-2</c:v>
                </c:pt>
                <c:pt idx="609">
                  <c:v>7.6125000000000054E-2</c:v>
                </c:pt>
                <c:pt idx="610">
                  <c:v>7.6250000000000054E-2</c:v>
                </c:pt>
                <c:pt idx="611">
                  <c:v>7.6375000000000054E-2</c:v>
                </c:pt>
                <c:pt idx="612">
                  <c:v>7.6500000000000054E-2</c:v>
                </c:pt>
                <c:pt idx="613">
                  <c:v>7.6625000000000054E-2</c:v>
                </c:pt>
                <c:pt idx="614">
                  <c:v>7.6750000000000054E-2</c:v>
                </c:pt>
                <c:pt idx="615">
                  <c:v>7.6875000000000054E-2</c:v>
                </c:pt>
                <c:pt idx="616">
                  <c:v>7.7000000000000055E-2</c:v>
                </c:pt>
                <c:pt idx="617">
                  <c:v>7.7125000000000055E-2</c:v>
                </c:pt>
                <c:pt idx="618">
                  <c:v>7.7250000000000055E-2</c:v>
                </c:pt>
                <c:pt idx="619">
                  <c:v>7.7375000000000055E-2</c:v>
                </c:pt>
                <c:pt idx="620">
                  <c:v>7.7500000000000055E-2</c:v>
                </c:pt>
                <c:pt idx="621">
                  <c:v>7.7625000000000055E-2</c:v>
                </c:pt>
                <c:pt idx="622">
                  <c:v>7.7750000000000055E-2</c:v>
                </c:pt>
                <c:pt idx="623">
                  <c:v>7.7875000000000055E-2</c:v>
                </c:pt>
                <c:pt idx="624">
                  <c:v>7.8000000000000055E-2</c:v>
                </c:pt>
                <c:pt idx="625">
                  <c:v>7.8125000000000056E-2</c:v>
                </c:pt>
                <c:pt idx="626">
                  <c:v>7.8250000000000056E-2</c:v>
                </c:pt>
                <c:pt idx="627">
                  <c:v>7.8375000000000056E-2</c:v>
                </c:pt>
                <c:pt idx="628">
                  <c:v>7.8500000000000056E-2</c:v>
                </c:pt>
                <c:pt idx="629">
                  <c:v>7.8625000000000056E-2</c:v>
                </c:pt>
                <c:pt idx="630">
                  <c:v>7.8750000000000056E-2</c:v>
                </c:pt>
                <c:pt idx="631">
                  <c:v>7.8875000000000056E-2</c:v>
                </c:pt>
                <c:pt idx="632">
                  <c:v>7.9000000000000056E-2</c:v>
                </c:pt>
                <c:pt idx="633">
                  <c:v>7.9125000000000056E-2</c:v>
                </c:pt>
                <c:pt idx="634">
                  <c:v>7.9250000000000057E-2</c:v>
                </c:pt>
                <c:pt idx="635">
                  <c:v>7.9375000000000057E-2</c:v>
                </c:pt>
                <c:pt idx="636">
                  <c:v>7.9500000000000057E-2</c:v>
                </c:pt>
                <c:pt idx="637">
                  <c:v>7.9625000000000057E-2</c:v>
                </c:pt>
                <c:pt idx="638">
                  <c:v>7.9750000000000057E-2</c:v>
                </c:pt>
                <c:pt idx="639">
                  <c:v>7.9875000000000057E-2</c:v>
                </c:pt>
                <c:pt idx="640">
                  <c:v>8.0000000000000057E-2</c:v>
                </c:pt>
                <c:pt idx="641">
                  <c:v>8.0125000000000057E-2</c:v>
                </c:pt>
                <c:pt idx="642">
                  <c:v>8.0250000000000057E-2</c:v>
                </c:pt>
                <c:pt idx="643">
                  <c:v>8.0375000000000058E-2</c:v>
                </c:pt>
                <c:pt idx="644">
                  <c:v>8.0500000000000058E-2</c:v>
                </c:pt>
                <c:pt idx="645">
                  <c:v>8.0625000000000058E-2</c:v>
                </c:pt>
                <c:pt idx="646">
                  <c:v>8.0750000000000058E-2</c:v>
                </c:pt>
                <c:pt idx="647">
                  <c:v>8.0875000000000058E-2</c:v>
                </c:pt>
                <c:pt idx="648">
                  <c:v>8.1000000000000058E-2</c:v>
                </c:pt>
                <c:pt idx="649">
                  <c:v>8.1125000000000058E-2</c:v>
                </c:pt>
                <c:pt idx="650">
                  <c:v>8.1250000000000058E-2</c:v>
                </c:pt>
                <c:pt idx="651">
                  <c:v>8.1375000000000058E-2</c:v>
                </c:pt>
                <c:pt idx="652">
                  <c:v>8.1500000000000059E-2</c:v>
                </c:pt>
                <c:pt idx="653">
                  <c:v>8.1625000000000059E-2</c:v>
                </c:pt>
                <c:pt idx="654">
                  <c:v>8.1750000000000059E-2</c:v>
                </c:pt>
                <c:pt idx="655">
                  <c:v>8.1875000000000059E-2</c:v>
                </c:pt>
                <c:pt idx="656">
                  <c:v>8.2000000000000059E-2</c:v>
                </c:pt>
                <c:pt idx="657">
                  <c:v>8.2125000000000059E-2</c:v>
                </c:pt>
                <c:pt idx="658">
                  <c:v>8.2250000000000059E-2</c:v>
                </c:pt>
                <c:pt idx="659">
                  <c:v>8.2375000000000059E-2</c:v>
                </c:pt>
                <c:pt idx="660">
                  <c:v>8.2500000000000059E-2</c:v>
                </c:pt>
                <c:pt idx="661">
                  <c:v>8.262500000000006E-2</c:v>
                </c:pt>
                <c:pt idx="662">
                  <c:v>8.275000000000006E-2</c:v>
                </c:pt>
                <c:pt idx="663">
                  <c:v>8.287500000000006E-2</c:v>
                </c:pt>
                <c:pt idx="664">
                  <c:v>8.300000000000006E-2</c:v>
                </c:pt>
                <c:pt idx="665">
                  <c:v>8.312500000000006E-2</c:v>
                </c:pt>
                <c:pt idx="666">
                  <c:v>8.325000000000006E-2</c:v>
                </c:pt>
                <c:pt idx="667">
                  <c:v>8.337500000000006E-2</c:v>
                </c:pt>
                <c:pt idx="668">
                  <c:v>8.350000000000006E-2</c:v>
                </c:pt>
                <c:pt idx="669">
                  <c:v>8.362500000000006E-2</c:v>
                </c:pt>
                <c:pt idx="670">
                  <c:v>8.3750000000000061E-2</c:v>
                </c:pt>
                <c:pt idx="671">
                  <c:v>8.3875000000000061E-2</c:v>
                </c:pt>
                <c:pt idx="672">
                  <c:v>8.4000000000000061E-2</c:v>
                </c:pt>
                <c:pt idx="673">
                  <c:v>8.4125000000000061E-2</c:v>
                </c:pt>
                <c:pt idx="674">
                  <c:v>8.4250000000000061E-2</c:v>
                </c:pt>
                <c:pt idx="675">
                  <c:v>8.4375000000000061E-2</c:v>
                </c:pt>
                <c:pt idx="676">
                  <c:v>8.4500000000000061E-2</c:v>
                </c:pt>
                <c:pt idx="677">
                  <c:v>8.4625000000000061E-2</c:v>
                </c:pt>
                <c:pt idx="678">
                  <c:v>8.4750000000000061E-2</c:v>
                </c:pt>
                <c:pt idx="679">
                  <c:v>8.4875000000000062E-2</c:v>
                </c:pt>
                <c:pt idx="680">
                  <c:v>8.5000000000000062E-2</c:v>
                </c:pt>
                <c:pt idx="681">
                  <c:v>8.5125000000000062E-2</c:v>
                </c:pt>
                <c:pt idx="682">
                  <c:v>8.5250000000000062E-2</c:v>
                </c:pt>
                <c:pt idx="683">
                  <c:v>8.5375000000000062E-2</c:v>
                </c:pt>
                <c:pt idx="684">
                  <c:v>8.5500000000000062E-2</c:v>
                </c:pt>
                <c:pt idx="685">
                  <c:v>8.5625000000000062E-2</c:v>
                </c:pt>
                <c:pt idx="686">
                  <c:v>8.5750000000000062E-2</c:v>
                </c:pt>
                <c:pt idx="687">
                  <c:v>8.5875000000000062E-2</c:v>
                </c:pt>
                <c:pt idx="688">
                  <c:v>8.6000000000000063E-2</c:v>
                </c:pt>
                <c:pt idx="689">
                  <c:v>8.6125000000000063E-2</c:v>
                </c:pt>
                <c:pt idx="690">
                  <c:v>8.6250000000000063E-2</c:v>
                </c:pt>
                <c:pt idx="691">
                  <c:v>8.6375000000000063E-2</c:v>
                </c:pt>
                <c:pt idx="692">
                  <c:v>8.6500000000000063E-2</c:v>
                </c:pt>
                <c:pt idx="693">
                  <c:v>8.6625000000000063E-2</c:v>
                </c:pt>
                <c:pt idx="694">
                  <c:v>8.6750000000000063E-2</c:v>
                </c:pt>
                <c:pt idx="695">
                  <c:v>8.6875000000000063E-2</c:v>
                </c:pt>
                <c:pt idx="696">
                  <c:v>8.7000000000000063E-2</c:v>
                </c:pt>
                <c:pt idx="697">
                  <c:v>8.7125000000000064E-2</c:v>
                </c:pt>
                <c:pt idx="698">
                  <c:v>8.7250000000000064E-2</c:v>
                </c:pt>
                <c:pt idx="699">
                  <c:v>8.7375000000000064E-2</c:v>
                </c:pt>
                <c:pt idx="700">
                  <c:v>8.7500000000000064E-2</c:v>
                </c:pt>
                <c:pt idx="701">
                  <c:v>8.7625000000000064E-2</c:v>
                </c:pt>
                <c:pt idx="702">
                  <c:v>8.7750000000000064E-2</c:v>
                </c:pt>
                <c:pt idx="703">
                  <c:v>8.7875000000000064E-2</c:v>
                </c:pt>
                <c:pt idx="704">
                  <c:v>8.8000000000000064E-2</c:v>
                </c:pt>
                <c:pt idx="705">
                  <c:v>8.8125000000000064E-2</c:v>
                </c:pt>
                <c:pt idx="706">
                  <c:v>8.8250000000000065E-2</c:v>
                </c:pt>
                <c:pt idx="707">
                  <c:v>8.8375000000000065E-2</c:v>
                </c:pt>
                <c:pt idx="708">
                  <c:v>8.8500000000000065E-2</c:v>
                </c:pt>
                <c:pt idx="709">
                  <c:v>8.8625000000000065E-2</c:v>
                </c:pt>
                <c:pt idx="710">
                  <c:v>8.8750000000000065E-2</c:v>
                </c:pt>
                <c:pt idx="711">
                  <c:v>8.8875000000000065E-2</c:v>
                </c:pt>
                <c:pt idx="712">
                  <c:v>8.9000000000000065E-2</c:v>
                </c:pt>
                <c:pt idx="713">
                  <c:v>8.9125000000000065E-2</c:v>
                </c:pt>
                <c:pt idx="714">
                  <c:v>8.9250000000000065E-2</c:v>
                </c:pt>
                <c:pt idx="715">
                  <c:v>8.9375000000000066E-2</c:v>
                </c:pt>
                <c:pt idx="716">
                  <c:v>8.9500000000000066E-2</c:v>
                </c:pt>
                <c:pt idx="717">
                  <c:v>8.9625000000000066E-2</c:v>
                </c:pt>
                <c:pt idx="718">
                  <c:v>8.9750000000000066E-2</c:v>
                </c:pt>
                <c:pt idx="719">
                  <c:v>8.9875000000000066E-2</c:v>
                </c:pt>
                <c:pt idx="720">
                  <c:v>9.0000000000000066E-2</c:v>
                </c:pt>
                <c:pt idx="721">
                  <c:v>9.0125000000000066E-2</c:v>
                </c:pt>
                <c:pt idx="722">
                  <c:v>9.0250000000000066E-2</c:v>
                </c:pt>
                <c:pt idx="723">
                  <c:v>9.0375000000000066E-2</c:v>
                </c:pt>
                <c:pt idx="724">
                  <c:v>9.0500000000000067E-2</c:v>
                </c:pt>
                <c:pt idx="725">
                  <c:v>9.0625000000000067E-2</c:v>
                </c:pt>
                <c:pt idx="726">
                  <c:v>9.0750000000000067E-2</c:v>
                </c:pt>
                <c:pt idx="727">
                  <c:v>9.0875000000000067E-2</c:v>
                </c:pt>
                <c:pt idx="728">
                  <c:v>9.1000000000000067E-2</c:v>
                </c:pt>
                <c:pt idx="729">
                  <c:v>9.1125000000000067E-2</c:v>
                </c:pt>
                <c:pt idx="730">
                  <c:v>9.1250000000000067E-2</c:v>
                </c:pt>
                <c:pt idx="731">
                  <c:v>9.1375000000000067E-2</c:v>
                </c:pt>
                <c:pt idx="732">
                  <c:v>9.1500000000000067E-2</c:v>
                </c:pt>
                <c:pt idx="733">
                  <c:v>9.1625000000000068E-2</c:v>
                </c:pt>
                <c:pt idx="734">
                  <c:v>9.1750000000000068E-2</c:v>
                </c:pt>
                <c:pt idx="735">
                  <c:v>9.1875000000000068E-2</c:v>
                </c:pt>
                <c:pt idx="736">
                  <c:v>9.2000000000000068E-2</c:v>
                </c:pt>
                <c:pt idx="737">
                  <c:v>9.2125000000000068E-2</c:v>
                </c:pt>
                <c:pt idx="738">
                  <c:v>9.2250000000000068E-2</c:v>
                </c:pt>
                <c:pt idx="739">
                  <c:v>9.2375000000000068E-2</c:v>
                </c:pt>
                <c:pt idx="740">
                  <c:v>9.2500000000000068E-2</c:v>
                </c:pt>
                <c:pt idx="741">
                  <c:v>9.2625000000000068E-2</c:v>
                </c:pt>
                <c:pt idx="742">
                  <c:v>9.2750000000000069E-2</c:v>
                </c:pt>
                <c:pt idx="743">
                  <c:v>9.2875000000000069E-2</c:v>
                </c:pt>
                <c:pt idx="744">
                  <c:v>9.3000000000000069E-2</c:v>
                </c:pt>
                <c:pt idx="745">
                  <c:v>9.3125000000000069E-2</c:v>
                </c:pt>
                <c:pt idx="746">
                  <c:v>9.3250000000000069E-2</c:v>
                </c:pt>
                <c:pt idx="747">
                  <c:v>9.3375000000000069E-2</c:v>
                </c:pt>
                <c:pt idx="748">
                  <c:v>9.3500000000000069E-2</c:v>
                </c:pt>
                <c:pt idx="749">
                  <c:v>9.3625000000000069E-2</c:v>
                </c:pt>
                <c:pt idx="750">
                  <c:v>9.3750000000000069E-2</c:v>
                </c:pt>
                <c:pt idx="751">
                  <c:v>9.3875000000000069E-2</c:v>
                </c:pt>
                <c:pt idx="752">
                  <c:v>9.400000000000007E-2</c:v>
                </c:pt>
                <c:pt idx="753">
                  <c:v>9.412500000000007E-2</c:v>
                </c:pt>
                <c:pt idx="754">
                  <c:v>9.425000000000007E-2</c:v>
                </c:pt>
                <c:pt idx="755">
                  <c:v>9.437500000000007E-2</c:v>
                </c:pt>
                <c:pt idx="756">
                  <c:v>9.450000000000007E-2</c:v>
                </c:pt>
                <c:pt idx="757">
                  <c:v>9.462500000000007E-2</c:v>
                </c:pt>
                <c:pt idx="758">
                  <c:v>9.475000000000007E-2</c:v>
                </c:pt>
                <c:pt idx="759">
                  <c:v>9.487500000000007E-2</c:v>
                </c:pt>
                <c:pt idx="760">
                  <c:v>9.500000000000007E-2</c:v>
                </c:pt>
                <c:pt idx="761">
                  <c:v>9.5125000000000071E-2</c:v>
                </c:pt>
                <c:pt idx="762">
                  <c:v>9.5250000000000071E-2</c:v>
                </c:pt>
                <c:pt idx="763">
                  <c:v>9.5375000000000071E-2</c:v>
                </c:pt>
                <c:pt idx="764">
                  <c:v>9.5500000000000071E-2</c:v>
                </c:pt>
                <c:pt idx="765">
                  <c:v>9.5625000000000071E-2</c:v>
                </c:pt>
                <c:pt idx="766">
                  <c:v>9.5750000000000071E-2</c:v>
                </c:pt>
                <c:pt idx="767">
                  <c:v>9.5875000000000071E-2</c:v>
                </c:pt>
                <c:pt idx="768">
                  <c:v>9.6000000000000071E-2</c:v>
                </c:pt>
                <c:pt idx="769">
                  <c:v>9.6125000000000071E-2</c:v>
                </c:pt>
                <c:pt idx="770">
                  <c:v>9.6250000000000072E-2</c:v>
                </c:pt>
                <c:pt idx="771">
                  <c:v>9.6375000000000072E-2</c:v>
                </c:pt>
                <c:pt idx="772">
                  <c:v>9.6500000000000072E-2</c:v>
                </c:pt>
                <c:pt idx="773">
                  <c:v>9.6625000000000072E-2</c:v>
                </c:pt>
                <c:pt idx="774">
                  <c:v>9.6750000000000072E-2</c:v>
                </c:pt>
                <c:pt idx="775">
                  <c:v>9.6875000000000072E-2</c:v>
                </c:pt>
                <c:pt idx="776">
                  <c:v>9.7000000000000072E-2</c:v>
                </c:pt>
                <c:pt idx="777">
                  <c:v>9.7125000000000072E-2</c:v>
                </c:pt>
                <c:pt idx="778">
                  <c:v>9.7250000000000072E-2</c:v>
                </c:pt>
                <c:pt idx="779">
                  <c:v>9.7375000000000073E-2</c:v>
                </c:pt>
                <c:pt idx="780">
                  <c:v>9.7500000000000073E-2</c:v>
                </c:pt>
                <c:pt idx="781">
                  <c:v>9.7625000000000073E-2</c:v>
                </c:pt>
                <c:pt idx="782">
                  <c:v>9.7750000000000073E-2</c:v>
                </c:pt>
                <c:pt idx="783">
                  <c:v>9.7875000000000073E-2</c:v>
                </c:pt>
                <c:pt idx="784">
                  <c:v>9.8000000000000073E-2</c:v>
                </c:pt>
                <c:pt idx="785">
                  <c:v>9.8125000000000073E-2</c:v>
                </c:pt>
                <c:pt idx="786">
                  <c:v>9.8250000000000073E-2</c:v>
                </c:pt>
                <c:pt idx="787">
                  <c:v>9.8375000000000073E-2</c:v>
                </c:pt>
                <c:pt idx="788">
                  <c:v>9.8500000000000074E-2</c:v>
                </c:pt>
                <c:pt idx="789">
                  <c:v>9.8625000000000074E-2</c:v>
                </c:pt>
                <c:pt idx="790">
                  <c:v>9.8750000000000074E-2</c:v>
                </c:pt>
                <c:pt idx="791">
                  <c:v>9.8875000000000074E-2</c:v>
                </c:pt>
                <c:pt idx="792">
                  <c:v>9.9000000000000074E-2</c:v>
                </c:pt>
                <c:pt idx="793">
                  <c:v>9.9125000000000074E-2</c:v>
                </c:pt>
                <c:pt idx="794">
                  <c:v>9.9250000000000074E-2</c:v>
                </c:pt>
                <c:pt idx="795">
                  <c:v>9.9375000000000074E-2</c:v>
                </c:pt>
                <c:pt idx="796">
                  <c:v>9.9500000000000074E-2</c:v>
                </c:pt>
                <c:pt idx="797">
                  <c:v>9.9625000000000075E-2</c:v>
                </c:pt>
                <c:pt idx="798">
                  <c:v>9.9750000000000075E-2</c:v>
                </c:pt>
                <c:pt idx="799">
                  <c:v>9.9875000000000075E-2</c:v>
                </c:pt>
                <c:pt idx="800">
                  <c:v>0.10000000000000007</c:v>
                </c:pt>
                <c:pt idx="801">
                  <c:v>0.10012500000000008</c:v>
                </c:pt>
                <c:pt idx="802">
                  <c:v>0.10025000000000008</c:v>
                </c:pt>
                <c:pt idx="803">
                  <c:v>0.10037500000000008</c:v>
                </c:pt>
                <c:pt idx="804">
                  <c:v>0.10050000000000008</c:v>
                </c:pt>
                <c:pt idx="805">
                  <c:v>0.10062500000000008</c:v>
                </c:pt>
                <c:pt idx="806">
                  <c:v>0.10075000000000008</c:v>
                </c:pt>
                <c:pt idx="807">
                  <c:v>0.10087500000000008</c:v>
                </c:pt>
                <c:pt idx="808">
                  <c:v>0.10100000000000008</c:v>
                </c:pt>
                <c:pt idx="809">
                  <c:v>0.10112500000000008</c:v>
                </c:pt>
                <c:pt idx="810">
                  <c:v>0.10125000000000008</c:v>
                </c:pt>
                <c:pt idx="811">
                  <c:v>0.10137500000000008</c:v>
                </c:pt>
                <c:pt idx="812">
                  <c:v>0.10150000000000008</c:v>
                </c:pt>
                <c:pt idx="813">
                  <c:v>0.10162500000000008</c:v>
                </c:pt>
                <c:pt idx="814">
                  <c:v>0.10175000000000008</c:v>
                </c:pt>
                <c:pt idx="815">
                  <c:v>0.10187500000000008</c:v>
                </c:pt>
                <c:pt idx="816">
                  <c:v>0.10200000000000008</c:v>
                </c:pt>
                <c:pt idx="817">
                  <c:v>0.10212500000000008</c:v>
                </c:pt>
                <c:pt idx="818">
                  <c:v>0.10225000000000008</c:v>
                </c:pt>
                <c:pt idx="819">
                  <c:v>0.10237500000000008</c:v>
                </c:pt>
                <c:pt idx="820">
                  <c:v>0.10250000000000008</c:v>
                </c:pt>
                <c:pt idx="821">
                  <c:v>0.10262500000000008</c:v>
                </c:pt>
                <c:pt idx="822">
                  <c:v>0.10275000000000008</c:v>
                </c:pt>
                <c:pt idx="823">
                  <c:v>0.10287500000000008</c:v>
                </c:pt>
                <c:pt idx="824">
                  <c:v>0.10300000000000008</c:v>
                </c:pt>
                <c:pt idx="825">
                  <c:v>0.10312500000000008</c:v>
                </c:pt>
                <c:pt idx="826">
                  <c:v>0.10325000000000008</c:v>
                </c:pt>
                <c:pt idx="827">
                  <c:v>0.10337500000000008</c:v>
                </c:pt>
                <c:pt idx="828">
                  <c:v>0.10350000000000008</c:v>
                </c:pt>
                <c:pt idx="829">
                  <c:v>0.10362500000000008</c:v>
                </c:pt>
                <c:pt idx="830">
                  <c:v>0.10375000000000008</c:v>
                </c:pt>
                <c:pt idx="831">
                  <c:v>0.10387500000000008</c:v>
                </c:pt>
                <c:pt idx="832">
                  <c:v>0.10400000000000008</c:v>
                </c:pt>
                <c:pt idx="833">
                  <c:v>0.10412500000000008</c:v>
                </c:pt>
                <c:pt idx="834">
                  <c:v>0.10425000000000008</c:v>
                </c:pt>
                <c:pt idx="835">
                  <c:v>0.10437500000000008</c:v>
                </c:pt>
                <c:pt idx="836">
                  <c:v>0.10450000000000008</c:v>
                </c:pt>
                <c:pt idx="837">
                  <c:v>0.10462500000000008</c:v>
                </c:pt>
                <c:pt idx="838">
                  <c:v>0.10475000000000008</c:v>
                </c:pt>
                <c:pt idx="839">
                  <c:v>0.10487500000000008</c:v>
                </c:pt>
                <c:pt idx="840">
                  <c:v>0.10500000000000008</c:v>
                </c:pt>
                <c:pt idx="841">
                  <c:v>0.10512500000000008</c:v>
                </c:pt>
                <c:pt idx="842">
                  <c:v>0.10525000000000008</c:v>
                </c:pt>
                <c:pt idx="843">
                  <c:v>0.10537500000000008</c:v>
                </c:pt>
                <c:pt idx="844">
                  <c:v>0.10550000000000008</c:v>
                </c:pt>
                <c:pt idx="845">
                  <c:v>0.10562500000000008</c:v>
                </c:pt>
                <c:pt idx="846">
                  <c:v>0.10575000000000008</c:v>
                </c:pt>
                <c:pt idx="847">
                  <c:v>0.10587500000000008</c:v>
                </c:pt>
                <c:pt idx="848">
                  <c:v>0.10600000000000008</c:v>
                </c:pt>
                <c:pt idx="849">
                  <c:v>0.10612500000000008</c:v>
                </c:pt>
                <c:pt idx="850">
                  <c:v>0.10625000000000008</c:v>
                </c:pt>
                <c:pt idx="851">
                  <c:v>0.10637500000000008</c:v>
                </c:pt>
                <c:pt idx="852">
                  <c:v>0.10650000000000008</c:v>
                </c:pt>
                <c:pt idx="853">
                  <c:v>0.10662500000000008</c:v>
                </c:pt>
                <c:pt idx="854">
                  <c:v>0.10675000000000008</c:v>
                </c:pt>
                <c:pt idx="855">
                  <c:v>0.10687500000000008</c:v>
                </c:pt>
                <c:pt idx="856">
                  <c:v>0.10700000000000008</c:v>
                </c:pt>
                <c:pt idx="857">
                  <c:v>0.10712500000000008</c:v>
                </c:pt>
                <c:pt idx="858">
                  <c:v>0.10725000000000008</c:v>
                </c:pt>
                <c:pt idx="859">
                  <c:v>0.10737500000000008</c:v>
                </c:pt>
                <c:pt idx="860">
                  <c:v>0.10750000000000008</c:v>
                </c:pt>
                <c:pt idx="861">
                  <c:v>0.10762500000000008</c:v>
                </c:pt>
                <c:pt idx="862">
                  <c:v>0.10775000000000008</c:v>
                </c:pt>
                <c:pt idx="863">
                  <c:v>0.10787500000000008</c:v>
                </c:pt>
                <c:pt idx="864">
                  <c:v>0.10800000000000008</c:v>
                </c:pt>
                <c:pt idx="865">
                  <c:v>0.10812500000000008</c:v>
                </c:pt>
                <c:pt idx="866">
                  <c:v>0.10825000000000008</c:v>
                </c:pt>
                <c:pt idx="867">
                  <c:v>0.10837500000000008</c:v>
                </c:pt>
                <c:pt idx="868">
                  <c:v>0.10850000000000008</c:v>
                </c:pt>
                <c:pt idx="869">
                  <c:v>0.10862500000000008</c:v>
                </c:pt>
                <c:pt idx="870">
                  <c:v>0.10875000000000008</c:v>
                </c:pt>
                <c:pt idx="871">
                  <c:v>0.10887500000000008</c:v>
                </c:pt>
                <c:pt idx="872">
                  <c:v>0.10900000000000008</c:v>
                </c:pt>
                <c:pt idx="873">
                  <c:v>0.10912500000000008</c:v>
                </c:pt>
                <c:pt idx="874">
                  <c:v>0.10925000000000008</c:v>
                </c:pt>
                <c:pt idx="875">
                  <c:v>0.10937500000000008</c:v>
                </c:pt>
                <c:pt idx="876">
                  <c:v>0.10950000000000008</c:v>
                </c:pt>
                <c:pt idx="877">
                  <c:v>0.10962500000000008</c:v>
                </c:pt>
                <c:pt idx="878">
                  <c:v>0.10975000000000008</c:v>
                </c:pt>
                <c:pt idx="879">
                  <c:v>0.10987500000000008</c:v>
                </c:pt>
                <c:pt idx="880">
                  <c:v>0.11000000000000008</c:v>
                </c:pt>
                <c:pt idx="881">
                  <c:v>0.11012500000000008</c:v>
                </c:pt>
                <c:pt idx="882">
                  <c:v>0.11025000000000008</c:v>
                </c:pt>
                <c:pt idx="883">
                  <c:v>0.11037500000000008</c:v>
                </c:pt>
                <c:pt idx="884">
                  <c:v>0.11050000000000008</c:v>
                </c:pt>
                <c:pt idx="885">
                  <c:v>0.11062500000000008</c:v>
                </c:pt>
                <c:pt idx="886">
                  <c:v>0.11075000000000008</c:v>
                </c:pt>
                <c:pt idx="887">
                  <c:v>0.11087500000000008</c:v>
                </c:pt>
                <c:pt idx="888">
                  <c:v>0.11100000000000008</c:v>
                </c:pt>
                <c:pt idx="889">
                  <c:v>0.11112500000000008</c:v>
                </c:pt>
                <c:pt idx="890">
                  <c:v>0.11125000000000008</c:v>
                </c:pt>
                <c:pt idx="891">
                  <c:v>0.11137500000000009</c:v>
                </c:pt>
                <c:pt idx="892">
                  <c:v>0.11150000000000009</c:v>
                </c:pt>
                <c:pt idx="893">
                  <c:v>0.11162500000000009</c:v>
                </c:pt>
                <c:pt idx="894">
                  <c:v>0.11175000000000009</c:v>
                </c:pt>
                <c:pt idx="895">
                  <c:v>0.11187500000000009</c:v>
                </c:pt>
                <c:pt idx="896">
                  <c:v>0.11200000000000009</c:v>
                </c:pt>
                <c:pt idx="897">
                  <c:v>0.11212500000000009</c:v>
                </c:pt>
                <c:pt idx="898">
                  <c:v>0.11225000000000009</c:v>
                </c:pt>
                <c:pt idx="899">
                  <c:v>0.11237500000000009</c:v>
                </c:pt>
                <c:pt idx="900">
                  <c:v>0.11250000000000009</c:v>
                </c:pt>
                <c:pt idx="901">
                  <c:v>0.11262500000000009</c:v>
                </c:pt>
                <c:pt idx="902">
                  <c:v>0.11275000000000009</c:v>
                </c:pt>
                <c:pt idx="903">
                  <c:v>0.11287500000000009</c:v>
                </c:pt>
                <c:pt idx="904">
                  <c:v>0.11300000000000009</c:v>
                </c:pt>
                <c:pt idx="905">
                  <c:v>0.11312500000000009</c:v>
                </c:pt>
                <c:pt idx="906">
                  <c:v>0.11325000000000009</c:v>
                </c:pt>
                <c:pt idx="907">
                  <c:v>0.11337500000000009</c:v>
                </c:pt>
                <c:pt idx="908">
                  <c:v>0.11350000000000009</c:v>
                </c:pt>
                <c:pt idx="909">
                  <c:v>0.11362500000000009</c:v>
                </c:pt>
                <c:pt idx="910">
                  <c:v>0.11375000000000009</c:v>
                </c:pt>
                <c:pt idx="911">
                  <c:v>0.11387500000000009</c:v>
                </c:pt>
                <c:pt idx="912">
                  <c:v>0.11400000000000009</c:v>
                </c:pt>
                <c:pt idx="913">
                  <c:v>0.11412500000000009</c:v>
                </c:pt>
                <c:pt idx="914">
                  <c:v>0.11425000000000009</c:v>
                </c:pt>
                <c:pt idx="915">
                  <c:v>0.11437500000000009</c:v>
                </c:pt>
                <c:pt idx="916">
                  <c:v>0.11450000000000009</c:v>
                </c:pt>
                <c:pt idx="917">
                  <c:v>0.11462500000000009</c:v>
                </c:pt>
                <c:pt idx="918">
                  <c:v>0.11475000000000009</c:v>
                </c:pt>
                <c:pt idx="919">
                  <c:v>0.11487500000000009</c:v>
                </c:pt>
                <c:pt idx="920">
                  <c:v>0.11500000000000009</c:v>
                </c:pt>
                <c:pt idx="921">
                  <c:v>0.11512500000000009</c:v>
                </c:pt>
                <c:pt idx="922">
                  <c:v>0.11525000000000009</c:v>
                </c:pt>
                <c:pt idx="923">
                  <c:v>0.11537500000000009</c:v>
                </c:pt>
                <c:pt idx="924">
                  <c:v>0.11550000000000009</c:v>
                </c:pt>
                <c:pt idx="925">
                  <c:v>0.11562500000000009</c:v>
                </c:pt>
                <c:pt idx="926">
                  <c:v>0.11575000000000009</c:v>
                </c:pt>
                <c:pt idx="927">
                  <c:v>0.11587500000000009</c:v>
                </c:pt>
                <c:pt idx="928">
                  <c:v>0.11600000000000009</c:v>
                </c:pt>
                <c:pt idx="929">
                  <c:v>0.11612500000000009</c:v>
                </c:pt>
                <c:pt idx="930">
                  <c:v>0.11625000000000009</c:v>
                </c:pt>
                <c:pt idx="931">
                  <c:v>0.11637500000000009</c:v>
                </c:pt>
                <c:pt idx="932">
                  <c:v>0.11650000000000009</c:v>
                </c:pt>
                <c:pt idx="933">
                  <c:v>0.11662500000000009</c:v>
                </c:pt>
                <c:pt idx="934">
                  <c:v>0.11675000000000009</c:v>
                </c:pt>
                <c:pt idx="935">
                  <c:v>0.11687500000000009</c:v>
                </c:pt>
                <c:pt idx="936">
                  <c:v>0.11700000000000009</c:v>
                </c:pt>
                <c:pt idx="937">
                  <c:v>0.11712500000000009</c:v>
                </c:pt>
                <c:pt idx="938">
                  <c:v>0.11725000000000009</c:v>
                </c:pt>
                <c:pt idx="939">
                  <c:v>0.11737500000000009</c:v>
                </c:pt>
                <c:pt idx="940">
                  <c:v>0.11750000000000009</c:v>
                </c:pt>
                <c:pt idx="941">
                  <c:v>0.11762500000000009</c:v>
                </c:pt>
                <c:pt idx="942">
                  <c:v>0.11775000000000009</c:v>
                </c:pt>
                <c:pt idx="943">
                  <c:v>0.11787500000000009</c:v>
                </c:pt>
                <c:pt idx="944">
                  <c:v>0.11800000000000009</c:v>
                </c:pt>
                <c:pt idx="945">
                  <c:v>0.11812500000000009</c:v>
                </c:pt>
                <c:pt idx="946">
                  <c:v>0.11825000000000009</c:v>
                </c:pt>
                <c:pt idx="947">
                  <c:v>0.11837500000000009</c:v>
                </c:pt>
                <c:pt idx="948">
                  <c:v>0.11850000000000009</c:v>
                </c:pt>
                <c:pt idx="949">
                  <c:v>0.11862500000000009</c:v>
                </c:pt>
                <c:pt idx="950">
                  <c:v>0.11875000000000009</c:v>
                </c:pt>
                <c:pt idx="951">
                  <c:v>0.11887500000000009</c:v>
                </c:pt>
                <c:pt idx="952">
                  <c:v>0.11900000000000009</c:v>
                </c:pt>
                <c:pt idx="953">
                  <c:v>0.11912500000000009</c:v>
                </c:pt>
                <c:pt idx="954">
                  <c:v>0.11925000000000009</c:v>
                </c:pt>
                <c:pt idx="955">
                  <c:v>0.11937500000000009</c:v>
                </c:pt>
                <c:pt idx="956">
                  <c:v>0.11950000000000009</c:v>
                </c:pt>
                <c:pt idx="957">
                  <c:v>0.11962500000000009</c:v>
                </c:pt>
                <c:pt idx="958">
                  <c:v>0.11975000000000009</c:v>
                </c:pt>
                <c:pt idx="959">
                  <c:v>0.11987500000000009</c:v>
                </c:pt>
                <c:pt idx="960">
                  <c:v>0.12000000000000009</c:v>
                </c:pt>
                <c:pt idx="961">
                  <c:v>0.12012500000000009</c:v>
                </c:pt>
                <c:pt idx="962">
                  <c:v>0.12025000000000009</c:v>
                </c:pt>
                <c:pt idx="963">
                  <c:v>0.12037500000000009</c:v>
                </c:pt>
                <c:pt idx="964">
                  <c:v>0.12050000000000009</c:v>
                </c:pt>
                <c:pt idx="965">
                  <c:v>0.12062500000000009</c:v>
                </c:pt>
                <c:pt idx="966">
                  <c:v>0.12075000000000009</c:v>
                </c:pt>
                <c:pt idx="967">
                  <c:v>0.12087500000000009</c:v>
                </c:pt>
                <c:pt idx="968">
                  <c:v>0.12100000000000009</c:v>
                </c:pt>
                <c:pt idx="969">
                  <c:v>0.12112500000000009</c:v>
                </c:pt>
                <c:pt idx="970">
                  <c:v>0.12125000000000009</c:v>
                </c:pt>
                <c:pt idx="971">
                  <c:v>0.12137500000000009</c:v>
                </c:pt>
                <c:pt idx="972">
                  <c:v>0.12150000000000009</c:v>
                </c:pt>
                <c:pt idx="973">
                  <c:v>0.12162500000000009</c:v>
                </c:pt>
                <c:pt idx="974">
                  <c:v>0.12175000000000009</c:v>
                </c:pt>
                <c:pt idx="975">
                  <c:v>0.12187500000000009</c:v>
                </c:pt>
                <c:pt idx="976">
                  <c:v>0.12200000000000009</c:v>
                </c:pt>
                <c:pt idx="977">
                  <c:v>0.12212500000000009</c:v>
                </c:pt>
                <c:pt idx="978">
                  <c:v>0.12225000000000009</c:v>
                </c:pt>
                <c:pt idx="979">
                  <c:v>0.12237500000000009</c:v>
                </c:pt>
                <c:pt idx="980">
                  <c:v>0.12250000000000009</c:v>
                </c:pt>
                <c:pt idx="981">
                  <c:v>0.1226250000000001</c:v>
                </c:pt>
                <c:pt idx="982">
                  <c:v>0.1227500000000001</c:v>
                </c:pt>
                <c:pt idx="983">
                  <c:v>0.1228750000000001</c:v>
                </c:pt>
                <c:pt idx="984">
                  <c:v>0.1230000000000001</c:v>
                </c:pt>
                <c:pt idx="985">
                  <c:v>0.1231250000000001</c:v>
                </c:pt>
                <c:pt idx="986">
                  <c:v>0.1232500000000001</c:v>
                </c:pt>
                <c:pt idx="987">
                  <c:v>0.1233750000000001</c:v>
                </c:pt>
                <c:pt idx="988">
                  <c:v>0.1235000000000001</c:v>
                </c:pt>
                <c:pt idx="989">
                  <c:v>0.1236250000000001</c:v>
                </c:pt>
                <c:pt idx="990">
                  <c:v>0.1237500000000001</c:v>
                </c:pt>
                <c:pt idx="991">
                  <c:v>0.1238750000000001</c:v>
                </c:pt>
                <c:pt idx="992">
                  <c:v>0.1240000000000001</c:v>
                </c:pt>
                <c:pt idx="993">
                  <c:v>0.1241250000000001</c:v>
                </c:pt>
                <c:pt idx="994">
                  <c:v>0.1242500000000001</c:v>
                </c:pt>
                <c:pt idx="995">
                  <c:v>0.1243750000000001</c:v>
                </c:pt>
                <c:pt idx="996">
                  <c:v>0.1245000000000001</c:v>
                </c:pt>
                <c:pt idx="997">
                  <c:v>0.1246250000000001</c:v>
                </c:pt>
                <c:pt idx="998">
                  <c:v>0.1247500000000001</c:v>
                </c:pt>
                <c:pt idx="999">
                  <c:v>0.1248750000000001</c:v>
                </c:pt>
                <c:pt idx="1000">
                  <c:v>0.12500000000000008</c:v>
                </c:pt>
                <c:pt idx="1001">
                  <c:v>0.12512500000000007</c:v>
                </c:pt>
                <c:pt idx="1002">
                  <c:v>0.12525000000000006</c:v>
                </c:pt>
                <c:pt idx="1003">
                  <c:v>0.12537500000000004</c:v>
                </c:pt>
                <c:pt idx="1004">
                  <c:v>0.12550000000000003</c:v>
                </c:pt>
                <c:pt idx="1005">
                  <c:v>0.12562500000000001</c:v>
                </c:pt>
                <c:pt idx="1006">
                  <c:v>0.12575</c:v>
                </c:pt>
                <c:pt idx="1007">
                  <c:v>0.12587499999999999</c:v>
                </c:pt>
                <c:pt idx="1008">
                  <c:v>0.12599999999999997</c:v>
                </c:pt>
                <c:pt idx="1009">
                  <c:v>0.12612499999999996</c:v>
                </c:pt>
                <c:pt idx="1010">
                  <c:v>0.12624999999999995</c:v>
                </c:pt>
                <c:pt idx="1011">
                  <c:v>0.12637499999999993</c:v>
                </c:pt>
                <c:pt idx="1012">
                  <c:v>0.12649999999999992</c:v>
                </c:pt>
                <c:pt idx="1013">
                  <c:v>0.1266249999999999</c:v>
                </c:pt>
                <c:pt idx="1014">
                  <c:v>0.12674999999999989</c:v>
                </c:pt>
                <c:pt idx="1015">
                  <c:v>0.12687499999999988</c:v>
                </c:pt>
                <c:pt idx="1016">
                  <c:v>0.12699999999999986</c:v>
                </c:pt>
                <c:pt idx="1017">
                  <c:v>0.12712499999999985</c:v>
                </c:pt>
                <c:pt idx="1018">
                  <c:v>0.12724999999999984</c:v>
                </c:pt>
                <c:pt idx="1019">
                  <c:v>0.12737499999999982</c:v>
                </c:pt>
                <c:pt idx="1020">
                  <c:v>0.12749999999999981</c:v>
                </c:pt>
                <c:pt idx="1021">
                  <c:v>0.12762499999999979</c:v>
                </c:pt>
                <c:pt idx="1022">
                  <c:v>0.12774999999999978</c:v>
                </c:pt>
                <c:pt idx="1023">
                  <c:v>0.12787499999999977</c:v>
                </c:pt>
                <c:pt idx="1024">
                  <c:v>0.12799999999999975</c:v>
                </c:pt>
                <c:pt idx="1025">
                  <c:v>0.12812499999999974</c:v>
                </c:pt>
                <c:pt idx="1026">
                  <c:v>0.12824999999999973</c:v>
                </c:pt>
                <c:pt idx="1027">
                  <c:v>0.12837499999999971</c:v>
                </c:pt>
                <c:pt idx="1028">
                  <c:v>0.1284999999999997</c:v>
                </c:pt>
                <c:pt idx="1029">
                  <c:v>0.12862499999999968</c:v>
                </c:pt>
                <c:pt idx="1030">
                  <c:v>0.12874999999999967</c:v>
                </c:pt>
                <c:pt idx="1031">
                  <c:v>0.12887499999999966</c:v>
                </c:pt>
                <c:pt idx="1032">
                  <c:v>0.12899999999999964</c:v>
                </c:pt>
                <c:pt idx="1033">
                  <c:v>0.12912499999999963</c:v>
                </c:pt>
                <c:pt idx="1034">
                  <c:v>0.12924999999999962</c:v>
                </c:pt>
                <c:pt idx="1035">
                  <c:v>0.1293749999999996</c:v>
                </c:pt>
                <c:pt idx="1036">
                  <c:v>0.12949999999999959</c:v>
                </c:pt>
                <c:pt idx="1037">
                  <c:v>0.12962499999999957</c:v>
                </c:pt>
                <c:pt idx="1038">
                  <c:v>0.12974999999999956</c:v>
                </c:pt>
                <c:pt idx="1039">
                  <c:v>0.12987499999999955</c:v>
                </c:pt>
                <c:pt idx="1040">
                  <c:v>0.12999999999999953</c:v>
                </c:pt>
                <c:pt idx="1041">
                  <c:v>0.13012499999999952</c:v>
                </c:pt>
                <c:pt idx="1042">
                  <c:v>0.13024999999999951</c:v>
                </c:pt>
                <c:pt idx="1043">
                  <c:v>0.13037499999999949</c:v>
                </c:pt>
                <c:pt idx="1044">
                  <c:v>0.13049999999999948</c:v>
                </c:pt>
                <c:pt idx="1045">
                  <c:v>0.13062499999999946</c:v>
                </c:pt>
                <c:pt idx="1046">
                  <c:v>0.13074999999999945</c:v>
                </c:pt>
                <c:pt idx="1047">
                  <c:v>0.13087499999999944</c:v>
                </c:pt>
                <c:pt idx="1048">
                  <c:v>0.13099999999999942</c:v>
                </c:pt>
                <c:pt idx="1049">
                  <c:v>0.13112499999999941</c:v>
                </c:pt>
                <c:pt idx="1050">
                  <c:v>0.13124999999999939</c:v>
                </c:pt>
                <c:pt idx="1051">
                  <c:v>0.13137499999999938</c:v>
                </c:pt>
                <c:pt idx="1052">
                  <c:v>0.13149999999999937</c:v>
                </c:pt>
                <c:pt idx="1053">
                  <c:v>0.13162499999999935</c:v>
                </c:pt>
                <c:pt idx="1054">
                  <c:v>0.13174999999999934</c:v>
                </c:pt>
                <c:pt idx="1055">
                  <c:v>0.13187499999999933</c:v>
                </c:pt>
                <c:pt idx="1056">
                  <c:v>0.13199999999999931</c:v>
                </c:pt>
                <c:pt idx="1057">
                  <c:v>0.1321249999999993</c:v>
                </c:pt>
                <c:pt idx="1058">
                  <c:v>0.13224999999999928</c:v>
                </c:pt>
                <c:pt idx="1059">
                  <c:v>0.13237499999999927</c:v>
                </c:pt>
                <c:pt idx="1060">
                  <c:v>0.13249999999999926</c:v>
                </c:pt>
                <c:pt idx="1061">
                  <c:v>0.13262499999999924</c:v>
                </c:pt>
                <c:pt idx="1062">
                  <c:v>0.13274999999999923</c:v>
                </c:pt>
                <c:pt idx="1063">
                  <c:v>0.13287499999999922</c:v>
                </c:pt>
                <c:pt idx="1064">
                  <c:v>0.1329999999999992</c:v>
                </c:pt>
                <c:pt idx="1065">
                  <c:v>0.13312499999999919</c:v>
                </c:pt>
                <c:pt idx="1066">
                  <c:v>0.13324999999999917</c:v>
                </c:pt>
                <c:pt idx="1067">
                  <c:v>0.13337499999999916</c:v>
                </c:pt>
                <c:pt idx="1068">
                  <c:v>0.13349999999999915</c:v>
                </c:pt>
                <c:pt idx="1069">
                  <c:v>0.13362499999999913</c:v>
                </c:pt>
                <c:pt idx="1070">
                  <c:v>0.13374999999999912</c:v>
                </c:pt>
                <c:pt idx="1071">
                  <c:v>0.13387499999999911</c:v>
                </c:pt>
                <c:pt idx="1072">
                  <c:v>0.13399999999999909</c:v>
                </c:pt>
                <c:pt idx="1073">
                  <c:v>0.13412499999999908</c:v>
                </c:pt>
                <c:pt idx="1074">
                  <c:v>0.13424999999999906</c:v>
                </c:pt>
                <c:pt idx="1075">
                  <c:v>0.13437499999999905</c:v>
                </c:pt>
                <c:pt idx="1076">
                  <c:v>0.13449999999999904</c:v>
                </c:pt>
                <c:pt idx="1077">
                  <c:v>0.13462499999999902</c:v>
                </c:pt>
                <c:pt idx="1078">
                  <c:v>0.13474999999999901</c:v>
                </c:pt>
                <c:pt idx="1079">
                  <c:v>0.134874999999999</c:v>
                </c:pt>
                <c:pt idx="1080">
                  <c:v>0.13499999999999898</c:v>
                </c:pt>
                <c:pt idx="1081">
                  <c:v>0.13512499999999897</c:v>
                </c:pt>
                <c:pt idx="1082">
                  <c:v>0.13524999999999895</c:v>
                </c:pt>
                <c:pt idx="1083">
                  <c:v>0.13537499999999894</c:v>
                </c:pt>
                <c:pt idx="1084">
                  <c:v>0.13549999999999893</c:v>
                </c:pt>
                <c:pt idx="1085">
                  <c:v>0.13562499999999891</c:v>
                </c:pt>
                <c:pt idx="1086">
                  <c:v>0.1357499999999989</c:v>
                </c:pt>
                <c:pt idx="1087">
                  <c:v>0.13587499999999889</c:v>
                </c:pt>
                <c:pt idx="1088">
                  <c:v>0.13599999999999887</c:v>
                </c:pt>
                <c:pt idx="1089">
                  <c:v>0.13612499999999886</c:v>
                </c:pt>
                <c:pt idx="1090">
                  <c:v>0.13624999999999884</c:v>
                </c:pt>
                <c:pt idx="1091">
                  <c:v>0.13637499999999883</c:v>
                </c:pt>
                <c:pt idx="1092">
                  <c:v>0.13649999999999882</c:v>
                </c:pt>
                <c:pt idx="1093">
                  <c:v>0.1366249999999988</c:v>
                </c:pt>
                <c:pt idx="1094">
                  <c:v>0.13674999999999879</c:v>
                </c:pt>
                <c:pt idx="1095">
                  <c:v>0.13687499999999878</c:v>
                </c:pt>
                <c:pt idx="1096">
                  <c:v>0.13699999999999876</c:v>
                </c:pt>
                <c:pt idx="1097">
                  <c:v>0.13712499999999875</c:v>
                </c:pt>
                <c:pt idx="1098">
                  <c:v>0.13724999999999873</c:v>
                </c:pt>
                <c:pt idx="1099">
                  <c:v>0.13737499999999872</c:v>
                </c:pt>
                <c:pt idx="1100">
                  <c:v>0.13749999999999871</c:v>
                </c:pt>
                <c:pt idx="1101">
                  <c:v>0.13762499999999869</c:v>
                </c:pt>
                <c:pt idx="1102">
                  <c:v>0.13774999999999868</c:v>
                </c:pt>
                <c:pt idx="1103">
                  <c:v>0.13787499999999867</c:v>
                </c:pt>
                <c:pt idx="1104">
                  <c:v>0.13799999999999865</c:v>
                </c:pt>
                <c:pt idx="1105">
                  <c:v>0.13812499999999864</c:v>
                </c:pt>
                <c:pt idx="1106">
                  <c:v>0.13824999999999862</c:v>
                </c:pt>
                <c:pt idx="1107">
                  <c:v>0.13837499999999861</c:v>
                </c:pt>
                <c:pt idx="1108">
                  <c:v>0.1384999999999986</c:v>
                </c:pt>
                <c:pt idx="1109">
                  <c:v>0.13862499999999858</c:v>
                </c:pt>
                <c:pt idx="1110">
                  <c:v>0.13874999999999857</c:v>
                </c:pt>
                <c:pt idx="1111">
                  <c:v>0.13887499999999856</c:v>
                </c:pt>
                <c:pt idx="1112">
                  <c:v>0.13899999999999854</c:v>
                </c:pt>
                <c:pt idx="1113">
                  <c:v>0.13912499999999853</c:v>
                </c:pt>
                <c:pt idx="1114">
                  <c:v>0.13924999999999851</c:v>
                </c:pt>
                <c:pt idx="1115">
                  <c:v>0.1393749999999985</c:v>
                </c:pt>
                <c:pt idx="1116">
                  <c:v>0.13949999999999849</c:v>
                </c:pt>
                <c:pt idx="1117">
                  <c:v>0.13962499999999847</c:v>
                </c:pt>
                <c:pt idx="1118">
                  <c:v>0.13974999999999846</c:v>
                </c:pt>
                <c:pt idx="1119">
                  <c:v>0.13987499999999845</c:v>
                </c:pt>
                <c:pt idx="1120">
                  <c:v>0.13999999999999843</c:v>
                </c:pt>
                <c:pt idx="1121">
                  <c:v>0.14012499999999842</c:v>
                </c:pt>
                <c:pt idx="1122">
                  <c:v>0.1402499999999984</c:v>
                </c:pt>
                <c:pt idx="1123">
                  <c:v>0.14037499999999839</c:v>
                </c:pt>
                <c:pt idx="1124">
                  <c:v>0.14049999999999838</c:v>
                </c:pt>
                <c:pt idx="1125">
                  <c:v>0.14062499999999836</c:v>
                </c:pt>
                <c:pt idx="1126">
                  <c:v>0.14074999999999835</c:v>
                </c:pt>
                <c:pt idx="1127">
                  <c:v>0.14087499999999833</c:v>
                </c:pt>
                <c:pt idx="1128">
                  <c:v>0.14099999999999832</c:v>
                </c:pt>
                <c:pt idx="1129">
                  <c:v>0.14112499999999831</c:v>
                </c:pt>
                <c:pt idx="1130">
                  <c:v>0.14124999999999829</c:v>
                </c:pt>
                <c:pt idx="1131">
                  <c:v>0.14137499999999828</c:v>
                </c:pt>
                <c:pt idx="1132">
                  <c:v>0.14149999999999827</c:v>
                </c:pt>
                <c:pt idx="1133">
                  <c:v>0.14162499999999825</c:v>
                </c:pt>
                <c:pt idx="1134">
                  <c:v>0.14174999999999824</c:v>
                </c:pt>
                <c:pt idx="1135">
                  <c:v>0.14187499999999822</c:v>
                </c:pt>
                <c:pt idx="1136">
                  <c:v>0.14199999999999821</c:v>
                </c:pt>
                <c:pt idx="1137">
                  <c:v>0.1421249999999982</c:v>
                </c:pt>
                <c:pt idx="1138">
                  <c:v>0.14224999999999818</c:v>
                </c:pt>
                <c:pt idx="1139">
                  <c:v>0.14237499999999817</c:v>
                </c:pt>
                <c:pt idx="1140">
                  <c:v>0.14249999999999816</c:v>
                </c:pt>
                <c:pt idx="1141">
                  <c:v>0.14262499999999814</c:v>
                </c:pt>
                <c:pt idx="1142">
                  <c:v>0.14274999999999813</c:v>
                </c:pt>
                <c:pt idx="1143">
                  <c:v>0.14287499999999811</c:v>
                </c:pt>
                <c:pt idx="1144">
                  <c:v>0.1429999999999981</c:v>
                </c:pt>
                <c:pt idx="1145">
                  <c:v>0.14312499999999809</c:v>
                </c:pt>
                <c:pt idx="1146">
                  <c:v>0.14324999999999807</c:v>
                </c:pt>
                <c:pt idx="1147">
                  <c:v>0.14337499999999806</c:v>
                </c:pt>
                <c:pt idx="1148">
                  <c:v>0.14349999999999805</c:v>
                </c:pt>
                <c:pt idx="1149">
                  <c:v>0.14362499999999803</c:v>
                </c:pt>
                <c:pt idx="1150">
                  <c:v>0.14374999999999802</c:v>
                </c:pt>
                <c:pt idx="1151">
                  <c:v>0.143874999999998</c:v>
                </c:pt>
                <c:pt idx="1152">
                  <c:v>0.14399999999999799</c:v>
                </c:pt>
                <c:pt idx="1153">
                  <c:v>0.14412499999999798</c:v>
                </c:pt>
                <c:pt idx="1154">
                  <c:v>0.14424999999999796</c:v>
                </c:pt>
                <c:pt idx="1155">
                  <c:v>0.14437499999999795</c:v>
                </c:pt>
                <c:pt idx="1156">
                  <c:v>0.14449999999999794</c:v>
                </c:pt>
                <c:pt idx="1157">
                  <c:v>0.14462499999999792</c:v>
                </c:pt>
                <c:pt idx="1158">
                  <c:v>0.14474999999999791</c:v>
                </c:pt>
                <c:pt idx="1159">
                  <c:v>0.14487499999999789</c:v>
                </c:pt>
                <c:pt idx="1160">
                  <c:v>0.14499999999999788</c:v>
                </c:pt>
                <c:pt idx="1161">
                  <c:v>0.14512499999999787</c:v>
                </c:pt>
                <c:pt idx="1162">
                  <c:v>0.14524999999999785</c:v>
                </c:pt>
                <c:pt idx="1163">
                  <c:v>0.14537499999999784</c:v>
                </c:pt>
                <c:pt idx="1164">
                  <c:v>0.14549999999999783</c:v>
                </c:pt>
                <c:pt idx="1165">
                  <c:v>0.14562499999999781</c:v>
                </c:pt>
                <c:pt idx="1166">
                  <c:v>0.1457499999999978</c:v>
                </c:pt>
                <c:pt idx="1167">
                  <c:v>0.14587499999999778</c:v>
                </c:pt>
                <c:pt idx="1168">
                  <c:v>0.14599999999999777</c:v>
                </c:pt>
                <c:pt idx="1169">
                  <c:v>0.14612499999999776</c:v>
                </c:pt>
                <c:pt idx="1170">
                  <c:v>0.14624999999999774</c:v>
                </c:pt>
                <c:pt idx="1171">
                  <c:v>0.14637499999999773</c:v>
                </c:pt>
                <c:pt idx="1172">
                  <c:v>0.14649999999999772</c:v>
                </c:pt>
                <c:pt idx="1173">
                  <c:v>0.1466249999999977</c:v>
                </c:pt>
                <c:pt idx="1174">
                  <c:v>0.14674999999999769</c:v>
                </c:pt>
                <c:pt idx="1175">
                  <c:v>0.14687499999999767</c:v>
                </c:pt>
                <c:pt idx="1176">
                  <c:v>0.14699999999999766</c:v>
                </c:pt>
                <c:pt idx="1177">
                  <c:v>0.14712499999999765</c:v>
                </c:pt>
                <c:pt idx="1178">
                  <c:v>0.14724999999999763</c:v>
                </c:pt>
                <c:pt idx="1179">
                  <c:v>0.14737499999999762</c:v>
                </c:pt>
                <c:pt idx="1180">
                  <c:v>0.14749999999999761</c:v>
                </c:pt>
                <c:pt idx="1181">
                  <c:v>0.14762499999999759</c:v>
                </c:pt>
                <c:pt idx="1182">
                  <c:v>0.14774999999999758</c:v>
                </c:pt>
                <c:pt idx="1183">
                  <c:v>0.14787499999999756</c:v>
                </c:pt>
                <c:pt idx="1184">
                  <c:v>0.14799999999999755</c:v>
                </c:pt>
                <c:pt idx="1185">
                  <c:v>0.14812499999999754</c:v>
                </c:pt>
                <c:pt idx="1186">
                  <c:v>0.14824999999999752</c:v>
                </c:pt>
                <c:pt idx="1187">
                  <c:v>0.14837499999999751</c:v>
                </c:pt>
                <c:pt idx="1188">
                  <c:v>0.1484999999999975</c:v>
                </c:pt>
                <c:pt idx="1189">
                  <c:v>0.14862499999999748</c:v>
                </c:pt>
                <c:pt idx="1190">
                  <c:v>0.14874999999999747</c:v>
                </c:pt>
                <c:pt idx="1191">
                  <c:v>0.14887499999999745</c:v>
                </c:pt>
                <c:pt idx="1192">
                  <c:v>0.14899999999999744</c:v>
                </c:pt>
                <c:pt idx="1193">
                  <c:v>0.14912499999999743</c:v>
                </c:pt>
                <c:pt idx="1194">
                  <c:v>0.14924999999999741</c:v>
                </c:pt>
                <c:pt idx="1195">
                  <c:v>0.1493749999999974</c:v>
                </c:pt>
                <c:pt idx="1196">
                  <c:v>0.14949999999999738</c:v>
                </c:pt>
                <c:pt idx="1197">
                  <c:v>0.14962499999999737</c:v>
                </c:pt>
                <c:pt idx="1198">
                  <c:v>0.14974999999999736</c:v>
                </c:pt>
                <c:pt idx="1199">
                  <c:v>0.14987499999999734</c:v>
                </c:pt>
                <c:pt idx="1200">
                  <c:v>0.14999999999999733</c:v>
                </c:pt>
                <c:pt idx="1201">
                  <c:v>0.15012499999999732</c:v>
                </c:pt>
                <c:pt idx="1202">
                  <c:v>0.1502499999999973</c:v>
                </c:pt>
                <c:pt idx="1203">
                  <c:v>0.15037499999999729</c:v>
                </c:pt>
                <c:pt idx="1204">
                  <c:v>0.15049999999999727</c:v>
                </c:pt>
                <c:pt idx="1205">
                  <c:v>0.15062499999999726</c:v>
                </c:pt>
                <c:pt idx="1206">
                  <c:v>0.15074999999999725</c:v>
                </c:pt>
                <c:pt idx="1207">
                  <c:v>0.15087499999999723</c:v>
                </c:pt>
                <c:pt idx="1208">
                  <c:v>0.15099999999999722</c:v>
                </c:pt>
                <c:pt idx="1209">
                  <c:v>0.15112499999999721</c:v>
                </c:pt>
                <c:pt idx="1210">
                  <c:v>0.15124999999999719</c:v>
                </c:pt>
                <c:pt idx="1211">
                  <c:v>0.15137499999999718</c:v>
                </c:pt>
                <c:pt idx="1212">
                  <c:v>0.15149999999999716</c:v>
                </c:pt>
                <c:pt idx="1213">
                  <c:v>0.15162499999999715</c:v>
                </c:pt>
                <c:pt idx="1214">
                  <c:v>0.15174999999999714</c:v>
                </c:pt>
                <c:pt idx="1215">
                  <c:v>0.15187499999999712</c:v>
                </c:pt>
                <c:pt idx="1216">
                  <c:v>0.15199999999999711</c:v>
                </c:pt>
                <c:pt idx="1217">
                  <c:v>0.1521249999999971</c:v>
                </c:pt>
                <c:pt idx="1218">
                  <c:v>0.15224999999999708</c:v>
                </c:pt>
                <c:pt idx="1219">
                  <c:v>0.15237499999999707</c:v>
                </c:pt>
                <c:pt idx="1220">
                  <c:v>0.15249999999999705</c:v>
                </c:pt>
                <c:pt idx="1221">
                  <c:v>0.15262499999999704</c:v>
                </c:pt>
                <c:pt idx="1222">
                  <c:v>0.15274999999999703</c:v>
                </c:pt>
                <c:pt idx="1223">
                  <c:v>0.15287499999999701</c:v>
                </c:pt>
                <c:pt idx="1224">
                  <c:v>0.152999999999997</c:v>
                </c:pt>
                <c:pt idx="1225">
                  <c:v>0.15312499999999699</c:v>
                </c:pt>
                <c:pt idx="1226">
                  <c:v>0.15324999999999697</c:v>
                </c:pt>
                <c:pt idx="1227">
                  <c:v>0.15337499999999696</c:v>
                </c:pt>
                <c:pt idx="1228">
                  <c:v>0.15349999999999694</c:v>
                </c:pt>
                <c:pt idx="1229">
                  <c:v>0.15362499999999693</c:v>
                </c:pt>
                <c:pt idx="1230">
                  <c:v>0.15374999999999692</c:v>
                </c:pt>
                <c:pt idx="1231">
                  <c:v>0.1538749999999969</c:v>
                </c:pt>
                <c:pt idx="1232">
                  <c:v>0.15399999999999689</c:v>
                </c:pt>
                <c:pt idx="1233">
                  <c:v>0.15412499999999688</c:v>
                </c:pt>
                <c:pt idx="1234">
                  <c:v>0.15424999999999686</c:v>
                </c:pt>
                <c:pt idx="1235">
                  <c:v>0.15437499999999685</c:v>
                </c:pt>
                <c:pt idx="1236">
                  <c:v>0.15449999999999683</c:v>
                </c:pt>
                <c:pt idx="1237">
                  <c:v>0.15462499999999682</c:v>
                </c:pt>
                <c:pt idx="1238">
                  <c:v>0.15474999999999681</c:v>
                </c:pt>
                <c:pt idx="1239">
                  <c:v>0.15487499999999679</c:v>
                </c:pt>
                <c:pt idx="1240">
                  <c:v>0.15499999999999678</c:v>
                </c:pt>
                <c:pt idx="1241">
                  <c:v>0.15512499999999677</c:v>
                </c:pt>
                <c:pt idx="1242">
                  <c:v>0.15524999999999675</c:v>
                </c:pt>
                <c:pt idx="1243">
                  <c:v>0.15537499999999674</c:v>
                </c:pt>
                <c:pt idx="1244">
                  <c:v>0.15549999999999672</c:v>
                </c:pt>
                <c:pt idx="1245">
                  <c:v>0.15562499999999671</c:v>
                </c:pt>
                <c:pt idx="1246">
                  <c:v>0.1557499999999967</c:v>
                </c:pt>
                <c:pt idx="1247">
                  <c:v>0.15587499999999668</c:v>
                </c:pt>
                <c:pt idx="1248">
                  <c:v>0.15599999999999667</c:v>
                </c:pt>
                <c:pt idx="1249">
                  <c:v>0.15612499999999666</c:v>
                </c:pt>
                <c:pt idx="1250">
                  <c:v>0.15624999999999664</c:v>
                </c:pt>
                <c:pt idx="1251">
                  <c:v>0.15637499999999663</c:v>
                </c:pt>
                <c:pt idx="1252">
                  <c:v>0.15649999999999661</c:v>
                </c:pt>
                <c:pt idx="1253">
                  <c:v>0.1566249999999966</c:v>
                </c:pt>
                <c:pt idx="1254">
                  <c:v>0.15674999999999659</c:v>
                </c:pt>
                <c:pt idx="1255">
                  <c:v>0.15687499999999657</c:v>
                </c:pt>
                <c:pt idx="1256">
                  <c:v>0.15699999999999656</c:v>
                </c:pt>
                <c:pt idx="1257">
                  <c:v>0.15712499999999655</c:v>
                </c:pt>
                <c:pt idx="1258">
                  <c:v>0.15724999999999653</c:v>
                </c:pt>
                <c:pt idx="1259">
                  <c:v>0.15737499999999652</c:v>
                </c:pt>
                <c:pt idx="1260">
                  <c:v>0.1574999999999965</c:v>
                </c:pt>
                <c:pt idx="1261">
                  <c:v>0.15762499999999649</c:v>
                </c:pt>
                <c:pt idx="1262">
                  <c:v>0.15774999999999648</c:v>
                </c:pt>
                <c:pt idx="1263">
                  <c:v>0.15787499999999646</c:v>
                </c:pt>
                <c:pt idx="1264">
                  <c:v>0.15799999999999645</c:v>
                </c:pt>
                <c:pt idx="1265">
                  <c:v>0.15812499999999644</c:v>
                </c:pt>
                <c:pt idx="1266">
                  <c:v>0.15824999999999642</c:v>
                </c:pt>
                <c:pt idx="1267">
                  <c:v>0.15837499999999641</c:v>
                </c:pt>
                <c:pt idx="1268">
                  <c:v>0.15849999999999639</c:v>
                </c:pt>
                <c:pt idx="1269">
                  <c:v>0.15862499999999638</c:v>
                </c:pt>
                <c:pt idx="1270">
                  <c:v>0.15874999999999637</c:v>
                </c:pt>
                <c:pt idx="1271">
                  <c:v>0.15887499999999635</c:v>
                </c:pt>
                <c:pt idx="1272">
                  <c:v>0.15899999999999634</c:v>
                </c:pt>
                <c:pt idx="1273">
                  <c:v>0.15912499999999632</c:v>
                </c:pt>
                <c:pt idx="1274">
                  <c:v>0.15924999999999631</c:v>
                </c:pt>
                <c:pt idx="1275">
                  <c:v>0.1593749999999963</c:v>
                </c:pt>
                <c:pt idx="1276">
                  <c:v>0.15949999999999628</c:v>
                </c:pt>
                <c:pt idx="1277">
                  <c:v>0.15962499999999627</c:v>
                </c:pt>
                <c:pt idx="1278">
                  <c:v>0.15974999999999626</c:v>
                </c:pt>
                <c:pt idx="1279">
                  <c:v>0.15987499999999624</c:v>
                </c:pt>
                <c:pt idx="1280">
                  <c:v>0.15999999999999623</c:v>
                </c:pt>
                <c:pt idx="1281">
                  <c:v>0.16012499999999621</c:v>
                </c:pt>
                <c:pt idx="1282">
                  <c:v>0.1602499999999962</c:v>
                </c:pt>
                <c:pt idx="1283">
                  <c:v>0.16037499999999619</c:v>
                </c:pt>
                <c:pt idx="1284">
                  <c:v>0.16049999999999617</c:v>
                </c:pt>
                <c:pt idx="1285">
                  <c:v>0.16062499999999616</c:v>
                </c:pt>
                <c:pt idx="1286">
                  <c:v>0.16074999999999615</c:v>
                </c:pt>
                <c:pt idx="1287">
                  <c:v>0.16087499999999613</c:v>
                </c:pt>
                <c:pt idx="1288">
                  <c:v>0.16099999999999612</c:v>
                </c:pt>
                <c:pt idx="1289">
                  <c:v>0.1611249999999961</c:v>
                </c:pt>
                <c:pt idx="1290">
                  <c:v>0.16124999999999609</c:v>
                </c:pt>
                <c:pt idx="1291">
                  <c:v>0.16137499999999608</c:v>
                </c:pt>
                <c:pt idx="1292">
                  <c:v>0.16149999999999606</c:v>
                </c:pt>
                <c:pt idx="1293">
                  <c:v>0.16162499999999605</c:v>
                </c:pt>
                <c:pt idx="1294">
                  <c:v>0.16174999999999604</c:v>
                </c:pt>
                <c:pt idx="1295">
                  <c:v>0.16187499999999602</c:v>
                </c:pt>
                <c:pt idx="1296">
                  <c:v>0.16199999999999601</c:v>
                </c:pt>
                <c:pt idx="1297">
                  <c:v>0.16212499999999599</c:v>
                </c:pt>
                <c:pt idx="1298">
                  <c:v>0.16224999999999598</c:v>
                </c:pt>
                <c:pt idx="1299">
                  <c:v>0.16237499999999597</c:v>
                </c:pt>
                <c:pt idx="1300">
                  <c:v>0.16249999999999595</c:v>
                </c:pt>
                <c:pt idx="1301">
                  <c:v>0.16262499999999594</c:v>
                </c:pt>
                <c:pt idx="1302">
                  <c:v>0.16274999999999593</c:v>
                </c:pt>
                <c:pt idx="1303">
                  <c:v>0.16287499999999591</c:v>
                </c:pt>
                <c:pt idx="1304">
                  <c:v>0.1629999999999959</c:v>
                </c:pt>
                <c:pt idx="1305">
                  <c:v>0.16312499999999588</c:v>
                </c:pt>
                <c:pt idx="1306">
                  <c:v>0.16324999999999587</c:v>
                </c:pt>
                <c:pt idx="1307">
                  <c:v>0.16337499999999586</c:v>
                </c:pt>
                <c:pt idx="1308">
                  <c:v>0.16349999999999584</c:v>
                </c:pt>
                <c:pt idx="1309">
                  <c:v>0.16362499999999583</c:v>
                </c:pt>
                <c:pt idx="1310">
                  <c:v>0.16374999999999582</c:v>
                </c:pt>
                <c:pt idx="1311">
                  <c:v>0.1638749999999958</c:v>
                </c:pt>
                <c:pt idx="1312">
                  <c:v>0.16399999999999579</c:v>
                </c:pt>
                <c:pt idx="1313">
                  <c:v>0.16412499999999577</c:v>
                </c:pt>
                <c:pt idx="1314">
                  <c:v>0.16424999999999576</c:v>
                </c:pt>
                <c:pt idx="1315">
                  <c:v>0.16437499999999575</c:v>
                </c:pt>
                <c:pt idx="1316">
                  <c:v>0.16449999999999573</c:v>
                </c:pt>
                <c:pt idx="1317">
                  <c:v>0.16462499999999572</c:v>
                </c:pt>
                <c:pt idx="1318">
                  <c:v>0.16474999999999571</c:v>
                </c:pt>
                <c:pt idx="1319">
                  <c:v>0.16487499999999569</c:v>
                </c:pt>
                <c:pt idx="1320">
                  <c:v>0.16499999999999568</c:v>
                </c:pt>
                <c:pt idx="1321">
                  <c:v>0.16512499999999566</c:v>
                </c:pt>
                <c:pt idx="1322">
                  <c:v>0.16524999999999565</c:v>
                </c:pt>
                <c:pt idx="1323">
                  <c:v>0.16537499999999564</c:v>
                </c:pt>
                <c:pt idx="1324">
                  <c:v>0.16549999999999562</c:v>
                </c:pt>
                <c:pt idx="1325">
                  <c:v>0.16562499999999561</c:v>
                </c:pt>
                <c:pt idx="1326">
                  <c:v>0.1657499999999956</c:v>
                </c:pt>
                <c:pt idx="1327">
                  <c:v>0.16587499999999558</c:v>
                </c:pt>
                <c:pt idx="1328">
                  <c:v>0.16599999999999557</c:v>
                </c:pt>
                <c:pt idx="1329">
                  <c:v>0.16612499999999555</c:v>
                </c:pt>
                <c:pt idx="1330">
                  <c:v>0.16624999999999554</c:v>
                </c:pt>
                <c:pt idx="1331">
                  <c:v>0.16637499999999553</c:v>
                </c:pt>
                <c:pt idx="1332">
                  <c:v>0.16649999999999551</c:v>
                </c:pt>
                <c:pt idx="1333">
                  <c:v>0.1666249999999955</c:v>
                </c:pt>
                <c:pt idx="1334">
                  <c:v>0.16674999999999549</c:v>
                </c:pt>
                <c:pt idx="1335">
                  <c:v>0.16687499999999547</c:v>
                </c:pt>
                <c:pt idx="1336">
                  <c:v>0.16699999999999546</c:v>
                </c:pt>
                <c:pt idx="1337">
                  <c:v>0.16712499999999544</c:v>
                </c:pt>
                <c:pt idx="1338">
                  <c:v>0.16724999999999543</c:v>
                </c:pt>
                <c:pt idx="1339">
                  <c:v>0.16737499999999542</c:v>
                </c:pt>
                <c:pt idx="1340">
                  <c:v>0.1674999999999954</c:v>
                </c:pt>
                <c:pt idx="1341">
                  <c:v>0.16762499999999539</c:v>
                </c:pt>
                <c:pt idx="1342">
                  <c:v>0.16774999999999538</c:v>
                </c:pt>
                <c:pt idx="1343">
                  <c:v>0.16787499999999536</c:v>
                </c:pt>
                <c:pt idx="1344">
                  <c:v>0.16799999999999535</c:v>
                </c:pt>
                <c:pt idx="1345">
                  <c:v>0.16812499999999533</c:v>
                </c:pt>
                <c:pt idx="1346">
                  <c:v>0.16824999999999532</c:v>
                </c:pt>
                <c:pt idx="1347">
                  <c:v>0.16837499999999531</c:v>
                </c:pt>
                <c:pt idx="1348">
                  <c:v>0.16849999999999529</c:v>
                </c:pt>
                <c:pt idx="1349">
                  <c:v>0.16862499999999528</c:v>
                </c:pt>
                <c:pt idx="1350">
                  <c:v>0.16874999999999526</c:v>
                </c:pt>
                <c:pt idx="1351">
                  <c:v>0.16887499999999525</c:v>
                </c:pt>
                <c:pt idx="1352">
                  <c:v>0.16899999999999524</c:v>
                </c:pt>
                <c:pt idx="1353">
                  <c:v>0.16912499999999522</c:v>
                </c:pt>
                <c:pt idx="1354">
                  <c:v>0.16924999999999521</c:v>
                </c:pt>
                <c:pt idx="1355">
                  <c:v>0.1693749999999952</c:v>
                </c:pt>
                <c:pt idx="1356">
                  <c:v>0.16949999999999518</c:v>
                </c:pt>
                <c:pt idx="1357">
                  <c:v>0.16962499999999517</c:v>
                </c:pt>
                <c:pt idx="1358">
                  <c:v>0.16974999999999515</c:v>
                </c:pt>
                <c:pt idx="1359">
                  <c:v>0.16987499999999514</c:v>
                </c:pt>
                <c:pt idx="1360">
                  <c:v>0.16999999999999513</c:v>
                </c:pt>
                <c:pt idx="1361">
                  <c:v>0.17012499999999511</c:v>
                </c:pt>
                <c:pt idx="1362">
                  <c:v>0.1702499999999951</c:v>
                </c:pt>
                <c:pt idx="1363">
                  <c:v>0.17037499999999509</c:v>
                </c:pt>
                <c:pt idx="1364">
                  <c:v>0.17049999999999507</c:v>
                </c:pt>
                <c:pt idx="1365">
                  <c:v>0.17062499999999506</c:v>
                </c:pt>
                <c:pt idx="1366">
                  <c:v>0.17074999999999504</c:v>
                </c:pt>
                <c:pt idx="1367">
                  <c:v>0.17087499999999503</c:v>
                </c:pt>
                <c:pt idx="1368">
                  <c:v>0.17099999999999502</c:v>
                </c:pt>
                <c:pt idx="1369">
                  <c:v>0.171124999999995</c:v>
                </c:pt>
                <c:pt idx="1370">
                  <c:v>0.17124999999999499</c:v>
                </c:pt>
                <c:pt idx="1371">
                  <c:v>0.17137499999999498</c:v>
                </c:pt>
                <c:pt idx="1372">
                  <c:v>0.17149999999999496</c:v>
                </c:pt>
                <c:pt idx="1373">
                  <c:v>0.17162499999999495</c:v>
                </c:pt>
                <c:pt idx="1374">
                  <c:v>0.17174999999999493</c:v>
                </c:pt>
                <c:pt idx="1375">
                  <c:v>0.17187499999999492</c:v>
                </c:pt>
                <c:pt idx="1376">
                  <c:v>0.17199999999999491</c:v>
                </c:pt>
                <c:pt idx="1377">
                  <c:v>0.17212499999999489</c:v>
                </c:pt>
                <c:pt idx="1378">
                  <c:v>0.17224999999999488</c:v>
                </c:pt>
                <c:pt idx="1379">
                  <c:v>0.17237499999999487</c:v>
                </c:pt>
                <c:pt idx="1380">
                  <c:v>0.17249999999999485</c:v>
                </c:pt>
                <c:pt idx="1381">
                  <c:v>0.17262499999999484</c:v>
                </c:pt>
                <c:pt idx="1382">
                  <c:v>0.17274999999999482</c:v>
                </c:pt>
                <c:pt idx="1383">
                  <c:v>0.17287499999999481</c:v>
                </c:pt>
                <c:pt idx="1384">
                  <c:v>0.1729999999999948</c:v>
                </c:pt>
                <c:pt idx="1385">
                  <c:v>0.17312499999999478</c:v>
                </c:pt>
                <c:pt idx="1386">
                  <c:v>0.17324999999999477</c:v>
                </c:pt>
                <c:pt idx="1387">
                  <c:v>0.17337499999999476</c:v>
                </c:pt>
                <c:pt idx="1388">
                  <c:v>0.17349999999999474</c:v>
                </c:pt>
                <c:pt idx="1389">
                  <c:v>0.17362499999999473</c:v>
                </c:pt>
                <c:pt idx="1390">
                  <c:v>0.17374999999999471</c:v>
                </c:pt>
                <c:pt idx="1391">
                  <c:v>0.1738749999999947</c:v>
                </c:pt>
                <c:pt idx="1392">
                  <c:v>0.17399999999999469</c:v>
                </c:pt>
                <c:pt idx="1393">
                  <c:v>0.17412499999999467</c:v>
                </c:pt>
                <c:pt idx="1394">
                  <c:v>0.17424999999999466</c:v>
                </c:pt>
                <c:pt idx="1395">
                  <c:v>0.17437499999999465</c:v>
                </c:pt>
                <c:pt idx="1396">
                  <c:v>0.17449999999999463</c:v>
                </c:pt>
                <c:pt idx="1397">
                  <c:v>0.17462499999999462</c:v>
                </c:pt>
                <c:pt idx="1398">
                  <c:v>0.1747499999999946</c:v>
                </c:pt>
                <c:pt idx="1399">
                  <c:v>0.17487499999999459</c:v>
                </c:pt>
                <c:pt idx="1400">
                  <c:v>0.17499999999999458</c:v>
                </c:pt>
                <c:pt idx="1401">
                  <c:v>0.17512499999999456</c:v>
                </c:pt>
                <c:pt idx="1402">
                  <c:v>0.17524999999999455</c:v>
                </c:pt>
                <c:pt idx="1403">
                  <c:v>0.17537499999999454</c:v>
                </c:pt>
                <c:pt idx="1404">
                  <c:v>0.17549999999999452</c:v>
                </c:pt>
                <c:pt idx="1405">
                  <c:v>0.17562499999999451</c:v>
                </c:pt>
                <c:pt idx="1406">
                  <c:v>0.17574999999999449</c:v>
                </c:pt>
                <c:pt idx="1407">
                  <c:v>0.17587499999999448</c:v>
                </c:pt>
                <c:pt idx="1408">
                  <c:v>0.17599999999999447</c:v>
                </c:pt>
                <c:pt idx="1409">
                  <c:v>0.17612499999999445</c:v>
                </c:pt>
                <c:pt idx="1410">
                  <c:v>0.17624999999999444</c:v>
                </c:pt>
                <c:pt idx="1411">
                  <c:v>0.17637499999999443</c:v>
                </c:pt>
                <c:pt idx="1412">
                  <c:v>0.17649999999999441</c:v>
                </c:pt>
                <c:pt idx="1413">
                  <c:v>0.1766249999999944</c:v>
                </c:pt>
                <c:pt idx="1414">
                  <c:v>0.17674999999999438</c:v>
                </c:pt>
                <c:pt idx="1415">
                  <c:v>0.17687499999999437</c:v>
                </c:pt>
                <c:pt idx="1416">
                  <c:v>0.17699999999999436</c:v>
                </c:pt>
                <c:pt idx="1417">
                  <c:v>0.17712499999999434</c:v>
                </c:pt>
                <c:pt idx="1418">
                  <c:v>0.17724999999999433</c:v>
                </c:pt>
                <c:pt idx="1419">
                  <c:v>0.17737499999999431</c:v>
                </c:pt>
                <c:pt idx="1420">
                  <c:v>0.1774999999999943</c:v>
                </c:pt>
                <c:pt idx="1421">
                  <c:v>0.17762499999999429</c:v>
                </c:pt>
                <c:pt idx="1422">
                  <c:v>0.17774999999999427</c:v>
                </c:pt>
                <c:pt idx="1423">
                  <c:v>0.17787499999999426</c:v>
                </c:pt>
                <c:pt idx="1424">
                  <c:v>0.17799999999999425</c:v>
                </c:pt>
                <c:pt idx="1425">
                  <c:v>0.17812499999999423</c:v>
                </c:pt>
                <c:pt idx="1426">
                  <c:v>0.17824999999999422</c:v>
                </c:pt>
                <c:pt idx="1427">
                  <c:v>0.1783749999999942</c:v>
                </c:pt>
                <c:pt idx="1428">
                  <c:v>0.17849999999999419</c:v>
                </c:pt>
                <c:pt idx="1429">
                  <c:v>0.17862499999999418</c:v>
                </c:pt>
                <c:pt idx="1430">
                  <c:v>0.17874999999999416</c:v>
                </c:pt>
                <c:pt idx="1431">
                  <c:v>0.17887499999999415</c:v>
                </c:pt>
                <c:pt idx="1432">
                  <c:v>0.17899999999999414</c:v>
                </c:pt>
                <c:pt idx="1433">
                  <c:v>0.17912499999999412</c:v>
                </c:pt>
                <c:pt idx="1434">
                  <c:v>0.17924999999999411</c:v>
                </c:pt>
                <c:pt idx="1435">
                  <c:v>0.17937499999999409</c:v>
                </c:pt>
                <c:pt idx="1436">
                  <c:v>0.17949999999999408</c:v>
                </c:pt>
                <c:pt idx="1437">
                  <c:v>0.17962499999999407</c:v>
                </c:pt>
                <c:pt idx="1438">
                  <c:v>0.17974999999999405</c:v>
                </c:pt>
                <c:pt idx="1439">
                  <c:v>0.17987499999999404</c:v>
                </c:pt>
                <c:pt idx="1440">
                  <c:v>0.17999999999999403</c:v>
                </c:pt>
                <c:pt idx="1441">
                  <c:v>0.18012499999999401</c:v>
                </c:pt>
                <c:pt idx="1442">
                  <c:v>0.180249999999994</c:v>
                </c:pt>
                <c:pt idx="1443">
                  <c:v>0.18037499999999398</c:v>
                </c:pt>
                <c:pt idx="1444">
                  <c:v>0.18049999999999397</c:v>
                </c:pt>
                <c:pt idx="1445">
                  <c:v>0.18062499999999396</c:v>
                </c:pt>
                <c:pt idx="1446">
                  <c:v>0.18074999999999394</c:v>
                </c:pt>
                <c:pt idx="1447">
                  <c:v>0.18087499999999393</c:v>
                </c:pt>
                <c:pt idx="1448">
                  <c:v>0.18099999999999392</c:v>
                </c:pt>
                <c:pt idx="1449">
                  <c:v>0.1811249999999939</c:v>
                </c:pt>
                <c:pt idx="1450">
                  <c:v>0.18124999999999389</c:v>
                </c:pt>
                <c:pt idx="1451">
                  <c:v>0.18137499999999387</c:v>
                </c:pt>
                <c:pt idx="1452">
                  <c:v>0.18149999999999386</c:v>
                </c:pt>
                <c:pt idx="1453">
                  <c:v>0.18162499999999385</c:v>
                </c:pt>
                <c:pt idx="1454">
                  <c:v>0.18174999999999383</c:v>
                </c:pt>
                <c:pt idx="1455">
                  <c:v>0.18187499999999382</c:v>
                </c:pt>
                <c:pt idx="1456">
                  <c:v>0.18199999999999381</c:v>
                </c:pt>
                <c:pt idx="1457">
                  <c:v>0.18212499999999379</c:v>
                </c:pt>
                <c:pt idx="1458">
                  <c:v>0.18224999999999378</c:v>
                </c:pt>
                <c:pt idx="1459">
                  <c:v>0.18237499999999376</c:v>
                </c:pt>
                <c:pt idx="1460">
                  <c:v>0.18249999999999375</c:v>
                </c:pt>
                <c:pt idx="1461">
                  <c:v>0.18262499999999374</c:v>
                </c:pt>
                <c:pt idx="1462">
                  <c:v>0.18274999999999372</c:v>
                </c:pt>
                <c:pt idx="1463">
                  <c:v>0.18287499999999371</c:v>
                </c:pt>
                <c:pt idx="1464">
                  <c:v>0.1829999999999937</c:v>
                </c:pt>
                <c:pt idx="1465">
                  <c:v>0.18312499999999368</c:v>
                </c:pt>
                <c:pt idx="1466">
                  <c:v>0.18324999999999367</c:v>
                </c:pt>
                <c:pt idx="1467">
                  <c:v>0.18337499999999365</c:v>
                </c:pt>
                <c:pt idx="1468">
                  <c:v>0.18349999999999364</c:v>
                </c:pt>
                <c:pt idx="1469">
                  <c:v>0.18362499999999363</c:v>
                </c:pt>
                <c:pt idx="1470">
                  <c:v>0.18374999999999361</c:v>
                </c:pt>
                <c:pt idx="1471">
                  <c:v>0.1838749999999936</c:v>
                </c:pt>
                <c:pt idx="1472">
                  <c:v>0.18399999999999359</c:v>
                </c:pt>
                <c:pt idx="1473">
                  <c:v>0.18412499999999357</c:v>
                </c:pt>
                <c:pt idx="1474">
                  <c:v>0.18424999999999356</c:v>
                </c:pt>
                <c:pt idx="1475">
                  <c:v>0.18437499999999354</c:v>
                </c:pt>
                <c:pt idx="1476">
                  <c:v>0.18449999999999353</c:v>
                </c:pt>
                <c:pt idx="1477">
                  <c:v>0.18462499999999352</c:v>
                </c:pt>
                <c:pt idx="1478">
                  <c:v>0.1847499999999935</c:v>
                </c:pt>
                <c:pt idx="1479">
                  <c:v>0.18487499999999349</c:v>
                </c:pt>
                <c:pt idx="1480">
                  <c:v>0.18499999999999348</c:v>
                </c:pt>
                <c:pt idx="1481">
                  <c:v>0.18512499999999346</c:v>
                </c:pt>
                <c:pt idx="1482">
                  <c:v>0.18524999999999345</c:v>
                </c:pt>
                <c:pt idx="1483">
                  <c:v>0.18537499999999343</c:v>
                </c:pt>
                <c:pt idx="1484">
                  <c:v>0.18549999999999342</c:v>
                </c:pt>
                <c:pt idx="1485">
                  <c:v>0.18562499999999341</c:v>
                </c:pt>
                <c:pt idx="1486">
                  <c:v>0.18574999999999339</c:v>
                </c:pt>
                <c:pt idx="1487">
                  <c:v>0.18587499999999338</c:v>
                </c:pt>
                <c:pt idx="1488">
                  <c:v>0.18599999999999337</c:v>
                </c:pt>
                <c:pt idx="1489">
                  <c:v>0.18612499999999335</c:v>
                </c:pt>
                <c:pt idx="1490">
                  <c:v>0.18624999999999334</c:v>
                </c:pt>
                <c:pt idx="1491">
                  <c:v>0.18637499999999332</c:v>
                </c:pt>
                <c:pt idx="1492">
                  <c:v>0.18649999999999331</c:v>
                </c:pt>
                <c:pt idx="1493">
                  <c:v>0.1866249999999933</c:v>
                </c:pt>
                <c:pt idx="1494">
                  <c:v>0.18674999999999328</c:v>
                </c:pt>
                <c:pt idx="1495">
                  <c:v>0.18687499999999327</c:v>
                </c:pt>
                <c:pt idx="1496">
                  <c:v>0.18699999999999325</c:v>
                </c:pt>
                <c:pt idx="1497">
                  <c:v>0.18712499999999324</c:v>
                </c:pt>
                <c:pt idx="1498">
                  <c:v>0.18724999999999323</c:v>
                </c:pt>
                <c:pt idx="1499">
                  <c:v>0.18737499999999321</c:v>
                </c:pt>
                <c:pt idx="1500">
                  <c:v>0.1874999999999932</c:v>
                </c:pt>
                <c:pt idx="1501">
                  <c:v>0.18762499999999319</c:v>
                </c:pt>
                <c:pt idx="1502">
                  <c:v>0.18774999999999317</c:v>
                </c:pt>
                <c:pt idx="1503">
                  <c:v>0.18787499999999316</c:v>
                </c:pt>
                <c:pt idx="1504">
                  <c:v>0.18799999999999314</c:v>
                </c:pt>
                <c:pt idx="1505">
                  <c:v>0.18812499999999313</c:v>
                </c:pt>
                <c:pt idx="1506">
                  <c:v>0.18824999999999312</c:v>
                </c:pt>
                <c:pt idx="1507">
                  <c:v>0.1883749999999931</c:v>
                </c:pt>
                <c:pt idx="1508">
                  <c:v>0.18849999999999309</c:v>
                </c:pt>
                <c:pt idx="1509">
                  <c:v>0.18862499999999308</c:v>
                </c:pt>
                <c:pt idx="1510">
                  <c:v>0.18874999999999306</c:v>
                </c:pt>
                <c:pt idx="1511">
                  <c:v>0.18887499999999305</c:v>
                </c:pt>
                <c:pt idx="1512">
                  <c:v>0.18899999999999303</c:v>
                </c:pt>
                <c:pt idx="1513">
                  <c:v>0.18912499999999302</c:v>
                </c:pt>
                <c:pt idx="1514">
                  <c:v>0.18924999999999301</c:v>
                </c:pt>
                <c:pt idx="1515">
                  <c:v>0.18937499999999299</c:v>
                </c:pt>
                <c:pt idx="1516">
                  <c:v>0.18949999999999298</c:v>
                </c:pt>
                <c:pt idx="1517">
                  <c:v>0.18962499999999297</c:v>
                </c:pt>
                <c:pt idx="1518">
                  <c:v>0.18974999999999295</c:v>
                </c:pt>
                <c:pt idx="1519">
                  <c:v>0.18987499999999294</c:v>
                </c:pt>
                <c:pt idx="1520">
                  <c:v>0.18999999999999292</c:v>
                </c:pt>
                <c:pt idx="1521">
                  <c:v>0.19012499999999291</c:v>
                </c:pt>
                <c:pt idx="1522">
                  <c:v>0.1902499999999929</c:v>
                </c:pt>
                <c:pt idx="1523">
                  <c:v>0.19037499999999288</c:v>
                </c:pt>
                <c:pt idx="1524">
                  <c:v>0.19049999999999287</c:v>
                </c:pt>
                <c:pt idx="1525">
                  <c:v>0.19062499999999286</c:v>
                </c:pt>
                <c:pt idx="1526">
                  <c:v>0.19074999999999284</c:v>
                </c:pt>
                <c:pt idx="1527">
                  <c:v>0.19087499999999283</c:v>
                </c:pt>
                <c:pt idx="1528">
                  <c:v>0.19099999999999281</c:v>
                </c:pt>
                <c:pt idx="1529">
                  <c:v>0.1911249999999928</c:v>
                </c:pt>
                <c:pt idx="1530">
                  <c:v>0.19124999999999279</c:v>
                </c:pt>
                <c:pt idx="1531">
                  <c:v>0.19137499999999277</c:v>
                </c:pt>
                <c:pt idx="1532">
                  <c:v>0.19149999999999276</c:v>
                </c:pt>
                <c:pt idx="1533">
                  <c:v>0.19162499999999275</c:v>
                </c:pt>
                <c:pt idx="1534">
                  <c:v>0.19174999999999273</c:v>
                </c:pt>
                <c:pt idx="1535">
                  <c:v>0.19187499999999272</c:v>
                </c:pt>
                <c:pt idx="1536">
                  <c:v>0.1919999999999927</c:v>
                </c:pt>
                <c:pt idx="1537">
                  <c:v>0.19212499999999269</c:v>
                </c:pt>
                <c:pt idx="1538">
                  <c:v>0.19224999999999268</c:v>
                </c:pt>
                <c:pt idx="1539">
                  <c:v>0.19237499999999266</c:v>
                </c:pt>
                <c:pt idx="1540">
                  <c:v>0.19249999999999265</c:v>
                </c:pt>
                <c:pt idx="1541">
                  <c:v>0.19262499999999264</c:v>
                </c:pt>
                <c:pt idx="1542">
                  <c:v>0.19274999999999262</c:v>
                </c:pt>
                <c:pt idx="1543">
                  <c:v>0.19287499999999261</c:v>
                </c:pt>
                <c:pt idx="1544">
                  <c:v>0.19299999999999259</c:v>
                </c:pt>
                <c:pt idx="1545">
                  <c:v>0.19312499999999258</c:v>
                </c:pt>
                <c:pt idx="1546">
                  <c:v>0.19324999999999257</c:v>
                </c:pt>
                <c:pt idx="1547">
                  <c:v>0.19337499999999255</c:v>
                </c:pt>
                <c:pt idx="1548">
                  <c:v>0.19349999999999254</c:v>
                </c:pt>
                <c:pt idx="1549">
                  <c:v>0.19362499999999253</c:v>
                </c:pt>
                <c:pt idx="1550">
                  <c:v>0.19374999999999251</c:v>
                </c:pt>
                <c:pt idx="1551">
                  <c:v>0.1938749999999925</c:v>
                </c:pt>
                <c:pt idx="1552">
                  <c:v>0.19399999999999248</c:v>
                </c:pt>
                <c:pt idx="1553">
                  <c:v>0.19412499999999247</c:v>
                </c:pt>
                <c:pt idx="1554">
                  <c:v>0.19424999999999246</c:v>
                </c:pt>
                <c:pt idx="1555">
                  <c:v>0.19437499999999244</c:v>
                </c:pt>
                <c:pt idx="1556">
                  <c:v>0.19449999999999243</c:v>
                </c:pt>
                <c:pt idx="1557">
                  <c:v>0.19462499999999242</c:v>
                </c:pt>
                <c:pt idx="1558">
                  <c:v>0.1947499999999924</c:v>
                </c:pt>
                <c:pt idx="1559">
                  <c:v>0.19487499999999239</c:v>
                </c:pt>
                <c:pt idx="1560">
                  <c:v>0.19499999999999237</c:v>
                </c:pt>
                <c:pt idx="1561">
                  <c:v>0.19512499999999236</c:v>
                </c:pt>
                <c:pt idx="1562">
                  <c:v>0.19524999999999235</c:v>
                </c:pt>
                <c:pt idx="1563">
                  <c:v>0.19537499999999233</c:v>
                </c:pt>
                <c:pt idx="1564">
                  <c:v>0.19549999999999232</c:v>
                </c:pt>
                <c:pt idx="1565">
                  <c:v>0.19562499999999231</c:v>
                </c:pt>
                <c:pt idx="1566">
                  <c:v>0.19574999999999229</c:v>
                </c:pt>
                <c:pt idx="1567">
                  <c:v>0.19587499999999228</c:v>
                </c:pt>
                <c:pt idx="1568">
                  <c:v>0.19599999999999226</c:v>
                </c:pt>
                <c:pt idx="1569">
                  <c:v>0.19612499999999225</c:v>
                </c:pt>
                <c:pt idx="1570">
                  <c:v>0.19624999999999224</c:v>
                </c:pt>
                <c:pt idx="1571">
                  <c:v>0.19637499999999222</c:v>
                </c:pt>
                <c:pt idx="1572">
                  <c:v>0.19649999999999221</c:v>
                </c:pt>
                <c:pt idx="1573">
                  <c:v>0.19662499999999219</c:v>
                </c:pt>
                <c:pt idx="1574">
                  <c:v>0.19674999999999218</c:v>
                </c:pt>
                <c:pt idx="1575">
                  <c:v>0.19687499999999217</c:v>
                </c:pt>
                <c:pt idx="1576">
                  <c:v>0.19699999999999215</c:v>
                </c:pt>
                <c:pt idx="1577">
                  <c:v>0.19712499999999214</c:v>
                </c:pt>
                <c:pt idx="1578">
                  <c:v>0.19724999999999213</c:v>
                </c:pt>
                <c:pt idx="1579">
                  <c:v>0.19737499999999211</c:v>
                </c:pt>
                <c:pt idx="1580">
                  <c:v>0.1974999999999921</c:v>
                </c:pt>
                <c:pt idx="1581">
                  <c:v>0.19762499999999208</c:v>
                </c:pt>
                <c:pt idx="1582">
                  <c:v>0.19774999999999207</c:v>
                </c:pt>
                <c:pt idx="1583">
                  <c:v>0.19787499999999206</c:v>
                </c:pt>
                <c:pt idx="1584">
                  <c:v>0.19799999999999204</c:v>
                </c:pt>
                <c:pt idx="1585">
                  <c:v>0.19812499999999203</c:v>
                </c:pt>
                <c:pt idx="1586">
                  <c:v>0.19824999999999202</c:v>
                </c:pt>
                <c:pt idx="1587">
                  <c:v>0.198374999999992</c:v>
                </c:pt>
                <c:pt idx="1588">
                  <c:v>0.19849999999999199</c:v>
                </c:pt>
                <c:pt idx="1589">
                  <c:v>0.19862499999999197</c:v>
                </c:pt>
                <c:pt idx="1590">
                  <c:v>0.19874999999999196</c:v>
                </c:pt>
                <c:pt idx="1591">
                  <c:v>0.19887499999999195</c:v>
                </c:pt>
                <c:pt idx="1592">
                  <c:v>0.19899999999999193</c:v>
                </c:pt>
                <c:pt idx="1593">
                  <c:v>0.19912499999999192</c:v>
                </c:pt>
                <c:pt idx="1594">
                  <c:v>0.19924999999999191</c:v>
                </c:pt>
                <c:pt idx="1595">
                  <c:v>0.19937499999999189</c:v>
                </c:pt>
                <c:pt idx="1596">
                  <c:v>0.19949999999999188</c:v>
                </c:pt>
                <c:pt idx="1597">
                  <c:v>0.19962499999999186</c:v>
                </c:pt>
                <c:pt idx="1598">
                  <c:v>0.19974999999999185</c:v>
                </c:pt>
                <c:pt idx="1599">
                  <c:v>0.19987499999999184</c:v>
                </c:pt>
                <c:pt idx="1600">
                  <c:v>0.19999999999999182</c:v>
                </c:pt>
                <c:pt idx="1601">
                  <c:v>0.20012499999999181</c:v>
                </c:pt>
                <c:pt idx="1602">
                  <c:v>0.2002499999999918</c:v>
                </c:pt>
                <c:pt idx="1603">
                  <c:v>0.20037499999999178</c:v>
                </c:pt>
                <c:pt idx="1604">
                  <c:v>0.20049999999999177</c:v>
                </c:pt>
                <c:pt idx="1605">
                  <c:v>0.20062499999999175</c:v>
                </c:pt>
                <c:pt idx="1606">
                  <c:v>0.20074999999999174</c:v>
                </c:pt>
                <c:pt idx="1607">
                  <c:v>0.20087499999999173</c:v>
                </c:pt>
                <c:pt idx="1608">
                  <c:v>0.20099999999999171</c:v>
                </c:pt>
                <c:pt idx="1609">
                  <c:v>0.2011249999999917</c:v>
                </c:pt>
                <c:pt idx="1610">
                  <c:v>0.20124999999999169</c:v>
                </c:pt>
                <c:pt idx="1611">
                  <c:v>0.20137499999999167</c:v>
                </c:pt>
                <c:pt idx="1612">
                  <c:v>0.20149999999999166</c:v>
                </c:pt>
                <c:pt idx="1613">
                  <c:v>0.20162499999999164</c:v>
                </c:pt>
                <c:pt idx="1614">
                  <c:v>0.20174999999999163</c:v>
                </c:pt>
                <c:pt idx="1615">
                  <c:v>0.20187499999999162</c:v>
                </c:pt>
                <c:pt idx="1616">
                  <c:v>0.2019999999999916</c:v>
                </c:pt>
                <c:pt idx="1617">
                  <c:v>0.20212499999999159</c:v>
                </c:pt>
                <c:pt idx="1618">
                  <c:v>0.20224999999999158</c:v>
                </c:pt>
                <c:pt idx="1619">
                  <c:v>0.20237499999999156</c:v>
                </c:pt>
                <c:pt idx="1620">
                  <c:v>0.20249999999999155</c:v>
                </c:pt>
                <c:pt idx="1621">
                  <c:v>0.20262499999999153</c:v>
                </c:pt>
                <c:pt idx="1622">
                  <c:v>0.20274999999999152</c:v>
                </c:pt>
                <c:pt idx="1623">
                  <c:v>0.20287499999999151</c:v>
                </c:pt>
                <c:pt idx="1624">
                  <c:v>0.20299999999999149</c:v>
                </c:pt>
                <c:pt idx="1625">
                  <c:v>0.20312499999999148</c:v>
                </c:pt>
                <c:pt idx="1626">
                  <c:v>0.20324999999999147</c:v>
                </c:pt>
                <c:pt idx="1627">
                  <c:v>0.20337499999999145</c:v>
                </c:pt>
                <c:pt idx="1628">
                  <c:v>0.20349999999999144</c:v>
                </c:pt>
                <c:pt idx="1629">
                  <c:v>0.20362499999999142</c:v>
                </c:pt>
                <c:pt idx="1630">
                  <c:v>0.20374999999999141</c:v>
                </c:pt>
                <c:pt idx="1631">
                  <c:v>0.2038749999999914</c:v>
                </c:pt>
                <c:pt idx="1632">
                  <c:v>0.20399999999999138</c:v>
                </c:pt>
                <c:pt idx="1633">
                  <c:v>0.20412499999999137</c:v>
                </c:pt>
                <c:pt idx="1634">
                  <c:v>0.20424999999999136</c:v>
                </c:pt>
                <c:pt idx="1635">
                  <c:v>0.20437499999999134</c:v>
                </c:pt>
                <c:pt idx="1636">
                  <c:v>0.20449999999999133</c:v>
                </c:pt>
                <c:pt idx="1637">
                  <c:v>0.20462499999999131</c:v>
                </c:pt>
                <c:pt idx="1638">
                  <c:v>0.2047499999999913</c:v>
                </c:pt>
                <c:pt idx="1639">
                  <c:v>0.20487499999999129</c:v>
                </c:pt>
                <c:pt idx="1640">
                  <c:v>0.20499999999999127</c:v>
                </c:pt>
                <c:pt idx="1641">
                  <c:v>0.20512499999999126</c:v>
                </c:pt>
                <c:pt idx="1642">
                  <c:v>0.20524999999999125</c:v>
                </c:pt>
                <c:pt idx="1643">
                  <c:v>0.20537499999999123</c:v>
                </c:pt>
                <c:pt idx="1644">
                  <c:v>0.20549999999999122</c:v>
                </c:pt>
                <c:pt idx="1645">
                  <c:v>0.2056249999999912</c:v>
                </c:pt>
                <c:pt idx="1646">
                  <c:v>0.20574999999999119</c:v>
                </c:pt>
                <c:pt idx="1647">
                  <c:v>0.20587499999999118</c:v>
                </c:pt>
                <c:pt idx="1648">
                  <c:v>0.20599999999999116</c:v>
                </c:pt>
                <c:pt idx="1649">
                  <c:v>0.20612499999999115</c:v>
                </c:pt>
                <c:pt idx="1650">
                  <c:v>0.20624999999999113</c:v>
                </c:pt>
                <c:pt idx="1651">
                  <c:v>0.20637499999999112</c:v>
                </c:pt>
                <c:pt idx="1652">
                  <c:v>0.20649999999999111</c:v>
                </c:pt>
                <c:pt idx="1653">
                  <c:v>0.20662499999999109</c:v>
                </c:pt>
                <c:pt idx="1654">
                  <c:v>0.20674999999999108</c:v>
                </c:pt>
                <c:pt idx="1655">
                  <c:v>0.20687499999999107</c:v>
                </c:pt>
                <c:pt idx="1656">
                  <c:v>0.20699999999999105</c:v>
                </c:pt>
                <c:pt idx="1657">
                  <c:v>0.20712499999999104</c:v>
                </c:pt>
                <c:pt idx="1658">
                  <c:v>0.20724999999999102</c:v>
                </c:pt>
                <c:pt idx="1659">
                  <c:v>0.20737499999999101</c:v>
                </c:pt>
                <c:pt idx="1660">
                  <c:v>0.207499999999991</c:v>
                </c:pt>
                <c:pt idx="1661">
                  <c:v>0.20762499999999098</c:v>
                </c:pt>
                <c:pt idx="1662">
                  <c:v>0.20774999999999097</c:v>
                </c:pt>
                <c:pt idx="1663">
                  <c:v>0.20787499999999096</c:v>
                </c:pt>
                <c:pt idx="1664">
                  <c:v>0.20799999999999094</c:v>
                </c:pt>
                <c:pt idx="1665">
                  <c:v>0.20812499999999093</c:v>
                </c:pt>
                <c:pt idx="1666">
                  <c:v>0.20824999999999091</c:v>
                </c:pt>
                <c:pt idx="1667">
                  <c:v>0.2083749999999909</c:v>
                </c:pt>
                <c:pt idx="1668">
                  <c:v>0.20849999999999089</c:v>
                </c:pt>
                <c:pt idx="1669">
                  <c:v>0.20862499999999087</c:v>
                </c:pt>
                <c:pt idx="1670">
                  <c:v>0.20874999999999086</c:v>
                </c:pt>
                <c:pt idx="1671">
                  <c:v>0.20887499999999085</c:v>
                </c:pt>
                <c:pt idx="1672">
                  <c:v>0.20899999999999083</c:v>
                </c:pt>
                <c:pt idx="1673">
                  <c:v>0.20912499999999082</c:v>
                </c:pt>
                <c:pt idx="1674">
                  <c:v>0.2092499999999908</c:v>
                </c:pt>
                <c:pt idx="1675">
                  <c:v>0.20937499999999079</c:v>
                </c:pt>
                <c:pt idx="1676">
                  <c:v>0.20949999999999078</c:v>
                </c:pt>
                <c:pt idx="1677">
                  <c:v>0.20962499999999076</c:v>
                </c:pt>
                <c:pt idx="1678">
                  <c:v>0.20974999999999075</c:v>
                </c:pt>
                <c:pt idx="1679">
                  <c:v>0.20987499999999074</c:v>
                </c:pt>
                <c:pt idx="1680">
                  <c:v>0.20999999999999072</c:v>
                </c:pt>
                <c:pt idx="1681">
                  <c:v>0.21012499999999071</c:v>
                </c:pt>
                <c:pt idx="1682">
                  <c:v>0.21024999999999069</c:v>
                </c:pt>
                <c:pt idx="1683">
                  <c:v>0.21037499999999068</c:v>
                </c:pt>
                <c:pt idx="1684">
                  <c:v>0.21049999999999067</c:v>
                </c:pt>
                <c:pt idx="1685">
                  <c:v>0.21062499999999065</c:v>
                </c:pt>
                <c:pt idx="1686">
                  <c:v>0.21074999999999064</c:v>
                </c:pt>
                <c:pt idx="1687">
                  <c:v>0.21087499999999063</c:v>
                </c:pt>
                <c:pt idx="1688">
                  <c:v>0.21099999999999061</c:v>
                </c:pt>
                <c:pt idx="1689">
                  <c:v>0.2111249999999906</c:v>
                </c:pt>
                <c:pt idx="1690">
                  <c:v>0.21124999999999058</c:v>
                </c:pt>
                <c:pt idx="1691">
                  <c:v>0.21137499999999057</c:v>
                </c:pt>
                <c:pt idx="1692">
                  <c:v>0.21149999999999056</c:v>
                </c:pt>
                <c:pt idx="1693">
                  <c:v>0.21162499999999054</c:v>
                </c:pt>
                <c:pt idx="1694">
                  <c:v>0.21174999999999053</c:v>
                </c:pt>
                <c:pt idx="1695">
                  <c:v>0.21187499999999052</c:v>
                </c:pt>
                <c:pt idx="1696">
                  <c:v>0.2119999999999905</c:v>
                </c:pt>
                <c:pt idx="1697">
                  <c:v>0.21212499999999049</c:v>
                </c:pt>
                <c:pt idx="1698">
                  <c:v>0.21224999999999047</c:v>
                </c:pt>
                <c:pt idx="1699">
                  <c:v>0.21237499999999046</c:v>
                </c:pt>
                <c:pt idx="1700">
                  <c:v>0.21249999999999045</c:v>
                </c:pt>
                <c:pt idx="1701">
                  <c:v>0.21262499999999043</c:v>
                </c:pt>
                <c:pt idx="1702">
                  <c:v>0.21274999999999042</c:v>
                </c:pt>
                <c:pt idx="1703">
                  <c:v>0.21287499999999041</c:v>
                </c:pt>
                <c:pt idx="1704">
                  <c:v>0.21299999999999039</c:v>
                </c:pt>
                <c:pt idx="1705">
                  <c:v>0.21312499999999038</c:v>
                </c:pt>
                <c:pt idx="1706">
                  <c:v>0.21324999999999036</c:v>
                </c:pt>
                <c:pt idx="1707">
                  <c:v>0.21337499999999035</c:v>
                </c:pt>
                <c:pt idx="1708">
                  <c:v>0.21349999999999034</c:v>
                </c:pt>
                <c:pt idx="1709">
                  <c:v>0.21362499999999032</c:v>
                </c:pt>
                <c:pt idx="1710">
                  <c:v>0.21374999999999031</c:v>
                </c:pt>
                <c:pt idx="1711">
                  <c:v>0.2138749999999903</c:v>
                </c:pt>
                <c:pt idx="1712">
                  <c:v>0.21399999999999028</c:v>
                </c:pt>
                <c:pt idx="1713">
                  <c:v>0.21412499999999027</c:v>
                </c:pt>
                <c:pt idx="1714">
                  <c:v>0.21424999999999025</c:v>
                </c:pt>
                <c:pt idx="1715">
                  <c:v>0.21437499999999024</c:v>
                </c:pt>
                <c:pt idx="1716">
                  <c:v>0.21449999999999023</c:v>
                </c:pt>
                <c:pt idx="1717">
                  <c:v>0.21462499999999021</c:v>
                </c:pt>
                <c:pt idx="1718">
                  <c:v>0.2147499999999902</c:v>
                </c:pt>
                <c:pt idx="1719">
                  <c:v>0.21487499999999018</c:v>
                </c:pt>
                <c:pt idx="1720">
                  <c:v>0.21499999999999017</c:v>
                </c:pt>
                <c:pt idx="1721">
                  <c:v>0.21512499999999016</c:v>
                </c:pt>
                <c:pt idx="1722">
                  <c:v>0.21524999999999014</c:v>
                </c:pt>
                <c:pt idx="1723">
                  <c:v>0.21537499999999013</c:v>
                </c:pt>
                <c:pt idx="1724">
                  <c:v>0.21549999999999012</c:v>
                </c:pt>
                <c:pt idx="1725">
                  <c:v>0.2156249999999901</c:v>
                </c:pt>
                <c:pt idx="1726">
                  <c:v>0.21574999999999009</c:v>
                </c:pt>
                <c:pt idx="1727">
                  <c:v>0.21587499999999007</c:v>
                </c:pt>
                <c:pt idx="1728">
                  <c:v>0.21599999999999006</c:v>
                </c:pt>
                <c:pt idx="1729">
                  <c:v>0.21612499999999005</c:v>
                </c:pt>
                <c:pt idx="1730">
                  <c:v>0.21624999999999003</c:v>
                </c:pt>
                <c:pt idx="1731">
                  <c:v>0.21637499999999002</c:v>
                </c:pt>
                <c:pt idx="1732">
                  <c:v>0.21649999999999001</c:v>
                </c:pt>
                <c:pt idx="1733">
                  <c:v>0.21662499999998999</c:v>
                </c:pt>
                <c:pt idx="1734">
                  <c:v>0.21674999999998998</c:v>
                </c:pt>
                <c:pt idx="1735">
                  <c:v>0.21687499999998996</c:v>
                </c:pt>
                <c:pt idx="1736">
                  <c:v>0.21699999999998995</c:v>
                </c:pt>
                <c:pt idx="1737">
                  <c:v>0.21712499999998994</c:v>
                </c:pt>
                <c:pt idx="1738">
                  <c:v>0.21724999999998992</c:v>
                </c:pt>
                <c:pt idx="1739">
                  <c:v>0.21737499999998991</c:v>
                </c:pt>
                <c:pt idx="1740">
                  <c:v>0.2174999999999899</c:v>
                </c:pt>
                <c:pt idx="1741">
                  <c:v>0.21762499999998988</c:v>
                </c:pt>
                <c:pt idx="1742">
                  <c:v>0.21774999999998987</c:v>
                </c:pt>
                <c:pt idx="1743">
                  <c:v>0.21787499999998985</c:v>
                </c:pt>
                <c:pt idx="1744">
                  <c:v>0.21799999999998984</c:v>
                </c:pt>
                <c:pt idx="1745">
                  <c:v>0.21812499999998983</c:v>
                </c:pt>
                <c:pt idx="1746">
                  <c:v>0.21824999999998981</c:v>
                </c:pt>
                <c:pt idx="1747">
                  <c:v>0.2183749999999898</c:v>
                </c:pt>
                <c:pt idx="1748">
                  <c:v>0.21849999999998979</c:v>
                </c:pt>
                <c:pt idx="1749">
                  <c:v>0.21862499999998977</c:v>
                </c:pt>
                <c:pt idx="1750">
                  <c:v>0.21874999999998976</c:v>
                </c:pt>
                <c:pt idx="1751">
                  <c:v>0.21887499999998974</c:v>
                </c:pt>
                <c:pt idx="1752">
                  <c:v>0.21899999999998973</c:v>
                </c:pt>
                <c:pt idx="1753">
                  <c:v>0.21912499999998972</c:v>
                </c:pt>
                <c:pt idx="1754">
                  <c:v>0.2192499999999897</c:v>
                </c:pt>
                <c:pt idx="1755">
                  <c:v>0.21937499999998969</c:v>
                </c:pt>
                <c:pt idx="1756">
                  <c:v>0.21949999999998968</c:v>
                </c:pt>
                <c:pt idx="1757">
                  <c:v>0.21962499999998966</c:v>
                </c:pt>
                <c:pt idx="1758">
                  <c:v>0.21974999999998965</c:v>
                </c:pt>
                <c:pt idx="1759">
                  <c:v>0.21987499999998963</c:v>
                </c:pt>
                <c:pt idx="1760">
                  <c:v>0.21999999999998962</c:v>
                </c:pt>
                <c:pt idx="1761">
                  <c:v>0.22012499999998961</c:v>
                </c:pt>
                <c:pt idx="1762">
                  <c:v>0.22024999999998959</c:v>
                </c:pt>
                <c:pt idx="1763">
                  <c:v>0.22037499999998958</c:v>
                </c:pt>
                <c:pt idx="1764">
                  <c:v>0.22049999999998957</c:v>
                </c:pt>
                <c:pt idx="1765">
                  <c:v>0.22062499999998955</c:v>
                </c:pt>
                <c:pt idx="1766">
                  <c:v>0.22074999999998954</c:v>
                </c:pt>
                <c:pt idx="1767">
                  <c:v>0.22087499999998952</c:v>
                </c:pt>
                <c:pt idx="1768">
                  <c:v>0.22099999999998951</c:v>
                </c:pt>
                <c:pt idx="1769">
                  <c:v>0.2211249999999895</c:v>
                </c:pt>
                <c:pt idx="1770">
                  <c:v>0.22124999999998948</c:v>
                </c:pt>
                <c:pt idx="1771">
                  <c:v>0.22137499999998947</c:v>
                </c:pt>
                <c:pt idx="1772">
                  <c:v>0.22149999999998946</c:v>
                </c:pt>
                <c:pt idx="1773">
                  <c:v>0.22162499999998944</c:v>
                </c:pt>
                <c:pt idx="1774">
                  <c:v>0.22174999999998943</c:v>
                </c:pt>
                <c:pt idx="1775">
                  <c:v>0.22187499999998941</c:v>
                </c:pt>
                <c:pt idx="1776">
                  <c:v>0.2219999999999894</c:v>
                </c:pt>
                <c:pt idx="1777">
                  <c:v>0.22212499999998939</c:v>
                </c:pt>
                <c:pt idx="1778">
                  <c:v>0.22224999999998937</c:v>
                </c:pt>
                <c:pt idx="1779">
                  <c:v>0.22237499999998936</c:v>
                </c:pt>
                <c:pt idx="1780">
                  <c:v>0.22249999999998935</c:v>
                </c:pt>
                <c:pt idx="1781">
                  <c:v>0.22262499999998933</c:v>
                </c:pt>
                <c:pt idx="1782">
                  <c:v>0.22274999999998932</c:v>
                </c:pt>
                <c:pt idx="1783">
                  <c:v>0.2228749999999893</c:v>
                </c:pt>
                <c:pt idx="1784">
                  <c:v>0.22299999999998929</c:v>
                </c:pt>
                <c:pt idx="1785">
                  <c:v>0.22312499999998928</c:v>
                </c:pt>
                <c:pt idx="1786">
                  <c:v>0.22324999999998926</c:v>
                </c:pt>
                <c:pt idx="1787">
                  <c:v>0.22337499999998925</c:v>
                </c:pt>
                <c:pt idx="1788">
                  <c:v>0.22349999999998924</c:v>
                </c:pt>
                <c:pt idx="1789">
                  <c:v>0.22362499999998922</c:v>
                </c:pt>
                <c:pt idx="1790">
                  <c:v>0.22374999999998921</c:v>
                </c:pt>
                <c:pt idx="1791">
                  <c:v>0.22387499999998919</c:v>
                </c:pt>
                <c:pt idx="1792">
                  <c:v>0.22399999999998918</c:v>
                </c:pt>
                <c:pt idx="1793">
                  <c:v>0.22412499999998917</c:v>
                </c:pt>
                <c:pt idx="1794">
                  <c:v>0.22424999999998915</c:v>
                </c:pt>
                <c:pt idx="1795">
                  <c:v>0.22437499999998914</c:v>
                </c:pt>
                <c:pt idx="1796">
                  <c:v>0.22449999999998912</c:v>
                </c:pt>
                <c:pt idx="1797">
                  <c:v>0.22462499999998911</c:v>
                </c:pt>
                <c:pt idx="1798">
                  <c:v>0.2247499999999891</c:v>
                </c:pt>
                <c:pt idx="1799">
                  <c:v>0.22487499999998908</c:v>
                </c:pt>
                <c:pt idx="1800">
                  <c:v>0.22499999999998907</c:v>
                </c:pt>
                <c:pt idx="1801">
                  <c:v>0.22512499999998906</c:v>
                </c:pt>
                <c:pt idx="1802">
                  <c:v>0.22524999999998904</c:v>
                </c:pt>
                <c:pt idx="1803">
                  <c:v>0.22537499999998903</c:v>
                </c:pt>
                <c:pt idx="1804">
                  <c:v>0.22549999999998901</c:v>
                </c:pt>
                <c:pt idx="1805">
                  <c:v>0.225624999999989</c:v>
                </c:pt>
                <c:pt idx="1806">
                  <c:v>0.22574999999998899</c:v>
                </c:pt>
                <c:pt idx="1807">
                  <c:v>0.22587499999998897</c:v>
                </c:pt>
                <c:pt idx="1808">
                  <c:v>0.22599999999998896</c:v>
                </c:pt>
                <c:pt idx="1809">
                  <c:v>0.22612499999998895</c:v>
                </c:pt>
                <c:pt idx="1810">
                  <c:v>0.22624999999998893</c:v>
                </c:pt>
                <c:pt idx="1811">
                  <c:v>0.22637499999998892</c:v>
                </c:pt>
                <c:pt idx="1812">
                  <c:v>0.2264999999999889</c:v>
                </c:pt>
                <c:pt idx="1813">
                  <c:v>0.22662499999998889</c:v>
                </c:pt>
                <c:pt idx="1814">
                  <c:v>0.22674999999998888</c:v>
                </c:pt>
                <c:pt idx="1815">
                  <c:v>0.22687499999998886</c:v>
                </c:pt>
                <c:pt idx="1816">
                  <c:v>0.22699999999998885</c:v>
                </c:pt>
                <c:pt idx="1817">
                  <c:v>0.22712499999998884</c:v>
                </c:pt>
                <c:pt idx="1818">
                  <c:v>0.22724999999998882</c:v>
                </c:pt>
                <c:pt idx="1819">
                  <c:v>0.22737499999998881</c:v>
                </c:pt>
                <c:pt idx="1820">
                  <c:v>0.22749999999998879</c:v>
                </c:pt>
                <c:pt idx="1821">
                  <c:v>0.22762499999998878</c:v>
                </c:pt>
                <c:pt idx="1822">
                  <c:v>0.22774999999998877</c:v>
                </c:pt>
                <c:pt idx="1823">
                  <c:v>0.22787499999998875</c:v>
                </c:pt>
                <c:pt idx="1824">
                  <c:v>0.22799999999998874</c:v>
                </c:pt>
                <c:pt idx="1825">
                  <c:v>0.22812499999998873</c:v>
                </c:pt>
                <c:pt idx="1826">
                  <c:v>0.22824999999998871</c:v>
                </c:pt>
                <c:pt idx="1827">
                  <c:v>0.2283749999999887</c:v>
                </c:pt>
                <c:pt idx="1828">
                  <c:v>0.22849999999998868</c:v>
                </c:pt>
                <c:pt idx="1829">
                  <c:v>0.22862499999998867</c:v>
                </c:pt>
                <c:pt idx="1830">
                  <c:v>0.22874999999998866</c:v>
                </c:pt>
                <c:pt idx="1831">
                  <c:v>0.22887499999998864</c:v>
                </c:pt>
                <c:pt idx="1832">
                  <c:v>0.22899999999998863</c:v>
                </c:pt>
                <c:pt idx="1833">
                  <c:v>0.22912499999998862</c:v>
                </c:pt>
                <c:pt idx="1834">
                  <c:v>0.2292499999999886</c:v>
                </c:pt>
                <c:pt idx="1835">
                  <c:v>0.22937499999998859</c:v>
                </c:pt>
                <c:pt idx="1836">
                  <c:v>0.22949999999998857</c:v>
                </c:pt>
                <c:pt idx="1837">
                  <c:v>0.22962499999998856</c:v>
                </c:pt>
                <c:pt idx="1838">
                  <c:v>0.22974999999998855</c:v>
                </c:pt>
                <c:pt idx="1839">
                  <c:v>0.22987499999998853</c:v>
                </c:pt>
                <c:pt idx="1840">
                  <c:v>0.22999999999998852</c:v>
                </c:pt>
                <c:pt idx="1841">
                  <c:v>0.23012499999998851</c:v>
                </c:pt>
                <c:pt idx="1842">
                  <c:v>0.23024999999998849</c:v>
                </c:pt>
                <c:pt idx="1843">
                  <c:v>0.23037499999998848</c:v>
                </c:pt>
                <c:pt idx="1844">
                  <c:v>0.23049999999998846</c:v>
                </c:pt>
                <c:pt idx="1845">
                  <c:v>0.23062499999998845</c:v>
                </c:pt>
                <c:pt idx="1846">
                  <c:v>0.23074999999998844</c:v>
                </c:pt>
                <c:pt idx="1847">
                  <c:v>0.23087499999998842</c:v>
                </c:pt>
                <c:pt idx="1848">
                  <c:v>0.23099999999998841</c:v>
                </c:pt>
                <c:pt idx="1849">
                  <c:v>0.2311249999999884</c:v>
                </c:pt>
                <c:pt idx="1850">
                  <c:v>0.23124999999998838</c:v>
                </c:pt>
                <c:pt idx="1851">
                  <c:v>0.23137499999998837</c:v>
                </c:pt>
                <c:pt idx="1852">
                  <c:v>0.23149999999998835</c:v>
                </c:pt>
                <c:pt idx="1853">
                  <c:v>0.23162499999998834</c:v>
                </c:pt>
                <c:pt idx="1854">
                  <c:v>0.23174999999998833</c:v>
                </c:pt>
                <c:pt idx="1855">
                  <c:v>0.23187499999998831</c:v>
                </c:pt>
                <c:pt idx="1856">
                  <c:v>0.2319999999999883</c:v>
                </c:pt>
                <c:pt idx="1857">
                  <c:v>0.23212499999998829</c:v>
                </c:pt>
                <c:pt idx="1858">
                  <c:v>0.23224999999998827</c:v>
                </c:pt>
                <c:pt idx="1859">
                  <c:v>0.23237499999998826</c:v>
                </c:pt>
                <c:pt idx="1860">
                  <c:v>0.23249999999998824</c:v>
                </c:pt>
                <c:pt idx="1861">
                  <c:v>0.23262499999998823</c:v>
                </c:pt>
                <c:pt idx="1862">
                  <c:v>0.23274999999998822</c:v>
                </c:pt>
                <c:pt idx="1863">
                  <c:v>0.2328749999999882</c:v>
                </c:pt>
                <c:pt idx="1864">
                  <c:v>0.23299999999998819</c:v>
                </c:pt>
                <c:pt idx="1865">
                  <c:v>0.23312499999998818</c:v>
                </c:pt>
                <c:pt idx="1866">
                  <c:v>0.23324999999998816</c:v>
                </c:pt>
                <c:pt idx="1867">
                  <c:v>0.23337499999998815</c:v>
                </c:pt>
                <c:pt idx="1868">
                  <c:v>0.23349999999998813</c:v>
                </c:pt>
                <c:pt idx="1869">
                  <c:v>0.23362499999998812</c:v>
                </c:pt>
                <c:pt idx="1870">
                  <c:v>0.23374999999998811</c:v>
                </c:pt>
                <c:pt idx="1871">
                  <c:v>0.23387499999998809</c:v>
                </c:pt>
                <c:pt idx="1872">
                  <c:v>0.23399999999998808</c:v>
                </c:pt>
                <c:pt idx="1873">
                  <c:v>0.23412499999998806</c:v>
                </c:pt>
                <c:pt idx="1874">
                  <c:v>0.23424999999998805</c:v>
                </c:pt>
                <c:pt idx="1875">
                  <c:v>0.23437499999998804</c:v>
                </c:pt>
                <c:pt idx="1876">
                  <c:v>0.23449999999998802</c:v>
                </c:pt>
                <c:pt idx="1877">
                  <c:v>0.23462499999998801</c:v>
                </c:pt>
                <c:pt idx="1878">
                  <c:v>0.234749999999988</c:v>
                </c:pt>
                <c:pt idx="1879">
                  <c:v>0.23487499999998798</c:v>
                </c:pt>
                <c:pt idx="1880">
                  <c:v>0.23499999999998797</c:v>
                </c:pt>
                <c:pt idx="1881">
                  <c:v>0.23512499999998795</c:v>
                </c:pt>
                <c:pt idx="1882">
                  <c:v>0.23524999999998794</c:v>
                </c:pt>
                <c:pt idx="1883">
                  <c:v>0.23537499999998793</c:v>
                </c:pt>
                <c:pt idx="1884">
                  <c:v>0.23549999999998791</c:v>
                </c:pt>
                <c:pt idx="1885">
                  <c:v>0.2356249999999879</c:v>
                </c:pt>
                <c:pt idx="1886">
                  <c:v>0.23574999999998789</c:v>
                </c:pt>
                <c:pt idx="1887">
                  <c:v>0.23587499999998787</c:v>
                </c:pt>
                <c:pt idx="1888">
                  <c:v>0.23599999999998786</c:v>
                </c:pt>
                <c:pt idx="1889">
                  <c:v>0.23612499999998784</c:v>
                </c:pt>
                <c:pt idx="1890">
                  <c:v>0.23624999999998783</c:v>
                </c:pt>
                <c:pt idx="1891">
                  <c:v>0.23637499999998782</c:v>
                </c:pt>
                <c:pt idx="1892">
                  <c:v>0.2364999999999878</c:v>
                </c:pt>
                <c:pt idx="1893">
                  <c:v>0.23662499999998779</c:v>
                </c:pt>
                <c:pt idx="1894">
                  <c:v>0.23674999999998778</c:v>
                </c:pt>
                <c:pt idx="1895">
                  <c:v>0.23687499999998776</c:v>
                </c:pt>
                <c:pt idx="1896">
                  <c:v>0.23699999999998775</c:v>
                </c:pt>
                <c:pt idx="1897">
                  <c:v>0.23712499999998773</c:v>
                </c:pt>
                <c:pt idx="1898">
                  <c:v>0.23724999999998772</c:v>
                </c:pt>
                <c:pt idx="1899">
                  <c:v>0.23737499999998771</c:v>
                </c:pt>
                <c:pt idx="1900">
                  <c:v>0.23749999999998769</c:v>
                </c:pt>
                <c:pt idx="1901">
                  <c:v>0.23762499999998768</c:v>
                </c:pt>
                <c:pt idx="1902">
                  <c:v>0.23774999999998767</c:v>
                </c:pt>
                <c:pt idx="1903">
                  <c:v>0.23787499999998765</c:v>
                </c:pt>
                <c:pt idx="1904">
                  <c:v>0.23799999999998764</c:v>
                </c:pt>
                <c:pt idx="1905">
                  <c:v>0.23812499999998762</c:v>
                </c:pt>
                <c:pt idx="1906">
                  <c:v>0.23824999999998761</c:v>
                </c:pt>
                <c:pt idx="1907">
                  <c:v>0.2383749999999876</c:v>
                </c:pt>
                <c:pt idx="1908">
                  <c:v>0.23849999999998758</c:v>
                </c:pt>
                <c:pt idx="1909">
                  <c:v>0.23862499999998757</c:v>
                </c:pt>
                <c:pt idx="1910">
                  <c:v>0.23874999999998756</c:v>
                </c:pt>
                <c:pt idx="1911">
                  <c:v>0.23887499999998754</c:v>
                </c:pt>
                <c:pt idx="1912">
                  <c:v>0.23899999999998753</c:v>
                </c:pt>
                <c:pt idx="1913">
                  <c:v>0.23912499999998751</c:v>
                </c:pt>
                <c:pt idx="1914">
                  <c:v>0.2392499999999875</c:v>
                </c:pt>
                <c:pt idx="1915">
                  <c:v>0.23937499999998749</c:v>
                </c:pt>
                <c:pt idx="1916">
                  <c:v>0.23949999999998747</c:v>
                </c:pt>
                <c:pt idx="1917">
                  <c:v>0.23962499999998746</c:v>
                </c:pt>
                <c:pt idx="1918">
                  <c:v>0.23974999999998745</c:v>
                </c:pt>
                <c:pt idx="1919">
                  <c:v>0.23987499999998743</c:v>
                </c:pt>
                <c:pt idx="1920">
                  <c:v>0.23999999999998742</c:v>
                </c:pt>
                <c:pt idx="1921">
                  <c:v>0.2401249999999874</c:v>
                </c:pt>
                <c:pt idx="1922">
                  <c:v>0.24024999999998739</c:v>
                </c:pt>
                <c:pt idx="1923">
                  <c:v>0.24037499999998738</c:v>
                </c:pt>
                <c:pt idx="1924">
                  <c:v>0.24049999999998736</c:v>
                </c:pt>
                <c:pt idx="1925">
                  <c:v>0.24062499999998735</c:v>
                </c:pt>
                <c:pt idx="1926">
                  <c:v>0.24074999999998734</c:v>
                </c:pt>
                <c:pt idx="1927">
                  <c:v>0.24087499999998732</c:v>
                </c:pt>
                <c:pt idx="1928">
                  <c:v>0.24099999999998731</c:v>
                </c:pt>
                <c:pt idx="1929">
                  <c:v>0.24112499999998729</c:v>
                </c:pt>
                <c:pt idx="1930">
                  <c:v>0.24124999999998728</c:v>
                </c:pt>
                <c:pt idx="1931">
                  <c:v>0.24137499999998727</c:v>
                </c:pt>
                <c:pt idx="1932">
                  <c:v>0.24149999999998725</c:v>
                </c:pt>
                <c:pt idx="1933">
                  <c:v>0.24162499999998724</c:v>
                </c:pt>
                <c:pt idx="1934">
                  <c:v>0.24174999999998723</c:v>
                </c:pt>
                <c:pt idx="1935">
                  <c:v>0.24187499999998721</c:v>
                </c:pt>
                <c:pt idx="1936">
                  <c:v>0.2419999999999872</c:v>
                </c:pt>
                <c:pt idx="1937">
                  <c:v>0.24212499999998718</c:v>
                </c:pt>
                <c:pt idx="1938">
                  <c:v>0.24224999999998717</c:v>
                </c:pt>
                <c:pt idx="1939">
                  <c:v>0.24237499999998716</c:v>
                </c:pt>
                <c:pt idx="1940">
                  <c:v>0.24249999999998714</c:v>
                </c:pt>
                <c:pt idx="1941">
                  <c:v>0.24262499999998713</c:v>
                </c:pt>
                <c:pt idx="1942">
                  <c:v>0.24274999999998711</c:v>
                </c:pt>
                <c:pt idx="1943">
                  <c:v>0.2428749999999871</c:v>
                </c:pt>
                <c:pt idx="1944">
                  <c:v>0.24299999999998709</c:v>
                </c:pt>
                <c:pt idx="1945">
                  <c:v>0.24312499999998707</c:v>
                </c:pt>
                <c:pt idx="1946">
                  <c:v>0.24324999999998706</c:v>
                </c:pt>
                <c:pt idx="1947">
                  <c:v>0.24337499999998705</c:v>
                </c:pt>
                <c:pt idx="1948">
                  <c:v>0.24349999999998703</c:v>
                </c:pt>
                <c:pt idx="1949">
                  <c:v>0.24362499999998702</c:v>
                </c:pt>
                <c:pt idx="1950">
                  <c:v>0.243749999999987</c:v>
                </c:pt>
                <c:pt idx="1951">
                  <c:v>0.24387499999998699</c:v>
                </c:pt>
                <c:pt idx="1952">
                  <c:v>0.24399999999998698</c:v>
                </c:pt>
                <c:pt idx="1953">
                  <c:v>0.24412499999998696</c:v>
                </c:pt>
                <c:pt idx="1954">
                  <c:v>0.24424999999998695</c:v>
                </c:pt>
                <c:pt idx="1955">
                  <c:v>0.24437499999998694</c:v>
                </c:pt>
                <c:pt idx="1956">
                  <c:v>0.24449999999998692</c:v>
                </c:pt>
                <c:pt idx="1957">
                  <c:v>0.24462499999998691</c:v>
                </c:pt>
                <c:pt idx="1958">
                  <c:v>0.24474999999998689</c:v>
                </c:pt>
                <c:pt idx="1959">
                  <c:v>0.24487499999998688</c:v>
                </c:pt>
                <c:pt idx="1960">
                  <c:v>0.24499999999998687</c:v>
                </c:pt>
                <c:pt idx="1961">
                  <c:v>0.24512499999998685</c:v>
                </c:pt>
                <c:pt idx="1962">
                  <c:v>0.24524999999998684</c:v>
                </c:pt>
                <c:pt idx="1963">
                  <c:v>0.24537499999998683</c:v>
                </c:pt>
                <c:pt idx="1964">
                  <c:v>0.24549999999998681</c:v>
                </c:pt>
                <c:pt idx="1965">
                  <c:v>0.2456249999999868</c:v>
                </c:pt>
                <c:pt idx="1966">
                  <c:v>0.24574999999998678</c:v>
                </c:pt>
                <c:pt idx="1967">
                  <c:v>0.24587499999998677</c:v>
                </c:pt>
                <c:pt idx="1968">
                  <c:v>0.24599999999998676</c:v>
                </c:pt>
                <c:pt idx="1969">
                  <c:v>0.24612499999998674</c:v>
                </c:pt>
                <c:pt idx="1970">
                  <c:v>0.24624999999998673</c:v>
                </c:pt>
                <c:pt idx="1971">
                  <c:v>0.24637499999998672</c:v>
                </c:pt>
                <c:pt idx="1972">
                  <c:v>0.2464999999999867</c:v>
                </c:pt>
                <c:pt idx="1973">
                  <c:v>0.24662499999998669</c:v>
                </c:pt>
                <c:pt idx="1974">
                  <c:v>0.24674999999998667</c:v>
                </c:pt>
                <c:pt idx="1975">
                  <c:v>0.24687499999998666</c:v>
                </c:pt>
                <c:pt idx="1976">
                  <c:v>0.24699999999998665</c:v>
                </c:pt>
                <c:pt idx="1977">
                  <c:v>0.24712499999998663</c:v>
                </c:pt>
                <c:pt idx="1978">
                  <c:v>0.24724999999998662</c:v>
                </c:pt>
                <c:pt idx="1979">
                  <c:v>0.24737499999998661</c:v>
                </c:pt>
                <c:pt idx="1980">
                  <c:v>0.24749999999998659</c:v>
                </c:pt>
                <c:pt idx="1981">
                  <c:v>0.24762499999998658</c:v>
                </c:pt>
                <c:pt idx="1982">
                  <c:v>0.24774999999998656</c:v>
                </c:pt>
                <c:pt idx="1983">
                  <c:v>0.24787499999998655</c:v>
                </c:pt>
                <c:pt idx="1984">
                  <c:v>0.24799999999998654</c:v>
                </c:pt>
                <c:pt idx="1985">
                  <c:v>0.24812499999998652</c:v>
                </c:pt>
                <c:pt idx="1986">
                  <c:v>0.24824999999998651</c:v>
                </c:pt>
                <c:pt idx="1987">
                  <c:v>0.2483749999999865</c:v>
                </c:pt>
                <c:pt idx="1988">
                  <c:v>0.24849999999998648</c:v>
                </c:pt>
                <c:pt idx="1989">
                  <c:v>0.24862499999998647</c:v>
                </c:pt>
                <c:pt idx="1990">
                  <c:v>0.24874999999998645</c:v>
                </c:pt>
                <c:pt idx="1991">
                  <c:v>0.24887499999998644</c:v>
                </c:pt>
                <c:pt idx="1992">
                  <c:v>0.24899999999998643</c:v>
                </c:pt>
                <c:pt idx="1993">
                  <c:v>0.24912499999998641</c:v>
                </c:pt>
                <c:pt idx="1994">
                  <c:v>0.2492499999999864</c:v>
                </c:pt>
                <c:pt idx="1995">
                  <c:v>0.24937499999998639</c:v>
                </c:pt>
                <c:pt idx="1996">
                  <c:v>0.24949999999998637</c:v>
                </c:pt>
                <c:pt idx="1997">
                  <c:v>0.24962499999998636</c:v>
                </c:pt>
                <c:pt idx="1998">
                  <c:v>0.24974999999998634</c:v>
                </c:pt>
                <c:pt idx="1999">
                  <c:v>0.24987499999998633</c:v>
                </c:pt>
                <c:pt idx="2000">
                  <c:v>0.24999999999998632</c:v>
                </c:pt>
                <c:pt idx="2001">
                  <c:v>0.25012499999998633</c:v>
                </c:pt>
                <c:pt idx="2002">
                  <c:v>0.25024999999998632</c:v>
                </c:pt>
                <c:pt idx="2003">
                  <c:v>0.2503749999999863</c:v>
                </c:pt>
                <c:pt idx="2004">
                  <c:v>0.25049999999998629</c:v>
                </c:pt>
                <c:pt idx="2005">
                  <c:v>0.25062499999998628</c:v>
                </c:pt>
                <c:pt idx="2006">
                  <c:v>0.25074999999998626</c:v>
                </c:pt>
                <c:pt idx="2007">
                  <c:v>0.25087499999998625</c:v>
                </c:pt>
                <c:pt idx="2008">
                  <c:v>0.25099999999998623</c:v>
                </c:pt>
                <c:pt idx="2009">
                  <c:v>0.25112499999998622</c:v>
                </c:pt>
                <c:pt idx="2010">
                  <c:v>0.25124999999998621</c:v>
                </c:pt>
                <c:pt idx="2011">
                  <c:v>0.25137499999998619</c:v>
                </c:pt>
                <c:pt idx="2012">
                  <c:v>0.25149999999998618</c:v>
                </c:pt>
                <c:pt idx="2013">
                  <c:v>0.25162499999998617</c:v>
                </c:pt>
                <c:pt idx="2014">
                  <c:v>0.25174999999998615</c:v>
                </c:pt>
                <c:pt idx="2015">
                  <c:v>0.25187499999998614</c:v>
                </c:pt>
                <c:pt idx="2016">
                  <c:v>0.25199999999998612</c:v>
                </c:pt>
                <c:pt idx="2017">
                  <c:v>0.25212499999998611</c:v>
                </c:pt>
                <c:pt idx="2018">
                  <c:v>0.2522499999999861</c:v>
                </c:pt>
                <c:pt idx="2019">
                  <c:v>0.25237499999998608</c:v>
                </c:pt>
                <c:pt idx="2020">
                  <c:v>0.25249999999998607</c:v>
                </c:pt>
                <c:pt idx="2021">
                  <c:v>0.25262499999998606</c:v>
                </c:pt>
                <c:pt idx="2022">
                  <c:v>0.25274999999998604</c:v>
                </c:pt>
                <c:pt idx="2023">
                  <c:v>0.25287499999998603</c:v>
                </c:pt>
                <c:pt idx="2024">
                  <c:v>0.25299999999998601</c:v>
                </c:pt>
                <c:pt idx="2025">
                  <c:v>0.253124999999986</c:v>
                </c:pt>
                <c:pt idx="2026">
                  <c:v>0.25324999999998599</c:v>
                </c:pt>
                <c:pt idx="2027">
                  <c:v>0.25337499999998597</c:v>
                </c:pt>
                <c:pt idx="2028">
                  <c:v>0.25349999999998596</c:v>
                </c:pt>
                <c:pt idx="2029">
                  <c:v>0.25362499999998595</c:v>
                </c:pt>
                <c:pt idx="2030">
                  <c:v>0.25374999999998593</c:v>
                </c:pt>
                <c:pt idx="2031">
                  <c:v>0.25387499999998592</c:v>
                </c:pt>
                <c:pt idx="2032">
                  <c:v>0.2539999999999859</c:v>
                </c:pt>
                <c:pt idx="2033">
                  <c:v>0.25412499999998589</c:v>
                </c:pt>
                <c:pt idx="2034">
                  <c:v>0.25424999999998588</c:v>
                </c:pt>
                <c:pt idx="2035">
                  <c:v>0.25437499999998586</c:v>
                </c:pt>
                <c:pt idx="2036">
                  <c:v>0.25449999999998585</c:v>
                </c:pt>
                <c:pt idx="2037">
                  <c:v>0.25462499999998583</c:v>
                </c:pt>
                <c:pt idx="2038">
                  <c:v>0.25474999999998582</c:v>
                </c:pt>
                <c:pt idx="2039">
                  <c:v>0.25487499999998581</c:v>
                </c:pt>
                <c:pt idx="2040">
                  <c:v>0.25499999999998579</c:v>
                </c:pt>
                <c:pt idx="2041">
                  <c:v>0.25512499999998578</c:v>
                </c:pt>
                <c:pt idx="2042">
                  <c:v>0.25524999999998577</c:v>
                </c:pt>
                <c:pt idx="2043">
                  <c:v>0.25537499999998575</c:v>
                </c:pt>
                <c:pt idx="2044">
                  <c:v>0.25549999999998574</c:v>
                </c:pt>
                <c:pt idx="2045">
                  <c:v>0.25562499999998572</c:v>
                </c:pt>
                <c:pt idx="2046">
                  <c:v>0.25574999999998571</c:v>
                </c:pt>
                <c:pt idx="2047">
                  <c:v>0.2558749999999857</c:v>
                </c:pt>
                <c:pt idx="2048">
                  <c:v>0.25599999999998568</c:v>
                </c:pt>
                <c:pt idx="2049">
                  <c:v>0.25612499999998567</c:v>
                </c:pt>
                <c:pt idx="2050">
                  <c:v>0.25624999999998566</c:v>
                </c:pt>
                <c:pt idx="2051">
                  <c:v>0.25637499999998564</c:v>
                </c:pt>
                <c:pt idx="2052">
                  <c:v>0.25649999999998563</c:v>
                </c:pt>
                <c:pt idx="2053">
                  <c:v>0.25662499999998561</c:v>
                </c:pt>
                <c:pt idx="2054">
                  <c:v>0.2567499999999856</c:v>
                </c:pt>
                <c:pt idx="2055">
                  <c:v>0.25687499999998559</c:v>
                </c:pt>
                <c:pt idx="2056">
                  <c:v>0.25699999999998557</c:v>
                </c:pt>
                <c:pt idx="2057">
                  <c:v>0.25712499999998556</c:v>
                </c:pt>
                <c:pt idx="2058">
                  <c:v>0.25724999999998555</c:v>
                </c:pt>
                <c:pt idx="2059">
                  <c:v>0.25737499999998553</c:v>
                </c:pt>
                <c:pt idx="2060">
                  <c:v>0.25749999999998552</c:v>
                </c:pt>
                <c:pt idx="2061">
                  <c:v>0.2576249999999855</c:v>
                </c:pt>
                <c:pt idx="2062">
                  <c:v>0.25774999999998549</c:v>
                </c:pt>
                <c:pt idx="2063">
                  <c:v>0.25787499999998548</c:v>
                </c:pt>
                <c:pt idx="2064">
                  <c:v>0.25799999999998546</c:v>
                </c:pt>
                <c:pt idx="2065">
                  <c:v>0.25812499999998545</c:v>
                </c:pt>
                <c:pt idx="2066">
                  <c:v>0.25824999999998544</c:v>
                </c:pt>
                <c:pt idx="2067">
                  <c:v>0.25837499999998542</c:v>
                </c:pt>
                <c:pt idx="2068">
                  <c:v>0.25849999999998541</c:v>
                </c:pt>
                <c:pt idx="2069">
                  <c:v>0.25862499999998539</c:v>
                </c:pt>
                <c:pt idx="2070">
                  <c:v>0.25874999999998538</c:v>
                </c:pt>
                <c:pt idx="2071">
                  <c:v>0.25887499999998537</c:v>
                </c:pt>
                <c:pt idx="2072">
                  <c:v>0.25899999999998535</c:v>
                </c:pt>
                <c:pt idx="2073">
                  <c:v>0.25912499999998534</c:v>
                </c:pt>
                <c:pt idx="2074">
                  <c:v>0.25924999999998533</c:v>
                </c:pt>
                <c:pt idx="2075">
                  <c:v>0.25937499999998531</c:v>
                </c:pt>
                <c:pt idx="2076">
                  <c:v>0.2594999999999853</c:v>
                </c:pt>
                <c:pt idx="2077">
                  <c:v>0.25962499999998528</c:v>
                </c:pt>
                <c:pt idx="2078">
                  <c:v>0.25974999999998527</c:v>
                </c:pt>
                <c:pt idx="2079">
                  <c:v>0.25987499999998526</c:v>
                </c:pt>
                <c:pt idx="2080">
                  <c:v>0.25999999999998524</c:v>
                </c:pt>
                <c:pt idx="2081">
                  <c:v>0.26012499999998523</c:v>
                </c:pt>
                <c:pt idx="2082">
                  <c:v>0.26024999999998522</c:v>
                </c:pt>
                <c:pt idx="2083">
                  <c:v>0.2603749999999852</c:v>
                </c:pt>
                <c:pt idx="2084">
                  <c:v>0.26049999999998519</c:v>
                </c:pt>
                <c:pt idx="2085">
                  <c:v>0.26062499999998517</c:v>
                </c:pt>
                <c:pt idx="2086">
                  <c:v>0.26074999999998516</c:v>
                </c:pt>
                <c:pt idx="2087">
                  <c:v>0.26087499999998515</c:v>
                </c:pt>
                <c:pt idx="2088">
                  <c:v>0.26099999999998513</c:v>
                </c:pt>
                <c:pt idx="2089">
                  <c:v>0.26112499999998512</c:v>
                </c:pt>
                <c:pt idx="2090">
                  <c:v>0.26124999999998511</c:v>
                </c:pt>
                <c:pt idx="2091">
                  <c:v>0.26137499999998509</c:v>
                </c:pt>
                <c:pt idx="2092">
                  <c:v>0.26149999999998508</c:v>
                </c:pt>
                <c:pt idx="2093">
                  <c:v>0.26162499999998506</c:v>
                </c:pt>
                <c:pt idx="2094">
                  <c:v>0.26174999999998505</c:v>
                </c:pt>
                <c:pt idx="2095">
                  <c:v>0.26187499999998504</c:v>
                </c:pt>
                <c:pt idx="2096">
                  <c:v>0.26199999999998502</c:v>
                </c:pt>
                <c:pt idx="2097">
                  <c:v>0.26212499999998501</c:v>
                </c:pt>
                <c:pt idx="2098">
                  <c:v>0.262249999999985</c:v>
                </c:pt>
                <c:pt idx="2099">
                  <c:v>0.26237499999998498</c:v>
                </c:pt>
                <c:pt idx="2100">
                  <c:v>0.26249999999998497</c:v>
                </c:pt>
                <c:pt idx="2101">
                  <c:v>0.26262499999998495</c:v>
                </c:pt>
                <c:pt idx="2102">
                  <c:v>0.26274999999998494</c:v>
                </c:pt>
                <c:pt idx="2103">
                  <c:v>0.26287499999998493</c:v>
                </c:pt>
                <c:pt idx="2104">
                  <c:v>0.26299999999998491</c:v>
                </c:pt>
                <c:pt idx="2105">
                  <c:v>0.2631249999999849</c:v>
                </c:pt>
                <c:pt idx="2106">
                  <c:v>0.26324999999998488</c:v>
                </c:pt>
                <c:pt idx="2107">
                  <c:v>0.26337499999998487</c:v>
                </c:pt>
                <c:pt idx="2108">
                  <c:v>0.26349999999998486</c:v>
                </c:pt>
                <c:pt idx="2109">
                  <c:v>0.26362499999998484</c:v>
                </c:pt>
                <c:pt idx="2110">
                  <c:v>0.26374999999998483</c:v>
                </c:pt>
                <c:pt idx="2111">
                  <c:v>0.26387499999998482</c:v>
                </c:pt>
                <c:pt idx="2112">
                  <c:v>0.2639999999999848</c:v>
                </c:pt>
                <c:pt idx="2113">
                  <c:v>0.26412499999998479</c:v>
                </c:pt>
                <c:pt idx="2114">
                  <c:v>0.26424999999998477</c:v>
                </c:pt>
                <c:pt idx="2115">
                  <c:v>0.26437499999998476</c:v>
                </c:pt>
                <c:pt idx="2116">
                  <c:v>0.26449999999998475</c:v>
                </c:pt>
                <c:pt idx="2117">
                  <c:v>0.26462499999998473</c:v>
                </c:pt>
                <c:pt idx="2118">
                  <c:v>0.26474999999998472</c:v>
                </c:pt>
                <c:pt idx="2119">
                  <c:v>0.26487499999998471</c:v>
                </c:pt>
                <c:pt idx="2120">
                  <c:v>0.26499999999998469</c:v>
                </c:pt>
                <c:pt idx="2121">
                  <c:v>0.26512499999998468</c:v>
                </c:pt>
                <c:pt idx="2122">
                  <c:v>0.26524999999998466</c:v>
                </c:pt>
                <c:pt idx="2123">
                  <c:v>0.26537499999998465</c:v>
                </c:pt>
                <c:pt idx="2124">
                  <c:v>0.26549999999998464</c:v>
                </c:pt>
                <c:pt idx="2125">
                  <c:v>0.26562499999998462</c:v>
                </c:pt>
                <c:pt idx="2126">
                  <c:v>0.26574999999998461</c:v>
                </c:pt>
                <c:pt idx="2127">
                  <c:v>0.2658749999999846</c:v>
                </c:pt>
                <c:pt idx="2128">
                  <c:v>0.26599999999998458</c:v>
                </c:pt>
                <c:pt idx="2129">
                  <c:v>0.26612499999998457</c:v>
                </c:pt>
                <c:pt idx="2130">
                  <c:v>0.26624999999998455</c:v>
                </c:pt>
                <c:pt idx="2131">
                  <c:v>0.26637499999998454</c:v>
                </c:pt>
                <c:pt idx="2132">
                  <c:v>0.26649999999998453</c:v>
                </c:pt>
                <c:pt idx="2133">
                  <c:v>0.26662499999998451</c:v>
                </c:pt>
                <c:pt idx="2134">
                  <c:v>0.2667499999999845</c:v>
                </c:pt>
                <c:pt idx="2135">
                  <c:v>0.26687499999998449</c:v>
                </c:pt>
                <c:pt idx="2136">
                  <c:v>0.26699999999998447</c:v>
                </c:pt>
                <c:pt idx="2137">
                  <c:v>0.26712499999998446</c:v>
                </c:pt>
                <c:pt idx="2138">
                  <c:v>0.26724999999998444</c:v>
                </c:pt>
                <c:pt idx="2139">
                  <c:v>0.26737499999998443</c:v>
                </c:pt>
                <c:pt idx="2140">
                  <c:v>0.26749999999998442</c:v>
                </c:pt>
                <c:pt idx="2141">
                  <c:v>0.2676249999999844</c:v>
                </c:pt>
                <c:pt idx="2142">
                  <c:v>0.26774999999998439</c:v>
                </c:pt>
                <c:pt idx="2143">
                  <c:v>0.26787499999998438</c:v>
                </c:pt>
                <c:pt idx="2144">
                  <c:v>0.26799999999998436</c:v>
                </c:pt>
                <c:pt idx="2145">
                  <c:v>0.26812499999998435</c:v>
                </c:pt>
                <c:pt idx="2146">
                  <c:v>0.26824999999998433</c:v>
                </c:pt>
                <c:pt idx="2147">
                  <c:v>0.26837499999998432</c:v>
                </c:pt>
                <c:pt idx="2148">
                  <c:v>0.26849999999998431</c:v>
                </c:pt>
                <c:pt idx="2149">
                  <c:v>0.26862499999998429</c:v>
                </c:pt>
                <c:pt idx="2150">
                  <c:v>0.26874999999998428</c:v>
                </c:pt>
                <c:pt idx="2151">
                  <c:v>0.26887499999998427</c:v>
                </c:pt>
                <c:pt idx="2152">
                  <c:v>0.26899999999998425</c:v>
                </c:pt>
                <c:pt idx="2153">
                  <c:v>0.26912499999998424</c:v>
                </c:pt>
                <c:pt idx="2154">
                  <c:v>0.26924999999998422</c:v>
                </c:pt>
                <c:pt idx="2155">
                  <c:v>0.26937499999998421</c:v>
                </c:pt>
                <c:pt idx="2156">
                  <c:v>0.2694999999999842</c:v>
                </c:pt>
                <c:pt idx="2157">
                  <c:v>0.26962499999998418</c:v>
                </c:pt>
                <c:pt idx="2158">
                  <c:v>0.26974999999998417</c:v>
                </c:pt>
                <c:pt idx="2159">
                  <c:v>0.26987499999998416</c:v>
                </c:pt>
                <c:pt idx="2160">
                  <c:v>0.26999999999998414</c:v>
                </c:pt>
                <c:pt idx="2161">
                  <c:v>0.27012499999998413</c:v>
                </c:pt>
                <c:pt idx="2162">
                  <c:v>0.27024999999998411</c:v>
                </c:pt>
                <c:pt idx="2163">
                  <c:v>0.2703749999999841</c:v>
                </c:pt>
                <c:pt idx="2164">
                  <c:v>0.27049999999998409</c:v>
                </c:pt>
                <c:pt idx="2165">
                  <c:v>0.27062499999998407</c:v>
                </c:pt>
                <c:pt idx="2166">
                  <c:v>0.27074999999998406</c:v>
                </c:pt>
                <c:pt idx="2167">
                  <c:v>0.27087499999998405</c:v>
                </c:pt>
                <c:pt idx="2168">
                  <c:v>0.27099999999998403</c:v>
                </c:pt>
                <c:pt idx="2169">
                  <c:v>0.27112499999998402</c:v>
                </c:pt>
                <c:pt idx="2170">
                  <c:v>0.271249999999984</c:v>
                </c:pt>
                <c:pt idx="2171">
                  <c:v>0.27137499999998399</c:v>
                </c:pt>
                <c:pt idx="2172">
                  <c:v>0.27149999999998398</c:v>
                </c:pt>
                <c:pt idx="2173">
                  <c:v>0.27162499999998396</c:v>
                </c:pt>
                <c:pt idx="2174">
                  <c:v>0.27174999999998395</c:v>
                </c:pt>
                <c:pt idx="2175">
                  <c:v>0.27187499999998394</c:v>
                </c:pt>
                <c:pt idx="2176">
                  <c:v>0.27199999999998392</c:v>
                </c:pt>
                <c:pt idx="2177">
                  <c:v>0.27212499999998391</c:v>
                </c:pt>
                <c:pt idx="2178">
                  <c:v>0.27224999999998389</c:v>
                </c:pt>
                <c:pt idx="2179">
                  <c:v>0.27237499999998388</c:v>
                </c:pt>
                <c:pt idx="2180">
                  <c:v>0.27249999999998387</c:v>
                </c:pt>
                <c:pt idx="2181">
                  <c:v>0.27262499999998385</c:v>
                </c:pt>
                <c:pt idx="2182">
                  <c:v>0.27274999999998384</c:v>
                </c:pt>
                <c:pt idx="2183">
                  <c:v>0.27287499999998382</c:v>
                </c:pt>
                <c:pt idx="2184">
                  <c:v>0.27299999999998381</c:v>
                </c:pt>
                <c:pt idx="2185">
                  <c:v>0.2731249999999838</c:v>
                </c:pt>
                <c:pt idx="2186">
                  <c:v>0.27324999999998378</c:v>
                </c:pt>
                <c:pt idx="2187">
                  <c:v>0.27337499999998377</c:v>
                </c:pt>
                <c:pt idx="2188">
                  <c:v>0.27349999999998376</c:v>
                </c:pt>
                <c:pt idx="2189">
                  <c:v>0.27362499999998374</c:v>
                </c:pt>
                <c:pt idx="2190">
                  <c:v>0.27374999999998373</c:v>
                </c:pt>
                <c:pt idx="2191">
                  <c:v>0.27387499999998371</c:v>
                </c:pt>
                <c:pt idx="2192">
                  <c:v>0.2739999999999837</c:v>
                </c:pt>
                <c:pt idx="2193">
                  <c:v>0.27412499999998369</c:v>
                </c:pt>
                <c:pt idx="2194">
                  <c:v>0.27424999999998367</c:v>
                </c:pt>
                <c:pt idx="2195">
                  <c:v>0.27437499999998366</c:v>
                </c:pt>
                <c:pt idx="2196">
                  <c:v>0.27449999999998365</c:v>
                </c:pt>
                <c:pt idx="2197">
                  <c:v>0.27462499999998363</c:v>
                </c:pt>
                <c:pt idx="2198">
                  <c:v>0.27474999999998362</c:v>
                </c:pt>
                <c:pt idx="2199">
                  <c:v>0.2748749999999836</c:v>
                </c:pt>
                <c:pt idx="2200">
                  <c:v>0.27499999999998359</c:v>
                </c:pt>
                <c:pt idx="2201">
                  <c:v>0.27512499999998358</c:v>
                </c:pt>
                <c:pt idx="2202">
                  <c:v>0.27524999999998356</c:v>
                </c:pt>
                <c:pt idx="2203">
                  <c:v>0.27537499999998355</c:v>
                </c:pt>
                <c:pt idx="2204">
                  <c:v>0.27549999999998354</c:v>
                </c:pt>
                <c:pt idx="2205">
                  <c:v>0.27562499999998352</c:v>
                </c:pt>
                <c:pt idx="2206">
                  <c:v>0.27574999999998351</c:v>
                </c:pt>
                <c:pt idx="2207">
                  <c:v>0.27587499999998349</c:v>
                </c:pt>
                <c:pt idx="2208">
                  <c:v>0.27599999999998348</c:v>
                </c:pt>
                <c:pt idx="2209">
                  <c:v>0.27612499999998347</c:v>
                </c:pt>
                <c:pt idx="2210">
                  <c:v>0.27624999999998345</c:v>
                </c:pt>
                <c:pt idx="2211">
                  <c:v>0.27637499999998344</c:v>
                </c:pt>
                <c:pt idx="2212">
                  <c:v>0.27649999999998343</c:v>
                </c:pt>
                <c:pt idx="2213">
                  <c:v>0.27662499999998341</c:v>
                </c:pt>
                <c:pt idx="2214">
                  <c:v>0.2767499999999834</c:v>
                </c:pt>
                <c:pt idx="2215">
                  <c:v>0.27687499999998338</c:v>
                </c:pt>
                <c:pt idx="2216">
                  <c:v>0.27699999999998337</c:v>
                </c:pt>
                <c:pt idx="2217">
                  <c:v>0.27712499999998336</c:v>
                </c:pt>
                <c:pt idx="2218">
                  <c:v>0.27724999999998334</c:v>
                </c:pt>
                <c:pt idx="2219">
                  <c:v>0.27737499999998333</c:v>
                </c:pt>
                <c:pt idx="2220">
                  <c:v>0.27749999999998332</c:v>
                </c:pt>
                <c:pt idx="2221">
                  <c:v>0.2776249999999833</c:v>
                </c:pt>
                <c:pt idx="2222">
                  <c:v>0.27774999999998329</c:v>
                </c:pt>
                <c:pt idx="2223">
                  <c:v>0.27787499999998327</c:v>
                </c:pt>
                <c:pt idx="2224">
                  <c:v>0.27799999999998326</c:v>
                </c:pt>
                <c:pt idx="2225">
                  <c:v>0.27812499999998325</c:v>
                </c:pt>
                <c:pt idx="2226">
                  <c:v>0.27824999999998323</c:v>
                </c:pt>
                <c:pt idx="2227">
                  <c:v>0.27837499999998322</c:v>
                </c:pt>
                <c:pt idx="2228">
                  <c:v>0.27849999999998321</c:v>
                </c:pt>
                <c:pt idx="2229">
                  <c:v>0.27862499999998319</c:v>
                </c:pt>
                <c:pt idx="2230">
                  <c:v>0.27874999999998318</c:v>
                </c:pt>
                <c:pt idx="2231">
                  <c:v>0.27887499999998316</c:v>
                </c:pt>
                <c:pt idx="2232">
                  <c:v>0.27899999999998315</c:v>
                </c:pt>
                <c:pt idx="2233">
                  <c:v>0.27912499999998314</c:v>
                </c:pt>
                <c:pt idx="2234">
                  <c:v>0.27924999999998312</c:v>
                </c:pt>
                <c:pt idx="2235">
                  <c:v>0.27937499999998311</c:v>
                </c:pt>
                <c:pt idx="2236">
                  <c:v>0.2794999999999831</c:v>
                </c:pt>
                <c:pt idx="2237">
                  <c:v>0.27962499999998308</c:v>
                </c:pt>
                <c:pt idx="2238">
                  <c:v>0.27974999999998307</c:v>
                </c:pt>
                <c:pt idx="2239">
                  <c:v>0.27987499999998305</c:v>
                </c:pt>
                <c:pt idx="2240">
                  <c:v>0.27999999999998304</c:v>
                </c:pt>
                <c:pt idx="2241">
                  <c:v>0.28012499999998303</c:v>
                </c:pt>
                <c:pt idx="2242">
                  <c:v>0.28024999999998301</c:v>
                </c:pt>
                <c:pt idx="2243">
                  <c:v>0.280374999999983</c:v>
                </c:pt>
                <c:pt idx="2244">
                  <c:v>0.28049999999998299</c:v>
                </c:pt>
                <c:pt idx="2245">
                  <c:v>0.28062499999998297</c:v>
                </c:pt>
                <c:pt idx="2246">
                  <c:v>0.28074999999998296</c:v>
                </c:pt>
                <c:pt idx="2247">
                  <c:v>0.28087499999998294</c:v>
                </c:pt>
                <c:pt idx="2248">
                  <c:v>0.28099999999998293</c:v>
                </c:pt>
                <c:pt idx="2249">
                  <c:v>0.28112499999998292</c:v>
                </c:pt>
                <c:pt idx="2250">
                  <c:v>0.2812499999999829</c:v>
                </c:pt>
                <c:pt idx="2251">
                  <c:v>0.28137499999998289</c:v>
                </c:pt>
                <c:pt idx="2252">
                  <c:v>0.28149999999998288</c:v>
                </c:pt>
                <c:pt idx="2253">
                  <c:v>0.28162499999998286</c:v>
                </c:pt>
                <c:pt idx="2254">
                  <c:v>0.28174999999998285</c:v>
                </c:pt>
                <c:pt idx="2255">
                  <c:v>0.28187499999998283</c:v>
                </c:pt>
                <c:pt idx="2256">
                  <c:v>0.28199999999998282</c:v>
                </c:pt>
                <c:pt idx="2257">
                  <c:v>0.28212499999998281</c:v>
                </c:pt>
                <c:pt idx="2258">
                  <c:v>0.28224999999998279</c:v>
                </c:pt>
                <c:pt idx="2259">
                  <c:v>0.28237499999998278</c:v>
                </c:pt>
                <c:pt idx="2260">
                  <c:v>0.28249999999998276</c:v>
                </c:pt>
                <c:pt idx="2261">
                  <c:v>0.28262499999998275</c:v>
                </c:pt>
                <c:pt idx="2262">
                  <c:v>0.28274999999998274</c:v>
                </c:pt>
                <c:pt idx="2263">
                  <c:v>0.28287499999998272</c:v>
                </c:pt>
                <c:pt idx="2264">
                  <c:v>0.28299999999998271</c:v>
                </c:pt>
                <c:pt idx="2265">
                  <c:v>0.2831249999999827</c:v>
                </c:pt>
                <c:pt idx="2266">
                  <c:v>0.28324999999998268</c:v>
                </c:pt>
                <c:pt idx="2267">
                  <c:v>0.28337499999998267</c:v>
                </c:pt>
                <c:pt idx="2268">
                  <c:v>0.28349999999998265</c:v>
                </c:pt>
                <c:pt idx="2269">
                  <c:v>0.28362499999998264</c:v>
                </c:pt>
                <c:pt idx="2270">
                  <c:v>0.28374999999998263</c:v>
                </c:pt>
                <c:pt idx="2271">
                  <c:v>0.28387499999998261</c:v>
                </c:pt>
                <c:pt idx="2272">
                  <c:v>0.2839999999999826</c:v>
                </c:pt>
                <c:pt idx="2273">
                  <c:v>0.28412499999998259</c:v>
                </c:pt>
                <c:pt idx="2274">
                  <c:v>0.28424999999998257</c:v>
                </c:pt>
                <c:pt idx="2275">
                  <c:v>0.28437499999998256</c:v>
                </c:pt>
                <c:pt idx="2276">
                  <c:v>0.28449999999998254</c:v>
                </c:pt>
                <c:pt idx="2277">
                  <c:v>0.28462499999998253</c:v>
                </c:pt>
                <c:pt idx="2278">
                  <c:v>0.28474999999998252</c:v>
                </c:pt>
                <c:pt idx="2279">
                  <c:v>0.2848749999999825</c:v>
                </c:pt>
                <c:pt idx="2280">
                  <c:v>0.28499999999998249</c:v>
                </c:pt>
                <c:pt idx="2281">
                  <c:v>0.28512499999998248</c:v>
                </c:pt>
                <c:pt idx="2282">
                  <c:v>0.28524999999998246</c:v>
                </c:pt>
                <c:pt idx="2283">
                  <c:v>0.28537499999998245</c:v>
                </c:pt>
                <c:pt idx="2284">
                  <c:v>0.28549999999998243</c:v>
                </c:pt>
                <c:pt idx="2285">
                  <c:v>0.28562499999998242</c:v>
                </c:pt>
                <c:pt idx="2286">
                  <c:v>0.28574999999998241</c:v>
                </c:pt>
                <c:pt idx="2287">
                  <c:v>0.28587499999998239</c:v>
                </c:pt>
                <c:pt idx="2288">
                  <c:v>0.28599999999998238</c:v>
                </c:pt>
                <c:pt idx="2289">
                  <c:v>0.28612499999998237</c:v>
                </c:pt>
                <c:pt idx="2290">
                  <c:v>0.28624999999998235</c:v>
                </c:pt>
                <c:pt idx="2291">
                  <c:v>0.28637499999998234</c:v>
                </c:pt>
                <c:pt idx="2292">
                  <c:v>0.28649999999998232</c:v>
                </c:pt>
                <c:pt idx="2293">
                  <c:v>0.28662499999998231</c:v>
                </c:pt>
                <c:pt idx="2294">
                  <c:v>0.2867499999999823</c:v>
                </c:pt>
                <c:pt idx="2295">
                  <c:v>0.28687499999998228</c:v>
                </c:pt>
                <c:pt idx="2296">
                  <c:v>0.28699999999998227</c:v>
                </c:pt>
                <c:pt idx="2297">
                  <c:v>0.28712499999998226</c:v>
                </c:pt>
                <c:pt idx="2298">
                  <c:v>0.28724999999998224</c:v>
                </c:pt>
                <c:pt idx="2299">
                  <c:v>0.28737499999998223</c:v>
                </c:pt>
                <c:pt idx="2300">
                  <c:v>0.28749999999998221</c:v>
                </c:pt>
                <c:pt idx="2301">
                  <c:v>0.2876249999999822</c:v>
                </c:pt>
                <c:pt idx="2302">
                  <c:v>0.28774999999998219</c:v>
                </c:pt>
                <c:pt idx="2303">
                  <c:v>0.28787499999998217</c:v>
                </c:pt>
                <c:pt idx="2304">
                  <c:v>0.28799999999998216</c:v>
                </c:pt>
                <c:pt idx="2305">
                  <c:v>0.28812499999998215</c:v>
                </c:pt>
                <c:pt idx="2306">
                  <c:v>0.28824999999998213</c:v>
                </c:pt>
                <c:pt idx="2307">
                  <c:v>0.28837499999998212</c:v>
                </c:pt>
                <c:pt idx="2308">
                  <c:v>0.2884999999999821</c:v>
                </c:pt>
                <c:pt idx="2309">
                  <c:v>0.28862499999998209</c:v>
                </c:pt>
                <c:pt idx="2310">
                  <c:v>0.28874999999998208</c:v>
                </c:pt>
                <c:pt idx="2311">
                  <c:v>0.28887499999998206</c:v>
                </c:pt>
                <c:pt idx="2312">
                  <c:v>0.28899999999998205</c:v>
                </c:pt>
                <c:pt idx="2313">
                  <c:v>0.28912499999998204</c:v>
                </c:pt>
                <c:pt idx="2314">
                  <c:v>0.28924999999998202</c:v>
                </c:pt>
                <c:pt idx="2315">
                  <c:v>0.28937499999998201</c:v>
                </c:pt>
                <c:pt idx="2316">
                  <c:v>0.28949999999998199</c:v>
                </c:pt>
                <c:pt idx="2317">
                  <c:v>0.28962499999998198</c:v>
                </c:pt>
                <c:pt idx="2318">
                  <c:v>0.28974999999998197</c:v>
                </c:pt>
                <c:pt idx="2319">
                  <c:v>0.28987499999998195</c:v>
                </c:pt>
                <c:pt idx="2320">
                  <c:v>0.28999999999998194</c:v>
                </c:pt>
                <c:pt idx="2321">
                  <c:v>0.29012499999998193</c:v>
                </c:pt>
                <c:pt idx="2322">
                  <c:v>0.29024999999998191</c:v>
                </c:pt>
                <c:pt idx="2323">
                  <c:v>0.2903749999999819</c:v>
                </c:pt>
                <c:pt idx="2324">
                  <c:v>0.29049999999998188</c:v>
                </c:pt>
                <c:pt idx="2325">
                  <c:v>0.29062499999998187</c:v>
                </c:pt>
                <c:pt idx="2326">
                  <c:v>0.29074999999998186</c:v>
                </c:pt>
                <c:pt idx="2327">
                  <c:v>0.29087499999998184</c:v>
                </c:pt>
                <c:pt idx="2328">
                  <c:v>0.29099999999998183</c:v>
                </c:pt>
                <c:pt idx="2329">
                  <c:v>0.29112499999998181</c:v>
                </c:pt>
                <c:pt idx="2330">
                  <c:v>0.2912499999999818</c:v>
                </c:pt>
                <c:pt idx="2331">
                  <c:v>0.29137499999998179</c:v>
                </c:pt>
                <c:pt idx="2332">
                  <c:v>0.29149999999998177</c:v>
                </c:pt>
                <c:pt idx="2333">
                  <c:v>0.29162499999998176</c:v>
                </c:pt>
                <c:pt idx="2334">
                  <c:v>0.29174999999998175</c:v>
                </c:pt>
                <c:pt idx="2335">
                  <c:v>0.29187499999998173</c:v>
                </c:pt>
                <c:pt idx="2336">
                  <c:v>0.29199999999998172</c:v>
                </c:pt>
                <c:pt idx="2337">
                  <c:v>0.2921249999999817</c:v>
                </c:pt>
                <c:pt idx="2338">
                  <c:v>0.29224999999998169</c:v>
                </c:pt>
                <c:pt idx="2339">
                  <c:v>0.29237499999998168</c:v>
                </c:pt>
                <c:pt idx="2340">
                  <c:v>0.29249999999998166</c:v>
                </c:pt>
                <c:pt idx="2341">
                  <c:v>0.29262499999998165</c:v>
                </c:pt>
                <c:pt idx="2342">
                  <c:v>0.29274999999998164</c:v>
                </c:pt>
                <c:pt idx="2343">
                  <c:v>0.29287499999998162</c:v>
                </c:pt>
                <c:pt idx="2344">
                  <c:v>0.29299999999998161</c:v>
                </c:pt>
                <c:pt idx="2345">
                  <c:v>0.29312499999998159</c:v>
                </c:pt>
                <c:pt idx="2346">
                  <c:v>0.29324999999998158</c:v>
                </c:pt>
                <c:pt idx="2347">
                  <c:v>0.29337499999998157</c:v>
                </c:pt>
                <c:pt idx="2348">
                  <c:v>0.29349999999998155</c:v>
                </c:pt>
                <c:pt idx="2349">
                  <c:v>0.29362499999998154</c:v>
                </c:pt>
                <c:pt idx="2350">
                  <c:v>0.29374999999998153</c:v>
                </c:pt>
                <c:pt idx="2351">
                  <c:v>0.29387499999998151</c:v>
                </c:pt>
                <c:pt idx="2352">
                  <c:v>0.2939999999999815</c:v>
                </c:pt>
                <c:pt idx="2353">
                  <c:v>0.29412499999998148</c:v>
                </c:pt>
                <c:pt idx="2354">
                  <c:v>0.29424999999998147</c:v>
                </c:pt>
                <c:pt idx="2355">
                  <c:v>0.29437499999998146</c:v>
                </c:pt>
                <c:pt idx="2356">
                  <c:v>0.29449999999998144</c:v>
                </c:pt>
                <c:pt idx="2357">
                  <c:v>0.29462499999998143</c:v>
                </c:pt>
                <c:pt idx="2358">
                  <c:v>0.29474999999998142</c:v>
                </c:pt>
                <c:pt idx="2359">
                  <c:v>0.2948749999999814</c:v>
                </c:pt>
                <c:pt idx="2360">
                  <c:v>0.29499999999998139</c:v>
                </c:pt>
                <c:pt idx="2361">
                  <c:v>0.29512499999998137</c:v>
                </c:pt>
                <c:pt idx="2362">
                  <c:v>0.29524999999998136</c:v>
                </c:pt>
                <c:pt idx="2363">
                  <c:v>0.29537499999998135</c:v>
                </c:pt>
                <c:pt idx="2364">
                  <c:v>0.29549999999998133</c:v>
                </c:pt>
                <c:pt idx="2365">
                  <c:v>0.29562499999998132</c:v>
                </c:pt>
                <c:pt idx="2366">
                  <c:v>0.29574999999998131</c:v>
                </c:pt>
                <c:pt idx="2367">
                  <c:v>0.29587499999998129</c:v>
                </c:pt>
                <c:pt idx="2368">
                  <c:v>0.29599999999998128</c:v>
                </c:pt>
                <c:pt idx="2369">
                  <c:v>0.29612499999998126</c:v>
                </c:pt>
                <c:pt idx="2370">
                  <c:v>0.29624999999998125</c:v>
                </c:pt>
                <c:pt idx="2371">
                  <c:v>0.29637499999998124</c:v>
                </c:pt>
                <c:pt idx="2372">
                  <c:v>0.29649999999998122</c:v>
                </c:pt>
                <c:pt idx="2373">
                  <c:v>0.29662499999998121</c:v>
                </c:pt>
                <c:pt idx="2374">
                  <c:v>0.2967499999999812</c:v>
                </c:pt>
                <c:pt idx="2375">
                  <c:v>0.29687499999998118</c:v>
                </c:pt>
                <c:pt idx="2376">
                  <c:v>0.29699999999998117</c:v>
                </c:pt>
                <c:pt idx="2377">
                  <c:v>0.29712499999998115</c:v>
                </c:pt>
                <c:pt idx="2378">
                  <c:v>0.29724999999998114</c:v>
                </c:pt>
                <c:pt idx="2379">
                  <c:v>0.29737499999998113</c:v>
                </c:pt>
                <c:pt idx="2380">
                  <c:v>0.29749999999998111</c:v>
                </c:pt>
                <c:pt idx="2381">
                  <c:v>0.2976249999999811</c:v>
                </c:pt>
                <c:pt idx="2382">
                  <c:v>0.29774999999998109</c:v>
                </c:pt>
                <c:pt idx="2383">
                  <c:v>0.29787499999998107</c:v>
                </c:pt>
                <c:pt idx="2384">
                  <c:v>0.29799999999998106</c:v>
                </c:pt>
                <c:pt idx="2385">
                  <c:v>0.29812499999998104</c:v>
                </c:pt>
                <c:pt idx="2386">
                  <c:v>0.29824999999998103</c:v>
                </c:pt>
                <c:pt idx="2387">
                  <c:v>0.29837499999998102</c:v>
                </c:pt>
                <c:pt idx="2388">
                  <c:v>0.298499999999981</c:v>
                </c:pt>
                <c:pt idx="2389">
                  <c:v>0.29862499999998099</c:v>
                </c:pt>
                <c:pt idx="2390">
                  <c:v>0.29874999999998098</c:v>
                </c:pt>
                <c:pt idx="2391">
                  <c:v>0.29887499999998096</c:v>
                </c:pt>
                <c:pt idx="2392">
                  <c:v>0.29899999999998095</c:v>
                </c:pt>
                <c:pt idx="2393">
                  <c:v>0.29912499999998093</c:v>
                </c:pt>
                <c:pt idx="2394">
                  <c:v>0.29924999999998092</c:v>
                </c:pt>
                <c:pt idx="2395">
                  <c:v>0.29937499999998091</c:v>
                </c:pt>
                <c:pt idx="2396">
                  <c:v>0.29949999999998089</c:v>
                </c:pt>
                <c:pt idx="2397">
                  <c:v>0.29962499999998088</c:v>
                </c:pt>
                <c:pt idx="2398">
                  <c:v>0.29974999999998087</c:v>
                </c:pt>
                <c:pt idx="2399">
                  <c:v>0.29987499999998085</c:v>
                </c:pt>
                <c:pt idx="2400">
                  <c:v>0.29999999999998084</c:v>
                </c:pt>
                <c:pt idx="2401">
                  <c:v>0.30012499999998082</c:v>
                </c:pt>
                <c:pt idx="2402">
                  <c:v>0.30024999999998081</c:v>
                </c:pt>
                <c:pt idx="2403">
                  <c:v>0.3003749999999808</c:v>
                </c:pt>
                <c:pt idx="2404">
                  <c:v>0.30049999999998078</c:v>
                </c:pt>
                <c:pt idx="2405">
                  <c:v>0.30062499999998077</c:v>
                </c:pt>
                <c:pt idx="2406">
                  <c:v>0.30074999999998075</c:v>
                </c:pt>
                <c:pt idx="2407">
                  <c:v>0.30087499999998074</c:v>
                </c:pt>
                <c:pt idx="2408">
                  <c:v>0.30099999999998073</c:v>
                </c:pt>
                <c:pt idx="2409">
                  <c:v>0.30112499999998071</c:v>
                </c:pt>
                <c:pt idx="2410">
                  <c:v>0.3012499999999807</c:v>
                </c:pt>
                <c:pt idx="2411">
                  <c:v>0.30137499999998069</c:v>
                </c:pt>
                <c:pt idx="2412">
                  <c:v>0.30149999999998067</c:v>
                </c:pt>
                <c:pt idx="2413">
                  <c:v>0.30162499999998066</c:v>
                </c:pt>
                <c:pt idx="2414">
                  <c:v>0.30174999999998064</c:v>
                </c:pt>
                <c:pt idx="2415">
                  <c:v>0.30187499999998063</c:v>
                </c:pt>
                <c:pt idx="2416">
                  <c:v>0.30199999999998062</c:v>
                </c:pt>
                <c:pt idx="2417">
                  <c:v>0.3021249999999806</c:v>
                </c:pt>
                <c:pt idx="2418">
                  <c:v>0.30224999999998059</c:v>
                </c:pt>
                <c:pt idx="2419">
                  <c:v>0.30237499999998058</c:v>
                </c:pt>
                <c:pt idx="2420">
                  <c:v>0.30249999999998056</c:v>
                </c:pt>
                <c:pt idx="2421">
                  <c:v>0.30262499999998055</c:v>
                </c:pt>
                <c:pt idx="2422">
                  <c:v>0.30274999999998053</c:v>
                </c:pt>
                <c:pt idx="2423">
                  <c:v>0.30287499999998052</c:v>
                </c:pt>
                <c:pt idx="2424">
                  <c:v>0.30299999999998051</c:v>
                </c:pt>
                <c:pt idx="2425">
                  <c:v>0.30312499999998049</c:v>
                </c:pt>
                <c:pt idx="2426">
                  <c:v>0.30324999999998048</c:v>
                </c:pt>
                <c:pt idx="2427">
                  <c:v>0.30337499999998047</c:v>
                </c:pt>
                <c:pt idx="2428">
                  <c:v>0.30349999999998045</c:v>
                </c:pt>
                <c:pt idx="2429">
                  <c:v>0.30362499999998044</c:v>
                </c:pt>
                <c:pt idx="2430">
                  <c:v>0.30374999999998042</c:v>
                </c:pt>
                <c:pt idx="2431">
                  <c:v>0.30387499999998041</c:v>
                </c:pt>
                <c:pt idx="2432">
                  <c:v>0.3039999999999804</c:v>
                </c:pt>
                <c:pt idx="2433">
                  <c:v>0.30412499999998038</c:v>
                </c:pt>
                <c:pt idx="2434">
                  <c:v>0.30424999999998037</c:v>
                </c:pt>
                <c:pt idx="2435">
                  <c:v>0.30437499999998036</c:v>
                </c:pt>
                <c:pt idx="2436">
                  <c:v>0.30449999999998034</c:v>
                </c:pt>
                <c:pt idx="2437">
                  <c:v>0.30462499999998033</c:v>
                </c:pt>
                <c:pt idx="2438">
                  <c:v>0.30474999999998031</c:v>
                </c:pt>
                <c:pt idx="2439">
                  <c:v>0.3048749999999803</c:v>
                </c:pt>
                <c:pt idx="2440">
                  <c:v>0.30499999999998029</c:v>
                </c:pt>
                <c:pt idx="2441">
                  <c:v>0.30512499999998027</c:v>
                </c:pt>
                <c:pt idx="2442">
                  <c:v>0.30524999999998026</c:v>
                </c:pt>
                <c:pt idx="2443">
                  <c:v>0.30537499999998025</c:v>
                </c:pt>
                <c:pt idx="2444">
                  <c:v>0.30549999999998023</c:v>
                </c:pt>
                <c:pt idx="2445">
                  <c:v>0.30562499999998022</c:v>
                </c:pt>
                <c:pt idx="2446">
                  <c:v>0.3057499999999802</c:v>
                </c:pt>
                <c:pt idx="2447">
                  <c:v>0.30587499999998019</c:v>
                </c:pt>
                <c:pt idx="2448">
                  <c:v>0.30599999999998018</c:v>
                </c:pt>
                <c:pt idx="2449">
                  <c:v>0.30612499999998016</c:v>
                </c:pt>
                <c:pt idx="2450">
                  <c:v>0.30624999999998015</c:v>
                </c:pt>
                <c:pt idx="2451">
                  <c:v>0.30637499999998014</c:v>
                </c:pt>
                <c:pt idx="2452">
                  <c:v>0.30649999999998012</c:v>
                </c:pt>
                <c:pt idx="2453">
                  <c:v>0.30662499999998011</c:v>
                </c:pt>
                <c:pt idx="2454">
                  <c:v>0.30674999999998009</c:v>
                </c:pt>
                <c:pt idx="2455">
                  <c:v>0.30687499999998008</c:v>
                </c:pt>
                <c:pt idx="2456">
                  <c:v>0.30699999999998007</c:v>
                </c:pt>
                <c:pt idx="2457">
                  <c:v>0.30712499999998005</c:v>
                </c:pt>
                <c:pt idx="2458">
                  <c:v>0.30724999999998004</c:v>
                </c:pt>
                <c:pt idx="2459">
                  <c:v>0.30737499999998003</c:v>
                </c:pt>
                <c:pt idx="2460">
                  <c:v>0.30749999999998001</c:v>
                </c:pt>
                <c:pt idx="2461">
                  <c:v>0.30762499999998</c:v>
                </c:pt>
                <c:pt idx="2462">
                  <c:v>0.30774999999997998</c:v>
                </c:pt>
                <c:pt idx="2463">
                  <c:v>0.30787499999997997</c:v>
                </c:pt>
                <c:pt idx="2464">
                  <c:v>0.30799999999997996</c:v>
                </c:pt>
                <c:pt idx="2465">
                  <c:v>0.30812499999997994</c:v>
                </c:pt>
                <c:pt idx="2466">
                  <c:v>0.30824999999997993</c:v>
                </c:pt>
                <c:pt idx="2467">
                  <c:v>0.30837499999997992</c:v>
                </c:pt>
                <c:pt idx="2468">
                  <c:v>0.3084999999999799</c:v>
                </c:pt>
                <c:pt idx="2469">
                  <c:v>0.30862499999997989</c:v>
                </c:pt>
                <c:pt idx="2470">
                  <c:v>0.30874999999997987</c:v>
                </c:pt>
                <c:pt idx="2471">
                  <c:v>0.30887499999997986</c:v>
                </c:pt>
                <c:pt idx="2472">
                  <c:v>0.30899999999997985</c:v>
                </c:pt>
                <c:pt idx="2473">
                  <c:v>0.30912499999997983</c:v>
                </c:pt>
                <c:pt idx="2474">
                  <c:v>0.30924999999997982</c:v>
                </c:pt>
                <c:pt idx="2475">
                  <c:v>0.30937499999997981</c:v>
                </c:pt>
                <c:pt idx="2476">
                  <c:v>0.30949999999997979</c:v>
                </c:pt>
                <c:pt idx="2477">
                  <c:v>0.30962499999997978</c:v>
                </c:pt>
                <c:pt idx="2478">
                  <c:v>0.30974999999997976</c:v>
                </c:pt>
                <c:pt idx="2479">
                  <c:v>0.30987499999997975</c:v>
                </c:pt>
                <c:pt idx="2480">
                  <c:v>0.30999999999997974</c:v>
                </c:pt>
                <c:pt idx="2481">
                  <c:v>0.31012499999997972</c:v>
                </c:pt>
                <c:pt idx="2482">
                  <c:v>0.31024999999997971</c:v>
                </c:pt>
                <c:pt idx="2483">
                  <c:v>0.31037499999997969</c:v>
                </c:pt>
                <c:pt idx="2484">
                  <c:v>0.31049999999997968</c:v>
                </c:pt>
                <c:pt idx="2485">
                  <c:v>0.31062499999997967</c:v>
                </c:pt>
                <c:pt idx="2486">
                  <c:v>0.31074999999997965</c:v>
                </c:pt>
                <c:pt idx="2487">
                  <c:v>0.31087499999997964</c:v>
                </c:pt>
                <c:pt idx="2488">
                  <c:v>0.31099999999997963</c:v>
                </c:pt>
                <c:pt idx="2489">
                  <c:v>0.31112499999997961</c:v>
                </c:pt>
                <c:pt idx="2490">
                  <c:v>0.3112499999999796</c:v>
                </c:pt>
                <c:pt idx="2491">
                  <c:v>0.31137499999997958</c:v>
                </c:pt>
                <c:pt idx="2492">
                  <c:v>0.31149999999997957</c:v>
                </c:pt>
                <c:pt idx="2493">
                  <c:v>0.31162499999997956</c:v>
                </c:pt>
                <c:pt idx="2494">
                  <c:v>0.31174999999997954</c:v>
                </c:pt>
                <c:pt idx="2495">
                  <c:v>0.31187499999997953</c:v>
                </c:pt>
                <c:pt idx="2496">
                  <c:v>0.31199999999997952</c:v>
                </c:pt>
                <c:pt idx="2497">
                  <c:v>0.3121249999999795</c:v>
                </c:pt>
                <c:pt idx="2498">
                  <c:v>0.31224999999997949</c:v>
                </c:pt>
                <c:pt idx="2499">
                  <c:v>0.31237499999997947</c:v>
                </c:pt>
                <c:pt idx="2500">
                  <c:v>0.31249999999997946</c:v>
                </c:pt>
                <c:pt idx="2501">
                  <c:v>0.31262499999997945</c:v>
                </c:pt>
                <c:pt idx="2502">
                  <c:v>0.31274999999997943</c:v>
                </c:pt>
                <c:pt idx="2503">
                  <c:v>0.31287499999997942</c:v>
                </c:pt>
                <c:pt idx="2504">
                  <c:v>0.31299999999997941</c:v>
                </c:pt>
                <c:pt idx="2505">
                  <c:v>0.31312499999997939</c:v>
                </c:pt>
                <c:pt idx="2506">
                  <c:v>0.31324999999997938</c:v>
                </c:pt>
                <c:pt idx="2507">
                  <c:v>0.31337499999997936</c:v>
                </c:pt>
                <c:pt idx="2508">
                  <c:v>0.31349999999997935</c:v>
                </c:pt>
                <c:pt idx="2509">
                  <c:v>0.31362499999997934</c:v>
                </c:pt>
                <c:pt idx="2510">
                  <c:v>0.31374999999997932</c:v>
                </c:pt>
                <c:pt idx="2511">
                  <c:v>0.31387499999997931</c:v>
                </c:pt>
                <c:pt idx="2512">
                  <c:v>0.3139999999999793</c:v>
                </c:pt>
                <c:pt idx="2513">
                  <c:v>0.31412499999997928</c:v>
                </c:pt>
                <c:pt idx="2514">
                  <c:v>0.31424999999997927</c:v>
                </c:pt>
                <c:pt idx="2515">
                  <c:v>0.31437499999997925</c:v>
                </c:pt>
                <c:pt idx="2516">
                  <c:v>0.31449999999997924</c:v>
                </c:pt>
                <c:pt idx="2517">
                  <c:v>0.31462499999997923</c:v>
                </c:pt>
                <c:pt idx="2518">
                  <c:v>0.31474999999997921</c:v>
                </c:pt>
                <c:pt idx="2519">
                  <c:v>0.3148749999999792</c:v>
                </c:pt>
                <c:pt idx="2520">
                  <c:v>0.31499999999997919</c:v>
                </c:pt>
                <c:pt idx="2521">
                  <c:v>0.31512499999997917</c:v>
                </c:pt>
                <c:pt idx="2522">
                  <c:v>0.31524999999997916</c:v>
                </c:pt>
                <c:pt idx="2523">
                  <c:v>0.31537499999997914</c:v>
                </c:pt>
                <c:pt idx="2524">
                  <c:v>0.31549999999997913</c:v>
                </c:pt>
                <c:pt idx="2525">
                  <c:v>0.31562499999997912</c:v>
                </c:pt>
                <c:pt idx="2526">
                  <c:v>0.3157499999999791</c:v>
                </c:pt>
                <c:pt idx="2527">
                  <c:v>0.31587499999997909</c:v>
                </c:pt>
                <c:pt idx="2528">
                  <c:v>0.31599999999997908</c:v>
                </c:pt>
                <c:pt idx="2529">
                  <c:v>0.31612499999997906</c:v>
                </c:pt>
                <c:pt idx="2530">
                  <c:v>0.31624999999997905</c:v>
                </c:pt>
                <c:pt idx="2531">
                  <c:v>0.31637499999997903</c:v>
                </c:pt>
                <c:pt idx="2532">
                  <c:v>0.31649999999997902</c:v>
                </c:pt>
                <c:pt idx="2533">
                  <c:v>0.31662499999997901</c:v>
                </c:pt>
                <c:pt idx="2534">
                  <c:v>0.31674999999997899</c:v>
                </c:pt>
                <c:pt idx="2535">
                  <c:v>0.31687499999997898</c:v>
                </c:pt>
                <c:pt idx="2536">
                  <c:v>0.31699999999997897</c:v>
                </c:pt>
                <c:pt idx="2537">
                  <c:v>0.31712499999997895</c:v>
                </c:pt>
                <c:pt idx="2538">
                  <c:v>0.31724999999997894</c:v>
                </c:pt>
                <c:pt idx="2539">
                  <c:v>0.31737499999997892</c:v>
                </c:pt>
                <c:pt idx="2540">
                  <c:v>0.31749999999997891</c:v>
                </c:pt>
                <c:pt idx="2541">
                  <c:v>0.3176249999999789</c:v>
                </c:pt>
                <c:pt idx="2542">
                  <c:v>0.31774999999997888</c:v>
                </c:pt>
                <c:pt idx="2543">
                  <c:v>0.31787499999997887</c:v>
                </c:pt>
                <c:pt idx="2544">
                  <c:v>0.31799999999997886</c:v>
                </c:pt>
                <c:pt idx="2545">
                  <c:v>0.31812499999997884</c:v>
                </c:pt>
                <c:pt idx="2546">
                  <c:v>0.31824999999997883</c:v>
                </c:pt>
                <c:pt idx="2547">
                  <c:v>0.31837499999997881</c:v>
                </c:pt>
                <c:pt idx="2548">
                  <c:v>0.3184999999999788</c:v>
                </c:pt>
                <c:pt idx="2549">
                  <c:v>0.31862499999997879</c:v>
                </c:pt>
                <c:pt idx="2550">
                  <c:v>0.31874999999997877</c:v>
                </c:pt>
                <c:pt idx="2551">
                  <c:v>0.31887499999997876</c:v>
                </c:pt>
                <c:pt idx="2552">
                  <c:v>0.31899999999997875</c:v>
                </c:pt>
                <c:pt idx="2553">
                  <c:v>0.31912499999997873</c:v>
                </c:pt>
                <c:pt idx="2554">
                  <c:v>0.31924999999997872</c:v>
                </c:pt>
                <c:pt idx="2555">
                  <c:v>0.3193749999999787</c:v>
                </c:pt>
                <c:pt idx="2556">
                  <c:v>0.31949999999997869</c:v>
                </c:pt>
                <c:pt idx="2557">
                  <c:v>0.31962499999997868</c:v>
                </c:pt>
                <c:pt idx="2558">
                  <c:v>0.31974999999997866</c:v>
                </c:pt>
                <c:pt idx="2559">
                  <c:v>0.31987499999997865</c:v>
                </c:pt>
                <c:pt idx="2560">
                  <c:v>0.31999999999997863</c:v>
                </c:pt>
                <c:pt idx="2561">
                  <c:v>0.32012499999997862</c:v>
                </c:pt>
                <c:pt idx="2562">
                  <c:v>0.32024999999997861</c:v>
                </c:pt>
                <c:pt idx="2563">
                  <c:v>0.32037499999997859</c:v>
                </c:pt>
                <c:pt idx="2564">
                  <c:v>0.32049999999997858</c:v>
                </c:pt>
                <c:pt idx="2565">
                  <c:v>0.32062499999997857</c:v>
                </c:pt>
                <c:pt idx="2566">
                  <c:v>0.32074999999997855</c:v>
                </c:pt>
                <c:pt idx="2567">
                  <c:v>0.32087499999997854</c:v>
                </c:pt>
                <c:pt idx="2568">
                  <c:v>0.32099999999997852</c:v>
                </c:pt>
                <c:pt idx="2569">
                  <c:v>0.32112499999997851</c:v>
                </c:pt>
                <c:pt idx="2570">
                  <c:v>0.3212499999999785</c:v>
                </c:pt>
                <c:pt idx="2571">
                  <c:v>0.32137499999997848</c:v>
                </c:pt>
                <c:pt idx="2572">
                  <c:v>0.32149999999997847</c:v>
                </c:pt>
                <c:pt idx="2573">
                  <c:v>0.32162499999997846</c:v>
                </c:pt>
                <c:pt idx="2574">
                  <c:v>0.32174999999997844</c:v>
                </c:pt>
                <c:pt idx="2575">
                  <c:v>0.32187499999997843</c:v>
                </c:pt>
                <c:pt idx="2576">
                  <c:v>0.32199999999997841</c:v>
                </c:pt>
                <c:pt idx="2577">
                  <c:v>0.3221249999999784</c:v>
                </c:pt>
                <c:pt idx="2578">
                  <c:v>0.32224999999997839</c:v>
                </c:pt>
                <c:pt idx="2579">
                  <c:v>0.32237499999997837</c:v>
                </c:pt>
                <c:pt idx="2580">
                  <c:v>0.32249999999997836</c:v>
                </c:pt>
                <c:pt idx="2581">
                  <c:v>0.32262499999997835</c:v>
                </c:pt>
                <c:pt idx="2582">
                  <c:v>0.32274999999997833</c:v>
                </c:pt>
                <c:pt idx="2583">
                  <c:v>0.32287499999997832</c:v>
                </c:pt>
                <c:pt idx="2584">
                  <c:v>0.3229999999999783</c:v>
                </c:pt>
                <c:pt idx="2585">
                  <c:v>0.32312499999997829</c:v>
                </c:pt>
                <c:pt idx="2586">
                  <c:v>0.32324999999997828</c:v>
                </c:pt>
                <c:pt idx="2587">
                  <c:v>0.32337499999997826</c:v>
                </c:pt>
                <c:pt idx="2588">
                  <c:v>0.32349999999997825</c:v>
                </c:pt>
                <c:pt idx="2589">
                  <c:v>0.32362499999997824</c:v>
                </c:pt>
                <c:pt idx="2590">
                  <c:v>0.32374999999997822</c:v>
                </c:pt>
                <c:pt idx="2591">
                  <c:v>0.32387499999997821</c:v>
                </c:pt>
                <c:pt idx="2592">
                  <c:v>0.32399999999997819</c:v>
                </c:pt>
                <c:pt idx="2593">
                  <c:v>0.32412499999997818</c:v>
                </c:pt>
                <c:pt idx="2594">
                  <c:v>0.32424999999997817</c:v>
                </c:pt>
                <c:pt idx="2595">
                  <c:v>0.32437499999997815</c:v>
                </c:pt>
                <c:pt idx="2596">
                  <c:v>0.32449999999997814</c:v>
                </c:pt>
                <c:pt idx="2597">
                  <c:v>0.32462499999997813</c:v>
                </c:pt>
                <c:pt idx="2598">
                  <c:v>0.32474999999997811</c:v>
                </c:pt>
                <c:pt idx="2599">
                  <c:v>0.3248749999999781</c:v>
                </c:pt>
                <c:pt idx="2600">
                  <c:v>0.32499999999997808</c:v>
                </c:pt>
                <c:pt idx="2601">
                  <c:v>0.32512499999997807</c:v>
                </c:pt>
                <c:pt idx="2602">
                  <c:v>0.32524999999997806</c:v>
                </c:pt>
                <c:pt idx="2603">
                  <c:v>0.32537499999997804</c:v>
                </c:pt>
                <c:pt idx="2604">
                  <c:v>0.32549999999997803</c:v>
                </c:pt>
                <c:pt idx="2605">
                  <c:v>0.32562499999997802</c:v>
                </c:pt>
                <c:pt idx="2606">
                  <c:v>0.325749999999978</c:v>
                </c:pt>
                <c:pt idx="2607">
                  <c:v>0.32587499999997799</c:v>
                </c:pt>
                <c:pt idx="2608">
                  <c:v>0.32599999999997797</c:v>
                </c:pt>
                <c:pt idx="2609">
                  <c:v>0.32612499999997796</c:v>
                </c:pt>
                <c:pt idx="2610">
                  <c:v>0.32624999999997795</c:v>
                </c:pt>
                <c:pt idx="2611">
                  <c:v>0.32637499999997793</c:v>
                </c:pt>
                <c:pt idx="2612">
                  <c:v>0.32649999999997792</c:v>
                </c:pt>
                <c:pt idx="2613">
                  <c:v>0.32662499999997791</c:v>
                </c:pt>
                <c:pt idx="2614">
                  <c:v>0.32674999999997789</c:v>
                </c:pt>
                <c:pt idx="2615">
                  <c:v>0.32687499999997788</c:v>
                </c:pt>
                <c:pt idx="2616">
                  <c:v>0.32699999999997786</c:v>
                </c:pt>
                <c:pt idx="2617">
                  <c:v>0.32712499999997785</c:v>
                </c:pt>
                <c:pt idx="2618">
                  <c:v>0.32724999999997784</c:v>
                </c:pt>
                <c:pt idx="2619">
                  <c:v>0.32737499999997782</c:v>
                </c:pt>
                <c:pt idx="2620">
                  <c:v>0.32749999999997781</c:v>
                </c:pt>
                <c:pt idx="2621">
                  <c:v>0.3276249999999778</c:v>
                </c:pt>
                <c:pt idx="2622">
                  <c:v>0.32774999999997778</c:v>
                </c:pt>
                <c:pt idx="2623">
                  <c:v>0.32787499999997777</c:v>
                </c:pt>
                <c:pt idx="2624">
                  <c:v>0.32799999999997775</c:v>
                </c:pt>
                <c:pt idx="2625">
                  <c:v>0.32812499999997774</c:v>
                </c:pt>
                <c:pt idx="2626">
                  <c:v>0.32824999999997773</c:v>
                </c:pt>
                <c:pt idx="2627">
                  <c:v>0.32837499999997771</c:v>
                </c:pt>
                <c:pt idx="2628">
                  <c:v>0.3284999999999777</c:v>
                </c:pt>
                <c:pt idx="2629">
                  <c:v>0.32862499999997768</c:v>
                </c:pt>
                <c:pt idx="2630">
                  <c:v>0.32874999999997767</c:v>
                </c:pt>
                <c:pt idx="2631">
                  <c:v>0.32887499999997766</c:v>
                </c:pt>
                <c:pt idx="2632">
                  <c:v>0.32899999999997764</c:v>
                </c:pt>
                <c:pt idx="2633">
                  <c:v>0.32912499999997763</c:v>
                </c:pt>
                <c:pt idx="2634">
                  <c:v>0.32924999999997762</c:v>
                </c:pt>
                <c:pt idx="2635">
                  <c:v>0.3293749999999776</c:v>
                </c:pt>
                <c:pt idx="2636">
                  <c:v>0.32949999999997759</c:v>
                </c:pt>
                <c:pt idx="2637">
                  <c:v>0.32962499999997757</c:v>
                </c:pt>
                <c:pt idx="2638">
                  <c:v>0.32974999999997756</c:v>
                </c:pt>
                <c:pt idx="2639">
                  <c:v>0.32987499999997755</c:v>
                </c:pt>
                <c:pt idx="2640">
                  <c:v>0.32999999999997753</c:v>
                </c:pt>
                <c:pt idx="2641">
                  <c:v>0.33012499999997752</c:v>
                </c:pt>
                <c:pt idx="2642">
                  <c:v>0.33024999999997751</c:v>
                </c:pt>
                <c:pt idx="2643">
                  <c:v>0.33037499999997749</c:v>
                </c:pt>
                <c:pt idx="2644">
                  <c:v>0.33049999999997748</c:v>
                </c:pt>
                <c:pt idx="2645">
                  <c:v>0.33062499999997746</c:v>
                </c:pt>
                <c:pt idx="2646">
                  <c:v>0.33074999999997745</c:v>
                </c:pt>
                <c:pt idx="2647">
                  <c:v>0.33087499999997744</c:v>
                </c:pt>
                <c:pt idx="2648">
                  <c:v>0.33099999999997742</c:v>
                </c:pt>
                <c:pt idx="2649">
                  <c:v>0.33112499999997741</c:v>
                </c:pt>
                <c:pt idx="2650">
                  <c:v>0.3312499999999774</c:v>
                </c:pt>
                <c:pt idx="2651">
                  <c:v>0.33137499999997738</c:v>
                </c:pt>
                <c:pt idx="2652">
                  <c:v>0.33149999999997737</c:v>
                </c:pt>
                <c:pt idx="2653">
                  <c:v>0.33162499999997735</c:v>
                </c:pt>
                <c:pt idx="2654">
                  <c:v>0.33174999999997734</c:v>
                </c:pt>
                <c:pt idx="2655">
                  <c:v>0.33187499999997733</c:v>
                </c:pt>
                <c:pt idx="2656">
                  <c:v>0.33199999999997731</c:v>
                </c:pt>
                <c:pt idx="2657">
                  <c:v>0.3321249999999773</c:v>
                </c:pt>
                <c:pt idx="2658">
                  <c:v>0.33224999999997729</c:v>
                </c:pt>
                <c:pt idx="2659">
                  <c:v>0.33237499999997727</c:v>
                </c:pt>
                <c:pt idx="2660">
                  <c:v>0.33249999999997726</c:v>
                </c:pt>
                <c:pt idx="2661">
                  <c:v>0.33262499999997724</c:v>
                </c:pt>
                <c:pt idx="2662">
                  <c:v>0.33274999999997723</c:v>
                </c:pt>
                <c:pt idx="2663">
                  <c:v>0.33287499999997722</c:v>
                </c:pt>
                <c:pt idx="2664">
                  <c:v>0.3329999999999772</c:v>
                </c:pt>
                <c:pt idx="2665">
                  <c:v>0.33312499999997719</c:v>
                </c:pt>
                <c:pt idx="2666">
                  <c:v>0.33324999999997718</c:v>
                </c:pt>
                <c:pt idx="2667">
                  <c:v>0.33337499999997716</c:v>
                </c:pt>
                <c:pt idx="2668">
                  <c:v>0.33349999999997715</c:v>
                </c:pt>
                <c:pt idx="2669">
                  <c:v>0.33362499999997713</c:v>
                </c:pt>
                <c:pt idx="2670">
                  <c:v>0.33374999999997712</c:v>
                </c:pt>
                <c:pt idx="2671">
                  <c:v>0.33387499999997711</c:v>
                </c:pt>
                <c:pt idx="2672">
                  <c:v>0.33399999999997709</c:v>
                </c:pt>
                <c:pt idx="2673">
                  <c:v>0.33412499999997708</c:v>
                </c:pt>
                <c:pt idx="2674">
                  <c:v>0.33424999999997707</c:v>
                </c:pt>
                <c:pt idx="2675">
                  <c:v>0.33437499999997705</c:v>
                </c:pt>
                <c:pt idx="2676">
                  <c:v>0.33449999999997704</c:v>
                </c:pt>
                <c:pt idx="2677">
                  <c:v>0.33462499999997702</c:v>
                </c:pt>
                <c:pt idx="2678">
                  <c:v>0.33474999999997701</c:v>
                </c:pt>
                <c:pt idx="2679">
                  <c:v>0.334874999999977</c:v>
                </c:pt>
                <c:pt idx="2680">
                  <c:v>0.33499999999997698</c:v>
                </c:pt>
                <c:pt idx="2681">
                  <c:v>0.33512499999997697</c:v>
                </c:pt>
                <c:pt idx="2682">
                  <c:v>0.33524999999997696</c:v>
                </c:pt>
                <c:pt idx="2683">
                  <c:v>0.33537499999997694</c:v>
                </c:pt>
                <c:pt idx="2684">
                  <c:v>0.33549999999997693</c:v>
                </c:pt>
                <c:pt idx="2685">
                  <c:v>0.33562499999997691</c:v>
                </c:pt>
                <c:pt idx="2686">
                  <c:v>0.3357499999999769</c:v>
                </c:pt>
                <c:pt idx="2687">
                  <c:v>0.33587499999997689</c:v>
                </c:pt>
                <c:pt idx="2688">
                  <c:v>0.33599999999997687</c:v>
                </c:pt>
                <c:pt idx="2689">
                  <c:v>0.33612499999997686</c:v>
                </c:pt>
                <c:pt idx="2690">
                  <c:v>0.33624999999997685</c:v>
                </c:pt>
                <c:pt idx="2691">
                  <c:v>0.33637499999997683</c:v>
                </c:pt>
                <c:pt idx="2692">
                  <c:v>0.33649999999997682</c:v>
                </c:pt>
                <c:pt idx="2693">
                  <c:v>0.3366249999999768</c:v>
                </c:pt>
                <c:pt idx="2694">
                  <c:v>0.33674999999997679</c:v>
                </c:pt>
                <c:pt idx="2695">
                  <c:v>0.33687499999997678</c:v>
                </c:pt>
                <c:pt idx="2696">
                  <c:v>0.33699999999997676</c:v>
                </c:pt>
                <c:pt idx="2697">
                  <c:v>0.33712499999997675</c:v>
                </c:pt>
                <c:pt idx="2698">
                  <c:v>0.33724999999997674</c:v>
                </c:pt>
                <c:pt idx="2699">
                  <c:v>0.33737499999997672</c:v>
                </c:pt>
                <c:pt idx="2700">
                  <c:v>0.33749999999997671</c:v>
                </c:pt>
                <c:pt idx="2701">
                  <c:v>0.33762499999997669</c:v>
                </c:pt>
                <c:pt idx="2702">
                  <c:v>0.33774999999997668</c:v>
                </c:pt>
                <c:pt idx="2703">
                  <c:v>0.33787499999997667</c:v>
                </c:pt>
                <c:pt idx="2704">
                  <c:v>0.33799999999997665</c:v>
                </c:pt>
                <c:pt idx="2705">
                  <c:v>0.33812499999997664</c:v>
                </c:pt>
                <c:pt idx="2706">
                  <c:v>0.33824999999997662</c:v>
                </c:pt>
                <c:pt idx="2707">
                  <c:v>0.33837499999997661</c:v>
                </c:pt>
                <c:pt idx="2708">
                  <c:v>0.3384999999999766</c:v>
                </c:pt>
                <c:pt idx="2709">
                  <c:v>0.33862499999997658</c:v>
                </c:pt>
                <c:pt idx="2710">
                  <c:v>0.33874999999997657</c:v>
                </c:pt>
                <c:pt idx="2711">
                  <c:v>0.33887499999997656</c:v>
                </c:pt>
                <c:pt idx="2712">
                  <c:v>0.33899999999997654</c:v>
                </c:pt>
                <c:pt idx="2713">
                  <c:v>0.33912499999997653</c:v>
                </c:pt>
                <c:pt idx="2714">
                  <c:v>0.33924999999997651</c:v>
                </c:pt>
                <c:pt idx="2715">
                  <c:v>0.3393749999999765</c:v>
                </c:pt>
                <c:pt idx="2716">
                  <c:v>0.33949999999997649</c:v>
                </c:pt>
                <c:pt idx="2717">
                  <c:v>0.33962499999997647</c:v>
                </c:pt>
                <c:pt idx="2718">
                  <c:v>0.33974999999997646</c:v>
                </c:pt>
                <c:pt idx="2719">
                  <c:v>0.33987499999997645</c:v>
                </c:pt>
                <c:pt idx="2720">
                  <c:v>0.33999999999997643</c:v>
                </c:pt>
                <c:pt idx="2721">
                  <c:v>0.34012499999997642</c:v>
                </c:pt>
                <c:pt idx="2722">
                  <c:v>0.3402499999999764</c:v>
                </c:pt>
                <c:pt idx="2723">
                  <c:v>0.34037499999997639</c:v>
                </c:pt>
                <c:pt idx="2724">
                  <c:v>0.34049999999997638</c:v>
                </c:pt>
                <c:pt idx="2725">
                  <c:v>0.34062499999997636</c:v>
                </c:pt>
                <c:pt idx="2726">
                  <c:v>0.34074999999997635</c:v>
                </c:pt>
                <c:pt idx="2727">
                  <c:v>0.34087499999997634</c:v>
                </c:pt>
                <c:pt idx="2728">
                  <c:v>0.34099999999997632</c:v>
                </c:pt>
                <c:pt idx="2729">
                  <c:v>0.34112499999997631</c:v>
                </c:pt>
                <c:pt idx="2730">
                  <c:v>0.34124999999997629</c:v>
                </c:pt>
                <c:pt idx="2731">
                  <c:v>0.34137499999997628</c:v>
                </c:pt>
                <c:pt idx="2732">
                  <c:v>0.34149999999997627</c:v>
                </c:pt>
                <c:pt idx="2733">
                  <c:v>0.34162499999997625</c:v>
                </c:pt>
                <c:pt idx="2734">
                  <c:v>0.34174999999997624</c:v>
                </c:pt>
                <c:pt idx="2735">
                  <c:v>0.34187499999997623</c:v>
                </c:pt>
                <c:pt idx="2736">
                  <c:v>0.34199999999997621</c:v>
                </c:pt>
                <c:pt idx="2737">
                  <c:v>0.3421249999999762</c:v>
                </c:pt>
                <c:pt idx="2738">
                  <c:v>0.34224999999997618</c:v>
                </c:pt>
                <c:pt idx="2739">
                  <c:v>0.34237499999997617</c:v>
                </c:pt>
                <c:pt idx="2740">
                  <c:v>0.34249999999997616</c:v>
                </c:pt>
                <c:pt idx="2741">
                  <c:v>0.34262499999997614</c:v>
                </c:pt>
                <c:pt idx="2742">
                  <c:v>0.34274999999997613</c:v>
                </c:pt>
                <c:pt idx="2743">
                  <c:v>0.34287499999997612</c:v>
                </c:pt>
                <c:pt idx="2744">
                  <c:v>0.3429999999999761</c:v>
                </c:pt>
                <c:pt idx="2745">
                  <c:v>0.34312499999997609</c:v>
                </c:pt>
                <c:pt idx="2746">
                  <c:v>0.34324999999997607</c:v>
                </c:pt>
                <c:pt idx="2747">
                  <c:v>0.34337499999997606</c:v>
                </c:pt>
                <c:pt idx="2748">
                  <c:v>0.34349999999997605</c:v>
                </c:pt>
                <c:pt idx="2749">
                  <c:v>0.34362499999997603</c:v>
                </c:pt>
                <c:pt idx="2750">
                  <c:v>0.34374999999997602</c:v>
                </c:pt>
                <c:pt idx="2751">
                  <c:v>0.34387499999997601</c:v>
                </c:pt>
                <c:pt idx="2752">
                  <c:v>0.34399999999997599</c:v>
                </c:pt>
                <c:pt idx="2753">
                  <c:v>0.34412499999997598</c:v>
                </c:pt>
                <c:pt idx="2754">
                  <c:v>0.34424999999997596</c:v>
                </c:pt>
                <c:pt idx="2755">
                  <c:v>0.34437499999997595</c:v>
                </c:pt>
                <c:pt idx="2756">
                  <c:v>0.34449999999997594</c:v>
                </c:pt>
                <c:pt idx="2757">
                  <c:v>0.34462499999997592</c:v>
                </c:pt>
                <c:pt idx="2758">
                  <c:v>0.34474999999997591</c:v>
                </c:pt>
                <c:pt idx="2759">
                  <c:v>0.3448749999999759</c:v>
                </c:pt>
                <c:pt idx="2760">
                  <c:v>0.34499999999997588</c:v>
                </c:pt>
                <c:pt idx="2761">
                  <c:v>0.34512499999997587</c:v>
                </c:pt>
                <c:pt idx="2762">
                  <c:v>0.34524999999997585</c:v>
                </c:pt>
                <c:pt idx="2763">
                  <c:v>0.34537499999997584</c:v>
                </c:pt>
                <c:pt idx="2764">
                  <c:v>0.34549999999997583</c:v>
                </c:pt>
                <c:pt idx="2765">
                  <c:v>0.34562499999997581</c:v>
                </c:pt>
                <c:pt idx="2766">
                  <c:v>0.3457499999999758</c:v>
                </c:pt>
                <c:pt idx="2767">
                  <c:v>0.34587499999997579</c:v>
                </c:pt>
                <c:pt idx="2768">
                  <c:v>0.34599999999997577</c:v>
                </c:pt>
                <c:pt idx="2769">
                  <c:v>0.34612499999997576</c:v>
                </c:pt>
                <c:pt idx="2770">
                  <c:v>0.34624999999997574</c:v>
                </c:pt>
                <c:pt idx="2771">
                  <c:v>0.34637499999997573</c:v>
                </c:pt>
                <c:pt idx="2772">
                  <c:v>0.34649999999997572</c:v>
                </c:pt>
                <c:pt idx="2773">
                  <c:v>0.3466249999999757</c:v>
                </c:pt>
                <c:pt idx="2774">
                  <c:v>0.34674999999997569</c:v>
                </c:pt>
                <c:pt idx="2775">
                  <c:v>0.34687499999997568</c:v>
                </c:pt>
                <c:pt idx="2776">
                  <c:v>0.34699999999997566</c:v>
                </c:pt>
                <c:pt idx="2777">
                  <c:v>0.34712499999997565</c:v>
                </c:pt>
                <c:pt idx="2778">
                  <c:v>0.34724999999997563</c:v>
                </c:pt>
                <c:pt idx="2779">
                  <c:v>0.34737499999997562</c:v>
                </c:pt>
                <c:pt idx="2780">
                  <c:v>0.34749999999997561</c:v>
                </c:pt>
                <c:pt idx="2781">
                  <c:v>0.34762499999997559</c:v>
                </c:pt>
                <c:pt idx="2782">
                  <c:v>0.34774999999997558</c:v>
                </c:pt>
                <c:pt idx="2783">
                  <c:v>0.34787499999997556</c:v>
                </c:pt>
                <c:pt idx="2784">
                  <c:v>0.34799999999997555</c:v>
                </c:pt>
                <c:pt idx="2785">
                  <c:v>0.34812499999997554</c:v>
                </c:pt>
                <c:pt idx="2786">
                  <c:v>0.34824999999997552</c:v>
                </c:pt>
                <c:pt idx="2787">
                  <c:v>0.34837499999997551</c:v>
                </c:pt>
                <c:pt idx="2788">
                  <c:v>0.3484999999999755</c:v>
                </c:pt>
                <c:pt idx="2789">
                  <c:v>0.34862499999997548</c:v>
                </c:pt>
                <c:pt idx="2790">
                  <c:v>0.34874999999997547</c:v>
                </c:pt>
                <c:pt idx="2791">
                  <c:v>0.34887499999997545</c:v>
                </c:pt>
                <c:pt idx="2792">
                  <c:v>0.34899999999997544</c:v>
                </c:pt>
                <c:pt idx="2793">
                  <c:v>0.34912499999997543</c:v>
                </c:pt>
                <c:pt idx="2794">
                  <c:v>0.34924999999997541</c:v>
                </c:pt>
                <c:pt idx="2795">
                  <c:v>0.3493749999999754</c:v>
                </c:pt>
                <c:pt idx="2796">
                  <c:v>0.34949999999997539</c:v>
                </c:pt>
                <c:pt idx="2797">
                  <c:v>0.34962499999997537</c:v>
                </c:pt>
                <c:pt idx="2798">
                  <c:v>0.34974999999997536</c:v>
                </c:pt>
                <c:pt idx="2799">
                  <c:v>0.34987499999997534</c:v>
                </c:pt>
                <c:pt idx="2800">
                  <c:v>0.34999999999997533</c:v>
                </c:pt>
                <c:pt idx="2801">
                  <c:v>0.35012499999997532</c:v>
                </c:pt>
                <c:pt idx="2802">
                  <c:v>0.3502499999999753</c:v>
                </c:pt>
                <c:pt idx="2803">
                  <c:v>0.35037499999997529</c:v>
                </c:pt>
                <c:pt idx="2804">
                  <c:v>0.35049999999997528</c:v>
                </c:pt>
                <c:pt idx="2805">
                  <c:v>0.35062499999997526</c:v>
                </c:pt>
                <c:pt idx="2806">
                  <c:v>0.35074999999997525</c:v>
                </c:pt>
                <c:pt idx="2807">
                  <c:v>0.35087499999997523</c:v>
                </c:pt>
                <c:pt idx="2808">
                  <c:v>0.35099999999997522</c:v>
                </c:pt>
                <c:pt idx="2809">
                  <c:v>0.35112499999997521</c:v>
                </c:pt>
                <c:pt idx="2810">
                  <c:v>0.35124999999997519</c:v>
                </c:pt>
                <c:pt idx="2811">
                  <c:v>0.35137499999997518</c:v>
                </c:pt>
                <c:pt idx="2812">
                  <c:v>0.35149999999997517</c:v>
                </c:pt>
                <c:pt idx="2813">
                  <c:v>0.35162499999997515</c:v>
                </c:pt>
                <c:pt idx="2814">
                  <c:v>0.35174999999997514</c:v>
                </c:pt>
                <c:pt idx="2815">
                  <c:v>0.35187499999997512</c:v>
                </c:pt>
                <c:pt idx="2816">
                  <c:v>0.35199999999997511</c:v>
                </c:pt>
                <c:pt idx="2817">
                  <c:v>0.3521249999999751</c:v>
                </c:pt>
                <c:pt idx="2818">
                  <c:v>0.35224999999997508</c:v>
                </c:pt>
                <c:pt idx="2819">
                  <c:v>0.35237499999997507</c:v>
                </c:pt>
                <c:pt idx="2820">
                  <c:v>0.35249999999997506</c:v>
                </c:pt>
                <c:pt idx="2821">
                  <c:v>0.35262499999997504</c:v>
                </c:pt>
                <c:pt idx="2822">
                  <c:v>0.35274999999997503</c:v>
                </c:pt>
                <c:pt idx="2823">
                  <c:v>0.35287499999997501</c:v>
                </c:pt>
                <c:pt idx="2824">
                  <c:v>0.352999999999975</c:v>
                </c:pt>
                <c:pt idx="2825">
                  <c:v>0.35312499999997499</c:v>
                </c:pt>
                <c:pt idx="2826">
                  <c:v>0.35324999999997497</c:v>
                </c:pt>
                <c:pt idx="2827">
                  <c:v>0.35337499999997496</c:v>
                </c:pt>
                <c:pt idx="2828">
                  <c:v>0.35349999999997495</c:v>
                </c:pt>
                <c:pt idx="2829">
                  <c:v>0.35362499999997493</c:v>
                </c:pt>
                <c:pt idx="2830">
                  <c:v>0.35374999999997492</c:v>
                </c:pt>
                <c:pt idx="2831">
                  <c:v>0.3538749999999749</c:v>
                </c:pt>
                <c:pt idx="2832">
                  <c:v>0.35399999999997489</c:v>
                </c:pt>
                <c:pt idx="2833">
                  <c:v>0.35412499999997488</c:v>
                </c:pt>
                <c:pt idx="2834">
                  <c:v>0.35424999999997486</c:v>
                </c:pt>
                <c:pt idx="2835">
                  <c:v>0.35437499999997485</c:v>
                </c:pt>
                <c:pt idx="2836">
                  <c:v>0.35449999999997484</c:v>
                </c:pt>
                <c:pt idx="2837">
                  <c:v>0.35462499999997482</c:v>
                </c:pt>
                <c:pt idx="2838">
                  <c:v>0.35474999999997481</c:v>
                </c:pt>
                <c:pt idx="2839">
                  <c:v>0.35487499999997479</c:v>
                </c:pt>
                <c:pt idx="2840">
                  <c:v>0.35499999999997478</c:v>
                </c:pt>
                <c:pt idx="2841">
                  <c:v>0.35512499999997477</c:v>
                </c:pt>
                <c:pt idx="2842">
                  <c:v>0.35524999999997475</c:v>
                </c:pt>
                <c:pt idx="2843">
                  <c:v>0.35537499999997474</c:v>
                </c:pt>
                <c:pt idx="2844">
                  <c:v>0.35549999999997473</c:v>
                </c:pt>
                <c:pt idx="2845">
                  <c:v>0.35562499999997471</c:v>
                </c:pt>
                <c:pt idx="2846">
                  <c:v>0.3557499999999747</c:v>
                </c:pt>
                <c:pt idx="2847">
                  <c:v>0.35587499999997468</c:v>
                </c:pt>
                <c:pt idx="2848">
                  <c:v>0.35599999999997467</c:v>
                </c:pt>
                <c:pt idx="2849">
                  <c:v>0.35612499999997466</c:v>
                </c:pt>
                <c:pt idx="2850">
                  <c:v>0.35624999999997464</c:v>
                </c:pt>
                <c:pt idx="2851">
                  <c:v>0.35637499999997463</c:v>
                </c:pt>
                <c:pt idx="2852">
                  <c:v>0.35649999999997461</c:v>
                </c:pt>
                <c:pt idx="2853">
                  <c:v>0.3566249999999746</c:v>
                </c:pt>
                <c:pt idx="2854">
                  <c:v>0.35674999999997459</c:v>
                </c:pt>
                <c:pt idx="2855">
                  <c:v>0.35687499999997457</c:v>
                </c:pt>
                <c:pt idx="2856">
                  <c:v>0.35699999999997456</c:v>
                </c:pt>
                <c:pt idx="2857">
                  <c:v>0.35712499999997455</c:v>
                </c:pt>
                <c:pt idx="2858">
                  <c:v>0.35724999999997453</c:v>
                </c:pt>
                <c:pt idx="2859">
                  <c:v>0.35737499999997452</c:v>
                </c:pt>
                <c:pt idx="2860">
                  <c:v>0.3574999999999745</c:v>
                </c:pt>
                <c:pt idx="2861">
                  <c:v>0.35762499999997449</c:v>
                </c:pt>
                <c:pt idx="2862">
                  <c:v>0.35774999999997448</c:v>
                </c:pt>
                <c:pt idx="2863">
                  <c:v>0.35787499999997446</c:v>
                </c:pt>
                <c:pt idx="2864">
                  <c:v>0.35799999999997445</c:v>
                </c:pt>
                <c:pt idx="2865">
                  <c:v>0.35812499999997444</c:v>
                </c:pt>
                <c:pt idx="2866">
                  <c:v>0.35824999999997442</c:v>
                </c:pt>
                <c:pt idx="2867">
                  <c:v>0.35837499999997441</c:v>
                </c:pt>
                <c:pt idx="2868">
                  <c:v>0.35849999999997439</c:v>
                </c:pt>
                <c:pt idx="2869">
                  <c:v>0.35862499999997438</c:v>
                </c:pt>
                <c:pt idx="2870">
                  <c:v>0.35874999999997437</c:v>
                </c:pt>
                <c:pt idx="2871">
                  <c:v>0.35887499999997435</c:v>
                </c:pt>
                <c:pt idx="2872">
                  <c:v>0.35899999999997434</c:v>
                </c:pt>
                <c:pt idx="2873">
                  <c:v>0.35912499999997433</c:v>
                </c:pt>
                <c:pt idx="2874">
                  <c:v>0.35924999999997431</c:v>
                </c:pt>
                <c:pt idx="2875">
                  <c:v>0.3593749999999743</c:v>
                </c:pt>
                <c:pt idx="2876">
                  <c:v>0.35949999999997428</c:v>
                </c:pt>
                <c:pt idx="2877">
                  <c:v>0.35962499999997427</c:v>
                </c:pt>
                <c:pt idx="2878">
                  <c:v>0.35974999999997426</c:v>
                </c:pt>
                <c:pt idx="2879">
                  <c:v>0.35987499999997424</c:v>
                </c:pt>
                <c:pt idx="2880">
                  <c:v>0.35999999999997423</c:v>
                </c:pt>
                <c:pt idx="2881">
                  <c:v>0.36012499999997422</c:v>
                </c:pt>
                <c:pt idx="2882">
                  <c:v>0.3602499999999742</c:v>
                </c:pt>
                <c:pt idx="2883">
                  <c:v>0.36037499999997419</c:v>
                </c:pt>
                <c:pt idx="2884">
                  <c:v>0.36049999999997417</c:v>
                </c:pt>
                <c:pt idx="2885">
                  <c:v>0.36062499999997416</c:v>
                </c:pt>
                <c:pt idx="2886">
                  <c:v>0.36074999999997415</c:v>
                </c:pt>
                <c:pt idx="2887">
                  <c:v>0.36087499999997413</c:v>
                </c:pt>
                <c:pt idx="2888">
                  <c:v>0.36099999999997412</c:v>
                </c:pt>
                <c:pt idx="2889">
                  <c:v>0.36112499999997411</c:v>
                </c:pt>
                <c:pt idx="2890">
                  <c:v>0.36124999999997409</c:v>
                </c:pt>
                <c:pt idx="2891">
                  <c:v>0.36137499999997408</c:v>
                </c:pt>
                <c:pt idx="2892">
                  <c:v>0.36149999999997406</c:v>
                </c:pt>
                <c:pt idx="2893">
                  <c:v>0.36162499999997405</c:v>
                </c:pt>
                <c:pt idx="2894">
                  <c:v>0.36174999999997404</c:v>
                </c:pt>
                <c:pt idx="2895">
                  <c:v>0.36187499999997402</c:v>
                </c:pt>
                <c:pt idx="2896">
                  <c:v>0.36199999999997401</c:v>
                </c:pt>
                <c:pt idx="2897">
                  <c:v>0.362124999999974</c:v>
                </c:pt>
                <c:pt idx="2898">
                  <c:v>0.36224999999997398</c:v>
                </c:pt>
                <c:pt idx="2899">
                  <c:v>0.36237499999997397</c:v>
                </c:pt>
                <c:pt idx="2900">
                  <c:v>0.36249999999997395</c:v>
                </c:pt>
                <c:pt idx="2901">
                  <c:v>0.36262499999997394</c:v>
                </c:pt>
                <c:pt idx="2902">
                  <c:v>0.36274999999997393</c:v>
                </c:pt>
                <c:pt idx="2903">
                  <c:v>0.36287499999997391</c:v>
                </c:pt>
                <c:pt idx="2904">
                  <c:v>0.3629999999999739</c:v>
                </c:pt>
                <c:pt idx="2905">
                  <c:v>0.36312499999997389</c:v>
                </c:pt>
                <c:pt idx="2906">
                  <c:v>0.36324999999997387</c:v>
                </c:pt>
                <c:pt idx="2907">
                  <c:v>0.36337499999997386</c:v>
                </c:pt>
                <c:pt idx="2908">
                  <c:v>0.36349999999997384</c:v>
                </c:pt>
                <c:pt idx="2909">
                  <c:v>0.36362499999997383</c:v>
                </c:pt>
              </c:numCache>
            </c:numRef>
          </c:xVal>
          <c:yVal>
            <c:numRef>
              <c:f>'PID Reaction'!$F$6:$F$2915</c:f>
              <c:numCache>
                <c:formatCode>0.00</c:formatCode>
                <c:ptCount val="2910"/>
                <c:pt idx="0">
                  <c:v>0</c:v>
                </c:pt>
                <c:pt idx="1">
                  <c:v>7.7945348392108992E-3</c:v>
                </c:pt>
                <c:pt idx="2">
                  <c:v>3.0790520909931521E-2</c:v>
                </c:pt>
                <c:pt idx="3">
                  <c:v>6.8210730680594772E-2</c:v>
                </c:pt>
                <c:pt idx="4">
                  <c:v>0.11927415485154538</c:v>
                </c:pt>
                <c:pt idx="5">
                  <c:v>0.18319644447433925</c:v>
                </c:pt>
                <c:pt idx="6">
                  <c:v>0.25919043683652027</c:v>
                </c:pt>
                <c:pt idx="7">
                  <c:v>0.34646676020433376</c:v>
                </c:pt>
                <c:pt idx="8">
                  <c:v>0.44423451247704249</c:v>
                </c:pt>
                <c:pt idx="9">
                  <c:v>0.55170200877276332</c:v>
                </c:pt>
                <c:pt idx="10">
                  <c:v>0.66807759293748281</c:v>
                </c:pt>
                <c:pt idx="11">
                  <c:v>0.79257050794656791</c:v>
                </c:pt>
                <c:pt idx="12">
                  <c:v>0.924391820152064</c:v>
                </c:pt>
                <c:pt idx="13">
                  <c:v>1.0627553923197091</c:v>
                </c:pt>
                <c:pt idx="14">
                  <c:v>1.2068789003972442</c:v>
                </c:pt>
                <c:pt idx="15">
                  <c:v>1.3559848889605468</c:v>
                </c:pt>
                <c:pt idx="16">
                  <c:v>1.5093018602966408</c:v>
                </c:pt>
                <c:pt idx="17">
                  <c:v>1.6660653921029178</c:v>
                </c:pt>
                <c:pt idx="18">
                  <c:v>1.8255192788102319</c:v>
                </c:pt>
                <c:pt idx="19">
                  <c:v>1.9869166915739938</c:v>
                </c:pt>
                <c:pt idx="20">
                  <c:v>2.149521352022131</c:v>
                </c:pt>
                <c:pt idx="21">
                  <c:v>2.3126087149019505</c:v>
                </c:pt>
                <c:pt idx="22">
                  <c:v>2.4754671548295564</c:v>
                </c:pt>
                <c:pt idx="23">
                  <c:v>2.6373991524155871</c:v>
                </c:pt>
                <c:pt idx="24">
                  <c:v>2.7977224751196679</c:v>
                </c:pt>
                <c:pt idx="25">
                  <c:v>2.9557713482730823</c:v>
                </c:pt>
                <c:pt idx="26">
                  <c:v>3.1108976118046905</c:v>
                </c:pt>
                <c:pt idx="27">
                  <c:v>3.2624718583090098</c:v>
                </c:pt>
                <c:pt idx="28">
                  <c:v>3.409884548207446</c:v>
                </c:pt>
                <c:pt idx="29">
                  <c:v>3.5525470978738687</c:v>
                </c:pt>
                <c:pt idx="30">
                  <c:v>3.6898929367237865</c:v>
                </c:pt>
                <c:pt idx="31">
                  <c:v>3.8213785294021485</c:v>
                </c:pt>
                <c:pt idx="32">
                  <c:v>3.9464843593481729</c:v>
                </c:pt>
                <c:pt idx="33">
                  <c:v>4.0647158701659123</c:v>
                </c:pt>
                <c:pt idx="34">
                  <c:v>4.175604361386994</c:v>
                </c:pt>
                <c:pt idx="35">
                  <c:v>4.2787078353758146</c:v>
                </c:pt>
                <c:pt idx="36">
                  <c:v>4.3736117922981377</c:v>
                </c:pt>
                <c:pt idx="37">
                  <c:v>4.4599299702503394</c:v>
                </c:pt>
                <c:pt idx="38">
                  <c:v>4.5373050278286762</c:v>
                </c:pt>
                <c:pt idx="39">
                  <c:v>4.6054091666052805</c:v>
                </c:pt>
                <c:pt idx="40">
                  <c:v>4.6639446911696476</c:v>
                </c:pt>
                <c:pt idx="41">
                  <c:v>4.7126445045910543</c:v>
                </c:pt>
                <c:pt idx="42">
                  <c:v>4.7512725373578446</c:v>
                </c:pt>
                <c:pt idx="43">
                  <c:v>4.7796241080536808</c:v>
                </c:pt>
                <c:pt idx="44">
                  <c:v>4.7975262142379895</c:v>
                </c:pt>
                <c:pt idx="45">
                  <c:v>4.8048377522076713</c:v>
                </c:pt>
                <c:pt idx="46">
                  <c:v>4.8014496645291125</c:v>
                </c:pt>
                <c:pt idx="47">
                  <c:v>4.7872850144430208</c:v>
                </c:pt>
                <c:pt idx="48">
                  <c:v>4.7622989864594052</c:v>
                </c:pt>
                <c:pt idx="49">
                  <c:v>4.7264788126753468</c:v>
                </c:pt>
                <c:pt idx="50">
                  <c:v>4.679843624563695</c:v>
                </c:pt>
                <c:pt idx="51">
                  <c:v>4.6224442301959217</c:v>
                </c:pt>
                <c:pt idx="52">
                  <c:v>4.5543628170766413</c:v>
                </c:pt>
                <c:pt idx="53">
                  <c:v>4.4757125809800389</c:v>
                </c:pt>
                <c:pt idx="54">
                  <c:v>4.3866372813894285</c:v>
                </c:pt>
                <c:pt idx="55">
                  <c:v>4.2873107243496333</c:v>
                </c:pt>
                <c:pt idx="56">
                  <c:v>4.1779361737474101</c:v>
                </c:pt>
                <c:pt idx="57">
                  <c:v>4.0587456922373457</c:v>
                </c:pt>
                <c:pt idx="58">
                  <c:v>3.9299994132288321</c:v>
                </c:pt>
                <c:pt idx="59">
                  <c:v>3.79198474554362</c:v>
                </c:pt>
                <c:pt idx="60">
                  <c:v>3.6450155125423902</c:v>
                </c:pt>
                <c:pt idx="61">
                  <c:v>3.4894310277024734</c:v>
                </c:pt>
                <c:pt idx="62">
                  <c:v>3.3255951088067182</c:v>
                </c:pt>
                <c:pt idx="63">
                  <c:v>3.1538950330751701</c:v>
                </c:pt>
                <c:pt idx="64">
                  <c:v>2.9747404357362957</c:v>
                </c:pt>
                <c:pt idx="65">
                  <c:v>2.7885621546924932</c:v>
                </c:pt>
                <c:pt idx="66">
                  <c:v>2.5958110240852266</c:v>
                </c:pt>
                <c:pt idx="67">
                  <c:v>2.3969566197079257</c:v>
                </c:pt>
                <c:pt idx="68">
                  <c:v>2.1924859593494919</c:v>
                </c:pt>
                <c:pt idx="69">
                  <c:v>1.982902161277412</c:v>
                </c:pt>
                <c:pt idx="70">
                  <c:v>1.7687230641869689</c:v>
                </c:pt>
                <c:pt idx="71">
                  <c:v>1.5504798120513612</c:v>
                </c:pt>
                <c:pt idx="72">
                  <c:v>1.3287154074066185</c:v>
                </c:pt>
                <c:pt idx="73">
                  <c:v>1.1039832366946605</c:v>
                </c:pt>
                <c:pt idx="74">
                  <c:v>0.87684557136755714</c:v>
                </c:pt>
                <c:pt idx="75">
                  <c:v>0.64787204852578484</c:v>
                </c:pt>
                <c:pt idx="76">
                  <c:v>0.41763813492278745</c:v>
                </c:pt>
                <c:pt idx="77">
                  <c:v>0.18672357821757743</c:v>
                </c:pt>
                <c:pt idx="78">
                  <c:v>-4.4289150604098243E-2</c:v>
                </c:pt>
                <c:pt idx="79">
                  <c:v>-0.27481641969101284</c:v>
                </c:pt>
                <c:pt idx="80">
                  <c:v>-0.5042749997032554</c:v>
                </c:pt>
                <c:pt idx="81">
                  <c:v>-0.73208362413039452</c:v>
                </c:pt>
                <c:pt idx="82">
                  <c:v>-0.95766454258008316</c:v>
                </c:pt>
                <c:pt idx="83">
                  <c:v>-1.18044506308014</c:v>
                </c:pt>
                <c:pt idx="84">
                  <c:v>-1.3998590794613381</c:v>
                </c:pt>
                <c:pt idx="85">
                  <c:v>-1.6153485799231349</c:v>
                </c:pt>
                <c:pt idx="86">
                  <c:v>-1.8263651329296287</c:v>
                </c:pt>
                <c:pt idx="87">
                  <c:v>-2.0323713466384663</c:v>
                </c:pt>
                <c:pt idx="88">
                  <c:v>-2.2328422981308704</c:v>
                </c:pt>
                <c:pt idx="89">
                  <c:v>-2.4272669287862758</c:v>
                </c:pt>
                <c:pt idx="90">
                  <c:v>-2.6151494022302</c:v>
                </c:pt>
                <c:pt idx="91">
                  <c:v>-2.7960104213782691</c:v>
                </c:pt>
                <c:pt idx="92">
                  <c:v>-2.9693885012032104</c:v>
                </c:pt>
                <c:pt idx="93">
                  <c:v>-3.1348411939641134</c:v>
                </c:pt>
                <c:pt idx="94">
                  <c:v>-3.2919462637585437</c:v>
                </c:pt>
                <c:pt idx="95">
                  <c:v>-3.4403028073876341</c:v>
                </c:pt>
                <c:pt idx="96">
                  <c:v>-3.5795323186617836</c:v>
                </c:pt>
                <c:pt idx="97">
                  <c:v>-3.7092796934196954</c:v>
                </c:pt>
                <c:pt idx="98">
                  <c:v>-3.8292141726857998</c:v>
                </c:pt>
                <c:pt idx="99">
                  <c:v>-3.9390302215502393</c:v>
                </c:pt>
                <c:pt idx="100">
                  <c:v>-4.0384483415210806</c:v>
                </c:pt>
                <c:pt idx="101">
                  <c:v>-4.1272158142699942</c:v>
                </c:pt>
                <c:pt idx="102">
                  <c:v>-4.2051073748694394</c:v>
                </c:pt>
                <c:pt idx="103">
                  <c:v>-4.2719258128016104</c:v>
                </c:pt>
                <c:pt idx="104">
                  <c:v>-4.3275024992058402</c:v>
                </c:pt>
                <c:pt idx="105">
                  <c:v>-4.3716978390218753</c:v>
                </c:pt>
                <c:pt idx="106">
                  <c:v>-4.4044016468806406</c:v>
                </c:pt>
                <c:pt idx="107">
                  <c:v>-4.4255334457913751</c:v>
                </c:pt>
                <c:pt idx="108">
                  <c:v>-4.4350426878739313</c:v>
                </c:pt>
                <c:pt idx="109">
                  <c:v>-4.432908896586734</c:v>
                </c:pt>
                <c:pt idx="110">
                  <c:v>-4.4191417301043909</c:v>
                </c:pt>
                <c:pt idx="111">
                  <c:v>-4.393780965703125</c:v>
                </c:pt>
                <c:pt idx="112">
                  <c:v>-4.3568964052170367</c:v>
                </c:pt>
                <c:pt idx="113">
                  <c:v>-4.3085877018326704</c:v>
                </c:pt>
                <c:pt idx="114">
                  <c:v>-4.2489841086934668</c:v>
                </c:pt>
                <c:pt idx="115">
                  <c:v>-4.1782441499883776</c:v>
                </c:pt>
                <c:pt idx="116">
                  <c:v>-4.0965552153999996</c:v>
                </c:pt>
                <c:pt idx="117">
                  <c:v>-4.0041330789864942</c:v>
                </c:pt>
                <c:pt idx="118">
                  <c:v>-3.9012213437674399</c:v>
                </c:pt>
                <c:pt idx="119">
                  <c:v>-3.7880908134768636</c:v>
                </c:pt>
                <c:pt idx="120">
                  <c:v>-3.6650387931353983</c:v>
                </c:pt>
                <c:pt idx="121">
                  <c:v>-3.5323883202785407</c:v>
                </c:pt>
                <c:pt idx="122">
                  <c:v>-3.3904873288578292</c:v>
                </c:pt>
                <c:pt idx="123">
                  <c:v>-3.2397077480065839</c:v>
                </c:pt>
                <c:pt idx="124">
                  <c:v>-3.0804445380309908</c:v>
                </c:pt>
                <c:pt idx="125">
                  <c:v>-2.9131146661502427</c:v>
                </c:pt>
                <c:pt idx="126">
                  <c:v>-2.7381560246659009</c:v>
                </c:pt>
                <c:pt idx="127">
                  <c:v>-2.5560262943901222</c:v>
                </c:pt>
                <c:pt idx="128">
                  <c:v>-2.3672017563044947</c:v>
                </c:pt>
                <c:pt idx="129">
                  <c:v>-2.172176054555699</c:v>
                </c:pt>
                <c:pt idx="130">
                  <c:v>-1.9714589140204317</c:v>
                </c:pt>
                <c:pt idx="131">
                  <c:v>-1.7655748157901054</c:v>
                </c:pt>
                <c:pt idx="132">
                  <c:v>-1.5550616340349426</c:v>
                </c:pt>
                <c:pt idx="133">
                  <c:v>-1.3404692378073917</c:v>
                </c:pt>
                <c:pt idx="134">
                  <c:v>-1.1223580614357227</c:v>
                </c:pt>
                <c:pt idx="135">
                  <c:v>-0.90129764724018646</c:v>
                </c:pt>
                <c:pt idx="136">
                  <c:v>-0.67786516437579158</c:v>
                </c:pt>
                <c:pt idx="137">
                  <c:v>-0.45264390766781898</c:v>
                </c:pt>
                <c:pt idx="138">
                  <c:v>-0.22622178035777643</c:v>
                </c:pt>
                <c:pt idx="139">
                  <c:v>8.1023528073165263E-4</c:v>
                </c:pt>
                <c:pt idx="140">
                  <c:v>0.22785961546535399</c:v>
                </c:pt>
                <c:pt idx="141">
                  <c:v>0.45433383655606152</c:v>
                </c:pt>
                <c:pt idx="142">
                  <c:v>0.6796419168115182</c:v>
                </c:pt>
                <c:pt idx="143">
                  <c:v>0.90319595422868848</c:v>
                </c:pt>
                <c:pt idx="144">
                  <c:v>1.1244126564538239</c:v>
                </c:pt>
                <c:pt idx="145">
                  <c:v>1.3427148587739439</c:v>
                </c:pt>
                <c:pt idx="146">
                  <c:v>1.5575330262291471</c:v>
                </c:pt>
                <c:pt idx="147">
                  <c:v>1.7683067359278126</c:v>
                </c:pt>
                <c:pt idx="148">
                  <c:v>1.9744861356982097</c:v>
                </c:pt>
                <c:pt idx="149">
                  <c:v>2.1755333752723054</c:v>
                </c:pt>
                <c:pt idx="150">
                  <c:v>2.3709240062689831</c:v>
                </c:pt>
                <c:pt idx="151">
                  <c:v>2.5601483473253643</c:v>
                </c:pt>
                <c:pt idx="152">
                  <c:v>2.7427128108161636</c:v>
                </c:pt>
                <c:pt idx="153">
                  <c:v>2.9181411877009755</c:v>
                </c:pt>
                <c:pt idx="154">
                  <c:v>3.0859758871486238</c:v>
                </c:pt>
                <c:pt idx="155">
                  <c:v>3.2457791277060482</c:v>
                </c:pt>
                <c:pt idx="156">
                  <c:v>3.3971340769049929</c:v>
                </c:pt>
                <c:pt idx="157">
                  <c:v>3.539645936334908</c:v>
                </c:pt>
                <c:pt idx="158">
                  <c:v>3.6729429693520776</c:v>
                </c:pt>
                <c:pt idx="159">
                  <c:v>3.7966774687449716</c:v>
                </c:pt>
                <c:pt idx="160">
                  <c:v>3.9105266618322836</c:v>
                </c:pt>
                <c:pt idx="161">
                  <c:v>4.0141935506331743</c:v>
                </c:pt>
                <c:pt idx="162">
                  <c:v>4.1074076849184715</c:v>
                </c:pt>
                <c:pt idx="163">
                  <c:v>4.1899258661268162</c:v>
                </c:pt>
                <c:pt idx="164">
                  <c:v>4.2615327803097216</c:v>
                </c:pt>
                <c:pt idx="165">
                  <c:v>4.3220415584545071</c:v>
                </c:pt>
                <c:pt idx="166">
                  <c:v>4.3712942627236577</c:v>
                </c:pt>
                <c:pt idx="167">
                  <c:v>4.4091622973419806</c:v>
                </c:pt>
                <c:pt idx="168">
                  <c:v>4.4355467430593851</c:v>
                </c:pt>
                <c:pt idx="169">
                  <c:v>4.4503786143165778</c:v>
                </c:pt>
                <c:pt idx="170">
                  <c:v>4.453619038441988</c:v>
                </c:pt>
                <c:pt idx="171">
                  <c:v>4.4452593564119764</c:v>
                </c:pt>
                <c:pt idx="172">
                  <c:v>4.4253211449102929</c:v>
                </c:pt>
                <c:pt idx="173">
                  <c:v>4.3938561596283865</c:v>
                </c:pt>
                <c:pt idx="174">
                  <c:v>4.3509461999529542</c:v>
                </c:pt>
                <c:pt idx="175">
                  <c:v>4.296702895392448</c:v>
                </c:pt>
                <c:pt idx="176">
                  <c:v>4.2312674142978395</c:v>
                </c:pt>
                <c:pt idx="177">
                  <c:v>4.1548100956357779</c:v>
                </c:pt>
                <c:pt idx="178">
                  <c:v>4.0675300047726202</c:v>
                </c:pt>
                <c:pt idx="179">
                  <c:v>3.9696544144258903</c:v>
                </c:pt>
                <c:pt idx="180">
                  <c:v>3.8614382121348703</c:v>
                </c:pt>
                <c:pt idx="181">
                  <c:v>3.7431632357933196</c:v>
                </c:pt>
                <c:pt idx="182">
                  <c:v>3.6151375389750378</c:v>
                </c:pt>
                <c:pt idx="183">
                  <c:v>3.4776945879657264</c:v>
                </c:pt>
                <c:pt idx="184">
                  <c:v>3.3311923925927811</c:v>
                </c:pt>
                <c:pt idx="185">
                  <c:v>3.1760125731170303</c:v>
                </c:pt>
                <c:pt idx="186">
                  <c:v>3.0125593656171712</c:v>
                </c:pt>
                <c:pt idx="187">
                  <c:v>2.8412585684578668</c:v>
                </c:pt>
                <c:pt idx="188">
                  <c:v>2.662556432586078</c:v>
                </c:pt>
                <c:pt idx="189">
                  <c:v>2.4769184985465347</c:v>
                </c:pt>
                <c:pt idx="190">
                  <c:v>2.2848283832461558</c:v>
                </c:pt>
                <c:pt idx="191">
                  <c:v>2.0867865196281659</c:v>
                </c:pt>
                <c:pt idx="192">
                  <c:v>1.8833088525393393</c:v>
                </c:pt>
                <c:pt idx="193">
                  <c:v>1.6749254941880851</c:v>
                </c:pt>
                <c:pt idx="194">
                  <c:v>1.4621793426962189</c:v>
                </c:pt>
                <c:pt idx="195">
                  <c:v>1.2456246673436724</c:v>
                </c:pt>
                <c:pt idx="196">
                  <c:v>1.0258256641919747</c:v>
                </c:pt>
                <c:pt idx="197">
                  <c:v>0.80335498584967968</c:v>
                </c:pt>
                <c:pt idx="198">
                  <c:v>0.57879224921033079</c:v>
                </c:pt>
                <c:pt idx="199">
                  <c:v>0.35272252505080082</c:v>
                </c:pt>
                <c:pt idx="200">
                  <c:v>0.12573481342527826</c:v>
                </c:pt>
                <c:pt idx="201">
                  <c:v>-0.1015794911727769</c:v>
                </c:pt>
                <c:pt idx="202">
                  <c:v>-0.3286281408819175</c:v>
                </c:pt>
                <c:pt idx="203">
                  <c:v>-0.55481957776198743</c:v>
                </c:pt>
                <c:pt idx="204">
                  <c:v>-0.77956447528033168</c:v>
                </c:pt>
                <c:pt idx="205">
                  <c:v>-1.002277273978869</c:v>
                </c:pt>
                <c:pt idx="206">
                  <c:v>-1.2223777073206177</c:v>
                </c:pt>
                <c:pt idx="207">
                  <c:v>-1.4392923137403908</c:v>
                </c:pt>
                <c:pt idx="208">
                  <c:v>-1.6524559309598124</c:v>
                </c:pt>
                <c:pt idx="209">
                  <c:v>-1.8613131686733362</c:v>
                </c:pt>
                <c:pt idx="210">
                  <c:v>-2.0653198557682169</c:v>
                </c:pt>
                <c:pt idx="211">
                  <c:v>-2.2639444583076891</c:v>
                </c:pt>
                <c:pt idx="212">
                  <c:v>-2.4566694645826859</c:v>
                </c:pt>
                <c:pt idx="213">
                  <c:v>-2.6429927336235273</c:v>
                </c:pt>
                <c:pt idx="214">
                  <c:v>-2.822428803657933</c:v>
                </c:pt>
                <c:pt idx="215">
                  <c:v>-2.9945101571060597</c:v>
                </c:pt>
                <c:pt idx="216">
                  <c:v>-3.1587884388168028</c:v>
                </c:pt>
                <c:pt idx="217">
                  <c:v>-3.314835624371133</c:v>
                </c:pt>
                <c:pt idx="218">
                  <c:v>-3.4622451354083337</c:v>
                </c:pt>
                <c:pt idx="219">
                  <c:v>-3.6006328990694136</c:v>
                </c:pt>
                <c:pt idx="220">
                  <c:v>-3.7296383487969749</c:v>
                </c:pt>
                <c:pt idx="221">
                  <c:v>-3.8489253638842245</c:v>
                </c:pt>
                <c:pt idx="222">
                  <c:v>-3.9581831453249432</c:v>
                </c:pt>
                <c:pt idx="223">
                  <c:v>-4.0571270256824929</c:v>
                </c:pt>
                <c:pt idx="224">
                  <c:v>-4.1454992108676416</c:v>
                </c:pt>
                <c:pt idx="225">
                  <c:v>-4.2230694518925445</c:v>
                </c:pt>
                <c:pt idx="226">
                  <c:v>-4.2896356448507991</c:v>
                </c:pt>
                <c:pt idx="227">
                  <c:v>-4.3450243575598959</c:v>
                </c:pt>
                <c:pt idx="228">
                  <c:v>-4.3890912814945464</c:v>
                </c:pt>
                <c:pt idx="229">
                  <c:v>-4.4217216078327661</c:v>
                </c:pt>
                <c:pt idx="230">
                  <c:v>-4.4428303266354039</c:v>
                </c:pt>
                <c:pt idx="231">
                  <c:v>-4.4523624483793931</c:v>
                </c:pt>
                <c:pt idx="232">
                  <c:v>-4.4502931472677272</c:v>
                </c:pt>
                <c:pt idx="233">
                  <c:v>-4.4366278259426082</c:v>
                </c:pt>
                <c:pt idx="234">
                  <c:v>-4.4114021014333709</c:v>
                </c:pt>
                <c:pt idx="235">
                  <c:v>-4.3746817123759154</c:v>
                </c:pt>
                <c:pt idx="236">
                  <c:v>-4.3265623477451767</c:v>
                </c:pt>
                <c:pt idx="237">
                  <c:v>-4.2671693975472946</c:v>
                </c:pt>
                <c:pt idx="238">
                  <c:v>-4.1966576261207811</c:v>
                </c:pt>
                <c:pt idx="239">
                  <c:v>-4.1152107688983648</c:v>
                </c:pt>
                <c:pt idx="240">
                  <c:v>-4.0230410536798988</c:v>
                </c:pt>
                <c:pt idx="241">
                  <c:v>-3.9203886476639975</c:v>
                </c:pt>
                <c:pt idx="242">
                  <c:v>-3.807521031679157</c:v>
                </c:pt>
                <c:pt idx="243">
                  <c:v>-3.6847323032449775</c:v>
                </c:pt>
                <c:pt idx="244">
                  <c:v>-3.552342410279421</c:v>
                </c:pt>
                <c:pt idx="245">
                  <c:v>-3.4106963174488945</c:v>
                </c:pt>
                <c:pt idx="246">
                  <c:v>-3.2601631073333177</c:v>
                </c:pt>
                <c:pt idx="247">
                  <c:v>-3.1011350187482503</c:v>
                </c:pt>
                <c:pt idx="248">
                  <c:v>-2.9340264247298862</c:v>
                </c:pt>
                <c:pt idx="249">
                  <c:v>-2.7592727528459369</c:v>
                </c:pt>
                <c:pt idx="250">
                  <c:v>-2.5773293506456891</c:v>
                </c:pt>
                <c:pt idx="251">
                  <c:v>-2.3886702992054842</c:v>
                </c:pt>
                <c:pt idx="252">
                  <c:v>-2.1937871778611129</c:v>
                </c:pt>
                <c:pt idx="253">
                  <c:v>-1.9931877833457672</c:v>
                </c:pt>
                <c:pt idx="254">
                  <c:v>-1.7873948066710397</c:v>
                </c:pt>
                <c:pt idx="255">
                  <c:v>-1.5769444711985519</c:v>
                </c:pt>
                <c:pt idx="256">
                  <c:v>-1.3623851354509311</c:v>
                </c:pt>
                <c:pt idx="257">
                  <c:v>-1.1442758643025923</c:v>
                </c:pt>
                <c:pt idx="258">
                  <c:v>-0.92318497227349272</c:v>
                </c:pt>
                <c:pt idx="259">
                  <c:v>-0.69968854272128089</c:v>
                </c:pt>
                <c:pt idx="260">
                  <c:v>-0.47436892679050402</c:v>
                </c:pt>
                <c:pt idx="261">
                  <c:v>-0.24781322602986089</c:v>
                </c:pt>
                <c:pt idx="262">
                  <c:v>-2.0611762631464636E-2</c:v>
                </c:pt>
                <c:pt idx="263">
                  <c:v>0.20664345872211121</c:v>
                </c:pt>
                <c:pt idx="264">
                  <c:v>0.43336029339490406</c:v>
                </c:pt>
                <c:pt idx="265">
                  <c:v>0.65894799969969065</c:v>
                </c:pt>
                <c:pt idx="266">
                  <c:v>0.88281877814474718</c:v>
                </c:pt>
                <c:pt idx="267">
                  <c:v>1.1043893030146015</c:v>
                </c:pt>
                <c:pt idx="268">
                  <c:v>1.3230822422940849</c:v>
                </c:pt>
                <c:pt idx="269">
                  <c:v>1.5383277619752236</c:v>
                </c:pt>
                <c:pt idx="270">
                  <c:v>1.7495650108273917</c:v>
                </c:pt>
                <c:pt idx="271">
                  <c:v>1.9562435817618635</c:v>
                </c:pt>
                <c:pt idx="272">
                  <c:v>2.1578249459830294</c:v>
                </c:pt>
                <c:pt idx="273">
                  <c:v>2.3537838561894491</c:v>
                </c:pt>
                <c:pt idx="274">
                  <c:v>2.5436097151684951</c:v>
                </c:pt>
                <c:pt idx="275">
                  <c:v>2.7268079062183399</c:v>
                </c:pt>
                <c:pt idx="276">
                  <c:v>2.9029010819311858</c:v>
                </c:pt>
                <c:pt idx="277">
                  <c:v>3.071430407978935</c:v>
                </c:pt>
                <c:pt idx="278">
                  <c:v>3.2319567586611853</c:v>
                </c:pt>
                <c:pt idx="279">
                  <c:v>3.3840618610997533</c:v>
                </c:pt>
                <c:pt idx="280">
                  <c:v>3.5273493850989506</c:v>
                </c:pt>
                <c:pt idx="281">
                  <c:v>3.6614459758313247</c:v>
                </c:pt>
                <c:pt idx="282">
                  <c:v>3.7860022266584186</c:v>
                </c:pt>
                <c:pt idx="283">
                  <c:v>3.9006935895515467</c:v>
                </c:pt>
                <c:pt idx="284">
                  <c:v>4.0052212207404869</c:v>
                </c:pt>
                <c:pt idx="285">
                  <c:v>4.0993127593865974</c:v>
                </c:pt>
                <c:pt idx="286">
                  <c:v>4.1827230372512547</c:v>
                </c:pt>
                <c:pt idx="287">
                  <c:v>4.2552347175109215</c:v>
                </c:pt>
                <c:pt idx="288">
                  <c:v>4.3166588610536873</c:v>
                </c:pt>
                <c:pt idx="289">
                  <c:v>4.3668354187823724</c:v>
                </c:pt>
                <c:pt idx="290">
                  <c:v>4.4056336486408831</c:v>
                </c:pt>
                <c:pt idx="291">
                  <c:v>4.4329524562776932</c:v>
                </c:pt>
                <c:pt idx="292">
                  <c:v>4.4487206584582717</c:v>
                </c:pt>
                <c:pt idx="293">
                  <c:v>4.4528971685407361</c:v>
                </c:pt>
                <c:pt idx="294">
                  <c:v>4.4454711035306769</c:v>
                </c:pt>
                <c:pt idx="295">
                  <c:v>4.4264618124370232</c:v>
                </c:pt>
                <c:pt idx="296">
                  <c:v>4.3959188258544204</c:v>
                </c:pt>
                <c:pt idx="297">
                  <c:v>4.3539217269037644</c:v>
                </c:pt>
                <c:pt idx="298">
                  <c:v>4.3005799438672678</c:v>
                </c:pt>
                <c:pt idx="299">
                  <c:v>4.2360324650580372</c:v>
                </c:pt>
                <c:pt idx="300">
                  <c:v>4.1604474766674828</c:v>
                </c:pt>
                <c:pt idx="301">
                  <c:v>4.0740219245338762</c:v>
                </c:pt>
                <c:pt idx="302">
                  <c:v>3.9769810009741837</c:v>
                </c:pt>
                <c:pt idx="303">
                  <c:v>3.869577558016045</c:v>
                </c:pt>
                <c:pt idx="304">
                  <c:v>3.7520914485590575</c:v>
                </c:pt>
                <c:pt idx="305">
                  <c:v>3.6248287971817659</c:v>
                </c:pt>
                <c:pt idx="306">
                  <c:v>3.4881212024946415</c:v>
                </c:pt>
                <c:pt idx="307">
                  <c:v>3.3423248731172048</c:v>
                </c:pt>
                <c:pt idx="308">
                  <c:v>3.1878196995307331</c:v>
                </c:pt>
                <c:pt idx="309">
                  <c:v>3.0250082642248928</c:v>
                </c:pt>
                <c:pt idx="310">
                  <c:v>2.8543147927175196</c:v>
                </c:pt>
                <c:pt idx="311">
                  <c:v>2.6761840481807853</c:v>
                </c:pt>
                <c:pt idx="312">
                  <c:v>2.4910801725539216</c:v>
                </c:pt>
                <c:pt idx="313">
                  <c:v>2.2994854771621589</c:v>
                </c:pt>
                <c:pt idx="314">
                  <c:v>2.1018991859930654</c:v>
                </c:pt>
                <c:pt idx="315">
                  <c:v>1.8988361349047878</c:v>
                </c:pt>
                <c:pt idx="316">
                  <c:v>1.6908254301556849</c:v>
                </c:pt>
                <c:pt idx="317">
                  <c:v>1.4784090697505883</c:v>
                </c:pt>
                <c:pt idx="318">
                  <c:v>1.2621405311960352</c:v>
                </c:pt>
                <c:pt idx="319">
                  <c:v>1.0425833293442297</c:v>
                </c:pt>
                <c:pt idx="320">
                  <c:v>0.82030954808345691</c:v>
                </c:pt>
                <c:pt idx="321">
                  <c:v>0.59589834970075106</c:v>
                </c:pt>
                <c:pt idx="322">
                  <c:v>0.36993446580103945</c:v>
                </c:pt>
                <c:pt idx="323">
                  <c:v>0.14300667371461884</c:v>
                </c:pt>
                <c:pt idx="324">
                  <c:v>-8.429373763694098E-2</c:v>
                </c:pt>
                <c:pt idx="325">
                  <c:v>-0.31137450841913783</c:v>
                </c:pt>
                <c:pt idx="326">
                  <c:v>-0.53764395109278762</c:v>
                </c:pt>
                <c:pt idx="327">
                  <c:v>-0.76251249213090377</c:v>
                </c:pt>
                <c:pt idx="328">
                  <c:v>-0.98539420822740653</c:v>
                </c:pt>
                <c:pt idx="329">
                  <c:v>-1.2057083529946016</c:v>
                </c:pt>
                <c:pt idx="330">
                  <c:v>-1.4228808701716635</c:v>
                </c:pt>
                <c:pt idx="331">
                  <c:v>-1.636345889400812</c:v>
                </c:pt>
                <c:pt idx="332">
                  <c:v>-1.8455472006746709</c:v>
                </c:pt>
                <c:pt idx="333">
                  <c:v>-2.0499397036115452</c:v>
                </c:pt>
                <c:pt idx="334">
                  <c:v>-2.2489908277839965</c:v>
                </c:pt>
                <c:pt idx="335">
                  <c:v>-2.4421819203982698</c:v>
                </c:pt>
                <c:pt idx="336">
                  <c:v>-2.6290095977102279</c:v>
                </c:pt>
                <c:pt idx="337">
                  <c:v>-2.8089870566552633</c:v>
                </c:pt>
                <c:pt idx="338">
                  <c:v>-2.9816453432756158</c:v>
                </c:pt>
                <c:pt idx="339">
                  <c:v>-3.1465345746391056</c:v>
                </c:pt>
                <c:pt idx="340">
                  <c:v>-3.303225111066451</c:v>
                </c:pt>
                <c:pt idx="341">
                  <c:v>-3.4513086756116809</c:v>
                </c:pt>
                <c:pt idx="342">
                  <c:v>-3.5903994178795884</c:v>
                </c:pt>
                <c:pt idx="343">
                  <c:v>-3.7201349194078102</c:v>
                </c:pt>
                <c:pt idx="344">
                  <c:v>-3.8401771379941638</c:v>
                </c:pt>
                <c:pt idx="345">
                  <c:v>-3.9502132885083387</c:v>
                </c:pt>
                <c:pt idx="346">
                  <c:v>-4.0499566578933033</c:v>
                </c:pt>
                <c:pt idx="347">
                  <c:v>-4.1391473522324915</c:v>
                </c:pt>
                <c:pt idx="348">
                  <c:v>-4.2175529739364466</c:v>
                </c:pt>
                <c:pt idx="349">
                  <c:v>-4.2849692272841038</c:v>
                </c:pt>
                <c:pt idx="350">
                  <c:v>-4.3412204507412948</c:v>
                </c:pt>
                <c:pt idx="351">
                  <c:v>-4.3861600746691574</c:v>
                </c:pt>
                <c:pt idx="352">
                  <c:v>-4.4196710032299462</c:v>
                </c:pt>
                <c:pt idx="353">
                  <c:v>-4.4416659194951063</c:v>
                </c:pt>
                <c:pt idx="354">
                  <c:v>-4.4520875129607136</c:v>
                </c:pt>
                <c:pt idx="355">
                  <c:v>-4.4509086288772144</c:v>
                </c:pt>
                <c:pt idx="356">
                  <c:v>-4.4381323390046967</c:v>
                </c:pt>
                <c:pt idx="357">
                  <c:v>-4.413791933609077</c:v>
                </c:pt>
                <c:pt idx="358">
                  <c:v>-4.3779508347201572</c:v>
                </c:pt>
                <c:pt idx="359">
                  <c:v>-4.3307024308776167</c:v>
                </c:pt>
                <c:pt idx="360">
                  <c:v>-4.2721698337953447</c:v>
                </c:pt>
                <c:pt idx="361">
                  <c:v>-4.2025055575784096</c:v>
                </c:pt>
                <c:pt idx="362">
                  <c:v>-4.1218911213283072</c:v>
                </c:pt>
                <c:pt idx="363">
                  <c:v>-4.0305365761720688</c:v>
                </c:pt>
                <c:pt idx="364">
                  <c:v>-3.9286799579474927</c:v>
                </c:pt>
                <c:pt idx="365">
                  <c:v>-3.8165866669707413</c:v>
                </c:pt>
                <c:pt idx="366">
                  <c:v>-3.6945487765023191</c:v>
                </c:pt>
                <c:pt idx="367">
                  <c:v>-3.5628842717132669</c:v>
                </c:pt>
                <c:pt idx="368">
                  <c:v>-3.4219362211346551</c:v>
                </c:pt>
                <c:pt idx="369">
                  <c:v>-3.2720718827491808</c:v>
                </c:pt>
                <c:pt idx="370">
                  <c:v>-3.1136817470540938</c:v>
                </c:pt>
                <c:pt idx="371">
                  <c:v>-2.94717851958886</c:v>
                </c:pt>
                <c:pt idx="372">
                  <c:v>-2.7729960455787315</c:v>
                </c:pt>
                <c:pt idx="373">
                  <c:v>-2.5915881794961888</c:v>
                </c:pt>
                <c:pt idx="374">
                  <c:v>-2.4034276024857517</c:v>
                </c:pt>
                <c:pt idx="375">
                  <c:v>-2.2090045907335289</c:v>
                </c:pt>
                <c:pt idx="376">
                  <c:v>-2.0088257379906231</c:v>
                </c:pt>
                <c:pt idx="377">
                  <c:v>-1.8034126355791198</c:v>
                </c:pt>
                <c:pt idx="378">
                  <c:v>-1.5933005133199587</c:v>
                </c:pt>
                <c:pt idx="379">
                  <c:v>-1.3790368449239392</c:v>
                </c:pt>
                <c:pt idx="380">
                  <c:v>-1.1611799214798741</c:v>
                </c:pt>
                <c:pt idx="381">
                  <c:v>-0.94029739675644552</c:v>
                </c:pt>
                <c:pt idx="382">
                  <c:v>-0.71696480810868279</c:v>
                </c:pt>
                <c:pt idx="383">
                  <c:v>-0.49176407684251289</c:v>
                </c:pt>
                <c:pt idx="384">
                  <c:v>-0.26528199194539615</c:v>
                </c:pt>
                <c:pt idx="385">
                  <c:v>-3.8108681133231792E-2</c:v>
                </c:pt>
                <c:pt idx="386">
                  <c:v>0.18916392680175589</c:v>
                </c:pt>
                <c:pt idx="387">
                  <c:v>0.41594364433662279</c:v>
                </c:pt>
                <c:pt idx="388">
                  <c:v>0.64163956823680679</c:v>
                </c:pt>
                <c:pt idx="389">
                  <c:v>0.86566361922953639</c:v>
                </c:pt>
                <c:pt idx="390">
                  <c:v>1.0874320743184276</c:v>
                </c:pt>
                <c:pt idx="391">
                  <c:v>1.3063670877478106</c:v>
                </c:pt>
                <c:pt idx="392">
                  <c:v>1.521898196652681</c:v>
                </c:pt>
                <c:pt idx="393">
                  <c:v>1.7334638074719995</c:v>
                </c:pt>
                <c:pt idx="394">
                  <c:v>1.9405126592514792</c:v>
                </c:pt>
                <c:pt idx="395">
                  <c:v>2.1425052600239733</c:v>
                </c:pt>
                <c:pt idx="396">
                  <c:v>2.3389152925237755</c:v>
                </c:pt>
                <c:pt idx="397">
                  <c:v>2.5292309855728772</c:v>
                </c:pt>
                <c:pt idx="398">
                  <c:v>2.712956447565535</c:v>
                </c:pt>
                <c:pt idx="399">
                  <c:v>2.8896129585764139</c:v>
                </c:pt>
                <c:pt idx="400">
                  <c:v>3.0587402177259611</c:v>
                </c:pt>
                <c:pt idx="401">
                  <c:v>3.219897542552518</c:v>
                </c:pt>
                <c:pt idx="402">
                  <c:v>3.3726650172661885</c:v>
                </c:pt>
                <c:pt idx="403">
                  <c:v>3.5166445868924945</c:v>
                </c:pt>
                <c:pt idx="404">
                  <c:v>3.6514610944550219</c:v>
                </c:pt>
                <c:pt idx="405">
                  <c:v>3.7767632584942215</c:v>
                </c:pt>
                <c:pt idx="406">
                  <c:v>3.8922245883757505</c:v>
                </c:pt>
                <c:pt idx="407">
                  <c:v>3.9975442350030721</c:v>
                </c:pt>
                <c:pt idx="408">
                  <c:v>4.0924477747177939</c:v>
                </c:pt>
                <c:pt idx="409">
                  <c:v>4.1766879243452797</c:v>
                </c:pt>
                <c:pt idx="410">
                  <c:v>4.2500451855221044</c:v>
                </c:pt>
                <c:pt idx="411">
                  <c:v>4.3123284166268663</c:v>
                </c:pt>
                <c:pt idx="412">
                  <c:v>4.3633753308238132</c:v>
                </c:pt>
                <c:pt idx="413">
                  <c:v>4.4030529189217731</c:v>
                </c:pt>
                <c:pt idx="414">
                  <c:v>4.4312577959462951</c:v>
                </c:pt>
                <c:pt idx="415">
                  <c:v>4.4479164705224203</c:v>
                </c:pt>
                <c:pt idx="416">
                  <c:v>4.4529855363655546</c:v>
                </c:pt>
                <c:pt idx="417">
                  <c:v>4.4464517853822469</c:v>
                </c:pt>
                <c:pt idx="418">
                  <c:v>4.428332242085375</c:v>
                </c:pt>
                <c:pt idx="419">
                  <c:v>4.3986741192346956</c:v>
                </c:pt>
                <c:pt idx="420">
                  <c:v>4.3575546948179991</c:v>
                </c:pt>
                <c:pt idx="421">
                  <c:v>4.305081110693588</c:v>
                </c:pt>
                <c:pt idx="422">
                  <c:v>4.2413900934185396</c:v>
                </c:pt>
                <c:pt idx="423">
                  <c:v>4.1666475979904236</c:v>
                </c:pt>
                <c:pt idx="424">
                  <c:v>4.0810483754305515</c:v>
                </c:pt>
                <c:pt idx="425">
                  <c:v>3.9848154653355663</c:v>
                </c:pt>
                <c:pt idx="426">
                  <c:v>3.8781996147195859</c:v>
                </c:pt>
                <c:pt idx="427">
                  <c:v>3.7614786246611156</c:v>
                </c:pt>
                <c:pt idx="428">
                  <c:v>3.6349566264572384</c:v>
                </c:pt>
                <c:pt idx="429">
                  <c:v>3.4989632891710531</c:v>
                </c:pt>
                <c:pt idx="430">
                  <c:v>3.3538529606372496</c:v>
                </c:pt>
                <c:pt idx="431">
                  <c:v>3.2000037441640137</c:v>
                </c:pt>
                <c:pt idx="432">
                  <c:v>3.0378165133370545</c:v>
                </c:pt>
                <c:pt idx="433">
                  <c:v>2.86771386749278</c:v>
                </c:pt>
                <c:pt idx="434">
                  <c:v>2.6901390305822979</c:v>
                </c:pt>
                <c:pt idx="435">
                  <c:v>2.5055546962953672</c:v>
                </c:pt>
                <c:pt idx="436">
                  <c:v>2.3144418224534702</c:v>
                </c:pt>
                <c:pt idx="437">
                  <c:v>2.1172983778134191</c:v>
                </c:pt>
                <c:pt idx="438">
                  <c:v>1.9146380445467752</c:v>
                </c:pt>
                <c:pt idx="439">
                  <c:v>1.7069888797760155</c:v>
                </c:pt>
                <c:pt idx="440">
                  <c:v>1.4948919396548848</c:v>
                </c:pt>
                <c:pt idx="441">
                  <c:v>1.2788998695782738</c:v>
                </c:pt>
                <c:pt idx="442">
                  <c:v>1.0595754641946216</c:v>
                </c:pt>
                <c:pt idx="443">
                  <c:v>0.83749020097347537</c:v>
                </c:pt>
                <c:pt idx="444">
                  <c:v>0.6132227511484527</c:v>
                </c:pt>
                <c:pt idx="445">
                  <c:v>0.38735747191644482</c:v>
                </c:pt>
                <c:pt idx="446">
                  <c:v>0.1604828838208063</c:v>
                </c:pt>
                <c:pt idx="447">
                  <c:v>-6.6809862713172519E-2</c:v>
                </c:pt>
                <c:pt idx="448">
                  <c:v>-0.29392852769551431</c:v>
                </c:pt>
                <c:pt idx="449">
                  <c:v>-0.52028132472770439</c:v>
                </c:pt>
                <c:pt idx="450">
                  <c:v>-0.74527846297702671</c:v>
                </c:pt>
                <c:pt idx="451">
                  <c:v>-0.96833368395112362</c:v>
                </c:pt>
                <c:pt idx="452">
                  <c:v>-1.1888657890686052</c:v>
                </c:pt>
                <c:pt idx="453">
                  <c:v>-1.4063001540454205</c:v>
                </c:pt>
                <c:pt idx="454">
                  <c:v>-1.6200702261511633</c:v>
                </c:pt>
                <c:pt idx="455">
                  <c:v>-1.8296190004338286</c:v>
                </c:pt>
                <c:pt idx="456">
                  <c:v>-2.0344004710666481</c:v>
                </c:pt>
                <c:pt idx="457">
                  <c:v>-2.2338810540351606</c:v>
                </c:pt>
                <c:pt idx="458">
                  <c:v>-2.4275409774581256</c:v>
                </c:pt>
                <c:pt idx="459">
                  <c:v>-2.6148756359185183</c:v>
                </c:pt>
                <c:pt idx="460">
                  <c:v>-2.7953969052771988</c:v>
                </c:pt>
                <c:pt idx="461">
                  <c:v>-2.9686344145415133</c:v>
                </c:pt>
                <c:pt idx="462">
                  <c:v>-3.1341367714769146</c:v>
                </c:pt>
                <c:pt idx="463">
                  <c:v>-3.2914727387662377</c:v>
                </c:pt>
                <c:pt idx="464">
                  <c:v>-3.4402323576530383</c:v>
                </c:pt>
                <c:pt idx="465">
                  <c:v>-3.5800280161411622</c:v>
                </c:pt>
                <c:pt idx="466">
                  <c:v>-3.7104954589664683</c:v>
                </c:pt>
                <c:pt idx="467">
                  <c:v>-3.8312947367103662</c:v>
                </c:pt>
                <c:pt idx="468">
                  <c:v>-3.9421110915808724</c:v>
                </c:pt>
                <c:pt idx="469">
                  <c:v>-4.0426557775536303</c:v>
                </c:pt>
                <c:pt idx="470">
                  <c:v>-4.1326668127364625</c:v>
                </c:pt>
                <c:pt idx="471">
                  <c:v>-4.2119096619961693</c:v>
                </c:pt>
                <c:pt idx="472">
                  <c:v>-4.2801778480695525</c:v>
                </c:pt>
                <c:pt idx="473">
                  <c:v>-4.337293489566024</c:v>
                </c:pt>
                <c:pt idx="474">
                  <c:v>-4.3831077644598659</c:v>
                </c:pt>
                <c:pt idx="475">
                  <c:v>-4.4175012978651882</c:v>
                </c:pt>
                <c:pt idx="476">
                  <c:v>-4.4403844730819868</c:v>
                </c:pt>
                <c:pt idx="477">
                  <c:v>-4.4516976651039846</c:v>
                </c:pt>
                <c:pt idx="478">
                  <c:v>-4.4514113959789281</c:v>
                </c:pt>
                <c:pt idx="479">
                  <c:v>-4.4395264116173276</c:v>
                </c:pt>
                <c:pt idx="480">
                  <c:v>-4.4160736798487887</c:v>
                </c:pt>
                <c:pt idx="481">
                  <c:v>-4.3811143097313332</c:v>
                </c:pt>
                <c:pt idx="482">
                  <c:v>-4.3347393923242663</c:v>
                </c:pt>
                <c:pt idx="483">
                  <c:v>-4.2770697633385835</c:v>
                </c:pt>
                <c:pt idx="484">
                  <c:v>-4.2082556882845319</c:v>
                </c:pt>
                <c:pt idx="485">
                  <c:v>-4.1284764709356789</c:v>
                </c:pt>
                <c:pt idx="486">
                  <c:v>-4.0379399861302678</c:v>
                </c:pt>
                <c:pt idx="487">
                  <c:v>-3.9368821381270789</c:v>
                </c:pt>
                <c:pt idx="488">
                  <c:v>-3.825566245927015</c:v>
                </c:pt>
                <c:pt idx="489">
                  <c:v>-3.704282357162199</c:v>
                </c:pt>
                <c:pt idx="490">
                  <c:v>-3.5733464923401757</c:v>
                </c:pt>
                <c:pt idx="491">
                  <c:v>-3.4330998214124748</c:v>
                </c:pt>
                <c:pt idx="492">
                  <c:v>-3.2839077748132399</c:v>
                </c:pt>
                <c:pt idx="493">
                  <c:v>-3.1261590912839763</c:v>
                </c:pt>
                <c:pt idx="494">
                  <c:v>-2.9602648049656231</c:v>
                </c:pt>
                <c:pt idx="495">
                  <c:v>-2.786657174397126</c:v>
                </c:pt>
                <c:pt idx="496">
                  <c:v>-2.6057885562111678</c:v>
                </c:pt>
                <c:pt idx="497">
                  <c:v>-2.4181302264617415</c:v>
                </c:pt>
                <c:pt idx="498">
                  <c:v>-2.2241711526548342</c:v>
                </c:pt>
                <c:pt idx="499">
                  <c:v>-2.0244167196817222</c:v>
                </c:pt>
                <c:pt idx="500">
                  <c:v>-1.8193874129748144</c:v>
                </c:pt>
                <c:pt idx="501">
                  <c:v>-1.6096174623169215</c:v>
                </c:pt>
                <c:pt idx="502">
                  <c:v>-1.3956534498381348</c:v>
                </c:pt>
                <c:pt idx="503">
                  <c:v>-1.1780528858269161</c:v>
                </c:pt>
                <c:pt idx="504">
                  <c:v>-0.95738275606651102</c:v>
                </c:pt>
                <c:pt idx="505">
                  <c:v>-0.73421804448191219</c:v>
                </c:pt>
                <c:pt idx="506">
                  <c:v>-0.50914023494643967</c:v>
                </c:pt>
                <c:pt idx="507">
                  <c:v>-0.28273579615198907</c:v>
                </c:pt>
                <c:pt idx="508">
                  <c:v>-5.5594653490787377E-2</c:v>
                </c:pt>
                <c:pt idx="509">
                  <c:v>0.17169134806992545</c:v>
                </c:pt>
                <c:pt idx="510">
                  <c:v>0.3985299861147017</c:v>
                </c:pt>
                <c:pt idx="511">
                  <c:v>0.6243302038902302</c:v>
                </c:pt>
                <c:pt idx="512">
                  <c:v>0.8485036503786848</c:v>
                </c:pt>
                <c:pt idx="513">
                  <c:v>1.0704662133203267</c:v>
                </c:pt>
                <c:pt idx="514">
                  <c:v>1.2896395411922077</c:v>
                </c:pt>
                <c:pt idx="515">
                  <c:v>1.5054525501758806</c:v>
                </c:pt>
                <c:pt idx="516">
                  <c:v>1.7173429121887802</c:v>
                </c:pt>
                <c:pt idx="517">
                  <c:v>1.9247585201009101</c:v>
                </c:pt>
                <c:pt idx="518">
                  <c:v>2.1271589263199804</c:v>
                </c:pt>
                <c:pt idx="519">
                  <c:v>2.3240167509957188</c:v>
                </c:pt>
                <c:pt idx="520">
                  <c:v>2.5148190561749373</c:v>
                </c:pt>
                <c:pt idx="521">
                  <c:v>2.6990686823262098</c:v>
                </c:pt>
                <c:pt idx="522">
                  <c:v>2.8762855437517825</c:v>
                </c:pt>
                <c:pt idx="523">
                  <c:v>3.0460078795116283</c:v>
                </c:pt>
                <c:pt idx="524">
                  <c:v>3.2077934566000259</c:v>
                </c:pt>
                <c:pt idx="525">
                  <c:v>3.3612207222394206</c:v>
                </c:pt>
                <c:pt idx="526">
                  <c:v>3.5058899022896841</c:v>
                </c:pt>
                <c:pt idx="527">
                  <c:v>3.6414240429099447</c:v>
                </c:pt>
                <c:pt idx="528">
                  <c:v>3.7674699927596813</c:v>
                </c:pt>
                <c:pt idx="529">
                  <c:v>3.883699323179167</c:v>
                </c:pt>
                <c:pt idx="530">
                  <c:v>3.9898091839517424</c:v>
                </c:pt>
                <c:pt idx="531">
                  <c:v>4.0855230924185575</c:v>
                </c:pt>
                <c:pt idx="532">
                  <c:v>4.1705916538887529</c:v>
                </c:pt>
                <c:pt idx="533">
                  <c:v>4.2447932114693243</c:v>
                </c:pt>
                <c:pt idx="534">
                  <c:v>4.3079344236198551</c:v>
                </c:pt>
                <c:pt idx="535">
                  <c:v>4.3598507679283598</c:v>
                </c:pt>
                <c:pt idx="536">
                  <c:v>4.4004069697953812</c:v>
                </c:pt>
                <c:pt idx="537">
                  <c:v>4.4294973549089489</c:v>
                </c:pt>
                <c:pt idx="538">
                  <c:v>4.4470461245924504</c:v>
                </c:pt>
                <c:pt idx="539">
                  <c:v>4.453007553307577</c:v>
                </c:pt>
                <c:pt idx="540">
                  <c:v>4.4473661077979756</c:v>
                </c:pt>
                <c:pt idx="541">
                  <c:v>4.4301364875633196</c:v>
                </c:pt>
                <c:pt idx="542">
                  <c:v>4.4013635865575935</c:v>
                </c:pt>
                <c:pt idx="543">
                  <c:v>4.3611223762124904</c:v>
                </c:pt>
                <c:pt idx="544">
                  <c:v>4.309517710089704</c:v>
                </c:pt>
                <c:pt idx="545">
                  <c:v>4.2466840506717727</c:v>
                </c:pt>
                <c:pt idx="546">
                  <c:v>4.1727851190031036</c:v>
                </c:pt>
                <c:pt idx="547">
                  <c:v>4.0880134680940259</c:v>
                </c:pt>
                <c:pt idx="548">
                  <c:v>3.9925899811996559</c:v>
                </c:pt>
                <c:pt idx="549">
                  <c:v>3.8867632962805359</c:v>
                </c:pt>
                <c:pt idx="550">
                  <c:v>3.7708091581451195</c:v>
                </c:pt>
                <c:pt idx="551">
                  <c:v>3.6450296999617247</c:v>
                </c:pt>
                <c:pt idx="552">
                  <c:v>3.5097526560123753</c:v>
                </c:pt>
                <c:pt idx="553">
                  <c:v>3.365330507739702</c:v>
                </c:pt>
                <c:pt idx="554">
                  <c:v>3.212139565311968</c:v>
                </c:pt>
                <c:pt idx="555">
                  <c:v>3.0505789870993514</c:v>
                </c:pt>
                <c:pt idx="556">
                  <c:v>2.8810697396163252</c:v>
                </c:pt>
                <c:pt idx="557">
                  <c:v>2.7040535006402067</c:v>
                </c:pt>
                <c:pt idx="558">
                  <c:v>2.5199915083638231</c:v>
                </c:pt>
                <c:pt idx="559">
                  <c:v>2.3293633595811185</c:v>
                </c:pt>
                <c:pt idx="560">
                  <c:v>2.1326657600370282</c:v>
                </c:pt>
                <c:pt idx="561">
                  <c:v>1.9304112301978855</c:v>
                </c:pt>
                <c:pt idx="562">
                  <c:v>1.7231267698145663</c:v>
                </c:pt>
                <c:pt idx="563">
                  <c:v>1.511352484757893</c:v>
                </c:pt>
                <c:pt idx="564">
                  <c:v>1.2956401797046646</c:v>
                </c:pt>
                <c:pt idx="565">
                  <c:v>1.0765519203406286</c:v>
                </c:pt>
                <c:pt idx="566">
                  <c:v>0.85465856882743152</c:v>
                </c:pt>
                <c:pt idx="567">
                  <c:v>0.63053829634893044</c:v>
                </c:pt>
                <c:pt idx="568">
                  <c:v>0.40477507661313927</c:v>
                </c:pt>
                <c:pt idx="569">
                  <c:v>0.17795716423489993</c:v>
                </c:pt>
                <c:pt idx="570">
                  <c:v>-4.9324438035877688E-2</c:v>
                </c:pt>
                <c:pt idx="571">
                  <c:v>-0.27647751924666653</c:v>
                </c:pt>
                <c:pt idx="572">
                  <c:v>-0.50291020332282854</c:v>
                </c:pt>
                <c:pt idx="573">
                  <c:v>-0.72803249127556935</c:v>
                </c:pt>
                <c:pt idx="574">
                  <c:v>-0.95125779851877479</c:v>
                </c:pt>
                <c:pt idx="575">
                  <c:v>-1.1720044832895518</c:v>
                </c:pt>
                <c:pt idx="576">
                  <c:v>-1.3896973621891675</c:v>
                </c:pt>
                <c:pt idx="577">
                  <c:v>-1.6037692088962714</c:v>
                </c:pt>
                <c:pt idx="578">
                  <c:v>-1.8136622321467795</c:v>
                </c:pt>
                <c:pt idx="579">
                  <c:v>-2.0188295291293188</c:v>
                </c:pt>
                <c:pt idx="580">
                  <c:v>-2.2187365105100385</c:v>
                </c:pt>
                <c:pt idx="581">
                  <c:v>-2.4128622933723869</c:v>
                </c:pt>
                <c:pt idx="582">
                  <c:v>-2.6007010584436601</c:v>
                </c:pt>
                <c:pt idx="583">
                  <c:v>-2.7817633680707146</c:v>
                </c:pt>
                <c:pt idx="584">
                  <c:v>-2.9555774415121503</c:v>
                </c:pt>
                <c:pt idx="585">
                  <c:v>-3.1216903842223371</c:v>
                </c:pt>
                <c:pt idx="586">
                  <c:v>-3.2796693679254214</c:v>
                </c:pt>
                <c:pt idx="587">
                  <c:v>-3.4291027584042997</c:v>
                </c:pt>
                <c:pt idx="588">
                  <c:v>-3.5696011880654877</c:v>
                </c:pt>
                <c:pt idx="589">
                  <c:v>-3.7007985704857043</c:v>
                </c:pt>
                <c:pt idx="590">
                  <c:v>-3.8223530542962902</c:v>
                </c:pt>
                <c:pt idx="591">
                  <c:v>-3.9339479139201545</c:v>
                </c:pt>
                <c:pt idx="592">
                  <c:v>-4.0352923748402914</c:v>
                </c:pt>
                <c:pt idx="593">
                  <c:v>-4.1261223712496387</c:v>
                </c:pt>
                <c:pt idx="594">
                  <c:v>-4.2062012341078985</c:v>
                </c:pt>
                <c:pt idx="595">
                  <c:v>-4.2753203078126463</c:v>
                </c:pt>
                <c:pt idx="596">
                  <c:v>-4.3332994938777532</c:v>
                </c:pt>
                <c:pt idx="597">
                  <c:v>-4.3799877202030135</c:v>
                </c:pt>
                <c:pt idx="598">
                  <c:v>-4.4152633347113746</c:v>
                </c:pt>
                <c:pt idx="599">
                  <c:v>-4.4390344223290024</c:v>
                </c:pt>
                <c:pt idx="600">
                  <c:v>-4.4512390444813601</c:v>
                </c:pt>
                <c:pt idx="601">
                  <c:v>-4.4518454004823127</c:v>
                </c:pt>
                <c:pt idx="602">
                  <c:v>-4.4408519103946436</c:v>
                </c:pt>
                <c:pt idx="603">
                  <c:v>-4.4182872191467935</c:v>
                </c:pt>
                <c:pt idx="604">
                  <c:v>-4.3842101218949336</c:v>
                </c:pt>
                <c:pt idx="605">
                  <c:v>-4.3387094108246629</c:v>
                </c:pt>
                <c:pt idx="606">
                  <c:v>-4.2819036437918996</c:v>
                </c:pt>
                <c:pt idx="607">
                  <c:v>-4.2139408354052552</c:v>
                </c:pt>
                <c:pt idx="608">
                  <c:v>-4.1349980713552652</c:v>
                </c:pt>
                <c:pt idx="609">
                  <c:v>-4.0452810469953082</c:v>
                </c:pt>
                <c:pt idx="610">
                  <c:v>-3.9450235313762962</c:v>
                </c:pt>
                <c:pt idx="611">
                  <c:v>-3.8344867581318862</c:v>
                </c:pt>
                <c:pt idx="612">
                  <c:v>-3.7139587448012046</c:v>
                </c:pt>
                <c:pt idx="613">
                  <c:v>-3.5837535423626896</c:v>
                </c:pt>
                <c:pt idx="614">
                  <c:v>-3.4442104169346512</c:v>
                </c:pt>
                <c:pt idx="615">
                  <c:v>-3.2956929657744118</c:v>
                </c:pt>
                <c:pt idx="616">
                  <c:v>-3.1385881698797311</c:v>
                </c:pt>
                <c:pt idx="617">
                  <c:v>-2.9733053856608667</c:v>
                </c:pt>
                <c:pt idx="618">
                  <c:v>-2.8002752783106937</c:v>
                </c:pt>
                <c:pt idx="619">
                  <c:v>-2.6199486996520815</c:v>
                </c:pt>
                <c:pt idx="620">
                  <c:v>-2.4327955133864729</c:v>
                </c:pt>
                <c:pt idx="621">
                  <c:v>-2.2393033708046066</c:v>
                </c:pt>
                <c:pt idx="622">
                  <c:v>-2.0399764401494056</c:v>
                </c:pt>
                <c:pt idx="623">
                  <c:v>-1.8353340929418669</c:v>
                </c:pt>
                <c:pt idx="624">
                  <c:v>-1.6259095506929016</c:v>
                </c:pt>
                <c:pt idx="625">
                  <c:v>-1.4122484955272845</c:v>
                </c:pt>
                <c:pt idx="626">
                  <c:v>-1.1949076483398566</c:v>
                </c:pt>
                <c:pt idx="627">
                  <c:v>-0.97445331818885284</c:v>
                </c:pt>
                <c:pt idx="628">
                  <c:v>-0.75145992670606554</c:v>
                </c:pt>
                <c:pt idx="629">
                  <c:v>-0.52650851136852872</c:v>
                </c:pt>
                <c:pt idx="630">
                  <c:v>-0.30018521153218874</c:v>
                </c:pt>
                <c:pt idx="631">
                  <c:v>-7.3079741171295898E-2</c:v>
                </c:pt>
                <c:pt idx="632">
                  <c:v>0.15421614769546471</c:v>
                </c:pt>
                <c:pt idx="633">
                  <c:v>0.38111020689012781</c:v>
                </c:pt>
                <c:pt idx="634">
                  <c:v>0.60701123525262235</c:v>
                </c:pt>
                <c:pt idx="635">
                  <c:v>0.83133061909030115</c:v>
                </c:pt>
                <c:pt idx="636">
                  <c:v>1.0534838658853136</c:v>
                </c:pt>
                <c:pt idx="637">
                  <c:v>1.2728921272637614</c:v>
                </c:pt>
                <c:pt idx="638">
                  <c:v>1.4889837072583298</c:v>
                </c:pt>
                <c:pt idx="639">
                  <c:v>1.7011955519344162</c:v>
                </c:pt>
                <c:pt idx="640">
                  <c:v>1.908974716498308</c:v>
                </c:pt>
                <c:pt idx="641">
                  <c:v>2.1117798060649222</c:v>
                </c:pt>
                <c:pt idx="642">
                  <c:v>2.3090823863303873</c:v>
                </c:pt>
                <c:pt idx="643">
                  <c:v>2.5003683604746021</c:v>
                </c:pt>
                <c:pt idx="644">
                  <c:v>2.6851393087054625</c:v>
                </c:pt>
                <c:pt idx="645">
                  <c:v>2.8629137869546089</c:v>
                </c:pt>
                <c:pt idx="646">
                  <c:v>3.0332285813410333</c:v>
                </c:pt>
                <c:pt idx="647">
                  <c:v>3.1956399151329862</c:v>
                </c:pt>
                <c:pt idx="648">
                  <c:v>3.3497246050647957</c:v>
                </c:pt>
                <c:pt idx="649">
                  <c:v>3.4950811639941155</c:v>
                </c:pt>
                <c:pt idx="650">
                  <c:v>3.6313308470276504</c:v>
                </c:pt>
                <c:pt idx="651">
                  <c:v>3.7581186383886087</c:v>
                </c:pt>
                <c:pt idx="652">
                  <c:v>3.8751141764553703</c:v>
                </c:pt>
                <c:pt idx="653">
                  <c:v>3.9820126145604196</c:v>
                </c:pt>
                <c:pt idx="654">
                  <c:v>4.0785354153068827</c:v>
                </c:pt>
                <c:pt idx="655">
                  <c:v>4.1644310763329351</c:v>
                </c:pt>
                <c:pt idx="656">
                  <c:v>4.2394757856330028</c:v>
                </c:pt>
                <c:pt idx="657">
                  <c:v>4.3034740047282085</c:v>
                </c:pt>
                <c:pt idx="658">
                  <c:v>4.3562589781667489</c:v>
                </c:pt>
                <c:pt idx="659">
                  <c:v>4.3976931680260831</c:v>
                </c:pt>
                <c:pt idx="660">
                  <c:v>4.4276686122855669</c:v>
                </c:pt>
                <c:pt idx="661">
                  <c:v>4.446107206134946</c:v>
                </c:pt>
                <c:pt idx="662">
                  <c:v>4.4529609054866155</c:v>
                </c:pt>
                <c:pt idx="663">
                  <c:v>4.4482118521603775</c:v>
                </c:pt>
                <c:pt idx="664">
                  <c:v>4.4318724204150604</c:v>
                </c:pt>
                <c:pt idx="665">
                  <c:v>4.4039851847060882</c:v>
                </c:pt>
                <c:pt idx="666">
                  <c:v>4.3646228087521788</c:v>
                </c:pt>
                <c:pt idx="667">
                  <c:v>4.3138878562009646</c:v>
                </c:pt>
                <c:pt idx="668">
                  <c:v>4.2519125233863102</c:v>
                </c:pt>
                <c:pt idx="669">
                  <c:v>4.1788582948740558</c:v>
                </c:pt>
                <c:pt idx="670">
                  <c:v>4.0949155226937286</c:v>
                </c:pt>
                <c:pt idx="671">
                  <c:v>4.0003029303520696</c:v>
                </c:pt>
                <c:pt idx="672">
                  <c:v>3.8952670429213763</c:v>
                </c:pt>
                <c:pt idx="673">
                  <c:v>3.7800815446872358</c:v>
                </c:pt>
                <c:pt idx="674">
                  <c:v>3.6550465660295099</c:v>
                </c:pt>
                <c:pt idx="675">
                  <c:v>3.5204879013947066</c:v>
                </c:pt>
                <c:pt idx="676">
                  <c:v>3.3767561603973144</c:v>
                </c:pt>
                <c:pt idx="677">
                  <c:v>3.2242258542621416</c:v>
                </c:pt>
                <c:pt idx="678">
                  <c:v>3.0632944199879808</c:v>
                </c:pt>
                <c:pt idx="679">
                  <c:v>2.894381184775229</c:v>
                </c:pt>
                <c:pt idx="680">
                  <c:v>2.7179262734158636</c:v>
                </c:pt>
                <c:pt idx="681">
                  <c:v>2.5343894614926432</c:v>
                </c:pt>
                <c:pt idx="682">
                  <c:v>2.3442489773756878</c:v>
                </c:pt>
                <c:pt idx="683">
                  <c:v>2.1480002561380127</c:v>
                </c:pt>
                <c:pt idx="684">
                  <c:v>1.9461546486367296</c:v>
                </c:pt>
                <c:pt idx="685">
                  <c:v>1.7392380891238708</c:v>
                </c:pt>
                <c:pt idx="686">
                  <c:v>1.5277897248580756</c:v>
                </c:pt>
                <c:pt idx="687">
                  <c:v>1.3123605112882353</c:v>
                </c:pt>
                <c:pt idx="688">
                  <c:v>1.0935117764695006</c:v>
                </c:pt>
                <c:pt idx="689">
                  <c:v>0.87181375845198661</c:v>
                </c:pt>
                <c:pt idx="690">
                  <c:v>0.64784411945345277</c:v>
                </c:pt>
                <c:pt idx="691">
                  <c:v>0.42218644068734845</c:v>
                </c:pt>
                <c:pt idx="692">
                  <c:v>0.19542870176817839</c:v>
                </c:pt>
                <c:pt idx="693">
                  <c:v>-3.183825134373211E-2</c:v>
                </c:pt>
                <c:pt idx="694">
                  <c:v>-0.25902224586606065</c:v>
                </c:pt>
                <c:pt idx="695">
                  <c:v>-0.48553132517567626</c:v>
                </c:pt>
                <c:pt idx="696">
                  <c:v>-0.71077529122627314</c:v>
                </c:pt>
                <c:pt idx="697">
                  <c:v>-0.93416724238417681</c:v>
                </c:pt>
                <c:pt idx="698">
                  <c:v>-1.1551251026745364</c:v>
                </c:pt>
                <c:pt idx="699">
                  <c:v>-1.3730731384542523</c:v>
                </c:pt>
                <c:pt idx="700">
                  <c:v>-1.5874434585584014</c:v>
                </c:pt>
                <c:pt idx="701">
                  <c:v>-1.7976774940126636</c:v>
                </c:pt>
                <c:pt idx="702">
                  <c:v>-2.0032274534553722</c:v>
                </c:pt>
                <c:pt idx="703">
                  <c:v>-2.203557750477128</c:v>
                </c:pt>
                <c:pt idx="704">
                  <c:v>-2.3981463991591183</c:v>
                </c:pt>
                <c:pt idx="705">
                  <c:v>-2.586486374173008</c:v>
                </c:pt>
                <c:pt idx="706">
                  <c:v>-2.7680869318999251</c:v>
                </c:pt>
                <c:pt idx="707">
                  <c:v>-2.942474889124965</c:v>
                </c:pt>
                <c:pt idx="708">
                  <c:v>-3.1091958559756723</c:v>
                </c:pt>
                <c:pt idx="709">
                  <c:v>-3.2678154198924805</c:v>
                </c:pt>
                <c:pt idx="710">
                  <c:v>-3.4179202775455209</c:v>
                </c:pt>
                <c:pt idx="711">
                  <c:v>-3.5591193117486641</c:v>
                </c:pt>
                <c:pt idx="712">
                  <c:v>-3.6910446105650152</c:v>
                </c:pt>
                <c:pt idx="713">
                  <c:v>-3.8133524259475138</c:v>
                </c:pt>
                <c:pt idx="714">
                  <c:v>-3.9257240694185755</c:v>
                </c:pt>
                <c:pt idx="715">
                  <c:v>-4.0278667424525398</c:v>
                </c:pt>
                <c:pt idx="716">
                  <c:v>-4.1195142993998761</c:v>
                </c:pt>
                <c:pt idx="717">
                  <c:v>-4.2004279409628671</c:v>
                </c:pt>
                <c:pt idx="718">
                  <c:v>-4.2703968364175857</c:v>
                </c:pt>
                <c:pt idx="719">
                  <c:v>-4.3292386729599572</c:v>
                </c:pt>
                <c:pt idx="720">
                  <c:v>-4.376800130744825</c:v>
                </c:pt>
                <c:pt idx="721">
                  <c:v>-4.4129572823801917</c:v>
                </c:pt>
                <c:pt idx="722">
                  <c:v>-4.4376159158357096</c:v>
                </c:pt>
                <c:pt idx="723">
                  <c:v>-4.4507117799240081</c:v>
                </c:pt>
                <c:pt idx="724">
                  <c:v>-4.4522107517154073</c:v>
                </c:pt>
                <c:pt idx="725">
                  <c:v>-4.4421089254493413</c:v>
                </c:pt>
                <c:pt idx="726">
                  <c:v>-4.4204326227114343</c:v>
                </c:pt>
                <c:pt idx="727">
                  <c:v>-4.3872383238492532</c:v>
                </c:pt>
                <c:pt idx="728">
                  <c:v>-4.3426125208056172</c:v>
                </c:pt>
                <c:pt idx="729">
                  <c:v>-4.286671491752907</c:v>
                </c:pt>
                <c:pt idx="730">
                  <c:v>-4.2195609981155648</c:v>
                </c:pt>
                <c:pt idx="731">
                  <c:v>-4.141455904770365</c:v>
                </c:pt>
                <c:pt idx="732">
                  <c:v>-4.0525597244136664</c:v>
                </c:pt>
                <c:pt idx="733">
                  <c:v>-3.9531040872835987</c:v>
                </c:pt>
                <c:pt idx="734">
                  <c:v>-3.8433481376179994</c:v>
                </c:pt>
                <c:pt idx="735">
                  <c:v>-3.7235778584214212</c:v>
                </c:pt>
                <c:pt idx="736">
                  <c:v>-3.5941053263002356</c:v>
                </c:pt>
                <c:pt idx="737">
                  <c:v>-3.4552678983075755</c:v>
                </c:pt>
                <c:pt idx="738">
                  <c:v>-3.3074273329168777</c:v>
                </c:pt>
                <c:pt idx="739">
                  <c:v>-3.1509688474144419</c:v>
                </c:pt>
                <c:pt idx="740">
                  <c:v>-2.9863001141670789</c:v>
                </c:pt>
                <c:pt idx="741">
                  <c:v>-2.8138501983802056</c:v>
                </c:pt>
                <c:pt idx="742">
                  <c:v>-2.634068440114234</c:v>
                </c:pt>
                <c:pt idx="743">
                  <c:v>-2.447423283472173</c:v>
                </c:pt>
                <c:pt idx="744">
                  <c:v>-2.2544010560093368</c:v>
                </c:pt>
                <c:pt idx="745">
                  <c:v>-2.0555047015453862</c:v>
                </c:pt>
                <c:pt idx="746">
                  <c:v>-1.8512524696806159</c:v>
                </c:pt>
                <c:pt idx="747">
                  <c:v>-1.6421765654311098</c:v>
                </c:pt>
                <c:pt idx="748">
                  <c:v>-1.4288217625011919</c:v>
                </c:pt>
                <c:pt idx="749">
                  <c:v>-1.2117439838068353</c:v>
                </c:pt>
                <c:pt idx="750">
                  <c:v>-0.9915088529480578</c:v>
                </c:pt>
                <c:pt idx="751">
                  <c:v>-0.76869022040510937</c:v>
                </c:pt>
                <c:pt idx="752">
                  <c:v>-0.54386866829860769</c:v>
                </c:pt>
                <c:pt idx="753">
                  <c:v>-0.31762999760932531</c:v>
                </c:pt>
                <c:pt idx="754">
                  <c:v>-9.0563701799681262E-2</c:v>
                </c:pt>
                <c:pt idx="755">
                  <c:v>0.1367385691859733</c:v>
                </c:pt>
                <c:pt idx="756">
                  <c:v>0.36368455054022614</c:v>
                </c:pt>
                <c:pt idx="757">
                  <c:v>0.58968290581328875</c:v>
                </c:pt>
                <c:pt idx="758">
                  <c:v>0.81414476771487243</c:v>
                </c:pt>
                <c:pt idx="759">
                  <c:v>1.0364852724825147</c:v>
                </c:pt>
                <c:pt idx="760">
                  <c:v>1.2561250838180664</c:v>
                </c:pt>
                <c:pt idx="761">
                  <c:v>1.4724919024214846</c:v>
                </c:pt>
                <c:pt idx="762">
                  <c:v>1.6850219571891696</c:v>
                </c:pt>
                <c:pt idx="763">
                  <c:v>1.8931614741908207</c:v>
                </c:pt>
                <c:pt idx="764">
                  <c:v>2.0963681195973929</c:v>
                </c:pt>
                <c:pt idx="765">
                  <c:v>2.2941124128006654</c:v>
                </c:pt>
                <c:pt idx="766">
                  <c:v>2.4858791060415006</c:v>
                </c:pt>
                <c:pt idx="767">
                  <c:v>2.6711685269534065</c:v>
                </c:pt>
                <c:pt idx="768">
                  <c:v>2.8494978805220241</c:v>
                </c:pt>
                <c:pt idx="769">
                  <c:v>3.0204025070683693</c:v>
                </c:pt>
                <c:pt idx="770">
                  <c:v>3.1834370929785938</c:v>
                </c:pt>
                <c:pt idx="771">
                  <c:v>3.3381768310246533</c:v>
                </c:pt>
                <c:pt idx="772">
                  <c:v>3.4842185272536454</c:v>
                </c:pt>
                <c:pt idx="773">
                  <c:v>3.6211816515604092</c:v>
                </c:pt>
                <c:pt idx="774">
                  <c:v>3.74870932920662</c:v>
                </c:pt>
                <c:pt idx="775">
                  <c:v>3.8664692707034343</c:v>
                </c:pt>
                <c:pt idx="776">
                  <c:v>3.9741546376335064</c:v>
                </c:pt>
                <c:pt idx="777">
                  <c:v>4.0714848421574921</c:v>
                </c:pt>
                <c:pt idx="778">
                  <c:v>4.1582062781209297</c:v>
                </c:pt>
                <c:pt idx="779">
                  <c:v>4.2340929818571178</c:v>
                </c:pt>
                <c:pt idx="780">
                  <c:v>4.2989472209643669</c:v>
                </c:pt>
                <c:pt idx="781">
                  <c:v>4.3526000095223818</c:v>
                </c:pt>
                <c:pt idx="782">
                  <c:v>4.3949115484066379</c:v>
                </c:pt>
                <c:pt idx="783">
                  <c:v>4.4257715895526424</c:v>
                </c:pt>
                <c:pt idx="784">
                  <c:v>4.4450997232211709</c:v>
                </c:pt>
                <c:pt idx="785">
                  <c:v>4.4528455875161654</c:v>
                </c:pt>
                <c:pt idx="786">
                  <c:v>4.448988999608714</c:v>
                </c:pt>
                <c:pt idx="787">
                  <c:v>4.4335400083262737</c:v>
                </c:pt>
                <c:pt idx="788">
                  <c:v>4.4065388679689974</c:v>
                </c:pt>
                <c:pt idx="789">
                  <c:v>4.3680559334222036</c:v>
                </c:pt>
                <c:pt idx="790">
                  <c:v>4.3181914768376606</c:v>
                </c:pt>
                <c:pt idx="791">
                  <c:v>4.2570754263619337</c:v>
                </c:pt>
                <c:pt idx="792">
                  <c:v>4.184867027592138</c:v>
                </c:pt>
                <c:pt idx="793">
                  <c:v>4.1017544286414003</c:v>
                </c:pt>
                <c:pt idx="794">
                  <c:v>4.007954189895151</c:v>
                </c:pt>
                <c:pt idx="795">
                  <c:v>3.9037107197357157</c:v>
                </c:pt>
                <c:pt idx="796">
                  <c:v>3.7892956377052416</c:v>
                </c:pt>
                <c:pt idx="797">
                  <c:v>3.6650070667667975</c:v>
                </c:pt>
                <c:pt idx="798">
                  <c:v>3.5311688565071759</c:v>
                </c:pt>
                <c:pt idx="799">
                  <c:v>3.3881297393059056</c:v>
                </c:pt>
                <c:pt idx="800">
                  <c:v>3.2362624216689171</c:v>
                </c:pt>
                <c:pt idx="801">
                  <c:v>3.07596261309464</c:v>
                </c:pt>
                <c:pt idx="802">
                  <c:v>2.9076479950028493</c:v>
                </c:pt>
                <c:pt idx="803">
                  <c:v>2.731757132412922</c:v>
                </c:pt>
                <c:pt idx="804">
                  <c:v>2.548748331207229</c:v>
                </c:pt>
                <c:pt idx="805">
                  <c:v>2.3590984439572154</c:v>
                </c:pt>
                <c:pt idx="806">
                  <c:v>2.1633016274236931</c:v>
                </c:pt>
                <c:pt idx="807">
                  <c:v>1.9618680549689778</c:v>
                </c:pt>
                <c:pt idx="808">
                  <c:v>1.7553225872356479</c:v>
                </c:pt>
                <c:pt idx="809">
                  <c:v>1.5442034045557866</c:v>
                </c:pt>
                <c:pt idx="810">
                  <c:v>1.3290606046540765</c:v>
                </c:pt>
                <c:pt idx="811">
                  <c:v>1.1104547692986453</c:v>
                </c:pt>
                <c:pt idx="812">
                  <c:v>0.88895550363427733</c:v>
                </c:pt>
                <c:pt idx="813">
                  <c:v>0.66513995200443876</c:v>
                </c:pt>
                <c:pt idx="814">
                  <c:v>0.43959129412835585</c:v>
                </c:pt>
                <c:pt idx="815">
                  <c:v>0.21289722555292906</c:v>
                </c:pt>
                <c:pt idx="816">
                  <c:v>-1.4351573662734263E-2</c:v>
                </c:pt>
                <c:pt idx="817">
                  <c:v>-0.24156297803858554</c:v>
                </c:pt>
                <c:pt idx="818">
                  <c:v>-0.46814495953159108</c:v>
                </c:pt>
                <c:pt idx="819">
                  <c:v>-0.69350713013962118</c:v>
                </c:pt>
                <c:pt idx="820">
                  <c:v>-0.91706228023204228</c:v>
                </c:pt>
                <c:pt idx="821">
                  <c:v>-1.1382279085986584</c:v>
                </c:pt>
                <c:pt idx="822">
                  <c:v>-1.356427740230262</c:v>
                </c:pt>
                <c:pt idx="823">
                  <c:v>-1.5710932278760001</c:v>
                </c:pt>
                <c:pt idx="824">
                  <c:v>-1.7816650334652813</c:v>
                </c:pt>
                <c:pt idx="825">
                  <c:v>-1.9875944855336032</c:v>
                </c:pt>
                <c:pt idx="826">
                  <c:v>-2.1883450088555882</c:v>
                </c:pt>
                <c:pt idx="827">
                  <c:v>-2.3833935225595391</c:v>
                </c:pt>
                <c:pt idx="828">
                  <c:v>-2.5722318030807463</c:v>
                </c:pt>
                <c:pt idx="829">
                  <c:v>-2.7543678084024581</c:v>
                </c:pt>
                <c:pt idx="830">
                  <c:v>-2.9293269601331429</c:v>
                </c:pt>
                <c:pt idx="831">
                  <c:v>-3.0966533800809257</c:v>
                </c:pt>
                <c:pt idx="832">
                  <c:v>-3.2559110781015996</c:v>
                </c:pt>
                <c:pt idx="833">
                  <c:v>-3.406685088126288</c:v>
                </c:pt>
                <c:pt idx="834">
                  <c:v>-3.548582549407747</c:v>
                </c:pt>
                <c:pt idx="835">
                  <c:v>-3.6812337301688896</c:v>
                </c:pt>
                <c:pt idx="836">
                  <c:v>-3.8042929909856387</c:v>
                </c:pt>
                <c:pt idx="837">
                  <c:v>-3.9174396853941484</c:v>
                </c:pt>
                <c:pt idx="838">
                  <c:v>-4.0203789953757081</c:v>
                </c:pt>
                <c:pt idx="839">
                  <c:v>-4.1128426995423668</c:v>
                </c:pt>
                <c:pt idx="840">
                  <c:v>-4.1945898720216395</c:v>
                </c:pt>
                <c:pt idx="841">
                  <c:v>-4.2654075102194797</c:v>
                </c:pt>
                <c:pt idx="842">
                  <c:v>-4.3251110898252394</c:v>
                </c:pt>
                <c:pt idx="843">
                  <c:v>-4.3735450456132847</c:v>
                </c:pt>
                <c:pt idx="844">
                  <c:v>-4.4105831767876467</c:v>
                </c:pt>
                <c:pt idx="845">
                  <c:v>-4.4361289758144711</c:v>
                </c:pt>
                <c:pt idx="846">
                  <c:v>-4.4501158798844065</c:v>
                </c:pt>
                <c:pt idx="847">
                  <c:v>-4.4525074443502772</c:v>
                </c:pt>
                <c:pt idx="848">
                  <c:v>-4.443297437688507</c:v>
                </c:pt>
                <c:pt idx="849">
                  <c:v>-4.422509857735955</c:v>
                </c:pt>
                <c:pt idx="850">
                  <c:v>-4.3901988691606517</c:v>
                </c:pt>
                <c:pt idx="851">
                  <c:v>-4.346448662328771</c:v>
                </c:pt>
                <c:pt idx="852">
                  <c:v>-4.2913732339359862</c:v>
                </c:pt>
                <c:pt idx="853">
                  <c:v>-4.2251160899748568</c:v>
                </c:pt>
                <c:pt idx="854">
                  <c:v>-4.1478498718115988</c:v>
                </c:pt>
                <c:pt idx="855">
                  <c:v>-4.059775906347288</c:v>
                </c:pt>
                <c:pt idx="856">
                  <c:v>-3.9611236814351383</c:v>
                </c:pt>
                <c:pt idx="857">
                  <c:v>-3.8521502479208771</c:v>
                </c:pt>
                <c:pt idx="858">
                  <c:v>-3.7331395498643114</c:v>
                </c:pt>
                <c:pt idx="859">
                  <c:v>-3.6044016846870797</c:v>
                </c:pt>
                <c:pt idx="860">
                  <c:v>-3.4662720951747104</c:v>
                </c:pt>
                <c:pt idx="861">
                  <c:v>-3.3191106954379799</c:v>
                </c:pt>
                <c:pt idx="862">
                  <c:v>-3.1633009331112025</c:v>
                </c:pt>
                <c:pt idx="863">
                  <c:v>-2.9992487902309239</c:v>
                </c:pt>
                <c:pt idx="864">
                  <c:v>-2.8273817253984133</c:v>
                </c:pt>
                <c:pt idx="865">
                  <c:v>-2.6481475599822004</c:v>
                </c:pt>
                <c:pt idx="866">
                  <c:v>-2.4620133112629019</c:v>
                </c:pt>
                <c:pt idx="867">
                  <c:v>-2.2694639755606367</c:v>
                </c:pt>
                <c:pt idx="868">
                  <c:v>-2.0710012645157896</c:v>
                </c:pt>
                <c:pt idx="869">
                  <c:v>-1.8671422978159111</c:v>
                </c:pt>
                <c:pt idx="870">
                  <c:v>-1.6584182557749261</c:v>
                </c:pt>
                <c:pt idx="871">
                  <c:v>-1.4453729952757319</c:v>
                </c:pt>
                <c:pt idx="872">
                  <c:v>-1.2285616326823663</c:v>
                </c:pt>
                <c:pt idx="873">
                  <c:v>-1.0085490974139419</c:v>
                </c:pt>
                <c:pt idx="874">
                  <c:v>-0.78590865994982084</c:v>
                </c:pt>
                <c:pt idx="875">
                  <c:v>-0.56122043810078959</c:v>
                </c:pt>
                <c:pt idx="876">
                  <c:v>-0.33506988543877425</c:v>
                </c:pt>
                <c:pt idx="877">
                  <c:v>-0.10804626582356472</c:v>
                </c:pt>
                <c:pt idx="878">
                  <c:v>0.11925888199880263</c:v>
                </c:pt>
                <c:pt idx="879">
                  <c:v>0.34625328572485847</c:v>
                </c:pt>
                <c:pt idx="880">
                  <c:v>0.57234548273423447</c:v>
                </c:pt>
                <c:pt idx="881">
                  <c:v>0.79694636122009788</c:v>
                </c:pt>
                <c:pt idx="882">
                  <c:v>1.0194706951948047</c:v>
                </c:pt>
                <c:pt idx="883">
                  <c:v>1.2393386693698545</c:v>
                </c:pt>
                <c:pt idx="884">
                  <c:v>1.4559773899381527</c:v>
                </c:pt>
                <c:pt idx="885">
                  <c:v>1.6688223773210318</c:v>
                </c:pt>
                <c:pt idx="886">
                  <c:v>1.8773190369915225</c:v>
                </c:pt>
                <c:pt idx="887">
                  <c:v>2.0809241045402791</c:v>
                </c:pt>
                <c:pt idx="888">
                  <c:v>2.2791070612196886</c:v>
                </c:pt>
                <c:pt idx="889">
                  <c:v>2.4713515162774611</c:v>
                </c:pt>
                <c:pt idx="890">
                  <c:v>2.6571565524784093</c:v>
                </c:pt>
                <c:pt idx="891">
                  <c:v>2.836038031307214</c:v>
                </c:pt>
                <c:pt idx="892">
                  <c:v>3.0075298544527578</c:v>
                </c:pt>
                <c:pt idx="893">
                  <c:v>3.1711851782862075</c:v>
                </c:pt>
                <c:pt idx="894">
                  <c:v>3.3265775781683731</c:v>
                </c:pt>
                <c:pt idx="895">
                  <c:v>3.4733021595534566</c:v>
                </c:pt>
                <c:pt idx="896">
                  <c:v>3.6109766129925491</c:v>
                </c:pt>
                <c:pt idx="897">
                  <c:v>3.7392422102894614</c:v>
                </c:pt>
                <c:pt idx="898">
                  <c:v>3.8577647392123109</c:v>
                </c:pt>
                <c:pt idx="899">
                  <c:v>3.9662353743259149</c:v>
                </c:pt>
                <c:pt idx="900">
                  <c:v>4.064371481675221</c:v>
                </c:pt>
                <c:pt idx="901">
                  <c:v>4.1519173552241817</c:v>
                </c:pt>
                <c:pt idx="902">
                  <c:v>4.2286448831296797</c:v>
                </c:pt>
                <c:pt idx="903">
                  <c:v>4.2943541421163758</c:v>
                </c:pt>
                <c:pt idx="904">
                  <c:v>4.3488739184014911</c:v>
                </c:pt>
                <c:pt idx="905">
                  <c:v>4.3920621538143632</c:v>
                </c:pt>
                <c:pt idx="906">
                  <c:v>4.4238063159469432</c:v>
                </c:pt>
                <c:pt idx="907">
                  <c:v>4.4440236913708828</c:v>
                </c:pt>
                <c:pt idx="908">
                  <c:v>4.4526616011583018</c:v>
                </c:pt>
                <c:pt idx="909">
                  <c:v>4.4496975381429964</c:v>
                </c:pt>
                <c:pt idx="910">
                  <c:v>4.4351392255659938</c:v>
                </c:pt>
                <c:pt idx="911">
                  <c:v>4.4090245969514799</c:v>
                </c:pt>
                <c:pt idx="912">
                  <c:v>4.3714216972662285</c:v>
                </c:pt>
                <c:pt idx="913">
                  <c:v>4.3224285056199623</c:v>
                </c:pt>
                <c:pt idx="914">
                  <c:v>4.2621726799682635</c:v>
                </c:pt>
                <c:pt idx="915">
                  <c:v>4.1908112244837605</c:v>
                </c:pt>
                <c:pt idx="916">
                  <c:v>4.1085300804617013</c:v>
                </c:pt>
                <c:pt idx="917">
                  <c:v>4.0155436418265893</c:v>
                </c:pt>
                <c:pt idx="918">
                  <c:v>3.9120941965016418</c:v>
                </c:pt>
                <c:pt idx="919">
                  <c:v>3.798451295096958</c:v>
                </c:pt>
                <c:pt idx="920">
                  <c:v>3.6749110485613183</c:v>
                </c:pt>
                <c:pt idx="921">
                  <c:v>3.5417953566276439</c:v>
                </c:pt>
                <c:pt idx="922">
                  <c:v>3.3994510690626223</c:v>
                </c:pt>
                <c:pt idx="923">
                  <c:v>3.2482490819057253</c:v>
                </c:pt>
                <c:pt idx="924">
                  <c:v>3.0885833710526827</c:v>
                </c:pt>
                <c:pt idx="925">
                  <c:v>2.9208699657014754</c:v>
                </c:pt>
                <c:pt idx="926">
                  <c:v>2.7455458643356807</c:v>
                </c:pt>
                <c:pt idx="927">
                  <c:v>2.5630678960696236</c:v>
                </c:pt>
                <c:pt idx="928">
                  <c:v>2.3739115303224101</c:v>
                </c:pt>
                <c:pt idx="929">
                  <c:v>2.1785696379221635</c:v>
                </c:pt>
                <c:pt idx="930">
                  <c:v>1.9775512068688581</c:v>
                </c:pt>
                <c:pt idx="931">
                  <c:v>1.7713800161016926</c:v>
                </c:pt>
                <c:pt idx="932">
                  <c:v>1.5605932707267458</c:v>
                </c:pt>
                <c:pt idx="933">
                  <c:v>1.3457402022613034</c:v>
                </c:pt>
                <c:pt idx="934">
                  <c:v>1.1273806375415636</c:v>
                </c:pt>
                <c:pt idx="935">
                  <c:v>0.90608354002304914</c:v>
                </c:pt>
                <c:pt idx="936">
                  <c:v>0.68242552727453365</c:v>
                </c:pt>
                <c:pt idx="937">
                  <c:v>0.45698936852782068</c:v>
                </c:pt>
                <c:pt idx="938">
                  <c:v>0.23036246619907771</c:v>
                </c:pt>
                <c:pt idx="939">
                  <c:v>3.1353253372956857E-3</c:v>
                </c:pt>
                <c:pt idx="940">
                  <c:v>-0.22409998501115014</c:v>
                </c:pt>
                <c:pt idx="941">
                  <c:v>-0.45075137451309599</c:v>
                </c:pt>
                <c:pt idx="942">
                  <c:v>-0.67622827431506727</c:v>
                </c:pt>
                <c:pt idx="943">
                  <c:v>-0.89994317584507932</c:v>
                </c:pt>
                <c:pt idx="944">
                  <c:v>-1.1213131616402925</c:v>
                </c:pt>
                <c:pt idx="945">
                  <c:v>-1.339761424212494</c:v>
                </c:pt>
                <c:pt idx="946">
                  <c:v>-1.5547187689925666</c:v>
                </c:pt>
                <c:pt idx="947">
                  <c:v>-1.7656250974390928</c:v>
                </c:pt>
                <c:pt idx="948">
                  <c:v>-1.9719308664461295</c:v>
                </c:pt>
                <c:pt idx="949">
                  <c:v>-2.1730985202468922</c:v>
                </c:pt>
                <c:pt idx="950">
                  <c:v>-2.3686038910834784</c:v>
                </c:pt>
                <c:pt idx="951">
                  <c:v>-2.5579375649921534</c:v>
                </c:pt>
                <c:pt idx="952">
                  <c:v>-2.7406062091460144</c:v>
                </c:pt>
                <c:pt idx="953">
                  <c:v>-2.9161338572957489</c:v>
                </c:pt>
                <c:pt idx="954">
                  <c:v>-3.0840631499603086</c:v>
                </c:pt>
                <c:pt idx="955">
                  <c:v>-3.2439565261342187</c:v>
                </c:pt>
                <c:pt idx="956">
                  <c:v>-3.3953973634087582</c:v>
                </c:pt>
                <c:pt idx="957">
                  <c:v>-3.5379910635341001</c:v>
                </c:pt>
                <c:pt idx="958">
                  <c:v>-3.6713660805947308</c:v>
                </c:pt>
                <c:pt idx="959">
                  <c:v>-3.7951748891196986</c:v>
                </c:pt>
                <c:pt idx="960">
                  <c:v>-3.9090948896037001</c:v>
                </c:pt>
                <c:pt idx="961">
                  <c:v>-4.012829249081272</c:v>
                </c:pt>
                <c:pt idx="962">
                  <c:v>-4.1061076745625176</c:v>
                </c:pt>
                <c:pt idx="963">
                  <c:v>-4.1886871173156646</c:v>
                </c:pt>
                <c:pt idx="964">
                  <c:v>-4.2603524061610738</c:v>
                </c:pt>
                <c:pt idx="965">
                  <c:v>-4.3209168081271621</c:v>
                </c:pt>
                <c:pt idx="966">
                  <c:v>-4.3702225150067617</c:v>
                </c:pt>
                <c:pt idx="967">
                  <c:v>-4.4081410545463537</c:v>
                </c:pt>
                <c:pt idx="968">
                  <c:v>-4.4345736251967258</c:v>
                </c:pt>
                <c:pt idx="969">
                  <c:v>-4.4494513535528695</c:v>
                </c:pt>
                <c:pt idx="970">
                  <c:v>-4.4527354738122993</c:v>
                </c:pt>
                <c:pt idx="971">
                  <c:v>-4.4444174287845524</c:v>
                </c:pt>
                <c:pt idx="972">
                  <c:v>-4.4245188921875789</c:v>
                </c:pt>
                <c:pt idx="973">
                  <c:v>-4.3930917121745656</c:v>
                </c:pt>
                <c:pt idx="974">
                  <c:v>-4.3502177762367271</c:v>
                </c:pt>
                <c:pt idx="975">
                  <c:v>-4.2960087978351256</c:v>
                </c:pt>
                <c:pt idx="976">
                  <c:v>-4.2306060253173126</c:v>
                </c:pt>
                <c:pt idx="977">
                  <c:v>-4.1541798738766653</c:v>
                </c:pt>
                <c:pt idx="978">
                  <c:v>-4.0669294815142143</c:v>
                </c:pt>
                <c:pt idx="979">
                  <c:v>-3.9690821901593476</c:v>
                </c:pt>
                <c:pt idx="980">
                  <c:v>-3.8608929533016085</c:v>
                </c:pt>
                <c:pt idx="981">
                  <c:v>-3.7426436716772225</c:v>
                </c:pt>
                <c:pt idx="982">
                  <c:v>-3.6146424587410761</c:v>
                </c:pt>
                <c:pt idx="983">
                  <c:v>-3.4772228378381427</c:v>
                </c:pt>
                <c:pt idx="984">
                  <c:v>-3.3307428731662179</c:v>
                </c:pt>
                <c:pt idx="985">
                  <c:v>-3.1755842367943794</c:v>
                </c:pt>
                <c:pt idx="986">
                  <c:v>-3.0121512141681808</c:v>
                </c:pt>
                <c:pt idx="987">
                  <c:v>-2.840869650692774</c:v>
                </c:pt>
                <c:pt idx="988">
                  <c:v>-2.66218584213888</c:v>
                </c:pt>
                <c:pt idx="989">
                  <c:v>-2.4765653717627121</c:v>
                </c:pt>
                <c:pt idx="990">
                  <c:v>-2.2844918971699704</c:v>
                </c:pt>
                <c:pt idx="991">
                  <c:v>-2.0864658900847544</c:v>
                </c:pt>
                <c:pt idx="992">
                  <c:v>-1.88300333230719</c:v>
                </c:pt>
                <c:pt idx="993">
                  <c:v>-1.6746343712576746</c:v>
                </c:pt>
                <c:pt idx="994">
                  <c:v>-1.4619019386106911</c:v>
                </c:pt>
                <c:pt idx="995">
                  <c:v>-1.2453603356177148</c:v>
                </c:pt>
                <c:pt idx="996">
                  <c:v>-1.0255737888051295</c:v>
                </c:pt>
                <c:pt idx="997">
                  <c:v>-0.80311497981077662</c:v>
                </c:pt>
                <c:pt idx="998">
                  <c:v>-0.57856355318954855</c:v>
                </c:pt>
                <c:pt idx="999">
                  <c:v>-0.35250460607608458</c:v>
                </c:pt>
                <c:pt idx="1000">
                  <c:v>-0.1255271636403652</c:v>
                </c:pt>
                <c:pt idx="1001">
                  <c:v>0.10177735569208138</c:v>
                </c:pt>
                <c:pt idx="1002">
                  <c:v>0.32881668125536379</c:v>
                </c:pt>
                <c:pt idx="1003">
                  <c:v>0.55499923337968704</c:v>
                </c:pt>
                <c:pt idx="1004">
                  <c:v>0.7797356648265108</c:v>
                </c:pt>
                <c:pt idx="1005">
                  <c:v>1.0024403964076667</c:v>
                </c:pt>
                <c:pt idx="1006">
                  <c:v>1.222533142786028</c:v>
                </c:pt>
                <c:pt idx="1007">
                  <c:v>1.4394404244819889</c:v>
                </c:pt>
                <c:pt idx="1008">
                  <c:v>1.6525970621471819</c:v>
                </c:pt>
                <c:pt idx="1009">
                  <c:v>1.8614476492101022</c:v>
                </c:pt>
                <c:pt idx="1010">
                  <c:v>2.0654479990589545</c:v>
                </c:pt>
                <c:pt idx="1011">
                  <c:v>2.2640665629880292</c:v>
                </c:pt>
                <c:pt idx="1012">
                  <c:v>2.4567858152155222</c:v>
                </c:pt>
                <c:pt idx="1013">
                  <c:v>2.6431036013619296</c:v>
                </c:pt>
                <c:pt idx="1014">
                  <c:v>2.8225344468772464</c:v>
                </c:pt>
                <c:pt idx="1015">
                  <c:v>2.9946108220059044</c:v>
                </c:pt>
                <c:pt idx="1016">
                  <c:v>3.1588843599949259</c:v>
                </c:pt>
                <c:pt idx="1017">
                  <c:v>3.3149270253702294</c:v>
                </c:pt>
                <c:pt idx="1018">
                  <c:v>3.4623322292367495</c:v>
                </c:pt>
                <c:pt idx="1019">
                  <c:v>3.6007158886979025</c:v>
                </c:pt>
                <c:pt idx="1020">
                  <c:v>3.7297174276313192</c:v>
                </c:pt>
                <c:pt idx="1021">
                  <c:v>3.8490007162162181</c:v>
                </c:pt>
                <c:pt idx="1022">
                  <c:v>3.9582549467619668</c:v>
                </c:pt>
                <c:pt idx="1023">
                  <c:v>4.0571954435564521</c:v>
                </c:pt>
                <c:pt idx="1024">
                  <c:v>4.1455644046252607</c:v>
                </c:pt>
                <c:pt idx="1025">
                  <c:v>4.2231315734666719</c:v>
                </c:pt>
                <c:pt idx="1026">
                  <c:v>4.2896948390147216</c:v>
                </c:pt>
                <c:pt idx="1027">
                  <c:v>4.3450807622645184</c:v>
                </c:pt>
                <c:pt idx="1028">
                  <c:v>4.3891450281900735</c:v>
                </c:pt>
                <c:pt idx="1029">
                  <c:v>4.4217728217749963</c:v>
                </c:pt>
                <c:pt idx="1030">
                  <c:v>4.4428791271774282</c:v>
                </c:pt>
                <c:pt idx="1031">
                  <c:v>4.4524089492500982</c:v>
                </c:pt>
                <c:pt idx="1032">
                  <c:v>4.4503374568365075</c:v>
                </c:pt>
                <c:pt idx="1033">
                  <c:v>4.4366700474721554</c:v>
                </c:pt>
                <c:pt idx="1034">
                  <c:v>4.4114423333202586</c:v>
                </c:pt>
                <c:pt idx="1035">
                  <c:v>4.3747200483798174</c:v>
                </c:pt>
                <c:pt idx="1036">
                  <c:v>4.3265988772074673</c:v>
                </c:pt>
                <c:pt idx="1037">
                  <c:v>4.2672042055992536</c:v>
                </c:pt>
                <c:pt idx="1038">
                  <c:v>4.1966907938819915</c:v>
                </c:pt>
                <c:pt idx="1039">
                  <c:v>4.1152423736656889</c:v>
                </c:pt>
                <c:pt idx="1040">
                  <c:v>4.0230711691077063</c:v>
                </c:pt>
                <c:pt idx="1041">
                  <c:v>3.920417343935739</c:v>
                </c:pt>
                <c:pt idx="1042">
                  <c:v>3.8075483756710091</c:v>
                </c:pt>
                <c:pt idx="1043">
                  <c:v>3.6847583586816213</c:v>
                </c:pt>
                <c:pt idx="1044">
                  <c:v>3.552367237882613</c:v>
                </c:pt>
                <c:pt idx="1045">
                  <c:v>3.4107199750789174</c:v>
                </c:pt>
                <c:pt idx="1046">
                  <c:v>3.2601856501238569</c:v>
                </c:pt>
                <c:pt idx="1047">
                  <c:v>3.1011564992348846</c:v>
                </c:pt>
                <c:pt idx="1048">
                  <c:v>2.9340468929725159</c:v>
                </c:pt>
                <c:pt idx="1049">
                  <c:v>2.7592922565454248</c:v>
                </c:pt>
                <c:pt idx="1050">
                  <c:v>2.5773479352550792</c:v>
                </c:pt>
                <c:pt idx="1051">
                  <c:v>2.3886880080358766</c:v>
                </c:pt>
                <c:pt idx="1052">
                  <c:v>2.1938040521826352</c:v>
                </c:pt>
                <c:pt idx="1053">
                  <c:v>1.9932038624836974</c:v>
                </c:pt>
                <c:pt idx="1054">
                  <c:v>1.7874101280975043</c:v>
                </c:pt>
                <c:pt idx="1055">
                  <c:v>1.5769590706199197</c:v>
                </c:pt>
                <c:pt idx="1056">
                  <c:v>1.3623990468908669</c:v>
                </c:pt>
                <c:pt idx="1057">
                  <c:v>1.1442891201814864</c:v>
                </c:pt>
                <c:pt idx="1058">
                  <c:v>0.92319760348388169</c:v>
                </c:pt>
                <c:pt idx="1059">
                  <c:v>0.69970057870000302</c:v>
                </c:pt>
                <c:pt idx="1060">
                  <c:v>0.47438039558718414</c:v>
                </c:pt>
                <c:pt idx="1061">
                  <c:v>0.24782415437233035</c:v>
                </c:pt>
                <c:pt idx="1062">
                  <c:v>2.0622175988020824E-2</c:v>
                </c:pt>
                <c:pt idx="1063">
                  <c:v>-0.20663353608332352</c:v>
                </c:pt>
                <c:pt idx="1064">
                  <c:v>-0.43335083834939669</c:v>
                </c:pt>
                <c:pt idx="1065">
                  <c:v>-0.65893899021262026</c:v>
                </c:pt>
                <c:pt idx="1066">
                  <c:v>-0.8828101932196244</c:v>
                </c:pt>
                <c:pt idx="1067">
                  <c:v>-1.1043811226444897</c:v>
                </c:pt>
                <c:pt idx="1068">
                  <c:v>-1.3230744474147071</c:v>
                </c:pt>
                <c:pt idx="1069">
                  <c:v>-1.538320334420807</c:v>
                </c:pt>
                <c:pt idx="1070">
                  <c:v>-1.7495579332881994</c:v>
                </c:pt>
                <c:pt idx="1071">
                  <c:v>-1.9562368377437713</c:v>
                </c:pt>
                <c:pt idx="1072">
                  <c:v>-2.1578185197692301</c:v>
                </c:pt>
                <c:pt idx="1073">
                  <c:v>-2.3537777328037834</c:v>
                </c:pt>
                <c:pt idx="1074">
                  <c:v>-2.5436038803405077</c:v>
                </c:pt>
                <c:pt idx="1075">
                  <c:v>-2.7268023463501074</c:v>
                </c:pt>
                <c:pt idx="1076">
                  <c:v>-2.9028957840655623</c:v>
                </c:pt>
                <c:pt idx="1077">
                  <c:v>-3.0714253597692704</c:v>
                </c:pt>
                <c:pt idx="1078">
                  <c:v>-3.2319519483427475</c:v>
                </c:pt>
                <c:pt idx="1079">
                  <c:v>-3.3840572774622526</c:v>
                </c:pt>
                <c:pt idx="1080">
                  <c:v>-3.5273450174602634</c:v>
                </c:pt>
                <c:pt idx="1081">
                  <c:v>-3.6614418140127958</c:v>
                </c:pt>
                <c:pt idx="1082">
                  <c:v>-3.7859982609609153</c:v>
                </c:pt>
                <c:pt idx="1083">
                  <c:v>-3.9006898107331329</c:v>
                </c:pt>
                <c:pt idx="1084">
                  <c:v>-4.0052176199946699</c:v>
                </c:pt>
                <c:pt idx="1085">
                  <c:v>-4.0993093283220121</c:v>
                </c:pt>
                <c:pt idx="1086">
                  <c:v>-4.1827197678717791</c:v>
                </c:pt>
                <c:pt idx="1087">
                  <c:v>-4.2552316021973535</c:v>
                </c:pt>
                <c:pt idx="1088">
                  <c:v>-4.316655892545894</c:v>
                </c:pt>
                <c:pt idx="1089">
                  <c:v>-4.3668325901622147</c:v>
                </c:pt>
                <c:pt idx="1090">
                  <c:v>-4.4056309533164395</c:v>
                </c:pt>
                <c:pt idx="1091">
                  <c:v>-4.4329498879674425</c:v>
                </c:pt>
                <c:pt idx="1092">
                  <c:v>-4.4487182111768844</c:v>
                </c:pt>
                <c:pt idx="1093">
                  <c:v>-4.45289483658481</c:v>
                </c:pt>
                <c:pt idx="1094">
                  <c:v>-4.4454688814657075</c:v>
                </c:pt>
                <c:pt idx="1095">
                  <c:v>-4.4264596950844997</c:v>
                </c:pt>
                <c:pt idx="1096">
                  <c:v>-4.3959168082799058</c:v>
                </c:pt>
                <c:pt idx="1097">
                  <c:v>-4.3539198044053293</c:v>
                </c:pt>
                <c:pt idx="1098">
                  <c:v>-4.3005781119645343</c:v>
                </c:pt>
                <c:pt idx="1099">
                  <c:v>-4.2360307194818168</c:v>
                </c:pt>
                <c:pt idx="1100">
                  <c:v>-4.1604458133497495</c:v>
                </c:pt>
                <c:pt idx="1101">
                  <c:v>-4.0740203395982864</c:v>
                </c:pt>
                <c:pt idx="1102">
                  <c:v>-3.9769794907270546</c:v>
                </c:pt>
                <c:pt idx="1103">
                  <c:v>-3.8695761189378071</c:v>
                </c:pt>
                <c:pt idx="1104">
                  <c:v>-3.7520900772959314</c:v>
                </c:pt>
                <c:pt idx="1105">
                  <c:v>-3.6248274905380704</c:v>
                </c:pt>
                <c:pt idx="1106">
                  <c:v>-3.4881199574252459</c:v>
                </c:pt>
                <c:pt idx="1107">
                  <c:v>-3.3423236867204937</c:v>
                </c:pt>
                <c:pt idx="1108">
                  <c:v>-3.1878185690418275</c:v>
                </c:pt>
                <c:pt idx="1109">
                  <c:v>-3.0250071870092037</c:v>
                </c:pt>
                <c:pt idx="1110">
                  <c:v>-2.8543137662646059</c:v>
                </c:pt>
                <c:pt idx="1111">
                  <c:v>-2.6761830700985176</c:v>
                </c:pt>
                <c:pt idx="1112">
                  <c:v>-2.491079240562875</c:v>
                </c:pt>
                <c:pt idx="1113">
                  <c:v>-2.2994845890903464</c:v>
                </c:pt>
                <c:pt idx="1114">
                  <c:v>-2.1018983397708495</c:v>
                </c:pt>
                <c:pt idx="1115">
                  <c:v>-1.8988353285600186</c:v>
                </c:pt>
                <c:pt idx="1116">
                  <c:v>-1.6908246618092264</c:v>
                </c:pt>
                <c:pt idx="1117">
                  <c:v>-1.4784083376117769</c:v>
                </c:pt>
                <c:pt idx="1118">
                  <c:v>-1.2621398335586638</c:v>
                </c:pt>
                <c:pt idx="1119">
                  <c:v>-1.0425826645824354</c:v>
                </c:pt>
                <c:pt idx="1120">
                  <c:v>-0.82030891464802613</c:v>
                </c:pt>
                <c:pt idx="1121">
                  <c:v>-0.59589774611539581</c:v>
                </c:pt>
                <c:pt idx="1122">
                  <c:v>-0.36993389065912607</c:v>
                </c:pt>
                <c:pt idx="1123">
                  <c:v>-0.14300612567583479</c:v>
                </c:pt>
                <c:pt idx="1124">
                  <c:v>8.4294259849833103E-2</c:v>
                </c:pt>
                <c:pt idx="1125">
                  <c:v>0.3113750060231425</c:v>
                </c:pt>
                <c:pt idx="1126">
                  <c:v>0.5376444252476611</c:v>
                </c:pt>
                <c:pt idx="1127">
                  <c:v>0.76251294394156521</c:v>
                </c:pt>
                <c:pt idx="1128">
                  <c:v>0.98539463874684341</c:v>
                </c:pt>
                <c:pt idx="1129">
                  <c:v>1.2057087632261267</c:v>
                </c:pt>
                <c:pt idx="1130">
                  <c:v>1.4228812610713681</c:v>
                </c:pt>
                <c:pt idx="1131">
                  <c:v>1.6363462618797946</c:v>
                </c:pt>
                <c:pt idx="1132">
                  <c:v>1.8455475556008198</c:v>
                </c:pt>
                <c:pt idx="1133">
                  <c:v>2.0499400418121074</c:v>
                </c:pt>
                <c:pt idx="1134">
                  <c:v>2.2489911500470736</c:v>
                </c:pt>
                <c:pt idx="1135">
                  <c:v>2.4421822274750329</c:v>
                </c:pt>
                <c:pt idx="1136">
                  <c:v>2.6290098903162633</c:v>
                </c:pt>
                <c:pt idx="1137">
                  <c:v>2.8089873354725201</c:v>
                </c:pt>
                <c:pt idx="1138">
                  <c:v>2.9816456089538015</c:v>
                </c:pt>
                <c:pt idx="1139">
                  <c:v>3.1465348277975234</c:v>
                </c:pt>
                <c:pt idx="1140">
                  <c:v>3.3032253522950294</c:v>
                </c:pt>
                <c:pt idx="1141">
                  <c:v>3.4513089054726547</c:v>
                </c:pt>
                <c:pt idx="1142">
                  <c:v>3.5903996369086135</c:v>
                </c:pt>
                <c:pt idx="1143">
                  <c:v>3.7201351281153219</c:v>
                </c:pt>
                <c:pt idx="1144">
                  <c:v>3.8401773368666268</c:v>
                </c:pt>
                <c:pt idx="1145">
                  <c:v>3.9502134780091507</c:v>
                </c:pt>
                <c:pt idx="1146">
                  <c:v>4.0499568384642251</c:v>
                </c:pt>
                <c:pt idx="1147">
                  <c:v>4.1391475242942866</c:v>
                </c:pt>
                <c:pt idx="1148">
                  <c:v>4.2175531378900537</c:v>
                </c:pt>
                <c:pt idx="1149">
                  <c:v>4.2849693835116636</c:v>
                </c:pt>
                <c:pt idx="1150">
                  <c:v>4.3412205996068671</c:v>
                </c:pt>
                <c:pt idx="1151">
                  <c:v>4.3861602165197864</c:v>
                </c:pt>
                <c:pt idx="1152">
                  <c:v>4.4196711383961116</c:v>
                </c:pt>
                <c:pt idx="1153">
                  <c:v>4.4416660482918999</c:v>
                </c:pt>
                <c:pt idx="1154">
                  <c:v>4.4520876356882191</c:v>
                </c:pt>
                <c:pt idx="1155">
                  <c:v>4.4509087458214838</c:v>
                </c:pt>
                <c:pt idx="1156">
                  <c:v>4.4381324504383235</c:v>
                </c:pt>
                <c:pt idx="1157">
                  <c:v>4.4137920397916748</c:v>
                </c:pt>
                <c:pt idx="1158">
                  <c:v>4.3779509358992481</c:v>
                </c:pt>
                <c:pt idx="1159">
                  <c:v>4.3307025272889375</c:v>
                </c:pt>
                <c:pt idx="1160">
                  <c:v>4.2721699256636043</c:v>
                </c:pt>
                <c:pt idx="1161">
                  <c:v>4.2025056451177232</c:v>
                </c:pt>
                <c:pt idx="1162">
                  <c:v>4.1218912047426688</c:v>
                </c:pt>
                <c:pt idx="1163">
                  <c:v>4.0305366556558493</c:v>
                </c:pt>
                <c:pt idx="1164">
                  <c:v>3.9286800336859402</c:v>
                </c:pt>
                <c:pt idx="1165">
                  <c:v>3.8165867391403725</c:v>
                </c:pt>
                <c:pt idx="1166">
                  <c:v>3.6945488452713007</c:v>
                </c:pt>
                <c:pt idx="1167">
                  <c:v>3.5628843372418615</c:v>
                </c:pt>
                <c:pt idx="1168">
                  <c:v>3.42193628357556</c:v>
                </c:pt>
                <c:pt idx="1169">
                  <c:v>3.2720719422479099</c:v>
                </c:pt>
                <c:pt idx="1170">
                  <c:v>3.1136818037492979</c:v>
                </c:pt>
                <c:pt idx="1171">
                  <c:v>2.9471785736126481</c:v>
                </c:pt>
                <c:pt idx="1172">
                  <c:v>2.7729960970570047</c:v>
                </c:pt>
                <c:pt idx="1173">
                  <c:v>2.5915882285488916</c:v>
                </c:pt>
                <c:pt idx="1174">
                  <c:v>2.403427649227194</c:v>
                </c:pt>
                <c:pt idx="1175">
                  <c:v>2.2090046352726329</c:v>
                </c:pt>
                <c:pt idx="1176">
                  <c:v>2.0088257804311662</c:v>
                </c:pt>
                <c:pt idx="1177">
                  <c:v>1.8034126760199771</c:v>
                </c:pt>
                <c:pt idx="1178">
                  <c:v>1.5933005518553658</c:v>
                </c:pt>
                <c:pt idx="1179">
                  <c:v>1.3790368816437255</c:v>
                </c:pt>
                <c:pt idx="1180">
                  <c:v>1.1611799564695338</c:v>
                </c:pt>
                <c:pt idx="1181">
                  <c:v>0.94029743009753386</c:v>
                </c:pt>
                <c:pt idx="1182">
                  <c:v>0.71696483987884374</c:v>
                </c:pt>
                <c:pt idx="1183">
                  <c:v>0.49176410711581919</c:v>
                </c:pt>
                <c:pt idx="1184">
                  <c:v>0.26528202079237939</c:v>
                </c:pt>
                <c:pt idx="1185">
                  <c:v>3.8108708621069465E-2</c:v>
                </c:pt>
                <c:pt idx="1186">
                  <c:v>-0.18916390060900964</c:v>
                </c:pt>
                <c:pt idx="1187">
                  <c:v>-0.41594361937796409</c:v>
                </c:pt>
                <c:pt idx="1188">
                  <c:v>-0.64163954445405735</c:v>
                </c:pt>
                <c:pt idx="1189">
                  <c:v>-0.86566359656732872</c:v>
                </c:pt>
                <c:pt idx="1190">
                  <c:v>-1.0874320527239691</c:v>
                </c:pt>
                <c:pt idx="1191">
                  <c:v>-1.3063670671707417</c:v>
                </c:pt>
                <c:pt idx="1192">
                  <c:v>-1.5218981770452051</c:v>
                </c:pt>
                <c:pt idx="1193">
                  <c:v>-1.7334637887882844</c:v>
                </c:pt>
                <c:pt idx="1194">
                  <c:v>-1.9405126414481275</c:v>
                </c:pt>
                <c:pt idx="1195">
                  <c:v>-2.142505243059412</c:v>
                </c:pt>
                <c:pt idx="1196">
                  <c:v>-2.3389152763585335</c:v>
                </c:pt>
                <c:pt idx="1197">
                  <c:v>-2.5292309701693663</c:v>
                </c:pt>
                <c:pt idx="1198">
                  <c:v>-2.7129564328878129</c:v>
                </c:pt>
                <c:pt idx="1199">
                  <c:v>-2.8896129445902954</c:v>
                </c:pt>
                <c:pt idx="1200">
                  <c:v>-3.0587402043988718</c:v>
                </c:pt>
                <c:pt idx="1201">
                  <c:v>-3.2198975298534194</c:v>
                </c:pt>
                <c:pt idx="1202">
                  <c:v>-3.372665005165504</c:v>
                </c:pt>
                <c:pt idx="1203">
                  <c:v>-3.5166445753621058</c:v>
                </c:pt>
                <c:pt idx="1204">
                  <c:v>-3.6514610834679671</c:v>
                </c:pt>
                <c:pt idx="1205">
                  <c:v>-3.7767632480249569</c:v>
                </c:pt>
                <c:pt idx="1206">
                  <c:v>-3.892224578399853</c:v>
                </c:pt>
                <c:pt idx="1207">
                  <c:v>-3.9975442254974323</c:v>
                </c:pt>
                <c:pt idx="1208">
                  <c:v>-4.0924477656602471</c:v>
                </c:pt>
                <c:pt idx="1209">
                  <c:v>-4.1766879157146306</c:v>
                </c:pt>
                <c:pt idx="1210">
                  <c:v>-4.2500451772982917</c:v>
                </c:pt>
                <c:pt idx="1211">
                  <c:v>-4.3123284087907017</c:v>
                </c:pt>
                <c:pt idx="1212">
                  <c:v>-4.3633753233571699</c:v>
                </c:pt>
                <c:pt idx="1213">
                  <c:v>-4.4030529118071318</c:v>
                </c:pt>
                <c:pt idx="1214">
                  <c:v>-4.4312577891671374</c:v>
                </c:pt>
                <c:pt idx="1215">
                  <c:v>-4.4479164640629518</c:v>
                </c:pt>
                <c:pt idx="1216">
                  <c:v>-4.4529855302106958</c:v>
                </c:pt>
                <c:pt idx="1217">
                  <c:v>-4.4464517795177301</c:v>
                </c:pt>
                <c:pt idx="1218">
                  <c:v>-4.4283322364974493</c:v>
                </c:pt>
                <c:pt idx="1219">
                  <c:v>-4.3986741139103689</c:v>
                </c:pt>
                <c:pt idx="1220">
                  <c:v>-4.3575546897448527</c:v>
                </c:pt>
                <c:pt idx="1221">
                  <c:v>-4.3050811058598315</c:v>
                </c:pt>
                <c:pt idx="1222">
                  <c:v>-4.2413900888128646</c:v>
                </c:pt>
                <c:pt idx="1223">
                  <c:v>-4.1666475936021463</c:v>
                </c:pt>
                <c:pt idx="1224">
                  <c:v>-4.0810483712494037</c:v>
                </c:pt>
                <c:pt idx="1225">
                  <c:v>-3.9848154613517903</c:v>
                </c:pt>
                <c:pt idx="1226">
                  <c:v>-3.8781996109238981</c:v>
                </c:pt>
                <c:pt idx="1227">
                  <c:v>-3.7614786210446542</c:v>
                </c:pt>
                <c:pt idx="1228">
                  <c:v>-3.6349566230115866</c:v>
                </c:pt>
                <c:pt idx="1229">
                  <c:v>-3.4989632858881499</c:v>
                </c:pt>
                <c:pt idx="1230">
                  <c:v>-3.3538529575094378</c:v>
                </c:pt>
                <c:pt idx="1231">
                  <c:v>-3.2000037411839877</c:v>
                </c:pt>
                <c:pt idx="1232">
                  <c:v>-3.0378165104978541</c:v>
                </c:pt>
                <c:pt idx="1233">
                  <c:v>-2.8677138647877629</c:v>
                </c:pt>
                <c:pt idx="1234">
                  <c:v>-2.6901390280051545</c:v>
                </c:pt>
                <c:pt idx="1235">
                  <c:v>-2.5055546938400548</c:v>
                </c:pt>
                <c:pt idx="1236">
                  <c:v>-2.3144418201142698</c:v>
                </c:pt>
                <c:pt idx="1237">
                  <c:v>-2.117298375584848</c:v>
                </c:pt>
                <c:pt idx="1238">
                  <c:v>-1.9146380424236176</c:v>
                </c:pt>
                <c:pt idx="1239">
                  <c:v>-1.706988877753274</c:v>
                </c:pt>
                <c:pt idx="1240">
                  <c:v>-1.4948919377278567</c:v>
                </c:pt>
                <c:pt idx="1241">
                  <c:v>-1.2788998677424446</c:v>
                </c:pt>
                <c:pt idx="1242">
                  <c:v>-1.0595754624456664</c:v>
                </c:pt>
                <c:pt idx="1243">
                  <c:v>-0.83749019930727719</c:v>
                </c:pt>
                <c:pt idx="1244">
                  <c:v>-0.61322274956111367</c:v>
                </c:pt>
                <c:pt idx="1245">
                  <c:v>-0.38735747040426471</c:v>
                </c:pt>
                <c:pt idx="1246">
                  <c:v>-0.1604828823802201</c:v>
                </c:pt>
                <c:pt idx="1247">
                  <c:v>6.6809864085519366E-2</c:v>
                </c:pt>
                <c:pt idx="1248">
                  <c:v>0.2939285290029463</c:v>
                </c:pt>
                <c:pt idx="1249">
                  <c:v>0.52028132597324805</c:v>
                </c:pt>
                <c:pt idx="1250">
                  <c:v>0.7452784641635799</c:v>
                </c:pt>
                <c:pt idx="1251">
                  <c:v>0.96833368508153461</c:v>
                </c:pt>
                <c:pt idx="1252">
                  <c:v>1.1888657901454445</c:v>
                </c:pt>
                <c:pt idx="1253">
                  <c:v>1.4063001550713623</c:v>
                </c:pt>
                <c:pt idx="1254">
                  <c:v>1.6200702271284892</c:v>
                </c:pt>
                <c:pt idx="1255">
                  <c:v>1.8296190013649671</c:v>
                </c:pt>
                <c:pt idx="1256">
                  <c:v>2.0344004719536741</c:v>
                </c:pt>
                <c:pt idx="1257">
                  <c:v>2.2338810548802961</c:v>
                </c:pt>
                <c:pt idx="1258">
                  <c:v>2.4275409782633246</c:v>
                </c:pt>
                <c:pt idx="1259">
                  <c:v>2.6148756366856638</c:v>
                </c:pt>
                <c:pt idx="1260">
                  <c:v>2.7953969060081052</c:v>
                </c:pt>
                <c:pt idx="1261">
                  <c:v>2.9686344152378896</c:v>
                </c:pt>
                <c:pt idx="1262">
                  <c:v>3.1341367721404954</c:v>
                </c:pt>
                <c:pt idx="1263">
                  <c:v>3.2914727393984848</c:v>
                </c:pt>
                <c:pt idx="1264">
                  <c:v>3.4402323582555576</c:v>
                </c:pt>
                <c:pt idx="1265">
                  <c:v>3.5800280167152305</c:v>
                </c:pt>
                <c:pt idx="1266">
                  <c:v>3.7104954595135959</c:v>
                </c:pt>
                <c:pt idx="1267">
                  <c:v>3.8312947372318655</c:v>
                </c:pt>
                <c:pt idx="1268">
                  <c:v>3.9421110920778313</c:v>
                </c:pt>
                <c:pt idx="1269">
                  <c:v>4.0426557780273296</c:v>
                </c:pt>
                <c:pt idx="1270">
                  <c:v>4.1326668131879432</c:v>
                </c:pt>
                <c:pt idx="1271">
                  <c:v>4.2119096624265966</c:v>
                </c:pt>
                <c:pt idx="1272">
                  <c:v>4.2801778484798643</c:v>
                </c:pt>
                <c:pt idx="1273">
                  <c:v>4.3372934899572098</c:v>
                </c:pt>
                <c:pt idx="1274">
                  <c:v>4.3831077648329027</c:v>
                </c:pt>
                <c:pt idx="1275">
                  <c:v>4.4175012982208646</c:v>
                </c:pt>
                <c:pt idx="1276">
                  <c:v>4.4403844734212239</c:v>
                </c:pt>
                <c:pt idx="1277">
                  <c:v>4.451697665427484</c:v>
                </c:pt>
                <c:pt idx="1278">
                  <c:v>4.4514113962875408</c:v>
                </c:pt>
                <c:pt idx="1279">
                  <c:v>4.4395264119117162</c:v>
                </c:pt>
                <c:pt idx="1280">
                  <c:v>4.4160736801296681</c:v>
                </c:pt>
                <c:pt idx="1281">
                  <c:v>4.3811143099993455</c:v>
                </c:pt>
                <c:pt idx="1282">
                  <c:v>4.3347393925800342</c:v>
                </c:pt>
                <c:pt idx="1283">
                  <c:v>4.2770697635826904</c:v>
                </c:pt>
                <c:pt idx="1284">
                  <c:v>4.2082556885175793</c:v>
                </c:pt>
                <c:pt idx="1285">
                  <c:v>4.1284764711581881</c:v>
                </c:pt>
                <c:pt idx="1286">
                  <c:v>4.0379399863427192</c:v>
                </c:pt>
                <c:pt idx="1287">
                  <c:v>3.9368821383299784</c:v>
                </c:pt>
                <c:pt idx="1288">
                  <c:v>3.8255662461208115</c:v>
                </c:pt>
                <c:pt idx="1289">
                  <c:v>3.7042823573473518</c:v>
                </c:pt>
                <c:pt idx="1290">
                  <c:v>3.5733464925170724</c:v>
                </c:pt>
                <c:pt idx="1291">
                  <c:v>3.4330998215815303</c:v>
                </c:pt>
                <c:pt idx="1292">
                  <c:v>3.2839077749748213</c:v>
                </c:pt>
                <c:pt idx="1293">
                  <c:v>3.1261590914384438</c:v>
                </c:pt>
                <c:pt idx="1294">
                  <c:v>2.9602648051133054</c:v>
                </c:pt>
                <c:pt idx="1295">
                  <c:v>2.7866571745383575</c:v>
                </c:pt>
                <c:pt idx="1296">
                  <c:v>2.6057885563462362</c:v>
                </c:pt>
                <c:pt idx="1297">
                  <c:v>2.418130226590955</c:v>
                </c:pt>
                <c:pt idx="1298">
                  <c:v>2.2241711527784656</c:v>
                </c:pt>
                <c:pt idx="1299">
                  <c:v>2.0244167198000191</c:v>
                </c:pt>
                <c:pt idx="1300">
                  <c:v>1.819387413087997</c:v>
                </c:pt>
                <c:pt idx="1301">
                  <c:v>1.6096174624252715</c:v>
                </c:pt>
                <c:pt idx="1302">
                  <c:v>1.3956534499418765</c:v>
                </c:pt>
                <c:pt idx="1303">
                  <c:v>1.1780528859262063</c:v>
                </c:pt>
                <c:pt idx="1304">
                  <c:v>0.95738275616156854</c:v>
                </c:pt>
                <c:pt idx="1305">
                  <c:v>0.73421804457291007</c:v>
                </c:pt>
                <c:pt idx="1306">
                  <c:v>0.5091402350335944</c:v>
                </c:pt>
                <c:pt idx="1307">
                  <c:v>0.28273579623548439</c:v>
                </c:pt>
                <c:pt idx="1308">
                  <c:v>5.5594653570707447E-2</c:v>
                </c:pt>
                <c:pt idx="1309">
                  <c:v>-0.17169134799341743</c:v>
                </c:pt>
                <c:pt idx="1310">
                  <c:v>-0.39852998604144763</c:v>
                </c:pt>
                <c:pt idx="1311">
                  <c:v>-0.62433020382007942</c:v>
                </c:pt>
                <c:pt idx="1312">
                  <c:v>-0.84850365031145658</c:v>
                </c:pt>
                <c:pt idx="1313">
                  <c:v>-1.070466213255937</c:v>
                </c:pt>
                <c:pt idx="1314">
                  <c:v>-1.289639541130658</c:v>
                </c:pt>
                <c:pt idx="1315">
                  <c:v>-1.5054525501169473</c:v>
                </c:pt>
                <c:pt idx="1316">
                  <c:v>-1.7173429121323425</c:v>
                </c:pt>
                <c:pt idx="1317">
                  <c:v>-1.9247585200469743</c:v>
                </c:pt>
                <c:pt idx="1318">
                  <c:v>-2.1271589262683328</c:v>
                </c:pt>
                <c:pt idx="1319">
                  <c:v>-2.3240167509464618</c:v>
                </c:pt>
                <c:pt idx="1320">
                  <c:v>-2.5148190561278407</c:v>
                </c:pt>
                <c:pt idx="1321">
                  <c:v>-2.6990686822811769</c:v>
                </c:pt>
                <c:pt idx="1322">
                  <c:v>-2.8762855437087427</c:v>
                </c:pt>
                <c:pt idx="1323">
                  <c:v>-3.0460078794706216</c:v>
                </c:pt>
                <c:pt idx="1324">
                  <c:v>-3.2077934565609634</c:v>
                </c:pt>
                <c:pt idx="1325">
                  <c:v>-3.3612207222022601</c:v>
                </c:pt>
                <c:pt idx="1326">
                  <c:v>-3.5058899022542374</c:v>
                </c:pt>
                <c:pt idx="1327">
                  <c:v>-3.6414240428761819</c:v>
                </c:pt>
                <c:pt idx="1328">
                  <c:v>-3.7674699927276554</c:v>
                </c:pt>
                <c:pt idx="1329">
                  <c:v>-3.8836993231487211</c:v>
                </c:pt>
                <c:pt idx="1330">
                  <c:v>-3.9898091839229326</c:v>
                </c:pt>
                <c:pt idx="1331">
                  <c:v>-4.0855230923911954</c:v>
                </c:pt>
                <c:pt idx="1332">
                  <c:v>-4.1705916538629548</c:v>
                </c:pt>
                <c:pt idx="1333">
                  <c:v>-4.2447932114449483</c:v>
                </c:pt>
                <c:pt idx="1334">
                  <c:v>-4.3079344235968984</c:v>
                </c:pt>
                <c:pt idx="1335">
                  <c:v>-4.3598507679067993</c:v>
                </c:pt>
                <c:pt idx="1336">
                  <c:v>-4.4004069697751076</c:v>
                </c:pt>
                <c:pt idx="1337">
                  <c:v>-4.4294973548900112</c:v>
                </c:pt>
                <c:pt idx="1338">
                  <c:v>-4.4470461245747286</c:v>
                </c:pt>
                <c:pt idx="1339">
                  <c:v>-4.4530075532910844</c:v>
                </c:pt>
                <c:pt idx="1340">
                  <c:v>-4.4473661077826634</c:v>
                </c:pt>
                <c:pt idx="1341">
                  <c:v>-4.4301364875491673</c:v>
                </c:pt>
                <c:pt idx="1342">
                  <c:v>-4.4013635865445906</c:v>
                </c:pt>
                <c:pt idx="1343">
                  <c:v>-4.3611223762005418</c:v>
                </c:pt>
                <c:pt idx="1344">
                  <c:v>-4.3095177100788238</c:v>
                </c:pt>
                <c:pt idx="1345">
                  <c:v>-4.246684050661897</c:v>
                </c:pt>
                <c:pt idx="1346">
                  <c:v>-4.1727851189942298</c:v>
                </c:pt>
                <c:pt idx="1347">
                  <c:v>-4.0880134680860962</c:v>
                </c:pt>
                <c:pt idx="1348">
                  <c:v>-3.9925899811926486</c:v>
                </c:pt>
                <c:pt idx="1349">
                  <c:v>-3.8867632962744154</c:v>
                </c:pt>
                <c:pt idx="1350">
                  <c:v>-3.7708091581398735</c:v>
                </c:pt>
                <c:pt idx="1351">
                  <c:v>-3.645029699957314</c:v>
                </c:pt>
                <c:pt idx="1352">
                  <c:v>-3.5097526560087569</c:v>
                </c:pt>
                <c:pt idx="1353">
                  <c:v>-3.3653305077368527</c:v>
                </c:pt>
                <c:pt idx="1354">
                  <c:v>-3.2121395653098541</c:v>
                </c:pt>
                <c:pt idx="1355">
                  <c:v>-3.0505789870979387</c:v>
                </c:pt>
                <c:pt idx="1356">
                  <c:v>-2.8810697396155938</c:v>
                </c:pt>
                <c:pt idx="1357">
                  <c:v>-2.7040535006401103</c:v>
                </c:pt>
                <c:pt idx="1358">
                  <c:v>-2.5199915083643472</c:v>
                </c:pt>
                <c:pt idx="1359">
                  <c:v>-2.329363359582207</c:v>
                </c:pt>
                <c:pt idx="1360">
                  <c:v>-2.1326657600386518</c:v>
                </c:pt>
                <c:pt idx="1361">
                  <c:v>-1.9304112302000465</c:v>
                </c:pt>
                <c:pt idx="1362">
                  <c:v>-1.7231267698171793</c:v>
                </c:pt>
                <c:pt idx="1363">
                  <c:v>-1.5113524847609852</c:v>
                </c:pt>
                <c:pt idx="1364">
                  <c:v>-1.2956401797081478</c:v>
                </c:pt>
                <c:pt idx="1365">
                  <c:v>-1.0765519203445342</c:v>
                </c:pt>
                <c:pt idx="1366">
                  <c:v>-0.85465856883165792</c:v>
                </c:pt>
                <c:pt idx="1367">
                  <c:v>-0.63053829635349501</c:v>
                </c:pt>
                <c:pt idx="1368">
                  <c:v>-0.40477507661796902</c:v>
                </c:pt>
                <c:pt idx="1369">
                  <c:v>-0.17795716424003546</c:v>
                </c:pt>
                <c:pt idx="1370">
                  <c:v>4.9324438030543094E-2</c:v>
                </c:pt>
                <c:pt idx="1371">
                  <c:v>0.2764775192411828</c:v>
                </c:pt>
                <c:pt idx="1372">
                  <c:v>0.50291020331716152</c:v>
                </c:pt>
                <c:pt idx="1373">
                  <c:v>0.72803249126978353</c:v>
                </c:pt>
                <c:pt idx="1374">
                  <c:v>0.95125779851286563</c:v>
                </c:pt>
                <c:pt idx="1375">
                  <c:v>1.1720044832836056</c:v>
                </c:pt>
                <c:pt idx="1376">
                  <c:v>1.3896973621832343</c:v>
                </c:pt>
                <c:pt idx="1377">
                  <c:v>1.6037692088903022</c:v>
                </c:pt>
                <c:pt idx="1378">
                  <c:v>1.8136622321407438</c:v>
                </c:pt>
                <c:pt idx="1379">
                  <c:v>2.0188295291233076</c:v>
                </c:pt>
                <c:pt idx="1380">
                  <c:v>2.2187365105042254</c:v>
                </c:pt>
                <c:pt idx="1381">
                  <c:v>2.4128622933666501</c:v>
                </c:pt>
                <c:pt idx="1382">
                  <c:v>2.6007010584380486</c:v>
                </c:pt>
                <c:pt idx="1383">
                  <c:v>2.7817633680652549</c:v>
                </c:pt>
                <c:pt idx="1384">
                  <c:v>2.955577441506847</c:v>
                </c:pt>
                <c:pt idx="1385">
                  <c:v>3.1216903842173438</c:v>
                </c:pt>
                <c:pt idx="1386">
                  <c:v>3.2796693679206079</c:v>
                </c:pt>
                <c:pt idx="1387">
                  <c:v>3.4291027583997762</c:v>
                </c:pt>
                <c:pt idx="1388">
                  <c:v>3.5696011880612111</c:v>
                </c:pt>
                <c:pt idx="1389">
                  <c:v>3.7007985704816972</c:v>
                </c:pt>
                <c:pt idx="1390">
                  <c:v>3.8223530542925546</c:v>
                </c:pt>
                <c:pt idx="1391">
                  <c:v>3.9339479139168527</c:v>
                </c:pt>
                <c:pt idx="1392">
                  <c:v>4.0352923748372955</c:v>
                </c:pt>
                <c:pt idx="1393">
                  <c:v>4.1261223712469883</c:v>
                </c:pt>
                <c:pt idx="1394">
                  <c:v>4.2062012341056869</c:v>
                </c:pt>
                <c:pt idx="1395">
                  <c:v>4.2753203078107722</c:v>
                </c:pt>
                <c:pt idx="1396">
                  <c:v>4.3332994938764138</c:v>
                </c:pt>
                <c:pt idx="1397">
                  <c:v>4.3799877202020516</c:v>
                </c:pt>
                <c:pt idx="1398">
                  <c:v>4.4152633347108221</c:v>
                </c:pt>
                <c:pt idx="1399">
                  <c:v>4.4390344223288238</c:v>
                </c:pt>
                <c:pt idx="1400">
                  <c:v>4.4512390444816781</c:v>
                </c:pt>
                <c:pt idx="1401">
                  <c:v>4.4518454004831263</c:v>
                </c:pt>
                <c:pt idx="1402">
                  <c:v>4.4408519103958843</c:v>
                </c:pt>
                <c:pt idx="1403">
                  <c:v>4.418287219148521</c:v>
                </c:pt>
                <c:pt idx="1404">
                  <c:v>4.3842101218970857</c:v>
                </c:pt>
                <c:pt idx="1405">
                  <c:v>4.3387094108273248</c:v>
                </c:pt>
                <c:pt idx="1406">
                  <c:v>4.2819036437950517</c:v>
                </c:pt>
                <c:pt idx="1407">
                  <c:v>4.2139408354088355</c:v>
                </c:pt>
                <c:pt idx="1408">
                  <c:v>4.134998071359286</c:v>
                </c:pt>
                <c:pt idx="1409">
                  <c:v>4.0452810469997962</c:v>
                </c:pt>
                <c:pt idx="1410">
                  <c:v>3.9450235313812474</c:v>
                </c:pt>
                <c:pt idx="1411">
                  <c:v>3.8344867581372863</c:v>
                </c:pt>
                <c:pt idx="1412">
                  <c:v>3.7139587448070128</c:v>
                </c:pt>
                <c:pt idx="1413">
                  <c:v>3.5837535423689162</c:v>
                </c:pt>
                <c:pt idx="1414">
                  <c:v>3.4442104169412868</c:v>
                </c:pt>
                <c:pt idx="1415">
                  <c:v>3.29569296578144</c:v>
                </c:pt>
                <c:pt idx="1416">
                  <c:v>3.1385881698871394</c:v>
                </c:pt>
                <c:pt idx="1417">
                  <c:v>2.9733053856686427</c:v>
                </c:pt>
                <c:pt idx="1418">
                  <c:v>2.8002752783188121</c:v>
                </c:pt>
                <c:pt idx="1419">
                  <c:v>2.6199486996605228</c:v>
                </c:pt>
                <c:pt idx="1420">
                  <c:v>2.4327955133952397</c:v>
                </c:pt>
                <c:pt idx="1421">
                  <c:v>2.2393033708136558</c:v>
                </c:pt>
                <c:pt idx="1422">
                  <c:v>2.0399764401587341</c:v>
                </c:pt>
                <c:pt idx="1423">
                  <c:v>1.8353340929514241</c:v>
                </c:pt>
                <c:pt idx="1424">
                  <c:v>1.6259095507027059</c:v>
                </c:pt>
                <c:pt idx="1425">
                  <c:v>1.4122484955372752</c:v>
                </c:pt>
                <c:pt idx="1426">
                  <c:v>1.1949076483500081</c:v>
                </c:pt>
                <c:pt idx="1427">
                  <c:v>0.97445331819918612</c:v>
                </c:pt>
                <c:pt idx="1428">
                  <c:v>0.75145992671648176</c:v>
                </c:pt>
                <c:pt idx="1429">
                  <c:v>0.52650851137910637</c:v>
                </c:pt>
                <c:pt idx="1430">
                  <c:v>0.30018521154279199</c:v>
                </c:pt>
                <c:pt idx="1431">
                  <c:v>7.3079741182015878E-2</c:v>
                </c:pt>
                <c:pt idx="1432">
                  <c:v>-0.15421614768477829</c:v>
                </c:pt>
                <c:pt idx="1433">
                  <c:v>-0.38111020687940556</c:v>
                </c:pt>
                <c:pt idx="1434">
                  <c:v>-0.60701123524195899</c:v>
                </c:pt>
                <c:pt idx="1435">
                  <c:v>-0.83133061907972516</c:v>
                </c:pt>
                <c:pt idx="1436">
                  <c:v>-1.053483865874778</c:v>
                </c:pt>
                <c:pt idx="1437">
                  <c:v>-1.2728921272533693</c:v>
                </c:pt>
                <c:pt idx="1438">
                  <c:v>-1.4889837072480308</c:v>
                </c:pt>
                <c:pt idx="1439">
                  <c:v>-1.7011955519243167</c:v>
                </c:pt>
                <c:pt idx="1440">
                  <c:v>-1.9089747164883939</c:v>
                </c:pt>
                <c:pt idx="1441">
                  <c:v>-2.1117798060551793</c:v>
                </c:pt>
                <c:pt idx="1442">
                  <c:v>-2.3090823863209251</c:v>
                </c:pt>
                <c:pt idx="1443">
                  <c:v>-2.5003683604654454</c:v>
                </c:pt>
                <c:pt idx="1444">
                  <c:v>-2.6851393086966353</c:v>
                </c:pt>
                <c:pt idx="1445">
                  <c:v>-2.8629137869460912</c:v>
                </c:pt>
                <c:pt idx="1446">
                  <c:v>-3.0332285813327644</c:v>
                </c:pt>
                <c:pt idx="1447">
                  <c:v>-3.19563991512512</c:v>
                </c:pt>
                <c:pt idx="1448">
                  <c:v>-3.3497246050573528</c:v>
                </c:pt>
                <c:pt idx="1449">
                  <c:v>-3.4950811639870727</c:v>
                </c:pt>
                <c:pt idx="1450">
                  <c:v>-3.6313308470210703</c:v>
                </c:pt>
                <c:pt idx="1451">
                  <c:v>-3.7581186383824252</c:v>
                </c:pt>
                <c:pt idx="1452">
                  <c:v>-3.8751141764496859</c:v>
                </c:pt>
                <c:pt idx="1453">
                  <c:v>-3.9820126145552486</c:v>
                </c:pt>
                <c:pt idx="1454">
                  <c:v>-4.0785354153021602</c:v>
                </c:pt>
                <c:pt idx="1455">
                  <c:v>-4.1644310763286789</c:v>
                </c:pt>
                <c:pt idx="1456">
                  <c:v>-4.2394757856292307</c:v>
                </c:pt>
                <c:pt idx="1457">
                  <c:v>-4.3034740047251177</c:v>
                </c:pt>
                <c:pt idx="1458">
                  <c:v>-4.3562589781641599</c:v>
                </c:pt>
                <c:pt idx="1459">
                  <c:v>-4.3976931680240776</c:v>
                </c:pt>
                <c:pt idx="1460">
                  <c:v>-4.4276686122840525</c:v>
                </c:pt>
                <c:pt idx="1461">
                  <c:v>-4.4461072061340001</c:v>
                </c:pt>
                <c:pt idx="1462">
                  <c:v>-4.4529609054863615</c:v>
                </c:pt>
                <c:pt idx="1463">
                  <c:v>-4.4482118521606333</c:v>
                </c:pt>
                <c:pt idx="1464">
                  <c:v>-4.4318724204158642</c:v>
                </c:pt>
                <c:pt idx="1465">
                  <c:v>-4.4039851847074951</c:v>
                </c:pt>
                <c:pt idx="1466">
                  <c:v>-4.3646228087541612</c:v>
                </c:pt>
                <c:pt idx="1467">
                  <c:v>-4.3138878562035412</c:v>
                </c:pt>
                <c:pt idx="1468">
                  <c:v>-4.2519125233894535</c:v>
                </c:pt>
                <c:pt idx="1469">
                  <c:v>-4.1788582948777622</c:v>
                </c:pt>
                <c:pt idx="1470">
                  <c:v>-4.0949155226979768</c:v>
                </c:pt>
                <c:pt idx="1471">
                  <c:v>-4.0003029303568818</c:v>
                </c:pt>
                <c:pt idx="1472">
                  <c:v>-3.8952670429267373</c:v>
                </c:pt>
                <c:pt idx="1473">
                  <c:v>-3.7800815446931306</c:v>
                </c:pt>
                <c:pt idx="1474">
                  <c:v>-3.6550465660359142</c:v>
                </c:pt>
                <c:pt idx="1475">
                  <c:v>-3.5204879014016033</c:v>
                </c:pt>
                <c:pt idx="1476">
                  <c:v>-3.3767561604046912</c:v>
                </c:pt>
                <c:pt idx="1477">
                  <c:v>-3.2242258542699904</c:v>
                </c:pt>
                <c:pt idx="1478">
                  <c:v>-3.0632944199962768</c:v>
                </c:pt>
                <c:pt idx="1479">
                  <c:v>-2.894381184783958</c:v>
                </c:pt>
                <c:pt idx="1480">
                  <c:v>-2.7179262734249963</c:v>
                </c:pt>
                <c:pt idx="1481">
                  <c:v>-2.5343894615021703</c:v>
                </c:pt>
                <c:pt idx="1482">
                  <c:v>-2.3442489773855484</c:v>
                </c:pt>
                <c:pt idx="1483">
                  <c:v>-2.1480002561482099</c:v>
                </c:pt>
                <c:pt idx="1484">
                  <c:v>-1.9461546486472701</c:v>
                </c:pt>
                <c:pt idx="1485">
                  <c:v>-1.739238089134717</c:v>
                </c:pt>
                <c:pt idx="1486">
                  <c:v>-1.5277897248691479</c:v>
                </c:pt>
                <c:pt idx="1487">
                  <c:v>-1.3123605112994792</c:v>
                </c:pt>
                <c:pt idx="1488">
                  <c:v>-1.0935117764809705</c:v>
                </c:pt>
                <c:pt idx="1489">
                  <c:v>-0.87181375846365661</c:v>
                </c:pt>
                <c:pt idx="1490">
                  <c:v>-0.64784411946529552</c:v>
                </c:pt>
                <c:pt idx="1491">
                  <c:v>-0.4221864406992808</c:v>
                </c:pt>
                <c:pt idx="1492">
                  <c:v>-0.19542870178022662</c:v>
                </c:pt>
                <c:pt idx="1493">
                  <c:v>3.1838251331659795E-2</c:v>
                </c:pt>
                <c:pt idx="1494">
                  <c:v>0.25902224585396405</c:v>
                </c:pt>
                <c:pt idx="1495">
                  <c:v>0.4855313251636203</c:v>
                </c:pt>
                <c:pt idx="1496">
                  <c:v>0.71077529121429184</c:v>
                </c:pt>
                <c:pt idx="1497">
                  <c:v>0.93416724237219229</c:v>
                </c:pt>
                <c:pt idx="1498">
                  <c:v>1.1551251026627298</c:v>
                </c:pt>
                <c:pt idx="1499">
                  <c:v>1.3730731384425396</c:v>
                </c:pt>
                <c:pt idx="1500">
                  <c:v>1.5874434585468926</c:v>
                </c:pt>
                <c:pt idx="1501">
                  <c:v>1.7976774940013096</c:v>
                </c:pt>
                <c:pt idx="1502">
                  <c:v>2.0032274534442855</c:v>
                </c:pt>
                <c:pt idx="1503">
                  <c:v>2.2035577504663793</c:v>
                </c:pt>
                <c:pt idx="1504">
                  <c:v>2.3981463991485681</c:v>
                </c:pt>
                <c:pt idx="1505">
                  <c:v>2.5864863741628148</c:v>
                </c:pt>
                <c:pt idx="1506">
                  <c:v>2.7680869318900734</c:v>
                </c:pt>
                <c:pt idx="1507">
                  <c:v>2.942474889115525</c:v>
                </c:pt>
                <c:pt idx="1508">
                  <c:v>3.1091958559665835</c:v>
                </c:pt>
                <c:pt idx="1509">
                  <c:v>3.2678154198838563</c:v>
                </c:pt>
                <c:pt idx="1510">
                  <c:v>3.417920277537299</c:v>
                </c:pt>
                <c:pt idx="1511">
                  <c:v>3.5591193117409969</c:v>
                </c:pt>
                <c:pt idx="1512">
                  <c:v>3.6910446105578365</c:v>
                </c:pt>
                <c:pt idx="1513">
                  <c:v>3.8133524259408453</c:v>
                </c:pt>
                <c:pt idx="1514">
                  <c:v>3.9257240694124373</c:v>
                </c:pt>
                <c:pt idx="1515">
                  <c:v>4.0278667424469505</c:v>
                </c:pt>
                <c:pt idx="1516">
                  <c:v>4.1195142993948926</c:v>
                </c:pt>
                <c:pt idx="1517">
                  <c:v>4.2004279409584271</c:v>
                </c:pt>
                <c:pt idx="1518">
                  <c:v>4.2703968364137808</c:v>
                </c:pt>
                <c:pt idx="1519">
                  <c:v>4.3292386729567252</c:v>
                </c:pt>
                <c:pt idx="1520">
                  <c:v>4.3768001307422502</c:v>
                </c:pt>
                <c:pt idx="1521">
                  <c:v>4.4129572823782803</c:v>
                </c:pt>
                <c:pt idx="1522">
                  <c:v>4.4376159158344022</c:v>
                </c:pt>
                <c:pt idx="1523">
                  <c:v>4.4507117799234059</c:v>
                </c:pt>
                <c:pt idx="1524">
                  <c:v>4.4522107517154224</c:v>
                </c:pt>
                <c:pt idx="1525">
                  <c:v>4.4421089254500341</c:v>
                </c:pt>
                <c:pt idx="1526">
                  <c:v>4.4204326227127524</c:v>
                </c:pt>
                <c:pt idx="1527">
                  <c:v>4.387238323851248</c:v>
                </c:pt>
                <c:pt idx="1528">
                  <c:v>4.3426125208082391</c:v>
                </c:pt>
                <c:pt idx="1529">
                  <c:v>4.2866714917561977</c:v>
                </c:pt>
                <c:pt idx="1530">
                  <c:v>4.2195609981195314</c:v>
                </c:pt>
                <c:pt idx="1531">
                  <c:v>4.1414559047749275</c:v>
                </c:pt>
                <c:pt idx="1532">
                  <c:v>4.0525597244188543</c:v>
                </c:pt>
                <c:pt idx="1533">
                  <c:v>3.9531040872894128</c:v>
                </c:pt>
                <c:pt idx="1534">
                  <c:v>3.8433481376244236</c:v>
                </c:pt>
                <c:pt idx="1535">
                  <c:v>3.7235778584284223</c:v>
                </c:pt>
                <c:pt idx="1536">
                  <c:v>3.5941053263078135</c:v>
                </c:pt>
                <c:pt idx="1537">
                  <c:v>3.4552678983157032</c:v>
                </c:pt>
                <c:pt idx="1538">
                  <c:v>3.3074273329255437</c:v>
                </c:pt>
                <c:pt idx="1539">
                  <c:v>3.1509688474236199</c:v>
                </c:pt>
                <c:pt idx="1540">
                  <c:v>2.986300114176748</c:v>
                </c:pt>
                <c:pt idx="1541">
                  <c:v>2.8138501983903534</c:v>
                </c:pt>
                <c:pt idx="1542">
                  <c:v>2.6340684401248309</c:v>
                </c:pt>
                <c:pt idx="1543">
                  <c:v>2.4474232834831828</c:v>
                </c:pt>
                <c:pt idx="1544">
                  <c:v>2.2544010560207299</c:v>
                </c:pt>
                <c:pt idx="1545">
                  <c:v>2.0555047015571311</c:v>
                </c:pt>
                <c:pt idx="1546">
                  <c:v>1.851252469692712</c:v>
                </c:pt>
                <c:pt idx="1547">
                  <c:v>1.6421765654435128</c:v>
                </c:pt>
                <c:pt idx="1548">
                  <c:v>1.4288217625138706</c:v>
                </c:pt>
                <c:pt idx="1549">
                  <c:v>1.2117439838197375</c:v>
                </c:pt>
                <c:pt idx="1550">
                  <c:v>0.99150885296112379</c:v>
                </c:pt>
                <c:pt idx="1551">
                  <c:v>0.76869022041837731</c:v>
                </c:pt>
                <c:pt idx="1552">
                  <c:v>0.54386866831204683</c:v>
                </c:pt>
                <c:pt idx="1553">
                  <c:v>0.31762999762290289</c:v>
                </c:pt>
                <c:pt idx="1554">
                  <c:v>9.0563701813244024E-2</c:v>
                </c:pt>
                <c:pt idx="1555">
                  <c:v>-0.1367385691723709</c:v>
                </c:pt>
                <c:pt idx="1556">
                  <c:v>-0.36368455052658588</c:v>
                </c:pt>
                <c:pt idx="1557">
                  <c:v>-0.58968290579967886</c:v>
                </c:pt>
                <c:pt idx="1558">
                  <c:v>-0.81414476770129418</c:v>
                </c:pt>
                <c:pt idx="1559">
                  <c:v>-1.036485272469186</c:v>
                </c:pt>
                <c:pt idx="1560">
                  <c:v>-1.2561250838048355</c:v>
                </c:pt>
                <c:pt idx="1561">
                  <c:v>-1.4724919024083865</c:v>
                </c:pt>
                <c:pt idx="1562">
                  <c:v>-1.685021957176239</c:v>
                </c:pt>
                <c:pt idx="1563">
                  <c:v>-1.8931614741781742</c:v>
                </c:pt>
                <c:pt idx="1564">
                  <c:v>-2.0963681195851862</c:v>
                </c:pt>
                <c:pt idx="1565">
                  <c:v>-2.2941124127886798</c:v>
                </c:pt>
                <c:pt idx="1566">
                  <c:v>-2.4858791060298127</c:v>
                </c:pt>
                <c:pt idx="1567">
                  <c:v>-2.6711685269420919</c:v>
                </c:pt>
                <c:pt idx="1568">
                  <c:v>-2.8494978805111568</c:v>
                </c:pt>
                <c:pt idx="1569">
                  <c:v>-3.0204025070579781</c:v>
                </c:pt>
                <c:pt idx="1570">
                  <c:v>-3.1834370929685782</c:v>
                </c:pt>
                <c:pt idx="1571">
                  <c:v>-3.3381768310152156</c:v>
                </c:pt>
                <c:pt idx="1572">
                  <c:v>-3.4842185272447237</c:v>
                </c:pt>
                <c:pt idx="1573">
                  <c:v>-3.6211816515520288</c:v>
                </c:pt>
                <c:pt idx="1574">
                  <c:v>-3.7487093291988471</c:v>
                </c:pt>
                <c:pt idx="1575">
                  <c:v>-3.8664692706962072</c:v>
                </c:pt>
                <c:pt idx="1576">
                  <c:v>-3.9741546376268908</c:v>
                </c:pt>
                <c:pt idx="1577">
                  <c:v>-4.0714848421515466</c:v>
                </c:pt>
                <c:pt idx="1578">
                  <c:v>-4.1582062781155544</c:v>
                </c:pt>
                <c:pt idx="1579">
                  <c:v>-4.2340929818524868</c:v>
                </c:pt>
                <c:pt idx="1580">
                  <c:v>-4.2989472209604518</c:v>
                </c:pt>
                <c:pt idx="1581">
                  <c:v>-4.3526000095191204</c:v>
                </c:pt>
                <c:pt idx="1582">
                  <c:v>-4.3949115484041155</c:v>
                </c:pt>
                <c:pt idx="1583">
                  <c:v>-4.4257715895507994</c:v>
                </c:pt>
                <c:pt idx="1584">
                  <c:v>-4.4450997232201122</c:v>
                </c:pt>
                <c:pt idx="1585">
                  <c:v>-4.452845587515772</c:v>
                </c:pt>
                <c:pt idx="1586">
                  <c:v>-4.4489889996090817</c:v>
                </c:pt>
                <c:pt idx="1587">
                  <c:v>-4.4335400083273484</c:v>
                </c:pt>
                <c:pt idx="1588">
                  <c:v>-4.4065388679708581</c:v>
                </c:pt>
                <c:pt idx="1589">
                  <c:v>-4.3680559334248157</c:v>
                </c:pt>
                <c:pt idx="1590">
                  <c:v>-4.3181914768409753</c:v>
                </c:pt>
                <c:pt idx="1591">
                  <c:v>-4.2570754263659882</c:v>
                </c:pt>
                <c:pt idx="1592">
                  <c:v>-4.1848670275968862</c:v>
                </c:pt>
                <c:pt idx="1593">
                  <c:v>-4.1017544286468688</c:v>
                </c:pt>
                <c:pt idx="1594">
                  <c:v>-4.0079541899013096</c:v>
                </c:pt>
                <c:pt idx="1595">
                  <c:v>-3.9037107197425533</c:v>
                </c:pt>
                <c:pt idx="1596">
                  <c:v>-3.7892956377127431</c:v>
                </c:pt>
                <c:pt idx="1597">
                  <c:v>-3.6650070667749528</c:v>
                </c:pt>
                <c:pt idx="1598">
                  <c:v>-3.5311688565159627</c:v>
                </c:pt>
                <c:pt idx="1599">
                  <c:v>-3.3881297393152927</c:v>
                </c:pt>
                <c:pt idx="1600">
                  <c:v>-3.2362624216788913</c:v>
                </c:pt>
                <c:pt idx="1601">
                  <c:v>-3.0759626131051765</c:v>
                </c:pt>
                <c:pt idx="1602">
                  <c:v>-2.9076479950139182</c:v>
                </c:pt>
                <c:pt idx="1603">
                  <c:v>-2.7317571324245065</c:v>
                </c:pt>
                <c:pt idx="1604">
                  <c:v>-2.5487483312192882</c:v>
                </c:pt>
                <c:pt idx="1605">
                  <c:v>-2.3590984439697049</c:v>
                </c:pt>
                <c:pt idx="1606">
                  <c:v>-2.163301627436613</c:v>
                </c:pt>
                <c:pt idx="1607">
                  <c:v>-1.9618680549822711</c:v>
                </c:pt>
                <c:pt idx="1608">
                  <c:v>-1.7553225872493126</c:v>
                </c:pt>
                <c:pt idx="1609">
                  <c:v>-1.5442034045697917</c:v>
                </c:pt>
                <c:pt idx="1610">
                  <c:v>-1.329060604668348</c:v>
                </c:pt>
                <c:pt idx="1611">
                  <c:v>-1.1104547693131224</c:v>
                </c:pt>
                <c:pt idx="1612">
                  <c:v>-0.88895550364901543</c:v>
                </c:pt>
                <c:pt idx="1613">
                  <c:v>-0.66513995201930132</c:v>
                </c:pt>
                <c:pt idx="1614">
                  <c:v>-0.43959129414341147</c:v>
                </c:pt>
                <c:pt idx="1615">
                  <c:v>-0.21289722556802576</c:v>
                </c:pt>
                <c:pt idx="1616">
                  <c:v>1.4351573647608334E-2</c:v>
                </c:pt>
                <c:pt idx="1617">
                  <c:v>0.24156297802340593</c:v>
                </c:pt>
                <c:pt idx="1618">
                  <c:v>0.4681449595163954</c:v>
                </c:pt>
                <c:pt idx="1619">
                  <c:v>0.69350713012444887</c:v>
                </c:pt>
                <c:pt idx="1620">
                  <c:v>0.91706228021707759</c:v>
                </c:pt>
                <c:pt idx="1621">
                  <c:v>1.1382279085837919</c:v>
                </c:pt>
                <c:pt idx="1622">
                  <c:v>1.3564277402156097</c:v>
                </c:pt>
                <c:pt idx="1623">
                  <c:v>1.5710932278615619</c:v>
                </c:pt>
                <c:pt idx="1624">
                  <c:v>1.7816650334510558</c:v>
                </c:pt>
                <c:pt idx="1625">
                  <c:v>1.9875944855197916</c:v>
                </c:pt>
                <c:pt idx="1626">
                  <c:v>2.1883450088420608</c:v>
                </c:pt>
                <c:pt idx="1627">
                  <c:v>2.3833935225464171</c:v>
                </c:pt>
                <c:pt idx="1628">
                  <c:v>2.5722318030680218</c:v>
                </c:pt>
                <c:pt idx="1629">
                  <c:v>2.7543678083900818</c:v>
                </c:pt>
                <c:pt idx="1630">
                  <c:v>2.9293269601212795</c:v>
                </c:pt>
                <c:pt idx="1631">
                  <c:v>3.0966533800696068</c:v>
                </c:pt>
                <c:pt idx="1632">
                  <c:v>3.2559110780908118</c:v>
                </c:pt>
                <c:pt idx="1633">
                  <c:v>3.4066850881160198</c:v>
                </c:pt>
                <c:pt idx="1634">
                  <c:v>3.5485825493981138</c:v>
                </c:pt>
                <c:pt idx="1635">
                  <c:v>3.6812337301599167</c:v>
                </c:pt>
                <c:pt idx="1636">
                  <c:v>3.8042929909773497</c:v>
                </c:pt>
                <c:pt idx="1637">
                  <c:v>3.9174396853864835</c:v>
                </c:pt>
                <c:pt idx="1638">
                  <c:v>4.0203789953686933</c:v>
                </c:pt>
                <c:pt idx="1639">
                  <c:v>4.1128426995361052</c:v>
                </c:pt>
                <c:pt idx="1640">
                  <c:v>4.1945898720161834</c:v>
                </c:pt>
                <c:pt idx="1641">
                  <c:v>4.2654075102147289</c:v>
                </c:pt>
                <c:pt idx="1642">
                  <c:v>4.3251110898212852</c:v>
                </c:pt>
                <c:pt idx="1643">
                  <c:v>4.3735450456100331</c:v>
                </c:pt>
                <c:pt idx="1644">
                  <c:v>4.4105831767851846</c:v>
                </c:pt>
                <c:pt idx="1645">
                  <c:v>4.4361289758129345</c:v>
                </c:pt>
                <c:pt idx="1646">
                  <c:v>4.4501158798836045</c:v>
                </c:pt>
                <c:pt idx="1647">
                  <c:v>4.4525074443502524</c:v>
                </c:pt>
                <c:pt idx="1648">
                  <c:v>4.4432974376893224</c:v>
                </c:pt>
                <c:pt idx="1649">
                  <c:v>4.4225098577375821</c:v>
                </c:pt>
                <c:pt idx="1650">
                  <c:v>4.3901988691631129</c:v>
                </c:pt>
                <c:pt idx="1651">
                  <c:v>4.3464486623320369</c:v>
                </c:pt>
                <c:pt idx="1652">
                  <c:v>4.2913732339400514</c:v>
                </c:pt>
                <c:pt idx="1653">
                  <c:v>4.2251160899796965</c:v>
                </c:pt>
                <c:pt idx="1654">
                  <c:v>4.1478498718172405</c:v>
                </c:pt>
                <c:pt idx="1655">
                  <c:v>4.0597759063536873</c:v>
                </c:pt>
                <c:pt idx="1656">
                  <c:v>3.9611236814423112</c:v>
                </c:pt>
                <c:pt idx="1657">
                  <c:v>3.8521502479288121</c:v>
                </c:pt>
                <c:pt idx="1658">
                  <c:v>3.733139549872952</c:v>
                </c:pt>
                <c:pt idx="1659">
                  <c:v>3.6044016846964317</c:v>
                </c:pt>
                <c:pt idx="1660">
                  <c:v>3.466272095184741</c:v>
                </c:pt>
                <c:pt idx="1661">
                  <c:v>3.3191106954486735</c:v>
                </c:pt>
                <c:pt idx="1662">
                  <c:v>3.163300933122529</c:v>
                </c:pt>
                <c:pt idx="1663">
                  <c:v>2.9992487902428571</c:v>
                </c:pt>
                <c:pt idx="1664">
                  <c:v>2.8273817254109139</c:v>
                </c:pt>
                <c:pt idx="1665">
                  <c:v>2.6481475599952522</c:v>
                </c:pt>
                <c:pt idx="1666">
                  <c:v>2.4620133112764586</c:v>
                </c:pt>
                <c:pt idx="1667">
                  <c:v>2.2694639755746846</c:v>
                </c:pt>
                <c:pt idx="1668">
                  <c:v>2.0710012645302704</c:v>
                </c:pt>
                <c:pt idx="1669">
                  <c:v>1.867142297830801</c:v>
                </c:pt>
                <c:pt idx="1670">
                  <c:v>1.6584182557901699</c:v>
                </c:pt>
                <c:pt idx="1671">
                  <c:v>1.4453729952913481</c:v>
                </c:pt>
                <c:pt idx="1672">
                  <c:v>1.2285616326982349</c:v>
                </c:pt>
                <c:pt idx="1673">
                  <c:v>1.0085490974300404</c:v>
                </c:pt>
                <c:pt idx="1674">
                  <c:v>0.78590865996615633</c:v>
                </c:pt>
                <c:pt idx="1675">
                  <c:v>0.56122043811726918</c:v>
                </c:pt>
                <c:pt idx="1676">
                  <c:v>0.3350698854554105</c:v>
                </c:pt>
                <c:pt idx="1677">
                  <c:v>0.10804626584022606</c:v>
                </c:pt>
                <c:pt idx="1678">
                  <c:v>-0.11925888198206627</c:v>
                </c:pt>
                <c:pt idx="1679">
                  <c:v>-0.34625328570815689</c:v>
                </c:pt>
                <c:pt idx="1680">
                  <c:v>-0.57234548271750829</c:v>
                </c:pt>
                <c:pt idx="1681">
                  <c:v>-0.7969463612035308</c:v>
                </c:pt>
                <c:pt idx="1682">
                  <c:v>-1.0194706951784058</c:v>
                </c:pt>
                <c:pt idx="1683">
                  <c:v>-1.2393386693535917</c:v>
                </c:pt>
                <c:pt idx="1684">
                  <c:v>-1.4559773899221073</c:v>
                </c:pt>
                <c:pt idx="1685">
                  <c:v>-1.6688223773052471</c:v>
                </c:pt>
                <c:pt idx="1686">
                  <c:v>-1.8773190369761206</c:v>
                </c:pt>
                <c:pt idx="1687">
                  <c:v>-2.0809241045251778</c:v>
                </c:pt>
                <c:pt idx="1688">
                  <c:v>-2.2791070612049706</c:v>
                </c:pt>
                <c:pt idx="1689">
                  <c:v>-2.4713515162631663</c:v>
                </c:pt>
                <c:pt idx="1690">
                  <c:v>-2.6571565524646186</c:v>
                </c:pt>
                <c:pt idx="1691">
                  <c:v>-2.8360380312939641</c:v>
                </c:pt>
                <c:pt idx="1692">
                  <c:v>-3.0075298544399987</c:v>
                </c:pt>
                <c:pt idx="1693">
                  <c:v>-3.1711851782740186</c:v>
                </c:pt>
                <c:pt idx="1694">
                  <c:v>-3.3265775781567886</c:v>
                </c:pt>
                <c:pt idx="1695">
                  <c:v>-3.4733021595424667</c:v>
                </c:pt>
                <c:pt idx="1696">
                  <c:v>-3.6109766129822716</c:v>
                </c:pt>
                <c:pt idx="1697">
                  <c:v>-3.7392422102799223</c:v>
                </c:pt>
                <c:pt idx="1698">
                  <c:v>-3.8577647392035752</c:v>
                </c:pt>
                <c:pt idx="1699">
                  <c:v>-3.9662353743178826</c:v>
                </c:pt>
                <c:pt idx="1700">
                  <c:v>-4.0643714816679584</c:v>
                </c:pt>
                <c:pt idx="1701">
                  <c:v>-4.1519173552177104</c:v>
                </c:pt>
                <c:pt idx="1702">
                  <c:v>-4.2286448831240957</c:v>
                </c:pt>
                <c:pt idx="1703">
                  <c:v>-4.2943541421115432</c:v>
                </c:pt>
                <c:pt idx="1704">
                  <c:v>-4.3488739183975396</c:v>
                </c:pt>
                <c:pt idx="1705">
                  <c:v>-4.3920621538112679</c:v>
                </c:pt>
                <c:pt idx="1706">
                  <c:v>-4.4238063159446508</c:v>
                </c:pt>
                <c:pt idx="1707">
                  <c:v>-4.4440236913695985</c:v>
                </c:pt>
                <c:pt idx="1708">
                  <c:v>-4.4526616011578666</c:v>
                </c:pt>
                <c:pt idx="1709">
                  <c:v>-4.4496975381434476</c:v>
                </c:pt>
                <c:pt idx="1710">
                  <c:v>-4.4351392255673074</c:v>
                </c:pt>
                <c:pt idx="1711">
                  <c:v>-4.4090245969536843</c:v>
                </c:pt>
                <c:pt idx="1712">
                  <c:v>-4.3714216972693443</c:v>
                </c:pt>
                <c:pt idx="1713">
                  <c:v>-4.3224285056239804</c:v>
                </c:pt>
                <c:pt idx="1714">
                  <c:v>-4.262172679973153</c:v>
                </c:pt>
                <c:pt idx="1715">
                  <c:v>-4.1908112244894777</c:v>
                </c:pt>
                <c:pt idx="1716">
                  <c:v>-4.1085300804682898</c:v>
                </c:pt>
                <c:pt idx="1717">
                  <c:v>-4.0155436418340429</c:v>
                </c:pt>
                <c:pt idx="1718">
                  <c:v>-3.9120941965099139</c:v>
                </c:pt>
                <c:pt idx="1719">
                  <c:v>-3.7984512951060214</c:v>
                </c:pt>
                <c:pt idx="1720">
                  <c:v>-3.6749110485711571</c:v>
                </c:pt>
                <c:pt idx="1721">
                  <c:v>-3.5417953566382399</c:v>
                </c:pt>
                <c:pt idx="1722">
                  <c:v>-3.3994510690739674</c:v>
                </c:pt>
                <c:pt idx="1723">
                  <c:v>-3.2482490819177734</c:v>
                </c:pt>
                <c:pt idx="1724">
                  <c:v>-3.0885833710654067</c:v>
                </c:pt>
                <c:pt idx="1725">
                  <c:v>-2.920869965714846</c:v>
                </c:pt>
                <c:pt idx="1726">
                  <c:v>-2.7455458643496655</c:v>
                </c:pt>
                <c:pt idx="1727">
                  <c:v>-2.5630678960841626</c:v>
                </c:pt>
                <c:pt idx="1728">
                  <c:v>-2.3739115303374883</c:v>
                </c:pt>
                <c:pt idx="1729">
                  <c:v>-2.1785696379377693</c:v>
                </c:pt>
                <c:pt idx="1730">
                  <c:v>-1.9775512068849592</c:v>
                </c:pt>
                <c:pt idx="1731">
                  <c:v>-1.7713800161181894</c:v>
                </c:pt>
                <c:pt idx="1732">
                  <c:v>-1.5605932707436083</c:v>
                </c:pt>
                <c:pt idx="1733">
                  <c:v>-1.3457402022785072</c:v>
                </c:pt>
                <c:pt idx="1734">
                  <c:v>-1.1273806375590201</c:v>
                </c:pt>
                <c:pt idx="1735">
                  <c:v>-0.90608354004080549</c:v>
                </c:pt>
                <c:pt idx="1736">
                  <c:v>-0.68242552729247219</c:v>
                </c:pt>
                <c:pt idx="1737">
                  <c:v>-0.4569893685459202</c:v>
                </c:pt>
                <c:pt idx="1738">
                  <c:v>-0.23036246621729212</c:v>
                </c:pt>
                <c:pt idx="1739">
                  <c:v>-3.1353253555790606E-3</c:v>
                </c:pt>
                <c:pt idx="1740">
                  <c:v>0.22409998499284625</c:v>
                </c:pt>
                <c:pt idx="1741">
                  <c:v>0.45075137449485292</c:v>
                </c:pt>
                <c:pt idx="1742">
                  <c:v>0.6762282742968988</c:v>
                </c:pt>
                <c:pt idx="1743">
                  <c:v>0.89994317582706884</c:v>
                </c:pt>
                <c:pt idx="1744">
                  <c:v>1.1213131616224505</c:v>
                </c:pt>
                <c:pt idx="1745">
                  <c:v>1.3397614241948681</c:v>
                </c:pt>
                <c:pt idx="1746">
                  <c:v>1.554718768975125</c:v>
                </c:pt>
                <c:pt idx="1747">
                  <c:v>1.7656250974220418</c:v>
                </c:pt>
                <c:pt idx="1748">
                  <c:v>1.971930866429392</c:v>
                </c:pt>
                <c:pt idx="1749">
                  <c:v>2.1730985202305959</c:v>
                </c:pt>
                <c:pt idx="1750">
                  <c:v>2.3686038910676666</c:v>
                </c:pt>
                <c:pt idx="1751">
                  <c:v>2.5579375649768257</c:v>
                </c:pt>
                <c:pt idx="1752">
                  <c:v>2.7406062091312551</c:v>
                </c:pt>
                <c:pt idx="1753">
                  <c:v>2.9161338572815541</c:v>
                </c:pt>
                <c:pt idx="1754">
                  <c:v>3.0840631499466751</c:v>
                </c:pt>
                <c:pt idx="1755">
                  <c:v>3.243956526121186</c:v>
                </c:pt>
                <c:pt idx="1756">
                  <c:v>3.3953973633964916</c:v>
                </c:pt>
                <c:pt idx="1757">
                  <c:v>3.5379910635225031</c:v>
                </c:pt>
                <c:pt idx="1758">
                  <c:v>3.6713660805839639</c:v>
                </c:pt>
                <c:pt idx="1759">
                  <c:v>3.7951748891097039</c:v>
                </c:pt>
                <c:pt idx="1760">
                  <c:v>3.9090948895944666</c:v>
                </c:pt>
                <c:pt idx="1761">
                  <c:v>4.0128292490729489</c:v>
                </c:pt>
                <c:pt idx="1762">
                  <c:v>4.1061076745550453</c:v>
                </c:pt>
                <c:pt idx="1763">
                  <c:v>4.1886871173089899</c:v>
                </c:pt>
                <c:pt idx="1764">
                  <c:v>4.2603524061552989</c:v>
                </c:pt>
                <c:pt idx="1765">
                  <c:v>4.3209168081223401</c:v>
                </c:pt>
                <c:pt idx="1766">
                  <c:v>4.3702225150029399</c:v>
                </c:pt>
                <c:pt idx="1767">
                  <c:v>4.4081410545434698</c:v>
                </c:pt>
                <c:pt idx="1768">
                  <c:v>4.4345736251948225</c:v>
                </c:pt>
                <c:pt idx="1769">
                  <c:v>4.4494513535518001</c:v>
                </c:pt>
                <c:pt idx="1770">
                  <c:v>4.4527354738123179</c:v>
                </c:pt>
                <c:pt idx="1771">
                  <c:v>4.4444174287854805</c:v>
                </c:pt>
                <c:pt idx="1772">
                  <c:v>4.4245188921894787</c:v>
                </c:pt>
                <c:pt idx="1773">
                  <c:v>4.3930917121774593</c:v>
                </c:pt>
                <c:pt idx="1774">
                  <c:v>4.3502177762405845</c:v>
                </c:pt>
                <c:pt idx="1775">
                  <c:v>4.2960087978399786</c:v>
                </c:pt>
                <c:pt idx="1776">
                  <c:v>4.2306060253230893</c:v>
                </c:pt>
                <c:pt idx="1777">
                  <c:v>4.1541798738834075</c:v>
                </c:pt>
                <c:pt idx="1778">
                  <c:v>4.066929481521842</c:v>
                </c:pt>
                <c:pt idx="1779">
                  <c:v>3.9690821901678772</c:v>
                </c:pt>
                <c:pt idx="1780">
                  <c:v>3.8608929533110214</c:v>
                </c:pt>
                <c:pt idx="1781">
                  <c:v>3.7426436716874889</c:v>
                </c:pt>
                <c:pt idx="1782">
                  <c:v>3.6146424587521953</c:v>
                </c:pt>
                <c:pt idx="1783">
                  <c:v>3.4772228378500776</c:v>
                </c:pt>
                <c:pt idx="1784">
                  <c:v>3.3307428731789295</c:v>
                </c:pt>
                <c:pt idx="1785">
                  <c:v>3.1755842368078402</c:v>
                </c:pt>
                <c:pt idx="1786">
                  <c:v>3.0121512141823503</c:v>
                </c:pt>
                <c:pt idx="1787">
                  <c:v>2.8408696507076368</c:v>
                </c:pt>
                <c:pt idx="1788">
                  <c:v>2.6621858421543836</c:v>
                </c:pt>
                <c:pt idx="1789">
                  <c:v>2.4765653717788241</c:v>
                </c:pt>
                <c:pt idx="1790">
                  <c:v>2.2844918971866384</c:v>
                </c:pt>
                <c:pt idx="1791">
                  <c:v>2.0864658901019473</c:v>
                </c:pt>
                <c:pt idx="1792">
                  <c:v>1.8830033323248494</c:v>
                </c:pt>
                <c:pt idx="1793">
                  <c:v>1.6746343712757532</c:v>
                </c:pt>
                <c:pt idx="1794">
                  <c:v>1.4619019386292191</c:v>
                </c:pt>
                <c:pt idx="1795">
                  <c:v>1.2453603356365459</c:v>
                </c:pt>
                <c:pt idx="1796">
                  <c:v>1.0255737888241878</c:v>
                </c:pt>
                <c:pt idx="1797">
                  <c:v>0.80311497983018154</c:v>
                </c:pt>
                <c:pt idx="1798">
                  <c:v>0.57856355320912511</c:v>
                </c:pt>
                <c:pt idx="1799">
                  <c:v>0.35250460609589507</c:v>
                </c:pt>
                <c:pt idx="1800">
                  <c:v>0.12552716366012356</c:v>
                </c:pt>
                <c:pt idx="1801">
                  <c:v>-0.10177735567234011</c:v>
                </c:pt>
                <c:pt idx="1802">
                  <c:v>-0.32881668123559504</c:v>
                </c:pt>
                <c:pt idx="1803">
                  <c:v>-0.55499923336011137</c:v>
                </c:pt>
                <c:pt idx="1804">
                  <c:v>-0.7797356648069349</c:v>
                </c:pt>
                <c:pt idx="1805">
                  <c:v>-1.002440396388361</c:v>
                </c:pt>
                <c:pt idx="1806">
                  <c:v>-1.2225331427669301</c:v>
                </c:pt>
                <c:pt idx="1807">
                  <c:v>-1.4394404244632657</c:v>
                </c:pt>
                <c:pt idx="1808">
                  <c:v>-1.6525970621287649</c:v>
                </c:pt>
                <c:pt idx="1809">
                  <c:v>-1.8614476491919998</c:v>
                </c:pt>
                <c:pt idx="1810">
                  <c:v>-2.0654479990414201</c:v>
                </c:pt>
                <c:pt idx="1811">
                  <c:v>-2.2640665629710659</c:v>
                </c:pt>
                <c:pt idx="1812">
                  <c:v>-2.4567858151989217</c:v>
                </c:pt>
                <c:pt idx="1813">
                  <c:v>-2.6431036013459517</c:v>
                </c:pt>
                <c:pt idx="1814">
                  <c:v>-2.8225344468618898</c:v>
                </c:pt>
                <c:pt idx="1815">
                  <c:v>-2.9946108219911669</c:v>
                </c:pt>
                <c:pt idx="1816">
                  <c:v>-3.1588843599809757</c:v>
                </c:pt>
                <c:pt idx="1817">
                  <c:v>-3.3149270253570147</c:v>
                </c:pt>
                <c:pt idx="1818">
                  <c:v>-3.4623322292243053</c:v>
                </c:pt>
                <c:pt idx="1819">
                  <c:v>-3.6007158886861363</c:v>
                </c:pt>
                <c:pt idx="1820">
                  <c:v>-3.7297174276203537</c:v>
                </c:pt>
                <c:pt idx="1821">
                  <c:v>-3.8490007162063704</c:v>
                </c:pt>
                <c:pt idx="1822">
                  <c:v>-3.9582549467528425</c:v>
                </c:pt>
                <c:pt idx="1823">
                  <c:v>-4.0571954435483244</c:v>
                </c:pt>
                <c:pt idx="1824">
                  <c:v>-4.1455644046179136</c:v>
                </c:pt>
                <c:pt idx="1825">
                  <c:v>-4.2231315734604404</c:v>
                </c:pt>
                <c:pt idx="1826">
                  <c:v>-4.2896948390094609</c:v>
                </c:pt>
                <c:pt idx="1827">
                  <c:v>-4.3450807622601726</c:v>
                </c:pt>
                <c:pt idx="1828">
                  <c:v>-4.3891450281868316</c:v>
                </c:pt>
                <c:pt idx="1829">
                  <c:v>-4.4217728217726577</c:v>
                </c:pt>
                <c:pt idx="1830">
                  <c:v>-4.4428791271761074</c:v>
                </c:pt>
                <c:pt idx="1831">
                  <c:v>-4.4524089492497989</c:v>
                </c:pt>
                <c:pt idx="1832">
                  <c:v>-4.4503374568372873</c:v>
                </c:pt>
                <c:pt idx="1833">
                  <c:v>-4.436670047473922</c:v>
                </c:pt>
                <c:pt idx="1834">
                  <c:v>-4.4114423333229897</c:v>
                </c:pt>
                <c:pt idx="1835">
                  <c:v>-4.3747200483836286</c:v>
                </c:pt>
                <c:pt idx="1836">
                  <c:v>-4.3265988772122306</c:v>
                </c:pt>
                <c:pt idx="1837">
                  <c:v>-4.2672042056050232</c:v>
                </c:pt>
                <c:pt idx="1838">
                  <c:v>-4.1966907938887301</c:v>
                </c:pt>
                <c:pt idx="1839">
                  <c:v>-4.1152423736733645</c:v>
                </c:pt>
                <c:pt idx="1840">
                  <c:v>-4.0230711691163172</c:v>
                </c:pt>
                <c:pt idx="1841">
                  <c:v>-3.9204173439452408</c:v>
                </c:pt>
                <c:pt idx="1842">
                  <c:v>-3.8075483756814119</c:v>
                </c:pt>
                <c:pt idx="1843">
                  <c:v>-3.6847583586929149</c:v>
                </c:pt>
                <c:pt idx="1844">
                  <c:v>-3.5523672378947162</c:v>
                </c:pt>
                <c:pt idx="1845">
                  <c:v>-3.4107199750918151</c:v>
                </c:pt>
                <c:pt idx="1846">
                  <c:v>-3.2601856501375264</c:v>
                </c:pt>
                <c:pt idx="1847">
                  <c:v>-3.1011564992492837</c:v>
                </c:pt>
                <c:pt idx="1848">
                  <c:v>-2.9340468929876056</c:v>
                </c:pt>
                <c:pt idx="1849">
                  <c:v>-2.7592922565611859</c:v>
                </c:pt>
                <c:pt idx="1850">
                  <c:v>-2.5773479352714235</c:v>
                </c:pt>
                <c:pt idx="1851">
                  <c:v>-2.3886880080528194</c:v>
                </c:pt>
                <c:pt idx="1852">
                  <c:v>-2.1938040522000812</c:v>
                </c:pt>
                <c:pt idx="1853">
                  <c:v>-1.993203862501594</c:v>
                </c:pt>
                <c:pt idx="1854">
                  <c:v>-1.7874101281159132</c:v>
                </c:pt>
                <c:pt idx="1855">
                  <c:v>-1.5769590706386807</c:v>
                </c:pt>
                <c:pt idx="1856">
                  <c:v>-1.3623990469100264</c:v>
                </c:pt>
                <c:pt idx="1857">
                  <c:v>-1.1442891202008469</c:v>
                </c:pt>
                <c:pt idx="1858">
                  <c:v>-0.92319760350347901</c:v>
                </c:pt>
                <c:pt idx="1859">
                  <c:v>-0.69970057871986446</c:v>
                </c:pt>
                <c:pt idx="1860">
                  <c:v>-0.47438039560704293</c:v>
                </c:pt>
                <c:pt idx="1861">
                  <c:v>-0.24782415439235855</c:v>
                </c:pt>
                <c:pt idx="1862">
                  <c:v>-2.0622176008048415E-2</c:v>
                </c:pt>
                <c:pt idx="1863">
                  <c:v>0.20663353606328524</c:v>
                </c:pt>
                <c:pt idx="1864">
                  <c:v>0.43335083832943255</c:v>
                </c:pt>
                <c:pt idx="1865">
                  <c:v>0.6589389901928171</c:v>
                </c:pt>
                <c:pt idx="1866">
                  <c:v>0.88281019319992549</c:v>
                </c:pt>
                <c:pt idx="1867">
                  <c:v>1.1043811226250206</c:v>
                </c:pt>
                <c:pt idx="1868">
                  <c:v>1.323074447395671</c:v>
                </c:pt>
                <c:pt idx="1869">
                  <c:v>1.53832033440198</c:v>
                </c:pt>
                <c:pt idx="1870">
                  <c:v>1.7495579332697511</c:v>
                </c:pt>
                <c:pt idx="1871">
                  <c:v>1.9562368377257899</c:v>
                </c:pt>
                <c:pt idx="1872">
                  <c:v>2.1578185197516797</c:v>
                </c:pt>
                <c:pt idx="1873">
                  <c:v>2.3537777327867939</c:v>
                </c:pt>
                <c:pt idx="1874">
                  <c:v>2.5436038803239542</c:v>
                </c:pt>
                <c:pt idx="1875">
                  <c:v>2.7268023463343756</c:v>
                </c:pt>
                <c:pt idx="1876">
                  <c:v>2.9028957840503029</c:v>
                </c:pt>
                <c:pt idx="1877">
                  <c:v>3.0714253597547851</c:v>
                </c:pt>
                <c:pt idx="1878">
                  <c:v>3.2319519483291126</c:v>
                </c:pt>
                <c:pt idx="1879">
                  <c:v>3.3840572774492008</c:v>
                </c:pt>
                <c:pt idx="1880">
                  <c:v>3.5273450174480492</c:v>
                </c:pt>
                <c:pt idx="1881">
                  <c:v>3.6614418140012397</c:v>
                </c:pt>
                <c:pt idx="1882">
                  <c:v>3.7859982609503882</c:v>
                </c:pt>
                <c:pt idx="1883">
                  <c:v>3.9006898107235277</c:v>
                </c:pt>
                <c:pt idx="1884">
                  <c:v>4.0052176199858902</c:v>
                </c:pt>
                <c:pt idx="1885">
                  <c:v>4.0993093283142032</c:v>
                </c:pt>
                <c:pt idx="1886">
                  <c:v>4.1827197678649206</c:v>
                </c:pt>
                <c:pt idx="1887">
                  <c:v>4.2552316021914258</c:v>
                </c:pt>
                <c:pt idx="1888">
                  <c:v>4.3166558925409531</c:v>
                </c:pt>
                <c:pt idx="1889">
                  <c:v>4.3668325901583422</c:v>
                </c:pt>
                <c:pt idx="1890">
                  <c:v>4.4056309533135378</c:v>
                </c:pt>
                <c:pt idx="1891">
                  <c:v>4.4329498879654903</c:v>
                </c:pt>
                <c:pt idx="1892">
                  <c:v>4.4487182111759882</c:v>
                </c:pt>
                <c:pt idx="1893">
                  <c:v>4.4528948365850525</c:v>
                </c:pt>
                <c:pt idx="1894">
                  <c:v>4.4454688814668533</c:v>
                </c:pt>
                <c:pt idx="1895">
                  <c:v>4.4264596950866917</c:v>
                </c:pt>
                <c:pt idx="1896">
                  <c:v>4.3959168082830615</c:v>
                </c:pt>
                <c:pt idx="1897">
                  <c:v>4.3539198044095171</c:v>
                </c:pt>
                <c:pt idx="1898">
                  <c:v>4.3005781119697577</c:v>
                </c:pt>
                <c:pt idx="1899">
                  <c:v>4.2360307194879629</c:v>
                </c:pt>
                <c:pt idx="1900">
                  <c:v>4.1604458133568967</c:v>
                </c:pt>
                <c:pt idx="1901">
                  <c:v>4.0740203396063643</c:v>
                </c:pt>
                <c:pt idx="1902">
                  <c:v>3.9769794907360589</c:v>
                </c:pt>
                <c:pt idx="1903">
                  <c:v>3.8695761189477342</c:v>
                </c:pt>
                <c:pt idx="1904">
                  <c:v>3.7520900773067303</c:v>
                </c:pt>
                <c:pt idx="1905">
                  <c:v>3.6248274905497078</c:v>
                </c:pt>
                <c:pt idx="1906">
                  <c:v>3.4881199574376875</c:v>
                </c:pt>
                <c:pt idx="1907">
                  <c:v>3.342323686733732</c:v>
                </c:pt>
                <c:pt idx="1908">
                  <c:v>3.1878185690558127</c:v>
                </c:pt>
                <c:pt idx="1909">
                  <c:v>3.0250071870239057</c:v>
                </c:pt>
                <c:pt idx="1910">
                  <c:v>2.854313766279974</c:v>
                </c:pt>
                <c:pt idx="1911">
                  <c:v>2.6761830701145324</c:v>
                </c:pt>
                <c:pt idx="1912">
                  <c:v>2.4910792405794839</c:v>
                </c:pt>
                <c:pt idx="1913">
                  <c:v>2.2994845891074953</c:v>
                </c:pt>
                <c:pt idx="1914">
                  <c:v>2.1018983397884772</c:v>
                </c:pt>
                <c:pt idx="1915">
                  <c:v>1.8988353285781485</c:v>
                </c:pt>
                <c:pt idx="1916">
                  <c:v>1.69082466182777</c:v>
                </c:pt>
                <c:pt idx="1917">
                  <c:v>1.4784083376307233</c:v>
                </c:pt>
                <c:pt idx="1918">
                  <c:v>1.2621398335778424</c:v>
                </c:pt>
                <c:pt idx="1919">
                  <c:v>1.0425826646019007</c:v>
                </c:pt>
                <c:pt idx="1920">
                  <c:v>0.82030891466765476</c:v>
                </c:pt>
                <c:pt idx="1921">
                  <c:v>0.59589774613526658</c:v>
                </c:pt>
                <c:pt idx="1922">
                  <c:v>0.36993389067910787</c:v>
                </c:pt>
                <c:pt idx="1923">
                  <c:v>0.14300612569581553</c:v>
                </c:pt>
                <c:pt idx="1924">
                  <c:v>-8.4294259829751084E-2</c:v>
                </c:pt>
                <c:pt idx="1925">
                  <c:v>-0.31137500600323831</c:v>
                </c:pt>
                <c:pt idx="1926">
                  <c:v>-0.53764442522768241</c:v>
                </c:pt>
                <c:pt idx="1927">
                  <c:v>-0.76251294392180802</c:v>
                </c:pt>
                <c:pt idx="1928">
                  <c:v>-0.98539463872739685</c:v>
                </c:pt>
                <c:pt idx="1929">
                  <c:v>-1.2057087632069301</c:v>
                </c:pt>
                <c:pt idx="1930">
                  <c:v>-1.4228812610523947</c:v>
                </c:pt>
                <c:pt idx="1931">
                  <c:v>-1.6363462618610538</c:v>
                </c:pt>
                <c:pt idx="1932">
                  <c:v>-1.8455475555826435</c:v>
                </c:pt>
                <c:pt idx="1933">
                  <c:v>-2.0499400417943359</c:v>
                </c:pt>
                <c:pt idx="1934">
                  <c:v>-2.2489911500297954</c:v>
                </c:pt>
                <c:pt idx="1935">
                  <c:v>-2.4421822274582095</c:v>
                </c:pt>
                <c:pt idx="1936">
                  <c:v>-2.6290098903000674</c:v>
                </c:pt>
                <c:pt idx="1937">
                  <c:v>-2.8089873354569921</c:v>
                </c:pt>
                <c:pt idx="1938">
                  <c:v>-2.9816456089390226</c:v>
                </c:pt>
                <c:pt idx="1939">
                  <c:v>-3.1465348277833587</c:v>
                </c:pt>
                <c:pt idx="1940">
                  <c:v>-3.3032253522816473</c:v>
                </c:pt>
                <c:pt idx="1941">
                  <c:v>-3.4513089054598769</c:v>
                </c:pt>
                <c:pt idx="1942">
                  <c:v>-3.5903996368966928</c:v>
                </c:pt>
                <c:pt idx="1943">
                  <c:v>-3.7201351281043276</c:v>
                </c:pt>
                <c:pt idx="1944">
                  <c:v>-3.8401773368564998</c:v>
                </c:pt>
                <c:pt idx="1945">
                  <c:v>-3.9502134779999176</c:v>
                </c:pt>
                <c:pt idx="1946">
                  <c:v>-4.0499568384558708</c:v>
                </c:pt>
                <c:pt idx="1947">
                  <c:v>-4.1391475242869129</c:v>
                </c:pt>
                <c:pt idx="1948">
                  <c:v>-4.2175531378835638</c:v>
                </c:pt>
                <c:pt idx="1949">
                  <c:v>-4.2849693835061915</c:v>
                </c:pt>
                <c:pt idx="1950">
                  <c:v>-4.3412205996025293</c:v>
                </c:pt>
                <c:pt idx="1951">
                  <c:v>-4.3861602165162701</c:v>
                </c:pt>
                <c:pt idx="1952">
                  <c:v>-4.419671138393678</c:v>
                </c:pt>
                <c:pt idx="1953">
                  <c:v>-4.4416660482904833</c:v>
                </c:pt>
                <c:pt idx="1954">
                  <c:v>-4.4520876356878221</c:v>
                </c:pt>
                <c:pt idx="1955">
                  <c:v>-4.4509087458221366</c:v>
                </c:pt>
                <c:pt idx="1956">
                  <c:v>-4.43813245043986</c:v>
                </c:pt>
                <c:pt idx="1957">
                  <c:v>-4.4137920397943375</c:v>
                </c:pt>
                <c:pt idx="1958">
                  <c:v>-4.3779509359028737</c:v>
                </c:pt>
                <c:pt idx="1959">
                  <c:v>-4.330702527293611</c:v>
                </c:pt>
                <c:pt idx="1960">
                  <c:v>-4.272169925669246</c:v>
                </c:pt>
                <c:pt idx="1961">
                  <c:v>-4.2025056451243392</c:v>
                </c:pt>
                <c:pt idx="1962">
                  <c:v>-4.1218912047502574</c:v>
                </c:pt>
                <c:pt idx="1963">
                  <c:v>-4.0305366556643465</c:v>
                </c:pt>
                <c:pt idx="1964">
                  <c:v>-3.9286800336953891</c:v>
                </c:pt>
                <c:pt idx="1965">
                  <c:v>-3.8165867391507078</c:v>
                </c:pt>
                <c:pt idx="1966">
                  <c:v>-3.6945488452824735</c:v>
                </c:pt>
                <c:pt idx="1967">
                  <c:v>-3.5628843372538723</c:v>
                </c:pt>
                <c:pt idx="1968">
                  <c:v>-3.4219362835883818</c:v>
                </c:pt>
                <c:pt idx="1969">
                  <c:v>-3.272071942261499</c:v>
                </c:pt>
                <c:pt idx="1970">
                  <c:v>-3.1136818037636185</c:v>
                </c:pt>
                <c:pt idx="1971">
                  <c:v>-2.9471785736276663</c:v>
                </c:pt>
                <c:pt idx="1972">
                  <c:v>-2.7729960970726788</c:v>
                </c:pt>
                <c:pt idx="1973">
                  <c:v>-2.5915882285651968</c:v>
                </c:pt>
                <c:pt idx="1974">
                  <c:v>-2.4034276492440858</c:v>
                </c:pt>
                <c:pt idx="1975">
                  <c:v>-2.2090046352899848</c:v>
                </c:pt>
                <c:pt idx="1976">
                  <c:v>-2.0088257804490408</c:v>
                </c:pt>
                <c:pt idx="1977">
                  <c:v>-1.8034126760382887</c:v>
                </c:pt>
                <c:pt idx="1978">
                  <c:v>-1.5933005518740857</c:v>
                </c:pt>
                <c:pt idx="1979">
                  <c:v>-1.3790368816627463</c:v>
                </c:pt>
                <c:pt idx="1980">
                  <c:v>-1.1611799564888445</c:v>
                </c:pt>
                <c:pt idx="1981">
                  <c:v>-0.9402974301171575</c:v>
                </c:pt>
                <c:pt idx="1982">
                  <c:v>-0.71696483989860682</c:v>
                </c:pt>
                <c:pt idx="1983">
                  <c:v>-0.49176410713574831</c:v>
                </c:pt>
                <c:pt idx="1984">
                  <c:v>-0.2652820208123956</c:v>
                </c:pt>
                <c:pt idx="1985">
                  <c:v>-3.8108708641120204E-2</c:v>
                </c:pt>
                <c:pt idx="1986">
                  <c:v>0.18916390058904026</c:v>
                </c:pt>
                <c:pt idx="1987">
                  <c:v>0.41594361935799717</c:v>
                </c:pt>
                <c:pt idx="1988">
                  <c:v>0.64163954443421167</c:v>
                </c:pt>
                <c:pt idx="1989">
                  <c:v>0.86566359654772873</c:v>
                </c:pt>
                <c:pt idx="1990">
                  <c:v>1.0874320527046297</c:v>
                </c:pt>
                <c:pt idx="1991">
                  <c:v>1.3063670671515997</c:v>
                </c:pt>
                <c:pt idx="1992">
                  <c:v>1.5218981770263487</c:v>
                </c:pt>
                <c:pt idx="1993">
                  <c:v>1.733463788769803</c:v>
                </c:pt>
                <c:pt idx="1994">
                  <c:v>1.9405126414300686</c:v>
                </c:pt>
                <c:pt idx="1995">
                  <c:v>2.1425052430419056</c:v>
                </c:pt>
                <c:pt idx="1996">
                  <c:v>2.3389152763414982</c:v>
                </c:pt>
                <c:pt idx="1997">
                  <c:v>2.5292309701528897</c:v>
                </c:pt>
                <c:pt idx="1998">
                  <c:v>2.7129564328718958</c:v>
                </c:pt>
                <c:pt idx="1999">
                  <c:v>2.8896129445749805</c:v>
                </c:pt>
                <c:pt idx="2000">
                  <c:v>3.058740204384371</c:v>
                </c:pt>
                <c:pt idx="2001">
                  <c:v>3.2198975298395944</c:v>
                </c:pt>
                <c:pt idx="2002">
                  <c:v>3.3726650051525628</c:v>
                </c:pt>
                <c:pt idx="2003">
                  <c:v>3.5166445753497801</c:v>
                </c:pt>
                <c:pt idx="2004">
                  <c:v>3.65146108345655</c:v>
                </c:pt>
                <c:pt idx="2005">
                  <c:v>3.7767632480145132</c:v>
                </c:pt>
                <c:pt idx="2006">
                  <c:v>3.892224578390199</c:v>
                </c:pt>
                <c:pt idx="2007">
                  <c:v>3.9975442254886393</c:v>
                </c:pt>
                <c:pt idx="2008">
                  <c:v>4.0924477656522242</c:v>
                </c:pt>
                <c:pt idx="2009">
                  <c:v>4.1766879157077179</c:v>
                </c:pt>
                <c:pt idx="2010">
                  <c:v>4.2500451772923808</c:v>
                </c:pt>
                <c:pt idx="2011">
                  <c:v>4.3123284087856959</c:v>
                </c:pt>
                <c:pt idx="2012">
                  <c:v>4.3633753233532655</c:v>
                </c:pt>
                <c:pt idx="2013">
                  <c:v>4.4030529118041599</c:v>
                </c:pt>
                <c:pt idx="2014">
                  <c:v>4.4312577891652083</c:v>
                </c:pt>
                <c:pt idx="2015">
                  <c:v>4.4479164640619757</c:v>
                </c:pt>
                <c:pt idx="2016">
                  <c:v>4.4529855302108006</c:v>
                </c:pt>
                <c:pt idx="2017">
                  <c:v>4.4464517795188234</c:v>
                </c:pt>
                <c:pt idx="2018">
                  <c:v>4.4283322364995081</c:v>
                </c:pt>
                <c:pt idx="2019">
                  <c:v>4.3986741139135166</c:v>
                </c:pt>
                <c:pt idx="2020">
                  <c:v>4.3575546897490458</c:v>
                </c:pt>
                <c:pt idx="2021">
                  <c:v>4.3050811058649261</c:v>
                </c:pt>
                <c:pt idx="2022">
                  <c:v>4.2413900888189779</c:v>
                </c:pt>
                <c:pt idx="2023">
                  <c:v>4.1666475936092038</c:v>
                </c:pt>
                <c:pt idx="2024">
                  <c:v>4.0810483712573919</c:v>
                </c:pt>
                <c:pt idx="2025">
                  <c:v>3.9848154613607307</c:v>
                </c:pt>
                <c:pt idx="2026">
                  <c:v>3.8781996109337058</c:v>
                </c:pt>
                <c:pt idx="2027">
                  <c:v>3.7614786210553905</c:v>
                </c:pt>
                <c:pt idx="2028">
                  <c:v>3.6349566230231303</c:v>
                </c:pt>
                <c:pt idx="2029">
                  <c:v>3.4989632859005209</c:v>
                </c:pt>
                <c:pt idx="2030">
                  <c:v>3.3538529575225957</c:v>
                </c:pt>
                <c:pt idx="2031">
                  <c:v>3.2000037411978899</c:v>
                </c:pt>
                <c:pt idx="2032">
                  <c:v>3.0378165105124668</c:v>
                </c:pt>
                <c:pt idx="2033">
                  <c:v>2.867713864803072</c:v>
                </c:pt>
                <c:pt idx="2034">
                  <c:v>2.6901390280210782</c:v>
                </c:pt>
                <c:pt idx="2035">
                  <c:v>2.5055546938565727</c:v>
                </c:pt>
                <c:pt idx="2036">
                  <c:v>2.3144418201313601</c:v>
                </c:pt>
                <c:pt idx="2037">
                  <c:v>2.1172983756024077</c:v>
                </c:pt>
                <c:pt idx="2038">
                  <c:v>1.9146380424416518</c:v>
                </c:pt>
                <c:pt idx="2039">
                  <c:v>1.706988877771757</c:v>
                </c:pt>
                <c:pt idx="2040">
                  <c:v>1.494891937746688</c:v>
                </c:pt>
                <c:pt idx="2041">
                  <c:v>1.2788998677615517</c:v>
                </c:pt>
                <c:pt idx="2042">
                  <c:v>1.0595754624650389</c:v>
                </c:pt>
                <c:pt idx="2043">
                  <c:v>0.83749019932694035</c:v>
                </c:pt>
                <c:pt idx="2044">
                  <c:v>0.6132227495808904</c:v>
                </c:pt>
                <c:pt idx="2045">
                  <c:v>0.38735747042409918</c:v>
                </c:pt>
                <c:pt idx="2046">
                  <c:v>0.1604828824002052</c:v>
                </c:pt>
                <c:pt idx="2047">
                  <c:v>-6.6809864065586644E-2</c:v>
                </c:pt>
                <c:pt idx="2048">
                  <c:v>-0.29392852898295729</c:v>
                </c:pt>
                <c:pt idx="2049">
                  <c:v>-0.52028132595338739</c:v>
                </c:pt>
                <c:pt idx="2050">
                  <c:v>-0.74527846414379373</c:v>
                </c:pt>
                <c:pt idx="2051">
                  <c:v>-0.96833368506194617</c:v>
                </c:pt>
                <c:pt idx="2052">
                  <c:v>-1.1888657901262552</c:v>
                </c:pt>
                <c:pt idx="2053">
                  <c:v>-1.4063001550523531</c:v>
                </c:pt>
                <c:pt idx="2054">
                  <c:v>-1.6200702271098677</c:v>
                </c:pt>
                <c:pt idx="2055">
                  <c:v>-1.8296190013468212</c:v>
                </c:pt>
                <c:pt idx="2056">
                  <c:v>-2.0344004719359687</c:v>
                </c:pt>
                <c:pt idx="2057">
                  <c:v>-2.2338810548629948</c:v>
                </c:pt>
                <c:pt idx="2058">
                  <c:v>-2.4275409782464741</c:v>
                </c:pt>
                <c:pt idx="2059">
                  <c:v>-2.6148756366695634</c:v>
                </c:pt>
                <c:pt idx="2060">
                  <c:v>-2.7953969059924519</c:v>
                </c:pt>
                <c:pt idx="2061">
                  <c:v>-2.968634415222986</c:v>
                </c:pt>
                <c:pt idx="2062">
                  <c:v>-3.1341367721263764</c:v>
                </c:pt>
                <c:pt idx="2063">
                  <c:v>-3.2914727393850138</c:v>
                </c:pt>
                <c:pt idx="2064">
                  <c:v>-3.4402323582428584</c:v>
                </c:pt>
                <c:pt idx="2065">
                  <c:v>-3.5800280167032525</c:v>
                </c:pt>
                <c:pt idx="2066">
                  <c:v>-3.7104954595026243</c:v>
                </c:pt>
                <c:pt idx="2067">
                  <c:v>-3.8312947372216715</c:v>
                </c:pt>
                <c:pt idx="2068">
                  <c:v>-3.9421110920685281</c:v>
                </c:pt>
                <c:pt idx="2069">
                  <c:v>-4.0426557780188626</c:v>
                </c:pt>
                <c:pt idx="2070">
                  <c:v>-4.1326668131804958</c:v>
                </c:pt>
                <c:pt idx="2071">
                  <c:v>-4.2119096624201058</c:v>
                </c:pt>
                <c:pt idx="2072">
                  <c:v>-4.2801778484743469</c:v>
                </c:pt>
                <c:pt idx="2073">
                  <c:v>-4.33729348995268</c:v>
                </c:pt>
                <c:pt idx="2074">
                  <c:v>-4.3831077648293721</c:v>
                </c:pt>
                <c:pt idx="2075">
                  <c:v>-4.4175012982182782</c:v>
                </c:pt>
                <c:pt idx="2076">
                  <c:v>-4.4403844734196589</c:v>
                </c:pt>
                <c:pt idx="2077">
                  <c:v>-4.451697665427063</c:v>
                </c:pt>
                <c:pt idx="2078">
                  <c:v>-4.4514113962880204</c:v>
                </c:pt>
                <c:pt idx="2079">
                  <c:v>-4.439526411913274</c:v>
                </c:pt>
                <c:pt idx="2080">
                  <c:v>-4.4160736801322411</c:v>
                </c:pt>
                <c:pt idx="2081">
                  <c:v>-4.3811143100029737</c:v>
                </c:pt>
                <c:pt idx="2082">
                  <c:v>-4.3347393925846127</c:v>
                </c:pt>
                <c:pt idx="2083">
                  <c:v>-4.2770697635882557</c:v>
                </c:pt>
                <c:pt idx="2084">
                  <c:v>-4.2082556885241518</c:v>
                </c:pt>
                <c:pt idx="2085">
                  <c:v>-4.1284764711656488</c:v>
                </c:pt>
                <c:pt idx="2086">
                  <c:v>-4.0379399863511471</c:v>
                </c:pt>
                <c:pt idx="2087">
                  <c:v>-3.9368821383393438</c:v>
                </c:pt>
                <c:pt idx="2088">
                  <c:v>-3.8255662461310425</c:v>
                </c:pt>
                <c:pt idx="2089">
                  <c:v>-3.7042823573584451</c:v>
                </c:pt>
                <c:pt idx="2090">
                  <c:v>-3.5733464925289899</c:v>
                </c:pt>
                <c:pt idx="2091">
                  <c:v>-3.4330998215942614</c:v>
                </c:pt>
                <c:pt idx="2092">
                  <c:v>-3.2839077749883234</c:v>
                </c:pt>
                <c:pt idx="2093">
                  <c:v>-3.1261590914526787</c:v>
                </c:pt>
                <c:pt idx="2094">
                  <c:v>-2.9602648051282454</c:v>
                </c:pt>
                <c:pt idx="2095">
                  <c:v>-2.7866571745539481</c:v>
                </c:pt>
                <c:pt idx="2096">
                  <c:v>-2.605788556362461</c:v>
                </c:pt>
                <c:pt idx="2097">
                  <c:v>-2.4181302266077389</c:v>
                </c:pt>
                <c:pt idx="2098">
                  <c:v>-2.2241711527957571</c:v>
                </c:pt>
                <c:pt idx="2099">
                  <c:v>-2.0244167198177943</c:v>
                </c:pt>
                <c:pt idx="2100">
                  <c:v>-1.8193874131062748</c:v>
                </c:pt>
                <c:pt idx="2101">
                  <c:v>-1.6096174624439081</c:v>
                </c:pt>
                <c:pt idx="2102">
                  <c:v>-1.3956534499607767</c:v>
                </c:pt>
                <c:pt idx="2103">
                  <c:v>-1.1780528859454857</c:v>
                </c:pt>
                <c:pt idx="2104">
                  <c:v>-0.95738275618109259</c:v>
                </c:pt>
                <c:pt idx="2105">
                  <c:v>-0.73421804459262796</c:v>
                </c:pt>
                <c:pt idx="2106">
                  <c:v>-0.50914023505345452</c:v>
                </c:pt>
                <c:pt idx="2107">
                  <c:v>-0.28273579625537704</c:v>
                </c:pt>
                <c:pt idx="2108">
                  <c:v>-5.5594653590760656E-2</c:v>
                </c:pt>
                <c:pt idx="2109">
                  <c:v>0.17169134797344177</c:v>
                </c:pt>
                <c:pt idx="2110">
                  <c:v>0.39852998602147077</c:v>
                </c:pt>
                <c:pt idx="2111">
                  <c:v>0.62433020380022031</c:v>
                </c:pt>
                <c:pt idx="2112">
                  <c:v>0.84850365029198271</c:v>
                </c:pt>
                <c:pt idx="2113">
                  <c:v>1.0704662132366063</c:v>
                </c:pt>
                <c:pt idx="2114">
                  <c:v>1.2896395411115205</c:v>
                </c:pt>
                <c:pt idx="2115">
                  <c:v>1.5054525500980525</c:v>
                </c:pt>
                <c:pt idx="2116">
                  <c:v>1.7173429121139783</c:v>
                </c:pt>
                <c:pt idx="2117">
                  <c:v>1.9247585200290256</c:v>
                </c:pt>
                <c:pt idx="2118">
                  <c:v>2.1271589262507633</c:v>
                </c:pt>
                <c:pt idx="2119">
                  <c:v>2.3240167509293195</c:v>
                </c:pt>
                <c:pt idx="2120">
                  <c:v>2.5148190561113406</c:v>
                </c:pt>
                <c:pt idx="2121">
                  <c:v>2.6990686822652745</c:v>
                </c:pt>
                <c:pt idx="2122">
                  <c:v>2.8762855436935646</c:v>
                </c:pt>
                <c:pt idx="2123">
                  <c:v>3.0460078794561185</c:v>
                </c:pt>
                <c:pt idx="2124">
                  <c:v>3.2077934565470883</c:v>
                </c:pt>
                <c:pt idx="2125">
                  <c:v>3.3612207221890538</c:v>
                </c:pt>
                <c:pt idx="2126">
                  <c:v>3.5058899022418233</c:v>
                </c:pt>
                <c:pt idx="2127">
                  <c:v>3.6414240428648417</c:v>
                </c:pt>
                <c:pt idx="2128">
                  <c:v>3.7674699927169901</c:v>
                </c:pt>
                <c:pt idx="2129">
                  <c:v>3.8836993231390147</c:v>
                </c:pt>
                <c:pt idx="2130">
                  <c:v>3.9898091839140437</c:v>
                </c:pt>
                <c:pt idx="2131">
                  <c:v>4.085523092383311</c:v>
                </c:pt>
                <c:pt idx="2132">
                  <c:v>4.1705916538560119</c:v>
                </c:pt>
                <c:pt idx="2133">
                  <c:v>4.24479321143889</c:v>
                </c:pt>
                <c:pt idx="2134">
                  <c:v>4.3079344235918935</c:v>
                </c:pt>
                <c:pt idx="2135">
                  <c:v>4.3598507679026435</c:v>
                </c:pt>
                <c:pt idx="2136">
                  <c:v>4.4004069697720292</c:v>
                </c:pt>
                <c:pt idx="2137">
                  <c:v>4.4294973548880092</c:v>
                </c:pt>
                <c:pt idx="2138">
                  <c:v>4.4470461245737383</c:v>
                </c:pt>
                <c:pt idx="2139">
                  <c:v>4.4530075532910507</c:v>
                </c:pt>
                <c:pt idx="2140">
                  <c:v>4.4473661077836502</c:v>
                </c:pt>
                <c:pt idx="2141">
                  <c:v>4.4301364875512235</c:v>
                </c:pt>
                <c:pt idx="2142">
                  <c:v>4.4013635865476051</c:v>
                </c:pt>
                <c:pt idx="2143">
                  <c:v>4.3611223762045617</c:v>
                </c:pt>
                <c:pt idx="2144">
                  <c:v>4.3095177100838384</c:v>
                </c:pt>
                <c:pt idx="2145">
                  <c:v>4.2466840506678931</c:v>
                </c:pt>
                <c:pt idx="2146">
                  <c:v>4.1727851190011913</c:v>
                </c:pt>
                <c:pt idx="2147">
                  <c:v>4.0880134680940339</c:v>
                </c:pt>
                <c:pt idx="2148">
                  <c:v>3.9925899812014829</c:v>
                </c:pt>
                <c:pt idx="2149">
                  <c:v>3.8867632962841743</c:v>
                </c:pt>
                <c:pt idx="2150">
                  <c:v>3.7708091581504726</c:v>
                </c:pt>
                <c:pt idx="2151">
                  <c:v>3.6450296999687684</c:v>
                </c:pt>
                <c:pt idx="2152">
                  <c:v>3.5097526560210524</c:v>
                </c:pt>
                <c:pt idx="2153">
                  <c:v>3.3653305077499285</c:v>
                </c:pt>
                <c:pt idx="2154">
                  <c:v>3.2121395653236844</c:v>
                </c:pt>
                <c:pt idx="2155">
                  <c:v>3.0505789871124875</c:v>
                </c:pt>
                <c:pt idx="2156">
                  <c:v>2.8810697396308131</c:v>
                </c:pt>
                <c:pt idx="2157">
                  <c:v>2.7040535006559931</c:v>
                </c:pt>
                <c:pt idx="2158">
                  <c:v>2.5199915083808144</c:v>
                </c:pt>
                <c:pt idx="2159">
                  <c:v>2.3293633595992089</c:v>
                </c:pt>
                <c:pt idx="2160">
                  <c:v>2.1326657600562151</c:v>
                </c:pt>
                <c:pt idx="2161">
                  <c:v>1.9304112302180487</c:v>
                </c:pt>
                <c:pt idx="2162">
                  <c:v>1.7231267698356691</c:v>
                </c:pt>
                <c:pt idx="2163">
                  <c:v>1.5113524847797748</c:v>
                </c:pt>
                <c:pt idx="2164">
                  <c:v>1.295640179727259</c:v>
                </c:pt>
                <c:pt idx="2165">
                  <c:v>1.0765519203639635</c:v>
                </c:pt>
                <c:pt idx="2166">
                  <c:v>0.85465856885121183</c:v>
                </c:pt>
                <c:pt idx="2167">
                  <c:v>0.63053829637327197</c:v>
                </c:pt>
                <c:pt idx="2168">
                  <c:v>0.40477507663786483</c:v>
                </c:pt>
                <c:pt idx="2169">
                  <c:v>0.17795716425999861</c:v>
                </c:pt>
                <c:pt idx="2170">
                  <c:v>-4.9324438010564881E-2</c:v>
                </c:pt>
                <c:pt idx="2171">
                  <c:v>-0.27647751922124131</c:v>
                </c:pt>
                <c:pt idx="2172">
                  <c:v>-0.50291020329724123</c:v>
                </c:pt>
                <c:pt idx="2173">
                  <c:v>-0.7280324912500753</c:v>
                </c:pt>
                <c:pt idx="2174">
                  <c:v>-0.95125779849342196</c:v>
                </c:pt>
                <c:pt idx="2175">
                  <c:v>-1.1720044832642535</c:v>
                </c:pt>
                <c:pt idx="2176">
                  <c:v>-1.3896973621641775</c:v>
                </c:pt>
                <c:pt idx="2177">
                  <c:v>-1.6037692088716682</c:v>
                </c:pt>
                <c:pt idx="2178">
                  <c:v>-1.8136622321225011</c:v>
                </c:pt>
                <c:pt idx="2179">
                  <c:v>-2.0188295291055849</c:v>
                </c:pt>
                <c:pt idx="2180">
                  <c:v>-2.2187365104869028</c:v>
                </c:pt>
                <c:pt idx="2181">
                  <c:v>-2.4128622933498578</c:v>
                </c:pt>
                <c:pt idx="2182">
                  <c:v>-2.6007010584217465</c:v>
                </c:pt>
                <c:pt idx="2183">
                  <c:v>-2.7817633680496576</c:v>
                </c:pt>
                <c:pt idx="2184">
                  <c:v>-2.9555774414920766</c:v>
                </c:pt>
                <c:pt idx="2185">
                  <c:v>-3.1216903842030064</c:v>
                </c:pt>
                <c:pt idx="2186">
                  <c:v>-3.2796693679070934</c:v>
                </c:pt>
                <c:pt idx="2187">
                  <c:v>-3.4291027583868612</c:v>
                </c:pt>
                <c:pt idx="2188">
                  <c:v>-3.5696011880492748</c:v>
                </c:pt>
                <c:pt idx="2189">
                  <c:v>-3.7007985704706767</c:v>
                </c:pt>
                <c:pt idx="2190">
                  <c:v>-3.822353054282309</c:v>
                </c:pt>
                <c:pt idx="2191">
                  <c:v>-3.9339479139074958</c:v>
                </c:pt>
                <c:pt idx="2192">
                  <c:v>-4.0352923748288516</c:v>
                </c:pt>
                <c:pt idx="2193">
                  <c:v>-4.1261223712394788</c:v>
                </c:pt>
                <c:pt idx="2194">
                  <c:v>-4.2062012340991322</c:v>
                </c:pt>
                <c:pt idx="2195">
                  <c:v>-4.2753203078052628</c:v>
                </c:pt>
                <c:pt idx="2196">
                  <c:v>-4.3332994938717428</c:v>
                </c:pt>
                <c:pt idx="2197">
                  <c:v>-4.3799877201983843</c:v>
                </c:pt>
                <c:pt idx="2198">
                  <c:v>-4.4152633347083006</c:v>
                </c:pt>
                <c:pt idx="2199">
                  <c:v>-4.4390344223273734</c:v>
                </c:pt>
                <c:pt idx="2200">
                  <c:v>-4.4512390444811132</c:v>
                </c:pt>
                <c:pt idx="2201">
                  <c:v>-4.4518454004835819</c:v>
                </c:pt>
                <c:pt idx="2202">
                  <c:v>-4.4408519103973596</c:v>
                </c:pt>
                <c:pt idx="2203">
                  <c:v>-4.4182872191510114</c:v>
                </c:pt>
                <c:pt idx="2204">
                  <c:v>-4.3842101219006331</c:v>
                </c:pt>
                <c:pt idx="2205">
                  <c:v>-4.3387094108318651</c:v>
                </c:pt>
                <c:pt idx="2206">
                  <c:v>-4.2819036438005353</c:v>
                </c:pt>
                <c:pt idx="2207">
                  <c:v>-4.2139408354152925</c:v>
                </c:pt>
                <c:pt idx="2208">
                  <c:v>-4.1349980713666996</c:v>
                </c:pt>
                <c:pt idx="2209">
                  <c:v>-4.0452810470081761</c:v>
                </c:pt>
                <c:pt idx="2210">
                  <c:v>-3.9450235313905146</c:v>
                </c:pt>
                <c:pt idx="2211">
                  <c:v>-3.8344867581474258</c:v>
                </c:pt>
                <c:pt idx="2212">
                  <c:v>-3.7139587448180231</c:v>
                </c:pt>
                <c:pt idx="2213">
                  <c:v>-3.5837535423807889</c:v>
                </c:pt>
                <c:pt idx="2214">
                  <c:v>-3.4442104169539594</c:v>
                </c:pt>
                <c:pt idx="2215">
                  <c:v>-3.295692965794879</c:v>
                </c:pt>
                <c:pt idx="2216">
                  <c:v>-3.1385881699013134</c:v>
                </c:pt>
                <c:pt idx="2217">
                  <c:v>-2.9733053856835205</c:v>
                </c:pt>
                <c:pt idx="2218">
                  <c:v>-2.8002752783343512</c:v>
                </c:pt>
                <c:pt idx="2219">
                  <c:v>-2.6199486996766836</c:v>
                </c:pt>
                <c:pt idx="2220">
                  <c:v>-2.4327955134119796</c:v>
                </c:pt>
                <c:pt idx="2221">
                  <c:v>-2.2393033708309313</c:v>
                </c:pt>
                <c:pt idx="2222">
                  <c:v>-2.0399764401765004</c:v>
                </c:pt>
                <c:pt idx="2223">
                  <c:v>-1.8353340929696025</c:v>
                </c:pt>
                <c:pt idx="2224">
                  <c:v>-1.6259095507212784</c:v>
                </c:pt>
                <c:pt idx="2225">
                  <c:v>-1.4122484955562338</c:v>
                </c:pt>
                <c:pt idx="2226">
                  <c:v>-1.1949076483693095</c:v>
                </c:pt>
                <c:pt idx="2227">
                  <c:v>-0.9744533182186893</c:v>
                </c:pt>
                <c:pt idx="2228">
                  <c:v>-0.751459926736183</c:v>
                </c:pt>
                <c:pt idx="2229">
                  <c:v>-0.52650851139890009</c:v>
                </c:pt>
                <c:pt idx="2230">
                  <c:v>-0.30018521156279476</c:v>
                </c:pt>
                <c:pt idx="2231">
                  <c:v>-7.3079741201940218E-2</c:v>
                </c:pt>
                <c:pt idx="2232">
                  <c:v>0.15421614766473607</c:v>
                </c:pt>
                <c:pt idx="2233">
                  <c:v>0.38111020685949148</c:v>
                </c:pt>
                <c:pt idx="2234">
                  <c:v>0.60701123522222733</c:v>
                </c:pt>
                <c:pt idx="2235">
                  <c:v>0.83133061906001404</c:v>
                </c:pt>
                <c:pt idx="2236">
                  <c:v>1.0534838658553582</c:v>
                </c:pt>
                <c:pt idx="2237">
                  <c:v>1.2728921272341402</c:v>
                </c:pt>
                <c:pt idx="2238">
                  <c:v>1.4889837072292755</c:v>
                </c:pt>
                <c:pt idx="2239">
                  <c:v>1.7011955519058453</c:v>
                </c:pt>
                <c:pt idx="2240">
                  <c:v>1.9089747164703361</c:v>
                </c:pt>
                <c:pt idx="2241">
                  <c:v>2.1117798060377466</c:v>
                </c:pt>
                <c:pt idx="2242">
                  <c:v>2.3090823863038277</c:v>
                </c:pt>
                <c:pt idx="2243">
                  <c:v>2.5003683604488995</c:v>
                </c:pt>
                <c:pt idx="2244">
                  <c:v>2.6851393086806841</c:v>
                </c:pt>
                <c:pt idx="2245">
                  <c:v>2.8629137869307759</c:v>
                </c:pt>
                <c:pt idx="2246">
                  <c:v>3.0332285813182103</c:v>
                </c:pt>
                <c:pt idx="2247">
                  <c:v>3.1956399151111059</c:v>
                </c:pt>
                <c:pt idx="2248">
                  <c:v>3.3497246050441785</c:v>
                </c:pt>
                <c:pt idx="2249">
                  <c:v>3.495081163974767</c:v>
                </c:pt>
                <c:pt idx="2250">
                  <c:v>3.6313308470094099</c:v>
                </c:pt>
                <c:pt idx="2251">
                  <c:v>3.7581186383716991</c:v>
                </c:pt>
                <c:pt idx="2252">
                  <c:v>3.8751141764398351</c:v>
                </c:pt>
                <c:pt idx="2253">
                  <c:v>3.9820126145462984</c:v>
                </c:pt>
                <c:pt idx="2254">
                  <c:v>4.0785354152941338</c:v>
                </c:pt>
                <c:pt idx="2255">
                  <c:v>4.1644310763215975</c:v>
                </c:pt>
                <c:pt idx="2256">
                  <c:v>4.2394757856232621</c:v>
                </c:pt>
                <c:pt idx="2257">
                  <c:v>4.3034740047198996</c:v>
                </c:pt>
                <c:pt idx="2258">
                  <c:v>4.3562589781600103</c:v>
                </c:pt>
                <c:pt idx="2259">
                  <c:v>4.3976931680209992</c:v>
                </c:pt>
                <c:pt idx="2260">
                  <c:v>4.4276686122819147</c:v>
                </c:pt>
                <c:pt idx="2261">
                  <c:v>4.4461072061329423</c:v>
                </c:pt>
                <c:pt idx="2262">
                  <c:v>4.4529609054861412</c:v>
                </c:pt>
                <c:pt idx="2263">
                  <c:v>4.448211852161557</c:v>
                </c:pt>
                <c:pt idx="2264">
                  <c:v>4.4318724204178057</c:v>
                </c:pt>
                <c:pt idx="2265">
                  <c:v>4.4039851847104003</c:v>
                </c:pt>
                <c:pt idx="2266">
                  <c:v>4.3646228087582131</c:v>
                </c:pt>
                <c:pt idx="2267">
                  <c:v>4.3138878562084937</c:v>
                </c:pt>
                <c:pt idx="2268">
                  <c:v>4.2519125233953874</c:v>
                </c:pt>
                <c:pt idx="2269">
                  <c:v>4.1788582948846287</c:v>
                </c:pt>
                <c:pt idx="2270">
                  <c:v>4.0949155227058567</c:v>
                </c:pt>
                <c:pt idx="2271">
                  <c:v>4.0003029303656836</c:v>
                </c:pt>
                <c:pt idx="2272">
                  <c:v>3.8952670429363967</c:v>
                </c:pt>
                <c:pt idx="2273">
                  <c:v>3.7800815447036915</c:v>
                </c:pt>
                <c:pt idx="2274">
                  <c:v>3.6550465660473153</c:v>
                </c:pt>
                <c:pt idx="2275">
                  <c:v>3.5204879014138402</c:v>
                </c:pt>
                <c:pt idx="2276">
                  <c:v>3.3767561604177221</c:v>
                </c:pt>
                <c:pt idx="2277">
                  <c:v>3.2242258542837741</c:v>
                </c:pt>
                <c:pt idx="2278">
                  <c:v>3.0632944200107803</c:v>
                </c:pt>
                <c:pt idx="2279">
                  <c:v>2.894381184799145</c:v>
                </c:pt>
                <c:pt idx="2280">
                  <c:v>2.71792627344084</c:v>
                </c:pt>
                <c:pt idx="2281">
                  <c:v>2.5343894615185674</c:v>
                </c:pt>
                <c:pt idx="2282">
                  <c:v>2.3442489774025628</c:v>
                </c:pt>
                <c:pt idx="2283">
                  <c:v>2.1480002561657168</c:v>
                </c:pt>
                <c:pt idx="2284">
                  <c:v>1.9461546486652457</c:v>
                </c:pt>
                <c:pt idx="2285">
                  <c:v>1.739238089153081</c:v>
                </c:pt>
                <c:pt idx="2286">
                  <c:v>1.5277897248878847</c:v>
                </c:pt>
                <c:pt idx="2287">
                  <c:v>1.3123605113186647</c:v>
                </c:pt>
                <c:pt idx="2288">
                  <c:v>1.0935117765003439</c:v>
                </c:pt>
                <c:pt idx="2289">
                  <c:v>0.87181375848330478</c:v>
                </c:pt>
                <c:pt idx="2290">
                  <c:v>0.64784411948506604</c:v>
                </c:pt>
                <c:pt idx="2291">
                  <c:v>0.42218644071911793</c:v>
                </c:pt>
                <c:pt idx="2292">
                  <c:v>0.19542870180013461</c:v>
                </c:pt>
                <c:pt idx="2293">
                  <c:v>-3.1838251311670979E-2</c:v>
                </c:pt>
                <c:pt idx="2294">
                  <c:v>-0.25902224583400857</c:v>
                </c:pt>
                <c:pt idx="2295">
                  <c:v>-0.4855313251438188</c:v>
                </c:pt>
                <c:pt idx="2296">
                  <c:v>-0.71077529119455596</c:v>
                </c:pt>
                <c:pt idx="2297">
                  <c:v>-0.93416724235264503</c:v>
                </c:pt>
                <c:pt idx="2298">
                  <c:v>-1.1551251026434968</c:v>
                </c:pt>
                <c:pt idx="2299">
                  <c:v>-1.373073138423518</c:v>
                </c:pt>
                <c:pt idx="2300">
                  <c:v>-1.5874434585282107</c:v>
                </c:pt>
                <c:pt idx="2301">
                  <c:v>-1.7976774939830964</c:v>
                </c:pt>
                <c:pt idx="2302">
                  <c:v>-2.0032274534264243</c:v>
                </c:pt>
                <c:pt idx="2303">
                  <c:v>-2.2035577504490007</c:v>
                </c:pt>
                <c:pt idx="2304">
                  <c:v>-2.3981463991316341</c:v>
                </c:pt>
                <c:pt idx="2305">
                  <c:v>-2.5864863741464554</c:v>
                </c:pt>
                <c:pt idx="2306">
                  <c:v>-2.7680869318745009</c:v>
                </c:pt>
                <c:pt idx="2307">
                  <c:v>-2.9424748891005184</c:v>
                </c:pt>
                <c:pt idx="2308">
                  <c:v>-3.1091958559522705</c:v>
                </c:pt>
                <c:pt idx="2309">
                  <c:v>-3.2678154198702742</c:v>
                </c:pt>
                <c:pt idx="2310">
                  <c:v>-3.4179202775245678</c:v>
                </c:pt>
                <c:pt idx="2311">
                  <c:v>-3.5591193117289772</c:v>
                </c:pt>
                <c:pt idx="2312">
                  <c:v>-3.6910446105465651</c:v>
                </c:pt>
                <c:pt idx="2313">
                  <c:v>-3.8133524259306033</c:v>
                </c:pt>
                <c:pt idx="2314">
                  <c:v>-3.9257240694029161</c:v>
                </c:pt>
                <c:pt idx="2315">
                  <c:v>-4.0278667424384258</c:v>
                </c:pt>
                <c:pt idx="2316">
                  <c:v>-4.1195142993873786</c:v>
                </c:pt>
                <c:pt idx="2317">
                  <c:v>-4.2004279409517853</c:v>
                </c:pt>
                <c:pt idx="2318">
                  <c:v>-4.2703968364081097</c:v>
                </c:pt>
                <c:pt idx="2319">
                  <c:v>-4.329238672951969</c:v>
                </c:pt>
                <c:pt idx="2320">
                  <c:v>-4.3768001307386353</c:v>
                </c:pt>
                <c:pt idx="2321">
                  <c:v>-4.4129572823756007</c:v>
                </c:pt>
                <c:pt idx="2322">
                  <c:v>-4.4376159158327377</c:v>
                </c:pt>
                <c:pt idx="2323">
                  <c:v>-4.4507117799227007</c:v>
                </c:pt>
                <c:pt idx="2324">
                  <c:v>-4.4522107517158007</c:v>
                </c:pt>
                <c:pt idx="2325">
                  <c:v>-4.4421089254514321</c:v>
                </c:pt>
                <c:pt idx="2326">
                  <c:v>-4.4204326227151665</c:v>
                </c:pt>
                <c:pt idx="2327">
                  <c:v>-4.3872383238546719</c:v>
                </c:pt>
                <c:pt idx="2328">
                  <c:v>-4.3426125208127075</c:v>
                </c:pt>
                <c:pt idx="2329">
                  <c:v>-4.2866714917615703</c:v>
                </c:pt>
                <c:pt idx="2330">
                  <c:v>-4.2195609981258846</c:v>
                </c:pt>
                <c:pt idx="2331">
                  <c:v>-4.1414559047823074</c:v>
                </c:pt>
                <c:pt idx="2332">
                  <c:v>-4.0525597244271392</c:v>
                </c:pt>
                <c:pt idx="2333">
                  <c:v>-3.9531040872986152</c:v>
                </c:pt>
                <c:pt idx="2334">
                  <c:v>-3.8433481376345195</c:v>
                </c:pt>
                <c:pt idx="2335">
                  <c:v>-3.7235778584393846</c:v>
                </c:pt>
                <c:pt idx="2336">
                  <c:v>-3.5941053263196148</c:v>
                </c:pt>
                <c:pt idx="2337">
                  <c:v>-3.4552678983283061</c:v>
                </c:pt>
                <c:pt idx="2338">
                  <c:v>-3.3074273329389299</c:v>
                </c:pt>
                <c:pt idx="2339">
                  <c:v>-3.1509688474377469</c:v>
                </c:pt>
                <c:pt idx="2340">
                  <c:v>-2.9863001141915757</c:v>
                </c:pt>
                <c:pt idx="2341">
                  <c:v>-2.8138501984058242</c:v>
                </c:pt>
                <c:pt idx="2342">
                  <c:v>-2.6340684401409336</c:v>
                </c:pt>
                <c:pt idx="2343">
                  <c:v>-2.4474232834998637</c:v>
                </c:pt>
                <c:pt idx="2344">
                  <c:v>-2.2544010560379935</c:v>
                </c:pt>
                <c:pt idx="2345">
                  <c:v>-2.0555047015748635</c:v>
                </c:pt>
                <c:pt idx="2346">
                  <c:v>-1.8512524697108603</c:v>
                </c:pt>
                <c:pt idx="2347">
                  <c:v>-1.6421765654620952</c:v>
                </c:pt>
                <c:pt idx="2348">
                  <c:v>-1.4288217625328048</c:v>
                </c:pt>
                <c:pt idx="2349">
                  <c:v>-1.2117439838389739</c:v>
                </c:pt>
                <c:pt idx="2350">
                  <c:v>-0.99150885298065994</c:v>
                </c:pt>
                <c:pt idx="2351">
                  <c:v>-0.76869022043806556</c:v>
                </c:pt>
                <c:pt idx="2352">
                  <c:v>-0.54386866833183145</c:v>
                </c:pt>
                <c:pt idx="2353">
                  <c:v>-0.31762999764272759</c:v>
                </c:pt>
                <c:pt idx="2354">
                  <c:v>-9.0563701833296234E-2</c:v>
                </c:pt>
                <c:pt idx="2355">
                  <c:v>0.13673856915238747</c:v>
                </c:pt>
                <c:pt idx="2356">
                  <c:v>0.36368455050679294</c:v>
                </c:pt>
                <c:pt idx="2357">
                  <c:v>0.58968290577985605</c:v>
                </c:pt>
                <c:pt idx="2358">
                  <c:v>0.81414476768170407</c:v>
                </c:pt>
                <c:pt idx="2359">
                  <c:v>1.036485272449734</c:v>
                </c:pt>
                <c:pt idx="2360">
                  <c:v>1.2561250837856466</c:v>
                </c:pt>
                <c:pt idx="2361">
                  <c:v>1.4724919023895886</c:v>
                </c:pt>
                <c:pt idx="2362">
                  <c:v>1.6850219571577223</c:v>
                </c:pt>
                <c:pt idx="2363">
                  <c:v>1.893161474160149</c:v>
                </c:pt>
                <c:pt idx="2364">
                  <c:v>2.0963681195674519</c:v>
                </c:pt>
                <c:pt idx="2365">
                  <c:v>2.2941124127714523</c:v>
                </c:pt>
                <c:pt idx="2366">
                  <c:v>2.4858791060133885</c:v>
                </c:pt>
                <c:pt idx="2367">
                  <c:v>2.6711685269261678</c:v>
                </c:pt>
                <c:pt idx="2368">
                  <c:v>2.8494978804958628</c:v>
                </c:pt>
                <c:pt idx="2369">
                  <c:v>3.0204025070431837</c:v>
                </c:pt>
                <c:pt idx="2370">
                  <c:v>3.1834370929546698</c:v>
                </c:pt>
                <c:pt idx="2371">
                  <c:v>3.3381768310018818</c:v>
                </c:pt>
                <c:pt idx="2372">
                  <c:v>3.4842185272322612</c:v>
                </c:pt>
                <c:pt idx="2373">
                  <c:v>3.6211816515403816</c:v>
                </c:pt>
                <c:pt idx="2374">
                  <c:v>3.7487093291879625</c:v>
                </c:pt>
                <c:pt idx="2375">
                  <c:v>3.8664692706862822</c:v>
                </c:pt>
                <c:pt idx="2376">
                  <c:v>3.9741546376177843</c:v>
                </c:pt>
                <c:pt idx="2377">
                  <c:v>4.0714848421435246</c:v>
                </c:pt>
                <c:pt idx="2378">
                  <c:v>4.1582062781084703</c:v>
                </c:pt>
                <c:pt idx="2379">
                  <c:v>4.2340929818462847</c:v>
                </c:pt>
                <c:pt idx="2380">
                  <c:v>4.2989472209551556</c:v>
                </c:pt>
                <c:pt idx="2381">
                  <c:v>4.3526000095148927</c:v>
                </c:pt>
                <c:pt idx="2382">
                  <c:v>4.3949115484008905</c:v>
                </c:pt>
                <c:pt idx="2383">
                  <c:v>4.42577158954865</c:v>
                </c:pt>
                <c:pt idx="2384">
                  <c:v>4.4450997232189113</c:v>
                </c:pt>
                <c:pt idx="2385">
                  <c:v>4.4528455875156503</c:v>
                </c:pt>
                <c:pt idx="2386">
                  <c:v>4.4489889996098633</c:v>
                </c:pt>
                <c:pt idx="2387">
                  <c:v>4.4335400083292065</c:v>
                </c:pt>
                <c:pt idx="2388">
                  <c:v>4.4065388679737794</c:v>
                </c:pt>
                <c:pt idx="2389">
                  <c:v>4.3680559334286464</c:v>
                </c:pt>
                <c:pt idx="2390">
                  <c:v>4.3181914768458496</c:v>
                </c:pt>
                <c:pt idx="2391">
                  <c:v>4.2570754263717703</c:v>
                </c:pt>
                <c:pt idx="2392">
                  <c:v>4.1848670276037492</c:v>
                </c:pt>
                <c:pt idx="2393">
                  <c:v>4.1017544286546457</c:v>
                </c:pt>
                <c:pt idx="2394">
                  <c:v>4.0079541899100164</c:v>
                </c:pt>
                <c:pt idx="2395">
                  <c:v>3.9037107197521888</c:v>
                </c:pt>
                <c:pt idx="2396">
                  <c:v>3.7892956377232374</c:v>
                </c:pt>
                <c:pt idx="2397">
                  <c:v>3.6650070667863015</c:v>
                </c:pt>
                <c:pt idx="2398">
                  <c:v>3.5311688565281365</c:v>
                </c:pt>
                <c:pt idx="2399">
                  <c:v>3.3881297393282597</c:v>
                </c:pt>
                <c:pt idx="2400">
                  <c:v>3.2362624216926177</c:v>
                </c:pt>
                <c:pt idx="2401">
                  <c:v>3.0759626131196303</c:v>
                </c:pt>
                <c:pt idx="2402">
                  <c:v>2.9076479950290541</c:v>
                </c:pt>
                <c:pt idx="2403">
                  <c:v>2.7317571324402761</c:v>
                </c:pt>
                <c:pt idx="2404">
                  <c:v>2.5487483312356933</c:v>
                </c:pt>
                <c:pt idx="2405">
                  <c:v>2.3590984439866753</c:v>
                </c:pt>
                <c:pt idx="2406">
                  <c:v>2.1633016274540804</c:v>
                </c:pt>
                <c:pt idx="2407">
                  <c:v>1.9618680550002114</c:v>
                </c:pt>
                <c:pt idx="2408">
                  <c:v>1.7553225872676788</c:v>
                </c:pt>
                <c:pt idx="2409">
                  <c:v>1.544203404588498</c:v>
                </c:pt>
                <c:pt idx="2410">
                  <c:v>1.3290606046873819</c:v>
                </c:pt>
                <c:pt idx="2411">
                  <c:v>1.1104547693325246</c:v>
                </c:pt>
                <c:pt idx="2412">
                  <c:v>0.88895550366859943</c:v>
                </c:pt>
                <c:pt idx="2413">
                  <c:v>0.66513995203901122</c:v>
                </c:pt>
                <c:pt idx="2414">
                  <c:v>0.43959129416330317</c:v>
                </c:pt>
                <c:pt idx="2415">
                  <c:v>0.21289722558799168</c:v>
                </c:pt>
                <c:pt idx="2416">
                  <c:v>-1.4351573627495257E-2</c:v>
                </c:pt>
                <c:pt idx="2417">
                  <c:v>-0.24156297800345217</c:v>
                </c:pt>
                <c:pt idx="2418">
                  <c:v>-0.46814495949659019</c:v>
                </c:pt>
                <c:pt idx="2419">
                  <c:v>-0.69350713010470544</c:v>
                </c:pt>
                <c:pt idx="2420">
                  <c:v>-0.91706228019751856</c:v>
                </c:pt>
                <c:pt idx="2421">
                  <c:v>-1.1382279085644686</c:v>
                </c:pt>
                <c:pt idx="2422">
                  <c:v>-1.3564277401965721</c:v>
                </c:pt>
                <c:pt idx="2423">
                  <c:v>-1.57109322784286</c:v>
                </c:pt>
                <c:pt idx="2424">
                  <c:v>-1.7816650334328177</c:v>
                </c:pt>
                <c:pt idx="2425">
                  <c:v>-1.9875944855019019</c:v>
                </c:pt>
                <c:pt idx="2426">
                  <c:v>-2.1883450088245673</c:v>
                </c:pt>
                <c:pt idx="2427">
                  <c:v>-2.3833935225295342</c:v>
                </c:pt>
                <c:pt idx="2428">
                  <c:v>-2.5722318030517908</c:v>
                </c:pt>
                <c:pt idx="2429">
                  <c:v>-2.754367808374373</c:v>
                </c:pt>
                <c:pt idx="2430">
                  <c:v>-2.9293269601062222</c:v>
                </c:pt>
                <c:pt idx="2431">
                  <c:v>-3.09665338005524</c:v>
                </c:pt>
                <c:pt idx="2432">
                  <c:v>-3.2559110780771734</c:v>
                </c:pt>
                <c:pt idx="2433">
                  <c:v>-3.4066850881032296</c:v>
                </c:pt>
                <c:pt idx="2434">
                  <c:v>-3.5485825493861163</c:v>
                </c:pt>
                <c:pt idx="2435">
                  <c:v>-3.68123373014866</c:v>
                </c:pt>
                <c:pt idx="2436">
                  <c:v>-3.8042929909668692</c:v>
                </c:pt>
                <c:pt idx="2437">
                  <c:v>-3.9174396853769742</c:v>
                </c:pt>
                <c:pt idx="2438">
                  <c:v>-4.020378995360252</c:v>
                </c:pt>
                <c:pt idx="2439">
                  <c:v>-4.1128426995284295</c:v>
                </c:pt>
                <c:pt idx="2440">
                  <c:v>-4.1945898720094608</c:v>
                </c:pt>
                <c:pt idx="2441">
                  <c:v>-4.2654075102089024</c:v>
                </c:pt>
                <c:pt idx="2442">
                  <c:v>-4.325111089816521</c:v>
                </c:pt>
                <c:pt idx="2443">
                  <c:v>-4.3735450456063347</c:v>
                </c:pt>
                <c:pt idx="2444">
                  <c:v>-4.4105831767824206</c:v>
                </c:pt>
                <c:pt idx="2445">
                  <c:v>-4.4361289758111848</c:v>
                </c:pt>
                <c:pt idx="2446">
                  <c:v>-4.4501158798828726</c:v>
                </c:pt>
                <c:pt idx="2447">
                  <c:v>-4.4525074443505419</c:v>
                </c:pt>
                <c:pt idx="2448">
                  <c:v>-4.4432974376906316</c:v>
                </c:pt>
                <c:pt idx="2449">
                  <c:v>-4.422509857739958</c:v>
                </c:pt>
                <c:pt idx="2450">
                  <c:v>-4.3901988691664462</c:v>
                </c:pt>
                <c:pt idx="2451">
                  <c:v>-4.3464486623363285</c:v>
                </c:pt>
                <c:pt idx="2452">
                  <c:v>-4.2913732339454187</c:v>
                </c:pt>
                <c:pt idx="2453">
                  <c:v>-4.2251160899860709</c:v>
                </c:pt>
                <c:pt idx="2454">
                  <c:v>-4.1478498718244996</c:v>
                </c:pt>
                <c:pt idx="2455">
                  <c:v>-4.0597759063619163</c:v>
                </c:pt>
                <c:pt idx="2456">
                  <c:v>-3.9611236814514301</c:v>
                </c:pt>
                <c:pt idx="2457">
                  <c:v>-3.8521502479388277</c:v>
                </c:pt>
                <c:pt idx="2458">
                  <c:v>-3.7331395498838518</c:v>
                </c:pt>
                <c:pt idx="2459">
                  <c:v>-3.6044016847081459</c:v>
                </c:pt>
                <c:pt idx="2460">
                  <c:v>-3.4662720951972847</c:v>
                </c:pt>
                <c:pt idx="2461">
                  <c:v>-3.3191106954619887</c:v>
                </c:pt>
                <c:pt idx="2462">
                  <c:v>-3.1633009331365876</c:v>
                </c:pt>
                <c:pt idx="2463">
                  <c:v>-2.9992487902576155</c:v>
                </c:pt>
                <c:pt idx="2464">
                  <c:v>-2.8273817254263474</c:v>
                </c:pt>
                <c:pt idx="2465">
                  <c:v>-2.6481475600113136</c:v>
                </c:pt>
                <c:pt idx="2466">
                  <c:v>-2.4620133112931253</c:v>
                </c:pt>
                <c:pt idx="2467">
                  <c:v>-2.2694639755918504</c:v>
                </c:pt>
                <c:pt idx="2468">
                  <c:v>-2.071001264547931</c:v>
                </c:pt>
                <c:pt idx="2469">
                  <c:v>-1.8671422978489418</c:v>
                </c:pt>
                <c:pt idx="2470">
                  <c:v>-1.6584182558086793</c:v>
                </c:pt>
                <c:pt idx="2471">
                  <c:v>-1.4453729953102505</c:v>
                </c:pt>
                <c:pt idx="2472">
                  <c:v>-1.2285616327174436</c:v>
                </c:pt>
                <c:pt idx="2473">
                  <c:v>-1.0085490974495064</c:v>
                </c:pt>
                <c:pt idx="2474">
                  <c:v>-0.78590865998582826</c:v>
                </c:pt>
                <c:pt idx="2475">
                  <c:v>-0.56122043813709488</c:v>
                </c:pt>
                <c:pt idx="2476">
                  <c:v>-0.33506988547533934</c:v>
                </c:pt>
                <c:pt idx="2477">
                  <c:v>-0.10804626586014565</c:v>
                </c:pt>
                <c:pt idx="2478">
                  <c:v>0.11925888196208503</c:v>
                </c:pt>
                <c:pt idx="2479">
                  <c:v>0.34625328568822855</c:v>
                </c:pt>
                <c:pt idx="2480">
                  <c:v>0.57234548269768548</c:v>
                </c:pt>
                <c:pt idx="2481">
                  <c:v>0.79694636118386564</c:v>
                </c:pt>
                <c:pt idx="2482">
                  <c:v>1.0194706951589487</c:v>
                </c:pt>
                <c:pt idx="2483">
                  <c:v>1.2393386693343171</c:v>
                </c:pt>
                <c:pt idx="2484">
                  <c:v>1.4559773899031436</c:v>
                </c:pt>
                <c:pt idx="2485">
                  <c:v>1.6688223772868018</c:v>
                </c:pt>
                <c:pt idx="2486">
                  <c:v>1.8773190369579178</c:v>
                </c:pt>
                <c:pt idx="2487">
                  <c:v>2.0809241045075129</c:v>
                </c:pt>
                <c:pt idx="2488">
                  <c:v>2.2791070611878048</c:v>
                </c:pt>
                <c:pt idx="2489">
                  <c:v>2.4713515162465449</c:v>
                </c:pt>
                <c:pt idx="2490">
                  <c:v>2.6571565524485847</c:v>
                </c:pt>
                <c:pt idx="2491">
                  <c:v>2.8360380312783899</c:v>
                </c:pt>
                <c:pt idx="2492">
                  <c:v>3.0075298544253566</c:v>
                </c:pt>
                <c:pt idx="2493">
                  <c:v>3.1711851782599103</c:v>
                </c:pt>
                <c:pt idx="2494">
                  <c:v>3.3265775781435134</c:v>
                </c:pt>
                <c:pt idx="2495">
                  <c:v>3.4733021595301388</c:v>
                </c:pt>
                <c:pt idx="2496">
                  <c:v>3.6109766129705783</c:v>
                </c:pt>
                <c:pt idx="2497">
                  <c:v>3.739242210269071</c:v>
                </c:pt>
                <c:pt idx="2498">
                  <c:v>3.8577647391934313</c:v>
                </c:pt>
                <c:pt idx="2499">
                  <c:v>3.9662353743088059</c:v>
                </c:pt>
                <c:pt idx="2500">
                  <c:v>4.0643714816598804</c:v>
                </c:pt>
                <c:pt idx="2501">
                  <c:v>4.1519173552104149</c:v>
                </c:pt>
                <c:pt idx="2502">
                  <c:v>4.2286448831178403</c:v>
                </c:pt>
                <c:pt idx="2503">
                  <c:v>4.2943541421062639</c:v>
                </c:pt>
                <c:pt idx="2504">
                  <c:v>4.3488739183931795</c:v>
                </c:pt>
                <c:pt idx="2505">
                  <c:v>4.3920621538079825</c:v>
                </c:pt>
                <c:pt idx="2506">
                  <c:v>4.423806315942441</c:v>
                </c:pt>
                <c:pt idx="2507">
                  <c:v>4.4440236913683355</c:v>
                </c:pt>
                <c:pt idx="2508">
                  <c:v>4.4526616011575042</c:v>
                </c:pt>
                <c:pt idx="2509">
                  <c:v>4.4496975381441732</c:v>
                </c:pt>
                <c:pt idx="2510">
                  <c:v>4.4351392255692144</c:v>
                </c:pt>
                <c:pt idx="2511">
                  <c:v>4.4090245969564945</c:v>
                </c:pt>
                <c:pt idx="2512">
                  <c:v>4.3714216972731608</c:v>
                </c:pt>
                <c:pt idx="2513">
                  <c:v>4.3224285056287917</c:v>
                </c:pt>
                <c:pt idx="2514">
                  <c:v>4.2621726799789865</c:v>
                </c:pt>
                <c:pt idx="2515">
                  <c:v>4.1908112244962394</c:v>
                </c:pt>
                <c:pt idx="2516">
                  <c:v>4.1085300804760028</c:v>
                </c:pt>
                <c:pt idx="2517">
                  <c:v>4.0155436418426866</c:v>
                </c:pt>
                <c:pt idx="2518">
                  <c:v>3.912094196519444</c:v>
                </c:pt>
                <c:pt idx="2519">
                  <c:v>3.798451295116458</c:v>
                </c:pt>
                <c:pt idx="2520">
                  <c:v>3.6749110485824761</c:v>
                </c:pt>
                <c:pt idx="2521">
                  <c:v>3.541795356650367</c:v>
                </c:pt>
                <c:pt idx="2522">
                  <c:v>3.3994510690868798</c:v>
                </c:pt>
                <c:pt idx="2523">
                  <c:v>3.2482490819314473</c:v>
                </c:pt>
                <c:pt idx="2524">
                  <c:v>3.0885833710798076</c:v>
                </c:pt>
                <c:pt idx="2525">
                  <c:v>2.9208699657299353</c:v>
                </c:pt>
                <c:pt idx="2526">
                  <c:v>2.7455458643654165</c:v>
                </c:pt>
                <c:pt idx="2527">
                  <c:v>2.5630678961005091</c:v>
                </c:pt>
                <c:pt idx="2528">
                  <c:v>2.3739115303544214</c:v>
                </c:pt>
                <c:pt idx="2529">
                  <c:v>2.1785696379552015</c:v>
                </c:pt>
                <c:pt idx="2530">
                  <c:v>1.977551206902838</c:v>
                </c:pt>
                <c:pt idx="2531">
                  <c:v>1.771380016136495</c:v>
                </c:pt>
                <c:pt idx="2532">
                  <c:v>1.5605932707622934</c:v>
                </c:pt>
                <c:pt idx="2533">
                  <c:v>1.3457402022975651</c:v>
                </c:pt>
                <c:pt idx="2534">
                  <c:v>1.1273806375783608</c:v>
                </c:pt>
                <c:pt idx="2535">
                  <c:v>0.90608354006033076</c:v>
                </c:pt>
                <c:pt idx="2536">
                  <c:v>0.68242552731228157</c:v>
                </c:pt>
                <c:pt idx="2537">
                  <c:v>0.45698936856586148</c:v>
                </c:pt>
                <c:pt idx="2538">
                  <c:v>0.23036246623725348</c:v>
                </c:pt>
                <c:pt idx="2539">
                  <c:v>3.1353253755050936E-3</c:v>
                </c:pt>
                <c:pt idx="2540">
                  <c:v>-0.22409998497294514</c:v>
                </c:pt>
                <c:pt idx="2541">
                  <c:v>-0.450751374474894</c:v>
                </c:pt>
                <c:pt idx="2542">
                  <c:v>-0.67622827427727983</c:v>
                </c:pt>
                <c:pt idx="2543">
                  <c:v>-0.89994317580748373</c:v>
                </c:pt>
                <c:pt idx="2544">
                  <c:v>-1.1213131616031726</c:v>
                </c:pt>
                <c:pt idx="2545">
                  <c:v>-1.3397614241758711</c:v>
                </c:pt>
                <c:pt idx="2546">
                  <c:v>-1.5547187689563802</c:v>
                </c:pt>
                <c:pt idx="2547">
                  <c:v>-1.765625097403678</c:v>
                </c:pt>
                <c:pt idx="2548">
                  <c:v>-1.9719308664113759</c:v>
                </c:pt>
                <c:pt idx="2549">
                  <c:v>-2.1730985202132231</c:v>
                </c:pt>
                <c:pt idx="2550">
                  <c:v>-2.3686038910508116</c:v>
                </c:pt>
                <c:pt idx="2551">
                  <c:v>-2.5579375649604486</c:v>
                </c:pt>
                <c:pt idx="2552">
                  <c:v>-2.7406062091154859</c:v>
                </c:pt>
                <c:pt idx="2553">
                  <c:v>-2.916133857266519</c:v>
                </c:pt>
                <c:pt idx="2554">
                  <c:v>-3.0840631499321542</c:v>
                </c:pt>
                <c:pt idx="2555">
                  <c:v>-3.2439565261074801</c:v>
                </c:pt>
                <c:pt idx="2556">
                  <c:v>-3.3953973633835473</c:v>
                </c:pt>
                <c:pt idx="2557">
                  <c:v>-3.5379910635104377</c:v>
                </c:pt>
                <c:pt idx="2558">
                  <c:v>-3.6713660805725539</c:v>
                </c:pt>
                <c:pt idx="2559">
                  <c:v>-3.7951748890991555</c:v>
                </c:pt>
                <c:pt idx="2560">
                  <c:v>-3.9090948895850492</c:v>
                </c:pt>
                <c:pt idx="2561">
                  <c:v>-4.0128292490642705</c:v>
                </c:pt>
                <c:pt idx="2562">
                  <c:v>-4.106107674547375</c:v>
                </c:pt>
                <c:pt idx="2563">
                  <c:v>-4.18868711730219</c:v>
                </c:pt>
                <c:pt idx="2564">
                  <c:v>-4.260352406149468</c:v>
                </c:pt>
                <c:pt idx="2565">
                  <c:v>-4.3209168081174942</c:v>
                </c:pt>
                <c:pt idx="2566">
                  <c:v>-4.370222514998952</c:v>
                </c:pt>
                <c:pt idx="2567">
                  <c:v>-4.4081410545407005</c:v>
                </c:pt>
                <c:pt idx="2568">
                  <c:v>-4.4345736251929342</c:v>
                </c:pt>
                <c:pt idx="2569">
                  <c:v>-4.4494513535510576</c:v>
                </c:pt>
                <c:pt idx="2570">
                  <c:v>-4.4527354738126483</c:v>
                </c:pt>
                <c:pt idx="2571">
                  <c:v>-4.4444174287867648</c:v>
                </c:pt>
                <c:pt idx="2572">
                  <c:v>-4.4245188921918253</c:v>
                </c:pt>
                <c:pt idx="2573">
                  <c:v>-4.3930917121807092</c:v>
                </c:pt>
                <c:pt idx="2574">
                  <c:v>-4.3502177762448371</c:v>
                </c:pt>
                <c:pt idx="2575">
                  <c:v>-4.2960087978452224</c:v>
                </c:pt>
                <c:pt idx="2576">
                  <c:v>-4.2306060253292745</c:v>
                </c:pt>
                <c:pt idx="2577">
                  <c:v>-4.15417987389056</c:v>
                </c:pt>
                <c:pt idx="2578">
                  <c:v>-4.066929481529999</c:v>
                </c:pt>
                <c:pt idx="2579">
                  <c:v>-3.9690821901769504</c:v>
                </c:pt>
                <c:pt idx="2580">
                  <c:v>-3.8608929533209868</c:v>
                </c:pt>
                <c:pt idx="2581">
                  <c:v>-3.7426436716983371</c:v>
                </c:pt>
                <c:pt idx="2582">
                  <c:v>-3.6146424587638544</c:v>
                </c:pt>
                <c:pt idx="2583">
                  <c:v>-3.4772228378625503</c:v>
                </c:pt>
                <c:pt idx="2584">
                  <c:v>-3.330742873192178</c:v>
                </c:pt>
                <c:pt idx="2585">
                  <c:v>-3.175584236821841</c:v>
                </c:pt>
                <c:pt idx="2586">
                  <c:v>-3.0121512141970661</c:v>
                </c:pt>
                <c:pt idx="2587">
                  <c:v>-2.8408696507230076</c:v>
                </c:pt>
                <c:pt idx="2588">
                  <c:v>-2.6621858421703819</c:v>
                </c:pt>
                <c:pt idx="2589">
                  <c:v>-2.4765653717954086</c:v>
                </c:pt>
                <c:pt idx="2590">
                  <c:v>-2.2844918972038113</c:v>
                </c:pt>
                <c:pt idx="2591">
                  <c:v>-2.0864658901195976</c:v>
                </c:pt>
                <c:pt idx="2592">
                  <c:v>-1.8830033323429554</c:v>
                </c:pt>
                <c:pt idx="2593">
                  <c:v>-1.6746343712943377</c:v>
                </c:pt>
                <c:pt idx="2594">
                  <c:v>-1.4619019386480887</c:v>
                </c:pt>
                <c:pt idx="2595">
                  <c:v>-1.2453603356557266</c:v>
                </c:pt>
                <c:pt idx="2596">
                  <c:v>-1.0255737888436756</c:v>
                </c:pt>
                <c:pt idx="2597">
                  <c:v>-0.80311497984978053</c:v>
                </c:pt>
                <c:pt idx="2598">
                  <c:v>-0.57856355322898945</c:v>
                </c:pt>
                <c:pt idx="2599">
                  <c:v>-0.35250460611563894</c:v>
                </c:pt>
                <c:pt idx="2600">
                  <c:v>-0.12552716368010142</c:v>
                </c:pt>
                <c:pt idx="2601">
                  <c:v>0.10177735565235918</c:v>
                </c:pt>
                <c:pt idx="2602">
                  <c:v>0.32881668121566288</c:v>
                </c:pt>
                <c:pt idx="2603">
                  <c:v>0.55499923334014323</c:v>
                </c:pt>
                <c:pt idx="2604">
                  <c:v>0.77973566478726353</c:v>
                </c:pt>
                <c:pt idx="2605">
                  <c:v>1.0024403963687465</c:v>
                </c:pt>
                <c:pt idx="2606">
                  <c:v>1.2225331427477997</c:v>
                </c:pt>
                <c:pt idx="2607">
                  <c:v>1.4394404244444379</c:v>
                </c:pt>
                <c:pt idx="2608">
                  <c:v>1.6525970621101305</c:v>
                </c:pt>
                <c:pt idx="2609">
                  <c:v>1.8614476491739311</c:v>
                </c:pt>
                <c:pt idx="2610">
                  <c:v>2.0654479990237169</c:v>
                </c:pt>
                <c:pt idx="2611">
                  <c:v>2.2640665629538588</c:v>
                </c:pt>
                <c:pt idx="2612">
                  <c:v>2.4567858151822555</c:v>
                </c:pt>
                <c:pt idx="2613">
                  <c:v>2.6431036013298699</c:v>
                </c:pt>
                <c:pt idx="2614">
                  <c:v>2.8225344468464342</c:v>
                </c:pt>
                <c:pt idx="2615">
                  <c:v>2.994610821976293</c:v>
                </c:pt>
                <c:pt idx="2616">
                  <c:v>3.1588843599668111</c:v>
                </c:pt>
                <c:pt idx="2617">
                  <c:v>3.3149270253437653</c:v>
                </c:pt>
                <c:pt idx="2618">
                  <c:v>3.4623322292117433</c:v>
                </c:pt>
                <c:pt idx="2619">
                  <c:v>3.6007158886744675</c:v>
                </c:pt>
                <c:pt idx="2620">
                  <c:v>3.7297174276094367</c:v>
                </c:pt>
                <c:pt idx="2621">
                  <c:v>3.8490007161961586</c:v>
                </c:pt>
                <c:pt idx="2622">
                  <c:v>3.958254946743696</c:v>
                </c:pt>
                <c:pt idx="2623">
                  <c:v>4.0571954435399391</c:v>
                </c:pt>
                <c:pt idx="2624">
                  <c:v>4.1455644046107869</c:v>
                </c:pt>
                <c:pt idx="2625">
                  <c:v>4.2231315734540349</c:v>
                </c:pt>
                <c:pt idx="2626">
                  <c:v>4.2896948390040359</c:v>
                </c:pt>
                <c:pt idx="2627">
                  <c:v>4.3450807622558827</c:v>
                </c:pt>
                <c:pt idx="2628">
                  <c:v>4.3891450281834681</c:v>
                </c:pt>
                <c:pt idx="2629">
                  <c:v>4.4217728217703698</c:v>
                </c:pt>
                <c:pt idx="2630">
                  <c:v>4.4428791271747663</c:v>
                </c:pt>
                <c:pt idx="2631">
                  <c:v>4.4524089492494774</c:v>
                </c:pt>
                <c:pt idx="2632">
                  <c:v>4.4503374568379854</c:v>
                </c:pt>
                <c:pt idx="2633">
                  <c:v>4.4366700474755856</c:v>
                </c:pt>
                <c:pt idx="2634">
                  <c:v>4.4114423333257218</c:v>
                </c:pt>
                <c:pt idx="2635">
                  <c:v>4.3747200483873225</c:v>
                </c:pt>
                <c:pt idx="2636">
                  <c:v>4.3265988772170108</c:v>
                </c:pt>
                <c:pt idx="2637">
                  <c:v>4.2672042056107822</c:v>
                </c:pt>
                <c:pt idx="2638">
                  <c:v>4.1966907938954536</c:v>
                </c:pt>
                <c:pt idx="2639">
                  <c:v>4.1152423736810038</c:v>
                </c:pt>
                <c:pt idx="2640">
                  <c:v>4.023071169124889</c:v>
                </c:pt>
                <c:pt idx="2641">
                  <c:v>3.9204173439547225</c:v>
                </c:pt>
                <c:pt idx="2642">
                  <c:v>3.8075483756918151</c:v>
                </c:pt>
                <c:pt idx="2643">
                  <c:v>3.6847583587041259</c:v>
                </c:pt>
                <c:pt idx="2644">
                  <c:v>3.552367237906771</c:v>
                </c:pt>
                <c:pt idx="2645">
                  <c:v>3.4107199751046626</c:v>
                </c:pt>
                <c:pt idx="2646">
                  <c:v>3.2601856501511444</c:v>
                </c:pt>
                <c:pt idx="2647">
                  <c:v>3.1011564992636256</c:v>
                </c:pt>
                <c:pt idx="2648">
                  <c:v>2.9340468930026433</c:v>
                </c:pt>
                <c:pt idx="2649">
                  <c:v>2.7592922565768632</c:v>
                </c:pt>
                <c:pt idx="2650">
                  <c:v>2.5773479352877255</c:v>
                </c:pt>
                <c:pt idx="2651">
                  <c:v>2.3886880080696899</c:v>
                </c:pt>
                <c:pt idx="2652">
                  <c:v>2.1938040522174771</c:v>
                </c:pt>
                <c:pt idx="2653">
                  <c:v>1.9932038625194992</c:v>
                </c:pt>
                <c:pt idx="2654">
                  <c:v>1.7874101281341876</c:v>
                </c:pt>
                <c:pt idx="2655">
                  <c:v>1.5769590706574124</c:v>
                </c:pt>
                <c:pt idx="2656">
                  <c:v>1.3623990469289335</c:v>
                </c:pt>
                <c:pt idx="2657">
                  <c:v>1.1442891202200807</c:v>
                </c:pt>
                <c:pt idx="2658">
                  <c:v>0.92319760352304248</c:v>
                </c:pt>
                <c:pt idx="2659">
                  <c:v>0.69970057873950964</c:v>
                </c:pt>
                <c:pt idx="2660">
                  <c:v>0.47438039562704165</c:v>
                </c:pt>
                <c:pt idx="2661">
                  <c:v>0.24782415441232358</c:v>
                </c:pt>
                <c:pt idx="2662">
                  <c:v>2.0622176028043754E-2</c:v>
                </c:pt>
                <c:pt idx="2663">
                  <c:v>-0.20663353604337534</c:v>
                </c:pt>
                <c:pt idx="2664">
                  <c:v>-0.43335083830959675</c:v>
                </c:pt>
                <c:pt idx="2665">
                  <c:v>-0.65893899017296609</c:v>
                </c:pt>
                <c:pt idx="2666">
                  <c:v>-0.88281019318039755</c:v>
                </c:pt>
                <c:pt idx="2667">
                  <c:v>-1.1043811226057199</c:v>
                </c:pt>
                <c:pt idx="2668">
                  <c:v>-1.323074447376571</c:v>
                </c:pt>
                <c:pt idx="2669">
                  <c:v>-1.5383203343832086</c:v>
                </c:pt>
                <c:pt idx="2670">
                  <c:v>-1.7495579332513569</c:v>
                </c:pt>
                <c:pt idx="2671">
                  <c:v>-1.9562368377078214</c:v>
                </c:pt>
                <c:pt idx="2672">
                  <c:v>-2.1578185197342656</c:v>
                </c:pt>
                <c:pt idx="2673">
                  <c:v>-2.353777732769728</c:v>
                </c:pt>
                <c:pt idx="2674">
                  <c:v>-2.5436038803077894</c:v>
                </c:pt>
                <c:pt idx="2675">
                  <c:v>-2.7268023463184665</c:v>
                </c:pt>
                <c:pt idx="2676">
                  <c:v>-2.9028957840352132</c:v>
                </c:pt>
                <c:pt idx="2677">
                  <c:v>-3.0714253597403771</c:v>
                </c:pt>
                <c:pt idx="2678">
                  <c:v>-3.2319519483151691</c:v>
                </c:pt>
                <c:pt idx="2679">
                  <c:v>-3.3840572774361943</c:v>
                </c:pt>
                <c:pt idx="2680">
                  <c:v>-3.5273450174356675</c:v>
                </c:pt>
                <c:pt idx="2681">
                  <c:v>-3.6614418139900251</c:v>
                </c:pt>
                <c:pt idx="2682">
                  <c:v>-3.7859982609399352</c:v>
                </c:pt>
                <c:pt idx="2683">
                  <c:v>-3.9006898107137888</c:v>
                </c:pt>
                <c:pt idx="2684">
                  <c:v>-4.0052176199772225</c:v>
                </c:pt>
                <c:pt idx="2685">
                  <c:v>-4.0993093283063819</c:v>
                </c:pt>
                <c:pt idx="2686">
                  <c:v>-4.182719767858126</c:v>
                </c:pt>
                <c:pt idx="2687">
                  <c:v>-4.2552316021855194</c:v>
                </c:pt>
                <c:pt idx="2688">
                  <c:v>-4.3166558925360299</c:v>
                </c:pt>
                <c:pt idx="2689">
                  <c:v>-4.3668325901544147</c:v>
                </c:pt>
                <c:pt idx="2690">
                  <c:v>-4.4056309533104825</c:v>
                </c:pt>
                <c:pt idx="2691">
                  <c:v>-4.4329498879635887</c:v>
                </c:pt>
                <c:pt idx="2692">
                  <c:v>-4.4487182111751045</c:v>
                </c:pt>
                <c:pt idx="2693">
                  <c:v>-4.4528948365851324</c:v>
                </c:pt>
                <c:pt idx="2694">
                  <c:v>-4.4454688814680674</c:v>
                </c:pt>
                <c:pt idx="2695">
                  <c:v>-4.4264596950888144</c:v>
                </c:pt>
                <c:pt idx="2696">
                  <c:v>-4.3959168082863442</c:v>
                </c:pt>
                <c:pt idx="2697">
                  <c:v>-4.3539198044137031</c:v>
                </c:pt>
                <c:pt idx="2698">
                  <c:v>-4.3005781119749367</c:v>
                </c:pt>
                <c:pt idx="2699">
                  <c:v>-4.2360307194941926</c:v>
                </c:pt>
                <c:pt idx="2700">
                  <c:v>-4.1604458133639799</c:v>
                </c:pt>
                <c:pt idx="2701">
                  <c:v>-4.0740203396144263</c:v>
                </c:pt>
                <c:pt idx="2702">
                  <c:v>-3.9769794907450189</c:v>
                </c:pt>
                <c:pt idx="2703">
                  <c:v>-3.8695761189576197</c:v>
                </c:pt>
                <c:pt idx="2704">
                  <c:v>-3.7520900773175057</c:v>
                </c:pt>
                <c:pt idx="2705">
                  <c:v>-3.6248274905612998</c:v>
                </c:pt>
                <c:pt idx="2706">
                  <c:v>-3.4881199574501149</c:v>
                </c:pt>
                <c:pt idx="2707">
                  <c:v>-3.3423236867469339</c:v>
                </c:pt>
                <c:pt idx="2708">
                  <c:v>-3.187818569069766</c:v>
                </c:pt>
                <c:pt idx="2709">
                  <c:v>-3.0250071870385682</c:v>
                </c:pt>
                <c:pt idx="2710">
                  <c:v>-2.8543137662953209</c:v>
                </c:pt>
                <c:pt idx="2711">
                  <c:v>-2.6761830701304885</c:v>
                </c:pt>
                <c:pt idx="2712">
                  <c:v>-2.4910792405960667</c:v>
                </c:pt>
                <c:pt idx="2713">
                  <c:v>-2.2994845891246305</c:v>
                </c:pt>
                <c:pt idx="2714">
                  <c:v>-2.1018983398060662</c:v>
                </c:pt>
                <c:pt idx="2715">
                  <c:v>-1.8988353285962245</c:v>
                </c:pt>
                <c:pt idx="2716">
                  <c:v>-1.6908246618462224</c:v>
                </c:pt>
                <c:pt idx="2717">
                  <c:v>-1.4784083376495762</c:v>
                </c:pt>
                <c:pt idx="2718">
                  <c:v>-1.2621398335970517</c:v>
                </c:pt>
                <c:pt idx="2719">
                  <c:v>-1.0425826646213299</c:v>
                </c:pt>
                <c:pt idx="2720">
                  <c:v>-0.82030891468739719</c:v>
                </c:pt>
                <c:pt idx="2721">
                  <c:v>-0.59589774615501323</c:v>
                </c:pt>
                <c:pt idx="2722">
                  <c:v>-0.3699338906990785</c:v>
                </c:pt>
                <c:pt idx="2723">
                  <c:v>-0.14300612571584539</c:v>
                </c:pt>
                <c:pt idx="2724">
                  <c:v>8.4294259809839456E-2</c:v>
                </c:pt>
                <c:pt idx="2725">
                  <c:v>0.31137500598330586</c:v>
                </c:pt>
                <c:pt idx="2726">
                  <c:v>0.53764442520798394</c:v>
                </c:pt>
                <c:pt idx="2727">
                  <c:v>0.76251294390211521</c:v>
                </c:pt>
                <c:pt idx="2728">
                  <c:v>0.98539463870783028</c:v>
                </c:pt>
                <c:pt idx="2729">
                  <c:v>1.2057087631876917</c:v>
                </c:pt>
                <c:pt idx="2730">
                  <c:v>1.4228812610333799</c:v>
                </c:pt>
                <c:pt idx="2731">
                  <c:v>1.6363462618426283</c:v>
                </c:pt>
                <c:pt idx="2732">
                  <c:v>1.8455475555643706</c:v>
                </c:pt>
                <c:pt idx="2733">
                  <c:v>2.0499400417765936</c:v>
                </c:pt>
                <c:pt idx="2734">
                  <c:v>2.2489911500126287</c:v>
                </c:pt>
                <c:pt idx="2735">
                  <c:v>2.4421822274416609</c:v>
                </c:pt>
                <c:pt idx="2736">
                  <c:v>2.6290098902839247</c:v>
                </c:pt>
                <c:pt idx="2737">
                  <c:v>2.8089873354414734</c:v>
                </c:pt>
                <c:pt idx="2738">
                  <c:v>2.9816456089239982</c:v>
                </c:pt>
                <c:pt idx="2739">
                  <c:v>3.1465348277692997</c:v>
                </c:pt>
                <c:pt idx="2740">
                  <c:v>3.3032253522681536</c:v>
                </c:pt>
                <c:pt idx="2741">
                  <c:v>3.4513089054473309</c:v>
                </c:pt>
                <c:pt idx="2742">
                  <c:v>3.5903996368849489</c:v>
                </c:pt>
                <c:pt idx="2743">
                  <c:v>3.7201351280934172</c:v>
                </c:pt>
                <c:pt idx="2744">
                  <c:v>3.8401773368464514</c:v>
                </c:pt>
                <c:pt idx="2745">
                  <c:v>3.950213477990677</c:v>
                </c:pt>
                <c:pt idx="2746">
                  <c:v>4.0499568384475477</c:v>
                </c:pt>
                <c:pt idx="2747">
                  <c:v>4.1391475242793749</c:v>
                </c:pt>
                <c:pt idx="2748">
                  <c:v>4.2175531378771458</c:v>
                </c:pt>
                <c:pt idx="2749">
                  <c:v>4.2849693835008944</c:v>
                </c:pt>
                <c:pt idx="2750">
                  <c:v>4.3412205995979969</c:v>
                </c:pt>
                <c:pt idx="2751">
                  <c:v>4.3861602165128808</c:v>
                </c:pt>
                <c:pt idx="2752">
                  <c:v>4.4196711383911609</c:v>
                </c:pt>
                <c:pt idx="2753">
                  <c:v>4.4416660482891128</c:v>
                </c:pt>
                <c:pt idx="2754">
                  <c:v>4.4520876356874064</c:v>
                </c:pt>
                <c:pt idx="2755">
                  <c:v>4.4509087458227414</c:v>
                </c:pt>
                <c:pt idx="2756">
                  <c:v>4.4381324504415911</c:v>
                </c:pt>
                <c:pt idx="2757">
                  <c:v>4.413792039796923</c:v>
                </c:pt>
                <c:pt idx="2758">
                  <c:v>4.3779509359065187</c:v>
                </c:pt>
                <c:pt idx="2759">
                  <c:v>4.3307025272982544</c:v>
                </c:pt>
                <c:pt idx="2760">
                  <c:v>4.2721699256749135</c:v>
                </c:pt>
                <c:pt idx="2761">
                  <c:v>4.202505645130973</c:v>
                </c:pt>
                <c:pt idx="2762">
                  <c:v>4.1218912047577794</c:v>
                </c:pt>
                <c:pt idx="2763">
                  <c:v>4.0305366556728623</c:v>
                </c:pt>
                <c:pt idx="2764">
                  <c:v>3.92868003370479</c:v>
                </c:pt>
                <c:pt idx="2765">
                  <c:v>3.8165867391609596</c:v>
                </c:pt>
                <c:pt idx="2766">
                  <c:v>3.694548845293625</c:v>
                </c:pt>
                <c:pt idx="2767">
                  <c:v>3.5628843372658556</c:v>
                </c:pt>
                <c:pt idx="2768">
                  <c:v>3.4219362836011653</c:v>
                </c:pt>
                <c:pt idx="2769">
                  <c:v>3.2720719422750513</c:v>
                </c:pt>
                <c:pt idx="2770">
                  <c:v>3.1136818037779053</c:v>
                </c:pt>
                <c:pt idx="2771">
                  <c:v>2.947178573642637</c:v>
                </c:pt>
                <c:pt idx="2772">
                  <c:v>2.772996097088313</c:v>
                </c:pt>
                <c:pt idx="2773">
                  <c:v>2.59158822858143</c:v>
                </c:pt>
                <c:pt idx="2774">
                  <c:v>2.4034276492608679</c:v>
                </c:pt>
                <c:pt idx="2775">
                  <c:v>2.2090046353073873</c:v>
                </c:pt>
                <c:pt idx="2776">
                  <c:v>2.0088257804668754</c:v>
                </c:pt>
                <c:pt idx="2777">
                  <c:v>1.803412676056626</c:v>
                </c:pt>
                <c:pt idx="2778">
                  <c:v>1.5933005518927075</c:v>
                </c:pt>
                <c:pt idx="2779">
                  <c:v>1.3790368816817067</c:v>
                </c:pt>
                <c:pt idx="2780">
                  <c:v>1.1611799565081833</c:v>
                </c:pt>
                <c:pt idx="2781">
                  <c:v>0.94029743013664235</c:v>
                </c:pt>
                <c:pt idx="2782">
                  <c:v>0.71696483991833249</c:v>
                </c:pt>
                <c:pt idx="2783">
                  <c:v>0.49176410715555741</c:v>
                </c:pt>
                <c:pt idx="2784">
                  <c:v>0.26528202083234931</c:v>
                </c:pt>
                <c:pt idx="2785">
                  <c:v>3.8108708661108631E-2</c:v>
                </c:pt>
                <c:pt idx="2786">
                  <c:v>-0.18916390056906918</c:v>
                </c:pt>
                <c:pt idx="2787">
                  <c:v>-0.4159436193380287</c:v>
                </c:pt>
                <c:pt idx="2788">
                  <c:v>-0.64163954441443505</c:v>
                </c:pt>
                <c:pt idx="2789">
                  <c:v>-0.86566359652819669</c:v>
                </c:pt>
                <c:pt idx="2790">
                  <c:v>-1.0874320526851717</c:v>
                </c:pt>
                <c:pt idx="2791">
                  <c:v>-1.3063670671325696</c:v>
                </c:pt>
                <c:pt idx="2792">
                  <c:v>-1.5218981770076412</c:v>
                </c:pt>
                <c:pt idx="2793">
                  <c:v>-1.7334637887513868</c:v>
                </c:pt>
                <c:pt idx="2794">
                  <c:v>-1.9405126414120739</c:v>
                </c:pt>
                <c:pt idx="2795">
                  <c:v>-2.1425052430242144</c:v>
                </c:pt>
                <c:pt idx="2796">
                  <c:v>-2.3389152763245766</c:v>
                </c:pt>
                <c:pt idx="2797">
                  <c:v>-2.5292309701363545</c:v>
                </c:pt>
                <c:pt idx="2798">
                  <c:v>-2.7129564328560494</c:v>
                </c:pt>
                <c:pt idx="2799">
                  <c:v>-2.8896129445598611</c:v>
                </c:pt>
                <c:pt idx="2800">
                  <c:v>-3.058740204369844</c:v>
                </c:pt>
                <c:pt idx="2801">
                  <c:v>-3.2198975298258716</c:v>
                </c:pt>
                <c:pt idx="2802">
                  <c:v>-3.3726650051393374</c:v>
                </c:pt>
                <c:pt idx="2803">
                  <c:v>-3.5166445753375219</c:v>
                </c:pt>
                <c:pt idx="2804">
                  <c:v>-3.6514610834451129</c:v>
                </c:pt>
                <c:pt idx="2805">
                  <c:v>-3.7767632480036806</c:v>
                </c:pt>
                <c:pt idx="2806">
                  <c:v>-3.8922245783804224</c:v>
                </c:pt>
                <c:pt idx="2807">
                  <c:v>-3.9975442254797713</c:v>
                </c:pt>
                <c:pt idx="2808">
                  <c:v>-4.0924477656444438</c:v>
                </c:pt>
                <c:pt idx="2809">
                  <c:v>-4.1766879157006498</c:v>
                </c:pt>
                <c:pt idx="2810">
                  <c:v>-4.250045177286438</c:v>
                </c:pt>
                <c:pt idx="2811">
                  <c:v>-4.3123284087808775</c:v>
                </c:pt>
                <c:pt idx="2812">
                  <c:v>-4.3633753233491506</c:v>
                </c:pt>
                <c:pt idx="2813">
                  <c:v>-4.4030529118011934</c:v>
                </c:pt>
                <c:pt idx="2814">
                  <c:v>-4.4312577891631255</c:v>
                </c:pt>
                <c:pt idx="2815">
                  <c:v>-4.4479164640609827</c:v>
                </c:pt>
                <c:pt idx="2816">
                  <c:v>-4.4529855302108325</c:v>
                </c:pt>
                <c:pt idx="2817">
                  <c:v>-4.4464517795198804</c:v>
                </c:pt>
                <c:pt idx="2818">
                  <c:v>-4.4283322365016895</c:v>
                </c:pt>
                <c:pt idx="2819">
                  <c:v>-4.3986741139165577</c:v>
                </c:pt>
                <c:pt idx="2820">
                  <c:v>-4.3575546897531003</c:v>
                </c:pt>
                <c:pt idx="2821">
                  <c:v>-4.305081105870066</c:v>
                </c:pt>
                <c:pt idx="2822">
                  <c:v>-4.2413900888250957</c:v>
                </c:pt>
                <c:pt idx="2823">
                  <c:v>-4.1666475936162186</c:v>
                </c:pt>
                <c:pt idx="2824">
                  <c:v>-4.0810483712653909</c:v>
                </c:pt>
                <c:pt idx="2825">
                  <c:v>-3.9848154613696574</c:v>
                </c:pt>
                <c:pt idx="2826">
                  <c:v>-3.8781996109435788</c:v>
                </c:pt>
                <c:pt idx="2827">
                  <c:v>-3.7614786210660678</c:v>
                </c:pt>
                <c:pt idx="2828">
                  <c:v>-3.634956623034717</c:v>
                </c:pt>
                <c:pt idx="2829">
                  <c:v>-3.4989632859129034</c:v>
                </c:pt>
                <c:pt idx="2830">
                  <c:v>-3.353852957535763</c:v>
                </c:pt>
                <c:pt idx="2831">
                  <c:v>-3.2000037412118152</c:v>
                </c:pt>
                <c:pt idx="2832">
                  <c:v>-3.0378165105271155</c:v>
                </c:pt>
                <c:pt idx="2833">
                  <c:v>-2.8677138648183855</c:v>
                </c:pt>
                <c:pt idx="2834">
                  <c:v>-2.6901390280370703</c:v>
                </c:pt>
                <c:pt idx="2835">
                  <c:v>-2.5055546938731328</c:v>
                </c:pt>
                <c:pt idx="2836">
                  <c:v>-2.3144418201484305</c:v>
                </c:pt>
                <c:pt idx="2837">
                  <c:v>-2.1172983756200621</c:v>
                </c:pt>
                <c:pt idx="2838">
                  <c:v>-1.9146380424597422</c:v>
                </c:pt>
                <c:pt idx="2839">
                  <c:v>-1.7069888777902298</c:v>
                </c:pt>
                <c:pt idx="2840">
                  <c:v>-1.4948919377655272</c:v>
                </c:pt>
                <c:pt idx="2841">
                  <c:v>-1.278899867780793</c:v>
                </c:pt>
                <c:pt idx="2842">
                  <c:v>-1.059575462484551</c:v>
                </c:pt>
                <c:pt idx="2843">
                  <c:v>-0.83749019934657321</c:v>
                </c:pt>
                <c:pt idx="2844">
                  <c:v>-0.6132227496008481</c:v>
                </c:pt>
                <c:pt idx="2845">
                  <c:v>-0.38735747044417446</c:v>
                </c:pt>
                <c:pt idx="2846">
                  <c:v>-0.16048288242010628</c:v>
                </c:pt>
                <c:pt idx="2847">
                  <c:v>6.6809864045548645E-2</c:v>
                </c:pt>
                <c:pt idx="2848">
                  <c:v>0.29392852896302596</c:v>
                </c:pt>
                <c:pt idx="2849">
                  <c:v>0.52028132593341225</c:v>
                </c:pt>
                <c:pt idx="2850">
                  <c:v>0.74527846412424714</c:v>
                </c:pt>
                <c:pt idx="2851">
                  <c:v>0.96833368504244732</c:v>
                </c:pt>
                <c:pt idx="2852">
                  <c:v>1.1888657901069279</c:v>
                </c:pt>
                <c:pt idx="2853">
                  <c:v>1.4063001550334016</c:v>
                </c:pt>
                <c:pt idx="2854">
                  <c:v>1.6200702270911831</c:v>
                </c:pt>
                <c:pt idx="2855">
                  <c:v>1.8296190013284537</c:v>
                </c:pt>
                <c:pt idx="2856">
                  <c:v>2.0344004719181297</c:v>
                </c:pt>
                <c:pt idx="2857">
                  <c:v>2.2338810548457291</c:v>
                </c:pt>
                <c:pt idx="2858">
                  <c:v>2.4275409782298252</c:v>
                </c:pt>
                <c:pt idx="2859">
                  <c:v>2.6148756366532351</c:v>
                </c:pt>
                <c:pt idx="2860">
                  <c:v>2.795396905976919</c:v>
                </c:pt>
                <c:pt idx="2861">
                  <c:v>2.9686344152081126</c:v>
                </c:pt>
                <c:pt idx="2862">
                  <c:v>3.1341367721119462</c:v>
                </c:pt>
                <c:pt idx="2863">
                  <c:v>3.2914727393715011</c:v>
                </c:pt>
                <c:pt idx="2864">
                  <c:v>3.4402323582301197</c:v>
                </c:pt>
                <c:pt idx="2865">
                  <c:v>3.5800280166914886</c:v>
                </c:pt>
                <c:pt idx="2866">
                  <c:v>3.7104954594915238</c:v>
                </c:pt>
                <c:pt idx="2867">
                  <c:v>3.8312947372115205</c:v>
                </c:pt>
                <c:pt idx="2868">
                  <c:v>3.942111092059347</c:v>
                </c:pt>
                <c:pt idx="2869">
                  <c:v>4.042655778010511</c:v>
                </c:pt>
                <c:pt idx="2870">
                  <c:v>4.1326668131730795</c:v>
                </c:pt>
                <c:pt idx="2871">
                  <c:v>4.2119096624136443</c:v>
                </c:pt>
                <c:pt idx="2872">
                  <c:v>4.2801778484687851</c:v>
                </c:pt>
                <c:pt idx="2873">
                  <c:v>4.3372934899481104</c:v>
                </c:pt>
                <c:pt idx="2874">
                  <c:v>4.3831077648256693</c:v>
                </c:pt>
                <c:pt idx="2875">
                  <c:v>4.4175012982158623</c:v>
                </c:pt>
                <c:pt idx="2876">
                  <c:v>4.4403844734182512</c:v>
                </c:pt>
                <c:pt idx="2877">
                  <c:v>4.4516976654264875</c:v>
                </c:pt>
                <c:pt idx="2878">
                  <c:v>4.4514113962885897</c:v>
                </c:pt>
                <c:pt idx="2879">
                  <c:v>4.4395264119148612</c:v>
                </c:pt>
                <c:pt idx="2880">
                  <c:v>4.4160736801347413</c:v>
                </c:pt>
                <c:pt idx="2881">
                  <c:v>4.3811143100064918</c:v>
                </c:pt>
                <c:pt idx="2882">
                  <c:v>4.3347393925891824</c:v>
                </c:pt>
                <c:pt idx="2883">
                  <c:v>4.2770697635938548</c:v>
                </c:pt>
                <c:pt idx="2884">
                  <c:v>4.2082556885306177</c:v>
                </c:pt>
                <c:pt idx="2885">
                  <c:v>4.1284764711732089</c:v>
                </c:pt>
                <c:pt idx="2886">
                  <c:v>4.0379399863596364</c:v>
                </c:pt>
                <c:pt idx="2887">
                  <c:v>3.9368821383486705</c:v>
                </c:pt>
                <c:pt idx="2888">
                  <c:v>3.8255662461413054</c:v>
                </c:pt>
                <c:pt idx="2889">
                  <c:v>3.70428235736957</c:v>
                </c:pt>
                <c:pt idx="2890">
                  <c:v>3.5733464925409471</c:v>
                </c:pt>
                <c:pt idx="2891">
                  <c:v>3.4330998216070139</c:v>
                </c:pt>
                <c:pt idx="2892">
                  <c:v>3.283907775001849</c:v>
                </c:pt>
                <c:pt idx="2893">
                  <c:v>3.1261590914669366</c:v>
                </c:pt>
                <c:pt idx="2894">
                  <c:v>2.9602648051432099</c:v>
                </c:pt>
                <c:pt idx="2895">
                  <c:v>2.7866571745695738</c:v>
                </c:pt>
                <c:pt idx="2896">
                  <c:v>2.6057885563786596</c:v>
                </c:pt>
                <c:pt idx="2897">
                  <c:v>2.4181302266245459</c:v>
                </c:pt>
                <c:pt idx="2898">
                  <c:v>2.2241711528130947</c:v>
                </c:pt>
                <c:pt idx="2899">
                  <c:v>2.0244167198356746</c:v>
                </c:pt>
                <c:pt idx="2900">
                  <c:v>1.8193874131245356</c:v>
                </c:pt>
                <c:pt idx="2901">
                  <c:v>1.609617462462561</c:v>
                </c:pt>
                <c:pt idx="2902">
                  <c:v>1.3956534499798943</c:v>
                </c:pt>
                <c:pt idx="2903">
                  <c:v>1.1780528859647268</c:v>
                </c:pt>
                <c:pt idx="2904">
                  <c:v>0.95738275620067181</c:v>
                </c:pt>
                <c:pt idx="2905">
                  <c:v>0.73421804461240181</c:v>
                </c:pt>
                <c:pt idx="2906">
                  <c:v>0.50914023507342643</c:v>
                </c:pt>
                <c:pt idx="2907">
                  <c:v>0.28273579627532519</c:v>
                </c:pt>
                <c:pt idx="2908">
                  <c:v>5.5594653610747141E-2</c:v>
                </c:pt>
                <c:pt idx="2909">
                  <c:v>-0.1716913479534041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9E-4D9F-888D-E27D25BAA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10120"/>
        <c:axId val="225433904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'PID Reaction'!$D$5</c15:sqref>
                        </c15:formulaRef>
                      </c:ext>
                    </c:extLst>
                    <c:strCache>
                      <c:ptCount val="1"/>
                      <c:pt idx="0">
                        <c:v>P-Term Reaction</c:v>
                      </c:pt>
                    </c:strCache>
                  </c:strRef>
                </c:tx>
                <c:spPr>
                  <a:ln w="22225" cap="rnd">
                    <a:solidFill>
                      <a:schemeClr val="accent3"/>
                    </a:solidFill>
                  </a:ln>
                  <a:effectLst>
                    <a:glow rad="139700">
                      <a:schemeClr val="accent3">
                        <a:satMod val="175000"/>
                        <a:alpha val="14000"/>
                      </a:schemeClr>
                    </a:glow>
                  </a:effectLst>
                </c:spPr>
                <c:marker>
                  <c:symbol val="circle"/>
                  <c:size val="3"/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>
                      <a:glow rad="63500">
                        <a:schemeClr val="accent3">
                          <a:satMod val="175000"/>
                          <a:alpha val="25000"/>
                        </a:schemeClr>
                      </a:glow>
                    </a:effectLst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'PID Reaction'!$A$6:$A$2915</c15:sqref>
                        </c15:formulaRef>
                      </c:ext>
                    </c:extLst>
                    <c:numCache>
                      <c:formatCode>0.00</c:formatCode>
                      <c:ptCount val="2910"/>
                      <c:pt idx="0" formatCode="General">
                        <c:v>0</c:v>
                      </c:pt>
                      <c:pt idx="1">
                        <c:v>1.25E-4</c:v>
                      </c:pt>
                      <c:pt idx="2">
                        <c:v>2.5000000000000001E-4</c:v>
                      </c:pt>
                      <c:pt idx="3">
                        <c:v>3.7500000000000001E-4</c:v>
                      </c:pt>
                      <c:pt idx="4">
                        <c:v>5.0000000000000001E-4</c:v>
                      </c:pt>
                      <c:pt idx="5">
                        <c:v>6.2500000000000001E-4</c:v>
                      </c:pt>
                      <c:pt idx="6">
                        <c:v>7.5000000000000002E-4</c:v>
                      </c:pt>
                      <c:pt idx="7">
                        <c:v>8.7500000000000002E-4</c:v>
                      </c:pt>
                      <c:pt idx="8">
                        <c:v>1E-3</c:v>
                      </c:pt>
                      <c:pt idx="9">
                        <c:v>1.1250000000000001E-3</c:v>
                      </c:pt>
                      <c:pt idx="10">
                        <c:v>1.2500000000000002E-3</c:v>
                      </c:pt>
                      <c:pt idx="11">
                        <c:v>1.3750000000000004E-3</c:v>
                      </c:pt>
                      <c:pt idx="12">
                        <c:v>1.5000000000000005E-3</c:v>
                      </c:pt>
                      <c:pt idx="13">
                        <c:v>1.6250000000000006E-3</c:v>
                      </c:pt>
                      <c:pt idx="14">
                        <c:v>1.7500000000000007E-3</c:v>
                      </c:pt>
                      <c:pt idx="15">
                        <c:v>1.8750000000000008E-3</c:v>
                      </c:pt>
                      <c:pt idx="16">
                        <c:v>2.0000000000000009E-3</c:v>
                      </c:pt>
                      <c:pt idx="17">
                        <c:v>2.125000000000001E-3</c:v>
                      </c:pt>
                      <c:pt idx="18">
                        <c:v>2.2500000000000011E-3</c:v>
                      </c:pt>
                      <c:pt idx="19">
                        <c:v>2.3750000000000012E-3</c:v>
                      </c:pt>
                      <c:pt idx="20">
                        <c:v>2.5000000000000014E-3</c:v>
                      </c:pt>
                      <c:pt idx="21">
                        <c:v>2.6250000000000015E-3</c:v>
                      </c:pt>
                      <c:pt idx="22">
                        <c:v>2.7500000000000016E-3</c:v>
                      </c:pt>
                      <c:pt idx="23">
                        <c:v>2.8750000000000017E-3</c:v>
                      </c:pt>
                      <c:pt idx="24">
                        <c:v>3.0000000000000018E-3</c:v>
                      </c:pt>
                      <c:pt idx="25">
                        <c:v>3.1250000000000019E-3</c:v>
                      </c:pt>
                      <c:pt idx="26">
                        <c:v>3.250000000000002E-3</c:v>
                      </c:pt>
                      <c:pt idx="27">
                        <c:v>3.3750000000000021E-3</c:v>
                      </c:pt>
                      <c:pt idx="28">
                        <c:v>3.5000000000000022E-3</c:v>
                      </c:pt>
                      <c:pt idx="29">
                        <c:v>3.6250000000000024E-3</c:v>
                      </c:pt>
                      <c:pt idx="30">
                        <c:v>3.7500000000000025E-3</c:v>
                      </c:pt>
                      <c:pt idx="31">
                        <c:v>3.8750000000000026E-3</c:v>
                      </c:pt>
                      <c:pt idx="32">
                        <c:v>4.0000000000000027E-3</c:v>
                      </c:pt>
                      <c:pt idx="33">
                        <c:v>4.1250000000000028E-3</c:v>
                      </c:pt>
                      <c:pt idx="34">
                        <c:v>4.2500000000000029E-3</c:v>
                      </c:pt>
                      <c:pt idx="35">
                        <c:v>4.375000000000003E-3</c:v>
                      </c:pt>
                      <c:pt idx="36">
                        <c:v>4.5000000000000031E-3</c:v>
                      </c:pt>
                      <c:pt idx="37">
                        <c:v>4.6250000000000032E-3</c:v>
                      </c:pt>
                      <c:pt idx="38">
                        <c:v>4.7500000000000034E-3</c:v>
                      </c:pt>
                      <c:pt idx="39">
                        <c:v>4.8750000000000035E-3</c:v>
                      </c:pt>
                      <c:pt idx="40">
                        <c:v>5.0000000000000036E-3</c:v>
                      </c:pt>
                      <c:pt idx="41">
                        <c:v>5.1250000000000037E-3</c:v>
                      </c:pt>
                      <c:pt idx="42">
                        <c:v>5.2500000000000038E-3</c:v>
                      </c:pt>
                      <c:pt idx="43">
                        <c:v>5.3750000000000039E-3</c:v>
                      </c:pt>
                      <c:pt idx="44">
                        <c:v>5.500000000000004E-3</c:v>
                      </c:pt>
                      <c:pt idx="45">
                        <c:v>5.6250000000000041E-3</c:v>
                      </c:pt>
                      <c:pt idx="46">
                        <c:v>5.7500000000000042E-3</c:v>
                      </c:pt>
                      <c:pt idx="47">
                        <c:v>5.8750000000000044E-3</c:v>
                      </c:pt>
                      <c:pt idx="48">
                        <c:v>6.0000000000000045E-3</c:v>
                      </c:pt>
                      <c:pt idx="49">
                        <c:v>6.1250000000000046E-3</c:v>
                      </c:pt>
                      <c:pt idx="50">
                        <c:v>6.2500000000000047E-3</c:v>
                      </c:pt>
                      <c:pt idx="51">
                        <c:v>6.3750000000000048E-3</c:v>
                      </c:pt>
                      <c:pt idx="52">
                        <c:v>6.5000000000000049E-3</c:v>
                      </c:pt>
                      <c:pt idx="53">
                        <c:v>6.625000000000005E-3</c:v>
                      </c:pt>
                      <c:pt idx="54">
                        <c:v>6.7500000000000051E-3</c:v>
                      </c:pt>
                      <c:pt idx="55">
                        <c:v>6.8750000000000052E-3</c:v>
                      </c:pt>
                      <c:pt idx="56">
                        <c:v>7.0000000000000053E-3</c:v>
                      </c:pt>
                      <c:pt idx="57">
                        <c:v>7.1250000000000055E-3</c:v>
                      </c:pt>
                      <c:pt idx="58">
                        <c:v>7.2500000000000056E-3</c:v>
                      </c:pt>
                      <c:pt idx="59">
                        <c:v>7.3750000000000057E-3</c:v>
                      </c:pt>
                      <c:pt idx="60">
                        <c:v>7.5000000000000058E-3</c:v>
                      </c:pt>
                      <c:pt idx="61">
                        <c:v>7.6250000000000059E-3</c:v>
                      </c:pt>
                      <c:pt idx="62">
                        <c:v>7.750000000000006E-3</c:v>
                      </c:pt>
                      <c:pt idx="63">
                        <c:v>7.8750000000000053E-3</c:v>
                      </c:pt>
                      <c:pt idx="64">
                        <c:v>8.0000000000000054E-3</c:v>
                      </c:pt>
                      <c:pt idx="65">
                        <c:v>8.1250000000000055E-3</c:v>
                      </c:pt>
                      <c:pt idx="66">
                        <c:v>8.2500000000000056E-3</c:v>
                      </c:pt>
                      <c:pt idx="67">
                        <c:v>8.3750000000000057E-3</c:v>
                      </c:pt>
                      <c:pt idx="68">
                        <c:v>8.5000000000000058E-3</c:v>
                      </c:pt>
                      <c:pt idx="69">
                        <c:v>8.6250000000000059E-3</c:v>
                      </c:pt>
                      <c:pt idx="70">
                        <c:v>8.750000000000006E-3</c:v>
                      </c:pt>
                      <c:pt idx="71">
                        <c:v>8.8750000000000061E-3</c:v>
                      </c:pt>
                      <c:pt idx="72">
                        <c:v>9.0000000000000063E-3</c:v>
                      </c:pt>
                      <c:pt idx="73">
                        <c:v>9.1250000000000064E-3</c:v>
                      </c:pt>
                      <c:pt idx="74">
                        <c:v>9.2500000000000065E-3</c:v>
                      </c:pt>
                      <c:pt idx="75">
                        <c:v>9.3750000000000066E-3</c:v>
                      </c:pt>
                      <c:pt idx="76">
                        <c:v>9.5000000000000067E-3</c:v>
                      </c:pt>
                      <c:pt idx="77">
                        <c:v>9.6250000000000068E-3</c:v>
                      </c:pt>
                      <c:pt idx="78">
                        <c:v>9.7500000000000069E-3</c:v>
                      </c:pt>
                      <c:pt idx="79">
                        <c:v>9.875000000000007E-3</c:v>
                      </c:pt>
                      <c:pt idx="80">
                        <c:v>1.0000000000000007E-2</c:v>
                      </c:pt>
                      <c:pt idx="81">
                        <c:v>1.0125000000000007E-2</c:v>
                      </c:pt>
                      <c:pt idx="82">
                        <c:v>1.0250000000000007E-2</c:v>
                      </c:pt>
                      <c:pt idx="83">
                        <c:v>1.0375000000000007E-2</c:v>
                      </c:pt>
                      <c:pt idx="84">
                        <c:v>1.0500000000000008E-2</c:v>
                      </c:pt>
                      <c:pt idx="85">
                        <c:v>1.0625000000000008E-2</c:v>
                      </c:pt>
                      <c:pt idx="86">
                        <c:v>1.0750000000000008E-2</c:v>
                      </c:pt>
                      <c:pt idx="87">
                        <c:v>1.0875000000000008E-2</c:v>
                      </c:pt>
                      <c:pt idx="88">
                        <c:v>1.1000000000000008E-2</c:v>
                      </c:pt>
                      <c:pt idx="89">
                        <c:v>1.1125000000000008E-2</c:v>
                      </c:pt>
                      <c:pt idx="90">
                        <c:v>1.1250000000000008E-2</c:v>
                      </c:pt>
                      <c:pt idx="91">
                        <c:v>1.1375000000000008E-2</c:v>
                      </c:pt>
                      <c:pt idx="92">
                        <c:v>1.1500000000000008E-2</c:v>
                      </c:pt>
                      <c:pt idx="93">
                        <c:v>1.1625000000000009E-2</c:v>
                      </c:pt>
                      <c:pt idx="94">
                        <c:v>1.1750000000000009E-2</c:v>
                      </c:pt>
                      <c:pt idx="95">
                        <c:v>1.1875000000000009E-2</c:v>
                      </c:pt>
                      <c:pt idx="96">
                        <c:v>1.2000000000000009E-2</c:v>
                      </c:pt>
                      <c:pt idx="97">
                        <c:v>1.2125000000000009E-2</c:v>
                      </c:pt>
                      <c:pt idx="98">
                        <c:v>1.2250000000000009E-2</c:v>
                      </c:pt>
                      <c:pt idx="99">
                        <c:v>1.2375000000000009E-2</c:v>
                      </c:pt>
                      <c:pt idx="100">
                        <c:v>1.2500000000000009E-2</c:v>
                      </c:pt>
                      <c:pt idx="101">
                        <c:v>1.2625000000000009E-2</c:v>
                      </c:pt>
                      <c:pt idx="102">
                        <c:v>1.275000000000001E-2</c:v>
                      </c:pt>
                      <c:pt idx="103">
                        <c:v>1.287500000000001E-2</c:v>
                      </c:pt>
                      <c:pt idx="104">
                        <c:v>1.300000000000001E-2</c:v>
                      </c:pt>
                      <c:pt idx="105">
                        <c:v>1.312500000000001E-2</c:v>
                      </c:pt>
                      <c:pt idx="106">
                        <c:v>1.325000000000001E-2</c:v>
                      </c:pt>
                      <c:pt idx="107">
                        <c:v>1.337500000000001E-2</c:v>
                      </c:pt>
                      <c:pt idx="108">
                        <c:v>1.350000000000001E-2</c:v>
                      </c:pt>
                      <c:pt idx="109">
                        <c:v>1.362500000000001E-2</c:v>
                      </c:pt>
                      <c:pt idx="110">
                        <c:v>1.375000000000001E-2</c:v>
                      </c:pt>
                      <c:pt idx="111">
                        <c:v>1.3875000000000011E-2</c:v>
                      </c:pt>
                      <c:pt idx="112">
                        <c:v>1.4000000000000011E-2</c:v>
                      </c:pt>
                      <c:pt idx="113">
                        <c:v>1.4125000000000011E-2</c:v>
                      </c:pt>
                      <c:pt idx="114">
                        <c:v>1.4250000000000011E-2</c:v>
                      </c:pt>
                      <c:pt idx="115">
                        <c:v>1.4375000000000011E-2</c:v>
                      </c:pt>
                      <c:pt idx="116">
                        <c:v>1.4500000000000011E-2</c:v>
                      </c:pt>
                      <c:pt idx="117">
                        <c:v>1.4625000000000011E-2</c:v>
                      </c:pt>
                      <c:pt idx="118">
                        <c:v>1.4750000000000011E-2</c:v>
                      </c:pt>
                      <c:pt idx="119">
                        <c:v>1.4875000000000011E-2</c:v>
                      </c:pt>
                      <c:pt idx="120">
                        <c:v>1.5000000000000012E-2</c:v>
                      </c:pt>
                      <c:pt idx="121">
                        <c:v>1.5125000000000012E-2</c:v>
                      </c:pt>
                      <c:pt idx="122">
                        <c:v>1.5250000000000012E-2</c:v>
                      </c:pt>
                      <c:pt idx="123">
                        <c:v>1.5375000000000012E-2</c:v>
                      </c:pt>
                      <c:pt idx="124">
                        <c:v>1.5500000000000012E-2</c:v>
                      </c:pt>
                      <c:pt idx="125">
                        <c:v>1.562500000000001E-2</c:v>
                      </c:pt>
                      <c:pt idx="126">
                        <c:v>1.5750000000000011E-2</c:v>
                      </c:pt>
                      <c:pt idx="127">
                        <c:v>1.5875000000000011E-2</c:v>
                      </c:pt>
                      <c:pt idx="128">
                        <c:v>1.6000000000000011E-2</c:v>
                      </c:pt>
                      <c:pt idx="129">
                        <c:v>1.6125000000000011E-2</c:v>
                      </c:pt>
                      <c:pt idx="130">
                        <c:v>1.6250000000000011E-2</c:v>
                      </c:pt>
                      <c:pt idx="131">
                        <c:v>1.6375000000000011E-2</c:v>
                      </c:pt>
                      <c:pt idx="132">
                        <c:v>1.6500000000000011E-2</c:v>
                      </c:pt>
                      <c:pt idx="133">
                        <c:v>1.6625000000000011E-2</c:v>
                      </c:pt>
                      <c:pt idx="134">
                        <c:v>1.6750000000000011E-2</c:v>
                      </c:pt>
                      <c:pt idx="135">
                        <c:v>1.6875000000000012E-2</c:v>
                      </c:pt>
                      <c:pt idx="136">
                        <c:v>1.7000000000000012E-2</c:v>
                      </c:pt>
                      <c:pt idx="137">
                        <c:v>1.7125000000000012E-2</c:v>
                      </c:pt>
                      <c:pt idx="138">
                        <c:v>1.7250000000000012E-2</c:v>
                      </c:pt>
                      <c:pt idx="139">
                        <c:v>1.7375000000000012E-2</c:v>
                      </c:pt>
                      <c:pt idx="140">
                        <c:v>1.7500000000000012E-2</c:v>
                      </c:pt>
                      <c:pt idx="141">
                        <c:v>1.7625000000000012E-2</c:v>
                      </c:pt>
                      <c:pt idx="142">
                        <c:v>1.7750000000000012E-2</c:v>
                      </c:pt>
                      <c:pt idx="143">
                        <c:v>1.7875000000000012E-2</c:v>
                      </c:pt>
                      <c:pt idx="144">
                        <c:v>1.8000000000000013E-2</c:v>
                      </c:pt>
                      <c:pt idx="145">
                        <c:v>1.8125000000000013E-2</c:v>
                      </c:pt>
                      <c:pt idx="146">
                        <c:v>1.8250000000000013E-2</c:v>
                      </c:pt>
                      <c:pt idx="147">
                        <c:v>1.8375000000000013E-2</c:v>
                      </c:pt>
                      <c:pt idx="148">
                        <c:v>1.8500000000000013E-2</c:v>
                      </c:pt>
                      <c:pt idx="149">
                        <c:v>1.8625000000000013E-2</c:v>
                      </c:pt>
                      <c:pt idx="150">
                        <c:v>1.8750000000000013E-2</c:v>
                      </c:pt>
                      <c:pt idx="151">
                        <c:v>1.8875000000000013E-2</c:v>
                      </c:pt>
                      <c:pt idx="152">
                        <c:v>1.9000000000000013E-2</c:v>
                      </c:pt>
                      <c:pt idx="153">
                        <c:v>1.9125000000000014E-2</c:v>
                      </c:pt>
                      <c:pt idx="154">
                        <c:v>1.9250000000000014E-2</c:v>
                      </c:pt>
                      <c:pt idx="155">
                        <c:v>1.9375000000000014E-2</c:v>
                      </c:pt>
                      <c:pt idx="156">
                        <c:v>1.9500000000000014E-2</c:v>
                      </c:pt>
                      <c:pt idx="157">
                        <c:v>1.9625000000000014E-2</c:v>
                      </c:pt>
                      <c:pt idx="158">
                        <c:v>1.9750000000000014E-2</c:v>
                      </c:pt>
                      <c:pt idx="159">
                        <c:v>1.9875000000000014E-2</c:v>
                      </c:pt>
                      <c:pt idx="160">
                        <c:v>2.0000000000000014E-2</c:v>
                      </c:pt>
                      <c:pt idx="161">
                        <c:v>2.0125000000000014E-2</c:v>
                      </c:pt>
                      <c:pt idx="162">
                        <c:v>2.0250000000000015E-2</c:v>
                      </c:pt>
                      <c:pt idx="163">
                        <c:v>2.0375000000000015E-2</c:v>
                      </c:pt>
                      <c:pt idx="164">
                        <c:v>2.0500000000000015E-2</c:v>
                      </c:pt>
                      <c:pt idx="165">
                        <c:v>2.0625000000000015E-2</c:v>
                      </c:pt>
                      <c:pt idx="166">
                        <c:v>2.0750000000000015E-2</c:v>
                      </c:pt>
                      <c:pt idx="167">
                        <c:v>2.0875000000000015E-2</c:v>
                      </c:pt>
                      <c:pt idx="168">
                        <c:v>2.1000000000000015E-2</c:v>
                      </c:pt>
                      <c:pt idx="169">
                        <c:v>2.1125000000000015E-2</c:v>
                      </c:pt>
                      <c:pt idx="170">
                        <c:v>2.1250000000000015E-2</c:v>
                      </c:pt>
                      <c:pt idx="171">
                        <c:v>2.1375000000000016E-2</c:v>
                      </c:pt>
                      <c:pt idx="172">
                        <c:v>2.1500000000000016E-2</c:v>
                      </c:pt>
                      <c:pt idx="173">
                        <c:v>2.1625000000000016E-2</c:v>
                      </c:pt>
                      <c:pt idx="174">
                        <c:v>2.1750000000000016E-2</c:v>
                      </c:pt>
                      <c:pt idx="175">
                        <c:v>2.1875000000000016E-2</c:v>
                      </c:pt>
                      <c:pt idx="176">
                        <c:v>2.2000000000000016E-2</c:v>
                      </c:pt>
                      <c:pt idx="177">
                        <c:v>2.2125000000000016E-2</c:v>
                      </c:pt>
                      <c:pt idx="178">
                        <c:v>2.2250000000000016E-2</c:v>
                      </c:pt>
                      <c:pt idx="179">
                        <c:v>2.2375000000000016E-2</c:v>
                      </c:pt>
                      <c:pt idx="180">
                        <c:v>2.2500000000000017E-2</c:v>
                      </c:pt>
                      <c:pt idx="181">
                        <c:v>2.2625000000000017E-2</c:v>
                      </c:pt>
                      <c:pt idx="182">
                        <c:v>2.2750000000000017E-2</c:v>
                      </c:pt>
                      <c:pt idx="183">
                        <c:v>2.2875000000000017E-2</c:v>
                      </c:pt>
                      <c:pt idx="184">
                        <c:v>2.3000000000000017E-2</c:v>
                      </c:pt>
                      <c:pt idx="185">
                        <c:v>2.3125000000000017E-2</c:v>
                      </c:pt>
                      <c:pt idx="186">
                        <c:v>2.3250000000000017E-2</c:v>
                      </c:pt>
                      <c:pt idx="187">
                        <c:v>2.3375000000000017E-2</c:v>
                      </c:pt>
                      <c:pt idx="188">
                        <c:v>2.3500000000000017E-2</c:v>
                      </c:pt>
                      <c:pt idx="189">
                        <c:v>2.3625000000000018E-2</c:v>
                      </c:pt>
                      <c:pt idx="190">
                        <c:v>2.3750000000000018E-2</c:v>
                      </c:pt>
                      <c:pt idx="191">
                        <c:v>2.3875000000000018E-2</c:v>
                      </c:pt>
                      <c:pt idx="192">
                        <c:v>2.4000000000000018E-2</c:v>
                      </c:pt>
                      <c:pt idx="193">
                        <c:v>2.4125000000000018E-2</c:v>
                      </c:pt>
                      <c:pt idx="194">
                        <c:v>2.4250000000000018E-2</c:v>
                      </c:pt>
                      <c:pt idx="195">
                        <c:v>2.4375000000000018E-2</c:v>
                      </c:pt>
                      <c:pt idx="196">
                        <c:v>2.4500000000000018E-2</c:v>
                      </c:pt>
                      <c:pt idx="197">
                        <c:v>2.4625000000000018E-2</c:v>
                      </c:pt>
                      <c:pt idx="198">
                        <c:v>2.4750000000000019E-2</c:v>
                      </c:pt>
                      <c:pt idx="199">
                        <c:v>2.4875000000000019E-2</c:v>
                      </c:pt>
                      <c:pt idx="200">
                        <c:v>2.5000000000000019E-2</c:v>
                      </c:pt>
                      <c:pt idx="201">
                        <c:v>2.5125000000000019E-2</c:v>
                      </c:pt>
                      <c:pt idx="202">
                        <c:v>2.5250000000000019E-2</c:v>
                      </c:pt>
                      <c:pt idx="203">
                        <c:v>2.5375000000000019E-2</c:v>
                      </c:pt>
                      <c:pt idx="204">
                        <c:v>2.5500000000000019E-2</c:v>
                      </c:pt>
                      <c:pt idx="205">
                        <c:v>2.5625000000000019E-2</c:v>
                      </c:pt>
                      <c:pt idx="206">
                        <c:v>2.5750000000000019E-2</c:v>
                      </c:pt>
                      <c:pt idx="207">
                        <c:v>2.587500000000002E-2</c:v>
                      </c:pt>
                      <c:pt idx="208">
                        <c:v>2.600000000000002E-2</c:v>
                      </c:pt>
                      <c:pt idx="209">
                        <c:v>2.612500000000002E-2</c:v>
                      </c:pt>
                      <c:pt idx="210">
                        <c:v>2.625000000000002E-2</c:v>
                      </c:pt>
                      <c:pt idx="211">
                        <c:v>2.637500000000002E-2</c:v>
                      </c:pt>
                      <c:pt idx="212">
                        <c:v>2.650000000000002E-2</c:v>
                      </c:pt>
                      <c:pt idx="213">
                        <c:v>2.662500000000002E-2</c:v>
                      </c:pt>
                      <c:pt idx="214">
                        <c:v>2.675000000000002E-2</c:v>
                      </c:pt>
                      <c:pt idx="215">
                        <c:v>2.687500000000002E-2</c:v>
                      </c:pt>
                      <c:pt idx="216">
                        <c:v>2.7000000000000021E-2</c:v>
                      </c:pt>
                      <c:pt idx="217">
                        <c:v>2.7125000000000021E-2</c:v>
                      </c:pt>
                      <c:pt idx="218">
                        <c:v>2.7250000000000021E-2</c:v>
                      </c:pt>
                      <c:pt idx="219">
                        <c:v>2.7375000000000021E-2</c:v>
                      </c:pt>
                      <c:pt idx="220">
                        <c:v>2.7500000000000021E-2</c:v>
                      </c:pt>
                      <c:pt idx="221">
                        <c:v>2.7625000000000021E-2</c:v>
                      </c:pt>
                      <c:pt idx="222">
                        <c:v>2.7750000000000021E-2</c:v>
                      </c:pt>
                      <c:pt idx="223">
                        <c:v>2.7875000000000021E-2</c:v>
                      </c:pt>
                      <c:pt idx="224">
                        <c:v>2.8000000000000021E-2</c:v>
                      </c:pt>
                      <c:pt idx="225">
                        <c:v>2.8125000000000022E-2</c:v>
                      </c:pt>
                      <c:pt idx="226">
                        <c:v>2.8250000000000022E-2</c:v>
                      </c:pt>
                      <c:pt idx="227">
                        <c:v>2.8375000000000022E-2</c:v>
                      </c:pt>
                      <c:pt idx="228">
                        <c:v>2.8500000000000022E-2</c:v>
                      </c:pt>
                      <c:pt idx="229">
                        <c:v>2.8625000000000022E-2</c:v>
                      </c:pt>
                      <c:pt idx="230">
                        <c:v>2.8750000000000022E-2</c:v>
                      </c:pt>
                      <c:pt idx="231">
                        <c:v>2.8875000000000022E-2</c:v>
                      </c:pt>
                      <c:pt idx="232">
                        <c:v>2.9000000000000022E-2</c:v>
                      </c:pt>
                      <c:pt idx="233">
                        <c:v>2.9125000000000022E-2</c:v>
                      </c:pt>
                      <c:pt idx="234">
                        <c:v>2.9250000000000023E-2</c:v>
                      </c:pt>
                      <c:pt idx="235">
                        <c:v>2.9375000000000023E-2</c:v>
                      </c:pt>
                      <c:pt idx="236">
                        <c:v>2.9500000000000023E-2</c:v>
                      </c:pt>
                      <c:pt idx="237">
                        <c:v>2.9625000000000023E-2</c:v>
                      </c:pt>
                      <c:pt idx="238">
                        <c:v>2.9750000000000023E-2</c:v>
                      </c:pt>
                      <c:pt idx="239">
                        <c:v>2.9875000000000023E-2</c:v>
                      </c:pt>
                      <c:pt idx="240">
                        <c:v>3.0000000000000023E-2</c:v>
                      </c:pt>
                      <c:pt idx="241">
                        <c:v>3.0125000000000023E-2</c:v>
                      </c:pt>
                      <c:pt idx="242">
                        <c:v>3.0250000000000023E-2</c:v>
                      </c:pt>
                      <c:pt idx="243">
                        <c:v>3.0375000000000024E-2</c:v>
                      </c:pt>
                      <c:pt idx="244">
                        <c:v>3.0500000000000024E-2</c:v>
                      </c:pt>
                      <c:pt idx="245">
                        <c:v>3.0625000000000024E-2</c:v>
                      </c:pt>
                      <c:pt idx="246">
                        <c:v>3.0750000000000024E-2</c:v>
                      </c:pt>
                      <c:pt idx="247">
                        <c:v>3.0875000000000024E-2</c:v>
                      </c:pt>
                      <c:pt idx="248">
                        <c:v>3.1000000000000024E-2</c:v>
                      </c:pt>
                      <c:pt idx="249">
                        <c:v>3.1125000000000024E-2</c:v>
                      </c:pt>
                      <c:pt idx="250">
                        <c:v>3.1250000000000021E-2</c:v>
                      </c:pt>
                      <c:pt idx="251">
                        <c:v>3.1375000000000021E-2</c:v>
                      </c:pt>
                      <c:pt idx="252">
                        <c:v>3.1500000000000021E-2</c:v>
                      </c:pt>
                      <c:pt idx="253">
                        <c:v>3.1625000000000021E-2</c:v>
                      </c:pt>
                      <c:pt idx="254">
                        <c:v>3.1750000000000021E-2</c:v>
                      </c:pt>
                      <c:pt idx="255">
                        <c:v>3.1875000000000021E-2</c:v>
                      </c:pt>
                      <c:pt idx="256">
                        <c:v>3.2000000000000021E-2</c:v>
                      </c:pt>
                      <c:pt idx="257">
                        <c:v>3.2125000000000022E-2</c:v>
                      </c:pt>
                      <c:pt idx="258">
                        <c:v>3.2250000000000022E-2</c:v>
                      </c:pt>
                      <c:pt idx="259">
                        <c:v>3.2375000000000022E-2</c:v>
                      </c:pt>
                      <c:pt idx="260">
                        <c:v>3.2500000000000022E-2</c:v>
                      </c:pt>
                      <c:pt idx="261">
                        <c:v>3.2625000000000022E-2</c:v>
                      </c:pt>
                      <c:pt idx="262">
                        <c:v>3.2750000000000022E-2</c:v>
                      </c:pt>
                      <c:pt idx="263">
                        <c:v>3.2875000000000022E-2</c:v>
                      </c:pt>
                      <c:pt idx="264">
                        <c:v>3.3000000000000022E-2</c:v>
                      </c:pt>
                      <c:pt idx="265">
                        <c:v>3.3125000000000022E-2</c:v>
                      </c:pt>
                      <c:pt idx="266">
                        <c:v>3.3250000000000023E-2</c:v>
                      </c:pt>
                      <c:pt idx="267">
                        <c:v>3.3375000000000023E-2</c:v>
                      </c:pt>
                      <c:pt idx="268">
                        <c:v>3.3500000000000023E-2</c:v>
                      </c:pt>
                      <c:pt idx="269">
                        <c:v>3.3625000000000023E-2</c:v>
                      </c:pt>
                      <c:pt idx="270">
                        <c:v>3.3750000000000023E-2</c:v>
                      </c:pt>
                      <c:pt idx="271">
                        <c:v>3.3875000000000023E-2</c:v>
                      </c:pt>
                      <c:pt idx="272">
                        <c:v>3.4000000000000023E-2</c:v>
                      </c:pt>
                      <c:pt idx="273">
                        <c:v>3.4125000000000023E-2</c:v>
                      </c:pt>
                      <c:pt idx="274">
                        <c:v>3.4250000000000023E-2</c:v>
                      </c:pt>
                      <c:pt idx="275">
                        <c:v>3.4375000000000024E-2</c:v>
                      </c:pt>
                      <c:pt idx="276">
                        <c:v>3.4500000000000024E-2</c:v>
                      </c:pt>
                      <c:pt idx="277">
                        <c:v>3.4625000000000024E-2</c:v>
                      </c:pt>
                      <c:pt idx="278">
                        <c:v>3.4750000000000024E-2</c:v>
                      </c:pt>
                      <c:pt idx="279">
                        <c:v>3.4875000000000024E-2</c:v>
                      </c:pt>
                      <c:pt idx="280">
                        <c:v>3.5000000000000024E-2</c:v>
                      </c:pt>
                      <c:pt idx="281">
                        <c:v>3.5125000000000024E-2</c:v>
                      </c:pt>
                      <c:pt idx="282">
                        <c:v>3.5250000000000024E-2</c:v>
                      </c:pt>
                      <c:pt idx="283">
                        <c:v>3.5375000000000024E-2</c:v>
                      </c:pt>
                      <c:pt idx="284">
                        <c:v>3.5500000000000025E-2</c:v>
                      </c:pt>
                      <c:pt idx="285">
                        <c:v>3.5625000000000025E-2</c:v>
                      </c:pt>
                      <c:pt idx="286">
                        <c:v>3.5750000000000025E-2</c:v>
                      </c:pt>
                      <c:pt idx="287">
                        <c:v>3.5875000000000025E-2</c:v>
                      </c:pt>
                      <c:pt idx="288">
                        <c:v>3.6000000000000025E-2</c:v>
                      </c:pt>
                      <c:pt idx="289">
                        <c:v>3.6125000000000025E-2</c:v>
                      </c:pt>
                      <c:pt idx="290">
                        <c:v>3.6250000000000025E-2</c:v>
                      </c:pt>
                      <c:pt idx="291">
                        <c:v>3.6375000000000025E-2</c:v>
                      </c:pt>
                      <c:pt idx="292">
                        <c:v>3.6500000000000025E-2</c:v>
                      </c:pt>
                      <c:pt idx="293">
                        <c:v>3.6625000000000026E-2</c:v>
                      </c:pt>
                      <c:pt idx="294">
                        <c:v>3.6750000000000026E-2</c:v>
                      </c:pt>
                      <c:pt idx="295">
                        <c:v>3.6875000000000026E-2</c:v>
                      </c:pt>
                      <c:pt idx="296">
                        <c:v>3.7000000000000026E-2</c:v>
                      </c:pt>
                      <c:pt idx="297">
                        <c:v>3.7125000000000026E-2</c:v>
                      </c:pt>
                      <c:pt idx="298">
                        <c:v>3.7250000000000026E-2</c:v>
                      </c:pt>
                      <c:pt idx="299">
                        <c:v>3.7375000000000026E-2</c:v>
                      </c:pt>
                      <c:pt idx="300">
                        <c:v>3.7500000000000026E-2</c:v>
                      </c:pt>
                      <c:pt idx="301">
                        <c:v>3.7625000000000026E-2</c:v>
                      </c:pt>
                      <c:pt idx="302">
                        <c:v>3.7750000000000027E-2</c:v>
                      </c:pt>
                      <c:pt idx="303">
                        <c:v>3.7875000000000027E-2</c:v>
                      </c:pt>
                      <c:pt idx="304">
                        <c:v>3.8000000000000027E-2</c:v>
                      </c:pt>
                      <c:pt idx="305">
                        <c:v>3.8125000000000027E-2</c:v>
                      </c:pt>
                      <c:pt idx="306">
                        <c:v>3.8250000000000027E-2</c:v>
                      </c:pt>
                      <c:pt idx="307">
                        <c:v>3.8375000000000027E-2</c:v>
                      </c:pt>
                      <c:pt idx="308">
                        <c:v>3.8500000000000027E-2</c:v>
                      </c:pt>
                      <c:pt idx="309">
                        <c:v>3.8625000000000027E-2</c:v>
                      </c:pt>
                      <c:pt idx="310">
                        <c:v>3.8750000000000027E-2</c:v>
                      </c:pt>
                      <c:pt idx="311">
                        <c:v>3.8875000000000028E-2</c:v>
                      </c:pt>
                      <c:pt idx="312">
                        <c:v>3.9000000000000028E-2</c:v>
                      </c:pt>
                      <c:pt idx="313">
                        <c:v>3.9125000000000028E-2</c:v>
                      </c:pt>
                      <c:pt idx="314">
                        <c:v>3.9250000000000028E-2</c:v>
                      </c:pt>
                      <c:pt idx="315">
                        <c:v>3.9375000000000028E-2</c:v>
                      </c:pt>
                      <c:pt idx="316">
                        <c:v>3.9500000000000028E-2</c:v>
                      </c:pt>
                      <c:pt idx="317">
                        <c:v>3.9625000000000028E-2</c:v>
                      </c:pt>
                      <c:pt idx="318">
                        <c:v>3.9750000000000028E-2</c:v>
                      </c:pt>
                      <c:pt idx="319">
                        <c:v>3.9875000000000028E-2</c:v>
                      </c:pt>
                      <c:pt idx="320">
                        <c:v>4.0000000000000029E-2</c:v>
                      </c:pt>
                      <c:pt idx="321">
                        <c:v>4.0125000000000029E-2</c:v>
                      </c:pt>
                      <c:pt idx="322">
                        <c:v>4.0250000000000029E-2</c:v>
                      </c:pt>
                      <c:pt idx="323">
                        <c:v>4.0375000000000029E-2</c:v>
                      </c:pt>
                      <c:pt idx="324">
                        <c:v>4.0500000000000029E-2</c:v>
                      </c:pt>
                      <c:pt idx="325">
                        <c:v>4.0625000000000029E-2</c:v>
                      </c:pt>
                      <c:pt idx="326">
                        <c:v>4.0750000000000029E-2</c:v>
                      </c:pt>
                      <c:pt idx="327">
                        <c:v>4.0875000000000029E-2</c:v>
                      </c:pt>
                      <c:pt idx="328">
                        <c:v>4.1000000000000029E-2</c:v>
                      </c:pt>
                      <c:pt idx="329">
                        <c:v>4.112500000000003E-2</c:v>
                      </c:pt>
                      <c:pt idx="330">
                        <c:v>4.125000000000003E-2</c:v>
                      </c:pt>
                      <c:pt idx="331">
                        <c:v>4.137500000000003E-2</c:v>
                      </c:pt>
                      <c:pt idx="332">
                        <c:v>4.150000000000003E-2</c:v>
                      </c:pt>
                      <c:pt idx="333">
                        <c:v>4.162500000000003E-2</c:v>
                      </c:pt>
                      <c:pt idx="334">
                        <c:v>4.175000000000003E-2</c:v>
                      </c:pt>
                      <c:pt idx="335">
                        <c:v>4.187500000000003E-2</c:v>
                      </c:pt>
                      <c:pt idx="336">
                        <c:v>4.200000000000003E-2</c:v>
                      </c:pt>
                      <c:pt idx="337">
                        <c:v>4.212500000000003E-2</c:v>
                      </c:pt>
                      <c:pt idx="338">
                        <c:v>4.2250000000000031E-2</c:v>
                      </c:pt>
                      <c:pt idx="339">
                        <c:v>4.2375000000000031E-2</c:v>
                      </c:pt>
                      <c:pt idx="340">
                        <c:v>4.2500000000000031E-2</c:v>
                      </c:pt>
                      <c:pt idx="341">
                        <c:v>4.2625000000000031E-2</c:v>
                      </c:pt>
                      <c:pt idx="342">
                        <c:v>4.2750000000000031E-2</c:v>
                      </c:pt>
                      <c:pt idx="343">
                        <c:v>4.2875000000000031E-2</c:v>
                      </c:pt>
                      <c:pt idx="344">
                        <c:v>4.3000000000000031E-2</c:v>
                      </c:pt>
                      <c:pt idx="345">
                        <c:v>4.3125000000000031E-2</c:v>
                      </c:pt>
                      <c:pt idx="346">
                        <c:v>4.3250000000000031E-2</c:v>
                      </c:pt>
                      <c:pt idx="347">
                        <c:v>4.3375000000000032E-2</c:v>
                      </c:pt>
                      <c:pt idx="348">
                        <c:v>4.3500000000000032E-2</c:v>
                      </c:pt>
                      <c:pt idx="349">
                        <c:v>4.3625000000000032E-2</c:v>
                      </c:pt>
                      <c:pt idx="350">
                        <c:v>4.3750000000000032E-2</c:v>
                      </c:pt>
                      <c:pt idx="351">
                        <c:v>4.3875000000000032E-2</c:v>
                      </c:pt>
                      <c:pt idx="352">
                        <c:v>4.4000000000000032E-2</c:v>
                      </c:pt>
                      <c:pt idx="353">
                        <c:v>4.4125000000000032E-2</c:v>
                      </c:pt>
                      <c:pt idx="354">
                        <c:v>4.4250000000000032E-2</c:v>
                      </c:pt>
                      <c:pt idx="355">
                        <c:v>4.4375000000000032E-2</c:v>
                      </c:pt>
                      <c:pt idx="356">
                        <c:v>4.4500000000000033E-2</c:v>
                      </c:pt>
                      <c:pt idx="357">
                        <c:v>4.4625000000000033E-2</c:v>
                      </c:pt>
                      <c:pt idx="358">
                        <c:v>4.4750000000000033E-2</c:v>
                      </c:pt>
                      <c:pt idx="359">
                        <c:v>4.4875000000000033E-2</c:v>
                      </c:pt>
                      <c:pt idx="360">
                        <c:v>4.5000000000000033E-2</c:v>
                      </c:pt>
                      <c:pt idx="361">
                        <c:v>4.5125000000000033E-2</c:v>
                      </c:pt>
                      <c:pt idx="362">
                        <c:v>4.5250000000000033E-2</c:v>
                      </c:pt>
                      <c:pt idx="363">
                        <c:v>4.5375000000000033E-2</c:v>
                      </c:pt>
                      <c:pt idx="364">
                        <c:v>4.5500000000000033E-2</c:v>
                      </c:pt>
                      <c:pt idx="365">
                        <c:v>4.5625000000000034E-2</c:v>
                      </c:pt>
                      <c:pt idx="366">
                        <c:v>4.5750000000000034E-2</c:v>
                      </c:pt>
                      <c:pt idx="367">
                        <c:v>4.5875000000000034E-2</c:v>
                      </c:pt>
                      <c:pt idx="368">
                        <c:v>4.6000000000000034E-2</c:v>
                      </c:pt>
                      <c:pt idx="369">
                        <c:v>4.6125000000000034E-2</c:v>
                      </c:pt>
                      <c:pt idx="370">
                        <c:v>4.6250000000000034E-2</c:v>
                      </c:pt>
                      <c:pt idx="371">
                        <c:v>4.6375000000000034E-2</c:v>
                      </c:pt>
                      <c:pt idx="372">
                        <c:v>4.6500000000000034E-2</c:v>
                      </c:pt>
                      <c:pt idx="373">
                        <c:v>4.6625000000000034E-2</c:v>
                      </c:pt>
                      <c:pt idx="374">
                        <c:v>4.6750000000000035E-2</c:v>
                      </c:pt>
                      <c:pt idx="375">
                        <c:v>4.6875000000000035E-2</c:v>
                      </c:pt>
                      <c:pt idx="376">
                        <c:v>4.7000000000000035E-2</c:v>
                      </c:pt>
                      <c:pt idx="377">
                        <c:v>4.7125000000000035E-2</c:v>
                      </c:pt>
                      <c:pt idx="378">
                        <c:v>4.7250000000000035E-2</c:v>
                      </c:pt>
                      <c:pt idx="379">
                        <c:v>4.7375000000000035E-2</c:v>
                      </c:pt>
                      <c:pt idx="380">
                        <c:v>4.7500000000000035E-2</c:v>
                      </c:pt>
                      <c:pt idx="381">
                        <c:v>4.7625000000000035E-2</c:v>
                      </c:pt>
                      <c:pt idx="382">
                        <c:v>4.7750000000000035E-2</c:v>
                      </c:pt>
                      <c:pt idx="383">
                        <c:v>4.7875000000000036E-2</c:v>
                      </c:pt>
                      <c:pt idx="384">
                        <c:v>4.8000000000000036E-2</c:v>
                      </c:pt>
                      <c:pt idx="385">
                        <c:v>4.8125000000000036E-2</c:v>
                      </c:pt>
                      <c:pt idx="386">
                        <c:v>4.8250000000000036E-2</c:v>
                      </c:pt>
                      <c:pt idx="387">
                        <c:v>4.8375000000000036E-2</c:v>
                      </c:pt>
                      <c:pt idx="388">
                        <c:v>4.8500000000000036E-2</c:v>
                      </c:pt>
                      <c:pt idx="389">
                        <c:v>4.8625000000000036E-2</c:v>
                      </c:pt>
                      <c:pt idx="390">
                        <c:v>4.8750000000000036E-2</c:v>
                      </c:pt>
                      <c:pt idx="391">
                        <c:v>4.8875000000000036E-2</c:v>
                      </c:pt>
                      <c:pt idx="392">
                        <c:v>4.9000000000000037E-2</c:v>
                      </c:pt>
                      <c:pt idx="393">
                        <c:v>4.9125000000000037E-2</c:v>
                      </c:pt>
                      <c:pt idx="394">
                        <c:v>4.9250000000000037E-2</c:v>
                      </c:pt>
                      <c:pt idx="395">
                        <c:v>4.9375000000000037E-2</c:v>
                      </c:pt>
                      <c:pt idx="396">
                        <c:v>4.9500000000000037E-2</c:v>
                      </c:pt>
                      <c:pt idx="397">
                        <c:v>4.9625000000000037E-2</c:v>
                      </c:pt>
                      <c:pt idx="398">
                        <c:v>4.9750000000000037E-2</c:v>
                      </c:pt>
                      <c:pt idx="399">
                        <c:v>4.9875000000000037E-2</c:v>
                      </c:pt>
                      <c:pt idx="400">
                        <c:v>5.0000000000000037E-2</c:v>
                      </c:pt>
                      <c:pt idx="401">
                        <c:v>5.0125000000000038E-2</c:v>
                      </c:pt>
                      <c:pt idx="402">
                        <c:v>5.0250000000000038E-2</c:v>
                      </c:pt>
                      <c:pt idx="403">
                        <c:v>5.0375000000000038E-2</c:v>
                      </c:pt>
                      <c:pt idx="404">
                        <c:v>5.0500000000000038E-2</c:v>
                      </c:pt>
                      <c:pt idx="405">
                        <c:v>5.0625000000000038E-2</c:v>
                      </c:pt>
                      <c:pt idx="406">
                        <c:v>5.0750000000000038E-2</c:v>
                      </c:pt>
                      <c:pt idx="407">
                        <c:v>5.0875000000000038E-2</c:v>
                      </c:pt>
                      <c:pt idx="408">
                        <c:v>5.1000000000000038E-2</c:v>
                      </c:pt>
                      <c:pt idx="409">
                        <c:v>5.1125000000000038E-2</c:v>
                      </c:pt>
                      <c:pt idx="410">
                        <c:v>5.1250000000000039E-2</c:v>
                      </c:pt>
                      <c:pt idx="411">
                        <c:v>5.1375000000000039E-2</c:v>
                      </c:pt>
                      <c:pt idx="412">
                        <c:v>5.1500000000000039E-2</c:v>
                      </c:pt>
                      <c:pt idx="413">
                        <c:v>5.1625000000000039E-2</c:v>
                      </c:pt>
                      <c:pt idx="414">
                        <c:v>5.1750000000000039E-2</c:v>
                      </c:pt>
                      <c:pt idx="415">
                        <c:v>5.1875000000000039E-2</c:v>
                      </c:pt>
                      <c:pt idx="416">
                        <c:v>5.2000000000000039E-2</c:v>
                      </c:pt>
                      <c:pt idx="417">
                        <c:v>5.2125000000000039E-2</c:v>
                      </c:pt>
                      <c:pt idx="418">
                        <c:v>5.2250000000000039E-2</c:v>
                      </c:pt>
                      <c:pt idx="419">
                        <c:v>5.237500000000004E-2</c:v>
                      </c:pt>
                      <c:pt idx="420">
                        <c:v>5.250000000000004E-2</c:v>
                      </c:pt>
                      <c:pt idx="421">
                        <c:v>5.262500000000004E-2</c:v>
                      </c:pt>
                      <c:pt idx="422">
                        <c:v>5.275000000000004E-2</c:v>
                      </c:pt>
                      <c:pt idx="423">
                        <c:v>5.287500000000004E-2</c:v>
                      </c:pt>
                      <c:pt idx="424">
                        <c:v>5.300000000000004E-2</c:v>
                      </c:pt>
                      <c:pt idx="425">
                        <c:v>5.312500000000004E-2</c:v>
                      </c:pt>
                      <c:pt idx="426">
                        <c:v>5.325000000000004E-2</c:v>
                      </c:pt>
                      <c:pt idx="427">
                        <c:v>5.337500000000004E-2</c:v>
                      </c:pt>
                      <c:pt idx="428">
                        <c:v>5.3500000000000041E-2</c:v>
                      </c:pt>
                      <c:pt idx="429">
                        <c:v>5.3625000000000041E-2</c:v>
                      </c:pt>
                      <c:pt idx="430">
                        <c:v>5.3750000000000041E-2</c:v>
                      </c:pt>
                      <c:pt idx="431">
                        <c:v>5.3875000000000041E-2</c:v>
                      </c:pt>
                      <c:pt idx="432">
                        <c:v>5.4000000000000041E-2</c:v>
                      </c:pt>
                      <c:pt idx="433">
                        <c:v>5.4125000000000041E-2</c:v>
                      </c:pt>
                      <c:pt idx="434">
                        <c:v>5.4250000000000041E-2</c:v>
                      </c:pt>
                      <c:pt idx="435">
                        <c:v>5.4375000000000041E-2</c:v>
                      </c:pt>
                      <c:pt idx="436">
                        <c:v>5.4500000000000041E-2</c:v>
                      </c:pt>
                      <c:pt idx="437">
                        <c:v>5.4625000000000042E-2</c:v>
                      </c:pt>
                      <c:pt idx="438">
                        <c:v>5.4750000000000042E-2</c:v>
                      </c:pt>
                      <c:pt idx="439">
                        <c:v>5.4875000000000042E-2</c:v>
                      </c:pt>
                      <c:pt idx="440">
                        <c:v>5.5000000000000042E-2</c:v>
                      </c:pt>
                      <c:pt idx="441">
                        <c:v>5.5125000000000042E-2</c:v>
                      </c:pt>
                      <c:pt idx="442">
                        <c:v>5.5250000000000042E-2</c:v>
                      </c:pt>
                      <c:pt idx="443">
                        <c:v>5.5375000000000042E-2</c:v>
                      </c:pt>
                      <c:pt idx="444">
                        <c:v>5.5500000000000042E-2</c:v>
                      </c:pt>
                      <c:pt idx="445">
                        <c:v>5.5625000000000042E-2</c:v>
                      </c:pt>
                      <c:pt idx="446">
                        <c:v>5.5750000000000043E-2</c:v>
                      </c:pt>
                      <c:pt idx="447">
                        <c:v>5.5875000000000043E-2</c:v>
                      </c:pt>
                      <c:pt idx="448">
                        <c:v>5.6000000000000043E-2</c:v>
                      </c:pt>
                      <c:pt idx="449">
                        <c:v>5.6125000000000043E-2</c:v>
                      </c:pt>
                      <c:pt idx="450">
                        <c:v>5.6250000000000043E-2</c:v>
                      </c:pt>
                      <c:pt idx="451">
                        <c:v>5.6375000000000043E-2</c:v>
                      </c:pt>
                      <c:pt idx="452">
                        <c:v>5.6500000000000043E-2</c:v>
                      </c:pt>
                      <c:pt idx="453">
                        <c:v>5.6625000000000043E-2</c:v>
                      </c:pt>
                      <c:pt idx="454">
                        <c:v>5.6750000000000043E-2</c:v>
                      </c:pt>
                      <c:pt idx="455">
                        <c:v>5.6875000000000044E-2</c:v>
                      </c:pt>
                      <c:pt idx="456">
                        <c:v>5.7000000000000044E-2</c:v>
                      </c:pt>
                      <c:pt idx="457">
                        <c:v>5.7125000000000044E-2</c:v>
                      </c:pt>
                      <c:pt idx="458">
                        <c:v>5.7250000000000044E-2</c:v>
                      </c:pt>
                      <c:pt idx="459">
                        <c:v>5.7375000000000044E-2</c:v>
                      </c:pt>
                      <c:pt idx="460">
                        <c:v>5.7500000000000044E-2</c:v>
                      </c:pt>
                      <c:pt idx="461">
                        <c:v>5.7625000000000044E-2</c:v>
                      </c:pt>
                      <c:pt idx="462">
                        <c:v>5.7750000000000044E-2</c:v>
                      </c:pt>
                      <c:pt idx="463">
                        <c:v>5.7875000000000044E-2</c:v>
                      </c:pt>
                      <c:pt idx="464">
                        <c:v>5.8000000000000045E-2</c:v>
                      </c:pt>
                      <c:pt idx="465">
                        <c:v>5.8125000000000045E-2</c:v>
                      </c:pt>
                      <c:pt idx="466">
                        <c:v>5.8250000000000045E-2</c:v>
                      </c:pt>
                      <c:pt idx="467">
                        <c:v>5.8375000000000045E-2</c:v>
                      </c:pt>
                      <c:pt idx="468">
                        <c:v>5.8500000000000045E-2</c:v>
                      </c:pt>
                      <c:pt idx="469">
                        <c:v>5.8625000000000045E-2</c:v>
                      </c:pt>
                      <c:pt idx="470">
                        <c:v>5.8750000000000045E-2</c:v>
                      </c:pt>
                      <c:pt idx="471">
                        <c:v>5.8875000000000045E-2</c:v>
                      </c:pt>
                      <c:pt idx="472">
                        <c:v>5.9000000000000045E-2</c:v>
                      </c:pt>
                      <c:pt idx="473">
                        <c:v>5.9125000000000046E-2</c:v>
                      </c:pt>
                      <c:pt idx="474">
                        <c:v>5.9250000000000046E-2</c:v>
                      </c:pt>
                      <c:pt idx="475">
                        <c:v>5.9375000000000046E-2</c:v>
                      </c:pt>
                      <c:pt idx="476">
                        <c:v>5.9500000000000046E-2</c:v>
                      </c:pt>
                      <c:pt idx="477">
                        <c:v>5.9625000000000046E-2</c:v>
                      </c:pt>
                      <c:pt idx="478">
                        <c:v>5.9750000000000046E-2</c:v>
                      </c:pt>
                      <c:pt idx="479">
                        <c:v>5.9875000000000046E-2</c:v>
                      </c:pt>
                      <c:pt idx="480">
                        <c:v>6.0000000000000046E-2</c:v>
                      </c:pt>
                      <c:pt idx="481">
                        <c:v>6.0125000000000046E-2</c:v>
                      </c:pt>
                      <c:pt idx="482">
                        <c:v>6.0250000000000047E-2</c:v>
                      </c:pt>
                      <c:pt idx="483">
                        <c:v>6.0375000000000047E-2</c:v>
                      </c:pt>
                      <c:pt idx="484">
                        <c:v>6.0500000000000047E-2</c:v>
                      </c:pt>
                      <c:pt idx="485">
                        <c:v>6.0625000000000047E-2</c:v>
                      </c:pt>
                      <c:pt idx="486">
                        <c:v>6.0750000000000047E-2</c:v>
                      </c:pt>
                      <c:pt idx="487">
                        <c:v>6.0875000000000047E-2</c:v>
                      </c:pt>
                      <c:pt idx="488">
                        <c:v>6.1000000000000047E-2</c:v>
                      </c:pt>
                      <c:pt idx="489">
                        <c:v>6.1125000000000047E-2</c:v>
                      </c:pt>
                      <c:pt idx="490">
                        <c:v>6.1250000000000047E-2</c:v>
                      </c:pt>
                      <c:pt idx="491">
                        <c:v>6.1375000000000048E-2</c:v>
                      </c:pt>
                      <c:pt idx="492">
                        <c:v>6.1500000000000048E-2</c:v>
                      </c:pt>
                      <c:pt idx="493">
                        <c:v>6.1625000000000048E-2</c:v>
                      </c:pt>
                      <c:pt idx="494">
                        <c:v>6.1750000000000048E-2</c:v>
                      </c:pt>
                      <c:pt idx="495">
                        <c:v>6.1875000000000048E-2</c:v>
                      </c:pt>
                      <c:pt idx="496">
                        <c:v>6.2000000000000048E-2</c:v>
                      </c:pt>
                      <c:pt idx="497">
                        <c:v>6.2125000000000048E-2</c:v>
                      </c:pt>
                      <c:pt idx="498">
                        <c:v>6.2250000000000048E-2</c:v>
                      </c:pt>
                      <c:pt idx="499">
                        <c:v>6.2375000000000048E-2</c:v>
                      </c:pt>
                      <c:pt idx="500">
                        <c:v>6.2500000000000042E-2</c:v>
                      </c:pt>
                      <c:pt idx="501">
                        <c:v>6.2625000000000042E-2</c:v>
                      </c:pt>
                      <c:pt idx="502">
                        <c:v>6.2750000000000042E-2</c:v>
                      </c:pt>
                      <c:pt idx="503">
                        <c:v>6.2875000000000042E-2</c:v>
                      </c:pt>
                      <c:pt idx="504">
                        <c:v>6.3000000000000042E-2</c:v>
                      </c:pt>
                      <c:pt idx="505">
                        <c:v>6.3125000000000042E-2</c:v>
                      </c:pt>
                      <c:pt idx="506">
                        <c:v>6.3250000000000042E-2</c:v>
                      </c:pt>
                      <c:pt idx="507">
                        <c:v>6.3375000000000042E-2</c:v>
                      </c:pt>
                      <c:pt idx="508">
                        <c:v>6.3500000000000043E-2</c:v>
                      </c:pt>
                      <c:pt idx="509">
                        <c:v>6.3625000000000043E-2</c:v>
                      </c:pt>
                      <c:pt idx="510">
                        <c:v>6.3750000000000043E-2</c:v>
                      </c:pt>
                      <c:pt idx="511">
                        <c:v>6.3875000000000043E-2</c:v>
                      </c:pt>
                      <c:pt idx="512">
                        <c:v>6.4000000000000043E-2</c:v>
                      </c:pt>
                      <c:pt idx="513">
                        <c:v>6.4125000000000043E-2</c:v>
                      </c:pt>
                      <c:pt idx="514">
                        <c:v>6.4250000000000043E-2</c:v>
                      </c:pt>
                      <c:pt idx="515">
                        <c:v>6.4375000000000043E-2</c:v>
                      </c:pt>
                      <c:pt idx="516">
                        <c:v>6.4500000000000043E-2</c:v>
                      </c:pt>
                      <c:pt idx="517">
                        <c:v>6.4625000000000044E-2</c:v>
                      </c:pt>
                      <c:pt idx="518">
                        <c:v>6.4750000000000044E-2</c:v>
                      </c:pt>
                      <c:pt idx="519">
                        <c:v>6.4875000000000044E-2</c:v>
                      </c:pt>
                      <c:pt idx="520">
                        <c:v>6.5000000000000044E-2</c:v>
                      </c:pt>
                      <c:pt idx="521">
                        <c:v>6.5125000000000044E-2</c:v>
                      </c:pt>
                      <c:pt idx="522">
                        <c:v>6.5250000000000044E-2</c:v>
                      </c:pt>
                      <c:pt idx="523">
                        <c:v>6.5375000000000044E-2</c:v>
                      </c:pt>
                      <c:pt idx="524">
                        <c:v>6.5500000000000044E-2</c:v>
                      </c:pt>
                      <c:pt idx="525">
                        <c:v>6.5625000000000044E-2</c:v>
                      </c:pt>
                      <c:pt idx="526">
                        <c:v>6.5750000000000045E-2</c:v>
                      </c:pt>
                      <c:pt idx="527">
                        <c:v>6.5875000000000045E-2</c:v>
                      </c:pt>
                      <c:pt idx="528">
                        <c:v>6.6000000000000045E-2</c:v>
                      </c:pt>
                      <c:pt idx="529">
                        <c:v>6.6125000000000045E-2</c:v>
                      </c:pt>
                      <c:pt idx="530">
                        <c:v>6.6250000000000045E-2</c:v>
                      </c:pt>
                      <c:pt idx="531">
                        <c:v>6.6375000000000045E-2</c:v>
                      </c:pt>
                      <c:pt idx="532">
                        <c:v>6.6500000000000045E-2</c:v>
                      </c:pt>
                      <c:pt idx="533">
                        <c:v>6.6625000000000045E-2</c:v>
                      </c:pt>
                      <c:pt idx="534">
                        <c:v>6.6750000000000045E-2</c:v>
                      </c:pt>
                      <c:pt idx="535">
                        <c:v>6.6875000000000046E-2</c:v>
                      </c:pt>
                      <c:pt idx="536">
                        <c:v>6.7000000000000046E-2</c:v>
                      </c:pt>
                      <c:pt idx="537">
                        <c:v>6.7125000000000046E-2</c:v>
                      </c:pt>
                      <c:pt idx="538">
                        <c:v>6.7250000000000046E-2</c:v>
                      </c:pt>
                      <c:pt idx="539">
                        <c:v>6.7375000000000046E-2</c:v>
                      </c:pt>
                      <c:pt idx="540">
                        <c:v>6.7500000000000046E-2</c:v>
                      </c:pt>
                      <c:pt idx="541">
                        <c:v>6.7625000000000046E-2</c:v>
                      </c:pt>
                      <c:pt idx="542">
                        <c:v>6.7750000000000046E-2</c:v>
                      </c:pt>
                      <c:pt idx="543">
                        <c:v>6.7875000000000046E-2</c:v>
                      </c:pt>
                      <c:pt idx="544">
                        <c:v>6.8000000000000047E-2</c:v>
                      </c:pt>
                      <c:pt idx="545">
                        <c:v>6.8125000000000047E-2</c:v>
                      </c:pt>
                      <c:pt idx="546">
                        <c:v>6.8250000000000047E-2</c:v>
                      </c:pt>
                      <c:pt idx="547">
                        <c:v>6.8375000000000047E-2</c:v>
                      </c:pt>
                      <c:pt idx="548">
                        <c:v>6.8500000000000047E-2</c:v>
                      </c:pt>
                      <c:pt idx="549">
                        <c:v>6.8625000000000047E-2</c:v>
                      </c:pt>
                      <c:pt idx="550">
                        <c:v>6.8750000000000047E-2</c:v>
                      </c:pt>
                      <c:pt idx="551">
                        <c:v>6.8875000000000047E-2</c:v>
                      </c:pt>
                      <c:pt idx="552">
                        <c:v>6.9000000000000047E-2</c:v>
                      </c:pt>
                      <c:pt idx="553">
                        <c:v>6.9125000000000048E-2</c:v>
                      </c:pt>
                      <c:pt idx="554">
                        <c:v>6.9250000000000048E-2</c:v>
                      </c:pt>
                      <c:pt idx="555">
                        <c:v>6.9375000000000048E-2</c:v>
                      </c:pt>
                      <c:pt idx="556">
                        <c:v>6.9500000000000048E-2</c:v>
                      </c:pt>
                      <c:pt idx="557">
                        <c:v>6.9625000000000048E-2</c:v>
                      </c:pt>
                      <c:pt idx="558">
                        <c:v>6.9750000000000048E-2</c:v>
                      </c:pt>
                      <c:pt idx="559">
                        <c:v>6.9875000000000048E-2</c:v>
                      </c:pt>
                      <c:pt idx="560">
                        <c:v>7.0000000000000048E-2</c:v>
                      </c:pt>
                      <c:pt idx="561">
                        <c:v>7.0125000000000048E-2</c:v>
                      </c:pt>
                      <c:pt idx="562">
                        <c:v>7.0250000000000049E-2</c:v>
                      </c:pt>
                      <c:pt idx="563">
                        <c:v>7.0375000000000049E-2</c:v>
                      </c:pt>
                      <c:pt idx="564">
                        <c:v>7.0500000000000049E-2</c:v>
                      </c:pt>
                      <c:pt idx="565">
                        <c:v>7.0625000000000049E-2</c:v>
                      </c:pt>
                      <c:pt idx="566">
                        <c:v>7.0750000000000049E-2</c:v>
                      </c:pt>
                      <c:pt idx="567">
                        <c:v>7.0875000000000049E-2</c:v>
                      </c:pt>
                      <c:pt idx="568">
                        <c:v>7.1000000000000049E-2</c:v>
                      </c:pt>
                      <c:pt idx="569">
                        <c:v>7.1125000000000049E-2</c:v>
                      </c:pt>
                      <c:pt idx="570">
                        <c:v>7.1250000000000049E-2</c:v>
                      </c:pt>
                      <c:pt idx="571">
                        <c:v>7.137500000000005E-2</c:v>
                      </c:pt>
                      <c:pt idx="572">
                        <c:v>7.150000000000005E-2</c:v>
                      </c:pt>
                      <c:pt idx="573">
                        <c:v>7.162500000000005E-2</c:v>
                      </c:pt>
                      <c:pt idx="574">
                        <c:v>7.175000000000005E-2</c:v>
                      </c:pt>
                      <c:pt idx="575">
                        <c:v>7.187500000000005E-2</c:v>
                      </c:pt>
                      <c:pt idx="576">
                        <c:v>7.200000000000005E-2</c:v>
                      </c:pt>
                      <c:pt idx="577">
                        <c:v>7.212500000000005E-2</c:v>
                      </c:pt>
                      <c:pt idx="578">
                        <c:v>7.225000000000005E-2</c:v>
                      </c:pt>
                      <c:pt idx="579">
                        <c:v>7.237500000000005E-2</c:v>
                      </c:pt>
                      <c:pt idx="580">
                        <c:v>7.2500000000000051E-2</c:v>
                      </c:pt>
                      <c:pt idx="581">
                        <c:v>7.2625000000000051E-2</c:v>
                      </c:pt>
                      <c:pt idx="582">
                        <c:v>7.2750000000000051E-2</c:v>
                      </c:pt>
                      <c:pt idx="583">
                        <c:v>7.2875000000000051E-2</c:v>
                      </c:pt>
                      <c:pt idx="584">
                        <c:v>7.3000000000000051E-2</c:v>
                      </c:pt>
                      <c:pt idx="585">
                        <c:v>7.3125000000000051E-2</c:v>
                      </c:pt>
                      <c:pt idx="586">
                        <c:v>7.3250000000000051E-2</c:v>
                      </c:pt>
                      <c:pt idx="587">
                        <c:v>7.3375000000000051E-2</c:v>
                      </c:pt>
                      <c:pt idx="588">
                        <c:v>7.3500000000000051E-2</c:v>
                      </c:pt>
                      <c:pt idx="589">
                        <c:v>7.3625000000000052E-2</c:v>
                      </c:pt>
                      <c:pt idx="590">
                        <c:v>7.3750000000000052E-2</c:v>
                      </c:pt>
                      <c:pt idx="591">
                        <c:v>7.3875000000000052E-2</c:v>
                      </c:pt>
                      <c:pt idx="592">
                        <c:v>7.4000000000000052E-2</c:v>
                      </c:pt>
                      <c:pt idx="593">
                        <c:v>7.4125000000000052E-2</c:v>
                      </c:pt>
                      <c:pt idx="594">
                        <c:v>7.4250000000000052E-2</c:v>
                      </c:pt>
                      <c:pt idx="595">
                        <c:v>7.4375000000000052E-2</c:v>
                      </c:pt>
                      <c:pt idx="596">
                        <c:v>7.4500000000000052E-2</c:v>
                      </c:pt>
                      <c:pt idx="597">
                        <c:v>7.4625000000000052E-2</c:v>
                      </c:pt>
                      <c:pt idx="598">
                        <c:v>7.4750000000000053E-2</c:v>
                      </c:pt>
                      <c:pt idx="599">
                        <c:v>7.4875000000000053E-2</c:v>
                      </c:pt>
                      <c:pt idx="600">
                        <c:v>7.5000000000000053E-2</c:v>
                      </c:pt>
                      <c:pt idx="601">
                        <c:v>7.5125000000000053E-2</c:v>
                      </c:pt>
                      <c:pt idx="602">
                        <c:v>7.5250000000000053E-2</c:v>
                      </c:pt>
                      <c:pt idx="603">
                        <c:v>7.5375000000000053E-2</c:v>
                      </c:pt>
                      <c:pt idx="604">
                        <c:v>7.5500000000000053E-2</c:v>
                      </c:pt>
                      <c:pt idx="605">
                        <c:v>7.5625000000000053E-2</c:v>
                      </c:pt>
                      <c:pt idx="606">
                        <c:v>7.5750000000000053E-2</c:v>
                      </c:pt>
                      <c:pt idx="607">
                        <c:v>7.5875000000000054E-2</c:v>
                      </c:pt>
                      <c:pt idx="608">
                        <c:v>7.6000000000000054E-2</c:v>
                      </c:pt>
                      <c:pt idx="609">
                        <c:v>7.6125000000000054E-2</c:v>
                      </c:pt>
                      <c:pt idx="610">
                        <c:v>7.6250000000000054E-2</c:v>
                      </c:pt>
                      <c:pt idx="611">
                        <c:v>7.6375000000000054E-2</c:v>
                      </c:pt>
                      <c:pt idx="612">
                        <c:v>7.6500000000000054E-2</c:v>
                      </c:pt>
                      <c:pt idx="613">
                        <c:v>7.6625000000000054E-2</c:v>
                      </c:pt>
                      <c:pt idx="614">
                        <c:v>7.6750000000000054E-2</c:v>
                      </c:pt>
                      <c:pt idx="615">
                        <c:v>7.6875000000000054E-2</c:v>
                      </c:pt>
                      <c:pt idx="616">
                        <c:v>7.7000000000000055E-2</c:v>
                      </c:pt>
                      <c:pt idx="617">
                        <c:v>7.7125000000000055E-2</c:v>
                      </c:pt>
                      <c:pt idx="618">
                        <c:v>7.7250000000000055E-2</c:v>
                      </c:pt>
                      <c:pt idx="619">
                        <c:v>7.7375000000000055E-2</c:v>
                      </c:pt>
                      <c:pt idx="620">
                        <c:v>7.7500000000000055E-2</c:v>
                      </c:pt>
                      <c:pt idx="621">
                        <c:v>7.7625000000000055E-2</c:v>
                      </c:pt>
                      <c:pt idx="622">
                        <c:v>7.7750000000000055E-2</c:v>
                      </c:pt>
                      <c:pt idx="623">
                        <c:v>7.7875000000000055E-2</c:v>
                      </c:pt>
                      <c:pt idx="624">
                        <c:v>7.8000000000000055E-2</c:v>
                      </c:pt>
                      <c:pt idx="625">
                        <c:v>7.8125000000000056E-2</c:v>
                      </c:pt>
                      <c:pt idx="626">
                        <c:v>7.8250000000000056E-2</c:v>
                      </c:pt>
                      <c:pt idx="627">
                        <c:v>7.8375000000000056E-2</c:v>
                      </c:pt>
                      <c:pt idx="628">
                        <c:v>7.8500000000000056E-2</c:v>
                      </c:pt>
                      <c:pt idx="629">
                        <c:v>7.8625000000000056E-2</c:v>
                      </c:pt>
                      <c:pt idx="630">
                        <c:v>7.8750000000000056E-2</c:v>
                      </c:pt>
                      <c:pt idx="631">
                        <c:v>7.8875000000000056E-2</c:v>
                      </c:pt>
                      <c:pt idx="632">
                        <c:v>7.9000000000000056E-2</c:v>
                      </c:pt>
                      <c:pt idx="633">
                        <c:v>7.9125000000000056E-2</c:v>
                      </c:pt>
                      <c:pt idx="634">
                        <c:v>7.9250000000000057E-2</c:v>
                      </c:pt>
                      <c:pt idx="635">
                        <c:v>7.9375000000000057E-2</c:v>
                      </c:pt>
                      <c:pt idx="636">
                        <c:v>7.9500000000000057E-2</c:v>
                      </c:pt>
                      <c:pt idx="637">
                        <c:v>7.9625000000000057E-2</c:v>
                      </c:pt>
                      <c:pt idx="638">
                        <c:v>7.9750000000000057E-2</c:v>
                      </c:pt>
                      <c:pt idx="639">
                        <c:v>7.9875000000000057E-2</c:v>
                      </c:pt>
                      <c:pt idx="640">
                        <c:v>8.0000000000000057E-2</c:v>
                      </c:pt>
                      <c:pt idx="641">
                        <c:v>8.0125000000000057E-2</c:v>
                      </c:pt>
                      <c:pt idx="642">
                        <c:v>8.0250000000000057E-2</c:v>
                      </c:pt>
                      <c:pt idx="643">
                        <c:v>8.0375000000000058E-2</c:v>
                      </c:pt>
                      <c:pt idx="644">
                        <c:v>8.0500000000000058E-2</c:v>
                      </c:pt>
                      <c:pt idx="645">
                        <c:v>8.0625000000000058E-2</c:v>
                      </c:pt>
                      <c:pt idx="646">
                        <c:v>8.0750000000000058E-2</c:v>
                      </c:pt>
                      <c:pt idx="647">
                        <c:v>8.0875000000000058E-2</c:v>
                      </c:pt>
                      <c:pt idx="648">
                        <c:v>8.1000000000000058E-2</c:v>
                      </c:pt>
                      <c:pt idx="649">
                        <c:v>8.1125000000000058E-2</c:v>
                      </c:pt>
                      <c:pt idx="650">
                        <c:v>8.1250000000000058E-2</c:v>
                      </c:pt>
                      <c:pt idx="651">
                        <c:v>8.1375000000000058E-2</c:v>
                      </c:pt>
                      <c:pt idx="652">
                        <c:v>8.1500000000000059E-2</c:v>
                      </c:pt>
                      <c:pt idx="653">
                        <c:v>8.1625000000000059E-2</c:v>
                      </c:pt>
                      <c:pt idx="654">
                        <c:v>8.1750000000000059E-2</c:v>
                      </c:pt>
                      <c:pt idx="655">
                        <c:v>8.1875000000000059E-2</c:v>
                      </c:pt>
                      <c:pt idx="656">
                        <c:v>8.2000000000000059E-2</c:v>
                      </c:pt>
                      <c:pt idx="657">
                        <c:v>8.2125000000000059E-2</c:v>
                      </c:pt>
                      <c:pt idx="658">
                        <c:v>8.2250000000000059E-2</c:v>
                      </c:pt>
                      <c:pt idx="659">
                        <c:v>8.2375000000000059E-2</c:v>
                      </c:pt>
                      <c:pt idx="660">
                        <c:v>8.2500000000000059E-2</c:v>
                      </c:pt>
                      <c:pt idx="661">
                        <c:v>8.262500000000006E-2</c:v>
                      </c:pt>
                      <c:pt idx="662">
                        <c:v>8.275000000000006E-2</c:v>
                      </c:pt>
                      <c:pt idx="663">
                        <c:v>8.287500000000006E-2</c:v>
                      </c:pt>
                      <c:pt idx="664">
                        <c:v>8.300000000000006E-2</c:v>
                      </c:pt>
                      <c:pt idx="665">
                        <c:v>8.312500000000006E-2</c:v>
                      </c:pt>
                      <c:pt idx="666">
                        <c:v>8.325000000000006E-2</c:v>
                      </c:pt>
                      <c:pt idx="667">
                        <c:v>8.337500000000006E-2</c:v>
                      </c:pt>
                      <c:pt idx="668">
                        <c:v>8.350000000000006E-2</c:v>
                      </c:pt>
                      <c:pt idx="669">
                        <c:v>8.362500000000006E-2</c:v>
                      </c:pt>
                      <c:pt idx="670">
                        <c:v>8.3750000000000061E-2</c:v>
                      </c:pt>
                      <c:pt idx="671">
                        <c:v>8.3875000000000061E-2</c:v>
                      </c:pt>
                      <c:pt idx="672">
                        <c:v>8.4000000000000061E-2</c:v>
                      </c:pt>
                      <c:pt idx="673">
                        <c:v>8.4125000000000061E-2</c:v>
                      </c:pt>
                      <c:pt idx="674">
                        <c:v>8.4250000000000061E-2</c:v>
                      </c:pt>
                      <c:pt idx="675">
                        <c:v>8.4375000000000061E-2</c:v>
                      </c:pt>
                      <c:pt idx="676">
                        <c:v>8.4500000000000061E-2</c:v>
                      </c:pt>
                      <c:pt idx="677">
                        <c:v>8.4625000000000061E-2</c:v>
                      </c:pt>
                      <c:pt idx="678">
                        <c:v>8.4750000000000061E-2</c:v>
                      </c:pt>
                      <c:pt idx="679">
                        <c:v>8.4875000000000062E-2</c:v>
                      </c:pt>
                      <c:pt idx="680">
                        <c:v>8.5000000000000062E-2</c:v>
                      </c:pt>
                      <c:pt idx="681">
                        <c:v>8.5125000000000062E-2</c:v>
                      </c:pt>
                      <c:pt idx="682">
                        <c:v>8.5250000000000062E-2</c:v>
                      </c:pt>
                      <c:pt idx="683">
                        <c:v>8.5375000000000062E-2</c:v>
                      </c:pt>
                      <c:pt idx="684">
                        <c:v>8.5500000000000062E-2</c:v>
                      </c:pt>
                      <c:pt idx="685">
                        <c:v>8.5625000000000062E-2</c:v>
                      </c:pt>
                      <c:pt idx="686">
                        <c:v>8.5750000000000062E-2</c:v>
                      </c:pt>
                      <c:pt idx="687">
                        <c:v>8.5875000000000062E-2</c:v>
                      </c:pt>
                      <c:pt idx="688">
                        <c:v>8.6000000000000063E-2</c:v>
                      </c:pt>
                      <c:pt idx="689">
                        <c:v>8.6125000000000063E-2</c:v>
                      </c:pt>
                      <c:pt idx="690">
                        <c:v>8.6250000000000063E-2</c:v>
                      </c:pt>
                      <c:pt idx="691">
                        <c:v>8.6375000000000063E-2</c:v>
                      </c:pt>
                      <c:pt idx="692">
                        <c:v>8.6500000000000063E-2</c:v>
                      </c:pt>
                      <c:pt idx="693">
                        <c:v>8.6625000000000063E-2</c:v>
                      </c:pt>
                      <c:pt idx="694">
                        <c:v>8.6750000000000063E-2</c:v>
                      </c:pt>
                      <c:pt idx="695">
                        <c:v>8.6875000000000063E-2</c:v>
                      </c:pt>
                      <c:pt idx="696">
                        <c:v>8.7000000000000063E-2</c:v>
                      </c:pt>
                      <c:pt idx="697">
                        <c:v>8.7125000000000064E-2</c:v>
                      </c:pt>
                      <c:pt idx="698">
                        <c:v>8.7250000000000064E-2</c:v>
                      </c:pt>
                      <c:pt idx="699">
                        <c:v>8.7375000000000064E-2</c:v>
                      </c:pt>
                      <c:pt idx="700">
                        <c:v>8.7500000000000064E-2</c:v>
                      </c:pt>
                      <c:pt idx="701">
                        <c:v>8.7625000000000064E-2</c:v>
                      </c:pt>
                      <c:pt idx="702">
                        <c:v>8.7750000000000064E-2</c:v>
                      </c:pt>
                      <c:pt idx="703">
                        <c:v>8.7875000000000064E-2</c:v>
                      </c:pt>
                      <c:pt idx="704">
                        <c:v>8.8000000000000064E-2</c:v>
                      </c:pt>
                      <c:pt idx="705">
                        <c:v>8.8125000000000064E-2</c:v>
                      </c:pt>
                      <c:pt idx="706">
                        <c:v>8.8250000000000065E-2</c:v>
                      </c:pt>
                      <c:pt idx="707">
                        <c:v>8.8375000000000065E-2</c:v>
                      </c:pt>
                      <c:pt idx="708">
                        <c:v>8.8500000000000065E-2</c:v>
                      </c:pt>
                      <c:pt idx="709">
                        <c:v>8.8625000000000065E-2</c:v>
                      </c:pt>
                      <c:pt idx="710">
                        <c:v>8.8750000000000065E-2</c:v>
                      </c:pt>
                      <c:pt idx="711">
                        <c:v>8.8875000000000065E-2</c:v>
                      </c:pt>
                      <c:pt idx="712">
                        <c:v>8.9000000000000065E-2</c:v>
                      </c:pt>
                      <c:pt idx="713">
                        <c:v>8.9125000000000065E-2</c:v>
                      </c:pt>
                      <c:pt idx="714">
                        <c:v>8.9250000000000065E-2</c:v>
                      </c:pt>
                      <c:pt idx="715">
                        <c:v>8.9375000000000066E-2</c:v>
                      </c:pt>
                      <c:pt idx="716">
                        <c:v>8.9500000000000066E-2</c:v>
                      </c:pt>
                      <c:pt idx="717">
                        <c:v>8.9625000000000066E-2</c:v>
                      </c:pt>
                      <c:pt idx="718">
                        <c:v>8.9750000000000066E-2</c:v>
                      </c:pt>
                      <c:pt idx="719">
                        <c:v>8.9875000000000066E-2</c:v>
                      </c:pt>
                      <c:pt idx="720">
                        <c:v>9.0000000000000066E-2</c:v>
                      </c:pt>
                      <c:pt idx="721">
                        <c:v>9.0125000000000066E-2</c:v>
                      </c:pt>
                      <c:pt idx="722">
                        <c:v>9.0250000000000066E-2</c:v>
                      </c:pt>
                      <c:pt idx="723">
                        <c:v>9.0375000000000066E-2</c:v>
                      </c:pt>
                      <c:pt idx="724">
                        <c:v>9.0500000000000067E-2</c:v>
                      </c:pt>
                      <c:pt idx="725">
                        <c:v>9.0625000000000067E-2</c:v>
                      </c:pt>
                      <c:pt idx="726">
                        <c:v>9.0750000000000067E-2</c:v>
                      </c:pt>
                      <c:pt idx="727">
                        <c:v>9.0875000000000067E-2</c:v>
                      </c:pt>
                      <c:pt idx="728">
                        <c:v>9.1000000000000067E-2</c:v>
                      </c:pt>
                      <c:pt idx="729">
                        <c:v>9.1125000000000067E-2</c:v>
                      </c:pt>
                      <c:pt idx="730">
                        <c:v>9.1250000000000067E-2</c:v>
                      </c:pt>
                      <c:pt idx="731">
                        <c:v>9.1375000000000067E-2</c:v>
                      </c:pt>
                      <c:pt idx="732">
                        <c:v>9.1500000000000067E-2</c:v>
                      </c:pt>
                      <c:pt idx="733">
                        <c:v>9.1625000000000068E-2</c:v>
                      </c:pt>
                      <c:pt idx="734">
                        <c:v>9.1750000000000068E-2</c:v>
                      </c:pt>
                      <c:pt idx="735">
                        <c:v>9.1875000000000068E-2</c:v>
                      </c:pt>
                      <c:pt idx="736">
                        <c:v>9.2000000000000068E-2</c:v>
                      </c:pt>
                      <c:pt idx="737">
                        <c:v>9.2125000000000068E-2</c:v>
                      </c:pt>
                      <c:pt idx="738">
                        <c:v>9.2250000000000068E-2</c:v>
                      </c:pt>
                      <c:pt idx="739">
                        <c:v>9.2375000000000068E-2</c:v>
                      </c:pt>
                      <c:pt idx="740">
                        <c:v>9.2500000000000068E-2</c:v>
                      </c:pt>
                      <c:pt idx="741">
                        <c:v>9.2625000000000068E-2</c:v>
                      </c:pt>
                      <c:pt idx="742">
                        <c:v>9.2750000000000069E-2</c:v>
                      </c:pt>
                      <c:pt idx="743">
                        <c:v>9.2875000000000069E-2</c:v>
                      </c:pt>
                      <c:pt idx="744">
                        <c:v>9.3000000000000069E-2</c:v>
                      </c:pt>
                      <c:pt idx="745">
                        <c:v>9.3125000000000069E-2</c:v>
                      </c:pt>
                      <c:pt idx="746">
                        <c:v>9.3250000000000069E-2</c:v>
                      </c:pt>
                      <c:pt idx="747">
                        <c:v>9.3375000000000069E-2</c:v>
                      </c:pt>
                      <c:pt idx="748">
                        <c:v>9.3500000000000069E-2</c:v>
                      </c:pt>
                      <c:pt idx="749">
                        <c:v>9.3625000000000069E-2</c:v>
                      </c:pt>
                      <c:pt idx="750">
                        <c:v>9.3750000000000069E-2</c:v>
                      </c:pt>
                      <c:pt idx="751">
                        <c:v>9.3875000000000069E-2</c:v>
                      </c:pt>
                      <c:pt idx="752">
                        <c:v>9.400000000000007E-2</c:v>
                      </c:pt>
                      <c:pt idx="753">
                        <c:v>9.412500000000007E-2</c:v>
                      </c:pt>
                      <c:pt idx="754">
                        <c:v>9.425000000000007E-2</c:v>
                      </c:pt>
                      <c:pt idx="755">
                        <c:v>9.437500000000007E-2</c:v>
                      </c:pt>
                      <c:pt idx="756">
                        <c:v>9.450000000000007E-2</c:v>
                      </c:pt>
                      <c:pt idx="757">
                        <c:v>9.462500000000007E-2</c:v>
                      </c:pt>
                      <c:pt idx="758">
                        <c:v>9.475000000000007E-2</c:v>
                      </c:pt>
                      <c:pt idx="759">
                        <c:v>9.487500000000007E-2</c:v>
                      </c:pt>
                      <c:pt idx="760">
                        <c:v>9.500000000000007E-2</c:v>
                      </c:pt>
                      <c:pt idx="761">
                        <c:v>9.5125000000000071E-2</c:v>
                      </c:pt>
                      <c:pt idx="762">
                        <c:v>9.5250000000000071E-2</c:v>
                      </c:pt>
                      <c:pt idx="763">
                        <c:v>9.5375000000000071E-2</c:v>
                      </c:pt>
                      <c:pt idx="764">
                        <c:v>9.5500000000000071E-2</c:v>
                      </c:pt>
                      <c:pt idx="765">
                        <c:v>9.5625000000000071E-2</c:v>
                      </c:pt>
                      <c:pt idx="766">
                        <c:v>9.5750000000000071E-2</c:v>
                      </c:pt>
                      <c:pt idx="767">
                        <c:v>9.5875000000000071E-2</c:v>
                      </c:pt>
                      <c:pt idx="768">
                        <c:v>9.6000000000000071E-2</c:v>
                      </c:pt>
                      <c:pt idx="769">
                        <c:v>9.6125000000000071E-2</c:v>
                      </c:pt>
                      <c:pt idx="770">
                        <c:v>9.6250000000000072E-2</c:v>
                      </c:pt>
                      <c:pt idx="771">
                        <c:v>9.6375000000000072E-2</c:v>
                      </c:pt>
                      <c:pt idx="772">
                        <c:v>9.6500000000000072E-2</c:v>
                      </c:pt>
                      <c:pt idx="773">
                        <c:v>9.6625000000000072E-2</c:v>
                      </c:pt>
                      <c:pt idx="774">
                        <c:v>9.6750000000000072E-2</c:v>
                      </c:pt>
                      <c:pt idx="775">
                        <c:v>9.6875000000000072E-2</c:v>
                      </c:pt>
                      <c:pt idx="776">
                        <c:v>9.7000000000000072E-2</c:v>
                      </c:pt>
                      <c:pt idx="777">
                        <c:v>9.7125000000000072E-2</c:v>
                      </c:pt>
                      <c:pt idx="778">
                        <c:v>9.7250000000000072E-2</c:v>
                      </c:pt>
                      <c:pt idx="779">
                        <c:v>9.7375000000000073E-2</c:v>
                      </c:pt>
                      <c:pt idx="780">
                        <c:v>9.7500000000000073E-2</c:v>
                      </c:pt>
                      <c:pt idx="781">
                        <c:v>9.7625000000000073E-2</c:v>
                      </c:pt>
                      <c:pt idx="782">
                        <c:v>9.7750000000000073E-2</c:v>
                      </c:pt>
                      <c:pt idx="783">
                        <c:v>9.7875000000000073E-2</c:v>
                      </c:pt>
                      <c:pt idx="784">
                        <c:v>9.8000000000000073E-2</c:v>
                      </c:pt>
                      <c:pt idx="785">
                        <c:v>9.8125000000000073E-2</c:v>
                      </c:pt>
                      <c:pt idx="786">
                        <c:v>9.8250000000000073E-2</c:v>
                      </c:pt>
                      <c:pt idx="787">
                        <c:v>9.8375000000000073E-2</c:v>
                      </c:pt>
                      <c:pt idx="788">
                        <c:v>9.8500000000000074E-2</c:v>
                      </c:pt>
                      <c:pt idx="789">
                        <c:v>9.8625000000000074E-2</c:v>
                      </c:pt>
                      <c:pt idx="790">
                        <c:v>9.8750000000000074E-2</c:v>
                      </c:pt>
                      <c:pt idx="791">
                        <c:v>9.8875000000000074E-2</c:v>
                      </c:pt>
                      <c:pt idx="792">
                        <c:v>9.9000000000000074E-2</c:v>
                      </c:pt>
                      <c:pt idx="793">
                        <c:v>9.9125000000000074E-2</c:v>
                      </c:pt>
                      <c:pt idx="794">
                        <c:v>9.9250000000000074E-2</c:v>
                      </c:pt>
                      <c:pt idx="795">
                        <c:v>9.9375000000000074E-2</c:v>
                      </c:pt>
                      <c:pt idx="796">
                        <c:v>9.9500000000000074E-2</c:v>
                      </c:pt>
                      <c:pt idx="797">
                        <c:v>9.9625000000000075E-2</c:v>
                      </c:pt>
                      <c:pt idx="798">
                        <c:v>9.9750000000000075E-2</c:v>
                      </c:pt>
                      <c:pt idx="799">
                        <c:v>9.9875000000000075E-2</c:v>
                      </c:pt>
                      <c:pt idx="800">
                        <c:v>0.10000000000000007</c:v>
                      </c:pt>
                      <c:pt idx="801">
                        <c:v>0.10012500000000008</c:v>
                      </c:pt>
                      <c:pt idx="802">
                        <c:v>0.10025000000000008</c:v>
                      </c:pt>
                      <c:pt idx="803">
                        <c:v>0.10037500000000008</c:v>
                      </c:pt>
                      <c:pt idx="804">
                        <c:v>0.10050000000000008</c:v>
                      </c:pt>
                      <c:pt idx="805">
                        <c:v>0.10062500000000008</c:v>
                      </c:pt>
                      <c:pt idx="806">
                        <c:v>0.10075000000000008</c:v>
                      </c:pt>
                      <c:pt idx="807">
                        <c:v>0.10087500000000008</c:v>
                      </c:pt>
                      <c:pt idx="808">
                        <c:v>0.10100000000000008</c:v>
                      </c:pt>
                      <c:pt idx="809">
                        <c:v>0.10112500000000008</c:v>
                      </c:pt>
                      <c:pt idx="810">
                        <c:v>0.10125000000000008</c:v>
                      </c:pt>
                      <c:pt idx="811">
                        <c:v>0.10137500000000008</c:v>
                      </c:pt>
                      <c:pt idx="812">
                        <c:v>0.10150000000000008</c:v>
                      </c:pt>
                      <c:pt idx="813">
                        <c:v>0.10162500000000008</c:v>
                      </c:pt>
                      <c:pt idx="814">
                        <c:v>0.10175000000000008</c:v>
                      </c:pt>
                      <c:pt idx="815">
                        <c:v>0.10187500000000008</c:v>
                      </c:pt>
                      <c:pt idx="816">
                        <c:v>0.10200000000000008</c:v>
                      </c:pt>
                      <c:pt idx="817">
                        <c:v>0.10212500000000008</c:v>
                      </c:pt>
                      <c:pt idx="818">
                        <c:v>0.10225000000000008</c:v>
                      </c:pt>
                      <c:pt idx="819">
                        <c:v>0.10237500000000008</c:v>
                      </c:pt>
                      <c:pt idx="820">
                        <c:v>0.10250000000000008</c:v>
                      </c:pt>
                      <c:pt idx="821">
                        <c:v>0.10262500000000008</c:v>
                      </c:pt>
                      <c:pt idx="822">
                        <c:v>0.10275000000000008</c:v>
                      </c:pt>
                      <c:pt idx="823">
                        <c:v>0.10287500000000008</c:v>
                      </c:pt>
                      <c:pt idx="824">
                        <c:v>0.10300000000000008</c:v>
                      </c:pt>
                      <c:pt idx="825">
                        <c:v>0.10312500000000008</c:v>
                      </c:pt>
                      <c:pt idx="826">
                        <c:v>0.10325000000000008</c:v>
                      </c:pt>
                      <c:pt idx="827">
                        <c:v>0.10337500000000008</c:v>
                      </c:pt>
                      <c:pt idx="828">
                        <c:v>0.10350000000000008</c:v>
                      </c:pt>
                      <c:pt idx="829">
                        <c:v>0.10362500000000008</c:v>
                      </c:pt>
                      <c:pt idx="830">
                        <c:v>0.10375000000000008</c:v>
                      </c:pt>
                      <c:pt idx="831">
                        <c:v>0.10387500000000008</c:v>
                      </c:pt>
                      <c:pt idx="832">
                        <c:v>0.10400000000000008</c:v>
                      </c:pt>
                      <c:pt idx="833">
                        <c:v>0.10412500000000008</c:v>
                      </c:pt>
                      <c:pt idx="834">
                        <c:v>0.10425000000000008</c:v>
                      </c:pt>
                      <c:pt idx="835">
                        <c:v>0.10437500000000008</c:v>
                      </c:pt>
                      <c:pt idx="836">
                        <c:v>0.10450000000000008</c:v>
                      </c:pt>
                      <c:pt idx="837">
                        <c:v>0.10462500000000008</c:v>
                      </c:pt>
                      <c:pt idx="838">
                        <c:v>0.10475000000000008</c:v>
                      </c:pt>
                      <c:pt idx="839">
                        <c:v>0.10487500000000008</c:v>
                      </c:pt>
                      <c:pt idx="840">
                        <c:v>0.10500000000000008</c:v>
                      </c:pt>
                      <c:pt idx="841">
                        <c:v>0.10512500000000008</c:v>
                      </c:pt>
                      <c:pt idx="842">
                        <c:v>0.10525000000000008</c:v>
                      </c:pt>
                      <c:pt idx="843">
                        <c:v>0.10537500000000008</c:v>
                      </c:pt>
                      <c:pt idx="844">
                        <c:v>0.10550000000000008</c:v>
                      </c:pt>
                      <c:pt idx="845">
                        <c:v>0.10562500000000008</c:v>
                      </c:pt>
                      <c:pt idx="846">
                        <c:v>0.10575000000000008</c:v>
                      </c:pt>
                      <c:pt idx="847">
                        <c:v>0.10587500000000008</c:v>
                      </c:pt>
                      <c:pt idx="848">
                        <c:v>0.10600000000000008</c:v>
                      </c:pt>
                      <c:pt idx="849">
                        <c:v>0.10612500000000008</c:v>
                      </c:pt>
                      <c:pt idx="850">
                        <c:v>0.10625000000000008</c:v>
                      </c:pt>
                      <c:pt idx="851">
                        <c:v>0.10637500000000008</c:v>
                      </c:pt>
                      <c:pt idx="852">
                        <c:v>0.10650000000000008</c:v>
                      </c:pt>
                      <c:pt idx="853">
                        <c:v>0.10662500000000008</c:v>
                      </c:pt>
                      <c:pt idx="854">
                        <c:v>0.10675000000000008</c:v>
                      </c:pt>
                      <c:pt idx="855">
                        <c:v>0.10687500000000008</c:v>
                      </c:pt>
                      <c:pt idx="856">
                        <c:v>0.10700000000000008</c:v>
                      </c:pt>
                      <c:pt idx="857">
                        <c:v>0.10712500000000008</c:v>
                      </c:pt>
                      <c:pt idx="858">
                        <c:v>0.10725000000000008</c:v>
                      </c:pt>
                      <c:pt idx="859">
                        <c:v>0.10737500000000008</c:v>
                      </c:pt>
                      <c:pt idx="860">
                        <c:v>0.10750000000000008</c:v>
                      </c:pt>
                      <c:pt idx="861">
                        <c:v>0.10762500000000008</c:v>
                      </c:pt>
                      <c:pt idx="862">
                        <c:v>0.10775000000000008</c:v>
                      </c:pt>
                      <c:pt idx="863">
                        <c:v>0.10787500000000008</c:v>
                      </c:pt>
                      <c:pt idx="864">
                        <c:v>0.10800000000000008</c:v>
                      </c:pt>
                      <c:pt idx="865">
                        <c:v>0.10812500000000008</c:v>
                      </c:pt>
                      <c:pt idx="866">
                        <c:v>0.10825000000000008</c:v>
                      </c:pt>
                      <c:pt idx="867">
                        <c:v>0.10837500000000008</c:v>
                      </c:pt>
                      <c:pt idx="868">
                        <c:v>0.10850000000000008</c:v>
                      </c:pt>
                      <c:pt idx="869">
                        <c:v>0.10862500000000008</c:v>
                      </c:pt>
                      <c:pt idx="870">
                        <c:v>0.10875000000000008</c:v>
                      </c:pt>
                      <c:pt idx="871">
                        <c:v>0.10887500000000008</c:v>
                      </c:pt>
                      <c:pt idx="872">
                        <c:v>0.10900000000000008</c:v>
                      </c:pt>
                      <c:pt idx="873">
                        <c:v>0.10912500000000008</c:v>
                      </c:pt>
                      <c:pt idx="874">
                        <c:v>0.10925000000000008</c:v>
                      </c:pt>
                      <c:pt idx="875">
                        <c:v>0.10937500000000008</c:v>
                      </c:pt>
                      <c:pt idx="876">
                        <c:v>0.10950000000000008</c:v>
                      </c:pt>
                      <c:pt idx="877">
                        <c:v>0.10962500000000008</c:v>
                      </c:pt>
                      <c:pt idx="878">
                        <c:v>0.10975000000000008</c:v>
                      </c:pt>
                      <c:pt idx="879">
                        <c:v>0.10987500000000008</c:v>
                      </c:pt>
                      <c:pt idx="880">
                        <c:v>0.11000000000000008</c:v>
                      </c:pt>
                      <c:pt idx="881">
                        <c:v>0.11012500000000008</c:v>
                      </c:pt>
                      <c:pt idx="882">
                        <c:v>0.11025000000000008</c:v>
                      </c:pt>
                      <c:pt idx="883">
                        <c:v>0.11037500000000008</c:v>
                      </c:pt>
                      <c:pt idx="884">
                        <c:v>0.11050000000000008</c:v>
                      </c:pt>
                      <c:pt idx="885">
                        <c:v>0.11062500000000008</c:v>
                      </c:pt>
                      <c:pt idx="886">
                        <c:v>0.11075000000000008</c:v>
                      </c:pt>
                      <c:pt idx="887">
                        <c:v>0.11087500000000008</c:v>
                      </c:pt>
                      <c:pt idx="888">
                        <c:v>0.11100000000000008</c:v>
                      </c:pt>
                      <c:pt idx="889">
                        <c:v>0.11112500000000008</c:v>
                      </c:pt>
                      <c:pt idx="890">
                        <c:v>0.11125000000000008</c:v>
                      </c:pt>
                      <c:pt idx="891">
                        <c:v>0.11137500000000009</c:v>
                      </c:pt>
                      <c:pt idx="892">
                        <c:v>0.11150000000000009</c:v>
                      </c:pt>
                      <c:pt idx="893">
                        <c:v>0.11162500000000009</c:v>
                      </c:pt>
                      <c:pt idx="894">
                        <c:v>0.11175000000000009</c:v>
                      </c:pt>
                      <c:pt idx="895">
                        <c:v>0.11187500000000009</c:v>
                      </c:pt>
                      <c:pt idx="896">
                        <c:v>0.11200000000000009</c:v>
                      </c:pt>
                      <c:pt idx="897">
                        <c:v>0.11212500000000009</c:v>
                      </c:pt>
                      <c:pt idx="898">
                        <c:v>0.11225000000000009</c:v>
                      </c:pt>
                      <c:pt idx="899">
                        <c:v>0.11237500000000009</c:v>
                      </c:pt>
                      <c:pt idx="900">
                        <c:v>0.11250000000000009</c:v>
                      </c:pt>
                      <c:pt idx="901">
                        <c:v>0.11262500000000009</c:v>
                      </c:pt>
                      <c:pt idx="902">
                        <c:v>0.11275000000000009</c:v>
                      </c:pt>
                      <c:pt idx="903">
                        <c:v>0.11287500000000009</c:v>
                      </c:pt>
                      <c:pt idx="904">
                        <c:v>0.11300000000000009</c:v>
                      </c:pt>
                      <c:pt idx="905">
                        <c:v>0.11312500000000009</c:v>
                      </c:pt>
                      <c:pt idx="906">
                        <c:v>0.11325000000000009</c:v>
                      </c:pt>
                      <c:pt idx="907">
                        <c:v>0.11337500000000009</c:v>
                      </c:pt>
                      <c:pt idx="908">
                        <c:v>0.11350000000000009</c:v>
                      </c:pt>
                      <c:pt idx="909">
                        <c:v>0.11362500000000009</c:v>
                      </c:pt>
                      <c:pt idx="910">
                        <c:v>0.11375000000000009</c:v>
                      </c:pt>
                      <c:pt idx="911">
                        <c:v>0.11387500000000009</c:v>
                      </c:pt>
                      <c:pt idx="912">
                        <c:v>0.11400000000000009</c:v>
                      </c:pt>
                      <c:pt idx="913">
                        <c:v>0.11412500000000009</c:v>
                      </c:pt>
                      <c:pt idx="914">
                        <c:v>0.11425000000000009</c:v>
                      </c:pt>
                      <c:pt idx="915">
                        <c:v>0.11437500000000009</c:v>
                      </c:pt>
                      <c:pt idx="916">
                        <c:v>0.11450000000000009</c:v>
                      </c:pt>
                      <c:pt idx="917">
                        <c:v>0.11462500000000009</c:v>
                      </c:pt>
                      <c:pt idx="918">
                        <c:v>0.11475000000000009</c:v>
                      </c:pt>
                      <c:pt idx="919">
                        <c:v>0.11487500000000009</c:v>
                      </c:pt>
                      <c:pt idx="920">
                        <c:v>0.11500000000000009</c:v>
                      </c:pt>
                      <c:pt idx="921">
                        <c:v>0.11512500000000009</c:v>
                      </c:pt>
                      <c:pt idx="922">
                        <c:v>0.11525000000000009</c:v>
                      </c:pt>
                      <c:pt idx="923">
                        <c:v>0.11537500000000009</c:v>
                      </c:pt>
                      <c:pt idx="924">
                        <c:v>0.11550000000000009</c:v>
                      </c:pt>
                      <c:pt idx="925">
                        <c:v>0.11562500000000009</c:v>
                      </c:pt>
                      <c:pt idx="926">
                        <c:v>0.11575000000000009</c:v>
                      </c:pt>
                      <c:pt idx="927">
                        <c:v>0.11587500000000009</c:v>
                      </c:pt>
                      <c:pt idx="928">
                        <c:v>0.11600000000000009</c:v>
                      </c:pt>
                      <c:pt idx="929">
                        <c:v>0.11612500000000009</c:v>
                      </c:pt>
                      <c:pt idx="930">
                        <c:v>0.11625000000000009</c:v>
                      </c:pt>
                      <c:pt idx="931">
                        <c:v>0.11637500000000009</c:v>
                      </c:pt>
                      <c:pt idx="932">
                        <c:v>0.11650000000000009</c:v>
                      </c:pt>
                      <c:pt idx="933">
                        <c:v>0.11662500000000009</c:v>
                      </c:pt>
                      <c:pt idx="934">
                        <c:v>0.11675000000000009</c:v>
                      </c:pt>
                      <c:pt idx="935">
                        <c:v>0.11687500000000009</c:v>
                      </c:pt>
                      <c:pt idx="936">
                        <c:v>0.11700000000000009</c:v>
                      </c:pt>
                      <c:pt idx="937">
                        <c:v>0.11712500000000009</c:v>
                      </c:pt>
                      <c:pt idx="938">
                        <c:v>0.11725000000000009</c:v>
                      </c:pt>
                      <c:pt idx="939">
                        <c:v>0.11737500000000009</c:v>
                      </c:pt>
                      <c:pt idx="940">
                        <c:v>0.11750000000000009</c:v>
                      </c:pt>
                      <c:pt idx="941">
                        <c:v>0.11762500000000009</c:v>
                      </c:pt>
                      <c:pt idx="942">
                        <c:v>0.11775000000000009</c:v>
                      </c:pt>
                      <c:pt idx="943">
                        <c:v>0.11787500000000009</c:v>
                      </c:pt>
                      <c:pt idx="944">
                        <c:v>0.11800000000000009</c:v>
                      </c:pt>
                      <c:pt idx="945">
                        <c:v>0.11812500000000009</c:v>
                      </c:pt>
                      <c:pt idx="946">
                        <c:v>0.11825000000000009</c:v>
                      </c:pt>
                      <c:pt idx="947">
                        <c:v>0.11837500000000009</c:v>
                      </c:pt>
                      <c:pt idx="948">
                        <c:v>0.11850000000000009</c:v>
                      </c:pt>
                      <c:pt idx="949">
                        <c:v>0.11862500000000009</c:v>
                      </c:pt>
                      <c:pt idx="950">
                        <c:v>0.11875000000000009</c:v>
                      </c:pt>
                      <c:pt idx="951">
                        <c:v>0.11887500000000009</c:v>
                      </c:pt>
                      <c:pt idx="952">
                        <c:v>0.11900000000000009</c:v>
                      </c:pt>
                      <c:pt idx="953">
                        <c:v>0.11912500000000009</c:v>
                      </c:pt>
                      <c:pt idx="954">
                        <c:v>0.11925000000000009</c:v>
                      </c:pt>
                      <c:pt idx="955">
                        <c:v>0.11937500000000009</c:v>
                      </c:pt>
                      <c:pt idx="956">
                        <c:v>0.11950000000000009</c:v>
                      </c:pt>
                      <c:pt idx="957">
                        <c:v>0.11962500000000009</c:v>
                      </c:pt>
                      <c:pt idx="958">
                        <c:v>0.11975000000000009</c:v>
                      </c:pt>
                      <c:pt idx="959">
                        <c:v>0.11987500000000009</c:v>
                      </c:pt>
                      <c:pt idx="960">
                        <c:v>0.12000000000000009</c:v>
                      </c:pt>
                      <c:pt idx="961">
                        <c:v>0.12012500000000009</c:v>
                      </c:pt>
                      <c:pt idx="962">
                        <c:v>0.12025000000000009</c:v>
                      </c:pt>
                      <c:pt idx="963">
                        <c:v>0.12037500000000009</c:v>
                      </c:pt>
                      <c:pt idx="964">
                        <c:v>0.12050000000000009</c:v>
                      </c:pt>
                      <c:pt idx="965">
                        <c:v>0.12062500000000009</c:v>
                      </c:pt>
                      <c:pt idx="966">
                        <c:v>0.12075000000000009</c:v>
                      </c:pt>
                      <c:pt idx="967">
                        <c:v>0.12087500000000009</c:v>
                      </c:pt>
                      <c:pt idx="968">
                        <c:v>0.12100000000000009</c:v>
                      </c:pt>
                      <c:pt idx="969">
                        <c:v>0.12112500000000009</c:v>
                      </c:pt>
                      <c:pt idx="970">
                        <c:v>0.12125000000000009</c:v>
                      </c:pt>
                      <c:pt idx="971">
                        <c:v>0.12137500000000009</c:v>
                      </c:pt>
                      <c:pt idx="972">
                        <c:v>0.12150000000000009</c:v>
                      </c:pt>
                      <c:pt idx="973">
                        <c:v>0.12162500000000009</c:v>
                      </c:pt>
                      <c:pt idx="974">
                        <c:v>0.12175000000000009</c:v>
                      </c:pt>
                      <c:pt idx="975">
                        <c:v>0.12187500000000009</c:v>
                      </c:pt>
                      <c:pt idx="976">
                        <c:v>0.12200000000000009</c:v>
                      </c:pt>
                      <c:pt idx="977">
                        <c:v>0.12212500000000009</c:v>
                      </c:pt>
                      <c:pt idx="978">
                        <c:v>0.12225000000000009</c:v>
                      </c:pt>
                      <c:pt idx="979">
                        <c:v>0.12237500000000009</c:v>
                      </c:pt>
                      <c:pt idx="980">
                        <c:v>0.12250000000000009</c:v>
                      </c:pt>
                      <c:pt idx="981">
                        <c:v>0.1226250000000001</c:v>
                      </c:pt>
                      <c:pt idx="982">
                        <c:v>0.1227500000000001</c:v>
                      </c:pt>
                      <c:pt idx="983">
                        <c:v>0.1228750000000001</c:v>
                      </c:pt>
                      <c:pt idx="984">
                        <c:v>0.1230000000000001</c:v>
                      </c:pt>
                      <c:pt idx="985">
                        <c:v>0.1231250000000001</c:v>
                      </c:pt>
                      <c:pt idx="986">
                        <c:v>0.1232500000000001</c:v>
                      </c:pt>
                      <c:pt idx="987">
                        <c:v>0.1233750000000001</c:v>
                      </c:pt>
                      <c:pt idx="988">
                        <c:v>0.1235000000000001</c:v>
                      </c:pt>
                      <c:pt idx="989">
                        <c:v>0.1236250000000001</c:v>
                      </c:pt>
                      <c:pt idx="990">
                        <c:v>0.1237500000000001</c:v>
                      </c:pt>
                      <c:pt idx="991">
                        <c:v>0.1238750000000001</c:v>
                      </c:pt>
                      <c:pt idx="992">
                        <c:v>0.1240000000000001</c:v>
                      </c:pt>
                      <c:pt idx="993">
                        <c:v>0.1241250000000001</c:v>
                      </c:pt>
                      <c:pt idx="994">
                        <c:v>0.1242500000000001</c:v>
                      </c:pt>
                      <c:pt idx="995">
                        <c:v>0.1243750000000001</c:v>
                      </c:pt>
                      <c:pt idx="996">
                        <c:v>0.1245000000000001</c:v>
                      </c:pt>
                      <c:pt idx="997">
                        <c:v>0.1246250000000001</c:v>
                      </c:pt>
                      <c:pt idx="998">
                        <c:v>0.1247500000000001</c:v>
                      </c:pt>
                      <c:pt idx="999">
                        <c:v>0.1248750000000001</c:v>
                      </c:pt>
                      <c:pt idx="1000">
                        <c:v>0.12500000000000008</c:v>
                      </c:pt>
                      <c:pt idx="1001">
                        <c:v>0.12512500000000007</c:v>
                      </c:pt>
                      <c:pt idx="1002">
                        <c:v>0.12525000000000006</c:v>
                      </c:pt>
                      <c:pt idx="1003">
                        <c:v>0.12537500000000004</c:v>
                      </c:pt>
                      <c:pt idx="1004">
                        <c:v>0.12550000000000003</c:v>
                      </c:pt>
                      <c:pt idx="1005">
                        <c:v>0.12562500000000001</c:v>
                      </c:pt>
                      <c:pt idx="1006">
                        <c:v>0.12575</c:v>
                      </c:pt>
                      <c:pt idx="1007">
                        <c:v>0.12587499999999999</c:v>
                      </c:pt>
                      <c:pt idx="1008">
                        <c:v>0.12599999999999997</c:v>
                      </c:pt>
                      <c:pt idx="1009">
                        <c:v>0.12612499999999996</c:v>
                      </c:pt>
                      <c:pt idx="1010">
                        <c:v>0.12624999999999995</c:v>
                      </c:pt>
                      <c:pt idx="1011">
                        <c:v>0.12637499999999993</c:v>
                      </c:pt>
                      <c:pt idx="1012">
                        <c:v>0.12649999999999992</c:v>
                      </c:pt>
                      <c:pt idx="1013">
                        <c:v>0.1266249999999999</c:v>
                      </c:pt>
                      <c:pt idx="1014">
                        <c:v>0.12674999999999989</c:v>
                      </c:pt>
                      <c:pt idx="1015">
                        <c:v>0.12687499999999988</c:v>
                      </c:pt>
                      <c:pt idx="1016">
                        <c:v>0.12699999999999986</c:v>
                      </c:pt>
                      <c:pt idx="1017">
                        <c:v>0.12712499999999985</c:v>
                      </c:pt>
                      <c:pt idx="1018">
                        <c:v>0.12724999999999984</c:v>
                      </c:pt>
                      <c:pt idx="1019">
                        <c:v>0.12737499999999982</c:v>
                      </c:pt>
                      <c:pt idx="1020">
                        <c:v>0.12749999999999981</c:v>
                      </c:pt>
                      <c:pt idx="1021">
                        <c:v>0.12762499999999979</c:v>
                      </c:pt>
                      <c:pt idx="1022">
                        <c:v>0.12774999999999978</c:v>
                      </c:pt>
                      <c:pt idx="1023">
                        <c:v>0.12787499999999977</c:v>
                      </c:pt>
                      <c:pt idx="1024">
                        <c:v>0.12799999999999975</c:v>
                      </c:pt>
                      <c:pt idx="1025">
                        <c:v>0.12812499999999974</c:v>
                      </c:pt>
                      <c:pt idx="1026">
                        <c:v>0.12824999999999973</c:v>
                      </c:pt>
                      <c:pt idx="1027">
                        <c:v>0.12837499999999971</c:v>
                      </c:pt>
                      <c:pt idx="1028">
                        <c:v>0.1284999999999997</c:v>
                      </c:pt>
                      <c:pt idx="1029">
                        <c:v>0.12862499999999968</c:v>
                      </c:pt>
                      <c:pt idx="1030">
                        <c:v>0.12874999999999967</c:v>
                      </c:pt>
                      <c:pt idx="1031">
                        <c:v>0.12887499999999966</c:v>
                      </c:pt>
                      <c:pt idx="1032">
                        <c:v>0.12899999999999964</c:v>
                      </c:pt>
                      <c:pt idx="1033">
                        <c:v>0.12912499999999963</c:v>
                      </c:pt>
                      <c:pt idx="1034">
                        <c:v>0.12924999999999962</c:v>
                      </c:pt>
                      <c:pt idx="1035">
                        <c:v>0.1293749999999996</c:v>
                      </c:pt>
                      <c:pt idx="1036">
                        <c:v>0.12949999999999959</c:v>
                      </c:pt>
                      <c:pt idx="1037">
                        <c:v>0.12962499999999957</c:v>
                      </c:pt>
                      <c:pt idx="1038">
                        <c:v>0.12974999999999956</c:v>
                      </c:pt>
                      <c:pt idx="1039">
                        <c:v>0.12987499999999955</c:v>
                      </c:pt>
                      <c:pt idx="1040">
                        <c:v>0.12999999999999953</c:v>
                      </c:pt>
                      <c:pt idx="1041">
                        <c:v>0.13012499999999952</c:v>
                      </c:pt>
                      <c:pt idx="1042">
                        <c:v>0.13024999999999951</c:v>
                      </c:pt>
                      <c:pt idx="1043">
                        <c:v>0.13037499999999949</c:v>
                      </c:pt>
                      <c:pt idx="1044">
                        <c:v>0.13049999999999948</c:v>
                      </c:pt>
                      <c:pt idx="1045">
                        <c:v>0.13062499999999946</c:v>
                      </c:pt>
                      <c:pt idx="1046">
                        <c:v>0.13074999999999945</c:v>
                      </c:pt>
                      <c:pt idx="1047">
                        <c:v>0.13087499999999944</c:v>
                      </c:pt>
                      <c:pt idx="1048">
                        <c:v>0.13099999999999942</c:v>
                      </c:pt>
                      <c:pt idx="1049">
                        <c:v>0.13112499999999941</c:v>
                      </c:pt>
                      <c:pt idx="1050">
                        <c:v>0.13124999999999939</c:v>
                      </c:pt>
                      <c:pt idx="1051">
                        <c:v>0.13137499999999938</c:v>
                      </c:pt>
                      <c:pt idx="1052">
                        <c:v>0.13149999999999937</c:v>
                      </c:pt>
                      <c:pt idx="1053">
                        <c:v>0.13162499999999935</c:v>
                      </c:pt>
                      <c:pt idx="1054">
                        <c:v>0.13174999999999934</c:v>
                      </c:pt>
                      <c:pt idx="1055">
                        <c:v>0.13187499999999933</c:v>
                      </c:pt>
                      <c:pt idx="1056">
                        <c:v>0.13199999999999931</c:v>
                      </c:pt>
                      <c:pt idx="1057">
                        <c:v>0.1321249999999993</c:v>
                      </c:pt>
                      <c:pt idx="1058">
                        <c:v>0.13224999999999928</c:v>
                      </c:pt>
                      <c:pt idx="1059">
                        <c:v>0.13237499999999927</c:v>
                      </c:pt>
                      <c:pt idx="1060">
                        <c:v>0.13249999999999926</c:v>
                      </c:pt>
                      <c:pt idx="1061">
                        <c:v>0.13262499999999924</c:v>
                      </c:pt>
                      <c:pt idx="1062">
                        <c:v>0.13274999999999923</c:v>
                      </c:pt>
                      <c:pt idx="1063">
                        <c:v>0.13287499999999922</c:v>
                      </c:pt>
                      <c:pt idx="1064">
                        <c:v>0.1329999999999992</c:v>
                      </c:pt>
                      <c:pt idx="1065">
                        <c:v>0.13312499999999919</c:v>
                      </c:pt>
                      <c:pt idx="1066">
                        <c:v>0.13324999999999917</c:v>
                      </c:pt>
                      <c:pt idx="1067">
                        <c:v>0.13337499999999916</c:v>
                      </c:pt>
                      <c:pt idx="1068">
                        <c:v>0.13349999999999915</c:v>
                      </c:pt>
                      <c:pt idx="1069">
                        <c:v>0.13362499999999913</c:v>
                      </c:pt>
                      <c:pt idx="1070">
                        <c:v>0.13374999999999912</c:v>
                      </c:pt>
                      <c:pt idx="1071">
                        <c:v>0.13387499999999911</c:v>
                      </c:pt>
                      <c:pt idx="1072">
                        <c:v>0.13399999999999909</c:v>
                      </c:pt>
                      <c:pt idx="1073">
                        <c:v>0.13412499999999908</c:v>
                      </c:pt>
                      <c:pt idx="1074">
                        <c:v>0.13424999999999906</c:v>
                      </c:pt>
                      <c:pt idx="1075">
                        <c:v>0.13437499999999905</c:v>
                      </c:pt>
                      <c:pt idx="1076">
                        <c:v>0.13449999999999904</c:v>
                      </c:pt>
                      <c:pt idx="1077">
                        <c:v>0.13462499999999902</c:v>
                      </c:pt>
                      <c:pt idx="1078">
                        <c:v>0.13474999999999901</c:v>
                      </c:pt>
                      <c:pt idx="1079">
                        <c:v>0.134874999999999</c:v>
                      </c:pt>
                      <c:pt idx="1080">
                        <c:v>0.13499999999999898</c:v>
                      </c:pt>
                      <c:pt idx="1081">
                        <c:v>0.13512499999999897</c:v>
                      </c:pt>
                      <c:pt idx="1082">
                        <c:v>0.13524999999999895</c:v>
                      </c:pt>
                      <c:pt idx="1083">
                        <c:v>0.13537499999999894</c:v>
                      </c:pt>
                      <c:pt idx="1084">
                        <c:v>0.13549999999999893</c:v>
                      </c:pt>
                      <c:pt idx="1085">
                        <c:v>0.13562499999999891</c:v>
                      </c:pt>
                      <c:pt idx="1086">
                        <c:v>0.1357499999999989</c:v>
                      </c:pt>
                      <c:pt idx="1087">
                        <c:v>0.13587499999999889</c:v>
                      </c:pt>
                      <c:pt idx="1088">
                        <c:v>0.13599999999999887</c:v>
                      </c:pt>
                      <c:pt idx="1089">
                        <c:v>0.13612499999999886</c:v>
                      </c:pt>
                      <c:pt idx="1090">
                        <c:v>0.13624999999999884</c:v>
                      </c:pt>
                      <c:pt idx="1091">
                        <c:v>0.13637499999999883</c:v>
                      </c:pt>
                      <c:pt idx="1092">
                        <c:v>0.13649999999999882</c:v>
                      </c:pt>
                      <c:pt idx="1093">
                        <c:v>0.1366249999999988</c:v>
                      </c:pt>
                      <c:pt idx="1094">
                        <c:v>0.13674999999999879</c:v>
                      </c:pt>
                      <c:pt idx="1095">
                        <c:v>0.13687499999999878</c:v>
                      </c:pt>
                      <c:pt idx="1096">
                        <c:v>0.13699999999999876</c:v>
                      </c:pt>
                      <c:pt idx="1097">
                        <c:v>0.13712499999999875</c:v>
                      </c:pt>
                      <c:pt idx="1098">
                        <c:v>0.13724999999999873</c:v>
                      </c:pt>
                      <c:pt idx="1099">
                        <c:v>0.13737499999999872</c:v>
                      </c:pt>
                      <c:pt idx="1100">
                        <c:v>0.13749999999999871</c:v>
                      </c:pt>
                      <c:pt idx="1101">
                        <c:v>0.13762499999999869</c:v>
                      </c:pt>
                      <c:pt idx="1102">
                        <c:v>0.13774999999999868</c:v>
                      </c:pt>
                      <c:pt idx="1103">
                        <c:v>0.13787499999999867</c:v>
                      </c:pt>
                      <c:pt idx="1104">
                        <c:v>0.13799999999999865</c:v>
                      </c:pt>
                      <c:pt idx="1105">
                        <c:v>0.13812499999999864</c:v>
                      </c:pt>
                      <c:pt idx="1106">
                        <c:v>0.13824999999999862</c:v>
                      </c:pt>
                      <c:pt idx="1107">
                        <c:v>0.13837499999999861</c:v>
                      </c:pt>
                      <c:pt idx="1108">
                        <c:v>0.1384999999999986</c:v>
                      </c:pt>
                      <c:pt idx="1109">
                        <c:v>0.13862499999999858</c:v>
                      </c:pt>
                      <c:pt idx="1110">
                        <c:v>0.13874999999999857</c:v>
                      </c:pt>
                      <c:pt idx="1111">
                        <c:v>0.13887499999999856</c:v>
                      </c:pt>
                      <c:pt idx="1112">
                        <c:v>0.13899999999999854</c:v>
                      </c:pt>
                      <c:pt idx="1113">
                        <c:v>0.13912499999999853</c:v>
                      </c:pt>
                      <c:pt idx="1114">
                        <c:v>0.13924999999999851</c:v>
                      </c:pt>
                      <c:pt idx="1115">
                        <c:v>0.1393749999999985</c:v>
                      </c:pt>
                      <c:pt idx="1116">
                        <c:v>0.13949999999999849</c:v>
                      </c:pt>
                      <c:pt idx="1117">
                        <c:v>0.13962499999999847</c:v>
                      </c:pt>
                      <c:pt idx="1118">
                        <c:v>0.13974999999999846</c:v>
                      </c:pt>
                      <c:pt idx="1119">
                        <c:v>0.13987499999999845</c:v>
                      </c:pt>
                      <c:pt idx="1120">
                        <c:v>0.13999999999999843</c:v>
                      </c:pt>
                      <c:pt idx="1121">
                        <c:v>0.14012499999999842</c:v>
                      </c:pt>
                      <c:pt idx="1122">
                        <c:v>0.1402499999999984</c:v>
                      </c:pt>
                      <c:pt idx="1123">
                        <c:v>0.14037499999999839</c:v>
                      </c:pt>
                      <c:pt idx="1124">
                        <c:v>0.14049999999999838</c:v>
                      </c:pt>
                      <c:pt idx="1125">
                        <c:v>0.14062499999999836</c:v>
                      </c:pt>
                      <c:pt idx="1126">
                        <c:v>0.14074999999999835</c:v>
                      </c:pt>
                      <c:pt idx="1127">
                        <c:v>0.14087499999999833</c:v>
                      </c:pt>
                      <c:pt idx="1128">
                        <c:v>0.14099999999999832</c:v>
                      </c:pt>
                      <c:pt idx="1129">
                        <c:v>0.14112499999999831</c:v>
                      </c:pt>
                      <c:pt idx="1130">
                        <c:v>0.14124999999999829</c:v>
                      </c:pt>
                      <c:pt idx="1131">
                        <c:v>0.14137499999999828</c:v>
                      </c:pt>
                      <c:pt idx="1132">
                        <c:v>0.14149999999999827</c:v>
                      </c:pt>
                      <c:pt idx="1133">
                        <c:v>0.14162499999999825</c:v>
                      </c:pt>
                      <c:pt idx="1134">
                        <c:v>0.14174999999999824</c:v>
                      </c:pt>
                      <c:pt idx="1135">
                        <c:v>0.14187499999999822</c:v>
                      </c:pt>
                      <c:pt idx="1136">
                        <c:v>0.14199999999999821</c:v>
                      </c:pt>
                      <c:pt idx="1137">
                        <c:v>0.1421249999999982</c:v>
                      </c:pt>
                      <c:pt idx="1138">
                        <c:v>0.14224999999999818</c:v>
                      </c:pt>
                      <c:pt idx="1139">
                        <c:v>0.14237499999999817</c:v>
                      </c:pt>
                      <c:pt idx="1140">
                        <c:v>0.14249999999999816</c:v>
                      </c:pt>
                      <c:pt idx="1141">
                        <c:v>0.14262499999999814</c:v>
                      </c:pt>
                      <c:pt idx="1142">
                        <c:v>0.14274999999999813</c:v>
                      </c:pt>
                      <c:pt idx="1143">
                        <c:v>0.14287499999999811</c:v>
                      </c:pt>
                      <c:pt idx="1144">
                        <c:v>0.1429999999999981</c:v>
                      </c:pt>
                      <c:pt idx="1145">
                        <c:v>0.14312499999999809</c:v>
                      </c:pt>
                      <c:pt idx="1146">
                        <c:v>0.14324999999999807</c:v>
                      </c:pt>
                      <c:pt idx="1147">
                        <c:v>0.14337499999999806</c:v>
                      </c:pt>
                      <c:pt idx="1148">
                        <c:v>0.14349999999999805</c:v>
                      </c:pt>
                      <c:pt idx="1149">
                        <c:v>0.14362499999999803</c:v>
                      </c:pt>
                      <c:pt idx="1150">
                        <c:v>0.14374999999999802</c:v>
                      </c:pt>
                      <c:pt idx="1151">
                        <c:v>0.143874999999998</c:v>
                      </c:pt>
                      <c:pt idx="1152">
                        <c:v>0.14399999999999799</c:v>
                      </c:pt>
                      <c:pt idx="1153">
                        <c:v>0.14412499999999798</c:v>
                      </c:pt>
                      <c:pt idx="1154">
                        <c:v>0.14424999999999796</c:v>
                      </c:pt>
                      <c:pt idx="1155">
                        <c:v>0.14437499999999795</c:v>
                      </c:pt>
                      <c:pt idx="1156">
                        <c:v>0.14449999999999794</c:v>
                      </c:pt>
                      <c:pt idx="1157">
                        <c:v>0.14462499999999792</c:v>
                      </c:pt>
                      <c:pt idx="1158">
                        <c:v>0.14474999999999791</c:v>
                      </c:pt>
                      <c:pt idx="1159">
                        <c:v>0.14487499999999789</c:v>
                      </c:pt>
                      <c:pt idx="1160">
                        <c:v>0.14499999999999788</c:v>
                      </c:pt>
                      <c:pt idx="1161">
                        <c:v>0.14512499999999787</c:v>
                      </c:pt>
                      <c:pt idx="1162">
                        <c:v>0.14524999999999785</c:v>
                      </c:pt>
                      <c:pt idx="1163">
                        <c:v>0.14537499999999784</c:v>
                      </c:pt>
                      <c:pt idx="1164">
                        <c:v>0.14549999999999783</c:v>
                      </c:pt>
                      <c:pt idx="1165">
                        <c:v>0.14562499999999781</c:v>
                      </c:pt>
                      <c:pt idx="1166">
                        <c:v>0.1457499999999978</c:v>
                      </c:pt>
                      <c:pt idx="1167">
                        <c:v>0.14587499999999778</c:v>
                      </c:pt>
                      <c:pt idx="1168">
                        <c:v>0.14599999999999777</c:v>
                      </c:pt>
                      <c:pt idx="1169">
                        <c:v>0.14612499999999776</c:v>
                      </c:pt>
                      <c:pt idx="1170">
                        <c:v>0.14624999999999774</c:v>
                      </c:pt>
                      <c:pt idx="1171">
                        <c:v>0.14637499999999773</c:v>
                      </c:pt>
                      <c:pt idx="1172">
                        <c:v>0.14649999999999772</c:v>
                      </c:pt>
                      <c:pt idx="1173">
                        <c:v>0.1466249999999977</c:v>
                      </c:pt>
                      <c:pt idx="1174">
                        <c:v>0.14674999999999769</c:v>
                      </c:pt>
                      <c:pt idx="1175">
                        <c:v>0.14687499999999767</c:v>
                      </c:pt>
                      <c:pt idx="1176">
                        <c:v>0.14699999999999766</c:v>
                      </c:pt>
                      <c:pt idx="1177">
                        <c:v>0.14712499999999765</c:v>
                      </c:pt>
                      <c:pt idx="1178">
                        <c:v>0.14724999999999763</c:v>
                      </c:pt>
                      <c:pt idx="1179">
                        <c:v>0.14737499999999762</c:v>
                      </c:pt>
                      <c:pt idx="1180">
                        <c:v>0.14749999999999761</c:v>
                      </c:pt>
                      <c:pt idx="1181">
                        <c:v>0.14762499999999759</c:v>
                      </c:pt>
                      <c:pt idx="1182">
                        <c:v>0.14774999999999758</c:v>
                      </c:pt>
                      <c:pt idx="1183">
                        <c:v>0.14787499999999756</c:v>
                      </c:pt>
                      <c:pt idx="1184">
                        <c:v>0.14799999999999755</c:v>
                      </c:pt>
                      <c:pt idx="1185">
                        <c:v>0.14812499999999754</c:v>
                      </c:pt>
                      <c:pt idx="1186">
                        <c:v>0.14824999999999752</c:v>
                      </c:pt>
                      <c:pt idx="1187">
                        <c:v>0.14837499999999751</c:v>
                      </c:pt>
                      <c:pt idx="1188">
                        <c:v>0.1484999999999975</c:v>
                      </c:pt>
                      <c:pt idx="1189">
                        <c:v>0.14862499999999748</c:v>
                      </c:pt>
                      <c:pt idx="1190">
                        <c:v>0.14874999999999747</c:v>
                      </c:pt>
                      <c:pt idx="1191">
                        <c:v>0.14887499999999745</c:v>
                      </c:pt>
                      <c:pt idx="1192">
                        <c:v>0.14899999999999744</c:v>
                      </c:pt>
                      <c:pt idx="1193">
                        <c:v>0.14912499999999743</c:v>
                      </c:pt>
                      <c:pt idx="1194">
                        <c:v>0.14924999999999741</c:v>
                      </c:pt>
                      <c:pt idx="1195">
                        <c:v>0.1493749999999974</c:v>
                      </c:pt>
                      <c:pt idx="1196">
                        <c:v>0.14949999999999738</c:v>
                      </c:pt>
                      <c:pt idx="1197">
                        <c:v>0.14962499999999737</c:v>
                      </c:pt>
                      <c:pt idx="1198">
                        <c:v>0.14974999999999736</c:v>
                      </c:pt>
                      <c:pt idx="1199">
                        <c:v>0.14987499999999734</c:v>
                      </c:pt>
                      <c:pt idx="1200">
                        <c:v>0.14999999999999733</c:v>
                      </c:pt>
                      <c:pt idx="1201">
                        <c:v>0.15012499999999732</c:v>
                      </c:pt>
                      <c:pt idx="1202">
                        <c:v>0.1502499999999973</c:v>
                      </c:pt>
                      <c:pt idx="1203">
                        <c:v>0.15037499999999729</c:v>
                      </c:pt>
                      <c:pt idx="1204">
                        <c:v>0.15049999999999727</c:v>
                      </c:pt>
                      <c:pt idx="1205">
                        <c:v>0.15062499999999726</c:v>
                      </c:pt>
                      <c:pt idx="1206">
                        <c:v>0.15074999999999725</c:v>
                      </c:pt>
                      <c:pt idx="1207">
                        <c:v>0.15087499999999723</c:v>
                      </c:pt>
                      <c:pt idx="1208">
                        <c:v>0.15099999999999722</c:v>
                      </c:pt>
                      <c:pt idx="1209">
                        <c:v>0.15112499999999721</c:v>
                      </c:pt>
                      <c:pt idx="1210">
                        <c:v>0.15124999999999719</c:v>
                      </c:pt>
                      <c:pt idx="1211">
                        <c:v>0.15137499999999718</c:v>
                      </c:pt>
                      <c:pt idx="1212">
                        <c:v>0.15149999999999716</c:v>
                      </c:pt>
                      <c:pt idx="1213">
                        <c:v>0.15162499999999715</c:v>
                      </c:pt>
                      <c:pt idx="1214">
                        <c:v>0.15174999999999714</c:v>
                      </c:pt>
                      <c:pt idx="1215">
                        <c:v>0.15187499999999712</c:v>
                      </c:pt>
                      <c:pt idx="1216">
                        <c:v>0.15199999999999711</c:v>
                      </c:pt>
                      <c:pt idx="1217">
                        <c:v>0.1521249999999971</c:v>
                      </c:pt>
                      <c:pt idx="1218">
                        <c:v>0.15224999999999708</c:v>
                      </c:pt>
                      <c:pt idx="1219">
                        <c:v>0.15237499999999707</c:v>
                      </c:pt>
                      <c:pt idx="1220">
                        <c:v>0.15249999999999705</c:v>
                      </c:pt>
                      <c:pt idx="1221">
                        <c:v>0.15262499999999704</c:v>
                      </c:pt>
                      <c:pt idx="1222">
                        <c:v>0.15274999999999703</c:v>
                      </c:pt>
                      <c:pt idx="1223">
                        <c:v>0.15287499999999701</c:v>
                      </c:pt>
                      <c:pt idx="1224">
                        <c:v>0.152999999999997</c:v>
                      </c:pt>
                      <c:pt idx="1225">
                        <c:v>0.15312499999999699</c:v>
                      </c:pt>
                      <c:pt idx="1226">
                        <c:v>0.15324999999999697</c:v>
                      </c:pt>
                      <c:pt idx="1227">
                        <c:v>0.15337499999999696</c:v>
                      </c:pt>
                      <c:pt idx="1228">
                        <c:v>0.15349999999999694</c:v>
                      </c:pt>
                      <c:pt idx="1229">
                        <c:v>0.15362499999999693</c:v>
                      </c:pt>
                      <c:pt idx="1230">
                        <c:v>0.15374999999999692</c:v>
                      </c:pt>
                      <c:pt idx="1231">
                        <c:v>0.1538749999999969</c:v>
                      </c:pt>
                      <c:pt idx="1232">
                        <c:v>0.15399999999999689</c:v>
                      </c:pt>
                      <c:pt idx="1233">
                        <c:v>0.15412499999999688</c:v>
                      </c:pt>
                      <c:pt idx="1234">
                        <c:v>0.15424999999999686</c:v>
                      </c:pt>
                      <c:pt idx="1235">
                        <c:v>0.15437499999999685</c:v>
                      </c:pt>
                      <c:pt idx="1236">
                        <c:v>0.15449999999999683</c:v>
                      </c:pt>
                      <c:pt idx="1237">
                        <c:v>0.15462499999999682</c:v>
                      </c:pt>
                      <c:pt idx="1238">
                        <c:v>0.15474999999999681</c:v>
                      </c:pt>
                      <c:pt idx="1239">
                        <c:v>0.15487499999999679</c:v>
                      </c:pt>
                      <c:pt idx="1240">
                        <c:v>0.15499999999999678</c:v>
                      </c:pt>
                      <c:pt idx="1241">
                        <c:v>0.15512499999999677</c:v>
                      </c:pt>
                      <c:pt idx="1242">
                        <c:v>0.15524999999999675</c:v>
                      </c:pt>
                      <c:pt idx="1243">
                        <c:v>0.15537499999999674</c:v>
                      </c:pt>
                      <c:pt idx="1244">
                        <c:v>0.15549999999999672</c:v>
                      </c:pt>
                      <c:pt idx="1245">
                        <c:v>0.15562499999999671</c:v>
                      </c:pt>
                      <c:pt idx="1246">
                        <c:v>0.1557499999999967</c:v>
                      </c:pt>
                      <c:pt idx="1247">
                        <c:v>0.15587499999999668</c:v>
                      </c:pt>
                      <c:pt idx="1248">
                        <c:v>0.15599999999999667</c:v>
                      </c:pt>
                      <c:pt idx="1249">
                        <c:v>0.15612499999999666</c:v>
                      </c:pt>
                      <c:pt idx="1250">
                        <c:v>0.15624999999999664</c:v>
                      </c:pt>
                      <c:pt idx="1251">
                        <c:v>0.15637499999999663</c:v>
                      </c:pt>
                      <c:pt idx="1252">
                        <c:v>0.15649999999999661</c:v>
                      </c:pt>
                      <c:pt idx="1253">
                        <c:v>0.1566249999999966</c:v>
                      </c:pt>
                      <c:pt idx="1254">
                        <c:v>0.15674999999999659</c:v>
                      </c:pt>
                      <c:pt idx="1255">
                        <c:v>0.15687499999999657</c:v>
                      </c:pt>
                      <c:pt idx="1256">
                        <c:v>0.15699999999999656</c:v>
                      </c:pt>
                      <c:pt idx="1257">
                        <c:v>0.15712499999999655</c:v>
                      </c:pt>
                      <c:pt idx="1258">
                        <c:v>0.15724999999999653</c:v>
                      </c:pt>
                      <c:pt idx="1259">
                        <c:v>0.15737499999999652</c:v>
                      </c:pt>
                      <c:pt idx="1260">
                        <c:v>0.1574999999999965</c:v>
                      </c:pt>
                      <c:pt idx="1261">
                        <c:v>0.15762499999999649</c:v>
                      </c:pt>
                      <c:pt idx="1262">
                        <c:v>0.15774999999999648</c:v>
                      </c:pt>
                      <c:pt idx="1263">
                        <c:v>0.15787499999999646</c:v>
                      </c:pt>
                      <c:pt idx="1264">
                        <c:v>0.15799999999999645</c:v>
                      </c:pt>
                      <c:pt idx="1265">
                        <c:v>0.15812499999999644</c:v>
                      </c:pt>
                      <c:pt idx="1266">
                        <c:v>0.15824999999999642</c:v>
                      </c:pt>
                      <c:pt idx="1267">
                        <c:v>0.15837499999999641</c:v>
                      </c:pt>
                      <c:pt idx="1268">
                        <c:v>0.15849999999999639</c:v>
                      </c:pt>
                      <c:pt idx="1269">
                        <c:v>0.15862499999999638</c:v>
                      </c:pt>
                      <c:pt idx="1270">
                        <c:v>0.15874999999999637</c:v>
                      </c:pt>
                      <c:pt idx="1271">
                        <c:v>0.15887499999999635</c:v>
                      </c:pt>
                      <c:pt idx="1272">
                        <c:v>0.15899999999999634</c:v>
                      </c:pt>
                      <c:pt idx="1273">
                        <c:v>0.15912499999999632</c:v>
                      </c:pt>
                      <c:pt idx="1274">
                        <c:v>0.15924999999999631</c:v>
                      </c:pt>
                      <c:pt idx="1275">
                        <c:v>0.1593749999999963</c:v>
                      </c:pt>
                      <c:pt idx="1276">
                        <c:v>0.15949999999999628</c:v>
                      </c:pt>
                      <c:pt idx="1277">
                        <c:v>0.15962499999999627</c:v>
                      </c:pt>
                      <c:pt idx="1278">
                        <c:v>0.15974999999999626</c:v>
                      </c:pt>
                      <c:pt idx="1279">
                        <c:v>0.15987499999999624</c:v>
                      </c:pt>
                      <c:pt idx="1280">
                        <c:v>0.15999999999999623</c:v>
                      </c:pt>
                      <c:pt idx="1281">
                        <c:v>0.16012499999999621</c:v>
                      </c:pt>
                      <c:pt idx="1282">
                        <c:v>0.1602499999999962</c:v>
                      </c:pt>
                      <c:pt idx="1283">
                        <c:v>0.16037499999999619</c:v>
                      </c:pt>
                      <c:pt idx="1284">
                        <c:v>0.16049999999999617</c:v>
                      </c:pt>
                      <c:pt idx="1285">
                        <c:v>0.16062499999999616</c:v>
                      </c:pt>
                      <c:pt idx="1286">
                        <c:v>0.16074999999999615</c:v>
                      </c:pt>
                      <c:pt idx="1287">
                        <c:v>0.16087499999999613</c:v>
                      </c:pt>
                      <c:pt idx="1288">
                        <c:v>0.16099999999999612</c:v>
                      </c:pt>
                      <c:pt idx="1289">
                        <c:v>0.1611249999999961</c:v>
                      </c:pt>
                      <c:pt idx="1290">
                        <c:v>0.16124999999999609</c:v>
                      </c:pt>
                      <c:pt idx="1291">
                        <c:v>0.16137499999999608</c:v>
                      </c:pt>
                      <c:pt idx="1292">
                        <c:v>0.16149999999999606</c:v>
                      </c:pt>
                      <c:pt idx="1293">
                        <c:v>0.16162499999999605</c:v>
                      </c:pt>
                      <c:pt idx="1294">
                        <c:v>0.16174999999999604</c:v>
                      </c:pt>
                      <c:pt idx="1295">
                        <c:v>0.16187499999999602</c:v>
                      </c:pt>
                      <c:pt idx="1296">
                        <c:v>0.16199999999999601</c:v>
                      </c:pt>
                      <c:pt idx="1297">
                        <c:v>0.16212499999999599</c:v>
                      </c:pt>
                      <c:pt idx="1298">
                        <c:v>0.16224999999999598</c:v>
                      </c:pt>
                      <c:pt idx="1299">
                        <c:v>0.16237499999999597</c:v>
                      </c:pt>
                      <c:pt idx="1300">
                        <c:v>0.16249999999999595</c:v>
                      </c:pt>
                      <c:pt idx="1301">
                        <c:v>0.16262499999999594</c:v>
                      </c:pt>
                      <c:pt idx="1302">
                        <c:v>0.16274999999999593</c:v>
                      </c:pt>
                      <c:pt idx="1303">
                        <c:v>0.16287499999999591</c:v>
                      </c:pt>
                      <c:pt idx="1304">
                        <c:v>0.1629999999999959</c:v>
                      </c:pt>
                      <c:pt idx="1305">
                        <c:v>0.16312499999999588</c:v>
                      </c:pt>
                      <c:pt idx="1306">
                        <c:v>0.16324999999999587</c:v>
                      </c:pt>
                      <c:pt idx="1307">
                        <c:v>0.16337499999999586</c:v>
                      </c:pt>
                      <c:pt idx="1308">
                        <c:v>0.16349999999999584</c:v>
                      </c:pt>
                      <c:pt idx="1309">
                        <c:v>0.16362499999999583</c:v>
                      </c:pt>
                      <c:pt idx="1310">
                        <c:v>0.16374999999999582</c:v>
                      </c:pt>
                      <c:pt idx="1311">
                        <c:v>0.1638749999999958</c:v>
                      </c:pt>
                      <c:pt idx="1312">
                        <c:v>0.16399999999999579</c:v>
                      </c:pt>
                      <c:pt idx="1313">
                        <c:v>0.16412499999999577</c:v>
                      </c:pt>
                      <c:pt idx="1314">
                        <c:v>0.16424999999999576</c:v>
                      </c:pt>
                      <c:pt idx="1315">
                        <c:v>0.16437499999999575</c:v>
                      </c:pt>
                      <c:pt idx="1316">
                        <c:v>0.16449999999999573</c:v>
                      </c:pt>
                      <c:pt idx="1317">
                        <c:v>0.16462499999999572</c:v>
                      </c:pt>
                      <c:pt idx="1318">
                        <c:v>0.16474999999999571</c:v>
                      </c:pt>
                      <c:pt idx="1319">
                        <c:v>0.16487499999999569</c:v>
                      </c:pt>
                      <c:pt idx="1320">
                        <c:v>0.16499999999999568</c:v>
                      </c:pt>
                      <c:pt idx="1321">
                        <c:v>0.16512499999999566</c:v>
                      </c:pt>
                      <c:pt idx="1322">
                        <c:v>0.16524999999999565</c:v>
                      </c:pt>
                      <c:pt idx="1323">
                        <c:v>0.16537499999999564</c:v>
                      </c:pt>
                      <c:pt idx="1324">
                        <c:v>0.16549999999999562</c:v>
                      </c:pt>
                      <c:pt idx="1325">
                        <c:v>0.16562499999999561</c:v>
                      </c:pt>
                      <c:pt idx="1326">
                        <c:v>0.1657499999999956</c:v>
                      </c:pt>
                      <c:pt idx="1327">
                        <c:v>0.16587499999999558</c:v>
                      </c:pt>
                      <c:pt idx="1328">
                        <c:v>0.16599999999999557</c:v>
                      </c:pt>
                      <c:pt idx="1329">
                        <c:v>0.16612499999999555</c:v>
                      </c:pt>
                      <c:pt idx="1330">
                        <c:v>0.16624999999999554</c:v>
                      </c:pt>
                      <c:pt idx="1331">
                        <c:v>0.16637499999999553</c:v>
                      </c:pt>
                      <c:pt idx="1332">
                        <c:v>0.16649999999999551</c:v>
                      </c:pt>
                      <c:pt idx="1333">
                        <c:v>0.1666249999999955</c:v>
                      </c:pt>
                      <c:pt idx="1334">
                        <c:v>0.16674999999999549</c:v>
                      </c:pt>
                      <c:pt idx="1335">
                        <c:v>0.16687499999999547</c:v>
                      </c:pt>
                      <c:pt idx="1336">
                        <c:v>0.16699999999999546</c:v>
                      </c:pt>
                      <c:pt idx="1337">
                        <c:v>0.16712499999999544</c:v>
                      </c:pt>
                      <c:pt idx="1338">
                        <c:v>0.16724999999999543</c:v>
                      </c:pt>
                      <c:pt idx="1339">
                        <c:v>0.16737499999999542</c:v>
                      </c:pt>
                      <c:pt idx="1340">
                        <c:v>0.1674999999999954</c:v>
                      </c:pt>
                      <c:pt idx="1341">
                        <c:v>0.16762499999999539</c:v>
                      </c:pt>
                      <c:pt idx="1342">
                        <c:v>0.16774999999999538</c:v>
                      </c:pt>
                      <c:pt idx="1343">
                        <c:v>0.16787499999999536</c:v>
                      </c:pt>
                      <c:pt idx="1344">
                        <c:v>0.16799999999999535</c:v>
                      </c:pt>
                      <c:pt idx="1345">
                        <c:v>0.16812499999999533</c:v>
                      </c:pt>
                      <c:pt idx="1346">
                        <c:v>0.16824999999999532</c:v>
                      </c:pt>
                      <c:pt idx="1347">
                        <c:v>0.16837499999999531</c:v>
                      </c:pt>
                      <c:pt idx="1348">
                        <c:v>0.16849999999999529</c:v>
                      </c:pt>
                      <c:pt idx="1349">
                        <c:v>0.16862499999999528</c:v>
                      </c:pt>
                      <c:pt idx="1350">
                        <c:v>0.16874999999999526</c:v>
                      </c:pt>
                      <c:pt idx="1351">
                        <c:v>0.16887499999999525</c:v>
                      </c:pt>
                      <c:pt idx="1352">
                        <c:v>0.16899999999999524</c:v>
                      </c:pt>
                      <c:pt idx="1353">
                        <c:v>0.16912499999999522</c:v>
                      </c:pt>
                      <c:pt idx="1354">
                        <c:v>0.16924999999999521</c:v>
                      </c:pt>
                      <c:pt idx="1355">
                        <c:v>0.1693749999999952</c:v>
                      </c:pt>
                      <c:pt idx="1356">
                        <c:v>0.16949999999999518</c:v>
                      </c:pt>
                      <c:pt idx="1357">
                        <c:v>0.16962499999999517</c:v>
                      </c:pt>
                      <c:pt idx="1358">
                        <c:v>0.16974999999999515</c:v>
                      </c:pt>
                      <c:pt idx="1359">
                        <c:v>0.16987499999999514</c:v>
                      </c:pt>
                      <c:pt idx="1360">
                        <c:v>0.16999999999999513</c:v>
                      </c:pt>
                      <c:pt idx="1361">
                        <c:v>0.17012499999999511</c:v>
                      </c:pt>
                      <c:pt idx="1362">
                        <c:v>0.1702499999999951</c:v>
                      </c:pt>
                      <c:pt idx="1363">
                        <c:v>0.17037499999999509</c:v>
                      </c:pt>
                      <c:pt idx="1364">
                        <c:v>0.17049999999999507</c:v>
                      </c:pt>
                      <c:pt idx="1365">
                        <c:v>0.17062499999999506</c:v>
                      </c:pt>
                      <c:pt idx="1366">
                        <c:v>0.17074999999999504</c:v>
                      </c:pt>
                      <c:pt idx="1367">
                        <c:v>0.17087499999999503</c:v>
                      </c:pt>
                      <c:pt idx="1368">
                        <c:v>0.17099999999999502</c:v>
                      </c:pt>
                      <c:pt idx="1369">
                        <c:v>0.171124999999995</c:v>
                      </c:pt>
                      <c:pt idx="1370">
                        <c:v>0.17124999999999499</c:v>
                      </c:pt>
                      <c:pt idx="1371">
                        <c:v>0.17137499999999498</c:v>
                      </c:pt>
                      <c:pt idx="1372">
                        <c:v>0.17149999999999496</c:v>
                      </c:pt>
                      <c:pt idx="1373">
                        <c:v>0.17162499999999495</c:v>
                      </c:pt>
                      <c:pt idx="1374">
                        <c:v>0.17174999999999493</c:v>
                      </c:pt>
                      <c:pt idx="1375">
                        <c:v>0.17187499999999492</c:v>
                      </c:pt>
                      <c:pt idx="1376">
                        <c:v>0.17199999999999491</c:v>
                      </c:pt>
                      <c:pt idx="1377">
                        <c:v>0.17212499999999489</c:v>
                      </c:pt>
                      <c:pt idx="1378">
                        <c:v>0.17224999999999488</c:v>
                      </c:pt>
                      <c:pt idx="1379">
                        <c:v>0.17237499999999487</c:v>
                      </c:pt>
                      <c:pt idx="1380">
                        <c:v>0.17249999999999485</c:v>
                      </c:pt>
                      <c:pt idx="1381">
                        <c:v>0.17262499999999484</c:v>
                      </c:pt>
                      <c:pt idx="1382">
                        <c:v>0.17274999999999482</c:v>
                      </c:pt>
                      <c:pt idx="1383">
                        <c:v>0.17287499999999481</c:v>
                      </c:pt>
                      <c:pt idx="1384">
                        <c:v>0.1729999999999948</c:v>
                      </c:pt>
                      <c:pt idx="1385">
                        <c:v>0.17312499999999478</c:v>
                      </c:pt>
                      <c:pt idx="1386">
                        <c:v>0.17324999999999477</c:v>
                      </c:pt>
                      <c:pt idx="1387">
                        <c:v>0.17337499999999476</c:v>
                      </c:pt>
                      <c:pt idx="1388">
                        <c:v>0.17349999999999474</c:v>
                      </c:pt>
                      <c:pt idx="1389">
                        <c:v>0.17362499999999473</c:v>
                      </c:pt>
                      <c:pt idx="1390">
                        <c:v>0.17374999999999471</c:v>
                      </c:pt>
                      <c:pt idx="1391">
                        <c:v>0.1738749999999947</c:v>
                      </c:pt>
                      <c:pt idx="1392">
                        <c:v>0.17399999999999469</c:v>
                      </c:pt>
                      <c:pt idx="1393">
                        <c:v>0.17412499999999467</c:v>
                      </c:pt>
                      <c:pt idx="1394">
                        <c:v>0.17424999999999466</c:v>
                      </c:pt>
                      <c:pt idx="1395">
                        <c:v>0.17437499999999465</c:v>
                      </c:pt>
                      <c:pt idx="1396">
                        <c:v>0.17449999999999463</c:v>
                      </c:pt>
                      <c:pt idx="1397">
                        <c:v>0.17462499999999462</c:v>
                      </c:pt>
                      <c:pt idx="1398">
                        <c:v>0.1747499999999946</c:v>
                      </c:pt>
                      <c:pt idx="1399">
                        <c:v>0.17487499999999459</c:v>
                      </c:pt>
                      <c:pt idx="1400">
                        <c:v>0.17499999999999458</c:v>
                      </c:pt>
                      <c:pt idx="1401">
                        <c:v>0.17512499999999456</c:v>
                      </c:pt>
                      <c:pt idx="1402">
                        <c:v>0.17524999999999455</c:v>
                      </c:pt>
                      <c:pt idx="1403">
                        <c:v>0.17537499999999454</c:v>
                      </c:pt>
                      <c:pt idx="1404">
                        <c:v>0.17549999999999452</c:v>
                      </c:pt>
                      <c:pt idx="1405">
                        <c:v>0.17562499999999451</c:v>
                      </c:pt>
                      <c:pt idx="1406">
                        <c:v>0.17574999999999449</c:v>
                      </c:pt>
                      <c:pt idx="1407">
                        <c:v>0.17587499999999448</c:v>
                      </c:pt>
                      <c:pt idx="1408">
                        <c:v>0.17599999999999447</c:v>
                      </c:pt>
                      <c:pt idx="1409">
                        <c:v>0.17612499999999445</c:v>
                      </c:pt>
                      <c:pt idx="1410">
                        <c:v>0.17624999999999444</c:v>
                      </c:pt>
                      <c:pt idx="1411">
                        <c:v>0.17637499999999443</c:v>
                      </c:pt>
                      <c:pt idx="1412">
                        <c:v>0.17649999999999441</c:v>
                      </c:pt>
                      <c:pt idx="1413">
                        <c:v>0.1766249999999944</c:v>
                      </c:pt>
                      <c:pt idx="1414">
                        <c:v>0.17674999999999438</c:v>
                      </c:pt>
                      <c:pt idx="1415">
                        <c:v>0.17687499999999437</c:v>
                      </c:pt>
                      <c:pt idx="1416">
                        <c:v>0.17699999999999436</c:v>
                      </c:pt>
                      <c:pt idx="1417">
                        <c:v>0.17712499999999434</c:v>
                      </c:pt>
                      <c:pt idx="1418">
                        <c:v>0.17724999999999433</c:v>
                      </c:pt>
                      <c:pt idx="1419">
                        <c:v>0.17737499999999431</c:v>
                      </c:pt>
                      <c:pt idx="1420">
                        <c:v>0.1774999999999943</c:v>
                      </c:pt>
                      <c:pt idx="1421">
                        <c:v>0.17762499999999429</c:v>
                      </c:pt>
                      <c:pt idx="1422">
                        <c:v>0.17774999999999427</c:v>
                      </c:pt>
                      <c:pt idx="1423">
                        <c:v>0.17787499999999426</c:v>
                      </c:pt>
                      <c:pt idx="1424">
                        <c:v>0.17799999999999425</c:v>
                      </c:pt>
                      <c:pt idx="1425">
                        <c:v>0.17812499999999423</c:v>
                      </c:pt>
                      <c:pt idx="1426">
                        <c:v>0.17824999999999422</c:v>
                      </c:pt>
                      <c:pt idx="1427">
                        <c:v>0.1783749999999942</c:v>
                      </c:pt>
                      <c:pt idx="1428">
                        <c:v>0.17849999999999419</c:v>
                      </c:pt>
                      <c:pt idx="1429">
                        <c:v>0.17862499999999418</c:v>
                      </c:pt>
                      <c:pt idx="1430">
                        <c:v>0.17874999999999416</c:v>
                      </c:pt>
                      <c:pt idx="1431">
                        <c:v>0.17887499999999415</c:v>
                      </c:pt>
                      <c:pt idx="1432">
                        <c:v>0.17899999999999414</c:v>
                      </c:pt>
                      <c:pt idx="1433">
                        <c:v>0.17912499999999412</c:v>
                      </c:pt>
                      <c:pt idx="1434">
                        <c:v>0.17924999999999411</c:v>
                      </c:pt>
                      <c:pt idx="1435">
                        <c:v>0.17937499999999409</c:v>
                      </c:pt>
                      <c:pt idx="1436">
                        <c:v>0.17949999999999408</c:v>
                      </c:pt>
                      <c:pt idx="1437">
                        <c:v>0.17962499999999407</c:v>
                      </c:pt>
                      <c:pt idx="1438">
                        <c:v>0.17974999999999405</c:v>
                      </c:pt>
                      <c:pt idx="1439">
                        <c:v>0.17987499999999404</c:v>
                      </c:pt>
                      <c:pt idx="1440">
                        <c:v>0.17999999999999403</c:v>
                      </c:pt>
                      <c:pt idx="1441">
                        <c:v>0.18012499999999401</c:v>
                      </c:pt>
                      <c:pt idx="1442">
                        <c:v>0.180249999999994</c:v>
                      </c:pt>
                      <c:pt idx="1443">
                        <c:v>0.18037499999999398</c:v>
                      </c:pt>
                      <c:pt idx="1444">
                        <c:v>0.18049999999999397</c:v>
                      </c:pt>
                      <c:pt idx="1445">
                        <c:v>0.18062499999999396</c:v>
                      </c:pt>
                      <c:pt idx="1446">
                        <c:v>0.18074999999999394</c:v>
                      </c:pt>
                      <c:pt idx="1447">
                        <c:v>0.18087499999999393</c:v>
                      </c:pt>
                      <c:pt idx="1448">
                        <c:v>0.18099999999999392</c:v>
                      </c:pt>
                      <c:pt idx="1449">
                        <c:v>0.1811249999999939</c:v>
                      </c:pt>
                      <c:pt idx="1450">
                        <c:v>0.18124999999999389</c:v>
                      </c:pt>
                      <c:pt idx="1451">
                        <c:v>0.18137499999999387</c:v>
                      </c:pt>
                      <c:pt idx="1452">
                        <c:v>0.18149999999999386</c:v>
                      </c:pt>
                      <c:pt idx="1453">
                        <c:v>0.18162499999999385</c:v>
                      </c:pt>
                      <c:pt idx="1454">
                        <c:v>0.18174999999999383</c:v>
                      </c:pt>
                      <c:pt idx="1455">
                        <c:v>0.18187499999999382</c:v>
                      </c:pt>
                      <c:pt idx="1456">
                        <c:v>0.18199999999999381</c:v>
                      </c:pt>
                      <c:pt idx="1457">
                        <c:v>0.18212499999999379</c:v>
                      </c:pt>
                      <c:pt idx="1458">
                        <c:v>0.18224999999999378</c:v>
                      </c:pt>
                      <c:pt idx="1459">
                        <c:v>0.18237499999999376</c:v>
                      </c:pt>
                      <c:pt idx="1460">
                        <c:v>0.18249999999999375</c:v>
                      </c:pt>
                      <c:pt idx="1461">
                        <c:v>0.18262499999999374</c:v>
                      </c:pt>
                      <c:pt idx="1462">
                        <c:v>0.18274999999999372</c:v>
                      </c:pt>
                      <c:pt idx="1463">
                        <c:v>0.18287499999999371</c:v>
                      </c:pt>
                      <c:pt idx="1464">
                        <c:v>0.1829999999999937</c:v>
                      </c:pt>
                      <c:pt idx="1465">
                        <c:v>0.18312499999999368</c:v>
                      </c:pt>
                      <c:pt idx="1466">
                        <c:v>0.18324999999999367</c:v>
                      </c:pt>
                      <c:pt idx="1467">
                        <c:v>0.18337499999999365</c:v>
                      </c:pt>
                      <c:pt idx="1468">
                        <c:v>0.18349999999999364</c:v>
                      </c:pt>
                      <c:pt idx="1469">
                        <c:v>0.18362499999999363</c:v>
                      </c:pt>
                      <c:pt idx="1470">
                        <c:v>0.18374999999999361</c:v>
                      </c:pt>
                      <c:pt idx="1471">
                        <c:v>0.1838749999999936</c:v>
                      </c:pt>
                      <c:pt idx="1472">
                        <c:v>0.18399999999999359</c:v>
                      </c:pt>
                      <c:pt idx="1473">
                        <c:v>0.18412499999999357</c:v>
                      </c:pt>
                      <c:pt idx="1474">
                        <c:v>0.18424999999999356</c:v>
                      </c:pt>
                      <c:pt idx="1475">
                        <c:v>0.18437499999999354</c:v>
                      </c:pt>
                      <c:pt idx="1476">
                        <c:v>0.18449999999999353</c:v>
                      </c:pt>
                      <c:pt idx="1477">
                        <c:v>0.18462499999999352</c:v>
                      </c:pt>
                      <c:pt idx="1478">
                        <c:v>0.1847499999999935</c:v>
                      </c:pt>
                      <c:pt idx="1479">
                        <c:v>0.18487499999999349</c:v>
                      </c:pt>
                      <c:pt idx="1480">
                        <c:v>0.18499999999999348</c:v>
                      </c:pt>
                      <c:pt idx="1481">
                        <c:v>0.18512499999999346</c:v>
                      </c:pt>
                      <c:pt idx="1482">
                        <c:v>0.18524999999999345</c:v>
                      </c:pt>
                      <c:pt idx="1483">
                        <c:v>0.18537499999999343</c:v>
                      </c:pt>
                      <c:pt idx="1484">
                        <c:v>0.18549999999999342</c:v>
                      </c:pt>
                      <c:pt idx="1485">
                        <c:v>0.18562499999999341</c:v>
                      </c:pt>
                      <c:pt idx="1486">
                        <c:v>0.18574999999999339</c:v>
                      </c:pt>
                      <c:pt idx="1487">
                        <c:v>0.18587499999999338</c:v>
                      </c:pt>
                      <c:pt idx="1488">
                        <c:v>0.18599999999999337</c:v>
                      </c:pt>
                      <c:pt idx="1489">
                        <c:v>0.18612499999999335</c:v>
                      </c:pt>
                      <c:pt idx="1490">
                        <c:v>0.18624999999999334</c:v>
                      </c:pt>
                      <c:pt idx="1491">
                        <c:v>0.18637499999999332</c:v>
                      </c:pt>
                      <c:pt idx="1492">
                        <c:v>0.18649999999999331</c:v>
                      </c:pt>
                      <c:pt idx="1493">
                        <c:v>0.1866249999999933</c:v>
                      </c:pt>
                      <c:pt idx="1494">
                        <c:v>0.18674999999999328</c:v>
                      </c:pt>
                      <c:pt idx="1495">
                        <c:v>0.18687499999999327</c:v>
                      </c:pt>
                      <c:pt idx="1496">
                        <c:v>0.18699999999999325</c:v>
                      </c:pt>
                      <c:pt idx="1497">
                        <c:v>0.18712499999999324</c:v>
                      </c:pt>
                      <c:pt idx="1498">
                        <c:v>0.18724999999999323</c:v>
                      </c:pt>
                      <c:pt idx="1499">
                        <c:v>0.18737499999999321</c:v>
                      </c:pt>
                      <c:pt idx="1500">
                        <c:v>0.1874999999999932</c:v>
                      </c:pt>
                      <c:pt idx="1501">
                        <c:v>0.18762499999999319</c:v>
                      </c:pt>
                      <c:pt idx="1502">
                        <c:v>0.18774999999999317</c:v>
                      </c:pt>
                      <c:pt idx="1503">
                        <c:v>0.18787499999999316</c:v>
                      </c:pt>
                      <c:pt idx="1504">
                        <c:v>0.18799999999999314</c:v>
                      </c:pt>
                      <c:pt idx="1505">
                        <c:v>0.18812499999999313</c:v>
                      </c:pt>
                      <c:pt idx="1506">
                        <c:v>0.18824999999999312</c:v>
                      </c:pt>
                      <c:pt idx="1507">
                        <c:v>0.1883749999999931</c:v>
                      </c:pt>
                      <c:pt idx="1508">
                        <c:v>0.18849999999999309</c:v>
                      </c:pt>
                      <c:pt idx="1509">
                        <c:v>0.18862499999999308</c:v>
                      </c:pt>
                      <c:pt idx="1510">
                        <c:v>0.18874999999999306</c:v>
                      </c:pt>
                      <c:pt idx="1511">
                        <c:v>0.18887499999999305</c:v>
                      </c:pt>
                      <c:pt idx="1512">
                        <c:v>0.18899999999999303</c:v>
                      </c:pt>
                      <c:pt idx="1513">
                        <c:v>0.18912499999999302</c:v>
                      </c:pt>
                      <c:pt idx="1514">
                        <c:v>0.18924999999999301</c:v>
                      </c:pt>
                      <c:pt idx="1515">
                        <c:v>0.18937499999999299</c:v>
                      </c:pt>
                      <c:pt idx="1516">
                        <c:v>0.18949999999999298</c:v>
                      </c:pt>
                      <c:pt idx="1517">
                        <c:v>0.18962499999999297</c:v>
                      </c:pt>
                      <c:pt idx="1518">
                        <c:v>0.18974999999999295</c:v>
                      </c:pt>
                      <c:pt idx="1519">
                        <c:v>0.18987499999999294</c:v>
                      </c:pt>
                      <c:pt idx="1520">
                        <c:v>0.18999999999999292</c:v>
                      </c:pt>
                      <c:pt idx="1521">
                        <c:v>0.19012499999999291</c:v>
                      </c:pt>
                      <c:pt idx="1522">
                        <c:v>0.1902499999999929</c:v>
                      </c:pt>
                      <c:pt idx="1523">
                        <c:v>0.19037499999999288</c:v>
                      </c:pt>
                      <c:pt idx="1524">
                        <c:v>0.19049999999999287</c:v>
                      </c:pt>
                      <c:pt idx="1525">
                        <c:v>0.19062499999999286</c:v>
                      </c:pt>
                      <c:pt idx="1526">
                        <c:v>0.19074999999999284</c:v>
                      </c:pt>
                      <c:pt idx="1527">
                        <c:v>0.19087499999999283</c:v>
                      </c:pt>
                      <c:pt idx="1528">
                        <c:v>0.19099999999999281</c:v>
                      </c:pt>
                      <c:pt idx="1529">
                        <c:v>0.1911249999999928</c:v>
                      </c:pt>
                      <c:pt idx="1530">
                        <c:v>0.19124999999999279</c:v>
                      </c:pt>
                      <c:pt idx="1531">
                        <c:v>0.19137499999999277</c:v>
                      </c:pt>
                      <c:pt idx="1532">
                        <c:v>0.19149999999999276</c:v>
                      </c:pt>
                      <c:pt idx="1533">
                        <c:v>0.19162499999999275</c:v>
                      </c:pt>
                      <c:pt idx="1534">
                        <c:v>0.19174999999999273</c:v>
                      </c:pt>
                      <c:pt idx="1535">
                        <c:v>0.19187499999999272</c:v>
                      </c:pt>
                      <c:pt idx="1536">
                        <c:v>0.1919999999999927</c:v>
                      </c:pt>
                      <c:pt idx="1537">
                        <c:v>0.19212499999999269</c:v>
                      </c:pt>
                      <c:pt idx="1538">
                        <c:v>0.19224999999999268</c:v>
                      </c:pt>
                      <c:pt idx="1539">
                        <c:v>0.19237499999999266</c:v>
                      </c:pt>
                      <c:pt idx="1540">
                        <c:v>0.19249999999999265</c:v>
                      </c:pt>
                      <c:pt idx="1541">
                        <c:v>0.19262499999999264</c:v>
                      </c:pt>
                      <c:pt idx="1542">
                        <c:v>0.19274999999999262</c:v>
                      </c:pt>
                      <c:pt idx="1543">
                        <c:v>0.19287499999999261</c:v>
                      </c:pt>
                      <c:pt idx="1544">
                        <c:v>0.19299999999999259</c:v>
                      </c:pt>
                      <c:pt idx="1545">
                        <c:v>0.19312499999999258</c:v>
                      </c:pt>
                      <c:pt idx="1546">
                        <c:v>0.19324999999999257</c:v>
                      </c:pt>
                      <c:pt idx="1547">
                        <c:v>0.19337499999999255</c:v>
                      </c:pt>
                      <c:pt idx="1548">
                        <c:v>0.19349999999999254</c:v>
                      </c:pt>
                      <c:pt idx="1549">
                        <c:v>0.19362499999999253</c:v>
                      </c:pt>
                      <c:pt idx="1550">
                        <c:v>0.19374999999999251</c:v>
                      </c:pt>
                      <c:pt idx="1551">
                        <c:v>0.1938749999999925</c:v>
                      </c:pt>
                      <c:pt idx="1552">
                        <c:v>0.19399999999999248</c:v>
                      </c:pt>
                      <c:pt idx="1553">
                        <c:v>0.19412499999999247</c:v>
                      </c:pt>
                      <c:pt idx="1554">
                        <c:v>0.19424999999999246</c:v>
                      </c:pt>
                      <c:pt idx="1555">
                        <c:v>0.19437499999999244</c:v>
                      </c:pt>
                      <c:pt idx="1556">
                        <c:v>0.19449999999999243</c:v>
                      </c:pt>
                      <c:pt idx="1557">
                        <c:v>0.19462499999999242</c:v>
                      </c:pt>
                      <c:pt idx="1558">
                        <c:v>0.1947499999999924</c:v>
                      </c:pt>
                      <c:pt idx="1559">
                        <c:v>0.19487499999999239</c:v>
                      </c:pt>
                      <c:pt idx="1560">
                        <c:v>0.19499999999999237</c:v>
                      </c:pt>
                      <c:pt idx="1561">
                        <c:v>0.19512499999999236</c:v>
                      </c:pt>
                      <c:pt idx="1562">
                        <c:v>0.19524999999999235</c:v>
                      </c:pt>
                      <c:pt idx="1563">
                        <c:v>0.19537499999999233</c:v>
                      </c:pt>
                      <c:pt idx="1564">
                        <c:v>0.19549999999999232</c:v>
                      </c:pt>
                      <c:pt idx="1565">
                        <c:v>0.19562499999999231</c:v>
                      </c:pt>
                      <c:pt idx="1566">
                        <c:v>0.19574999999999229</c:v>
                      </c:pt>
                      <c:pt idx="1567">
                        <c:v>0.19587499999999228</c:v>
                      </c:pt>
                      <c:pt idx="1568">
                        <c:v>0.19599999999999226</c:v>
                      </c:pt>
                      <c:pt idx="1569">
                        <c:v>0.19612499999999225</c:v>
                      </c:pt>
                      <c:pt idx="1570">
                        <c:v>0.19624999999999224</c:v>
                      </c:pt>
                      <c:pt idx="1571">
                        <c:v>0.19637499999999222</c:v>
                      </c:pt>
                      <c:pt idx="1572">
                        <c:v>0.19649999999999221</c:v>
                      </c:pt>
                      <c:pt idx="1573">
                        <c:v>0.19662499999999219</c:v>
                      </c:pt>
                      <c:pt idx="1574">
                        <c:v>0.19674999999999218</c:v>
                      </c:pt>
                      <c:pt idx="1575">
                        <c:v>0.19687499999999217</c:v>
                      </c:pt>
                      <c:pt idx="1576">
                        <c:v>0.19699999999999215</c:v>
                      </c:pt>
                      <c:pt idx="1577">
                        <c:v>0.19712499999999214</c:v>
                      </c:pt>
                      <c:pt idx="1578">
                        <c:v>0.19724999999999213</c:v>
                      </c:pt>
                      <c:pt idx="1579">
                        <c:v>0.19737499999999211</c:v>
                      </c:pt>
                      <c:pt idx="1580">
                        <c:v>0.1974999999999921</c:v>
                      </c:pt>
                      <c:pt idx="1581">
                        <c:v>0.19762499999999208</c:v>
                      </c:pt>
                      <c:pt idx="1582">
                        <c:v>0.19774999999999207</c:v>
                      </c:pt>
                      <c:pt idx="1583">
                        <c:v>0.19787499999999206</c:v>
                      </c:pt>
                      <c:pt idx="1584">
                        <c:v>0.19799999999999204</c:v>
                      </c:pt>
                      <c:pt idx="1585">
                        <c:v>0.19812499999999203</c:v>
                      </c:pt>
                      <c:pt idx="1586">
                        <c:v>0.19824999999999202</c:v>
                      </c:pt>
                      <c:pt idx="1587">
                        <c:v>0.198374999999992</c:v>
                      </c:pt>
                      <c:pt idx="1588">
                        <c:v>0.19849999999999199</c:v>
                      </c:pt>
                      <c:pt idx="1589">
                        <c:v>0.19862499999999197</c:v>
                      </c:pt>
                      <c:pt idx="1590">
                        <c:v>0.19874999999999196</c:v>
                      </c:pt>
                      <c:pt idx="1591">
                        <c:v>0.19887499999999195</c:v>
                      </c:pt>
                      <c:pt idx="1592">
                        <c:v>0.19899999999999193</c:v>
                      </c:pt>
                      <c:pt idx="1593">
                        <c:v>0.19912499999999192</c:v>
                      </c:pt>
                      <c:pt idx="1594">
                        <c:v>0.19924999999999191</c:v>
                      </c:pt>
                      <c:pt idx="1595">
                        <c:v>0.19937499999999189</c:v>
                      </c:pt>
                      <c:pt idx="1596">
                        <c:v>0.19949999999999188</c:v>
                      </c:pt>
                      <c:pt idx="1597">
                        <c:v>0.19962499999999186</c:v>
                      </c:pt>
                      <c:pt idx="1598">
                        <c:v>0.19974999999999185</c:v>
                      </c:pt>
                      <c:pt idx="1599">
                        <c:v>0.19987499999999184</c:v>
                      </c:pt>
                      <c:pt idx="1600">
                        <c:v>0.19999999999999182</c:v>
                      </c:pt>
                      <c:pt idx="1601">
                        <c:v>0.20012499999999181</c:v>
                      </c:pt>
                      <c:pt idx="1602">
                        <c:v>0.2002499999999918</c:v>
                      </c:pt>
                      <c:pt idx="1603">
                        <c:v>0.20037499999999178</c:v>
                      </c:pt>
                      <c:pt idx="1604">
                        <c:v>0.20049999999999177</c:v>
                      </c:pt>
                      <c:pt idx="1605">
                        <c:v>0.20062499999999175</c:v>
                      </c:pt>
                      <c:pt idx="1606">
                        <c:v>0.20074999999999174</c:v>
                      </c:pt>
                      <c:pt idx="1607">
                        <c:v>0.20087499999999173</c:v>
                      </c:pt>
                      <c:pt idx="1608">
                        <c:v>0.20099999999999171</c:v>
                      </c:pt>
                      <c:pt idx="1609">
                        <c:v>0.2011249999999917</c:v>
                      </c:pt>
                      <c:pt idx="1610">
                        <c:v>0.20124999999999169</c:v>
                      </c:pt>
                      <c:pt idx="1611">
                        <c:v>0.20137499999999167</c:v>
                      </c:pt>
                      <c:pt idx="1612">
                        <c:v>0.20149999999999166</c:v>
                      </c:pt>
                      <c:pt idx="1613">
                        <c:v>0.20162499999999164</c:v>
                      </c:pt>
                      <c:pt idx="1614">
                        <c:v>0.20174999999999163</c:v>
                      </c:pt>
                      <c:pt idx="1615">
                        <c:v>0.20187499999999162</c:v>
                      </c:pt>
                      <c:pt idx="1616">
                        <c:v>0.2019999999999916</c:v>
                      </c:pt>
                      <c:pt idx="1617">
                        <c:v>0.20212499999999159</c:v>
                      </c:pt>
                      <c:pt idx="1618">
                        <c:v>0.20224999999999158</c:v>
                      </c:pt>
                      <c:pt idx="1619">
                        <c:v>0.20237499999999156</c:v>
                      </c:pt>
                      <c:pt idx="1620">
                        <c:v>0.20249999999999155</c:v>
                      </c:pt>
                      <c:pt idx="1621">
                        <c:v>0.20262499999999153</c:v>
                      </c:pt>
                      <c:pt idx="1622">
                        <c:v>0.20274999999999152</c:v>
                      </c:pt>
                      <c:pt idx="1623">
                        <c:v>0.20287499999999151</c:v>
                      </c:pt>
                      <c:pt idx="1624">
                        <c:v>0.20299999999999149</c:v>
                      </c:pt>
                      <c:pt idx="1625">
                        <c:v>0.20312499999999148</c:v>
                      </c:pt>
                      <c:pt idx="1626">
                        <c:v>0.20324999999999147</c:v>
                      </c:pt>
                      <c:pt idx="1627">
                        <c:v>0.20337499999999145</c:v>
                      </c:pt>
                      <c:pt idx="1628">
                        <c:v>0.20349999999999144</c:v>
                      </c:pt>
                      <c:pt idx="1629">
                        <c:v>0.20362499999999142</c:v>
                      </c:pt>
                      <c:pt idx="1630">
                        <c:v>0.20374999999999141</c:v>
                      </c:pt>
                      <c:pt idx="1631">
                        <c:v>0.2038749999999914</c:v>
                      </c:pt>
                      <c:pt idx="1632">
                        <c:v>0.20399999999999138</c:v>
                      </c:pt>
                      <c:pt idx="1633">
                        <c:v>0.20412499999999137</c:v>
                      </c:pt>
                      <c:pt idx="1634">
                        <c:v>0.20424999999999136</c:v>
                      </c:pt>
                      <c:pt idx="1635">
                        <c:v>0.20437499999999134</c:v>
                      </c:pt>
                      <c:pt idx="1636">
                        <c:v>0.20449999999999133</c:v>
                      </c:pt>
                      <c:pt idx="1637">
                        <c:v>0.20462499999999131</c:v>
                      </c:pt>
                      <c:pt idx="1638">
                        <c:v>0.2047499999999913</c:v>
                      </c:pt>
                      <c:pt idx="1639">
                        <c:v>0.20487499999999129</c:v>
                      </c:pt>
                      <c:pt idx="1640">
                        <c:v>0.20499999999999127</c:v>
                      </c:pt>
                      <c:pt idx="1641">
                        <c:v>0.20512499999999126</c:v>
                      </c:pt>
                      <c:pt idx="1642">
                        <c:v>0.20524999999999125</c:v>
                      </c:pt>
                      <c:pt idx="1643">
                        <c:v>0.20537499999999123</c:v>
                      </c:pt>
                      <c:pt idx="1644">
                        <c:v>0.20549999999999122</c:v>
                      </c:pt>
                      <c:pt idx="1645">
                        <c:v>0.2056249999999912</c:v>
                      </c:pt>
                      <c:pt idx="1646">
                        <c:v>0.20574999999999119</c:v>
                      </c:pt>
                      <c:pt idx="1647">
                        <c:v>0.20587499999999118</c:v>
                      </c:pt>
                      <c:pt idx="1648">
                        <c:v>0.20599999999999116</c:v>
                      </c:pt>
                      <c:pt idx="1649">
                        <c:v>0.20612499999999115</c:v>
                      </c:pt>
                      <c:pt idx="1650">
                        <c:v>0.20624999999999113</c:v>
                      </c:pt>
                      <c:pt idx="1651">
                        <c:v>0.20637499999999112</c:v>
                      </c:pt>
                      <c:pt idx="1652">
                        <c:v>0.20649999999999111</c:v>
                      </c:pt>
                      <c:pt idx="1653">
                        <c:v>0.20662499999999109</c:v>
                      </c:pt>
                      <c:pt idx="1654">
                        <c:v>0.20674999999999108</c:v>
                      </c:pt>
                      <c:pt idx="1655">
                        <c:v>0.20687499999999107</c:v>
                      </c:pt>
                      <c:pt idx="1656">
                        <c:v>0.20699999999999105</c:v>
                      </c:pt>
                      <c:pt idx="1657">
                        <c:v>0.20712499999999104</c:v>
                      </c:pt>
                      <c:pt idx="1658">
                        <c:v>0.20724999999999102</c:v>
                      </c:pt>
                      <c:pt idx="1659">
                        <c:v>0.20737499999999101</c:v>
                      </c:pt>
                      <c:pt idx="1660">
                        <c:v>0.207499999999991</c:v>
                      </c:pt>
                      <c:pt idx="1661">
                        <c:v>0.20762499999999098</c:v>
                      </c:pt>
                      <c:pt idx="1662">
                        <c:v>0.20774999999999097</c:v>
                      </c:pt>
                      <c:pt idx="1663">
                        <c:v>0.20787499999999096</c:v>
                      </c:pt>
                      <c:pt idx="1664">
                        <c:v>0.20799999999999094</c:v>
                      </c:pt>
                      <c:pt idx="1665">
                        <c:v>0.20812499999999093</c:v>
                      </c:pt>
                      <c:pt idx="1666">
                        <c:v>0.20824999999999091</c:v>
                      </c:pt>
                      <c:pt idx="1667">
                        <c:v>0.2083749999999909</c:v>
                      </c:pt>
                      <c:pt idx="1668">
                        <c:v>0.20849999999999089</c:v>
                      </c:pt>
                      <c:pt idx="1669">
                        <c:v>0.20862499999999087</c:v>
                      </c:pt>
                      <c:pt idx="1670">
                        <c:v>0.20874999999999086</c:v>
                      </c:pt>
                      <c:pt idx="1671">
                        <c:v>0.20887499999999085</c:v>
                      </c:pt>
                      <c:pt idx="1672">
                        <c:v>0.20899999999999083</c:v>
                      </c:pt>
                      <c:pt idx="1673">
                        <c:v>0.20912499999999082</c:v>
                      </c:pt>
                      <c:pt idx="1674">
                        <c:v>0.2092499999999908</c:v>
                      </c:pt>
                      <c:pt idx="1675">
                        <c:v>0.20937499999999079</c:v>
                      </c:pt>
                      <c:pt idx="1676">
                        <c:v>0.20949999999999078</c:v>
                      </c:pt>
                      <c:pt idx="1677">
                        <c:v>0.20962499999999076</c:v>
                      </c:pt>
                      <c:pt idx="1678">
                        <c:v>0.20974999999999075</c:v>
                      </c:pt>
                      <c:pt idx="1679">
                        <c:v>0.20987499999999074</c:v>
                      </c:pt>
                      <c:pt idx="1680">
                        <c:v>0.20999999999999072</c:v>
                      </c:pt>
                      <c:pt idx="1681">
                        <c:v>0.21012499999999071</c:v>
                      </c:pt>
                      <c:pt idx="1682">
                        <c:v>0.21024999999999069</c:v>
                      </c:pt>
                      <c:pt idx="1683">
                        <c:v>0.21037499999999068</c:v>
                      </c:pt>
                      <c:pt idx="1684">
                        <c:v>0.21049999999999067</c:v>
                      </c:pt>
                      <c:pt idx="1685">
                        <c:v>0.21062499999999065</c:v>
                      </c:pt>
                      <c:pt idx="1686">
                        <c:v>0.21074999999999064</c:v>
                      </c:pt>
                      <c:pt idx="1687">
                        <c:v>0.21087499999999063</c:v>
                      </c:pt>
                      <c:pt idx="1688">
                        <c:v>0.21099999999999061</c:v>
                      </c:pt>
                      <c:pt idx="1689">
                        <c:v>0.2111249999999906</c:v>
                      </c:pt>
                      <c:pt idx="1690">
                        <c:v>0.21124999999999058</c:v>
                      </c:pt>
                      <c:pt idx="1691">
                        <c:v>0.21137499999999057</c:v>
                      </c:pt>
                      <c:pt idx="1692">
                        <c:v>0.21149999999999056</c:v>
                      </c:pt>
                      <c:pt idx="1693">
                        <c:v>0.21162499999999054</c:v>
                      </c:pt>
                      <c:pt idx="1694">
                        <c:v>0.21174999999999053</c:v>
                      </c:pt>
                      <c:pt idx="1695">
                        <c:v>0.21187499999999052</c:v>
                      </c:pt>
                      <c:pt idx="1696">
                        <c:v>0.2119999999999905</c:v>
                      </c:pt>
                      <c:pt idx="1697">
                        <c:v>0.21212499999999049</c:v>
                      </c:pt>
                      <c:pt idx="1698">
                        <c:v>0.21224999999999047</c:v>
                      </c:pt>
                      <c:pt idx="1699">
                        <c:v>0.21237499999999046</c:v>
                      </c:pt>
                      <c:pt idx="1700">
                        <c:v>0.21249999999999045</c:v>
                      </c:pt>
                      <c:pt idx="1701">
                        <c:v>0.21262499999999043</c:v>
                      </c:pt>
                      <c:pt idx="1702">
                        <c:v>0.21274999999999042</c:v>
                      </c:pt>
                      <c:pt idx="1703">
                        <c:v>0.21287499999999041</c:v>
                      </c:pt>
                      <c:pt idx="1704">
                        <c:v>0.21299999999999039</c:v>
                      </c:pt>
                      <c:pt idx="1705">
                        <c:v>0.21312499999999038</c:v>
                      </c:pt>
                      <c:pt idx="1706">
                        <c:v>0.21324999999999036</c:v>
                      </c:pt>
                      <c:pt idx="1707">
                        <c:v>0.21337499999999035</c:v>
                      </c:pt>
                      <c:pt idx="1708">
                        <c:v>0.21349999999999034</c:v>
                      </c:pt>
                      <c:pt idx="1709">
                        <c:v>0.21362499999999032</c:v>
                      </c:pt>
                      <c:pt idx="1710">
                        <c:v>0.21374999999999031</c:v>
                      </c:pt>
                      <c:pt idx="1711">
                        <c:v>0.2138749999999903</c:v>
                      </c:pt>
                      <c:pt idx="1712">
                        <c:v>0.21399999999999028</c:v>
                      </c:pt>
                      <c:pt idx="1713">
                        <c:v>0.21412499999999027</c:v>
                      </c:pt>
                      <c:pt idx="1714">
                        <c:v>0.21424999999999025</c:v>
                      </c:pt>
                      <c:pt idx="1715">
                        <c:v>0.21437499999999024</c:v>
                      </c:pt>
                      <c:pt idx="1716">
                        <c:v>0.21449999999999023</c:v>
                      </c:pt>
                      <c:pt idx="1717">
                        <c:v>0.21462499999999021</c:v>
                      </c:pt>
                      <c:pt idx="1718">
                        <c:v>0.2147499999999902</c:v>
                      </c:pt>
                      <c:pt idx="1719">
                        <c:v>0.21487499999999018</c:v>
                      </c:pt>
                      <c:pt idx="1720">
                        <c:v>0.21499999999999017</c:v>
                      </c:pt>
                      <c:pt idx="1721">
                        <c:v>0.21512499999999016</c:v>
                      </c:pt>
                      <c:pt idx="1722">
                        <c:v>0.21524999999999014</c:v>
                      </c:pt>
                      <c:pt idx="1723">
                        <c:v>0.21537499999999013</c:v>
                      </c:pt>
                      <c:pt idx="1724">
                        <c:v>0.21549999999999012</c:v>
                      </c:pt>
                      <c:pt idx="1725">
                        <c:v>0.2156249999999901</c:v>
                      </c:pt>
                      <c:pt idx="1726">
                        <c:v>0.21574999999999009</c:v>
                      </c:pt>
                      <c:pt idx="1727">
                        <c:v>0.21587499999999007</c:v>
                      </c:pt>
                      <c:pt idx="1728">
                        <c:v>0.21599999999999006</c:v>
                      </c:pt>
                      <c:pt idx="1729">
                        <c:v>0.21612499999999005</c:v>
                      </c:pt>
                      <c:pt idx="1730">
                        <c:v>0.21624999999999003</c:v>
                      </c:pt>
                      <c:pt idx="1731">
                        <c:v>0.21637499999999002</c:v>
                      </c:pt>
                      <c:pt idx="1732">
                        <c:v>0.21649999999999001</c:v>
                      </c:pt>
                      <c:pt idx="1733">
                        <c:v>0.21662499999998999</c:v>
                      </c:pt>
                      <c:pt idx="1734">
                        <c:v>0.21674999999998998</c:v>
                      </c:pt>
                      <c:pt idx="1735">
                        <c:v>0.21687499999998996</c:v>
                      </c:pt>
                      <c:pt idx="1736">
                        <c:v>0.21699999999998995</c:v>
                      </c:pt>
                      <c:pt idx="1737">
                        <c:v>0.21712499999998994</c:v>
                      </c:pt>
                      <c:pt idx="1738">
                        <c:v>0.21724999999998992</c:v>
                      </c:pt>
                      <c:pt idx="1739">
                        <c:v>0.21737499999998991</c:v>
                      </c:pt>
                      <c:pt idx="1740">
                        <c:v>0.2174999999999899</c:v>
                      </c:pt>
                      <c:pt idx="1741">
                        <c:v>0.21762499999998988</c:v>
                      </c:pt>
                      <c:pt idx="1742">
                        <c:v>0.21774999999998987</c:v>
                      </c:pt>
                      <c:pt idx="1743">
                        <c:v>0.21787499999998985</c:v>
                      </c:pt>
                      <c:pt idx="1744">
                        <c:v>0.21799999999998984</c:v>
                      </c:pt>
                      <c:pt idx="1745">
                        <c:v>0.21812499999998983</c:v>
                      </c:pt>
                      <c:pt idx="1746">
                        <c:v>0.21824999999998981</c:v>
                      </c:pt>
                      <c:pt idx="1747">
                        <c:v>0.2183749999999898</c:v>
                      </c:pt>
                      <c:pt idx="1748">
                        <c:v>0.21849999999998979</c:v>
                      </c:pt>
                      <c:pt idx="1749">
                        <c:v>0.21862499999998977</c:v>
                      </c:pt>
                      <c:pt idx="1750">
                        <c:v>0.21874999999998976</c:v>
                      </c:pt>
                      <c:pt idx="1751">
                        <c:v>0.21887499999998974</c:v>
                      </c:pt>
                      <c:pt idx="1752">
                        <c:v>0.21899999999998973</c:v>
                      </c:pt>
                      <c:pt idx="1753">
                        <c:v>0.21912499999998972</c:v>
                      </c:pt>
                      <c:pt idx="1754">
                        <c:v>0.2192499999999897</c:v>
                      </c:pt>
                      <c:pt idx="1755">
                        <c:v>0.21937499999998969</c:v>
                      </c:pt>
                      <c:pt idx="1756">
                        <c:v>0.21949999999998968</c:v>
                      </c:pt>
                      <c:pt idx="1757">
                        <c:v>0.21962499999998966</c:v>
                      </c:pt>
                      <c:pt idx="1758">
                        <c:v>0.21974999999998965</c:v>
                      </c:pt>
                      <c:pt idx="1759">
                        <c:v>0.21987499999998963</c:v>
                      </c:pt>
                      <c:pt idx="1760">
                        <c:v>0.21999999999998962</c:v>
                      </c:pt>
                      <c:pt idx="1761">
                        <c:v>0.22012499999998961</c:v>
                      </c:pt>
                      <c:pt idx="1762">
                        <c:v>0.22024999999998959</c:v>
                      </c:pt>
                      <c:pt idx="1763">
                        <c:v>0.22037499999998958</c:v>
                      </c:pt>
                      <c:pt idx="1764">
                        <c:v>0.22049999999998957</c:v>
                      </c:pt>
                      <c:pt idx="1765">
                        <c:v>0.22062499999998955</c:v>
                      </c:pt>
                      <c:pt idx="1766">
                        <c:v>0.22074999999998954</c:v>
                      </c:pt>
                      <c:pt idx="1767">
                        <c:v>0.22087499999998952</c:v>
                      </c:pt>
                      <c:pt idx="1768">
                        <c:v>0.22099999999998951</c:v>
                      </c:pt>
                      <c:pt idx="1769">
                        <c:v>0.2211249999999895</c:v>
                      </c:pt>
                      <c:pt idx="1770">
                        <c:v>0.22124999999998948</c:v>
                      </c:pt>
                      <c:pt idx="1771">
                        <c:v>0.22137499999998947</c:v>
                      </c:pt>
                      <c:pt idx="1772">
                        <c:v>0.22149999999998946</c:v>
                      </c:pt>
                      <c:pt idx="1773">
                        <c:v>0.22162499999998944</c:v>
                      </c:pt>
                      <c:pt idx="1774">
                        <c:v>0.22174999999998943</c:v>
                      </c:pt>
                      <c:pt idx="1775">
                        <c:v>0.22187499999998941</c:v>
                      </c:pt>
                      <c:pt idx="1776">
                        <c:v>0.2219999999999894</c:v>
                      </c:pt>
                      <c:pt idx="1777">
                        <c:v>0.22212499999998939</c:v>
                      </c:pt>
                      <c:pt idx="1778">
                        <c:v>0.22224999999998937</c:v>
                      </c:pt>
                      <c:pt idx="1779">
                        <c:v>0.22237499999998936</c:v>
                      </c:pt>
                      <c:pt idx="1780">
                        <c:v>0.22249999999998935</c:v>
                      </c:pt>
                      <c:pt idx="1781">
                        <c:v>0.22262499999998933</c:v>
                      </c:pt>
                      <c:pt idx="1782">
                        <c:v>0.22274999999998932</c:v>
                      </c:pt>
                      <c:pt idx="1783">
                        <c:v>0.2228749999999893</c:v>
                      </c:pt>
                      <c:pt idx="1784">
                        <c:v>0.22299999999998929</c:v>
                      </c:pt>
                      <c:pt idx="1785">
                        <c:v>0.22312499999998928</c:v>
                      </c:pt>
                      <c:pt idx="1786">
                        <c:v>0.22324999999998926</c:v>
                      </c:pt>
                      <c:pt idx="1787">
                        <c:v>0.22337499999998925</c:v>
                      </c:pt>
                      <c:pt idx="1788">
                        <c:v>0.22349999999998924</c:v>
                      </c:pt>
                      <c:pt idx="1789">
                        <c:v>0.22362499999998922</c:v>
                      </c:pt>
                      <c:pt idx="1790">
                        <c:v>0.22374999999998921</c:v>
                      </c:pt>
                      <c:pt idx="1791">
                        <c:v>0.22387499999998919</c:v>
                      </c:pt>
                      <c:pt idx="1792">
                        <c:v>0.22399999999998918</c:v>
                      </c:pt>
                      <c:pt idx="1793">
                        <c:v>0.22412499999998917</c:v>
                      </c:pt>
                      <c:pt idx="1794">
                        <c:v>0.22424999999998915</c:v>
                      </c:pt>
                      <c:pt idx="1795">
                        <c:v>0.22437499999998914</c:v>
                      </c:pt>
                      <c:pt idx="1796">
                        <c:v>0.22449999999998912</c:v>
                      </c:pt>
                      <c:pt idx="1797">
                        <c:v>0.22462499999998911</c:v>
                      </c:pt>
                      <c:pt idx="1798">
                        <c:v>0.2247499999999891</c:v>
                      </c:pt>
                      <c:pt idx="1799">
                        <c:v>0.22487499999998908</c:v>
                      </c:pt>
                      <c:pt idx="1800">
                        <c:v>0.22499999999998907</c:v>
                      </c:pt>
                      <c:pt idx="1801">
                        <c:v>0.22512499999998906</c:v>
                      </c:pt>
                      <c:pt idx="1802">
                        <c:v>0.22524999999998904</c:v>
                      </c:pt>
                      <c:pt idx="1803">
                        <c:v>0.22537499999998903</c:v>
                      </c:pt>
                      <c:pt idx="1804">
                        <c:v>0.22549999999998901</c:v>
                      </c:pt>
                      <c:pt idx="1805">
                        <c:v>0.225624999999989</c:v>
                      </c:pt>
                      <c:pt idx="1806">
                        <c:v>0.22574999999998899</c:v>
                      </c:pt>
                      <c:pt idx="1807">
                        <c:v>0.22587499999998897</c:v>
                      </c:pt>
                      <c:pt idx="1808">
                        <c:v>0.22599999999998896</c:v>
                      </c:pt>
                      <c:pt idx="1809">
                        <c:v>0.22612499999998895</c:v>
                      </c:pt>
                      <c:pt idx="1810">
                        <c:v>0.22624999999998893</c:v>
                      </c:pt>
                      <c:pt idx="1811">
                        <c:v>0.22637499999998892</c:v>
                      </c:pt>
                      <c:pt idx="1812">
                        <c:v>0.2264999999999889</c:v>
                      </c:pt>
                      <c:pt idx="1813">
                        <c:v>0.22662499999998889</c:v>
                      </c:pt>
                      <c:pt idx="1814">
                        <c:v>0.22674999999998888</c:v>
                      </c:pt>
                      <c:pt idx="1815">
                        <c:v>0.22687499999998886</c:v>
                      </c:pt>
                      <c:pt idx="1816">
                        <c:v>0.22699999999998885</c:v>
                      </c:pt>
                      <c:pt idx="1817">
                        <c:v>0.22712499999998884</c:v>
                      </c:pt>
                      <c:pt idx="1818">
                        <c:v>0.22724999999998882</c:v>
                      </c:pt>
                      <c:pt idx="1819">
                        <c:v>0.22737499999998881</c:v>
                      </c:pt>
                      <c:pt idx="1820">
                        <c:v>0.22749999999998879</c:v>
                      </c:pt>
                      <c:pt idx="1821">
                        <c:v>0.22762499999998878</c:v>
                      </c:pt>
                      <c:pt idx="1822">
                        <c:v>0.22774999999998877</c:v>
                      </c:pt>
                      <c:pt idx="1823">
                        <c:v>0.22787499999998875</c:v>
                      </c:pt>
                      <c:pt idx="1824">
                        <c:v>0.22799999999998874</c:v>
                      </c:pt>
                      <c:pt idx="1825">
                        <c:v>0.22812499999998873</c:v>
                      </c:pt>
                      <c:pt idx="1826">
                        <c:v>0.22824999999998871</c:v>
                      </c:pt>
                      <c:pt idx="1827">
                        <c:v>0.2283749999999887</c:v>
                      </c:pt>
                      <c:pt idx="1828">
                        <c:v>0.22849999999998868</c:v>
                      </c:pt>
                      <c:pt idx="1829">
                        <c:v>0.22862499999998867</c:v>
                      </c:pt>
                      <c:pt idx="1830">
                        <c:v>0.22874999999998866</c:v>
                      </c:pt>
                      <c:pt idx="1831">
                        <c:v>0.22887499999998864</c:v>
                      </c:pt>
                      <c:pt idx="1832">
                        <c:v>0.22899999999998863</c:v>
                      </c:pt>
                      <c:pt idx="1833">
                        <c:v>0.22912499999998862</c:v>
                      </c:pt>
                      <c:pt idx="1834">
                        <c:v>0.2292499999999886</c:v>
                      </c:pt>
                      <c:pt idx="1835">
                        <c:v>0.22937499999998859</c:v>
                      </c:pt>
                      <c:pt idx="1836">
                        <c:v>0.22949999999998857</c:v>
                      </c:pt>
                      <c:pt idx="1837">
                        <c:v>0.22962499999998856</c:v>
                      </c:pt>
                      <c:pt idx="1838">
                        <c:v>0.22974999999998855</c:v>
                      </c:pt>
                      <c:pt idx="1839">
                        <c:v>0.22987499999998853</c:v>
                      </c:pt>
                      <c:pt idx="1840">
                        <c:v>0.22999999999998852</c:v>
                      </c:pt>
                      <c:pt idx="1841">
                        <c:v>0.23012499999998851</c:v>
                      </c:pt>
                      <c:pt idx="1842">
                        <c:v>0.23024999999998849</c:v>
                      </c:pt>
                      <c:pt idx="1843">
                        <c:v>0.23037499999998848</c:v>
                      </c:pt>
                      <c:pt idx="1844">
                        <c:v>0.23049999999998846</c:v>
                      </c:pt>
                      <c:pt idx="1845">
                        <c:v>0.23062499999998845</c:v>
                      </c:pt>
                      <c:pt idx="1846">
                        <c:v>0.23074999999998844</c:v>
                      </c:pt>
                      <c:pt idx="1847">
                        <c:v>0.23087499999998842</c:v>
                      </c:pt>
                      <c:pt idx="1848">
                        <c:v>0.23099999999998841</c:v>
                      </c:pt>
                      <c:pt idx="1849">
                        <c:v>0.2311249999999884</c:v>
                      </c:pt>
                      <c:pt idx="1850">
                        <c:v>0.23124999999998838</c:v>
                      </c:pt>
                      <c:pt idx="1851">
                        <c:v>0.23137499999998837</c:v>
                      </c:pt>
                      <c:pt idx="1852">
                        <c:v>0.23149999999998835</c:v>
                      </c:pt>
                      <c:pt idx="1853">
                        <c:v>0.23162499999998834</c:v>
                      </c:pt>
                      <c:pt idx="1854">
                        <c:v>0.23174999999998833</c:v>
                      </c:pt>
                      <c:pt idx="1855">
                        <c:v>0.23187499999998831</c:v>
                      </c:pt>
                      <c:pt idx="1856">
                        <c:v>0.2319999999999883</c:v>
                      </c:pt>
                      <c:pt idx="1857">
                        <c:v>0.23212499999998829</c:v>
                      </c:pt>
                      <c:pt idx="1858">
                        <c:v>0.23224999999998827</c:v>
                      </c:pt>
                      <c:pt idx="1859">
                        <c:v>0.23237499999998826</c:v>
                      </c:pt>
                      <c:pt idx="1860">
                        <c:v>0.23249999999998824</c:v>
                      </c:pt>
                      <c:pt idx="1861">
                        <c:v>0.23262499999998823</c:v>
                      </c:pt>
                      <c:pt idx="1862">
                        <c:v>0.23274999999998822</c:v>
                      </c:pt>
                      <c:pt idx="1863">
                        <c:v>0.2328749999999882</c:v>
                      </c:pt>
                      <c:pt idx="1864">
                        <c:v>0.23299999999998819</c:v>
                      </c:pt>
                      <c:pt idx="1865">
                        <c:v>0.23312499999998818</c:v>
                      </c:pt>
                      <c:pt idx="1866">
                        <c:v>0.23324999999998816</c:v>
                      </c:pt>
                      <c:pt idx="1867">
                        <c:v>0.23337499999998815</c:v>
                      </c:pt>
                      <c:pt idx="1868">
                        <c:v>0.23349999999998813</c:v>
                      </c:pt>
                      <c:pt idx="1869">
                        <c:v>0.23362499999998812</c:v>
                      </c:pt>
                      <c:pt idx="1870">
                        <c:v>0.23374999999998811</c:v>
                      </c:pt>
                      <c:pt idx="1871">
                        <c:v>0.23387499999998809</c:v>
                      </c:pt>
                      <c:pt idx="1872">
                        <c:v>0.23399999999998808</c:v>
                      </c:pt>
                      <c:pt idx="1873">
                        <c:v>0.23412499999998806</c:v>
                      </c:pt>
                      <c:pt idx="1874">
                        <c:v>0.23424999999998805</c:v>
                      </c:pt>
                      <c:pt idx="1875">
                        <c:v>0.23437499999998804</c:v>
                      </c:pt>
                      <c:pt idx="1876">
                        <c:v>0.23449999999998802</c:v>
                      </c:pt>
                      <c:pt idx="1877">
                        <c:v>0.23462499999998801</c:v>
                      </c:pt>
                      <c:pt idx="1878">
                        <c:v>0.234749999999988</c:v>
                      </c:pt>
                      <c:pt idx="1879">
                        <c:v>0.23487499999998798</c:v>
                      </c:pt>
                      <c:pt idx="1880">
                        <c:v>0.23499999999998797</c:v>
                      </c:pt>
                      <c:pt idx="1881">
                        <c:v>0.23512499999998795</c:v>
                      </c:pt>
                      <c:pt idx="1882">
                        <c:v>0.23524999999998794</c:v>
                      </c:pt>
                      <c:pt idx="1883">
                        <c:v>0.23537499999998793</c:v>
                      </c:pt>
                      <c:pt idx="1884">
                        <c:v>0.23549999999998791</c:v>
                      </c:pt>
                      <c:pt idx="1885">
                        <c:v>0.2356249999999879</c:v>
                      </c:pt>
                      <c:pt idx="1886">
                        <c:v>0.23574999999998789</c:v>
                      </c:pt>
                      <c:pt idx="1887">
                        <c:v>0.23587499999998787</c:v>
                      </c:pt>
                      <c:pt idx="1888">
                        <c:v>0.23599999999998786</c:v>
                      </c:pt>
                      <c:pt idx="1889">
                        <c:v>0.23612499999998784</c:v>
                      </c:pt>
                      <c:pt idx="1890">
                        <c:v>0.23624999999998783</c:v>
                      </c:pt>
                      <c:pt idx="1891">
                        <c:v>0.23637499999998782</c:v>
                      </c:pt>
                      <c:pt idx="1892">
                        <c:v>0.2364999999999878</c:v>
                      </c:pt>
                      <c:pt idx="1893">
                        <c:v>0.23662499999998779</c:v>
                      </c:pt>
                      <c:pt idx="1894">
                        <c:v>0.23674999999998778</c:v>
                      </c:pt>
                      <c:pt idx="1895">
                        <c:v>0.23687499999998776</c:v>
                      </c:pt>
                      <c:pt idx="1896">
                        <c:v>0.23699999999998775</c:v>
                      </c:pt>
                      <c:pt idx="1897">
                        <c:v>0.23712499999998773</c:v>
                      </c:pt>
                      <c:pt idx="1898">
                        <c:v>0.23724999999998772</c:v>
                      </c:pt>
                      <c:pt idx="1899">
                        <c:v>0.23737499999998771</c:v>
                      </c:pt>
                      <c:pt idx="1900">
                        <c:v>0.23749999999998769</c:v>
                      </c:pt>
                      <c:pt idx="1901">
                        <c:v>0.23762499999998768</c:v>
                      </c:pt>
                      <c:pt idx="1902">
                        <c:v>0.23774999999998767</c:v>
                      </c:pt>
                      <c:pt idx="1903">
                        <c:v>0.23787499999998765</c:v>
                      </c:pt>
                      <c:pt idx="1904">
                        <c:v>0.23799999999998764</c:v>
                      </c:pt>
                      <c:pt idx="1905">
                        <c:v>0.23812499999998762</c:v>
                      </c:pt>
                      <c:pt idx="1906">
                        <c:v>0.23824999999998761</c:v>
                      </c:pt>
                      <c:pt idx="1907">
                        <c:v>0.2383749999999876</c:v>
                      </c:pt>
                      <c:pt idx="1908">
                        <c:v>0.23849999999998758</c:v>
                      </c:pt>
                      <c:pt idx="1909">
                        <c:v>0.23862499999998757</c:v>
                      </c:pt>
                      <c:pt idx="1910">
                        <c:v>0.23874999999998756</c:v>
                      </c:pt>
                      <c:pt idx="1911">
                        <c:v>0.23887499999998754</c:v>
                      </c:pt>
                      <c:pt idx="1912">
                        <c:v>0.23899999999998753</c:v>
                      </c:pt>
                      <c:pt idx="1913">
                        <c:v>0.23912499999998751</c:v>
                      </c:pt>
                      <c:pt idx="1914">
                        <c:v>0.2392499999999875</c:v>
                      </c:pt>
                      <c:pt idx="1915">
                        <c:v>0.23937499999998749</c:v>
                      </c:pt>
                      <c:pt idx="1916">
                        <c:v>0.23949999999998747</c:v>
                      </c:pt>
                      <c:pt idx="1917">
                        <c:v>0.23962499999998746</c:v>
                      </c:pt>
                      <c:pt idx="1918">
                        <c:v>0.23974999999998745</c:v>
                      </c:pt>
                      <c:pt idx="1919">
                        <c:v>0.23987499999998743</c:v>
                      </c:pt>
                      <c:pt idx="1920">
                        <c:v>0.23999999999998742</c:v>
                      </c:pt>
                      <c:pt idx="1921">
                        <c:v>0.2401249999999874</c:v>
                      </c:pt>
                      <c:pt idx="1922">
                        <c:v>0.24024999999998739</c:v>
                      </c:pt>
                      <c:pt idx="1923">
                        <c:v>0.24037499999998738</c:v>
                      </c:pt>
                      <c:pt idx="1924">
                        <c:v>0.24049999999998736</c:v>
                      </c:pt>
                      <c:pt idx="1925">
                        <c:v>0.24062499999998735</c:v>
                      </c:pt>
                      <c:pt idx="1926">
                        <c:v>0.24074999999998734</c:v>
                      </c:pt>
                      <c:pt idx="1927">
                        <c:v>0.24087499999998732</c:v>
                      </c:pt>
                      <c:pt idx="1928">
                        <c:v>0.24099999999998731</c:v>
                      </c:pt>
                      <c:pt idx="1929">
                        <c:v>0.24112499999998729</c:v>
                      </c:pt>
                      <c:pt idx="1930">
                        <c:v>0.24124999999998728</c:v>
                      </c:pt>
                      <c:pt idx="1931">
                        <c:v>0.24137499999998727</c:v>
                      </c:pt>
                      <c:pt idx="1932">
                        <c:v>0.24149999999998725</c:v>
                      </c:pt>
                      <c:pt idx="1933">
                        <c:v>0.24162499999998724</c:v>
                      </c:pt>
                      <c:pt idx="1934">
                        <c:v>0.24174999999998723</c:v>
                      </c:pt>
                      <c:pt idx="1935">
                        <c:v>0.24187499999998721</c:v>
                      </c:pt>
                      <c:pt idx="1936">
                        <c:v>0.2419999999999872</c:v>
                      </c:pt>
                      <c:pt idx="1937">
                        <c:v>0.24212499999998718</c:v>
                      </c:pt>
                      <c:pt idx="1938">
                        <c:v>0.24224999999998717</c:v>
                      </c:pt>
                      <c:pt idx="1939">
                        <c:v>0.24237499999998716</c:v>
                      </c:pt>
                      <c:pt idx="1940">
                        <c:v>0.24249999999998714</c:v>
                      </c:pt>
                      <c:pt idx="1941">
                        <c:v>0.24262499999998713</c:v>
                      </c:pt>
                      <c:pt idx="1942">
                        <c:v>0.24274999999998711</c:v>
                      </c:pt>
                      <c:pt idx="1943">
                        <c:v>0.2428749999999871</c:v>
                      </c:pt>
                      <c:pt idx="1944">
                        <c:v>0.24299999999998709</c:v>
                      </c:pt>
                      <c:pt idx="1945">
                        <c:v>0.24312499999998707</c:v>
                      </c:pt>
                      <c:pt idx="1946">
                        <c:v>0.24324999999998706</c:v>
                      </c:pt>
                      <c:pt idx="1947">
                        <c:v>0.24337499999998705</c:v>
                      </c:pt>
                      <c:pt idx="1948">
                        <c:v>0.24349999999998703</c:v>
                      </c:pt>
                      <c:pt idx="1949">
                        <c:v>0.24362499999998702</c:v>
                      </c:pt>
                      <c:pt idx="1950">
                        <c:v>0.243749999999987</c:v>
                      </c:pt>
                      <c:pt idx="1951">
                        <c:v>0.24387499999998699</c:v>
                      </c:pt>
                      <c:pt idx="1952">
                        <c:v>0.24399999999998698</c:v>
                      </c:pt>
                      <c:pt idx="1953">
                        <c:v>0.24412499999998696</c:v>
                      </c:pt>
                      <c:pt idx="1954">
                        <c:v>0.24424999999998695</c:v>
                      </c:pt>
                      <c:pt idx="1955">
                        <c:v>0.24437499999998694</c:v>
                      </c:pt>
                      <c:pt idx="1956">
                        <c:v>0.24449999999998692</c:v>
                      </c:pt>
                      <c:pt idx="1957">
                        <c:v>0.24462499999998691</c:v>
                      </c:pt>
                      <c:pt idx="1958">
                        <c:v>0.24474999999998689</c:v>
                      </c:pt>
                      <c:pt idx="1959">
                        <c:v>0.24487499999998688</c:v>
                      </c:pt>
                      <c:pt idx="1960">
                        <c:v>0.24499999999998687</c:v>
                      </c:pt>
                      <c:pt idx="1961">
                        <c:v>0.24512499999998685</c:v>
                      </c:pt>
                      <c:pt idx="1962">
                        <c:v>0.24524999999998684</c:v>
                      </c:pt>
                      <c:pt idx="1963">
                        <c:v>0.24537499999998683</c:v>
                      </c:pt>
                      <c:pt idx="1964">
                        <c:v>0.24549999999998681</c:v>
                      </c:pt>
                      <c:pt idx="1965">
                        <c:v>0.2456249999999868</c:v>
                      </c:pt>
                      <c:pt idx="1966">
                        <c:v>0.24574999999998678</c:v>
                      </c:pt>
                      <c:pt idx="1967">
                        <c:v>0.24587499999998677</c:v>
                      </c:pt>
                      <c:pt idx="1968">
                        <c:v>0.24599999999998676</c:v>
                      </c:pt>
                      <c:pt idx="1969">
                        <c:v>0.24612499999998674</c:v>
                      </c:pt>
                      <c:pt idx="1970">
                        <c:v>0.24624999999998673</c:v>
                      </c:pt>
                      <c:pt idx="1971">
                        <c:v>0.24637499999998672</c:v>
                      </c:pt>
                      <c:pt idx="1972">
                        <c:v>0.2464999999999867</c:v>
                      </c:pt>
                      <c:pt idx="1973">
                        <c:v>0.24662499999998669</c:v>
                      </c:pt>
                      <c:pt idx="1974">
                        <c:v>0.24674999999998667</c:v>
                      </c:pt>
                      <c:pt idx="1975">
                        <c:v>0.24687499999998666</c:v>
                      </c:pt>
                      <c:pt idx="1976">
                        <c:v>0.24699999999998665</c:v>
                      </c:pt>
                      <c:pt idx="1977">
                        <c:v>0.24712499999998663</c:v>
                      </c:pt>
                      <c:pt idx="1978">
                        <c:v>0.24724999999998662</c:v>
                      </c:pt>
                      <c:pt idx="1979">
                        <c:v>0.24737499999998661</c:v>
                      </c:pt>
                      <c:pt idx="1980">
                        <c:v>0.24749999999998659</c:v>
                      </c:pt>
                      <c:pt idx="1981">
                        <c:v>0.24762499999998658</c:v>
                      </c:pt>
                      <c:pt idx="1982">
                        <c:v>0.24774999999998656</c:v>
                      </c:pt>
                      <c:pt idx="1983">
                        <c:v>0.24787499999998655</c:v>
                      </c:pt>
                      <c:pt idx="1984">
                        <c:v>0.24799999999998654</c:v>
                      </c:pt>
                      <c:pt idx="1985">
                        <c:v>0.24812499999998652</c:v>
                      </c:pt>
                      <c:pt idx="1986">
                        <c:v>0.24824999999998651</c:v>
                      </c:pt>
                      <c:pt idx="1987">
                        <c:v>0.2483749999999865</c:v>
                      </c:pt>
                      <c:pt idx="1988">
                        <c:v>0.24849999999998648</c:v>
                      </c:pt>
                      <c:pt idx="1989">
                        <c:v>0.24862499999998647</c:v>
                      </c:pt>
                      <c:pt idx="1990">
                        <c:v>0.24874999999998645</c:v>
                      </c:pt>
                      <c:pt idx="1991">
                        <c:v>0.24887499999998644</c:v>
                      </c:pt>
                      <c:pt idx="1992">
                        <c:v>0.24899999999998643</c:v>
                      </c:pt>
                      <c:pt idx="1993">
                        <c:v>0.24912499999998641</c:v>
                      </c:pt>
                      <c:pt idx="1994">
                        <c:v>0.2492499999999864</c:v>
                      </c:pt>
                      <c:pt idx="1995">
                        <c:v>0.24937499999998639</c:v>
                      </c:pt>
                      <c:pt idx="1996">
                        <c:v>0.24949999999998637</c:v>
                      </c:pt>
                      <c:pt idx="1997">
                        <c:v>0.24962499999998636</c:v>
                      </c:pt>
                      <c:pt idx="1998">
                        <c:v>0.24974999999998634</c:v>
                      </c:pt>
                      <c:pt idx="1999">
                        <c:v>0.24987499999998633</c:v>
                      </c:pt>
                      <c:pt idx="2000">
                        <c:v>0.24999999999998632</c:v>
                      </c:pt>
                      <c:pt idx="2001">
                        <c:v>0.25012499999998633</c:v>
                      </c:pt>
                      <c:pt idx="2002">
                        <c:v>0.25024999999998632</c:v>
                      </c:pt>
                      <c:pt idx="2003">
                        <c:v>0.2503749999999863</c:v>
                      </c:pt>
                      <c:pt idx="2004">
                        <c:v>0.25049999999998629</c:v>
                      </c:pt>
                      <c:pt idx="2005">
                        <c:v>0.25062499999998628</c:v>
                      </c:pt>
                      <c:pt idx="2006">
                        <c:v>0.25074999999998626</c:v>
                      </c:pt>
                      <c:pt idx="2007">
                        <c:v>0.25087499999998625</c:v>
                      </c:pt>
                      <c:pt idx="2008">
                        <c:v>0.25099999999998623</c:v>
                      </c:pt>
                      <c:pt idx="2009">
                        <c:v>0.25112499999998622</c:v>
                      </c:pt>
                      <c:pt idx="2010">
                        <c:v>0.25124999999998621</c:v>
                      </c:pt>
                      <c:pt idx="2011">
                        <c:v>0.25137499999998619</c:v>
                      </c:pt>
                      <c:pt idx="2012">
                        <c:v>0.25149999999998618</c:v>
                      </c:pt>
                      <c:pt idx="2013">
                        <c:v>0.25162499999998617</c:v>
                      </c:pt>
                      <c:pt idx="2014">
                        <c:v>0.25174999999998615</c:v>
                      </c:pt>
                      <c:pt idx="2015">
                        <c:v>0.25187499999998614</c:v>
                      </c:pt>
                      <c:pt idx="2016">
                        <c:v>0.25199999999998612</c:v>
                      </c:pt>
                      <c:pt idx="2017">
                        <c:v>0.25212499999998611</c:v>
                      </c:pt>
                      <c:pt idx="2018">
                        <c:v>0.2522499999999861</c:v>
                      </c:pt>
                      <c:pt idx="2019">
                        <c:v>0.25237499999998608</c:v>
                      </c:pt>
                      <c:pt idx="2020">
                        <c:v>0.25249999999998607</c:v>
                      </c:pt>
                      <c:pt idx="2021">
                        <c:v>0.25262499999998606</c:v>
                      </c:pt>
                      <c:pt idx="2022">
                        <c:v>0.25274999999998604</c:v>
                      </c:pt>
                      <c:pt idx="2023">
                        <c:v>0.25287499999998603</c:v>
                      </c:pt>
                      <c:pt idx="2024">
                        <c:v>0.25299999999998601</c:v>
                      </c:pt>
                      <c:pt idx="2025">
                        <c:v>0.253124999999986</c:v>
                      </c:pt>
                      <c:pt idx="2026">
                        <c:v>0.25324999999998599</c:v>
                      </c:pt>
                      <c:pt idx="2027">
                        <c:v>0.25337499999998597</c:v>
                      </c:pt>
                      <c:pt idx="2028">
                        <c:v>0.25349999999998596</c:v>
                      </c:pt>
                      <c:pt idx="2029">
                        <c:v>0.25362499999998595</c:v>
                      </c:pt>
                      <c:pt idx="2030">
                        <c:v>0.25374999999998593</c:v>
                      </c:pt>
                      <c:pt idx="2031">
                        <c:v>0.25387499999998592</c:v>
                      </c:pt>
                      <c:pt idx="2032">
                        <c:v>0.2539999999999859</c:v>
                      </c:pt>
                      <c:pt idx="2033">
                        <c:v>0.25412499999998589</c:v>
                      </c:pt>
                      <c:pt idx="2034">
                        <c:v>0.25424999999998588</c:v>
                      </c:pt>
                      <c:pt idx="2035">
                        <c:v>0.25437499999998586</c:v>
                      </c:pt>
                      <c:pt idx="2036">
                        <c:v>0.25449999999998585</c:v>
                      </c:pt>
                      <c:pt idx="2037">
                        <c:v>0.25462499999998583</c:v>
                      </c:pt>
                      <c:pt idx="2038">
                        <c:v>0.25474999999998582</c:v>
                      </c:pt>
                      <c:pt idx="2039">
                        <c:v>0.25487499999998581</c:v>
                      </c:pt>
                      <c:pt idx="2040">
                        <c:v>0.25499999999998579</c:v>
                      </c:pt>
                      <c:pt idx="2041">
                        <c:v>0.25512499999998578</c:v>
                      </c:pt>
                      <c:pt idx="2042">
                        <c:v>0.25524999999998577</c:v>
                      </c:pt>
                      <c:pt idx="2043">
                        <c:v>0.25537499999998575</c:v>
                      </c:pt>
                      <c:pt idx="2044">
                        <c:v>0.25549999999998574</c:v>
                      </c:pt>
                      <c:pt idx="2045">
                        <c:v>0.25562499999998572</c:v>
                      </c:pt>
                      <c:pt idx="2046">
                        <c:v>0.25574999999998571</c:v>
                      </c:pt>
                      <c:pt idx="2047">
                        <c:v>0.2558749999999857</c:v>
                      </c:pt>
                      <c:pt idx="2048">
                        <c:v>0.25599999999998568</c:v>
                      </c:pt>
                      <c:pt idx="2049">
                        <c:v>0.25612499999998567</c:v>
                      </c:pt>
                      <c:pt idx="2050">
                        <c:v>0.25624999999998566</c:v>
                      </c:pt>
                      <c:pt idx="2051">
                        <c:v>0.25637499999998564</c:v>
                      </c:pt>
                      <c:pt idx="2052">
                        <c:v>0.25649999999998563</c:v>
                      </c:pt>
                      <c:pt idx="2053">
                        <c:v>0.25662499999998561</c:v>
                      </c:pt>
                      <c:pt idx="2054">
                        <c:v>0.2567499999999856</c:v>
                      </c:pt>
                      <c:pt idx="2055">
                        <c:v>0.25687499999998559</c:v>
                      </c:pt>
                      <c:pt idx="2056">
                        <c:v>0.25699999999998557</c:v>
                      </c:pt>
                      <c:pt idx="2057">
                        <c:v>0.25712499999998556</c:v>
                      </c:pt>
                      <c:pt idx="2058">
                        <c:v>0.25724999999998555</c:v>
                      </c:pt>
                      <c:pt idx="2059">
                        <c:v>0.25737499999998553</c:v>
                      </c:pt>
                      <c:pt idx="2060">
                        <c:v>0.25749999999998552</c:v>
                      </c:pt>
                      <c:pt idx="2061">
                        <c:v>0.2576249999999855</c:v>
                      </c:pt>
                      <c:pt idx="2062">
                        <c:v>0.25774999999998549</c:v>
                      </c:pt>
                      <c:pt idx="2063">
                        <c:v>0.25787499999998548</c:v>
                      </c:pt>
                      <c:pt idx="2064">
                        <c:v>0.25799999999998546</c:v>
                      </c:pt>
                      <c:pt idx="2065">
                        <c:v>0.25812499999998545</c:v>
                      </c:pt>
                      <c:pt idx="2066">
                        <c:v>0.25824999999998544</c:v>
                      </c:pt>
                      <c:pt idx="2067">
                        <c:v>0.25837499999998542</c:v>
                      </c:pt>
                      <c:pt idx="2068">
                        <c:v>0.25849999999998541</c:v>
                      </c:pt>
                      <c:pt idx="2069">
                        <c:v>0.25862499999998539</c:v>
                      </c:pt>
                      <c:pt idx="2070">
                        <c:v>0.25874999999998538</c:v>
                      </c:pt>
                      <c:pt idx="2071">
                        <c:v>0.25887499999998537</c:v>
                      </c:pt>
                      <c:pt idx="2072">
                        <c:v>0.25899999999998535</c:v>
                      </c:pt>
                      <c:pt idx="2073">
                        <c:v>0.25912499999998534</c:v>
                      </c:pt>
                      <c:pt idx="2074">
                        <c:v>0.25924999999998533</c:v>
                      </c:pt>
                      <c:pt idx="2075">
                        <c:v>0.25937499999998531</c:v>
                      </c:pt>
                      <c:pt idx="2076">
                        <c:v>0.2594999999999853</c:v>
                      </c:pt>
                      <c:pt idx="2077">
                        <c:v>0.25962499999998528</c:v>
                      </c:pt>
                      <c:pt idx="2078">
                        <c:v>0.25974999999998527</c:v>
                      </c:pt>
                      <c:pt idx="2079">
                        <c:v>0.25987499999998526</c:v>
                      </c:pt>
                      <c:pt idx="2080">
                        <c:v>0.25999999999998524</c:v>
                      </c:pt>
                      <c:pt idx="2081">
                        <c:v>0.26012499999998523</c:v>
                      </c:pt>
                      <c:pt idx="2082">
                        <c:v>0.26024999999998522</c:v>
                      </c:pt>
                      <c:pt idx="2083">
                        <c:v>0.2603749999999852</c:v>
                      </c:pt>
                      <c:pt idx="2084">
                        <c:v>0.26049999999998519</c:v>
                      </c:pt>
                      <c:pt idx="2085">
                        <c:v>0.26062499999998517</c:v>
                      </c:pt>
                      <c:pt idx="2086">
                        <c:v>0.26074999999998516</c:v>
                      </c:pt>
                      <c:pt idx="2087">
                        <c:v>0.26087499999998515</c:v>
                      </c:pt>
                      <c:pt idx="2088">
                        <c:v>0.26099999999998513</c:v>
                      </c:pt>
                      <c:pt idx="2089">
                        <c:v>0.26112499999998512</c:v>
                      </c:pt>
                      <c:pt idx="2090">
                        <c:v>0.26124999999998511</c:v>
                      </c:pt>
                      <c:pt idx="2091">
                        <c:v>0.26137499999998509</c:v>
                      </c:pt>
                      <c:pt idx="2092">
                        <c:v>0.26149999999998508</c:v>
                      </c:pt>
                      <c:pt idx="2093">
                        <c:v>0.26162499999998506</c:v>
                      </c:pt>
                      <c:pt idx="2094">
                        <c:v>0.26174999999998505</c:v>
                      </c:pt>
                      <c:pt idx="2095">
                        <c:v>0.26187499999998504</c:v>
                      </c:pt>
                      <c:pt idx="2096">
                        <c:v>0.26199999999998502</c:v>
                      </c:pt>
                      <c:pt idx="2097">
                        <c:v>0.26212499999998501</c:v>
                      </c:pt>
                      <c:pt idx="2098">
                        <c:v>0.262249999999985</c:v>
                      </c:pt>
                      <c:pt idx="2099">
                        <c:v>0.26237499999998498</c:v>
                      </c:pt>
                      <c:pt idx="2100">
                        <c:v>0.26249999999998497</c:v>
                      </c:pt>
                      <c:pt idx="2101">
                        <c:v>0.26262499999998495</c:v>
                      </c:pt>
                      <c:pt idx="2102">
                        <c:v>0.26274999999998494</c:v>
                      </c:pt>
                      <c:pt idx="2103">
                        <c:v>0.26287499999998493</c:v>
                      </c:pt>
                      <c:pt idx="2104">
                        <c:v>0.26299999999998491</c:v>
                      </c:pt>
                      <c:pt idx="2105">
                        <c:v>0.2631249999999849</c:v>
                      </c:pt>
                      <c:pt idx="2106">
                        <c:v>0.26324999999998488</c:v>
                      </c:pt>
                      <c:pt idx="2107">
                        <c:v>0.26337499999998487</c:v>
                      </c:pt>
                      <c:pt idx="2108">
                        <c:v>0.26349999999998486</c:v>
                      </c:pt>
                      <c:pt idx="2109">
                        <c:v>0.26362499999998484</c:v>
                      </c:pt>
                      <c:pt idx="2110">
                        <c:v>0.26374999999998483</c:v>
                      </c:pt>
                      <c:pt idx="2111">
                        <c:v>0.26387499999998482</c:v>
                      </c:pt>
                      <c:pt idx="2112">
                        <c:v>0.2639999999999848</c:v>
                      </c:pt>
                      <c:pt idx="2113">
                        <c:v>0.26412499999998479</c:v>
                      </c:pt>
                      <c:pt idx="2114">
                        <c:v>0.26424999999998477</c:v>
                      </c:pt>
                      <c:pt idx="2115">
                        <c:v>0.26437499999998476</c:v>
                      </c:pt>
                      <c:pt idx="2116">
                        <c:v>0.26449999999998475</c:v>
                      </c:pt>
                      <c:pt idx="2117">
                        <c:v>0.26462499999998473</c:v>
                      </c:pt>
                      <c:pt idx="2118">
                        <c:v>0.26474999999998472</c:v>
                      </c:pt>
                      <c:pt idx="2119">
                        <c:v>0.26487499999998471</c:v>
                      </c:pt>
                      <c:pt idx="2120">
                        <c:v>0.26499999999998469</c:v>
                      </c:pt>
                      <c:pt idx="2121">
                        <c:v>0.26512499999998468</c:v>
                      </c:pt>
                      <c:pt idx="2122">
                        <c:v>0.26524999999998466</c:v>
                      </c:pt>
                      <c:pt idx="2123">
                        <c:v>0.26537499999998465</c:v>
                      </c:pt>
                      <c:pt idx="2124">
                        <c:v>0.26549999999998464</c:v>
                      </c:pt>
                      <c:pt idx="2125">
                        <c:v>0.26562499999998462</c:v>
                      </c:pt>
                      <c:pt idx="2126">
                        <c:v>0.26574999999998461</c:v>
                      </c:pt>
                      <c:pt idx="2127">
                        <c:v>0.2658749999999846</c:v>
                      </c:pt>
                      <c:pt idx="2128">
                        <c:v>0.26599999999998458</c:v>
                      </c:pt>
                      <c:pt idx="2129">
                        <c:v>0.26612499999998457</c:v>
                      </c:pt>
                      <c:pt idx="2130">
                        <c:v>0.26624999999998455</c:v>
                      </c:pt>
                      <c:pt idx="2131">
                        <c:v>0.26637499999998454</c:v>
                      </c:pt>
                      <c:pt idx="2132">
                        <c:v>0.26649999999998453</c:v>
                      </c:pt>
                      <c:pt idx="2133">
                        <c:v>0.26662499999998451</c:v>
                      </c:pt>
                      <c:pt idx="2134">
                        <c:v>0.2667499999999845</c:v>
                      </c:pt>
                      <c:pt idx="2135">
                        <c:v>0.26687499999998449</c:v>
                      </c:pt>
                      <c:pt idx="2136">
                        <c:v>0.26699999999998447</c:v>
                      </c:pt>
                      <c:pt idx="2137">
                        <c:v>0.26712499999998446</c:v>
                      </c:pt>
                      <c:pt idx="2138">
                        <c:v>0.26724999999998444</c:v>
                      </c:pt>
                      <c:pt idx="2139">
                        <c:v>0.26737499999998443</c:v>
                      </c:pt>
                      <c:pt idx="2140">
                        <c:v>0.26749999999998442</c:v>
                      </c:pt>
                      <c:pt idx="2141">
                        <c:v>0.2676249999999844</c:v>
                      </c:pt>
                      <c:pt idx="2142">
                        <c:v>0.26774999999998439</c:v>
                      </c:pt>
                      <c:pt idx="2143">
                        <c:v>0.26787499999998438</c:v>
                      </c:pt>
                      <c:pt idx="2144">
                        <c:v>0.26799999999998436</c:v>
                      </c:pt>
                      <c:pt idx="2145">
                        <c:v>0.26812499999998435</c:v>
                      </c:pt>
                      <c:pt idx="2146">
                        <c:v>0.26824999999998433</c:v>
                      </c:pt>
                      <c:pt idx="2147">
                        <c:v>0.26837499999998432</c:v>
                      </c:pt>
                      <c:pt idx="2148">
                        <c:v>0.26849999999998431</c:v>
                      </c:pt>
                      <c:pt idx="2149">
                        <c:v>0.26862499999998429</c:v>
                      </c:pt>
                      <c:pt idx="2150">
                        <c:v>0.26874999999998428</c:v>
                      </c:pt>
                      <c:pt idx="2151">
                        <c:v>0.26887499999998427</c:v>
                      </c:pt>
                      <c:pt idx="2152">
                        <c:v>0.26899999999998425</c:v>
                      </c:pt>
                      <c:pt idx="2153">
                        <c:v>0.26912499999998424</c:v>
                      </c:pt>
                      <c:pt idx="2154">
                        <c:v>0.26924999999998422</c:v>
                      </c:pt>
                      <c:pt idx="2155">
                        <c:v>0.26937499999998421</c:v>
                      </c:pt>
                      <c:pt idx="2156">
                        <c:v>0.2694999999999842</c:v>
                      </c:pt>
                      <c:pt idx="2157">
                        <c:v>0.26962499999998418</c:v>
                      </c:pt>
                      <c:pt idx="2158">
                        <c:v>0.26974999999998417</c:v>
                      </c:pt>
                      <c:pt idx="2159">
                        <c:v>0.26987499999998416</c:v>
                      </c:pt>
                      <c:pt idx="2160">
                        <c:v>0.26999999999998414</c:v>
                      </c:pt>
                      <c:pt idx="2161">
                        <c:v>0.27012499999998413</c:v>
                      </c:pt>
                      <c:pt idx="2162">
                        <c:v>0.27024999999998411</c:v>
                      </c:pt>
                      <c:pt idx="2163">
                        <c:v>0.2703749999999841</c:v>
                      </c:pt>
                      <c:pt idx="2164">
                        <c:v>0.27049999999998409</c:v>
                      </c:pt>
                      <c:pt idx="2165">
                        <c:v>0.27062499999998407</c:v>
                      </c:pt>
                      <c:pt idx="2166">
                        <c:v>0.27074999999998406</c:v>
                      </c:pt>
                      <c:pt idx="2167">
                        <c:v>0.27087499999998405</c:v>
                      </c:pt>
                      <c:pt idx="2168">
                        <c:v>0.27099999999998403</c:v>
                      </c:pt>
                      <c:pt idx="2169">
                        <c:v>0.27112499999998402</c:v>
                      </c:pt>
                      <c:pt idx="2170">
                        <c:v>0.271249999999984</c:v>
                      </c:pt>
                      <c:pt idx="2171">
                        <c:v>0.27137499999998399</c:v>
                      </c:pt>
                      <c:pt idx="2172">
                        <c:v>0.27149999999998398</c:v>
                      </c:pt>
                      <c:pt idx="2173">
                        <c:v>0.27162499999998396</c:v>
                      </c:pt>
                      <c:pt idx="2174">
                        <c:v>0.27174999999998395</c:v>
                      </c:pt>
                      <c:pt idx="2175">
                        <c:v>0.27187499999998394</c:v>
                      </c:pt>
                      <c:pt idx="2176">
                        <c:v>0.27199999999998392</c:v>
                      </c:pt>
                      <c:pt idx="2177">
                        <c:v>0.27212499999998391</c:v>
                      </c:pt>
                      <c:pt idx="2178">
                        <c:v>0.27224999999998389</c:v>
                      </c:pt>
                      <c:pt idx="2179">
                        <c:v>0.27237499999998388</c:v>
                      </c:pt>
                      <c:pt idx="2180">
                        <c:v>0.27249999999998387</c:v>
                      </c:pt>
                      <c:pt idx="2181">
                        <c:v>0.27262499999998385</c:v>
                      </c:pt>
                      <c:pt idx="2182">
                        <c:v>0.27274999999998384</c:v>
                      </c:pt>
                      <c:pt idx="2183">
                        <c:v>0.27287499999998382</c:v>
                      </c:pt>
                      <c:pt idx="2184">
                        <c:v>0.27299999999998381</c:v>
                      </c:pt>
                      <c:pt idx="2185">
                        <c:v>0.2731249999999838</c:v>
                      </c:pt>
                      <c:pt idx="2186">
                        <c:v>0.27324999999998378</c:v>
                      </c:pt>
                      <c:pt idx="2187">
                        <c:v>0.27337499999998377</c:v>
                      </c:pt>
                      <c:pt idx="2188">
                        <c:v>0.27349999999998376</c:v>
                      </c:pt>
                      <c:pt idx="2189">
                        <c:v>0.27362499999998374</c:v>
                      </c:pt>
                      <c:pt idx="2190">
                        <c:v>0.27374999999998373</c:v>
                      </c:pt>
                      <c:pt idx="2191">
                        <c:v>0.27387499999998371</c:v>
                      </c:pt>
                      <c:pt idx="2192">
                        <c:v>0.2739999999999837</c:v>
                      </c:pt>
                      <c:pt idx="2193">
                        <c:v>0.27412499999998369</c:v>
                      </c:pt>
                      <c:pt idx="2194">
                        <c:v>0.27424999999998367</c:v>
                      </c:pt>
                      <c:pt idx="2195">
                        <c:v>0.27437499999998366</c:v>
                      </c:pt>
                      <c:pt idx="2196">
                        <c:v>0.27449999999998365</c:v>
                      </c:pt>
                      <c:pt idx="2197">
                        <c:v>0.27462499999998363</c:v>
                      </c:pt>
                      <c:pt idx="2198">
                        <c:v>0.27474999999998362</c:v>
                      </c:pt>
                      <c:pt idx="2199">
                        <c:v>0.2748749999999836</c:v>
                      </c:pt>
                      <c:pt idx="2200">
                        <c:v>0.27499999999998359</c:v>
                      </c:pt>
                      <c:pt idx="2201">
                        <c:v>0.27512499999998358</c:v>
                      </c:pt>
                      <c:pt idx="2202">
                        <c:v>0.27524999999998356</c:v>
                      </c:pt>
                      <c:pt idx="2203">
                        <c:v>0.27537499999998355</c:v>
                      </c:pt>
                      <c:pt idx="2204">
                        <c:v>0.27549999999998354</c:v>
                      </c:pt>
                      <c:pt idx="2205">
                        <c:v>0.27562499999998352</c:v>
                      </c:pt>
                      <c:pt idx="2206">
                        <c:v>0.27574999999998351</c:v>
                      </c:pt>
                      <c:pt idx="2207">
                        <c:v>0.27587499999998349</c:v>
                      </c:pt>
                      <c:pt idx="2208">
                        <c:v>0.27599999999998348</c:v>
                      </c:pt>
                      <c:pt idx="2209">
                        <c:v>0.27612499999998347</c:v>
                      </c:pt>
                      <c:pt idx="2210">
                        <c:v>0.27624999999998345</c:v>
                      </c:pt>
                      <c:pt idx="2211">
                        <c:v>0.27637499999998344</c:v>
                      </c:pt>
                      <c:pt idx="2212">
                        <c:v>0.27649999999998343</c:v>
                      </c:pt>
                      <c:pt idx="2213">
                        <c:v>0.27662499999998341</c:v>
                      </c:pt>
                      <c:pt idx="2214">
                        <c:v>0.2767499999999834</c:v>
                      </c:pt>
                      <c:pt idx="2215">
                        <c:v>0.27687499999998338</c:v>
                      </c:pt>
                      <c:pt idx="2216">
                        <c:v>0.27699999999998337</c:v>
                      </c:pt>
                      <c:pt idx="2217">
                        <c:v>0.27712499999998336</c:v>
                      </c:pt>
                      <c:pt idx="2218">
                        <c:v>0.27724999999998334</c:v>
                      </c:pt>
                      <c:pt idx="2219">
                        <c:v>0.27737499999998333</c:v>
                      </c:pt>
                      <c:pt idx="2220">
                        <c:v>0.27749999999998332</c:v>
                      </c:pt>
                      <c:pt idx="2221">
                        <c:v>0.2776249999999833</c:v>
                      </c:pt>
                      <c:pt idx="2222">
                        <c:v>0.27774999999998329</c:v>
                      </c:pt>
                      <c:pt idx="2223">
                        <c:v>0.27787499999998327</c:v>
                      </c:pt>
                      <c:pt idx="2224">
                        <c:v>0.27799999999998326</c:v>
                      </c:pt>
                      <c:pt idx="2225">
                        <c:v>0.27812499999998325</c:v>
                      </c:pt>
                      <c:pt idx="2226">
                        <c:v>0.27824999999998323</c:v>
                      </c:pt>
                      <c:pt idx="2227">
                        <c:v>0.27837499999998322</c:v>
                      </c:pt>
                      <c:pt idx="2228">
                        <c:v>0.27849999999998321</c:v>
                      </c:pt>
                      <c:pt idx="2229">
                        <c:v>0.27862499999998319</c:v>
                      </c:pt>
                      <c:pt idx="2230">
                        <c:v>0.27874999999998318</c:v>
                      </c:pt>
                      <c:pt idx="2231">
                        <c:v>0.27887499999998316</c:v>
                      </c:pt>
                      <c:pt idx="2232">
                        <c:v>0.27899999999998315</c:v>
                      </c:pt>
                      <c:pt idx="2233">
                        <c:v>0.27912499999998314</c:v>
                      </c:pt>
                      <c:pt idx="2234">
                        <c:v>0.27924999999998312</c:v>
                      </c:pt>
                      <c:pt idx="2235">
                        <c:v>0.27937499999998311</c:v>
                      </c:pt>
                      <c:pt idx="2236">
                        <c:v>0.2794999999999831</c:v>
                      </c:pt>
                      <c:pt idx="2237">
                        <c:v>0.27962499999998308</c:v>
                      </c:pt>
                      <c:pt idx="2238">
                        <c:v>0.27974999999998307</c:v>
                      </c:pt>
                      <c:pt idx="2239">
                        <c:v>0.27987499999998305</c:v>
                      </c:pt>
                      <c:pt idx="2240">
                        <c:v>0.27999999999998304</c:v>
                      </c:pt>
                      <c:pt idx="2241">
                        <c:v>0.28012499999998303</c:v>
                      </c:pt>
                      <c:pt idx="2242">
                        <c:v>0.28024999999998301</c:v>
                      </c:pt>
                      <c:pt idx="2243">
                        <c:v>0.280374999999983</c:v>
                      </c:pt>
                      <c:pt idx="2244">
                        <c:v>0.28049999999998299</c:v>
                      </c:pt>
                      <c:pt idx="2245">
                        <c:v>0.28062499999998297</c:v>
                      </c:pt>
                      <c:pt idx="2246">
                        <c:v>0.28074999999998296</c:v>
                      </c:pt>
                      <c:pt idx="2247">
                        <c:v>0.28087499999998294</c:v>
                      </c:pt>
                      <c:pt idx="2248">
                        <c:v>0.28099999999998293</c:v>
                      </c:pt>
                      <c:pt idx="2249">
                        <c:v>0.28112499999998292</c:v>
                      </c:pt>
                      <c:pt idx="2250">
                        <c:v>0.2812499999999829</c:v>
                      </c:pt>
                      <c:pt idx="2251">
                        <c:v>0.28137499999998289</c:v>
                      </c:pt>
                      <c:pt idx="2252">
                        <c:v>0.28149999999998288</c:v>
                      </c:pt>
                      <c:pt idx="2253">
                        <c:v>0.28162499999998286</c:v>
                      </c:pt>
                      <c:pt idx="2254">
                        <c:v>0.28174999999998285</c:v>
                      </c:pt>
                      <c:pt idx="2255">
                        <c:v>0.28187499999998283</c:v>
                      </c:pt>
                      <c:pt idx="2256">
                        <c:v>0.28199999999998282</c:v>
                      </c:pt>
                      <c:pt idx="2257">
                        <c:v>0.28212499999998281</c:v>
                      </c:pt>
                      <c:pt idx="2258">
                        <c:v>0.28224999999998279</c:v>
                      </c:pt>
                      <c:pt idx="2259">
                        <c:v>0.28237499999998278</c:v>
                      </c:pt>
                      <c:pt idx="2260">
                        <c:v>0.28249999999998276</c:v>
                      </c:pt>
                      <c:pt idx="2261">
                        <c:v>0.28262499999998275</c:v>
                      </c:pt>
                      <c:pt idx="2262">
                        <c:v>0.28274999999998274</c:v>
                      </c:pt>
                      <c:pt idx="2263">
                        <c:v>0.28287499999998272</c:v>
                      </c:pt>
                      <c:pt idx="2264">
                        <c:v>0.28299999999998271</c:v>
                      </c:pt>
                      <c:pt idx="2265">
                        <c:v>0.2831249999999827</c:v>
                      </c:pt>
                      <c:pt idx="2266">
                        <c:v>0.28324999999998268</c:v>
                      </c:pt>
                      <c:pt idx="2267">
                        <c:v>0.28337499999998267</c:v>
                      </c:pt>
                      <c:pt idx="2268">
                        <c:v>0.28349999999998265</c:v>
                      </c:pt>
                      <c:pt idx="2269">
                        <c:v>0.28362499999998264</c:v>
                      </c:pt>
                      <c:pt idx="2270">
                        <c:v>0.28374999999998263</c:v>
                      </c:pt>
                      <c:pt idx="2271">
                        <c:v>0.28387499999998261</c:v>
                      </c:pt>
                      <c:pt idx="2272">
                        <c:v>0.2839999999999826</c:v>
                      </c:pt>
                      <c:pt idx="2273">
                        <c:v>0.28412499999998259</c:v>
                      </c:pt>
                      <c:pt idx="2274">
                        <c:v>0.28424999999998257</c:v>
                      </c:pt>
                      <c:pt idx="2275">
                        <c:v>0.28437499999998256</c:v>
                      </c:pt>
                      <c:pt idx="2276">
                        <c:v>0.28449999999998254</c:v>
                      </c:pt>
                      <c:pt idx="2277">
                        <c:v>0.28462499999998253</c:v>
                      </c:pt>
                      <c:pt idx="2278">
                        <c:v>0.28474999999998252</c:v>
                      </c:pt>
                      <c:pt idx="2279">
                        <c:v>0.2848749999999825</c:v>
                      </c:pt>
                      <c:pt idx="2280">
                        <c:v>0.28499999999998249</c:v>
                      </c:pt>
                      <c:pt idx="2281">
                        <c:v>0.28512499999998248</c:v>
                      </c:pt>
                      <c:pt idx="2282">
                        <c:v>0.28524999999998246</c:v>
                      </c:pt>
                      <c:pt idx="2283">
                        <c:v>0.28537499999998245</c:v>
                      </c:pt>
                      <c:pt idx="2284">
                        <c:v>0.28549999999998243</c:v>
                      </c:pt>
                      <c:pt idx="2285">
                        <c:v>0.28562499999998242</c:v>
                      </c:pt>
                      <c:pt idx="2286">
                        <c:v>0.28574999999998241</c:v>
                      </c:pt>
                      <c:pt idx="2287">
                        <c:v>0.28587499999998239</c:v>
                      </c:pt>
                      <c:pt idx="2288">
                        <c:v>0.28599999999998238</c:v>
                      </c:pt>
                      <c:pt idx="2289">
                        <c:v>0.28612499999998237</c:v>
                      </c:pt>
                      <c:pt idx="2290">
                        <c:v>0.28624999999998235</c:v>
                      </c:pt>
                      <c:pt idx="2291">
                        <c:v>0.28637499999998234</c:v>
                      </c:pt>
                      <c:pt idx="2292">
                        <c:v>0.28649999999998232</c:v>
                      </c:pt>
                      <c:pt idx="2293">
                        <c:v>0.28662499999998231</c:v>
                      </c:pt>
                      <c:pt idx="2294">
                        <c:v>0.2867499999999823</c:v>
                      </c:pt>
                      <c:pt idx="2295">
                        <c:v>0.28687499999998228</c:v>
                      </c:pt>
                      <c:pt idx="2296">
                        <c:v>0.28699999999998227</c:v>
                      </c:pt>
                      <c:pt idx="2297">
                        <c:v>0.28712499999998226</c:v>
                      </c:pt>
                      <c:pt idx="2298">
                        <c:v>0.28724999999998224</c:v>
                      </c:pt>
                      <c:pt idx="2299">
                        <c:v>0.28737499999998223</c:v>
                      </c:pt>
                      <c:pt idx="2300">
                        <c:v>0.28749999999998221</c:v>
                      </c:pt>
                      <c:pt idx="2301">
                        <c:v>0.2876249999999822</c:v>
                      </c:pt>
                      <c:pt idx="2302">
                        <c:v>0.28774999999998219</c:v>
                      </c:pt>
                      <c:pt idx="2303">
                        <c:v>0.28787499999998217</c:v>
                      </c:pt>
                      <c:pt idx="2304">
                        <c:v>0.28799999999998216</c:v>
                      </c:pt>
                      <c:pt idx="2305">
                        <c:v>0.28812499999998215</c:v>
                      </c:pt>
                      <c:pt idx="2306">
                        <c:v>0.28824999999998213</c:v>
                      </c:pt>
                      <c:pt idx="2307">
                        <c:v>0.28837499999998212</c:v>
                      </c:pt>
                      <c:pt idx="2308">
                        <c:v>0.2884999999999821</c:v>
                      </c:pt>
                      <c:pt idx="2309">
                        <c:v>0.28862499999998209</c:v>
                      </c:pt>
                      <c:pt idx="2310">
                        <c:v>0.28874999999998208</c:v>
                      </c:pt>
                      <c:pt idx="2311">
                        <c:v>0.28887499999998206</c:v>
                      </c:pt>
                      <c:pt idx="2312">
                        <c:v>0.28899999999998205</c:v>
                      </c:pt>
                      <c:pt idx="2313">
                        <c:v>0.28912499999998204</c:v>
                      </c:pt>
                      <c:pt idx="2314">
                        <c:v>0.28924999999998202</c:v>
                      </c:pt>
                      <c:pt idx="2315">
                        <c:v>0.28937499999998201</c:v>
                      </c:pt>
                      <c:pt idx="2316">
                        <c:v>0.28949999999998199</c:v>
                      </c:pt>
                      <c:pt idx="2317">
                        <c:v>0.28962499999998198</c:v>
                      </c:pt>
                      <c:pt idx="2318">
                        <c:v>0.28974999999998197</c:v>
                      </c:pt>
                      <c:pt idx="2319">
                        <c:v>0.28987499999998195</c:v>
                      </c:pt>
                      <c:pt idx="2320">
                        <c:v>0.28999999999998194</c:v>
                      </c:pt>
                      <c:pt idx="2321">
                        <c:v>0.29012499999998193</c:v>
                      </c:pt>
                      <c:pt idx="2322">
                        <c:v>0.29024999999998191</c:v>
                      </c:pt>
                      <c:pt idx="2323">
                        <c:v>0.2903749999999819</c:v>
                      </c:pt>
                      <c:pt idx="2324">
                        <c:v>0.29049999999998188</c:v>
                      </c:pt>
                      <c:pt idx="2325">
                        <c:v>0.29062499999998187</c:v>
                      </c:pt>
                      <c:pt idx="2326">
                        <c:v>0.29074999999998186</c:v>
                      </c:pt>
                      <c:pt idx="2327">
                        <c:v>0.29087499999998184</c:v>
                      </c:pt>
                      <c:pt idx="2328">
                        <c:v>0.29099999999998183</c:v>
                      </c:pt>
                      <c:pt idx="2329">
                        <c:v>0.29112499999998181</c:v>
                      </c:pt>
                      <c:pt idx="2330">
                        <c:v>0.2912499999999818</c:v>
                      </c:pt>
                      <c:pt idx="2331">
                        <c:v>0.29137499999998179</c:v>
                      </c:pt>
                      <c:pt idx="2332">
                        <c:v>0.29149999999998177</c:v>
                      </c:pt>
                      <c:pt idx="2333">
                        <c:v>0.29162499999998176</c:v>
                      </c:pt>
                      <c:pt idx="2334">
                        <c:v>0.29174999999998175</c:v>
                      </c:pt>
                      <c:pt idx="2335">
                        <c:v>0.29187499999998173</c:v>
                      </c:pt>
                      <c:pt idx="2336">
                        <c:v>0.29199999999998172</c:v>
                      </c:pt>
                      <c:pt idx="2337">
                        <c:v>0.2921249999999817</c:v>
                      </c:pt>
                      <c:pt idx="2338">
                        <c:v>0.29224999999998169</c:v>
                      </c:pt>
                      <c:pt idx="2339">
                        <c:v>0.29237499999998168</c:v>
                      </c:pt>
                      <c:pt idx="2340">
                        <c:v>0.29249999999998166</c:v>
                      </c:pt>
                      <c:pt idx="2341">
                        <c:v>0.29262499999998165</c:v>
                      </c:pt>
                      <c:pt idx="2342">
                        <c:v>0.29274999999998164</c:v>
                      </c:pt>
                      <c:pt idx="2343">
                        <c:v>0.29287499999998162</c:v>
                      </c:pt>
                      <c:pt idx="2344">
                        <c:v>0.29299999999998161</c:v>
                      </c:pt>
                      <c:pt idx="2345">
                        <c:v>0.29312499999998159</c:v>
                      </c:pt>
                      <c:pt idx="2346">
                        <c:v>0.29324999999998158</c:v>
                      </c:pt>
                      <c:pt idx="2347">
                        <c:v>0.29337499999998157</c:v>
                      </c:pt>
                      <c:pt idx="2348">
                        <c:v>0.29349999999998155</c:v>
                      </c:pt>
                      <c:pt idx="2349">
                        <c:v>0.29362499999998154</c:v>
                      </c:pt>
                      <c:pt idx="2350">
                        <c:v>0.29374999999998153</c:v>
                      </c:pt>
                      <c:pt idx="2351">
                        <c:v>0.29387499999998151</c:v>
                      </c:pt>
                      <c:pt idx="2352">
                        <c:v>0.2939999999999815</c:v>
                      </c:pt>
                      <c:pt idx="2353">
                        <c:v>0.29412499999998148</c:v>
                      </c:pt>
                      <c:pt idx="2354">
                        <c:v>0.29424999999998147</c:v>
                      </c:pt>
                      <c:pt idx="2355">
                        <c:v>0.29437499999998146</c:v>
                      </c:pt>
                      <c:pt idx="2356">
                        <c:v>0.29449999999998144</c:v>
                      </c:pt>
                      <c:pt idx="2357">
                        <c:v>0.29462499999998143</c:v>
                      </c:pt>
                      <c:pt idx="2358">
                        <c:v>0.29474999999998142</c:v>
                      </c:pt>
                      <c:pt idx="2359">
                        <c:v>0.2948749999999814</c:v>
                      </c:pt>
                      <c:pt idx="2360">
                        <c:v>0.29499999999998139</c:v>
                      </c:pt>
                      <c:pt idx="2361">
                        <c:v>0.29512499999998137</c:v>
                      </c:pt>
                      <c:pt idx="2362">
                        <c:v>0.29524999999998136</c:v>
                      </c:pt>
                      <c:pt idx="2363">
                        <c:v>0.29537499999998135</c:v>
                      </c:pt>
                      <c:pt idx="2364">
                        <c:v>0.29549999999998133</c:v>
                      </c:pt>
                      <c:pt idx="2365">
                        <c:v>0.29562499999998132</c:v>
                      </c:pt>
                      <c:pt idx="2366">
                        <c:v>0.29574999999998131</c:v>
                      </c:pt>
                      <c:pt idx="2367">
                        <c:v>0.29587499999998129</c:v>
                      </c:pt>
                      <c:pt idx="2368">
                        <c:v>0.29599999999998128</c:v>
                      </c:pt>
                      <c:pt idx="2369">
                        <c:v>0.29612499999998126</c:v>
                      </c:pt>
                      <c:pt idx="2370">
                        <c:v>0.29624999999998125</c:v>
                      </c:pt>
                      <c:pt idx="2371">
                        <c:v>0.29637499999998124</c:v>
                      </c:pt>
                      <c:pt idx="2372">
                        <c:v>0.29649999999998122</c:v>
                      </c:pt>
                      <c:pt idx="2373">
                        <c:v>0.29662499999998121</c:v>
                      </c:pt>
                      <c:pt idx="2374">
                        <c:v>0.2967499999999812</c:v>
                      </c:pt>
                      <c:pt idx="2375">
                        <c:v>0.29687499999998118</c:v>
                      </c:pt>
                      <c:pt idx="2376">
                        <c:v>0.29699999999998117</c:v>
                      </c:pt>
                      <c:pt idx="2377">
                        <c:v>0.29712499999998115</c:v>
                      </c:pt>
                      <c:pt idx="2378">
                        <c:v>0.29724999999998114</c:v>
                      </c:pt>
                      <c:pt idx="2379">
                        <c:v>0.29737499999998113</c:v>
                      </c:pt>
                      <c:pt idx="2380">
                        <c:v>0.29749999999998111</c:v>
                      </c:pt>
                      <c:pt idx="2381">
                        <c:v>0.2976249999999811</c:v>
                      </c:pt>
                      <c:pt idx="2382">
                        <c:v>0.29774999999998109</c:v>
                      </c:pt>
                      <c:pt idx="2383">
                        <c:v>0.29787499999998107</c:v>
                      </c:pt>
                      <c:pt idx="2384">
                        <c:v>0.29799999999998106</c:v>
                      </c:pt>
                      <c:pt idx="2385">
                        <c:v>0.29812499999998104</c:v>
                      </c:pt>
                      <c:pt idx="2386">
                        <c:v>0.29824999999998103</c:v>
                      </c:pt>
                      <c:pt idx="2387">
                        <c:v>0.29837499999998102</c:v>
                      </c:pt>
                      <c:pt idx="2388">
                        <c:v>0.298499999999981</c:v>
                      </c:pt>
                      <c:pt idx="2389">
                        <c:v>0.29862499999998099</c:v>
                      </c:pt>
                      <c:pt idx="2390">
                        <c:v>0.29874999999998098</c:v>
                      </c:pt>
                      <c:pt idx="2391">
                        <c:v>0.29887499999998096</c:v>
                      </c:pt>
                      <c:pt idx="2392">
                        <c:v>0.29899999999998095</c:v>
                      </c:pt>
                      <c:pt idx="2393">
                        <c:v>0.29912499999998093</c:v>
                      </c:pt>
                      <c:pt idx="2394">
                        <c:v>0.29924999999998092</c:v>
                      </c:pt>
                      <c:pt idx="2395">
                        <c:v>0.29937499999998091</c:v>
                      </c:pt>
                      <c:pt idx="2396">
                        <c:v>0.29949999999998089</c:v>
                      </c:pt>
                      <c:pt idx="2397">
                        <c:v>0.29962499999998088</c:v>
                      </c:pt>
                      <c:pt idx="2398">
                        <c:v>0.29974999999998087</c:v>
                      </c:pt>
                      <c:pt idx="2399">
                        <c:v>0.29987499999998085</c:v>
                      </c:pt>
                      <c:pt idx="2400">
                        <c:v>0.29999999999998084</c:v>
                      </c:pt>
                      <c:pt idx="2401">
                        <c:v>0.30012499999998082</c:v>
                      </c:pt>
                      <c:pt idx="2402">
                        <c:v>0.30024999999998081</c:v>
                      </c:pt>
                      <c:pt idx="2403">
                        <c:v>0.3003749999999808</c:v>
                      </c:pt>
                      <c:pt idx="2404">
                        <c:v>0.30049999999998078</c:v>
                      </c:pt>
                      <c:pt idx="2405">
                        <c:v>0.30062499999998077</c:v>
                      </c:pt>
                      <c:pt idx="2406">
                        <c:v>0.30074999999998075</c:v>
                      </c:pt>
                      <c:pt idx="2407">
                        <c:v>0.30087499999998074</c:v>
                      </c:pt>
                      <c:pt idx="2408">
                        <c:v>0.30099999999998073</c:v>
                      </c:pt>
                      <c:pt idx="2409">
                        <c:v>0.30112499999998071</c:v>
                      </c:pt>
                      <c:pt idx="2410">
                        <c:v>0.3012499999999807</c:v>
                      </c:pt>
                      <c:pt idx="2411">
                        <c:v>0.30137499999998069</c:v>
                      </c:pt>
                      <c:pt idx="2412">
                        <c:v>0.30149999999998067</c:v>
                      </c:pt>
                      <c:pt idx="2413">
                        <c:v>0.30162499999998066</c:v>
                      </c:pt>
                      <c:pt idx="2414">
                        <c:v>0.30174999999998064</c:v>
                      </c:pt>
                      <c:pt idx="2415">
                        <c:v>0.30187499999998063</c:v>
                      </c:pt>
                      <c:pt idx="2416">
                        <c:v>0.30199999999998062</c:v>
                      </c:pt>
                      <c:pt idx="2417">
                        <c:v>0.3021249999999806</c:v>
                      </c:pt>
                      <c:pt idx="2418">
                        <c:v>0.30224999999998059</c:v>
                      </c:pt>
                      <c:pt idx="2419">
                        <c:v>0.30237499999998058</c:v>
                      </c:pt>
                      <c:pt idx="2420">
                        <c:v>0.30249999999998056</c:v>
                      </c:pt>
                      <c:pt idx="2421">
                        <c:v>0.30262499999998055</c:v>
                      </c:pt>
                      <c:pt idx="2422">
                        <c:v>0.30274999999998053</c:v>
                      </c:pt>
                      <c:pt idx="2423">
                        <c:v>0.30287499999998052</c:v>
                      </c:pt>
                      <c:pt idx="2424">
                        <c:v>0.30299999999998051</c:v>
                      </c:pt>
                      <c:pt idx="2425">
                        <c:v>0.30312499999998049</c:v>
                      </c:pt>
                      <c:pt idx="2426">
                        <c:v>0.30324999999998048</c:v>
                      </c:pt>
                      <c:pt idx="2427">
                        <c:v>0.30337499999998047</c:v>
                      </c:pt>
                      <c:pt idx="2428">
                        <c:v>0.30349999999998045</c:v>
                      </c:pt>
                      <c:pt idx="2429">
                        <c:v>0.30362499999998044</c:v>
                      </c:pt>
                      <c:pt idx="2430">
                        <c:v>0.30374999999998042</c:v>
                      </c:pt>
                      <c:pt idx="2431">
                        <c:v>0.30387499999998041</c:v>
                      </c:pt>
                      <c:pt idx="2432">
                        <c:v>0.3039999999999804</c:v>
                      </c:pt>
                      <c:pt idx="2433">
                        <c:v>0.30412499999998038</c:v>
                      </c:pt>
                      <c:pt idx="2434">
                        <c:v>0.30424999999998037</c:v>
                      </c:pt>
                      <c:pt idx="2435">
                        <c:v>0.30437499999998036</c:v>
                      </c:pt>
                      <c:pt idx="2436">
                        <c:v>0.30449999999998034</c:v>
                      </c:pt>
                      <c:pt idx="2437">
                        <c:v>0.30462499999998033</c:v>
                      </c:pt>
                      <c:pt idx="2438">
                        <c:v>0.30474999999998031</c:v>
                      </c:pt>
                      <c:pt idx="2439">
                        <c:v>0.3048749999999803</c:v>
                      </c:pt>
                      <c:pt idx="2440">
                        <c:v>0.30499999999998029</c:v>
                      </c:pt>
                      <c:pt idx="2441">
                        <c:v>0.30512499999998027</c:v>
                      </c:pt>
                      <c:pt idx="2442">
                        <c:v>0.30524999999998026</c:v>
                      </c:pt>
                      <c:pt idx="2443">
                        <c:v>0.30537499999998025</c:v>
                      </c:pt>
                      <c:pt idx="2444">
                        <c:v>0.30549999999998023</c:v>
                      </c:pt>
                      <c:pt idx="2445">
                        <c:v>0.30562499999998022</c:v>
                      </c:pt>
                      <c:pt idx="2446">
                        <c:v>0.3057499999999802</c:v>
                      </c:pt>
                      <c:pt idx="2447">
                        <c:v>0.30587499999998019</c:v>
                      </c:pt>
                      <c:pt idx="2448">
                        <c:v>0.30599999999998018</c:v>
                      </c:pt>
                      <c:pt idx="2449">
                        <c:v>0.30612499999998016</c:v>
                      </c:pt>
                      <c:pt idx="2450">
                        <c:v>0.30624999999998015</c:v>
                      </c:pt>
                      <c:pt idx="2451">
                        <c:v>0.30637499999998014</c:v>
                      </c:pt>
                      <c:pt idx="2452">
                        <c:v>0.30649999999998012</c:v>
                      </c:pt>
                      <c:pt idx="2453">
                        <c:v>0.30662499999998011</c:v>
                      </c:pt>
                      <c:pt idx="2454">
                        <c:v>0.30674999999998009</c:v>
                      </c:pt>
                      <c:pt idx="2455">
                        <c:v>0.30687499999998008</c:v>
                      </c:pt>
                      <c:pt idx="2456">
                        <c:v>0.30699999999998007</c:v>
                      </c:pt>
                      <c:pt idx="2457">
                        <c:v>0.30712499999998005</c:v>
                      </c:pt>
                      <c:pt idx="2458">
                        <c:v>0.30724999999998004</c:v>
                      </c:pt>
                      <c:pt idx="2459">
                        <c:v>0.30737499999998003</c:v>
                      </c:pt>
                      <c:pt idx="2460">
                        <c:v>0.30749999999998001</c:v>
                      </c:pt>
                      <c:pt idx="2461">
                        <c:v>0.30762499999998</c:v>
                      </c:pt>
                      <c:pt idx="2462">
                        <c:v>0.30774999999997998</c:v>
                      </c:pt>
                      <c:pt idx="2463">
                        <c:v>0.30787499999997997</c:v>
                      </c:pt>
                      <c:pt idx="2464">
                        <c:v>0.30799999999997996</c:v>
                      </c:pt>
                      <c:pt idx="2465">
                        <c:v>0.30812499999997994</c:v>
                      </c:pt>
                      <c:pt idx="2466">
                        <c:v>0.30824999999997993</c:v>
                      </c:pt>
                      <c:pt idx="2467">
                        <c:v>0.30837499999997992</c:v>
                      </c:pt>
                      <c:pt idx="2468">
                        <c:v>0.3084999999999799</c:v>
                      </c:pt>
                      <c:pt idx="2469">
                        <c:v>0.30862499999997989</c:v>
                      </c:pt>
                      <c:pt idx="2470">
                        <c:v>0.30874999999997987</c:v>
                      </c:pt>
                      <c:pt idx="2471">
                        <c:v>0.30887499999997986</c:v>
                      </c:pt>
                      <c:pt idx="2472">
                        <c:v>0.30899999999997985</c:v>
                      </c:pt>
                      <c:pt idx="2473">
                        <c:v>0.30912499999997983</c:v>
                      </c:pt>
                      <c:pt idx="2474">
                        <c:v>0.30924999999997982</c:v>
                      </c:pt>
                      <c:pt idx="2475">
                        <c:v>0.30937499999997981</c:v>
                      </c:pt>
                      <c:pt idx="2476">
                        <c:v>0.30949999999997979</c:v>
                      </c:pt>
                      <c:pt idx="2477">
                        <c:v>0.30962499999997978</c:v>
                      </c:pt>
                      <c:pt idx="2478">
                        <c:v>0.30974999999997976</c:v>
                      </c:pt>
                      <c:pt idx="2479">
                        <c:v>0.30987499999997975</c:v>
                      </c:pt>
                      <c:pt idx="2480">
                        <c:v>0.30999999999997974</c:v>
                      </c:pt>
                      <c:pt idx="2481">
                        <c:v>0.31012499999997972</c:v>
                      </c:pt>
                      <c:pt idx="2482">
                        <c:v>0.31024999999997971</c:v>
                      </c:pt>
                      <c:pt idx="2483">
                        <c:v>0.31037499999997969</c:v>
                      </c:pt>
                      <c:pt idx="2484">
                        <c:v>0.31049999999997968</c:v>
                      </c:pt>
                      <c:pt idx="2485">
                        <c:v>0.31062499999997967</c:v>
                      </c:pt>
                      <c:pt idx="2486">
                        <c:v>0.31074999999997965</c:v>
                      </c:pt>
                      <c:pt idx="2487">
                        <c:v>0.31087499999997964</c:v>
                      </c:pt>
                      <c:pt idx="2488">
                        <c:v>0.31099999999997963</c:v>
                      </c:pt>
                      <c:pt idx="2489">
                        <c:v>0.31112499999997961</c:v>
                      </c:pt>
                      <c:pt idx="2490">
                        <c:v>0.3112499999999796</c:v>
                      </c:pt>
                      <c:pt idx="2491">
                        <c:v>0.31137499999997958</c:v>
                      </c:pt>
                      <c:pt idx="2492">
                        <c:v>0.31149999999997957</c:v>
                      </c:pt>
                      <c:pt idx="2493">
                        <c:v>0.31162499999997956</c:v>
                      </c:pt>
                      <c:pt idx="2494">
                        <c:v>0.31174999999997954</c:v>
                      </c:pt>
                      <c:pt idx="2495">
                        <c:v>0.31187499999997953</c:v>
                      </c:pt>
                      <c:pt idx="2496">
                        <c:v>0.31199999999997952</c:v>
                      </c:pt>
                      <c:pt idx="2497">
                        <c:v>0.3121249999999795</c:v>
                      </c:pt>
                      <c:pt idx="2498">
                        <c:v>0.31224999999997949</c:v>
                      </c:pt>
                      <c:pt idx="2499">
                        <c:v>0.31237499999997947</c:v>
                      </c:pt>
                      <c:pt idx="2500">
                        <c:v>0.31249999999997946</c:v>
                      </c:pt>
                      <c:pt idx="2501">
                        <c:v>0.31262499999997945</c:v>
                      </c:pt>
                      <c:pt idx="2502">
                        <c:v>0.31274999999997943</c:v>
                      </c:pt>
                      <c:pt idx="2503">
                        <c:v>0.31287499999997942</c:v>
                      </c:pt>
                      <c:pt idx="2504">
                        <c:v>0.31299999999997941</c:v>
                      </c:pt>
                      <c:pt idx="2505">
                        <c:v>0.31312499999997939</c:v>
                      </c:pt>
                      <c:pt idx="2506">
                        <c:v>0.31324999999997938</c:v>
                      </c:pt>
                      <c:pt idx="2507">
                        <c:v>0.31337499999997936</c:v>
                      </c:pt>
                      <c:pt idx="2508">
                        <c:v>0.31349999999997935</c:v>
                      </c:pt>
                      <c:pt idx="2509">
                        <c:v>0.31362499999997934</c:v>
                      </c:pt>
                      <c:pt idx="2510">
                        <c:v>0.31374999999997932</c:v>
                      </c:pt>
                      <c:pt idx="2511">
                        <c:v>0.31387499999997931</c:v>
                      </c:pt>
                      <c:pt idx="2512">
                        <c:v>0.3139999999999793</c:v>
                      </c:pt>
                      <c:pt idx="2513">
                        <c:v>0.31412499999997928</c:v>
                      </c:pt>
                      <c:pt idx="2514">
                        <c:v>0.31424999999997927</c:v>
                      </c:pt>
                      <c:pt idx="2515">
                        <c:v>0.31437499999997925</c:v>
                      </c:pt>
                      <c:pt idx="2516">
                        <c:v>0.31449999999997924</c:v>
                      </c:pt>
                      <c:pt idx="2517">
                        <c:v>0.31462499999997923</c:v>
                      </c:pt>
                      <c:pt idx="2518">
                        <c:v>0.31474999999997921</c:v>
                      </c:pt>
                      <c:pt idx="2519">
                        <c:v>0.3148749999999792</c:v>
                      </c:pt>
                      <c:pt idx="2520">
                        <c:v>0.31499999999997919</c:v>
                      </c:pt>
                      <c:pt idx="2521">
                        <c:v>0.31512499999997917</c:v>
                      </c:pt>
                      <c:pt idx="2522">
                        <c:v>0.31524999999997916</c:v>
                      </c:pt>
                      <c:pt idx="2523">
                        <c:v>0.31537499999997914</c:v>
                      </c:pt>
                      <c:pt idx="2524">
                        <c:v>0.31549999999997913</c:v>
                      </c:pt>
                      <c:pt idx="2525">
                        <c:v>0.31562499999997912</c:v>
                      </c:pt>
                      <c:pt idx="2526">
                        <c:v>0.3157499999999791</c:v>
                      </c:pt>
                      <c:pt idx="2527">
                        <c:v>0.31587499999997909</c:v>
                      </c:pt>
                      <c:pt idx="2528">
                        <c:v>0.31599999999997908</c:v>
                      </c:pt>
                      <c:pt idx="2529">
                        <c:v>0.31612499999997906</c:v>
                      </c:pt>
                      <c:pt idx="2530">
                        <c:v>0.31624999999997905</c:v>
                      </c:pt>
                      <c:pt idx="2531">
                        <c:v>0.31637499999997903</c:v>
                      </c:pt>
                      <c:pt idx="2532">
                        <c:v>0.31649999999997902</c:v>
                      </c:pt>
                      <c:pt idx="2533">
                        <c:v>0.31662499999997901</c:v>
                      </c:pt>
                      <c:pt idx="2534">
                        <c:v>0.31674999999997899</c:v>
                      </c:pt>
                      <c:pt idx="2535">
                        <c:v>0.31687499999997898</c:v>
                      </c:pt>
                      <c:pt idx="2536">
                        <c:v>0.31699999999997897</c:v>
                      </c:pt>
                      <c:pt idx="2537">
                        <c:v>0.31712499999997895</c:v>
                      </c:pt>
                      <c:pt idx="2538">
                        <c:v>0.31724999999997894</c:v>
                      </c:pt>
                      <c:pt idx="2539">
                        <c:v>0.31737499999997892</c:v>
                      </c:pt>
                      <c:pt idx="2540">
                        <c:v>0.31749999999997891</c:v>
                      </c:pt>
                      <c:pt idx="2541">
                        <c:v>0.3176249999999789</c:v>
                      </c:pt>
                      <c:pt idx="2542">
                        <c:v>0.31774999999997888</c:v>
                      </c:pt>
                      <c:pt idx="2543">
                        <c:v>0.31787499999997887</c:v>
                      </c:pt>
                      <c:pt idx="2544">
                        <c:v>0.31799999999997886</c:v>
                      </c:pt>
                      <c:pt idx="2545">
                        <c:v>0.31812499999997884</c:v>
                      </c:pt>
                      <c:pt idx="2546">
                        <c:v>0.31824999999997883</c:v>
                      </c:pt>
                      <c:pt idx="2547">
                        <c:v>0.31837499999997881</c:v>
                      </c:pt>
                      <c:pt idx="2548">
                        <c:v>0.3184999999999788</c:v>
                      </c:pt>
                      <c:pt idx="2549">
                        <c:v>0.31862499999997879</c:v>
                      </c:pt>
                      <c:pt idx="2550">
                        <c:v>0.31874999999997877</c:v>
                      </c:pt>
                      <c:pt idx="2551">
                        <c:v>0.31887499999997876</c:v>
                      </c:pt>
                      <c:pt idx="2552">
                        <c:v>0.31899999999997875</c:v>
                      </c:pt>
                      <c:pt idx="2553">
                        <c:v>0.31912499999997873</c:v>
                      </c:pt>
                      <c:pt idx="2554">
                        <c:v>0.31924999999997872</c:v>
                      </c:pt>
                      <c:pt idx="2555">
                        <c:v>0.3193749999999787</c:v>
                      </c:pt>
                      <c:pt idx="2556">
                        <c:v>0.31949999999997869</c:v>
                      </c:pt>
                      <c:pt idx="2557">
                        <c:v>0.31962499999997868</c:v>
                      </c:pt>
                      <c:pt idx="2558">
                        <c:v>0.31974999999997866</c:v>
                      </c:pt>
                      <c:pt idx="2559">
                        <c:v>0.31987499999997865</c:v>
                      </c:pt>
                      <c:pt idx="2560">
                        <c:v>0.31999999999997863</c:v>
                      </c:pt>
                      <c:pt idx="2561">
                        <c:v>0.32012499999997862</c:v>
                      </c:pt>
                      <c:pt idx="2562">
                        <c:v>0.32024999999997861</c:v>
                      </c:pt>
                      <c:pt idx="2563">
                        <c:v>0.32037499999997859</c:v>
                      </c:pt>
                      <c:pt idx="2564">
                        <c:v>0.32049999999997858</c:v>
                      </c:pt>
                      <c:pt idx="2565">
                        <c:v>0.32062499999997857</c:v>
                      </c:pt>
                      <c:pt idx="2566">
                        <c:v>0.32074999999997855</c:v>
                      </c:pt>
                      <c:pt idx="2567">
                        <c:v>0.32087499999997854</c:v>
                      </c:pt>
                      <c:pt idx="2568">
                        <c:v>0.32099999999997852</c:v>
                      </c:pt>
                      <c:pt idx="2569">
                        <c:v>0.32112499999997851</c:v>
                      </c:pt>
                      <c:pt idx="2570">
                        <c:v>0.3212499999999785</c:v>
                      </c:pt>
                      <c:pt idx="2571">
                        <c:v>0.32137499999997848</c:v>
                      </c:pt>
                      <c:pt idx="2572">
                        <c:v>0.32149999999997847</c:v>
                      </c:pt>
                      <c:pt idx="2573">
                        <c:v>0.32162499999997846</c:v>
                      </c:pt>
                      <c:pt idx="2574">
                        <c:v>0.32174999999997844</c:v>
                      </c:pt>
                      <c:pt idx="2575">
                        <c:v>0.32187499999997843</c:v>
                      </c:pt>
                      <c:pt idx="2576">
                        <c:v>0.32199999999997841</c:v>
                      </c:pt>
                      <c:pt idx="2577">
                        <c:v>0.3221249999999784</c:v>
                      </c:pt>
                      <c:pt idx="2578">
                        <c:v>0.32224999999997839</c:v>
                      </c:pt>
                      <c:pt idx="2579">
                        <c:v>0.32237499999997837</c:v>
                      </c:pt>
                      <c:pt idx="2580">
                        <c:v>0.32249999999997836</c:v>
                      </c:pt>
                      <c:pt idx="2581">
                        <c:v>0.32262499999997835</c:v>
                      </c:pt>
                      <c:pt idx="2582">
                        <c:v>0.32274999999997833</c:v>
                      </c:pt>
                      <c:pt idx="2583">
                        <c:v>0.32287499999997832</c:v>
                      </c:pt>
                      <c:pt idx="2584">
                        <c:v>0.3229999999999783</c:v>
                      </c:pt>
                      <c:pt idx="2585">
                        <c:v>0.32312499999997829</c:v>
                      </c:pt>
                      <c:pt idx="2586">
                        <c:v>0.32324999999997828</c:v>
                      </c:pt>
                      <c:pt idx="2587">
                        <c:v>0.32337499999997826</c:v>
                      </c:pt>
                      <c:pt idx="2588">
                        <c:v>0.32349999999997825</c:v>
                      </c:pt>
                      <c:pt idx="2589">
                        <c:v>0.32362499999997824</c:v>
                      </c:pt>
                      <c:pt idx="2590">
                        <c:v>0.32374999999997822</c:v>
                      </c:pt>
                      <c:pt idx="2591">
                        <c:v>0.32387499999997821</c:v>
                      </c:pt>
                      <c:pt idx="2592">
                        <c:v>0.32399999999997819</c:v>
                      </c:pt>
                      <c:pt idx="2593">
                        <c:v>0.32412499999997818</c:v>
                      </c:pt>
                      <c:pt idx="2594">
                        <c:v>0.32424999999997817</c:v>
                      </c:pt>
                      <c:pt idx="2595">
                        <c:v>0.32437499999997815</c:v>
                      </c:pt>
                      <c:pt idx="2596">
                        <c:v>0.32449999999997814</c:v>
                      </c:pt>
                      <c:pt idx="2597">
                        <c:v>0.32462499999997813</c:v>
                      </c:pt>
                      <c:pt idx="2598">
                        <c:v>0.32474999999997811</c:v>
                      </c:pt>
                      <c:pt idx="2599">
                        <c:v>0.3248749999999781</c:v>
                      </c:pt>
                      <c:pt idx="2600">
                        <c:v>0.32499999999997808</c:v>
                      </c:pt>
                      <c:pt idx="2601">
                        <c:v>0.32512499999997807</c:v>
                      </c:pt>
                      <c:pt idx="2602">
                        <c:v>0.32524999999997806</c:v>
                      </c:pt>
                      <c:pt idx="2603">
                        <c:v>0.32537499999997804</c:v>
                      </c:pt>
                      <c:pt idx="2604">
                        <c:v>0.32549999999997803</c:v>
                      </c:pt>
                      <c:pt idx="2605">
                        <c:v>0.32562499999997802</c:v>
                      </c:pt>
                      <c:pt idx="2606">
                        <c:v>0.325749999999978</c:v>
                      </c:pt>
                      <c:pt idx="2607">
                        <c:v>0.32587499999997799</c:v>
                      </c:pt>
                      <c:pt idx="2608">
                        <c:v>0.32599999999997797</c:v>
                      </c:pt>
                      <c:pt idx="2609">
                        <c:v>0.32612499999997796</c:v>
                      </c:pt>
                      <c:pt idx="2610">
                        <c:v>0.32624999999997795</c:v>
                      </c:pt>
                      <c:pt idx="2611">
                        <c:v>0.32637499999997793</c:v>
                      </c:pt>
                      <c:pt idx="2612">
                        <c:v>0.32649999999997792</c:v>
                      </c:pt>
                      <c:pt idx="2613">
                        <c:v>0.32662499999997791</c:v>
                      </c:pt>
                      <c:pt idx="2614">
                        <c:v>0.32674999999997789</c:v>
                      </c:pt>
                      <c:pt idx="2615">
                        <c:v>0.32687499999997788</c:v>
                      </c:pt>
                      <c:pt idx="2616">
                        <c:v>0.32699999999997786</c:v>
                      </c:pt>
                      <c:pt idx="2617">
                        <c:v>0.32712499999997785</c:v>
                      </c:pt>
                      <c:pt idx="2618">
                        <c:v>0.32724999999997784</c:v>
                      </c:pt>
                      <c:pt idx="2619">
                        <c:v>0.32737499999997782</c:v>
                      </c:pt>
                      <c:pt idx="2620">
                        <c:v>0.32749999999997781</c:v>
                      </c:pt>
                      <c:pt idx="2621">
                        <c:v>0.3276249999999778</c:v>
                      </c:pt>
                      <c:pt idx="2622">
                        <c:v>0.32774999999997778</c:v>
                      </c:pt>
                      <c:pt idx="2623">
                        <c:v>0.32787499999997777</c:v>
                      </c:pt>
                      <c:pt idx="2624">
                        <c:v>0.32799999999997775</c:v>
                      </c:pt>
                      <c:pt idx="2625">
                        <c:v>0.32812499999997774</c:v>
                      </c:pt>
                      <c:pt idx="2626">
                        <c:v>0.32824999999997773</c:v>
                      </c:pt>
                      <c:pt idx="2627">
                        <c:v>0.32837499999997771</c:v>
                      </c:pt>
                      <c:pt idx="2628">
                        <c:v>0.3284999999999777</c:v>
                      </c:pt>
                      <c:pt idx="2629">
                        <c:v>0.32862499999997768</c:v>
                      </c:pt>
                      <c:pt idx="2630">
                        <c:v>0.32874999999997767</c:v>
                      </c:pt>
                      <c:pt idx="2631">
                        <c:v>0.32887499999997766</c:v>
                      </c:pt>
                      <c:pt idx="2632">
                        <c:v>0.32899999999997764</c:v>
                      </c:pt>
                      <c:pt idx="2633">
                        <c:v>0.32912499999997763</c:v>
                      </c:pt>
                      <c:pt idx="2634">
                        <c:v>0.32924999999997762</c:v>
                      </c:pt>
                      <c:pt idx="2635">
                        <c:v>0.3293749999999776</c:v>
                      </c:pt>
                      <c:pt idx="2636">
                        <c:v>0.32949999999997759</c:v>
                      </c:pt>
                      <c:pt idx="2637">
                        <c:v>0.32962499999997757</c:v>
                      </c:pt>
                      <c:pt idx="2638">
                        <c:v>0.32974999999997756</c:v>
                      </c:pt>
                      <c:pt idx="2639">
                        <c:v>0.32987499999997755</c:v>
                      </c:pt>
                      <c:pt idx="2640">
                        <c:v>0.32999999999997753</c:v>
                      </c:pt>
                      <c:pt idx="2641">
                        <c:v>0.33012499999997752</c:v>
                      </c:pt>
                      <c:pt idx="2642">
                        <c:v>0.33024999999997751</c:v>
                      </c:pt>
                      <c:pt idx="2643">
                        <c:v>0.33037499999997749</c:v>
                      </c:pt>
                      <c:pt idx="2644">
                        <c:v>0.33049999999997748</c:v>
                      </c:pt>
                      <c:pt idx="2645">
                        <c:v>0.33062499999997746</c:v>
                      </c:pt>
                      <c:pt idx="2646">
                        <c:v>0.33074999999997745</c:v>
                      </c:pt>
                      <c:pt idx="2647">
                        <c:v>0.33087499999997744</c:v>
                      </c:pt>
                      <c:pt idx="2648">
                        <c:v>0.33099999999997742</c:v>
                      </c:pt>
                      <c:pt idx="2649">
                        <c:v>0.33112499999997741</c:v>
                      </c:pt>
                      <c:pt idx="2650">
                        <c:v>0.3312499999999774</c:v>
                      </c:pt>
                      <c:pt idx="2651">
                        <c:v>0.33137499999997738</c:v>
                      </c:pt>
                      <c:pt idx="2652">
                        <c:v>0.33149999999997737</c:v>
                      </c:pt>
                      <c:pt idx="2653">
                        <c:v>0.33162499999997735</c:v>
                      </c:pt>
                      <c:pt idx="2654">
                        <c:v>0.33174999999997734</c:v>
                      </c:pt>
                      <c:pt idx="2655">
                        <c:v>0.33187499999997733</c:v>
                      </c:pt>
                      <c:pt idx="2656">
                        <c:v>0.33199999999997731</c:v>
                      </c:pt>
                      <c:pt idx="2657">
                        <c:v>0.3321249999999773</c:v>
                      </c:pt>
                      <c:pt idx="2658">
                        <c:v>0.33224999999997729</c:v>
                      </c:pt>
                      <c:pt idx="2659">
                        <c:v>0.33237499999997727</c:v>
                      </c:pt>
                      <c:pt idx="2660">
                        <c:v>0.33249999999997726</c:v>
                      </c:pt>
                      <c:pt idx="2661">
                        <c:v>0.33262499999997724</c:v>
                      </c:pt>
                      <c:pt idx="2662">
                        <c:v>0.33274999999997723</c:v>
                      </c:pt>
                      <c:pt idx="2663">
                        <c:v>0.33287499999997722</c:v>
                      </c:pt>
                      <c:pt idx="2664">
                        <c:v>0.3329999999999772</c:v>
                      </c:pt>
                      <c:pt idx="2665">
                        <c:v>0.33312499999997719</c:v>
                      </c:pt>
                      <c:pt idx="2666">
                        <c:v>0.33324999999997718</c:v>
                      </c:pt>
                      <c:pt idx="2667">
                        <c:v>0.33337499999997716</c:v>
                      </c:pt>
                      <c:pt idx="2668">
                        <c:v>0.33349999999997715</c:v>
                      </c:pt>
                      <c:pt idx="2669">
                        <c:v>0.33362499999997713</c:v>
                      </c:pt>
                      <c:pt idx="2670">
                        <c:v>0.33374999999997712</c:v>
                      </c:pt>
                      <c:pt idx="2671">
                        <c:v>0.33387499999997711</c:v>
                      </c:pt>
                      <c:pt idx="2672">
                        <c:v>0.33399999999997709</c:v>
                      </c:pt>
                      <c:pt idx="2673">
                        <c:v>0.33412499999997708</c:v>
                      </c:pt>
                      <c:pt idx="2674">
                        <c:v>0.33424999999997707</c:v>
                      </c:pt>
                      <c:pt idx="2675">
                        <c:v>0.33437499999997705</c:v>
                      </c:pt>
                      <c:pt idx="2676">
                        <c:v>0.33449999999997704</c:v>
                      </c:pt>
                      <c:pt idx="2677">
                        <c:v>0.33462499999997702</c:v>
                      </c:pt>
                      <c:pt idx="2678">
                        <c:v>0.33474999999997701</c:v>
                      </c:pt>
                      <c:pt idx="2679">
                        <c:v>0.334874999999977</c:v>
                      </c:pt>
                      <c:pt idx="2680">
                        <c:v>0.33499999999997698</c:v>
                      </c:pt>
                      <c:pt idx="2681">
                        <c:v>0.33512499999997697</c:v>
                      </c:pt>
                      <c:pt idx="2682">
                        <c:v>0.33524999999997696</c:v>
                      </c:pt>
                      <c:pt idx="2683">
                        <c:v>0.33537499999997694</c:v>
                      </c:pt>
                      <c:pt idx="2684">
                        <c:v>0.33549999999997693</c:v>
                      </c:pt>
                      <c:pt idx="2685">
                        <c:v>0.33562499999997691</c:v>
                      </c:pt>
                      <c:pt idx="2686">
                        <c:v>0.3357499999999769</c:v>
                      </c:pt>
                      <c:pt idx="2687">
                        <c:v>0.33587499999997689</c:v>
                      </c:pt>
                      <c:pt idx="2688">
                        <c:v>0.33599999999997687</c:v>
                      </c:pt>
                      <c:pt idx="2689">
                        <c:v>0.33612499999997686</c:v>
                      </c:pt>
                      <c:pt idx="2690">
                        <c:v>0.33624999999997685</c:v>
                      </c:pt>
                      <c:pt idx="2691">
                        <c:v>0.33637499999997683</c:v>
                      </c:pt>
                      <c:pt idx="2692">
                        <c:v>0.33649999999997682</c:v>
                      </c:pt>
                      <c:pt idx="2693">
                        <c:v>0.3366249999999768</c:v>
                      </c:pt>
                      <c:pt idx="2694">
                        <c:v>0.33674999999997679</c:v>
                      </c:pt>
                      <c:pt idx="2695">
                        <c:v>0.33687499999997678</c:v>
                      </c:pt>
                      <c:pt idx="2696">
                        <c:v>0.33699999999997676</c:v>
                      </c:pt>
                      <c:pt idx="2697">
                        <c:v>0.33712499999997675</c:v>
                      </c:pt>
                      <c:pt idx="2698">
                        <c:v>0.33724999999997674</c:v>
                      </c:pt>
                      <c:pt idx="2699">
                        <c:v>0.33737499999997672</c:v>
                      </c:pt>
                      <c:pt idx="2700">
                        <c:v>0.33749999999997671</c:v>
                      </c:pt>
                      <c:pt idx="2701">
                        <c:v>0.33762499999997669</c:v>
                      </c:pt>
                      <c:pt idx="2702">
                        <c:v>0.33774999999997668</c:v>
                      </c:pt>
                      <c:pt idx="2703">
                        <c:v>0.33787499999997667</c:v>
                      </c:pt>
                      <c:pt idx="2704">
                        <c:v>0.33799999999997665</c:v>
                      </c:pt>
                      <c:pt idx="2705">
                        <c:v>0.33812499999997664</c:v>
                      </c:pt>
                      <c:pt idx="2706">
                        <c:v>0.33824999999997662</c:v>
                      </c:pt>
                      <c:pt idx="2707">
                        <c:v>0.33837499999997661</c:v>
                      </c:pt>
                      <c:pt idx="2708">
                        <c:v>0.3384999999999766</c:v>
                      </c:pt>
                      <c:pt idx="2709">
                        <c:v>0.33862499999997658</c:v>
                      </c:pt>
                      <c:pt idx="2710">
                        <c:v>0.33874999999997657</c:v>
                      </c:pt>
                      <c:pt idx="2711">
                        <c:v>0.33887499999997656</c:v>
                      </c:pt>
                      <c:pt idx="2712">
                        <c:v>0.33899999999997654</c:v>
                      </c:pt>
                      <c:pt idx="2713">
                        <c:v>0.33912499999997653</c:v>
                      </c:pt>
                      <c:pt idx="2714">
                        <c:v>0.33924999999997651</c:v>
                      </c:pt>
                      <c:pt idx="2715">
                        <c:v>0.3393749999999765</c:v>
                      </c:pt>
                      <c:pt idx="2716">
                        <c:v>0.33949999999997649</c:v>
                      </c:pt>
                      <c:pt idx="2717">
                        <c:v>0.33962499999997647</c:v>
                      </c:pt>
                      <c:pt idx="2718">
                        <c:v>0.33974999999997646</c:v>
                      </c:pt>
                      <c:pt idx="2719">
                        <c:v>0.33987499999997645</c:v>
                      </c:pt>
                      <c:pt idx="2720">
                        <c:v>0.33999999999997643</c:v>
                      </c:pt>
                      <c:pt idx="2721">
                        <c:v>0.34012499999997642</c:v>
                      </c:pt>
                      <c:pt idx="2722">
                        <c:v>0.3402499999999764</c:v>
                      </c:pt>
                      <c:pt idx="2723">
                        <c:v>0.34037499999997639</c:v>
                      </c:pt>
                      <c:pt idx="2724">
                        <c:v>0.34049999999997638</c:v>
                      </c:pt>
                      <c:pt idx="2725">
                        <c:v>0.34062499999997636</c:v>
                      </c:pt>
                      <c:pt idx="2726">
                        <c:v>0.34074999999997635</c:v>
                      </c:pt>
                      <c:pt idx="2727">
                        <c:v>0.34087499999997634</c:v>
                      </c:pt>
                      <c:pt idx="2728">
                        <c:v>0.34099999999997632</c:v>
                      </c:pt>
                      <c:pt idx="2729">
                        <c:v>0.34112499999997631</c:v>
                      </c:pt>
                      <c:pt idx="2730">
                        <c:v>0.34124999999997629</c:v>
                      </c:pt>
                      <c:pt idx="2731">
                        <c:v>0.34137499999997628</c:v>
                      </c:pt>
                      <c:pt idx="2732">
                        <c:v>0.34149999999997627</c:v>
                      </c:pt>
                      <c:pt idx="2733">
                        <c:v>0.34162499999997625</c:v>
                      </c:pt>
                      <c:pt idx="2734">
                        <c:v>0.34174999999997624</c:v>
                      </c:pt>
                      <c:pt idx="2735">
                        <c:v>0.34187499999997623</c:v>
                      </c:pt>
                      <c:pt idx="2736">
                        <c:v>0.34199999999997621</c:v>
                      </c:pt>
                      <c:pt idx="2737">
                        <c:v>0.3421249999999762</c:v>
                      </c:pt>
                      <c:pt idx="2738">
                        <c:v>0.34224999999997618</c:v>
                      </c:pt>
                      <c:pt idx="2739">
                        <c:v>0.34237499999997617</c:v>
                      </c:pt>
                      <c:pt idx="2740">
                        <c:v>0.34249999999997616</c:v>
                      </c:pt>
                      <c:pt idx="2741">
                        <c:v>0.34262499999997614</c:v>
                      </c:pt>
                      <c:pt idx="2742">
                        <c:v>0.34274999999997613</c:v>
                      </c:pt>
                      <c:pt idx="2743">
                        <c:v>0.34287499999997612</c:v>
                      </c:pt>
                      <c:pt idx="2744">
                        <c:v>0.3429999999999761</c:v>
                      </c:pt>
                      <c:pt idx="2745">
                        <c:v>0.34312499999997609</c:v>
                      </c:pt>
                      <c:pt idx="2746">
                        <c:v>0.34324999999997607</c:v>
                      </c:pt>
                      <c:pt idx="2747">
                        <c:v>0.34337499999997606</c:v>
                      </c:pt>
                      <c:pt idx="2748">
                        <c:v>0.34349999999997605</c:v>
                      </c:pt>
                      <c:pt idx="2749">
                        <c:v>0.34362499999997603</c:v>
                      </c:pt>
                      <c:pt idx="2750">
                        <c:v>0.34374999999997602</c:v>
                      </c:pt>
                      <c:pt idx="2751">
                        <c:v>0.34387499999997601</c:v>
                      </c:pt>
                      <c:pt idx="2752">
                        <c:v>0.34399999999997599</c:v>
                      </c:pt>
                      <c:pt idx="2753">
                        <c:v>0.34412499999997598</c:v>
                      </c:pt>
                      <c:pt idx="2754">
                        <c:v>0.34424999999997596</c:v>
                      </c:pt>
                      <c:pt idx="2755">
                        <c:v>0.34437499999997595</c:v>
                      </c:pt>
                      <c:pt idx="2756">
                        <c:v>0.34449999999997594</c:v>
                      </c:pt>
                      <c:pt idx="2757">
                        <c:v>0.34462499999997592</c:v>
                      </c:pt>
                      <c:pt idx="2758">
                        <c:v>0.34474999999997591</c:v>
                      </c:pt>
                      <c:pt idx="2759">
                        <c:v>0.3448749999999759</c:v>
                      </c:pt>
                      <c:pt idx="2760">
                        <c:v>0.34499999999997588</c:v>
                      </c:pt>
                      <c:pt idx="2761">
                        <c:v>0.34512499999997587</c:v>
                      </c:pt>
                      <c:pt idx="2762">
                        <c:v>0.34524999999997585</c:v>
                      </c:pt>
                      <c:pt idx="2763">
                        <c:v>0.34537499999997584</c:v>
                      </c:pt>
                      <c:pt idx="2764">
                        <c:v>0.34549999999997583</c:v>
                      </c:pt>
                      <c:pt idx="2765">
                        <c:v>0.34562499999997581</c:v>
                      </c:pt>
                      <c:pt idx="2766">
                        <c:v>0.3457499999999758</c:v>
                      </c:pt>
                      <c:pt idx="2767">
                        <c:v>0.34587499999997579</c:v>
                      </c:pt>
                      <c:pt idx="2768">
                        <c:v>0.34599999999997577</c:v>
                      </c:pt>
                      <c:pt idx="2769">
                        <c:v>0.34612499999997576</c:v>
                      </c:pt>
                      <c:pt idx="2770">
                        <c:v>0.34624999999997574</c:v>
                      </c:pt>
                      <c:pt idx="2771">
                        <c:v>0.34637499999997573</c:v>
                      </c:pt>
                      <c:pt idx="2772">
                        <c:v>0.34649999999997572</c:v>
                      </c:pt>
                      <c:pt idx="2773">
                        <c:v>0.3466249999999757</c:v>
                      </c:pt>
                      <c:pt idx="2774">
                        <c:v>0.34674999999997569</c:v>
                      </c:pt>
                      <c:pt idx="2775">
                        <c:v>0.34687499999997568</c:v>
                      </c:pt>
                      <c:pt idx="2776">
                        <c:v>0.34699999999997566</c:v>
                      </c:pt>
                      <c:pt idx="2777">
                        <c:v>0.34712499999997565</c:v>
                      </c:pt>
                      <c:pt idx="2778">
                        <c:v>0.34724999999997563</c:v>
                      </c:pt>
                      <c:pt idx="2779">
                        <c:v>0.34737499999997562</c:v>
                      </c:pt>
                      <c:pt idx="2780">
                        <c:v>0.34749999999997561</c:v>
                      </c:pt>
                      <c:pt idx="2781">
                        <c:v>0.34762499999997559</c:v>
                      </c:pt>
                      <c:pt idx="2782">
                        <c:v>0.34774999999997558</c:v>
                      </c:pt>
                      <c:pt idx="2783">
                        <c:v>0.34787499999997556</c:v>
                      </c:pt>
                      <c:pt idx="2784">
                        <c:v>0.34799999999997555</c:v>
                      </c:pt>
                      <c:pt idx="2785">
                        <c:v>0.34812499999997554</c:v>
                      </c:pt>
                      <c:pt idx="2786">
                        <c:v>0.34824999999997552</c:v>
                      </c:pt>
                      <c:pt idx="2787">
                        <c:v>0.34837499999997551</c:v>
                      </c:pt>
                      <c:pt idx="2788">
                        <c:v>0.3484999999999755</c:v>
                      </c:pt>
                      <c:pt idx="2789">
                        <c:v>0.34862499999997548</c:v>
                      </c:pt>
                      <c:pt idx="2790">
                        <c:v>0.34874999999997547</c:v>
                      </c:pt>
                      <c:pt idx="2791">
                        <c:v>0.34887499999997545</c:v>
                      </c:pt>
                      <c:pt idx="2792">
                        <c:v>0.34899999999997544</c:v>
                      </c:pt>
                      <c:pt idx="2793">
                        <c:v>0.34912499999997543</c:v>
                      </c:pt>
                      <c:pt idx="2794">
                        <c:v>0.34924999999997541</c:v>
                      </c:pt>
                      <c:pt idx="2795">
                        <c:v>0.3493749999999754</c:v>
                      </c:pt>
                      <c:pt idx="2796">
                        <c:v>0.34949999999997539</c:v>
                      </c:pt>
                      <c:pt idx="2797">
                        <c:v>0.34962499999997537</c:v>
                      </c:pt>
                      <c:pt idx="2798">
                        <c:v>0.34974999999997536</c:v>
                      </c:pt>
                      <c:pt idx="2799">
                        <c:v>0.34987499999997534</c:v>
                      </c:pt>
                      <c:pt idx="2800">
                        <c:v>0.34999999999997533</c:v>
                      </c:pt>
                      <c:pt idx="2801">
                        <c:v>0.35012499999997532</c:v>
                      </c:pt>
                      <c:pt idx="2802">
                        <c:v>0.3502499999999753</c:v>
                      </c:pt>
                      <c:pt idx="2803">
                        <c:v>0.35037499999997529</c:v>
                      </c:pt>
                      <c:pt idx="2804">
                        <c:v>0.35049999999997528</c:v>
                      </c:pt>
                      <c:pt idx="2805">
                        <c:v>0.35062499999997526</c:v>
                      </c:pt>
                      <c:pt idx="2806">
                        <c:v>0.35074999999997525</c:v>
                      </c:pt>
                      <c:pt idx="2807">
                        <c:v>0.35087499999997523</c:v>
                      </c:pt>
                      <c:pt idx="2808">
                        <c:v>0.35099999999997522</c:v>
                      </c:pt>
                      <c:pt idx="2809">
                        <c:v>0.35112499999997521</c:v>
                      </c:pt>
                      <c:pt idx="2810">
                        <c:v>0.35124999999997519</c:v>
                      </c:pt>
                      <c:pt idx="2811">
                        <c:v>0.35137499999997518</c:v>
                      </c:pt>
                      <c:pt idx="2812">
                        <c:v>0.35149999999997517</c:v>
                      </c:pt>
                      <c:pt idx="2813">
                        <c:v>0.35162499999997515</c:v>
                      </c:pt>
                      <c:pt idx="2814">
                        <c:v>0.35174999999997514</c:v>
                      </c:pt>
                      <c:pt idx="2815">
                        <c:v>0.35187499999997512</c:v>
                      </c:pt>
                      <c:pt idx="2816">
                        <c:v>0.35199999999997511</c:v>
                      </c:pt>
                      <c:pt idx="2817">
                        <c:v>0.3521249999999751</c:v>
                      </c:pt>
                      <c:pt idx="2818">
                        <c:v>0.35224999999997508</c:v>
                      </c:pt>
                      <c:pt idx="2819">
                        <c:v>0.35237499999997507</c:v>
                      </c:pt>
                      <c:pt idx="2820">
                        <c:v>0.35249999999997506</c:v>
                      </c:pt>
                      <c:pt idx="2821">
                        <c:v>0.35262499999997504</c:v>
                      </c:pt>
                      <c:pt idx="2822">
                        <c:v>0.35274999999997503</c:v>
                      </c:pt>
                      <c:pt idx="2823">
                        <c:v>0.35287499999997501</c:v>
                      </c:pt>
                      <c:pt idx="2824">
                        <c:v>0.352999999999975</c:v>
                      </c:pt>
                      <c:pt idx="2825">
                        <c:v>0.35312499999997499</c:v>
                      </c:pt>
                      <c:pt idx="2826">
                        <c:v>0.35324999999997497</c:v>
                      </c:pt>
                      <c:pt idx="2827">
                        <c:v>0.35337499999997496</c:v>
                      </c:pt>
                      <c:pt idx="2828">
                        <c:v>0.35349999999997495</c:v>
                      </c:pt>
                      <c:pt idx="2829">
                        <c:v>0.35362499999997493</c:v>
                      </c:pt>
                      <c:pt idx="2830">
                        <c:v>0.35374999999997492</c:v>
                      </c:pt>
                      <c:pt idx="2831">
                        <c:v>0.3538749999999749</c:v>
                      </c:pt>
                      <c:pt idx="2832">
                        <c:v>0.35399999999997489</c:v>
                      </c:pt>
                      <c:pt idx="2833">
                        <c:v>0.35412499999997488</c:v>
                      </c:pt>
                      <c:pt idx="2834">
                        <c:v>0.35424999999997486</c:v>
                      </c:pt>
                      <c:pt idx="2835">
                        <c:v>0.35437499999997485</c:v>
                      </c:pt>
                      <c:pt idx="2836">
                        <c:v>0.35449999999997484</c:v>
                      </c:pt>
                      <c:pt idx="2837">
                        <c:v>0.35462499999997482</c:v>
                      </c:pt>
                      <c:pt idx="2838">
                        <c:v>0.35474999999997481</c:v>
                      </c:pt>
                      <c:pt idx="2839">
                        <c:v>0.35487499999997479</c:v>
                      </c:pt>
                      <c:pt idx="2840">
                        <c:v>0.35499999999997478</c:v>
                      </c:pt>
                      <c:pt idx="2841">
                        <c:v>0.35512499999997477</c:v>
                      </c:pt>
                      <c:pt idx="2842">
                        <c:v>0.35524999999997475</c:v>
                      </c:pt>
                      <c:pt idx="2843">
                        <c:v>0.35537499999997474</c:v>
                      </c:pt>
                      <c:pt idx="2844">
                        <c:v>0.35549999999997473</c:v>
                      </c:pt>
                      <c:pt idx="2845">
                        <c:v>0.35562499999997471</c:v>
                      </c:pt>
                      <c:pt idx="2846">
                        <c:v>0.3557499999999747</c:v>
                      </c:pt>
                      <c:pt idx="2847">
                        <c:v>0.35587499999997468</c:v>
                      </c:pt>
                      <c:pt idx="2848">
                        <c:v>0.35599999999997467</c:v>
                      </c:pt>
                      <c:pt idx="2849">
                        <c:v>0.35612499999997466</c:v>
                      </c:pt>
                      <c:pt idx="2850">
                        <c:v>0.35624999999997464</c:v>
                      </c:pt>
                      <c:pt idx="2851">
                        <c:v>0.35637499999997463</c:v>
                      </c:pt>
                      <c:pt idx="2852">
                        <c:v>0.35649999999997461</c:v>
                      </c:pt>
                      <c:pt idx="2853">
                        <c:v>0.3566249999999746</c:v>
                      </c:pt>
                      <c:pt idx="2854">
                        <c:v>0.35674999999997459</c:v>
                      </c:pt>
                      <c:pt idx="2855">
                        <c:v>0.35687499999997457</c:v>
                      </c:pt>
                      <c:pt idx="2856">
                        <c:v>0.35699999999997456</c:v>
                      </c:pt>
                      <c:pt idx="2857">
                        <c:v>0.35712499999997455</c:v>
                      </c:pt>
                      <c:pt idx="2858">
                        <c:v>0.35724999999997453</c:v>
                      </c:pt>
                      <c:pt idx="2859">
                        <c:v>0.35737499999997452</c:v>
                      </c:pt>
                      <c:pt idx="2860">
                        <c:v>0.3574999999999745</c:v>
                      </c:pt>
                      <c:pt idx="2861">
                        <c:v>0.35762499999997449</c:v>
                      </c:pt>
                      <c:pt idx="2862">
                        <c:v>0.35774999999997448</c:v>
                      </c:pt>
                      <c:pt idx="2863">
                        <c:v>0.35787499999997446</c:v>
                      </c:pt>
                      <c:pt idx="2864">
                        <c:v>0.35799999999997445</c:v>
                      </c:pt>
                      <c:pt idx="2865">
                        <c:v>0.35812499999997444</c:v>
                      </c:pt>
                      <c:pt idx="2866">
                        <c:v>0.35824999999997442</c:v>
                      </c:pt>
                      <c:pt idx="2867">
                        <c:v>0.35837499999997441</c:v>
                      </c:pt>
                      <c:pt idx="2868">
                        <c:v>0.35849999999997439</c:v>
                      </c:pt>
                      <c:pt idx="2869">
                        <c:v>0.35862499999997438</c:v>
                      </c:pt>
                      <c:pt idx="2870">
                        <c:v>0.35874999999997437</c:v>
                      </c:pt>
                      <c:pt idx="2871">
                        <c:v>0.35887499999997435</c:v>
                      </c:pt>
                      <c:pt idx="2872">
                        <c:v>0.35899999999997434</c:v>
                      </c:pt>
                      <c:pt idx="2873">
                        <c:v>0.35912499999997433</c:v>
                      </c:pt>
                      <c:pt idx="2874">
                        <c:v>0.35924999999997431</c:v>
                      </c:pt>
                      <c:pt idx="2875">
                        <c:v>0.3593749999999743</c:v>
                      </c:pt>
                      <c:pt idx="2876">
                        <c:v>0.35949999999997428</c:v>
                      </c:pt>
                      <c:pt idx="2877">
                        <c:v>0.35962499999997427</c:v>
                      </c:pt>
                      <c:pt idx="2878">
                        <c:v>0.35974999999997426</c:v>
                      </c:pt>
                      <c:pt idx="2879">
                        <c:v>0.35987499999997424</c:v>
                      </c:pt>
                      <c:pt idx="2880">
                        <c:v>0.35999999999997423</c:v>
                      </c:pt>
                      <c:pt idx="2881">
                        <c:v>0.36012499999997422</c:v>
                      </c:pt>
                      <c:pt idx="2882">
                        <c:v>0.3602499999999742</c:v>
                      </c:pt>
                      <c:pt idx="2883">
                        <c:v>0.36037499999997419</c:v>
                      </c:pt>
                      <c:pt idx="2884">
                        <c:v>0.36049999999997417</c:v>
                      </c:pt>
                      <c:pt idx="2885">
                        <c:v>0.36062499999997416</c:v>
                      </c:pt>
                      <c:pt idx="2886">
                        <c:v>0.36074999999997415</c:v>
                      </c:pt>
                      <c:pt idx="2887">
                        <c:v>0.36087499999997413</c:v>
                      </c:pt>
                      <c:pt idx="2888">
                        <c:v>0.36099999999997412</c:v>
                      </c:pt>
                      <c:pt idx="2889">
                        <c:v>0.36112499999997411</c:v>
                      </c:pt>
                      <c:pt idx="2890">
                        <c:v>0.36124999999997409</c:v>
                      </c:pt>
                      <c:pt idx="2891">
                        <c:v>0.36137499999997408</c:v>
                      </c:pt>
                      <c:pt idx="2892">
                        <c:v>0.36149999999997406</c:v>
                      </c:pt>
                      <c:pt idx="2893">
                        <c:v>0.36162499999997405</c:v>
                      </c:pt>
                      <c:pt idx="2894">
                        <c:v>0.36174999999997404</c:v>
                      </c:pt>
                      <c:pt idx="2895">
                        <c:v>0.36187499999997402</c:v>
                      </c:pt>
                      <c:pt idx="2896">
                        <c:v>0.36199999999997401</c:v>
                      </c:pt>
                      <c:pt idx="2897">
                        <c:v>0.362124999999974</c:v>
                      </c:pt>
                      <c:pt idx="2898">
                        <c:v>0.36224999999997398</c:v>
                      </c:pt>
                      <c:pt idx="2899">
                        <c:v>0.36237499999997397</c:v>
                      </c:pt>
                      <c:pt idx="2900">
                        <c:v>0.36249999999997395</c:v>
                      </c:pt>
                      <c:pt idx="2901">
                        <c:v>0.36262499999997394</c:v>
                      </c:pt>
                      <c:pt idx="2902">
                        <c:v>0.36274999999997393</c:v>
                      </c:pt>
                      <c:pt idx="2903">
                        <c:v>0.36287499999997391</c:v>
                      </c:pt>
                      <c:pt idx="2904">
                        <c:v>0.3629999999999739</c:v>
                      </c:pt>
                      <c:pt idx="2905">
                        <c:v>0.36312499999997389</c:v>
                      </c:pt>
                      <c:pt idx="2906">
                        <c:v>0.36324999999997387</c:v>
                      </c:pt>
                      <c:pt idx="2907">
                        <c:v>0.36337499999997386</c:v>
                      </c:pt>
                      <c:pt idx="2908">
                        <c:v>0.36349999999997384</c:v>
                      </c:pt>
                      <c:pt idx="2909">
                        <c:v>0.36362499999997383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'PID Reaction'!$D$6:$D$2915</c15:sqref>
                        </c15:formulaRef>
                      </c:ext>
                    </c:extLst>
                    <c:numCache>
                      <c:formatCode>0.00</c:formatCode>
                      <c:ptCount val="2910"/>
                      <c:pt idx="1">
                        <c:v>-1.9192363317212282</c:v>
                      </c:pt>
                      <c:pt idx="2">
                        <c:v>-1.9117318505091805</c:v>
                      </c:pt>
                      <c:pt idx="3">
                        <c:v>-1.8992461102385316</c:v>
                      </c:pt>
                      <c:pt idx="4">
                        <c:v>-1.8818116440842723</c:v>
                      </c:pt>
                      <c:pt idx="5">
                        <c:v>-1.8594738797524057</c:v>
                      </c:pt>
                      <c:pt idx="6">
                        <c:v>-1.8322910211123176</c:v>
                      </c:pt>
                      <c:pt idx="7">
                        <c:v>-1.8003338965392337</c:v>
                      </c:pt>
                      <c:pt idx="8">
                        <c:v>-1.7636857743619341</c:v>
                      </c:pt>
                      <c:pt idx="9">
                        <c:v>-1.7224421458965922</c:v>
                      </c:pt>
                      <c:pt idx="10">
                        <c:v>-1.6767104766320771</c:v>
                      </c:pt>
                      <c:pt idx="11">
                        <c:v>-1.6266099262150358</c:v>
                      </c:pt>
                      <c:pt idx="12">
                        <c:v>-1.5722710379643645</c:v>
                      </c:pt>
                      <c:pt idx="13">
                        <c:v>-1.5138353987240867</c:v>
                      </c:pt>
                      <c:pt idx="14">
                        <c:v>-1.4514552699409282</c:v>
                      </c:pt>
                      <c:pt idx="15">
                        <c:v>-1.3852931909278667</c:v>
                      </c:pt>
                      <c:pt idx="16">
                        <c:v>-1.3155215553473978</c:v>
                      </c:pt>
                      <c:pt idx="17">
                        <c:v>-1.2423221620180511</c:v>
                      </c:pt>
                      <c:pt idx="18">
                        <c:v>-1.165885741214582</c:v>
                      </c:pt>
                      <c:pt idx="19">
                        <c:v>-1.0864114576961246</c:v>
                      </c:pt>
                      <c:pt idx="20">
                        <c:v>-1.0041063917572268</c:v>
                      </c:pt>
                      <c:pt idx="21">
                        <c:v>-0.91918499965396272</c:v>
                      </c:pt>
                      <c:pt idx="22">
                        <c:v>-0.83186855481103905</c:v>
                      </c:pt>
                      <c:pt idx="23">
                        <c:v>-0.74238457126590995</c:v>
                      </c:pt>
                      <c:pt idx="24">
                        <c:v>-0.65096621085218487</c:v>
                      </c:pt>
                      <c:pt idx="25">
                        <c:v>-0.55785167566698912</c:v>
                      </c:pt>
                      <c:pt idx="26">
                        <c:v>-0.46328358740528247</c:v>
                      </c:pt>
                      <c:pt idx="27">
                        <c:v>-0.36750835517835401</c:v>
                      </c:pt>
                      <c:pt idx="28">
                        <c:v>-0.27077553346372829</c:v>
                      </c:pt>
                      <c:pt idx="29">
                        <c:v>-0.17333717185941896</c:v>
                      </c:pt>
                      <c:pt idx="30">
                        <c:v>-7.5447158336830078E-2</c:v>
                      </c:pt>
                      <c:pt idx="31">
                        <c:v>2.2639442296449923E-2</c:v>
                      </c:pt>
                      <c:pt idx="32">
                        <c:v>0.12066705300026488</c:v>
                      </c:pt>
                      <c:pt idx="33">
                        <c:v>0.21838025044017265</c:v>
                      </c:pt>
                      <c:pt idx="34">
                        <c:v>0.31552443052524898</c:v>
                      </c:pt>
                      <c:pt idx="35">
                        <c:v>0.41184647181123285</c:v>
                      </c:pt>
                      <c:pt idx="36">
                        <c:v>0.50709539504045775</c:v>
                      </c:pt>
                      <c:pt idx="37">
                        <c:v>0.60102301710004136</c:v>
                      </c:pt>
                      <c:pt idx="38">
                        <c:v>0.69338459769436322</c:v>
                      </c:pt>
                      <c:pt idx="39">
                        <c:v>0.78393947704685607</c:v>
                      </c:pt>
                      <c:pt idx="40">
                        <c:v>0.87245170296947894</c:v>
                      </c:pt>
                      <c:pt idx="41">
                        <c:v>0.95869064566597906</c:v>
                      </c:pt>
                      <c:pt idx="42">
                        <c:v>1.0424315986669845</c:v>
                      </c:pt>
                      <c:pt idx="43">
                        <c:v>1.1234563643311262</c:v>
                      </c:pt>
                      <c:pt idx="44">
                        <c:v>1.2015538223865811</c:v>
                      </c:pt>
                      <c:pt idx="45">
                        <c:v>1.2765204800316292</c:v>
                      </c:pt>
                      <c:pt idx="46">
                        <c:v>1.3481610021608867</c:v>
                      </c:pt>
                      <c:pt idx="47">
                        <c:v>1.416288720335616</c:v>
                      </c:pt>
                      <c:pt idx="48">
                        <c:v>1.4807261191719472</c:v>
                      </c:pt>
                      <c:pt idx="49">
                        <c:v>1.5413052988796554</c:v>
                      </c:pt>
                      <c:pt idx="50">
                        <c:v>1.5978684127462954</c:v>
                      </c:pt>
                      <c:pt idx="51">
                        <c:v>1.6502680784267656</c:v>
                      </c:pt>
                      <c:pt idx="52">
                        <c:v>1.6983677619666473</c:v>
                      </c:pt>
                      <c:pt idx="53">
                        <c:v>1.742042133558686</c:v>
                      </c:pt>
                      <c:pt idx="54">
                        <c:v>1.7811773941054474</c:v>
                      </c:pt>
                      <c:pt idx="55">
                        <c:v>1.81567157173726</c:v>
                      </c:pt>
                      <c:pt idx="56">
                        <c:v>1.8454347875128099</c:v>
                      </c:pt>
                      <c:pt idx="57">
                        <c:v>1.8703894896100917</c:v>
                      </c:pt>
                      <c:pt idx="58">
                        <c:v>1.8904706553974819</c:v>
                      </c:pt>
                      <c:pt idx="59">
                        <c:v>1.9056259608584307</c:v>
                      </c:pt>
                      <c:pt idx="60">
                        <c:v>1.915815916928302</c:v>
                      </c:pt>
                      <c:pt idx="61">
                        <c:v>1.9210139723881217</c:v>
                      </c:pt>
                      <c:pt idx="62">
                        <c:v>1.9212065830471403</c:v>
                      </c:pt>
                      <c:pt idx="63">
                        <c:v>1.916393247033932</c:v>
                      </c:pt>
                      <c:pt idx="64">
                        <c:v>1.9065865061040841</c:v>
                      </c:pt>
                      <c:pt idx="65">
                        <c:v>1.8918119129610678</c:v>
                      </c:pt>
                      <c:pt idx="66">
                        <c:v>1.8721079646754375</c:v>
                      </c:pt>
                      <c:pt idx="67">
                        <c:v>1.8475260023758466</c:v>
                      </c:pt>
                      <c:pt idx="68">
                        <c:v>1.8181300774732456</c:v>
                      </c:pt>
                      <c:pt idx="69">
                        <c:v>1.7839967847668305</c:v>
                      </c:pt>
                      <c:pt idx="70">
                        <c:v>1.7452150628666101</c:v>
                      </c:pt>
                      <c:pt idx="71">
                        <c:v>1.7018859624526115</c:v>
                      </c:pt>
                      <c:pt idx="72">
                        <c:v>1.6541223829745566</c:v>
                      </c:pt>
                      <c:pt idx="73">
                        <c:v>1.6020487784780706</c:v>
                      </c:pt>
                      <c:pt idx="74">
                        <c:v>1.5458008333239288</c:v>
                      </c:pt>
                      <c:pt idx="75">
                        <c:v>1.4855251086453027</c:v>
                      </c:pt>
                      <c:pt idx="76">
                        <c:v>1.4213786604641898</c:v>
                      </c:pt>
                      <c:pt idx="77">
                        <c:v>1.3535286304620946</c:v>
                      </c:pt>
                      <c:pt idx="78">
                        <c:v>1.2821518104712417</c:v>
                      </c:pt>
                      <c:pt idx="79">
                        <c:v>1.2074341818211041</c:v>
                      </c:pt>
                      <c:pt idx="80">
                        <c:v>1.1295704307405334</c:v>
                      </c:pt>
                      <c:pt idx="81">
                        <c:v>1.0487634410781721</c:v>
                      </c:pt>
                      <c:pt idx="82">
                        <c:v>0.96522376566293944</c:v>
                      </c:pt>
                      <c:pt idx="83">
                        <c:v>0.87916907768200347</c:v>
                      </c:pt>
                      <c:pt idx="84">
                        <c:v>0.7908236035057763</c:v>
                      </c:pt>
                      <c:pt idx="85">
                        <c:v>0.70041753843775167</c:v>
                      </c:pt>
                      <c:pt idx="86">
                        <c:v>0.60818644691153589</c:v>
                      </c:pt>
                      <c:pt idx="87">
                        <c:v>0.51437064869793114</c:v>
                      </c:pt>
                      <c:pt idx="88">
                        <c:v>0.41921459272138473</c:v>
                      </c:pt>
                      <c:pt idx="89">
                        <c:v>0.32296622011741388</c:v>
                      </c:pt>
                      <c:pt idx="90">
                        <c:v>0.2258763181906181</c:v>
                      </c:pt>
                      <c:pt idx="91">
                        <c:v>0.12819786695665311</c:v>
                      </c:pt>
                      <c:pt idx="92">
                        <c:v>3.018537997081162E-2</c:v>
                      </c:pt>
                      <c:pt idx="93">
                        <c:v>-6.7905758839226255E-2</c:v>
                      </c:pt>
                      <c:pt idx="94">
                        <c:v>-0.16581996060850765</c:v>
                      </c:pt>
                      <c:pt idx="95">
                        <c:v>-0.26330209750391148</c:v>
                      </c:pt>
                      <c:pt idx="96">
                        <c:v>-0.36009816749197648</c:v>
                      </c:pt>
                      <c:pt idx="97">
                        <c:v>-0.4559559561733158</c:v>
                      </c:pt>
                      <c:pt idx="98">
                        <c:v>-0.55062569395912464</c:v>
                      </c:pt>
                      <c:pt idx="99">
                        <c:v>-0.64386070687742758</c:v>
                      </c:pt>
                      <c:pt idx="100">
                        <c:v>-0.7354180593132944</c:v>
                      </c:pt>
                      <c:pt idx="101">
                        <c:v>-0.82505918700831316</c:v>
                      </c:pt>
                      <c:pt idx="102">
                        <c:v>-0.91255051866992265</c:v>
                      </c:pt>
                      <c:pt idx="103">
                        <c:v>-0.99766408457094979</c:v>
                      </c:pt>
                      <c:pt idx="104">
                        <c:v>-1.0801781105535591</c:v>
                      </c:pt>
                      <c:pt idx="105">
                        <c:v>-1.1598775958898617</c:v>
                      </c:pt>
                      <c:pt idx="106">
                        <c:v>-1.2365548734934988</c:v>
                      </c:pt>
                      <c:pt idx="107">
                        <c:v>-1.3100101510224871</c:v>
                      </c:pt>
                      <c:pt idx="108">
                        <c:v>-1.3800520314634361</c:v>
                      </c:pt>
                      <c:pt idx="109">
                        <c:v>-1.4464980118406621</c:v>
                      </c:pt>
                      <c:pt idx="110">
                        <c:v>-1.5091749587507686</c:v>
                      </c:pt>
                      <c:pt idx="111">
                        <c:v>-1.5679195594836168</c:v>
                      </c:pt>
                      <c:pt idx="112">
                        <c:v>-1.6225787475542475</c:v>
                      </c:pt>
                      <c:pt idx="113">
                        <c:v>-1.6730101015369567</c:v>
                      </c:pt>
                      <c:pt idx="114">
                        <c:v>-1.7190822161623303</c:v>
                      </c:pt>
                      <c:pt idx="115">
                        <c:v>-1.760675044710289</c:v>
                      </c:pt>
                      <c:pt idx="116">
                        <c:v>-1.7976802118069917</c:v>
                      </c:pt>
                      <c:pt idx="117">
                        <c:v>-1.830001295810586</c:v>
                      </c:pt>
                      <c:pt idx="118">
                        <c:v>-1.8575540800499732</c:v>
                      </c:pt>
                      <c:pt idx="119">
                        <c:v>-1.8802667722620066</c:v>
                      </c:pt>
                      <c:pt idx="120">
                        <c:v>-1.8980801916553016</c:v>
                      </c:pt>
                      <c:pt idx="121">
                        <c:v>-1.9109479231132742</c:v>
                      </c:pt>
                      <c:pt idx="122">
                        <c:v>-1.9188364381345975</c:v>
                      </c:pt>
                      <c:pt idx="123">
                        <c:v>-1.9217251821959476</c:v>
                      </c:pt>
                      <c:pt idx="124">
                        <c:v>-1.919606628309416</c:v>
                      </c:pt>
                      <c:pt idx="125">
                        <c:v>-1.9124862966350271</c:v>
                      </c:pt>
                      <c:pt idx="126">
                        <c:v>-1.9003827400972628</c:v>
                      </c:pt>
                      <c:pt idx="127">
                        <c:v>-1.8833274960430748</c:v>
                      </c:pt>
                      <c:pt idx="128">
                        <c:v>-1.8613650040673335</c:v>
                      </c:pt>
                      <c:pt idx="129">
                        <c:v>-1.834552490219852</c:v>
                      </c:pt>
                      <c:pt idx="130">
                        <c:v>-1.8029598178956718</c:v>
                      </c:pt>
                      <c:pt idx="131">
                        <c:v>-1.7666693057971563</c:v>
                      </c:pt>
                      <c:pt idx="132">
                        <c:v>-1.7257755134422021</c:v>
                      </c:pt>
                      <c:pt idx="133">
                        <c:v>-1.6803849947774594</c:v>
                      </c:pt>
                      <c:pt idx="134">
                        <c:v>-1.63061602053855</c:v>
                      </c:pt>
                      <c:pt idx="135">
                        <c:v>-1.576598270080716</c:v>
                      </c:pt>
                      <c:pt idx="136">
                        <c:v>-1.5184724934828537</c:v>
                      </c:pt>
                      <c:pt idx="137">
                        <c:v>-1.4563901448053955</c:v>
                      </c:pt>
                      <c:pt idx="138">
                        <c:v>-1.3905129874576045</c:v>
                      </c:pt>
                      <c:pt idx="139">
                        <c:v>-1.3210126727025469</c:v>
                      </c:pt>
                      <c:pt idx="140">
                        <c:v>-1.2480702923980405</c:v>
                      </c:pt>
                      <c:pt idx="141">
                        <c:v>-1.171875907138904</c:v>
                      </c:pt>
                      <c:pt idx="142">
                        <c:v>-1.0926280510300572</c:v>
                      </c:pt>
                      <c:pt idx="143">
                        <c:v>-1.0105332143808046</c:v>
                      </c:pt>
                      <c:pt idx="144">
                        <c:v>-0.92580530566822306</c:v>
                      </c:pt>
                      <c:pt idx="145">
                        <c:v>-0.83866509417157953</c:v>
                      </c:pt>
                      <c:pt idx="146">
                        <c:v>-0.7493396347300656</c:v>
                      </c:pt>
                      <c:pt idx="147">
                        <c:v>-0.65806167612268818</c:v>
                      </c:pt>
                      <c:pt idx="148">
                        <c:v>-0.56506905461191714</c:v>
                      </c:pt>
                      <c:pt idx="149">
                        <c:v>-0.47060407423122158</c:v>
                      </c:pt>
                      <c:pt idx="150">
                        <c:v>-0.37491287543126361</c:v>
                      </c:pt>
                      <c:pt idx="151">
                        <c:v>-0.27824479372985134</c:v>
                      </c:pt>
                      <c:pt idx="152">
                        <c:v>-0.18085171003671108</c:v>
                      </c:pt>
                      <c:pt idx="153">
                        <c:v>-8.2987394345918897E-2</c:v>
                      </c:pt>
                      <c:pt idx="154">
                        <c:v>1.5093155493882539E-2</c:v>
                      </c:pt>
                      <c:pt idx="155">
                        <c:v>0.113134378208648</c:v>
                      </c:pt>
                      <c:pt idx="156">
                        <c:v>0.21088081499611544</c:v>
                      </c:pt>
                      <c:pt idx="157">
                        <c:v>0.30807777515603979</c:v>
                      </c:pt>
                      <c:pt idx="158">
                        <c:v>0.4044719997190056</c:v>
                      </c:pt>
                      <c:pt idx="159">
                        <c:v>0.49981232134468756</c:v>
                      </c:pt>
                      <c:pt idx="160">
                        <c:v>0.59385031877012062</c:v>
                      </c:pt>
                      <c:pt idx="161">
                        <c:v>0.68634096410272094</c:v>
                      </c:pt>
                      <c:pt idx="162">
                        <c:v>0.7770432612714222</c:v>
                      </c:pt>
                      <c:pt idx="163">
                        <c:v>0.86572087397242048</c:v>
                      </c:pt>
                      <c:pt idx="164">
                        <c:v>0.9521427414733058</c:v>
                      </c:pt>
                      <c:pt idx="165">
                        <c:v>1.0360836806709977</c:v>
                      </c:pt>
                      <c:pt idx="166">
                        <c:v>1.1173249728348014</c:v>
                      </c:pt>
                      <c:pt idx="167">
                        <c:v>1.1956549335057254</c:v>
                      </c:pt>
                      <c:pt idx="168">
                        <c:v>1.2708694640670841</c:v>
                      </c:pt>
                      <c:pt idx="169">
                        <c:v>1.3427725835492725</c:v>
                      </c:pt>
                      <c:pt idx="170">
                        <c:v>1.4111769392829425</c:v>
                      </c:pt>
                      <c:pt idx="171">
                        <c:v>1.47590429507009</c:v>
                      </c:pt>
                      <c:pt idx="172">
                        <c:v>1.5367859956009884</c:v>
                      </c:pt>
                      <c:pt idx="173">
                        <c:v>1.5936634059069392</c:v>
                      </c:pt>
                      <c:pt idx="174">
                        <c:v>1.6463883247037265</c:v>
                      </c:pt>
                      <c:pt idx="175">
                        <c:v>1.6948233705488138</c:v>
                      </c:pt>
                      <c:pt idx="176">
                        <c:v>1.7388423398060546</c:v>
                      </c:pt>
                      <c:pt idx="177">
                        <c:v>1.7783305354852259</c:v>
                      </c:pt>
                      <c:pt idx="178">
                        <c:v>1.8131850660995457</c:v>
                      </c:pt>
                      <c:pt idx="179">
                        <c:v>1.8433151137624382</c:v>
                      </c:pt>
                      <c:pt idx="180">
                        <c:v>1.8686421708250345</c:v>
                      </c:pt>
                      <c:pt idx="181">
                        <c:v>1.8891002444377667</c:v>
                      </c:pt>
                      <c:pt idx="182">
                        <c:v>1.9046360285030903</c:v>
                      </c:pt>
                      <c:pt idx="183">
                        <c:v>1.9152090425712553</c:v>
                      </c:pt>
                      <c:pt idx="184">
                        <c:v>1.9207917373172416</c:v>
                      </c:pt>
                      <c:pt idx="185">
                        <c:v>1.9213695663240031</c:v>
                      </c:pt>
                      <c:pt idx="186">
                        <c:v>1.9169410239850022</c:v>
                      </c:pt>
                      <c:pt idx="187">
                        <c:v>1.9075176494272537</c:v>
                      </c:pt>
                      <c:pt idx="188">
                        <c:v>1.8931239964446731</c:v>
                      </c:pt>
                      <c:pt idx="189">
                        <c:v>1.873797569520061</c:v>
                      </c:pt>
                      <c:pt idx="190">
                        <c:v>1.8495887261024286</c:v>
                      </c:pt>
                      <c:pt idx="191">
                        <c:v>1.8205605453943039</c:v>
                      </c:pt>
                      <c:pt idx="192">
                        <c:v>1.7867886639908837</c:v>
                      </c:pt>
                      <c:pt idx="193">
                        <c:v>1.7483610787993322</c:v>
                      </c:pt>
                      <c:pt idx="194">
                        <c:v>1.7053779177517014</c:v>
                      </c:pt>
                      <c:pt idx="195">
                        <c:v>1.6579511789089549</c:v>
                      </c:pt>
                      <c:pt idx="196">
                        <c:v>1.6062044386358534</c:v>
                      </c:pt>
                      <c:pt idx="197">
                        <c:v>1.5502725296071065</c:v>
                      </c:pt>
                      <c:pt idx="198">
                        <c:v>1.4903011894838007</c:v>
                      </c:pt>
                      <c:pt idx="199">
                        <c:v>1.4264466811754912</c:v>
                      </c:pt>
                      <c:pt idx="200">
                        <c:v>1.3588753856774256</c:v>
                      </c:pt>
                      <c:pt idx="201">
                        <c:v>1.2877633685438377</c:v>
                      </c:pt>
                      <c:pt idx="202">
                        <c:v>1.2132959211268761</c:v>
                      </c:pt>
                      <c:pt idx="203">
                        <c:v>1.1356670777765507</c:v>
                      </c:pt>
                      <c:pt idx="204">
                        <c:v>1.0550791102597179</c:v>
                      </c:pt>
                      <c:pt idx="205">
                        <c:v>0.97174200071539463</c:v>
                      </c:pt>
                      <c:pt idx="206">
                        <c:v>0.88587289451976714</c:v>
                      </c:pt>
                      <c:pt idx="207">
                        <c:v>0.79769553448643749</c:v>
                      </c:pt>
                      <c:pt idx="208">
                        <c:v>0.70743967787624051</c:v>
                      </c:pt>
                      <c:pt idx="209">
                        <c:v>0.6153404977356558</c:v>
                      </c:pt>
                      <c:pt idx="210">
                        <c:v>0.52163797012369495</c:v>
                      </c:pt>
                      <c:pt idx="211">
                        <c:v>0.42657624882392542</c:v>
                      </c:pt>
                      <c:pt idx="212">
                        <c:v>0.33040302917093628</c:v>
                      </c:pt>
                      <c:pt idx="213">
                        <c:v>0.23336890264881596</c:v>
                      </c:pt>
                      <c:pt idx="214">
                        <c:v>0.13572670394334413</c:v>
                      </c:pt>
                      <c:pt idx="215">
                        <c:v>3.7730852149270099E-2</c:v>
                      </c:pt>
                      <c:pt idx="216">
                        <c:v>-6.0363312150818166E-2</c:v>
                      </c:pt>
                      <c:pt idx="217">
                        <c:v>-0.15830019220867766</c:v>
                      </c:pt>
                      <c:pt idx="218">
                        <c:v>-0.25582460110003225</c:v>
                      </c:pt>
                      <c:pt idx="219">
                        <c:v>-0.35268242664639698</c:v>
                      </c:pt>
                      <c:pt idx="220">
                        <c:v>-0.44862129353646596</c:v>
                      </c:pt>
                      <c:pt idx="221">
                        <c:v>-0.54339122092191006</c:v>
                      </c:pt>
                      <c:pt idx="222">
                        <c:v>-0.63674527377407864</c:v>
                      </c:pt>
                      <c:pt idx="223">
                        <c:v>-0.72844020630444928</c:v>
                      </c:pt>
                      <c:pt idx="224">
                        <c:v>-0.81823709577227932</c:v>
                      </c:pt>
                      <c:pt idx="225">
                        <c:v>-0.90590196502800435</c:v>
                      </c:pt>
                      <c:pt idx="226">
                        <c:v>-0.99120639217032258</c:v>
                      </c:pt>
                      <c:pt idx="227">
                        <c:v>-1.0739281057282868</c:v>
                      </c:pt>
                      <c:pt idx="228">
                        <c:v>-1.1538515638177789</c:v>
                      </c:pt>
                      <c:pt idx="229">
                        <c:v>-1.2307685157631074</c:v>
                      </c:pt>
                      <c:pt idx="230">
                        <c:v>-1.3044785447204907</c:v>
                      </c:pt>
                      <c:pt idx="231">
                        <c:v>-1.3747895898894742</c:v>
                      </c:pt>
                      <c:pt idx="232">
                        <c:v>-1.4415184469516487</c:v>
                      </c:pt>
                      <c:pt idx="233">
                        <c:v>-1.5044912454326484</c:v>
                      </c:pt>
                      <c:pt idx="234">
                        <c:v>-1.5635439017436523</c:v>
                      </c:pt>
                      <c:pt idx="235">
                        <c:v>-1.6185225467219466</c:v>
                      </c:pt>
                      <c:pt idx="236">
                        <c:v>-1.6692839265564563</c:v>
                      </c:pt>
                      <c:pt idx="237">
                        <c:v>-1.7156957760536902</c:v>
                      </c:pt>
                      <c:pt idx="238">
                        <c:v>-1.7576371632713945</c:v>
                      </c:pt>
                      <c:pt idx="239">
                        <c:v>-1.7949988046220491</c:v>
                      </c:pt>
                      <c:pt idx="240">
                        <c:v>-1.8276833496250546</c:v>
                      </c:pt>
                      <c:pt idx="241">
                        <c:v>-1.855605634565725</c:v>
                      </c:pt>
                      <c:pt idx="242">
                        <c:v>-1.8786929044001126</c:v>
                      </c:pt>
                      <c:pt idx="243">
                        <c:v>-1.8968850023274793</c:v>
                      </c:pt>
                      <c:pt idx="244">
                        <c:v>-1.9101345265364393</c:v>
                      </c:pt>
                      <c:pt idx="245">
                        <c:v>-1.918406953716377</c:v>
                      </c:pt>
                      <c:pt idx="246">
                        <c:v>-1.9216807290122984</c:v>
                      </c:pt>
                      <c:pt idx="247">
                        <c:v>-1.9199473221887289</c:v>
                      </c:pt>
                      <c:pt idx="248">
                        <c:v>-1.9132112498563214</c:v>
                      </c:pt>
                      <c:pt idx="249">
                        <c:v>-1.9014900637032572</c:v>
                      </c:pt>
                      <c:pt idx="250">
                        <c:v>-1.8848143047621013</c:v>
                      </c:pt>
                      <c:pt idx="251">
                        <c:v>-1.8632274238312807</c:v>
                      </c:pt>
                      <c:pt idx="252">
                        <c:v>-1.8367856682585377</c:v>
                      </c:pt>
                      <c:pt idx="253">
                        <c:v>-1.8055579353813511</c:v>
                      </c:pt>
                      <c:pt idx="254">
                        <c:v>-1.7696255930062101</c:v>
                      </c:pt>
                      <c:pt idx="255">
                        <c:v>-1.7290822673945077</c:v>
                      </c:pt>
                      <c:pt idx="256">
                        <c:v>-1.6840335993074862</c:v>
                      </c:pt>
                      <c:pt idx="257">
                        <c:v>-1.6345969687458592</c:v>
                      </c:pt>
                      <c:pt idx="258">
                        <c:v>-1.5809011891013973</c:v>
                      </c:pt>
                      <c:pt idx="259">
                        <c:v>-1.5230861715173307</c:v>
                      </c:pt>
                      <c:pt idx="260">
                        <c:v>-1.4613025603321927</c:v>
                      </c:pt>
                      <c:pt idx="261">
                        <c:v>-1.3957113405569286</c:v>
                      </c:pt>
                      <c:pt idx="262">
                        <c:v>-1.3264834184081151</c:v>
                      </c:pt>
                      <c:pt idx="263">
                        <c:v>-1.2537991759901839</c:v>
                      </c:pt>
                      <c:pt idx="264">
                        <c:v>-1.177848001287058</c:v>
                      </c:pt>
                      <c:pt idx="265">
                        <c:v>-1.0988277946877996</c:v>
                      </c:pt>
                      <c:pt idx="266">
                        <c:v>-1.0169444533321275</c:v>
                      </c:pt>
                      <c:pt idx="267">
                        <c:v>-0.93241133461939252</c:v>
                      </c:pt>
                      <c:pt idx="268">
                        <c:v>-0.84544870027888908</c:v>
                      </c:pt>
                      <c:pt idx="269">
                        <c:v>-0.75628314245007378</c:v>
                      </c:pt>
                      <c:pt idx="270">
                        <c:v>-0.66514699326808679</c:v>
                      </c:pt>
                      <c:pt idx="271">
                        <c:v>-0.57227771949300299</c:v>
                      </c:pt>
                      <c:pt idx="272">
                        <c:v>-0.47791730376016989</c:v>
                      </c:pt>
                      <c:pt idx="273">
                        <c:v>-0.38231161406384817</c:v>
                      </c:pt>
                      <c:pt idx="274">
                        <c:v>-0.28570976311705115</c:v>
                      </c:pt>
                      <c:pt idx="275">
                        <c:v>-0.18836345925691322</c:v>
                      </c:pt>
                      <c:pt idx="276">
                        <c:v>-9.0526350586730489E-2</c:v>
                      </c:pt>
                      <c:pt idx="277">
                        <c:v>7.5466359361833369E-3</c:v>
                      </c:pt>
                      <c:pt idx="278">
                        <c:v>0.10559995874496483</c:v>
                      </c:pt>
                      <c:pt idx="279">
                        <c:v>0.20337812750902029</c:v>
                      </c:pt>
                      <c:pt idx="280">
                        <c:v>0.30062636884643079</c:v>
                      </c:pt>
                      <c:pt idx="281">
                        <c:v>0.39709129016818551</c:v>
                      </c:pt>
                      <c:pt idx="282">
                        <c:v>0.49252153992462183</c:v>
                      </c:pt>
                      <c:pt idx="283">
                        <c:v>0.58666846253365923</c:v>
                      </c:pt>
                      <c:pt idx="284">
                        <c:v>0.67928674628436569</c:v>
                      </c:pt>
                      <c:pt idx="285">
                        <c:v>0.7701350625276504</c:v>
                      </c:pt>
                      <c:pt idx="286">
                        <c:v>0.85897669448853542</c:v>
                      </c:pt>
                      <c:pt idx="287">
                        <c:v>0.9455801540616996</c:v>
                      </c:pt>
                      <c:pt idx="288">
                        <c:v>1.0297197849829511</c:v>
                      </c:pt>
                      <c:pt idx="289">
                        <c:v>1.1111763508051984</c:v>
                      </c:pt>
                      <c:pt idx="290">
                        <c:v>1.189737606146696</c:v>
                      </c:pt>
                      <c:pt idx="291">
                        <c:v>1.2651988497232656</c:v>
                      </c:pt>
                      <c:pt idx="292">
                        <c:v>1.3373634577233255</c:v>
                      </c:pt>
                      <c:pt idx="293">
                        <c:v>1.4060433961361567</c:v>
                      </c:pt>
                      <c:pt idx="294">
                        <c:v>1.4710597106982195</c:v>
                      </c:pt>
                      <c:pt idx="295">
                        <c:v>1.5322429931811727</c:v>
                      </c:pt>
                      <c:pt idx="296">
                        <c:v>1.5894338228064091</c:v>
                      </c:pt>
                      <c:pt idx="297">
                        <c:v>1.6424831816360406</c:v>
                      </c:pt>
                      <c:pt idx="298">
                        <c:v>1.6912528428580089</c:v>
                      </c:pt>
                      <c:pt idx="299">
                        <c:v>1.7356157309534899</c:v>
                      </c:pt>
                      <c:pt idx="300">
                        <c:v>1.7754562528082485</c:v>
                      </c:pt>
                      <c:pt idx="301">
                        <c:v>1.8106705989050944</c:v>
                      </c:pt>
                      <c:pt idx="302">
                        <c:v>1.8411670138127245</c:v>
                      </c:pt>
                      <c:pt idx="303">
                        <c:v>1.8668660352660813</c:v>
                      </c:pt>
                      <c:pt idx="304">
                        <c:v>1.8877007012153542</c:v>
                      </c:pt>
                      <c:pt idx="305">
                        <c:v>1.9036167243040432</c:v>
                      </c:pt>
                      <c:pt idx="306">
                        <c:v>1.9145726333215471</c:v>
                      </c:pt>
                      <c:pt idx="307">
                        <c:v>1.9205398812616397</c:v>
                      </c:pt>
                      <c:pt idx="308">
                        <c:v>1.9215029197053064</c:v>
                      </c:pt>
                      <c:pt idx="309">
                        <c:v>1.9174592393341137</c:v>
                      </c:pt>
                      <c:pt idx="310">
                        <c:v>1.9084193764685575</c:v>
                      </c:pt>
                      <c:pt idx="311">
                        <c:v>1.8944068856143479</c:v>
                      </c:pt>
                      <c:pt idx="312">
                        <c:v>1.8754582780881641</c:v>
                      </c:pt>
                      <c:pt idx="313">
                        <c:v>1.8516229268828044</c:v>
                      </c:pt>
                      <c:pt idx="314">
                        <c:v>1.8229629380196122</c:v>
                      </c:pt>
                      <c:pt idx="315">
                        <c:v>1.7895529887233765</c:v>
                      </c:pt>
                      <c:pt idx="316">
                        <c:v>1.7514801328413923</c:v>
                      </c:pt>
                      <c:pt idx="317">
                        <c:v>1.7088435740136465</c:v>
                      </c:pt>
                      <c:pt idx="318">
                        <c:v>1.6617544071851915</c:v>
                      </c:pt>
                      <c:pt idx="319">
                        <c:v>1.6103353291342204</c:v>
                      </c:pt>
                      <c:pt idx="320">
                        <c:v>1.5547203187701004</c:v>
                      </c:pt>
                      <c:pt idx="321">
                        <c:v>1.4950542880343685</c:v>
                      </c:pt>
                      <c:pt idx="322">
                        <c:v>1.4314927043143688</c:v>
                      </c:pt>
                      <c:pt idx="323">
                        <c:v>1.3642011853533009</c:v>
                      </c:pt>
                      <c:pt idx="324">
                        <c:v>1.2933550677122529</c:v>
                      </c:pt>
                      <c:pt idx="325">
                        <c:v>1.2191389499086285</c:v>
                      </c:pt>
                      <c:pt idx="326">
                        <c:v>1.1417462114213459</c:v>
                      </c:pt>
                      <c:pt idx="327">
                        <c:v>1.0613785088161876</c:v>
                      </c:pt>
                      <c:pt idx="328">
                        <c:v>0.97824525030409704</c:v>
                      </c:pt>
                      <c:pt idx="329">
                        <c:v>0.89256305010162218</c:v>
                      </c:pt>
                      <c:pt idx="330">
                        <c:v>0.80455516401515148</c:v>
                      </c:pt>
                      <c:pt idx="331">
                        <c:v>0.71445090771975672</c:v>
                      </c:pt>
                      <c:pt idx="332">
                        <c:v>0.6224850592480885</c:v>
                      </c:pt>
                      <c:pt idx="333">
                        <c:v>0.52889724724666443</c:v>
                      </c:pt>
                      <c:pt idx="334">
                        <c:v>0.43393132659300437</c:v>
                      </c:pt>
                      <c:pt idx="335">
                        <c:v>0.3378347430010244</c:v>
                      </c:pt>
                      <c:pt idx="336">
                        <c:v>0.24085788826984231</c:v>
                      </c:pt>
                      <c:pt idx="337">
                        <c:v>0.14325344785636526</c:v>
                      </c:pt>
                      <c:pt idx="338">
                        <c:v>4.5275742471314863E-2</c:v>
                      </c:pt>
                      <c:pt idx="339">
                        <c:v>-5.2819934585460325E-2</c:v>
                      </c:pt>
                      <c:pt idx="340">
                        <c:v>-0.15077798262405215</c:v>
                      </c:pt>
                      <c:pt idx="341">
                        <c:v>-0.248343159564334</c:v>
                      </c:pt>
                      <c:pt idx="342">
                        <c:v>-0.34526124700150801</c:v>
                      </c:pt>
                      <c:pt idx="343">
                        <c:v>-0.44127971260428889</c:v>
                      </c:pt>
                      <c:pt idx="344">
                        <c:v>-0.53614836811985045</c:v>
                      </c:pt>
                      <c:pt idx="345">
                        <c:v>-0.6296200212709121</c:v>
                      </c:pt>
                      <c:pt idx="346">
                        <c:v>-0.72145111984649968</c:v>
                      </c:pt>
                      <c:pt idx="347">
                        <c:v>-0.81140238630801342</c:v>
                      </c:pt>
                      <c:pt idx="348">
                        <c:v>-0.89923944125713406</c:v>
                      </c:pt>
                      <c:pt idx="349">
                        <c:v>-0.98473341414094306</c:v>
                      </c:pt>
                      <c:pt idx="350">
                        <c:v>-1.0676615396031117</c:v>
                      </c:pt>
                      <c:pt idx="351">
                        <c:v>-1.147807737927198</c:v>
                      </c:pt>
                      <c:pt idx="352">
                        <c:v>-1.224963178059669</c:v>
                      </c:pt>
                      <c:pt idx="353">
                        <c:v>-1.2989268217456111</c:v>
                      </c:pt>
                      <c:pt idx="354">
                        <c:v>-1.3695059473593421</c:v>
                      </c:pt>
                      <c:pt idx="355">
                        <c:v>-1.4365166520649444</c:v>
                      </c:pt>
                      <c:pt idx="356">
                        <c:v>-1.4997843309983796</c:v>
                      </c:pt>
                      <c:pt idx="357">
                        <c:v>-1.5591441322225303</c:v>
                      </c:pt>
                      <c:pt idx="358">
                        <c:v>-1.614441386269766</c:v>
                      </c:pt>
                      <c:pt idx="359">
                        <c:v>-1.6655320091528103</c:v>
                      </c:pt>
                      <c:pt idx="360">
                        <c:v>-1.7122828777937666</c:v>
                      </c:pt>
                      <c:pt idx="361">
                        <c:v>-1.7545721768931444</c:v>
                      </c:pt>
                      <c:pt idx="362">
                        <c:v>-1.7922897163350187</c:v>
                      </c:pt>
                      <c:pt idx="363">
                        <c:v>-1.8253372183013188</c:v>
                      </c:pt>
                      <c:pt idx="364">
                        <c:v>-1.8536285733470963</c:v>
                      </c:pt>
                      <c:pt idx="365">
                        <c:v>-1.8770900647695781</c:v>
                      </c:pt>
                      <c:pt idx="366">
                        <c:v>-1.8956605606863621</c:v>
                      </c:pt>
                      <c:pt idx="367">
                        <c:v>-1.909291673322256</c:v>
                      </c:pt>
                      <c:pt idx="368">
                        <c:v>-1.9179478850897484</c:v>
                      </c:pt>
                      <c:pt idx="369">
                        <c:v>-1.921606641134576</c:v>
                      </c:pt>
                      <c:pt idx="370">
                        <c:v>-1.9202584081052461</c:v>
                      </c:pt>
                      <c:pt idx="371">
                        <c:v>-1.9139066989933888</c:v>
                      </c:pt>
                      <c:pt idx="372">
                        <c:v>-1.9025680639802138</c:v>
                      </c:pt>
                      <c:pt idx="373">
                        <c:v>-1.8862720473129215</c:v>
                      </c:pt>
                      <c:pt idx="374">
                        <c:v>-1.8650611103234298</c:v>
                      </c:pt>
                      <c:pt idx="375">
                        <c:v>-1.8389905207900081</c:v>
                      </c:pt>
                      <c:pt idx="376">
                        <c:v>-1.8081282089300847</c:v>
                      </c:pt>
                      <c:pt idx="377">
                        <c:v>-1.7725545903994868</c:v>
                      </c:pt>
                      <c:pt idx="378">
                        <c:v>-1.7323623567592779</c:v>
                      </c:pt>
                      <c:pt idx="379">
                        <c:v>-1.6876562339561614</c:v>
                      </c:pt>
                      <c:pt idx="380">
                        <c:v>-1.6385527094458203</c:v>
                      </c:pt>
                      <c:pt idx="381">
                        <c:v>-1.5851797286700753</c:v>
                      </c:pt>
                      <c:pt idx="382">
                        <c:v>-1.5276763616789009</c:v>
                      </c:pt>
                      <c:pt idx="383">
                        <c:v>-1.4661924407657876</c:v>
                      </c:pt>
                      <c:pt idx="384">
                        <c:v>-1.4008881700608067</c:v>
                      </c:pt>
                      <c:pt idx="385">
                        <c:v>-1.3319337080984266</c:v>
                      </c:pt>
                      <c:pt idx="386">
                        <c:v>-1.259508724448015</c:v>
                      </c:pt>
                      <c:pt idx="387">
                        <c:v>-1.1838019315619615</c:v>
                      </c:pt>
                      <c:pt idx="388">
                        <c:v>-1.1050105930616305</c:v>
                      </c:pt>
                      <c:pt idx="389">
                        <c:v>-1.0233400097419527</c:v>
                      </c:pt>
                      <c:pt idx="390">
                        <c:v>-0.93900298463433463</c:v>
                      </c:pt>
                      <c:pt idx="391">
                        <c:v>-0.85221926852137064</c:v>
                      </c:pt>
                      <c:pt idx="392">
                        <c:v>-0.76321498734846172</c:v>
                      </c:pt>
                      <c:pt idx="393">
                        <c:v>-0.67222205302401361</c:v>
                      </c:pt>
                      <c:pt idx="394">
                        <c:v>-0.5794775591437098</c:v>
                      </c:pt>
                      <c:pt idx="395">
                        <c:v>-0.48522316321308251</c:v>
                      </c:pt>
                      <c:pt idx="396">
                        <c:v>-0.38970445697839523</c:v>
                      </c:pt>
                      <c:pt idx="397">
                        <c:v>-0.29317032650627067</c:v>
                      </c:pt>
                      <c:pt idx="398">
                        <c:v>-0.19587230367955358</c:v>
                      </c:pt>
                      <c:pt idx="399">
                        <c:v>-9.8063910799226175E-2</c:v>
                      </c:pt>
                      <c:pt idx="400">
                        <c:v>2.9192893018312879E-14</c:v>
                      </c:pt>
                      <c:pt idx="401">
                        <c:v>9.8063910799284504E-2</c:v>
                      </c:pt>
                      <c:pt idx="402">
                        <c:v>0.19587230367961167</c:v>
                      </c:pt>
                      <c:pt idx="403">
                        <c:v>0.29317032650632163</c:v>
                      </c:pt>
                      <c:pt idx="404">
                        <c:v>0.38970445697845241</c:v>
                      </c:pt>
                      <c:pt idx="405">
                        <c:v>0.48522316321313891</c:v>
                      </c:pt>
                      <c:pt idx="406">
                        <c:v>0.57947755914376564</c:v>
                      </c:pt>
                      <c:pt idx="407">
                        <c:v>0.67222205302407456</c:v>
                      </c:pt>
                      <c:pt idx="408">
                        <c:v>0.76321498734850923</c:v>
                      </c:pt>
                      <c:pt idx="409">
                        <c:v>0.85221926852142293</c:v>
                      </c:pt>
                      <c:pt idx="410">
                        <c:v>0.93900298463438558</c:v>
                      </c:pt>
                      <c:pt idx="411">
                        <c:v>1.0233400097420078</c:v>
                      </c:pt>
                      <c:pt idx="412">
                        <c:v>1.1050105930616729</c:v>
                      </c:pt>
                      <c:pt idx="413">
                        <c:v>1.1838019315620076</c:v>
                      </c:pt>
                      <c:pt idx="414">
                        <c:v>1.259508724448049</c:v>
                      </c:pt>
                      <c:pt idx="415">
                        <c:v>1.3319337080984737</c:v>
                      </c:pt>
                      <c:pt idx="416">
                        <c:v>1.400888170060842</c:v>
                      </c:pt>
                      <c:pt idx="417">
                        <c:v>1.4661924407658253</c:v>
                      </c:pt>
                      <c:pt idx="418">
                        <c:v>1.5276763616789319</c:v>
                      </c:pt>
                      <c:pt idx="419">
                        <c:v>1.5851797286701081</c:v>
                      </c:pt>
                      <c:pt idx="420">
                        <c:v>1.6385527094458472</c:v>
                      </c:pt>
                      <c:pt idx="421">
                        <c:v>1.6876562339561894</c:v>
                      </c:pt>
                      <c:pt idx="422">
                        <c:v>1.7323623567592998</c:v>
                      </c:pt>
                      <c:pt idx="423">
                        <c:v>1.7725545903995092</c:v>
                      </c:pt>
                      <c:pt idx="424">
                        <c:v>1.8081282089301043</c:v>
                      </c:pt>
                      <c:pt idx="425">
                        <c:v>1.8389905207900232</c:v>
                      </c:pt>
                      <c:pt idx="426">
                        <c:v>1.8650611103234438</c:v>
                      </c:pt>
                      <c:pt idx="427">
                        <c:v>1.8862720473129326</c:v>
                      </c:pt>
                      <c:pt idx="428">
                        <c:v>1.9025680639802223</c:v>
                      </c:pt>
                      <c:pt idx="429">
                        <c:v>1.9139066989933937</c:v>
                      </c:pt>
                      <c:pt idx="430">
                        <c:v>1.9202584081052485</c:v>
                      </c:pt>
                      <c:pt idx="431">
                        <c:v>1.9216066411345754</c:v>
                      </c:pt>
                      <c:pt idx="432">
                        <c:v>1.9179478850897449</c:v>
                      </c:pt>
                      <c:pt idx="433">
                        <c:v>1.9092916733222494</c:v>
                      </c:pt>
                      <c:pt idx="434">
                        <c:v>1.8956605606863528</c:v>
                      </c:pt>
                      <c:pt idx="435">
                        <c:v>1.8770900647695672</c:v>
                      </c:pt>
                      <c:pt idx="436">
                        <c:v>1.8536285733470808</c:v>
                      </c:pt>
                      <c:pt idx="437">
                        <c:v>1.8253372183013004</c:v>
                      </c:pt>
                      <c:pt idx="438">
                        <c:v>1.7922897163349973</c:v>
                      </c:pt>
                      <c:pt idx="439">
                        <c:v>1.7545721768931206</c:v>
                      </c:pt>
                      <c:pt idx="440">
                        <c:v>1.7122828777937371</c:v>
                      </c:pt>
                      <c:pt idx="441">
                        <c:v>1.6655320091527812</c:v>
                      </c:pt>
                      <c:pt idx="442">
                        <c:v>1.6144413862697307</c:v>
                      </c:pt>
                      <c:pt idx="443">
                        <c:v>1.5591441322224961</c:v>
                      </c:pt>
                      <c:pt idx="444">
                        <c:v>1.4997843309983385</c:v>
                      </c:pt>
                      <c:pt idx="445">
                        <c:v>1.4365166520649058</c:v>
                      </c:pt>
                      <c:pt idx="446">
                        <c:v>1.369505947359301</c:v>
                      </c:pt>
                      <c:pt idx="447">
                        <c:v>1.2989268217455678</c:v>
                      </c:pt>
                      <c:pt idx="448">
                        <c:v>1.2249631780596189</c:v>
                      </c:pt>
                      <c:pt idx="449">
                        <c:v>1.1478077379271512</c:v>
                      </c:pt>
                      <c:pt idx="450">
                        <c:v>1.0676615396030689</c:v>
                      </c:pt>
                      <c:pt idx="451">
                        <c:v>0.98473341414089866</c:v>
                      </c:pt>
                      <c:pt idx="452">
                        <c:v>0.89923944125708255</c:v>
                      </c:pt>
                      <c:pt idx="453">
                        <c:v>0.81140238630796047</c:v>
                      </c:pt>
                      <c:pt idx="454">
                        <c:v>0.72145111984644561</c:v>
                      </c:pt>
                      <c:pt idx="455">
                        <c:v>0.62962002127086336</c:v>
                      </c:pt>
                      <c:pt idx="456">
                        <c:v>0.53614836811979438</c:v>
                      </c:pt>
                      <c:pt idx="457">
                        <c:v>0.44127971260423882</c:v>
                      </c:pt>
                      <c:pt idx="458">
                        <c:v>0.34526124700144384</c:v>
                      </c:pt>
                      <c:pt idx="459">
                        <c:v>0.24834315956428288</c:v>
                      </c:pt>
                      <c:pt idx="460">
                        <c:v>0.15077798262398712</c:v>
                      </c:pt>
                      <c:pt idx="461">
                        <c:v>5.2819934585401962E-2</c:v>
                      </c:pt>
                      <c:pt idx="462">
                        <c:v>-4.5275742471373226E-2</c:v>
                      </c:pt>
                      <c:pt idx="463">
                        <c:v>-0.14325344785641669</c:v>
                      </c:pt>
                      <c:pt idx="464">
                        <c:v>-0.24085788826989343</c:v>
                      </c:pt>
                      <c:pt idx="465">
                        <c:v>-0.33783474300108857</c:v>
                      </c:pt>
                      <c:pt idx="466">
                        <c:v>-0.43393132659306788</c:v>
                      </c:pt>
                      <c:pt idx="467">
                        <c:v>-0.52889724724670739</c:v>
                      </c:pt>
                      <c:pt idx="468">
                        <c:v>-0.62248505924814379</c:v>
                      </c:pt>
                      <c:pt idx="469">
                        <c:v>-0.71445090771980468</c:v>
                      </c:pt>
                      <c:pt idx="470">
                        <c:v>-0.80455516401521077</c:v>
                      </c:pt>
                      <c:pt idx="471">
                        <c:v>-0.89256305010166781</c:v>
                      </c:pt>
                      <c:pt idx="472">
                        <c:v>-0.97824525030414144</c:v>
                      </c:pt>
                      <c:pt idx="473">
                        <c:v>-1.061378508816242</c:v>
                      </c:pt>
                      <c:pt idx="474">
                        <c:v>-1.1417462114213928</c:v>
                      </c:pt>
                      <c:pt idx="475">
                        <c:v>-1.2191389499086736</c:v>
                      </c:pt>
                      <c:pt idx="476">
                        <c:v>-1.2933550677122962</c:v>
                      </c:pt>
                      <c:pt idx="477">
                        <c:v>-1.3642011853533467</c:v>
                      </c:pt>
                      <c:pt idx="478">
                        <c:v>-1.4314927043144079</c:v>
                      </c:pt>
                      <c:pt idx="479">
                        <c:v>-1.4950542880344009</c:v>
                      </c:pt>
                      <c:pt idx="480">
                        <c:v>-1.5547203187701346</c:v>
                      </c:pt>
                      <c:pt idx="481">
                        <c:v>-1.6103353291342484</c:v>
                      </c:pt>
                      <c:pt idx="482">
                        <c:v>-1.6617544071852239</c:v>
                      </c:pt>
                      <c:pt idx="483">
                        <c:v>-1.7088435740136729</c:v>
                      </c:pt>
                      <c:pt idx="484">
                        <c:v>-1.7514801328414138</c:v>
                      </c:pt>
                      <c:pt idx="485">
                        <c:v>-1.7895529887233954</c:v>
                      </c:pt>
                      <c:pt idx="486">
                        <c:v>-1.8229629380196284</c:v>
                      </c:pt>
                      <c:pt idx="487">
                        <c:v>-1.8516229268828217</c:v>
                      </c:pt>
                      <c:pt idx="488">
                        <c:v>-1.875458278088177</c:v>
                      </c:pt>
                      <c:pt idx="489">
                        <c:v>-1.8944068856143557</c:v>
                      </c:pt>
                      <c:pt idx="490">
                        <c:v>-1.9084193764685651</c:v>
                      </c:pt>
                      <c:pt idx="491">
                        <c:v>-1.9174592393341172</c:v>
                      </c:pt>
                      <c:pt idx="492">
                        <c:v>-1.9215029197053073</c:v>
                      </c:pt>
                      <c:pt idx="493">
                        <c:v>-1.9205398812616379</c:v>
                      </c:pt>
                      <c:pt idx="494">
                        <c:v>-1.914572633321542</c:v>
                      </c:pt>
                      <c:pt idx="495">
                        <c:v>-1.9036167243040345</c:v>
                      </c:pt>
                      <c:pt idx="496">
                        <c:v>-1.8877007012153433</c:v>
                      </c:pt>
                      <c:pt idx="497">
                        <c:v>-1.8668660352660684</c:v>
                      </c:pt>
                      <c:pt idx="498">
                        <c:v>-1.8411670138127079</c:v>
                      </c:pt>
                      <c:pt idx="499">
                        <c:v>-1.8106705989050738</c:v>
                      </c:pt>
                      <c:pt idx="500">
                        <c:v>-1.7754562528082289</c:v>
                      </c:pt>
                      <c:pt idx="501">
                        <c:v>-1.7356157309534692</c:v>
                      </c:pt>
                      <c:pt idx="502">
                        <c:v>-1.6912528428579845</c:v>
                      </c:pt>
                      <c:pt idx="503">
                        <c:v>-1.6424831816360173</c:v>
                      </c:pt>
                      <c:pt idx="504">
                        <c:v>-1.5894338228063762</c:v>
                      </c:pt>
                      <c:pt idx="505">
                        <c:v>-1.5322429931811397</c:v>
                      </c:pt>
                      <c:pt idx="506">
                        <c:v>-1.4710597106981866</c:v>
                      </c:pt>
                      <c:pt idx="507">
                        <c:v>-1.4060433961361192</c:v>
                      </c:pt>
                      <c:pt idx="508">
                        <c:v>-1.3373634577232938</c:v>
                      </c:pt>
                      <c:pt idx="509">
                        <c:v>-1.2651988497232243</c:v>
                      </c:pt>
                      <c:pt idx="510">
                        <c:v>-1.1897376061466503</c:v>
                      </c:pt>
                      <c:pt idx="511">
                        <c:v>-1.1111763508051591</c:v>
                      </c:pt>
                      <c:pt idx="512">
                        <c:v>-1.0297197849829078</c:v>
                      </c:pt>
                      <c:pt idx="513">
                        <c:v>-0.94558015406165763</c:v>
                      </c:pt>
                      <c:pt idx="514">
                        <c:v>-0.85897669448848624</c:v>
                      </c:pt>
                      <c:pt idx="515">
                        <c:v>-0.77013506252760011</c:v>
                      </c:pt>
                      <c:pt idx="516">
                        <c:v>-0.6792867462843174</c:v>
                      </c:pt>
                      <c:pt idx="517">
                        <c:v>-0.58666846253361349</c:v>
                      </c:pt>
                      <c:pt idx="518">
                        <c:v>-0.49252153992456876</c:v>
                      </c:pt>
                      <c:pt idx="519">
                        <c:v>-0.39709129016813166</c:v>
                      </c:pt>
                      <c:pt idx="520">
                        <c:v>-0.30062636884637983</c:v>
                      </c:pt>
                      <c:pt idx="521">
                        <c:v>-0.20337812750896564</c:v>
                      </c:pt>
                      <c:pt idx="522">
                        <c:v>-0.10559995874490653</c:v>
                      </c:pt>
                      <c:pt idx="523">
                        <c:v>-7.5466359361351923E-3</c:v>
                      </c:pt>
                      <c:pt idx="524">
                        <c:v>9.0526350586781976E-2</c:v>
                      </c:pt>
                      <c:pt idx="525">
                        <c:v>0.18836345925695774</c:v>
                      </c:pt>
                      <c:pt idx="526">
                        <c:v>0.28570976311710888</c:v>
                      </c:pt>
                      <c:pt idx="527">
                        <c:v>0.38231161406390202</c:v>
                      </c:pt>
                      <c:pt idx="528">
                        <c:v>0.47791730376021979</c:v>
                      </c:pt>
                      <c:pt idx="529">
                        <c:v>0.57227771949305217</c:v>
                      </c:pt>
                      <c:pt idx="530">
                        <c:v>0.66514699326812876</c:v>
                      </c:pt>
                      <c:pt idx="531">
                        <c:v>0.75628314245013073</c:v>
                      </c:pt>
                      <c:pt idx="532">
                        <c:v>0.84544870027893548</c:v>
                      </c:pt>
                      <c:pt idx="533">
                        <c:v>0.93241133461943171</c:v>
                      </c:pt>
                      <c:pt idx="534">
                        <c:v>1.016944453332171</c:v>
                      </c:pt>
                      <c:pt idx="535">
                        <c:v>1.098827794687842</c:v>
                      </c:pt>
                      <c:pt idx="536">
                        <c:v>1.1778480012871015</c:v>
                      </c:pt>
                      <c:pt idx="537">
                        <c:v>1.2537991759902227</c:v>
                      </c:pt>
                      <c:pt idx="538">
                        <c:v>1.3264834184081524</c:v>
                      </c:pt>
                      <c:pt idx="539">
                        <c:v>1.395711340556971</c:v>
                      </c:pt>
                      <c:pt idx="540">
                        <c:v>1.4613025603322238</c:v>
                      </c:pt>
                      <c:pt idx="541">
                        <c:v>1.5230861715173665</c:v>
                      </c:pt>
                      <c:pt idx="542">
                        <c:v>1.5809011891014269</c:v>
                      </c:pt>
                      <c:pt idx="543">
                        <c:v>1.6345969687458883</c:v>
                      </c:pt>
                      <c:pt idx="544">
                        <c:v>1.6840335993075126</c:v>
                      </c:pt>
                      <c:pt idx="545">
                        <c:v>1.7290822673945303</c:v>
                      </c:pt>
                      <c:pt idx="546">
                        <c:v>1.769625593006229</c:v>
                      </c:pt>
                      <c:pt idx="547">
                        <c:v>1.8055579353813664</c:v>
                      </c:pt>
                      <c:pt idx="548">
                        <c:v>1.8367856682585559</c:v>
                      </c:pt>
                      <c:pt idx="549">
                        <c:v>1.8632274238312942</c:v>
                      </c:pt>
                      <c:pt idx="550">
                        <c:v>1.8848143047621109</c:v>
                      </c:pt>
                      <c:pt idx="551">
                        <c:v>1.9014900637032646</c:v>
                      </c:pt>
                      <c:pt idx="552">
                        <c:v>1.9132112498563265</c:v>
                      </c:pt>
                      <c:pt idx="553">
                        <c:v>1.9199473221887313</c:v>
                      </c:pt>
                      <c:pt idx="554">
                        <c:v>1.9216807290122979</c:v>
                      </c:pt>
                      <c:pt idx="555">
                        <c:v>1.9184069537163744</c:v>
                      </c:pt>
                      <c:pt idx="556">
                        <c:v>1.9101345265364325</c:v>
                      </c:pt>
                      <c:pt idx="557">
                        <c:v>1.8968850023274704</c:v>
                      </c:pt>
                      <c:pt idx="558">
                        <c:v>1.8786929044001006</c:v>
                      </c:pt>
                      <c:pt idx="559">
                        <c:v>1.8556056345657106</c:v>
                      </c:pt>
                      <c:pt idx="560">
                        <c:v>1.8276833496250375</c:v>
                      </c:pt>
                      <c:pt idx="561">
                        <c:v>1.7949988046220273</c:v>
                      </c:pt>
                      <c:pt idx="562">
                        <c:v>1.757637163271375</c:v>
                      </c:pt>
                      <c:pt idx="563">
                        <c:v>1.715695776053664</c:v>
                      </c:pt>
                      <c:pt idx="564">
                        <c:v>1.6692839265564325</c:v>
                      </c:pt>
                      <c:pt idx="565">
                        <c:v>1.6185225467219133</c:v>
                      </c:pt>
                      <c:pt idx="566">
                        <c:v>1.5635439017436206</c:v>
                      </c:pt>
                      <c:pt idx="567">
                        <c:v>1.5044912454326163</c:v>
                      </c:pt>
                      <c:pt idx="568">
                        <c:v>1.4415184469516167</c:v>
                      </c:pt>
                      <c:pt idx="569">
                        <c:v>1.3747895898894333</c:v>
                      </c:pt>
                      <c:pt idx="570">
                        <c:v>1.304478544720443</c:v>
                      </c:pt>
                      <c:pt idx="571">
                        <c:v>1.2307685157630626</c:v>
                      </c:pt>
                      <c:pt idx="572">
                        <c:v>1.1538515638177376</c:v>
                      </c:pt>
                      <c:pt idx="573">
                        <c:v>1.0739281057282384</c:v>
                      </c:pt>
                      <c:pt idx="574">
                        <c:v>0.9912063921702754</c:v>
                      </c:pt>
                      <c:pt idx="575">
                        <c:v>0.90590196502795872</c:v>
                      </c:pt>
                      <c:pt idx="576">
                        <c:v>0.81823709577223258</c:v>
                      </c:pt>
                      <c:pt idx="577">
                        <c:v>0.72844020630440787</c:v>
                      </c:pt>
                      <c:pt idx="578">
                        <c:v>0.63674527377402046</c:v>
                      </c:pt>
                      <c:pt idx="579">
                        <c:v>0.5433912209218541</c:v>
                      </c:pt>
                      <c:pt idx="580">
                        <c:v>0.44862129353640917</c:v>
                      </c:pt>
                      <c:pt idx="581">
                        <c:v>0.3526824266463463</c:v>
                      </c:pt>
                      <c:pt idx="582">
                        <c:v>0.25582460109996763</c:v>
                      </c:pt>
                      <c:pt idx="583">
                        <c:v>0.1583001922086229</c:v>
                      </c:pt>
                      <c:pt idx="584">
                        <c:v>6.0363312150770038E-2</c:v>
                      </c:pt>
                      <c:pt idx="585">
                        <c:v>-3.7730852149328475E-2</c:v>
                      </c:pt>
                      <c:pt idx="586">
                        <c:v>-0.13572670394340239</c:v>
                      </c:pt>
                      <c:pt idx="587">
                        <c:v>-0.23336890264887392</c:v>
                      </c:pt>
                      <c:pt idx="588">
                        <c:v>-0.33040302917099051</c:v>
                      </c:pt>
                      <c:pt idx="589">
                        <c:v>-0.42657624882397238</c:v>
                      </c:pt>
                      <c:pt idx="590">
                        <c:v>-0.52163797012374136</c:v>
                      </c:pt>
                      <c:pt idx="591">
                        <c:v>-0.61534049773571131</c:v>
                      </c:pt>
                      <c:pt idx="592">
                        <c:v>-0.7074396778762948</c:v>
                      </c:pt>
                      <c:pt idx="593">
                        <c:v>-0.79769553448648456</c:v>
                      </c:pt>
                      <c:pt idx="594">
                        <c:v>-0.88587289451980988</c:v>
                      </c:pt>
                      <c:pt idx="595">
                        <c:v>-0.97174200071544503</c:v>
                      </c:pt>
                      <c:pt idx="596">
                        <c:v>-1.055079110259761</c:v>
                      </c:pt>
                      <c:pt idx="597">
                        <c:v>-1.1356670777765951</c:v>
                      </c:pt>
                      <c:pt idx="598">
                        <c:v>-1.2132959211269134</c:v>
                      </c:pt>
                      <c:pt idx="599">
                        <c:v>-1.2877633685438858</c:v>
                      </c:pt>
                      <c:pt idx="600">
                        <c:v>-1.3588753856774669</c:v>
                      </c:pt>
                      <c:pt idx="601">
                        <c:v>-1.4264466811755256</c:v>
                      </c:pt>
                      <c:pt idx="602">
                        <c:v>-1.4903011894838352</c:v>
                      </c:pt>
                      <c:pt idx="603">
                        <c:v>-1.5502725296071389</c:v>
                      </c:pt>
                      <c:pt idx="604">
                        <c:v>-1.6062044386358871</c:v>
                      </c:pt>
                      <c:pt idx="605">
                        <c:v>-1.6579511789089809</c:v>
                      </c:pt>
                      <c:pt idx="606">
                        <c:v>-1.7053779177517221</c:v>
                      </c:pt>
                      <c:pt idx="607">
                        <c:v>-1.7483610787993535</c:v>
                      </c:pt>
                      <c:pt idx="608">
                        <c:v>-1.7867886639909041</c:v>
                      </c:pt>
                      <c:pt idx="609">
                        <c:v>-1.8205605453943217</c:v>
                      </c:pt>
                      <c:pt idx="610">
                        <c:v>-1.8495887261024428</c:v>
                      </c:pt>
                      <c:pt idx="611">
                        <c:v>-1.873797569520071</c:v>
                      </c:pt>
                      <c:pt idx="612">
                        <c:v>-1.893123996444684</c:v>
                      </c:pt>
                      <c:pt idx="613">
                        <c:v>-1.9075176494272597</c:v>
                      </c:pt>
                      <c:pt idx="614">
                        <c:v>-1.916941023985006</c:v>
                      </c:pt>
                      <c:pt idx="615">
                        <c:v>-1.9213695663240042</c:v>
                      </c:pt>
                      <c:pt idx="616">
                        <c:v>-1.9207917373172396</c:v>
                      </c:pt>
                      <c:pt idx="617">
                        <c:v>-1.9152090425712511</c:v>
                      </c:pt>
                      <c:pt idx="618">
                        <c:v>-1.9046360285030834</c:v>
                      </c:pt>
                      <c:pt idx="619">
                        <c:v>-1.8891002444377569</c:v>
                      </c:pt>
                      <c:pt idx="620">
                        <c:v>-1.8686421708250198</c:v>
                      </c:pt>
                      <c:pt idx="621">
                        <c:v>-1.8433151137624206</c:v>
                      </c:pt>
                      <c:pt idx="622">
                        <c:v>-1.8131850660995261</c:v>
                      </c:pt>
                      <c:pt idx="623">
                        <c:v>-1.7783305354852064</c:v>
                      </c:pt>
                      <c:pt idx="624">
                        <c:v>-1.7388423398060311</c:v>
                      </c:pt>
                      <c:pt idx="625">
                        <c:v>-1.6948233705487881</c:v>
                      </c:pt>
                      <c:pt idx="626">
                        <c:v>-1.6463883247036981</c:v>
                      </c:pt>
                      <c:pt idx="627">
                        <c:v>-1.593663405906907</c:v>
                      </c:pt>
                      <c:pt idx="628">
                        <c:v>-1.5367859956009613</c:v>
                      </c:pt>
                      <c:pt idx="629">
                        <c:v>-1.4759042950700503</c:v>
                      </c:pt>
                      <c:pt idx="630">
                        <c:v>-1.4111769392829097</c:v>
                      </c:pt>
                      <c:pt idx="631">
                        <c:v>-1.3427725835492259</c:v>
                      </c:pt>
                      <c:pt idx="632">
                        <c:v>-1.270869464067045</c:v>
                      </c:pt>
                      <c:pt idx="633">
                        <c:v>-1.1956549335056821</c:v>
                      </c:pt>
                      <c:pt idx="634">
                        <c:v>-1.1173249728347565</c:v>
                      </c:pt>
                      <c:pt idx="635">
                        <c:v>-1.0360836806709484</c:v>
                      </c:pt>
                      <c:pt idx="636">
                        <c:v>-0.95214274147325506</c:v>
                      </c:pt>
                      <c:pt idx="637">
                        <c:v>-0.86572087397236819</c:v>
                      </c:pt>
                      <c:pt idx="638">
                        <c:v>-0.77704326127136569</c:v>
                      </c:pt>
                      <c:pt idx="639">
                        <c:v>-0.68634096410266321</c:v>
                      </c:pt>
                      <c:pt idx="640">
                        <c:v>-0.59385031877007477</c:v>
                      </c:pt>
                      <c:pt idx="641">
                        <c:v>-0.49981232134463782</c:v>
                      </c:pt>
                      <c:pt idx="642">
                        <c:v>-0.4044719997189552</c:v>
                      </c:pt>
                      <c:pt idx="643">
                        <c:v>-0.30807777515598889</c:v>
                      </c:pt>
                      <c:pt idx="644">
                        <c:v>-0.21088081499606082</c:v>
                      </c:pt>
                      <c:pt idx="645">
                        <c:v>-0.11313437820860335</c:v>
                      </c:pt>
                      <c:pt idx="646">
                        <c:v>-1.5093155493824156E-2</c:v>
                      </c:pt>
                      <c:pt idx="647">
                        <c:v>8.2987394345980639E-2</c:v>
                      </c:pt>
                      <c:pt idx="648">
                        <c:v>0.18085171003677261</c:v>
                      </c:pt>
                      <c:pt idx="649">
                        <c:v>0.2782447937299023</c:v>
                      </c:pt>
                      <c:pt idx="650">
                        <c:v>0.37491287543131419</c:v>
                      </c:pt>
                      <c:pt idx="651">
                        <c:v>0.47060407423127154</c:v>
                      </c:pt>
                      <c:pt idx="652">
                        <c:v>0.56506905461196966</c:v>
                      </c:pt>
                      <c:pt idx="653">
                        <c:v>0.6580616761227398</c:v>
                      </c:pt>
                      <c:pt idx="654">
                        <c:v>0.74933963473011622</c:v>
                      </c:pt>
                      <c:pt idx="655">
                        <c:v>0.83866509417163204</c:v>
                      </c:pt>
                      <c:pt idx="656">
                        <c:v>0.92580530566827413</c:v>
                      </c:pt>
                      <c:pt idx="657">
                        <c:v>1.0105332143808439</c:v>
                      </c:pt>
                      <c:pt idx="658">
                        <c:v>1.0926280510300972</c:v>
                      </c:pt>
                      <c:pt idx="659">
                        <c:v>1.1718759071389435</c:v>
                      </c:pt>
                      <c:pt idx="660">
                        <c:v>1.2480702923980902</c:v>
                      </c:pt>
                      <c:pt idx="661">
                        <c:v>1.3210126727025866</c:v>
                      </c:pt>
                      <c:pt idx="662">
                        <c:v>1.390512987457633</c:v>
                      </c:pt>
                      <c:pt idx="663">
                        <c:v>1.4563901448054335</c:v>
                      </c:pt>
                      <c:pt idx="664">
                        <c:v>1.5184724934828893</c:v>
                      </c:pt>
                      <c:pt idx="665">
                        <c:v>1.5765982700807495</c:v>
                      </c:pt>
                      <c:pt idx="666">
                        <c:v>1.6306160205385754</c:v>
                      </c:pt>
                      <c:pt idx="667">
                        <c:v>1.6803849947774825</c:v>
                      </c:pt>
                      <c:pt idx="668">
                        <c:v>1.7257755134422301</c:v>
                      </c:pt>
                      <c:pt idx="669">
                        <c:v>1.7666693057971765</c:v>
                      </c:pt>
                      <c:pt idx="670">
                        <c:v>1.8029598178956903</c:v>
                      </c:pt>
                      <c:pt idx="671">
                        <c:v>1.8345524902198682</c:v>
                      </c:pt>
                      <c:pt idx="672">
                        <c:v>1.8613650040673475</c:v>
                      </c:pt>
                      <c:pt idx="673">
                        <c:v>1.8833274960430859</c:v>
                      </c:pt>
                      <c:pt idx="674">
                        <c:v>1.9003827400972699</c:v>
                      </c:pt>
                      <c:pt idx="675">
                        <c:v>1.9124862966350316</c:v>
                      </c:pt>
                      <c:pt idx="676">
                        <c:v>1.9196066283094189</c:v>
                      </c:pt>
                      <c:pt idx="677">
                        <c:v>1.9217251821959471</c:v>
                      </c:pt>
                      <c:pt idx="678">
                        <c:v>1.9188364381345944</c:v>
                      </c:pt>
                      <c:pt idx="679">
                        <c:v>1.9109479231132687</c:v>
                      </c:pt>
                      <c:pt idx="680">
                        <c:v>1.8980801916552925</c:v>
                      </c:pt>
                      <c:pt idx="681">
                        <c:v>1.8802667722619952</c:v>
                      </c:pt>
                      <c:pt idx="682">
                        <c:v>1.8575540800499586</c:v>
                      </c:pt>
                      <c:pt idx="683">
                        <c:v>1.8300012958105716</c:v>
                      </c:pt>
                      <c:pt idx="684">
                        <c:v>1.7976802118069704</c:v>
                      </c:pt>
                      <c:pt idx="685">
                        <c:v>1.760675044710263</c:v>
                      </c:pt>
                      <c:pt idx="686">
                        <c:v>1.7190822161623074</c:v>
                      </c:pt>
                      <c:pt idx="687">
                        <c:v>1.6730101015369305</c:v>
                      </c:pt>
                      <c:pt idx="688">
                        <c:v>1.6225787475542182</c:v>
                      </c:pt>
                      <c:pt idx="689">
                        <c:v>1.567919559483584</c:v>
                      </c:pt>
                      <c:pt idx="690">
                        <c:v>1.5091749587507326</c:v>
                      </c:pt>
                      <c:pt idx="691">
                        <c:v>1.4464980118406237</c:v>
                      </c:pt>
                      <c:pt idx="692">
                        <c:v>1.3800520314633942</c:v>
                      </c:pt>
                      <c:pt idx="693">
                        <c:v>1.310010151022442</c:v>
                      </c:pt>
                      <c:pt idx="694">
                        <c:v>1.2365548734934604</c:v>
                      </c:pt>
                      <c:pt idx="695">
                        <c:v>1.1598775958898218</c:v>
                      </c:pt>
                      <c:pt idx="696">
                        <c:v>1.0801781105535166</c:v>
                      </c:pt>
                      <c:pt idx="697">
                        <c:v>0.99766408457089262</c:v>
                      </c:pt>
                      <c:pt idx="698">
                        <c:v>0.91255051866987447</c:v>
                      </c:pt>
                      <c:pt idx="699">
                        <c:v>0.82505918700826197</c:v>
                      </c:pt>
                      <c:pt idx="700">
                        <c:v>0.73541805931324045</c:v>
                      </c:pt>
                      <c:pt idx="701">
                        <c:v>0.64386070687737085</c:v>
                      </c:pt>
                      <c:pt idx="702">
                        <c:v>0.55062569395906724</c:v>
                      </c:pt>
                      <c:pt idx="703">
                        <c:v>0.45595595617326901</c:v>
                      </c:pt>
                      <c:pt idx="704">
                        <c:v>0.36009816749191403</c:v>
                      </c:pt>
                      <c:pt idx="705">
                        <c:v>0.26330209750384687</c:v>
                      </c:pt>
                      <c:pt idx="706">
                        <c:v>0.16581996060845455</c:v>
                      </c:pt>
                      <c:pt idx="707">
                        <c:v>6.7905758839171326E-2</c:v>
                      </c:pt>
                      <c:pt idx="708">
                        <c:v>-3.018537997086829E-2</c:v>
                      </c:pt>
                      <c:pt idx="709">
                        <c:v>-0.12819786695671134</c:v>
                      </c:pt>
                      <c:pt idx="710">
                        <c:v>-0.22587631819067774</c:v>
                      </c:pt>
                      <c:pt idx="711">
                        <c:v>-0.32296622011746129</c:v>
                      </c:pt>
                      <c:pt idx="712">
                        <c:v>-0.41921459272144668</c:v>
                      </c:pt>
                      <c:pt idx="713">
                        <c:v>-0.51437064869797922</c:v>
                      </c:pt>
                      <c:pt idx="714">
                        <c:v>-0.60818644691159773</c:v>
                      </c:pt>
                      <c:pt idx="715">
                        <c:v>-0.7004175384378013</c:v>
                      </c:pt>
                      <c:pt idx="716">
                        <c:v>-0.79082360350582648</c:v>
                      </c:pt>
                      <c:pt idx="717">
                        <c:v>-0.87916907768205377</c:v>
                      </c:pt>
                      <c:pt idx="718">
                        <c:v>-0.96522376566298984</c:v>
                      </c:pt>
                      <c:pt idx="719">
                        <c:v>-1.0487634410782227</c:v>
                      </c:pt>
                      <c:pt idx="720">
                        <c:v>-1.1295704307405823</c:v>
                      </c:pt>
                      <c:pt idx="721">
                        <c:v>-1.2074341818211523</c:v>
                      </c:pt>
                      <c:pt idx="722">
                        <c:v>-1.282151810471289</c:v>
                      </c:pt>
                      <c:pt idx="723">
                        <c:v>-1.3535286304621312</c:v>
                      </c:pt>
                      <c:pt idx="724">
                        <c:v>-1.4213786604642256</c:v>
                      </c:pt>
                      <c:pt idx="725">
                        <c:v>-1.4855251086453376</c:v>
                      </c:pt>
                      <c:pt idx="726">
                        <c:v>-1.5458008333239626</c:v>
                      </c:pt>
                      <c:pt idx="727">
                        <c:v>-1.6020487784781019</c:v>
                      </c:pt>
                      <c:pt idx="728">
                        <c:v>-1.6541223829745861</c:v>
                      </c:pt>
                      <c:pt idx="729">
                        <c:v>-1.7018859624526395</c:v>
                      </c:pt>
                      <c:pt idx="730">
                        <c:v>-1.7452150628666301</c:v>
                      </c:pt>
                      <c:pt idx="731">
                        <c:v>-1.7839967847668543</c:v>
                      </c:pt>
                      <c:pt idx="732">
                        <c:v>-1.8181300774732623</c:v>
                      </c:pt>
                      <c:pt idx="733">
                        <c:v>-1.8475260023758611</c:v>
                      </c:pt>
                      <c:pt idx="734">
                        <c:v>-1.8721079646754497</c:v>
                      </c:pt>
                      <c:pt idx="735">
                        <c:v>-1.8918119129610775</c:v>
                      </c:pt>
                      <c:pt idx="736">
                        <c:v>-1.9065865061040914</c:v>
                      </c:pt>
                      <c:pt idx="737">
                        <c:v>-1.9163932470339364</c:v>
                      </c:pt>
                      <c:pt idx="738">
                        <c:v>-1.9212065830471414</c:v>
                      </c:pt>
                      <c:pt idx="739">
                        <c:v>-1.9210139723881199</c:v>
                      </c:pt>
                      <c:pt idx="740">
                        <c:v>-1.9158159169282978</c:v>
                      </c:pt>
                      <c:pt idx="741">
                        <c:v>-1.9056259608584227</c:v>
                      </c:pt>
                      <c:pt idx="742">
                        <c:v>-1.8904706553974724</c:v>
                      </c:pt>
                      <c:pt idx="743">
                        <c:v>-1.870389489610079</c:v>
                      </c:pt>
                      <c:pt idx="744">
                        <c:v>-1.8454347875127941</c:v>
                      </c:pt>
                      <c:pt idx="745">
                        <c:v>-1.8156715717372405</c:v>
                      </c:pt>
                      <c:pt idx="746">
                        <c:v>-1.7811773941054252</c:v>
                      </c:pt>
                      <c:pt idx="747">
                        <c:v>-1.7420421335586658</c:v>
                      </c:pt>
                      <c:pt idx="748">
                        <c:v>-1.6983677619666186</c:v>
                      </c:pt>
                      <c:pt idx="749">
                        <c:v>-1.650268078426733</c:v>
                      </c:pt>
                      <c:pt idx="750">
                        <c:v>-1.5978684127462668</c:v>
                      </c:pt>
                      <c:pt idx="751">
                        <c:v>-1.5413052988796245</c:v>
                      </c:pt>
                      <c:pt idx="752">
                        <c:v>-1.4807261191719128</c:v>
                      </c:pt>
                      <c:pt idx="753">
                        <c:v>-1.4162887203355783</c:v>
                      </c:pt>
                      <c:pt idx="754">
                        <c:v>-1.3481610021608459</c:v>
                      </c:pt>
                      <c:pt idx="755">
                        <c:v>-1.276520480031595</c:v>
                      </c:pt>
                      <c:pt idx="756">
                        <c:v>-1.2015538223865438</c:v>
                      </c:pt>
                      <c:pt idx="757">
                        <c:v>-1.1234563643310762</c:v>
                      </c:pt>
                      <c:pt idx="758">
                        <c:v>-1.042431598666931</c:v>
                      </c:pt>
                      <c:pt idx="759">
                        <c:v>-0.95869064566593432</c:v>
                      </c:pt>
                      <c:pt idx="760">
                        <c:v>-0.87245170296943209</c:v>
                      </c:pt>
                      <c:pt idx="761">
                        <c:v>-0.78393947704680667</c:v>
                      </c:pt>
                      <c:pt idx="762">
                        <c:v>-0.69338459769431116</c:v>
                      </c:pt>
                      <c:pt idx="763">
                        <c:v>-0.60102301709998673</c:v>
                      </c:pt>
                      <c:pt idx="764">
                        <c:v>-0.50709539504041456</c:v>
                      </c:pt>
                      <c:pt idx="765">
                        <c:v>-0.41184647181117412</c:v>
                      </c:pt>
                      <c:pt idx="766">
                        <c:v>-0.31552443052518803</c:v>
                      </c:pt>
                      <c:pt idx="767">
                        <c:v>-0.21838025044012357</c:v>
                      </c:pt>
                      <c:pt idx="768">
                        <c:v>-0.12066705300021384</c:v>
                      </c:pt>
                      <c:pt idx="769">
                        <c:v>-2.263944229639794E-2</c:v>
                      </c:pt>
                      <c:pt idx="770">
                        <c:v>7.5447158336898218E-2</c:v>
                      </c:pt>
                      <c:pt idx="771">
                        <c:v>0.17333717185947412</c:v>
                      </c:pt>
                      <c:pt idx="772">
                        <c:v>0.27077553346377131</c:v>
                      </c:pt>
                      <c:pt idx="773">
                        <c:v>0.36750835517841135</c:v>
                      </c:pt>
                      <c:pt idx="774">
                        <c:v>0.46328358740534037</c:v>
                      </c:pt>
                      <c:pt idx="775">
                        <c:v>0.55785167566704796</c:v>
                      </c:pt>
                      <c:pt idx="776">
                        <c:v>0.65096621085223139</c:v>
                      </c:pt>
                      <c:pt idx="777">
                        <c:v>0.74238457126595714</c:v>
                      </c:pt>
                      <c:pt idx="778">
                        <c:v>0.83186855481109867</c:v>
                      </c:pt>
                      <c:pt idx="779">
                        <c:v>0.91918499965400979</c:v>
                      </c:pt>
                      <c:pt idx="780">
                        <c:v>1.0041063917572737</c:v>
                      </c:pt>
                      <c:pt idx="781">
                        <c:v>1.0864114576961712</c:v>
                      </c:pt>
                      <c:pt idx="782">
                        <c:v>1.1658857412146286</c:v>
                      </c:pt>
                      <c:pt idx="783">
                        <c:v>1.2423221620180966</c:v>
                      </c:pt>
                      <c:pt idx="784">
                        <c:v>1.3155215553474326</c:v>
                      </c:pt>
                      <c:pt idx="785">
                        <c:v>1.3852931909279103</c:v>
                      </c:pt>
                      <c:pt idx="786">
                        <c:v>1.4514552699409706</c:v>
                      </c:pt>
                      <c:pt idx="787">
                        <c:v>1.5138353987241271</c:v>
                      </c:pt>
                      <c:pt idx="788">
                        <c:v>1.5722710379643952</c:v>
                      </c:pt>
                      <c:pt idx="789">
                        <c:v>1.6266099262150651</c:v>
                      </c:pt>
                      <c:pt idx="790">
                        <c:v>1.6767104766321046</c:v>
                      </c:pt>
                      <c:pt idx="791">
                        <c:v>1.7224421458966175</c:v>
                      </c:pt>
                      <c:pt idx="792">
                        <c:v>1.7636857743619576</c:v>
                      </c:pt>
                      <c:pt idx="793">
                        <c:v>1.800333896539255</c:v>
                      </c:pt>
                      <c:pt idx="794">
                        <c:v>1.8322910211123324</c:v>
                      </c:pt>
                      <c:pt idx="795">
                        <c:v>1.859473879752422</c:v>
                      </c:pt>
                      <c:pt idx="796">
                        <c:v>1.8818116440842829</c:v>
                      </c:pt>
                      <c:pt idx="797">
                        <c:v>1.8992461102385398</c:v>
                      </c:pt>
                      <c:pt idx="798">
                        <c:v>1.9117318505091858</c:v>
                      </c:pt>
                      <c:pt idx="799">
                        <c:v>1.9192363317212318</c:v>
                      </c:pt>
                      <c:pt idx="800">
                        <c:v>1.9217400000000002</c:v>
                      </c:pt>
                      <c:pt idx="801">
                        <c:v>1.9192363317212253</c:v>
                      </c:pt>
                      <c:pt idx="802">
                        <c:v>1.9117318505091743</c:v>
                      </c:pt>
                      <c:pt idx="803">
                        <c:v>1.8992461102385219</c:v>
                      </c:pt>
                      <c:pt idx="804">
                        <c:v>1.8818116440842594</c:v>
                      </c:pt>
                      <c:pt idx="805">
                        <c:v>1.8594738797523924</c:v>
                      </c:pt>
                      <c:pt idx="806">
                        <c:v>1.8322910211123011</c:v>
                      </c:pt>
                      <c:pt idx="807">
                        <c:v>1.8003338965392144</c:v>
                      </c:pt>
                      <c:pt idx="808">
                        <c:v>1.7636857743619112</c:v>
                      </c:pt>
                      <c:pt idx="809">
                        <c:v>1.7224421458965657</c:v>
                      </c:pt>
                      <c:pt idx="810">
                        <c:v>1.6767104766320478</c:v>
                      </c:pt>
                      <c:pt idx="811">
                        <c:v>1.62660992621501</c:v>
                      </c:pt>
                      <c:pt idx="812">
                        <c:v>1.5722710379643281</c:v>
                      </c:pt>
                      <c:pt idx="813">
                        <c:v>1.5138353987240549</c:v>
                      </c:pt>
                      <c:pt idx="814">
                        <c:v>1.4514552699408851</c:v>
                      </c:pt>
                      <c:pt idx="815">
                        <c:v>1.3852931909278294</c:v>
                      </c:pt>
                      <c:pt idx="816">
                        <c:v>1.3155215553473572</c:v>
                      </c:pt>
                      <c:pt idx="817">
                        <c:v>1.2423221620180076</c:v>
                      </c:pt>
                      <c:pt idx="818">
                        <c:v>1.1658857412145356</c:v>
                      </c:pt>
                      <c:pt idx="819">
                        <c:v>1.0864114576960748</c:v>
                      </c:pt>
                      <c:pt idx="820">
                        <c:v>1.0041063917571744</c:v>
                      </c:pt>
                      <c:pt idx="821">
                        <c:v>0.91918499965390732</c:v>
                      </c:pt>
                      <c:pt idx="822">
                        <c:v>0.83186855481098099</c:v>
                      </c:pt>
                      <c:pt idx="823">
                        <c:v>0.74238457126586199</c:v>
                      </c:pt>
                      <c:pt idx="824">
                        <c:v>0.65096621085213435</c:v>
                      </c:pt>
                      <c:pt idx="825">
                        <c:v>0.55785167566693628</c:v>
                      </c:pt>
                      <c:pt idx="826">
                        <c:v>0.46328358740522707</c:v>
                      </c:pt>
                      <c:pt idx="827">
                        <c:v>0.36750835517829672</c:v>
                      </c:pt>
                      <c:pt idx="828">
                        <c:v>0.27077553346368272</c:v>
                      </c:pt>
                      <c:pt idx="829">
                        <c:v>0.17333717185935782</c:v>
                      </c:pt>
                      <c:pt idx="830">
                        <c:v>7.5447158336767892E-2</c:v>
                      </c:pt>
                      <c:pt idx="831">
                        <c:v>-2.2639442296514704E-2</c:v>
                      </c:pt>
                      <c:pt idx="832">
                        <c:v>-0.12066705300031676</c:v>
                      </c:pt>
                      <c:pt idx="833">
                        <c:v>-0.21838025044022602</c:v>
                      </c:pt>
                      <c:pt idx="834">
                        <c:v>-0.31552443052530327</c:v>
                      </c:pt>
                      <c:pt idx="835">
                        <c:v>-0.4118464718112882</c:v>
                      </c:pt>
                      <c:pt idx="836">
                        <c:v>-0.50709539504051404</c:v>
                      </c:pt>
                      <c:pt idx="837">
                        <c:v>-0.60102301710009753</c:v>
                      </c:pt>
                      <c:pt idx="838">
                        <c:v>-0.69338459769442007</c:v>
                      </c:pt>
                      <c:pt idx="839">
                        <c:v>-0.78393947704691325</c:v>
                      </c:pt>
                      <c:pt idx="840">
                        <c:v>-0.87245170296952401</c:v>
                      </c:pt>
                      <c:pt idx="841">
                        <c:v>-0.95869064566602369</c:v>
                      </c:pt>
                      <c:pt idx="842">
                        <c:v>-1.0424315986670292</c:v>
                      </c:pt>
                      <c:pt idx="843">
                        <c:v>-1.1234563643311821</c:v>
                      </c:pt>
                      <c:pt idx="844">
                        <c:v>-1.2015538223866244</c:v>
                      </c:pt>
                      <c:pt idx="845">
                        <c:v>-1.2765204800316621</c:v>
                      </c:pt>
                      <c:pt idx="846">
                        <c:v>-1.3481610021609289</c:v>
                      </c:pt>
                      <c:pt idx="847">
                        <c:v>-1.4162887203356573</c:v>
                      </c:pt>
                      <c:pt idx="848">
                        <c:v>-1.4807261191719872</c:v>
                      </c:pt>
                      <c:pt idx="849">
                        <c:v>-1.5413052988796858</c:v>
                      </c:pt>
                      <c:pt idx="850">
                        <c:v>-1.5978684127463241</c:v>
                      </c:pt>
                      <c:pt idx="851">
                        <c:v>-1.6502680784267996</c:v>
                      </c:pt>
                      <c:pt idx="852">
                        <c:v>-1.6983677619666733</c:v>
                      </c:pt>
                      <c:pt idx="853">
                        <c:v>-1.7420421335587095</c:v>
                      </c:pt>
                      <c:pt idx="854">
                        <c:v>-1.7811773941054687</c:v>
                      </c:pt>
                      <c:pt idx="855">
                        <c:v>-1.8156715717372791</c:v>
                      </c:pt>
                      <c:pt idx="856">
                        <c:v>-1.845434787512827</c:v>
                      </c:pt>
                      <c:pt idx="857">
                        <c:v>-1.8703894896101028</c:v>
                      </c:pt>
                      <c:pt idx="858">
                        <c:v>-1.8904706553974935</c:v>
                      </c:pt>
                      <c:pt idx="859">
                        <c:v>-1.9056259608584396</c:v>
                      </c:pt>
                      <c:pt idx="860">
                        <c:v>-1.9158159169283069</c:v>
                      </c:pt>
                      <c:pt idx="861">
                        <c:v>-1.9210139723881232</c:v>
                      </c:pt>
                      <c:pt idx="862">
                        <c:v>-1.921206583047139</c:v>
                      </c:pt>
                      <c:pt idx="863">
                        <c:v>-1.9163932470339269</c:v>
                      </c:pt>
                      <c:pt idx="864">
                        <c:v>-1.9065865061040768</c:v>
                      </c:pt>
                      <c:pt idx="865">
                        <c:v>-1.8918119129610571</c:v>
                      </c:pt>
                      <c:pt idx="866">
                        <c:v>-1.8721079646754233</c:v>
                      </c:pt>
                      <c:pt idx="867">
                        <c:v>-1.8475260023758291</c:v>
                      </c:pt>
                      <c:pt idx="868">
                        <c:v>-1.8181300774732245</c:v>
                      </c:pt>
                      <c:pt idx="869">
                        <c:v>-1.7839967847668106</c:v>
                      </c:pt>
                      <c:pt idx="870">
                        <c:v>-1.745215062866587</c:v>
                      </c:pt>
                      <c:pt idx="871">
                        <c:v>-1.7018859624525788</c:v>
                      </c:pt>
                      <c:pt idx="872">
                        <c:v>-1.6541223829745271</c:v>
                      </c:pt>
                      <c:pt idx="873">
                        <c:v>-1.6020487784780375</c:v>
                      </c:pt>
                      <c:pt idx="874">
                        <c:v>-1.5458008333238933</c:v>
                      </c:pt>
                      <c:pt idx="875">
                        <c:v>-1.4855251086452634</c:v>
                      </c:pt>
                      <c:pt idx="876">
                        <c:v>-1.4213786604641472</c:v>
                      </c:pt>
                      <c:pt idx="877">
                        <c:v>-1.353528630462058</c:v>
                      </c:pt>
                      <c:pt idx="878">
                        <c:v>-1.2821518104712017</c:v>
                      </c:pt>
                      <c:pt idx="879">
                        <c:v>-1.2074341818210614</c:v>
                      </c:pt>
                      <c:pt idx="880">
                        <c:v>-1.1295704307404766</c:v>
                      </c:pt>
                      <c:pt idx="881">
                        <c:v>-1.0487634410781246</c:v>
                      </c:pt>
                      <c:pt idx="882">
                        <c:v>-0.96522376566288892</c:v>
                      </c:pt>
                      <c:pt idx="883">
                        <c:v>-0.87916907768195007</c:v>
                      </c:pt>
                      <c:pt idx="884">
                        <c:v>-0.79082360350570746</c:v>
                      </c:pt>
                      <c:pt idx="885">
                        <c:v>-0.70041753843769261</c:v>
                      </c:pt>
                      <c:pt idx="886">
                        <c:v>-0.60818644691148693</c:v>
                      </c:pt>
                      <c:pt idx="887">
                        <c:v>-0.51437064869787985</c:v>
                      </c:pt>
                      <c:pt idx="888">
                        <c:v>-0.41921459272131939</c:v>
                      </c:pt>
                      <c:pt idx="889">
                        <c:v>-0.3229662201173597</c:v>
                      </c:pt>
                      <c:pt idx="890">
                        <c:v>-0.22587631819056175</c:v>
                      </c:pt>
                      <c:pt idx="891">
                        <c:v>-0.12819786695659482</c:v>
                      </c:pt>
                      <c:pt idx="892">
                        <c:v>-3.018537997075154E-2</c:v>
                      </c:pt>
                      <c:pt idx="893">
                        <c:v>6.790575883930168E-2</c:v>
                      </c:pt>
                      <c:pt idx="894">
                        <c:v>0.1658199606085709</c:v>
                      </c:pt>
                      <c:pt idx="895">
                        <c:v>0.2633020975039761</c:v>
                      </c:pt>
                      <c:pt idx="896">
                        <c:v>0.36009816749204221</c:v>
                      </c:pt>
                      <c:pt idx="897">
                        <c:v>0.45595595617338242</c:v>
                      </c:pt>
                      <c:pt idx="898">
                        <c:v>0.55062569395917904</c:v>
                      </c:pt>
                      <c:pt idx="899">
                        <c:v>0.64386070687748098</c:v>
                      </c:pt>
                      <c:pt idx="900">
                        <c:v>0.7354180593133357</c:v>
                      </c:pt>
                      <c:pt idx="901">
                        <c:v>0.82505918700836756</c:v>
                      </c:pt>
                      <c:pt idx="902">
                        <c:v>0.91255051866996495</c:v>
                      </c:pt>
                      <c:pt idx="903">
                        <c:v>0.99766408457100431</c:v>
                      </c:pt>
                      <c:pt idx="904">
                        <c:v>1.080178110553613</c:v>
                      </c:pt>
                      <c:pt idx="905">
                        <c:v>1.1598775958899044</c:v>
                      </c:pt>
                      <c:pt idx="906">
                        <c:v>1.2365548734935499</c:v>
                      </c:pt>
                      <c:pt idx="907">
                        <c:v>1.3100101510225273</c:v>
                      </c:pt>
                      <c:pt idx="908">
                        <c:v>1.3800520314634754</c:v>
                      </c:pt>
                      <c:pt idx="909">
                        <c:v>1.4464980118406914</c:v>
                      </c:pt>
                      <c:pt idx="910">
                        <c:v>1.5091749587507963</c:v>
                      </c:pt>
                      <c:pt idx="911">
                        <c:v>1.5679195594836517</c:v>
                      </c:pt>
                      <c:pt idx="912">
                        <c:v>1.6225787475542803</c:v>
                      </c:pt>
                      <c:pt idx="913">
                        <c:v>1.673010101536988</c:v>
                      </c:pt>
                      <c:pt idx="914">
                        <c:v>1.7190822161623536</c:v>
                      </c:pt>
                      <c:pt idx="915">
                        <c:v>1.7606750447103152</c:v>
                      </c:pt>
                      <c:pt idx="916">
                        <c:v>1.7976802118070165</c:v>
                      </c:pt>
                      <c:pt idx="917">
                        <c:v>1.8300012958106033</c:v>
                      </c:pt>
                      <c:pt idx="918">
                        <c:v>1.8575540800499852</c:v>
                      </c:pt>
                      <c:pt idx="919">
                        <c:v>1.8802667722620161</c:v>
                      </c:pt>
                      <c:pt idx="920">
                        <c:v>1.8980801916553132</c:v>
                      </c:pt>
                      <c:pt idx="921">
                        <c:v>1.9109479231132824</c:v>
                      </c:pt>
                      <c:pt idx="922">
                        <c:v>1.918836438134601</c:v>
                      </c:pt>
                      <c:pt idx="923">
                        <c:v>1.9217251821959478</c:v>
                      </c:pt>
                      <c:pt idx="924">
                        <c:v>1.9196066283094135</c:v>
                      </c:pt>
                      <c:pt idx="925">
                        <c:v>1.9124862966350202</c:v>
                      </c:pt>
                      <c:pt idx="926">
                        <c:v>1.9003827400972546</c:v>
                      </c:pt>
                      <c:pt idx="927">
                        <c:v>1.8833274960430628</c:v>
                      </c:pt>
                      <c:pt idx="928">
                        <c:v>1.861365004067322</c:v>
                      </c:pt>
                      <c:pt idx="929">
                        <c:v>1.8345524902198336</c:v>
                      </c:pt>
                      <c:pt idx="930">
                        <c:v>1.8029598178956452</c:v>
                      </c:pt>
                      <c:pt idx="931">
                        <c:v>1.7666693057971306</c:v>
                      </c:pt>
                      <c:pt idx="932">
                        <c:v>1.7257755134421724</c:v>
                      </c:pt>
                      <c:pt idx="933">
                        <c:v>1.6803849947774325</c:v>
                      </c:pt>
                      <c:pt idx="934">
                        <c:v>1.6306160205385278</c:v>
                      </c:pt>
                      <c:pt idx="935">
                        <c:v>1.5765982700806829</c:v>
                      </c:pt>
                      <c:pt idx="936">
                        <c:v>1.5184724934828178</c:v>
                      </c:pt>
                      <c:pt idx="937">
                        <c:v>1.4563901448053487</c:v>
                      </c:pt>
                      <c:pt idx="938">
                        <c:v>1.3905129874575619</c:v>
                      </c:pt>
                      <c:pt idx="939">
                        <c:v>1.3210126727025118</c:v>
                      </c:pt>
                      <c:pt idx="940">
                        <c:v>1.2480702923979909</c:v>
                      </c:pt>
                      <c:pt idx="941">
                        <c:v>1.1718759071388507</c:v>
                      </c:pt>
                      <c:pt idx="942">
                        <c:v>1.0926280510300119</c:v>
                      </c:pt>
                      <c:pt idx="943">
                        <c:v>1.0105332143807564</c:v>
                      </c:pt>
                      <c:pt idx="944">
                        <c:v>0.92580530566818386</c:v>
                      </c:pt>
                      <c:pt idx="945">
                        <c:v>0.83866509417152701</c:v>
                      </c:pt>
                      <c:pt idx="946">
                        <c:v>0.7493396347299961</c:v>
                      </c:pt>
                      <c:pt idx="947">
                        <c:v>0.65806167612263011</c:v>
                      </c:pt>
                      <c:pt idx="948">
                        <c:v>0.56506905461185808</c:v>
                      </c:pt>
                      <c:pt idx="949">
                        <c:v>0.47060407423115835</c:v>
                      </c:pt>
                      <c:pt idx="950">
                        <c:v>0.37491287543119967</c:v>
                      </c:pt>
                      <c:pt idx="951">
                        <c:v>0.27824479372980027</c:v>
                      </c:pt>
                      <c:pt idx="952">
                        <c:v>0.18085171003665637</c:v>
                      </c:pt>
                      <c:pt idx="953">
                        <c:v>8.2987394345877638E-2</c:v>
                      </c:pt>
                      <c:pt idx="954">
                        <c:v>-1.5093155493954579E-2</c:v>
                      </c:pt>
                      <c:pt idx="955">
                        <c:v>-0.11313437820871991</c:v>
                      </c:pt>
                      <c:pt idx="956">
                        <c:v>-0.21088081499617689</c:v>
                      </c:pt>
                      <c:pt idx="957">
                        <c:v>-0.30807777515610418</c:v>
                      </c:pt>
                      <c:pt idx="958">
                        <c:v>-0.40447199971905601</c:v>
                      </c:pt>
                      <c:pt idx="959">
                        <c:v>-0.49981232134475062</c:v>
                      </c:pt>
                      <c:pt idx="960">
                        <c:v>-0.5938503187701859</c:v>
                      </c:pt>
                      <c:pt idx="961">
                        <c:v>-0.68634096410277234</c:v>
                      </c:pt>
                      <c:pt idx="962">
                        <c:v>-0.77704326127145995</c:v>
                      </c:pt>
                      <c:pt idx="963">
                        <c:v>-0.86572087397247255</c:v>
                      </c:pt>
                      <c:pt idx="964">
                        <c:v>-0.9521427414733683</c:v>
                      </c:pt>
                      <c:pt idx="965">
                        <c:v>-1.0360836806710583</c:v>
                      </c:pt>
                      <c:pt idx="966">
                        <c:v>-1.1173249728348513</c:v>
                      </c:pt>
                      <c:pt idx="967">
                        <c:v>-1.1956549335057629</c:v>
                      </c:pt>
                      <c:pt idx="968">
                        <c:v>-1.2708694640671225</c:v>
                      </c:pt>
                      <c:pt idx="969">
                        <c:v>-1.3427725835493189</c:v>
                      </c:pt>
                      <c:pt idx="970">
                        <c:v>-1.4111769392829798</c:v>
                      </c:pt>
                      <c:pt idx="971">
                        <c:v>-1.475904295070134</c:v>
                      </c:pt>
                      <c:pt idx="972">
                        <c:v>-1.5367859956010232</c:v>
                      </c:pt>
                      <c:pt idx="973">
                        <c:v>-1.5936634059069721</c:v>
                      </c:pt>
                      <c:pt idx="974">
                        <c:v>-1.6463883247037652</c:v>
                      </c:pt>
                      <c:pt idx="975">
                        <c:v>-1.6948233705488431</c:v>
                      </c:pt>
                      <c:pt idx="976">
                        <c:v>-1.738842339806081</c:v>
                      </c:pt>
                      <c:pt idx="977">
                        <c:v>-1.7783305354852459</c:v>
                      </c:pt>
                      <c:pt idx="978">
                        <c:v>-1.8131850660995581</c:v>
                      </c:pt>
                      <c:pt idx="979">
                        <c:v>-1.8433151137624537</c:v>
                      </c:pt>
                      <c:pt idx="980">
                        <c:v>-1.8686421708250505</c:v>
                      </c:pt>
                      <c:pt idx="981">
                        <c:v>-1.88910024443778</c:v>
                      </c:pt>
                      <c:pt idx="982">
                        <c:v>-1.9046360285030981</c:v>
                      </c:pt>
                      <c:pt idx="983">
                        <c:v>-1.9152090425712596</c:v>
                      </c:pt>
                      <c:pt idx="984">
                        <c:v>-1.9207917373172436</c:v>
                      </c:pt>
                      <c:pt idx="985">
                        <c:v>-1.921369566324002</c:v>
                      </c:pt>
                      <c:pt idx="986">
                        <c:v>-1.9169410239849984</c:v>
                      </c:pt>
                      <c:pt idx="987">
                        <c:v>-1.9075176494272472</c:v>
                      </c:pt>
                      <c:pt idx="988">
                        <c:v>-1.8931239964446636</c:v>
                      </c:pt>
                      <c:pt idx="989">
                        <c:v>-1.8737975695200448</c:v>
                      </c:pt>
                      <c:pt idx="990">
                        <c:v>-1.8495887261024093</c:v>
                      </c:pt>
                      <c:pt idx="991">
                        <c:v>-1.8205605453942844</c:v>
                      </c:pt>
                      <c:pt idx="992">
                        <c:v>-1.7867886639908612</c:v>
                      </c:pt>
                      <c:pt idx="993">
                        <c:v>-1.7483610787993051</c:v>
                      </c:pt>
                      <c:pt idx="994">
                        <c:v>-1.7053779177516715</c:v>
                      </c:pt>
                      <c:pt idx="995">
                        <c:v>-1.657951178908929</c:v>
                      </c:pt>
                      <c:pt idx="996">
                        <c:v>-1.606204438635823</c:v>
                      </c:pt>
                      <c:pt idx="997">
                        <c:v>-1.5502725296070659</c:v>
                      </c:pt>
                      <c:pt idx="998">
                        <c:v>-1.4903011894837572</c:v>
                      </c:pt>
                      <c:pt idx="999">
                        <c:v>-1.4264466811754426</c:v>
                      </c:pt>
                      <c:pt idx="1000">
                        <c:v>-1.3588753856773941</c:v>
                      </c:pt>
                      <c:pt idx="1001">
                        <c:v>-1.2877633685438146</c:v>
                      </c:pt>
                      <c:pt idx="1002">
                        <c:v>-1.2132959211268706</c:v>
                      </c:pt>
                      <c:pt idx="1003">
                        <c:v>-1.1356670777765341</c:v>
                      </c:pt>
                      <c:pt idx="1004">
                        <c:v>-1.0550791102596977</c:v>
                      </c:pt>
                      <c:pt idx="1005">
                        <c:v>-0.97174200071539751</c:v>
                      </c:pt>
                      <c:pt idx="1006">
                        <c:v>-0.88587289451977902</c:v>
                      </c:pt>
                      <c:pt idx="1007">
                        <c:v>-0.79769553448647135</c:v>
                      </c:pt>
                      <c:pt idx="1008">
                        <c:v>-0.70743967787626238</c:v>
                      </c:pt>
                      <c:pt idx="1009">
                        <c:v>-0.6153404977357041</c:v>
                      </c:pt>
                      <c:pt idx="1010">
                        <c:v>-0.52163797012375379</c:v>
                      </c:pt>
                      <c:pt idx="1011">
                        <c:v>-0.42657624882401163</c:v>
                      </c:pt>
                      <c:pt idx="1012">
                        <c:v>-0.33040302917102343</c:v>
                      </c:pt>
                      <c:pt idx="1013">
                        <c:v>-0.23336890264891388</c:v>
                      </c:pt>
                      <c:pt idx="1014">
                        <c:v>-0.13572670394344255</c:v>
                      </c:pt>
                      <c:pt idx="1015">
                        <c:v>-3.7730852149382377E-2</c:v>
                      </c:pt>
                      <c:pt idx="1016">
                        <c:v>6.0363312150682039E-2</c:v>
                      </c:pt>
                      <c:pt idx="1017">
                        <c:v>0.15830019220854194</c:v>
                      </c:pt>
                      <c:pt idx="1018">
                        <c:v>0.25582460109987359</c:v>
                      </c:pt>
                      <c:pt idx="1019">
                        <c:v>0.35268242664625304</c:v>
                      </c:pt>
                      <c:pt idx="1020">
                        <c:v>0.44862129353631031</c:v>
                      </c:pt>
                      <c:pt idx="1021">
                        <c:v>0.54339122092173031</c:v>
                      </c:pt>
                      <c:pt idx="1022">
                        <c:v>0.63674527377390511</c:v>
                      </c:pt>
                      <c:pt idx="1023">
                        <c:v>0.72844020630425699</c:v>
                      </c:pt>
                      <c:pt idx="1024">
                        <c:v>0.81823709577209114</c:v>
                      </c:pt>
                      <c:pt idx="1025">
                        <c:v>0.90590196502780296</c:v>
                      </c:pt>
                      <c:pt idx="1026">
                        <c:v>0.99120639217012396</c:v>
                      </c:pt>
                      <c:pt idx="1027">
                        <c:v>1.0739281057280747</c:v>
                      </c:pt>
                      <c:pt idx="1028">
                        <c:v>1.1538515638175633</c:v>
                      </c:pt>
                      <c:pt idx="1029">
                        <c:v>1.2307685157629114</c:v>
                      </c:pt>
                      <c:pt idx="1030">
                        <c:v>1.3044785447202831</c:v>
                      </c:pt>
                      <c:pt idx="1031">
                        <c:v>1.3747895898892812</c:v>
                      </c:pt>
                      <c:pt idx="1032">
                        <c:v>1.4415184469514501</c:v>
                      </c:pt>
                      <c:pt idx="1033">
                        <c:v>1.5044912454324511</c:v>
                      </c:pt>
                      <c:pt idx="1034">
                        <c:v>1.56354390174347</c:v>
                      </c:pt>
                      <c:pt idx="1035">
                        <c:v>1.6185225467217701</c:v>
                      </c:pt>
                      <c:pt idx="1036">
                        <c:v>1.6692839265562838</c:v>
                      </c:pt>
                      <c:pt idx="1037">
                        <c:v>1.7156957760535256</c:v>
                      </c:pt>
                      <c:pt idx="1038">
                        <c:v>1.7576371632712484</c:v>
                      </c:pt>
                      <c:pt idx="1039">
                        <c:v>1.7949988046219152</c:v>
                      </c:pt>
                      <c:pt idx="1040">
                        <c:v>1.8276833496249385</c:v>
                      </c:pt>
                      <c:pt idx="1041">
                        <c:v>1.85560563456562</c:v>
                      </c:pt>
                      <c:pt idx="1042">
                        <c:v>1.8786929044000262</c:v>
                      </c:pt>
                      <c:pt idx="1043">
                        <c:v>1.8968850023274091</c:v>
                      </c:pt>
                      <c:pt idx="1044">
                        <c:v>1.9101345265363929</c:v>
                      </c:pt>
                      <c:pt idx="1045">
                        <c:v>1.9184069537163526</c:v>
                      </c:pt>
                      <c:pt idx="1046">
                        <c:v>1.921680729012295</c:v>
                      </c:pt>
                      <c:pt idx="1047">
                        <c:v>1.9199473221887486</c:v>
                      </c:pt>
                      <c:pt idx="1048">
                        <c:v>1.9132112498563669</c:v>
                      </c:pt>
                      <c:pt idx="1049">
                        <c:v>1.9014900637033247</c:v>
                      </c:pt>
                      <c:pt idx="1050">
                        <c:v>1.8848143047621972</c:v>
                      </c:pt>
                      <c:pt idx="1051">
                        <c:v>1.8632274238314046</c:v>
                      </c:pt>
                      <c:pt idx="1052">
                        <c:v>1.8367856682586943</c:v>
                      </c:pt>
                      <c:pt idx="1053">
                        <c:v>1.8055579353815321</c:v>
                      </c:pt>
                      <c:pt idx="1054">
                        <c:v>1.76962559300641</c:v>
                      </c:pt>
                      <c:pt idx="1055">
                        <c:v>1.7290822673947446</c:v>
                      </c:pt>
                      <c:pt idx="1056">
                        <c:v>1.6840335993077524</c:v>
                      </c:pt>
                      <c:pt idx="1057">
                        <c:v>1.6345969687461646</c:v>
                      </c:pt>
                      <c:pt idx="1058">
                        <c:v>1.5809011891017253</c:v>
                      </c:pt>
                      <c:pt idx="1059">
                        <c:v>1.5230861715176909</c:v>
                      </c:pt>
                      <c:pt idx="1060">
                        <c:v>1.4613025603325824</c:v>
                      </c:pt>
                      <c:pt idx="1061">
                        <c:v>1.3957113405573507</c:v>
                      </c:pt>
                      <c:pt idx="1062">
                        <c:v>1.3264834184085672</c:v>
                      </c:pt>
                      <c:pt idx="1063">
                        <c:v>1.2537991759906673</c:v>
                      </c:pt>
                      <c:pt idx="1064">
                        <c:v>1.1778480012875596</c:v>
                      </c:pt>
                      <c:pt idx="1065">
                        <c:v>1.0988277946883287</c:v>
                      </c:pt>
                      <c:pt idx="1066">
                        <c:v>1.0169444533326977</c:v>
                      </c:pt>
                      <c:pt idx="1067">
                        <c:v>0.93241133461998038</c:v>
                      </c:pt>
                      <c:pt idx="1068">
                        <c:v>0.84544870027951724</c:v>
                      </c:pt>
                      <c:pt idx="1069">
                        <c:v>0.75628314245072625</c:v>
                      </c:pt>
                      <c:pt idx="1070">
                        <c:v>0.66514699326874938</c:v>
                      </c:pt>
                      <c:pt idx="1071">
                        <c:v>0.57227771949369022</c:v>
                      </c:pt>
                      <c:pt idx="1072">
                        <c:v>0.47791730376088037</c:v>
                      </c:pt>
                      <c:pt idx="1073">
                        <c:v>0.38231161406457714</c:v>
                      </c:pt>
                      <c:pt idx="1074">
                        <c:v>0.28570976311780355</c:v>
                      </c:pt>
                      <c:pt idx="1075">
                        <c:v>0.18836345925767725</c:v>
                      </c:pt>
                      <c:pt idx="1076">
                        <c:v>9.0526350587497348E-2</c:v>
                      </c:pt>
                      <c:pt idx="1077">
                        <c:v>-7.5466359353917175E-3</c:v>
                      </c:pt>
                      <c:pt idx="1078">
                        <c:v>-0.10559995874415737</c:v>
                      </c:pt>
                      <c:pt idx="1079">
                        <c:v>-0.20337812750821954</c:v>
                      </c:pt>
                      <c:pt idx="1080">
                        <c:v>-0.30062636884562532</c:v>
                      </c:pt>
                      <c:pt idx="1081">
                        <c:v>-0.39709129016739092</c:v>
                      </c:pt>
                      <c:pt idx="1082">
                        <c:v>-0.49252153992381048</c:v>
                      </c:pt>
                      <c:pt idx="1083">
                        <c:v>-0.58666846253284699</c:v>
                      </c:pt>
                      <c:pt idx="1084">
                        <c:v>-0.67928674628354535</c:v>
                      </c:pt>
                      <c:pt idx="1085">
                        <c:v>-0.77013506252685648</c:v>
                      </c:pt>
                      <c:pt idx="1086">
                        <c:v>-0.85897669448774172</c:v>
                      </c:pt>
                      <c:pt idx="1087">
                        <c:v>-0.94558015406091545</c:v>
                      </c:pt>
                      <c:pt idx="1088">
                        <c:v>-1.0297197849821933</c:v>
                      </c:pt>
                      <c:pt idx="1089">
                        <c:v>-1.111176350804441</c:v>
                      </c:pt>
                      <c:pt idx="1090">
                        <c:v>-1.1897376061459803</c:v>
                      </c:pt>
                      <c:pt idx="1091">
                        <c:v>-1.2651988497225568</c:v>
                      </c:pt>
                      <c:pt idx="1092">
                        <c:v>-1.337363457722647</c:v>
                      </c:pt>
                      <c:pt idx="1093">
                        <c:v>-1.4060433961354915</c:v>
                      </c:pt>
                      <c:pt idx="1094">
                        <c:v>-1.471059710697594</c:v>
                      </c:pt>
                      <c:pt idx="1095">
                        <c:v>-1.5322429931805794</c:v>
                      </c:pt>
                      <c:pt idx="1096">
                        <c:v>-1.5894338228058549</c:v>
                      </c:pt>
                      <c:pt idx="1097">
                        <c:v>-1.6424831816355248</c:v>
                      </c:pt>
                      <c:pt idx="1098">
                        <c:v>-1.6912528428575244</c:v>
                      </c:pt>
                      <c:pt idx="1099">
                        <c:v>-1.7356157309530476</c:v>
                      </c:pt>
                      <c:pt idx="1100">
                        <c:v>-1.775456252807853</c:v>
                      </c:pt>
                      <c:pt idx="1101">
                        <c:v>-1.8106705989047445</c:v>
                      </c:pt>
                      <c:pt idx="1102">
                        <c:v>-1.8411670138124165</c:v>
                      </c:pt>
                      <c:pt idx="1103">
                        <c:v>-1.8668660352658288</c:v>
                      </c:pt>
                      <c:pt idx="1104">
                        <c:v>-1.887700701215149</c:v>
                      </c:pt>
                      <c:pt idx="1105">
                        <c:v>-1.9036167243038953</c:v>
                      </c:pt>
                      <c:pt idx="1106">
                        <c:v>-1.9145726333214528</c:v>
                      </c:pt>
                      <c:pt idx="1107">
                        <c:v>-1.9205398812616004</c:v>
                      </c:pt>
                      <c:pt idx="1108">
                        <c:v>-1.9215029197053239</c:v>
                      </c:pt>
                      <c:pt idx="1109">
                        <c:v>-1.9174592393341896</c:v>
                      </c:pt>
                      <c:pt idx="1110">
                        <c:v>-1.9084193764686919</c:v>
                      </c:pt>
                      <c:pt idx="1111">
                        <c:v>-1.8944068856145437</c:v>
                      </c:pt>
                      <c:pt idx="1112">
                        <c:v>-1.8754582780884179</c:v>
                      </c:pt>
                      <c:pt idx="1113">
                        <c:v>-1.8516229268831195</c:v>
                      </c:pt>
                      <c:pt idx="1114">
                        <c:v>-1.822962938019991</c:v>
                      </c:pt>
                      <c:pt idx="1115">
                        <c:v>-1.7895529887238082</c:v>
                      </c:pt>
                      <c:pt idx="1116">
                        <c:v>-1.751480132841891</c:v>
                      </c:pt>
                      <c:pt idx="1117">
                        <c:v>-1.7088435740142007</c:v>
                      </c:pt>
                      <c:pt idx="1118">
                        <c:v>-1.6617544071858135</c:v>
                      </c:pt>
                      <c:pt idx="1119">
                        <c:v>-1.6103353291349038</c:v>
                      </c:pt>
                      <c:pt idx="1120">
                        <c:v>-1.5547203187708487</c:v>
                      </c:pt>
                      <c:pt idx="1121">
                        <c:v>-1.4950542880351598</c:v>
                      </c:pt>
                      <c:pt idx="1122">
                        <c:v>-1.4314927043152088</c:v>
                      </c:pt>
                      <c:pt idx="1123">
                        <c:v>-1.3642011853542069</c:v>
                      </c:pt>
                      <c:pt idx="1124">
                        <c:v>-1.2933550677132146</c:v>
                      </c:pt>
                      <c:pt idx="1125">
                        <c:v>-1.2191389499096494</c:v>
                      </c:pt>
                      <c:pt idx="1126">
                        <c:v>-1.1417462114223973</c:v>
                      </c:pt>
                      <c:pt idx="1127">
                        <c:v>-1.0613785088172998</c:v>
                      </c:pt>
                      <c:pt idx="1128">
                        <c:v>-0.97824525030525722</c:v>
                      </c:pt>
                      <c:pt idx="1129">
                        <c:v>-0.89256305010283399</c:v>
                      </c:pt>
                      <c:pt idx="1130">
                        <c:v>-0.80455516401640059</c:v>
                      </c:pt>
                      <c:pt idx="1131">
                        <c:v>-0.71445090772100817</c:v>
                      </c:pt>
                      <c:pt idx="1132">
                        <c:v>-0.62248505924939623</c:v>
                      </c:pt>
                      <c:pt idx="1133">
                        <c:v>-0.5288972472479998</c:v>
                      </c:pt>
                      <c:pt idx="1134">
                        <c:v>-0.43393132659439082</c:v>
                      </c:pt>
                      <c:pt idx="1135">
                        <c:v>-0.33783474300241867</c:v>
                      </c:pt>
                      <c:pt idx="1136">
                        <c:v>-0.24085788827126101</c:v>
                      </c:pt>
                      <c:pt idx="1137">
                        <c:v>-0.14325344785779812</c:v>
                      </c:pt>
                      <c:pt idx="1138">
                        <c:v>-4.5275742472785402E-2</c:v>
                      </c:pt>
                      <c:pt idx="1139">
                        <c:v>5.281993458399676E-2</c:v>
                      </c:pt>
                      <c:pt idx="1140">
                        <c:v>0.15077798262257891</c:v>
                      </c:pt>
                      <c:pt idx="1141">
                        <c:v>0.24834315956286862</c:v>
                      </c:pt>
                      <c:pt idx="1142">
                        <c:v>0.34526124700004085</c:v>
                      </c:pt>
                      <c:pt idx="1143">
                        <c:v>0.44127971260281745</c:v>
                      </c:pt>
                      <c:pt idx="1144">
                        <c:v>0.53614836811839861</c:v>
                      </c:pt>
                      <c:pt idx="1145">
                        <c:v>0.62962002126945782</c:v>
                      </c:pt>
                      <c:pt idx="1146">
                        <c:v>0.72145111984508581</c:v>
                      </c:pt>
                      <c:pt idx="1147">
                        <c:v>0.81140238630662442</c:v>
                      </c:pt>
                      <c:pt idx="1148">
                        <c:v>0.89923944125575572</c:v>
                      </c:pt>
                      <c:pt idx="1149">
                        <c:v>0.98473341413959192</c:v>
                      </c:pt>
                      <c:pt idx="1150">
                        <c:v>1.0676615396017808</c:v>
                      </c:pt>
                      <c:pt idx="1151">
                        <c:v>1.1478077379259253</c:v>
                      </c:pt>
                      <c:pt idx="1152">
                        <c:v>1.2249631780584251</c:v>
                      </c:pt>
                      <c:pt idx="1153">
                        <c:v>1.2989268217444263</c:v>
                      </c:pt>
                      <c:pt idx="1154">
                        <c:v>1.369505947358195</c:v>
                      </c:pt>
                      <c:pt idx="1155">
                        <c:v>1.4365166520638495</c:v>
                      </c:pt>
                      <c:pt idx="1156">
                        <c:v>1.4997843309973573</c:v>
                      </c:pt>
                      <c:pt idx="1157">
                        <c:v>1.5591441322215589</c:v>
                      </c:pt>
                      <c:pt idx="1158">
                        <c:v>1.614441386268868</c:v>
                      </c:pt>
                      <c:pt idx="1159">
                        <c:v>1.665532009151971</c:v>
                      </c:pt>
                      <c:pt idx="1160">
                        <c:v>1.7122828777929966</c:v>
                      </c:pt>
                      <c:pt idx="1161">
                        <c:v>1.7545721768924525</c:v>
                      </c:pt>
                      <c:pt idx="1162">
                        <c:v>1.792289716334404</c:v>
                      </c:pt>
                      <c:pt idx="1163">
                        <c:v>1.8253372183007774</c:v>
                      </c:pt>
                      <c:pt idx="1164">
                        <c:v>1.853628573346636</c:v>
                      </c:pt>
                      <c:pt idx="1165">
                        <c:v>1.8770900647692059</c:v>
                      </c:pt>
                      <c:pt idx="1166">
                        <c:v>1.895660560686075</c:v>
                      </c:pt>
                      <c:pt idx="1167">
                        <c:v>1.9092916733220568</c:v>
                      </c:pt>
                      <c:pt idx="1168">
                        <c:v>1.9179478850896368</c:v>
                      </c:pt>
                      <c:pt idx="1169">
                        <c:v>1.9216066411345551</c:v>
                      </c:pt>
                      <c:pt idx="1170">
                        <c:v>1.9202584081053173</c:v>
                      </c:pt>
                      <c:pt idx="1171">
                        <c:v>1.9139066989935507</c:v>
                      </c:pt>
                      <c:pt idx="1172">
                        <c:v>1.9025680639804712</c:v>
                      </c:pt>
                      <c:pt idx="1173">
                        <c:v>1.8862720473132708</c:v>
                      </c:pt>
                      <c:pt idx="1174">
                        <c:v>1.8650611103238735</c:v>
                      </c:pt>
                      <c:pt idx="1175">
                        <c:v>1.8389905207905481</c:v>
                      </c:pt>
                      <c:pt idx="1176">
                        <c:v>1.8081282089307196</c:v>
                      </c:pt>
                      <c:pt idx="1177">
                        <c:v>1.7725545904002107</c:v>
                      </c:pt>
                      <c:pt idx="1178">
                        <c:v>1.7323623567600916</c:v>
                      </c:pt>
                      <c:pt idx="1179">
                        <c:v>1.6876562339570775</c:v>
                      </c:pt>
                      <c:pt idx="1180">
                        <c:v>1.6385527094468173</c:v>
                      </c:pt>
                      <c:pt idx="1181">
                        <c:v>1.5851797286711615</c:v>
                      </c:pt>
                      <c:pt idx="1182">
                        <c:v>1.5276763616800624</c:v>
                      </c:pt>
                      <c:pt idx="1183">
                        <c:v>1.4661924407670388</c:v>
                      </c:pt>
                      <c:pt idx="1184">
                        <c:v>1.4008881700621454</c:v>
                      </c:pt>
                      <c:pt idx="1185">
                        <c:v>1.3319337080998415</c:v>
                      </c:pt>
                      <c:pt idx="1186">
                        <c:v>1.2595087244495078</c:v>
                      </c:pt>
                      <c:pt idx="1187">
                        <c:v>1.1838019315635235</c:v>
                      </c:pt>
                      <c:pt idx="1188">
                        <c:v>1.1050105930632699</c:v>
                      </c:pt>
                      <c:pt idx="1189">
                        <c:v>1.0233400097436542</c:v>
                      </c:pt>
                      <c:pt idx="1190">
                        <c:v>0.93900298463609455</c:v>
                      </c:pt>
                      <c:pt idx="1191">
                        <c:v>0.85221926852320307</c:v>
                      </c:pt>
                      <c:pt idx="1192">
                        <c:v>0.76321498735031934</c:v>
                      </c:pt>
                      <c:pt idx="1193">
                        <c:v>0.67222205302594173</c:v>
                      </c:pt>
                      <c:pt idx="1194">
                        <c:v>0.57947755914566557</c:v>
                      </c:pt>
                      <c:pt idx="1195">
                        <c:v>0.48522316321509368</c:v>
                      </c:pt>
                      <c:pt idx="1196">
                        <c:v>0.38970445698044393</c:v>
                      </c:pt>
                      <c:pt idx="1197">
                        <c:v>0.29317032650833169</c:v>
                      </c:pt>
                      <c:pt idx="1198">
                        <c:v>0.19587230368164171</c:v>
                      </c:pt>
                      <c:pt idx="1199">
                        <c:v>9.8063910801336154E-2</c:v>
                      </c:pt>
                      <c:pt idx="1200">
                        <c:v>2.0971867561764454E-12</c:v>
                      </c:pt>
                      <c:pt idx="1201">
                        <c:v>-9.8063910797147255E-2</c:v>
                      </c:pt>
                      <c:pt idx="1202">
                        <c:v>-0.19587230367746919</c:v>
                      </c:pt>
                      <c:pt idx="1203">
                        <c:v>-0.29317032650419989</c:v>
                      </c:pt>
                      <c:pt idx="1204">
                        <c:v>-0.38970445697632339</c:v>
                      </c:pt>
                      <c:pt idx="1205">
                        <c:v>-0.48522316321102199</c:v>
                      </c:pt>
                      <c:pt idx="1206">
                        <c:v>-0.57947755914165344</c:v>
                      </c:pt>
                      <c:pt idx="1207">
                        <c:v>-0.67222205302201232</c:v>
                      </c:pt>
                      <c:pt idx="1208">
                        <c:v>-0.76321498734649496</c:v>
                      </c:pt>
                      <c:pt idx="1209">
                        <c:v>-0.85221926851943153</c:v>
                      </c:pt>
                      <c:pt idx="1210">
                        <c:v>-0.93900298463243503</c:v>
                      </c:pt>
                      <c:pt idx="1211">
                        <c:v>-1.0233400097400926</c:v>
                      </c:pt>
                      <c:pt idx="1212">
                        <c:v>-1.1050105930598382</c:v>
                      </c:pt>
                      <c:pt idx="1213">
                        <c:v>-1.1838019315602193</c:v>
                      </c:pt>
                      <c:pt idx="1214">
                        <c:v>-1.2595087244463297</c:v>
                      </c:pt>
                      <c:pt idx="1215">
                        <c:v>-1.3319337080968279</c:v>
                      </c:pt>
                      <c:pt idx="1216">
                        <c:v>-1.4008881700592648</c:v>
                      </c:pt>
                      <c:pt idx="1217">
                        <c:v>-1.466192440764345</c:v>
                      </c:pt>
                      <c:pt idx="1218">
                        <c:v>-1.527676361677526</c:v>
                      </c:pt>
                      <c:pt idx="1219">
                        <c:v>-1.5851797286687903</c:v>
                      </c:pt>
                      <c:pt idx="1220">
                        <c:v>-1.6385527094446184</c:v>
                      </c:pt>
                      <c:pt idx="1221">
                        <c:v>-1.6876562339550645</c:v>
                      </c:pt>
                      <c:pt idx="1222">
                        <c:v>-1.7323623567582702</c:v>
                      </c:pt>
                      <c:pt idx="1223">
                        <c:v>-1.7725545903985955</c:v>
                      </c:pt>
                      <c:pt idx="1224">
                        <c:v>-1.8081282089292985</c:v>
                      </c:pt>
                      <c:pt idx="1225">
                        <c:v>-1.8389905207893267</c:v>
                      </c:pt>
                      <c:pt idx="1226">
                        <c:v>-1.8650611103228623</c:v>
                      </c:pt>
                      <c:pt idx="1227">
                        <c:v>-1.8862720473124659</c:v>
                      </c:pt>
                      <c:pt idx="1228">
                        <c:v>-1.9025680639798801</c:v>
                      </c:pt>
                      <c:pt idx="1229">
                        <c:v>-1.9139066989931726</c:v>
                      </c:pt>
                      <c:pt idx="1230">
                        <c:v>-1.9202584081051519</c:v>
                      </c:pt>
                      <c:pt idx="1231">
                        <c:v>-1.9216066411346044</c:v>
                      </c:pt>
                      <c:pt idx="1232">
                        <c:v>-1.917947885089901</c:v>
                      </c:pt>
                      <c:pt idx="1233">
                        <c:v>-1.9092916733225305</c:v>
                      </c:pt>
                      <c:pt idx="1234">
                        <c:v>-1.8956605606867636</c:v>
                      </c:pt>
                      <c:pt idx="1235">
                        <c:v>-1.8770900647701019</c:v>
                      </c:pt>
                      <c:pt idx="1236">
                        <c:v>-1.8536285733477462</c:v>
                      </c:pt>
                      <c:pt idx="1237">
                        <c:v>-1.8253372183020937</c:v>
                      </c:pt>
                      <c:pt idx="1238">
                        <c:v>-1.7922897163359173</c:v>
                      </c:pt>
                      <c:pt idx="1239">
                        <c:v>-1.7545721768941578</c:v>
                      </c:pt>
                      <c:pt idx="1240">
                        <c:v>-1.7122828777949006</c:v>
                      </c:pt>
                      <c:pt idx="1241">
                        <c:v>-1.6655320091540702</c:v>
                      </c:pt>
                      <c:pt idx="1242">
                        <c:v>-1.614441386271136</c:v>
                      </c:pt>
                      <c:pt idx="1243">
                        <c:v>-1.5591441322240107</c:v>
                      </c:pt>
                      <c:pt idx="1244">
                        <c:v>-1.4997843309999628</c:v>
                      </c:pt>
                      <c:pt idx="1245">
                        <c:v>-1.4365166520666446</c:v>
                      </c:pt>
                      <c:pt idx="1246">
                        <c:v>-1.3695059473611471</c:v>
                      </c:pt>
                      <c:pt idx="1247">
                        <c:v>-1.2989268217475276</c:v>
                      </c:pt>
                      <c:pt idx="1248">
                        <c:v>-1.224963178061657</c:v>
                      </c:pt>
                      <c:pt idx="1249">
                        <c:v>-1.1478077379292784</c:v>
                      </c:pt>
                      <c:pt idx="1250">
                        <c:v>-1.0676615396052909</c:v>
                      </c:pt>
                      <c:pt idx="1251">
                        <c:v>-0.98473341414319382</c:v>
                      </c:pt>
                      <c:pt idx="1252">
                        <c:v>-0.89923944125947464</c:v>
                      </c:pt>
                      <c:pt idx="1253">
                        <c:v>-0.81140238631040174</c:v>
                      </c:pt>
                      <c:pt idx="1254">
                        <c:v>-0.72145111984897325</c:v>
                      </c:pt>
                      <c:pt idx="1255">
                        <c:v>-0.62962002127343353</c:v>
                      </c:pt>
                      <c:pt idx="1256">
                        <c:v>-0.53614836812243949</c:v>
                      </c:pt>
                      <c:pt idx="1257">
                        <c:v>-0.44127971260691301</c:v>
                      </c:pt>
                      <c:pt idx="1258">
                        <c:v>-0.3452612470041535</c:v>
                      </c:pt>
                      <c:pt idx="1259">
                        <c:v>-0.24834315956702782</c:v>
                      </c:pt>
                      <c:pt idx="1260">
                        <c:v>-0.15077798262676034</c:v>
                      </c:pt>
                      <c:pt idx="1261">
                        <c:v>-5.28199345882032E-2</c:v>
                      </c:pt>
                      <c:pt idx="1262">
                        <c:v>4.5275742468578545E-2</c:v>
                      </c:pt>
                      <c:pt idx="1263">
                        <c:v>0.14325344785360178</c:v>
                      </c:pt>
                      <c:pt idx="1264">
                        <c:v>0.24085788826709964</c:v>
                      </c:pt>
                      <c:pt idx="1265">
                        <c:v>0.33783474299827621</c:v>
                      </c:pt>
                      <c:pt idx="1266">
                        <c:v>0.43393132659029149</c:v>
                      </c:pt>
                      <c:pt idx="1267">
                        <c:v>0.52889724724398046</c:v>
                      </c:pt>
                      <c:pt idx="1268">
                        <c:v>0.62248505924542796</c:v>
                      </c:pt>
                      <c:pt idx="1269">
                        <c:v>0.71445090771713982</c:v>
                      </c:pt>
                      <c:pt idx="1270">
                        <c:v>0.80455516401257898</c:v>
                      </c:pt>
                      <c:pt idx="1271">
                        <c:v>0.89256305009910752</c:v>
                      </c:pt>
                      <c:pt idx="1272">
                        <c:v>0.97824525030163534</c:v>
                      </c:pt>
                      <c:pt idx="1273">
                        <c:v>1.061378508813803</c:v>
                      </c:pt>
                      <c:pt idx="1274">
                        <c:v>1.1417462114190455</c:v>
                      </c:pt>
                      <c:pt idx="1275">
                        <c:v>1.2191389499063967</c:v>
                      </c:pt>
                      <c:pt idx="1276">
                        <c:v>1.2933550677101227</c:v>
                      </c:pt>
                      <c:pt idx="1277">
                        <c:v>1.364201185351253</c:v>
                      </c:pt>
                      <c:pt idx="1278">
                        <c:v>1.431492704312429</c:v>
                      </c:pt>
                      <c:pt idx="1279">
                        <c:v>1.4950542880325244</c:v>
                      </c:pt>
                      <c:pt idx="1280">
                        <c:v>1.5547203187683751</c:v>
                      </c:pt>
                      <c:pt idx="1281">
                        <c:v>1.6103353291326072</c:v>
                      </c:pt>
                      <c:pt idx="1282">
                        <c:v>1.6617544071837067</c:v>
                      </c:pt>
                      <c:pt idx="1283">
                        <c:v>1.7088435740122818</c:v>
                      </c:pt>
                      <c:pt idx="1284">
                        <c:v>1.751480132840165</c:v>
                      </c:pt>
                      <c:pt idx="1285">
                        <c:v>1.7895529887222894</c:v>
                      </c:pt>
                      <c:pt idx="1286">
                        <c:v>1.8229629380186596</c:v>
                      </c:pt>
                      <c:pt idx="1287">
                        <c:v>1.8516229268820004</c:v>
                      </c:pt>
                      <c:pt idx="1288">
                        <c:v>1.8754582780875031</c:v>
                      </c:pt>
                      <c:pt idx="1289">
                        <c:v>1.894406885613839</c:v>
                      </c:pt>
                      <c:pt idx="1290">
                        <c:v>1.9084193764681987</c:v>
                      </c:pt>
                      <c:pt idx="1291">
                        <c:v>1.91745923933391</c:v>
                      </c:pt>
                      <c:pt idx="1292">
                        <c:v>1.9215029197052578</c:v>
                      </c:pt>
                      <c:pt idx="1293">
                        <c:v>1.9205398812617493</c:v>
                      </c:pt>
                      <c:pt idx="1294">
                        <c:v>1.9145726333218123</c:v>
                      </c:pt>
                      <c:pt idx="1295">
                        <c:v>1.9036167243044679</c:v>
                      </c:pt>
                      <c:pt idx="1296">
                        <c:v>1.887700701215935</c:v>
                      </c:pt>
                      <c:pt idx="1297">
                        <c:v>1.8668660352668238</c:v>
                      </c:pt>
                      <c:pt idx="1298">
                        <c:v>1.8411670138136262</c:v>
                      </c:pt>
                      <c:pt idx="1299">
                        <c:v>1.8106705989061498</c:v>
                      </c:pt>
                      <c:pt idx="1300">
                        <c:v>1.7754562528094529</c:v>
                      </c:pt>
                      <c:pt idx="1301">
                        <c:v>1.7356157309548543</c:v>
                      </c:pt>
                      <c:pt idx="1302">
                        <c:v>1.691252842859529</c:v>
                      </c:pt>
                      <c:pt idx="1303">
                        <c:v>1.6424831816377023</c:v>
                      </c:pt>
                      <c:pt idx="1304">
                        <c:v>1.5894338228082048</c:v>
                      </c:pt>
                      <c:pt idx="1305">
                        <c:v>1.532242993183103</c:v>
                      </c:pt>
                      <c:pt idx="1306">
                        <c:v>1.4710597107002927</c:v>
                      </c:pt>
                      <c:pt idx="1307">
                        <c:v>1.4060433961383692</c:v>
                      </c:pt>
                      <c:pt idx="1308">
                        <c:v>1.3373634577256592</c:v>
                      </c:pt>
                      <c:pt idx="1309">
                        <c:v>1.2651988497257034</c:v>
                      </c:pt>
                      <c:pt idx="1310">
                        <c:v>1.1897376061492422</c:v>
                      </c:pt>
                      <c:pt idx="1311">
                        <c:v>1.1111763508078631</c:v>
                      </c:pt>
                      <c:pt idx="1312">
                        <c:v>1.0297197849857347</c:v>
                      </c:pt>
                      <c:pt idx="1313">
                        <c:v>0.94558015406459073</c:v>
                      </c:pt>
                      <c:pt idx="1314">
                        <c:v>0.85897669449148162</c:v>
                      </c:pt>
                      <c:pt idx="1315">
                        <c:v>0.77013506253068675</c:v>
                      </c:pt>
                      <c:pt idx="1316">
                        <c:v>0.67928674628749453</c:v>
                      </c:pt>
                      <c:pt idx="1317">
                        <c:v>0.58666846253684113</c:v>
                      </c:pt>
                      <c:pt idx="1318">
                        <c:v>0.49252153992787789</c:v>
                      </c:pt>
                      <c:pt idx="1319">
                        <c:v>0.39709129017145467</c:v>
                      </c:pt>
                      <c:pt idx="1320">
                        <c:v>0.30062636884975458</c:v>
                      </c:pt>
                      <c:pt idx="1321">
                        <c:v>0.20337812751239034</c:v>
                      </c:pt>
                      <c:pt idx="1322">
                        <c:v>0.10559995874837269</c:v>
                      </c:pt>
                      <c:pt idx="1323">
                        <c:v>7.5466359395997135E-3</c:v>
                      </c:pt>
                      <c:pt idx="1324">
                        <c:v>-9.0526350583321286E-2</c:v>
                      </c:pt>
                      <c:pt idx="1325">
                        <c:v>-0.18836345925351666</c:v>
                      </c:pt>
                      <c:pt idx="1326">
                        <c:v>-0.28570976311365581</c:v>
                      </c:pt>
                      <c:pt idx="1327">
                        <c:v>-0.38231161406045322</c:v>
                      </c:pt>
                      <c:pt idx="1328">
                        <c:v>-0.4779173037568179</c:v>
                      </c:pt>
                      <c:pt idx="1329">
                        <c:v>-0.5722777194896731</c:v>
                      </c:pt>
                      <c:pt idx="1330">
                        <c:v>-0.6651469932648143</c:v>
                      </c:pt>
                      <c:pt idx="1331">
                        <c:v>-0.75628314244684514</c:v>
                      </c:pt>
                      <c:pt idx="1332">
                        <c:v>-0.84544870027573826</c:v>
                      </c:pt>
                      <c:pt idx="1333">
                        <c:v>-0.93241133461630077</c:v>
                      </c:pt>
                      <c:pt idx="1334">
                        <c:v>-1.0169444533291272</c:v>
                      </c:pt>
                      <c:pt idx="1335">
                        <c:v>-1.098827794684899</c:v>
                      </c:pt>
                      <c:pt idx="1336">
                        <c:v>-1.1778480012842454</c:v>
                      </c:pt>
                      <c:pt idx="1337">
                        <c:v>-1.2537991759874887</c:v>
                      </c:pt>
                      <c:pt idx="1338">
                        <c:v>-1.3264834184055223</c:v>
                      </c:pt>
                      <c:pt idx="1339">
                        <c:v>-1.3957113405544677</c:v>
                      </c:pt>
                      <c:pt idx="1340">
                        <c:v>-1.4613025603298495</c:v>
                      </c:pt>
                      <c:pt idx="1341">
                        <c:v>-1.5230861715151331</c:v>
                      </c:pt>
                      <c:pt idx="1342">
                        <c:v>-1.5809011890993483</c:v>
                      </c:pt>
                      <c:pt idx="1343">
                        <c:v>-1.6345969687439519</c:v>
                      </c:pt>
                      <c:pt idx="1344">
                        <c:v>-1.6840335993057385</c:v>
                      </c:pt>
                      <c:pt idx="1345">
                        <c:v>-1.729082267392914</c:v>
                      </c:pt>
                      <c:pt idx="1346">
                        <c:v>-1.7696255930047851</c:v>
                      </c:pt>
                      <c:pt idx="1347">
                        <c:v>-1.8055579353800912</c:v>
                      </c:pt>
                      <c:pt idx="1348">
                        <c:v>-1.8367856682574568</c:v>
                      </c:pt>
                      <c:pt idx="1349">
                        <c:v>-1.8632274238303741</c:v>
                      </c:pt>
                      <c:pt idx="1350">
                        <c:v>-1.8848143047613788</c:v>
                      </c:pt>
                      <c:pt idx="1351">
                        <c:v>-1.9014900637027214</c:v>
                      </c:pt>
                      <c:pt idx="1352">
                        <c:v>-1.913211249855971</c:v>
                      </c:pt>
                      <c:pt idx="1353">
                        <c:v>-1.9199473221885681</c:v>
                      </c:pt>
                      <c:pt idx="1354">
                        <c:v>-1.9216807290123277</c:v>
                      </c:pt>
                      <c:pt idx="1355">
                        <c:v>-1.9184069537165978</c:v>
                      </c:pt>
                      <c:pt idx="1356">
                        <c:v>-1.910134526536853</c:v>
                      </c:pt>
                      <c:pt idx="1357">
                        <c:v>-1.8968850023280839</c:v>
                      </c:pt>
                      <c:pt idx="1358">
                        <c:v>-1.8786929044009117</c:v>
                      </c:pt>
                      <c:pt idx="1359">
                        <c:v>-1.8556056345667111</c:v>
                      </c:pt>
                      <c:pt idx="1360">
                        <c:v>-1.8276833496262264</c:v>
                      </c:pt>
                      <c:pt idx="1361">
                        <c:v>-1.7949988046234131</c:v>
                      </c:pt>
                      <c:pt idx="1362">
                        <c:v>-1.7576371632729388</c:v>
                      </c:pt>
                      <c:pt idx="1363">
                        <c:v>-1.7156957760554215</c:v>
                      </c:pt>
                      <c:pt idx="1364">
                        <c:v>-1.6692839265583621</c:v>
                      </c:pt>
                      <c:pt idx="1365">
                        <c:v>-1.6185225467240316</c:v>
                      </c:pt>
                      <c:pt idx="1366">
                        <c:v>-1.5635439017459007</c:v>
                      </c:pt>
                      <c:pt idx="1367">
                        <c:v>-1.5044912454350692</c:v>
                      </c:pt>
                      <c:pt idx="1368">
                        <c:v>-1.4415184469542239</c:v>
                      </c:pt>
                      <c:pt idx="1369">
                        <c:v>-1.374789589892212</c:v>
                      </c:pt>
                      <c:pt idx="1370">
                        <c:v>-1.3044785447233633</c:v>
                      </c:pt>
                      <c:pt idx="1371">
                        <c:v>-1.2307685157661115</c:v>
                      </c:pt>
                      <c:pt idx="1372">
                        <c:v>-1.1538515638209283</c:v>
                      </c:pt>
                      <c:pt idx="1373">
                        <c:v>-1.0739281057315531</c:v>
                      </c:pt>
                      <c:pt idx="1374">
                        <c:v>-0.99120639217371731</c:v>
                      </c:pt>
                      <c:pt idx="1375">
                        <c:v>-0.90590196503150189</c:v>
                      </c:pt>
                      <c:pt idx="1376">
                        <c:v>-0.81823709577586168</c:v>
                      </c:pt>
                      <c:pt idx="1377">
                        <c:v>-0.72844020630813833</c:v>
                      </c:pt>
                      <c:pt idx="1378">
                        <c:v>-0.6367452737778625</c:v>
                      </c:pt>
                      <c:pt idx="1379">
                        <c:v>-0.54339122092577974</c:v>
                      </c:pt>
                      <c:pt idx="1380">
                        <c:v>-0.44862129354036218</c:v>
                      </c:pt>
                      <c:pt idx="1381">
                        <c:v>-0.35268242665036276</c:v>
                      </c:pt>
                      <c:pt idx="1382">
                        <c:v>-0.25582460110403066</c:v>
                      </c:pt>
                      <c:pt idx="1383">
                        <c:v>-0.15830019221272207</c:v>
                      </c:pt>
                      <c:pt idx="1384">
                        <c:v>-6.0363312154901635E-2</c:v>
                      </c:pt>
                      <c:pt idx="1385">
                        <c:v>3.7730852145216112E-2</c:v>
                      </c:pt>
                      <c:pt idx="1386">
                        <c:v>0.13572670393927228</c:v>
                      </c:pt>
                      <c:pt idx="1387">
                        <c:v>0.23336890264476409</c:v>
                      </c:pt>
                      <c:pt idx="1388">
                        <c:v>0.33040302916689152</c:v>
                      </c:pt>
                      <c:pt idx="1389">
                        <c:v>0.42657624881989525</c:v>
                      </c:pt>
                      <c:pt idx="1390">
                        <c:v>0.5216379701196906</c:v>
                      </c:pt>
                      <c:pt idx="1391">
                        <c:v>0.61534049773174337</c:v>
                      </c:pt>
                      <c:pt idx="1392">
                        <c:v>0.70743967787237516</c:v>
                      </c:pt>
                      <c:pt idx="1393">
                        <c:v>0.79769553448263064</c:v>
                      </c:pt>
                      <c:pt idx="1394">
                        <c:v>0.88587289451605689</c:v>
                      </c:pt>
                      <c:pt idx="1395">
                        <c:v>0.97174200071176686</c:v>
                      </c:pt>
                      <c:pt idx="1396">
                        <c:v>1.0550791102562265</c:v>
                      </c:pt>
                      <c:pt idx="1397">
                        <c:v>1.1356670777731614</c:v>
                      </c:pt>
                      <c:pt idx="1398">
                        <c:v>1.2132959211235967</c:v>
                      </c:pt>
                      <c:pt idx="1399">
                        <c:v>1.2877633685406809</c:v>
                      </c:pt>
                      <c:pt idx="1400">
                        <c:v>1.3588753856744185</c:v>
                      </c:pt>
                      <c:pt idx="1401">
                        <c:v>1.4264466811726413</c:v>
                      </c:pt>
                      <c:pt idx="1402">
                        <c:v>1.4903011894811007</c:v>
                      </c:pt>
                      <c:pt idx="1403">
                        <c:v>1.5502725296045792</c:v>
                      </c:pt>
                      <c:pt idx="1404">
                        <c:v>1.6062044386334904</c:v>
                      </c:pt>
                      <c:pt idx="1405">
                        <c:v>1.6579511789067802</c:v>
                      </c:pt>
                      <c:pt idx="1406">
                        <c:v>1.705377917749719</c:v>
                      </c:pt>
                      <c:pt idx="1407">
                        <c:v>1.7483610787975357</c:v>
                      </c:pt>
                      <c:pt idx="1408">
                        <c:v>1.7867886639892818</c:v>
                      </c:pt>
                      <c:pt idx="1409">
                        <c:v>1.8205605453929103</c:v>
                      </c:pt>
                      <c:pt idx="1410">
                        <c:v>1.8495887261012485</c:v>
                      </c:pt>
                      <c:pt idx="1411">
                        <c:v>1.8737975695190956</c:v>
                      </c:pt>
                      <c:pt idx="1412">
                        <c:v>1.8931239964439215</c:v>
                      </c:pt>
                      <c:pt idx="1413">
                        <c:v>1.9075176494267196</c:v>
                      </c:pt>
                      <c:pt idx="1414">
                        <c:v>1.9169410239846918</c:v>
                      </c:pt>
                      <c:pt idx="1415">
                        <c:v>1.9213695663239163</c:v>
                      </c:pt>
                      <c:pt idx="1416">
                        <c:v>1.9207917373173804</c:v>
                      </c:pt>
                      <c:pt idx="1417">
                        <c:v>1.9152090425716217</c:v>
                      </c:pt>
                      <c:pt idx="1418">
                        <c:v>1.9046360285036821</c:v>
                      </c:pt>
                      <c:pt idx="1419">
                        <c:v>1.8891002444385823</c:v>
                      </c:pt>
                      <c:pt idx="1420">
                        <c:v>1.8686421708260774</c:v>
                      </c:pt>
                      <c:pt idx="1421">
                        <c:v>1.8433151137637014</c:v>
                      </c:pt>
                      <c:pt idx="1422">
                        <c:v>1.8131850661010338</c:v>
                      </c:pt>
                      <c:pt idx="1423">
                        <c:v>1.7783305354869288</c:v>
                      </c:pt>
                      <c:pt idx="1424">
                        <c:v>1.7388423398079773</c:v>
                      </c:pt>
                      <c:pt idx="1425">
                        <c:v>1.6948233705509426</c:v>
                      </c:pt>
                      <c:pt idx="1426">
                        <c:v>1.6463883247060553</c:v>
                      </c:pt>
                      <c:pt idx="1427">
                        <c:v>1.5936634059094763</c:v>
                      </c:pt>
                      <c:pt idx="1428">
                        <c:v>1.536785995603714</c:v>
                      </c:pt>
                      <c:pt idx="1429">
                        <c:v>1.4759042950730126</c:v>
                      </c:pt>
                      <c:pt idx="1430">
                        <c:v>1.41117693928604</c:v>
                      </c:pt>
                      <c:pt idx="1431">
                        <c:v>1.3427725835525544</c:v>
                      </c:pt>
                      <c:pt idx="1432">
                        <c:v>1.2708694640705249</c:v>
                      </c:pt>
                      <c:pt idx="1433">
                        <c:v>1.1956549335093352</c:v>
                      </c:pt>
                      <c:pt idx="1434">
                        <c:v>1.117324972838553</c:v>
                      </c:pt>
                      <c:pt idx="1435">
                        <c:v>1.0360836806748783</c:v>
                      </c:pt>
                      <c:pt idx="1436">
                        <c:v>0.95214274147733202</c:v>
                      </c:pt>
                      <c:pt idx="1437">
                        <c:v>0.8657208739765585</c:v>
                      </c:pt>
                      <c:pt idx="1438">
                        <c:v>0.77704326127568335</c:v>
                      </c:pt>
                      <c:pt idx="1439">
                        <c:v>0.68634096410707268</c:v>
                      </c:pt>
                      <c:pt idx="1440">
                        <c:v>0.59385031877457761</c:v>
                      </c:pt>
                      <c:pt idx="1441">
                        <c:v>0.4998123213492357</c:v>
                      </c:pt>
                      <c:pt idx="1442">
                        <c:v>0.40447199972361036</c:v>
                      </c:pt>
                      <c:pt idx="1443">
                        <c:v>0.30807777516068907</c:v>
                      </c:pt>
                      <c:pt idx="1444">
                        <c:v>0.21088081500079378</c:v>
                      </c:pt>
                      <c:pt idx="1445">
                        <c:v>0.11313437821337045</c:v>
                      </c:pt>
                      <c:pt idx="1446">
                        <c:v>1.5093155498640379E-2</c:v>
                      </c:pt>
                      <c:pt idx="1447">
                        <c:v>-8.2987394341168766E-2</c:v>
                      </c:pt>
                      <c:pt idx="1448">
                        <c:v>-0.18085171003197761</c:v>
                      </c:pt>
                      <c:pt idx="1449">
                        <c:v>-0.27824479372512317</c:v>
                      </c:pt>
                      <c:pt idx="1450">
                        <c:v>-0.37491287542657697</c:v>
                      </c:pt>
                      <c:pt idx="1451">
                        <c:v>-0.4706040742265622</c:v>
                      </c:pt>
                      <c:pt idx="1452">
                        <c:v>-0.56506905460732704</c:v>
                      </c:pt>
                      <c:pt idx="1453">
                        <c:v>-0.65806167611817612</c:v>
                      </c:pt>
                      <c:pt idx="1454">
                        <c:v>-0.74933963472561815</c:v>
                      </c:pt>
                      <c:pt idx="1455">
                        <c:v>-0.83866509416721258</c:v>
                      </c:pt>
                      <c:pt idx="1456">
                        <c:v>-0.92580530566394592</c:v>
                      </c:pt>
                      <c:pt idx="1457">
                        <c:v>-1.0105332143766774</c:v>
                      </c:pt>
                      <c:pt idx="1458">
                        <c:v>-1.0926280510260451</c:v>
                      </c:pt>
                      <c:pt idx="1459">
                        <c:v>-1.1718759071350398</c:v>
                      </c:pt>
                      <c:pt idx="1460">
                        <c:v>-1.2480702923943134</c:v>
                      </c:pt>
                      <c:pt idx="1461">
                        <c:v>-1.3210126726989695</c:v>
                      </c:pt>
                      <c:pt idx="1462">
                        <c:v>-1.3905129874542237</c:v>
                      </c:pt>
                      <c:pt idx="1463">
                        <c:v>-1.4563901448021843</c:v>
                      </c:pt>
                      <c:pt idx="1464">
                        <c:v>-1.5184724934798202</c:v>
                      </c:pt>
                      <c:pt idx="1465">
                        <c:v>-1.5765982700778862</c:v>
                      </c:pt>
                      <c:pt idx="1466">
                        <c:v>-1.6306160205359184</c:v>
                      </c:pt>
                      <c:pt idx="1467">
                        <c:v>-1.6803849947750464</c:v>
                      </c:pt>
                      <c:pt idx="1468">
                        <c:v>-1.7257755134400148</c:v>
                      </c:pt>
                      <c:pt idx="1469">
                        <c:v>-1.7666693057951899</c:v>
                      </c:pt>
                      <c:pt idx="1470">
                        <c:v>-1.8029598178939334</c:v>
                      </c:pt>
                      <c:pt idx="1471">
                        <c:v>-1.8345524902183568</c:v>
                      </c:pt>
                      <c:pt idx="1472">
                        <c:v>-1.8613650040660852</c:v>
                      </c:pt>
                      <c:pt idx="1473">
                        <c:v>-1.8833274960420763</c:v>
                      </c:pt>
                      <c:pt idx="1474">
                        <c:v>-1.9003827400965132</c:v>
                      </c:pt>
                      <c:pt idx="1475">
                        <c:v>-1.91248629663453</c:v>
                      </c:pt>
                      <c:pt idx="1476">
                        <c:v>-1.9196066283091759</c:v>
                      </c:pt>
                      <c:pt idx="1477">
                        <c:v>-1.9217251821959673</c:v>
                      </c:pt>
                      <c:pt idx="1478">
                        <c:v>-1.9188364381348773</c:v>
                      </c:pt>
                      <c:pt idx="1479">
                        <c:v>-1.9109479231138158</c:v>
                      </c:pt>
                      <c:pt idx="1480">
                        <c:v>-1.8980801916561016</c:v>
                      </c:pt>
                      <c:pt idx="1481">
                        <c:v>-1.880266772263069</c:v>
                      </c:pt>
                      <c:pt idx="1482">
                        <c:v>-1.857554080051284</c:v>
                      </c:pt>
                      <c:pt idx="1483">
                        <c:v>-1.8300012958121548</c:v>
                      </c:pt>
                      <c:pt idx="1484">
                        <c:v>-1.7976802118088178</c:v>
                      </c:pt>
                      <c:pt idx="1485">
                        <c:v>-1.7606750447123682</c:v>
                      </c:pt>
                      <c:pt idx="1486">
                        <c:v>-1.7190822161646493</c:v>
                      </c:pt>
                      <c:pt idx="1487">
                        <c:v>-1.6730101015394951</c:v>
                      </c:pt>
                      <c:pt idx="1488">
                        <c:v>-1.6225787475570255</c:v>
                      </c:pt>
                      <c:pt idx="1489">
                        <c:v>-1.5679195594866295</c:v>
                      </c:pt>
                      <c:pt idx="1490">
                        <c:v>-1.5091749587540102</c:v>
                      </c:pt>
                      <c:pt idx="1491">
                        <c:v>-1.4464980118441091</c:v>
                      </c:pt>
                      <c:pt idx="1492">
                        <c:v>-1.3800520314670977</c:v>
                      </c:pt>
                      <c:pt idx="1493">
                        <c:v>-1.3100101510263353</c:v>
                      </c:pt>
                      <c:pt idx="1494">
                        <c:v>-1.2365548734975447</c:v>
                      </c:pt>
                      <c:pt idx="1495">
                        <c:v>-1.1598775958940759</c:v>
                      </c:pt>
                      <c:pt idx="1496">
                        <c:v>-1.0801781105579293</c:v>
                      </c:pt>
                      <c:pt idx="1497">
                        <c:v>-0.99766408457548772</c:v>
                      </c:pt>
                      <c:pt idx="1498">
                        <c:v>-0.91255051867459369</c:v>
                      </c:pt>
                      <c:pt idx="1499">
                        <c:v>-0.82505918701312986</c:v>
                      </c:pt>
                      <c:pt idx="1500">
                        <c:v>-0.73541805931822002</c:v>
                      </c:pt>
                      <c:pt idx="1501">
                        <c:v>-0.64386070688247499</c:v>
                      </c:pt>
                      <c:pt idx="1502">
                        <c:v>-0.5506256939642572</c:v>
                      </c:pt>
                      <c:pt idx="1503">
                        <c:v>-0.45595595617851825</c:v>
                      </c:pt>
                      <c:pt idx="1504">
                        <c:v>-0.3600981674972622</c:v>
                      </c:pt>
                      <c:pt idx="1505">
                        <c:v>-0.26330209750924</c:v>
                      </c:pt>
                      <c:pt idx="1506">
                        <c:v>-0.16581996061389237</c:v>
                      </c:pt>
                      <c:pt idx="1507">
                        <c:v>-6.790575884462606E-2</c:v>
                      </c:pt>
                      <c:pt idx="1508">
                        <c:v>3.0185379965383514E-2</c:v>
                      </c:pt>
                      <c:pt idx="1509">
                        <c:v>0.12819786695123811</c:v>
                      </c:pt>
                      <c:pt idx="1510">
                        <c:v>0.22587631818520318</c:v>
                      </c:pt>
                      <c:pt idx="1511">
                        <c:v>0.3229662201120404</c:v>
                      </c:pt>
                      <c:pt idx="1512">
                        <c:v>0.4192145927160667</c:v>
                      </c:pt>
                      <c:pt idx="1513">
                        <c:v>0.51437064869265459</c:v>
                      </c:pt>
                      <c:pt idx="1514">
                        <c:v>0.60818644690634238</c:v>
                      </c:pt>
                      <c:pt idx="1515">
                        <c:v>0.70041753843262955</c:v>
                      </c:pt>
                      <c:pt idx="1516">
                        <c:v>0.79082360350076464</c:v>
                      </c:pt>
                      <c:pt idx="1517">
                        <c:v>0.87916907767709118</c:v>
                      </c:pt>
                      <c:pt idx="1518">
                        <c:v>0.96522376565816392</c:v>
                      </c:pt>
                      <c:pt idx="1519">
                        <c:v>1.0487634410735229</c:v>
                      </c:pt>
                      <c:pt idx="1520">
                        <c:v>1.1295704307360448</c:v>
                      </c:pt>
                      <c:pt idx="1521">
                        <c:v>1.2074341818167891</c:v>
                      </c:pt>
                      <c:pt idx="1522">
                        <c:v>1.282151810467091</c:v>
                      </c:pt>
                      <c:pt idx="1523">
                        <c:v>1.3535286304581402</c:v>
                      </c:pt>
                      <c:pt idx="1524">
                        <c:v>1.4213786604604237</c:v>
                      </c:pt>
                      <c:pt idx="1525">
                        <c:v>1.4855251086417538</c:v>
                      </c:pt>
                      <c:pt idx="1526">
                        <c:v>1.5458008333205902</c:v>
                      </c:pt>
                      <c:pt idx="1527">
                        <c:v>1.6020487784749669</c:v>
                      </c:pt>
                      <c:pt idx="1528">
                        <c:v>1.6541223829716827</c:v>
                      </c:pt>
                      <c:pt idx="1529">
                        <c:v>1.70188596244999</c:v>
                      </c:pt>
                      <c:pt idx="1530">
                        <c:v>1.7452150628642478</c:v>
                      </c:pt>
                      <c:pt idx="1531">
                        <c:v>1.7839967847647233</c:v>
                      </c:pt>
                      <c:pt idx="1532">
                        <c:v>1.8181300774714013</c:v>
                      </c:pt>
                      <c:pt idx="1533">
                        <c:v>1.8475260023742801</c:v>
                      </c:pt>
                      <c:pt idx="1534">
                        <c:v>1.8721079646741525</c:v>
                      </c:pt>
                      <c:pt idx="1535">
                        <c:v>1.8918119129600628</c:v>
                      </c:pt>
                      <c:pt idx="1536">
                        <c:v>1.906586506103368</c:v>
                      </c:pt>
                      <c:pt idx="1537">
                        <c:v>1.9163932470335041</c:v>
                      </c:pt>
                      <c:pt idx="1538">
                        <c:v>1.9212065830470051</c:v>
                      </c:pt>
                      <c:pt idx="1539">
                        <c:v>1.9210139723882793</c:v>
                      </c:pt>
                      <c:pt idx="1540">
                        <c:v>1.9158159169287539</c:v>
                      </c:pt>
                      <c:pt idx="1541">
                        <c:v>1.905625960859179</c:v>
                      </c:pt>
                      <c:pt idx="1542">
                        <c:v>1.8904706553985264</c:v>
                      </c:pt>
                      <c:pt idx="1543">
                        <c:v>1.8703894896114264</c:v>
                      </c:pt>
                      <c:pt idx="1544">
                        <c:v>1.8454347875144312</c:v>
                      </c:pt>
                      <c:pt idx="1545">
                        <c:v>1.8156715717391632</c:v>
                      </c:pt>
                      <c:pt idx="1546">
                        <c:v>1.7811773941076383</c:v>
                      </c:pt>
                      <c:pt idx="1547">
                        <c:v>1.7420421335611607</c:v>
                      </c:pt>
                      <c:pt idx="1548">
                        <c:v>1.6983677619693898</c:v>
                      </c:pt>
                      <c:pt idx="1549">
                        <c:v>1.6502680784297676</c:v>
                      </c:pt>
                      <c:pt idx="1550">
                        <c:v>1.5978684127495495</c:v>
                      </c:pt>
                      <c:pt idx="1551">
                        <c:v>1.5413052988831697</c:v>
                      </c:pt>
                      <c:pt idx="1552">
                        <c:v>1.4807261191757137</c:v>
                      </c:pt>
                      <c:pt idx="1553">
                        <c:v>1.4162887203396275</c:v>
                      </c:pt>
                      <c:pt idx="1554">
                        <c:v>1.3481610021650956</c:v>
                      </c:pt>
                      <c:pt idx="1555">
                        <c:v>1.2765204800360628</c:v>
                      </c:pt>
                      <c:pt idx="1556">
                        <c:v>1.2015538223912301</c:v>
                      </c:pt>
                      <c:pt idx="1557">
                        <c:v>1.123456364335959</c:v>
                      </c:pt>
                      <c:pt idx="1558">
                        <c:v>1.0424315986720099</c:v>
                      </c:pt>
                      <c:pt idx="1559">
                        <c:v>0.95869064567113815</c:v>
                      </c:pt>
                      <c:pt idx="1560">
                        <c:v>0.87245170297480634</c:v>
                      </c:pt>
                      <c:pt idx="1561">
                        <c:v>0.78393947705233857</c:v>
                      </c:pt>
                      <c:pt idx="1562">
                        <c:v>0.6933845976999875</c:v>
                      </c:pt>
                      <c:pt idx="1563">
                        <c:v>0.60102301710576755</c:v>
                      </c:pt>
                      <c:pt idx="1564">
                        <c:v>0.50709539504624568</c:v>
                      </c:pt>
                      <c:pt idx="1565">
                        <c:v>0.41184647181711898</c:v>
                      </c:pt>
                      <c:pt idx="1566">
                        <c:v>0.31552443053121865</c:v>
                      </c:pt>
                      <c:pt idx="1567">
                        <c:v>0.21838025044621109</c:v>
                      </c:pt>
                      <c:pt idx="1568">
                        <c:v>0.12066705300632899</c:v>
                      </c:pt>
                      <c:pt idx="1569">
                        <c:v>2.2639442302524744E-2</c:v>
                      </c:pt>
                      <c:pt idx="1570">
                        <c:v>-7.5447158330734773E-2</c:v>
                      </c:pt>
                      <c:pt idx="1571">
                        <c:v>-0.17333717185334466</c:v>
                      </c:pt>
                      <c:pt idx="1572">
                        <c:v>-0.27077553345766464</c:v>
                      </c:pt>
                      <c:pt idx="1573">
                        <c:v>-0.36750835517234354</c:v>
                      </c:pt>
                      <c:pt idx="1574">
                        <c:v>-0.46328358739934089</c:v>
                      </c:pt>
                      <c:pt idx="1575">
                        <c:v>-0.55785167566110605</c:v>
                      </c:pt>
                      <c:pt idx="1576">
                        <c:v>-0.65096621084637651</c:v>
                      </c:pt>
                      <c:pt idx="1577">
                        <c:v>-0.74238457126021729</c:v>
                      </c:pt>
                      <c:pt idx="1578">
                        <c:v>-0.83186855480545219</c:v>
                      </c:pt>
                      <c:pt idx="1579">
                        <c:v>-0.91918499964852107</c:v>
                      </c:pt>
                      <c:pt idx="1580">
                        <c:v>-1.0041063917519448</c:v>
                      </c:pt>
                      <c:pt idx="1581">
                        <c:v>-1.0864114576909931</c:v>
                      </c:pt>
                      <c:pt idx="1582">
                        <c:v>-1.1658857412096384</c:v>
                      </c:pt>
                      <c:pt idx="1583">
                        <c:v>-1.2423221620132865</c:v>
                      </c:pt>
                      <c:pt idx="1584">
                        <c:v>-1.3155215553428463</c:v>
                      </c:pt>
                      <c:pt idx="1585">
                        <c:v>-1.3852931909235218</c:v>
                      </c:pt>
                      <c:pt idx="1586">
                        <c:v>-1.4514552699368204</c:v>
                      </c:pt>
                      <c:pt idx="1587">
                        <c:v>-1.5138353987202098</c:v>
                      </c:pt>
                      <c:pt idx="1588">
                        <c:v>-1.5722710379607461</c:v>
                      </c:pt>
                      <c:pt idx="1589">
                        <c:v>-1.626609926211686</c:v>
                      </c:pt>
                      <c:pt idx="1590">
                        <c:v>-1.6767104766289906</c:v>
                      </c:pt>
                      <c:pt idx="1591">
                        <c:v>-1.7224421458937915</c:v>
                      </c:pt>
                      <c:pt idx="1592">
                        <c:v>-1.7636857743594159</c:v>
                      </c:pt>
                      <c:pt idx="1593">
                        <c:v>-1.8003338965370164</c:v>
                      </c:pt>
                      <c:pt idx="1594">
                        <c:v>-1.8322910211103984</c:v>
                      </c:pt>
                      <c:pt idx="1595">
                        <c:v>-1.8594738797507993</c:v>
                      </c:pt>
                      <c:pt idx="1596">
                        <c:v>-1.8818116440829766</c:v>
                      </c:pt>
                      <c:pt idx="1597">
                        <c:v>-1.8992461102375573</c:v>
                      </c:pt>
                      <c:pt idx="1598">
                        <c:v>-1.9117318505085295</c:v>
                      </c:pt>
                      <c:pt idx="1599">
                        <c:v>-1.9192363317209011</c:v>
                      </c:pt>
                      <c:pt idx="1600">
                        <c:v>-1.9217400000000002</c:v>
                      </c:pt>
                      <c:pt idx="1601">
                        <c:v>-1.9192363317215566</c:v>
                      </c:pt>
                      <c:pt idx="1602">
                        <c:v>-1.9117318505098362</c:v>
                      </c:pt>
                      <c:pt idx="1603">
                        <c:v>-1.8992461102395171</c:v>
                      </c:pt>
                      <c:pt idx="1604">
                        <c:v>-1.8818116440855821</c:v>
                      </c:pt>
                      <c:pt idx="1605">
                        <c:v>-1.859473879754036</c:v>
                      </c:pt>
                      <c:pt idx="1606">
                        <c:v>-1.8322910211142722</c:v>
                      </c:pt>
                      <c:pt idx="1607">
                        <c:v>-1.8003338965415008</c:v>
                      </c:pt>
                      <c:pt idx="1608">
                        <c:v>-1.7636857743645182</c:v>
                      </c:pt>
                      <c:pt idx="1609">
                        <c:v>-1.722442145899489</c:v>
                      </c:pt>
                      <c:pt idx="1610">
                        <c:v>-1.6767104766352685</c:v>
                      </c:pt>
                      <c:pt idx="1611">
                        <c:v>-1.626609926218513</c:v>
                      </c:pt>
                      <c:pt idx="1612">
                        <c:v>-1.5722710379681339</c:v>
                      </c:pt>
                      <c:pt idx="1613">
                        <c:v>-1.5138353987281241</c:v>
                      </c:pt>
                      <c:pt idx="1614">
                        <c:v>-1.451455269945241</c:v>
                      </c:pt>
                      <c:pt idx="1615">
                        <c:v>-1.3852931909324262</c:v>
                      </c:pt>
                      <c:pt idx="1616">
                        <c:v>-1.315521555352192</c:v>
                      </c:pt>
                      <c:pt idx="1617">
                        <c:v>-1.2423221620230889</c:v>
                      </c:pt>
                      <c:pt idx="1618">
                        <c:v>-1.1658857412198518</c:v>
                      </c:pt>
                      <c:pt idx="1619">
                        <c:v>-1.0864114577016135</c:v>
                      </c:pt>
                      <c:pt idx="1620">
                        <c:v>-1.0041063917628759</c:v>
                      </c:pt>
                      <c:pt idx="1621">
                        <c:v>-0.91918499965980394</c:v>
                      </c:pt>
                      <c:pt idx="1622">
                        <c:v>-0.8318685548170337</c:v>
                      </c:pt>
                      <c:pt idx="1623">
                        <c:v>-0.74238457127206769</c:v>
                      </c:pt>
                      <c:pt idx="1624">
                        <c:v>-0.65096621085849027</c:v>
                      </c:pt>
                      <c:pt idx="1625">
                        <c:v>-0.55785167567337446</c:v>
                      </c:pt>
                      <c:pt idx="1626">
                        <c:v>-0.46328358741178316</c:v>
                      </c:pt>
                      <c:pt idx="1627">
                        <c:v>-0.36750835518492742</c:v>
                      </c:pt>
                      <c:pt idx="1628">
                        <c:v>-0.27077553347038419</c:v>
                      </c:pt>
                      <c:pt idx="1629">
                        <c:v>-0.17333717186614003</c:v>
                      </c:pt>
                      <c:pt idx="1630">
                        <c:v>-7.5447158343572629E-2</c:v>
                      </c:pt>
                      <c:pt idx="1631">
                        <c:v>2.2639442289705203E-2</c:v>
                      </c:pt>
                      <c:pt idx="1632">
                        <c:v>0.12066705299350659</c:v>
                      </c:pt>
                      <c:pt idx="1633">
                        <c:v>0.21838025043341946</c:v>
                      </c:pt>
                      <c:pt idx="1634">
                        <c:v>0.31552443051854523</c:v>
                      </c:pt>
                      <c:pt idx="1635">
                        <c:v>0.41184647180459638</c:v>
                      </c:pt>
                      <c:pt idx="1636">
                        <c:v>0.50709539503390599</c:v>
                      </c:pt>
                      <c:pt idx="1637">
                        <c:v>0.60102301709356443</c:v>
                      </c:pt>
                      <c:pt idx="1638">
                        <c:v>0.69338459768797966</c:v>
                      </c:pt>
                      <c:pt idx="1639">
                        <c:v>0.78393947704060851</c:v>
                      </c:pt>
                      <c:pt idx="1640">
                        <c:v>0.87245170296338326</c:v>
                      </c:pt>
                      <c:pt idx="1641">
                        <c:v>0.95869064566002693</c:v>
                      </c:pt>
                      <c:pt idx="1642">
                        <c:v>1.0424315986612163</c:v>
                      </c:pt>
                      <c:pt idx="1643">
                        <c:v>1.1234563643255351</c:v>
                      </c:pt>
                      <c:pt idx="1644">
                        <c:v>1.2015538223811819</c:v>
                      </c:pt>
                      <c:pt idx="1645">
                        <c:v>1.2765204800264798</c:v>
                      </c:pt>
                      <c:pt idx="1646">
                        <c:v>1.3481610021559591</c:v>
                      </c:pt>
                      <c:pt idx="1647">
                        <c:v>1.4162887203309251</c:v>
                      </c:pt>
                      <c:pt idx="1648">
                        <c:v>1.4807261191675243</c:v>
                      </c:pt>
                      <c:pt idx="1649">
                        <c:v>1.5413052988754963</c:v>
                      </c:pt>
                      <c:pt idx="1650">
                        <c:v>1.5978684127424267</c:v>
                      </c:pt>
                      <c:pt idx="1651">
                        <c:v>1.6502680784231982</c:v>
                      </c:pt>
                      <c:pt idx="1652">
                        <c:v>1.6983677619633779</c:v>
                      </c:pt>
                      <c:pt idx="1653">
                        <c:v>1.7420421335557246</c:v>
                      </c:pt>
                      <c:pt idx="1654">
                        <c:v>1.7811773941028151</c:v>
                      </c:pt>
                      <c:pt idx="1655">
                        <c:v>1.8156715717349539</c:v>
                      </c:pt>
                      <c:pt idx="1656">
                        <c:v>1.845434787510847</c:v>
                      </c:pt>
                      <c:pt idx="1657">
                        <c:v>1.8703894896084761</c:v>
                      </c:pt>
                      <c:pt idx="1658">
                        <c:v>1.8904706553962136</c:v>
                      </c:pt>
                      <c:pt idx="1659">
                        <c:v>1.9056259608575188</c:v>
                      </c:pt>
                      <c:pt idx="1660">
                        <c:v>1.915815916927746</c:v>
                      </c:pt>
                      <c:pt idx="1661">
                        <c:v>1.9210139723879267</c:v>
                      </c:pt>
                      <c:pt idx="1662">
                        <c:v>1.9212065830473077</c:v>
                      </c:pt>
                      <c:pt idx="1663">
                        <c:v>1.9163932470344618</c:v>
                      </c:pt>
                      <c:pt idx="1664">
                        <c:v>1.9065865061049747</c:v>
                      </c:pt>
                      <c:pt idx="1665">
                        <c:v>1.8918119129623214</c:v>
                      </c:pt>
                      <c:pt idx="1666">
                        <c:v>1.8721079646770473</c:v>
                      </c:pt>
                      <c:pt idx="1667">
                        <c:v>1.8475260023778162</c:v>
                      </c:pt>
                      <c:pt idx="1668">
                        <c:v>1.8181300774755631</c:v>
                      </c:pt>
                      <c:pt idx="1669">
                        <c:v>1.7839967847694997</c:v>
                      </c:pt>
                      <c:pt idx="1670">
                        <c:v>1.745215062869615</c:v>
                      </c:pt>
                      <c:pt idx="1671">
                        <c:v>1.7018859624559572</c:v>
                      </c:pt>
                      <c:pt idx="1672">
                        <c:v>1.654122382978223</c:v>
                      </c:pt>
                      <c:pt idx="1673">
                        <c:v>1.6020487784820474</c:v>
                      </c:pt>
                      <c:pt idx="1674">
                        <c:v>1.5458008333282232</c:v>
                      </c:pt>
                      <c:pt idx="1675">
                        <c:v>1.4855251086498871</c:v>
                      </c:pt>
                      <c:pt idx="1676">
                        <c:v>1.4213786604690704</c:v>
                      </c:pt>
                      <c:pt idx="1677">
                        <c:v>1.3535286304672411</c:v>
                      </c:pt>
                      <c:pt idx="1678">
                        <c:v>1.2821518104766612</c:v>
                      </c:pt>
                      <c:pt idx="1679">
                        <c:v>1.2074341818267631</c:v>
                      </c:pt>
                      <c:pt idx="1680">
                        <c:v>1.1295704307464387</c:v>
                      </c:pt>
                      <c:pt idx="1681">
                        <c:v>1.048763441084289</c:v>
                      </c:pt>
                      <c:pt idx="1682">
                        <c:v>0.96522376566924983</c:v>
                      </c:pt>
                      <c:pt idx="1683">
                        <c:v>0.87916907768851549</c:v>
                      </c:pt>
                      <c:pt idx="1684">
                        <c:v>0.7908236035124494</c:v>
                      </c:pt>
                      <c:pt idx="1685">
                        <c:v>0.70041753844459365</c:v>
                      </c:pt>
                      <c:pt idx="1686">
                        <c:v>0.60818644691850399</c:v>
                      </c:pt>
                      <c:pt idx="1687">
                        <c:v>0.51437064870503335</c:v>
                      </c:pt>
                      <c:pt idx="1688">
                        <c:v>0.41921459272857836</c:v>
                      </c:pt>
                      <c:pt idx="1689">
                        <c:v>0.32296622012470544</c:v>
                      </c:pt>
                      <c:pt idx="1690">
                        <c:v>0.22587631819796186</c:v>
                      </c:pt>
                      <c:pt idx="1691">
                        <c:v>0.12819786696403002</c:v>
                      </c:pt>
                      <c:pt idx="1692">
                        <c:v>3.0185379978229666E-2</c:v>
                      </c:pt>
                      <c:pt idx="1693">
                        <c:v>-6.7905758831813628E-2</c:v>
                      </c:pt>
                      <c:pt idx="1694">
                        <c:v>-0.16581996060109253</c:v>
                      </c:pt>
                      <c:pt idx="1695">
                        <c:v>-0.2633020974965134</c:v>
                      </c:pt>
                      <c:pt idx="1696">
                        <c:v>-0.36009816748464202</c:v>
                      </c:pt>
                      <c:pt idx="1697">
                        <c:v>-0.45595595616606394</c:v>
                      </c:pt>
                      <c:pt idx="1698">
                        <c:v>-0.55062569395197425</c:v>
                      </c:pt>
                      <c:pt idx="1699">
                        <c:v>-0.64386070687036978</c:v>
                      </c:pt>
                      <c:pt idx="1700">
                        <c:v>-0.73541805930635029</c:v>
                      </c:pt>
                      <c:pt idx="1701">
                        <c:v>-0.82505918700152647</c:v>
                      </c:pt>
                      <c:pt idx="1702">
                        <c:v>-0.91255051866331094</c:v>
                      </c:pt>
                      <c:pt idx="1703">
                        <c:v>-0.99766408456450684</c:v>
                      </c:pt>
                      <c:pt idx="1704">
                        <c:v>-1.0801781105473256</c:v>
                      </c:pt>
                      <c:pt idx="1705">
                        <c:v>-1.1598775958838321</c:v>
                      </c:pt>
                      <c:pt idx="1706">
                        <c:v>-1.2365548734876888</c:v>
                      </c:pt>
                      <c:pt idx="1707">
                        <c:v>-1.3100101510169553</c:v>
                      </c:pt>
                      <c:pt idx="1708">
                        <c:v>-1.3800520314581568</c:v>
                      </c:pt>
                      <c:pt idx="1709">
                        <c:v>-1.4464980118356507</c:v>
                      </c:pt>
                      <c:pt idx="1710">
                        <c:v>-1.5091749587460395</c:v>
                      </c:pt>
                      <c:pt idx="1711">
                        <c:v>-1.5679195594792008</c:v>
                      </c:pt>
                      <c:pt idx="1712">
                        <c:v>-1.6225787475501561</c:v>
                      </c:pt>
                      <c:pt idx="1713">
                        <c:v>-1.6730101015332004</c:v>
                      </c:pt>
                      <c:pt idx="1714">
                        <c:v>-1.7190822161589066</c:v>
                      </c:pt>
                      <c:pt idx="1715">
                        <c:v>-1.7606750447072084</c:v>
                      </c:pt>
                      <c:pt idx="1716">
                        <c:v>-1.7976802118042765</c:v>
                      </c:pt>
                      <c:pt idx="1717">
                        <c:v>-1.8300012958082408</c:v>
                      </c:pt>
                      <c:pt idx="1718">
                        <c:v>-1.8575540800479984</c:v>
                      </c:pt>
                      <c:pt idx="1719">
                        <c:v>-1.8802667722604087</c:v>
                      </c:pt>
                      <c:pt idx="1720">
                        <c:v>-1.8980801916540919</c:v>
                      </c:pt>
                      <c:pt idx="1721">
                        <c:v>-1.9109479231124533</c:v>
                      </c:pt>
                      <c:pt idx="1722">
                        <c:v>-1.9188364381341727</c:v>
                      </c:pt>
                      <c:pt idx="1723">
                        <c:v>-1.9217251821959171</c:v>
                      </c:pt>
                      <c:pt idx="1724">
                        <c:v>-1.9196066283097823</c:v>
                      </c:pt>
                      <c:pt idx="1725">
                        <c:v>-1.9124862966357894</c:v>
                      </c:pt>
                      <c:pt idx="1726">
                        <c:v>-1.9003827400984232</c:v>
                      </c:pt>
                      <c:pt idx="1727">
                        <c:v>-1.8833274960446211</c:v>
                      </c:pt>
                      <c:pt idx="1728">
                        <c:v>-1.8613650040692735</c:v>
                      </c:pt>
                      <c:pt idx="1729">
                        <c:v>-1.8345524902221828</c:v>
                      </c:pt>
                      <c:pt idx="1730">
                        <c:v>-1.8029598178983899</c:v>
                      </c:pt>
                      <c:pt idx="1731">
                        <c:v>-1.7666693058002461</c:v>
                      </c:pt>
                      <c:pt idx="1732">
                        <c:v>-1.7257755134456552</c:v>
                      </c:pt>
                      <c:pt idx="1733">
                        <c:v>-1.6803849947812799</c:v>
                      </c:pt>
                      <c:pt idx="1734">
                        <c:v>-1.6306160205427169</c:v>
                      </c:pt>
                      <c:pt idx="1735">
                        <c:v>-1.5765982700852323</c:v>
                      </c:pt>
                      <c:pt idx="1736">
                        <c:v>-1.5184724934876945</c:v>
                      </c:pt>
                      <c:pt idx="1737">
                        <c:v>-1.456390144810549</c:v>
                      </c:pt>
                      <c:pt idx="1738">
                        <c:v>-1.3905129874630728</c:v>
                      </c:pt>
                      <c:pt idx="1739">
                        <c:v>-1.3210126727083205</c:v>
                      </c:pt>
                      <c:pt idx="1740">
                        <c:v>-1.248070292404083</c:v>
                      </c:pt>
                      <c:pt idx="1741">
                        <c:v>-1.1718759071452005</c:v>
                      </c:pt>
                      <c:pt idx="1742">
                        <c:v>-1.092628051036614</c:v>
                      </c:pt>
                      <c:pt idx="1743">
                        <c:v>-1.0105332143875825</c:v>
                      </c:pt>
                      <c:pt idx="1744">
                        <c:v>-0.92580530567522845</c:v>
                      </c:pt>
                      <c:pt idx="1745">
                        <c:v>-0.83866509417877222</c:v>
                      </c:pt>
                      <c:pt idx="1746">
                        <c:v>-0.74933963473744902</c:v>
                      </c:pt>
                      <c:pt idx="1747">
                        <c:v>-0.65806167613022148</c:v>
                      </c:pt>
                      <c:pt idx="1748">
                        <c:v>-0.56506905461960677</c:v>
                      </c:pt>
                      <c:pt idx="1749">
                        <c:v>-0.47060407423901868</c:v>
                      </c:pt>
                      <c:pt idx="1750">
                        <c:v>-0.37491287543915108</c:v>
                      </c:pt>
                      <c:pt idx="1751">
                        <c:v>-0.27824479373783556</c:v>
                      </c:pt>
                      <c:pt idx="1752">
                        <c:v>-0.18085171004474115</c:v>
                      </c:pt>
                      <c:pt idx="1753">
                        <c:v>-8.2987394354004526E-2</c:v>
                      </c:pt>
                      <c:pt idx="1754">
                        <c:v>1.5093155485793036E-2</c:v>
                      </c:pt>
                      <c:pt idx="1755">
                        <c:v>0.113134378200545</c:v>
                      </c:pt>
                      <c:pt idx="1756">
                        <c:v>0.21088081498805078</c:v>
                      </c:pt>
                      <c:pt idx="1757">
                        <c:v>0.30807777514800749</c:v>
                      </c:pt>
                      <c:pt idx="1758">
                        <c:v>0.40447199971105041</c:v>
                      </c:pt>
                      <c:pt idx="1759">
                        <c:v>0.49981232133683007</c:v>
                      </c:pt>
                      <c:pt idx="1760">
                        <c:v>0.59385031876235861</c:v>
                      </c:pt>
                      <c:pt idx="1761">
                        <c:v>0.68634096409509771</c:v>
                      </c:pt>
                      <c:pt idx="1762">
                        <c:v>0.77704326126393264</c:v>
                      </c:pt>
                      <c:pt idx="1763">
                        <c:v>0.86572087396508834</c:v>
                      </c:pt>
                      <c:pt idx="1764">
                        <c:v>0.95214274146617206</c:v>
                      </c:pt>
                      <c:pt idx="1765">
                        <c:v>1.0360836806640807</c:v>
                      </c:pt>
                      <c:pt idx="1766">
                        <c:v>1.117324972828122</c:v>
                      </c:pt>
                      <c:pt idx="1767">
                        <c:v>1.195654933499277</c:v>
                      </c:pt>
                      <c:pt idx="1768">
                        <c:v>1.2708694640609082</c:v>
                      </c:pt>
                      <c:pt idx="1769">
                        <c:v>1.3427725835433437</c:v>
                      </c:pt>
                      <c:pt idx="1770">
                        <c:v>1.4111769392773374</c:v>
                      </c:pt>
                      <c:pt idx="1771">
                        <c:v>1.4759042950647843</c:v>
                      </c:pt>
                      <c:pt idx="1772">
                        <c:v>1.5367859955959999</c:v>
                      </c:pt>
                      <c:pt idx="1773">
                        <c:v>1.5936634059022965</c:v>
                      </c:pt>
                      <c:pt idx="1774">
                        <c:v>1.6463883246994426</c:v>
                      </c:pt>
                      <c:pt idx="1775">
                        <c:v>1.694823370544899</c:v>
                      </c:pt>
                      <c:pt idx="1776">
                        <c:v>1.738842339802507</c:v>
                      </c:pt>
                      <c:pt idx="1777">
                        <c:v>1.7783305354820691</c:v>
                      </c:pt>
                      <c:pt idx="1778">
                        <c:v>1.8131850660967679</c:v>
                      </c:pt>
                      <c:pt idx="1779">
                        <c:v>1.8433151137600685</c:v>
                      </c:pt>
                      <c:pt idx="1780">
                        <c:v>1.8686421708230783</c:v>
                      </c:pt>
                      <c:pt idx="1781">
                        <c:v>1.8891002444362244</c:v>
                      </c:pt>
                      <c:pt idx="1782">
                        <c:v>1.9046360285019717</c:v>
                      </c:pt>
                      <c:pt idx="1783">
                        <c:v>1.9152090425705635</c:v>
                      </c:pt>
                      <c:pt idx="1784">
                        <c:v>1.9207917373169776</c:v>
                      </c:pt>
                      <c:pt idx="1785">
                        <c:v>1.9213695663241692</c:v>
                      </c:pt>
                      <c:pt idx="1786">
                        <c:v>1.9169410239855971</c:v>
                      </c:pt>
                      <c:pt idx="1787">
                        <c:v>1.9075176494282831</c:v>
                      </c:pt>
                      <c:pt idx="1788">
                        <c:v>1.8931239964461304</c:v>
                      </c:pt>
                      <c:pt idx="1789">
                        <c:v>1.8737975695219418</c:v>
                      </c:pt>
                      <c:pt idx="1790">
                        <c:v>1.8495887261047286</c:v>
                      </c:pt>
                      <c:pt idx="1791">
                        <c:v>1.8205605453970244</c:v>
                      </c:pt>
                      <c:pt idx="1792">
                        <c:v>1.7867886639940114</c:v>
                      </c:pt>
                      <c:pt idx="1793">
                        <c:v>1.7483610788028574</c:v>
                      </c:pt>
                      <c:pt idx="1794">
                        <c:v>1.7053779177556416</c:v>
                      </c:pt>
                      <c:pt idx="1795">
                        <c:v>1.657951178913277</c:v>
                      </c:pt>
                      <c:pt idx="1796">
                        <c:v>1.6062044386405292</c:v>
                      </c:pt>
                      <c:pt idx="1797">
                        <c:v>1.5502725296121715</c:v>
                      </c:pt>
                      <c:pt idx="1798">
                        <c:v>1.4903011894892118</c:v>
                      </c:pt>
                      <c:pt idx="1799">
                        <c:v>1.4264466811812686</c:v>
                      </c:pt>
                      <c:pt idx="1800">
                        <c:v>1.3588753856835032</c:v>
                      </c:pt>
                      <c:pt idx="1801">
                        <c:v>1.2877633685502174</c:v>
                      </c:pt>
                      <c:pt idx="1802">
                        <c:v>1.2132959211335812</c:v>
                      </c:pt>
                      <c:pt idx="1803">
                        <c:v>1.1356670777834816</c:v>
                      </c:pt>
                      <c:pt idx="1804">
                        <c:v>1.0550791102669419</c:v>
                      </c:pt>
                      <c:pt idx="1805">
                        <c:v>0.97174200072285111</c:v>
                      </c:pt>
                      <c:pt idx="1806">
                        <c:v>0.8858728945274581</c:v>
                      </c:pt>
                      <c:pt idx="1807">
                        <c:v>0.79769553449431918</c:v>
                      </c:pt>
                      <c:pt idx="1808">
                        <c:v>0.7074396778842954</c:v>
                      </c:pt>
                      <c:pt idx="1809">
                        <c:v>0.61534049774391486</c:v>
                      </c:pt>
                      <c:pt idx="1810">
                        <c:v>0.52163797013205604</c:v>
                      </c:pt>
                      <c:pt idx="1811">
                        <c:v>0.42657624883239581</c:v>
                      </c:pt>
                      <c:pt idx="1812">
                        <c:v>0.330403029179548</c:v>
                      </c:pt>
                      <c:pt idx="1813">
                        <c:v>0.23336890265748966</c:v>
                      </c:pt>
                      <c:pt idx="1814">
                        <c:v>0.13572670395206066</c:v>
                      </c:pt>
                      <c:pt idx="1815">
                        <c:v>3.7730852158034081E-2</c:v>
                      </c:pt>
                      <c:pt idx="1816">
                        <c:v>-6.0363312142060234E-2</c:v>
                      </c:pt>
                      <c:pt idx="1817">
                        <c:v>-0.15830019219994521</c:v>
                      </c:pt>
                      <c:pt idx="1818">
                        <c:v>-0.25582460109132432</c:v>
                      </c:pt>
                      <c:pt idx="1819">
                        <c:v>-0.35268242663773319</c:v>
                      </c:pt>
                      <c:pt idx="1820">
                        <c:v>-0.44862129352786945</c:v>
                      </c:pt>
                      <c:pt idx="1821">
                        <c:v>-0.54339122091348246</c:v>
                      </c:pt>
                      <c:pt idx="1822">
                        <c:v>-0.63674527376574053</c:v>
                      </c:pt>
                      <c:pt idx="1823">
                        <c:v>-0.72844020629627459</c:v>
                      </c:pt>
                      <c:pt idx="1824">
                        <c:v>-0.81823709576423664</c:v>
                      </c:pt>
                      <c:pt idx="1825">
                        <c:v>-0.90590196502019538</c:v>
                      </c:pt>
                      <c:pt idx="1826">
                        <c:v>-0.99120639216273398</c:v>
                      </c:pt>
                      <c:pt idx="1827">
                        <c:v>-1.0739281057208987</c:v>
                      </c:pt>
                      <c:pt idx="1828">
                        <c:v>-1.1538515638106761</c:v>
                      </c:pt>
                      <c:pt idx="1829">
                        <c:v>-1.2307685157562656</c:v>
                      </c:pt>
                      <c:pt idx="1830">
                        <c:v>-1.3044785447139287</c:v>
                      </c:pt>
                      <c:pt idx="1831">
                        <c:v>-1.374789589883235</c:v>
                      </c:pt>
                      <c:pt idx="1832">
                        <c:v>-1.4415184469457456</c:v>
                      </c:pt>
                      <c:pt idx="1833">
                        <c:v>-1.5044912454270758</c:v>
                      </c:pt>
                      <c:pt idx="1834">
                        <c:v>-1.5635439017384309</c:v>
                      </c:pt>
                      <c:pt idx="1835">
                        <c:v>-1.6185225467171194</c:v>
                      </c:pt>
                      <c:pt idx="1836">
                        <c:v>-1.6692839265519965</c:v>
                      </c:pt>
                      <c:pt idx="1837">
                        <c:v>-1.7156957760496336</c:v>
                      </c:pt>
                      <c:pt idx="1838">
                        <c:v>-1.7576371632677548</c:v>
                      </c:pt>
                      <c:pt idx="1839">
                        <c:v>-1.7949988046188248</c:v>
                      </c:pt>
                      <c:pt idx="1840">
                        <c:v>-1.8276833496222646</c:v>
                      </c:pt>
                      <c:pt idx="1841">
                        <c:v>-1.8556056345633627</c:v>
                      </c:pt>
                      <c:pt idx="1842">
                        <c:v>-1.8786929043982019</c:v>
                      </c:pt>
                      <c:pt idx="1843">
                        <c:v>-1.8968850023260286</c:v>
                      </c:pt>
                      <c:pt idx="1844">
                        <c:v>-1.9101345265354432</c:v>
                      </c:pt>
                      <c:pt idx="1845">
                        <c:v>-1.9184069537158412</c:v>
                      </c:pt>
                      <c:pt idx="1846">
                        <c:v>-1.9216807290122269</c:v>
                      </c:pt>
                      <c:pt idx="1847">
                        <c:v>-1.9199473221891219</c:v>
                      </c:pt>
                      <c:pt idx="1848">
                        <c:v>-1.9132112498571798</c:v>
                      </c:pt>
                      <c:pt idx="1849">
                        <c:v>-1.9014900637045817</c:v>
                      </c:pt>
                      <c:pt idx="1850">
                        <c:v>-1.8848143047638799</c:v>
                      </c:pt>
                      <c:pt idx="1851">
                        <c:v>-1.8632274238335269</c:v>
                      </c:pt>
                      <c:pt idx="1852">
                        <c:v>-1.8367856682612347</c:v>
                      </c:pt>
                      <c:pt idx="1853">
                        <c:v>-1.8055579353844813</c:v>
                      </c:pt>
                      <c:pt idx="1854">
                        <c:v>-1.7696255930097946</c:v>
                      </c:pt>
                      <c:pt idx="1855">
                        <c:v>-1.7290822673985209</c:v>
                      </c:pt>
                      <c:pt idx="1856">
                        <c:v>-1.6840335993119409</c:v>
                      </c:pt>
                      <c:pt idx="1857">
                        <c:v>-1.6345969687507076</c:v>
                      </c:pt>
                      <c:pt idx="1858">
                        <c:v>-1.5809011891066374</c:v>
                      </c:pt>
                      <c:pt idx="1859">
                        <c:v>-1.5230861715229844</c:v>
                      </c:pt>
                      <c:pt idx="1860">
                        <c:v>-1.4613025603381757</c:v>
                      </c:pt>
                      <c:pt idx="1861">
                        <c:v>-1.395711340563299</c:v>
                      </c:pt>
                      <c:pt idx="1862">
                        <c:v>-1.3264834184148184</c:v>
                      </c:pt>
                      <c:pt idx="1863">
                        <c:v>-1.2537991759972251</c:v>
                      </c:pt>
                      <c:pt idx="1864">
                        <c:v>-1.177848001294397</c:v>
                      </c:pt>
                      <c:pt idx="1865">
                        <c:v>-1.0988277946954168</c:v>
                      </c:pt>
                      <c:pt idx="1866">
                        <c:v>-1.0169444533400518</c:v>
                      </c:pt>
                      <c:pt idx="1867">
                        <c:v>-0.93241133462755887</c:v>
                      </c:pt>
                      <c:pt idx="1868">
                        <c:v>-0.84544870028725139</c:v>
                      </c:pt>
                      <c:pt idx="1869">
                        <c:v>-0.75628314245868133</c:v>
                      </c:pt>
                      <c:pt idx="1870">
                        <c:v>-0.66514699327686777</c:v>
                      </c:pt>
                      <c:pt idx="1871">
                        <c:v>-0.57227771950193795</c:v>
                      </c:pt>
                      <c:pt idx="1872">
                        <c:v>-0.47791730376926195</c:v>
                      </c:pt>
                      <c:pt idx="1873">
                        <c:v>-0.38231161407304415</c:v>
                      </c:pt>
                      <c:pt idx="1874">
                        <c:v>-0.28570976312638779</c:v>
                      </c:pt>
                      <c:pt idx="1875">
                        <c:v>-0.1883634592662482</c:v>
                      </c:pt>
                      <c:pt idx="1876">
                        <c:v>-9.0526350596154756E-2</c:v>
                      </c:pt>
                      <c:pt idx="1877">
                        <c:v>7.5466359267520738E-3</c:v>
                      </c:pt>
                      <c:pt idx="1878">
                        <c:v>0.10559995873557161</c:v>
                      </c:pt>
                      <c:pt idx="1879">
                        <c:v>0.20337812749961479</c:v>
                      </c:pt>
                      <c:pt idx="1880">
                        <c:v>0.30062636883709198</c:v>
                      </c:pt>
                      <c:pt idx="1881">
                        <c:v>0.39709129015888422</c:v>
                      </c:pt>
                      <c:pt idx="1882">
                        <c:v>0.49252153991545933</c:v>
                      </c:pt>
                      <c:pt idx="1883">
                        <c:v>0.58666846252463256</c:v>
                      </c:pt>
                      <c:pt idx="1884">
                        <c:v>0.6792867462754506</c:v>
                      </c:pt>
                      <c:pt idx="1885">
                        <c:v>0.77013506251894082</c:v>
                      </c:pt>
                      <c:pt idx="1886">
                        <c:v>0.85897669448001313</c:v>
                      </c:pt>
                      <c:pt idx="1887">
                        <c:v>0.94558015405338192</c:v>
                      </c:pt>
                      <c:pt idx="1888">
                        <c:v>1.0297197849748869</c:v>
                      </c:pt>
                      <c:pt idx="1889">
                        <c:v>1.1111763507974031</c:v>
                      </c:pt>
                      <c:pt idx="1890">
                        <c:v>1.1897376061391955</c:v>
                      </c:pt>
                      <c:pt idx="1891">
                        <c:v>1.2651988497160329</c:v>
                      </c:pt>
                      <c:pt idx="1892">
                        <c:v>1.3373634577164328</c:v>
                      </c:pt>
                      <c:pt idx="1893">
                        <c:v>1.4060433961296297</c:v>
                      </c:pt>
                      <c:pt idx="1894">
                        <c:v>1.471059710692026</c:v>
                      </c:pt>
                      <c:pt idx="1895">
                        <c:v>1.5322429931753652</c:v>
                      </c:pt>
                      <c:pt idx="1896">
                        <c:v>1.5894338228009832</c:v>
                      </c:pt>
                      <c:pt idx="1897">
                        <c:v>1.6424831816310326</c:v>
                      </c:pt>
                      <c:pt idx="1898">
                        <c:v>1.6912528428534281</c:v>
                      </c:pt>
                      <c:pt idx="1899">
                        <c:v>1.7356157309493265</c:v>
                      </c:pt>
                      <c:pt idx="1900">
                        <c:v>1.7754562528045468</c:v>
                      </c:pt>
                      <c:pt idx="1901">
                        <c:v>1.8106705989018452</c:v>
                      </c:pt>
                      <c:pt idx="1902">
                        <c:v>1.8411670138099372</c:v>
                      </c:pt>
                      <c:pt idx="1903">
                        <c:v>1.866866035263782</c:v>
                      </c:pt>
                      <c:pt idx="1904">
                        <c:v>1.8877007012135327</c:v>
                      </c:pt>
                      <c:pt idx="1905">
                        <c:v>1.9036167243027116</c:v>
                      </c:pt>
                      <c:pt idx="1906">
                        <c:v>1.9145726333207036</c:v>
                      </c:pt>
                      <c:pt idx="1907">
                        <c:v>1.9205398812612953</c:v>
                      </c:pt>
                      <c:pt idx="1908">
                        <c:v>1.9215029197054592</c:v>
                      </c:pt>
                      <c:pt idx="1909">
                        <c:v>1.9174592393347671</c:v>
                      </c:pt>
                      <c:pt idx="1910">
                        <c:v>1.9084193764697055</c:v>
                      </c:pt>
                      <c:pt idx="1911">
                        <c:v>1.8944068856159979</c:v>
                      </c:pt>
                      <c:pt idx="1912">
                        <c:v>1.8754582780903055</c:v>
                      </c:pt>
                      <c:pt idx="1913">
                        <c:v>1.8516229268854318</c:v>
                      </c:pt>
                      <c:pt idx="1914">
                        <c:v>1.8229629380227168</c:v>
                      </c:pt>
                      <c:pt idx="1915">
                        <c:v>1.7895529887269621</c:v>
                      </c:pt>
                      <c:pt idx="1916">
                        <c:v>1.7514801328454521</c:v>
                      </c:pt>
                      <c:pt idx="1917">
                        <c:v>1.7088435740181718</c:v>
                      </c:pt>
                      <c:pt idx="1918">
                        <c:v>1.6617544071901462</c:v>
                      </c:pt>
                      <c:pt idx="1919">
                        <c:v>1.6103353291396187</c:v>
                      </c:pt>
                      <c:pt idx="1920">
                        <c:v>1.5547203187759107</c:v>
                      </c:pt>
                      <c:pt idx="1921">
                        <c:v>1.4950542880405968</c:v>
                      </c:pt>
                      <c:pt idx="1922">
                        <c:v>1.4314927043209824</c:v>
                      </c:pt>
                      <c:pt idx="1923">
                        <c:v>1.3642011853602827</c:v>
                      </c:pt>
                      <c:pt idx="1924">
                        <c:v>1.2933550677196253</c:v>
                      </c:pt>
                      <c:pt idx="1925">
                        <c:v>1.2191389499163068</c:v>
                      </c:pt>
                      <c:pt idx="1926">
                        <c:v>1.1417462114293799</c:v>
                      </c:pt>
                      <c:pt idx="1927">
                        <c:v>1.0613785088245138</c:v>
                      </c:pt>
                      <c:pt idx="1928">
                        <c:v>0.97824525031267029</c:v>
                      </c:pt>
                      <c:pt idx="1929">
                        <c:v>0.89256305011046122</c:v>
                      </c:pt>
                      <c:pt idx="1930">
                        <c:v>0.80455516402424665</c:v>
                      </c:pt>
                      <c:pt idx="1931">
                        <c:v>0.71445090772906672</c:v>
                      </c:pt>
                      <c:pt idx="1932">
                        <c:v>0.62248505925755715</c:v>
                      </c:pt>
                      <c:pt idx="1933">
                        <c:v>0.52889724725630582</c:v>
                      </c:pt>
                      <c:pt idx="1934">
                        <c:v>0.43393132660280737</c:v>
                      </c:pt>
                      <c:pt idx="1935">
                        <c:v>0.33783474301095073</c:v>
                      </c:pt>
                      <c:pt idx="1936">
                        <c:v>0.24085788827984614</c:v>
                      </c:pt>
                      <c:pt idx="1937">
                        <c:v>0.14325344786641378</c:v>
                      </c:pt>
                      <c:pt idx="1938">
                        <c:v>4.527574248139541E-2</c:v>
                      </c:pt>
                      <c:pt idx="1939">
                        <c:v>-5.2819934575360314E-2</c:v>
                      </c:pt>
                      <c:pt idx="1940">
                        <c:v>-0.15077798261397946</c:v>
                      </c:pt>
                      <c:pt idx="1941">
                        <c:v>-0.2483431595542607</c:v>
                      </c:pt>
                      <c:pt idx="1942">
                        <c:v>-0.34526124699151489</c:v>
                      </c:pt>
                      <c:pt idx="1943">
                        <c:v>-0.44127971259440851</c:v>
                      </c:pt>
                      <c:pt idx="1944">
                        <c:v>-0.53614836811010191</c:v>
                      </c:pt>
                      <c:pt idx="1945">
                        <c:v>-0.62962002126129502</c:v>
                      </c:pt>
                      <c:pt idx="1946">
                        <c:v>-0.72145111983706534</c:v>
                      </c:pt>
                      <c:pt idx="1947">
                        <c:v>-0.81140238629879258</c:v>
                      </c:pt>
                      <c:pt idx="1948">
                        <c:v>-0.89923944124809618</c:v>
                      </c:pt>
                      <c:pt idx="1949">
                        <c:v>-0.98473341413216087</c:v>
                      </c:pt>
                      <c:pt idx="1950">
                        <c:v>-1.0676615395946314</c:v>
                      </c:pt>
                      <c:pt idx="1951">
                        <c:v>-1.1478077379189739</c:v>
                      </c:pt>
                      <c:pt idx="1952">
                        <c:v>-1.2249631780517682</c:v>
                      </c:pt>
                      <c:pt idx="1953">
                        <c:v>-1.2989268217380592</c:v>
                      </c:pt>
                      <c:pt idx="1954">
                        <c:v>-1.3695059473521338</c:v>
                      </c:pt>
                      <c:pt idx="1955">
                        <c:v>-1.4365166520581194</c:v>
                      </c:pt>
                      <c:pt idx="1956">
                        <c:v>-1.4997843309919212</c:v>
                      </c:pt>
                      <c:pt idx="1957">
                        <c:v>-1.5591441322165078</c:v>
                      </c:pt>
                      <c:pt idx="1958">
                        <c:v>-1.6144413862641667</c:v>
                      </c:pt>
                      <c:pt idx="1959">
                        <c:v>-1.6655320091476611</c:v>
                      </c:pt>
                      <c:pt idx="1960">
                        <c:v>-1.7122828777890682</c:v>
                      </c:pt>
                      <c:pt idx="1961">
                        <c:v>-1.7545721768889226</c:v>
                      </c:pt>
                      <c:pt idx="1962">
                        <c:v>-1.7922897163312868</c:v>
                      </c:pt>
                      <c:pt idx="1963">
                        <c:v>-1.8253372182980669</c:v>
                      </c:pt>
                      <c:pt idx="1964">
                        <c:v>-1.8536285733443596</c:v>
                      </c:pt>
                      <c:pt idx="1965">
                        <c:v>-1.8770900647673572</c:v>
                      </c:pt>
                      <c:pt idx="1966">
                        <c:v>-1.8956605606846517</c:v>
                      </c:pt>
                      <c:pt idx="1967">
                        <c:v>-1.9092916733210719</c:v>
                      </c:pt>
                      <c:pt idx="1968">
                        <c:v>-1.9179478850890943</c:v>
                      </c:pt>
                      <c:pt idx="1969">
                        <c:v>-1.9216066411344532</c:v>
                      </c:pt>
                      <c:pt idx="1970">
                        <c:v>-1.920258408105656</c:v>
                      </c:pt>
                      <c:pt idx="1971">
                        <c:v>-1.9139066989943303</c:v>
                      </c:pt>
                      <c:pt idx="1972">
                        <c:v>-1.9025680639816884</c:v>
                      </c:pt>
                      <c:pt idx="1973">
                        <c:v>-1.8862720473149279</c:v>
                      </c:pt>
                      <c:pt idx="1974">
                        <c:v>-1.865061110325966</c:v>
                      </c:pt>
                      <c:pt idx="1975">
                        <c:v>-1.8389905207930444</c:v>
                      </c:pt>
                      <c:pt idx="1976">
                        <c:v>-1.8081282089336461</c:v>
                      </c:pt>
                      <c:pt idx="1977">
                        <c:v>-1.7725545904035482</c:v>
                      </c:pt>
                      <c:pt idx="1978">
                        <c:v>-1.7323623567638375</c:v>
                      </c:pt>
                      <c:pt idx="1979">
                        <c:v>-1.6876562339612033</c:v>
                      </c:pt>
                      <c:pt idx="1980">
                        <c:v>-1.6385527094513241</c:v>
                      </c:pt>
                      <c:pt idx="1981">
                        <c:v>-1.5851797286760609</c:v>
                      </c:pt>
                      <c:pt idx="1982">
                        <c:v>-1.5276763616853037</c:v>
                      </c:pt>
                      <c:pt idx="1983">
                        <c:v>-1.4661924407726326</c:v>
                      </c:pt>
                      <c:pt idx="1984">
                        <c:v>-1.4008881700680691</c:v>
                      </c:pt>
                      <c:pt idx="1985">
                        <c:v>-1.3319337081060791</c:v>
                      </c:pt>
                      <c:pt idx="1986">
                        <c:v>-1.259508724456023</c:v>
                      </c:pt>
                      <c:pt idx="1987">
                        <c:v>-1.1838019315703401</c:v>
                      </c:pt>
                      <c:pt idx="1988">
                        <c:v>-1.1050105930703495</c:v>
                      </c:pt>
                      <c:pt idx="1989">
                        <c:v>-1.0233400097509555</c:v>
                      </c:pt>
                      <c:pt idx="1990">
                        <c:v>-0.93900298464360876</c:v>
                      </c:pt>
                      <c:pt idx="1991">
                        <c:v>-0.85221926853094665</c:v>
                      </c:pt>
                      <c:pt idx="1992">
                        <c:v>-0.76321498735826099</c:v>
                      </c:pt>
                      <c:pt idx="1993">
                        <c:v>-0.67222205303404836</c:v>
                      </c:pt>
                      <c:pt idx="1994">
                        <c:v>-0.5794775591539163</c:v>
                      </c:pt>
                      <c:pt idx="1995">
                        <c:v>-0.48522316322344028</c:v>
                      </c:pt>
                      <c:pt idx="1996">
                        <c:v>-0.38970445698890416</c:v>
                      </c:pt>
                      <c:pt idx="1997">
                        <c:v>-0.29317032651687031</c:v>
                      </c:pt>
                      <c:pt idx="1998">
                        <c:v>-0.19587230369025002</c:v>
                      </c:pt>
                      <c:pt idx="1999">
                        <c:v>-9.8063910809991883E-2</c:v>
                      </c:pt>
                      <c:pt idx="2000">
                        <c:v>-1.0723243575184571E-11</c:v>
                      </c:pt>
                      <c:pt idx="2001">
                        <c:v>9.8063910788518796E-2</c:v>
                      </c:pt>
                      <c:pt idx="2002">
                        <c:v>0.19587230366891523</c:v>
                      </c:pt>
                      <c:pt idx="2003">
                        <c:v>0.29317032649564784</c:v>
                      </c:pt>
                      <c:pt idx="2004">
                        <c:v>0.38970445696787653</c:v>
                      </c:pt>
                      <c:pt idx="2005">
                        <c:v>0.48522316320271508</c:v>
                      </c:pt>
                      <c:pt idx="2006">
                        <c:v>0.57947755913344201</c:v>
                      </c:pt>
                      <c:pt idx="2007">
                        <c:v>0.67222205301393112</c:v>
                      </c:pt>
                      <c:pt idx="2008">
                        <c:v>0.76321498733852822</c:v>
                      </c:pt>
                      <c:pt idx="2009">
                        <c:v>0.85221926851170005</c:v>
                      </c:pt>
                      <c:pt idx="2010">
                        <c:v>0.9390029846249206</c:v>
                      </c:pt>
                      <c:pt idx="2011">
                        <c:v>1.0233400097327794</c:v>
                      </c:pt>
                      <c:pt idx="2012">
                        <c:v>1.1050105930528029</c:v>
                      </c:pt>
                      <c:pt idx="2013">
                        <c:v>1.1838019315534245</c:v>
                      </c:pt>
                      <c:pt idx="2014">
                        <c:v>1.2595087244398249</c:v>
                      </c:pt>
                      <c:pt idx="2015">
                        <c:v>1.3319337080905997</c:v>
                      </c:pt>
                      <c:pt idx="2016">
                        <c:v>1.4008881700533693</c:v>
                      </c:pt>
                      <c:pt idx="2017">
                        <c:v>1.4661924407587683</c:v>
                      </c:pt>
                      <c:pt idx="2018">
                        <c:v>1.5276763616722762</c:v>
                      </c:pt>
                      <c:pt idx="2019">
                        <c:v>1.5851797286639215</c:v>
                      </c:pt>
                      <c:pt idx="2020">
                        <c:v>1.6385527094401329</c:v>
                      </c:pt>
                      <c:pt idx="2021">
                        <c:v>1.6876562339509322</c:v>
                      </c:pt>
                      <c:pt idx="2022">
                        <c:v>1.7323623567545421</c:v>
                      </c:pt>
                      <c:pt idx="2023">
                        <c:v>1.7725545903952631</c:v>
                      </c:pt>
                      <c:pt idx="2024">
                        <c:v>1.8081282089263722</c:v>
                      </c:pt>
                      <c:pt idx="2025">
                        <c:v>1.8389905207868267</c:v>
                      </c:pt>
                      <c:pt idx="2026">
                        <c:v>1.8650611103207761</c:v>
                      </c:pt>
                      <c:pt idx="2027">
                        <c:v>1.8862720473108268</c:v>
                      </c:pt>
                      <c:pt idx="2028">
                        <c:v>1.9025680639786626</c:v>
                      </c:pt>
                      <c:pt idx="2029">
                        <c:v>1.9139066989923958</c:v>
                      </c:pt>
                      <c:pt idx="2030">
                        <c:v>1.9202584081048151</c:v>
                      </c:pt>
                      <c:pt idx="2031">
                        <c:v>1.9216066411347059</c:v>
                      </c:pt>
                      <c:pt idx="2032">
                        <c:v>1.917947885090441</c:v>
                      </c:pt>
                      <c:pt idx="2033">
                        <c:v>1.9092916733235155</c:v>
                      </c:pt>
                      <c:pt idx="2034">
                        <c:v>1.8956605606881776</c:v>
                      </c:pt>
                      <c:pt idx="2035">
                        <c:v>1.8770900647719477</c:v>
                      </c:pt>
                      <c:pt idx="2036">
                        <c:v>1.853628573350026</c:v>
                      </c:pt>
                      <c:pt idx="2037">
                        <c:v>1.8253372183047829</c:v>
                      </c:pt>
                      <c:pt idx="2038">
                        <c:v>1.7922897163390248</c:v>
                      </c:pt>
                      <c:pt idx="2039">
                        <c:v>1.7545721768976823</c:v>
                      </c:pt>
                      <c:pt idx="2040">
                        <c:v>1.7122828777988168</c:v>
                      </c:pt>
                      <c:pt idx="2041">
                        <c:v>1.6655320091583601</c:v>
                      </c:pt>
                      <c:pt idx="2042">
                        <c:v>1.6144413862758002</c:v>
                      </c:pt>
                      <c:pt idx="2043">
                        <c:v>1.5591441322290613</c:v>
                      </c:pt>
                      <c:pt idx="2044">
                        <c:v>1.4997843310053476</c:v>
                      </c:pt>
                      <c:pt idx="2045">
                        <c:v>1.4365166520723474</c:v>
                      </c:pt>
                      <c:pt idx="2046">
                        <c:v>1.3695059473671984</c:v>
                      </c:pt>
                      <c:pt idx="2047">
                        <c:v>1.2989268217538648</c:v>
                      </c:pt>
                      <c:pt idx="2048">
                        <c:v>1.2249631780683139</c:v>
                      </c:pt>
                      <c:pt idx="2049">
                        <c:v>1.1478077379361966</c:v>
                      </c:pt>
                      <c:pt idx="2050">
                        <c:v>1.0676615396124858</c:v>
                      </c:pt>
                      <c:pt idx="2051">
                        <c:v>0.98473341415062476</c:v>
                      </c:pt>
                      <c:pt idx="2052">
                        <c:v>0.89923944126707389</c:v>
                      </c:pt>
                      <c:pt idx="2053">
                        <c:v>0.81140238631823358</c:v>
                      </c:pt>
                      <c:pt idx="2054">
                        <c:v>0.72145111985696841</c:v>
                      </c:pt>
                      <c:pt idx="2055">
                        <c:v>0.6296200212815577</c:v>
                      </c:pt>
                      <c:pt idx="2056">
                        <c:v>0.53614836813069688</c:v>
                      </c:pt>
                      <c:pt idx="2057">
                        <c:v>0.44127971261530863</c:v>
                      </c:pt>
                      <c:pt idx="2058">
                        <c:v>0.34526124701266614</c:v>
                      </c:pt>
                      <c:pt idx="2059">
                        <c:v>0.24834315957555447</c:v>
                      </c:pt>
                      <c:pt idx="2060">
                        <c:v>0.15077798263538705</c:v>
                      </c:pt>
                      <c:pt idx="2061">
                        <c:v>5.281993459682599E-2</c:v>
                      </c:pt>
                      <c:pt idx="2062">
                        <c:v>-4.5275742459982185E-2</c:v>
                      </c:pt>
                      <c:pt idx="2063">
                        <c:v>-0.14325344784499974</c:v>
                      </c:pt>
                      <c:pt idx="2064">
                        <c:v>-0.24085788825854162</c:v>
                      </c:pt>
                      <c:pt idx="2065">
                        <c:v>-0.33783474298975757</c:v>
                      </c:pt>
                      <c:pt idx="2066">
                        <c:v>-0.4339313265819148</c:v>
                      </c:pt>
                      <c:pt idx="2067">
                        <c:v>-0.52889724723568765</c:v>
                      </c:pt>
                      <c:pt idx="2068">
                        <c:v>-0.62248505923726705</c:v>
                      </c:pt>
                      <c:pt idx="2069">
                        <c:v>-0.71445090770910669</c:v>
                      </c:pt>
                      <c:pt idx="2070">
                        <c:v>-0.80455516400474536</c:v>
                      </c:pt>
                      <c:pt idx="2071">
                        <c:v>-0.8925630500914683</c:v>
                      </c:pt>
                      <c:pt idx="2072">
                        <c:v>-0.9782452502942105</c:v>
                      </c:pt>
                      <c:pt idx="2073">
                        <c:v>-1.0613785088066121</c:v>
                      </c:pt>
                      <c:pt idx="2074">
                        <c:v>-1.1417462114121069</c:v>
                      </c:pt>
                      <c:pt idx="2075">
                        <c:v>-1.2191389498997074</c:v>
                      </c:pt>
                      <c:pt idx="2076">
                        <c:v>-1.2933550677037224</c:v>
                      </c:pt>
                      <c:pt idx="2077">
                        <c:v>-1.3642011853451965</c:v>
                      </c:pt>
                      <c:pt idx="2078">
                        <c:v>-1.4314927043066554</c:v>
                      </c:pt>
                      <c:pt idx="2079">
                        <c:v>-1.4950542880271047</c:v>
                      </c:pt>
                      <c:pt idx="2080">
                        <c:v>-1.5547203187633047</c:v>
                      </c:pt>
                      <c:pt idx="2081">
                        <c:v>-1.6103353291279145</c:v>
                      </c:pt>
                      <c:pt idx="2082">
                        <c:v>-1.6617544071793744</c:v>
                      </c:pt>
                      <c:pt idx="2083">
                        <c:v>-1.7088435740083356</c:v>
                      </c:pt>
                      <c:pt idx="2084">
                        <c:v>-1.7514801328366265</c:v>
                      </c:pt>
                      <c:pt idx="2085">
                        <c:v>-1.7895529887191357</c:v>
                      </c:pt>
                      <c:pt idx="2086">
                        <c:v>-1.8229629380159296</c:v>
                      </c:pt>
                      <c:pt idx="2087">
                        <c:v>-1.8516229268796991</c:v>
                      </c:pt>
                      <c:pt idx="2088">
                        <c:v>-1.8754582780856215</c:v>
                      </c:pt>
                      <c:pt idx="2089">
                        <c:v>-1.894406885612389</c:v>
                      </c:pt>
                      <c:pt idx="2090">
                        <c:v>-1.9084193764671817</c:v>
                      </c:pt>
                      <c:pt idx="2091">
                        <c:v>-1.9174592393333347</c:v>
                      </c:pt>
                      <c:pt idx="2092">
                        <c:v>-1.921502919705123</c:v>
                      </c:pt>
                      <c:pt idx="2093">
                        <c:v>-1.920539881262054</c:v>
                      </c:pt>
                      <c:pt idx="2094">
                        <c:v>-1.914572633322559</c:v>
                      </c:pt>
                      <c:pt idx="2095">
                        <c:v>-1.9036167243056499</c:v>
                      </c:pt>
                      <c:pt idx="2096">
                        <c:v>-1.8877007012175566</c:v>
                      </c:pt>
                      <c:pt idx="2097">
                        <c:v>-1.8668660352688706</c:v>
                      </c:pt>
                      <c:pt idx="2098">
                        <c:v>-1.8411670138160898</c:v>
                      </c:pt>
                      <c:pt idx="2099">
                        <c:v>-1.8106705989090308</c:v>
                      </c:pt>
                      <c:pt idx="2100">
                        <c:v>-1.7754562528127644</c:v>
                      </c:pt>
                      <c:pt idx="2101">
                        <c:v>-1.7356157309585578</c:v>
                      </c:pt>
                      <c:pt idx="2102">
                        <c:v>-1.6912528428635993</c:v>
                      </c:pt>
                      <c:pt idx="2103">
                        <c:v>-1.6424831816421803</c:v>
                      </c:pt>
                      <c:pt idx="2104">
                        <c:v>-1.5894338228130531</c:v>
                      </c:pt>
                      <c:pt idx="2105">
                        <c:v>-1.5322429931883093</c:v>
                      </c:pt>
                      <c:pt idx="2106">
                        <c:v>-1.4710597107058432</c:v>
                      </c:pt>
                      <c:pt idx="2107">
                        <c:v>-1.4060433961442307</c:v>
                      </c:pt>
                      <c:pt idx="2108">
                        <c:v>-1.3373634577318734</c:v>
                      </c:pt>
                      <c:pt idx="2109">
                        <c:v>-1.2651988497321964</c:v>
                      </c:pt>
                      <c:pt idx="2110">
                        <c:v>-1.1897376061560379</c:v>
                      </c:pt>
                      <c:pt idx="2111">
                        <c:v>-1.1111763508149233</c:v>
                      </c:pt>
                      <c:pt idx="2112">
                        <c:v>-1.0297197849929718</c:v>
                      </c:pt>
                      <c:pt idx="2113">
                        <c:v>-0.94558015407207652</c:v>
                      </c:pt>
                      <c:pt idx="2114">
                        <c:v>-0.858976694499198</c:v>
                      </c:pt>
                      <c:pt idx="2115">
                        <c:v>-0.77013506253861486</c:v>
                      </c:pt>
                      <c:pt idx="2116">
                        <c:v>-0.67928674629553809</c:v>
                      </c:pt>
                      <c:pt idx="2117">
                        <c:v>-0.58666846254502936</c:v>
                      </c:pt>
                      <c:pt idx="2118">
                        <c:v>-0.49252153993621584</c:v>
                      </c:pt>
                      <c:pt idx="2119">
                        <c:v>-0.39709129017992134</c:v>
                      </c:pt>
                      <c:pt idx="2120">
                        <c:v>-0.30062636885827437</c:v>
                      </c:pt>
                      <c:pt idx="2121">
                        <c:v>-0.20337812752096798</c:v>
                      </c:pt>
                      <c:pt idx="2122">
                        <c:v>-0.10559995875695843</c:v>
                      </c:pt>
                      <c:pt idx="2123">
                        <c:v>-7.546635948198396E-3</c:v>
                      </c:pt>
                      <c:pt idx="2124">
                        <c:v>9.0526350574704789E-2</c:v>
                      </c:pt>
                      <c:pt idx="2125">
                        <c:v>0.18836345924490497</c:v>
                      </c:pt>
                      <c:pt idx="2126">
                        <c:v>0.28570976310509866</c:v>
                      </c:pt>
                      <c:pt idx="2127">
                        <c:v>0.38231161405205311</c:v>
                      </c:pt>
                      <c:pt idx="2128">
                        <c:v>0.47791730374846281</c:v>
                      </c:pt>
                      <c:pt idx="2129">
                        <c:v>0.57227771948146455</c:v>
                      </c:pt>
                      <c:pt idx="2130">
                        <c:v>0.66514699325672144</c:v>
                      </c:pt>
                      <c:pt idx="2131">
                        <c:v>0.75628314243894035</c:v>
                      </c:pt>
                      <c:pt idx="2132">
                        <c:v>0.84544870026801644</c:v>
                      </c:pt>
                      <c:pt idx="2133">
                        <c:v>0.93241133460875814</c:v>
                      </c:pt>
                      <c:pt idx="2134">
                        <c:v>1.016944453321831</c:v>
                      </c:pt>
                      <c:pt idx="2135">
                        <c:v>1.0988277946777998</c:v>
                      </c:pt>
                      <c:pt idx="2136">
                        <c:v>1.1778480012774297</c:v>
                      </c:pt>
                      <c:pt idx="2137">
                        <c:v>1.2537991759809721</c:v>
                      </c:pt>
                      <c:pt idx="2138">
                        <c:v>1.3264834183993004</c:v>
                      </c:pt>
                      <c:pt idx="2139">
                        <c:v>1.395711340548538</c:v>
                      </c:pt>
                      <c:pt idx="2140">
                        <c:v>1.4613025603242473</c:v>
                      </c:pt>
                      <c:pt idx="2141">
                        <c:v>1.5230861715098896</c:v>
                      </c:pt>
                      <c:pt idx="2142">
                        <c:v>1.580901189094444</c:v>
                      </c:pt>
                      <c:pt idx="2143">
                        <c:v>1.634596968739416</c:v>
                      </c:pt>
                      <c:pt idx="2144">
                        <c:v>1.6840335993015825</c:v>
                      </c:pt>
                      <c:pt idx="2145">
                        <c:v>1.7290822673891495</c:v>
                      </c:pt>
                      <c:pt idx="2146">
                        <c:v>1.7696255930014215</c:v>
                      </c:pt>
                      <c:pt idx="2147">
                        <c:v>1.8055579353771465</c:v>
                      </c:pt>
                      <c:pt idx="2148">
                        <c:v>1.8367856682549204</c:v>
                      </c:pt>
                      <c:pt idx="2149">
                        <c:v>1.8632274238282684</c:v>
                      </c:pt>
                      <c:pt idx="2150">
                        <c:v>1.8848143047596906</c:v>
                      </c:pt>
                      <c:pt idx="2151">
                        <c:v>1.9014900637014687</c:v>
                      </c:pt>
                      <c:pt idx="2152">
                        <c:v>1.9132112498551617</c:v>
                      </c:pt>
                      <c:pt idx="2153">
                        <c:v>1.9199473221881955</c:v>
                      </c:pt>
                      <c:pt idx="2154">
                        <c:v>1.9216807290123956</c:v>
                      </c:pt>
                      <c:pt idx="2155">
                        <c:v>1.9184069537171056</c:v>
                      </c:pt>
                      <c:pt idx="2156">
                        <c:v>1.9101345265377967</c:v>
                      </c:pt>
                      <c:pt idx="2157">
                        <c:v>1.896885002329471</c:v>
                      </c:pt>
                      <c:pt idx="2158">
                        <c:v>1.8786929044027274</c:v>
                      </c:pt>
                      <c:pt idx="2159">
                        <c:v>1.8556056345689476</c:v>
                      </c:pt>
                      <c:pt idx="2160">
                        <c:v>1.8276833496289004</c:v>
                      </c:pt>
                      <c:pt idx="2161">
                        <c:v>1.794998804626494</c:v>
                      </c:pt>
                      <c:pt idx="2162">
                        <c:v>1.7576371632764487</c:v>
                      </c:pt>
                      <c:pt idx="2163">
                        <c:v>1.7156957760593075</c:v>
                      </c:pt>
                      <c:pt idx="2164">
                        <c:v>1.6692839265626358</c:v>
                      </c:pt>
                      <c:pt idx="2165">
                        <c:v>1.6185225467286968</c:v>
                      </c:pt>
                      <c:pt idx="2166">
                        <c:v>1.5635439017509001</c:v>
                      </c:pt>
                      <c:pt idx="2167">
                        <c:v>1.5044912454404362</c:v>
                      </c:pt>
                      <c:pt idx="2168">
                        <c:v>1.4415184469599283</c:v>
                      </c:pt>
                      <c:pt idx="2169">
                        <c:v>1.3747895898982392</c:v>
                      </c:pt>
                      <c:pt idx="2170">
                        <c:v>1.3044785447296974</c:v>
                      </c:pt>
                      <c:pt idx="2171">
                        <c:v>1.2307685157727366</c:v>
                      </c:pt>
                      <c:pt idx="2172">
                        <c:v>1.1538515638278484</c:v>
                      </c:pt>
                      <c:pt idx="2173">
                        <c:v>1.0739281057387065</c:v>
                      </c:pt>
                      <c:pt idx="2174">
                        <c:v>0.99120639218108408</c:v>
                      </c:pt>
                      <c:pt idx="2175">
                        <c:v>0.90590196503913356</c:v>
                      </c:pt>
                      <c:pt idx="2176">
                        <c:v>0.8182370957836913</c:v>
                      </c:pt>
                      <c:pt idx="2177">
                        <c:v>0.72844020631612072</c:v>
                      </c:pt>
                      <c:pt idx="2178">
                        <c:v>0.63674527378600121</c:v>
                      </c:pt>
                      <c:pt idx="2179">
                        <c:v>0.5433912209340277</c:v>
                      </c:pt>
                      <c:pt idx="2180">
                        <c:v>0.44862129354874991</c:v>
                      </c:pt>
                      <c:pt idx="2181">
                        <c:v>0.35268242665884231</c:v>
                      </c:pt>
                      <c:pt idx="2182">
                        <c:v>0.25582460111260696</c:v>
                      </c:pt>
                      <c:pt idx="2183">
                        <c:v>0.1583001922213188</c:v>
                      </c:pt>
                      <c:pt idx="2184">
                        <c:v>6.0363312163468845E-2</c:v>
                      </c:pt>
                      <c:pt idx="2185">
                        <c:v>-3.7730852136564422E-2</c:v>
                      </c:pt>
                      <c:pt idx="2186">
                        <c:v>-0.13572670393066774</c:v>
                      </c:pt>
                      <c:pt idx="2187">
                        <c:v>-0.23336890263614765</c:v>
                      </c:pt>
                      <c:pt idx="2188">
                        <c:v>-0.33040302915839392</c:v>
                      </c:pt>
                      <c:pt idx="2189">
                        <c:v>-0.42657624881151102</c:v>
                      </c:pt>
                      <c:pt idx="2190">
                        <c:v>-0.52163797011138846</c:v>
                      </c:pt>
                      <c:pt idx="2191">
                        <c:v>-0.61534049772357158</c:v>
                      </c:pt>
                      <c:pt idx="2192">
                        <c:v>-0.70743967786435491</c:v>
                      </c:pt>
                      <c:pt idx="2193">
                        <c:v>-0.7976955344747827</c:v>
                      </c:pt>
                      <c:pt idx="2194">
                        <c:v>-0.88587289450840201</c:v>
                      </c:pt>
                      <c:pt idx="2195">
                        <c:v>-0.97174200070434857</c:v>
                      </c:pt>
                      <c:pt idx="2196">
                        <c:v>-1.0550791102489938</c:v>
                      </c:pt>
                      <c:pt idx="2197">
                        <c:v>-1.1356670777661804</c:v>
                      </c:pt>
                      <c:pt idx="2198">
                        <c:v>-1.2132959211169283</c:v>
                      </c:pt>
                      <c:pt idx="2199">
                        <c:v>-1.2877633685343186</c:v>
                      </c:pt>
                      <c:pt idx="2200">
                        <c:v>-1.3588753856683189</c:v>
                      </c:pt>
                      <c:pt idx="2201">
                        <c:v>-1.4264466811668608</c:v>
                      </c:pt>
                      <c:pt idx="2202">
                        <c:v>-1.4903011894756544</c:v>
                      </c:pt>
                      <c:pt idx="2203">
                        <c:v>-1.5502725295994815</c:v>
                      </c:pt>
                      <c:pt idx="2204">
                        <c:v>-1.6062044386287697</c:v>
                      </c:pt>
                      <c:pt idx="2205">
                        <c:v>-1.6579511789024324</c:v>
                      </c:pt>
                      <c:pt idx="2206">
                        <c:v>-1.7053779177457429</c:v>
                      </c:pt>
                      <c:pt idx="2207">
                        <c:v>-1.7483610787939552</c:v>
                      </c:pt>
                      <c:pt idx="2208">
                        <c:v>-1.7867886639861064</c:v>
                      </c:pt>
                      <c:pt idx="2209">
                        <c:v>-1.8205605453901574</c:v>
                      </c:pt>
                      <c:pt idx="2210">
                        <c:v>-1.8495887260989072</c:v>
                      </c:pt>
                      <c:pt idx="2211">
                        <c:v>-1.8737975695171747</c:v>
                      </c:pt>
                      <c:pt idx="2212">
                        <c:v>-1.8931239964424338</c:v>
                      </c:pt>
                      <c:pt idx="2213">
                        <c:v>-1.9075176494256756</c:v>
                      </c:pt>
                      <c:pt idx="2214">
                        <c:v>-1.9169410239840841</c:v>
                      </c:pt>
                      <c:pt idx="2215">
                        <c:v>-1.9213695663237469</c:v>
                      </c:pt>
                      <c:pt idx="2216">
                        <c:v>-1.9207917373176504</c:v>
                      </c:pt>
                      <c:pt idx="2217">
                        <c:v>-1.9152090425723325</c:v>
                      </c:pt>
                      <c:pt idx="2218">
                        <c:v>-1.9046360285048303</c:v>
                      </c:pt>
                      <c:pt idx="2219">
                        <c:v>-1.8891002444401652</c:v>
                      </c:pt>
                      <c:pt idx="2220">
                        <c:v>-1.8686421708280911</c:v>
                      </c:pt>
                      <c:pt idx="2221">
                        <c:v>-1.8433151137661405</c:v>
                      </c:pt>
                      <c:pt idx="2222">
                        <c:v>-1.813185066103892</c:v>
                      </c:pt>
                      <c:pt idx="2223">
                        <c:v>-1.7783305354901882</c:v>
                      </c:pt>
                      <c:pt idx="2224">
                        <c:v>-1.7388423398116386</c:v>
                      </c:pt>
                      <c:pt idx="2225">
                        <c:v>-1.6948233705550089</c:v>
                      </c:pt>
                      <c:pt idx="2226">
                        <c:v>-1.6463883247105189</c:v>
                      </c:pt>
                      <c:pt idx="2227">
                        <c:v>-1.5936634059142967</c:v>
                      </c:pt>
                      <c:pt idx="2228">
                        <c:v>-1.5367859956088932</c:v>
                      </c:pt>
                      <c:pt idx="2229">
                        <c:v>-1.4759042950785197</c:v>
                      </c:pt>
                      <c:pt idx="2230">
                        <c:v>-1.4111769392919138</c:v>
                      </c:pt>
                      <c:pt idx="2231">
                        <c:v>-1.3427725835587059</c:v>
                      </c:pt>
                      <c:pt idx="2232">
                        <c:v>-1.2708694640770157</c:v>
                      </c:pt>
                      <c:pt idx="2233">
                        <c:v>-1.1956549335160884</c:v>
                      </c:pt>
                      <c:pt idx="2234">
                        <c:v>-1.1173249728455488</c:v>
                      </c:pt>
                      <c:pt idx="2235">
                        <c:v>-1.0360836806821663</c:v>
                      </c:pt>
                      <c:pt idx="2236">
                        <c:v>-0.95214274148482481</c:v>
                      </c:pt>
                      <c:pt idx="2237">
                        <c:v>-0.8657208739842841</c:v>
                      </c:pt>
                      <c:pt idx="2238">
                        <c:v>-0.77704326128354773</c:v>
                      </c:pt>
                      <c:pt idx="2239">
                        <c:v>-0.6863409641151299</c:v>
                      </c:pt>
                      <c:pt idx="2240">
                        <c:v>-0.59385031878278149</c:v>
                      </c:pt>
                      <c:pt idx="2241">
                        <c:v>-0.49981232135751219</c:v>
                      </c:pt>
                      <c:pt idx="2242">
                        <c:v>-0.40447199973204317</c:v>
                      </c:pt>
                      <c:pt idx="2243">
                        <c:v>-0.30807777516920359</c:v>
                      </c:pt>
                      <c:pt idx="2244">
                        <c:v>-0.21088081500936778</c:v>
                      </c:pt>
                      <c:pt idx="2245">
                        <c:v>-0.11313437822198157</c:v>
                      </c:pt>
                      <c:pt idx="2246">
                        <c:v>-1.5093155507238861E-2</c:v>
                      </c:pt>
                      <c:pt idx="2247">
                        <c:v>8.2987394332523473E-2</c:v>
                      </c:pt>
                      <c:pt idx="2248">
                        <c:v>0.18085171002338982</c:v>
                      </c:pt>
                      <c:pt idx="2249">
                        <c:v>0.27824479371661504</c:v>
                      </c:pt>
                      <c:pt idx="2250">
                        <c:v>0.37491287541808987</c:v>
                      </c:pt>
                      <c:pt idx="2251">
                        <c:v>0.47060407421819872</c:v>
                      </c:pt>
                      <c:pt idx="2252">
                        <c:v>0.5650690545990823</c:v>
                      </c:pt>
                      <c:pt idx="2253">
                        <c:v>0.6580616761100716</c:v>
                      </c:pt>
                      <c:pt idx="2254">
                        <c:v>0.74933963471767495</c:v>
                      </c:pt>
                      <c:pt idx="2255">
                        <c:v>0.83866509415945134</c:v>
                      </c:pt>
                      <c:pt idx="2256">
                        <c:v>0.92580530565643482</c:v>
                      </c:pt>
                      <c:pt idx="2257">
                        <c:v>1.0105332143693173</c:v>
                      </c:pt>
                      <c:pt idx="2258">
                        <c:v>1.0926280510189488</c:v>
                      </c:pt>
                      <c:pt idx="2259">
                        <c:v>1.1718759071282245</c:v>
                      </c:pt>
                      <c:pt idx="2260">
                        <c:v>1.248070292387754</c:v>
                      </c:pt>
                      <c:pt idx="2261">
                        <c:v>1.3210126726927247</c:v>
                      </c:pt>
                      <c:pt idx="2262">
                        <c:v>1.3905129874482318</c:v>
                      </c:pt>
                      <c:pt idx="2263">
                        <c:v>1.4563901447965566</c:v>
                      </c:pt>
                      <c:pt idx="2264">
                        <c:v>1.5184724934745333</c:v>
                      </c:pt>
                      <c:pt idx="2265">
                        <c:v>1.5765982700729384</c:v>
                      </c:pt>
                      <c:pt idx="2266">
                        <c:v>1.6306160205313824</c:v>
                      </c:pt>
                      <c:pt idx="2267">
                        <c:v>1.6803849947708611</c:v>
                      </c:pt>
                      <c:pt idx="2268">
                        <c:v>1.7257755134362198</c:v>
                      </c:pt>
                      <c:pt idx="2269">
                        <c:v>1.7666693057917844</c:v>
                      </c:pt>
                      <c:pt idx="2270">
                        <c:v>1.8029598178909574</c:v>
                      </c:pt>
                      <c:pt idx="2271">
                        <c:v>1.8345524902157961</c:v>
                      </c:pt>
                      <c:pt idx="2272">
                        <c:v>1.8613650040639333</c:v>
                      </c:pt>
                      <c:pt idx="2273">
                        <c:v>1.8833274960403601</c:v>
                      </c:pt>
                      <c:pt idx="2274">
                        <c:v>1.9003827400952267</c:v>
                      </c:pt>
                      <c:pt idx="2275">
                        <c:v>1.9124862966336844</c:v>
                      </c:pt>
                      <c:pt idx="2276">
                        <c:v>1.9196066283087707</c:v>
                      </c:pt>
                      <c:pt idx="2277">
                        <c:v>1.9217251821960013</c:v>
                      </c:pt>
                      <c:pt idx="2278">
                        <c:v>1.9188364381353511</c:v>
                      </c:pt>
                      <c:pt idx="2279">
                        <c:v>1.9109479231147288</c:v>
                      </c:pt>
                      <c:pt idx="2280">
                        <c:v>1.8980801916574555</c:v>
                      </c:pt>
                      <c:pt idx="2281">
                        <c:v>1.8802667722648403</c:v>
                      </c:pt>
                      <c:pt idx="2282">
                        <c:v>1.8575540800535018</c:v>
                      </c:pt>
                      <c:pt idx="2283">
                        <c:v>1.830001295814788</c:v>
                      </c:pt>
                      <c:pt idx="2284">
                        <c:v>1.7976802118118669</c:v>
                      </c:pt>
                      <c:pt idx="2285">
                        <c:v>1.7606750447158142</c:v>
                      </c:pt>
                      <c:pt idx="2286">
                        <c:v>1.7190822161684929</c:v>
                      </c:pt>
                      <c:pt idx="2287">
                        <c:v>1.6730101015437664</c:v>
                      </c:pt>
                      <c:pt idx="2288">
                        <c:v>1.6225787475616475</c:v>
                      </c:pt>
                      <c:pt idx="2289">
                        <c:v>1.5679195594916331</c:v>
                      </c:pt>
                      <c:pt idx="2290">
                        <c:v>1.5091749587593504</c:v>
                      </c:pt>
                      <c:pt idx="2291">
                        <c:v>1.4464980118497703</c:v>
                      </c:pt>
                      <c:pt idx="2292">
                        <c:v>1.3800520314730815</c:v>
                      </c:pt>
                      <c:pt idx="2293">
                        <c:v>1.3100101510326465</c:v>
                      </c:pt>
                      <c:pt idx="2294">
                        <c:v>1.2365548735041478</c:v>
                      </c:pt>
                      <c:pt idx="2295">
                        <c:v>1.1598775959009315</c:v>
                      </c:pt>
                      <c:pt idx="2296">
                        <c:v>1.0801781105650636</c:v>
                      </c:pt>
                      <c:pt idx="2297">
                        <c:v>0.99766408458286016</c:v>
                      </c:pt>
                      <c:pt idx="2298">
                        <c:v>0.91255051868216108</c:v>
                      </c:pt>
                      <c:pt idx="2299">
                        <c:v>0.82505918702092051</c:v>
                      </c:pt>
                      <c:pt idx="2300">
                        <c:v>0.73541805932618953</c:v>
                      </c:pt>
                      <c:pt idx="2301">
                        <c:v>0.64386070689057673</c:v>
                      </c:pt>
                      <c:pt idx="2302">
                        <c:v>0.55062569397252159</c:v>
                      </c:pt>
                      <c:pt idx="2303">
                        <c:v>0.45595595618689799</c:v>
                      </c:pt>
                      <c:pt idx="2304">
                        <c:v>0.36009816750576223</c:v>
                      </c:pt>
                      <c:pt idx="2305">
                        <c:v>0.26330209751781181</c:v>
                      </c:pt>
                      <c:pt idx="2306">
                        <c:v>0.16581996062245904</c:v>
                      </c:pt>
                      <c:pt idx="2307">
                        <c:v>6.790575885324672E-2</c:v>
                      </c:pt>
                      <c:pt idx="2308">
                        <c:v>-3.0185379956758518E-2</c:v>
                      </c:pt>
                      <c:pt idx="2309">
                        <c:v>-0.12819786694263127</c:v>
                      </c:pt>
                      <c:pt idx="2310">
                        <c:v>-0.22587631817666404</c:v>
                      </c:pt>
                      <c:pt idx="2311">
                        <c:v>-0.32296622010353709</c:v>
                      </c:pt>
                      <c:pt idx="2312">
                        <c:v>-0.41921459270762174</c:v>
                      </c:pt>
                      <c:pt idx="2313">
                        <c:v>-0.51437064868436955</c:v>
                      </c:pt>
                      <c:pt idx="2314">
                        <c:v>-0.60818644689813384</c:v>
                      </c:pt>
                      <c:pt idx="2315">
                        <c:v>-0.70041753842459686</c:v>
                      </c:pt>
                      <c:pt idx="2316">
                        <c:v>-0.7908236034929278</c:v>
                      </c:pt>
                      <c:pt idx="2317">
                        <c:v>-0.87916907766942076</c:v>
                      </c:pt>
                      <c:pt idx="2318">
                        <c:v>-0.96522376565070478</c:v>
                      </c:pt>
                      <c:pt idx="2319">
                        <c:v>-1.0487634410662721</c:v>
                      </c:pt>
                      <c:pt idx="2320">
                        <c:v>-1.1295704307290884</c:v>
                      </c:pt>
                      <c:pt idx="2321">
                        <c:v>-1.2074341818100782</c:v>
                      </c:pt>
                      <c:pt idx="2322">
                        <c:v>-1.2821518104606655</c:v>
                      </c:pt>
                      <c:pt idx="2323">
                        <c:v>-1.3535286304519976</c:v>
                      </c:pt>
                      <c:pt idx="2324">
                        <c:v>-1.4213786604546184</c:v>
                      </c:pt>
                      <c:pt idx="2325">
                        <c:v>-1.4855251086362813</c:v>
                      </c:pt>
                      <c:pt idx="2326">
                        <c:v>-1.5458008333154649</c:v>
                      </c:pt>
                      <c:pt idx="2327">
                        <c:v>-1.6020487784702024</c:v>
                      </c:pt>
                      <c:pt idx="2328">
                        <c:v>-1.6541223829673057</c:v>
                      </c:pt>
                      <c:pt idx="2329">
                        <c:v>-1.701885962445971</c:v>
                      </c:pt>
                      <c:pt idx="2330">
                        <c:v>-1.7452150628606251</c:v>
                      </c:pt>
                      <c:pt idx="2331">
                        <c:v>-1.7839967847615266</c:v>
                      </c:pt>
                      <c:pt idx="2332">
                        <c:v>-1.8181300774686071</c:v>
                      </c:pt>
                      <c:pt idx="2333">
                        <c:v>-1.847526002371906</c:v>
                      </c:pt>
                      <c:pt idx="2334">
                        <c:v>-1.8721079646722047</c:v>
                      </c:pt>
                      <c:pt idx="2335">
                        <c:v>-1.8918119129585462</c:v>
                      </c:pt>
                      <c:pt idx="2336">
                        <c:v>-1.9065865061022869</c:v>
                      </c:pt>
                      <c:pt idx="2337">
                        <c:v>-1.9163932470328593</c:v>
                      </c:pt>
                      <c:pt idx="2338">
                        <c:v>-1.9212065830468026</c:v>
                      </c:pt>
                      <c:pt idx="2339">
                        <c:v>-1.9210139723885171</c:v>
                      </c:pt>
                      <c:pt idx="2340">
                        <c:v>-1.9158159169294307</c:v>
                      </c:pt>
                      <c:pt idx="2341">
                        <c:v>-1.9056259608602868</c:v>
                      </c:pt>
                      <c:pt idx="2342">
                        <c:v>-1.8904706554000714</c:v>
                      </c:pt>
                      <c:pt idx="2343">
                        <c:v>-1.8703894896134008</c:v>
                      </c:pt>
                      <c:pt idx="2344">
                        <c:v>-1.8454347875168453</c:v>
                      </c:pt>
                      <c:pt idx="2345">
                        <c:v>-1.8156715717419893</c:v>
                      </c:pt>
                      <c:pt idx="2346">
                        <c:v>-1.7811773941108664</c:v>
                      </c:pt>
                      <c:pt idx="2347">
                        <c:v>-1.7420421335648029</c:v>
                      </c:pt>
                      <c:pt idx="2348">
                        <c:v>-1.6983677619734261</c:v>
                      </c:pt>
                      <c:pt idx="2349">
                        <c:v>-1.6502680784341879</c:v>
                      </c:pt>
                      <c:pt idx="2350">
                        <c:v>-1.597868412754357</c:v>
                      </c:pt>
                      <c:pt idx="2351">
                        <c:v>-1.5413052988883218</c:v>
                      </c:pt>
                      <c:pt idx="2352">
                        <c:v>-1.4807261191811949</c:v>
                      </c:pt>
                      <c:pt idx="2353">
                        <c:v>-1.4162887203454211</c:v>
                      </c:pt>
                      <c:pt idx="2354">
                        <c:v>-1.3481610021712622</c:v>
                      </c:pt>
                      <c:pt idx="2355">
                        <c:v>-1.2765204800425112</c:v>
                      </c:pt>
                      <c:pt idx="2356">
                        <c:v>-1.2015538223979192</c:v>
                      </c:pt>
                      <c:pt idx="2357">
                        <c:v>-1.1234563643429574</c:v>
                      </c:pt>
                      <c:pt idx="2358">
                        <c:v>-1.0424315986792334</c:v>
                      </c:pt>
                      <c:pt idx="2359">
                        <c:v>-0.95869064567861417</c:v>
                      </c:pt>
                      <c:pt idx="2360">
                        <c:v>-0.87245170298249219</c:v>
                      </c:pt>
                      <c:pt idx="2361">
                        <c:v>-0.78393947706018929</c:v>
                      </c:pt>
                      <c:pt idx="2362">
                        <c:v>-0.69338459770803251</c:v>
                      </c:pt>
                      <c:pt idx="2363">
                        <c:v>-0.60102301711393491</c:v>
                      </c:pt>
                      <c:pt idx="2364">
                        <c:v>-0.50709539505459233</c:v>
                      </c:pt>
                      <c:pt idx="2365">
                        <c:v>-0.41184647182557127</c:v>
                      </c:pt>
                      <c:pt idx="2366">
                        <c:v>-0.31552443053967377</c:v>
                      </c:pt>
                      <c:pt idx="2367">
                        <c:v>-0.21838025045475418</c:v>
                      </c:pt>
                      <c:pt idx="2368">
                        <c:v>-0.12066705301491075</c:v>
                      </c:pt>
                      <c:pt idx="2369">
                        <c:v>-2.263944231117751E-2</c:v>
                      </c:pt>
                      <c:pt idx="2370">
                        <c:v>7.544715832214266E-2</c:v>
                      </c:pt>
                      <c:pt idx="2371">
                        <c:v>0.17333717184472655</c:v>
                      </c:pt>
                      <c:pt idx="2372">
                        <c:v>0.27077553344912458</c:v>
                      </c:pt>
                      <c:pt idx="2373">
                        <c:v>0.36750835516387675</c:v>
                      </c:pt>
                      <c:pt idx="2374">
                        <c:v>0.46328358739094272</c:v>
                      </c:pt>
                      <c:pt idx="2375">
                        <c:v>0.55785167565285143</c:v>
                      </c:pt>
                      <c:pt idx="2376">
                        <c:v>0.65096621083823458</c:v>
                      </c:pt>
                      <c:pt idx="2377">
                        <c:v>0.74238457125228619</c:v>
                      </c:pt>
                      <c:pt idx="2378">
                        <c:v>0.83186855479770072</c:v>
                      </c:pt>
                      <c:pt idx="2379">
                        <c:v>0.9191849996409458</c:v>
                      </c:pt>
                      <c:pt idx="2380">
                        <c:v>1.0041063917445665</c:v>
                      </c:pt>
                      <c:pt idx="2381">
                        <c:v>1.0864114576838779</c:v>
                      </c:pt>
                      <c:pt idx="2382">
                        <c:v>1.165885741202781</c:v>
                      </c:pt>
                      <c:pt idx="2383">
                        <c:v>1.242322162006726</c:v>
                      </c:pt>
                      <c:pt idx="2384">
                        <c:v>1.315521555336558</c:v>
                      </c:pt>
                      <c:pt idx="2385">
                        <c:v>1.3852931909175619</c:v>
                      </c:pt>
                      <c:pt idx="2386">
                        <c:v>1.4514552699311492</c:v>
                      </c:pt>
                      <c:pt idx="2387">
                        <c:v>1.5138353987148958</c:v>
                      </c:pt>
                      <c:pt idx="2388">
                        <c:v>1.572271037955802</c:v>
                      </c:pt>
                      <c:pt idx="2389">
                        <c:v>1.6266099262070779</c:v>
                      </c:pt>
                      <c:pt idx="2390">
                        <c:v>1.6767104766247758</c:v>
                      </c:pt>
                      <c:pt idx="2391">
                        <c:v>1.7224421458899419</c:v>
                      </c:pt>
                      <c:pt idx="2392">
                        <c:v>1.7636857743560008</c:v>
                      </c:pt>
                      <c:pt idx="2393">
                        <c:v>1.8003338965339988</c:v>
                      </c:pt>
                      <c:pt idx="2394">
                        <c:v>1.8322910211077972</c:v>
                      </c:pt>
                      <c:pt idx="2395">
                        <c:v>1.8594738797486281</c:v>
                      </c:pt>
                      <c:pt idx="2396">
                        <c:v>1.8818116440812276</c:v>
                      </c:pt>
                      <c:pt idx="2397">
                        <c:v>1.8992461102362412</c:v>
                      </c:pt>
                      <c:pt idx="2398">
                        <c:v>1.9117318505076502</c:v>
                      </c:pt>
                      <c:pt idx="2399">
                        <c:v>1.919236331720461</c:v>
                      </c:pt>
                      <c:pt idx="2400">
                        <c:v>1.9217400000000002</c:v>
                      </c:pt>
                      <c:pt idx="2401">
                        <c:v>1.919236331721998</c:v>
                      </c:pt>
                      <c:pt idx="2402">
                        <c:v>1.9117318505107155</c:v>
                      </c:pt>
                      <c:pt idx="2403">
                        <c:v>1.8992461102408291</c:v>
                      </c:pt>
                      <c:pt idx="2404">
                        <c:v>1.8818116440873369</c:v>
                      </c:pt>
                      <c:pt idx="2405">
                        <c:v>1.8594738797562209</c:v>
                      </c:pt>
                      <c:pt idx="2406">
                        <c:v>1.8322910211168735</c:v>
                      </c:pt>
                      <c:pt idx="2407">
                        <c:v>1.8003338965445184</c:v>
                      </c:pt>
                      <c:pt idx="2408">
                        <c:v>1.7636857743679442</c:v>
                      </c:pt>
                      <c:pt idx="2409">
                        <c:v>1.7224421459033019</c:v>
                      </c:pt>
                      <c:pt idx="2410">
                        <c:v>1.67671047663947</c:v>
                      </c:pt>
                      <c:pt idx="2411">
                        <c:v>1.6266099262231208</c:v>
                      </c:pt>
                      <c:pt idx="2412">
                        <c:v>1.5722710379730938</c:v>
                      </c:pt>
                      <c:pt idx="2413">
                        <c:v>1.5138353987334208</c:v>
                      </c:pt>
                      <c:pt idx="2414">
                        <c:v>1.4514552699508942</c:v>
                      </c:pt>
                      <c:pt idx="2415">
                        <c:v>1.3852931909384048</c:v>
                      </c:pt>
                      <c:pt idx="2416">
                        <c:v>1.31552155535852</c:v>
                      </c:pt>
                      <c:pt idx="2417">
                        <c:v>1.2423221620296701</c:v>
                      </c:pt>
                      <c:pt idx="2418">
                        <c:v>1.165885741226687</c:v>
                      </c:pt>
                      <c:pt idx="2419">
                        <c:v>1.0864114577087287</c:v>
                      </c:pt>
                      <c:pt idx="2420">
                        <c:v>1.0041063917702309</c:v>
                      </c:pt>
                      <c:pt idx="2421">
                        <c:v>0.91918499966737921</c:v>
                      </c:pt>
                      <c:pt idx="2422">
                        <c:v>0.83186855482480992</c:v>
                      </c:pt>
                      <c:pt idx="2423">
                        <c:v>0.74238457128002411</c:v>
                      </c:pt>
                      <c:pt idx="2424">
                        <c:v>0.6509662108665808</c:v>
                      </c:pt>
                      <c:pt idx="2425">
                        <c:v>0.55785167568162908</c:v>
                      </c:pt>
                      <c:pt idx="2426">
                        <c:v>0.46328358742018133</c:v>
                      </c:pt>
                      <c:pt idx="2427">
                        <c:v>0.36750835519339425</c:v>
                      </c:pt>
                      <c:pt idx="2428">
                        <c:v>0.27077553347889716</c:v>
                      </c:pt>
                      <c:pt idx="2429">
                        <c:v>0.17333717187473094</c:v>
                      </c:pt>
                      <c:pt idx="2430">
                        <c:v>7.5447158352192026E-2</c:v>
                      </c:pt>
                      <c:pt idx="2431">
                        <c:v>-2.2639442281079745E-2</c:v>
                      </c:pt>
                      <c:pt idx="2432">
                        <c:v>-0.12066705298489756</c:v>
                      </c:pt>
                      <c:pt idx="2433">
                        <c:v>-0.21838025042487641</c:v>
                      </c:pt>
                      <c:pt idx="2434">
                        <c:v>-0.31552443051006324</c:v>
                      </c:pt>
                      <c:pt idx="2435">
                        <c:v>-0.41184647179617073</c:v>
                      </c:pt>
                      <c:pt idx="2436">
                        <c:v>-0.50709539502555923</c:v>
                      </c:pt>
                      <c:pt idx="2437">
                        <c:v>-0.60102301708537109</c:v>
                      </c:pt>
                      <c:pt idx="2438">
                        <c:v>-0.69338459767998573</c:v>
                      </c:pt>
                      <c:pt idx="2439">
                        <c:v>-0.7839394770327327</c:v>
                      </c:pt>
                      <c:pt idx="2440">
                        <c:v>-0.87245170295569752</c:v>
                      </c:pt>
                      <c:pt idx="2441">
                        <c:v>-0.95869064565252726</c:v>
                      </c:pt>
                      <c:pt idx="2442">
                        <c:v>-1.0424315986539698</c:v>
                      </c:pt>
                      <c:pt idx="2443">
                        <c:v>-1.1234563643185589</c:v>
                      </c:pt>
                      <c:pt idx="2444">
                        <c:v>-1.20155382237445</c:v>
                      </c:pt>
                      <c:pt idx="2445">
                        <c:v>-1.2765204800200316</c:v>
                      </c:pt>
                      <c:pt idx="2446">
                        <c:v>-1.3481610021498118</c:v>
                      </c:pt>
                      <c:pt idx="2447">
                        <c:v>-1.4162887203250947</c:v>
                      </c:pt>
                      <c:pt idx="2448">
                        <c:v>-1.480726119162026</c:v>
                      </c:pt>
                      <c:pt idx="2449">
                        <c:v>-1.5413052988703602</c:v>
                      </c:pt>
                      <c:pt idx="2450">
                        <c:v>-1.5978684127376344</c:v>
                      </c:pt>
                      <c:pt idx="2451">
                        <c:v>-1.650268078418764</c:v>
                      </c:pt>
                      <c:pt idx="2452">
                        <c:v>-1.6983677619593542</c:v>
                      </c:pt>
                      <c:pt idx="2453">
                        <c:v>-1.7420421335521055</c:v>
                      </c:pt>
                      <c:pt idx="2454">
                        <c:v>-1.7811773940995768</c:v>
                      </c:pt>
                      <c:pt idx="2455">
                        <c:v>-1.8156715717321366</c:v>
                      </c:pt>
                      <c:pt idx="2456">
                        <c:v>-1.8454347875084403</c:v>
                      </c:pt>
                      <c:pt idx="2457">
                        <c:v>-1.8703894896064956</c:v>
                      </c:pt>
                      <c:pt idx="2458">
                        <c:v>-1.8904706553946689</c:v>
                      </c:pt>
                      <c:pt idx="2459">
                        <c:v>-1.9056259608564006</c:v>
                      </c:pt>
                      <c:pt idx="2460">
                        <c:v>-1.9158159169270712</c:v>
                      </c:pt>
                      <c:pt idx="2461">
                        <c:v>-1.9210139723876898</c:v>
                      </c:pt>
                      <c:pt idx="2462">
                        <c:v>-1.9212065830475111</c:v>
                      </c:pt>
                      <c:pt idx="2463">
                        <c:v>-1.9163932470351031</c:v>
                      </c:pt>
                      <c:pt idx="2464">
                        <c:v>-1.9065865061060556</c:v>
                      </c:pt>
                      <c:pt idx="2465">
                        <c:v>-1.8918119129638378</c:v>
                      </c:pt>
                      <c:pt idx="2466">
                        <c:v>-1.8721079646790013</c:v>
                      </c:pt>
                      <c:pt idx="2467">
                        <c:v>-1.8475260023801827</c:v>
                      </c:pt>
                      <c:pt idx="2468">
                        <c:v>-1.8181300774783484</c:v>
                      </c:pt>
                      <c:pt idx="2469">
                        <c:v>-1.7839967847727067</c:v>
                      </c:pt>
                      <c:pt idx="2470">
                        <c:v>-1.7452150628732153</c:v>
                      </c:pt>
                      <c:pt idx="2471">
                        <c:v>-1.7018859624599636</c:v>
                      </c:pt>
                      <c:pt idx="2472">
                        <c:v>-1.6541223829826139</c:v>
                      </c:pt>
                      <c:pt idx="2473">
                        <c:v>-1.6020487784868118</c:v>
                      </c:pt>
                      <c:pt idx="2474">
                        <c:v>-1.5458008333333479</c:v>
                      </c:pt>
                      <c:pt idx="2475">
                        <c:v>-1.4855251086553591</c:v>
                      </c:pt>
                      <c:pt idx="2476">
                        <c:v>-1.4213786604748757</c:v>
                      </c:pt>
                      <c:pt idx="2477">
                        <c:v>-1.3535286304733452</c:v>
                      </c:pt>
                      <c:pt idx="2478">
                        <c:v>-1.2821518104830867</c:v>
                      </c:pt>
                      <c:pt idx="2479">
                        <c:v>-1.207434181833474</c:v>
                      </c:pt>
                      <c:pt idx="2480">
                        <c:v>-1.1295704307534176</c:v>
                      </c:pt>
                      <c:pt idx="2481">
                        <c:v>-1.048763441091517</c:v>
                      </c:pt>
                      <c:pt idx="2482">
                        <c:v>-0.96522376567670876</c:v>
                      </c:pt>
                      <c:pt idx="2483">
                        <c:v>-0.87916907769621033</c:v>
                      </c:pt>
                      <c:pt idx="2484">
                        <c:v>-0.79082360352033609</c:v>
                      </c:pt>
                      <c:pt idx="2485">
                        <c:v>-0.7004175384526008</c:v>
                      </c:pt>
                      <c:pt idx="2486">
                        <c:v>-0.60818644692671253</c:v>
                      </c:pt>
                      <c:pt idx="2487">
                        <c:v>-0.5143706487133447</c:v>
                      </c:pt>
                      <c:pt idx="2488">
                        <c:v>-0.41921459273699668</c:v>
                      </c:pt>
                      <c:pt idx="2489">
                        <c:v>-0.3229662201332088</c:v>
                      </c:pt>
                      <c:pt idx="2490">
                        <c:v>-0.22587631820652812</c:v>
                      </c:pt>
                      <c:pt idx="2491">
                        <c:v>-0.12819786697269131</c:v>
                      </c:pt>
                      <c:pt idx="2492">
                        <c:v>-3.0185379986827354E-2</c:v>
                      </c:pt>
                      <c:pt idx="2493">
                        <c:v>6.7905758823165671E-2</c:v>
                      </c:pt>
                      <c:pt idx="2494">
                        <c:v>0.16581996059249865</c:v>
                      </c:pt>
                      <c:pt idx="2495">
                        <c:v>0.26330209748802286</c:v>
                      </c:pt>
                      <c:pt idx="2496">
                        <c:v>0.36009816747616874</c:v>
                      </c:pt>
                      <c:pt idx="2497">
                        <c:v>0.45595595615768414</c:v>
                      </c:pt>
                      <c:pt idx="2498">
                        <c:v>0.55062569394365757</c:v>
                      </c:pt>
                      <c:pt idx="2499">
                        <c:v>0.64386070686224239</c:v>
                      </c:pt>
                      <c:pt idx="2500">
                        <c:v>0.7354180592984062</c:v>
                      </c:pt>
                      <c:pt idx="2501">
                        <c:v>0.82505918699371117</c:v>
                      </c:pt>
                      <c:pt idx="2502">
                        <c:v>0.91255051865571946</c:v>
                      </c:pt>
                      <c:pt idx="2503">
                        <c:v>0.9976640845571344</c:v>
                      </c:pt>
                      <c:pt idx="2504">
                        <c:v>1.0801781105401684</c:v>
                      </c:pt>
                      <c:pt idx="2505">
                        <c:v>1.1598775958769543</c:v>
                      </c:pt>
                      <c:pt idx="2506">
                        <c:v>1.2365548734811067</c:v>
                      </c:pt>
                      <c:pt idx="2507">
                        <c:v>1.3100101510106439</c:v>
                      </c:pt>
                      <c:pt idx="2508">
                        <c:v>1.3800520314521159</c:v>
                      </c:pt>
                      <c:pt idx="2509">
                        <c:v>1.4464980118299537</c:v>
                      </c:pt>
                      <c:pt idx="2510">
                        <c:v>1.5091749587407328</c:v>
                      </c:pt>
                      <c:pt idx="2511">
                        <c:v>1.5679195594742132</c:v>
                      </c:pt>
                      <c:pt idx="2512">
                        <c:v>1.622578747545534</c:v>
                      </c:pt>
                      <c:pt idx="2513">
                        <c:v>1.673010101528956</c:v>
                      </c:pt>
                      <c:pt idx="2514">
                        <c:v>1.7190822161550632</c:v>
                      </c:pt>
                      <c:pt idx="2515">
                        <c:v>1.7606750447037516</c:v>
                      </c:pt>
                      <c:pt idx="2516">
                        <c:v>1.7976802118012274</c:v>
                      </c:pt>
                      <c:pt idx="2517">
                        <c:v>1.8300012958056073</c:v>
                      </c:pt>
                      <c:pt idx="2518">
                        <c:v>1.8575540800457804</c:v>
                      </c:pt>
                      <c:pt idx="2519">
                        <c:v>1.8802667722586266</c:v>
                      </c:pt>
                      <c:pt idx="2520">
                        <c:v>1.898080191652751</c:v>
                      </c:pt>
                      <c:pt idx="2521">
                        <c:v>1.9109479231115432</c:v>
                      </c:pt>
                      <c:pt idx="2522">
                        <c:v>1.9188364381336986</c:v>
                      </c:pt>
                      <c:pt idx="2523">
                        <c:v>1.9217251821958832</c:v>
                      </c:pt>
                      <c:pt idx="2524">
                        <c:v>1.9196066283101889</c:v>
                      </c:pt>
                      <c:pt idx="2525">
                        <c:v>1.9124862966366349</c:v>
                      </c:pt>
                      <c:pt idx="2526">
                        <c:v>1.9003827400997098</c:v>
                      </c:pt>
                      <c:pt idx="2527">
                        <c:v>1.8833274960463375</c:v>
                      </c:pt>
                      <c:pt idx="2528">
                        <c:v>1.8613650040714256</c:v>
                      </c:pt>
                      <c:pt idx="2529">
                        <c:v>1.8345524902247514</c:v>
                      </c:pt>
                      <c:pt idx="2530">
                        <c:v>1.8029598179013659</c:v>
                      </c:pt>
                      <c:pt idx="2531">
                        <c:v>1.7666693058036298</c:v>
                      </c:pt>
                      <c:pt idx="2532">
                        <c:v>1.7257755134494379</c:v>
                      </c:pt>
                      <c:pt idx="2533">
                        <c:v>1.6803849947854652</c:v>
                      </c:pt>
                      <c:pt idx="2534">
                        <c:v>1.6306160205472817</c:v>
                      </c:pt>
                      <c:pt idx="2535">
                        <c:v>1.5765982700901493</c:v>
                      </c:pt>
                      <c:pt idx="2536">
                        <c:v>1.5184724934929983</c:v>
                      </c:pt>
                      <c:pt idx="2537">
                        <c:v>1.4563901448161947</c:v>
                      </c:pt>
                      <c:pt idx="2538">
                        <c:v>1.390512987469027</c:v>
                      </c:pt>
                      <c:pt idx="2539">
                        <c:v>1.3210126727145655</c:v>
                      </c:pt>
                      <c:pt idx="2540">
                        <c:v>1.2480702924106217</c:v>
                      </c:pt>
                      <c:pt idx="2541">
                        <c:v>1.1718759071520588</c:v>
                      </c:pt>
                      <c:pt idx="2542">
                        <c:v>1.0926280510436652</c:v>
                      </c:pt>
                      <c:pt idx="2543">
                        <c:v>1.0105332143949197</c:v>
                      </c:pt>
                      <c:pt idx="2544">
                        <c:v>0.92580530568276354</c:v>
                      </c:pt>
                      <c:pt idx="2545">
                        <c:v>0.83866509418650892</c:v>
                      </c:pt>
                      <c:pt idx="2546">
                        <c:v>0.74933963474539222</c:v>
                      </c:pt>
                      <c:pt idx="2547">
                        <c:v>0.65806167613832611</c:v>
                      </c:pt>
                      <c:pt idx="2548">
                        <c:v>0.56506905462787771</c:v>
                      </c:pt>
                      <c:pt idx="2549">
                        <c:v>0.47060407424735562</c:v>
                      </c:pt>
                      <c:pt idx="2550">
                        <c:v>0.37491287544758461</c:v>
                      </c:pt>
                      <c:pt idx="2551">
                        <c:v>0.27824479374637079</c:v>
                      </c:pt>
                      <c:pt idx="2552">
                        <c:v>0.1808517100533289</c:v>
                      </c:pt>
                      <c:pt idx="2553">
                        <c:v>8.2987394362595238E-2</c:v>
                      </c:pt>
                      <c:pt idx="2554">
                        <c:v>-1.5093155477139937E-2</c:v>
                      </c:pt>
                      <c:pt idx="2555">
                        <c:v>-0.11313437819193392</c:v>
                      </c:pt>
                      <c:pt idx="2556">
                        <c:v>-0.21088081497947683</c:v>
                      </c:pt>
                      <c:pt idx="2557">
                        <c:v>-0.30807777513951995</c:v>
                      </c:pt>
                      <c:pt idx="2558">
                        <c:v>-0.40447199970259079</c:v>
                      </c:pt>
                      <c:pt idx="2559">
                        <c:v>-0.49981232132847447</c:v>
                      </c:pt>
                      <c:pt idx="2560">
                        <c:v>-0.59385031875420669</c:v>
                      </c:pt>
                      <c:pt idx="2561">
                        <c:v>-0.68634096408704059</c:v>
                      </c:pt>
                      <c:pt idx="2562">
                        <c:v>-0.77704326125606815</c:v>
                      </c:pt>
                      <c:pt idx="2563">
                        <c:v>-0.86572087395738717</c:v>
                      </c:pt>
                      <c:pt idx="2564">
                        <c:v>-0.95214274145867916</c:v>
                      </c:pt>
                      <c:pt idx="2565">
                        <c:v>-1.0360836806568157</c:v>
                      </c:pt>
                      <c:pt idx="2566">
                        <c:v>-1.1173249728210595</c:v>
                      </c:pt>
                      <c:pt idx="2567">
                        <c:v>-1.1956549334925453</c:v>
                      </c:pt>
                      <c:pt idx="2568">
                        <c:v>-1.2708694640544171</c:v>
                      </c:pt>
                      <c:pt idx="2569">
                        <c:v>-1.3427725835371922</c:v>
                      </c:pt>
                      <c:pt idx="2570">
                        <c:v>-1.4111769392715192</c:v>
                      </c:pt>
                      <c:pt idx="2571">
                        <c:v>-1.4759042950592771</c:v>
                      </c:pt>
                      <c:pt idx="2572">
                        <c:v>-1.5367859955908534</c:v>
                      </c:pt>
                      <c:pt idx="2573">
                        <c:v>-1.5936634058974759</c:v>
                      </c:pt>
                      <c:pt idx="2574">
                        <c:v>-1.6463883246949937</c:v>
                      </c:pt>
                      <c:pt idx="2575">
                        <c:v>-1.6948233705408327</c:v>
                      </c:pt>
                      <c:pt idx="2576">
                        <c:v>-1.7388423397988224</c:v>
                      </c:pt>
                      <c:pt idx="2577">
                        <c:v>-1.7783305354787888</c:v>
                      </c:pt>
                      <c:pt idx="2578">
                        <c:v>-1.8131850660939188</c:v>
                      </c:pt>
                      <c:pt idx="2579">
                        <c:v>-1.8433151137576373</c:v>
                      </c:pt>
                      <c:pt idx="2580">
                        <c:v>-1.8686421708210708</c:v>
                      </c:pt>
                      <c:pt idx="2581">
                        <c:v>-1.8891002444346512</c:v>
                      </c:pt>
                      <c:pt idx="2582">
                        <c:v>-1.9046360285008233</c:v>
                      </c:pt>
                      <c:pt idx="2583">
                        <c:v>-1.9152090425698529</c:v>
                      </c:pt>
                      <c:pt idx="2584">
                        <c:v>-1.9207917373167052</c:v>
                      </c:pt>
                      <c:pt idx="2585">
                        <c:v>-1.9213695663243386</c:v>
                      </c:pt>
                      <c:pt idx="2586">
                        <c:v>-1.9169410239862081</c:v>
                      </c:pt>
                      <c:pt idx="2587">
                        <c:v>-1.9075176494293273</c:v>
                      </c:pt>
                      <c:pt idx="2588">
                        <c:v>-1.8931239964476088</c:v>
                      </c:pt>
                      <c:pt idx="2589">
                        <c:v>-1.8737975695238505</c:v>
                      </c:pt>
                      <c:pt idx="2590">
                        <c:v>-1.8495887261070776</c:v>
                      </c:pt>
                      <c:pt idx="2591">
                        <c:v>-1.8205605453997866</c:v>
                      </c:pt>
                      <c:pt idx="2592">
                        <c:v>-1.7867886639971871</c:v>
                      </c:pt>
                      <c:pt idx="2593">
                        <c:v>-1.7483610788064607</c:v>
                      </c:pt>
                      <c:pt idx="2594">
                        <c:v>-1.705377917759618</c:v>
                      </c:pt>
                      <c:pt idx="2595">
                        <c:v>-1.6579511789176387</c:v>
                      </c:pt>
                      <c:pt idx="2596">
                        <c:v>-1.6062044386452798</c:v>
                      </c:pt>
                      <c:pt idx="2597">
                        <c:v>-1.5502725296172533</c:v>
                      </c:pt>
                      <c:pt idx="2598">
                        <c:v>-1.4903011894946754</c:v>
                      </c:pt>
                      <c:pt idx="2599">
                        <c:v>-1.4264466811869942</c:v>
                      </c:pt>
                      <c:pt idx="2600">
                        <c:v>-1.3588753856896025</c:v>
                      </c:pt>
                      <c:pt idx="2601">
                        <c:v>-1.2877633685566201</c:v>
                      </c:pt>
                      <c:pt idx="2602">
                        <c:v>-1.2132959211402705</c:v>
                      </c:pt>
                      <c:pt idx="2603">
                        <c:v>-1.1356670777904845</c:v>
                      </c:pt>
                      <c:pt idx="2604">
                        <c:v>-1.0550791102741515</c:v>
                      </c:pt>
                      <c:pt idx="2605">
                        <c:v>-0.97174200073034023</c:v>
                      </c:pt>
                      <c:pt idx="2606">
                        <c:v>-0.88587289453508877</c:v>
                      </c:pt>
                      <c:pt idx="2607">
                        <c:v>-0.79769553450214215</c:v>
                      </c:pt>
                      <c:pt idx="2608">
                        <c:v>-0.70743967789234108</c:v>
                      </c:pt>
                      <c:pt idx="2609">
                        <c:v>-0.61534049775206079</c:v>
                      </c:pt>
                      <c:pt idx="2610">
                        <c:v>-0.52163797014035829</c:v>
                      </c:pt>
                      <c:pt idx="2611">
                        <c:v>-0.42657624884080675</c:v>
                      </c:pt>
                      <c:pt idx="2612">
                        <c:v>-0.33040302918804554</c:v>
                      </c:pt>
                      <c:pt idx="2613">
                        <c:v>-0.23336890266605184</c:v>
                      </c:pt>
                      <c:pt idx="2614">
                        <c:v>-0.13572670396066516</c:v>
                      </c:pt>
                      <c:pt idx="2615">
                        <c:v>-3.7730852166685779E-2</c:v>
                      </c:pt>
                      <c:pt idx="2616">
                        <c:v>6.0363312133411139E-2</c:v>
                      </c:pt>
                      <c:pt idx="2617">
                        <c:v>0.15830019219137567</c:v>
                      </c:pt>
                      <c:pt idx="2618">
                        <c:v>0.25582460108277505</c:v>
                      </c:pt>
                      <c:pt idx="2619">
                        <c:v>0.35268242662928057</c:v>
                      </c:pt>
                      <c:pt idx="2620">
                        <c:v>0.44862129351948171</c:v>
                      </c:pt>
                      <c:pt idx="2621">
                        <c:v>0.54339122090515612</c:v>
                      </c:pt>
                      <c:pt idx="2622">
                        <c:v>0.63674527375760182</c:v>
                      </c:pt>
                      <c:pt idx="2623">
                        <c:v>0.72844020628824169</c:v>
                      </c:pt>
                      <c:pt idx="2624">
                        <c:v>0.81823709575648096</c:v>
                      </c:pt>
                      <c:pt idx="2625">
                        <c:v>0.9059019650125637</c:v>
                      </c:pt>
                      <c:pt idx="2626">
                        <c:v>0.99120639215532047</c:v>
                      </c:pt>
                      <c:pt idx="2627">
                        <c:v>1.0739281057137677</c:v>
                      </c:pt>
                      <c:pt idx="2628">
                        <c:v>1.1538515638037778</c:v>
                      </c:pt>
                      <c:pt idx="2629">
                        <c:v>1.2307685157496615</c:v>
                      </c:pt>
                      <c:pt idx="2630">
                        <c:v>1.3044785447075944</c:v>
                      </c:pt>
                      <c:pt idx="2631">
                        <c:v>1.3747895898772076</c:v>
                      </c:pt>
                      <c:pt idx="2632">
                        <c:v>1.4415184469400411</c:v>
                      </c:pt>
                      <c:pt idx="2633">
                        <c:v>1.5044912454216919</c:v>
                      </c:pt>
                      <c:pt idx="2634">
                        <c:v>1.5635439017334156</c:v>
                      </c:pt>
                      <c:pt idx="2635">
                        <c:v>1.6185225467124542</c:v>
                      </c:pt>
                      <c:pt idx="2636">
                        <c:v>1.6692839265477362</c:v>
                      </c:pt>
                      <c:pt idx="2637">
                        <c:v>1.7156957760457598</c:v>
                      </c:pt>
                      <c:pt idx="2638">
                        <c:v>1.757637163264278</c:v>
                      </c:pt>
                      <c:pt idx="2639">
                        <c:v>1.7949988046157437</c:v>
                      </c:pt>
                      <c:pt idx="2640">
                        <c:v>1.8276833496195988</c:v>
                      </c:pt>
                      <c:pt idx="2641">
                        <c:v>1.8556056345611189</c:v>
                      </c:pt>
                      <c:pt idx="2642">
                        <c:v>1.878692904396398</c:v>
                      </c:pt>
                      <c:pt idx="2643">
                        <c:v>1.8968850023246413</c:v>
                      </c:pt>
                      <c:pt idx="2644">
                        <c:v>1.9101345265344967</c:v>
                      </c:pt>
                      <c:pt idx="2645">
                        <c:v>1.9184069537153319</c:v>
                      </c:pt>
                      <c:pt idx="2646">
                        <c:v>1.9216807290121596</c:v>
                      </c:pt>
                      <c:pt idx="2647">
                        <c:v>1.9199473221894932</c:v>
                      </c:pt>
                      <c:pt idx="2648">
                        <c:v>1.9132112498579916</c:v>
                      </c:pt>
                      <c:pt idx="2649">
                        <c:v>1.9014900637058265</c:v>
                      </c:pt>
                      <c:pt idx="2650">
                        <c:v>1.884814304765563</c:v>
                      </c:pt>
                      <c:pt idx="2651">
                        <c:v>1.8632274238356394</c:v>
                      </c:pt>
                      <c:pt idx="2652">
                        <c:v>1.8367856682637711</c:v>
                      </c:pt>
                      <c:pt idx="2653">
                        <c:v>1.8055579353874445</c:v>
                      </c:pt>
                      <c:pt idx="2654">
                        <c:v>1.7696255930131475</c:v>
                      </c:pt>
                      <c:pt idx="2655">
                        <c:v>1.7290822674022974</c:v>
                      </c:pt>
                      <c:pt idx="2656">
                        <c:v>1.6840335993160571</c:v>
                      </c:pt>
                      <c:pt idx="2657">
                        <c:v>1.6345969687552147</c:v>
                      </c:pt>
                      <c:pt idx="2658">
                        <c:v>1.5809011891115419</c:v>
                      </c:pt>
                      <c:pt idx="2659">
                        <c:v>1.5230861715282111</c:v>
                      </c:pt>
                      <c:pt idx="2660">
                        <c:v>1.4613025603438135</c:v>
                      </c:pt>
                      <c:pt idx="2661">
                        <c:v>1.3957113405692287</c:v>
                      </c:pt>
                      <c:pt idx="2662">
                        <c:v>1.3264834184210599</c:v>
                      </c:pt>
                      <c:pt idx="2663">
                        <c:v>1.2537991760037419</c:v>
                      </c:pt>
                      <c:pt idx="2664">
                        <c:v>1.1778480013011914</c:v>
                      </c:pt>
                      <c:pt idx="2665">
                        <c:v>1.098827794702516</c:v>
                      </c:pt>
                      <c:pt idx="2666">
                        <c:v>1.016944453347348</c:v>
                      </c:pt>
                      <c:pt idx="2667">
                        <c:v>0.93241133463507764</c:v>
                      </c:pt>
                      <c:pt idx="2668">
                        <c:v>0.84544870029499775</c:v>
                      </c:pt>
                      <c:pt idx="2669">
                        <c:v>0.75628314246661132</c:v>
                      </c:pt>
                      <c:pt idx="2670">
                        <c:v>0.66514699328496074</c:v>
                      </c:pt>
                      <c:pt idx="2671">
                        <c:v>0.5722777195101727</c:v>
                      </c:pt>
                      <c:pt idx="2672">
                        <c:v>0.47791730377759056</c:v>
                      </c:pt>
                      <c:pt idx="2673">
                        <c:v>0.38231161408152453</c:v>
                      </c:pt>
                      <c:pt idx="2674">
                        <c:v>0.28570976313483692</c:v>
                      </c:pt>
                      <c:pt idx="2675">
                        <c:v>0.1883634592748599</c:v>
                      </c:pt>
                      <c:pt idx="2676">
                        <c:v>9.0526350604743969E-2</c:v>
                      </c:pt>
                      <c:pt idx="2677">
                        <c:v>-7.5466359181533913E-3</c:v>
                      </c:pt>
                      <c:pt idx="2678">
                        <c:v>-0.10559995872690406</c:v>
                      </c:pt>
                      <c:pt idx="2679">
                        <c:v>-0.20337812749103712</c:v>
                      </c:pt>
                      <c:pt idx="2680">
                        <c:v>-0.30062636882851812</c:v>
                      </c:pt>
                      <c:pt idx="2681">
                        <c:v>-0.39709129015049777</c:v>
                      </c:pt>
                      <c:pt idx="2682">
                        <c:v>-0.49252153990714781</c:v>
                      </c:pt>
                      <c:pt idx="2683">
                        <c:v>-0.58666846251639226</c:v>
                      </c:pt>
                      <c:pt idx="2684">
                        <c:v>-0.67928674626740704</c:v>
                      </c:pt>
                      <c:pt idx="2685">
                        <c:v>-0.77013506251103758</c:v>
                      </c:pt>
                      <c:pt idx="2686">
                        <c:v>-0.85897669447232128</c:v>
                      </c:pt>
                      <c:pt idx="2687">
                        <c:v>-0.94558015404587237</c:v>
                      </c:pt>
                      <c:pt idx="2688">
                        <c:v>-1.0297197849676039</c:v>
                      </c:pt>
                      <c:pt idx="2689">
                        <c:v>-1.1111763507903654</c:v>
                      </c:pt>
                      <c:pt idx="2690">
                        <c:v>-1.1897376061323783</c:v>
                      </c:pt>
                      <c:pt idx="2691">
                        <c:v>-1.2651988497095401</c:v>
                      </c:pt>
                      <c:pt idx="2692">
                        <c:v>-1.3373634577102382</c:v>
                      </c:pt>
                      <c:pt idx="2693">
                        <c:v>-1.4060433961237311</c:v>
                      </c:pt>
                      <c:pt idx="2694">
                        <c:v>-1.4710597106864929</c:v>
                      </c:pt>
                      <c:pt idx="2695">
                        <c:v>-1.5322429931701425</c:v>
                      </c:pt>
                      <c:pt idx="2696">
                        <c:v>-1.5894338227961653</c:v>
                      </c:pt>
                      <c:pt idx="2697">
                        <c:v>-1.6424831816265542</c:v>
                      </c:pt>
                      <c:pt idx="2698">
                        <c:v>-1.6912528428493321</c:v>
                      </c:pt>
                      <c:pt idx="2699">
                        <c:v>-1.7356157309456466</c:v>
                      </c:pt>
                      <c:pt idx="2700">
                        <c:v>-1.7754562528012352</c:v>
                      </c:pt>
                      <c:pt idx="2701">
                        <c:v>-1.8106705988989553</c:v>
                      </c:pt>
                      <c:pt idx="2702">
                        <c:v>-1.8411670138074578</c:v>
                      </c:pt>
                      <c:pt idx="2703">
                        <c:v>-1.8668660352617354</c:v>
                      </c:pt>
                      <c:pt idx="2704">
                        <c:v>-1.8877007012119214</c:v>
                      </c:pt>
                      <c:pt idx="2705">
                        <c:v>-1.9036167243015258</c:v>
                      </c:pt>
                      <c:pt idx="2706">
                        <c:v>-1.9145726333199617</c:v>
                      </c:pt>
                      <c:pt idx="2707">
                        <c:v>-1.9205398812609906</c:v>
                      </c:pt>
                      <c:pt idx="2708">
                        <c:v>-1.9215029197055955</c:v>
                      </c:pt>
                      <c:pt idx="2709">
                        <c:v>-1.9174592393353425</c:v>
                      </c:pt>
                      <c:pt idx="2710">
                        <c:v>-1.9084193764707229</c:v>
                      </c:pt>
                      <c:pt idx="2711">
                        <c:v>-1.8944068856174432</c:v>
                      </c:pt>
                      <c:pt idx="2712">
                        <c:v>-1.8754582780921936</c:v>
                      </c:pt>
                      <c:pt idx="2713">
                        <c:v>-1.851622926887748</c:v>
                      </c:pt>
                      <c:pt idx="2714">
                        <c:v>-1.8229629380254382</c:v>
                      </c:pt>
                      <c:pt idx="2715">
                        <c:v>-1.789552988730106</c:v>
                      </c:pt>
                      <c:pt idx="2716">
                        <c:v>-1.7514801328489908</c:v>
                      </c:pt>
                      <c:pt idx="2717">
                        <c:v>-1.7088435740221182</c:v>
                      </c:pt>
                      <c:pt idx="2718">
                        <c:v>-1.6617544071944925</c:v>
                      </c:pt>
                      <c:pt idx="2719">
                        <c:v>-1.6103353291443265</c:v>
                      </c:pt>
                      <c:pt idx="2720">
                        <c:v>-1.554720318781013</c:v>
                      </c:pt>
                      <c:pt idx="2721">
                        <c:v>-1.4950542880459994</c:v>
                      </c:pt>
                      <c:pt idx="2722">
                        <c:v>-1.4314927043267558</c:v>
                      </c:pt>
                      <c:pt idx="2723">
                        <c:v>-1.3642011853663771</c:v>
                      </c:pt>
                      <c:pt idx="2724">
                        <c:v>-1.2933550677259851</c:v>
                      </c:pt>
                      <c:pt idx="2725">
                        <c:v>-1.219138949922975</c:v>
                      </c:pt>
                      <c:pt idx="2726">
                        <c:v>-1.1417462114362744</c:v>
                      </c:pt>
                      <c:pt idx="2727">
                        <c:v>-1.0613785088317045</c:v>
                      </c:pt>
                      <c:pt idx="2728">
                        <c:v>-0.97824525032011878</c:v>
                      </c:pt>
                      <c:pt idx="2729">
                        <c:v>-0.89256305011810044</c:v>
                      </c:pt>
                      <c:pt idx="2730">
                        <c:v>-0.80455516403210525</c:v>
                      </c:pt>
                      <c:pt idx="2731">
                        <c:v>-0.7144509077370238</c:v>
                      </c:pt>
                      <c:pt idx="2732">
                        <c:v>-0.62248505926574405</c:v>
                      </c:pt>
                      <c:pt idx="2733">
                        <c:v>-0.52889724726459875</c:v>
                      </c:pt>
                      <c:pt idx="2734">
                        <c:v>-0.43393132661118411</c:v>
                      </c:pt>
                      <c:pt idx="2735">
                        <c:v>-0.33783474301938865</c:v>
                      </c:pt>
                      <c:pt idx="2736">
                        <c:v>-0.24085788828840415</c:v>
                      </c:pt>
                      <c:pt idx="2737">
                        <c:v>-0.14325344787501582</c:v>
                      </c:pt>
                      <c:pt idx="2738">
                        <c:v>-4.5275742490073684E-2</c:v>
                      </c:pt>
                      <c:pt idx="2739">
                        <c:v>5.2819934566764808E-2</c:v>
                      </c:pt>
                      <c:pt idx="2740">
                        <c:v>0.15077798260535274</c:v>
                      </c:pt>
                      <c:pt idx="2741">
                        <c:v>0.24834315954573408</c:v>
                      </c:pt>
                      <c:pt idx="2742">
                        <c:v>0.34526124698305605</c:v>
                      </c:pt>
                      <c:pt idx="2743">
                        <c:v>0.44127971258603965</c:v>
                      </c:pt>
                      <c:pt idx="2744">
                        <c:v>0.53614836810184452</c:v>
                      </c:pt>
                      <c:pt idx="2745">
                        <c:v>0.62962002125314509</c:v>
                      </c:pt>
                      <c:pt idx="2746">
                        <c:v>0.72145111982907018</c:v>
                      </c:pt>
                      <c:pt idx="2747">
                        <c:v>0.81140238629092354</c:v>
                      </c:pt>
                      <c:pt idx="2748">
                        <c:v>0.89923944124047273</c:v>
                      </c:pt>
                      <c:pt idx="2749">
                        <c:v>0.98473341412480042</c:v>
                      </c:pt>
                      <c:pt idx="2750">
                        <c:v>1.0676615395874363</c:v>
                      </c:pt>
                      <c:pt idx="2751">
                        <c:v>1.1478077379120775</c:v>
                      </c:pt>
                      <c:pt idx="2752">
                        <c:v>1.2249631780451007</c:v>
                      </c:pt>
                      <c:pt idx="2753">
                        <c:v>1.2989268217317218</c:v>
                      </c:pt>
                      <c:pt idx="2754">
                        <c:v>1.3695059473460824</c:v>
                      </c:pt>
                      <c:pt idx="2755">
                        <c:v>1.4365166520523898</c:v>
                      </c:pt>
                      <c:pt idx="2756">
                        <c:v>1.4997843309865622</c:v>
                      </c:pt>
                      <c:pt idx="2757">
                        <c:v>1.559144132211449</c:v>
                      </c:pt>
                      <c:pt idx="2758">
                        <c:v>1.6144413862594875</c:v>
                      </c:pt>
                      <c:pt idx="2759">
                        <c:v>1.6655320091433576</c:v>
                      </c:pt>
                      <c:pt idx="2760">
                        <c:v>1.7122828777851644</c:v>
                      </c:pt>
                      <c:pt idx="2761">
                        <c:v>1.7545721768854146</c:v>
                      </c:pt>
                      <c:pt idx="2762">
                        <c:v>1.7922897163281644</c:v>
                      </c:pt>
                      <c:pt idx="2763">
                        <c:v>1.8253372182953778</c:v>
                      </c:pt>
                      <c:pt idx="2764">
                        <c:v>1.8536285733420836</c:v>
                      </c:pt>
                      <c:pt idx="2765">
                        <c:v>1.8770900647654967</c:v>
                      </c:pt>
                      <c:pt idx="2766">
                        <c:v>1.8956605606832355</c:v>
                      </c:pt>
                      <c:pt idx="2767">
                        <c:v>1.909291673320092</c:v>
                      </c:pt>
                      <c:pt idx="2768">
                        <c:v>1.9179478850885525</c:v>
                      </c:pt>
                      <c:pt idx="2769">
                        <c:v>1.9216066411343518</c:v>
                      </c:pt>
                      <c:pt idx="2770">
                        <c:v>1.9202584081059955</c:v>
                      </c:pt>
                      <c:pt idx="2771">
                        <c:v>1.9139066989951059</c:v>
                      </c:pt>
                      <c:pt idx="2772">
                        <c:v>1.9025680639829037</c:v>
                      </c:pt>
                      <c:pt idx="2773">
                        <c:v>1.8862720473165726</c:v>
                      </c:pt>
                      <c:pt idx="2774">
                        <c:v>1.8650611103280323</c:v>
                      </c:pt>
                      <c:pt idx="2775">
                        <c:v>1.8389905207955641</c:v>
                      </c:pt>
                      <c:pt idx="2776">
                        <c:v>1.808128208936568</c:v>
                      </c:pt>
                      <c:pt idx="2777">
                        <c:v>1.7725545904069016</c:v>
                      </c:pt>
                      <c:pt idx="2778">
                        <c:v>1.7323623567675599</c:v>
                      </c:pt>
                      <c:pt idx="2779">
                        <c:v>1.6876562339653161</c:v>
                      </c:pt>
                      <c:pt idx="2780">
                        <c:v>1.6385527094558456</c:v>
                      </c:pt>
                      <c:pt idx="2781">
                        <c:v>1.5851797286809222</c:v>
                      </c:pt>
                      <c:pt idx="2782">
                        <c:v>1.5276763616905371</c:v>
                      </c:pt>
                      <c:pt idx="2783">
                        <c:v>1.4661924407781914</c:v>
                      </c:pt>
                      <c:pt idx="2784">
                        <c:v>1.4008881700739741</c:v>
                      </c:pt>
                      <c:pt idx="2785">
                        <c:v>1.3319337081122973</c:v>
                      </c:pt>
                      <c:pt idx="2786">
                        <c:v>1.259508724462538</c:v>
                      </c:pt>
                      <c:pt idx="2787">
                        <c:v>1.1838019315771569</c:v>
                      </c:pt>
                      <c:pt idx="2788">
                        <c:v>1.105010593077407</c:v>
                      </c:pt>
                      <c:pt idx="2789">
                        <c:v>1.0233400097582337</c:v>
                      </c:pt>
                      <c:pt idx="2790">
                        <c:v>0.93900298465115883</c:v>
                      </c:pt>
                      <c:pt idx="2791">
                        <c:v>0.85221926853865382</c:v>
                      </c:pt>
                      <c:pt idx="2792">
                        <c:v>0.76321498736615256</c:v>
                      </c:pt>
                      <c:pt idx="2793">
                        <c:v>0.67222205304212956</c:v>
                      </c:pt>
                      <c:pt idx="2794">
                        <c:v>0.57947755916214072</c:v>
                      </c:pt>
                      <c:pt idx="2795">
                        <c:v>0.48522316323183967</c:v>
                      </c:pt>
                      <c:pt idx="2796">
                        <c:v>0.38970445699732426</c:v>
                      </c:pt>
                      <c:pt idx="2797">
                        <c:v>0.29317032652542235</c:v>
                      </c:pt>
                      <c:pt idx="2798">
                        <c:v>0.19587230369883116</c:v>
                      </c:pt>
                      <c:pt idx="2799">
                        <c:v>9.8063910818579431E-2</c:v>
                      </c:pt>
                      <c:pt idx="2800">
                        <c:v>1.9349300394192698E-11</c:v>
                      </c:pt>
                      <c:pt idx="2801">
                        <c:v>-9.8063910779931263E-2</c:v>
                      </c:pt>
                      <c:pt idx="2802">
                        <c:v>-0.19587230366027975</c:v>
                      </c:pt>
                      <c:pt idx="2803">
                        <c:v>-0.29317032648712277</c:v>
                      </c:pt>
                      <c:pt idx="2804">
                        <c:v>-0.38970445695942973</c:v>
                      </c:pt>
                      <c:pt idx="2805">
                        <c:v>-0.48522316319428921</c:v>
                      </c:pt>
                      <c:pt idx="2806">
                        <c:v>-0.57947755912519128</c:v>
                      </c:pt>
                      <c:pt idx="2807">
                        <c:v>-0.67222205300582449</c:v>
                      </c:pt>
                      <c:pt idx="2808">
                        <c:v>-0.76321498733063675</c:v>
                      </c:pt>
                      <c:pt idx="2809">
                        <c:v>-0.85221926850391949</c:v>
                      </c:pt>
                      <c:pt idx="2810">
                        <c:v>-0.93900298461739451</c:v>
                      </c:pt>
                      <c:pt idx="2811">
                        <c:v>-1.0233400097255245</c:v>
                      </c:pt>
                      <c:pt idx="2812">
                        <c:v>-1.105010593045701</c:v>
                      </c:pt>
                      <c:pt idx="2813">
                        <c:v>-1.183801931546629</c:v>
                      </c:pt>
                      <c:pt idx="2814">
                        <c:v>-1.2595087244332683</c:v>
                      </c:pt>
                      <c:pt idx="2815">
                        <c:v>-1.3319337080843616</c:v>
                      </c:pt>
                      <c:pt idx="2816">
                        <c:v>-1.4008881700474458</c:v>
                      </c:pt>
                      <c:pt idx="2817">
                        <c:v>-1.4661924407531743</c:v>
                      </c:pt>
                      <c:pt idx="2818">
                        <c:v>-1.5276763616670594</c:v>
                      </c:pt>
                      <c:pt idx="2819">
                        <c:v>-1.5851797286590139</c:v>
                      </c:pt>
                      <c:pt idx="2820">
                        <c:v>-1.6385527094355972</c:v>
                      </c:pt>
                      <c:pt idx="2821">
                        <c:v>-1.6876562339468064</c:v>
                      </c:pt>
                      <c:pt idx="2822">
                        <c:v>-1.7323623567508082</c:v>
                      </c:pt>
                      <c:pt idx="2823">
                        <c:v>-1.7725545903919098</c:v>
                      </c:pt>
                      <c:pt idx="2824">
                        <c:v>-1.8081282089234407</c:v>
                      </c:pt>
                      <c:pt idx="2825">
                        <c:v>-1.8389905207843147</c:v>
                      </c:pt>
                      <c:pt idx="2826">
                        <c:v>-1.8650611103187031</c:v>
                      </c:pt>
                      <c:pt idx="2827">
                        <c:v>-1.8862720473091614</c:v>
                      </c:pt>
                      <c:pt idx="2828">
                        <c:v>-1.9025680639774512</c:v>
                      </c:pt>
                      <c:pt idx="2829">
                        <c:v>-1.9139066989916151</c:v>
                      </c:pt>
                      <c:pt idx="2830">
                        <c:v>-1.9202584081044742</c:v>
                      </c:pt>
                      <c:pt idx="2831">
                        <c:v>-1.9216066411348078</c:v>
                      </c:pt>
                      <c:pt idx="2832">
                        <c:v>-1.9179478850909859</c:v>
                      </c:pt>
                      <c:pt idx="2833">
                        <c:v>-1.9092916733244956</c:v>
                      </c:pt>
                      <c:pt idx="2834">
                        <c:v>-1.8956605606896075</c:v>
                      </c:pt>
                      <c:pt idx="2835">
                        <c:v>-1.877090064773802</c:v>
                      </c:pt>
                      <c:pt idx="2836">
                        <c:v>-1.8536285733522953</c:v>
                      </c:pt>
                      <c:pt idx="2837">
                        <c:v>-1.8253372183074978</c:v>
                      </c:pt>
                      <c:pt idx="2838">
                        <c:v>-1.7922897163421467</c:v>
                      </c:pt>
                      <c:pt idx="2839">
                        <c:v>-1.754572176901201</c:v>
                      </c:pt>
                      <c:pt idx="2840">
                        <c:v>-1.712282877802733</c:v>
                      </c:pt>
                      <c:pt idx="2841">
                        <c:v>-1.6655320091626904</c:v>
                      </c:pt>
                      <c:pt idx="2842">
                        <c:v>-1.6144413862805087</c:v>
                      </c:pt>
                      <c:pt idx="2843">
                        <c:v>-1.5591441322341044</c:v>
                      </c:pt>
                      <c:pt idx="2844">
                        <c:v>-1.4997843310107921</c:v>
                      </c:pt>
                      <c:pt idx="2845">
                        <c:v>-1.4365166520781316</c:v>
                      </c:pt>
                      <c:pt idx="2846">
                        <c:v>-1.3695059473732307</c:v>
                      </c:pt>
                      <c:pt idx="2847">
                        <c:v>-1.2989268217602423</c:v>
                      </c:pt>
                      <c:pt idx="2848">
                        <c:v>-1.2249631780749604</c:v>
                      </c:pt>
                      <c:pt idx="2849">
                        <c:v>-1.1478077379431588</c:v>
                      </c:pt>
                      <c:pt idx="2850">
                        <c:v>-1.0676615396196127</c:v>
                      </c:pt>
                      <c:pt idx="2851">
                        <c:v>-0.98473341415803228</c:v>
                      </c:pt>
                      <c:pt idx="2852">
                        <c:v>-0.89923944127472144</c:v>
                      </c:pt>
                      <c:pt idx="2853">
                        <c:v>-0.81140238632605299</c:v>
                      </c:pt>
                      <c:pt idx="2854">
                        <c:v>-0.72145111986498889</c:v>
                      </c:pt>
                      <c:pt idx="2855">
                        <c:v>-0.62962002128975925</c:v>
                      </c:pt>
                      <c:pt idx="2856">
                        <c:v>-0.53614836813900668</c:v>
                      </c:pt>
                      <c:pt idx="2857">
                        <c:v>-0.44127971262370413</c:v>
                      </c:pt>
                      <c:pt idx="2858">
                        <c:v>-0.34526124702112493</c:v>
                      </c:pt>
                      <c:pt idx="2859">
                        <c:v>-0.24834315958416234</c:v>
                      </c:pt>
                      <c:pt idx="2860">
                        <c:v>-0.15077798264398648</c:v>
                      </c:pt>
                      <c:pt idx="2861">
                        <c:v>-5.2819934605448794E-2</c:v>
                      </c:pt>
                      <c:pt idx="2862">
                        <c:v>4.5275742451276614E-2</c:v>
                      </c:pt>
                      <c:pt idx="2863">
                        <c:v>0.14325344783637042</c:v>
                      </c:pt>
                      <c:pt idx="2864">
                        <c:v>0.24085788824995649</c:v>
                      </c:pt>
                      <c:pt idx="2865">
                        <c:v>0.33783474298129273</c:v>
                      </c:pt>
                      <c:pt idx="2866">
                        <c:v>0.43393132657348493</c:v>
                      </c:pt>
                      <c:pt idx="2867">
                        <c:v>0.52889724722739462</c:v>
                      </c:pt>
                      <c:pt idx="2868">
                        <c:v>0.62248505922913178</c:v>
                      </c:pt>
                      <c:pt idx="2869">
                        <c:v>0.71445090770109898</c:v>
                      </c:pt>
                      <c:pt idx="2870">
                        <c:v>0.80455516399691174</c:v>
                      </c:pt>
                      <c:pt idx="2871">
                        <c:v>0.89256305008382908</c:v>
                      </c:pt>
                      <c:pt idx="2872">
                        <c:v>0.97824525028676235</c:v>
                      </c:pt>
                      <c:pt idx="2873">
                        <c:v>1.0613785087993983</c:v>
                      </c:pt>
                      <c:pt idx="2874">
                        <c:v>1.1417462114051025</c:v>
                      </c:pt>
                      <c:pt idx="2875">
                        <c:v>1.2191389498930605</c:v>
                      </c:pt>
                      <c:pt idx="2876">
                        <c:v>1.2933550676973624</c:v>
                      </c:pt>
                      <c:pt idx="2877">
                        <c:v>1.3642011853390825</c:v>
                      </c:pt>
                      <c:pt idx="2878">
                        <c:v>1.4314927043009003</c:v>
                      </c:pt>
                      <c:pt idx="2879">
                        <c:v>1.4950542880216848</c:v>
                      </c:pt>
                      <c:pt idx="2880">
                        <c:v>1.5547203187582024</c:v>
                      </c:pt>
                      <c:pt idx="2881">
                        <c:v>1.6103353291231772</c:v>
                      </c:pt>
                      <c:pt idx="2882">
                        <c:v>1.6617544071750281</c:v>
                      </c:pt>
                      <c:pt idx="2883">
                        <c:v>1.7088435740043892</c:v>
                      </c:pt>
                      <c:pt idx="2884">
                        <c:v>1.7514801328330432</c:v>
                      </c:pt>
                      <c:pt idx="2885">
                        <c:v>1.7895529887160015</c:v>
                      </c:pt>
                      <c:pt idx="2886">
                        <c:v>1.8229629380132082</c:v>
                      </c:pt>
                      <c:pt idx="2887">
                        <c:v>1.8516229268773752</c:v>
                      </c:pt>
                      <c:pt idx="2888">
                        <c:v>1.8754582780837397</c:v>
                      </c:pt>
                      <c:pt idx="2889">
                        <c:v>1.8944068856109395</c:v>
                      </c:pt>
                      <c:pt idx="2890">
                        <c:v>1.9084193764661679</c:v>
                      </c:pt>
                      <c:pt idx="2891">
                        <c:v>1.9174592393327572</c:v>
                      </c:pt>
                      <c:pt idx="2892">
                        <c:v>1.9215029197049869</c:v>
                      </c:pt>
                      <c:pt idx="2893">
                        <c:v>1.9205398812623582</c:v>
                      </c:pt>
                      <c:pt idx="2894">
                        <c:v>1.9145726333233057</c:v>
                      </c:pt>
                      <c:pt idx="2895">
                        <c:v>1.9036167243068356</c:v>
                      </c:pt>
                      <c:pt idx="2896">
                        <c:v>1.8877007012191624</c:v>
                      </c:pt>
                      <c:pt idx="2897">
                        <c:v>1.8668660352709172</c:v>
                      </c:pt>
                      <c:pt idx="2898">
                        <c:v>1.8411670138185614</c:v>
                      </c:pt>
                      <c:pt idx="2899">
                        <c:v>1.8106705989119392</c:v>
                      </c:pt>
                      <c:pt idx="2900">
                        <c:v>1.7754562528160656</c:v>
                      </c:pt>
                      <c:pt idx="2901">
                        <c:v>1.7356157309622611</c:v>
                      </c:pt>
                      <c:pt idx="2902">
                        <c:v>1.6912528428677345</c:v>
                      </c:pt>
                      <c:pt idx="2903">
                        <c:v>1.6424831816466445</c:v>
                      </c:pt>
                      <c:pt idx="2904">
                        <c:v>1.5894338228179172</c:v>
                      </c:pt>
                      <c:pt idx="2905">
                        <c:v>1.532242993193532</c:v>
                      </c:pt>
                      <c:pt idx="2906">
                        <c:v>1.4710597107114289</c:v>
                      </c:pt>
                      <c:pt idx="2907">
                        <c:v>1.4060433961501109</c:v>
                      </c:pt>
                      <c:pt idx="2908">
                        <c:v>1.337363457738068</c:v>
                      </c:pt>
                      <c:pt idx="2909">
                        <c:v>1.2651988497387099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319E-4D9F-888D-E27D25BAAC16}"/>
                  </c:ext>
                </c:extLst>
              </c15:ser>
            </c15:filteredScatterSeries>
          </c:ext>
        </c:extLst>
      </c:scatterChart>
      <c:valAx>
        <c:axId val="617210120"/>
        <c:scaling>
          <c:orientation val="minMax"/>
          <c:max val="0.1"/>
          <c:min val="0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in Seconds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433904"/>
        <c:crosses val="max"/>
        <c:crossBetween val="midCat"/>
        <c:majorUnit val="1.0000000000000002E-2"/>
      </c:valAx>
      <c:valAx>
        <c:axId val="225433904"/>
        <c:scaling>
          <c:orientation val="minMax"/>
          <c:max val="10"/>
          <c:min val="-1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Ampitude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210120"/>
        <c:crosses val="autoZero"/>
        <c:crossBetween val="midCat"/>
        <c:majorUnit val="10"/>
        <c:minorUnit val="5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In</a:t>
            </a:r>
            <a:r>
              <a:rPr lang="en-US" baseline="0"/>
              <a:t> Milliseconds (</a:t>
            </a:r>
            <a:r>
              <a:rPr lang="en-US"/>
              <a:t>ms)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'Delay and Timing'!$C$3</c:f>
              <c:strCache>
                <c:ptCount val="1"/>
                <c:pt idx="0">
                  <c:v>ms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'Delay and Timing'!$A$5:$A$14</c:f>
              <c:strCache>
                <c:ptCount val="10"/>
                <c:pt idx="0">
                  <c:v>32K</c:v>
                </c:pt>
                <c:pt idx="1">
                  <c:v>16K</c:v>
                </c:pt>
                <c:pt idx="2">
                  <c:v>8K</c:v>
                </c:pt>
                <c:pt idx="3">
                  <c:v>4K</c:v>
                </c:pt>
                <c:pt idx="4">
                  <c:v>Motor Update Speed</c:v>
                </c:pt>
                <c:pt idx="5">
                  <c:v>Filter Phase Delay</c:v>
                </c:pt>
                <c:pt idx="6">
                  <c:v>RC Smoothing</c:v>
                </c:pt>
                <c:pt idx="7">
                  <c:v>RC Packet from TX</c:v>
                </c:pt>
                <c:pt idx="8">
                  <c:v>Camera Delay</c:v>
                </c:pt>
                <c:pt idx="9">
                  <c:v>Human Reaction</c:v>
                </c:pt>
              </c:strCache>
            </c:strRef>
          </c:cat>
          <c:val>
            <c:numRef>
              <c:f>'Delay and Timing'!$C$5:$C$14</c:f>
              <c:numCache>
                <c:formatCode>0.000</c:formatCode>
                <c:ptCount val="10"/>
                <c:pt idx="0">
                  <c:v>3.125E-2</c:v>
                </c:pt>
                <c:pt idx="1">
                  <c:v>6.25E-2</c:v>
                </c:pt>
                <c:pt idx="2">
                  <c:v>0.125</c:v>
                </c:pt>
                <c:pt idx="3">
                  <c:v>0.25</c:v>
                </c:pt>
                <c:pt idx="4" formatCode="General">
                  <c:v>3.5</c:v>
                </c:pt>
                <c:pt idx="5" formatCode="General">
                  <c:v>4</c:v>
                </c:pt>
                <c:pt idx="6" formatCode="General">
                  <c:v>9</c:v>
                </c:pt>
                <c:pt idx="7" formatCode="General">
                  <c:v>15</c:v>
                </c:pt>
                <c:pt idx="8" formatCode="General">
                  <c:v>30</c:v>
                </c:pt>
                <c:pt idx="9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2-406B-8F12-0872F14BD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2271304"/>
        <c:axId val="32271696"/>
      </c:barChart>
      <c:catAx>
        <c:axId val="32271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71696"/>
        <c:crossesAt val="1.0000000000000002E-3"/>
        <c:auto val="1"/>
        <c:lblAlgn val="ctr"/>
        <c:lblOffset val="100"/>
        <c:noMultiLvlLbl val="0"/>
      </c:catAx>
      <c:valAx>
        <c:axId val="3227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0"/>
        <c:majorTickMark val="in"/>
        <c:minorTickMark val="cross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71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'Filter Test'!$B$5</c:f>
              <c:strCache>
                <c:ptCount val="1"/>
                <c:pt idx="0">
                  <c:v>debug[0]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'Filter Test'!$A$6:$A$8206</c:f>
              <c:numCache>
                <c:formatCode>General</c:formatCode>
                <c:ptCount val="820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  <c:pt idx="220">
                  <c:v>440</c:v>
                </c:pt>
                <c:pt idx="221">
                  <c:v>442</c:v>
                </c:pt>
                <c:pt idx="222">
                  <c:v>444</c:v>
                </c:pt>
                <c:pt idx="223">
                  <c:v>446</c:v>
                </c:pt>
                <c:pt idx="224">
                  <c:v>448</c:v>
                </c:pt>
                <c:pt idx="225">
                  <c:v>450</c:v>
                </c:pt>
                <c:pt idx="226">
                  <c:v>452</c:v>
                </c:pt>
                <c:pt idx="227">
                  <c:v>454</c:v>
                </c:pt>
                <c:pt idx="228">
                  <c:v>456</c:v>
                </c:pt>
                <c:pt idx="229">
                  <c:v>458</c:v>
                </c:pt>
                <c:pt idx="230">
                  <c:v>460</c:v>
                </c:pt>
                <c:pt idx="231">
                  <c:v>462</c:v>
                </c:pt>
                <c:pt idx="232">
                  <c:v>464</c:v>
                </c:pt>
                <c:pt idx="233">
                  <c:v>466</c:v>
                </c:pt>
                <c:pt idx="234">
                  <c:v>468</c:v>
                </c:pt>
                <c:pt idx="235">
                  <c:v>470</c:v>
                </c:pt>
                <c:pt idx="236">
                  <c:v>472</c:v>
                </c:pt>
                <c:pt idx="237">
                  <c:v>474</c:v>
                </c:pt>
                <c:pt idx="238">
                  <c:v>476</c:v>
                </c:pt>
                <c:pt idx="239">
                  <c:v>478</c:v>
                </c:pt>
                <c:pt idx="240">
                  <c:v>480</c:v>
                </c:pt>
                <c:pt idx="241">
                  <c:v>482</c:v>
                </c:pt>
                <c:pt idx="242">
                  <c:v>484</c:v>
                </c:pt>
                <c:pt idx="243">
                  <c:v>486</c:v>
                </c:pt>
                <c:pt idx="244">
                  <c:v>488</c:v>
                </c:pt>
                <c:pt idx="245">
                  <c:v>490</c:v>
                </c:pt>
                <c:pt idx="246">
                  <c:v>492</c:v>
                </c:pt>
                <c:pt idx="247">
                  <c:v>494</c:v>
                </c:pt>
                <c:pt idx="248">
                  <c:v>496</c:v>
                </c:pt>
                <c:pt idx="249">
                  <c:v>498</c:v>
                </c:pt>
                <c:pt idx="250">
                  <c:v>500</c:v>
                </c:pt>
                <c:pt idx="251">
                  <c:v>502</c:v>
                </c:pt>
                <c:pt idx="252">
                  <c:v>504</c:v>
                </c:pt>
                <c:pt idx="253">
                  <c:v>506</c:v>
                </c:pt>
                <c:pt idx="254">
                  <c:v>508</c:v>
                </c:pt>
                <c:pt idx="255">
                  <c:v>510</c:v>
                </c:pt>
                <c:pt idx="256">
                  <c:v>512</c:v>
                </c:pt>
                <c:pt idx="257">
                  <c:v>514</c:v>
                </c:pt>
                <c:pt idx="258">
                  <c:v>516</c:v>
                </c:pt>
                <c:pt idx="259">
                  <c:v>518</c:v>
                </c:pt>
                <c:pt idx="260">
                  <c:v>520</c:v>
                </c:pt>
                <c:pt idx="261">
                  <c:v>522</c:v>
                </c:pt>
                <c:pt idx="262">
                  <c:v>524</c:v>
                </c:pt>
                <c:pt idx="263">
                  <c:v>526</c:v>
                </c:pt>
                <c:pt idx="264">
                  <c:v>528</c:v>
                </c:pt>
                <c:pt idx="265">
                  <c:v>530</c:v>
                </c:pt>
                <c:pt idx="266">
                  <c:v>532</c:v>
                </c:pt>
                <c:pt idx="267">
                  <c:v>534</c:v>
                </c:pt>
                <c:pt idx="268">
                  <c:v>536</c:v>
                </c:pt>
                <c:pt idx="269">
                  <c:v>538</c:v>
                </c:pt>
                <c:pt idx="270">
                  <c:v>540</c:v>
                </c:pt>
                <c:pt idx="271">
                  <c:v>542</c:v>
                </c:pt>
                <c:pt idx="272">
                  <c:v>544</c:v>
                </c:pt>
                <c:pt idx="273">
                  <c:v>546</c:v>
                </c:pt>
                <c:pt idx="274">
                  <c:v>548</c:v>
                </c:pt>
                <c:pt idx="275">
                  <c:v>550</c:v>
                </c:pt>
                <c:pt idx="276">
                  <c:v>552</c:v>
                </c:pt>
                <c:pt idx="277">
                  <c:v>554</c:v>
                </c:pt>
                <c:pt idx="278">
                  <c:v>556</c:v>
                </c:pt>
                <c:pt idx="279">
                  <c:v>558</c:v>
                </c:pt>
                <c:pt idx="280">
                  <c:v>560</c:v>
                </c:pt>
                <c:pt idx="281">
                  <c:v>562</c:v>
                </c:pt>
                <c:pt idx="282">
                  <c:v>564</c:v>
                </c:pt>
                <c:pt idx="283">
                  <c:v>566</c:v>
                </c:pt>
                <c:pt idx="284">
                  <c:v>568</c:v>
                </c:pt>
                <c:pt idx="285">
                  <c:v>570</c:v>
                </c:pt>
                <c:pt idx="286">
                  <c:v>572</c:v>
                </c:pt>
                <c:pt idx="287">
                  <c:v>574</c:v>
                </c:pt>
                <c:pt idx="288">
                  <c:v>576</c:v>
                </c:pt>
                <c:pt idx="289">
                  <c:v>578</c:v>
                </c:pt>
                <c:pt idx="290">
                  <c:v>580</c:v>
                </c:pt>
                <c:pt idx="291">
                  <c:v>582</c:v>
                </c:pt>
                <c:pt idx="292">
                  <c:v>584</c:v>
                </c:pt>
                <c:pt idx="293">
                  <c:v>586</c:v>
                </c:pt>
                <c:pt idx="294">
                  <c:v>588</c:v>
                </c:pt>
                <c:pt idx="295">
                  <c:v>590</c:v>
                </c:pt>
                <c:pt idx="296">
                  <c:v>592</c:v>
                </c:pt>
                <c:pt idx="297">
                  <c:v>594</c:v>
                </c:pt>
                <c:pt idx="298">
                  <c:v>596</c:v>
                </c:pt>
                <c:pt idx="299">
                  <c:v>598</c:v>
                </c:pt>
                <c:pt idx="300">
                  <c:v>600</c:v>
                </c:pt>
                <c:pt idx="301">
                  <c:v>602</c:v>
                </c:pt>
                <c:pt idx="302">
                  <c:v>604</c:v>
                </c:pt>
                <c:pt idx="303">
                  <c:v>606</c:v>
                </c:pt>
                <c:pt idx="304">
                  <c:v>608</c:v>
                </c:pt>
                <c:pt idx="305">
                  <c:v>610</c:v>
                </c:pt>
                <c:pt idx="306">
                  <c:v>612</c:v>
                </c:pt>
                <c:pt idx="307">
                  <c:v>614</c:v>
                </c:pt>
                <c:pt idx="308">
                  <c:v>616</c:v>
                </c:pt>
                <c:pt idx="309">
                  <c:v>618</c:v>
                </c:pt>
                <c:pt idx="310">
                  <c:v>620</c:v>
                </c:pt>
                <c:pt idx="311">
                  <c:v>622</c:v>
                </c:pt>
                <c:pt idx="312">
                  <c:v>624</c:v>
                </c:pt>
                <c:pt idx="313">
                  <c:v>626</c:v>
                </c:pt>
                <c:pt idx="314">
                  <c:v>628</c:v>
                </c:pt>
                <c:pt idx="315">
                  <c:v>630</c:v>
                </c:pt>
                <c:pt idx="316">
                  <c:v>632</c:v>
                </c:pt>
                <c:pt idx="317">
                  <c:v>634</c:v>
                </c:pt>
                <c:pt idx="318">
                  <c:v>636</c:v>
                </c:pt>
                <c:pt idx="319">
                  <c:v>638</c:v>
                </c:pt>
                <c:pt idx="320">
                  <c:v>640</c:v>
                </c:pt>
                <c:pt idx="321">
                  <c:v>642</c:v>
                </c:pt>
                <c:pt idx="322">
                  <c:v>644</c:v>
                </c:pt>
                <c:pt idx="323">
                  <c:v>646</c:v>
                </c:pt>
                <c:pt idx="324">
                  <c:v>648</c:v>
                </c:pt>
                <c:pt idx="325">
                  <c:v>650</c:v>
                </c:pt>
                <c:pt idx="326">
                  <c:v>652</c:v>
                </c:pt>
                <c:pt idx="327">
                  <c:v>654</c:v>
                </c:pt>
                <c:pt idx="328">
                  <c:v>656</c:v>
                </c:pt>
                <c:pt idx="329">
                  <c:v>658</c:v>
                </c:pt>
                <c:pt idx="330">
                  <c:v>660</c:v>
                </c:pt>
                <c:pt idx="331">
                  <c:v>662</c:v>
                </c:pt>
                <c:pt idx="332">
                  <c:v>664</c:v>
                </c:pt>
                <c:pt idx="333">
                  <c:v>666</c:v>
                </c:pt>
                <c:pt idx="334">
                  <c:v>668</c:v>
                </c:pt>
                <c:pt idx="335">
                  <c:v>670</c:v>
                </c:pt>
                <c:pt idx="336">
                  <c:v>672</c:v>
                </c:pt>
                <c:pt idx="337">
                  <c:v>674</c:v>
                </c:pt>
                <c:pt idx="338">
                  <c:v>676</c:v>
                </c:pt>
                <c:pt idx="339">
                  <c:v>678</c:v>
                </c:pt>
                <c:pt idx="340">
                  <c:v>680</c:v>
                </c:pt>
                <c:pt idx="341">
                  <c:v>682</c:v>
                </c:pt>
                <c:pt idx="342">
                  <c:v>684</c:v>
                </c:pt>
                <c:pt idx="343">
                  <c:v>686</c:v>
                </c:pt>
                <c:pt idx="344">
                  <c:v>688</c:v>
                </c:pt>
                <c:pt idx="345">
                  <c:v>690</c:v>
                </c:pt>
                <c:pt idx="346">
                  <c:v>692</c:v>
                </c:pt>
                <c:pt idx="347">
                  <c:v>694</c:v>
                </c:pt>
                <c:pt idx="348">
                  <c:v>696</c:v>
                </c:pt>
                <c:pt idx="349">
                  <c:v>698</c:v>
                </c:pt>
                <c:pt idx="350">
                  <c:v>700</c:v>
                </c:pt>
                <c:pt idx="351">
                  <c:v>702</c:v>
                </c:pt>
                <c:pt idx="352">
                  <c:v>704</c:v>
                </c:pt>
                <c:pt idx="353">
                  <c:v>706</c:v>
                </c:pt>
                <c:pt idx="354">
                  <c:v>708</c:v>
                </c:pt>
                <c:pt idx="355">
                  <c:v>710</c:v>
                </c:pt>
                <c:pt idx="356">
                  <c:v>712</c:v>
                </c:pt>
                <c:pt idx="357">
                  <c:v>714</c:v>
                </c:pt>
                <c:pt idx="358">
                  <c:v>716</c:v>
                </c:pt>
                <c:pt idx="359">
                  <c:v>718</c:v>
                </c:pt>
                <c:pt idx="360">
                  <c:v>720</c:v>
                </c:pt>
                <c:pt idx="361">
                  <c:v>722</c:v>
                </c:pt>
                <c:pt idx="362">
                  <c:v>724</c:v>
                </c:pt>
                <c:pt idx="363">
                  <c:v>726</c:v>
                </c:pt>
                <c:pt idx="364">
                  <c:v>728</c:v>
                </c:pt>
                <c:pt idx="365">
                  <c:v>730</c:v>
                </c:pt>
                <c:pt idx="366">
                  <c:v>732</c:v>
                </c:pt>
                <c:pt idx="367">
                  <c:v>734</c:v>
                </c:pt>
                <c:pt idx="368">
                  <c:v>736</c:v>
                </c:pt>
                <c:pt idx="369">
                  <c:v>738</c:v>
                </c:pt>
                <c:pt idx="370">
                  <c:v>740</c:v>
                </c:pt>
                <c:pt idx="371">
                  <c:v>742</c:v>
                </c:pt>
                <c:pt idx="372">
                  <c:v>744</c:v>
                </c:pt>
                <c:pt idx="373">
                  <c:v>746</c:v>
                </c:pt>
                <c:pt idx="374">
                  <c:v>748</c:v>
                </c:pt>
                <c:pt idx="375">
                  <c:v>750</c:v>
                </c:pt>
                <c:pt idx="376">
                  <c:v>752</c:v>
                </c:pt>
                <c:pt idx="377">
                  <c:v>754</c:v>
                </c:pt>
                <c:pt idx="378">
                  <c:v>756</c:v>
                </c:pt>
                <c:pt idx="379">
                  <c:v>758</c:v>
                </c:pt>
                <c:pt idx="380">
                  <c:v>760</c:v>
                </c:pt>
                <c:pt idx="381">
                  <c:v>762</c:v>
                </c:pt>
                <c:pt idx="382">
                  <c:v>764</c:v>
                </c:pt>
                <c:pt idx="383">
                  <c:v>766</c:v>
                </c:pt>
                <c:pt idx="384">
                  <c:v>768</c:v>
                </c:pt>
                <c:pt idx="385">
                  <c:v>770</c:v>
                </c:pt>
                <c:pt idx="386">
                  <c:v>772</c:v>
                </c:pt>
                <c:pt idx="387">
                  <c:v>774</c:v>
                </c:pt>
                <c:pt idx="388">
                  <c:v>776</c:v>
                </c:pt>
                <c:pt idx="389">
                  <c:v>778</c:v>
                </c:pt>
                <c:pt idx="390">
                  <c:v>780</c:v>
                </c:pt>
                <c:pt idx="391">
                  <c:v>782</c:v>
                </c:pt>
                <c:pt idx="392">
                  <c:v>784</c:v>
                </c:pt>
                <c:pt idx="393">
                  <c:v>786</c:v>
                </c:pt>
                <c:pt idx="394">
                  <c:v>788</c:v>
                </c:pt>
                <c:pt idx="395">
                  <c:v>790</c:v>
                </c:pt>
                <c:pt idx="396">
                  <c:v>792</c:v>
                </c:pt>
                <c:pt idx="397">
                  <c:v>794</c:v>
                </c:pt>
                <c:pt idx="398">
                  <c:v>796</c:v>
                </c:pt>
                <c:pt idx="399">
                  <c:v>798</c:v>
                </c:pt>
                <c:pt idx="400">
                  <c:v>800</c:v>
                </c:pt>
                <c:pt idx="401">
                  <c:v>802</c:v>
                </c:pt>
                <c:pt idx="402">
                  <c:v>804</c:v>
                </c:pt>
                <c:pt idx="403">
                  <c:v>806</c:v>
                </c:pt>
                <c:pt idx="404">
                  <c:v>808</c:v>
                </c:pt>
                <c:pt idx="405">
                  <c:v>810</c:v>
                </c:pt>
                <c:pt idx="406">
                  <c:v>812</c:v>
                </c:pt>
                <c:pt idx="407">
                  <c:v>814</c:v>
                </c:pt>
                <c:pt idx="408">
                  <c:v>816</c:v>
                </c:pt>
                <c:pt idx="409">
                  <c:v>818</c:v>
                </c:pt>
                <c:pt idx="410">
                  <c:v>820</c:v>
                </c:pt>
                <c:pt idx="411">
                  <c:v>822</c:v>
                </c:pt>
                <c:pt idx="412">
                  <c:v>824</c:v>
                </c:pt>
                <c:pt idx="413">
                  <c:v>826</c:v>
                </c:pt>
                <c:pt idx="414">
                  <c:v>828</c:v>
                </c:pt>
                <c:pt idx="415">
                  <c:v>830</c:v>
                </c:pt>
                <c:pt idx="416">
                  <c:v>832</c:v>
                </c:pt>
                <c:pt idx="417">
                  <c:v>834</c:v>
                </c:pt>
                <c:pt idx="418">
                  <c:v>836</c:v>
                </c:pt>
                <c:pt idx="419">
                  <c:v>838</c:v>
                </c:pt>
                <c:pt idx="420">
                  <c:v>840</c:v>
                </c:pt>
                <c:pt idx="421">
                  <c:v>842</c:v>
                </c:pt>
                <c:pt idx="422">
                  <c:v>844</c:v>
                </c:pt>
                <c:pt idx="423">
                  <c:v>846</c:v>
                </c:pt>
                <c:pt idx="424">
                  <c:v>848</c:v>
                </c:pt>
                <c:pt idx="425">
                  <c:v>850</c:v>
                </c:pt>
                <c:pt idx="426">
                  <c:v>852</c:v>
                </c:pt>
                <c:pt idx="427">
                  <c:v>854</c:v>
                </c:pt>
                <c:pt idx="428">
                  <c:v>856</c:v>
                </c:pt>
                <c:pt idx="429">
                  <c:v>858</c:v>
                </c:pt>
                <c:pt idx="430">
                  <c:v>860</c:v>
                </c:pt>
                <c:pt idx="431">
                  <c:v>862</c:v>
                </c:pt>
                <c:pt idx="432">
                  <c:v>864</c:v>
                </c:pt>
                <c:pt idx="433">
                  <c:v>866</c:v>
                </c:pt>
                <c:pt idx="434">
                  <c:v>868</c:v>
                </c:pt>
                <c:pt idx="435">
                  <c:v>870</c:v>
                </c:pt>
                <c:pt idx="436">
                  <c:v>872</c:v>
                </c:pt>
                <c:pt idx="437">
                  <c:v>874</c:v>
                </c:pt>
                <c:pt idx="438">
                  <c:v>876</c:v>
                </c:pt>
                <c:pt idx="439">
                  <c:v>878</c:v>
                </c:pt>
                <c:pt idx="440">
                  <c:v>880</c:v>
                </c:pt>
                <c:pt idx="441">
                  <c:v>882</c:v>
                </c:pt>
                <c:pt idx="442">
                  <c:v>884</c:v>
                </c:pt>
                <c:pt idx="443">
                  <c:v>886</c:v>
                </c:pt>
                <c:pt idx="444">
                  <c:v>888</c:v>
                </c:pt>
                <c:pt idx="445">
                  <c:v>890</c:v>
                </c:pt>
                <c:pt idx="446">
                  <c:v>892</c:v>
                </c:pt>
                <c:pt idx="447">
                  <c:v>894</c:v>
                </c:pt>
                <c:pt idx="448">
                  <c:v>896</c:v>
                </c:pt>
                <c:pt idx="449">
                  <c:v>898</c:v>
                </c:pt>
                <c:pt idx="450">
                  <c:v>900</c:v>
                </c:pt>
                <c:pt idx="451">
                  <c:v>902</c:v>
                </c:pt>
                <c:pt idx="452">
                  <c:v>904</c:v>
                </c:pt>
                <c:pt idx="453">
                  <c:v>906</c:v>
                </c:pt>
                <c:pt idx="454">
                  <c:v>908</c:v>
                </c:pt>
                <c:pt idx="455">
                  <c:v>910</c:v>
                </c:pt>
                <c:pt idx="456">
                  <c:v>912</c:v>
                </c:pt>
                <c:pt idx="457">
                  <c:v>914</c:v>
                </c:pt>
                <c:pt idx="458">
                  <c:v>916</c:v>
                </c:pt>
                <c:pt idx="459">
                  <c:v>918</c:v>
                </c:pt>
                <c:pt idx="460">
                  <c:v>920</c:v>
                </c:pt>
                <c:pt idx="461">
                  <c:v>922</c:v>
                </c:pt>
                <c:pt idx="462">
                  <c:v>924</c:v>
                </c:pt>
                <c:pt idx="463">
                  <c:v>926</c:v>
                </c:pt>
                <c:pt idx="464">
                  <c:v>928</c:v>
                </c:pt>
                <c:pt idx="465">
                  <c:v>930</c:v>
                </c:pt>
                <c:pt idx="466">
                  <c:v>932</c:v>
                </c:pt>
                <c:pt idx="467">
                  <c:v>934</c:v>
                </c:pt>
                <c:pt idx="468">
                  <c:v>936</c:v>
                </c:pt>
                <c:pt idx="469">
                  <c:v>938</c:v>
                </c:pt>
                <c:pt idx="470">
                  <c:v>940</c:v>
                </c:pt>
                <c:pt idx="471">
                  <c:v>942</c:v>
                </c:pt>
                <c:pt idx="472">
                  <c:v>944</c:v>
                </c:pt>
                <c:pt idx="473">
                  <c:v>946</c:v>
                </c:pt>
                <c:pt idx="474">
                  <c:v>948</c:v>
                </c:pt>
                <c:pt idx="475">
                  <c:v>950</c:v>
                </c:pt>
                <c:pt idx="476">
                  <c:v>952</c:v>
                </c:pt>
                <c:pt idx="477">
                  <c:v>954</c:v>
                </c:pt>
                <c:pt idx="478">
                  <c:v>956</c:v>
                </c:pt>
                <c:pt idx="479">
                  <c:v>958</c:v>
                </c:pt>
                <c:pt idx="480">
                  <c:v>960</c:v>
                </c:pt>
                <c:pt idx="481">
                  <c:v>962</c:v>
                </c:pt>
                <c:pt idx="482">
                  <c:v>964</c:v>
                </c:pt>
                <c:pt idx="483">
                  <c:v>966</c:v>
                </c:pt>
                <c:pt idx="484">
                  <c:v>968</c:v>
                </c:pt>
                <c:pt idx="485">
                  <c:v>970</c:v>
                </c:pt>
                <c:pt idx="486">
                  <c:v>972</c:v>
                </c:pt>
                <c:pt idx="487">
                  <c:v>974</c:v>
                </c:pt>
                <c:pt idx="488">
                  <c:v>976</c:v>
                </c:pt>
                <c:pt idx="489">
                  <c:v>978</c:v>
                </c:pt>
                <c:pt idx="490">
                  <c:v>980</c:v>
                </c:pt>
                <c:pt idx="491">
                  <c:v>982</c:v>
                </c:pt>
                <c:pt idx="492">
                  <c:v>984</c:v>
                </c:pt>
                <c:pt idx="493">
                  <c:v>986</c:v>
                </c:pt>
                <c:pt idx="494">
                  <c:v>988</c:v>
                </c:pt>
                <c:pt idx="495">
                  <c:v>990</c:v>
                </c:pt>
                <c:pt idx="496">
                  <c:v>992</c:v>
                </c:pt>
                <c:pt idx="497">
                  <c:v>994</c:v>
                </c:pt>
                <c:pt idx="498">
                  <c:v>996</c:v>
                </c:pt>
                <c:pt idx="499">
                  <c:v>998</c:v>
                </c:pt>
                <c:pt idx="500">
                  <c:v>1000</c:v>
                </c:pt>
                <c:pt idx="501">
                  <c:v>1002</c:v>
                </c:pt>
                <c:pt idx="502">
                  <c:v>1004</c:v>
                </c:pt>
                <c:pt idx="503">
                  <c:v>1006</c:v>
                </c:pt>
                <c:pt idx="504">
                  <c:v>1008</c:v>
                </c:pt>
                <c:pt idx="505">
                  <c:v>1010</c:v>
                </c:pt>
                <c:pt idx="506">
                  <c:v>1012</c:v>
                </c:pt>
                <c:pt idx="507">
                  <c:v>1014</c:v>
                </c:pt>
                <c:pt idx="508">
                  <c:v>1016</c:v>
                </c:pt>
                <c:pt idx="509">
                  <c:v>1018</c:v>
                </c:pt>
                <c:pt idx="510">
                  <c:v>1020</c:v>
                </c:pt>
                <c:pt idx="511">
                  <c:v>1022</c:v>
                </c:pt>
                <c:pt idx="512">
                  <c:v>1024</c:v>
                </c:pt>
                <c:pt idx="513">
                  <c:v>1026</c:v>
                </c:pt>
                <c:pt idx="514">
                  <c:v>1028</c:v>
                </c:pt>
                <c:pt idx="515">
                  <c:v>1030</c:v>
                </c:pt>
                <c:pt idx="516">
                  <c:v>1032</c:v>
                </c:pt>
                <c:pt idx="517">
                  <c:v>1034</c:v>
                </c:pt>
                <c:pt idx="518">
                  <c:v>1036</c:v>
                </c:pt>
                <c:pt idx="519">
                  <c:v>1038</c:v>
                </c:pt>
                <c:pt idx="520">
                  <c:v>1040</c:v>
                </c:pt>
                <c:pt idx="521">
                  <c:v>1042</c:v>
                </c:pt>
                <c:pt idx="522">
                  <c:v>1044</c:v>
                </c:pt>
                <c:pt idx="523">
                  <c:v>1046</c:v>
                </c:pt>
                <c:pt idx="524">
                  <c:v>1048</c:v>
                </c:pt>
                <c:pt idx="525">
                  <c:v>1050</c:v>
                </c:pt>
                <c:pt idx="526">
                  <c:v>1052</c:v>
                </c:pt>
                <c:pt idx="527">
                  <c:v>1054</c:v>
                </c:pt>
                <c:pt idx="528">
                  <c:v>1056</c:v>
                </c:pt>
                <c:pt idx="529">
                  <c:v>1058</c:v>
                </c:pt>
                <c:pt idx="530">
                  <c:v>1060</c:v>
                </c:pt>
                <c:pt idx="531">
                  <c:v>1062</c:v>
                </c:pt>
                <c:pt idx="532">
                  <c:v>1064</c:v>
                </c:pt>
                <c:pt idx="533">
                  <c:v>1066</c:v>
                </c:pt>
                <c:pt idx="534">
                  <c:v>1068</c:v>
                </c:pt>
                <c:pt idx="535">
                  <c:v>1070</c:v>
                </c:pt>
                <c:pt idx="536">
                  <c:v>1072</c:v>
                </c:pt>
                <c:pt idx="537">
                  <c:v>1074</c:v>
                </c:pt>
                <c:pt idx="538">
                  <c:v>1076</c:v>
                </c:pt>
                <c:pt idx="539">
                  <c:v>1078</c:v>
                </c:pt>
                <c:pt idx="540">
                  <c:v>1080</c:v>
                </c:pt>
                <c:pt idx="541">
                  <c:v>1082</c:v>
                </c:pt>
                <c:pt idx="542">
                  <c:v>1084</c:v>
                </c:pt>
                <c:pt idx="543">
                  <c:v>1086</c:v>
                </c:pt>
                <c:pt idx="544">
                  <c:v>1088</c:v>
                </c:pt>
                <c:pt idx="545">
                  <c:v>1090</c:v>
                </c:pt>
                <c:pt idx="546">
                  <c:v>1092</c:v>
                </c:pt>
                <c:pt idx="547">
                  <c:v>1094</c:v>
                </c:pt>
                <c:pt idx="548">
                  <c:v>1096</c:v>
                </c:pt>
                <c:pt idx="549">
                  <c:v>1098</c:v>
                </c:pt>
                <c:pt idx="550">
                  <c:v>1100</c:v>
                </c:pt>
                <c:pt idx="551">
                  <c:v>1102</c:v>
                </c:pt>
                <c:pt idx="552">
                  <c:v>1104</c:v>
                </c:pt>
                <c:pt idx="553">
                  <c:v>1106</c:v>
                </c:pt>
                <c:pt idx="554">
                  <c:v>1108</c:v>
                </c:pt>
                <c:pt idx="555">
                  <c:v>1110</c:v>
                </c:pt>
                <c:pt idx="556">
                  <c:v>1112</c:v>
                </c:pt>
                <c:pt idx="557">
                  <c:v>1114</c:v>
                </c:pt>
                <c:pt idx="558">
                  <c:v>1116</c:v>
                </c:pt>
                <c:pt idx="559">
                  <c:v>1118</c:v>
                </c:pt>
                <c:pt idx="560">
                  <c:v>1120</c:v>
                </c:pt>
                <c:pt idx="561">
                  <c:v>1122</c:v>
                </c:pt>
                <c:pt idx="562">
                  <c:v>1124</c:v>
                </c:pt>
                <c:pt idx="563">
                  <c:v>1126</c:v>
                </c:pt>
                <c:pt idx="564">
                  <c:v>1128</c:v>
                </c:pt>
                <c:pt idx="565">
                  <c:v>1130</c:v>
                </c:pt>
                <c:pt idx="566">
                  <c:v>1132</c:v>
                </c:pt>
                <c:pt idx="567">
                  <c:v>1134</c:v>
                </c:pt>
                <c:pt idx="568">
                  <c:v>1136</c:v>
                </c:pt>
                <c:pt idx="569">
                  <c:v>1138</c:v>
                </c:pt>
                <c:pt idx="570">
                  <c:v>1140</c:v>
                </c:pt>
                <c:pt idx="571">
                  <c:v>1142</c:v>
                </c:pt>
                <c:pt idx="572">
                  <c:v>1144</c:v>
                </c:pt>
                <c:pt idx="573">
                  <c:v>1146</c:v>
                </c:pt>
                <c:pt idx="574">
                  <c:v>1148</c:v>
                </c:pt>
                <c:pt idx="575">
                  <c:v>1150</c:v>
                </c:pt>
                <c:pt idx="576">
                  <c:v>1152</c:v>
                </c:pt>
                <c:pt idx="577">
                  <c:v>1154</c:v>
                </c:pt>
                <c:pt idx="578">
                  <c:v>1156</c:v>
                </c:pt>
                <c:pt idx="579">
                  <c:v>1158</c:v>
                </c:pt>
                <c:pt idx="580">
                  <c:v>1160</c:v>
                </c:pt>
                <c:pt idx="581">
                  <c:v>1162</c:v>
                </c:pt>
                <c:pt idx="582">
                  <c:v>1164</c:v>
                </c:pt>
                <c:pt idx="583">
                  <c:v>1166</c:v>
                </c:pt>
                <c:pt idx="584">
                  <c:v>1168</c:v>
                </c:pt>
                <c:pt idx="585">
                  <c:v>1170</c:v>
                </c:pt>
                <c:pt idx="586">
                  <c:v>1172</c:v>
                </c:pt>
                <c:pt idx="587">
                  <c:v>1174</c:v>
                </c:pt>
                <c:pt idx="588">
                  <c:v>1176</c:v>
                </c:pt>
                <c:pt idx="589">
                  <c:v>1178</c:v>
                </c:pt>
                <c:pt idx="590">
                  <c:v>1180</c:v>
                </c:pt>
                <c:pt idx="591">
                  <c:v>1182</c:v>
                </c:pt>
                <c:pt idx="592">
                  <c:v>1184</c:v>
                </c:pt>
                <c:pt idx="593">
                  <c:v>1186</c:v>
                </c:pt>
                <c:pt idx="594">
                  <c:v>1188</c:v>
                </c:pt>
                <c:pt idx="595">
                  <c:v>1190</c:v>
                </c:pt>
                <c:pt idx="596">
                  <c:v>1192</c:v>
                </c:pt>
                <c:pt idx="597">
                  <c:v>1194</c:v>
                </c:pt>
                <c:pt idx="598">
                  <c:v>1196</c:v>
                </c:pt>
                <c:pt idx="599">
                  <c:v>1198</c:v>
                </c:pt>
                <c:pt idx="600">
                  <c:v>1200</c:v>
                </c:pt>
                <c:pt idx="601">
                  <c:v>1202</c:v>
                </c:pt>
                <c:pt idx="602">
                  <c:v>1204</c:v>
                </c:pt>
                <c:pt idx="603">
                  <c:v>1206</c:v>
                </c:pt>
                <c:pt idx="604">
                  <c:v>1208</c:v>
                </c:pt>
                <c:pt idx="605">
                  <c:v>1210</c:v>
                </c:pt>
                <c:pt idx="606">
                  <c:v>1212</c:v>
                </c:pt>
                <c:pt idx="607">
                  <c:v>1214</c:v>
                </c:pt>
                <c:pt idx="608">
                  <c:v>1216</c:v>
                </c:pt>
                <c:pt idx="609">
                  <c:v>1218</c:v>
                </c:pt>
                <c:pt idx="610">
                  <c:v>1220</c:v>
                </c:pt>
                <c:pt idx="611">
                  <c:v>1222</c:v>
                </c:pt>
                <c:pt idx="612">
                  <c:v>1224</c:v>
                </c:pt>
                <c:pt idx="613">
                  <c:v>1226</c:v>
                </c:pt>
                <c:pt idx="614">
                  <c:v>1228</c:v>
                </c:pt>
                <c:pt idx="615">
                  <c:v>1230</c:v>
                </c:pt>
                <c:pt idx="616">
                  <c:v>1232</c:v>
                </c:pt>
                <c:pt idx="617">
                  <c:v>1234</c:v>
                </c:pt>
                <c:pt idx="618">
                  <c:v>1236</c:v>
                </c:pt>
                <c:pt idx="619">
                  <c:v>1238</c:v>
                </c:pt>
                <c:pt idx="620">
                  <c:v>1240</c:v>
                </c:pt>
                <c:pt idx="621">
                  <c:v>1242</c:v>
                </c:pt>
                <c:pt idx="622">
                  <c:v>1244</c:v>
                </c:pt>
                <c:pt idx="623">
                  <c:v>1246</c:v>
                </c:pt>
                <c:pt idx="624">
                  <c:v>1248</c:v>
                </c:pt>
                <c:pt idx="625">
                  <c:v>1250</c:v>
                </c:pt>
                <c:pt idx="626">
                  <c:v>1252</c:v>
                </c:pt>
                <c:pt idx="627">
                  <c:v>1254</c:v>
                </c:pt>
                <c:pt idx="628">
                  <c:v>1256</c:v>
                </c:pt>
                <c:pt idx="629">
                  <c:v>1258</c:v>
                </c:pt>
                <c:pt idx="630">
                  <c:v>1260</c:v>
                </c:pt>
                <c:pt idx="631">
                  <c:v>1262</c:v>
                </c:pt>
                <c:pt idx="632">
                  <c:v>1264</c:v>
                </c:pt>
                <c:pt idx="633">
                  <c:v>1266</c:v>
                </c:pt>
                <c:pt idx="634">
                  <c:v>1268</c:v>
                </c:pt>
                <c:pt idx="635">
                  <c:v>1270</c:v>
                </c:pt>
                <c:pt idx="636">
                  <c:v>1272</c:v>
                </c:pt>
                <c:pt idx="637">
                  <c:v>1274</c:v>
                </c:pt>
                <c:pt idx="638">
                  <c:v>1276</c:v>
                </c:pt>
                <c:pt idx="639">
                  <c:v>1278</c:v>
                </c:pt>
                <c:pt idx="640">
                  <c:v>1280</c:v>
                </c:pt>
                <c:pt idx="641">
                  <c:v>1282</c:v>
                </c:pt>
                <c:pt idx="642">
                  <c:v>1284</c:v>
                </c:pt>
                <c:pt idx="643">
                  <c:v>1286</c:v>
                </c:pt>
                <c:pt idx="644">
                  <c:v>1288</c:v>
                </c:pt>
                <c:pt idx="645">
                  <c:v>1290</c:v>
                </c:pt>
                <c:pt idx="646">
                  <c:v>1292</c:v>
                </c:pt>
                <c:pt idx="647">
                  <c:v>1294</c:v>
                </c:pt>
                <c:pt idx="648">
                  <c:v>1296</c:v>
                </c:pt>
                <c:pt idx="649">
                  <c:v>1298</c:v>
                </c:pt>
                <c:pt idx="650">
                  <c:v>1300</c:v>
                </c:pt>
                <c:pt idx="651">
                  <c:v>1302</c:v>
                </c:pt>
                <c:pt idx="652">
                  <c:v>1304</c:v>
                </c:pt>
                <c:pt idx="653">
                  <c:v>1306</c:v>
                </c:pt>
                <c:pt idx="654">
                  <c:v>1308</c:v>
                </c:pt>
                <c:pt idx="655">
                  <c:v>1310</c:v>
                </c:pt>
                <c:pt idx="656">
                  <c:v>1312</c:v>
                </c:pt>
                <c:pt idx="657">
                  <c:v>1314</c:v>
                </c:pt>
                <c:pt idx="658">
                  <c:v>1316</c:v>
                </c:pt>
                <c:pt idx="659">
                  <c:v>1318</c:v>
                </c:pt>
                <c:pt idx="660">
                  <c:v>1320</c:v>
                </c:pt>
                <c:pt idx="661">
                  <c:v>1322</c:v>
                </c:pt>
                <c:pt idx="662">
                  <c:v>1324</c:v>
                </c:pt>
                <c:pt idx="663">
                  <c:v>1326</c:v>
                </c:pt>
                <c:pt idx="664">
                  <c:v>1328</c:v>
                </c:pt>
                <c:pt idx="665">
                  <c:v>1330</c:v>
                </c:pt>
                <c:pt idx="666">
                  <c:v>1332</c:v>
                </c:pt>
                <c:pt idx="667">
                  <c:v>1334</c:v>
                </c:pt>
                <c:pt idx="668">
                  <c:v>1336</c:v>
                </c:pt>
                <c:pt idx="669">
                  <c:v>1338</c:v>
                </c:pt>
                <c:pt idx="670">
                  <c:v>1340</c:v>
                </c:pt>
                <c:pt idx="671">
                  <c:v>1342</c:v>
                </c:pt>
                <c:pt idx="672">
                  <c:v>1344</c:v>
                </c:pt>
                <c:pt idx="673">
                  <c:v>1346</c:v>
                </c:pt>
                <c:pt idx="674">
                  <c:v>1348</c:v>
                </c:pt>
                <c:pt idx="675">
                  <c:v>1350</c:v>
                </c:pt>
                <c:pt idx="676">
                  <c:v>1352</c:v>
                </c:pt>
                <c:pt idx="677">
                  <c:v>1354</c:v>
                </c:pt>
                <c:pt idx="678">
                  <c:v>1356</c:v>
                </c:pt>
                <c:pt idx="679">
                  <c:v>1358</c:v>
                </c:pt>
                <c:pt idx="680">
                  <c:v>1360</c:v>
                </c:pt>
                <c:pt idx="681">
                  <c:v>1362</c:v>
                </c:pt>
                <c:pt idx="682">
                  <c:v>1364</c:v>
                </c:pt>
                <c:pt idx="683">
                  <c:v>1366</c:v>
                </c:pt>
                <c:pt idx="684">
                  <c:v>1368</c:v>
                </c:pt>
                <c:pt idx="685">
                  <c:v>1370</c:v>
                </c:pt>
                <c:pt idx="686">
                  <c:v>1372</c:v>
                </c:pt>
                <c:pt idx="687">
                  <c:v>1374</c:v>
                </c:pt>
                <c:pt idx="688">
                  <c:v>1376</c:v>
                </c:pt>
                <c:pt idx="689">
                  <c:v>1378</c:v>
                </c:pt>
                <c:pt idx="690">
                  <c:v>1380</c:v>
                </c:pt>
                <c:pt idx="691">
                  <c:v>1382</c:v>
                </c:pt>
                <c:pt idx="692">
                  <c:v>1384</c:v>
                </c:pt>
                <c:pt idx="693">
                  <c:v>1386</c:v>
                </c:pt>
                <c:pt idx="694">
                  <c:v>1388</c:v>
                </c:pt>
                <c:pt idx="695">
                  <c:v>1390</c:v>
                </c:pt>
                <c:pt idx="696">
                  <c:v>1392</c:v>
                </c:pt>
                <c:pt idx="697">
                  <c:v>1394</c:v>
                </c:pt>
                <c:pt idx="698">
                  <c:v>1396</c:v>
                </c:pt>
                <c:pt idx="699">
                  <c:v>1398</c:v>
                </c:pt>
                <c:pt idx="700">
                  <c:v>1400</c:v>
                </c:pt>
                <c:pt idx="701">
                  <c:v>1402</c:v>
                </c:pt>
                <c:pt idx="702">
                  <c:v>1404</c:v>
                </c:pt>
                <c:pt idx="703">
                  <c:v>1406</c:v>
                </c:pt>
                <c:pt idx="704">
                  <c:v>1408</c:v>
                </c:pt>
                <c:pt idx="705">
                  <c:v>1410</c:v>
                </c:pt>
                <c:pt idx="706">
                  <c:v>1412</c:v>
                </c:pt>
                <c:pt idx="707">
                  <c:v>1414</c:v>
                </c:pt>
                <c:pt idx="708">
                  <c:v>1416</c:v>
                </c:pt>
                <c:pt idx="709">
                  <c:v>1418</c:v>
                </c:pt>
                <c:pt idx="710">
                  <c:v>1420</c:v>
                </c:pt>
                <c:pt idx="711">
                  <c:v>1422</c:v>
                </c:pt>
                <c:pt idx="712">
                  <c:v>1424</c:v>
                </c:pt>
                <c:pt idx="713">
                  <c:v>1426</c:v>
                </c:pt>
                <c:pt idx="714">
                  <c:v>1428</c:v>
                </c:pt>
                <c:pt idx="715">
                  <c:v>1430</c:v>
                </c:pt>
                <c:pt idx="716">
                  <c:v>1432</c:v>
                </c:pt>
                <c:pt idx="717">
                  <c:v>1434</c:v>
                </c:pt>
                <c:pt idx="718">
                  <c:v>1436</c:v>
                </c:pt>
                <c:pt idx="719">
                  <c:v>1438</c:v>
                </c:pt>
                <c:pt idx="720">
                  <c:v>1440</c:v>
                </c:pt>
                <c:pt idx="721">
                  <c:v>1442</c:v>
                </c:pt>
                <c:pt idx="722">
                  <c:v>1444</c:v>
                </c:pt>
                <c:pt idx="723">
                  <c:v>1446</c:v>
                </c:pt>
                <c:pt idx="724">
                  <c:v>1448</c:v>
                </c:pt>
                <c:pt idx="725">
                  <c:v>1450</c:v>
                </c:pt>
                <c:pt idx="726">
                  <c:v>1452</c:v>
                </c:pt>
                <c:pt idx="727">
                  <c:v>1454</c:v>
                </c:pt>
                <c:pt idx="728">
                  <c:v>1456</c:v>
                </c:pt>
                <c:pt idx="729">
                  <c:v>1458</c:v>
                </c:pt>
                <c:pt idx="730">
                  <c:v>1460</c:v>
                </c:pt>
                <c:pt idx="731">
                  <c:v>1462</c:v>
                </c:pt>
                <c:pt idx="732">
                  <c:v>1464</c:v>
                </c:pt>
                <c:pt idx="733">
                  <c:v>1466</c:v>
                </c:pt>
                <c:pt idx="734">
                  <c:v>1468</c:v>
                </c:pt>
                <c:pt idx="735">
                  <c:v>1470</c:v>
                </c:pt>
                <c:pt idx="736">
                  <c:v>1472</c:v>
                </c:pt>
                <c:pt idx="737">
                  <c:v>1474</c:v>
                </c:pt>
                <c:pt idx="738">
                  <c:v>1476</c:v>
                </c:pt>
                <c:pt idx="739">
                  <c:v>1478</c:v>
                </c:pt>
                <c:pt idx="740">
                  <c:v>1480</c:v>
                </c:pt>
                <c:pt idx="741">
                  <c:v>1482</c:v>
                </c:pt>
                <c:pt idx="742">
                  <c:v>1484</c:v>
                </c:pt>
                <c:pt idx="743">
                  <c:v>1486</c:v>
                </c:pt>
                <c:pt idx="744">
                  <c:v>1488</c:v>
                </c:pt>
                <c:pt idx="745">
                  <c:v>1490</c:v>
                </c:pt>
                <c:pt idx="746">
                  <c:v>1492</c:v>
                </c:pt>
                <c:pt idx="747">
                  <c:v>1494</c:v>
                </c:pt>
                <c:pt idx="748">
                  <c:v>1496</c:v>
                </c:pt>
                <c:pt idx="749">
                  <c:v>1498</c:v>
                </c:pt>
                <c:pt idx="750">
                  <c:v>1500</c:v>
                </c:pt>
                <c:pt idx="751">
                  <c:v>1502</c:v>
                </c:pt>
                <c:pt idx="752">
                  <c:v>1504</c:v>
                </c:pt>
                <c:pt idx="753">
                  <c:v>1506</c:v>
                </c:pt>
                <c:pt idx="754">
                  <c:v>1508</c:v>
                </c:pt>
                <c:pt idx="755">
                  <c:v>1510</c:v>
                </c:pt>
                <c:pt idx="756">
                  <c:v>1512</c:v>
                </c:pt>
                <c:pt idx="757">
                  <c:v>1514</c:v>
                </c:pt>
                <c:pt idx="758">
                  <c:v>1516</c:v>
                </c:pt>
                <c:pt idx="759">
                  <c:v>1518</c:v>
                </c:pt>
                <c:pt idx="760">
                  <c:v>1520</c:v>
                </c:pt>
                <c:pt idx="761">
                  <c:v>1522</c:v>
                </c:pt>
                <c:pt idx="762">
                  <c:v>1524</c:v>
                </c:pt>
                <c:pt idx="763">
                  <c:v>1526</c:v>
                </c:pt>
                <c:pt idx="764">
                  <c:v>1528</c:v>
                </c:pt>
                <c:pt idx="765">
                  <c:v>1530</c:v>
                </c:pt>
                <c:pt idx="766">
                  <c:v>1532</c:v>
                </c:pt>
                <c:pt idx="767">
                  <c:v>1534</c:v>
                </c:pt>
                <c:pt idx="768">
                  <c:v>1536</c:v>
                </c:pt>
                <c:pt idx="769">
                  <c:v>1538</c:v>
                </c:pt>
                <c:pt idx="770">
                  <c:v>1540</c:v>
                </c:pt>
                <c:pt idx="771">
                  <c:v>1542</c:v>
                </c:pt>
                <c:pt idx="772">
                  <c:v>1544</c:v>
                </c:pt>
                <c:pt idx="773">
                  <c:v>1546</c:v>
                </c:pt>
                <c:pt idx="774">
                  <c:v>1548</c:v>
                </c:pt>
                <c:pt idx="775">
                  <c:v>1550</c:v>
                </c:pt>
                <c:pt idx="776">
                  <c:v>1552</c:v>
                </c:pt>
                <c:pt idx="777">
                  <c:v>1554</c:v>
                </c:pt>
                <c:pt idx="778">
                  <c:v>1556</c:v>
                </c:pt>
                <c:pt idx="779">
                  <c:v>1558</c:v>
                </c:pt>
                <c:pt idx="780">
                  <c:v>1560</c:v>
                </c:pt>
                <c:pt idx="781">
                  <c:v>1562</c:v>
                </c:pt>
                <c:pt idx="782">
                  <c:v>1564</c:v>
                </c:pt>
                <c:pt idx="783">
                  <c:v>1566</c:v>
                </c:pt>
                <c:pt idx="784">
                  <c:v>1568</c:v>
                </c:pt>
                <c:pt idx="785">
                  <c:v>1570</c:v>
                </c:pt>
                <c:pt idx="786">
                  <c:v>1572</c:v>
                </c:pt>
                <c:pt idx="787">
                  <c:v>1574</c:v>
                </c:pt>
                <c:pt idx="788">
                  <c:v>1576</c:v>
                </c:pt>
                <c:pt idx="789">
                  <c:v>1578</c:v>
                </c:pt>
                <c:pt idx="790">
                  <c:v>1580</c:v>
                </c:pt>
                <c:pt idx="791">
                  <c:v>1582</c:v>
                </c:pt>
                <c:pt idx="792">
                  <c:v>1584</c:v>
                </c:pt>
                <c:pt idx="793">
                  <c:v>1586</c:v>
                </c:pt>
                <c:pt idx="794">
                  <c:v>1588</c:v>
                </c:pt>
                <c:pt idx="795">
                  <c:v>1590</c:v>
                </c:pt>
                <c:pt idx="796">
                  <c:v>1592</c:v>
                </c:pt>
                <c:pt idx="797">
                  <c:v>1594</c:v>
                </c:pt>
                <c:pt idx="798">
                  <c:v>1596</c:v>
                </c:pt>
                <c:pt idx="799">
                  <c:v>1598</c:v>
                </c:pt>
                <c:pt idx="800">
                  <c:v>1600</c:v>
                </c:pt>
                <c:pt idx="801">
                  <c:v>1602</c:v>
                </c:pt>
                <c:pt idx="802">
                  <c:v>1604</c:v>
                </c:pt>
                <c:pt idx="803">
                  <c:v>1606</c:v>
                </c:pt>
                <c:pt idx="804">
                  <c:v>1608</c:v>
                </c:pt>
                <c:pt idx="805">
                  <c:v>1610</c:v>
                </c:pt>
                <c:pt idx="806">
                  <c:v>1612</c:v>
                </c:pt>
                <c:pt idx="807">
                  <c:v>1614</c:v>
                </c:pt>
                <c:pt idx="808">
                  <c:v>1616</c:v>
                </c:pt>
                <c:pt idx="809">
                  <c:v>1618</c:v>
                </c:pt>
                <c:pt idx="810">
                  <c:v>1620</c:v>
                </c:pt>
                <c:pt idx="811">
                  <c:v>1622</c:v>
                </c:pt>
                <c:pt idx="812">
                  <c:v>1624</c:v>
                </c:pt>
                <c:pt idx="813">
                  <c:v>1626</c:v>
                </c:pt>
                <c:pt idx="814">
                  <c:v>1628</c:v>
                </c:pt>
                <c:pt idx="815">
                  <c:v>1630</c:v>
                </c:pt>
                <c:pt idx="816">
                  <c:v>1632</c:v>
                </c:pt>
                <c:pt idx="817">
                  <c:v>1634</c:v>
                </c:pt>
                <c:pt idx="818">
                  <c:v>1636</c:v>
                </c:pt>
                <c:pt idx="819">
                  <c:v>1638</c:v>
                </c:pt>
                <c:pt idx="820">
                  <c:v>1640</c:v>
                </c:pt>
                <c:pt idx="821">
                  <c:v>1642</c:v>
                </c:pt>
                <c:pt idx="822">
                  <c:v>1644</c:v>
                </c:pt>
                <c:pt idx="823">
                  <c:v>1646</c:v>
                </c:pt>
                <c:pt idx="824">
                  <c:v>1648</c:v>
                </c:pt>
                <c:pt idx="825">
                  <c:v>1650</c:v>
                </c:pt>
                <c:pt idx="826">
                  <c:v>1652</c:v>
                </c:pt>
                <c:pt idx="827">
                  <c:v>1654</c:v>
                </c:pt>
                <c:pt idx="828">
                  <c:v>1656</c:v>
                </c:pt>
                <c:pt idx="829">
                  <c:v>1658</c:v>
                </c:pt>
                <c:pt idx="830">
                  <c:v>1660</c:v>
                </c:pt>
                <c:pt idx="831">
                  <c:v>1662</c:v>
                </c:pt>
                <c:pt idx="832">
                  <c:v>1664</c:v>
                </c:pt>
                <c:pt idx="833">
                  <c:v>1666</c:v>
                </c:pt>
                <c:pt idx="834">
                  <c:v>1668</c:v>
                </c:pt>
                <c:pt idx="835">
                  <c:v>1670</c:v>
                </c:pt>
                <c:pt idx="836">
                  <c:v>1672</c:v>
                </c:pt>
                <c:pt idx="837">
                  <c:v>1674</c:v>
                </c:pt>
                <c:pt idx="838">
                  <c:v>1676</c:v>
                </c:pt>
                <c:pt idx="839">
                  <c:v>1678</c:v>
                </c:pt>
                <c:pt idx="840">
                  <c:v>1680</c:v>
                </c:pt>
                <c:pt idx="841">
                  <c:v>1682</c:v>
                </c:pt>
                <c:pt idx="842">
                  <c:v>1684</c:v>
                </c:pt>
                <c:pt idx="843">
                  <c:v>1686</c:v>
                </c:pt>
                <c:pt idx="844">
                  <c:v>1688</c:v>
                </c:pt>
                <c:pt idx="845">
                  <c:v>1690</c:v>
                </c:pt>
                <c:pt idx="846">
                  <c:v>1692</c:v>
                </c:pt>
                <c:pt idx="847">
                  <c:v>1694</c:v>
                </c:pt>
                <c:pt idx="848">
                  <c:v>1696</c:v>
                </c:pt>
                <c:pt idx="849">
                  <c:v>1698</c:v>
                </c:pt>
                <c:pt idx="850">
                  <c:v>1700</c:v>
                </c:pt>
                <c:pt idx="851">
                  <c:v>1702</c:v>
                </c:pt>
                <c:pt idx="852">
                  <c:v>1704</c:v>
                </c:pt>
                <c:pt idx="853">
                  <c:v>1706</c:v>
                </c:pt>
                <c:pt idx="854">
                  <c:v>1708</c:v>
                </c:pt>
                <c:pt idx="855">
                  <c:v>1710</c:v>
                </c:pt>
                <c:pt idx="856">
                  <c:v>1712</c:v>
                </c:pt>
                <c:pt idx="857">
                  <c:v>1714</c:v>
                </c:pt>
                <c:pt idx="858">
                  <c:v>1716</c:v>
                </c:pt>
                <c:pt idx="859">
                  <c:v>1718</c:v>
                </c:pt>
                <c:pt idx="860">
                  <c:v>1720</c:v>
                </c:pt>
                <c:pt idx="861">
                  <c:v>1722</c:v>
                </c:pt>
                <c:pt idx="862">
                  <c:v>1724</c:v>
                </c:pt>
                <c:pt idx="863">
                  <c:v>1726</c:v>
                </c:pt>
                <c:pt idx="864">
                  <c:v>1728</c:v>
                </c:pt>
                <c:pt idx="865">
                  <c:v>1730</c:v>
                </c:pt>
                <c:pt idx="866">
                  <c:v>1732</c:v>
                </c:pt>
                <c:pt idx="867">
                  <c:v>1734</c:v>
                </c:pt>
                <c:pt idx="868">
                  <c:v>1736</c:v>
                </c:pt>
                <c:pt idx="869">
                  <c:v>1738</c:v>
                </c:pt>
                <c:pt idx="870">
                  <c:v>1740</c:v>
                </c:pt>
                <c:pt idx="871">
                  <c:v>1742</c:v>
                </c:pt>
                <c:pt idx="872">
                  <c:v>1744</c:v>
                </c:pt>
                <c:pt idx="873">
                  <c:v>1746</c:v>
                </c:pt>
                <c:pt idx="874">
                  <c:v>1748</c:v>
                </c:pt>
                <c:pt idx="875">
                  <c:v>1750</c:v>
                </c:pt>
                <c:pt idx="876">
                  <c:v>1752</c:v>
                </c:pt>
                <c:pt idx="877">
                  <c:v>1754</c:v>
                </c:pt>
                <c:pt idx="878">
                  <c:v>1756</c:v>
                </c:pt>
                <c:pt idx="879">
                  <c:v>1758</c:v>
                </c:pt>
                <c:pt idx="880">
                  <c:v>1760</c:v>
                </c:pt>
                <c:pt idx="881">
                  <c:v>1762</c:v>
                </c:pt>
                <c:pt idx="882">
                  <c:v>1764</c:v>
                </c:pt>
                <c:pt idx="883">
                  <c:v>1766</c:v>
                </c:pt>
                <c:pt idx="884">
                  <c:v>1768</c:v>
                </c:pt>
                <c:pt idx="885">
                  <c:v>1770</c:v>
                </c:pt>
                <c:pt idx="886">
                  <c:v>1772</c:v>
                </c:pt>
                <c:pt idx="887">
                  <c:v>1774</c:v>
                </c:pt>
                <c:pt idx="888">
                  <c:v>1776</c:v>
                </c:pt>
                <c:pt idx="889">
                  <c:v>1778</c:v>
                </c:pt>
                <c:pt idx="890">
                  <c:v>1780</c:v>
                </c:pt>
                <c:pt idx="891">
                  <c:v>1782</c:v>
                </c:pt>
                <c:pt idx="892">
                  <c:v>1784</c:v>
                </c:pt>
                <c:pt idx="893">
                  <c:v>1786</c:v>
                </c:pt>
                <c:pt idx="894">
                  <c:v>1788</c:v>
                </c:pt>
                <c:pt idx="895">
                  <c:v>1790</c:v>
                </c:pt>
                <c:pt idx="896">
                  <c:v>1792</c:v>
                </c:pt>
                <c:pt idx="897">
                  <c:v>1794</c:v>
                </c:pt>
                <c:pt idx="898">
                  <c:v>1796</c:v>
                </c:pt>
                <c:pt idx="899">
                  <c:v>1798</c:v>
                </c:pt>
                <c:pt idx="900">
                  <c:v>1800</c:v>
                </c:pt>
                <c:pt idx="901">
                  <c:v>1802</c:v>
                </c:pt>
                <c:pt idx="902">
                  <c:v>1804</c:v>
                </c:pt>
                <c:pt idx="903">
                  <c:v>1806</c:v>
                </c:pt>
                <c:pt idx="904">
                  <c:v>1808</c:v>
                </c:pt>
                <c:pt idx="905">
                  <c:v>1810</c:v>
                </c:pt>
                <c:pt idx="906">
                  <c:v>1812</c:v>
                </c:pt>
                <c:pt idx="907">
                  <c:v>1814</c:v>
                </c:pt>
                <c:pt idx="908">
                  <c:v>1816</c:v>
                </c:pt>
                <c:pt idx="909">
                  <c:v>1818</c:v>
                </c:pt>
                <c:pt idx="910">
                  <c:v>1820</c:v>
                </c:pt>
                <c:pt idx="911">
                  <c:v>1822</c:v>
                </c:pt>
                <c:pt idx="912">
                  <c:v>1824</c:v>
                </c:pt>
                <c:pt idx="913">
                  <c:v>1826</c:v>
                </c:pt>
                <c:pt idx="914">
                  <c:v>1828</c:v>
                </c:pt>
                <c:pt idx="915">
                  <c:v>1830</c:v>
                </c:pt>
                <c:pt idx="916">
                  <c:v>1832</c:v>
                </c:pt>
                <c:pt idx="917">
                  <c:v>1834</c:v>
                </c:pt>
                <c:pt idx="918">
                  <c:v>1836</c:v>
                </c:pt>
                <c:pt idx="919">
                  <c:v>1838</c:v>
                </c:pt>
                <c:pt idx="920">
                  <c:v>1840</c:v>
                </c:pt>
                <c:pt idx="921">
                  <c:v>1842</c:v>
                </c:pt>
                <c:pt idx="922">
                  <c:v>1844</c:v>
                </c:pt>
                <c:pt idx="923">
                  <c:v>1846</c:v>
                </c:pt>
                <c:pt idx="924">
                  <c:v>1848</c:v>
                </c:pt>
                <c:pt idx="925">
                  <c:v>1850</c:v>
                </c:pt>
                <c:pt idx="926">
                  <c:v>1852</c:v>
                </c:pt>
                <c:pt idx="927">
                  <c:v>1854</c:v>
                </c:pt>
                <c:pt idx="928">
                  <c:v>1856</c:v>
                </c:pt>
                <c:pt idx="929">
                  <c:v>1858</c:v>
                </c:pt>
                <c:pt idx="930">
                  <c:v>1860</c:v>
                </c:pt>
                <c:pt idx="931">
                  <c:v>1862</c:v>
                </c:pt>
                <c:pt idx="932">
                  <c:v>1864</c:v>
                </c:pt>
                <c:pt idx="933">
                  <c:v>1866</c:v>
                </c:pt>
                <c:pt idx="934">
                  <c:v>1868</c:v>
                </c:pt>
                <c:pt idx="935">
                  <c:v>1870</c:v>
                </c:pt>
                <c:pt idx="936">
                  <c:v>1872</c:v>
                </c:pt>
                <c:pt idx="937">
                  <c:v>1874</c:v>
                </c:pt>
                <c:pt idx="938">
                  <c:v>1876</c:v>
                </c:pt>
                <c:pt idx="939">
                  <c:v>1878</c:v>
                </c:pt>
                <c:pt idx="940">
                  <c:v>1880</c:v>
                </c:pt>
                <c:pt idx="941">
                  <c:v>1882</c:v>
                </c:pt>
                <c:pt idx="942">
                  <c:v>1884</c:v>
                </c:pt>
                <c:pt idx="943">
                  <c:v>1886</c:v>
                </c:pt>
                <c:pt idx="944">
                  <c:v>1888</c:v>
                </c:pt>
                <c:pt idx="945">
                  <c:v>1890</c:v>
                </c:pt>
                <c:pt idx="946">
                  <c:v>1892</c:v>
                </c:pt>
                <c:pt idx="947">
                  <c:v>1894</c:v>
                </c:pt>
                <c:pt idx="948">
                  <c:v>1896</c:v>
                </c:pt>
                <c:pt idx="949">
                  <c:v>1898</c:v>
                </c:pt>
                <c:pt idx="950">
                  <c:v>1900</c:v>
                </c:pt>
                <c:pt idx="951">
                  <c:v>1902</c:v>
                </c:pt>
                <c:pt idx="952">
                  <c:v>1904</c:v>
                </c:pt>
                <c:pt idx="953">
                  <c:v>1906</c:v>
                </c:pt>
                <c:pt idx="954">
                  <c:v>1908</c:v>
                </c:pt>
                <c:pt idx="955">
                  <c:v>1910</c:v>
                </c:pt>
                <c:pt idx="956">
                  <c:v>1912</c:v>
                </c:pt>
                <c:pt idx="957">
                  <c:v>1914</c:v>
                </c:pt>
                <c:pt idx="958">
                  <c:v>1916</c:v>
                </c:pt>
                <c:pt idx="959">
                  <c:v>1918</c:v>
                </c:pt>
                <c:pt idx="960">
                  <c:v>1920</c:v>
                </c:pt>
                <c:pt idx="961">
                  <c:v>1922</c:v>
                </c:pt>
                <c:pt idx="962">
                  <c:v>1924</c:v>
                </c:pt>
                <c:pt idx="963">
                  <c:v>1926</c:v>
                </c:pt>
                <c:pt idx="964">
                  <c:v>1928</c:v>
                </c:pt>
                <c:pt idx="965">
                  <c:v>1930</c:v>
                </c:pt>
                <c:pt idx="966">
                  <c:v>1932</c:v>
                </c:pt>
                <c:pt idx="967">
                  <c:v>1934</c:v>
                </c:pt>
                <c:pt idx="968">
                  <c:v>1936</c:v>
                </c:pt>
                <c:pt idx="969">
                  <c:v>1938</c:v>
                </c:pt>
                <c:pt idx="970">
                  <c:v>1940</c:v>
                </c:pt>
                <c:pt idx="971">
                  <c:v>1942</c:v>
                </c:pt>
                <c:pt idx="972">
                  <c:v>1944</c:v>
                </c:pt>
                <c:pt idx="973">
                  <c:v>1946</c:v>
                </c:pt>
                <c:pt idx="974">
                  <c:v>1948</c:v>
                </c:pt>
                <c:pt idx="975">
                  <c:v>1950</c:v>
                </c:pt>
                <c:pt idx="976">
                  <c:v>1952</c:v>
                </c:pt>
                <c:pt idx="977">
                  <c:v>1954</c:v>
                </c:pt>
                <c:pt idx="978">
                  <c:v>1956</c:v>
                </c:pt>
                <c:pt idx="979">
                  <c:v>1958</c:v>
                </c:pt>
                <c:pt idx="980">
                  <c:v>1960</c:v>
                </c:pt>
                <c:pt idx="981">
                  <c:v>1962</c:v>
                </c:pt>
                <c:pt idx="982">
                  <c:v>1964</c:v>
                </c:pt>
                <c:pt idx="983">
                  <c:v>1966</c:v>
                </c:pt>
                <c:pt idx="984">
                  <c:v>1968</c:v>
                </c:pt>
                <c:pt idx="985">
                  <c:v>1970</c:v>
                </c:pt>
                <c:pt idx="986">
                  <c:v>1972</c:v>
                </c:pt>
                <c:pt idx="987">
                  <c:v>1974</c:v>
                </c:pt>
                <c:pt idx="988">
                  <c:v>1976</c:v>
                </c:pt>
                <c:pt idx="989">
                  <c:v>1978</c:v>
                </c:pt>
                <c:pt idx="990">
                  <c:v>1980</c:v>
                </c:pt>
                <c:pt idx="991">
                  <c:v>1982</c:v>
                </c:pt>
                <c:pt idx="992">
                  <c:v>1984</c:v>
                </c:pt>
                <c:pt idx="993">
                  <c:v>1986</c:v>
                </c:pt>
                <c:pt idx="994">
                  <c:v>1988</c:v>
                </c:pt>
                <c:pt idx="995">
                  <c:v>1990</c:v>
                </c:pt>
                <c:pt idx="996">
                  <c:v>1992</c:v>
                </c:pt>
                <c:pt idx="997">
                  <c:v>1994</c:v>
                </c:pt>
                <c:pt idx="998">
                  <c:v>1996</c:v>
                </c:pt>
                <c:pt idx="999">
                  <c:v>1998</c:v>
                </c:pt>
                <c:pt idx="1000">
                  <c:v>2000</c:v>
                </c:pt>
                <c:pt idx="1001">
                  <c:v>2002</c:v>
                </c:pt>
                <c:pt idx="1002">
                  <c:v>2004</c:v>
                </c:pt>
                <c:pt idx="1003">
                  <c:v>2006</c:v>
                </c:pt>
                <c:pt idx="1004">
                  <c:v>2008</c:v>
                </c:pt>
                <c:pt idx="1005">
                  <c:v>2010</c:v>
                </c:pt>
                <c:pt idx="1006">
                  <c:v>2012</c:v>
                </c:pt>
                <c:pt idx="1007">
                  <c:v>2014</c:v>
                </c:pt>
                <c:pt idx="1008">
                  <c:v>2016</c:v>
                </c:pt>
                <c:pt idx="1009">
                  <c:v>2018</c:v>
                </c:pt>
                <c:pt idx="1010">
                  <c:v>2020</c:v>
                </c:pt>
                <c:pt idx="1011">
                  <c:v>2022</c:v>
                </c:pt>
                <c:pt idx="1012">
                  <c:v>2024</c:v>
                </c:pt>
                <c:pt idx="1013">
                  <c:v>2026</c:v>
                </c:pt>
                <c:pt idx="1014">
                  <c:v>2028</c:v>
                </c:pt>
                <c:pt idx="1015">
                  <c:v>2030</c:v>
                </c:pt>
                <c:pt idx="1016">
                  <c:v>2032</c:v>
                </c:pt>
                <c:pt idx="1017">
                  <c:v>2034</c:v>
                </c:pt>
                <c:pt idx="1018">
                  <c:v>2036</c:v>
                </c:pt>
                <c:pt idx="1019">
                  <c:v>2038</c:v>
                </c:pt>
                <c:pt idx="1020">
                  <c:v>2040</c:v>
                </c:pt>
                <c:pt idx="1021">
                  <c:v>2042</c:v>
                </c:pt>
                <c:pt idx="1022">
                  <c:v>2044</c:v>
                </c:pt>
                <c:pt idx="1023">
                  <c:v>2046</c:v>
                </c:pt>
                <c:pt idx="1024">
                  <c:v>2048</c:v>
                </c:pt>
                <c:pt idx="1025">
                  <c:v>2050</c:v>
                </c:pt>
                <c:pt idx="1026">
                  <c:v>2052</c:v>
                </c:pt>
                <c:pt idx="1027">
                  <c:v>2054</c:v>
                </c:pt>
                <c:pt idx="1028">
                  <c:v>2056</c:v>
                </c:pt>
                <c:pt idx="1029">
                  <c:v>2058</c:v>
                </c:pt>
                <c:pt idx="1030">
                  <c:v>2060</c:v>
                </c:pt>
                <c:pt idx="1031">
                  <c:v>2062</c:v>
                </c:pt>
                <c:pt idx="1032">
                  <c:v>2064</c:v>
                </c:pt>
                <c:pt idx="1033">
                  <c:v>2066</c:v>
                </c:pt>
                <c:pt idx="1034">
                  <c:v>2068</c:v>
                </c:pt>
                <c:pt idx="1035">
                  <c:v>2070</c:v>
                </c:pt>
                <c:pt idx="1036">
                  <c:v>2072</c:v>
                </c:pt>
                <c:pt idx="1037">
                  <c:v>2074</c:v>
                </c:pt>
                <c:pt idx="1038">
                  <c:v>2076</c:v>
                </c:pt>
                <c:pt idx="1039">
                  <c:v>2078</c:v>
                </c:pt>
                <c:pt idx="1040">
                  <c:v>2080</c:v>
                </c:pt>
                <c:pt idx="1041">
                  <c:v>2082</c:v>
                </c:pt>
                <c:pt idx="1042">
                  <c:v>2084</c:v>
                </c:pt>
                <c:pt idx="1043">
                  <c:v>2086</c:v>
                </c:pt>
                <c:pt idx="1044">
                  <c:v>2088</c:v>
                </c:pt>
                <c:pt idx="1045">
                  <c:v>2090</c:v>
                </c:pt>
                <c:pt idx="1046">
                  <c:v>2092</c:v>
                </c:pt>
                <c:pt idx="1047">
                  <c:v>2094</c:v>
                </c:pt>
                <c:pt idx="1048">
                  <c:v>2096</c:v>
                </c:pt>
                <c:pt idx="1049">
                  <c:v>2098</c:v>
                </c:pt>
                <c:pt idx="1050">
                  <c:v>2100</c:v>
                </c:pt>
                <c:pt idx="1051">
                  <c:v>2102</c:v>
                </c:pt>
                <c:pt idx="1052">
                  <c:v>2104</c:v>
                </c:pt>
                <c:pt idx="1053">
                  <c:v>2106</c:v>
                </c:pt>
                <c:pt idx="1054">
                  <c:v>2108</c:v>
                </c:pt>
                <c:pt idx="1055">
                  <c:v>2110</c:v>
                </c:pt>
                <c:pt idx="1056">
                  <c:v>2112</c:v>
                </c:pt>
                <c:pt idx="1057">
                  <c:v>2114</c:v>
                </c:pt>
                <c:pt idx="1058">
                  <c:v>2116</c:v>
                </c:pt>
                <c:pt idx="1059">
                  <c:v>2118</c:v>
                </c:pt>
                <c:pt idx="1060">
                  <c:v>2120</c:v>
                </c:pt>
                <c:pt idx="1061">
                  <c:v>2122</c:v>
                </c:pt>
                <c:pt idx="1062">
                  <c:v>2124</c:v>
                </c:pt>
                <c:pt idx="1063">
                  <c:v>2126</c:v>
                </c:pt>
                <c:pt idx="1064">
                  <c:v>2128</c:v>
                </c:pt>
                <c:pt idx="1065">
                  <c:v>2130</c:v>
                </c:pt>
                <c:pt idx="1066">
                  <c:v>2132</c:v>
                </c:pt>
                <c:pt idx="1067">
                  <c:v>2134</c:v>
                </c:pt>
                <c:pt idx="1068">
                  <c:v>2136</c:v>
                </c:pt>
                <c:pt idx="1069">
                  <c:v>2138</c:v>
                </c:pt>
                <c:pt idx="1070">
                  <c:v>2140</c:v>
                </c:pt>
                <c:pt idx="1071">
                  <c:v>2142</c:v>
                </c:pt>
                <c:pt idx="1072">
                  <c:v>2144</c:v>
                </c:pt>
                <c:pt idx="1073">
                  <c:v>2146</c:v>
                </c:pt>
                <c:pt idx="1074">
                  <c:v>2148</c:v>
                </c:pt>
                <c:pt idx="1075">
                  <c:v>2150</c:v>
                </c:pt>
                <c:pt idx="1076">
                  <c:v>2152</c:v>
                </c:pt>
                <c:pt idx="1077">
                  <c:v>2154</c:v>
                </c:pt>
                <c:pt idx="1078">
                  <c:v>2156</c:v>
                </c:pt>
                <c:pt idx="1079">
                  <c:v>2158</c:v>
                </c:pt>
                <c:pt idx="1080">
                  <c:v>2160</c:v>
                </c:pt>
                <c:pt idx="1081">
                  <c:v>2162</c:v>
                </c:pt>
                <c:pt idx="1082">
                  <c:v>2164</c:v>
                </c:pt>
                <c:pt idx="1083">
                  <c:v>2166</c:v>
                </c:pt>
                <c:pt idx="1084">
                  <c:v>2168</c:v>
                </c:pt>
                <c:pt idx="1085">
                  <c:v>2170</c:v>
                </c:pt>
                <c:pt idx="1086">
                  <c:v>2172</c:v>
                </c:pt>
                <c:pt idx="1087">
                  <c:v>2174</c:v>
                </c:pt>
                <c:pt idx="1088">
                  <c:v>2176</c:v>
                </c:pt>
                <c:pt idx="1089">
                  <c:v>2178</c:v>
                </c:pt>
                <c:pt idx="1090">
                  <c:v>2180</c:v>
                </c:pt>
                <c:pt idx="1091">
                  <c:v>2182</c:v>
                </c:pt>
                <c:pt idx="1092">
                  <c:v>2184</c:v>
                </c:pt>
                <c:pt idx="1093">
                  <c:v>2186</c:v>
                </c:pt>
                <c:pt idx="1094">
                  <c:v>2188</c:v>
                </c:pt>
                <c:pt idx="1095">
                  <c:v>2190</c:v>
                </c:pt>
                <c:pt idx="1096">
                  <c:v>2192</c:v>
                </c:pt>
                <c:pt idx="1097">
                  <c:v>2194</c:v>
                </c:pt>
                <c:pt idx="1098">
                  <c:v>2196</c:v>
                </c:pt>
                <c:pt idx="1099">
                  <c:v>2198</c:v>
                </c:pt>
                <c:pt idx="1100">
                  <c:v>2200</c:v>
                </c:pt>
                <c:pt idx="1101">
                  <c:v>2202</c:v>
                </c:pt>
                <c:pt idx="1102">
                  <c:v>2204</c:v>
                </c:pt>
                <c:pt idx="1103">
                  <c:v>2206</c:v>
                </c:pt>
                <c:pt idx="1104">
                  <c:v>2208</c:v>
                </c:pt>
                <c:pt idx="1105">
                  <c:v>2210</c:v>
                </c:pt>
                <c:pt idx="1106">
                  <c:v>2212</c:v>
                </c:pt>
                <c:pt idx="1107">
                  <c:v>2214</c:v>
                </c:pt>
                <c:pt idx="1108">
                  <c:v>2216</c:v>
                </c:pt>
                <c:pt idx="1109">
                  <c:v>2218</c:v>
                </c:pt>
                <c:pt idx="1110">
                  <c:v>2220</c:v>
                </c:pt>
                <c:pt idx="1111">
                  <c:v>2222</c:v>
                </c:pt>
                <c:pt idx="1112">
                  <c:v>2224</c:v>
                </c:pt>
                <c:pt idx="1113">
                  <c:v>2226</c:v>
                </c:pt>
                <c:pt idx="1114">
                  <c:v>2228</c:v>
                </c:pt>
                <c:pt idx="1115">
                  <c:v>2230</c:v>
                </c:pt>
                <c:pt idx="1116">
                  <c:v>2232</c:v>
                </c:pt>
                <c:pt idx="1117">
                  <c:v>2234</c:v>
                </c:pt>
                <c:pt idx="1118">
                  <c:v>2236</c:v>
                </c:pt>
                <c:pt idx="1119">
                  <c:v>2238</c:v>
                </c:pt>
                <c:pt idx="1120">
                  <c:v>2240</c:v>
                </c:pt>
                <c:pt idx="1121">
                  <c:v>2242</c:v>
                </c:pt>
                <c:pt idx="1122">
                  <c:v>2244</c:v>
                </c:pt>
                <c:pt idx="1123">
                  <c:v>2246</c:v>
                </c:pt>
                <c:pt idx="1124">
                  <c:v>2248</c:v>
                </c:pt>
                <c:pt idx="1125">
                  <c:v>2250</c:v>
                </c:pt>
                <c:pt idx="1126">
                  <c:v>2252</c:v>
                </c:pt>
                <c:pt idx="1127">
                  <c:v>2254</c:v>
                </c:pt>
                <c:pt idx="1128">
                  <c:v>2256</c:v>
                </c:pt>
                <c:pt idx="1129">
                  <c:v>2258</c:v>
                </c:pt>
                <c:pt idx="1130">
                  <c:v>2260</c:v>
                </c:pt>
                <c:pt idx="1131">
                  <c:v>2262</c:v>
                </c:pt>
                <c:pt idx="1132">
                  <c:v>2264</c:v>
                </c:pt>
                <c:pt idx="1133">
                  <c:v>2266</c:v>
                </c:pt>
                <c:pt idx="1134">
                  <c:v>2268</c:v>
                </c:pt>
                <c:pt idx="1135">
                  <c:v>2270</c:v>
                </c:pt>
                <c:pt idx="1136">
                  <c:v>2272</c:v>
                </c:pt>
                <c:pt idx="1137">
                  <c:v>2274</c:v>
                </c:pt>
                <c:pt idx="1138">
                  <c:v>2276</c:v>
                </c:pt>
                <c:pt idx="1139">
                  <c:v>2278</c:v>
                </c:pt>
                <c:pt idx="1140">
                  <c:v>2280</c:v>
                </c:pt>
                <c:pt idx="1141">
                  <c:v>2282</c:v>
                </c:pt>
                <c:pt idx="1142">
                  <c:v>2284</c:v>
                </c:pt>
                <c:pt idx="1143">
                  <c:v>2286</c:v>
                </c:pt>
                <c:pt idx="1144">
                  <c:v>2288</c:v>
                </c:pt>
                <c:pt idx="1145">
                  <c:v>2290</c:v>
                </c:pt>
                <c:pt idx="1146">
                  <c:v>2292</c:v>
                </c:pt>
                <c:pt idx="1147">
                  <c:v>2294</c:v>
                </c:pt>
                <c:pt idx="1148">
                  <c:v>2296</c:v>
                </c:pt>
                <c:pt idx="1149">
                  <c:v>2298</c:v>
                </c:pt>
                <c:pt idx="1150">
                  <c:v>2300</c:v>
                </c:pt>
                <c:pt idx="1151">
                  <c:v>2302</c:v>
                </c:pt>
                <c:pt idx="1152">
                  <c:v>2304</c:v>
                </c:pt>
                <c:pt idx="1153">
                  <c:v>2306</c:v>
                </c:pt>
                <c:pt idx="1154">
                  <c:v>2308</c:v>
                </c:pt>
                <c:pt idx="1155">
                  <c:v>2310</c:v>
                </c:pt>
                <c:pt idx="1156">
                  <c:v>2312</c:v>
                </c:pt>
                <c:pt idx="1157">
                  <c:v>2314</c:v>
                </c:pt>
                <c:pt idx="1158">
                  <c:v>2316</c:v>
                </c:pt>
                <c:pt idx="1159">
                  <c:v>2318</c:v>
                </c:pt>
                <c:pt idx="1160">
                  <c:v>2320</c:v>
                </c:pt>
                <c:pt idx="1161">
                  <c:v>2322</c:v>
                </c:pt>
                <c:pt idx="1162">
                  <c:v>2324</c:v>
                </c:pt>
                <c:pt idx="1163">
                  <c:v>2326</c:v>
                </c:pt>
                <c:pt idx="1164">
                  <c:v>2328</c:v>
                </c:pt>
                <c:pt idx="1165">
                  <c:v>2330</c:v>
                </c:pt>
                <c:pt idx="1166">
                  <c:v>2332</c:v>
                </c:pt>
                <c:pt idx="1167">
                  <c:v>2334</c:v>
                </c:pt>
                <c:pt idx="1168">
                  <c:v>2336</c:v>
                </c:pt>
                <c:pt idx="1169">
                  <c:v>2338</c:v>
                </c:pt>
                <c:pt idx="1170">
                  <c:v>2340</c:v>
                </c:pt>
                <c:pt idx="1171">
                  <c:v>2342</c:v>
                </c:pt>
                <c:pt idx="1172">
                  <c:v>2344</c:v>
                </c:pt>
                <c:pt idx="1173">
                  <c:v>2346</c:v>
                </c:pt>
                <c:pt idx="1174">
                  <c:v>2348</c:v>
                </c:pt>
                <c:pt idx="1175">
                  <c:v>2350</c:v>
                </c:pt>
                <c:pt idx="1176">
                  <c:v>2352</c:v>
                </c:pt>
                <c:pt idx="1177">
                  <c:v>2354</c:v>
                </c:pt>
                <c:pt idx="1178">
                  <c:v>2356</c:v>
                </c:pt>
                <c:pt idx="1179">
                  <c:v>2358</c:v>
                </c:pt>
                <c:pt idx="1180">
                  <c:v>2360</c:v>
                </c:pt>
                <c:pt idx="1181">
                  <c:v>2362</c:v>
                </c:pt>
                <c:pt idx="1182">
                  <c:v>2364</c:v>
                </c:pt>
                <c:pt idx="1183">
                  <c:v>2366</c:v>
                </c:pt>
                <c:pt idx="1184">
                  <c:v>2368</c:v>
                </c:pt>
                <c:pt idx="1185">
                  <c:v>2370</c:v>
                </c:pt>
                <c:pt idx="1186">
                  <c:v>2372</c:v>
                </c:pt>
                <c:pt idx="1187">
                  <c:v>2374</c:v>
                </c:pt>
                <c:pt idx="1188">
                  <c:v>2376</c:v>
                </c:pt>
                <c:pt idx="1189">
                  <c:v>2378</c:v>
                </c:pt>
                <c:pt idx="1190">
                  <c:v>2380</c:v>
                </c:pt>
                <c:pt idx="1191">
                  <c:v>2382</c:v>
                </c:pt>
                <c:pt idx="1192">
                  <c:v>2384</c:v>
                </c:pt>
                <c:pt idx="1193">
                  <c:v>2386</c:v>
                </c:pt>
                <c:pt idx="1194">
                  <c:v>2388</c:v>
                </c:pt>
                <c:pt idx="1195">
                  <c:v>2390</c:v>
                </c:pt>
                <c:pt idx="1196">
                  <c:v>2392</c:v>
                </c:pt>
                <c:pt idx="1197">
                  <c:v>2394</c:v>
                </c:pt>
                <c:pt idx="1198">
                  <c:v>2396</c:v>
                </c:pt>
                <c:pt idx="1199">
                  <c:v>2398</c:v>
                </c:pt>
                <c:pt idx="1200">
                  <c:v>2400</c:v>
                </c:pt>
                <c:pt idx="1201">
                  <c:v>2402</c:v>
                </c:pt>
                <c:pt idx="1202">
                  <c:v>2404</c:v>
                </c:pt>
                <c:pt idx="1203">
                  <c:v>2406</c:v>
                </c:pt>
                <c:pt idx="1204">
                  <c:v>2408</c:v>
                </c:pt>
                <c:pt idx="1205">
                  <c:v>2410</c:v>
                </c:pt>
                <c:pt idx="1206">
                  <c:v>2412</c:v>
                </c:pt>
                <c:pt idx="1207">
                  <c:v>2414</c:v>
                </c:pt>
                <c:pt idx="1208">
                  <c:v>2416</c:v>
                </c:pt>
                <c:pt idx="1209">
                  <c:v>2418</c:v>
                </c:pt>
                <c:pt idx="1210">
                  <c:v>2420</c:v>
                </c:pt>
                <c:pt idx="1211">
                  <c:v>2422</c:v>
                </c:pt>
                <c:pt idx="1212">
                  <c:v>2424</c:v>
                </c:pt>
                <c:pt idx="1213">
                  <c:v>2426</c:v>
                </c:pt>
                <c:pt idx="1214">
                  <c:v>2428</c:v>
                </c:pt>
                <c:pt idx="1215">
                  <c:v>2430</c:v>
                </c:pt>
                <c:pt idx="1216">
                  <c:v>2432</c:v>
                </c:pt>
                <c:pt idx="1217">
                  <c:v>2434</c:v>
                </c:pt>
                <c:pt idx="1218">
                  <c:v>2436</c:v>
                </c:pt>
                <c:pt idx="1219">
                  <c:v>2438</c:v>
                </c:pt>
                <c:pt idx="1220">
                  <c:v>2440</c:v>
                </c:pt>
                <c:pt idx="1221">
                  <c:v>2442</c:v>
                </c:pt>
                <c:pt idx="1222">
                  <c:v>2444</c:v>
                </c:pt>
                <c:pt idx="1223">
                  <c:v>2446</c:v>
                </c:pt>
                <c:pt idx="1224">
                  <c:v>2448</c:v>
                </c:pt>
                <c:pt idx="1225">
                  <c:v>2450</c:v>
                </c:pt>
                <c:pt idx="1226">
                  <c:v>2452</c:v>
                </c:pt>
                <c:pt idx="1227">
                  <c:v>2454</c:v>
                </c:pt>
                <c:pt idx="1228">
                  <c:v>2456</c:v>
                </c:pt>
                <c:pt idx="1229">
                  <c:v>2458</c:v>
                </c:pt>
                <c:pt idx="1230">
                  <c:v>2460</c:v>
                </c:pt>
                <c:pt idx="1231">
                  <c:v>2462</c:v>
                </c:pt>
                <c:pt idx="1232">
                  <c:v>2464</c:v>
                </c:pt>
                <c:pt idx="1233">
                  <c:v>2466</c:v>
                </c:pt>
                <c:pt idx="1234">
                  <c:v>2468</c:v>
                </c:pt>
                <c:pt idx="1235">
                  <c:v>2470</c:v>
                </c:pt>
                <c:pt idx="1236">
                  <c:v>2472</c:v>
                </c:pt>
                <c:pt idx="1237">
                  <c:v>2474</c:v>
                </c:pt>
                <c:pt idx="1238">
                  <c:v>2476</c:v>
                </c:pt>
                <c:pt idx="1239">
                  <c:v>2478</c:v>
                </c:pt>
                <c:pt idx="1240">
                  <c:v>2480</c:v>
                </c:pt>
                <c:pt idx="1241">
                  <c:v>2482</c:v>
                </c:pt>
                <c:pt idx="1242">
                  <c:v>2484</c:v>
                </c:pt>
                <c:pt idx="1243">
                  <c:v>2486</c:v>
                </c:pt>
                <c:pt idx="1244">
                  <c:v>2488</c:v>
                </c:pt>
                <c:pt idx="1245">
                  <c:v>2490</c:v>
                </c:pt>
                <c:pt idx="1246">
                  <c:v>2492</c:v>
                </c:pt>
                <c:pt idx="1247">
                  <c:v>2494</c:v>
                </c:pt>
                <c:pt idx="1248">
                  <c:v>2496</c:v>
                </c:pt>
                <c:pt idx="1249">
                  <c:v>2498</c:v>
                </c:pt>
                <c:pt idx="1250">
                  <c:v>2500</c:v>
                </c:pt>
                <c:pt idx="1251">
                  <c:v>2502</c:v>
                </c:pt>
                <c:pt idx="1252">
                  <c:v>2504</c:v>
                </c:pt>
                <c:pt idx="1253">
                  <c:v>2506</c:v>
                </c:pt>
                <c:pt idx="1254">
                  <c:v>2508</c:v>
                </c:pt>
                <c:pt idx="1255">
                  <c:v>2510</c:v>
                </c:pt>
                <c:pt idx="1256">
                  <c:v>2512</c:v>
                </c:pt>
                <c:pt idx="1257">
                  <c:v>2514</c:v>
                </c:pt>
                <c:pt idx="1258">
                  <c:v>2516</c:v>
                </c:pt>
                <c:pt idx="1259">
                  <c:v>2518</c:v>
                </c:pt>
                <c:pt idx="1260">
                  <c:v>2520</c:v>
                </c:pt>
                <c:pt idx="1261">
                  <c:v>2522</c:v>
                </c:pt>
                <c:pt idx="1262">
                  <c:v>2524</c:v>
                </c:pt>
                <c:pt idx="1263">
                  <c:v>2526</c:v>
                </c:pt>
                <c:pt idx="1264">
                  <c:v>2528</c:v>
                </c:pt>
                <c:pt idx="1265">
                  <c:v>2530</c:v>
                </c:pt>
                <c:pt idx="1266">
                  <c:v>2532</c:v>
                </c:pt>
                <c:pt idx="1267">
                  <c:v>2534</c:v>
                </c:pt>
                <c:pt idx="1268">
                  <c:v>2536</c:v>
                </c:pt>
                <c:pt idx="1269">
                  <c:v>2538</c:v>
                </c:pt>
                <c:pt idx="1270">
                  <c:v>2540</c:v>
                </c:pt>
                <c:pt idx="1271">
                  <c:v>2542</c:v>
                </c:pt>
                <c:pt idx="1272">
                  <c:v>2544</c:v>
                </c:pt>
                <c:pt idx="1273">
                  <c:v>2546</c:v>
                </c:pt>
                <c:pt idx="1274">
                  <c:v>2548</c:v>
                </c:pt>
                <c:pt idx="1275">
                  <c:v>2550</c:v>
                </c:pt>
                <c:pt idx="1276">
                  <c:v>2552</c:v>
                </c:pt>
                <c:pt idx="1277">
                  <c:v>2554</c:v>
                </c:pt>
                <c:pt idx="1278">
                  <c:v>2556</c:v>
                </c:pt>
                <c:pt idx="1279">
                  <c:v>2558</c:v>
                </c:pt>
                <c:pt idx="1280">
                  <c:v>2560</c:v>
                </c:pt>
                <c:pt idx="1281">
                  <c:v>2562</c:v>
                </c:pt>
                <c:pt idx="1282">
                  <c:v>2564</c:v>
                </c:pt>
                <c:pt idx="1283">
                  <c:v>2566</c:v>
                </c:pt>
                <c:pt idx="1284">
                  <c:v>2568</c:v>
                </c:pt>
                <c:pt idx="1285">
                  <c:v>2570</c:v>
                </c:pt>
                <c:pt idx="1286">
                  <c:v>2572</c:v>
                </c:pt>
                <c:pt idx="1287">
                  <c:v>2574</c:v>
                </c:pt>
                <c:pt idx="1288">
                  <c:v>2576</c:v>
                </c:pt>
                <c:pt idx="1289">
                  <c:v>2578</c:v>
                </c:pt>
                <c:pt idx="1290">
                  <c:v>2580</c:v>
                </c:pt>
                <c:pt idx="1291">
                  <c:v>2582</c:v>
                </c:pt>
                <c:pt idx="1292">
                  <c:v>2584</c:v>
                </c:pt>
                <c:pt idx="1293">
                  <c:v>2586</c:v>
                </c:pt>
                <c:pt idx="1294">
                  <c:v>2588</c:v>
                </c:pt>
                <c:pt idx="1295">
                  <c:v>2590</c:v>
                </c:pt>
                <c:pt idx="1296">
                  <c:v>2592</c:v>
                </c:pt>
                <c:pt idx="1297">
                  <c:v>2594</c:v>
                </c:pt>
                <c:pt idx="1298">
                  <c:v>2596</c:v>
                </c:pt>
                <c:pt idx="1299">
                  <c:v>2598</c:v>
                </c:pt>
                <c:pt idx="1300">
                  <c:v>2600</c:v>
                </c:pt>
                <c:pt idx="1301">
                  <c:v>2602</c:v>
                </c:pt>
                <c:pt idx="1302">
                  <c:v>2604</c:v>
                </c:pt>
                <c:pt idx="1303">
                  <c:v>2606</c:v>
                </c:pt>
                <c:pt idx="1304">
                  <c:v>2608</c:v>
                </c:pt>
                <c:pt idx="1305">
                  <c:v>2610</c:v>
                </c:pt>
                <c:pt idx="1306">
                  <c:v>2612</c:v>
                </c:pt>
                <c:pt idx="1307">
                  <c:v>2614</c:v>
                </c:pt>
                <c:pt idx="1308">
                  <c:v>2616</c:v>
                </c:pt>
                <c:pt idx="1309">
                  <c:v>2618</c:v>
                </c:pt>
                <c:pt idx="1310">
                  <c:v>2620</c:v>
                </c:pt>
                <c:pt idx="1311">
                  <c:v>2622</c:v>
                </c:pt>
                <c:pt idx="1312">
                  <c:v>2624</c:v>
                </c:pt>
                <c:pt idx="1313">
                  <c:v>2626</c:v>
                </c:pt>
                <c:pt idx="1314">
                  <c:v>2628</c:v>
                </c:pt>
                <c:pt idx="1315">
                  <c:v>2630</c:v>
                </c:pt>
                <c:pt idx="1316">
                  <c:v>2632</c:v>
                </c:pt>
                <c:pt idx="1317">
                  <c:v>2634</c:v>
                </c:pt>
                <c:pt idx="1318">
                  <c:v>2636</c:v>
                </c:pt>
                <c:pt idx="1319">
                  <c:v>2638</c:v>
                </c:pt>
                <c:pt idx="1320">
                  <c:v>2640</c:v>
                </c:pt>
                <c:pt idx="1321">
                  <c:v>2642</c:v>
                </c:pt>
                <c:pt idx="1322">
                  <c:v>2644</c:v>
                </c:pt>
                <c:pt idx="1323">
                  <c:v>2646</c:v>
                </c:pt>
                <c:pt idx="1324">
                  <c:v>2648</c:v>
                </c:pt>
                <c:pt idx="1325">
                  <c:v>2650</c:v>
                </c:pt>
                <c:pt idx="1326">
                  <c:v>2652</c:v>
                </c:pt>
                <c:pt idx="1327">
                  <c:v>2654</c:v>
                </c:pt>
                <c:pt idx="1328">
                  <c:v>2656</c:v>
                </c:pt>
                <c:pt idx="1329">
                  <c:v>2658</c:v>
                </c:pt>
                <c:pt idx="1330">
                  <c:v>2660</c:v>
                </c:pt>
                <c:pt idx="1331">
                  <c:v>2662</c:v>
                </c:pt>
                <c:pt idx="1332">
                  <c:v>2664</c:v>
                </c:pt>
                <c:pt idx="1333">
                  <c:v>2666</c:v>
                </c:pt>
                <c:pt idx="1334">
                  <c:v>2668</c:v>
                </c:pt>
                <c:pt idx="1335">
                  <c:v>2670</c:v>
                </c:pt>
                <c:pt idx="1336">
                  <c:v>2672</c:v>
                </c:pt>
                <c:pt idx="1337">
                  <c:v>2674</c:v>
                </c:pt>
                <c:pt idx="1338">
                  <c:v>2676</c:v>
                </c:pt>
                <c:pt idx="1339">
                  <c:v>2678</c:v>
                </c:pt>
                <c:pt idx="1340">
                  <c:v>2680</c:v>
                </c:pt>
                <c:pt idx="1341">
                  <c:v>2682</c:v>
                </c:pt>
                <c:pt idx="1342">
                  <c:v>2684</c:v>
                </c:pt>
                <c:pt idx="1343">
                  <c:v>2686</c:v>
                </c:pt>
                <c:pt idx="1344">
                  <c:v>2688</c:v>
                </c:pt>
                <c:pt idx="1345">
                  <c:v>2690</c:v>
                </c:pt>
                <c:pt idx="1346">
                  <c:v>2692</c:v>
                </c:pt>
                <c:pt idx="1347">
                  <c:v>2694</c:v>
                </c:pt>
                <c:pt idx="1348">
                  <c:v>2696</c:v>
                </c:pt>
                <c:pt idx="1349">
                  <c:v>2698</c:v>
                </c:pt>
                <c:pt idx="1350">
                  <c:v>2700</c:v>
                </c:pt>
                <c:pt idx="1351">
                  <c:v>2702</c:v>
                </c:pt>
                <c:pt idx="1352">
                  <c:v>2704</c:v>
                </c:pt>
                <c:pt idx="1353">
                  <c:v>2706</c:v>
                </c:pt>
                <c:pt idx="1354">
                  <c:v>2708</c:v>
                </c:pt>
                <c:pt idx="1355">
                  <c:v>2710</c:v>
                </c:pt>
                <c:pt idx="1356">
                  <c:v>2712</c:v>
                </c:pt>
                <c:pt idx="1357">
                  <c:v>2714</c:v>
                </c:pt>
                <c:pt idx="1358">
                  <c:v>2716</c:v>
                </c:pt>
                <c:pt idx="1359">
                  <c:v>2718</c:v>
                </c:pt>
                <c:pt idx="1360">
                  <c:v>2720</c:v>
                </c:pt>
                <c:pt idx="1361">
                  <c:v>2722</c:v>
                </c:pt>
                <c:pt idx="1362">
                  <c:v>2724</c:v>
                </c:pt>
                <c:pt idx="1363">
                  <c:v>2726</c:v>
                </c:pt>
                <c:pt idx="1364">
                  <c:v>2728</c:v>
                </c:pt>
                <c:pt idx="1365">
                  <c:v>2730</c:v>
                </c:pt>
                <c:pt idx="1366">
                  <c:v>2732</c:v>
                </c:pt>
                <c:pt idx="1367">
                  <c:v>2734</c:v>
                </c:pt>
                <c:pt idx="1368">
                  <c:v>2736</c:v>
                </c:pt>
                <c:pt idx="1369">
                  <c:v>2738</c:v>
                </c:pt>
                <c:pt idx="1370">
                  <c:v>2740</c:v>
                </c:pt>
                <c:pt idx="1371">
                  <c:v>2742</c:v>
                </c:pt>
                <c:pt idx="1372">
                  <c:v>2744</c:v>
                </c:pt>
                <c:pt idx="1373">
                  <c:v>2746</c:v>
                </c:pt>
                <c:pt idx="1374">
                  <c:v>2748</c:v>
                </c:pt>
                <c:pt idx="1375">
                  <c:v>2750</c:v>
                </c:pt>
                <c:pt idx="1376">
                  <c:v>2752</c:v>
                </c:pt>
                <c:pt idx="1377">
                  <c:v>2754</c:v>
                </c:pt>
                <c:pt idx="1378">
                  <c:v>2756</c:v>
                </c:pt>
                <c:pt idx="1379">
                  <c:v>2758</c:v>
                </c:pt>
                <c:pt idx="1380">
                  <c:v>2760</c:v>
                </c:pt>
                <c:pt idx="1381">
                  <c:v>2762</c:v>
                </c:pt>
                <c:pt idx="1382">
                  <c:v>2764</c:v>
                </c:pt>
                <c:pt idx="1383">
                  <c:v>2766</c:v>
                </c:pt>
                <c:pt idx="1384">
                  <c:v>2768</c:v>
                </c:pt>
                <c:pt idx="1385">
                  <c:v>2770</c:v>
                </c:pt>
                <c:pt idx="1386">
                  <c:v>2772</c:v>
                </c:pt>
                <c:pt idx="1387">
                  <c:v>2774</c:v>
                </c:pt>
                <c:pt idx="1388">
                  <c:v>2776</c:v>
                </c:pt>
                <c:pt idx="1389">
                  <c:v>2778</c:v>
                </c:pt>
                <c:pt idx="1390">
                  <c:v>2780</c:v>
                </c:pt>
                <c:pt idx="1391">
                  <c:v>2782</c:v>
                </c:pt>
                <c:pt idx="1392">
                  <c:v>2784</c:v>
                </c:pt>
                <c:pt idx="1393">
                  <c:v>2786</c:v>
                </c:pt>
                <c:pt idx="1394">
                  <c:v>2788</c:v>
                </c:pt>
                <c:pt idx="1395">
                  <c:v>2790</c:v>
                </c:pt>
                <c:pt idx="1396">
                  <c:v>2792</c:v>
                </c:pt>
                <c:pt idx="1397">
                  <c:v>2794</c:v>
                </c:pt>
                <c:pt idx="1398">
                  <c:v>2796</c:v>
                </c:pt>
                <c:pt idx="1399">
                  <c:v>2798</c:v>
                </c:pt>
                <c:pt idx="1400">
                  <c:v>2800</c:v>
                </c:pt>
                <c:pt idx="1401">
                  <c:v>2802</c:v>
                </c:pt>
                <c:pt idx="1402">
                  <c:v>2804</c:v>
                </c:pt>
                <c:pt idx="1403">
                  <c:v>2806</c:v>
                </c:pt>
                <c:pt idx="1404">
                  <c:v>2808</c:v>
                </c:pt>
                <c:pt idx="1405">
                  <c:v>2810</c:v>
                </c:pt>
                <c:pt idx="1406">
                  <c:v>2812</c:v>
                </c:pt>
                <c:pt idx="1407">
                  <c:v>2814</c:v>
                </c:pt>
                <c:pt idx="1408">
                  <c:v>2816</c:v>
                </c:pt>
                <c:pt idx="1409">
                  <c:v>2818</c:v>
                </c:pt>
                <c:pt idx="1410">
                  <c:v>2820</c:v>
                </c:pt>
                <c:pt idx="1411">
                  <c:v>2822</c:v>
                </c:pt>
                <c:pt idx="1412">
                  <c:v>2824</c:v>
                </c:pt>
                <c:pt idx="1413">
                  <c:v>2826</c:v>
                </c:pt>
                <c:pt idx="1414">
                  <c:v>2828</c:v>
                </c:pt>
                <c:pt idx="1415">
                  <c:v>2830</c:v>
                </c:pt>
                <c:pt idx="1416">
                  <c:v>2832</c:v>
                </c:pt>
                <c:pt idx="1417">
                  <c:v>2834</c:v>
                </c:pt>
                <c:pt idx="1418">
                  <c:v>2836</c:v>
                </c:pt>
                <c:pt idx="1419">
                  <c:v>2838</c:v>
                </c:pt>
                <c:pt idx="1420">
                  <c:v>2840</c:v>
                </c:pt>
                <c:pt idx="1421">
                  <c:v>2842</c:v>
                </c:pt>
                <c:pt idx="1422">
                  <c:v>2844</c:v>
                </c:pt>
                <c:pt idx="1423">
                  <c:v>2846</c:v>
                </c:pt>
                <c:pt idx="1424">
                  <c:v>2848</c:v>
                </c:pt>
                <c:pt idx="1425">
                  <c:v>2850</c:v>
                </c:pt>
                <c:pt idx="1426">
                  <c:v>2852</c:v>
                </c:pt>
                <c:pt idx="1427">
                  <c:v>2854</c:v>
                </c:pt>
                <c:pt idx="1428">
                  <c:v>2856</c:v>
                </c:pt>
                <c:pt idx="1429">
                  <c:v>2858</c:v>
                </c:pt>
                <c:pt idx="1430">
                  <c:v>2860</c:v>
                </c:pt>
                <c:pt idx="1431">
                  <c:v>2862</c:v>
                </c:pt>
                <c:pt idx="1432">
                  <c:v>2864</c:v>
                </c:pt>
                <c:pt idx="1433">
                  <c:v>2866</c:v>
                </c:pt>
                <c:pt idx="1434">
                  <c:v>2868</c:v>
                </c:pt>
                <c:pt idx="1435">
                  <c:v>2870</c:v>
                </c:pt>
                <c:pt idx="1436">
                  <c:v>2872</c:v>
                </c:pt>
                <c:pt idx="1437">
                  <c:v>2874</c:v>
                </c:pt>
                <c:pt idx="1438">
                  <c:v>2876</c:v>
                </c:pt>
                <c:pt idx="1439">
                  <c:v>2878</c:v>
                </c:pt>
                <c:pt idx="1440">
                  <c:v>2880</c:v>
                </c:pt>
                <c:pt idx="1441">
                  <c:v>2882</c:v>
                </c:pt>
                <c:pt idx="1442">
                  <c:v>2884</c:v>
                </c:pt>
                <c:pt idx="1443">
                  <c:v>2886</c:v>
                </c:pt>
                <c:pt idx="1444">
                  <c:v>2888</c:v>
                </c:pt>
                <c:pt idx="1445">
                  <c:v>2890</c:v>
                </c:pt>
                <c:pt idx="1446">
                  <c:v>2892</c:v>
                </c:pt>
                <c:pt idx="1447">
                  <c:v>2894</c:v>
                </c:pt>
                <c:pt idx="1448">
                  <c:v>2896</c:v>
                </c:pt>
                <c:pt idx="1449">
                  <c:v>2898</c:v>
                </c:pt>
                <c:pt idx="1450">
                  <c:v>2900</c:v>
                </c:pt>
                <c:pt idx="1451">
                  <c:v>2902</c:v>
                </c:pt>
                <c:pt idx="1452">
                  <c:v>2904</c:v>
                </c:pt>
                <c:pt idx="1453">
                  <c:v>2906</c:v>
                </c:pt>
                <c:pt idx="1454">
                  <c:v>2908</c:v>
                </c:pt>
                <c:pt idx="1455">
                  <c:v>2910</c:v>
                </c:pt>
                <c:pt idx="1456">
                  <c:v>2912</c:v>
                </c:pt>
                <c:pt idx="1457">
                  <c:v>2914</c:v>
                </c:pt>
                <c:pt idx="1458">
                  <c:v>2916</c:v>
                </c:pt>
                <c:pt idx="1459">
                  <c:v>2918</c:v>
                </c:pt>
                <c:pt idx="1460">
                  <c:v>2920</c:v>
                </c:pt>
                <c:pt idx="1461">
                  <c:v>2922</c:v>
                </c:pt>
                <c:pt idx="1462">
                  <c:v>2924</c:v>
                </c:pt>
                <c:pt idx="1463">
                  <c:v>2926</c:v>
                </c:pt>
                <c:pt idx="1464">
                  <c:v>2928</c:v>
                </c:pt>
                <c:pt idx="1465">
                  <c:v>2930</c:v>
                </c:pt>
                <c:pt idx="1466">
                  <c:v>2932</c:v>
                </c:pt>
                <c:pt idx="1467">
                  <c:v>2934</c:v>
                </c:pt>
                <c:pt idx="1468">
                  <c:v>2936</c:v>
                </c:pt>
                <c:pt idx="1469">
                  <c:v>2938</c:v>
                </c:pt>
                <c:pt idx="1470">
                  <c:v>2940</c:v>
                </c:pt>
                <c:pt idx="1471">
                  <c:v>2942</c:v>
                </c:pt>
                <c:pt idx="1472">
                  <c:v>2944</c:v>
                </c:pt>
                <c:pt idx="1473">
                  <c:v>2946</c:v>
                </c:pt>
                <c:pt idx="1474">
                  <c:v>2948</c:v>
                </c:pt>
                <c:pt idx="1475">
                  <c:v>2950</c:v>
                </c:pt>
                <c:pt idx="1476">
                  <c:v>2952</c:v>
                </c:pt>
                <c:pt idx="1477">
                  <c:v>2954</c:v>
                </c:pt>
                <c:pt idx="1478">
                  <c:v>2956</c:v>
                </c:pt>
                <c:pt idx="1479">
                  <c:v>2958</c:v>
                </c:pt>
                <c:pt idx="1480">
                  <c:v>2960</c:v>
                </c:pt>
                <c:pt idx="1481">
                  <c:v>2962</c:v>
                </c:pt>
                <c:pt idx="1482">
                  <c:v>2964</c:v>
                </c:pt>
                <c:pt idx="1483">
                  <c:v>2966</c:v>
                </c:pt>
                <c:pt idx="1484">
                  <c:v>2968</c:v>
                </c:pt>
                <c:pt idx="1485">
                  <c:v>2970</c:v>
                </c:pt>
                <c:pt idx="1486">
                  <c:v>2972</c:v>
                </c:pt>
                <c:pt idx="1487">
                  <c:v>2974</c:v>
                </c:pt>
                <c:pt idx="1488">
                  <c:v>2976</c:v>
                </c:pt>
                <c:pt idx="1489">
                  <c:v>2978</c:v>
                </c:pt>
                <c:pt idx="1490">
                  <c:v>2980</c:v>
                </c:pt>
                <c:pt idx="1491">
                  <c:v>2982</c:v>
                </c:pt>
                <c:pt idx="1492">
                  <c:v>2984</c:v>
                </c:pt>
                <c:pt idx="1493">
                  <c:v>2986</c:v>
                </c:pt>
                <c:pt idx="1494">
                  <c:v>2988</c:v>
                </c:pt>
                <c:pt idx="1495">
                  <c:v>2990</c:v>
                </c:pt>
                <c:pt idx="1496">
                  <c:v>2992</c:v>
                </c:pt>
                <c:pt idx="1497">
                  <c:v>2994</c:v>
                </c:pt>
                <c:pt idx="1498">
                  <c:v>2996</c:v>
                </c:pt>
                <c:pt idx="1499">
                  <c:v>2998</c:v>
                </c:pt>
                <c:pt idx="1500">
                  <c:v>3000</c:v>
                </c:pt>
                <c:pt idx="1501">
                  <c:v>3002</c:v>
                </c:pt>
                <c:pt idx="1502">
                  <c:v>3004</c:v>
                </c:pt>
                <c:pt idx="1503">
                  <c:v>3006</c:v>
                </c:pt>
                <c:pt idx="1504">
                  <c:v>3008</c:v>
                </c:pt>
                <c:pt idx="1505">
                  <c:v>3010</c:v>
                </c:pt>
                <c:pt idx="1506">
                  <c:v>3012</c:v>
                </c:pt>
                <c:pt idx="1507">
                  <c:v>3014</c:v>
                </c:pt>
                <c:pt idx="1508">
                  <c:v>3016</c:v>
                </c:pt>
                <c:pt idx="1509">
                  <c:v>3018</c:v>
                </c:pt>
                <c:pt idx="1510">
                  <c:v>3020</c:v>
                </c:pt>
                <c:pt idx="1511">
                  <c:v>3022</c:v>
                </c:pt>
                <c:pt idx="1512">
                  <c:v>3024</c:v>
                </c:pt>
                <c:pt idx="1513">
                  <c:v>3026</c:v>
                </c:pt>
                <c:pt idx="1514">
                  <c:v>3028</c:v>
                </c:pt>
                <c:pt idx="1515">
                  <c:v>3030</c:v>
                </c:pt>
                <c:pt idx="1516">
                  <c:v>3032</c:v>
                </c:pt>
                <c:pt idx="1517">
                  <c:v>3034</c:v>
                </c:pt>
                <c:pt idx="1518">
                  <c:v>3036</c:v>
                </c:pt>
                <c:pt idx="1519">
                  <c:v>3038</c:v>
                </c:pt>
                <c:pt idx="1520">
                  <c:v>3040</c:v>
                </c:pt>
                <c:pt idx="1521">
                  <c:v>3042</c:v>
                </c:pt>
                <c:pt idx="1522">
                  <c:v>3044</c:v>
                </c:pt>
                <c:pt idx="1523">
                  <c:v>3046</c:v>
                </c:pt>
                <c:pt idx="1524">
                  <c:v>3048</c:v>
                </c:pt>
                <c:pt idx="1525">
                  <c:v>3050</c:v>
                </c:pt>
                <c:pt idx="1526">
                  <c:v>3052</c:v>
                </c:pt>
                <c:pt idx="1527">
                  <c:v>3054</c:v>
                </c:pt>
                <c:pt idx="1528">
                  <c:v>3056</c:v>
                </c:pt>
                <c:pt idx="1529">
                  <c:v>3058</c:v>
                </c:pt>
                <c:pt idx="1530">
                  <c:v>3060</c:v>
                </c:pt>
                <c:pt idx="1531">
                  <c:v>3062</c:v>
                </c:pt>
                <c:pt idx="1532">
                  <c:v>3064</c:v>
                </c:pt>
                <c:pt idx="1533">
                  <c:v>3066</c:v>
                </c:pt>
                <c:pt idx="1534">
                  <c:v>3068</c:v>
                </c:pt>
                <c:pt idx="1535">
                  <c:v>3070</c:v>
                </c:pt>
                <c:pt idx="1536">
                  <c:v>3072</c:v>
                </c:pt>
                <c:pt idx="1537">
                  <c:v>3074</c:v>
                </c:pt>
                <c:pt idx="1538">
                  <c:v>3076</c:v>
                </c:pt>
                <c:pt idx="1539">
                  <c:v>3078</c:v>
                </c:pt>
                <c:pt idx="1540">
                  <c:v>3080</c:v>
                </c:pt>
                <c:pt idx="1541">
                  <c:v>3082</c:v>
                </c:pt>
                <c:pt idx="1542">
                  <c:v>3084</c:v>
                </c:pt>
                <c:pt idx="1543">
                  <c:v>3086</c:v>
                </c:pt>
                <c:pt idx="1544">
                  <c:v>3088</c:v>
                </c:pt>
                <c:pt idx="1545">
                  <c:v>3090</c:v>
                </c:pt>
                <c:pt idx="1546">
                  <c:v>3092</c:v>
                </c:pt>
                <c:pt idx="1547">
                  <c:v>3094</c:v>
                </c:pt>
                <c:pt idx="1548">
                  <c:v>3096</c:v>
                </c:pt>
                <c:pt idx="1549">
                  <c:v>3098</c:v>
                </c:pt>
                <c:pt idx="1550">
                  <c:v>3100</c:v>
                </c:pt>
                <c:pt idx="1551">
                  <c:v>3102</c:v>
                </c:pt>
                <c:pt idx="1552">
                  <c:v>3104</c:v>
                </c:pt>
                <c:pt idx="1553">
                  <c:v>3106</c:v>
                </c:pt>
                <c:pt idx="1554">
                  <c:v>3108</c:v>
                </c:pt>
                <c:pt idx="1555">
                  <c:v>3110</c:v>
                </c:pt>
                <c:pt idx="1556">
                  <c:v>3112</c:v>
                </c:pt>
                <c:pt idx="1557">
                  <c:v>3114</c:v>
                </c:pt>
                <c:pt idx="1558">
                  <c:v>3116</c:v>
                </c:pt>
                <c:pt idx="1559">
                  <c:v>3118</c:v>
                </c:pt>
                <c:pt idx="1560">
                  <c:v>3120</c:v>
                </c:pt>
                <c:pt idx="1561">
                  <c:v>3122</c:v>
                </c:pt>
                <c:pt idx="1562">
                  <c:v>3124</c:v>
                </c:pt>
                <c:pt idx="1563">
                  <c:v>3126</c:v>
                </c:pt>
                <c:pt idx="1564">
                  <c:v>3128</c:v>
                </c:pt>
                <c:pt idx="1565">
                  <c:v>3130</c:v>
                </c:pt>
                <c:pt idx="1566">
                  <c:v>3132</c:v>
                </c:pt>
                <c:pt idx="1567">
                  <c:v>3134</c:v>
                </c:pt>
                <c:pt idx="1568">
                  <c:v>3136</c:v>
                </c:pt>
                <c:pt idx="1569">
                  <c:v>3138</c:v>
                </c:pt>
                <c:pt idx="1570">
                  <c:v>3140</c:v>
                </c:pt>
                <c:pt idx="1571">
                  <c:v>3142</c:v>
                </c:pt>
                <c:pt idx="1572">
                  <c:v>3144</c:v>
                </c:pt>
                <c:pt idx="1573">
                  <c:v>3146</c:v>
                </c:pt>
                <c:pt idx="1574">
                  <c:v>3148</c:v>
                </c:pt>
                <c:pt idx="1575">
                  <c:v>3150</c:v>
                </c:pt>
                <c:pt idx="1576">
                  <c:v>3152</c:v>
                </c:pt>
                <c:pt idx="1577">
                  <c:v>3154</c:v>
                </c:pt>
                <c:pt idx="1578">
                  <c:v>3156</c:v>
                </c:pt>
                <c:pt idx="1579">
                  <c:v>3158</c:v>
                </c:pt>
                <c:pt idx="1580">
                  <c:v>3160</c:v>
                </c:pt>
                <c:pt idx="1581">
                  <c:v>3162</c:v>
                </c:pt>
                <c:pt idx="1582">
                  <c:v>3164</c:v>
                </c:pt>
                <c:pt idx="1583">
                  <c:v>3166</c:v>
                </c:pt>
                <c:pt idx="1584">
                  <c:v>3168</c:v>
                </c:pt>
                <c:pt idx="1585">
                  <c:v>3170</c:v>
                </c:pt>
                <c:pt idx="1586">
                  <c:v>3172</c:v>
                </c:pt>
                <c:pt idx="1587">
                  <c:v>3174</c:v>
                </c:pt>
                <c:pt idx="1588">
                  <c:v>3176</c:v>
                </c:pt>
                <c:pt idx="1589">
                  <c:v>3178</c:v>
                </c:pt>
                <c:pt idx="1590">
                  <c:v>3180</c:v>
                </c:pt>
                <c:pt idx="1591">
                  <c:v>3182</c:v>
                </c:pt>
                <c:pt idx="1592">
                  <c:v>3184</c:v>
                </c:pt>
                <c:pt idx="1593">
                  <c:v>3186</c:v>
                </c:pt>
                <c:pt idx="1594">
                  <c:v>3188</c:v>
                </c:pt>
                <c:pt idx="1595">
                  <c:v>3190</c:v>
                </c:pt>
                <c:pt idx="1596">
                  <c:v>3192</c:v>
                </c:pt>
                <c:pt idx="1597">
                  <c:v>3194</c:v>
                </c:pt>
                <c:pt idx="1598">
                  <c:v>3196</c:v>
                </c:pt>
                <c:pt idx="1599">
                  <c:v>3198</c:v>
                </c:pt>
                <c:pt idx="1600">
                  <c:v>3200</c:v>
                </c:pt>
                <c:pt idx="1601">
                  <c:v>3202</c:v>
                </c:pt>
                <c:pt idx="1602">
                  <c:v>3204</c:v>
                </c:pt>
                <c:pt idx="1603">
                  <c:v>3206</c:v>
                </c:pt>
                <c:pt idx="1604">
                  <c:v>3208</c:v>
                </c:pt>
                <c:pt idx="1605">
                  <c:v>3210</c:v>
                </c:pt>
                <c:pt idx="1606">
                  <c:v>3212</c:v>
                </c:pt>
                <c:pt idx="1607">
                  <c:v>3214</c:v>
                </c:pt>
                <c:pt idx="1608">
                  <c:v>3216</c:v>
                </c:pt>
                <c:pt idx="1609">
                  <c:v>3218</c:v>
                </c:pt>
                <c:pt idx="1610">
                  <c:v>3220</c:v>
                </c:pt>
                <c:pt idx="1611">
                  <c:v>3222</c:v>
                </c:pt>
                <c:pt idx="1612">
                  <c:v>3224</c:v>
                </c:pt>
                <c:pt idx="1613">
                  <c:v>3226</c:v>
                </c:pt>
                <c:pt idx="1614">
                  <c:v>3228</c:v>
                </c:pt>
                <c:pt idx="1615">
                  <c:v>3230</c:v>
                </c:pt>
                <c:pt idx="1616">
                  <c:v>3232</c:v>
                </c:pt>
                <c:pt idx="1617">
                  <c:v>3234</c:v>
                </c:pt>
                <c:pt idx="1618">
                  <c:v>3236</c:v>
                </c:pt>
                <c:pt idx="1619">
                  <c:v>3238</c:v>
                </c:pt>
                <c:pt idx="1620">
                  <c:v>3240</c:v>
                </c:pt>
                <c:pt idx="1621">
                  <c:v>3242</c:v>
                </c:pt>
                <c:pt idx="1622">
                  <c:v>3244</c:v>
                </c:pt>
                <c:pt idx="1623">
                  <c:v>3246</c:v>
                </c:pt>
                <c:pt idx="1624">
                  <c:v>3248</c:v>
                </c:pt>
                <c:pt idx="1625">
                  <c:v>3250</c:v>
                </c:pt>
                <c:pt idx="1626">
                  <c:v>3252</c:v>
                </c:pt>
                <c:pt idx="1627">
                  <c:v>3254</c:v>
                </c:pt>
                <c:pt idx="1628">
                  <c:v>3256</c:v>
                </c:pt>
                <c:pt idx="1629">
                  <c:v>3258</c:v>
                </c:pt>
                <c:pt idx="1630">
                  <c:v>3260</c:v>
                </c:pt>
                <c:pt idx="1631">
                  <c:v>3262</c:v>
                </c:pt>
                <c:pt idx="1632">
                  <c:v>3264</c:v>
                </c:pt>
                <c:pt idx="1633">
                  <c:v>3266</c:v>
                </c:pt>
                <c:pt idx="1634">
                  <c:v>3268</c:v>
                </c:pt>
                <c:pt idx="1635">
                  <c:v>3270</c:v>
                </c:pt>
                <c:pt idx="1636">
                  <c:v>3272</c:v>
                </c:pt>
                <c:pt idx="1637">
                  <c:v>3274</c:v>
                </c:pt>
                <c:pt idx="1638">
                  <c:v>3276</c:v>
                </c:pt>
                <c:pt idx="1639">
                  <c:v>3278</c:v>
                </c:pt>
                <c:pt idx="1640">
                  <c:v>3280</c:v>
                </c:pt>
                <c:pt idx="1641">
                  <c:v>3282</c:v>
                </c:pt>
                <c:pt idx="1642">
                  <c:v>3284</c:v>
                </c:pt>
                <c:pt idx="1643">
                  <c:v>3286</c:v>
                </c:pt>
                <c:pt idx="1644">
                  <c:v>3288</c:v>
                </c:pt>
                <c:pt idx="1645">
                  <c:v>3290</c:v>
                </c:pt>
                <c:pt idx="1646">
                  <c:v>3292</c:v>
                </c:pt>
                <c:pt idx="1647">
                  <c:v>3294</c:v>
                </c:pt>
                <c:pt idx="1648">
                  <c:v>3296</c:v>
                </c:pt>
                <c:pt idx="1649">
                  <c:v>3298</c:v>
                </c:pt>
                <c:pt idx="1650">
                  <c:v>3300</c:v>
                </c:pt>
                <c:pt idx="1651">
                  <c:v>3302</c:v>
                </c:pt>
                <c:pt idx="1652">
                  <c:v>3304</c:v>
                </c:pt>
                <c:pt idx="1653">
                  <c:v>3306</c:v>
                </c:pt>
                <c:pt idx="1654">
                  <c:v>3308</c:v>
                </c:pt>
                <c:pt idx="1655">
                  <c:v>3310</c:v>
                </c:pt>
                <c:pt idx="1656">
                  <c:v>3312</c:v>
                </c:pt>
                <c:pt idx="1657">
                  <c:v>3314</c:v>
                </c:pt>
                <c:pt idx="1658">
                  <c:v>3316</c:v>
                </c:pt>
                <c:pt idx="1659">
                  <c:v>3318</c:v>
                </c:pt>
                <c:pt idx="1660">
                  <c:v>3320</c:v>
                </c:pt>
                <c:pt idx="1661">
                  <c:v>3322</c:v>
                </c:pt>
                <c:pt idx="1662">
                  <c:v>3324</c:v>
                </c:pt>
                <c:pt idx="1663">
                  <c:v>3326</c:v>
                </c:pt>
                <c:pt idx="1664">
                  <c:v>3328</c:v>
                </c:pt>
                <c:pt idx="1665">
                  <c:v>3330</c:v>
                </c:pt>
                <c:pt idx="1666">
                  <c:v>3332</c:v>
                </c:pt>
                <c:pt idx="1667">
                  <c:v>3334</c:v>
                </c:pt>
                <c:pt idx="1668">
                  <c:v>3336</c:v>
                </c:pt>
                <c:pt idx="1669">
                  <c:v>3338</c:v>
                </c:pt>
                <c:pt idx="1670">
                  <c:v>3340</c:v>
                </c:pt>
                <c:pt idx="1671">
                  <c:v>3342</c:v>
                </c:pt>
                <c:pt idx="1672">
                  <c:v>3344</c:v>
                </c:pt>
                <c:pt idx="1673">
                  <c:v>3346</c:v>
                </c:pt>
                <c:pt idx="1674">
                  <c:v>3348</c:v>
                </c:pt>
                <c:pt idx="1675">
                  <c:v>3350</c:v>
                </c:pt>
                <c:pt idx="1676">
                  <c:v>3352</c:v>
                </c:pt>
                <c:pt idx="1677">
                  <c:v>3354</c:v>
                </c:pt>
                <c:pt idx="1678">
                  <c:v>3356</c:v>
                </c:pt>
                <c:pt idx="1679">
                  <c:v>3358</c:v>
                </c:pt>
                <c:pt idx="1680">
                  <c:v>3360</c:v>
                </c:pt>
                <c:pt idx="1681">
                  <c:v>3362</c:v>
                </c:pt>
                <c:pt idx="1682">
                  <c:v>3364</c:v>
                </c:pt>
                <c:pt idx="1683">
                  <c:v>3366</c:v>
                </c:pt>
                <c:pt idx="1684">
                  <c:v>3368</c:v>
                </c:pt>
                <c:pt idx="1685">
                  <c:v>3370</c:v>
                </c:pt>
                <c:pt idx="1686">
                  <c:v>3372</c:v>
                </c:pt>
                <c:pt idx="1687">
                  <c:v>3374</c:v>
                </c:pt>
                <c:pt idx="1688">
                  <c:v>3376</c:v>
                </c:pt>
                <c:pt idx="1689">
                  <c:v>3378</c:v>
                </c:pt>
                <c:pt idx="1690">
                  <c:v>3380</c:v>
                </c:pt>
                <c:pt idx="1691">
                  <c:v>3382</c:v>
                </c:pt>
                <c:pt idx="1692">
                  <c:v>3384</c:v>
                </c:pt>
                <c:pt idx="1693">
                  <c:v>3386</c:v>
                </c:pt>
                <c:pt idx="1694">
                  <c:v>3388</c:v>
                </c:pt>
                <c:pt idx="1695">
                  <c:v>3390</c:v>
                </c:pt>
                <c:pt idx="1696">
                  <c:v>3392</c:v>
                </c:pt>
                <c:pt idx="1697">
                  <c:v>3394</c:v>
                </c:pt>
                <c:pt idx="1698">
                  <c:v>3396</c:v>
                </c:pt>
                <c:pt idx="1699">
                  <c:v>3398</c:v>
                </c:pt>
                <c:pt idx="1700">
                  <c:v>3400</c:v>
                </c:pt>
                <c:pt idx="1701">
                  <c:v>3402</c:v>
                </c:pt>
                <c:pt idx="1702">
                  <c:v>3404</c:v>
                </c:pt>
                <c:pt idx="1703">
                  <c:v>3406</c:v>
                </c:pt>
                <c:pt idx="1704">
                  <c:v>3408</c:v>
                </c:pt>
                <c:pt idx="1705">
                  <c:v>3410</c:v>
                </c:pt>
                <c:pt idx="1706">
                  <c:v>3412</c:v>
                </c:pt>
                <c:pt idx="1707">
                  <c:v>3414</c:v>
                </c:pt>
                <c:pt idx="1708">
                  <c:v>3416</c:v>
                </c:pt>
                <c:pt idx="1709">
                  <c:v>3418</c:v>
                </c:pt>
                <c:pt idx="1710">
                  <c:v>3420</c:v>
                </c:pt>
                <c:pt idx="1711">
                  <c:v>3422</c:v>
                </c:pt>
                <c:pt idx="1712">
                  <c:v>3424</c:v>
                </c:pt>
                <c:pt idx="1713">
                  <c:v>3426</c:v>
                </c:pt>
                <c:pt idx="1714">
                  <c:v>3428</c:v>
                </c:pt>
                <c:pt idx="1715">
                  <c:v>3430</c:v>
                </c:pt>
                <c:pt idx="1716">
                  <c:v>3432</c:v>
                </c:pt>
                <c:pt idx="1717">
                  <c:v>3434</c:v>
                </c:pt>
                <c:pt idx="1718">
                  <c:v>3436</c:v>
                </c:pt>
                <c:pt idx="1719">
                  <c:v>3438</c:v>
                </c:pt>
                <c:pt idx="1720">
                  <c:v>3440</c:v>
                </c:pt>
                <c:pt idx="1721">
                  <c:v>3442</c:v>
                </c:pt>
                <c:pt idx="1722">
                  <c:v>3444</c:v>
                </c:pt>
                <c:pt idx="1723">
                  <c:v>3446</c:v>
                </c:pt>
                <c:pt idx="1724">
                  <c:v>3448</c:v>
                </c:pt>
                <c:pt idx="1725">
                  <c:v>3450</c:v>
                </c:pt>
                <c:pt idx="1726">
                  <c:v>3452</c:v>
                </c:pt>
                <c:pt idx="1727">
                  <c:v>3454</c:v>
                </c:pt>
                <c:pt idx="1728">
                  <c:v>3456</c:v>
                </c:pt>
                <c:pt idx="1729">
                  <c:v>3458</c:v>
                </c:pt>
                <c:pt idx="1730">
                  <c:v>3460</c:v>
                </c:pt>
                <c:pt idx="1731">
                  <c:v>3462</c:v>
                </c:pt>
                <c:pt idx="1732">
                  <c:v>3464</c:v>
                </c:pt>
                <c:pt idx="1733">
                  <c:v>3466</c:v>
                </c:pt>
                <c:pt idx="1734">
                  <c:v>3468</c:v>
                </c:pt>
                <c:pt idx="1735">
                  <c:v>3470</c:v>
                </c:pt>
                <c:pt idx="1736">
                  <c:v>3472</c:v>
                </c:pt>
                <c:pt idx="1737">
                  <c:v>3474</c:v>
                </c:pt>
                <c:pt idx="1738">
                  <c:v>3476</c:v>
                </c:pt>
                <c:pt idx="1739">
                  <c:v>3478</c:v>
                </c:pt>
                <c:pt idx="1740">
                  <c:v>3480</c:v>
                </c:pt>
                <c:pt idx="1741">
                  <c:v>3482</c:v>
                </c:pt>
                <c:pt idx="1742">
                  <c:v>3484</c:v>
                </c:pt>
                <c:pt idx="1743">
                  <c:v>3486</c:v>
                </c:pt>
                <c:pt idx="1744">
                  <c:v>3488</c:v>
                </c:pt>
                <c:pt idx="1745">
                  <c:v>3490</c:v>
                </c:pt>
                <c:pt idx="1746">
                  <c:v>3492</c:v>
                </c:pt>
                <c:pt idx="1747">
                  <c:v>3494</c:v>
                </c:pt>
                <c:pt idx="1748">
                  <c:v>3496</c:v>
                </c:pt>
                <c:pt idx="1749">
                  <c:v>3498</c:v>
                </c:pt>
                <c:pt idx="1750">
                  <c:v>3500</c:v>
                </c:pt>
                <c:pt idx="1751">
                  <c:v>3502</c:v>
                </c:pt>
                <c:pt idx="1752">
                  <c:v>3504</c:v>
                </c:pt>
                <c:pt idx="1753">
                  <c:v>3506</c:v>
                </c:pt>
                <c:pt idx="1754">
                  <c:v>3508</c:v>
                </c:pt>
                <c:pt idx="1755">
                  <c:v>3510</c:v>
                </c:pt>
                <c:pt idx="1756">
                  <c:v>3512</c:v>
                </c:pt>
                <c:pt idx="1757">
                  <c:v>3514</c:v>
                </c:pt>
                <c:pt idx="1758">
                  <c:v>3516</c:v>
                </c:pt>
                <c:pt idx="1759">
                  <c:v>3518</c:v>
                </c:pt>
                <c:pt idx="1760">
                  <c:v>3520</c:v>
                </c:pt>
                <c:pt idx="1761">
                  <c:v>3522</c:v>
                </c:pt>
                <c:pt idx="1762">
                  <c:v>3524</c:v>
                </c:pt>
                <c:pt idx="1763">
                  <c:v>3526</c:v>
                </c:pt>
                <c:pt idx="1764">
                  <c:v>3528</c:v>
                </c:pt>
                <c:pt idx="1765">
                  <c:v>3530</c:v>
                </c:pt>
                <c:pt idx="1766">
                  <c:v>3532</c:v>
                </c:pt>
                <c:pt idx="1767">
                  <c:v>3534</c:v>
                </c:pt>
                <c:pt idx="1768">
                  <c:v>3536</c:v>
                </c:pt>
                <c:pt idx="1769">
                  <c:v>3538</c:v>
                </c:pt>
                <c:pt idx="1770">
                  <c:v>3540</c:v>
                </c:pt>
                <c:pt idx="1771">
                  <c:v>3542</c:v>
                </c:pt>
                <c:pt idx="1772">
                  <c:v>3544</c:v>
                </c:pt>
                <c:pt idx="1773">
                  <c:v>3546</c:v>
                </c:pt>
                <c:pt idx="1774">
                  <c:v>3548</c:v>
                </c:pt>
                <c:pt idx="1775">
                  <c:v>3550</c:v>
                </c:pt>
                <c:pt idx="1776">
                  <c:v>3552</c:v>
                </c:pt>
                <c:pt idx="1777">
                  <c:v>3554</c:v>
                </c:pt>
                <c:pt idx="1778">
                  <c:v>3556</c:v>
                </c:pt>
                <c:pt idx="1779">
                  <c:v>3558</c:v>
                </c:pt>
                <c:pt idx="1780">
                  <c:v>3560</c:v>
                </c:pt>
                <c:pt idx="1781">
                  <c:v>3562</c:v>
                </c:pt>
                <c:pt idx="1782">
                  <c:v>3564</c:v>
                </c:pt>
                <c:pt idx="1783">
                  <c:v>3566</c:v>
                </c:pt>
                <c:pt idx="1784">
                  <c:v>3568</c:v>
                </c:pt>
                <c:pt idx="1785">
                  <c:v>3570</c:v>
                </c:pt>
                <c:pt idx="1786">
                  <c:v>3572</c:v>
                </c:pt>
                <c:pt idx="1787">
                  <c:v>3574</c:v>
                </c:pt>
                <c:pt idx="1788">
                  <c:v>3576</c:v>
                </c:pt>
                <c:pt idx="1789">
                  <c:v>3578</c:v>
                </c:pt>
                <c:pt idx="1790">
                  <c:v>3580</c:v>
                </c:pt>
                <c:pt idx="1791">
                  <c:v>3582</c:v>
                </c:pt>
                <c:pt idx="1792">
                  <c:v>3584</c:v>
                </c:pt>
                <c:pt idx="1793">
                  <c:v>3586</c:v>
                </c:pt>
                <c:pt idx="1794">
                  <c:v>3588</c:v>
                </c:pt>
                <c:pt idx="1795">
                  <c:v>3590</c:v>
                </c:pt>
                <c:pt idx="1796">
                  <c:v>3592</c:v>
                </c:pt>
                <c:pt idx="1797">
                  <c:v>3594</c:v>
                </c:pt>
                <c:pt idx="1798">
                  <c:v>3596</c:v>
                </c:pt>
                <c:pt idx="1799">
                  <c:v>3598</c:v>
                </c:pt>
                <c:pt idx="1800">
                  <c:v>3600</c:v>
                </c:pt>
                <c:pt idx="1801">
                  <c:v>3602</c:v>
                </c:pt>
                <c:pt idx="1802">
                  <c:v>3604</c:v>
                </c:pt>
                <c:pt idx="1803">
                  <c:v>3606</c:v>
                </c:pt>
                <c:pt idx="1804">
                  <c:v>3608</c:v>
                </c:pt>
                <c:pt idx="1805">
                  <c:v>3610</c:v>
                </c:pt>
                <c:pt idx="1806">
                  <c:v>3612</c:v>
                </c:pt>
                <c:pt idx="1807">
                  <c:v>3614</c:v>
                </c:pt>
                <c:pt idx="1808">
                  <c:v>3616</c:v>
                </c:pt>
                <c:pt idx="1809">
                  <c:v>3618</c:v>
                </c:pt>
                <c:pt idx="1810">
                  <c:v>3620</c:v>
                </c:pt>
                <c:pt idx="1811">
                  <c:v>3622</c:v>
                </c:pt>
                <c:pt idx="1812">
                  <c:v>3624</c:v>
                </c:pt>
                <c:pt idx="1813">
                  <c:v>3626</c:v>
                </c:pt>
                <c:pt idx="1814">
                  <c:v>3628</c:v>
                </c:pt>
                <c:pt idx="1815">
                  <c:v>3630</c:v>
                </c:pt>
                <c:pt idx="1816">
                  <c:v>3632</c:v>
                </c:pt>
                <c:pt idx="1817">
                  <c:v>3634</c:v>
                </c:pt>
                <c:pt idx="1818">
                  <c:v>3636</c:v>
                </c:pt>
                <c:pt idx="1819">
                  <c:v>3638</c:v>
                </c:pt>
                <c:pt idx="1820">
                  <c:v>3640</c:v>
                </c:pt>
                <c:pt idx="1821">
                  <c:v>3642</c:v>
                </c:pt>
                <c:pt idx="1822">
                  <c:v>3644</c:v>
                </c:pt>
                <c:pt idx="1823">
                  <c:v>3646</c:v>
                </c:pt>
                <c:pt idx="1824">
                  <c:v>3648</c:v>
                </c:pt>
                <c:pt idx="1825">
                  <c:v>3650</c:v>
                </c:pt>
                <c:pt idx="1826">
                  <c:v>3652</c:v>
                </c:pt>
                <c:pt idx="1827">
                  <c:v>3654</c:v>
                </c:pt>
                <c:pt idx="1828">
                  <c:v>3656</c:v>
                </c:pt>
                <c:pt idx="1829">
                  <c:v>3658</c:v>
                </c:pt>
                <c:pt idx="1830">
                  <c:v>3660</c:v>
                </c:pt>
                <c:pt idx="1831">
                  <c:v>3662</c:v>
                </c:pt>
                <c:pt idx="1832">
                  <c:v>3664</c:v>
                </c:pt>
                <c:pt idx="1833">
                  <c:v>3666</c:v>
                </c:pt>
                <c:pt idx="1834">
                  <c:v>3668</c:v>
                </c:pt>
                <c:pt idx="1835">
                  <c:v>3670</c:v>
                </c:pt>
                <c:pt idx="1836">
                  <c:v>3672</c:v>
                </c:pt>
                <c:pt idx="1837">
                  <c:v>3674</c:v>
                </c:pt>
                <c:pt idx="1838">
                  <c:v>3676</c:v>
                </c:pt>
                <c:pt idx="1839">
                  <c:v>3678</c:v>
                </c:pt>
                <c:pt idx="1840">
                  <c:v>3680</c:v>
                </c:pt>
                <c:pt idx="1841">
                  <c:v>3682</c:v>
                </c:pt>
                <c:pt idx="1842">
                  <c:v>3684</c:v>
                </c:pt>
                <c:pt idx="1843">
                  <c:v>3686</c:v>
                </c:pt>
                <c:pt idx="1844">
                  <c:v>3688</c:v>
                </c:pt>
                <c:pt idx="1845">
                  <c:v>3690</c:v>
                </c:pt>
                <c:pt idx="1846">
                  <c:v>3692</c:v>
                </c:pt>
                <c:pt idx="1847">
                  <c:v>3694</c:v>
                </c:pt>
                <c:pt idx="1848">
                  <c:v>3696</c:v>
                </c:pt>
                <c:pt idx="1849">
                  <c:v>3698</c:v>
                </c:pt>
                <c:pt idx="1850">
                  <c:v>3700</c:v>
                </c:pt>
                <c:pt idx="1851">
                  <c:v>3702</c:v>
                </c:pt>
                <c:pt idx="1852">
                  <c:v>3704</c:v>
                </c:pt>
                <c:pt idx="1853">
                  <c:v>3706</c:v>
                </c:pt>
                <c:pt idx="1854">
                  <c:v>3708</c:v>
                </c:pt>
                <c:pt idx="1855">
                  <c:v>3710</c:v>
                </c:pt>
                <c:pt idx="1856">
                  <c:v>3712</c:v>
                </c:pt>
                <c:pt idx="1857">
                  <c:v>3714</c:v>
                </c:pt>
                <c:pt idx="1858">
                  <c:v>3716</c:v>
                </c:pt>
                <c:pt idx="1859">
                  <c:v>3718</c:v>
                </c:pt>
                <c:pt idx="1860">
                  <c:v>3720</c:v>
                </c:pt>
                <c:pt idx="1861">
                  <c:v>3722</c:v>
                </c:pt>
                <c:pt idx="1862">
                  <c:v>3724</c:v>
                </c:pt>
                <c:pt idx="1863">
                  <c:v>3726</c:v>
                </c:pt>
                <c:pt idx="1864">
                  <c:v>3728</c:v>
                </c:pt>
                <c:pt idx="1865">
                  <c:v>3730</c:v>
                </c:pt>
                <c:pt idx="1866">
                  <c:v>3732</c:v>
                </c:pt>
                <c:pt idx="1867">
                  <c:v>3734</c:v>
                </c:pt>
                <c:pt idx="1868">
                  <c:v>3736</c:v>
                </c:pt>
                <c:pt idx="1869">
                  <c:v>3738</c:v>
                </c:pt>
                <c:pt idx="1870">
                  <c:v>3740</c:v>
                </c:pt>
                <c:pt idx="1871">
                  <c:v>3742</c:v>
                </c:pt>
                <c:pt idx="1872">
                  <c:v>3744</c:v>
                </c:pt>
                <c:pt idx="1873">
                  <c:v>3746</c:v>
                </c:pt>
                <c:pt idx="1874">
                  <c:v>3748</c:v>
                </c:pt>
                <c:pt idx="1875">
                  <c:v>3750</c:v>
                </c:pt>
                <c:pt idx="1876">
                  <c:v>3752</c:v>
                </c:pt>
                <c:pt idx="1877">
                  <c:v>3754</c:v>
                </c:pt>
                <c:pt idx="1878">
                  <c:v>3756</c:v>
                </c:pt>
                <c:pt idx="1879">
                  <c:v>3758</c:v>
                </c:pt>
                <c:pt idx="1880">
                  <c:v>3760</c:v>
                </c:pt>
                <c:pt idx="1881">
                  <c:v>3762</c:v>
                </c:pt>
                <c:pt idx="1882">
                  <c:v>3764</c:v>
                </c:pt>
                <c:pt idx="1883">
                  <c:v>3766</c:v>
                </c:pt>
                <c:pt idx="1884">
                  <c:v>3768</c:v>
                </c:pt>
                <c:pt idx="1885">
                  <c:v>3770</c:v>
                </c:pt>
                <c:pt idx="1886">
                  <c:v>3772</c:v>
                </c:pt>
                <c:pt idx="1887">
                  <c:v>3774</c:v>
                </c:pt>
                <c:pt idx="1888">
                  <c:v>3776</c:v>
                </c:pt>
                <c:pt idx="1889">
                  <c:v>3778</c:v>
                </c:pt>
                <c:pt idx="1890">
                  <c:v>3780</c:v>
                </c:pt>
                <c:pt idx="1891">
                  <c:v>3782</c:v>
                </c:pt>
                <c:pt idx="1892">
                  <c:v>3784</c:v>
                </c:pt>
                <c:pt idx="1893">
                  <c:v>3786</c:v>
                </c:pt>
                <c:pt idx="1894">
                  <c:v>3788</c:v>
                </c:pt>
                <c:pt idx="1895">
                  <c:v>3790</c:v>
                </c:pt>
                <c:pt idx="1896">
                  <c:v>3792</c:v>
                </c:pt>
                <c:pt idx="1897">
                  <c:v>3794</c:v>
                </c:pt>
                <c:pt idx="1898">
                  <c:v>3796</c:v>
                </c:pt>
                <c:pt idx="1899">
                  <c:v>3798</c:v>
                </c:pt>
                <c:pt idx="1900">
                  <c:v>3800</c:v>
                </c:pt>
                <c:pt idx="1901">
                  <c:v>3802</c:v>
                </c:pt>
                <c:pt idx="1902">
                  <c:v>3804</c:v>
                </c:pt>
                <c:pt idx="1903">
                  <c:v>3806</c:v>
                </c:pt>
                <c:pt idx="1904">
                  <c:v>3808</c:v>
                </c:pt>
                <c:pt idx="1905">
                  <c:v>3810</c:v>
                </c:pt>
                <c:pt idx="1906">
                  <c:v>3812</c:v>
                </c:pt>
                <c:pt idx="1907">
                  <c:v>3814</c:v>
                </c:pt>
                <c:pt idx="1908">
                  <c:v>3816</c:v>
                </c:pt>
                <c:pt idx="1909">
                  <c:v>3818</c:v>
                </c:pt>
                <c:pt idx="1910">
                  <c:v>3820</c:v>
                </c:pt>
                <c:pt idx="1911">
                  <c:v>3822</c:v>
                </c:pt>
                <c:pt idx="1912">
                  <c:v>3824</c:v>
                </c:pt>
                <c:pt idx="1913">
                  <c:v>3826</c:v>
                </c:pt>
                <c:pt idx="1914">
                  <c:v>3828</c:v>
                </c:pt>
                <c:pt idx="1915">
                  <c:v>3830</c:v>
                </c:pt>
                <c:pt idx="1916">
                  <c:v>3832</c:v>
                </c:pt>
                <c:pt idx="1917">
                  <c:v>3834</c:v>
                </c:pt>
                <c:pt idx="1918">
                  <c:v>3836</c:v>
                </c:pt>
                <c:pt idx="1919">
                  <c:v>3838</c:v>
                </c:pt>
                <c:pt idx="1920">
                  <c:v>3840</c:v>
                </c:pt>
                <c:pt idx="1921">
                  <c:v>3842</c:v>
                </c:pt>
                <c:pt idx="1922">
                  <c:v>3844</c:v>
                </c:pt>
                <c:pt idx="1923">
                  <c:v>3846</c:v>
                </c:pt>
                <c:pt idx="1924">
                  <c:v>3848</c:v>
                </c:pt>
                <c:pt idx="1925">
                  <c:v>3850</c:v>
                </c:pt>
                <c:pt idx="1926">
                  <c:v>3852</c:v>
                </c:pt>
                <c:pt idx="1927">
                  <c:v>3854</c:v>
                </c:pt>
                <c:pt idx="1928">
                  <c:v>3856</c:v>
                </c:pt>
                <c:pt idx="1929">
                  <c:v>3858</c:v>
                </c:pt>
                <c:pt idx="1930">
                  <c:v>3860</c:v>
                </c:pt>
                <c:pt idx="1931">
                  <c:v>3862</c:v>
                </c:pt>
                <c:pt idx="1932">
                  <c:v>3864</c:v>
                </c:pt>
                <c:pt idx="1933">
                  <c:v>3866</c:v>
                </c:pt>
                <c:pt idx="1934">
                  <c:v>3868</c:v>
                </c:pt>
                <c:pt idx="1935">
                  <c:v>3870</c:v>
                </c:pt>
                <c:pt idx="1936">
                  <c:v>3872</c:v>
                </c:pt>
                <c:pt idx="1937">
                  <c:v>3874</c:v>
                </c:pt>
                <c:pt idx="1938">
                  <c:v>3876</c:v>
                </c:pt>
                <c:pt idx="1939">
                  <c:v>3878</c:v>
                </c:pt>
                <c:pt idx="1940">
                  <c:v>3880</c:v>
                </c:pt>
                <c:pt idx="1941">
                  <c:v>3882</c:v>
                </c:pt>
                <c:pt idx="1942">
                  <c:v>3884</c:v>
                </c:pt>
                <c:pt idx="1943">
                  <c:v>3886</c:v>
                </c:pt>
                <c:pt idx="1944">
                  <c:v>3888</c:v>
                </c:pt>
                <c:pt idx="1945">
                  <c:v>3890</c:v>
                </c:pt>
                <c:pt idx="1946">
                  <c:v>3892</c:v>
                </c:pt>
                <c:pt idx="1947">
                  <c:v>3894</c:v>
                </c:pt>
                <c:pt idx="1948">
                  <c:v>3896</c:v>
                </c:pt>
                <c:pt idx="1949">
                  <c:v>3898</c:v>
                </c:pt>
                <c:pt idx="1950">
                  <c:v>3900</c:v>
                </c:pt>
                <c:pt idx="1951">
                  <c:v>3902</c:v>
                </c:pt>
                <c:pt idx="1952">
                  <c:v>3904</c:v>
                </c:pt>
                <c:pt idx="1953">
                  <c:v>3906</c:v>
                </c:pt>
                <c:pt idx="1954">
                  <c:v>3908</c:v>
                </c:pt>
                <c:pt idx="1955">
                  <c:v>3910</c:v>
                </c:pt>
                <c:pt idx="1956">
                  <c:v>3912</c:v>
                </c:pt>
                <c:pt idx="1957">
                  <c:v>3914</c:v>
                </c:pt>
                <c:pt idx="1958">
                  <c:v>3916</c:v>
                </c:pt>
                <c:pt idx="1959">
                  <c:v>3918</c:v>
                </c:pt>
                <c:pt idx="1960">
                  <c:v>3920</c:v>
                </c:pt>
                <c:pt idx="1961">
                  <c:v>3922</c:v>
                </c:pt>
                <c:pt idx="1962">
                  <c:v>3924</c:v>
                </c:pt>
                <c:pt idx="1963">
                  <c:v>3926</c:v>
                </c:pt>
                <c:pt idx="1964">
                  <c:v>3928</c:v>
                </c:pt>
                <c:pt idx="1965">
                  <c:v>3930</c:v>
                </c:pt>
                <c:pt idx="1966">
                  <c:v>3932</c:v>
                </c:pt>
                <c:pt idx="1967">
                  <c:v>3934</c:v>
                </c:pt>
                <c:pt idx="1968">
                  <c:v>3936</c:v>
                </c:pt>
                <c:pt idx="1969">
                  <c:v>3938</c:v>
                </c:pt>
                <c:pt idx="1970">
                  <c:v>3940</c:v>
                </c:pt>
                <c:pt idx="1971">
                  <c:v>3942</c:v>
                </c:pt>
                <c:pt idx="1972">
                  <c:v>3944</c:v>
                </c:pt>
                <c:pt idx="1973">
                  <c:v>3946</c:v>
                </c:pt>
                <c:pt idx="1974">
                  <c:v>3948</c:v>
                </c:pt>
                <c:pt idx="1975">
                  <c:v>3950</c:v>
                </c:pt>
                <c:pt idx="1976">
                  <c:v>3952</c:v>
                </c:pt>
                <c:pt idx="1977">
                  <c:v>3954</c:v>
                </c:pt>
                <c:pt idx="1978">
                  <c:v>3956</c:v>
                </c:pt>
                <c:pt idx="1979">
                  <c:v>3958</c:v>
                </c:pt>
                <c:pt idx="1980">
                  <c:v>3960</c:v>
                </c:pt>
                <c:pt idx="1981">
                  <c:v>3962</c:v>
                </c:pt>
                <c:pt idx="1982">
                  <c:v>3964</c:v>
                </c:pt>
                <c:pt idx="1983">
                  <c:v>3966</c:v>
                </c:pt>
                <c:pt idx="1984">
                  <c:v>3968</c:v>
                </c:pt>
                <c:pt idx="1985">
                  <c:v>3970</c:v>
                </c:pt>
                <c:pt idx="1986">
                  <c:v>3972</c:v>
                </c:pt>
                <c:pt idx="1987">
                  <c:v>3974</c:v>
                </c:pt>
                <c:pt idx="1988">
                  <c:v>3976</c:v>
                </c:pt>
                <c:pt idx="1989">
                  <c:v>3978</c:v>
                </c:pt>
                <c:pt idx="1990">
                  <c:v>3980</c:v>
                </c:pt>
                <c:pt idx="1991">
                  <c:v>3982</c:v>
                </c:pt>
                <c:pt idx="1992">
                  <c:v>3984</c:v>
                </c:pt>
                <c:pt idx="1993">
                  <c:v>3986</c:v>
                </c:pt>
                <c:pt idx="1994">
                  <c:v>3988</c:v>
                </c:pt>
                <c:pt idx="1995">
                  <c:v>3990</c:v>
                </c:pt>
                <c:pt idx="1996">
                  <c:v>3992</c:v>
                </c:pt>
                <c:pt idx="1997">
                  <c:v>3994</c:v>
                </c:pt>
                <c:pt idx="1998">
                  <c:v>3996</c:v>
                </c:pt>
                <c:pt idx="1999">
                  <c:v>3998</c:v>
                </c:pt>
                <c:pt idx="2000">
                  <c:v>4000</c:v>
                </c:pt>
                <c:pt idx="2001">
                  <c:v>4002</c:v>
                </c:pt>
                <c:pt idx="2002">
                  <c:v>4004</c:v>
                </c:pt>
                <c:pt idx="2003">
                  <c:v>4006</c:v>
                </c:pt>
                <c:pt idx="2004">
                  <c:v>4008</c:v>
                </c:pt>
                <c:pt idx="2005">
                  <c:v>4010</c:v>
                </c:pt>
                <c:pt idx="2006">
                  <c:v>4012</c:v>
                </c:pt>
                <c:pt idx="2007">
                  <c:v>4014</c:v>
                </c:pt>
                <c:pt idx="2008">
                  <c:v>4016</c:v>
                </c:pt>
                <c:pt idx="2009">
                  <c:v>4018</c:v>
                </c:pt>
                <c:pt idx="2010">
                  <c:v>4020</c:v>
                </c:pt>
                <c:pt idx="2011">
                  <c:v>4022</c:v>
                </c:pt>
                <c:pt idx="2012">
                  <c:v>4024</c:v>
                </c:pt>
                <c:pt idx="2013">
                  <c:v>4026</c:v>
                </c:pt>
                <c:pt idx="2014">
                  <c:v>4028</c:v>
                </c:pt>
                <c:pt idx="2015">
                  <c:v>4030</c:v>
                </c:pt>
                <c:pt idx="2016">
                  <c:v>4032</c:v>
                </c:pt>
                <c:pt idx="2017">
                  <c:v>4034</c:v>
                </c:pt>
                <c:pt idx="2018">
                  <c:v>4036</c:v>
                </c:pt>
                <c:pt idx="2019">
                  <c:v>4038</c:v>
                </c:pt>
                <c:pt idx="2020">
                  <c:v>4040</c:v>
                </c:pt>
                <c:pt idx="2021">
                  <c:v>4042</c:v>
                </c:pt>
                <c:pt idx="2022">
                  <c:v>4044</c:v>
                </c:pt>
                <c:pt idx="2023">
                  <c:v>4046</c:v>
                </c:pt>
                <c:pt idx="2024">
                  <c:v>4048</c:v>
                </c:pt>
                <c:pt idx="2025">
                  <c:v>4050</c:v>
                </c:pt>
                <c:pt idx="2026">
                  <c:v>4052</c:v>
                </c:pt>
                <c:pt idx="2027">
                  <c:v>4054</c:v>
                </c:pt>
                <c:pt idx="2028">
                  <c:v>4056</c:v>
                </c:pt>
                <c:pt idx="2029">
                  <c:v>4058</c:v>
                </c:pt>
                <c:pt idx="2030">
                  <c:v>4060</c:v>
                </c:pt>
                <c:pt idx="2031">
                  <c:v>4062</c:v>
                </c:pt>
                <c:pt idx="2032">
                  <c:v>4064</c:v>
                </c:pt>
                <c:pt idx="2033">
                  <c:v>4066</c:v>
                </c:pt>
                <c:pt idx="2034">
                  <c:v>4068</c:v>
                </c:pt>
                <c:pt idx="2035">
                  <c:v>4070</c:v>
                </c:pt>
                <c:pt idx="2036">
                  <c:v>4072</c:v>
                </c:pt>
                <c:pt idx="2037">
                  <c:v>4074</c:v>
                </c:pt>
                <c:pt idx="2038">
                  <c:v>4076</c:v>
                </c:pt>
                <c:pt idx="2039">
                  <c:v>4078</c:v>
                </c:pt>
                <c:pt idx="2040">
                  <c:v>4080</c:v>
                </c:pt>
                <c:pt idx="2041">
                  <c:v>4082</c:v>
                </c:pt>
                <c:pt idx="2042">
                  <c:v>4084</c:v>
                </c:pt>
                <c:pt idx="2043">
                  <c:v>4086</c:v>
                </c:pt>
                <c:pt idx="2044">
                  <c:v>4088</c:v>
                </c:pt>
                <c:pt idx="2045">
                  <c:v>4090</c:v>
                </c:pt>
                <c:pt idx="2046">
                  <c:v>4092</c:v>
                </c:pt>
                <c:pt idx="2047">
                  <c:v>4094</c:v>
                </c:pt>
                <c:pt idx="2048">
                  <c:v>4096</c:v>
                </c:pt>
                <c:pt idx="2049">
                  <c:v>4098</c:v>
                </c:pt>
                <c:pt idx="2050">
                  <c:v>4100</c:v>
                </c:pt>
                <c:pt idx="2051">
                  <c:v>4102</c:v>
                </c:pt>
                <c:pt idx="2052">
                  <c:v>4104</c:v>
                </c:pt>
                <c:pt idx="2053">
                  <c:v>4106</c:v>
                </c:pt>
                <c:pt idx="2054">
                  <c:v>4108</c:v>
                </c:pt>
                <c:pt idx="2055">
                  <c:v>4110</c:v>
                </c:pt>
                <c:pt idx="2056">
                  <c:v>4112</c:v>
                </c:pt>
                <c:pt idx="2057">
                  <c:v>4114</c:v>
                </c:pt>
                <c:pt idx="2058">
                  <c:v>4116</c:v>
                </c:pt>
                <c:pt idx="2059">
                  <c:v>4118</c:v>
                </c:pt>
                <c:pt idx="2060">
                  <c:v>4120</c:v>
                </c:pt>
                <c:pt idx="2061">
                  <c:v>4122</c:v>
                </c:pt>
                <c:pt idx="2062">
                  <c:v>4124</c:v>
                </c:pt>
                <c:pt idx="2063">
                  <c:v>4126</c:v>
                </c:pt>
                <c:pt idx="2064">
                  <c:v>4128</c:v>
                </c:pt>
                <c:pt idx="2065">
                  <c:v>4130</c:v>
                </c:pt>
                <c:pt idx="2066">
                  <c:v>4132</c:v>
                </c:pt>
                <c:pt idx="2067">
                  <c:v>4134</c:v>
                </c:pt>
                <c:pt idx="2068">
                  <c:v>4136</c:v>
                </c:pt>
                <c:pt idx="2069">
                  <c:v>4138</c:v>
                </c:pt>
                <c:pt idx="2070">
                  <c:v>4140</c:v>
                </c:pt>
                <c:pt idx="2071">
                  <c:v>4142</c:v>
                </c:pt>
                <c:pt idx="2072">
                  <c:v>4144</c:v>
                </c:pt>
                <c:pt idx="2073">
                  <c:v>4146</c:v>
                </c:pt>
                <c:pt idx="2074">
                  <c:v>4148</c:v>
                </c:pt>
                <c:pt idx="2075">
                  <c:v>4150</c:v>
                </c:pt>
                <c:pt idx="2076">
                  <c:v>4152</c:v>
                </c:pt>
                <c:pt idx="2077">
                  <c:v>4154</c:v>
                </c:pt>
                <c:pt idx="2078">
                  <c:v>4156</c:v>
                </c:pt>
                <c:pt idx="2079">
                  <c:v>4158</c:v>
                </c:pt>
                <c:pt idx="2080">
                  <c:v>4160</c:v>
                </c:pt>
                <c:pt idx="2081">
                  <c:v>4162</c:v>
                </c:pt>
                <c:pt idx="2082">
                  <c:v>4164</c:v>
                </c:pt>
                <c:pt idx="2083">
                  <c:v>4166</c:v>
                </c:pt>
                <c:pt idx="2084">
                  <c:v>4168</c:v>
                </c:pt>
                <c:pt idx="2085">
                  <c:v>4170</c:v>
                </c:pt>
                <c:pt idx="2086">
                  <c:v>4172</c:v>
                </c:pt>
                <c:pt idx="2087">
                  <c:v>4174</c:v>
                </c:pt>
                <c:pt idx="2088">
                  <c:v>4176</c:v>
                </c:pt>
                <c:pt idx="2089">
                  <c:v>4178</c:v>
                </c:pt>
                <c:pt idx="2090">
                  <c:v>4180</c:v>
                </c:pt>
                <c:pt idx="2091">
                  <c:v>4182</c:v>
                </c:pt>
                <c:pt idx="2092">
                  <c:v>4184</c:v>
                </c:pt>
                <c:pt idx="2093">
                  <c:v>4186</c:v>
                </c:pt>
                <c:pt idx="2094">
                  <c:v>4188</c:v>
                </c:pt>
                <c:pt idx="2095">
                  <c:v>4190</c:v>
                </c:pt>
                <c:pt idx="2096">
                  <c:v>4192</c:v>
                </c:pt>
                <c:pt idx="2097">
                  <c:v>4194</c:v>
                </c:pt>
                <c:pt idx="2098">
                  <c:v>4196</c:v>
                </c:pt>
                <c:pt idx="2099">
                  <c:v>4198</c:v>
                </c:pt>
                <c:pt idx="2100">
                  <c:v>4200</c:v>
                </c:pt>
                <c:pt idx="2101">
                  <c:v>4202</c:v>
                </c:pt>
                <c:pt idx="2102">
                  <c:v>4204</c:v>
                </c:pt>
                <c:pt idx="2103">
                  <c:v>4206</c:v>
                </c:pt>
                <c:pt idx="2104">
                  <c:v>4208</c:v>
                </c:pt>
                <c:pt idx="2105">
                  <c:v>4210</c:v>
                </c:pt>
                <c:pt idx="2106">
                  <c:v>4212</c:v>
                </c:pt>
                <c:pt idx="2107">
                  <c:v>4214</c:v>
                </c:pt>
                <c:pt idx="2108">
                  <c:v>4216</c:v>
                </c:pt>
                <c:pt idx="2109">
                  <c:v>4218</c:v>
                </c:pt>
                <c:pt idx="2110">
                  <c:v>4220</c:v>
                </c:pt>
                <c:pt idx="2111">
                  <c:v>4222</c:v>
                </c:pt>
                <c:pt idx="2112">
                  <c:v>4224</c:v>
                </c:pt>
                <c:pt idx="2113">
                  <c:v>4226</c:v>
                </c:pt>
                <c:pt idx="2114">
                  <c:v>4228</c:v>
                </c:pt>
                <c:pt idx="2115">
                  <c:v>4230</c:v>
                </c:pt>
                <c:pt idx="2116">
                  <c:v>4232</c:v>
                </c:pt>
                <c:pt idx="2117">
                  <c:v>4234</c:v>
                </c:pt>
                <c:pt idx="2118">
                  <c:v>4236</c:v>
                </c:pt>
                <c:pt idx="2119">
                  <c:v>4238</c:v>
                </c:pt>
                <c:pt idx="2120">
                  <c:v>4240</c:v>
                </c:pt>
                <c:pt idx="2121">
                  <c:v>4242</c:v>
                </c:pt>
                <c:pt idx="2122">
                  <c:v>4244</c:v>
                </c:pt>
                <c:pt idx="2123">
                  <c:v>4246</c:v>
                </c:pt>
                <c:pt idx="2124">
                  <c:v>4248</c:v>
                </c:pt>
                <c:pt idx="2125">
                  <c:v>4250</c:v>
                </c:pt>
                <c:pt idx="2126">
                  <c:v>4252</c:v>
                </c:pt>
                <c:pt idx="2127">
                  <c:v>4254</c:v>
                </c:pt>
                <c:pt idx="2128">
                  <c:v>4256</c:v>
                </c:pt>
                <c:pt idx="2129">
                  <c:v>4258</c:v>
                </c:pt>
                <c:pt idx="2130">
                  <c:v>4260</c:v>
                </c:pt>
                <c:pt idx="2131">
                  <c:v>4262</c:v>
                </c:pt>
                <c:pt idx="2132">
                  <c:v>4264</c:v>
                </c:pt>
                <c:pt idx="2133">
                  <c:v>4266</c:v>
                </c:pt>
                <c:pt idx="2134">
                  <c:v>4268</c:v>
                </c:pt>
                <c:pt idx="2135">
                  <c:v>4270</c:v>
                </c:pt>
                <c:pt idx="2136">
                  <c:v>4272</c:v>
                </c:pt>
                <c:pt idx="2137">
                  <c:v>4274</c:v>
                </c:pt>
                <c:pt idx="2138">
                  <c:v>4276</c:v>
                </c:pt>
                <c:pt idx="2139">
                  <c:v>4278</c:v>
                </c:pt>
                <c:pt idx="2140">
                  <c:v>4280</c:v>
                </c:pt>
                <c:pt idx="2141">
                  <c:v>4282</c:v>
                </c:pt>
                <c:pt idx="2142">
                  <c:v>4284</c:v>
                </c:pt>
                <c:pt idx="2143">
                  <c:v>4286</c:v>
                </c:pt>
                <c:pt idx="2144">
                  <c:v>4288</c:v>
                </c:pt>
                <c:pt idx="2145">
                  <c:v>4290</c:v>
                </c:pt>
                <c:pt idx="2146">
                  <c:v>4292</c:v>
                </c:pt>
                <c:pt idx="2147">
                  <c:v>4294</c:v>
                </c:pt>
                <c:pt idx="2148">
                  <c:v>4296</c:v>
                </c:pt>
                <c:pt idx="2149">
                  <c:v>4298</c:v>
                </c:pt>
                <c:pt idx="2150">
                  <c:v>4300</c:v>
                </c:pt>
                <c:pt idx="2151">
                  <c:v>4302</c:v>
                </c:pt>
                <c:pt idx="2152">
                  <c:v>4304</c:v>
                </c:pt>
                <c:pt idx="2153">
                  <c:v>4306</c:v>
                </c:pt>
                <c:pt idx="2154">
                  <c:v>4308</c:v>
                </c:pt>
                <c:pt idx="2155">
                  <c:v>4310</c:v>
                </c:pt>
                <c:pt idx="2156">
                  <c:v>4312</c:v>
                </c:pt>
                <c:pt idx="2157">
                  <c:v>4314</c:v>
                </c:pt>
                <c:pt idx="2158">
                  <c:v>4316</c:v>
                </c:pt>
                <c:pt idx="2159">
                  <c:v>4318</c:v>
                </c:pt>
                <c:pt idx="2160">
                  <c:v>4320</c:v>
                </c:pt>
                <c:pt idx="2161">
                  <c:v>4322</c:v>
                </c:pt>
                <c:pt idx="2162">
                  <c:v>4324</c:v>
                </c:pt>
                <c:pt idx="2163">
                  <c:v>4326</c:v>
                </c:pt>
                <c:pt idx="2164">
                  <c:v>4328</c:v>
                </c:pt>
                <c:pt idx="2165">
                  <c:v>4330</c:v>
                </c:pt>
                <c:pt idx="2166">
                  <c:v>4332</c:v>
                </c:pt>
                <c:pt idx="2167">
                  <c:v>4334</c:v>
                </c:pt>
                <c:pt idx="2168">
                  <c:v>4336</c:v>
                </c:pt>
                <c:pt idx="2169">
                  <c:v>4338</c:v>
                </c:pt>
                <c:pt idx="2170">
                  <c:v>4340</c:v>
                </c:pt>
                <c:pt idx="2171">
                  <c:v>4342</c:v>
                </c:pt>
                <c:pt idx="2172">
                  <c:v>4344</c:v>
                </c:pt>
                <c:pt idx="2173">
                  <c:v>4346</c:v>
                </c:pt>
                <c:pt idx="2174">
                  <c:v>4348</c:v>
                </c:pt>
                <c:pt idx="2175">
                  <c:v>4350</c:v>
                </c:pt>
                <c:pt idx="2176">
                  <c:v>4352</c:v>
                </c:pt>
                <c:pt idx="2177">
                  <c:v>4354</c:v>
                </c:pt>
                <c:pt idx="2178">
                  <c:v>4356</c:v>
                </c:pt>
                <c:pt idx="2179">
                  <c:v>4358</c:v>
                </c:pt>
                <c:pt idx="2180">
                  <c:v>4360</c:v>
                </c:pt>
                <c:pt idx="2181">
                  <c:v>4362</c:v>
                </c:pt>
                <c:pt idx="2182">
                  <c:v>4364</c:v>
                </c:pt>
                <c:pt idx="2183">
                  <c:v>4366</c:v>
                </c:pt>
                <c:pt idx="2184">
                  <c:v>4368</c:v>
                </c:pt>
                <c:pt idx="2185">
                  <c:v>4370</c:v>
                </c:pt>
                <c:pt idx="2186">
                  <c:v>4372</c:v>
                </c:pt>
                <c:pt idx="2187">
                  <c:v>4374</c:v>
                </c:pt>
                <c:pt idx="2188">
                  <c:v>4376</c:v>
                </c:pt>
                <c:pt idx="2189">
                  <c:v>4378</c:v>
                </c:pt>
                <c:pt idx="2190">
                  <c:v>4380</c:v>
                </c:pt>
                <c:pt idx="2191">
                  <c:v>4382</c:v>
                </c:pt>
                <c:pt idx="2192">
                  <c:v>4384</c:v>
                </c:pt>
                <c:pt idx="2193">
                  <c:v>4386</c:v>
                </c:pt>
                <c:pt idx="2194">
                  <c:v>4388</c:v>
                </c:pt>
                <c:pt idx="2195">
                  <c:v>4390</c:v>
                </c:pt>
                <c:pt idx="2196">
                  <c:v>4392</c:v>
                </c:pt>
                <c:pt idx="2197">
                  <c:v>4394</c:v>
                </c:pt>
                <c:pt idx="2198">
                  <c:v>4396</c:v>
                </c:pt>
                <c:pt idx="2199">
                  <c:v>4398</c:v>
                </c:pt>
                <c:pt idx="2200">
                  <c:v>4400</c:v>
                </c:pt>
                <c:pt idx="2201">
                  <c:v>4402</c:v>
                </c:pt>
                <c:pt idx="2202">
                  <c:v>4404</c:v>
                </c:pt>
                <c:pt idx="2203">
                  <c:v>4406</c:v>
                </c:pt>
                <c:pt idx="2204">
                  <c:v>4408</c:v>
                </c:pt>
                <c:pt idx="2205">
                  <c:v>4410</c:v>
                </c:pt>
                <c:pt idx="2206">
                  <c:v>4412</c:v>
                </c:pt>
                <c:pt idx="2207">
                  <c:v>4414</c:v>
                </c:pt>
                <c:pt idx="2208">
                  <c:v>4416</c:v>
                </c:pt>
                <c:pt idx="2209">
                  <c:v>4418</c:v>
                </c:pt>
                <c:pt idx="2210">
                  <c:v>4420</c:v>
                </c:pt>
                <c:pt idx="2211">
                  <c:v>4422</c:v>
                </c:pt>
                <c:pt idx="2212">
                  <c:v>4424</c:v>
                </c:pt>
                <c:pt idx="2213">
                  <c:v>4426</c:v>
                </c:pt>
                <c:pt idx="2214">
                  <c:v>4428</c:v>
                </c:pt>
                <c:pt idx="2215">
                  <c:v>4430</c:v>
                </c:pt>
                <c:pt idx="2216">
                  <c:v>4432</c:v>
                </c:pt>
                <c:pt idx="2217">
                  <c:v>4434</c:v>
                </c:pt>
                <c:pt idx="2218">
                  <c:v>4436</c:v>
                </c:pt>
                <c:pt idx="2219">
                  <c:v>4438</c:v>
                </c:pt>
                <c:pt idx="2220">
                  <c:v>4440</c:v>
                </c:pt>
                <c:pt idx="2221">
                  <c:v>4442</c:v>
                </c:pt>
                <c:pt idx="2222">
                  <c:v>4444</c:v>
                </c:pt>
                <c:pt idx="2223">
                  <c:v>4446</c:v>
                </c:pt>
                <c:pt idx="2224">
                  <c:v>4448</c:v>
                </c:pt>
                <c:pt idx="2225">
                  <c:v>4450</c:v>
                </c:pt>
                <c:pt idx="2226">
                  <c:v>4452</c:v>
                </c:pt>
                <c:pt idx="2227">
                  <c:v>4454</c:v>
                </c:pt>
                <c:pt idx="2228">
                  <c:v>4456</c:v>
                </c:pt>
                <c:pt idx="2229">
                  <c:v>4458</c:v>
                </c:pt>
                <c:pt idx="2230">
                  <c:v>4460</c:v>
                </c:pt>
                <c:pt idx="2231">
                  <c:v>4462</c:v>
                </c:pt>
                <c:pt idx="2232">
                  <c:v>4464</c:v>
                </c:pt>
                <c:pt idx="2233">
                  <c:v>4466</c:v>
                </c:pt>
                <c:pt idx="2234">
                  <c:v>4468</c:v>
                </c:pt>
                <c:pt idx="2235">
                  <c:v>4470</c:v>
                </c:pt>
                <c:pt idx="2236">
                  <c:v>4472</c:v>
                </c:pt>
                <c:pt idx="2237">
                  <c:v>4474</c:v>
                </c:pt>
                <c:pt idx="2238">
                  <c:v>4476</c:v>
                </c:pt>
                <c:pt idx="2239">
                  <c:v>4478</c:v>
                </c:pt>
                <c:pt idx="2240">
                  <c:v>4480</c:v>
                </c:pt>
                <c:pt idx="2241">
                  <c:v>4482</c:v>
                </c:pt>
                <c:pt idx="2242">
                  <c:v>4484</c:v>
                </c:pt>
                <c:pt idx="2243">
                  <c:v>4486</c:v>
                </c:pt>
                <c:pt idx="2244">
                  <c:v>4488</c:v>
                </c:pt>
                <c:pt idx="2245">
                  <c:v>4490</c:v>
                </c:pt>
                <c:pt idx="2246">
                  <c:v>4492</c:v>
                </c:pt>
                <c:pt idx="2247">
                  <c:v>4494</c:v>
                </c:pt>
                <c:pt idx="2248">
                  <c:v>4496</c:v>
                </c:pt>
                <c:pt idx="2249">
                  <c:v>4498</c:v>
                </c:pt>
                <c:pt idx="2250">
                  <c:v>4500</c:v>
                </c:pt>
                <c:pt idx="2251">
                  <c:v>4502</c:v>
                </c:pt>
                <c:pt idx="2252">
                  <c:v>4504</c:v>
                </c:pt>
                <c:pt idx="2253">
                  <c:v>4506</c:v>
                </c:pt>
                <c:pt idx="2254">
                  <c:v>4508</c:v>
                </c:pt>
                <c:pt idx="2255">
                  <c:v>4510</c:v>
                </c:pt>
                <c:pt idx="2256">
                  <c:v>4512</c:v>
                </c:pt>
                <c:pt idx="2257">
                  <c:v>4514</c:v>
                </c:pt>
                <c:pt idx="2258">
                  <c:v>4516</c:v>
                </c:pt>
                <c:pt idx="2259">
                  <c:v>4518</c:v>
                </c:pt>
                <c:pt idx="2260">
                  <c:v>4520</c:v>
                </c:pt>
                <c:pt idx="2261">
                  <c:v>4522</c:v>
                </c:pt>
                <c:pt idx="2262">
                  <c:v>4524</c:v>
                </c:pt>
                <c:pt idx="2263">
                  <c:v>4526</c:v>
                </c:pt>
                <c:pt idx="2264">
                  <c:v>4528</c:v>
                </c:pt>
                <c:pt idx="2265">
                  <c:v>4530</c:v>
                </c:pt>
                <c:pt idx="2266">
                  <c:v>4532</c:v>
                </c:pt>
                <c:pt idx="2267">
                  <c:v>4534</c:v>
                </c:pt>
                <c:pt idx="2268">
                  <c:v>4536</c:v>
                </c:pt>
                <c:pt idx="2269">
                  <c:v>4538</c:v>
                </c:pt>
                <c:pt idx="2270">
                  <c:v>4540</c:v>
                </c:pt>
                <c:pt idx="2271">
                  <c:v>4542</c:v>
                </c:pt>
                <c:pt idx="2272">
                  <c:v>4544</c:v>
                </c:pt>
                <c:pt idx="2273">
                  <c:v>4546</c:v>
                </c:pt>
                <c:pt idx="2274">
                  <c:v>4548</c:v>
                </c:pt>
                <c:pt idx="2275">
                  <c:v>4550</c:v>
                </c:pt>
                <c:pt idx="2276">
                  <c:v>4552</c:v>
                </c:pt>
                <c:pt idx="2277">
                  <c:v>4554</c:v>
                </c:pt>
                <c:pt idx="2278">
                  <c:v>4556</c:v>
                </c:pt>
                <c:pt idx="2279">
                  <c:v>4558</c:v>
                </c:pt>
                <c:pt idx="2280">
                  <c:v>4560</c:v>
                </c:pt>
                <c:pt idx="2281">
                  <c:v>4562</c:v>
                </c:pt>
                <c:pt idx="2282">
                  <c:v>4564</c:v>
                </c:pt>
                <c:pt idx="2283">
                  <c:v>4566</c:v>
                </c:pt>
                <c:pt idx="2284">
                  <c:v>4568</c:v>
                </c:pt>
                <c:pt idx="2285">
                  <c:v>4570</c:v>
                </c:pt>
                <c:pt idx="2286">
                  <c:v>4572</c:v>
                </c:pt>
                <c:pt idx="2287">
                  <c:v>4574</c:v>
                </c:pt>
                <c:pt idx="2288">
                  <c:v>4576</c:v>
                </c:pt>
                <c:pt idx="2289">
                  <c:v>4578</c:v>
                </c:pt>
                <c:pt idx="2290">
                  <c:v>4580</c:v>
                </c:pt>
                <c:pt idx="2291">
                  <c:v>4582</c:v>
                </c:pt>
                <c:pt idx="2292">
                  <c:v>4584</c:v>
                </c:pt>
                <c:pt idx="2293">
                  <c:v>4586</c:v>
                </c:pt>
                <c:pt idx="2294">
                  <c:v>4588</c:v>
                </c:pt>
                <c:pt idx="2295">
                  <c:v>4590</c:v>
                </c:pt>
                <c:pt idx="2296">
                  <c:v>4592</c:v>
                </c:pt>
                <c:pt idx="2297">
                  <c:v>4594</c:v>
                </c:pt>
                <c:pt idx="2298">
                  <c:v>4596</c:v>
                </c:pt>
                <c:pt idx="2299">
                  <c:v>4598</c:v>
                </c:pt>
                <c:pt idx="2300">
                  <c:v>4600</c:v>
                </c:pt>
                <c:pt idx="2301">
                  <c:v>4602</c:v>
                </c:pt>
                <c:pt idx="2302">
                  <c:v>4604</c:v>
                </c:pt>
                <c:pt idx="2303">
                  <c:v>4606</c:v>
                </c:pt>
                <c:pt idx="2304">
                  <c:v>4608</c:v>
                </c:pt>
                <c:pt idx="2305">
                  <c:v>4610</c:v>
                </c:pt>
                <c:pt idx="2306">
                  <c:v>4612</c:v>
                </c:pt>
                <c:pt idx="2307">
                  <c:v>4614</c:v>
                </c:pt>
                <c:pt idx="2308">
                  <c:v>4616</c:v>
                </c:pt>
                <c:pt idx="2309">
                  <c:v>4618</c:v>
                </c:pt>
                <c:pt idx="2310">
                  <c:v>4620</c:v>
                </c:pt>
                <c:pt idx="2311">
                  <c:v>4622</c:v>
                </c:pt>
                <c:pt idx="2312">
                  <c:v>4624</c:v>
                </c:pt>
                <c:pt idx="2313">
                  <c:v>4626</c:v>
                </c:pt>
                <c:pt idx="2314">
                  <c:v>4628</c:v>
                </c:pt>
                <c:pt idx="2315">
                  <c:v>4630</c:v>
                </c:pt>
                <c:pt idx="2316">
                  <c:v>4632</c:v>
                </c:pt>
                <c:pt idx="2317">
                  <c:v>4634</c:v>
                </c:pt>
                <c:pt idx="2318">
                  <c:v>4636</c:v>
                </c:pt>
                <c:pt idx="2319">
                  <c:v>4638</c:v>
                </c:pt>
                <c:pt idx="2320">
                  <c:v>4640</c:v>
                </c:pt>
                <c:pt idx="2321">
                  <c:v>4642</c:v>
                </c:pt>
                <c:pt idx="2322">
                  <c:v>4644</c:v>
                </c:pt>
                <c:pt idx="2323">
                  <c:v>4646</c:v>
                </c:pt>
                <c:pt idx="2324">
                  <c:v>4648</c:v>
                </c:pt>
                <c:pt idx="2325">
                  <c:v>4650</c:v>
                </c:pt>
                <c:pt idx="2326">
                  <c:v>4652</c:v>
                </c:pt>
                <c:pt idx="2327">
                  <c:v>4654</c:v>
                </c:pt>
                <c:pt idx="2328">
                  <c:v>4656</c:v>
                </c:pt>
                <c:pt idx="2329">
                  <c:v>4658</c:v>
                </c:pt>
                <c:pt idx="2330">
                  <c:v>4660</c:v>
                </c:pt>
                <c:pt idx="2331">
                  <c:v>4662</c:v>
                </c:pt>
                <c:pt idx="2332">
                  <c:v>4664</c:v>
                </c:pt>
                <c:pt idx="2333">
                  <c:v>4666</c:v>
                </c:pt>
                <c:pt idx="2334">
                  <c:v>4668</c:v>
                </c:pt>
                <c:pt idx="2335">
                  <c:v>4670</c:v>
                </c:pt>
                <c:pt idx="2336">
                  <c:v>4672</c:v>
                </c:pt>
                <c:pt idx="2337">
                  <c:v>4674</c:v>
                </c:pt>
                <c:pt idx="2338">
                  <c:v>4676</c:v>
                </c:pt>
                <c:pt idx="2339">
                  <c:v>4678</c:v>
                </c:pt>
                <c:pt idx="2340">
                  <c:v>4680</c:v>
                </c:pt>
                <c:pt idx="2341">
                  <c:v>4682</c:v>
                </c:pt>
                <c:pt idx="2342">
                  <c:v>4684</c:v>
                </c:pt>
                <c:pt idx="2343">
                  <c:v>4686</c:v>
                </c:pt>
                <c:pt idx="2344">
                  <c:v>4688</c:v>
                </c:pt>
                <c:pt idx="2345">
                  <c:v>4690</c:v>
                </c:pt>
                <c:pt idx="2346">
                  <c:v>4692</c:v>
                </c:pt>
                <c:pt idx="2347">
                  <c:v>4694</c:v>
                </c:pt>
                <c:pt idx="2348">
                  <c:v>4696</c:v>
                </c:pt>
                <c:pt idx="2349">
                  <c:v>4698</c:v>
                </c:pt>
                <c:pt idx="2350">
                  <c:v>4700</c:v>
                </c:pt>
                <c:pt idx="2351">
                  <c:v>4702</c:v>
                </c:pt>
                <c:pt idx="2352">
                  <c:v>4704</c:v>
                </c:pt>
                <c:pt idx="2353">
                  <c:v>4706</c:v>
                </c:pt>
                <c:pt idx="2354">
                  <c:v>4708</c:v>
                </c:pt>
                <c:pt idx="2355">
                  <c:v>4710</c:v>
                </c:pt>
                <c:pt idx="2356">
                  <c:v>4712</c:v>
                </c:pt>
                <c:pt idx="2357">
                  <c:v>4714</c:v>
                </c:pt>
                <c:pt idx="2358">
                  <c:v>4716</c:v>
                </c:pt>
                <c:pt idx="2359">
                  <c:v>4718</c:v>
                </c:pt>
                <c:pt idx="2360">
                  <c:v>4720</c:v>
                </c:pt>
                <c:pt idx="2361">
                  <c:v>4722</c:v>
                </c:pt>
                <c:pt idx="2362">
                  <c:v>4724</c:v>
                </c:pt>
                <c:pt idx="2363">
                  <c:v>4726</c:v>
                </c:pt>
                <c:pt idx="2364">
                  <c:v>4728</c:v>
                </c:pt>
                <c:pt idx="2365">
                  <c:v>4730</c:v>
                </c:pt>
                <c:pt idx="2366">
                  <c:v>4732</c:v>
                </c:pt>
                <c:pt idx="2367">
                  <c:v>4734</c:v>
                </c:pt>
                <c:pt idx="2368">
                  <c:v>4736</c:v>
                </c:pt>
                <c:pt idx="2369">
                  <c:v>4738</c:v>
                </c:pt>
                <c:pt idx="2370">
                  <c:v>4740</c:v>
                </c:pt>
                <c:pt idx="2371">
                  <c:v>4742</c:v>
                </c:pt>
                <c:pt idx="2372">
                  <c:v>4744</c:v>
                </c:pt>
                <c:pt idx="2373">
                  <c:v>4746</c:v>
                </c:pt>
                <c:pt idx="2374">
                  <c:v>4748</c:v>
                </c:pt>
                <c:pt idx="2375">
                  <c:v>4750</c:v>
                </c:pt>
                <c:pt idx="2376">
                  <c:v>4752</c:v>
                </c:pt>
                <c:pt idx="2377">
                  <c:v>4754</c:v>
                </c:pt>
                <c:pt idx="2378">
                  <c:v>4756</c:v>
                </c:pt>
                <c:pt idx="2379">
                  <c:v>4758</c:v>
                </c:pt>
                <c:pt idx="2380">
                  <c:v>4760</c:v>
                </c:pt>
                <c:pt idx="2381">
                  <c:v>4762</c:v>
                </c:pt>
                <c:pt idx="2382">
                  <c:v>4764</c:v>
                </c:pt>
                <c:pt idx="2383">
                  <c:v>4766</c:v>
                </c:pt>
                <c:pt idx="2384">
                  <c:v>4768</c:v>
                </c:pt>
                <c:pt idx="2385">
                  <c:v>4770</c:v>
                </c:pt>
                <c:pt idx="2386">
                  <c:v>4772</c:v>
                </c:pt>
                <c:pt idx="2387">
                  <c:v>4774</c:v>
                </c:pt>
                <c:pt idx="2388">
                  <c:v>4776</c:v>
                </c:pt>
                <c:pt idx="2389">
                  <c:v>4778</c:v>
                </c:pt>
                <c:pt idx="2390">
                  <c:v>4780</c:v>
                </c:pt>
                <c:pt idx="2391">
                  <c:v>4782</c:v>
                </c:pt>
                <c:pt idx="2392">
                  <c:v>4784</c:v>
                </c:pt>
                <c:pt idx="2393">
                  <c:v>4786</c:v>
                </c:pt>
                <c:pt idx="2394">
                  <c:v>4788</c:v>
                </c:pt>
                <c:pt idx="2395">
                  <c:v>4790</c:v>
                </c:pt>
                <c:pt idx="2396">
                  <c:v>4792</c:v>
                </c:pt>
                <c:pt idx="2397">
                  <c:v>4794</c:v>
                </c:pt>
                <c:pt idx="2398">
                  <c:v>4796</c:v>
                </c:pt>
                <c:pt idx="2399">
                  <c:v>4798</c:v>
                </c:pt>
                <c:pt idx="2400">
                  <c:v>4800</c:v>
                </c:pt>
                <c:pt idx="2401">
                  <c:v>4802</c:v>
                </c:pt>
                <c:pt idx="2402">
                  <c:v>4804</c:v>
                </c:pt>
                <c:pt idx="2403">
                  <c:v>4806</c:v>
                </c:pt>
                <c:pt idx="2404">
                  <c:v>4808</c:v>
                </c:pt>
                <c:pt idx="2405">
                  <c:v>4810</c:v>
                </c:pt>
                <c:pt idx="2406">
                  <c:v>4812</c:v>
                </c:pt>
                <c:pt idx="2407">
                  <c:v>4814</c:v>
                </c:pt>
                <c:pt idx="2408">
                  <c:v>4816</c:v>
                </c:pt>
                <c:pt idx="2409">
                  <c:v>4818</c:v>
                </c:pt>
                <c:pt idx="2410">
                  <c:v>4820</c:v>
                </c:pt>
                <c:pt idx="2411">
                  <c:v>4822</c:v>
                </c:pt>
                <c:pt idx="2412">
                  <c:v>4824</c:v>
                </c:pt>
                <c:pt idx="2413">
                  <c:v>4826</c:v>
                </c:pt>
                <c:pt idx="2414">
                  <c:v>4828</c:v>
                </c:pt>
                <c:pt idx="2415">
                  <c:v>4830</c:v>
                </c:pt>
                <c:pt idx="2416">
                  <c:v>4832</c:v>
                </c:pt>
                <c:pt idx="2417">
                  <c:v>4834</c:v>
                </c:pt>
                <c:pt idx="2418">
                  <c:v>4836</c:v>
                </c:pt>
                <c:pt idx="2419">
                  <c:v>4838</c:v>
                </c:pt>
                <c:pt idx="2420">
                  <c:v>4840</c:v>
                </c:pt>
                <c:pt idx="2421">
                  <c:v>4842</c:v>
                </c:pt>
                <c:pt idx="2422">
                  <c:v>4844</c:v>
                </c:pt>
                <c:pt idx="2423">
                  <c:v>4846</c:v>
                </c:pt>
                <c:pt idx="2424">
                  <c:v>4848</c:v>
                </c:pt>
                <c:pt idx="2425">
                  <c:v>4850</c:v>
                </c:pt>
                <c:pt idx="2426">
                  <c:v>4852</c:v>
                </c:pt>
                <c:pt idx="2427">
                  <c:v>4854</c:v>
                </c:pt>
                <c:pt idx="2428">
                  <c:v>4856</c:v>
                </c:pt>
                <c:pt idx="2429">
                  <c:v>4858</c:v>
                </c:pt>
                <c:pt idx="2430">
                  <c:v>4860</c:v>
                </c:pt>
                <c:pt idx="2431">
                  <c:v>4862</c:v>
                </c:pt>
                <c:pt idx="2432">
                  <c:v>4864</c:v>
                </c:pt>
                <c:pt idx="2433">
                  <c:v>4866</c:v>
                </c:pt>
                <c:pt idx="2434">
                  <c:v>4868</c:v>
                </c:pt>
                <c:pt idx="2435">
                  <c:v>4870</c:v>
                </c:pt>
                <c:pt idx="2436">
                  <c:v>4872</c:v>
                </c:pt>
                <c:pt idx="2437">
                  <c:v>4874</c:v>
                </c:pt>
                <c:pt idx="2438">
                  <c:v>4876</c:v>
                </c:pt>
                <c:pt idx="2439">
                  <c:v>4878</c:v>
                </c:pt>
                <c:pt idx="2440">
                  <c:v>4880</c:v>
                </c:pt>
                <c:pt idx="2441">
                  <c:v>4882</c:v>
                </c:pt>
                <c:pt idx="2442">
                  <c:v>4884</c:v>
                </c:pt>
                <c:pt idx="2443">
                  <c:v>4886</c:v>
                </c:pt>
                <c:pt idx="2444">
                  <c:v>4888</c:v>
                </c:pt>
                <c:pt idx="2445">
                  <c:v>4890</c:v>
                </c:pt>
                <c:pt idx="2446">
                  <c:v>4892</c:v>
                </c:pt>
                <c:pt idx="2447">
                  <c:v>4894</c:v>
                </c:pt>
                <c:pt idx="2448">
                  <c:v>4896</c:v>
                </c:pt>
                <c:pt idx="2449">
                  <c:v>4898</c:v>
                </c:pt>
                <c:pt idx="2450">
                  <c:v>4900</c:v>
                </c:pt>
                <c:pt idx="2451">
                  <c:v>4902</c:v>
                </c:pt>
                <c:pt idx="2452">
                  <c:v>4904</c:v>
                </c:pt>
                <c:pt idx="2453">
                  <c:v>4906</c:v>
                </c:pt>
                <c:pt idx="2454">
                  <c:v>4908</c:v>
                </c:pt>
                <c:pt idx="2455">
                  <c:v>4910</c:v>
                </c:pt>
                <c:pt idx="2456">
                  <c:v>4912</c:v>
                </c:pt>
                <c:pt idx="2457">
                  <c:v>4914</c:v>
                </c:pt>
                <c:pt idx="2458">
                  <c:v>4916</c:v>
                </c:pt>
                <c:pt idx="2459">
                  <c:v>4918</c:v>
                </c:pt>
                <c:pt idx="2460">
                  <c:v>4920</c:v>
                </c:pt>
                <c:pt idx="2461">
                  <c:v>4922</c:v>
                </c:pt>
                <c:pt idx="2462">
                  <c:v>4924</c:v>
                </c:pt>
                <c:pt idx="2463">
                  <c:v>4926</c:v>
                </c:pt>
                <c:pt idx="2464">
                  <c:v>4928</c:v>
                </c:pt>
                <c:pt idx="2465">
                  <c:v>4930</c:v>
                </c:pt>
                <c:pt idx="2466">
                  <c:v>4932</c:v>
                </c:pt>
                <c:pt idx="2467">
                  <c:v>4934</c:v>
                </c:pt>
                <c:pt idx="2468">
                  <c:v>4936</c:v>
                </c:pt>
                <c:pt idx="2469">
                  <c:v>4938</c:v>
                </c:pt>
                <c:pt idx="2470">
                  <c:v>4940</c:v>
                </c:pt>
                <c:pt idx="2471">
                  <c:v>4942</c:v>
                </c:pt>
                <c:pt idx="2472">
                  <c:v>4944</c:v>
                </c:pt>
                <c:pt idx="2473">
                  <c:v>4946</c:v>
                </c:pt>
                <c:pt idx="2474">
                  <c:v>4948</c:v>
                </c:pt>
                <c:pt idx="2475">
                  <c:v>4950</c:v>
                </c:pt>
                <c:pt idx="2476">
                  <c:v>4952</c:v>
                </c:pt>
                <c:pt idx="2477">
                  <c:v>4954</c:v>
                </c:pt>
                <c:pt idx="2478">
                  <c:v>4956</c:v>
                </c:pt>
                <c:pt idx="2479">
                  <c:v>4958</c:v>
                </c:pt>
                <c:pt idx="2480">
                  <c:v>4960</c:v>
                </c:pt>
                <c:pt idx="2481">
                  <c:v>4962</c:v>
                </c:pt>
                <c:pt idx="2482">
                  <c:v>4964</c:v>
                </c:pt>
                <c:pt idx="2483">
                  <c:v>4966</c:v>
                </c:pt>
                <c:pt idx="2484">
                  <c:v>4968</c:v>
                </c:pt>
                <c:pt idx="2485">
                  <c:v>4970</c:v>
                </c:pt>
                <c:pt idx="2486">
                  <c:v>4972</c:v>
                </c:pt>
                <c:pt idx="2487">
                  <c:v>4974</c:v>
                </c:pt>
                <c:pt idx="2488">
                  <c:v>4976</c:v>
                </c:pt>
                <c:pt idx="2489">
                  <c:v>4978</c:v>
                </c:pt>
                <c:pt idx="2490">
                  <c:v>4980</c:v>
                </c:pt>
                <c:pt idx="2491">
                  <c:v>4982</c:v>
                </c:pt>
                <c:pt idx="2492">
                  <c:v>4984</c:v>
                </c:pt>
                <c:pt idx="2493">
                  <c:v>4986</c:v>
                </c:pt>
                <c:pt idx="2494">
                  <c:v>4988</c:v>
                </c:pt>
                <c:pt idx="2495">
                  <c:v>4990</c:v>
                </c:pt>
                <c:pt idx="2496">
                  <c:v>4992</c:v>
                </c:pt>
                <c:pt idx="2497">
                  <c:v>4994</c:v>
                </c:pt>
                <c:pt idx="2498">
                  <c:v>4996</c:v>
                </c:pt>
                <c:pt idx="2499">
                  <c:v>4998</c:v>
                </c:pt>
                <c:pt idx="2500">
                  <c:v>5000</c:v>
                </c:pt>
                <c:pt idx="2501">
                  <c:v>5002</c:v>
                </c:pt>
                <c:pt idx="2502">
                  <c:v>5004</c:v>
                </c:pt>
                <c:pt idx="2503">
                  <c:v>5006</c:v>
                </c:pt>
                <c:pt idx="2504">
                  <c:v>5008</c:v>
                </c:pt>
                <c:pt idx="2505">
                  <c:v>5010</c:v>
                </c:pt>
                <c:pt idx="2506">
                  <c:v>5012</c:v>
                </c:pt>
                <c:pt idx="2507">
                  <c:v>5014</c:v>
                </c:pt>
                <c:pt idx="2508">
                  <c:v>5016</c:v>
                </c:pt>
                <c:pt idx="2509">
                  <c:v>5018</c:v>
                </c:pt>
                <c:pt idx="2510">
                  <c:v>5020</c:v>
                </c:pt>
                <c:pt idx="2511">
                  <c:v>5022</c:v>
                </c:pt>
                <c:pt idx="2512">
                  <c:v>5024</c:v>
                </c:pt>
                <c:pt idx="2513">
                  <c:v>5026</c:v>
                </c:pt>
                <c:pt idx="2514">
                  <c:v>5028</c:v>
                </c:pt>
                <c:pt idx="2515">
                  <c:v>5030</c:v>
                </c:pt>
                <c:pt idx="2516">
                  <c:v>5032</c:v>
                </c:pt>
                <c:pt idx="2517">
                  <c:v>5034</c:v>
                </c:pt>
                <c:pt idx="2518">
                  <c:v>5036</c:v>
                </c:pt>
                <c:pt idx="2519">
                  <c:v>5038</c:v>
                </c:pt>
                <c:pt idx="2520">
                  <c:v>5040</c:v>
                </c:pt>
                <c:pt idx="2521">
                  <c:v>5042</c:v>
                </c:pt>
                <c:pt idx="2522">
                  <c:v>5044</c:v>
                </c:pt>
                <c:pt idx="2523">
                  <c:v>5046</c:v>
                </c:pt>
                <c:pt idx="2524">
                  <c:v>5048</c:v>
                </c:pt>
                <c:pt idx="2525">
                  <c:v>5050</c:v>
                </c:pt>
                <c:pt idx="2526">
                  <c:v>5052</c:v>
                </c:pt>
                <c:pt idx="2527">
                  <c:v>5054</c:v>
                </c:pt>
                <c:pt idx="2528">
                  <c:v>5056</c:v>
                </c:pt>
                <c:pt idx="2529">
                  <c:v>5058</c:v>
                </c:pt>
                <c:pt idx="2530">
                  <c:v>5060</c:v>
                </c:pt>
                <c:pt idx="2531">
                  <c:v>5062</c:v>
                </c:pt>
                <c:pt idx="2532">
                  <c:v>5064</c:v>
                </c:pt>
                <c:pt idx="2533">
                  <c:v>5066</c:v>
                </c:pt>
                <c:pt idx="2534">
                  <c:v>5068</c:v>
                </c:pt>
                <c:pt idx="2535">
                  <c:v>5070</c:v>
                </c:pt>
                <c:pt idx="2536">
                  <c:v>5072</c:v>
                </c:pt>
                <c:pt idx="2537">
                  <c:v>5074</c:v>
                </c:pt>
                <c:pt idx="2538">
                  <c:v>5076</c:v>
                </c:pt>
                <c:pt idx="2539">
                  <c:v>5078</c:v>
                </c:pt>
                <c:pt idx="2540">
                  <c:v>5080</c:v>
                </c:pt>
                <c:pt idx="2541">
                  <c:v>5082</c:v>
                </c:pt>
                <c:pt idx="2542">
                  <c:v>5084</c:v>
                </c:pt>
                <c:pt idx="2543">
                  <c:v>5086</c:v>
                </c:pt>
                <c:pt idx="2544">
                  <c:v>5088</c:v>
                </c:pt>
                <c:pt idx="2545">
                  <c:v>5090</c:v>
                </c:pt>
                <c:pt idx="2546">
                  <c:v>5092</c:v>
                </c:pt>
                <c:pt idx="2547">
                  <c:v>5094</c:v>
                </c:pt>
                <c:pt idx="2548">
                  <c:v>5096</c:v>
                </c:pt>
                <c:pt idx="2549">
                  <c:v>5098</c:v>
                </c:pt>
                <c:pt idx="2550">
                  <c:v>5100</c:v>
                </c:pt>
                <c:pt idx="2551">
                  <c:v>5102</c:v>
                </c:pt>
                <c:pt idx="2552">
                  <c:v>5104</c:v>
                </c:pt>
                <c:pt idx="2553">
                  <c:v>5106</c:v>
                </c:pt>
                <c:pt idx="2554">
                  <c:v>5108</c:v>
                </c:pt>
                <c:pt idx="2555">
                  <c:v>5110</c:v>
                </c:pt>
                <c:pt idx="2556">
                  <c:v>5112</c:v>
                </c:pt>
                <c:pt idx="2557">
                  <c:v>5114</c:v>
                </c:pt>
                <c:pt idx="2558">
                  <c:v>5116</c:v>
                </c:pt>
                <c:pt idx="2559">
                  <c:v>5118</c:v>
                </c:pt>
                <c:pt idx="2560">
                  <c:v>5120</c:v>
                </c:pt>
                <c:pt idx="2561">
                  <c:v>5122</c:v>
                </c:pt>
                <c:pt idx="2562">
                  <c:v>5124</c:v>
                </c:pt>
                <c:pt idx="2563">
                  <c:v>5126</c:v>
                </c:pt>
                <c:pt idx="2564">
                  <c:v>5128</c:v>
                </c:pt>
                <c:pt idx="2565">
                  <c:v>5130</c:v>
                </c:pt>
                <c:pt idx="2566">
                  <c:v>5132</c:v>
                </c:pt>
                <c:pt idx="2567">
                  <c:v>5134</c:v>
                </c:pt>
                <c:pt idx="2568">
                  <c:v>5136</c:v>
                </c:pt>
                <c:pt idx="2569">
                  <c:v>5138</c:v>
                </c:pt>
                <c:pt idx="2570">
                  <c:v>5140</c:v>
                </c:pt>
                <c:pt idx="2571">
                  <c:v>5142</c:v>
                </c:pt>
                <c:pt idx="2572">
                  <c:v>5144</c:v>
                </c:pt>
                <c:pt idx="2573">
                  <c:v>5146</c:v>
                </c:pt>
                <c:pt idx="2574">
                  <c:v>5148</c:v>
                </c:pt>
                <c:pt idx="2575">
                  <c:v>5150</c:v>
                </c:pt>
                <c:pt idx="2576">
                  <c:v>5152</c:v>
                </c:pt>
                <c:pt idx="2577">
                  <c:v>5154</c:v>
                </c:pt>
                <c:pt idx="2578">
                  <c:v>5156</c:v>
                </c:pt>
                <c:pt idx="2579">
                  <c:v>5158</c:v>
                </c:pt>
                <c:pt idx="2580">
                  <c:v>5160</c:v>
                </c:pt>
                <c:pt idx="2581">
                  <c:v>5162</c:v>
                </c:pt>
                <c:pt idx="2582">
                  <c:v>5164</c:v>
                </c:pt>
                <c:pt idx="2583">
                  <c:v>5166</c:v>
                </c:pt>
                <c:pt idx="2584">
                  <c:v>5168</c:v>
                </c:pt>
                <c:pt idx="2585">
                  <c:v>5170</c:v>
                </c:pt>
                <c:pt idx="2586">
                  <c:v>5172</c:v>
                </c:pt>
                <c:pt idx="2587">
                  <c:v>5174</c:v>
                </c:pt>
                <c:pt idx="2588">
                  <c:v>5176</c:v>
                </c:pt>
                <c:pt idx="2589">
                  <c:v>5178</c:v>
                </c:pt>
                <c:pt idx="2590">
                  <c:v>5180</c:v>
                </c:pt>
                <c:pt idx="2591">
                  <c:v>5182</c:v>
                </c:pt>
                <c:pt idx="2592">
                  <c:v>5184</c:v>
                </c:pt>
                <c:pt idx="2593">
                  <c:v>5186</c:v>
                </c:pt>
                <c:pt idx="2594">
                  <c:v>5188</c:v>
                </c:pt>
                <c:pt idx="2595">
                  <c:v>5190</c:v>
                </c:pt>
                <c:pt idx="2596">
                  <c:v>5192</c:v>
                </c:pt>
                <c:pt idx="2597">
                  <c:v>5194</c:v>
                </c:pt>
                <c:pt idx="2598">
                  <c:v>5196</c:v>
                </c:pt>
                <c:pt idx="2599">
                  <c:v>5198</c:v>
                </c:pt>
                <c:pt idx="2600">
                  <c:v>5200</c:v>
                </c:pt>
                <c:pt idx="2601">
                  <c:v>5202</c:v>
                </c:pt>
                <c:pt idx="2602">
                  <c:v>5204</c:v>
                </c:pt>
                <c:pt idx="2603">
                  <c:v>5206</c:v>
                </c:pt>
                <c:pt idx="2604">
                  <c:v>5208</c:v>
                </c:pt>
                <c:pt idx="2605">
                  <c:v>5210</c:v>
                </c:pt>
                <c:pt idx="2606">
                  <c:v>5212</c:v>
                </c:pt>
                <c:pt idx="2607">
                  <c:v>5214</c:v>
                </c:pt>
                <c:pt idx="2608">
                  <c:v>5216</c:v>
                </c:pt>
                <c:pt idx="2609">
                  <c:v>5218</c:v>
                </c:pt>
                <c:pt idx="2610">
                  <c:v>5220</c:v>
                </c:pt>
                <c:pt idx="2611">
                  <c:v>5222</c:v>
                </c:pt>
                <c:pt idx="2612">
                  <c:v>5224</c:v>
                </c:pt>
                <c:pt idx="2613">
                  <c:v>5226</c:v>
                </c:pt>
                <c:pt idx="2614">
                  <c:v>5228</c:v>
                </c:pt>
                <c:pt idx="2615">
                  <c:v>5230</c:v>
                </c:pt>
                <c:pt idx="2616">
                  <c:v>5232</c:v>
                </c:pt>
                <c:pt idx="2617">
                  <c:v>5234</c:v>
                </c:pt>
                <c:pt idx="2618">
                  <c:v>5236</c:v>
                </c:pt>
                <c:pt idx="2619">
                  <c:v>5238</c:v>
                </c:pt>
                <c:pt idx="2620">
                  <c:v>5240</c:v>
                </c:pt>
                <c:pt idx="2621">
                  <c:v>5242</c:v>
                </c:pt>
                <c:pt idx="2622">
                  <c:v>5244</c:v>
                </c:pt>
                <c:pt idx="2623">
                  <c:v>5246</c:v>
                </c:pt>
                <c:pt idx="2624">
                  <c:v>5248</c:v>
                </c:pt>
                <c:pt idx="2625">
                  <c:v>5250</c:v>
                </c:pt>
                <c:pt idx="2626">
                  <c:v>5252</c:v>
                </c:pt>
                <c:pt idx="2627">
                  <c:v>5254</c:v>
                </c:pt>
                <c:pt idx="2628">
                  <c:v>5256</c:v>
                </c:pt>
                <c:pt idx="2629">
                  <c:v>5258</c:v>
                </c:pt>
                <c:pt idx="2630">
                  <c:v>5260</c:v>
                </c:pt>
                <c:pt idx="2631">
                  <c:v>5262</c:v>
                </c:pt>
                <c:pt idx="2632">
                  <c:v>5264</c:v>
                </c:pt>
                <c:pt idx="2633">
                  <c:v>5266</c:v>
                </c:pt>
                <c:pt idx="2634">
                  <c:v>5268</c:v>
                </c:pt>
                <c:pt idx="2635">
                  <c:v>5270</c:v>
                </c:pt>
                <c:pt idx="2636">
                  <c:v>5272</c:v>
                </c:pt>
                <c:pt idx="2637">
                  <c:v>5274</c:v>
                </c:pt>
                <c:pt idx="2638">
                  <c:v>5276</c:v>
                </c:pt>
                <c:pt idx="2639">
                  <c:v>5278</c:v>
                </c:pt>
                <c:pt idx="2640">
                  <c:v>5280</c:v>
                </c:pt>
                <c:pt idx="2641">
                  <c:v>5282</c:v>
                </c:pt>
                <c:pt idx="2642">
                  <c:v>5284</c:v>
                </c:pt>
                <c:pt idx="2643">
                  <c:v>5286</c:v>
                </c:pt>
                <c:pt idx="2644">
                  <c:v>5288</c:v>
                </c:pt>
                <c:pt idx="2645">
                  <c:v>5290</c:v>
                </c:pt>
                <c:pt idx="2646">
                  <c:v>5292</c:v>
                </c:pt>
                <c:pt idx="2647">
                  <c:v>5294</c:v>
                </c:pt>
                <c:pt idx="2648">
                  <c:v>5296</c:v>
                </c:pt>
                <c:pt idx="2649">
                  <c:v>5298</c:v>
                </c:pt>
                <c:pt idx="2650">
                  <c:v>5300</c:v>
                </c:pt>
                <c:pt idx="2651">
                  <c:v>5302</c:v>
                </c:pt>
                <c:pt idx="2652">
                  <c:v>5304</c:v>
                </c:pt>
                <c:pt idx="2653">
                  <c:v>5306</c:v>
                </c:pt>
                <c:pt idx="2654">
                  <c:v>5308</c:v>
                </c:pt>
                <c:pt idx="2655">
                  <c:v>5310</c:v>
                </c:pt>
                <c:pt idx="2656">
                  <c:v>5312</c:v>
                </c:pt>
                <c:pt idx="2657">
                  <c:v>5314</c:v>
                </c:pt>
                <c:pt idx="2658">
                  <c:v>5316</c:v>
                </c:pt>
                <c:pt idx="2659">
                  <c:v>5318</c:v>
                </c:pt>
                <c:pt idx="2660">
                  <c:v>5320</c:v>
                </c:pt>
                <c:pt idx="2661">
                  <c:v>5322</c:v>
                </c:pt>
                <c:pt idx="2662">
                  <c:v>5324</c:v>
                </c:pt>
                <c:pt idx="2663">
                  <c:v>5326</c:v>
                </c:pt>
                <c:pt idx="2664">
                  <c:v>5328</c:v>
                </c:pt>
                <c:pt idx="2665">
                  <c:v>5330</c:v>
                </c:pt>
                <c:pt idx="2666">
                  <c:v>5332</c:v>
                </c:pt>
                <c:pt idx="2667">
                  <c:v>5334</c:v>
                </c:pt>
                <c:pt idx="2668">
                  <c:v>5336</c:v>
                </c:pt>
                <c:pt idx="2669">
                  <c:v>5338</c:v>
                </c:pt>
                <c:pt idx="2670">
                  <c:v>5340</c:v>
                </c:pt>
                <c:pt idx="2671">
                  <c:v>5342</c:v>
                </c:pt>
                <c:pt idx="2672">
                  <c:v>5344</c:v>
                </c:pt>
                <c:pt idx="2673">
                  <c:v>5346</c:v>
                </c:pt>
                <c:pt idx="2674">
                  <c:v>5348</c:v>
                </c:pt>
                <c:pt idx="2675">
                  <c:v>5350</c:v>
                </c:pt>
                <c:pt idx="2676">
                  <c:v>5352</c:v>
                </c:pt>
                <c:pt idx="2677">
                  <c:v>5354</c:v>
                </c:pt>
                <c:pt idx="2678">
                  <c:v>5356</c:v>
                </c:pt>
                <c:pt idx="2679">
                  <c:v>5358</c:v>
                </c:pt>
                <c:pt idx="2680">
                  <c:v>5360</c:v>
                </c:pt>
                <c:pt idx="2681">
                  <c:v>5362</c:v>
                </c:pt>
                <c:pt idx="2682">
                  <c:v>5364</c:v>
                </c:pt>
                <c:pt idx="2683">
                  <c:v>5366</c:v>
                </c:pt>
                <c:pt idx="2684">
                  <c:v>5368</c:v>
                </c:pt>
                <c:pt idx="2685">
                  <c:v>5370</c:v>
                </c:pt>
                <c:pt idx="2686">
                  <c:v>5372</c:v>
                </c:pt>
                <c:pt idx="2687">
                  <c:v>5374</c:v>
                </c:pt>
                <c:pt idx="2688">
                  <c:v>5376</c:v>
                </c:pt>
                <c:pt idx="2689">
                  <c:v>5378</c:v>
                </c:pt>
                <c:pt idx="2690">
                  <c:v>5380</c:v>
                </c:pt>
                <c:pt idx="2691">
                  <c:v>5382</c:v>
                </c:pt>
                <c:pt idx="2692">
                  <c:v>5384</c:v>
                </c:pt>
                <c:pt idx="2693">
                  <c:v>5386</c:v>
                </c:pt>
                <c:pt idx="2694">
                  <c:v>5388</c:v>
                </c:pt>
                <c:pt idx="2695">
                  <c:v>5390</c:v>
                </c:pt>
                <c:pt idx="2696">
                  <c:v>5392</c:v>
                </c:pt>
                <c:pt idx="2697">
                  <c:v>5394</c:v>
                </c:pt>
                <c:pt idx="2698">
                  <c:v>5396</c:v>
                </c:pt>
                <c:pt idx="2699">
                  <c:v>5398</c:v>
                </c:pt>
                <c:pt idx="2700">
                  <c:v>5400</c:v>
                </c:pt>
                <c:pt idx="2701">
                  <c:v>5402</c:v>
                </c:pt>
                <c:pt idx="2702">
                  <c:v>5404</c:v>
                </c:pt>
                <c:pt idx="2703">
                  <c:v>5406</c:v>
                </c:pt>
                <c:pt idx="2704">
                  <c:v>5408</c:v>
                </c:pt>
                <c:pt idx="2705">
                  <c:v>5410</c:v>
                </c:pt>
                <c:pt idx="2706">
                  <c:v>5412</c:v>
                </c:pt>
                <c:pt idx="2707">
                  <c:v>5414</c:v>
                </c:pt>
                <c:pt idx="2708">
                  <c:v>5416</c:v>
                </c:pt>
                <c:pt idx="2709">
                  <c:v>5418</c:v>
                </c:pt>
                <c:pt idx="2710">
                  <c:v>5420</c:v>
                </c:pt>
                <c:pt idx="2711">
                  <c:v>5422</c:v>
                </c:pt>
                <c:pt idx="2712">
                  <c:v>5424</c:v>
                </c:pt>
                <c:pt idx="2713">
                  <c:v>5426</c:v>
                </c:pt>
                <c:pt idx="2714">
                  <c:v>5428</c:v>
                </c:pt>
                <c:pt idx="2715">
                  <c:v>5430</c:v>
                </c:pt>
                <c:pt idx="2716">
                  <c:v>5432</c:v>
                </c:pt>
                <c:pt idx="2717">
                  <c:v>5434</c:v>
                </c:pt>
                <c:pt idx="2718">
                  <c:v>5436</c:v>
                </c:pt>
                <c:pt idx="2719">
                  <c:v>5438</c:v>
                </c:pt>
                <c:pt idx="2720">
                  <c:v>5440</c:v>
                </c:pt>
                <c:pt idx="2721">
                  <c:v>5442</c:v>
                </c:pt>
                <c:pt idx="2722">
                  <c:v>5444</c:v>
                </c:pt>
                <c:pt idx="2723">
                  <c:v>5446</c:v>
                </c:pt>
                <c:pt idx="2724">
                  <c:v>5448</c:v>
                </c:pt>
                <c:pt idx="2725">
                  <c:v>5450</c:v>
                </c:pt>
                <c:pt idx="2726">
                  <c:v>5452</c:v>
                </c:pt>
                <c:pt idx="2727">
                  <c:v>5454</c:v>
                </c:pt>
                <c:pt idx="2728">
                  <c:v>5456</c:v>
                </c:pt>
                <c:pt idx="2729">
                  <c:v>5458</c:v>
                </c:pt>
                <c:pt idx="2730">
                  <c:v>5460</c:v>
                </c:pt>
                <c:pt idx="2731">
                  <c:v>5462</c:v>
                </c:pt>
                <c:pt idx="2732">
                  <c:v>5464</c:v>
                </c:pt>
                <c:pt idx="2733">
                  <c:v>5466</c:v>
                </c:pt>
                <c:pt idx="2734">
                  <c:v>5468</c:v>
                </c:pt>
                <c:pt idx="2735">
                  <c:v>5470</c:v>
                </c:pt>
                <c:pt idx="2736">
                  <c:v>5472</c:v>
                </c:pt>
                <c:pt idx="2737">
                  <c:v>5474</c:v>
                </c:pt>
                <c:pt idx="2738">
                  <c:v>5476</c:v>
                </c:pt>
                <c:pt idx="2739">
                  <c:v>5478</c:v>
                </c:pt>
                <c:pt idx="2740">
                  <c:v>5480</c:v>
                </c:pt>
                <c:pt idx="2741">
                  <c:v>5482</c:v>
                </c:pt>
                <c:pt idx="2742">
                  <c:v>5484</c:v>
                </c:pt>
                <c:pt idx="2743">
                  <c:v>5486</c:v>
                </c:pt>
                <c:pt idx="2744">
                  <c:v>5488</c:v>
                </c:pt>
                <c:pt idx="2745">
                  <c:v>5490</c:v>
                </c:pt>
                <c:pt idx="2746">
                  <c:v>5492</c:v>
                </c:pt>
                <c:pt idx="2747">
                  <c:v>5494</c:v>
                </c:pt>
                <c:pt idx="2748">
                  <c:v>5496</c:v>
                </c:pt>
                <c:pt idx="2749">
                  <c:v>5498</c:v>
                </c:pt>
                <c:pt idx="2750">
                  <c:v>5500</c:v>
                </c:pt>
                <c:pt idx="2751">
                  <c:v>5502</c:v>
                </c:pt>
                <c:pt idx="2752">
                  <c:v>5504</c:v>
                </c:pt>
                <c:pt idx="2753">
                  <c:v>5506</c:v>
                </c:pt>
                <c:pt idx="2754">
                  <c:v>5508</c:v>
                </c:pt>
                <c:pt idx="2755">
                  <c:v>5510</c:v>
                </c:pt>
                <c:pt idx="2756">
                  <c:v>5512</c:v>
                </c:pt>
                <c:pt idx="2757">
                  <c:v>5514</c:v>
                </c:pt>
                <c:pt idx="2758">
                  <c:v>5516</c:v>
                </c:pt>
                <c:pt idx="2759">
                  <c:v>5518</c:v>
                </c:pt>
                <c:pt idx="2760">
                  <c:v>5520</c:v>
                </c:pt>
                <c:pt idx="2761">
                  <c:v>5522</c:v>
                </c:pt>
                <c:pt idx="2762">
                  <c:v>5524</c:v>
                </c:pt>
                <c:pt idx="2763">
                  <c:v>5526</c:v>
                </c:pt>
                <c:pt idx="2764">
                  <c:v>5528</c:v>
                </c:pt>
                <c:pt idx="2765">
                  <c:v>5530</c:v>
                </c:pt>
                <c:pt idx="2766">
                  <c:v>5532</c:v>
                </c:pt>
                <c:pt idx="2767">
                  <c:v>5534</c:v>
                </c:pt>
                <c:pt idx="2768">
                  <c:v>5536</c:v>
                </c:pt>
                <c:pt idx="2769">
                  <c:v>5538</c:v>
                </c:pt>
                <c:pt idx="2770">
                  <c:v>5540</c:v>
                </c:pt>
                <c:pt idx="2771">
                  <c:v>5542</c:v>
                </c:pt>
                <c:pt idx="2772">
                  <c:v>5544</c:v>
                </c:pt>
                <c:pt idx="2773">
                  <c:v>5546</c:v>
                </c:pt>
                <c:pt idx="2774">
                  <c:v>5548</c:v>
                </c:pt>
                <c:pt idx="2775">
                  <c:v>5550</c:v>
                </c:pt>
                <c:pt idx="2776">
                  <c:v>5552</c:v>
                </c:pt>
                <c:pt idx="2777">
                  <c:v>5554</c:v>
                </c:pt>
                <c:pt idx="2778">
                  <c:v>5556</c:v>
                </c:pt>
                <c:pt idx="2779">
                  <c:v>5558</c:v>
                </c:pt>
                <c:pt idx="2780">
                  <c:v>5560</c:v>
                </c:pt>
                <c:pt idx="2781">
                  <c:v>5562</c:v>
                </c:pt>
                <c:pt idx="2782">
                  <c:v>5564</c:v>
                </c:pt>
                <c:pt idx="2783">
                  <c:v>5566</c:v>
                </c:pt>
                <c:pt idx="2784">
                  <c:v>5568</c:v>
                </c:pt>
                <c:pt idx="2785">
                  <c:v>5570</c:v>
                </c:pt>
                <c:pt idx="2786">
                  <c:v>5572</c:v>
                </c:pt>
                <c:pt idx="2787">
                  <c:v>5574</c:v>
                </c:pt>
                <c:pt idx="2788">
                  <c:v>5576</c:v>
                </c:pt>
                <c:pt idx="2789">
                  <c:v>5578</c:v>
                </c:pt>
                <c:pt idx="2790">
                  <c:v>5580</c:v>
                </c:pt>
                <c:pt idx="2791">
                  <c:v>5582</c:v>
                </c:pt>
                <c:pt idx="2792">
                  <c:v>5584</c:v>
                </c:pt>
                <c:pt idx="2793">
                  <c:v>5586</c:v>
                </c:pt>
                <c:pt idx="2794">
                  <c:v>5588</c:v>
                </c:pt>
                <c:pt idx="2795">
                  <c:v>5590</c:v>
                </c:pt>
                <c:pt idx="2796">
                  <c:v>5592</c:v>
                </c:pt>
                <c:pt idx="2797">
                  <c:v>5594</c:v>
                </c:pt>
                <c:pt idx="2798">
                  <c:v>5596</c:v>
                </c:pt>
                <c:pt idx="2799">
                  <c:v>5598</c:v>
                </c:pt>
                <c:pt idx="2800">
                  <c:v>5600</c:v>
                </c:pt>
                <c:pt idx="2801">
                  <c:v>5602</c:v>
                </c:pt>
                <c:pt idx="2802">
                  <c:v>5604</c:v>
                </c:pt>
                <c:pt idx="2803">
                  <c:v>5606</c:v>
                </c:pt>
                <c:pt idx="2804">
                  <c:v>5608</c:v>
                </c:pt>
                <c:pt idx="2805">
                  <c:v>5610</c:v>
                </c:pt>
                <c:pt idx="2806">
                  <c:v>5612</c:v>
                </c:pt>
                <c:pt idx="2807">
                  <c:v>5614</c:v>
                </c:pt>
                <c:pt idx="2808">
                  <c:v>5616</c:v>
                </c:pt>
                <c:pt idx="2809">
                  <c:v>5618</c:v>
                </c:pt>
                <c:pt idx="2810">
                  <c:v>5620</c:v>
                </c:pt>
                <c:pt idx="2811">
                  <c:v>5622</c:v>
                </c:pt>
                <c:pt idx="2812">
                  <c:v>5624</c:v>
                </c:pt>
                <c:pt idx="2813">
                  <c:v>5626</c:v>
                </c:pt>
                <c:pt idx="2814">
                  <c:v>5628</c:v>
                </c:pt>
                <c:pt idx="2815">
                  <c:v>5630</c:v>
                </c:pt>
                <c:pt idx="2816">
                  <c:v>5632</c:v>
                </c:pt>
                <c:pt idx="2817">
                  <c:v>5634</c:v>
                </c:pt>
                <c:pt idx="2818">
                  <c:v>5636</c:v>
                </c:pt>
                <c:pt idx="2819">
                  <c:v>5638</c:v>
                </c:pt>
                <c:pt idx="2820">
                  <c:v>5640</c:v>
                </c:pt>
                <c:pt idx="2821">
                  <c:v>5642</c:v>
                </c:pt>
                <c:pt idx="2822">
                  <c:v>5644</c:v>
                </c:pt>
                <c:pt idx="2823">
                  <c:v>5646</c:v>
                </c:pt>
                <c:pt idx="2824">
                  <c:v>5648</c:v>
                </c:pt>
                <c:pt idx="2825">
                  <c:v>5650</c:v>
                </c:pt>
                <c:pt idx="2826">
                  <c:v>5652</c:v>
                </c:pt>
                <c:pt idx="2827">
                  <c:v>5654</c:v>
                </c:pt>
                <c:pt idx="2828">
                  <c:v>5656</c:v>
                </c:pt>
                <c:pt idx="2829">
                  <c:v>5658</c:v>
                </c:pt>
                <c:pt idx="2830">
                  <c:v>5660</c:v>
                </c:pt>
                <c:pt idx="2831">
                  <c:v>5662</c:v>
                </c:pt>
                <c:pt idx="2832">
                  <c:v>5664</c:v>
                </c:pt>
                <c:pt idx="2833">
                  <c:v>5666</c:v>
                </c:pt>
                <c:pt idx="2834">
                  <c:v>5668</c:v>
                </c:pt>
                <c:pt idx="2835">
                  <c:v>5670</c:v>
                </c:pt>
                <c:pt idx="2836">
                  <c:v>5672</c:v>
                </c:pt>
                <c:pt idx="2837">
                  <c:v>5674</c:v>
                </c:pt>
                <c:pt idx="2838">
                  <c:v>5676</c:v>
                </c:pt>
                <c:pt idx="2839">
                  <c:v>5678</c:v>
                </c:pt>
                <c:pt idx="2840">
                  <c:v>5680</c:v>
                </c:pt>
                <c:pt idx="2841">
                  <c:v>5682</c:v>
                </c:pt>
                <c:pt idx="2842">
                  <c:v>5684</c:v>
                </c:pt>
                <c:pt idx="2843">
                  <c:v>5686</c:v>
                </c:pt>
                <c:pt idx="2844">
                  <c:v>5688</c:v>
                </c:pt>
                <c:pt idx="2845">
                  <c:v>5690</c:v>
                </c:pt>
                <c:pt idx="2846">
                  <c:v>5692</c:v>
                </c:pt>
                <c:pt idx="2847">
                  <c:v>5694</c:v>
                </c:pt>
                <c:pt idx="2848">
                  <c:v>5696</c:v>
                </c:pt>
                <c:pt idx="2849">
                  <c:v>5698</c:v>
                </c:pt>
                <c:pt idx="2850">
                  <c:v>5700</c:v>
                </c:pt>
                <c:pt idx="2851">
                  <c:v>5702</c:v>
                </c:pt>
                <c:pt idx="2852">
                  <c:v>5704</c:v>
                </c:pt>
                <c:pt idx="2853">
                  <c:v>5706</c:v>
                </c:pt>
                <c:pt idx="2854">
                  <c:v>5708</c:v>
                </c:pt>
                <c:pt idx="2855">
                  <c:v>5710</c:v>
                </c:pt>
                <c:pt idx="2856">
                  <c:v>5712</c:v>
                </c:pt>
                <c:pt idx="2857">
                  <c:v>5714</c:v>
                </c:pt>
                <c:pt idx="2858">
                  <c:v>5716</c:v>
                </c:pt>
                <c:pt idx="2859">
                  <c:v>5718</c:v>
                </c:pt>
                <c:pt idx="2860">
                  <c:v>5720</c:v>
                </c:pt>
                <c:pt idx="2861">
                  <c:v>5722</c:v>
                </c:pt>
                <c:pt idx="2862">
                  <c:v>5724</c:v>
                </c:pt>
                <c:pt idx="2863">
                  <c:v>5726</c:v>
                </c:pt>
                <c:pt idx="2864">
                  <c:v>5728</c:v>
                </c:pt>
                <c:pt idx="2865">
                  <c:v>5730</c:v>
                </c:pt>
                <c:pt idx="2866">
                  <c:v>5732</c:v>
                </c:pt>
                <c:pt idx="2867">
                  <c:v>5734</c:v>
                </c:pt>
                <c:pt idx="2868">
                  <c:v>5736</c:v>
                </c:pt>
                <c:pt idx="2869">
                  <c:v>5738</c:v>
                </c:pt>
                <c:pt idx="2870">
                  <c:v>5740</c:v>
                </c:pt>
                <c:pt idx="2871">
                  <c:v>5742</c:v>
                </c:pt>
                <c:pt idx="2872">
                  <c:v>5744</c:v>
                </c:pt>
                <c:pt idx="2873">
                  <c:v>5746</c:v>
                </c:pt>
                <c:pt idx="2874">
                  <c:v>5748</c:v>
                </c:pt>
                <c:pt idx="2875">
                  <c:v>5750</c:v>
                </c:pt>
                <c:pt idx="2876">
                  <c:v>5752</c:v>
                </c:pt>
                <c:pt idx="2877">
                  <c:v>5754</c:v>
                </c:pt>
                <c:pt idx="2878">
                  <c:v>5756</c:v>
                </c:pt>
                <c:pt idx="2879">
                  <c:v>5758</c:v>
                </c:pt>
                <c:pt idx="2880">
                  <c:v>5760</c:v>
                </c:pt>
                <c:pt idx="2881">
                  <c:v>5762</c:v>
                </c:pt>
                <c:pt idx="2882">
                  <c:v>5764</c:v>
                </c:pt>
                <c:pt idx="2883">
                  <c:v>5766</c:v>
                </c:pt>
                <c:pt idx="2884">
                  <c:v>5768</c:v>
                </c:pt>
                <c:pt idx="2885">
                  <c:v>5770</c:v>
                </c:pt>
                <c:pt idx="2886">
                  <c:v>5772</c:v>
                </c:pt>
                <c:pt idx="2887">
                  <c:v>5774</c:v>
                </c:pt>
                <c:pt idx="2888">
                  <c:v>5776</c:v>
                </c:pt>
                <c:pt idx="2889">
                  <c:v>5778</c:v>
                </c:pt>
                <c:pt idx="2890">
                  <c:v>5780</c:v>
                </c:pt>
                <c:pt idx="2891">
                  <c:v>5782</c:v>
                </c:pt>
                <c:pt idx="2892">
                  <c:v>5784</c:v>
                </c:pt>
                <c:pt idx="2893">
                  <c:v>5786</c:v>
                </c:pt>
                <c:pt idx="2894">
                  <c:v>5788</c:v>
                </c:pt>
                <c:pt idx="2895">
                  <c:v>5790</c:v>
                </c:pt>
                <c:pt idx="2896">
                  <c:v>5792</c:v>
                </c:pt>
                <c:pt idx="2897">
                  <c:v>5794</c:v>
                </c:pt>
                <c:pt idx="2898">
                  <c:v>5796</c:v>
                </c:pt>
                <c:pt idx="2899">
                  <c:v>5798</c:v>
                </c:pt>
                <c:pt idx="2900">
                  <c:v>5800</c:v>
                </c:pt>
                <c:pt idx="2901">
                  <c:v>5802</c:v>
                </c:pt>
                <c:pt idx="2902">
                  <c:v>5804</c:v>
                </c:pt>
                <c:pt idx="2903">
                  <c:v>5806</c:v>
                </c:pt>
                <c:pt idx="2904">
                  <c:v>5808</c:v>
                </c:pt>
                <c:pt idx="2905">
                  <c:v>5810</c:v>
                </c:pt>
                <c:pt idx="2906">
                  <c:v>5812</c:v>
                </c:pt>
                <c:pt idx="2907">
                  <c:v>5814</c:v>
                </c:pt>
                <c:pt idx="2908">
                  <c:v>5816</c:v>
                </c:pt>
                <c:pt idx="2909">
                  <c:v>5818</c:v>
                </c:pt>
                <c:pt idx="2910">
                  <c:v>5820</c:v>
                </c:pt>
                <c:pt idx="2911">
                  <c:v>5822</c:v>
                </c:pt>
                <c:pt idx="2912">
                  <c:v>5824</c:v>
                </c:pt>
                <c:pt idx="2913">
                  <c:v>5826</c:v>
                </c:pt>
                <c:pt idx="2914">
                  <c:v>5828</c:v>
                </c:pt>
                <c:pt idx="2915">
                  <c:v>5830</c:v>
                </c:pt>
                <c:pt idx="2916">
                  <c:v>5832</c:v>
                </c:pt>
                <c:pt idx="2917">
                  <c:v>5834</c:v>
                </c:pt>
                <c:pt idx="2918">
                  <c:v>5836</c:v>
                </c:pt>
                <c:pt idx="2919">
                  <c:v>5838</c:v>
                </c:pt>
                <c:pt idx="2920">
                  <c:v>5840</c:v>
                </c:pt>
                <c:pt idx="2921">
                  <c:v>5842</c:v>
                </c:pt>
                <c:pt idx="2922">
                  <c:v>5844</c:v>
                </c:pt>
                <c:pt idx="2923">
                  <c:v>5846</c:v>
                </c:pt>
                <c:pt idx="2924">
                  <c:v>5848</c:v>
                </c:pt>
                <c:pt idx="2925">
                  <c:v>5850</c:v>
                </c:pt>
                <c:pt idx="2926">
                  <c:v>5852</c:v>
                </c:pt>
                <c:pt idx="2927">
                  <c:v>5854</c:v>
                </c:pt>
                <c:pt idx="2928">
                  <c:v>5856</c:v>
                </c:pt>
                <c:pt idx="2929">
                  <c:v>5858</c:v>
                </c:pt>
                <c:pt idx="2930">
                  <c:v>5860</c:v>
                </c:pt>
                <c:pt idx="2931">
                  <c:v>5862</c:v>
                </c:pt>
                <c:pt idx="2932">
                  <c:v>5864</c:v>
                </c:pt>
                <c:pt idx="2933">
                  <c:v>5866</c:v>
                </c:pt>
                <c:pt idx="2934">
                  <c:v>5868</c:v>
                </c:pt>
                <c:pt idx="2935">
                  <c:v>5870</c:v>
                </c:pt>
                <c:pt idx="2936">
                  <c:v>5872</c:v>
                </c:pt>
                <c:pt idx="2937">
                  <c:v>5874</c:v>
                </c:pt>
                <c:pt idx="2938">
                  <c:v>5876</c:v>
                </c:pt>
                <c:pt idx="2939">
                  <c:v>5878</c:v>
                </c:pt>
                <c:pt idx="2940">
                  <c:v>5880</c:v>
                </c:pt>
                <c:pt idx="2941">
                  <c:v>5882</c:v>
                </c:pt>
                <c:pt idx="2942">
                  <c:v>5884</c:v>
                </c:pt>
                <c:pt idx="2943">
                  <c:v>5886</c:v>
                </c:pt>
                <c:pt idx="2944">
                  <c:v>5888</c:v>
                </c:pt>
                <c:pt idx="2945">
                  <c:v>5890</c:v>
                </c:pt>
                <c:pt idx="2946">
                  <c:v>5892</c:v>
                </c:pt>
                <c:pt idx="2947">
                  <c:v>5894</c:v>
                </c:pt>
                <c:pt idx="2948">
                  <c:v>5896</c:v>
                </c:pt>
                <c:pt idx="2949">
                  <c:v>5898</c:v>
                </c:pt>
                <c:pt idx="2950">
                  <c:v>5900</c:v>
                </c:pt>
                <c:pt idx="2951">
                  <c:v>5902</c:v>
                </c:pt>
                <c:pt idx="2952">
                  <c:v>5904</c:v>
                </c:pt>
                <c:pt idx="2953">
                  <c:v>5906</c:v>
                </c:pt>
                <c:pt idx="2954">
                  <c:v>5908</c:v>
                </c:pt>
                <c:pt idx="2955">
                  <c:v>5910</c:v>
                </c:pt>
                <c:pt idx="2956">
                  <c:v>5912</c:v>
                </c:pt>
                <c:pt idx="2957">
                  <c:v>5914</c:v>
                </c:pt>
                <c:pt idx="2958">
                  <c:v>5916</c:v>
                </c:pt>
                <c:pt idx="2959">
                  <c:v>5918</c:v>
                </c:pt>
                <c:pt idx="2960">
                  <c:v>5920</c:v>
                </c:pt>
                <c:pt idx="2961">
                  <c:v>5922</c:v>
                </c:pt>
                <c:pt idx="2962">
                  <c:v>5924</c:v>
                </c:pt>
                <c:pt idx="2963">
                  <c:v>5926</c:v>
                </c:pt>
                <c:pt idx="2964">
                  <c:v>5928</c:v>
                </c:pt>
                <c:pt idx="2965">
                  <c:v>5930</c:v>
                </c:pt>
                <c:pt idx="2966">
                  <c:v>5932</c:v>
                </c:pt>
                <c:pt idx="2967">
                  <c:v>5934</c:v>
                </c:pt>
                <c:pt idx="2968">
                  <c:v>5936</c:v>
                </c:pt>
                <c:pt idx="2969">
                  <c:v>5938</c:v>
                </c:pt>
                <c:pt idx="2970">
                  <c:v>5940</c:v>
                </c:pt>
                <c:pt idx="2971">
                  <c:v>5942</c:v>
                </c:pt>
                <c:pt idx="2972">
                  <c:v>5944</c:v>
                </c:pt>
                <c:pt idx="2973">
                  <c:v>5946</c:v>
                </c:pt>
                <c:pt idx="2974">
                  <c:v>5948</c:v>
                </c:pt>
                <c:pt idx="2975">
                  <c:v>5950</c:v>
                </c:pt>
                <c:pt idx="2976">
                  <c:v>5952</c:v>
                </c:pt>
                <c:pt idx="2977">
                  <c:v>5954</c:v>
                </c:pt>
                <c:pt idx="2978">
                  <c:v>5956</c:v>
                </c:pt>
                <c:pt idx="2979">
                  <c:v>5958</c:v>
                </c:pt>
                <c:pt idx="2980">
                  <c:v>5960</c:v>
                </c:pt>
                <c:pt idx="2981">
                  <c:v>5962</c:v>
                </c:pt>
                <c:pt idx="2982">
                  <c:v>5964</c:v>
                </c:pt>
                <c:pt idx="2983">
                  <c:v>5966</c:v>
                </c:pt>
                <c:pt idx="2984">
                  <c:v>5968</c:v>
                </c:pt>
                <c:pt idx="2985">
                  <c:v>5970</c:v>
                </c:pt>
                <c:pt idx="2986">
                  <c:v>5972</c:v>
                </c:pt>
                <c:pt idx="2987">
                  <c:v>5974</c:v>
                </c:pt>
                <c:pt idx="2988">
                  <c:v>5976</c:v>
                </c:pt>
                <c:pt idx="2989">
                  <c:v>5978</c:v>
                </c:pt>
                <c:pt idx="2990">
                  <c:v>5980</c:v>
                </c:pt>
                <c:pt idx="2991">
                  <c:v>5982</c:v>
                </c:pt>
                <c:pt idx="2992">
                  <c:v>5984</c:v>
                </c:pt>
                <c:pt idx="2993">
                  <c:v>5986</c:v>
                </c:pt>
                <c:pt idx="2994">
                  <c:v>5988</c:v>
                </c:pt>
                <c:pt idx="2995">
                  <c:v>5990</c:v>
                </c:pt>
                <c:pt idx="2996">
                  <c:v>5992</c:v>
                </c:pt>
                <c:pt idx="2997">
                  <c:v>5994</c:v>
                </c:pt>
                <c:pt idx="2998">
                  <c:v>5996</c:v>
                </c:pt>
                <c:pt idx="2999">
                  <c:v>5998</c:v>
                </c:pt>
                <c:pt idx="3000">
                  <c:v>6000</c:v>
                </c:pt>
                <c:pt idx="3001">
                  <c:v>6002</c:v>
                </c:pt>
                <c:pt idx="3002">
                  <c:v>6004</c:v>
                </c:pt>
                <c:pt idx="3003">
                  <c:v>6006</c:v>
                </c:pt>
                <c:pt idx="3004">
                  <c:v>6008</c:v>
                </c:pt>
                <c:pt idx="3005">
                  <c:v>6010</c:v>
                </c:pt>
                <c:pt idx="3006">
                  <c:v>6012</c:v>
                </c:pt>
                <c:pt idx="3007">
                  <c:v>6014</c:v>
                </c:pt>
                <c:pt idx="3008">
                  <c:v>6016</c:v>
                </c:pt>
                <c:pt idx="3009">
                  <c:v>6018</c:v>
                </c:pt>
                <c:pt idx="3010">
                  <c:v>6020</c:v>
                </c:pt>
                <c:pt idx="3011">
                  <c:v>6022</c:v>
                </c:pt>
                <c:pt idx="3012">
                  <c:v>6024</c:v>
                </c:pt>
                <c:pt idx="3013">
                  <c:v>6026</c:v>
                </c:pt>
                <c:pt idx="3014">
                  <c:v>6028</c:v>
                </c:pt>
                <c:pt idx="3015">
                  <c:v>6030</c:v>
                </c:pt>
                <c:pt idx="3016">
                  <c:v>6032</c:v>
                </c:pt>
                <c:pt idx="3017">
                  <c:v>6034</c:v>
                </c:pt>
                <c:pt idx="3018">
                  <c:v>6036</c:v>
                </c:pt>
                <c:pt idx="3019">
                  <c:v>6038</c:v>
                </c:pt>
                <c:pt idx="3020">
                  <c:v>6040</c:v>
                </c:pt>
                <c:pt idx="3021">
                  <c:v>6042</c:v>
                </c:pt>
                <c:pt idx="3022">
                  <c:v>6044</c:v>
                </c:pt>
                <c:pt idx="3023">
                  <c:v>6046</c:v>
                </c:pt>
                <c:pt idx="3024">
                  <c:v>6048</c:v>
                </c:pt>
                <c:pt idx="3025">
                  <c:v>6050</c:v>
                </c:pt>
                <c:pt idx="3026">
                  <c:v>6052</c:v>
                </c:pt>
                <c:pt idx="3027">
                  <c:v>6054</c:v>
                </c:pt>
                <c:pt idx="3028">
                  <c:v>6056</c:v>
                </c:pt>
                <c:pt idx="3029">
                  <c:v>6058</c:v>
                </c:pt>
                <c:pt idx="3030">
                  <c:v>6060</c:v>
                </c:pt>
                <c:pt idx="3031">
                  <c:v>6062</c:v>
                </c:pt>
                <c:pt idx="3032">
                  <c:v>6064</c:v>
                </c:pt>
                <c:pt idx="3033">
                  <c:v>6066</c:v>
                </c:pt>
                <c:pt idx="3034">
                  <c:v>6068</c:v>
                </c:pt>
                <c:pt idx="3035">
                  <c:v>6070</c:v>
                </c:pt>
                <c:pt idx="3036">
                  <c:v>6072</c:v>
                </c:pt>
                <c:pt idx="3037">
                  <c:v>6074</c:v>
                </c:pt>
                <c:pt idx="3038">
                  <c:v>6076</c:v>
                </c:pt>
                <c:pt idx="3039">
                  <c:v>6078</c:v>
                </c:pt>
                <c:pt idx="3040">
                  <c:v>6080</c:v>
                </c:pt>
                <c:pt idx="3041">
                  <c:v>6082</c:v>
                </c:pt>
                <c:pt idx="3042">
                  <c:v>6084</c:v>
                </c:pt>
                <c:pt idx="3043">
                  <c:v>6086</c:v>
                </c:pt>
                <c:pt idx="3044">
                  <c:v>6088</c:v>
                </c:pt>
                <c:pt idx="3045">
                  <c:v>6090</c:v>
                </c:pt>
                <c:pt idx="3046">
                  <c:v>6092</c:v>
                </c:pt>
                <c:pt idx="3047">
                  <c:v>6094</c:v>
                </c:pt>
                <c:pt idx="3048">
                  <c:v>6096</c:v>
                </c:pt>
                <c:pt idx="3049">
                  <c:v>6098</c:v>
                </c:pt>
                <c:pt idx="3050">
                  <c:v>6100</c:v>
                </c:pt>
                <c:pt idx="3051">
                  <c:v>6102</c:v>
                </c:pt>
                <c:pt idx="3052">
                  <c:v>6104</c:v>
                </c:pt>
                <c:pt idx="3053">
                  <c:v>6106</c:v>
                </c:pt>
                <c:pt idx="3054">
                  <c:v>6108</c:v>
                </c:pt>
                <c:pt idx="3055">
                  <c:v>6110</c:v>
                </c:pt>
                <c:pt idx="3056">
                  <c:v>6112</c:v>
                </c:pt>
                <c:pt idx="3057">
                  <c:v>6114</c:v>
                </c:pt>
                <c:pt idx="3058">
                  <c:v>6116</c:v>
                </c:pt>
                <c:pt idx="3059">
                  <c:v>6118</c:v>
                </c:pt>
                <c:pt idx="3060">
                  <c:v>6120</c:v>
                </c:pt>
                <c:pt idx="3061">
                  <c:v>6122</c:v>
                </c:pt>
                <c:pt idx="3062">
                  <c:v>6124</c:v>
                </c:pt>
                <c:pt idx="3063">
                  <c:v>6126</c:v>
                </c:pt>
                <c:pt idx="3064">
                  <c:v>6128</c:v>
                </c:pt>
                <c:pt idx="3065">
                  <c:v>6130</c:v>
                </c:pt>
                <c:pt idx="3066">
                  <c:v>6132</c:v>
                </c:pt>
                <c:pt idx="3067">
                  <c:v>6134</c:v>
                </c:pt>
                <c:pt idx="3068">
                  <c:v>6136</c:v>
                </c:pt>
                <c:pt idx="3069">
                  <c:v>6138</c:v>
                </c:pt>
                <c:pt idx="3070">
                  <c:v>6140</c:v>
                </c:pt>
                <c:pt idx="3071">
                  <c:v>6142</c:v>
                </c:pt>
                <c:pt idx="3072">
                  <c:v>6144</c:v>
                </c:pt>
                <c:pt idx="3073">
                  <c:v>6146</c:v>
                </c:pt>
                <c:pt idx="3074">
                  <c:v>6148</c:v>
                </c:pt>
                <c:pt idx="3075">
                  <c:v>6150</c:v>
                </c:pt>
                <c:pt idx="3076">
                  <c:v>6152</c:v>
                </c:pt>
                <c:pt idx="3077">
                  <c:v>6154</c:v>
                </c:pt>
                <c:pt idx="3078">
                  <c:v>6156</c:v>
                </c:pt>
                <c:pt idx="3079">
                  <c:v>6158</c:v>
                </c:pt>
                <c:pt idx="3080">
                  <c:v>6160</c:v>
                </c:pt>
                <c:pt idx="3081">
                  <c:v>6162</c:v>
                </c:pt>
                <c:pt idx="3082">
                  <c:v>6164</c:v>
                </c:pt>
                <c:pt idx="3083">
                  <c:v>6166</c:v>
                </c:pt>
                <c:pt idx="3084">
                  <c:v>6168</c:v>
                </c:pt>
                <c:pt idx="3085">
                  <c:v>6170</c:v>
                </c:pt>
                <c:pt idx="3086">
                  <c:v>6172</c:v>
                </c:pt>
                <c:pt idx="3087">
                  <c:v>6174</c:v>
                </c:pt>
                <c:pt idx="3088">
                  <c:v>6176</c:v>
                </c:pt>
                <c:pt idx="3089">
                  <c:v>6178</c:v>
                </c:pt>
                <c:pt idx="3090">
                  <c:v>6180</c:v>
                </c:pt>
                <c:pt idx="3091">
                  <c:v>6182</c:v>
                </c:pt>
                <c:pt idx="3092">
                  <c:v>6184</c:v>
                </c:pt>
                <c:pt idx="3093">
                  <c:v>6186</c:v>
                </c:pt>
                <c:pt idx="3094">
                  <c:v>6188</c:v>
                </c:pt>
                <c:pt idx="3095">
                  <c:v>6190</c:v>
                </c:pt>
                <c:pt idx="3096">
                  <c:v>6192</c:v>
                </c:pt>
                <c:pt idx="3097">
                  <c:v>6194</c:v>
                </c:pt>
                <c:pt idx="3098">
                  <c:v>6196</c:v>
                </c:pt>
                <c:pt idx="3099">
                  <c:v>6198</c:v>
                </c:pt>
                <c:pt idx="3100">
                  <c:v>6200</c:v>
                </c:pt>
                <c:pt idx="3101">
                  <c:v>6202</c:v>
                </c:pt>
                <c:pt idx="3102">
                  <c:v>6204</c:v>
                </c:pt>
                <c:pt idx="3103">
                  <c:v>6206</c:v>
                </c:pt>
                <c:pt idx="3104">
                  <c:v>6208</c:v>
                </c:pt>
                <c:pt idx="3105">
                  <c:v>6210</c:v>
                </c:pt>
                <c:pt idx="3106">
                  <c:v>6212</c:v>
                </c:pt>
                <c:pt idx="3107">
                  <c:v>6214</c:v>
                </c:pt>
                <c:pt idx="3108">
                  <c:v>6216</c:v>
                </c:pt>
                <c:pt idx="3109">
                  <c:v>6218</c:v>
                </c:pt>
                <c:pt idx="3110">
                  <c:v>6220</c:v>
                </c:pt>
                <c:pt idx="3111">
                  <c:v>6222</c:v>
                </c:pt>
                <c:pt idx="3112">
                  <c:v>6224</c:v>
                </c:pt>
                <c:pt idx="3113">
                  <c:v>6226</c:v>
                </c:pt>
                <c:pt idx="3114">
                  <c:v>6228</c:v>
                </c:pt>
                <c:pt idx="3115">
                  <c:v>6230</c:v>
                </c:pt>
                <c:pt idx="3116">
                  <c:v>6232</c:v>
                </c:pt>
                <c:pt idx="3117">
                  <c:v>6234</c:v>
                </c:pt>
                <c:pt idx="3118">
                  <c:v>6236</c:v>
                </c:pt>
                <c:pt idx="3119">
                  <c:v>6238</c:v>
                </c:pt>
                <c:pt idx="3120">
                  <c:v>6240</c:v>
                </c:pt>
                <c:pt idx="3121">
                  <c:v>6242</c:v>
                </c:pt>
                <c:pt idx="3122">
                  <c:v>6244</c:v>
                </c:pt>
                <c:pt idx="3123">
                  <c:v>6246</c:v>
                </c:pt>
                <c:pt idx="3124">
                  <c:v>6248</c:v>
                </c:pt>
                <c:pt idx="3125">
                  <c:v>6250</c:v>
                </c:pt>
                <c:pt idx="3126">
                  <c:v>6252</c:v>
                </c:pt>
                <c:pt idx="3127">
                  <c:v>6254</c:v>
                </c:pt>
                <c:pt idx="3128">
                  <c:v>6256</c:v>
                </c:pt>
                <c:pt idx="3129">
                  <c:v>6258</c:v>
                </c:pt>
                <c:pt idx="3130">
                  <c:v>6260</c:v>
                </c:pt>
                <c:pt idx="3131">
                  <c:v>6262</c:v>
                </c:pt>
                <c:pt idx="3132">
                  <c:v>6264</c:v>
                </c:pt>
                <c:pt idx="3133">
                  <c:v>6266</c:v>
                </c:pt>
                <c:pt idx="3134">
                  <c:v>6268</c:v>
                </c:pt>
                <c:pt idx="3135">
                  <c:v>6270</c:v>
                </c:pt>
                <c:pt idx="3136">
                  <c:v>6272</c:v>
                </c:pt>
                <c:pt idx="3137">
                  <c:v>6274</c:v>
                </c:pt>
                <c:pt idx="3138">
                  <c:v>6276</c:v>
                </c:pt>
                <c:pt idx="3139">
                  <c:v>6278</c:v>
                </c:pt>
                <c:pt idx="3140">
                  <c:v>6280</c:v>
                </c:pt>
                <c:pt idx="3141">
                  <c:v>6282</c:v>
                </c:pt>
                <c:pt idx="3142">
                  <c:v>6284</c:v>
                </c:pt>
                <c:pt idx="3143">
                  <c:v>6286</c:v>
                </c:pt>
                <c:pt idx="3144">
                  <c:v>6288</c:v>
                </c:pt>
                <c:pt idx="3145">
                  <c:v>6290</c:v>
                </c:pt>
                <c:pt idx="3146">
                  <c:v>6292</c:v>
                </c:pt>
                <c:pt idx="3147">
                  <c:v>6294</c:v>
                </c:pt>
                <c:pt idx="3148">
                  <c:v>6296</c:v>
                </c:pt>
                <c:pt idx="3149">
                  <c:v>6298</c:v>
                </c:pt>
                <c:pt idx="3150">
                  <c:v>6300</c:v>
                </c:pt>
                <c:pt idx="3151">
                  <c:v>6302</c:v>
                </c:pt>
                <c:pt idx="3152">
                  <c:v>6304</c:v>
                </c:pt>
                <c:pt idx="3153">
                  <c:v>6306</c:v>
                </c:pt>
                <c:pt idx="3154">
                  <c:v>6308</c:v>
                </c:pt>
                <c:pt idx="3155">
                  <c:v>6310</c:v>
                </c:pt>
                <c:pt idx="3156">
                  <c:v>6312</c:v>
                </c:pt>
                <c:pt idx="3157">
                  <c:v>6314</c:v>
                </c:pt>
                <c:pt idx="3158">
                  <c:v>6316</c:v>
                </c:pt>
                <c:pt idx="3159">
                  <c:v>6318</c:v>
                </c:pt>
                <c:pt idx="3160">
                  <c:v>6320</c:v>
                </c:pt>
                <c:pt idx="3161">
                  <c:v>6322</c:v>
                </c:pt>
                <c:pt idx="3162">
                  <c:v>6324</c:v>
                </c:pt>
                <c:pt idx="3163">
                  <c:v>6326</c:v>
                </c:pt>
                <c:pt idx="3164">
                  <c:v>6328</c:v>
                </c:pt>
                <c:pt idx="3165">
                  <c:v>6330</c:v>
                </c:pt>
                <c:pt idx="3166">
                  <c:v>6332</c:v>
                </c:pt>
                <c:pt idx="3167">
                  <c:v>6334</c:v>
                </c:pt>
                <c:pt idx="3168">
                  <c:v>6336</c:v>
                </c:pt>
                <c:pt idx="3169">
                  <c:v>6338</c:v>
                </c:pt>
                <c:pt idx="3170">
                  <c:v>6340</c:v>
                </c:pt>
                <c:pt idx="3171">
                  <c:v>6342</c:v>
                </c:pt>
                <c:pt idx="3172">
                  <c:v>6344</c:v>
                </c:pt>
                <c:pt idx="3173">
                  <c:v>6346</c:v>
                </c:pt>
                <c:pt idx="3174">
                  <c:v>6348</c:v>
                </c:pt>
                <c:pt idx="3175">
                  <c:v>6350</c:v>
                </c:pt>
                <c:pt idx="3176">
                  <c:v>6352</c:v>
                </c:pt>
                <c:pt idx="3177">
                  <c:v>6354</c:v>
                </c:pt>
                <c:pt idx="3178">
                  <c:v>6356</c:v>
                </c:pt>
                <c:pt idx="3179">
                  <c:v>6358</c:v>
                </c:pt>
                <c:pt idx="3180">
                  <c:v>6360</c:v>
                </c:pt>
                <c:pt idx="3181">
                  <c:v>6362</c:v>
                </c:pt>
                <c:pt idx="3182">
                  <c:v>6364</c:v>
                </c:pt>
                <c:pt idx="3183">
                  <c:v>6366</c:v>
                </c:pt>
                <c:pt idx="3184">
                  <c:v>6368</c:v>
                </c:pt>
                <c:pt idx="3185">
                  <c:v>6370</c:v>
                </c:pt>
                <c:pt idx="3186">
                  <c:v>6372</c:v>
                </c:pt>
                <c:pt idx="3187">
                  <c:v>6374</c:v>
                </c:pt>
                <c:pt idx="3188">
                  <c:v>6376</c:v>
                </c:pt>
                <c:pt idx="3189">
                  <c:v>6378</c:v>
                </c:pt>
                <c:pt idx="3190">
                  <c:v>6380</c:v>
                </c:pt>
                <c:pt idx="3191">
                  <c:v>6382</c:v>
                </c:pt>
                <c:pt idx="3192">
                  <c:v>6384</c:v>
                </c:pt>
                <c:pt idx="3193">
                  <c:v>6386</c:v>
                </c:pt>
                <c:pt idx="3194">
                  <c:v>6388</c:v>
                </c:pt>
                <c:pt idx="3195">
                  <c:v>6390</c:v>
                </c:pt>
                <c:pt idx="3196">
                  <c:v>6392</c:v>
                </c:pt>
                <c:pt idx="3197">
                  <c:v>6394</c:v>
                </c:pt>
                <c:pt idx="3198">
                  <c:v>6396</c:v>
                </c:pt>
                <c:pt idx="3199">
                  <c:v>6398</c:v>
                </c:pt>
                <c:pt idx="3200">
                  <c:v>6400</c:v>
                </c:pt>
                <c:pt idx="3201">
                  <c:v>6402</c:v>
                </c:pt>
                <c:pt idx="3202">
                  <c:v>6404</c:v>
                </c:pt>
                <c:pt idx="3203">
                  <c:v>6406</c:v>
                </c:pt>
                <c:pt idx="3204">
                  <c:v>6408</c:v>
                </c:pt>
                <c:pt idx="3205">
                  <c:v>6410</c:v>
                </c:pt>
                <c:pt idx="3206">
                  <c:v>6412</c:v>
                </c:pt>
                <c:pt idx="3207">
                  <c:v>6414</c:v>
                </c:pt>
                <c:pt idx="3208">
                  <c:v>6416</c:v>
                </c:pt>
                <c:pt idx="3209">
                  <c:v>6418</c:v>
                </c:pt>
                <c:pt idx="3210">
                  <c:v>6420</c:v>
                </c:pt>
                <c:pt idx="3211">
                  <c:v>6422</c:v>
                </c:pt>
                <c:pt idx="3212">
                  <c:v>6424</c:v>
                </c:pt>
                <c:pt idx="3213">
                  <c:v>6426</c:v>
                </c:pt>
                <c:pt idx="3214">
                  <c:v>6428</c:v>
                </c:pt>
                <c:pt idx="3215">
                  <c:v>6430</c:v>
                </c:pt>
                <c:pt idx="3216">
                  <c:v>6432</c:v>
                </c:pt>
                <c:pt idx="3217">
                  <c:v>6434</c:v>
                </c:pt>
                <c:pt idx="3218">
                  <c:v>6436</c:v>
                </c:pt>
                <c:pt idx="3219">
                  <c:v>6438</c:v>
                </c:pt>
                <c:pt idx="3220">
                  <c:v>6440</c:v>
                </c:pt>
                <c:pt idx="3221">
                  <c:v>6442</c:v>
                </c:pt>
                <c:pt idx="3222">
                  <c:v>6444</c:v>
                </c:pt>
                <c:pt idx="3223">
                  <c:v>6446</c:v>
                </c:pt>
                <c:pt idx="3224">
                  <c:v>6448</c:v>
                </c:pt>
                <c:pt idx="3225">
                  <c:v>6450</c:v>
                </c:pt>
                <c:pt idx="3226">
                  <c:v>6452</c:v>
                </c:pt>
                <c:pt idx="3227">
                  <c:v>6454</c:v>
                </c:pt>
                <c:pt idx="3228">
                  <c:v>6456</c:v>
                </c:pt>
                <c:pt idx="3229">
                  <c:v>6458</c:v>
                </c:pt>
                <c:pt idx="3230">
                  <c:v>6460</c:v>
                </c:pt>
                <c:pt idx="3231">
                  <c:v>6462</c:v>
                </c:pt>
                <c:pt idx="3232">
                  <c:v>6464</c:v>
                </c:pt>
                <c:pt idx="3233">
                  <c:v>6466</c:v>
                </c:pt>
                <c:pt idx="3234">
                  <c:v>6468</c:v>
                </c:pt>
                <c:pt idx="3235">
                  <c:v>6470</c:v>
                </c:pt>
                <c:pt idx="3236">
                  <c:v>6472</c:v>
                </c:pt>
                <c:pt idx="3237">
                  <c:v>6474</c:v>
                </c:pt>
                <c:pt idx="3238">
                  <c:v>6476</c:v>
                </c:pt>
                <c:pt idx="3239">
                  <c:v>6478</c:v>
                </c:pt>
                <c:pt idx="3240">
                  <c:v>6480</c:v>
                </c:pt>
                <c:pt idx="3241">
                  <c:v>6482</c:v>
                </c:pt>
                <c:pt idx="3242">
                  <c:v>6484</c:v>
                </c:pt>
                <c:pt idx="3243">
                  <c:v>6486</c:v>
                </c:pt>
                <c:pt idx="3244">
                  <c:v>6488</c:v>
                </c:pt>
                <c:pt idx="3245">
                  <c:v>6490</c:v>
                </c:pt>
                <c:pt idx="3246">
                  <c:v>6492</c:v>
                </c:pt>
                <c:pt idx="3247">
                  <c:v>6494</c:v>
                </c:pt>
                <c:pt idx="3248">
                  <c:v>6496</c:v>
                </c:pt>
                <c:pt idx="3249">
                  <c:v>6498</c:v>
                </c:pt>
                <c:pt idx="3250">
                  <c:v>6500</c:v>
                </c:pt>
                <c:pt idx="3251">
                  <c:v>6502</c:v>
                </c:pt>
                <c:pt idx="3252">
                  <c:v>6504</c:v>
                </c:pt>
                <c:pt idx="3253">
                  <c:v>6506</c:v>
                </c:pt>
                <c:pt idx="3254">
                  <c:v>6508</c:v>
                </c:pt>
                <c:pt idx="3255">
                  <c:v>6510</c:v>
                </c:pt>
                <c:pt idx="3256">
                  <c:v>6512</c:v>
                </c:pt>
                <c:pt idx="3257">
                  <c:v>6514</c:v>
                </c:pt>
                <c:pt idx="3258">
                  <c:v>6516</c:v>
                </c:pt>
                <c:pt idx="3259">
                  <c:v>6518</c:v>
                </c:pt>
                <c:pt idx="3260">
                  <c:v>6520</c:v>
                </c:pt>
                <c:pt idx="3261">
                  <c:v>6522</c:v>
                </c:pt>
                <c:pt idx="3262">
                  <c:v>6524</c:v>
                </c:pt>
                <c:pt idx="3263">
                  <c:v>6526</c:v>
                </c:pt>
                <c:pt idx="3264">
                  <c:v>6528</c:v>
                </c:pt>
                <c:pt idx="3265">
                  <c:v>6530</c:v>
                </c:pt>
                <c:pt idx="3266">
                  <c:v>6532</c:v>
                </c:pt>
                <c:pt idx="3267">
                  <c:v>6534</c:v>
                </c:pt>
                <c:pt idx="3268">
                  <c:v>6536</c:v>
                </c:pt>
                <c:pt idx="3269">
                  <c:v>6538</c:v>
                </c:pt>
                <c:pt idx="3270">
                  <c:v>6540</c:v>
                </c:pt>
                <c:pt idx="3271">
                  <c:v>6542</c:v>
                </c:pt>
                <c:pt idx="3272">
                  <c:v>6544</c:v>
                </c:pt>
                <c:pt idx="3273">
                  <c:v>6546</c:v>
                </c:pt>
                <c:pt idx="3274">
                  <c:v>6548</c:v>
                </c:pt>
                <c:pt idx="3275">
                  <c:v>6550</c:v>
                </c:pt>
                <c:pt idx="3276">
                  <c:v>6552</c:v>
                </c:pt>
                <c:pt idx="3277">
                  <c:v>6554</c:v>
                </c:pt>
                <c:pt idx="3278">
                  <c:v>6556</c:v>
                </c:pt>
                <c:pt idx="3279">
                  <c:v>6558</c:v>
                </c:pt>
                <c:pt idx="3280">
                  <c:v>6560</c:v>
                </c:pt>
                <c:pt idx="3281">
                  <c:v>6562</c:v>
                </c:pt>
                <c:pt idx="3282">
                  <c:v>6564</c:v>
                </c:pt>
                <c:pt idx="3283">
                  <c:v>6566</c:v>
                </c:pt>
                <c:pt idx="3284">
                  <c:v>6568</c:v>
                </c:pt>
                <c:pt idx="3285">
                  <c:v>6570</c:v>
                </c:pt>
                <c:pt idx="3286">
                  <c:v>6572</c:v>
                </c:pt>
                <c:pt idx="3287">
                  <c:v>6574</c:v>
                </c:pt>
                <c:pt idx="3288">
                  <c:v>6576</c:v>
                </c:pt>
                <c:pt idx="3289">
                  <c:v>6578</c:v>
                </c:pt>
                <c:pt idx="3290">
                  <c:v>6580</c:v>
                </c:pt>
                <c:pt idx="3291">
                  <c:v>6582</c:v>
                </c:pt>
                <c:pt idx="3292">
                  <c:v>6584</c:v>
                </c:pt>
                <c:pt idx="3293">
                  <c:v>6586</c:v>
                </c:pt>
                <c:pt idx="3294">
                  <c:v>6588</c:v>
                </c:pt>
                <c:pt idx="3295">
                  <c:v>6590</c:v>
                </c:pt>
                <c:pt idx="3296">
                  <c:v>6592</c:v>
                </c:pt>
                <c:pt idx="3297">
                  <c:v>6594</c:v>
                </c:pt>
                <c:pt idx="3298">
                  <c:v>6596</c:v>
                </c:pt>
                <c:pt idx="3299">
                  <c:v>6598</c:v>
                </c:pt>
                <c:pt idx="3300">
                  <c:v>6600</c:v>
                </c:pt>
                <c:pt idx="3301">
                  <c:v>6602</c:v>
                </c:pt>
                <c:pt idx="3302">
                  <c:v>6604</c:v>
                </c:pt>
                <c:pt idx="3303">
                  <c:v>6606</c:v>
                </c:pt>
                <c:pt idx="3304">
                  <c:v>6608</c:v>
                </c:pt>
                <c:pt idx="3305">
                  <c:v>6610</c:v>
                </c:pt>
                <c:pt idx="3306">
                  <c:v>6612</c:v>
                </c:pt>
                <c:pt idx="3307">
                  <c:v>6614</c:v>
                </c:pt>
                <c:pt idx="3308">
                  <c:v>6616</c:v>
                </c:pt>
                <c:pt idx="3309">
                  <c:v>6618</c:v>
                </c:pt>
                <c:pt idx="3310">
                  <c:v>6620</c:v>
                </c:pt>
                <c:pt idx="3311">
                  <c:v>6622</c:v>
                </c:pt>
                <c:pt idx="3312">
                  <c:v>6624</c:v>
                </c:pt>
                <c:pt idx="3313">
                  <c:v>6626</c:v>
                </c:pt>
                <c:pt idx="3314">
                  <c:v>6628</c:v>
                </c:pt>
                <c:pt idx="3315">
                  <c:v>6630</c:v>
                </c:pt>
                <c:pt idx="3316">
                  <c:v>6632</c:v>
                </c:pt>
                <c:pt idx="3317">
                  <c:v>6634</c:v>
                </c:pt>
                <c:pt idx="3318">
                  <c:v>6636</c:v>
                </c:pt>
                <c:pt idx="3319">
                  <c:v>6638</c:v>
                </c:pt>
                <c:pt idx="3320">
                  <c:v>6640</c:v>
                </c:pt>
                <c:pt idx="3321">
                  <c:v>6642</c:v>
                </c:pt>
                <c:pt idx="3322">
                  <c:v>6644</c:v>
                </c:pt>
                <c:pt idx="3323">
                  <c:v>6646</c:v>
                </c:pt>
                <c:pt idx="3324">
                  <c:v>6648</c:v>
                </c:pt>
                <c:pt idx="3325">
                  <c:v>6650</c:v>
                </c:pt>
                <c:pt idx="3326">
                  <c:v>6652</c:v>
                </c:pt>
                <c:pt idx="3327">
                  <c:v>6654</c:v>
                </c:pt>
                <c:pt idx="3328">
                  <c:v>6656</c:v>
                </c:pt>
                <c:pt idx="3329">
                  <c:v>6658</c:v>
                </c:pt>
                <c:pt idx="3330">
                  <c:v>6660</c:v>
                </c:pt>
                <c:pt idx="3331">
                  <c:v>6662</c:v>
                </c:pt>
                <c:pt idx="3332">
                  <c:v>6664</c:v>
                </c:pt>
                <c:pt idx="3333">
                  <c:v>6666</c:v>
                </c:pt>
                <c:pt idx="3334">
                  <c:v>6668</c:v>
                </c:pt>
                <c:pt idx="3335">
                  <c:v>6670</c:v>
                </c:pt>
                <c:pt idx="3336">
                  <c:v>6672</c:v>
                </c:pt>
                <c:pt idx="3337">
                  <c:v>6674</c:v>
                </c:pt>
                <c:pt idx="3338">
                  <c:v>6676</c:v>
                </c:pt>
                <c:pt idx="3339">
                  <c:v>6678</c:v>
                </c:pt>
                <c:pt idx="3340">
                  <c:v>6680</c:v>
                </c:pt>
                <c:pt idx="3341">
                  <c:v>6682</c:v>
                </c:pt>
                <c:pt idx="3342">
                  <c:v>6684</c:v>
                </c:pt>
                <c:pt idx="3343">
                  <c:v>6686</c:v>
                </c:pt>
                <c:pt idx="3344">
                  <c:v>6688</c:v>
                </c:pt>
                <c:pt idx="3345">
                  <c:v>6690</c:v>
                </c:pt>
                <c:pt idx="3346">
                  <c:v>6692</c:v>
                </c:pt>
                <c:pt idx="3347">
                  <c:v>6694</c:v>
                </c:pt>
                <c:pt idx="3348">
                  <c:v>6696</c:v>
                </c:pt>
                <c:pt idx="3349">
                  <c:v>6698</c:v>
                </c:pt>
                <c:pt idx="3350">
                  <c:v>6700</c:v>
                </c:pt>
                <c:pt idx="3351">
                  <c:v>6702</c:v>
                </c:pt>
                <c:pt idx="3352">
                  <c:v>6704</c:v>
                </c:pt>
                <c:pt idx="3353">
                  <c:v>6706</c:v>
                </c:pt>
                <c:pt idx="3354">
                  <c:v>6708</c:v>
                </c:pt>
                <c:pt idx="3355">
                  <c:v>6710</c:v>
                </c:pt>
                <c:pt idx="3356">
                  <c:v>6712</c:v>
                </c:pt>
                <c:pt idx="3357">
                  <c:v>6714</c:v>
                </c:pt>
                <c:pt idx="3358">
                  <c:v>6716</c:v>
                </c:pt>
                <c:pt idx="3359">
                  <c:v>6718</c:v>
                </c:pt>
                <c:pt idx="3360">
                  <c:v>6720</c:v>
                </c:pt>
                <c:pt idx="3361">
                  <c:v>6722</c:v>
                </c:pt>
                <c:pt idx="3362">
                  <c:v>6724</c:v>
                </c:pt>
                <c:pt idx="3363">
                  <c:v>6726</c:v>
                </c:pt>
                <c:pt idx="3364">
                  <c:v>6728</c:v>
                </c:pt>
                <c:pt idx="3365">
                  <c:v>6730</c:v>
                </c:pt>
                <c:pt idx="3366">
                  <c:v>6732</c:v>
                </c:pt>
                <c:pt idx="3367">
                  <c:v>6734</c:v>
                </c:pt>
                <c:pt idx="3368">
                  <c:v>6736</c:v>
                </c:pt>
                <c:pt idx="3369">
                  <c:v>6738</c:v>
                </c:pt>
                <c:pt idx="3370">
                  <c:v>6740</c:v>
                </c:pt>
                <c:pt idx="3371">
                  <c:v>6742</c:v>
                </c:pt>
                <c:pt idx="3372">
                  <c:v>6744</c:v>
                </c:pt>
                <c:pt idx="3373">
                  <c:v>6746</c:v>
                </c:pt>
                <c:pt idx="3374">
                  <c:v>6748</c:v>
                </c:pt>
                <c:pt idx="3375">
                  <c:v>6750</c:v>
                </c:pt>
                <c:pt idx="3376">
                  <c:v>6752</c:v>
                </c:pt>
                <c:pt idx="3377">
                  <c:v>6754</c:v>
                </c:pt>
                <c:pt idx="3378">
                  <c:v>6756</c:v>
                </c:pt>
                <c:pt idx="3379">
                  <c:v>6758</c:v>
                </c:pt>
                <c:pt idx="3380">
                  <c:v>6760</c:v>
                </c:pt>
                <c:pt idx="3381">
                  <c:v>6762</c:v>
                </c:pt>
                <c:pt idx="3382">
                  <c:v>6764</c:v>
                </c:pt>
                <c:pt idx="3383">
                  <c:v>6766</c:v>
                </c:pt>
                <c:pt idx="3384">
                  <c:v>6768</c:v>
                </c:pt>
                <c:pt idx="3385">
                  <c:v>6770</c:v>
                </c:pt>
                <c:pt idx="3386">
                  <c:v>6772</c:v>
                </c:pt>
                <c:pt idx="3387">
                  <c:v>6774</c:v>
                </c:pt>
                <c:pt idx="3388">
                  <c:v>6776</c:v>
                </c:pt>
                <c:pt idx="3389">
                  <c:v>6778</c:v>
                </c:pt>
                <c:pt idx="3390">
                  <c:v>6780</c:v>
                </c:pt>
                <c:pt idx="3391">
                  <c:v>6782</c:v>
                </c:pt>
                <c:pt idx="3392">
                  <c:v>6784</c:v>
                </c:pt>
                <c:pt idx="3393">
                  <c:v>6786</c:v>
                </c:pt>
                <c:pt idx="3394">
                  <c:v>6788</c:v>
                </c:pt>
                <c:pt idx="3395">
                  <c:v>6790</c:v>
                </c:pt>
                <c:pt idx="3396">
                  <c:v>6792</c:v>
                </c:pt>
                <c:pt idx="3397">
                  <c:v>6794</c:v>
                </c:pt>
                <c:pt idx="3398">
                  <c:v>6796</c:v>
                </c:pt>
                <c:pt idx="3399">
                  <c:v>6798</c:v>
                </c:pt>
                <c:pt idx="3400">
                  <c:v>6800</c:v>
                </c:pt>
                <c:pt idx="3401">
                  <c:v>6802</c:v>
                </c:pt>
                <c:pt idx="3402">
                  <c:v>6804</c:v>
                </c:pt>
                <c:pt idx="3403">
                  <c:v>6806</c:v>
                </c:pt>
                <c:pt idx="3404">
                  <c:v>6808</c:v>
                </c:pt>
                <c:pt idx="3405">
                  <c:v>6810</c:v>
                </c:pt>
                <c:pt idx="3406">
                  <c:v>6812</c:v>
                </c:pt>
                <c:pt idx="3407">
                  <c:v>6814</c:v>
                </c:pt>
                <c:pt idx="3408">
                  <c:v>6816</c:v>
                </c:pt>
                <c:pt idx="3409">
                  <c:v>6818</c:v>
                </c:pt>
                <c:pt idx="3410">
                  <c:v>6820</c:v>
                </c:pt>
                <c:pt idx="3411">
                  <c:v>6822</c:v>
                </c:pt>
                <c:pt idx="3412">
                  <c:v>6824</c:v>
                </c:pt>
                <c:pt idx="3413">
                  <c:v>6826</c:v>
                </c:pt>
                <c:pt idx="3414">
                  <c:v>6828</c:v>
                </c:pt>
                <c:pt idx="3415">
                  <c:v>6830</c:v>
                </c:pt>
                <c:pt idx="3416">
                  <c:v>6832</c:v>
                </c:pt>
                <c:pt idx="3417">
                  <c:v>6834</c:v>
                </c:pt>
                <c:pt idx="3418">
                  <c:v>6836</c:v>
                </c:pt>
                <c:pt idx="3419">
                  <c:v>6838</c:v>
                </c:pt>
                <c:pt idx="3420">
                  <c:v>6840</c:v>
                </c:pt>
                <c:pt idx="3421">
                  <c:v>6842</c:v>
                </c:pt>
                <c:pt idx="3422">
                  <c:v>6844</c:v>
                </c:pt>
                <c:pt idx="3423">
                  <c:v>6846</c:v>
                </c:pt>
                <c:pt idx="3424">
                  <c:v>6848</c:v>
                </c:pt>
                <c:pt idx="3425">
                  <c:v>6850</c:v>
                </c:pt>
                <c:pt idx="3426">
                  <c:v>6852</c:v>
                </c:pt>
                <c:pt idx="3427">
                  <c:v>6854</c:v>
                </c:pt>
                <c:pt idx="3428">
                  <c:v>6856</c:v>
                </c:pt>
                <c:pt idx="3429">
                  <c:v>6858</c:v>
                </c:pt>
                <c:pt idx="3430">
                  <c:v>6860</c:v>
                </c:pt>
                <c:pt idx="3431">
                  <c:v>6862</c:v>
                </c:pt>
                <c:pt idx="3432">
                  <c:v>6864</c:v>
                </c:pt>
                <c:pt idx="3433">
                  <c:v>6866</c:v>
                </c:pt>
                <c:pt idx="3434">
                  <c:v>6868</c:v>
                </c:pt>
                <c:pt idx="3435">
                  <c:v>6870</c:v>
                </c:pt>
                <c:pt idx="3436">
                  <c:v>6872</c:v>
                </c:pt>
                <c:pt idx="3437">
                  <c:v>6874</c:v>
                </c:pt>
                <c:pt idx="3438">
                  <c:v>6876</c:v>
                </c:pt>
                <c:pt idx="3439">
                  <c:v>6878</c:v>
                </c:pt>
                <c:pt idx="3440">
                  <c:v>6880</c:v>
                </c:pt>
                <c:pt idx="3441">
                  <c:v>6882</c:v>
                </c:pt>
                <c:pt idx="3442">
                  <c:v>6884</c:v>
                </c:pt>
                <c:pt idx="3443">
                  <c:v>6886</c:v>
                </c:pt>
                <c:pt idx="3444">
                  <c:v>6888</c:v>
                </c:pt>
                <c:pt idx="3445">
                  <c:v>6890</c:v>
                </c:pt>
                <c:pt idx="3446">
                  <c:v>6892</c:v>
                </c:pt>
                <c:pt idx="3447">
                  <c:v>6894</c:v>
                </c:pt>
                <c:pt idx="3448">
                  <c:v>6896</c:v>
                </c:pt>
                <c:pt idx="3449">
                  <c:v>6898</c:v>
                </c:pt>
                <c:pt idx="3450">
                  <c:v>6900</c:v>
                </c:pt>
                <c:pt idx="3451">
                  <c:v>6902</c:v>
                </c:pt>
                <c:pt idx="3452">
                  <c:v>6904</c:v>
                </c:pt>
                <c:pt idx="3453">
                  <c:v>6906</c:v>
                </c:pt>
                <c:pt idx="3454">
                  <c:v>6908</c:v>
                </c:pt>
                <c:pt idx="3455">
                  <c:v>6910</c:v>
                </c:pt>
                <c:pt idx="3456">
                  <c:v>6912</c:v>
                </c:pt>
                <c:pt idx="3457">
                  <c:v>6914</c:v>
                </c:pt>
                <c:pt idx="3458">
                  <c:v>6916</c:v>
                </c:pt>
                <c:pt idx="3459">
                  <c:v>6918</c:v>
                </c:pt>
                <c:pt idx="3460">
                  <c:v>6920</c:v>
                </c:pt>
                <c:pt idx="3461">
                  <c:v>6922</c:v>
                </c:pt>
                <c:pt idx="3462">
                  <c:v>6924</c:v>
                </c:pt>
                <c:pt idx="3463">
                  <c:v>6926</c:v>
                </c:pt>
                <c:pt idx="3464">
                  <c:v>6928</c:v>
                </c:pt>
                <c:pt idx="3465">
                  <c:v>6930</c:v>
                </c:pt>
                <c:pt idx="3466">
                  <c:v>6932</c:v>
                </c:pt>
                <c:pt idx="3467">
                  <c:v>6934</c:v>
                </c:pt>
                <c:pt idx="3468">
                  <c:v>6936</c:v>
                </c:pt>
                <c:pt idx="3469">
                  <c:v>6938</c:v>
                </c:pt>
                <c:pt idx="3470">
                  <c:v>6940</c:v>
                </c:pt>
                <c:pt idx="3471">
                  <c:v>6942</c:v>
                </c:pt>
                <c:pt idx="3472">
                  <c:v>6944</c:v>
                </c:pt>
                <c:pt idx="3473">
                  <c:v>6946</c:v>
                </c:pt>
                <c:pt idx="3474">
                  <c:v>6948</c:v>
                </c:pt>
                <c:pt idx="3475">
                  <c:v>6950</c:v>
                </c:pt>
                <c:pt idx="3476">
                  <c:v>6952</c:v>
                </c:pt>
                <c:pt idx="3477">
                  <c:v>6954</c:v>
                </c:pt>
                <c:pt idx="3478">
                  <c:v>6956</c:v>
                </c:pt>
                <c:pt idx="3479">
                  <c:v>6958</c:v>
                </c:pt>
                <c:pt idx="3480">
                  <c:v>6960</c:v>
                </c:pt>
                <c:pt idx="3481">
                  <c:v>6962</c:v>
                </c:pt>
                <c:pt idx="3482">
                  <c:v>6964</c:v>
                </c:pt>
                <c:pt idx="3483">
                  <c:v>6966</c:v>
                </c:pt>
                <c:pt idx="3484">
                  <c:v>6968</c:v>
                </c:pt>
                <c:pt idx="3485">
                  <c:v>6970</c:v>
                </c:pt>
                <c:pt idx="3486">
                  <c:v>6972</c:v>
                </c:pt>
                <c:pt idx="3487">
                  <c:v>6974</c:v>
                </c:pt>
                <c:pt idx="3488">
                  <c:v>6976</c:v>
                </c:pt>
                <c:pt idx="3489">
                  <c:v>6978</c:v>
                </c:pt>
                <c:pt idx="3490">
                  <c:v>6980</c:v>
                </c:pt>
                <c:pt idx="3491">
                  <c:v>6982</c:v>
                </c:pt>
                <c:pt idx="3492">
                  <c:v>6984</c:v>
                </c:pt>
                <c:pt idx="3493">
                  <c:v>6986</c:v>
                </c:pt>
                <c:pt idx="3494">
                  <c:v>6988</c:v>
                </c:pt>
                <c:pt idx="3495">
                  <c:v>6990</c:v>
                </c:pt>
                <c:pt idx="3496">
                  <c:v>6992</c:v>
                </c:pt>
                <c:pt idx="3497">
                  <c:v>6994</c:v>
                </c:pt>
                <c:pt idx="3498">
                  <c:v>6996</c:v>
                </c:pt>
                <c:pt idx="3499">
                  <c:v>6998</c:v>
                </c:pt>
                <c:pt idx="3500">
                  <c:v>7000</c:v>
                </c:pt>
                <c:pt idx="3501">
                  <c:v>7002</c:v>
                </c:pt>
                <c:pt idx="3502">
                  <c:v>7004</c:v>
                </c:pt>
                <c:pt idx="3503">
                  <c:v>7006</c:v>
                </c:pt>
                <c:pt idx="3504">
                  <c:v>7008</c:v>
                </c:pt>
                <c:pt idx="3505">
                  <c:v>7010</c:v>
                </c:pt>
                <c:pt idx="3506">
                  <c:v>7012</c:v>
                </c:pt>
                <c:pt idx="3507">
                  <c:v>7014</c:v>
                </c:pt>
                <c:pt idx="3508">
                  <c:v>7016</c:v>
                </c:pt>
                <c:pt idx="3509">
                  <c:v>7018</c:v>
                </c:pt>
                <c:pt idx="3510">
                  <c:v>7020</c:v>
                </c:pt>
                <c:pt idx="3511">
                  <c:v>7022</c:v>
                </c:pt>
                <c:pt idx="3512">
                  <c:v>7024</c:v>
                </c:pt>
                <c:pt idx="3513">
                  <c:v>7026</c:v>
                </c:pt>
                <c:pt idx="3514">
                  <c:v>7028</c:v>
                </c:pt>
                <c:pt idx="3515">
                  <c:v>7030</c:v>
                </c:pt>
                <c:pt idx="3516">
                  <c:v>7032</c:v>
                </c:pt>
                <c:pt idx="3517">
                  <c:v>7034</c:v>
                </c:pt>
                <c:pt idx="3518">
                  <c:v>7036</c:v>
                </c:pt>
                <c:pt idx="3519">
                  <c:v>7038</c:v>
                </c:pt>
                <c:pt idx="3520">
                  <c:v>7040</c:v>
                </c:pt>
                <c:pt idx="3521">
                  <c:v>7042</c:v>
                </c:pt>
                <c:pt idx="3522">
                  <c:v>7044</c:v>
                </c:pt>
                <c:pt idx="3523">
                  <c:v>7046</c:v>
                </c:pt>
                <c:pt idx="3524">
                  <c:v>7048</c:v>
                </c:pt>
                <c:pt idx="3525">
                  <c:v>7050</c:v>
                </c:pt>
                <c:pt idx="3526">
                  <c:v>7052</c:v>
                </c:pt>
                <c:pt idx="3527">
                  <c:v>7054</c:v>
                </c:pt>
                <c:pt idx="3528">
                  <c:v>7056</c:v>
                </c:pt>
                <c:pt idx="3529">
                  <c:v>7058</c:v>
                </c:pt>
                <c:pt idx="3530">
                  <c:v>7060</c:v>
                </c:pt>
                <c:pt idx="3531">
                  <c:v>7062</c:v>
                </c:pt>
                <c:pt idx="3532">
                  <c:v>7064</c:v>
                </c:pt>
                <c:pt idx="3533">
                  <c:v>7066</c:v>
                </c:pt>
                <c:pt idx="3534">
                  <c:v>7068</c:v>
                </c:pt>
                <c:pt idx="3535">
                  <c:v>7070</c:v>
                </c:pt>
                <c:pt idx="3536">
                  <c:v>7072</c:v>
                </c:pt>
                <c:pt idx="3537">
                  <c:v>7074</c:v>
                </c:pt>
                <c:pt idx="3538">
                  <c:v>7076</c:v>
                </c:pt>
                <c:pt idx="3539">
                  <c:v>7078</c:v>
                </c:pt>
                <c:pt idx="3540">
                  <c:v>7080</c:v>
                </c:pt>
                <c:pt idx="3541">
                  <c:v>7082</c:v>
                </c:pt>
                <c:pt idx="3542">
                  <c:v>7084</c:v>
                </c:pt>
                <c:pt idx="3543">
                  <c:v>7086</c:v>
                </c:pt>
                <c:pt idx="3544">
                  <c:v>7088</c:v>
                </c:pt>
                <c:pt idx="3545">
                  <c:v>7090</c:v>
                </c:pt>
                <c:pt idx="3546">
                  <c:v>7092</c:v>
                </c:pt>
                <c:pt idx="3547">
                  <c:v>7094</c:v>
                </c:pt>
                <c:pt idx="3548">
                  <c:v>7096</c:v>
                </c:pt>
                <c:pt idx="3549">
                  <c:v>7098</c:v>
                </c:pt>
                <c:pt idx="3550">
                  <c:v>7100</c:v>
                </c:pt>
                <c:pt idx="3551">
                  <c:v>7102</c:v>
                </c:pt>
                <c:pt idx="3552">
                  <c:v>7104</c:v>
                </c:pt>
                <c:pt idx="3553">
                  <c:v>7106</c:v>
                </c:pt>
                <c:pt idx="3554">
                  <c:v>7108</c:v>
                </c:pt>
                <c:pt idx="3555">
                  <c:v>7110</c:v>
                </c:pt>
                <c:pt idx="3556">
                  <c:v>7112</c:v>
                </c:pt>
                <c:pt idx="3557">
                  <c:v>7114</c:v>
                </c:pt>
                <c:pt idx="3558">
                  <c:v>7116</c:v>
                </c:pt>
                <c:pt idx="3559">
                  <c:v>7118</c:v>
                </c:pt>
                <c:pt idx="3560">
                  <c:v>7120</c:v>
                </c:pt>
                <c:pt idx="3561">
                  <c:v>7122</c:v>
                </c:pt>
                <c:pt idx="3562">
                  <c:v>7124</c:v>
                </c:pt>
                <c:pt idx="3563">
                  <c:v>7126</c:v>
                </c:pt>
                <c:pt idx="3564">
                  <c:v>7128</c:v>
                </c:pt>
                <c:pt idx="3565">
                  <c:v>7130</c:v>
                </c:pt>
                <c:pt idx="3566">
                  <c:v>7132</c:v>
                </c:pt>
                <c:pt idx="3567">
                  <c:v>7134</c:v>
                </c:pt>
                <c:pt idx="3568">
                  <c:v>7136</c:v>
                </c:pt>
                <c:pt idx="3569">
                  <c:v>7138</c:v>
                </c:pt>
                <c:pt idx="3570">
                  <c:v>7140</c:v>
                </c:pt>
                <c:pt idx="3571">
                  <c:v>7142</c:v>
                </c:pt>
                <c:pt idx="3572">
                  <c:v>7144</c:v>
                </c:pt>
                <c:pt idx="3573">
                  <c:v>7146</c:v>
                </c:pt>
                <c:pt idx="3574">
                  <c:v>7148</c:v>
                </c:pt>
                <c:pt idx="3575">
                  <c:v>7150</c:v>
                </c:pt>
                <c:pt idx="3576">
                  <c:v>7152</c:v>
                </c:pt>
                <c:pt idx="3577">
                  <c:v>7154</c:v>
                </c:pt>
                <c:pt idx="3578">
                  <c:v>7156</c:v>
                </c:pt>
                <c:pt idx="3579">
                  <c:v>7158</c:v>
                </c:pt>
                <c:pt idx="3580">
                  <c:v>7160</c:v>
                </c:pt>
                <c:pt idx="3581">
                  <c:v>7162</c:v>
                </c:pt>
                <c:pt idx="3582">
                  <c:v>7164</c:v>
                </c:pt>
                <c:pt idx="3583">
                  <c:v>7166</c:v>
                </c:pt>
                <c:pt idx="3584">
                  <c:v>7168</c:v>
                </c:pt>
                <c:pt idx="3585">
                  <c:v>7170</c:v>
                </c:pt>
                <c:pt idx="3586">
                  <c:v>7172</c:v>
                </c:pt>
                <c:pt idx="3587">
                  <c:v>7174</c:v>
                </c:pt>
                <c:pt idx="3588">
                  <c:v>7176</c:v>
                </c:pt>
                <c:pt idx="3589">
                  <c:v>7178</c:v>
                </c:pt>
                <c:pt idx="3590">
                  <c:v>7180</c:v>
                </c:pt>
                <c:pt idx="3591">
                  <c:v>7182</c:v>
                </c:pt>
                <c:pt idx="3592">
                  <c:v>7184</c:v>
                </c:pt>
                <c:pt idx="3593">
                  <c:v>7186</c:v>
                </c:pt>
                <c:pt idx="3594">
                  <c:v>7188</c:v>
                </c:pt>
                <c:pt idx="3595">
                  <c:v>7190</c:v>
                </c:pt>
                <c:pt idx="3596">
                  <c:v>7192</c:v>
                </c:pt>
                <c:pt idx="3597">
                  <c:v>7194</c:v>
                </c:pt>
                <c:pt idx="3598">
                  <c:v>7196</c:v>
                </c:pt>
                <c:pt idx="3599">
                  <c:v>7198</c:v>
                </c:pt>
                <c:pt idx="3600">
                  <c:v>7200</c:v>
                </c:pt>
                <c:pt idx="3601">
                  <c:v>7202</c:v>
                </c:pt>
                <c:pt idx="3602">
                  <c:v>7204</c:v>
                </c:pt>
                <c:pt idx="3603">
                  <c:v>7206</c:v>
                </c:pt>
                <c:pt idx="3604">
                  <c:v>7208</c:v>
                </c:pt>
                <c:pt idx="3605">
                  <c:v>7210</c:v>
                </c:pt>
                <c:pt idx="3606">
                  <c:v>7212</c:v>
                </c:pt>
                <c:pt idx="3607">
                  <c:v>7214</c:v>
                </c:pt>
                <c:pt idx="3608">
                  <c:v>7216</c:v>
                </c:pt>
                <c:pt idx="3609">
                  <c:v>7218</c:v>
                </c:pt>
                <c:pt idx="3610">
                  <c:v>7220</c:v>
                </c:pt>
                <c:pt idx="3611">
                  <c:v>7222</c:v>
                </c:pt>
                <c:pt idx="3612">
                  <c:v>7224</c:v>
                </c:pt>
                <c:pt idx="3613">
                  <c:v>7226</c:v>
                </c:pt>
                <c:pt idx="3614">
                  <c:v>7228</c:v>
                </c:pt>
                <c:pt idx="3615">
                  <c:v>7230</c:v>
                </c:pt>
                <c:pt idx="3616">
                  <c:v>7232</c:v>
                </c:pt>
                <c:pt idx="3617">
                  <c:v>7234</c:v>
                </c:pt>
                <c:pt idx="3618">
                  <c:v>7236</c:v>
                </c:pt>
                <c:pt idx="3619">
                  <c:v>7238</c:v>
                </c:pt>
                <c:pt idx="3620">
                  <c:v>7240</c:v>
                </c:pt>
                <c:pt idx="3621">
                  <c:v>7242</c:v>
                </c:pt>
                <c:pt idx="3622">
                  <c:v>7244</c:v>
                </c:pt>
                <c:pt idx="3623">
                  <c:v>7246</c:v>
                </c:pt>
                <c:pt idx="3624">
                  <c:v>7248</c:v>
                </c:pt>
                <c:pt idx="3625">
                  <c:v>7250</c:v>
                </c:pt>
                <c:pt idx="3626">
                  <c:v>7252</c:v>
                </c:pt>
                <c:pt idx="3627">
                  <c:v>7254</c:v>
                </c:pt>
                <c:pt idx="3628">
                  <c:v>7256</c:v>
                </c:pt>
                <c:pt idx="3629">
                  <c:v>7258</c:v>
                </c:pt>
                <c:pt idx="3630">
                  <c:v>7260</c:v>
                </c:pt>
                <c:pt idx="3631">
                  <c:v>7262</c:v>
                </c:pt>
                <c:pt idx="3632">
                  <c:v>7264</c:v>
                </c:pt>
                <c:pt idx="3633">
                  <c:v>7266</c:v>
                </c:pt>
                <c:pt idx="3634">
                  <c:v>7268</c:v>
                </c:pt>
                <c:pt idx="3635">
                  <c:v>7270</c:v>
                </c:pt>
                <c:pt idx="3636">
                  <c:v>7272</c:v>
                </c:pt>
                <c:pt idx="3637">
                  <c:v>7274</c:v>
                </c:pt>
                <c:pt idx="3638">
                  <c:v>7276</c:v>
                </c:pt>
                <c:pt idx="3639">
                  <c:v>7278</c:v>
                </c:pt>
                <c:pt idx="3640">
                  <c:v>7280</c:v>
                </c:pt>
                <c:pt idx="3641">
                  <c:v>7282</c:v>
                </c:pt>
                <c:pt idx="3642">
                  <c:v>7284</c:v>
                </c:pt>
                <c:pt idx="3643">
                  <c:v>7286</c:v>
                </c:pt>
                <c:pt idx="3644">
                  <c:v>7288</c:v>
                </c:pt>
                <c:pt idx="3645">
                  <c:v>7290</c:v>
                </c:pt>
                <c:pt idx="3646">
                  <c:v>7292</c:v>
                </c:pt>
                <c:pt idx="3647">
                  <c:v>7294</c:v>
                </c:pt>
                <c:pt idx="3648">
                  <c:v>7296</c:v>
                </c:pt>
                <c:pt idx="3649">
                  <c:v>7298</c:v>
                </c:pt>
                <c:pt idx="3650">
                  <c:v>7300</c:v>
                </c:pt>
                <c:pt idx="3651">
                  <c:v>7302</c:v>
                </c:pt>
                <c:pt idx="3652">
                  <c:v>7304</c:v>
                </c:pt>
                <c:pt idx="3653">
                  <c:v>7306</c:v>
                </c:pt>
                <c:pt idx="3654">
                  <c:v>7308</c:v>
                </c:pt>
                <c:pt idx="3655">
                  <c:v>7310</c:v>
                </c:pt>
                <c:pt idx="3656">
                  <c:v>7312</c:v>
                </c:pt>
                <c:pt idx="3657">
                  <c:v>7314</c:v>
                </c:pt>
                <c:pt idx="3658">
                  <c:v>7316</c:v>
                </c:pt>
                <c:pt idx="3659">
                  <c:v>7318</c:v>
                </c:pt>
                <c:pt idx="3660">
                  <c:v>7320</c:v>
                </c:pt>
                <c:pt idx="3661">
                  <c:v>7322</c:v>
                </c:pt>
                <c:pt idx="3662">
                  <c:v>7324</c:v>
                </c:pt>
                <c:pt idx="3663">
                  <c:v>7326</c:v>
                </c:pt>
                <c:pt idx="3664">
                  <c:v>7328</c:v>
                </c:pt>
                <c:pt idx="3665">
                  <c:v>7330</c:v>
                </c:pt>
                <c:pt idx="3666">
                  <c:v>7332</c:v>
                </c:pt>
                <c:pt idx="3667">
                  <c:v>7334</c:v>
                </c:pt>
                <c:pt idx="3668">
                  <c:v>7336</c:v>
                </c:pt>
                <c:pt idx="3669">
                  <c:v>7338</c:v>
                </c:pt>
                <c:pt idx="3670">
                  <c:v>7340</c:v>
                </c:pt>
                <c:pt idx="3671">
                  <c:v>7342</c:v>
                </c:pt>
                <c:pt idx="3672">
                  <c:v>7344</c:v>
                </c:pt>
                <c:pt idx="3673">
                  <c:v>7346</c:v>
                </c:pt>
                <c:pt idx="3674">
                  <c:v>7348</c:v>
                </c:pt>
                <c:pt idx="3675">
                  <c:v>7350</c:v>
                </c:pt>
                <c:pt idx="3676">
                  <c:v>7352</c:v>
                </c:pt>
                <c:pt idx="3677">
                  <c:v>7354</c:v>
                </c:pt>
                <c:pt idx="3678">
                  <c:v>7356</c:v>
                </c:pt>
                <c:pt idx="3679">
                  <c:v>7358</c:v>
                </c:pt>
                <c:pt idx="3680">
                  <c:v>7360</c:v>
                </c:pt>
                <c:pt idx="3681">
                  <c:v>7362</c:v>
                </c:pt>
                <c:pt idx="3682">
                  <c:v>7364</c:v>
                </c:pt>
                <c:pt idx="3683">
                  <c:v>7366</c:v>
                </c:pt>
                <c:pt idx="3684">
                  <c:v>7368</c:v>
                </c:pt>
                <c:pt idx="3685">
                  <c:v>7370</c:v>
                </c:pt>
                <c:pt idx="3686">
                  <c:v>7372</c:v>
                </c:pt>
                <c:pt idx="3687">
                  <c:v>7374</c:v>
                </c:pt>
                <c:pt idx="3688">
                  <c:v>7376</c:v>
                </c:pt>
                <c:pt idx="3689">
                  <c:v>7378</c:v>
                </c:pt>
                <c:pt idx="3690">
                  <c:v>7380</c:v>
                </c:pt>
                <c:pt idx="3691">
                  <c:v>7382</c:v>
                </c:pt>
                <c:pt idx="3692">
                  <c:v>7384</c:v>
                </c:pt>
                <c:pt idx="3693">
                  <c:v>7386</c:v>
                </c:pt>
                <c:pt idx="3694">
                  <c:v>7388</c:v>
                </c:pt>
                <c:pt idx="3695">
                  <c:v>7390</c:v>
                </c:pt>
                <c:pt idx="3696">
                  <c:v>7392</c:v>
                </c:pt>
                <c:pt idx="3697">
                  <c:v>7394</c:v>
                </c:pt>
                <c:pt idx="3698">
                  <c:v>7396</c:v>
                </c:pt>
                <c:pt idx="3699">
                  <c:v>7398</c:v>
                </c:pt>
                <c:pt idx="3700">
                  <c:v>7400</c:v>
                </c:pt>
                <c:pt idx="3701">
                  <c:v>7402</c:v>
                </c:pt>
                <c:pt idx="3702">
                  <c:v>7404</c:v>
                </c:pt>
                <c:pt idx="3703">
                  <c:v>7406</c:v>
                </c:pt>
                <c:pt idx="3704">
                  <c:v>7408</c:v>
                </c:pt>
                <c:pt idx="3705">
                  <c:v>7410</c:v>
                </c:pt>
                <c:pt idx="3706">
                  <c:v>7412</c:v>
                </c:pt>
                <c:pt idx="3707">
                  <c:v>7414</c:v>
                </c:pt>
                <c:pt idx="3708">
                  <c:v>7416</c:v>
                </c:pt>
                <c:pt idx="3709">
                  <c:v>7418</c:v>
                </c:pt>
                <c:pt idx="3710">
                  <c:v>7420</c:v>
                </c:pt>
                <c:pt idx="3711">
                  <c:v>7422</c:v>
                </c:pt>
                <c:pt idx="3712">
                  <c:v>7424</c:v>
                </c:pt>
                <c:pt idx="3713">
                  <c:v>7426</c:v>
                </c:pt>
                <c:pt idx="3714">
                  <c:v>7428</c:v>
                </c:pt>
                <c:pt idx="3715">
                  <c:v>7430</c:v>
                </c:pt>
                <c:pt idx="3716">
                  <c:v>7432</c:v>
                </c:pt>
                <c:pt idx="3717">
                  <c:v>7434</c:v>
                </c:pt>
                <c:pt idx="3718">
                  <c:v>7436</c:v>
                </c:pt>
                <c:pt idx="3719">
                  <c:v>7438</c:v>
                </c:pt>
                <c:pt idx="3720">
                  <c:v>7440</c:v>
                </c:pt>
                <c:pt idx="3721">
                  <c:v>7442</c:v>
                </c:pt>
                <c:pt idx="3722">
                  <c:v>7444</c:v>
                </c:pt>
                <c:pt idx="3723">
                  <c:v>7446</c:v>
                </c:pt>
                <c:pt idx="3724">
                  <c:v>7448</c:v>
                </c:pt>
                <c:pt idx="3725">
                  <c:v>7450</c:v>
                </c:pt>
                <c:pt idx="3726">
                  <c:v>7452</c:v>
                </c:pt>
                <c:pt idx="3727">
                  <c:v>7454</c:v>
                </c:pt>
                <c:pt idx="3728">
                  <c:v>7456</c:v>
                </c:pt>
                <c:pt idx="3729">
                  <c:v>7458</c:v>
                </c:pt>
                <c:pt idx="3730">
                  <c:v>7460</c:v>
                </c:pt>
                <c:pt idx="3731">
                  <c:v>7462</c:v>
                </c:pt>
                <c:pt idx="3732">
                  <c:v>7464</c:v>
                </c:pt>
                <c:pt idx="3733">
                  <c:v>7466</c:v>
                </c:pt>
                <c:pt idx="3734">
                  <c:v>7468</c:v>
                </c:pt>
                <c:pt idx="3735">
                  <c:v>7470</c:v>
                </c:pt>
                <c:pt idx="3736">
                  <c:v>7472</c:v>
                </c:pt>
                <c:pt idx="3737">
                  <c:v>7474</c:v>
                </c:pt>
                <c:pt idx="3738">
                  <c:v>7476</c:v>
                </c:pt>
                <c:pt idx="3739">
                  <c:v>7478</c:v>
                </c:pt>
                <c:pt idx="3740">
                  <c:v>7480</c:v>
                </c:pt>
                <c:pt idx="3741">
                  <c:v>7482</c:v>
                </c:pt>
                <c:pt idx="3742">
                  <c:v>7484</c:v>
                </c:pt>
                <c:pt idx="3743">
                  <c:v>7486</c:v>
                </c:pt>
                <c:pt idx="3744">
                  <c:v>7488</c:v>
                </c:pt>
                <c:pt idx="3745">
                  <c:v>7490</c:v>
                </c:pt>
                <c:pt idx="3746">
                  <c:v>7492</c:v>
                </c:pt>
                <c:pt idx="3747">
                  <c:v>7494</c:v>
                </c:pt>
                <c:pt idx="3748">
                  <c:v>7496</c:v>
                </c:pt>
                <c:pt idx="3749">
                  <c:v>7498</c:v>
                </c:pt>
                <c:pt idx="3750">
                  <c:v>7500</c:v>
                </c:pt>
                <c:pt idx="3751">
                  <c:v>7502</c:v>
                </c:pt>
                <c:pt idx="3752">
                  <c:v>7504</c:v>
                </c:pt>
                <c:pt idx="3753">
                  <c:v>7506</c:v>
                </c:pt>
                <c:pt idx="3754">
                  <c:v>7508</c:v>
                </c:pt>
                <c:pt idx="3755">
                  <c:v>7510</c:v>
                </c:pt>
                <c:pt idx="3756">
                  <c:v>7512</c:v>
                </c:pt>
                <c:pt idx="3757">
                  <c:v>7514</c:v>
                </c:pt>
                <c:pt idx="3758">
                  <c:v>7516</c:v>
                </c:pt>
                <c:pt idx="3759">
                  <c:v>7518</c:v>
                </c:pt>
                <c:pt idx="3760">
                  <c:v>7520</c:v>
                </c:pt>
                <c:pt idx="3761">
                  <c:v>7522</c:v>
                </c:pt>
                <c:pt idx="3762">
                  <c:v>7524</c:v>
                </c:pt>
                <c:pt idx="3763">
                  <c:v>7526</c:v>
                </c:pt>
                <c:pt idx="3764">
                  <c:v>7528</c:v>
                </c:pt>
                <c:pt idx="3765">
                  <c:v>7530</c:v>
                </c:pt>
                <c:pt idx="3766">
                  <c:v>7532</c:v>
                </c:pt>
                <c:pt idx="3767">
                  <c:v>7534</c:v>
                </c:pt>
                <c:pt idx="3768">
                  <c:v>7536</c:v>
                </c:pt>
                <c:pt idx="3769">
                  <c:v>7538</c:v>
                </c:pt>
                <c:pt idx="3770">
                  <c:v>7540</c:v>
                </c:pt>
                <c:pt idx="3771">
                  <c:v>7542</c:v>
                </c:pt>
                <c:pt idx="3772">
                  <c:v>7544</c:v>
                </c:pt>
                <c:pt idx="3773">
                  <c:v>7546</c:v>
                </c:pt>
                <c:pt idx="3774">
                  <c:v>7548</c:v>
                </c:pt>
                <c:pt idx="3775">
                  <c:v>7550</c:v>
                </c:pt>
                <c:pt idx="3776">
                  <c:v>7552</c:v>
                </c:pt>
                <c:pt idx="3777">
                  <c:v>7554</c:v>
                </c:pt>
                <c:pt idx="3778">
                  <c:v>7556</c:v>
                </c:pt>
                <c:pt idx="3779">
                  <c:v>7558</c:v>
                </c:pt>
                <c:pt idx="3780">
                  <c:v>7560</c:v>
                </c:pt>
                <c:pt idx="3781">
                  <c:v>7562</c:v>
                </c:pt>
                <c:pt idx="3782">
                  <c:v>7564</c:v>
                </c:pt>
                <c:pt idx="3783">
                  <c:v>7566</c:v>
                </c:pt>
                <c:pt idx="3784">
                  <c:v>7568</c:v>
                </c:pt>
                <c:pt idx="3785">
                  <c:v>7570</c:v>
                </c:pt>
                <c:pt idx="3786">
                  <c:v>7572</c:v>
                </c:pt>
                <c:pt idx="3787">
                  <c:v>7574</c:v>
                </c:pt>
                <c:pt idx="3788">
                  <c:v>7576</c:v>
                </c:pt>
                <c:pt idx="3789">
                  <c:v>7578</c:v>
                </c:pt>
                <c:pt idx="3790">
                  <c:v>7580</c:v>
                </c:pt>
                <c:pt idx="3791">
                  <c:v>7582</c:v>
                </c:pt>
                <c:pt idx="3792">
                  <c:v>7584</c:v>
                </c:pt>
                <c:pt idx="3793">
                  <c:v>7586</c:v>
                </c:pt>
                <c:pt idx="3794">
                  <c:v>7588</c:v>
                </c:pt>
                <c:pt idx="3795">
                  <c:v>7590</c:v>
                </c:pt>
                <c:pt idx="3796">
                  <c:v>7592</c:v>
                </c:pt>
                <c:pt idx="3797">
                  <c:v>7594</c:v>
                </c:pt>
                <c:pt idx="3798">
                  <c:v>7596</c:v>
                </c:pt>
                <c:pt idx="3799">
                  <c:v>7598</c:v>
                </c:pt>
                <c:pt idx="3800">
                  <c:v>7600</c:v>
                </c:pt>
                <c:pt idx="3801">
                  <c:v>7602</c:v>
                </c:pt>
                <c:pt idx="3802">
                  <c:v>7604</c:v>
                </c:pt>
                <c:pt idx="3803">
                  <c:v>7606</c:v>
                </c:pt>
                <c:pt idx="3804">
                  <c:v>7608</c:v>
                </c:pt>
                <c:pt idx="3805">
                  <c:v>7610</c:v>
                </c:pt>
                <c:pt idx="3806">
                  <c:v>7612</c:v>
                </c:pt>
                <c:pt idx="3807">
                  <c:v>7614</c:v>
                </c:pt>
                <c:pt idx="3808">
                  <c:v>7616</c:v>
                </c:pt>
                <c:pt idx="3809">
                  <c:v>7618</c:v>
                </c:pt>
                <c:pt idx="3810">
                  <c:v>7620</c:v>
                </c:pt>
                <c:pt idx="3811">
                  <c:v>7622</c:v>
                </c:pt>
                <c:pt idx="3812">
                  <c:v>7624</c:v>
                </c:pt>
                <c:pt idx="3813">
                  <c:v>7626</c:v>
                </c:pt>
                <c:pt idx="3814">
                  <c:v>7628</c:v>
                </c:pt>
                <c:pt idx="3815">
                  <c:v>7630</c:v>
                </c:pt>
                <c:pt idx="3816">
                  <c:v>7632</c:v>
                </c:pt>
                <c:pt idx="3817">
                  <c:v>7634</c:v>
                </c:pt>
                <c:pt idx="3818">
                  <c:v>7636</c:v>
                </c:pt>
                <c:pt idx="3819">
                  <c:v>7638</c:v>
                </c:pt>
                <c:pt idx="3820">
                  <c:v>7640</c:v>
                </c:pt>
                <c:pt idx="3821">
                  <c:v>7642</c:v>
                </c:pt>
                <c:pt idx="3822">
                  <c:v>7644</c:v>
                </c:pt>
                <c:pt idx="3823">
                  <c:v>7646</c:v>
                </c:pt>
                <c:pt idx="3824">
                  <c:v>7648</c:v>
                </c:pt>
                <c:pt idx="3825">
                  <c:v>7650</c:v>
                </c:pt>
                <c:pt idx="3826">
                  <c:v>7652</c:v>
                </c:pt>
                <c:pt idx="3827">
                  <c:v>7654</c:v>
                </c:pt>
                <c:pt idx="3828">
                  <c:v>7656</c:v>
                </c:pt>
                <c:pt idx="3829">
                  <c:v>7658</c:v>
                </c:pt>
                <c:pt idx="3830">
                  <c:v>7660</c:v>
                </c:pt>
                <c:pt idx="3831">
                  <c:v>7662</c:v>
                </c:pt>
                <c:pt idx="3832">
                  <c:v>7664</c:v>
                </c:pt>
                <c:pt idx="3833">
                  <c:v>7666</c:v>
                </c:pt>
                <c:pt idx="3834">
                  <c:v>7668</c:v>
                </c:pt>
                <c:pt idx="3835">
                  <c:v>7670</c:v>
                </c:pt>
                <c:pt idx="3836">
                  <c:v>7672</c:v>
                </c:pt>
                <c:pt idx="3837">
                  <c:v>7674</c:v>
                </c:pt>
                <c:pt idx="3838">
                  <c:v>7676</c:v>
                </c:pt>
                <c:pt idx="3839">
                  <c:v>7678</c:v>
                </c:pt>
                <c:pt idx="3840">
                  <c:v>7680</c:v>
                </c:pt>
                <c:pt idx="3841">
                  <c:v>7682</c:v>
                </c:pt>
                <c:pt idx="3842">
                  <c:v>7684</c:v>
                </c:pt>
                <c:pt idx="3843">
                  <c:v>7686</c:v>
                </c:pt>
                <c:pt idx="3844">
                  <c:v>7688</c:v>
                </c:pt>
                <c:pt idx="3845">
                  <c:v>7690</c:v>
                </c:pt>
                <c:pt idx="3846">
                  <c:v>7692</c:v>
                </c:pt>
                <c:pt idx="3847">
                  <c:v>7694</c:v>
                </c:pt>
                <c:pt idx="3848">
                  <c:v>7696</c:v>
                </c:pt>
                <c:pt idx="3849">
                  <c:v>7698</c:v>
                </c:pt>
                <c:pt idx="3850">
                  <c:v>7700</c:v>
                </c:pt>
                <c:pt idx="3851">
                  <c:v>7702</c:v>
                </c:pt>
                <c:pt idx="3852">
                  <c:v>7704</c:v>
                </c:pt>
                <c:pt idx="3853">
                  <c:v>7706</c:v>
                </c:pt>
                <c:pt idx="3854">
                  <c:v>7708</c:v>
                </c:pt>
                <c:pt idx="3855">
                  <c:v>7710</c:v>
                </c:pt>
                <c:pt idx="3856">
                  <c:v>7712</c:v>
                </c:pt>
                <c:pt idx="3857">
                  <c:v>7714</c:v>
                </c:pt>
                <c:pt idx="3858">
                  <c:v>7716</c:v>
                </c:pt>
                <c:pt idx="3859">
                  <c:v>7718</c:v>
                </c:pt>
                <c:pt idx="3860">
                  <c:v>7720</c:v>
                </c:pt>
                <c:pt idx="3861">
                  <c:v>7722</c:v>
                </c:pt>
                <c:pt idx="3862">
                  <c:v>7724</c:v>
                </c:pt>
                <c:pt idx="3863">
                  <c:v>7726</c:v>
                </c:pt>
                <c:pt idx="3864">
                  <c:v>7728</c:v>
                </c:pt>
                <c:pt idx="3865">
                  <c:v>7730</c:v>
                </c:pt>
                <c:pt idx="3866">
                  <c:v>7732</c:v>
                </c:pt>
                <c:pt idx="3867">
                  <c:v>7734</c:v>
                </c:pt>
                <c:pt idx="3868">
                  <c:v>7736</c:v>
                </c:pt>
                <c:pt idx="3869">
                  <c:v>7738</c:v>
                </c:pt>
                <c:pt idx="3870">
                  <c:v>7740</c:v>
                </c:pt>
                <c:pt idx="3871">
                  <c:v>7742</c:v>
                </c:pt>
                <c:pt idx="3872">
                  <c:v>7744</c:v>
                </c:pt>
                <c:pt idx="3873">
                  <c:v>7746</c:v>
                </c:pt>
                <c:pt idx="3874">
                  <c:v>7748</c:v>
                </c:pt>
                <c:pt idx="3875">
                  <c:v>7750</c:v>
                </c:pt>
                <c:pt idx="3876">
                  <c:v>7752</c:v>
                </c:pt>
                <c:pt idx="3877">
                  <c:v>7754</c:v>
                </c:pt>
                <c:pt idx="3878">
                  <c:v>7756</c:v>
                </c:pt>
                <c:pt idx="3879">
                  <c:v>7758</c:v>
                </c:pt>
                <c:pt idx="3880">
                  <c:v>7760</c:v>
                </c:pt>
                <c:pt idx="3881">
                  <c:v>7762</c:v>
                </c:pt>
                <c:pt idx="3882">
                  <c:v>7764</c:v>
                </c:pt>
                <c:pt idx="3883">
                  <c:v>7766</c:v>
                </c:pt>
                <c:pt idx="3884">
                  <c:v>7768</c:v>
                </c:pt>
                <c:pt idx="3885">
                  <c:v>7770</c:v>
                </c:pt>
                <c:pt idx="3886">
                  <c:v>7772</c:v>
                </c:pt>
                <c:pt idx="3887">
                  <c:v>7774</c:v>
                </c:pt>
                <c:pt idx="3888">
                  <c:v>7776</c:v>
                </c:pt>
                <c:pt idx="3889">
                  <c:v>7778</c:v>
                </c:pt>
                <c:pt idx="3890">
                  <c:v>7780</c:v>
                </c:pt>
                <c:pt idx="3891">
                  <c:v>7782</c:v>
                </c:pt>
                <c:pt idx="3892">
                  <c:v>7784</c:v>
                </c:pt>
                <c:pt idx="3893">
                  <c:v>7786</c:v>
                </c:pt>
                <c:pt idx="3894">
                  <c:v>7788</c:v>
                </c:pt>
                <c:pt idx="3895">
                  <c:v>7790</c:v>
                </c:pt>
                <c:pt idx="3896">
                  <c:v>7792</c:v>
                </c:pt>
                <c:pt idx="3897">
                  <c:v>7794</c:v>
                </c:pt>
                <c:pt idx="3898">
                  <c:v>7796</c:v>
                </c:pt>
                <c:pt idx="3899">
                  <c:v>7798</c:v>
                </c:pt>
                <c:pt idx="3900">
                  <c:v>7800</c:v>
                </c:pt>
                <c:pt idx="3901">
                  <c:v>7802</c:v>
                </c:pt>
                <c:pt idx="3902">
                  <c:v>7804</c:v>
                </c:pt>
                <c:pt idx="3903">
                  <c:v>7806</c:v>
                </c:pt>
                <c:pt idx="3904">
                  <c:v>7808</c:v>
                </c:pt>
                <c:pt idx="3905">
                  <c:v>7810</c:v>
                </c:pt>
                <c:pt idx="3906">
                  <c:v>7812</c:v>
                </c:pt>
                <c:pt idx="3907">
                  <c:v>7814</c:v>
                </c:pt>
                <c:pt idx="3908">
                  <c:v>7816</c:v>
                </c:pt>
                <c:pt idx="3909">
                  <c:v>7818</c:v>
                </c:pt>
                <c:pt idx="3910">
                  <c:v>7820</c:v>
                </c:pt>
                <c:pt idx="3911">
                  <c:v>7822</c:v>
                </c:pt>
                <c:pt idx="3912">
                  <c:v>7824</c:v>
                </c:pt>
                <c:pt idx="3913">
                  <c:v>7826</c:v>
                </c:pt>
                <c:pt idx="3914">
                  <c:v>7828</c:v>
                </c:pt>
                <c:pt idx="3915">
                  <c:v>7830</c:v>
                </c:pt>
                <c:pt idx="3916">
                  <c:v>7832</c:v>
                </c:pt>
                <c:pt idx="3917">
                  <c:v>7834</c:v>
                </c:pt>
                <c:pt idx="3918">
                  <c:v>7836</c:v>
                </c:pt>
                <c:pt idx="3919">
                  <c:v>7838</c:v>
                </c:pt>
                <c:pt idx="3920">
                  <c:v>7840</c:v>
                </c:pt>
                <c:pt idx="3921">
                  <c:v>7842</c:v>
                </c:pt>
                <c:pt idx="3922">
                  <c:v>7844</c:v>
                </c:pt>
                <c:pt idx="3923">
                  <c:v>7846</c:v>
                </c:pt>
                <c:pt idx="3924">
                  <c:v>7848</c:v>
                </c:pt>
                <c:pt idx="3925">
                  <c:v>7850</c:v>
                </c:pt>
                <c:pt idx="3926">
                  <c:v>7852</c:v>
                </c:pt>
                <c:pt idx="3927">
                  <c:v>7854</c:v>
                </c:pt>
                <c:pt idx="3928">
                  <c:v>7856</c:v>
                </c:pt>
                <c:pt idx="3929">
                  <c:v>7858</c:v>
                </c:pt>
                <c:pt idx="3930">
                  <c:v>7860</c:v>
                </c:pt>
                <c:pt idx="3931">
                  <c:v>7862</c:v>
                </c:pt>
                <c:pt idx="3932">
                  <c:v>7864</c:v>
                </c:pt>
                <c:pt idx="3933">
                  <c:v>7866</c:v>
                </c:pt>
                <c:pt idx="3934">
                  <c:v>7868</c:v>
                </c:pt>
                <c:pt idx="3935">
                  <c:v>7870</c:v>
                </c:pt>
                <c:pt idx="3936">
                  <c:v>7872</c:v>
                </c:pt>
                <c:pt idx="3937">
                  <c:v>7874</c:v>
                </c:pt>
                <c:pt idx="3938">
                  <c:v>7876</c:v>
                </c:pt>
                <c:pt idx="3939">
                  <c:v>7878</c:v>
                </c:pt>
                <c:pt idx="3940">
                  <c:v>7880</c:v>
                </c:pt>
                <c:pt idx="3941">
                  <c:v>7882</c:v>
                </c:pt>
                <c:pt idx="3942">
                  <c:v>7884</c:v>
                </c:pt>
                <c:pt idx="3943">
                  <c:v>7886</c:v>
                </c:pt>
                <c:pt idx="3944">
                  <c:v>7888</c:v>
                </c:pt>
                <c:pt idx="3945">
                  <c:v>7890</c:v>
                </c:pt>
                <c:pt idx="3946">
                  <c:v>7892</c:v>
                </c:pt>
                <c:pt idx="3947">
                  <c:v>7894</c:v>
                </c:pt>
                <c:pt idx="3948">
                  <c:v>7896</c:v>
                </c:pt>
                <c:pt idx="3949">
                  <c:v>7898</c:v>
                </c:pt>
                <c:pt idx="3950">
                  <c:v>7900</c:v>
                </c:pt>
                <c:pt idx="3951">
                  <c:v>7902</c:v>
                </c:pt>
                <c:pt idx="3952">
                  <c:v>7904</c:v>
                </c:pt>
                <c:pt idx="3953">
                  <c:v>7906</c:v>
                </c:pt>
                <c:pt idx="3954">
                  <c:v>7908</c:v>
                </c:pt>
                <c:pt idx="3955">
                  <c:v>7910</c:v>
                </c:pt>
                <c:pt idx="3956">
                  <c:v>7912</c:v>
                </c:pt>
                <c:pt idx="3957">
                  <c:v>7914</c:v>
                </c:pt>
                <c:pt idx="3958">
                  <c:v>7916</c:v>
                </c:pt>
                <c:pt idx="3959">
                  <c:v>7918</c:v>
                </c:pt>
                <c:pt idx="3960">
                  <c:v>7920</c:v>
                </c:pt>
                <c:pt idx="3961">
                  <c:v>7922</c:v>
                </c:pt>
                <c:pt idx="3962">
                  <c:v>7924</c:v>
                </c:pt>
                <c:pt idx="3963">
                  <c:v>7926</c:v>
                </c:pt>
                <c:pt idx="3964">
                  <c:v>7928</c:v>
                </c:pt>
                <c:pt idx="3965">
                  <c:v>7930</c:v>
                </c:pt>
                <c:pt idx="3966">
                  <c:v>7932</c:v>
                </c:pt>
                <c:pt idx="3967">
                  <c:v>7934</c:v>
                </c:pt>
                <c:pt idx="3968">
                  <c:v>7936</c:v>
                </c:pt>
                <c:pt idx="3969">
                  <c:v>7938</c:v>
                </c:pt>
                <c:pt idx="3970">
                  <c:v>7940</c:v>
                </c:pt>
                <c:pt idx="3971">
                  <c:v>7942</c:v>
                </c:pt>
                <c:pt idx="3972">
                  <c:v>7944</c:v>
                </c:pt>
                <c:pt idx="3973">
                  <c:v>7946</c:v>
                </c:pt>
                <c:pt idx="3974">
                  <c:v>7948</c:v>
                </c:pt>
                <c:pt idx="3975">
                  <c:v>7950</c:v>
                </c:pt>
                <c:pt idx="3976">
                  <c:v>7952</c:v>
                </c:pt>
                <c:pt idx="3977">
                  <c:v>7954</c:v>
                </c:pt>
                <c:pt idx="3978">
                  <c:v>7956</c:v>
                </c:pt>
                <c:pt idx="3979">
                  <c:v>7958</c:v>
                </c:pt>
                <c:pt idx="3980">
                  <c:v>7960</c:v>
                </c:pt>
                <c:pt idx="3981">
                  <c:v>7962</c:v>
                </c:pt>
                <c:pt idx="3982">
                  <c:v>7964</c:v>
                </c:pt>
                <c:pt idx="3983">
                  <c:v>7966</c:v>
                </c:pt>
                <c:pt idx="3984">
                  <c:v>7968</c:v>
                </c:pt>
                <c:pt idx="3985">
                  <c:v>7970</c:v>
                </c:pt>
                <c:pt idx="3986">
                  <c:v>7972</c:v>
                </c:pt>
                <c:pt idx="3987">
                  <c:v>7974</c:v>
                </c:pt>
                <c:pt idx="3988">
                  <c:v>7976</c:v>
                </c:pt>
                <c:pt idx="3989">
                  <c:v>7978</c:v>
                </c:pt>
                <c:pt idx="3990">
                  <c:v>7980</c:v>
                </c:pt>
                <c:pt idx="3991">
                  <c:v>7982</c:v>
                </c:pt>
                <c:pt idx="3992">
                  <c:v>7984</c:v>
                </c:pt>
                <c:pt idx="3993">
                  <c:v>7986</c:v>
                </c:pt>
                <c:pt idx="3994">
                  <c:v>7988</c:v>
                </c:pt>
                <c:pt idx="3995">
                  <c:v>7990</c:v>
                </c:pt>
                <c:pt idx="3996">
                  <c:v>7992</c:v>
                </c:pt>
                <c:pt idx="3997">
                  <c:v>7994</c:v>
                </c:pt>
                <c:pt idx="3998">
                  <c:v>7996</c:v>
                </c:pt>
                <c:pt idx="3999">
                  <c:v>7998</c:v>
                </c:pt>
                <c:pt idx="4000">
                  <c:v>8000</c:v>
                </c:pt>
                <c:pt idx="4001">
                  <c:v>8002</c:v>
                </c:pt>
                <c:pt idx="4002">
                  <c:v>8004</c:v>
                </c:pt>
                <c:pt idx="4003">
                  <c:v>8006</c:v>
                </c:pt>
                <c:pt idx="4004">
                  <c:v>8008</c:v>
                </c:pt>
                <c:pt idx="4005">
                  <c:v>8010</c:v>
                </c:pt>
                <c:pt idx="4006">
                  <c:v>8012</c:v>
                </c:pt>
                <c:pt idx="4007">
                  <c:v>8014</c:v>
                </c:pt>
                <c:pt idx="4008">
                  <c:v>8016</c:v>
                </c:pt>
                <c:pt idx="4009">
                  <c:v>8018</c:v>
                </c:pt>
                <c:pt idx="4010">
                  <c:v>8020</c:v>
                </c:pt>
                <c:pt idx="4011">
                  <c:v>8022</c:v>
                </c:pt>
                <c:pt idx="4012">
                  <c:v>8024</c:v>
                </c:pt>
                <c:pt idx="4013">
                  <c:v>8026</c:v>
                </c:pt>
                <c:pt idx="4014">
                  <c:v>8028</c:v>
                </c:pt>
                <c:pt idx="4015">
                  <c:v>8030</c:v>
                </c:pt>
                <c:pt idx="4016">
                  <c:v>8032</c:v>
                </c:pt>
                <c:pt idx="4017">
                  <c:v>8034</c:v>
                </c:pt>
                <c:pt idx="4018">
                  <c:v>8036</c:v>
                </c:pt>
                <c:pt idx="4019">
                  <c:v>8038</c:v>
                </c:pt>
                <c:pt idx="4020">
                  <c:v>8040</c:v>
                </c:pt>
                <c:pt idx="4021">
                  <c:v>8042</c:v>
                </c:pt>
                <c:pt idx="4022">
                  <c:v>8044</c:v>
                </c:pt>
                <c:pt idx="4023">
                  <c:v>8046</c:v>
                </c:pt>
                <c:pt idx="4024">
                  <c:v>8048</c:v>
                </c:pt>
                <c:pt idx="4025">
                  <c:v>8050</c:v>
                </c:pt>
                <c:pt idx="4026">
                  <c:v>8052</c:v>
                </c:pt>
                <c:pt idx="4027">
                  <c:v>8054</c:v>
                </c:pt>
                <c:pt idx="4028">
                  <c:v>8056</c:v>
                </c:pt>
                <c:pt idx="4029">
                  <c:v>8058</c:v>
                </c:pt>
                <c:pt idx="4030">
                  <c:v>8060</c:v>
                </c:pt>
                <c:pt idx="4031">
                  <c:v>8062</c:v>
                </c:pt>
                <c:pt idx="4032">
                  <c:v>8064</c:v>
                </c:pt>
                <c:pt idx="4033">
                  <c:v>8066</c:v>
                </c:pt>
                <c:pt idx="4034">
                  <c:v>8068</c:v>
                </c:pt>
                <c:pt idx="4035">
                  <c:v>8070</c:v>
                </c:pt>
                <c:pt idx="4036">
                  <c:v>8072</c:v>
                </c:pt>
                <c:pt idx="4037">
                  <c:v>8074</c:v>
                </c:pt>
                <c:pt idx="4038">
                  <c:v>8076</c:v>
                </c:pt>
                <c:pt idx="4039">
                  <c:v>8078</c:v>
                </c:pt>
                <c:pt idx="4040">
                  <c:v>8080</c:v>
                </c:pt>
                <c:pt idx="4041">
                  <c:v>8082</c:v>
                </c:pt>
                <c:pt idx="4042">
                  <c:v>8084</c:v>
                </c:pt>
                <c:pt idx="4043">
                  <c:v>8086</c:v>
                </c:pt>
                <c:pt idx="4044">
                  <c:v>8088</c:v>
                </c:pt>
                <c:pt idx="4045">
                  <c:v>8090</c:v>
                </c:pt>
                <c:pt idx="4046">
                  <c:v>8092</c:v>
                </c:pt>
                <c:pt idx="4047">
                  <c:v>8094</c:v>
                </c:pt>
                <c:pt idx="4048">
                  <c:v>8096</c:v>
                </c:pt>
                <c:pt idx="4049">
                  <c:v>8098</c:v>
                </c:pt>
                <c:pt idx="4050">
                  <c:v>8100</c:v>
                </c:pt>
                <c:pt idx="4051">
                  <c:v>8102</c:v>
                </c:pt>
                <c:pt idx="4052">
                  <c:v>8104</c:v>
                </c:pt>
                <c:pt idx="4053">
                  <c:v>8106</c:v>
                </c:pt>
                <c:pt idx="4054">
                  <c:v>8108</c:v>
                </c:pt>
                <c:pt idx="4055">
                  <c:v>8110</c:v>
                </c:pt>
                <c:pt idx="4056">
                  <c:v>8112</c:v>
                </c:pt>
                <c:pt idx="4057">
                  <c:v>8114</c:v>
                </c:pt>
                <c:pt idx="4058">
                  <c:v>8116</c:v>
                </c:pt>
                <c:pt idx="4059">
                  <c:v>8118</c:v>
                </c:pt>
                <c:pt idx="4060">
                  <c:v>8120</c:v>
                </c:pt>
                <c:pt idx="4061">
                  <c:v>8122</c:v>
                </c:pt>
                <c:pt idx="4062">
                  <c:v>8124</c:v>
                </c:pt>
                <c:pt idx="4063">
                  <c:v>8126</c:v>
                </c:pt>
                <c:pt idx="4064">
                  <c:v>8128</c:v>
                </c:pt>
                <c:pt idx="4065">
                  <c:v>8130</c:v>
                </c:pt>
                <c:pt idx="4066">
                  <c:v>8132</c:v>
                </c:pt>
                <c:pt idx="4067">
                  <c:v>8134</c:v>
                </c:pt>
                <c:pt idx="4068">
                  <c:v>8136</c:v>
                </c:pt>
                <c:pt idx="4069">
                  <c:v>8138</c:v>
                </c:pt>
                <c:pt idx="4070">
                  <c:v>8140</c:v>
                </c:pt>
                <c:pt idx="4071">
                  <c:v>8142</c:v>
                </c:pt>
                <c:pt idx="4072">
                  <c:v>8144</c:v>
                </c:pt>
                <c:pt idx="4073">
                  <c:v>8146</c:v>
                </c:pt>
                <c:pt idx="4074">
                  <c:v>8148</c:v>
                </c:pt>
                <c:pt idx="4075">
                  <c:v>8150</c:v>
                </c:pt>
                <c:pt idx="4076">
                  <c:v>8152</c:v>
                </c:pt>
                <c:pt idx="4077">
                  <c:v>8154</c:v>
                </c:pt>
                <c:pt idx="4078">
                  <c:v>8156</c:v>
                </c:pt>
                <c:pt idx="4079">
                  <c:v>8158</c:v>
                </c:pt>
                <c:pt idx="4080">
                  <c:v>8160</c:v>
                </c:pt>
                <c:pt idx="4081">
                  <c:v>8162</c:v>
                </c:pt>
                <c:pt idx="4082">
                  <c:v>8164</c:v>
                </c:pt>
                <c:pt idx="4083">
                  <c:v>8166</c:v>
                </c:pt>
                <c:pt idx="4084">
                  <c:v>8168</c:v>
                </c:pt>
                <c:pt idx="4085">
                  <c:v>8170</c:v>
                </c:pt>
                <c:pt idx="4086">
                  <c:v>8172</c:v>
                </c:pt>
                <c:pt idx="4087">
                  <c:v>8174</c:v>
                </c:pt>
                <c:pt idx="4088">
                  <c:v>8176</c:v>
                </c:pt>
                <c:pt idx="4089">
                  <c:v>8178</c:v>
                </c:pt>
                <c:pt idx="4090">
                  <c:v>8180</c:v>
                </c:pt>
                <c:pt idx="4091">
                  <c:v>8182</c:v>
                </c:pt>
                <c:pt idx="4092">
                  <c:v>8184</c:v>
                </c:pt>
                <c:pt idx="4093">
                  <c:v>8186</c:v>
                </c:pt>
                <c:pt idx="4094">
                  <c:v>8188</c:v>
                </c:pt>
                <c:pt idx="4095">
                  <c:v>8190</c:v>
                </c:pt>
                <c:pt idx="4096">
                  <c:v>8192</c:v>
                </c:pt>
                <c:pt idx="4097">
                  <c:v>8194</c:v>
                </c:pt>
                <c:pt idx="4098">
                  <c:v>8196</c:v>
                </c:pt>
                <c:pt idx="4099">
                  <c:v>8198</c:v>
                </c:pt>
                <c:pt idx="4100">
                  <c:v>8200</c:v>
                </c:pt>
                <c:pt idx="4101">
                  <c:v>8202</c:v>
                </c:pt>
                <c:pt idx="4102">
                  <c:v>8204</c:v>
                </c:pt>
                <c:pt idx="4103">
                  <c:v>8206</c:v>
                </c:pt>
                <c:pt idx="4104">
                  <c:v>8208</c:v>
                </c:pt>
                <c:pt idx="4105">
                  <c:v>8210</c:v>
                </c:pt>
                <c:pt idx="4106">
                  <c:v>8212</c:v>
                </c:pt>
                <c:pt idx="4107">
                  <c:v>8214</c:v>
                </c:pt>
                <c:pt idx="4108">
                  <c:v>8216</c:v>
                </c:pt>
                <c:pt idx="4109">
                  <c:v>8218</c:v>
                </c:pt>
                <c:pt idx="4110">
                  <c:v>8220</c:v>
                </c:pt>
                <c:pt idx="4111">
                  <c:v>8222</c:v>
                </c:pt>
                <c:pt idx="4112">
                  <c:v>8224</c:v>
                </c:pt>
                <c:pt idx="4113">
                  <c:v>8226</c:v>
                </c:pt>
                <c:pt idx="4114">
                  <c:v>8228</c:v>
                </c:pt>
                <c:pt idx="4115">
                  <c:v>8230</c:v>
                </c:pt>
                <c:pt idx="4116">
                  <c:v>8232</c:v>
                </c:pt>
                <c:pt idx="4117">
                  <c:v>8234</c:v>
                </c:pt>
                <c:pt idx="4118">
                  <c:v>8236</c:v>
                </c:pt>
                <c:pt idx="4119">
                  <c:v>8238</c:v>
                </c:pt>
                <c:pt idx="4120">
                  <c:v>8240</c:v>
                </c:pt>
                <c:pt idx="4121">
                  <c:v>8242</c:v>
                </c:pt>
                <c:pt idx="4122">
                  <c:v>8244</c:v>
                </c:pt>
                <c:pt idx="4123">
                  <c:v>8246</c:v>
                </c:pt>
                <c:pt idx="4124">
                  <c:v>8248</c:v>
                </c:pt>
                <c:pt idx="4125">
                  <c:v>8250</c:v>
                </c:pt>
                <c:pt idx="4126">
                  <c:v>8252</c:v>
                </c:pt>
                <c:pt idx="4127">
                  <c:v>8254</c:v>
                </c:pt>
                <c:pt idx="4128">
                  <c:v>8256</c:v>
                </c:pt>
                <c:pt idx="4129">
                  <c:v>8258</c:v>
                </c:pt>
                <c:pt idx="4130">
                  <c:v>8260</c:v>
                </c:pt>
                <c:pt idx="4131">
                  <c:v>8262</c:v>
                </c:pt>
                <c:pt idx="4132">
                  <c:v>8264</c:v>
                </c:pt>
                <c:pt idx="4133">
                  <c:v>8266</c:v>
                </c:pt>
                <c:pt idx="4134">
                  <c:v>8268</c:v>
                </c:pt>
                <c:pt idx="4135">
                  <c:v>8270</c:v>
                </c:pt>
                <c:pt idx="4136">
                  <c:v>8272</c:v>
                </c:pt>
                <c:pt idx="4137">
                  <c:v>8274</c:v>
                </c:pt>
                <c:pt idx="4138">
                  <c:v>8276</c:v>
                </c:pt>
                <c:pt idx="4139">
                  <c:v>8278</c:v>
                </c:pt>
                <c:pt idx="4140">
                  <c:v>8280</c:v>
                </c:pt>
                <c:pt idx="4141">
                  <c:v>8282</c:v>
                </c:pt>
                <c:pt idx="4142">
                  <c:v>8284</c:v>
                </c:pt>
                <c:pt idx="4143">
                  <c:v>8286</c:v>
                </c:pt>
                <c:pt idx="4144">
                  <c:v>8288</c:v>
                </c:pt>
                <c:pt idx="4145">
                  <c:v>8290</c:v>
                </c:pt>
                <c:pt idx="4146">
                  <c:v>8292</c:v>
                </c:pt>
                <c:pt idx="4147">
                  <c:v>8294</c:v>
                </c:pt>
                <c:pt idx="4148">
                  <c:v>8296</c:v>
                </c:pt>
                <c:pt idx="4149">
                  <c:v>8298</c:v>
                </c:pt>
                <c:pt idx="4150">
                  <c:v>8300</c:v>
                </c:pt>
                <c:pt idx="4151">
                  <c:v>8302</c:v>
                </c:pt>
                <c:pt idx="4152">
                  <c:v>8304</c:v>
                </c:pt>
                <c:pt idx="4153">
                  <c:v>8306</c:v>
                </c:pt>
                <c:pt idx="4154">
                  <c:v>8308</c:v>
                </c:pt>
                <c:pt idx="4155">
                  <c:v>8310</c:v>
                </c:pt>
                <c:pt idx="4156">
                  <c:v>8312</c:v>
                </c:pt>
                <c:pt idx="4157">
                  <c:v>8314</c:v>
                </c:pt>
                <c:pt idx="4158">
                  <c:v>8316</c:v>
                </c:pt>
                <c:pt idx="4159">
                  <c:v>8318</c:v>
                </c:pt>
                <c:pt idx="4160">
                  <c:v>8320</c:v>
                </c:pt>
                <c:pt idx="4161">
                  <c:v>8322</c:v>
                </c:pt>
                <c:pt idx="4162">
                  <c:v>8324</c:v>
                </c:pt>
                <c:pt idx="4163">
                  <c:v>8326</c:v>
                </c:pt>
                <c:pt idx="4164">
                  <c:v>8328</c:v>
                </c:pt>
                <c:pt idx="4165">
                  <c:v>8330</c:v>
                </c:pt>
                <c:pt idx="4166">
                  <c:v>8332</c:v>
                </c:pt>
                <c:pt idx="4167">
                  <c:v>8334</c:v>
                </c:pt>
                <c:pt idx="4168">
                  <c:v>8336</c:v>
                </c:pt>
                <c:pt idx="4169">
                  <c:v>8338</c:v>
                </c:pt>
                <c:pt idx="4170">
                  <c:v>8340</c:v>
                </c:pt>
                <c:pt idx="4171">
                  <c:v>8342</c:v>
                </c:pt>
                <c:pt idx="4172">
                  <c:v>8344</c:v>
                </c:pt>
                <c:pt idx="4173">
                  <c:v>8346</c:v>
                </c:pt>
                <c:pt idx="4174">
                  <c:v>8348</c:v>
                </c:pt>
                <c:pt idx="4175">
                  <c:v>8350</c:v>
                </c:pt>
                <c:pt idx="4176">
                  <c:v>8352</c:v>
                </c:pt>
                <c:pt idx="4177">
                  <c:v>8354</c:v>
                </c:pt>
                <c:pt idx="4178">
                  <c:v>8356</c:v>
                </c:pt>
                <c:pt idx="4179">
                  <c:v>8358</c:v>
                </c:pt>
                <c:pt idx="4180">
                  <c:v>8360</c:v>
                </c:pt>
                <c:pt idx="4181">
                  <c:v>8362</c:v>
                </c:pt>
                <c:pt idx="4182">
                  <c:v>8364</c:v>
                </c:pt>
                <c:pt idx="4183">
                  <c:v>8366</c:v>
                </c:pt>
                <c:pt idx="4184">
                  <c:v>8368</c:v>
                </c:pt>
                <c:pt idx="4185">
                  <c:v>8370</c:v>
                </c:pt>
                <c:pt idx="4186">
                  <c:v>8372</c:v>
                </c:pt>
                <c:pt idx="4187">
                  <c:v>8374</c:v>
                </c:pt>
                <c:pt idx="4188">
                  <c:v>8376</c:v>
                </c:pt>
                <c:pt idx="4189">
                  <c:v>8378</c:v>
                </c:pt>
                <c:pt idx="4190">
                  <c:v>8380</c:v>
                </c:pt>
                <c:pt idx="4191">
                  <c:v>8382</c:v>
                </c:pt>
                <c:pt idx="4192">
                  <c:v>8384</c:v>
                </c:pt>
                <c:pt idx="4193">
                  <c:v>8386</c:v>
                </c:pt>
                <c:pt idx="4194">
                  <c:v>8388</c:v>
                </c:pt>
                <c:pt idx="4195">
                  <c:v>8390</c:v>
                </c:pt>
                <c:pt idx="4196">
                  <c:v>8392</c:v>
                </c:pt>
                <c:pt idx="4197">
                  <c:v>8394</c:v>
                </c:pt>
                <c:pt idx="4198">
                  <c:v>8396</c:v>
                </c:pt>
                <c:pt idx="4199">
                  <c:v>8398</c:v>
                </c:pt>
                <c:pt idx="4200">
                  <c:v>8400</c:v>
                </c:pt>
                <c:pt idx="4201">
                  <c:v>8402</c:v>
                </c:pt>
                <c:pt idx="4202">
                  <c:v>8404</c:v>
                </c:pt>
                <c:pt idx="4203">
                  <c:v>8406</c:v>
                </c:pt>
                <c:pt idx="4204">
                  <c:v>8408</c:v>
                </c:pt>
                <c:pt idx="4205">
                  <c:v>8410</c:v>
                </c:pt>
                <c:pt idx="4206">
                  <c:v>8412</c:v>
                </c:pt>
                <c:pt idx="4207">
                  <c:v>8414</c:v>
                </c:pt>
                <c:pt idx="4208">
                  <c:v>8416</c:v>
                </c:pt>
                <c:pt idx="4209">
                  <c:v>8418</c:v>
                </c:pt>
                <c:pt idx="4210">
                  <c:v>8420</c:v>
                </c:pt>
                <c:pt idx="4211">
                  <c:v>8422</c:v>
                </c:pt>
                <c:pt idx="4212">
                  <c:v>8424</c:v>
                </c:pt>
                <c:pt idx="4213">
                  <c:v>8426</c:v>
                </c:pt>
                <c:pt idx="4214">
                  <c:v>8428</c:v>
                </c:pt>
                <c:pt idx="4215">
                  <c:v>8430</c:v>
                </c:pt>
                <c:pt idx="4216">
                  <c:v>8432</c:v>
                </c:pt>
                <c:pt idx="4217">
                  <c:v>8434</c:v>
                </c:pt>
                <c:pt idx="4218">
                  <c:v>8436</c:v>
                </c:pt>
                <c:pt idx="4219">
                  <c:v>8438</c:v>
                </c:pt>
                <c:pt idx="4220">
                  <c:v>8440</c:v>
                </c:pt>
                <c:pt idx="4221">
                  <c:v>8442</c:v>
                </c:pt>
                <c:pt idx="4222">
                  <c:v>8444</c:v>
                </c:pt>
                <c:pt idx="4223">
                  <c:v>8446</c:v>
                </c:pt>
                <c:pt idx="4224">
                  <c:v>8448</c:v>
                </c:pt>
                <c:pt idx="4225">
                  <c:v>8450</c:v>
                </c:pt>
                <c:pt idx="4226">
                  <c:v>8452</c:v>
                </c:pt>
                <c:pt idx="4227">
                  <c:v>8454</c:v>
                </c:pt>
                <c:pt idx="4228">
                  <c:v>8456</c:v>
                </c:pt>
                <c:pt idx="4229">
                  <c:v>8458</c:v>
                </c:pt>
                <c:pt idx="4230">
                  <c:v>8460</c:v>
                </c:pt>
                <c:pt idx="4231">
                  <c:v>8462</c:v>
                </c:pt>
                <c:pt idx="4232">
                  <c:v>8464</c:v>
                </c:pt>
                <c:pt idx="4233">
                  <c:v>8466</c:v>
                </c:pt>
                <c:pt idx="4234">
                  <c:v>8468</c:v>
                </c:pt>
                <c:pt idx="4235">
                  <c:v>8470</c:v>
                </c:pt>
                <c:pt idx="4236">
                  <c:v>8472</c:v>
                </c:pt>
                <c:pt idx="4237">
                  <c:v>8474</c:v>
                </c:pt>
                <c:pt idx="4238">
                  <c:v>8476</c:v>
                </c:pt>
                <c:pt idx="4239">
                  <c:v>8478</c:v>
                </c:pt>
                <c:pt idx="4240">
                  <c:v>8480</c:v>
                </c:pt>
                <c:pt idx="4241">
                  <c:v>8482</c:v>
                </c:pt>
                <c:pt idx="4242">
                  <c:v>8484</c:v>
                </c:pt>
                <c:pt idx="4243">
                  <c:v>8486</c:v>
                </c:pt>
                <c:pt idx="4244">
                  <c:v>8488</c:v>
                </c:pt>
                <c:pt idx="4245">
                  <c:v>8490</c:v>
                </c:pt>
                <c:pt idx="4246">
                  <c:v>8492</c:v>
                </c:pt>
                <c:pt idx="4247">
                  <c:v>8494</c:v>
                </c:pt>
                <c:pt idx="4248">
                  <c:v>8496</c:v>
                </c:pt>
                <c:pt idx="4249">
                  <c:v>8498</c:v>
                </c:pt>
                <c:pt idx="4250">
                  <c:v>8500</c:v>
                </c:pt>
                <c:pt idx="4251">
                  <c:v>8502</c:v>
                </c:pt>
                <c:pt idx="4252">
                  <c:v>8504</c:v>
                </c:pt>
                <c:pt idx="4253">
                  <c:v>8506</c:v>
                </c:pt>
                <c:pt idx="4254">
                  <c:v>8508</c:v>
                </c:pt>
                <c:pt idx="4255">
                  <c:v>8510</c:v>
                </c:pt>
                <c:pt idx="4256">
                  <c:v>8512</c:v>
                </c:pt>
                <c:pt idx="4257">
                  <c:v>8514</c:v>
                </c:pt>
                <c:pt idx="4258">
                  <c:v>8516</c:v>
                </c:pt>
                <c:pt idx="4259">
                  <c:v>8518</c:v>
                </c:pt>
                <c:pt idx="4260">
                  <c:v>8520</c:v>
                </c:pt>
                <c:pt idx="4261">
                  <c:v>8522</c:v>
                </c:pt>
                <c:pt idx="4262">
                  <c:v>8524</c:v>
                </c:pt>
                <c:pt idx="4263">
                  <c:v>8526</c:v>
                </c:pt>
                <c:pt idx="4264">
                  <c:v>8528</c:v>
                </c:pt>
                <c:pt idx="4265">
                  <c:v>8530</c:v>
                </c:pt>
                <c:pt idx="4266">
                  <c:v>8532</c:v>
                </c:pt>
                <c:pt idx="4267">
                  <c:v>8534</c:v>
                </c:pt>
                <c:pt idx="4268">
                  <c:v>8536</c:v>
                </c:pt>
                <c:pt idx="4269">
                  <c:v>8538</c:v>
                </c:pt>
                <c:pt idx="4270">
                  <c:v>8540</c:v>
                </c:pt>
                <c:pt idx="4271">
                  <c:v>8542</c:v>
                </c:pt>
                <c:pt idx="4272">
                  <c:v>8544</c:v>
                </c:pt>
                <c:pt idx="4273">
                  <c:v>8546</c:v>
                </c:pt>
                <c:pt idx="4274">
                  <c:v>8548</c:v>
                </c:pt>
                <c:pt idx="4275">
                  <c:v>8550</c:v>
                </c:pt>
                <c:pt idx="4276">
                  <c:v>8552</c:v>
                </c:pt>
                <c:pt idx="4277">
                  <c:v>8554</c:v>
                </c:pt>
                <c:pt idx="4278">
                  <c:v>8556</c:v>
                </c:pt>
                <c:pt idx="4279">
                  <c:v>8558</c:v>
                </c:pt>
                <c:pt idx="4280">
                  <c:v>8560</c:v>
                </c:pt>
                <c:pt idx="4281">
                  <c:v>8562</c:v>
                </c:pt>
                <c:pt idx="4282">
                  <c:v>8564</c:v>
                </c:pt>
                <c:pt idx="4283">
                  <c:v>8566</c:v>
                </c:pt>
                <c:pt idx="4284">
                  <c:v>8568</c:v>
                </c:pt>
                <c:pt idx="4285">
                  <c:v>8570</c:v>
                </c:pt>
                <c:pt idx="4286">
                  <c:v>8572</c:v>
                </c:pt>
                <c:pt idx="4287">
                  <c:v>8574</c:v>
                </c:pt>
                <c:pt idx="4288">
                  <c:v>8576</c:v>
                </c:pt>
                <c:pt idx="4289">
                  <c:v>8578</c:v>
                </c:pt>
                <c:pt idx="4290">
                  <c:v>8580</c:v>
                </c:pt>
                <c:pt idx="4291">
                  <c:v>8582</c:v>
                </c:pt>
                <c:pt idx="4292">
                  <c:v>8584</c:v>
                </c:pt>
                <c:pt idx="4293">
                  <c:v>8586</c:v>
                </c:pt>
                <c:pt idx="4294">
                  <c:v>8588</c:v>
                </c:pt>
                <c:pt idx="4295">
                  <c:v>8590</c:v>
                </c:pt>
                <c:pt idx="4296">
                  <c:v>8592</c:v>
                </c:pt>
                <c:pt idx="4297">
                  <c:v>8594</c:v>
                </c:pt>
                <c:pt idx="4298">
                  <c:v>8596</c:v>
                </c:pt>
                <c:pt idx="4299">
                  <c:v>8598</c:v>
                </c:pt>
                <c:pt idx="4300">
                  <c:v>8600</c:v>
                </c:pt>
                <c:pt idx="4301">
                  <c:v>8602</c:v>
                </c:pt>
                <c:pt idx="4302">
                  <c:v>8604</c:v>
                </c:pt>
                <c:pt idx="4303">
                  <c:v>8606</c:v>
                </c:pt>
                <c:pt idx="4304">
                  <c:v>8608</c:v>
                </c:pt>
                <c:pt idx="4305">
                  <c:v>8610</c:v>
                </c:pt>
                <c:pt idx="4306">
                  <c:v>8612</c:v>
                </c:pt>
                <c:pt idx="4307">
                  <c:v>8614</c:v>
                </c:pt>
                <c:pt idx="4308">
                  <c:v>8616</c:v>
                </c:pt>
                <c:pt idx="4309">
                  <c:v>8618</c:v>
                </c:pt>
                <c:pt idx="4310">
                  <c:v>8620</c:v>
                </c:pt>
                <c:pt idx="4311">
                  <c:v>8622</c:v>
                </c:pt>
                <c:pt idx="4312">
                  <c:v>8624</c:v>
                </c:pt>
                <c:pt idx="4313">
                  <c:v>8626</c:v>
                </c:pt>
                <c:pt idx="4314">
                  <c:v>8628</c:v>
                </c:pt>
                <c:pt idx="4315">
                  <c:v>8630</c:v>
                </c:pt>
                <c:pt idx="4316">
                  <c:v>8632</c:v>
                </c:pt>
                <c:pt idx="4317">
                  <c:v>8634</c:v>
                </c:pt>
                <c:pt idx="4318">
                  <c:v>8636</c:v>
                </c:pt>
                <c:pt idx="4319">
                  <c:v>8638</c:v>
                </c:pt>
                <c:pt idx="4320">
                  <c:v>8640</c:v>
                </c:pt>
                <c:pt idx="4321">
                  <c:v>8642</c:v>
                </c:pt>
                <c:pt idx="4322">
                  <c:v>8644</c:v>
                </c:pt>
                <c:pt idx="4323">
                  <c:v>8646</c:v>
                </c:pt>
                <c:pt idx="4324">
                  <c:v>8648</c:v>
                </c:pt>
                <c:pt idx="4325">
                  <c:v>8650</c:v>
                </c:pt>
                <c:pt idx="4326">
                  <c:v>8652</c:v>
                </c:pt>
                <c:pt idx="4327">
                  <c:v>8654</c:v>
                </c:pt>
                <c:pt idx="4328">
                  <c:v>8656</c:v>
                </c:pt>
                <c:pt idx="4329">
                  <c:v>8658</c:v>
                </c:pt>
                <c:pt idx="4330">
                  <c:v>8660</c:v>
                </c:pt>
                <c:pt idx="4331">
                  <c:v>8662</c:v>
                </c:pt>
                <c:pt idx="4332">
                  <c:v>8664</c:v>
                </c:pt>
                <c:pt idx="4333">
                  <c:v>8666</c:v>
                </c:pt>
                <c:pt idx="4334">
                  <c:v>8668</c:v>
                </c:pt>
                <c:pt idx="4335">
                  <c:v>8670</c:v>
                </c:pt>
                <c:pt idx="4336">
                  <c:v>8672</c:v>
                </c:pt>
                <c:pt idx="4337">
                  <c:v>8674</c:v>
                </c:pt>
                <c:pt idx="4338">
                  <c:v>8676</c:v>
                </c:pt>
                <c:pt idx="4339">
                  <c:v>8678</c:v>
                </c:pt>
                <c:pt idx="4340">
                  <c:v>8680</c:v>
                </c:pt>
                <c:pt idx="4341">
                  <c:v>8682</c:v>
                </c:pt>
                <c:pt idx="4342">
                  <c:v>8684</c:v>
                </c:pt>
                <c:pt idx="4343">
                  <c:v>8686</c:v>
                </c:pt>
                <c:pt idx="4344">
                  <c:v>8688</c:v>
                </c:pt>
                <c:pt idx="4345">
                  <c:v>8690</c:v>
                </c:pt>
                <c:pt idx="4346">
                  <c:v>8692</c:v>
                </c:pt>
                <c:pt idx="4347">
                  <c:v>8694</c:v>
                </c:pt>
                <c:pt idx="4348">
                  <c:v>8696</c:v>
                </c:pt>
                <c:pt idx="4349">
                  <c:v>8698</c:v>
                </c:pt>
                <c:pt idx="4350">
                  <c:v>8700</c:v>
                </c:pt>
                <c:pt idx="4351">
                  <c:v>8702</c:v>
                </c:pt>
                <c:pt idx="4352">
                  <c:v>8704</c:v>
                </c:pt>
                <c:pt idx="4353">
                  <c:v>8706</c:v>
                </c:pt>
                <c:pt idx="4354">
                  <c:v>8708</c:v>
                </c:pt>
                <c:pt idx="4355">
                  <c:v>8710</c:v>
                </c:pt>
                <c:pt idx="4356">
                  <c:v>8712</c:v>
                </c:pt>
                <c:pt idx="4357">
                  <c:v>8714</c:v>
                </c:pt>
                <c:pt idx="4358">
                  <c:v>8716</c:v>
                </c:pt>
                <c:pt idx="4359">
                  <c:v>8718</c:v>
                </c:pt>
                <c:pt idx="4360">
                  <c:v>8720</c:v>
                </c:pt>
                <c:pt idx="4361">
                  <c:v>8722</c:v>
                </c:pt>
                <c:pt idx="4362">
                  <c:v>8724</c:v>
                </c:pt>
                <c:pt idx="4363">
                  <c:v>8726</c:v>
                </c:pt>
                <c:pt idx="4364">
                  <c:v>8728</c:v>
                </c:pt>
                <c:pt idx="4365">
                  <c:v>8730</c:v>
                </c:pt>
                <c:pt idx="4366">
                  <c:v>8732</c:v>
                </c:pt>
                <c:pt idx="4367">
                  <c:v>8734</c:v>
                </c:pt>
                <c:pt idx="4368">
                  <c:v>8736</c:v>
                </c:pt>
                <c:pt idx="4369">
                  <c:v>8738</c:v>
                </c:pt>
                <c:pt idx="4370">
                  <c:v>8740</c:v>
                </c:pt>
                <c:pt idx="4371">
                  <c:v>8742</c:v>
                </c:pt>
                <c:pt idx="4372">
                  <c:v>8744</c:v>
                </c:pt>
                <c:pt idx="4373">
                  <c:v>8746</c:v>
                </c:pt>
                <c:pt idx="4374">
                  <c:v>8748</c:v>
                </c:pt>
                <c:pt idx="4375">
                  <c:v>8750</c:v>
                </c:pt>
                <c:pt idx="4376">
                  <c:v>8752</c:v>
                </c:pt>
                <c:pt idx="4377">
                  <c:v>8754</c:v>
                </c:pt>
                <c:pt idx="4378">
                  <c:v>8756</c:v>
                </c:pt>
                <c:pt idx="4379">
                  <c:v>8758</c:v>
                </c:pt>
                <c:pt idx="4380">
                  <c:v>8760</c:v>
                </c:pt>
                <c:pt idx="4381">
                  <c:v>8762</c:v>
                </c:pt>
                <c:pt idx="4382">
                  <c:v>8764</c:v>
                </c:pt>
                <c:pt idx="4383">
                  <c:v>8766</c:v>
                </c:pt>
                <c:pt idx="4384">
                  <c:v>8768</c:v>
                </c:pt>
                <c:pt idx="4385">
                  <c:v>8770</c:v>
                </c:pt>
                <c:pt idx="4386">
                  <c:v>8772</c:v>
                </c:pt>
                <c:pt idx="4387">
                  <c:v>8774</c:v>
                </c:pt>
                <c:pt idx="4388">
                  <c:v>8776</c:v>
                </c:pt>
                <c:pt idx="4389">
                  <c:v>8778</c:v>
                </c:pt>
                <c:pt idx="4390">
                  <c:v>8780</c:v>
                </c:pt>
                <c:pt idx="4391">
                  <c:v>8782</c:v>
                </c:pt>
                <c:pt idx="4392">
                  <c:v>8784</c:v>
                </c:pt>
                <c:pt idx="4393">
                  <c:v>8786</c:v>
                </c:pt>
                <c:pt idx="4394">
                  <c:v>8788</c:v>
                </c:pt>
                <c:pt idx="4395">
                  <c:v>8790</c:v>
                </c:pt>
                <c:pt idx="4396">
                  <c:v>8792</c:v>
                </c:pt>
                <c:pt idx="4397">
                  <c:v>8794</c:v>
                </c:pt>
                <c:pt idx="4398">
                  <c:v>8796</c:v>
                </c:pt>
                <c:pt idx="4399">
                  <c:v>8798</c:v>
                </c:pt>
                <c:pt idx="4400">
                  <c:v>8800</c:v>
                </c:pt>
                <c:pt idx="4401">
                  <c:v>8802</c:v>
                </c:pt>
                <c:pt idx="4402">
                  <c:v>8804</c:v>
                </c:pt>
                <c:pt idx="4403">
                  <c:v>8806</c:v>
                </c:pt>
                <c:pt idx="4404">
                  <c:v>8808</c:v>
                </c:pt>
                <c:pt idx="4405">
                  <c:v>8810</c:v>
                </c:pt>
                <c:pt idx="4406">
                  <c:v>8812</c:v>
                </c:pt>
                <c:pt idx="4407">
                  <c:v>8814</c:v>
                </c:pt>
                <c:pt idx="4408">
                  <c:v>8816</c:v>
                </c:pt>
                <c:pt idx="4409">
                  <c:v>8818</c:v>
                </c:pt>
                <c:pt idx="4410">
                  <c:v>8820</c:v>
                </c:pt>
                <c:pt idx="4411">
                  <c:v>8822</c:v>
                </c:pt>
                <c:pt idx="4412">
                  <c:v>8824</c:v>
                </c:pt>
                <c:pt idx="4413">
                  <c:v>8826</c:v>
                </c:pt>
                <c:pt idx="4414">
                  <c:v>8828</c:v>
                </c:pt>
                <c:pt idx="4415">
                  <c:v>8830</c:v>
                </c:pt>
                <c:pt idx="4416">
                  <c:v>8832</c:v>
                </c:pt>
                <c:pt idx="4417">
                  <c:v>8834</c:v>
                </c:pt>
                <c:pt idx="4418">
                  <c:v>8836</c:v>
                </c:pt>
                <c:pt idx="4419">
                  <c:v>8838</c:v>
                </c:pt>
                <c:pt idx="4420">
                  <c:v>8840</c:v>
                </c:pt>
                <c:pt idx="4421">
                  <c:v>8842</c:v>
                </c:pt>
                <c:pt idx="4422">
                  <c:v>8844</c:v>
                </c:pt>
                <c:pt idx="4423">
                  <c:v>8846</c:v>
                </c:pt>
                <c:pt idx="4424">
                  <c:v>8848</c:v>
                </c:pt>
                <c:pt idx="4425">
                  <c:v>8850</c:v>
                </c:pt>
                <c:pt idx="4426">
                  <c:v>8852</c:v>
                </c:pt>
                <c:pt idx="4427">
                  <c:v>8854</c:v>
                </c:pt>
                <c:pt idx="4428">
                  <c:v>8856</c:v>
                </c:pt>
                <c:pt idx="4429">
                  <c:v>8858</c:v>
                </c:pt>
                <c:pt idx="4430">
                  <c:v>8860</c:v>
                </c:pt>
                <c:pt idx="4431">
                  <c:v>8862</c:v>
                </c:pt>
                <c:pt idx="4432">
                  <c:v>8864</c:v>
                </c:pt>
                <c:pt idx="4433">
                  <c:v>8866</c:v>
                </c:pt>
                <c:pt idx="4434">
                  <c:v>8868</c:v>
                </c:pt>
                <c:pt idx="4435">
                  <c:v>8870</c:v>
                </c:pt>
                <c:pt idx="4436">
                  <c:v>8872</c:v>
                </c:pt>
                <c:pt idx="4437">
                  <c:v>8874</c:v>
                </c:pt>
                <c:pt idx="4438">
                  <c:v>8876</c:v>
                </c:pt>
                <c:pt idx="4439">
                  <c:v>8878</c:v>
                </c:pt>
                <c:pt idx="4440">
                  <c:v>8880</c:v>
                </c:pt>
                <c:pt idx="4441">
                  <c:v>8882</c:v>
                </c:pt>
                <c:pt idx="4442">
                  <c:v>8884</c:v>
                </c:pt>
                <c:pt idx="4443">
                  <c:v>8886</c:v>
                </c:pt>
                <c:pt idx="4444">
                  <c:v>8888</c:v>
                </c:pt>
                <c:pt idx="4445">
                  <c:v>8890</c:v>
                </c:pt>
                <c:pt idx="4446">
                  <c:v>8892</c:v>
                </c:pt>
                <c:pt idx="4447">
                  <c:v>8894</c:v>
                </c:pt>
                <c:pt idx="4448">
                  <c:v>8896</c:v>
                </c:pt>
                <c:pt idx="4449">
                  <c:v>8898</c:v>
                </c:pt>
                <c:pt idx="4450">
                  <c:v>8900</c:v>
                </c:pt>
                <c:pt idx="4451">
                  <c:v>8902</c:v>
                </c:pt>
                <c:pt idx="4452">
                  <c:v>8904</c:v>
                </c:pt>
                <c:pt idx="4453">
                  <c:v>8906</c:v>
                </c:pt>
                <c:pt idx="4454">
                  <c:v>8908</c:v>
                </c:pt>
                <c:pt idx="4455">
                  <c:v>8910</c:v>
                </c:pt>
                <c:pt idx="4456">
                  <c:v>8912</c:v>
                </c:pt>
                <c:pt idx="4457">
                  <c:v>8914</c:v>
                </c:pt>
                <c:pt idx="4458">
                  <c:v>8916</c:v>
                </c:pt>
                <c:pt idx="4459">
                  <c:v>8918</c:v>
                </c:pt>
                <c:pt idx="4460">
                  <c:v>8920</c:v>
                </c:pt>
                <c:pt idx="4461">
                  <c:v>8922</c:v>
                </c:pt>
                <c:pt idx="4462">
                  <c:v>8924</c:v>
                </c:pt>
                <c:pt idx="4463">
                  <c:v>8926</c:v>
                </c:pt>
                <c:pt idx="4464">
                  <c:v>8928</c:v>
                </c:pt>
                <c:pt idx="4465">
                  <c:v>8930</c:v>
                </c:pt>
                <c:pt idx="4466">
                  <c:v>8932</c:v>
                </c:pt>
                <c:pt idx="4467">
                  <c:v>8934</c:v>
                </c:pt>
                <c:pt idx="4468">
                  <c:v>8936</c:v>
                </c:pt>
                <c:pt idx="4469">
                  <c:v>8938</c:v>
                </c:pt>
                <c:pt idx="4470">
                  <c:v>8940</c:v>
                </c:pt>
                <c:pt idx="4471">
                  <c:v>8942</c:v>
                </c:pt>
                <c:pt idx="4472">
                  <c:v>8944</c:v>
                </c:pt>
                <c:pt idx="4473">
                  <c:v>8946</c:v>
                </c:pt>
                <c:pt idx="4474">
                  <c:v>8948</c:v>
                </c:pt>
                <c:pt idx="4475">
                  <c:v>8950</c:v>
                </c:pt>
                <c:pt idx="4476">
                  <c:v>8952</c:v>
                </c:pt>
                <c:pt idx="4477">
                  <c:v>8954</c:v>
                </c:pt>
                <c:pt idx="4478">
                  <c:v>8956</c:v>
                </c:pt>
                <c:pt idx="4479">
                  <c:v>8958</c:v>
                </c:pt>
                <c:pt idx="4480">
                  <c:v>8960</c:v>
                </c:pt>
                <c:pt idx="4481">
                  <c:v>8962</c:v>
                </c:pt>
                <c:pt idx="4482">
                  <c:v>8964</c:v>
                </c:pt>
                <c:pt idx="4483">
                  <c:v>8966</c:v>
                </c:pt>
                <c:pt idx="4484">
                  <c:v>8968</c:v>
                </c:pt>
                <c:pt idx="4485">
                  <c:v>8970</c:v>
                </c:pt>
                <c:pt idx="4486">
                  <c:v>8972</c:v>
                </c:pt>
                <c:pt idx="4487">
                  <c:v>8974</c:v>
                </c:pt>
                <c:pt idx="4488">
                  <c:v>8976</c:v>
                </c:pt>
                <c:pt idx="4489">
                  <c:v>8978</c:v>
                </c:pt>
                <c:pt idx="4490">
                  <c:v>8980</c:v>
                </c:pt>
                <c:pt idx="4491">
                  <c:v>8982</c:v>
                </c:pt>
                <c:pt idx="4492">
                  <c:v>8984</c:v>
                </c:pt>
                <c:pt idx="4493">
                  <c:v>8986</c:v>
                </c:pt>
                <c:pt idx="4494">
                  <c:v>8988</c:v>
                </c:pt>
                <c:pt idx="4495">
                  <c:v>8990</c:v>
                </c:pt>
                <c:pt idx="4496">
                  <c:v>8992</c:v>
                </c:pt>
                <c:pt idx="4497">
                  <c:v>8994</c:v>
                </c:pt>
                <c:pt idx="4498">
                  <c:v>8996</c:v>
                </c:pt>
                <c:pt idx="4499">
                  <c:v>8998</c:v>
                </c:pt>
                <c:pt idx="4500">
                  <c:v>9000</c:v>
                </c:pt>
                <c:pt idx="4501">
                  <c:v>9002</c:v>
                </c:pt>
                <c:pt idx="4502">
                  <c:v>9004</c:v>
                </c:pt>
                <c:pt idx="4503">
                  <c:v>9006</c:v>
                </c:pt>
                <c:pt idx="4504">
                  <c:v>9008</c:v>
                </c:pt>
                <c:pt idx="4505">
                  <c:v>9010</c:v>
                </c:pt>
                <c:pt idx="4506">
                  <c:v>9012</c:v>
                </c:pt>
                <c:pt idx="4507">
                  <c:v>9014</c:v>
                </c:pt>
                <c:pt idx="4508">
                  <c:v>9016</c:v>
                </c:pt>
                <c:pt idx="4509">
                  <c:v>9018</c:v>
                </c:pt>
                <c:pt idx="4510">
                  <c:v>9020</c:v>
                </c:pt>
                <c:pt idx="4511">
                  <c:v>9022</c:v>
                </c:pt>
                <c:pt idx="4512">
                  <c:v>9024</c:v>
                </c:pt>
                <c:pt idx="4513">
                  <c:v>9026</c:v>
                </c:pt>
                <c:pt idx="4514">
                  <c:v>9028</c:v>
                </c:pt>
                <c:pt idx="4515">
                  <c:v>9030</c:v>
                </c:pt>
                <c:pt idx="4516">
                  <c:v>9032</c:v>
                </c:pt>
                <c:pt idx="4517">
                  <c:v>9034</c:v>
                </c:pt>
                <c:pt idx="4518">
                  <c:v>9036</c:v>
                </c:pt>
                <c:pt idx="4519">
                  <c:v>9038</c:v>
                </c:pt>
                <c:pt idx="4520">
                  <c:v>9040</c:v>
                </c:pt>
                <c:pt idx="4521">
                  <c:v>9042</c:v>
                </c:pt>
                <c:pt idx="4522">
                  <c:v>9044</c:v>
                </c:pt>
                <c:pt idx="4523">
                  <c:v>9046</c:v>
                </c:pt>
                <c:pt idx="4524">
                  <c:v>9048</c:v>
                </c:pt>
                <c:pt idx="4525">
                  <c:v>9050</c:v>
                </c:pt>
                <c:pt idx="4526">
                  <c:v>9052</c:v>
                </c:pt>
                <c:pt idx="4527">
                  <c:v>9054</c:v>
                </c:pt>
                <c:pt idx="4528">
                  <c:v>9056</c:v>
                </c:pt>
                <c:pt idx="4529">
                  <c:v>9058</c:v>
                </c:pt>
                <c:pt idx="4530">
                  <c:v>9060</c:v>
                </c:pt>
                <c:pt idx="4531">
                  <c:v>9062</c:v>
                </c:pt>
                <c:pt idx="4532">
                  <c:v>9064</c:v>
                </c:pt>
                <c:pt idx="4533">
                  <c:v>9066</c:v>
                </c:pt>
                <c:pt idx="4534">
                  <c:v>9068</c:v>
                </c:pt>
                <c:pt idx="4535">
                  <c:v>9070</c:v>
                </c:pt>
                <c:pt idx="4536">
                  <c:v>9072</c:v>
                </c:pt>
                <c:pt idx="4537">
                  <c:v>9074</c:v>
                </c:pt>
                <c:pt idx="4538">
                  <c:v>9076</c:v>
                </c:pt>
                <c:pt idx="4539">
                  <c:v>9078</c:v>
                </c:pt>
                <c:pt idx="4540">
                  <c:v>9080</c:v>
                </c:pt>
                <c:pt idx="4541">
                  <c:v>9082</c:v>
                </c:pt>
                <c:pt idx="4542">
                  <c:v>9084</c:v>
                </c:pt>
                <c:pt idx="4543">
                  <c:v>9086</c:v>
                </c:pt>
                <c:pt idx="4544">
                  <c:v>9088</c:v>
                </c:pt>
                <c:pt idx="4545">
                  <c:v>9090</c:v>
                </c:pt>
                <c:pt idx="4546">
                  <c:v>9092</c:v>
                </c:pt>
                <c:pt idx="4547">
                  <c:v>9094</c:v>
                </c:pt>
                <c:pt idx="4548">
                  <c:v>9096</c:v>
                </c:pt>
                <c:pt idx="4549">
                  <c:v>9098</c:v>
                </c:pt>
                <c:pt idx="4550">
                  <c:v>9100</c:v>
                </c:pt>
                <c:pt idx="4551">
                  <c:v>9102</c:v>
                </c:pt>
                <c:pt idx="4552">
                  <c:v>9104</c:v>
                </c:pt>
                <c:pt idx="4553">
                  <c:v>9106</c:v>
                </c:pt>
                <c:pt idx="4554">
                  <c:v>9108</c:v>
                </c:pt>
                <c:pt idx="4555">
                  <c:v>9110</c:v>
                </c:pt>
                <c:pt idx="4556">
                  <c:v>9112</c:v>
                </c:pt>
                <c:pt idx="4557">
                  <c:v>9114</c:v>
                </c:pt>
                <c:pt idx="4558">
                  <c:v>9116</c:v>
                </c:pt>
                <c:pt idx="4559">
                  <c:v>9118</c:v>
                </c:pt>
                <c:pt idx="4560">
                  <c:v>9120</c:v>
                </c:pt>
                <c:pt idx="4561">
                  <c:v>9122</c:v>
                </c:pt>
                <c:pt idx="4562">
                  <c:v>9124</c:v>
                </c:pt>
                <c:pt idx="4563">
                  <c:v>9126</c:v>
                </c:pt>
                <c:pt idx="4564">
                  <c:v>9128</c:v>
                </c:pt>
                <c:pt idx="4565">
                  <c:v>9130</c:v>
                </c:pt>
                <c:pt idx="4566">
                  <c:v>9132</c:v>
                </c:pt>
                <c:pt idx="4567">
                  <c:v>9134</c:v>
                </c:pt>
                <c:pt idx="4568">
                  <c:v>9136</c:v>
                </c:pt>
                <c:pt idx="4569">
                  <c:v>9138</c:v>
                </c:pt>
                <c:pt idx="4570">
                  <c:v>9140</c:v>
                </c:pt>
                <c:pt idx="4571">
                  <c:v>9142</c:v>
                </c:pt>
                <c:pt idx="4572">
                  <c:v>9144</c:v>
                </c:pt>
                <c:pt idx="4573">
                  <c:v>9146</c:v>
                </c:pt>
                <c:pt idx="4574">
                  <c:v>9148</c:v>
                </c:pt>
                <c:pt idx="4575">
                  <c:v>9150</c:v>
                </c:pt>
                <c:pt idx="4576">
                  <c:v>9152</c:v>
                </c:pt>
                <c:pt idx="4577">
                  <c:v>9154</c:v>
                </c:pt>
                <c:pt idx="4578">
                  <c:v>9156</c:v>
                </c:pt>
                <c:pt idx="4579">
                  <c:v>9158</c:v>
                </c:pt>
                <c:pt idx="4580">
                  <c:v>9160</c:v>
                </c:pt>
                <c:pt idx="4581">
                  <c:v>9162</c:v>
                </c:pt>
                <c:pt idx="4582">
                  <c:v>9164</c:v>
                </c:pt>
                <c:pt idx="4583">
                  <c:v>9166</c:v>
                </c:pt>
                <c:pt idx="4584">
                  <c:v>9168</c:v>
                </c:pt>
                <c:pt idx="4585">
                  <c:v>9170</c:v>
                </c:pt>
                <c:pt idx="4586">
                  <c:v>9172</c:v>
                </c:pt>
                <c:pt idx="4587">
                  <c:v>9174</c:v>
                </c:pt>
                <c:pt idx="4588">
                  <c:v>9176</c:v>
                </c:pt>
                <c:pt idx="4589">
                  <c:v>9178</c:v>
                </c:pt>
                <c:pt idx="4590">
                  <c:v>9180</c:v>
                </c:pt>
                <c:pt idx="4591">
                  <c:v>9182</c:v>
                </c:pt>
                <c:pt idx="4592">
                  <c:v>9184</c:v>
                </c:pt>
                <c:pt idx="4593">
                  <c:v>9186</c:v>
                </c:pt>
                <c:pt idx="4594">
                  <c:v>9188</c:v>
                </c:pt>
                <c:pt idx="4595">
                  <c:v>9190</c:v>
                </c:pt>
                <c:pt idx="4596">
                  <c:v>9192</c:v>
                </c:pt>
                <c:pt idx="4597">
                  <c:v>9194</c:v>
                </c:pt>
                <c:pt idx="4598">
                  <c:v>9196</c:v>
                </c:pt>
                <c:pt idx="4599">
                  <c:v>9198</c:v>
                </c:pt>
                <c:pt idx="4600">
                  <c:v>9200</c:v>
                </c:pt>
                <c:pt idx="4601">
                  <c:v>9202</c:v>
                </c:pt>
                <c:pt idx="4602">
                  <c:v>9204</c:v>
                </c:pt>
                <c:pt idx="4603">
                  <c:v>9206</c:v>
                </c:pt>
                <c:pt idx="4604">
                  <c:v>9208</c:v>
                </c:pt>
                <c:pt idx="4605">
                  <c:v>9210</c:v>
                </c:pt>
                <c:pt idx="4606">
                  <c:v>9212</c:v>
                </c:pt>
                <c:pt idx="4607">
                  <c:v>9214</c:v>
                </c:pt>
                <c:pt idx="4608">
                  <c:v>9216</c:v>
                </c:pt>
                <c:pt idx="4609">
                  <c:v>9218</c:v>
                </c:pt>
                <c:pt idx="4610">
                  <c:v>9220</c:v>
                </c:pt>
                <c:pt idx="4611">
                  <c:v>9222</c:v>
                </c:pt>
                <c:pt idx="4612">
                  <c:v>9224</c:v>
                </c:pt>
                <c:pt idx="4613">
                  <c:v>9226</c:v>
                </c:pt>
                <c:pt idx="4614">
                  <c:v>9228</c:v>
                </c:pt>
                <c:pt idx="4615">
                  <c:v>9230</c:v>
                </c:pt>
                <c:pt idx="4616">
                  <c:v>9232</c:v>
                </c:pt>
                <c:pt idx="4617">
                  <c:v>9234</c:v>
                </c:pt>
                <c:pt idx="4618">
                  <c:v>9236</c:v>
                </c:pt>
                <c:pt idx="4619">
                  <c:v>9238</c:v>
                </c:pt>
                <c:pt idx="4620">
                  <c:v>9240</c:v>
                </c:pt>
                <c:pt idx="4621">
                  <c:v>9242</c:v>
                </c:pt>
                <c:pt idx="4622">
                  <c:v>9244</c:v>
                </c:pt>
                <c:pt idx="4623">
                  <c:v>9246</c:v>
                </c:pt>
                <c:pt idx="4624">
                  <c:v>9248</c:v>
                </c:pt>
                <c:pt idx="4625">
                  <c:v>9250</c:v>
                </c:pt>
                <c:pt idx="4626">
                  <c:v>9252</c:v>
                </c:pt>
                <c:pt idx="4627">
                  <c:v>9254</c:v>
                </c:pt>
                <c:pt idx="4628">
                  <c:v>9256</c:v>
                </c:pt>
                <c:pt idx="4629">
                  <c:v>9258</c:v>
                </c:pt>
                <c:pt idx="4630">
                  <c:v>9260</c:v>
                </c:pt>
                <c:pt idx="4631">
                  <c:v>9262</c:v>
                </c:pt>
                <c:pt idx="4632">
                  <c:v>9264</c:v>
                </c:pt>
                <c:pt idx="4633">
                  <c:v>9266</c:v>
                </c:pt>
                <c:pt idx="4634">
                  <c:v>9268</c:v>
                </c:pt>
                <c:pt idx="4635">
                  <c:v>9270</c:v>
                </c:pt>
                <c:pt idx="4636">
                  <c:v>9272</c:v>
                </c:pt>
                <c:pt idx="4637">
                  <c:v>9274</c:v>
                </c:pt>
                <c:pt idx="4638">
                  <c:v>9276</c:v>
                </c:pt>
                <c:pt idx="4639">
                  <c:v>9278</c:v>
                </c:pt>
                <c:pt idx="4640">
                  <c:v>9280</c:v>
                </c:pt>
                <c:pt idx="4641">
                  <c:v>9282</c:v>
                </c:pt>
                <c:pt idx="4642">
                  <c:v>9284</c:v>
                </c:pt>
                <c:pt idx="4643">
                  <c:v>9286</c:v>
                </c:pt>
                <c:pt idx="4644">
                  <c:v>9288</c:v>
                </c:pt>
                <c:pt idx="4645">
                  <c:v>9290</c:v>
                </c:pt>
                <c:pt idx="4646">
                  <c:v>9292</c:v>
                </c:pt>
                <c:pt idx="4647">
                  <c:v>9294</c:v>
                </c:pt>
                <c:pt idx="4648">
                  <c:v>9296</c:v>
                </c:pt>
                <c:pt idx="4649">
                  <c:v>9298</c:v>
                </c:pt>
                <c:pt idx="4650">
                  <c:v>9300</c:v>
                </c:pt>
                <c:pt idx="4651">
                  <c:v>9302</c:v>
                </c:pt>
                <c:pt idx="4652">
                  <c:v>9304</c:v>
                </c:pt>
                <c:pt idx="4653">
                  <c:v>9306</c:v>
                </c:pt>
                <c:pt idx="4654">
                  <c:v>9308</c:v>
                </c:pt>
                <c:pt idx="4655">
                  <c:v>9310</c:v>
                </c:pt>
                <c:pt idx="4656">
                  <c:v>9312</c:v>
                </c:pt>
                <c:pt idx="4657">
                  <c:v>9314</c:v>
                </c:pt>
                <c:pt idx="4658">
                  <c:v>9316</c:v>
                </c:pt>
                <c:pt idx="4659">
                  <c:v>9318</c:v>
                </c:pt>
                <c:pt idx="4660">
                  <c:v>9320</c:v>
                </c:pt>
                <c:pt idx="4661">
                  <c:v>9322</c:v>
                </c:pt>
                <c:pt idx="4662">
                  <c:v>9324</c:v>
                </c:pt>
                <c:pt idx="4663">
                  <c:v>9326</c:v>
                </c:pt>
                <c:pt idx="4664">
                  <c:v>9328</c:v>
                </c:pt>
                <c:pt idx="4665">
                  <c:v>9330</c:v>
                </c:pt>
                <c:pt idx="4666">
                  <c:v>9332</c:v>
                </c:pt>
                <c:pt idx="4667">
                  <c:v>9334</c:v>
                </c:pt>
                <c:pt idx="4668">
                  <c:v>9336</c:v>
                </c:pt>
                <c:pt idx="4669">
                  <c:v>9338</c:v>
                </c:pt>
                <c:pt idx="4670">
                  <c:v>9340</c:v>
                </c:pt>
                <c:pt idx="4671">
                  <c:v>9342</c:v>
                </c:pt>
                <c:pt idx="4672">
                  <c:v>9344</c:v>
                </c:pt>
                <c:pt idx="4673">
                  <c:v>9346</c:v>
                </c:pt>
                <c:pt idx="4674">
                  <c:v>9348</c:v>
                </c:pt>
                <c:pt idx="4675">
                  <c:v>9350</c:v>
                </c:pt>
                <c:pt idx="4676">
                  <c:v>9352</c:v>
                </c:pt>
                <c:pt idx="4677">
                  <c:v>9354</c:v>
                </c:pt>
                <c:pt idx="4678">
                  <c:v>9356</c:v>
                </c:pt>
                <c:pt idx="4679">
                  <c:v>9358</c:v>
                </c:pt>
                <c:pt idx="4680">
                  <c:v>9360</c:v>
                </c:pt>
                <c:pt idx="4681">
                  <c:v>9362</c:v>
                </c:pt>
                <c:pt idx="4682">
                  <c:v>9364</c:v>
                </c:pt>
                <c:pt idx="4683">
                  <c:v>9366</c:v>
                </c:pt>
                <c:pt idx="4684">
                  <c:v>9368</c:v>
                </c:pt>
                <c:pt idx="4685">
                  <c:v>9370</c:v>
                </c:pt>
                <c:pt idx="4686">
                  <c:v>9372</c:v>
                </c:pt>
                <c:pt idx="4687">
                  <c:v>9374</c:v>
                </c:pt>
                <c:pt idx="4688">
                  <c:v>9376</c:v>
                </c:pt>
                <c:pt idx="4689">
                  <c:v>9378</c:v>
                </c:pt>
                <c:pt idx="4690">
                  <c:v>9380</c:v>
                </c:pt>
                <c:pt idx="4691">
                  <c:v>9382</c:v>
                </c:pt>
                <c:pt idx="4692">
                  <c:v>9384</c:v>
                </c:pt>
                <c:pt idx="4693">
                  <c:v>9386</c:v>
                </c:pt>
                <c:pt idx="4694">
                  <c:v>9388</c:v>
                </c:pt>
                <c:pt idx="4695">
                  <c:v>9390</c:v>
                </c:pt>
                <c:pt idx="4696">
                  <c:v>9392</c:v>
                </c:pt>
                <c:pt idx="4697">
                  <c:v>9394</c:v>
                </c:pt>
                <c:pt idx="4698">
                  <c:v>9396</c:v>
                </c:pt>
                <c:pt idx="4699">
                  <c:v>9398</c:v>
                </c:pt>
                <c:pt idx="4700">
                  <c:v>9400</c:v>
                </c:pt>
                <c:pt idx="4701">
                  <c:v>9402</c:v>
                </c:pt>
                <c:pt idx="4702">
                  <c:v>9404</c:v>
                </c:pt>
                <c:pt idx="4703">
                  <c:v>9406</c:v>
                </c:pt>
                <c:pt idx="4704">
                  <c:v>9408</c:v>
                </c:pt>
                <c:pt idx="4705">
                  <c:v>9410</c:v>
                </c:pt>
                <c:pt idx="4706">
                  <c:v>9412</c:v>
                </c:pt>
                <c:pt idx="4707">
                  <c:v>9414</c:v>
                </c:pt>
                <c:pt idx="4708">
                  <c:v>9416</c:v>
                </c:pt>
                <c:pt idx="4709">
                  <c:v>9418</c:v>
                </c:pt>
                <c:pt idx="4710">
                  <c:v>9420</c:v>
                </c:pt>
                <c:pt idx="4711">
                  <c:v>9422</c:v>
                </c:pt>
                <c:pt idx="4712">
                  <c:v>9424</c:v>
                </c:pt>
                <c:pt idx="4713">
                  <c:v>9426</c:v>
                </c:pt>
                <c:pt idx="4714">
                  <c:v>9428</c:v>
                </c:pt>
                <c:pt idx="4715">
                  <c:v>9430</c:v>
                </c:pt>
                <c:pt idx="4716">
                  <c:v>9432</c:v>
                </c:pt>
                <c:pt idx="4717">
                  <c:v>9434</c:v>
                </c:pt>
                <c:pt idx="4718">
                  <c:v>9436</c:v>
                </c:pt>
                <c:pt idx="4719">
                  <c:v>9438</c:v>
                </c:pt>
                <c:pt idx="4720">
                  <c:v>9440</c:v>
                </c:pt>
                <c:pt idx="4721">
                  <c:v>9442</c:v>
                </c:pt>
                <c:pt idx="4722">
                  <c:v>9444</c:v>
                </c:pt>
                <c:pt idx="4723">
                  <c:v>9446</c:v>
                </c:pt>
                <c:pt idx="4724">
                  <c:v>9448</c:v>
                </c:pt>
                <c:pt idx="4725">
                  <c:v>9450</c:v>
                </c:pt>
                <c:pt idx="4726">
                  <c:v>9452</c:v>
                </c:pt>
                <c:pt idx="4727">
                  <c:v>9454</c:v>
                </c:pt>
                <c:pt idx="4728">
                  <c:v>9456</c:v>
                </c:pt>
                <c:pt idx="4729">
                  <c:v>9458</c:v>
                </c:pt>
                <c:pt idx="4730">
                  <c:v>9460</c:v>
                </c:pt>
                <c:pt idx="4731">
                  <c:v>9462</c:v>
                </c:pt>
                <c:pt idx="4732">
                  <c:v>9464</c:v>
                </c:pt>
                <c:pt idx="4733">
                  <c:v>9466</c:v>
                </c:pt>
                <c:pt idx="4734">
                  <c:v>9468</c:v>
                </c:pt>
                <c:pt idx="4735">
                  <c:v>9470</c:v>
                </c:pt>
                <c:pt idx="4736">
                  <c:v>9472</c:v>
                </c:pt>
                <c:pt idx="4737">
                  <c:v>9474</c:v>
                </c:pt>
                <c:pt idx="4738">
                  <c:v>9476</c:v>
                </c:pt>
                <c:pt idx="4739">
                  <c:v>9478</c:v>
                </c:pt>
                <c:pt idx="4740">
                  <c:v>9480</c:v>
                </c:pt>
                <c:pt idx="4741">
                  <c:v>9482</c:v>
                </c:pt>
                <c:pt idx="4742">
                  <c:v>9484</c:v>
                </c:pt>
                <c:pt idx="4743">
                  <c:v>9486</c:v>
                </c:pt>
                <c:pt idx="4744">
                  <c:v>9488</c:v>
                </c:pt>
                <c:pt idx="4745">
                  <c:v>9490</c:v>
                </c:pt>
                <c:pt idx="4746">
                  <c:v>9492</c:v>
                </c:pt>
                <c:pt idx="4747">
                  <c:v>9494</c:v>
                </c:pt>
                <c:pt idx="4748">
                  <c:v>9496</c:v>
                </c:pt>
                <c:pt idx="4749">
                  <c:v>9498</c:v>
                </c:pt>
                <c:pt idx="4750">
                  <c:v>9500</c:v>
                </c:pt>
                <c:pt idx="4751">
                  <c:v>9502</c:v>
                </c:pt>
                <c:pt idx="4752">
                  <c:v>9504</c:v>
                </c:pt>
                <c:pt idx="4753">
                  <c:v>9506</c:v>
                </c:pt>
                <c:pt idx="4754">
                  <c:v>9508</c:v>
                </c:pt>
                <c:pt idx="4755">
                  <c:v>9510</c:v>
                </c:pt>
                <c:pt idx="4756">
                  <c:v>9512</c:v>
                </c:pt>
                <c:pt idx="4757">
                  <c:v>9514</c:v>
                </c:pt>
                <c:pt idx="4758">
                  <c:v>9516</c:v>
                </c:pt>
                <c:pt idx="4759">
                  <c:v>9518</c:v>
                </c:pt>
                <c:pt idx="4760">
                  <c:v>9520</c:v>
                </c:pt>
                <c:pt idx="4761">
                  <c:v>9522</c:v>
                </c:pt>
                <c:pt idx="4762">
                  <c:v>9524</c:v>
                </c:pt>
                <c:pt idx="4763">
                  <c:v>9526</c:v>
                </c:pt>
                <c:pt idx="4764">
                  <c:v>9528</c:v>
                </c:pt>
                <c:pt idx="4765">
                  <c:v>9530</c:v>
                </c:pt>
                <c:pt idx="4766">
                  <c:v>9532</c:v>
                </c:pt>
                <c:pt idx="4767">
                  <c:v>9534</c:v>
                </c:pt>
                <c:pt idx="4768">
                  <c:v>9536</c:v>
                </c:pt>
                <c:pt idx="4769">
                  <c:v>9538</c:v>
                </c:pt>
                <c:pt idx="4770">
                  <c:v>9540</c:v>
                </c:pt>
                <c:pt idx="4771">
                  <c:v>9542</c:v>
                </c:pt>
                <c:pt idx="4772">
                  <c:v>9544</c:v>
                </c:pt>
                <c:pt idx="4773">
                  <c:v>9546</c:v>
                </c:pt>
                <c:pt idx="4774">
                  <c:v>9548</c:v>
                </c:pt>
                <c:pt idx="4775">
                  <c:v>9550</c:v>
                </c:pt>
                <c:pt idx="4776">
                  <c:v>9552</c:v>
                </c:pt>
                <c:pt idx="4777">
                  <c:v>9554</c:v>
                </c:pt>
                <c:pt idx="4778">
                  <c:v>9556</c:v>
                </c:pt>
                <c:pt idx="4779">
                  <c:v>9558</c:v>
                </c:pt>
                <c:pt idx="4780">
                  <c:v>9560</c:v>
                </c:pt>
                <c:pt idx="4781">
                  <c:v>9562</c:v>
                </c:pt>
                <c:pt idx="4782">
                  <c:v>9564</c:v>
                </c:pt>
                <c:pt idx="4783">
                  <c:v>9566</c:v>
                </c:pt>
                <c:pt idx="4784">
                  <c:v>9568</c:v>
                </c:pt>
                <c:pt idx="4785">
                  <c:v>9570</c:v>
                </c:pt>
                <c:pt idx="4786">
                  <c:v>9572</c:v>
                </c:pt>
                <c:pt idx="4787">
                  <c:v>9574</c:v>
                </c:pt>
                <c:pt idx="4788">
                  <c:v>9576</c:v>
                </c:pt>
                <c:pt idx="4789">
                  <c:v>9578</c:v>
                </c:pt>
                <c:pt idx="4790">
                  <c:v>9580</c:v>
                </c:pt>
                <c:pt idx="4791">
                  <c:v>9582</c:v>
                </c:pt>
                <c:pt idx="4792">
                  <c:v>9584</c:v>
                </c:pt>
                <c:pt idx="4793">
                  <c:v>9586</c:v>
                </c:pt>
                <c:pt idx="4794">
                  <c:v>9588</c:v>
                </c:pt>
                <c:pt idx="4795">
                  <c:v>9590</c:v>
                </c:pt>
                <c:pt idx="4796">
                  <c:v>9592</c:v>
                </c:pt>
                <c:pt idx="4797">
                  <c:v>9594</c:v>
                </c:pt>
                <c:pt idx="4798">
                  <c:v>9596</c:v>
                </c:pt>
                <c:pt idx="4799">
                  <c:v>9598</c:v>
                </c:pt>
                <c:pt idx="4800">
                  <c:v>9600</c:v>
                </c:pt>
                <c:pt idx="4801">
                  <c:v>9602</c:v>
                </c:pt>
                <c:pt idx="4802">
                  <c:v>9604</c:v>
                </c:pt>
                <c:pt idx="4803">
                  <c:v>9606</c:v>
                </c:pt>
                <c:pt idx="4804">
                  <c:v>9608</c:v>
                </c:pt>
                <c:pt idx="4805">
                  <c:v>9610</c:v>
                </c:pt>
                <c:pt idx="4806">
                  <c:v>9612</c:v>
                </c:pt>
                <c:pt idx="4807">
                  <c:v>9614</c:v>
                </c:pt>
                <c:pt idx="4808">
                  <c:v>9616</c:v>
                </c:pt>
                <c:pt idx="4809">
                  <c:v>9618</c:v>
                </c:pt>
                <c:pt idx="4810">
                  <c:v>9620</c:v>
                </c:pt>
                <c:pt idx="4811">
                  <c:v>9622</c:v>
                </c:pt>
                <c:pt idx="4812">
                  <c:v>9624</c:v>
                </c:pt>
                <c:pt idx="4813">
                  <c:v>9626</c:v>
                </c:pt>
                <c:pt idx="4814">
                  <c:v>9628</c:v>
                </c:pt>
                <c:pt idx="4815">
                  <c:v>9630</c:v>
                </c:pt>
                <c:pt idx="4816">
                  <c:v>9632</c:v>
                </c:pt>
                <c:pt idx="4817">
                  <c:v>9634</c:v>
                </c:pt>
                <c:pt idx="4818">
                  <c:v>9636</c:v>
                </c:pt>
                <c:pt idx="4819">
                  <c:v>9638</c:v>
                </c:pt>
                <c:pt idx="4820">
                  <c:v>9640</c:v>
                </c:pt>
                <c:pt idx="4821">
                  <c:v>9642</c:v>
                </c:pt>
                <c:pt idx="4822">
                  <c:v>9644</c:v>
                </c:pt>
                <c:pt idx="4823">
                  <c:v>9646</c:v>
                </c:pt>
                <c:pt idx="4824">
                  <c:v>9648</c:v>
                </c:pt>
                <c:pt idx="4825">
                  <c:v>9650</c:v>
                </c:pt>
                <c:pt idx="4826">
                  <c:v>9652</c:v>
                </c:pt>
                <c:pt idx="4827">
                  <c:v>9654</c:v>
                </c:pt>
                <c:pt idx="4828">
                  <c:v>9656</c:v>
                </c:pt>
                <c:pt idx="4829">
                  <c:v>9658</c:v>
                </c:pt>
                <c:pt idx="4830">
                  <c:v>9660</c:v>
                </c:pt>
                <c:pt idx="4831">
                  <c:v>9662</c:v>
                </c:pt>
                <c:pt idx="4832">
                  <c:v>9664</c:v>
                </c:pt>
                <c:pt idx="4833">
                  <c:v>9666</c:v>
                </c:pt>
                <c:pt idx="4834">
                  <c:v>9668</c:v>
                </c:pt>
                <c:pt idx="4835">
                  <c:v>9670</c:v>
                </c:pt>
                <c:pt idx="4836">
                  <c:v>9672</c:v>
                </c:pt>
                <c:pt idx="4837">
                  <c:v>9674</c:v>
                </c:pt>
                <c:pt idx="4838">
                  <c:v>9676</c:v>
                </c:pt>
                <c:pt idx="4839">
                  <c:v>9678</c:v>
                </c:pt>
                <c:pt idx="4840">
                  <c:v>9680</c:v>
                </c:pt>
                <c:pt idx="4841">
                  <c:v>9682</c:v>
                </c:pt>
                <c:pt idx="4842">
                  <c:v>9684</c:v>
                </c:pt>
                <c:pt idx="4843">
                  <c:v>9686</c:v>
                </c:pt>
                <c:pt idx="4844">
                  <c:v>9688</c:v>
                </c:pt>
                <c:pt idx="4845">
                  <c:v>9690</c:v>
                </c:pt>
                <c:pt idx="4846">
                  <c:v>9692</c:v>
                </c:pt>
                <c:pt idx="4847">
                  <c:v>9694</c:v>
                </c:pt>
                <c:pt idx="4848">
                  <c:v>9696</c:v>
                </c:pt>
                <c:pt idx="4849">
                  <c:v>9698</c:v>
                </c:pt>
                <c:pt idx="4850">
                  <c:v>9700</c:v>
                </c:pt>
                <c:pt idx="4851">
                  <c:v>9702</c:v>
                </c:pt>
                <c:pt idx="4852">
                  <c:v>9704</c:v>
                </c:pt>
                <c:pt idx="4853">
                  <c:v>9706</c:v>
                </c:pt>
                <c:pt idx="4854">
                  <c:v>9708</c:v>
                </c:pt>
                <c:pt idx="4855">
                  <c:v>9710</c:v>
                </c:pt>
                <c:pt idx="4856">
                  <c:v>9712</c:v>
                </c:pt>
                <c:pt idx="4857">
                  <c:v>9714</c:v>
                </c:pt>
                <c:pt idx="4858">
                  <c:v>9716</c:v>
                </c:pt>
                <c:pt idx="4859">
                  <c:v>9718</c:v>
                </c:pt>
                <c:pt idx="4860">
                  <c:v>9720</c:v>
                </c:pt>
                <c:pt idx="4861">
                  <c:v>9722</c:v>
                </c:pt>
                <c:pt idx="4862">
                  <c:v>9724</c:v>
                </c:pt>
                <c:pt idx="4863">
                  <c:v>9726</c:v>
                </c:pt>
                <c:pt idx="4864">
                  <c:v>9728</c:v>
                </c:pt>
                <c:pt idx="4865">
                  <c:v>9730</c:v>
                </c:pt>
                <c:pt idx="4866">
                  <c:v>9732</c:v>
                </c:pt>
                <c:pt idx="4867">
                  <c:v>9734</c:v>
                </c:pt>
                <c:pt idx="4868">
                  <c:v>9736</c:v>
                </c:pt>
                <c:pt idx="4869">
                  <c:v>9738</c:v>
                </c:pt>
                <c:pt idx="4870">
                  <c:v>9740</c:v>
                </c:pt>
                <c:pt idx="4871">
                  <c:v>9742</c:v>
                </c:pt>
                <c:pt idx="4872">
                  <c:v>9744</c:v>
                </c:pt>
                <c:pt idx="4873">
                  <c:v>9746</c:v>
                </c:pt>
                <c:pt idx="4874">
                  <c:v>9748</c:v>
                </c:pt>
                <c:pt idx="4875">
                  <c:v>9750</c:v>
                </c:pt>
                <c:pt idx="4876">
                  <c:v>9752</c:v>
                </c:pt>
                <c:pt idx="4877">
                  <c:v>9754</c:v>
                </c:pt>
                <c:pt idx="4878">
                  <c:v>9756</c:v>
                </c:pt>
                <c:pt idx="4879">
                  <c:v>9758</c:v>
                </c:pt>
                <c:pt idx="4880">
                  <c:v>9760</c:v>
                </c:pt>
                <c:pt idx="4881">
                  <c:v>9762</c:v>
                </c:pt>
                <c:pt idx="4882">
                  <c:v>9764</c:v>
                </c:pt>
                <c:pt idx="4883">
                  <c:v>9766</c:v>
                </c:pt>
                <c:pt idx="4884">
                  <c:v>9768</c:v>
                </c:pt>
                <c:pt idx="4885">
                  <c:v>9770</c:v>
                </c:pt>
                <c:pt idx="4886">
                  <c:v>9772</c:v>
                </c:pt>
                <c:pt idx="4887">
                  <c:v>9774</c:v>
                </c:pt>
                <c:pt idx="4888">
                  <c:v>9776</c:v>
                </c:pt>
                <c:pt idx="4889">
                  <c:v>9778</c:v>
                </c:pt>
                <c:pt idx="4890">
                  <c:v>9780</c:v>
                </c:pt>
                <c:pt idx="4891">
                  <c:v>9782</c:v>
                </c:pt>
                <c:pt idx="4892">
                  <c:v>9784</c:v>
                </c:pt>
                <c:pt idx="4893">
                  <c:v>9786</c:v>
                </c:pt>
                <c:pt idx="4894">
                  <c:v>9788</c:v>
                </c:pt>
                <c:pt idx="4895">
                  <c:v>9790</c:v>
                </c:pt>
                <c:pt idx="4896">
                  <c:v>9792</c:v>
                </c:pt>
                <c:pt idx="4897">
                  <c:v>9794</c:v>
                </c:pt>
                <c:pt idx="4898">
                  <c:v>9796</c:v>
                </c:pt>
                <c:pt idx="4899">
                  <c:v>9798</c:v>
                </c:pt>
                <c:pt idx="4900">
                  <c:v>9800</c:v>
                </c:pt>
                <c:pt idx="4901">
                  <c:v>9802</c:v>
                </c:pt>
                <c:pt idx="4902">
                  <c:v>9804</c:v>
                </c:pt>
                <c:pt idx="4903">
                  <c:v>9806</c:v>
                </c:pt>
                <c:pt idx="4904">
                  <c:v>9808</c:v>
                </c:pt>
                <c:pt idx="4905">
                  <c:v>9810</c:v>
                </c:pt>
                <c:pt idx="4906">
                  <c:v>9812</c:v>
                </c:pt>
                <c:pt idx="4907">
                  <c:v>9814</c:v>
                </c:pt>
                <c:pt idx="4908">
                  <c:v>9816</c:v>
                </c:pt>
                <c:pt idx="4909">
                  <c:v>9818</c:v>
                </c:pt>
                <c:pt idx="4910">
                  <c:v>9820</c:v>
                </c:pt>
                <c:pt idx="4911">
                  <c:v>9822</c:v>
                </c:pt>
                <c:pt idx="4912">
                  <c:v>9824</c:v>
                </c:pt>
                <c:pt idx="4913">
                  <c:v>9826</c:v>
                </c:pt>
                <c:pt idx="4914">
                  <c:v>9828</c:v>
                </c:pt>
                <c:pt idx="4915">
                  <c:v>9830</c:v>
                </c:pt>
                <c:pt idx="4916">
                  <c:v>9832</c:v>
                </c:pt>
                <c:pt idx="4917">
                  <c:v>9834</c:v>
                </c:pt>
                <c:pt idx="4918">
                  <c:v>9836</c:v>
                </c:pt>
                <c:pt idx="4919">
                  <c:v>9838</c:v>
                </c:pt>
                <c:pt idx="4920">
                  <c:v>9840</c:v>
                </c:pt>
                <c:pt idx="4921">
                  <c:v>9842</c:v>
                </c:pt>
                <c:pt idx="4922">
                  <c:v>9844</c:v>
                </c:pt>
                <c:pt idx="4923">
                  <c:v>9846</c:v>
                </c:pt>
                <c:pt idx="4924">
                  <c:v>9848</c:v>
                </c:pt>
                <c:pt idx="4925">
                  <c:v>9850</c:v>
                </c:pt>
                <c:pt idx="4926">
                  <c:v>9852</c:v>
                </c:pt>
                <c:pt idx="4927">
                  <c:v>9854</c:v>
                </c:pt>
                <c:pt idx="4928">
                  <c:v>9856</c:v>
                </c:pt>
                <c:pt idx="4929">
                  <c:v>9858</c:v>
                </c:pt>
                <c:pt idx="4930">
                  <c:v>9860</c:v>
                </c:pt>
                <c:pt idx="4931">
                  <c:v>9862</c:v>
                </c:pt>
                <c:pt idx="4932">
                  <c:v>9864</c:v>
                </c:pt>
                <c:pt idx="4933">
                  <c:v>9866</c:v>
                </c:pt>
                <c:pt idx="4934">
                  <c:v>9868</c:v>
                </c:pt>
                <c:pt idx="4935">
                  <c:v>9870</c:v>
                </c:pt>
                <c:pt idx="4936">
                  <c:v>9872</c:v>
                </c:pt>
                <c:pt idx="4937">
                  <c:v>9874</c:v>
                </c:pt>
                <c:pt idx="4938">
                  <c:v>9876</c:v>
                </c:pt>
                <c:pt idx="4939">
                  <c:v>9878</c:v>
                </c:pt>
                <c:pt idx="4940">
                  <c:v>9880</c:v>
                </c:pt>
                <c:pt idx="4941">
                  <c:v>9882</c:v>
                </c:pt>
                <c:pt idx="4942">
                  <c:v>9884</c:v>
                </c:pt>
                <c:pt idx="4943">
                  <c:v>9886</c:v>
                </c:pt>
                <c:pt idx="4944">
                  <c:v>9888</c:v>
                </c:pt>
                <c:pt idx="4945">
                  <c:v>9890</c:v>
                </c:pt>
                <c:pt idx="4946">
                  <c:v>9892</c:v>
                </c:pt>
                <c:pt idx="4947">
                  <c:v>9894</c:v>
                </c:pt>
                <c:pt idx="4948">
                  <c:v>9896</c:v>
                </c:pt>
                <c:pt idx="4949">
                  <c:v>9898</c:v>
                </c:pt>
                <c:pt idx="4950">
                  <c:v>9900</c:v>
                </c:pt>
                <c:pt idx="4951">
                  <c:v>9902</c:v>
                </c:pt>
                <c:pt idx="4952">
                  <c:v>9904</c:v>
                </c:pt>
                <c:pt idx="4953">
                  <c:v>9906</c:v>
                </c:pt>
                <c:pt idx="4954">
                  <c:v>9908</c:v>
                </c:pt>
                <c:pt idx="4955">
                  <c:v>9910</c:v>
                </c:pt>
                <c:pt idx="4956">
                  <c:v>9912</c:v>
                </c:pt>
                <c:pt idx="4957">
                  <c:v>9914</c:v>
                </c:pt>
                <c:pt idx="4958">
                  <c:v>9916</c:v>
                </c:pt>
                <c:pt idx="4959">
                  <c:v>9918</c:v>
                </c:pt>
                <c:pt idx="4960">
                  <c:v>9920</c:v>
                </c:pt>
                <c:pt idx="4961">
                  <c:v>9922</c:v>
                </c:pt>
                <c:pt idx="4962">
                  <c:v>9924</c:v>
                </c:pt>
                <c:pt idx="4963">
                  <c:v>9926</c:v>
                </c:pt>
                <c:pt idx="4964">
                  <c:v>9928</c:v>
                </c:pt>
                <c:pt idx="4965">
                  <c:v>9930</c:v>
                </c:pt>
                <c:pt idx="4966">
                  <c:v>9932</c:v>
                </c:pt>
                <c:pt idx="4967">
                  <c:v>9934</c:v>
                </c:pt>
                <c:pt idx="4968">
                  <c:v>9936</c:v>
                </c:pt>
                <c:pt idx="4969">
                  <c:v>9938</c:v>
                </c:pt>
                <c:pt idx="4970">
                  <c:v>9940</c:v>
                </c:pt>
                <c:pt idx="4971">
                  <c:v>9942</c:v>
                </c:pt>
                <c:pt idx="4972">
                  <c:v>9944</c:v>
                </c:pt>
                <c:pt idx="4973">
                  <c:v>9946</c:v>
                </c:pt>
                <c:pt idx="4974">
                  <c:v>9948</c:v>
                </c:pt>
                <c:pt idx="4975">
                  <c:v>9950</c:v>
                </c:pt>
                <c:pt idx="4976">
                  <c:v>9952</c:v>
                </c:pt>
                <c:pt idx="4977">
                  <c:v>9954</c:v>
                </c:pt>
                <c:pt idx="4978">
                  <c:v>9956</c:v>
                </c:pt>
                <c:pt idx="4979">
                  <c:v>9958</c:v>
                </c:pt>
                <c:pt idx="4980">
                  <c:v>9960</c:v>
                </c:pt>
                <c:pt idx="4981">
                  <c:v>9962</c:v>
                </c:pt>
                <c:pt idx="4982">
                  <c:v>9964</c:v>
                </c:pt>
                <c:pt idx="4983">
                  <c:v>9966</c:v>
                </c:pt>
                <c:pt idx="4984">
                  <c:v>9968</c:v>
                </c:pt>
                <c:pt idx="4985">
                  <c:v>9970</c:v>
                </c:pt>
                <c:pt idx="4986">
                  <c:v>9972</c:v>
                </c:pt>
                <c:pt idx="4987">
                  <c:v>9974</c:v>
                </c:pt>
                <c:pt idx="4988">
                  <c:v>9976</c:v>
                </c:pt>
                <c:pt idx="4989">
                  <c:v>9978</c:v>
                </c:pt>
                <c:pt idx="4990">
                  <c:v>9980</c:v>
                </c:pt>
                <c:pt idx="4991">
                  <c:v>9982</c:v>
                </c:pt>
                <c:pt idx="4992">
                  <c:v>9984</c:v>
                </c:pt>
                <c:pt idx="4993">
                  <c:v>9986</c:v>
                </c:pt>
                <c:pt idx="4994">
                  <c:v>9988</c:v>
                </c:pt>
                <c:pt idx="4995">
                  <c:v>9990</c:v>
                </c:pt>
                <c:pt idx="4996">
                  <c:v>9992</c:v>
                </c:pt>
                <c:pt idx="4997">
                  <c:v>9994</c:v>
                </c:pt>
                <c:pt idx="4998">
                  <c:v>9996</c:v>
                </c:pt>
                <c:pt idx="4999">
                  <c:v>9998</c:v>
                </c:pt>
                <c:pt idx="5000">
                  <c:v>10000</c:v>
                </c:pt>
                <c:pt idx="5001">
                  <c:v>10002</c:v>
                </c:pt>
                <c:pt idx="5002">
                  <c:v>10004</c:v>
                </c:pt>
                <c:pt idx="5003">
                  <c:v>10006</c:v>
                </c:pt>
                <c:pt idx="5004">
                  <c:v>10008</c:v>
                </c:pt>
                <c:pt idx="5005">
                  <c:v>10010</c:v>
                </c:pt>
                <c:pt idx="5006">
                  <c:v>10012</c:v>
                </c:pt>
                <c:pt idx="5007">
                  <c:v>10014</c:v>
                </c:pt>
                <c:pt idx="5008">
                  <c:v>10016</c:v>
                </c:pt>
                <c:pt idx="5009">
                  <c:v>10018</c:v>
                </c:pt>
                <c:pt idx="5010">
                  <c:v>10020</c:v>
                </c:pt>
                <c:pt idx="5011">
                  <c:v>10022</c:v>
                </c:pt>
                <c:pt idx="5012">
                  <c:v>10024</c:v>
                </c:pt>
                <c:pt idx="5013">
                  <c:v>10026</c:v>
                </c:pt>
                <c:pt idx="5014">
                  <c:v>10028</c:v>
                </c:pt>
                <c:pt idx="5015">
                  <c:v>10030</c:v>
                </c:pt>
                <c:pt idx="5016">
                  <c:v>10032</c:v>
                </c:pt>
                <c:pt idx="5017">
                  <c:v>10034</c:v>
                </c:pt>
                <c:pt idx="5018">
                  <c:v>10036</c:v>
                </c:pt>
                <c:pt idx="5019">
                  <c:v>10038</c:v>
                </c:pt>
                <c:pt idx="5020">
                  <c:v>10040</c:v>
                </c:pt>
                <c:pt idx="5021">
                  <c:v>10042</c:v>
                </c:pt>
                <c:pt idx="5022">
                  <c:v>10044</c:v>
                </c:pt>
                <c:pt idx="5023">
                  <c:v>10046</c:v>
                </c:pt>
                <c:pt idx="5024">
                  <c:v>10048</c:v>
                </c:pt>
                <c:pt idx="5025">
                  <c:v>10050</c:v>
                </c:pt>
                <c:pt idx="5026">
                  <c:v>10052</c:v>
                </c:pt>
                <c:pt idx="5027">
                  <c:v>10054</c:v>
                </c:pt>
                <c:pt idx="5028">
                  <c:v>10056</c:v>
                </c:pt>
                <c:pt idx="5029">
                  <c:v>10058</c:v>
                </c:pt>
                <c:pt idx="5030">
                  <c:v>10060</c:v>
                </c:pt>
                <c:pt idx="5031">
                  <c:v>10062</c:v>
                </c:pt>
                <c:pt idx="5032">
                  <c:v>10064</c:v>
                </c:pt>
                <c:pt idx="5033">
                  <c:v>10066</c:v>
                </c:pt>
                <c:pt idx="5034">
                  <c:v>10068</c:v>
                </c:pt>
                <c:pt idx="5035">
                  <c:v>10070</c:v>
                </c:pt>
                <c:pt idx="5036">
                  <c:v>10072</c:v>
                </c:pt>
                <c:pt idx="5037">
                  <c:v>10074</c:v>
                </c:pt>
                <c:pt idx="5038">
                  <c:v>10076</c:v>
                </c:pt>
                <c:pt idx="5039">
                  <c:v>10078</c:v>
                </c:pt>
                <c:pt idx="5040">
                  <c:v>10080</c:v>
                </c:pt>
                <c:pt idx="5041">
                  <c:v>10082</c:v>
                </c:pt>
                <c:pt idx="5042">
                  <c:v>10084</c:v>
                </c:pt>
                <c:pt idx="5043">
                  <c:v>10086</c:v>
                </c:pt>
                <c:pt idx="5044">
                  <c:v>10088</c:v>
                </c:pt>
                <c:pt idx="5045">
                  <c:v>10090</c:v>
                </c:pt>
                <c:pt idx="5046">
                  <c:v>10092</c:v>
                </c:pt>
                <c:pt idx="5047">
                  <c:v>10094</c:v>
                </c:pt>
                <c:pt idx="5048">
                  <c:v>10096</c:v>
                </c:pt>
                <c:pt idx="5049">
                  <c:v>10098</c:v>
                </c:pt>
                <c:pt idx="5050">
                  <c:v>10100</c:v>
                </c:pt>
                <c:pt idx="5051">
                  <c:v>10102</c:v>
                </c:pt>
                <c:pt idx="5052">
                  <c:v>10104</c:v>
                </c:pt>
                <c:pt idx="5053">
                  <c:v>10106</c:v>
                </c:pt>
                <c:pt idx="5054">
                  <c:v>10108</c:v>
                </c:pt>
                <c:pt idx="5055">
                  <c:v>10110</c:v>
                </c:pt>
                <c:pt idx="5056">
                  <c:v>10112</c:v>
                </c:pt>
                <c:pt idx="5057">
                  <c:v>10114</c:v>
                </c:pt>
                <c:pt idx="5058">
                  <c:v>10116</c:v>
                </c:pt>
                <c:pt idx="5059">
                  <c:v>10118</c:v>
                </c:pt>
                <c:pt idx="5060">
                  <c:v>10120</c:v>
                </c:pt>
                <c:pt idx="5061">
                  <c:v>10122</c:v>
                </c:pt>
                <c:pt idx="5062">
                  <c:v>10124</c:v>
                </c:pt>
                <c:pt idx="5063">
                  <c:v>10126</c:v>
                </c:pt>
                <c:pt idx="5064">
                  <c:v>10128</c:v>
                </c:pt>
                <c:pt idx="5065">
                  <c:v>10130</c:v>
                </c:pt>
                <c:pt idx="5066">
                  <c:v>10132</c:v>
                </c:pt>
                <c:pt idx="5067">
                  <c:v>10134</c:v>
                </c:pt>
                <c:pt idx="5068">
                  <c:v>10136</c:v>
                </c:pt>
                <c:pt idx="5069">
                  <c:v>10138</c:v>
                </c:pt>
                <c:pt idx="5070">
                  <c:v>10140</c:v>
                </c:pt>
                <c:pt idx="5071">
                  <c:v>10142</c:v>
                </c:pt>
                <c:pt idx="5072">
                  <c:v>10144</c:v>
                </c:pt>
                <c:pt idx="5073">
                  <c:v>10146</c:v>
                </c:pt>
                <c:pt idx="5074">
                  <c:v>10148</c:v>
                </c:pt>
                <c:pt idx="5075">
                  <c:v>10150</c:v>
                </c:pt>
                <c:pt idx="5076">
                  <c:v>10152</c:v>
                </c:pt>
                <c:pt idx="5077">
                  <c:v>10154</c:v>
                </c:pt>
                <c:pt idx="5078">
                  <c:v>10156</c:v>
                </c:pt>
                <c:pt idx="5079">
                  <c:v>10158</c:v>
                </c:pt>
                <c:pt idx="5080">
                  <c:v>10160</c:v>
                </c:pt>
                <c:pt idx="5081">
                  <c:v>10162</c:v>
                </c:pt>
                <c:pt idx="5082">
                  <c:v>10164</c:v>
                </c:pt>
                <c:pt idx="5083">
                  <c:v>10166</c:v>
                </c:pt>
                <c:pt idx="5084">
                  <c:v>10168</c:v>
                </c:pt>
                <c:pt idx="5085">
                  <c:v>10170</c:v>
                </c:pt>
                <c:pt idx="5086">
                  <c:v>10172</c:v>
                </c:pt>
                <c:pt idx="5087">
                  <c:v>10174</c:v>
                </c:pt>
                <c:pt idx="5088">
                  <c:v>10176</c:v>
                </c:pt>
                <c:pt idx="5089">
                  <c:v>10178</c:v>
                </c:pt>
                <c:pt idx="5090">
                  <c:v>10180</c:v>
                </c:pt>
                <c:pt idx="5091">
                  <c:v>10182</c:v>
                </c:pt>
                <c:pt idx="5092">
                  <c:v>10184</c:v>
                </c:pt>
                <c:pt idx="5093">
                  <c:v>10186</c:v>
                </c:pt>
                <c:pt idx="5094">
                  <c:v>10188</c:v>
                </c:pt>
                <c:pt idx="5095">
                  <c:v>10190</c:v>
                </c:pt>
                <c:pt idx="5096">
                  <c:v>10192</c:v>
                </c:pt>
                <c:pt idx="5097">
                  <c:v>10194</c:v>
                </c:pt>
                <c:pt idx="5098">
                  <c:v>10196</c:v>
                </c:pt>
                <c:pt idx="5099">
                  <c:v>10198</c:v>
                </c:pt>
                <c:pt idx="5100">
                  <c:v>10200</c:v>
                </c:pt>
                <c:pt idx="5101">
                  <c:v>10202</c:v>
                </c:pt>
                <c:pt idx="5102">
                  <c:v>10204</c:v>
                </c:pt>
                <c:pt idx="5103">
                  <c:v>10206</c:v>
                </c:pt>
                <c:pt idx="5104">
                  <c:v>10208</c:v>
                </c:pt>
                <c:pt idx="5105">
                  <c:v>10210</c:v>
                </c:pt>
                <c:pt idx="5106">
                  <c:v>10212</c:v>
                </c:pt>
                <c:pt idx="5107">
                  <c:v>10214</c:v>
                </c:pt>
                <c:pt idx="5108">
                  <c:v>10216</c:v>
                </c:pt>
                <c:pt idx="5109">
                  <c:v>10218</c:v>
                </c:pt>
                <c:pt idx="5110">
                  <c:v>10220</c:v>
                </c:pt>
                <c:pt idx="5111">
                  <c:v>10222</c:v>
                </c:pt>
                <c:pt idx="5112">
                  <c:v>10224</c:v>
                </c:pt>
                <c:pt idx="5113">
                  <c:v>10226</c:v>
                </c:pt>
                <c:pt idx="5114">
                  <c:v>10228</c:v>
                </c:pt>
                <c:pt idx="5115">
                  <c:v>10230</c:v>
                </c:pt>
                <c:pt idx="5116">
                  <c:v>10232</c:v>
                </c:pt>
                <c:pt idx="5117">
                  <c:v>10234</c:v>
                </c:pt>
                <c:pt idx="5118">
                  <c:v>10236</c:v>
                </c:pt>
                <c:pt idx="5119">
                  <c:v>10238</c:v>
                </c:pt>
                <c:pt idx="5120">
                  <c:v>10240</c:v>
                </c:pt>
                <c:pt idx="5121">
                  <c:v>10242</c:v>
                </c:pt>
                <c:pt idx="5122">
                  <c:v>10244</c:v>
                </c:pt>
                <c:pt idx="5123">
                  <c:v>10246</c:v>
                </c:pt>
                <c:pt idx="5124">
                  <c:v>10248</c:v>
                </c:pt>
                <c:pt idx="5125">
                  <c:v>10250</c:v>
                </c:pt>
                <c:pt idx="5126">
                  <c:v>10252</c:v>
                </c:pt>
                <c:pt idx="5127">
                  <c:v>10254</c:v>
                </c:pt>
                <c:pt idx="5128">
                  <c:v>10256</c:v>
                </c:pt>
                <c:pt idx="5129">
                  <c:v>10258</c:v>
                </c:pt>
                <c:pt idx="5130">
                  <c:v>10260</c:v>
                </c:pt>
                <c:pt idx="5131">
                  <c:v>10262</c:v>
                </c:pt>
                <c:pt idx="5132">
                  <c:v>10264</c:v>
                </c:pt>
                <c:pt idx="5133">
                  <c:v>10266</c:v>
                </c:pt>
                <c:pt idx="5134">
                  <c:v>10268</c:v>
                </c:pt>
                <c:pt idx="5135">
                  <c:v>10270</c:v>
                </c:pt>
                <c:pt idx="5136">
                  <c:v>10272</c:v>
                </c:pt>
                <c:pt idx="5137">
                  <c:v>10274</c:v>
                </c:pt>
                <c:pt idx="5138">
                  <c:v>10276</c:v>
                </c:pt>
                <c:pt idx="5139">
                  <c:v>10278</c:v>
                </c:pt>
                <c:pt idx="5140">
                  <c:v>10280</c:v>
                </c:pt>
                <c:pt idx="5141">
                  <c:v>10282</c:v>
                </c:pt>
                <c:pt idx="5142">
                  <c:v>10284</c:v>
                </c:pt>
                <c:pt idx="5143">
                  <c:v>10286</c:v>
                </c:pt>
                <c:pt idx="5144">
                  <c:v>10288</c:v>
                </c:pt>
                <c:pt idx="5145">
                  <c:v>10290</c:v>
                </c:pt>
                <c:pt idx="5146">
                  <c:v>10292</c:v>
                </c:pt>
                <c:pt idx="5147">
                  <c:v>10294</c:v>
                </c:pt>
                <c:pt idx="5148">
                  <c:v>10296</c:v>
                </c:pt>
                <c:pt idx="5149">
                  <c:v>10298</c:v>
                </c:pt>
                <c:pt idx="5150">
                  <c:v>10300</c:v>
                </c:pt>
                <c:pt idx="5151">
                  <c:v>10302</c:v>
                </c:pt>
                <c:pt idx="5152">
                  <c:v>10304</c:v>
                </c:pt>
                <c:pt idx="5153">
                  <c:v>10306</c:v>
                </c:pt>
                <c:pt idx="5154">
                  <c:v>10308</c:v>
                </c:pt>
                <c:pt idx="5155">
                  <c:v>10310</c:v>
                </c:pt>
                <c:pt idx="5156">
                  <c:v>10312</c:v>
                </c:pt>
                <c:pt idx="5157">
                  <c:v>10314</c:v>
                </c:pt>
                <c:pt idx="5158">
                  <c:v>10316</c:v>
                </c:pt>
                <c:pt idx="5159">
                  <c:v>10318</c:v>
                </c:pt>
                <c:pt idx="5160">
                  <c:v>10320</c:v>
                </c:pt>
                <c:pt idx="5161">
                  <c:v>10322</c:v>
                </c:pt>
                <c:pt idx="5162">
                  <c:v>10324</c:v>
                </c:pt>
                <c:pt idx="5163">
                  <c:v>10326</c:v>
                </c:pt>
                <c:pt idx="5164">
                  <c:v>10328</c:v>
                </c:pt>
                <c:pt idx="5165">
                  <c:v>10330</c:v>
                </c:pt>
                <c:pt idx="5166">
                  <c:v>10332</c:v>
                </c:pt>
                <c:pt idx="5167">
                  <c:v>10334</c:v>
                </c:pt>
                <c:pt idx="5168">
                  <c:v>10336</c:v>
                </c:pt>
                <c:pt idx="5169">
                  <c:v>10338</c:v>
                </c:pt>
                <c:pt idx="5170">
                  <c:v>10340</c:v>
                </c:pt>
                <c:pt idx="5171">
                  <c:v>10342</c:v>
                </c:pt>
                <c:pt idx="5172">
                  <c:v>10344</c:v>
                </c:pt>
                <c:pt idx="5173">
                  <c:v>10346</c:v>
                </c:pt>
                <c:pt idx="5174">
                  <c:v>10348</c:v>
                </c:pt>
                <c:pt idx="5175">
                  <c:v>10350</c:v>
                </c:pt>
                <c:pt idx="5176">
                  <c:v>10352</c:v>
                </c:pt>
                <c:pt idx="5177">
                  <c:v>10354</c:v>
                </c:pt>
                <c:pt idx="5178">
                  <c:v>10356</c:v>
                </c:pt>
                <c:pt idx="5179">
                  <c:v>10358</c:v>
                </c:pt>
                <c:pt idx="5180">
                  <c:v>10360</c:v>
                </c:pt>
                <c:pt idx="5181">
                  <c:v>10362</c:v>
                </c:pt>
                <c:pt idx="5182">
                  <c:v>10364</c:v>
                </c:pt>
                <c:pt idx="5183">
                  <c:v>10366</c:v>
                </c:pt>
                <c:pt idx="5184">
                  <c:v>10368</c:v>
                </c:pt>
                <c:pt idx="5185">
                  <c:v>10370</c:v>
                </c:pt>
                <c:pt idx="5186">
                  <c:v>10372</c:v>
                </c:pt>
                <c:pt idx="5187">
                  <c:v>10374</c:v>
                </c:pt>
                <c:pt idx="5188">
                  <c:v>10376</c:v>
                </c:pt>
                <c:pt idx="5189">
                  <c:v>10378</c:v>
                </c:pt>
                <c:pt idx="5190">
                  <c:v>10380</c:v>
                </c:pt>
                <c:pt idx="5191">
                  <c:v>10382</c:v>
                </c:pt>
                <c:pt idx="5192">
                  <c:v>10384</c:v>
                </c:pt>
                <c:pt idx="5193">
                  <c:v>10386</c:v>
                </c:pt>
                <c:pt idx="5194">
                  <c:v>10388</c:v>
                </c:pt>
                <c:pt idx="5195">
                  <c:v>10390</c:v>
                </c:pt>
                <c:pt idx="5196">
                  <c:v>10392</c:v>
                </c:pt>
                <c:pt idx="5197">
                  <c:v>10394</c:v>
                </c:pt>
                <c:pt idx="5198">
                  <c:v>10396</c:v>
                </c:pt>
                <c:pt idx="5199">
                  <c:v>10398</c:v>
                </c:pt>
                <c:pt idx="5200">
                  <c:v>10400</c:v>
                </c:pt>
                <c:pt idx="5201">
                  <c:v>10402</c:v>
                </c:pt>
                <c:pt idx="5202">
                  <c:v>10404</c:v>
                </c:pt>
                <c:pt idx="5203">
                  <c:v>10406</c:v>
                </c:pt>
                <c:pt idx="5204">
                  <c:v>10408</c:v>
                </c:pt>
                <c:pt idx="5205">
                  <c:v>10410</c:v>
                </c:pt>
                <c:pt idx="5206">
                  <c:v>10412</c:v>
                </c:pt>
                <c:pt idx="5207">
                  <c:v>10414</c:v>
                </c:pt>
                <c:pt idx="5208">
                  <c:v>10416</c:v>
                </c:pt>
                <c:pt idx="5209">
                  <c:v>10418</c:v>
                </c:pt>
                <c:pt idx="5210">
                  <c:v>10420</c:v>
                </c:pt>
                <c:pt idx="5211">
                  <c:v>10422</c:v>
                </c:pt>
                <c:pt idx="5212">
                  <c:v>10424</c:v>
                </c:pt>
                <c:pt idx="5213">
                  <c:v>10426</c:v>
                </c:pt>
                <c:pt idx="5214">
                  <c:v>10428</c:v>
                </c:pt>
                <c:pt idx="5215">
                  <c:v>10430</c:v>
                </c:pt>
                <c:pt idx="5216">
                  <c:v>10432</c:v>
                </c:pt>
                <c:pt idx="5217">
                  <c:v>10434</c:v>
                </c:pt>
                <c:pt idx="5218">
                  <c:v>10436</c:v>
                </c:pt>
                <c:pt idx="5219">
                  <c:v>10438</c:v>
                </c:pt>
                <c:pt idx="5220">
                  <c:v>10440</c:v>
                </c:pt>
                <c:pt idx="5221">
                  <c:v>10442</c:v>
                </c:pt>
                <c:pt idx="5222">
                  <c:v>10444</c:v>
                </c:pt>
                <c:pt idx="5223">
                  <c:v>10446</c:v>
                </c:pt>
                <c:pt idx="5224">
                  <c:v>10448</c:v>
                </c:pt>
                <c:pt idx="5225">
                  <c:v>10450</c:v>
                </c:pt>
                <c:pt idx="5226">
                  <c:v>10452</c:v>
                </c:pt>
                <c:pt idx="5227">
                  <c:v>10454</c:v>
                </c:pt>
                <c:pt idx="5228">
                  <c:v>10456</c:v>
                </c:pt>
                <c:pt idx="5229">
                  <c:v>10458</c:v>
                </c:pt>
                <c:pt idx="5230">
                  <c:v>10460</c:v>
                </c:pt>
                <c:pt idx="5231">
                  <c:v>10462</c:v>
                </c:pt>
                <c:pt idx="5232">
                  <c:v>10464</c:v>
                </c:pt>
                <c:pt idx="5233">
                  <c:v>10466</c:v>
                </c:pt>
                <c:pt idx="5234">
                  <c:v>10468</c:v>
                </c:pt>
                <c:pt idx="5235">
                  <c:v>10470</c:v>
                </c:pt>
                <c:pt idx="5236">
                  <c:v>10472</c:v>
                </c:pt>
                <c:pt idx="5237">
                  <c:v>10474</c:v>
                </c:pt>
                <c:pt idx="5238">
                  <c:v>10476</c:v>
                </c:pt>
                <c:pt idx="5239">
                  <c:v>10478</c:v>
                </c:pt>
                <c:pt idx="5240">
                  <c:v>10480</c:v>
                </c:pt>
                <c:pt idx="5241">
                  <c:v>10482</c:v>
                </c:pt>
                <c:pt idx="5242">
                  <c:v>10484</c:v>
                </c:pt>
                <c:pt idx="5243">
                  <c:v>10486</c:v>
                </c:pt>
                <c:pt idx="5244">
                  <c:v>10488</c:v>
                </c:pt>
                <c:pt idx="5245">
                  <c:v>10490</c:v>
                </c:pt>
                <c:pt idx="5246">
                  <c:v>10492</c:v>
                </c:pt>
                <c:pt idx="5247">
                  <c:v>10494</c:v>
                </c:pt>
                <c:pt idx="5248">
                  <c:v>10496</c:v>
                </c:pt>
                <c:pt idx="5249">
                  <c:v>10498</c:v>
                </c:pt>
                <c:pt idx="5250">
                  <c:v>10500</c:v>
                </c:pt>
                <c:pt idx="5251">
                  <c:v>10502</c:v>
                </c:pt>
                <c:pt idx="5252">
                  <c:v>10504</c:v>
                </c:pt>
                <c:pt idx="5253">
                  <c:v>10506</c:v>
                </c:pt>
                <c:pt idx="5254">
                  <c:v>10508</c:v>
                </c:pt>
                <c:pt idx="5255">
                  <c:v>10510</c:v>
                </c:pt>
                <c:pt idx="5256">
                  <c:v>10512</c:v>
                </c:pt>
                <c:pt idx="5257">
                  <c:v>10514</c:v>
                </c:pt>
                <c:pt idx="5258">
                  <c:v>10516</c:v>
                </c:pt>
                <c:pt idx="5259">
                  <c:v>10518</c:v>
                </c:pt>
                <c:pt idx="5260">
                  <c:v>10520</c:v>
                </c:pt>
                <c:pt idx="5261">
                  <c:v>10522</c:v>
                </c:pt>
                <c:pt idx="5262">
                  <c:v>10524</c:v>
                </c:pt>
                <c:pt idx="5263">
                  <c:v>10526</c:v>
                </c:pt>
                <c:pt idx="5264">
                  <c:v>10528</c:v>
                </c:pt>
                <c:pt idx="5265">
                  <c:v>10530</c:v>
                </c:pt>
                <c:pt idx="5266">
                  <c:v>10532</c:v>
                </c:pt>
                <c:pt idx="5267">
                  <c:v>10534</c:v>
                </c:pt>
                <c:pt idx="5268">
                  <c:v>10536</c:v>
                </c:pt>
                <c:pt idx="5269">
                  <c:v>10538</c:v>
                </c:pt>
                <c:pt idx="5270">
                  <c:v>10540</c:v>
                </c:pt>
                <c:pt idx="5271">
                  <c:v>10542</c:v>
                </c:pt>
                <c:pt idx="5272">
                  <c:v>10544</c:v>
                </c:pt>
                <c:pt idx="5273">
                  <c:v>10546</c:v>
                </c:pt>
                <c:pt idx="5274">
                  <c:v>10548</c:v>
                </c:pt>
                <c:pt idx="5275">
                  <c:v>10550</c:v>
                </c:pt>
                <c:pt idx="5276">
                  <c:v>10552</c:v>
                </c:pt>
                <c:pt idx="5277">
                  <c:v>10554</c:v>
                </c:pt>
                <c:pt idx="5278">
                  <c:v>10556</c:v>
                </c:pt>
                <c:pt idx="5279">
                  <c:v>10558</c:v>
                </c:pt>
                <c:pt idx="5280">
                  <c:v>10560</c:v>
                </c:pt>
                <c:pt idx="5281">
                  <c:v>10562</c:v>
                </c:pt>
                <c:pt idx="5282">
                  <c:v>10564</c:v>
                </c:pt>
                <c:pt idx="5283">
                  <c:v>10566</c:v>
                </c:pt>
                <c:pt idx="5284">
                  <c:v>10568</c:v>
                </c:pt>
                <c:pt idx="5285">
                  <c:v>10570</c:v>
                </c:pt>
                <c:pt idx="5286">
                  <c:v>10572</c:v>
                </c:pt>
                <c:pt idx="5287">
                  <c:v>10574</c:v>
                </c:pt>
                <c:pt idx="5288">
                  <c:v>10576</c:v>
                </c:pt>
                <c:pt idx="5289">
                  <c:v>10578</c:v>
                </c:pt>
                <c:pt idx="5290">
                  <c:v>10580</c:v>
                </c:pt>
                <c:pt idx="5291">
                  <c:v>10582</c:v>
                </c:pt>
                <c:pt idx="5292">
                  <c:v>10584</c:v>
                </c:pt>
                <c:pt idx="5293">
                  <c:v>10586</c:v>
                </c:pt>
                <c:pt idx="5294">
                  <c:v>10588</c:v>
                </c:pt>
                <c:pt idx="5295">
                  <c:v>10590</c:v>
                </c:pt>
                <c:pt idx="5296">
                  <c:v>10592</c:v>
                </c:pt>
                <c:pt idx="5297">
                  <c:v>10594</c:v>
                </c:pt>
                <c:pt idx="5298">
                  <c:v>10596</c:v>
                </c:pt>
                <c:pt idx="5299">
                  <c:v>10598</c:v>
                </c:pt>
                <c:pt idx="5300">
                  <c:v>10600</c:v>
                </c:pt>
                <c:pt idx="5301">
                  <c:v>10602</c:v>
                </c:pt>
                <c:pt idx="5302">
                  <c:v>10604</c:v>
                </c:pt>
                <c:pt idx="5303">
                  <c:v>10606</c:v>
                </c:pt>
                <c:pt idx="5304">
                  <c:v>10608</c:v>
                </c:pt>
                <c:pt idx="5305">
                  <c:v>10610</c:v>
                </c:pt>
                <c:pt idx="5306">
                  <c:v>10612</c:v>
                </c:pt>
                <c:pt idx="5307">
                  <c:v>10614</c:v>
                </c:pt>
                <c:pt idx="5308">
                  <c:v>10616</c:v>
                </c:pt>
                <c:pt idx="5309">
                  <c:v>10618</c:v>
                </c:pt>
                <c:pt idx="5310">
                  <c:v>10620</c:v>
                </c:pt>
                <c:pt idx="5311">
                  <c:v>10622</c:v>
                </c:pt>
                <c:pt idx="5312">
                  <c:v>10624</c:v>
                </c:pt>
                <c:pt idx="5313">
                  <c:v>10626</c:v>
                </c:pt>
                <c:pt idx="5314">
                  <c:v>10628</c:v>
                </c:pt>
                <c:pt idx="5315">
                  <c:v>10630</c:v>
                </c:pt>
                <c:pt idx="5316">
                  <c:v>10632</c:v>
                </c:pt>
                <c:pt idx="5317">
                  <c:v>10634</c:v>
                </c:pt>
                <c:pt idx="5318">
                  <c:v>10636</c:v>
                </c:pt>
                <c:pt idx="5319">
                  <c:v>10638</c:v>
                </c:pt>
                <c:pt idx="5320">
                  <c:v>10640</c:v>
                </c:pt>
                <c:pt idx="5321">
                  <c:v>10642</c:v>
                </c:pt>
                <c:pt idx="5322">
                  <c:v>10644</c:v>
                </c:pt>
                <c:pt idx="5323">
                  <c:v>10646</c:v>
                </c:pt>
                <c:pt idx="5324">
                  <c:v>10648</c:v>
                </c:pt>
                <c:pt idx="5325">
                  <c:v>10650</c:v>
                </c:pt>
                <c:pt idx="5326">
                  <c:v>10652</c:v>
                </c:pt>
                <c:pt idx="5327">
                  <c:v>10654</c:v>
                </c:pt>
                <c:pt idx="5328">
                  <c:v>10656</c:v>
                </c:pt>
                <c:pt idx="5329">
                  <c:v>10658</c:v>
                </c:pt>
                <c:pt idx="5330">
                  <c:v>10660</c:v>
                </c:pt>
                <c:pt idx="5331">
                  <c:v>10662</c:v>
                </c:pt>
                <c:pt idx="5332">
                  <c:v>10664</c:v>
                </c:pt>
                <c:pt idx="5333">
                  <c:v>10666</c:v>
                </c:pt>
                <c:pt idx="5334">
                  <c:v>10668</c:v>
                </c:pt>
                <c:pt idx="5335">
                  <c:v>10670</c:v>
                </c:pt>
                <c:pt idx="5336">
                  <c:v>10672</c:v>
                </c:pt>
                <c:pt idx="5337">
                  <c:v>10674</c:v>
                </c:pt>
                <c:pt idx="5338">
                  <c:v>10676</c:v>
                </c:pt>
                <c:pt idx="5339">
                  <c:v>10678</c:v>
                </c:pt>
                <c:pt idx="5340">
                  <c:v>10680</c:v>
                </c:pt>
                <c:pt idx="5341">
                  <c:v>10682</c:v>
                </c:pt>
                <c:pt idx="5342">
                  <c:v>10684</c:v>
                </c:pt>
                <c:pt idx="5343">
                  <c:v>10686</c:v>
                </c:pt>
                <c:pt idx="5344">
                  <c:v>10688</c:v>
                </c:pt>
                <c:pt idx="5345">
                  <c:v>10690</c:v>
                </c:pt>
                <c:pt idx="5346">
                  <c:v>10692</c:v>
                </c:pt>
                <c:pt idx="5347">
                  <c:v>10694</c:v>
                </c:pt>
                <c:pt idx="5348">
                  <c:v>10696</c:v>
                </c:pt>
                <c:pt idx="5349">
                  <c:v>10698</c:v>
                </c:pt>
                <c:pt idx="5350">
                  <c:v>10700</c:v>
                </c:pt>
                <c:pt idx="5351">
                  <c:v>10702</c:v>
                </c:pt>
                <c:pt idx="5352">
                  <c:v>10704</c:v>
                </c:pt>
                <c:pt idx="5353">
                  <c:v>10706</c:v>
                </c:pt>
                <c:pt idx="5354">
                  <c:v>10708</c:v>
                </c:pt>
                <c:pt idx="5355">
                  <c:v>10710</c:v>
                </c:pt>
                <c:pt idx="5356">
                  <c:v>10712</c:v>
                </c:pt>
                <c:pt idx="5357">
                  <c:v>10714</c:v>
                </c:pt>
                <c:pt idx="5358">
                  <c:v>10716</c:v>
                </c:pt>
                <c:pt idx="5359">
                  <c:v>10718</c:v>
                </c:pt>
                <c:pt idx="5360">
                  <c:v>10720</c:v>
                </c:pt>
                <c:pt idx="5361">
                  <c:v>10722</c:v>
                </c:pt>
                <c:pt idx="5362">
                  <c:v>10724</c:v>
                </c:pt>
                <c:pt idx="5363">
                  <c:v>10726</c:v>
                </c:pt>
                <c:pt idx="5364">
                  <c:v>10728</c:v>
                </c:pt>
                <c:pt idx="5365">
                  <c:v>10730</c:v>
                </c:pt>
                <c:pt idx="5366">
                  <c:v>10732</c:v>
                </c:pt>
                <c:pt idx="5367">
                  <c:v>10734</c:v>
                </c:pt>
                <c:pt idx="5368">
                  <c:v>10736</c:v>
                </c:pt>
                <c:pt idx="5369">
                  <c:v>10738</c:v>
                </c:pt>
                <c:pt idx="5370">
                  <c:v>10740</c:v>
                </c:pt>
                <c:pt idx="5371">
                  <c:v>10742</c:v>
                </c:pt>
                <c:pt idx="5372">
                  <c:v>10744</c:v>
                </c:pt>
                <c:pt idx="5373">
                  <c:v>10746</c:v>
                </c:pt>
                <c:pt idx="5374">
                  <c:v>10748</c:v>
                </c:pt>
                <c:pt idx="5375">
                  <c:v>10750</c:v>
                </c:pt>
                <c:pt idx="5376">
                  <c:v>10752</c:v>
                </c:pt>
                <c:pt idx="5377">
                  <c:v>10754</c:v>
                </c:pt>
                <c:pt idx="5378">
                  <c:v>10756</c:v>
                </c:pt>
                <c:pt idx="5379">
                  <c:v>10758</c:v>
                </c:pt>
                <c:pt idx="5380">
                  <c:v>10760</c:v>
                </c:pt>
                <c:pt idx="5381">
                  <c:v>10762</c:v>
                </c:pt>
                <c:pt idx="5382">
                  <c:v>10764</c:v>
                </c:pt>
                <c:pt idx="5383">
                  <c:v>10766</c:v>
                </c:pt>
                <c:pt idx="5384">
                  <c:v>10768</c:v>
                </c:pt>
                <c:pt idx="5385">
                  <c:v>10770</c:v>
                </c:pt>
                <c:pt idx="5386">
                  <c:v>10772</c:v>
                </c:pt>
                <c:pt idx="5387">
                  <c:v>10774</c:v>
                </c:pt>
                <c:pt idx="5388">
                  <c:v>10776</c:v>
                </c:pt>
                <c:pt idx="5389">
                  <c:v>10778</c:v>
                </c:pt>
                <c:pt idx="5390">
                  <c:v>10780</c:v>
                </c:pt>
                <c:pt idx="5391">
                  <c:v>10782</c:v>
                </c:pt>
                <c:pt idx="5392">
                  <c:v>10784</c:v>
                </c:pt>
                <c:pt idx="5393">
                  <c:v>10786</c:v>
                </c:pt>
                <c:pt idx="5394">
                  <c:v>10788</c:v>
                </c:pt>
                <c:pt idx="5395">
                  <c:v>10790</c:v>
                </c:pt>
                <c:pt idx="5396">
                  <c:v>10792</c:v>
                </c:pt>
                <c:pt idx="5397">
                  <c:v>10794</c:v>
                </c:pt>
                <c:pt idx="5398">
                  <c:v>10796</c:v>
                </c:pt>
                <c:pt idx="5399">
                  <c:v>10798</c:v>
                </c:pt>
                <c:pt idx="5400">
                  <c:v>10800</c:v>
                </c:pt>
                <c:pt idx="5401">
                  <c:v>10802</c:v>
                </c:pt>
                <c:pt idx="5402">
                  <c:v>10804</c:v>
                </c:pt>
                <c:pt idx="5403">
                  <c:v>10806</c:v>
                </c:pt>
                <c:pt idx="5404">
                  <c:v>10808</c:v>
                </c:pt>
                <c:pt idx="5405">
                  <c:v>10810</c:v>
                </c:pt>
                <c:pt idx="5406">
                  <c:v>10812</c:v>
                </c:pt>
                <c:pt idx="5407">
                  <c:v>10814</c:v>
                </c:pt>
                <c:pt idx="5408">
                  <c:v>10816</c:v>
                </c:pt>
                <c:pt idx="5409">
                  <c:v>10818</c:v>
                </c:pt>
                <c:pt idx="5410">
                  <c:v>10820</c:v>
                </c:pt>
                <c:pt idx="5411">
                  <c:v>10822</c:v>
                </c:pt>
                <c:pt idx="5412">
                  <c:v>10824</c:v>
                </c:pt>
                <c:pt idx="5413">
                  <c:v>10826</c:v>
                </c:pt>
                <c:pt idx="5414">
                  <c:v>10828</c:v>
                </c:pt>
                <c:pt idx="5415">
                  <c:v>10830</c:v>
                </c:pt>
                <c:pt idx="5416">
                  <c:v>10832</c:v>
                </c:pt>
                <c:pt idx="5417">
                  <c:v>10834</c:v>
                </c:pt>
                <c:pt idx="5418">
                  <c:v>10836</c:v>
                </c:pt>
                <c:pt idx="5419">
                  <c:v>10838</c:v>
                </c:pt>
                <c:pt idx="5420">
                  <c:v>10840</c:v>
                </c:pt>
                <c:pt idx="5421">
                  <c:v>10842</c:v>
                </c:pt>
                <c:pt idx="5422">
                  <c:v>10844</c:v>
                </c:pt>
                <c:pt idx="5423">
                  <c:v>10846</c:v>
                </c:pt>
                <c:pt idx="5424">
                  <c:v>10848</c:v>
                </c:pt>
                <c:pt idx="5425">
                  <c:v>10850</c:v>
                </c:pt>
                <c:pt idx="5426">
                  <c:v>10852</c:v>
                </c:pt>
                <c:pt idx="5427">
                  <c:v>10854</c:v>
                </c:pt>
                <c:pt idx="5428">
                  <c:v>10856</c:v>
                </c:pt>
                <c:pt idx="5429">
                  <c:v>10858</c:v>
                </c:pt>
                <c:pt idx="5430">
                  <c:v>10860</c:v>
                </c:pt>
                <c:pt idx="5431">
                  <c:v>10862</c:v>
                </c:pt>
                <c:pt idx="5432">
                  <c:v>10864</c:v>
                </c:pt>
                <c:pt idx="5433">
                  <c:v>10866</c:v>
                </c:pt>
                <c:pt idx="5434">
                  <c:v>10868</c:v>
                </c:pt>
                <c:pt idx="5435">
                  <c:v>10870</c:v>
                </c:pt>
                <c:pt idx="5436">
                  <c:v>10872</c:v>
                </c:pt>
                <c:pt idx="5437">
                  <c:v>10874</c:v>
                </c:pt>
                <c:pt idx="5438">
                  <c:v>10876</c:v>
                </c:pt>
                <c:pt idx="5439">
                  <c:v>10878</c:v>
                </c:pt>
                <c:pt idx="5440">
                  <c:v>10880</c:v>
                </c:pt>
                <c:pt idx="5441">
                  <c:v>10882</c:v>
                </c:pt>
                <c:pt idx="5442">
                  <c:v>10884</c:v>
                </c:pt>
                <c:pt idx="5443">
                  <c:v>10886</c:v>
                </c:pt>
                <c:pt idx="5444">
                  <c:v>10888</c:v>
                </c:pt>
                <c:pt idx="5445">
                  <c:v>10890</c:v>
                </c:pt>
                <c:pt idx="5446">
                  <c:v>10892</c:v>
                </c:pt>
                <c:pt idx="5447">
                  <c:v>10894</c:v>
                </c:pt>
                <c:pt idx="5448">
                  <c:v>10896</c:v>
                </c:pt>
                <c:pt idx="5449">
                  <c:v>10898</c:v>
                </c:pt>
                <c:pt idx="5450">
                  <c:v>10900</c:v>
                </c:pt>
                <c:pt idx="5451">
                  <c:v>10902</c:v>
                </c:pt>
                <c:pt idx="5452">
                  <c:v>10904</c:v>
                </c:pt>
                <c:pt idx="5453">
                  <c:v>10906</c:v>
                </c:pt>
                <c:pt idx="5454">
                  <c:v>10908</c:v>
                </c:pt>
                <c:pt idx="5455">
                  <c:v>10910</c:v>
                </c:pt>
                <c:pt idx="5456">
                  <c:v>10912</c:v>
                </c:pt>
                <c:pt idx="5457">
                  <c:v>10914</c:v>
                </c:pt>
                <c:pt idx="5458">
                  <c:v>10916</c:v>
                </c:pt>
                <c:pt idx="5459">
                  <c:v>10918</c:v>
                </c:pt>
                <c:pt idx="5460">
                  <c:v>10920</c:v>
                </c:pt>
                <c:pt idx="5461">
                  <c:v>10922</c:v>
                </c:pt>
                <c:pt idx="5462">
                  <c:v>10924</c:v>
                </c:pt>
                <c:pt idx="5463">
                  <c:v>10926</c:v>
                </c:pt>
                <c:pt idx="5464">
                  <c:v>10928</c:v>
                </c:pt>
                <c:pt idx="5465">
                  <c:v>10930</c:v>
                </c:pt>
                <c:pt idx="5466">
                  <c:v>10932</c:v>
                </c:pt>
                <c:pt idx="5467">
                  <c:v>10934</c:v>
                </c:pt>
                <c:pt idx="5468">
                  <c:v>10936</c:v>
                </c:pt>
                <c:pt idx="5469">
                  <c:v>10938</c:v>
                </c:pt>
                <c:pt idx="5470">
                  <c:v>10940</c:v>
                </c:pt>
                <c:pt idx="5471">
                  <c:v>10942</c:v>
                </c:pt>
                <c:pt idx="5472">
                  <c:v>10944</c:v>
                </c:pt>
                <c:pt idx="5473">
                  <c:v>10946</c:v>
                </c:pt>
                <c:pt idx="5474">
                  <c:v>10948</c:v>
                </c:pt>
                <c:pt idx="5475">
                  <c:v>10950</c:v>
                </c:pt>
                <c:pt idx="5476">
                  <c:v>10952</c:v>
                </c:pt>
                <c:pt idx="5477">
                  <c:v>10954</c:v>
                </c:pt>
                <c:pt idx="5478">
                  <c:v>10956</c:v>
                </c:pt>
                <c:pt idx="5479">
                  <c:v>10958</c:v>
                </c:pt>
                <c:pt idx="5480">
                  <c:v>10960</c:v>
                </c:pt>
                <c:pt idx="5481">
                  <c:v>10962</c:v>
                </c:pt>
                <c:pt idx="5482">
                  <c:v>10964</c:v>
                </c:pt>
                <c:pt idx="5483">
                  <c:v>10966</c:v>
                </c:pt>
                <c:pt idx="5484">
                  <c:v>10968</c:v>
                </c:pt>
                <c:pt idx="5485">
                  <c:v>10970</c:v>
                </c:pt>
                <c:pt idx="5486">
                  <c:v>10972</c:v>
                </c:pt>
                <c:pt idx="5487">
                  <c:v>10974</c:v>
                </c:pt>
                <c:pt idx="5488">
                  <c:v>10976</c:v>
                </c:pt>
                <c:pt idx="5489">
                  <c:v>10978</c:v>
                </c:pt>
                <c:pt idx="5490">
                  <c:v>10980</c:v>
                </c:pt>
                <c:pt idx="5491">
                  <c:v>10982</c:v>
                </c:pt>
                <c:pt idx="5492">
                  <c:v>10984</c:v>
                </c:pt>
                <c:pt idx="5493">
                  <c:v>10986</c:v>
                </c:pt>
                <c:pt idx="5494">
                  <c:v>10988</c:v>
                </c:pt>
                <c:pt idx="5495">
                  <c:v>10990</c:v>
                </c:pt>
                <c:pt idx="5496">
                  <c:v>10992</c:v>
                </c:pt>
                <c:pt idx="5497">
                  <c:v>10994</c:v>
                </c:pt>
                <c:pt idx="5498">
                  <c:v>10996</c:v>
                </c:pt>
                <c:pt idx="5499">
                  <c:v>10998</c:v>
                </c:pt>
                <c:pt idx="5500">
                  <c:v>11000</c:v>
                </c:pt>
                <c:pt idx="5501">
                  <c:v>11002</c:v>
                </c:pt>
                <c:pt idx="5502">
                  <c:v>11004</c:v>
                </c:pt>
                <c:pt idx="5503">
                  <c:v>11006</c:v>
                </c:pt>
                <c:pt idx="5504">
                  <c:v>11008</c:v>
                </c:pt>
                <c:pt idx="5505">
                  <c:v>11010</c:v>
                </c:pt>
                <c:pt idx="5506">
                  <c:v>11012</c:v>
                </c:pt>
                <c:pt idx="5507">
                  <c:v>11014</c:v>
                </c:pt>
                <c:pt idx="5508">
                  <c:v>11016</c:v>
                </c:pt>
                <c:pt idx="5509">
                  <c:v>11018</c:v>
                </c:pt>
                <c:pt idx="5510">
                  <c:v>11020</c:v>
                </c:pt>
                <c:pt idx="5511">
                  <c:v>11022</c:v>
                </c:pt>
                <c:pt idx="5512">
                  <c:v>11024</c:v>
                </c:pt>
                <c:pt idx="5513">
                  <c:v>11026</c:v>
                </c:pt>
                <c:pt idx="5514">
                  <c:v>11028</c:v>
                </c:pt>
                <c:pt idx="5515">
                  <c:v>11030</c:v>
                </c:pt>
                <c:pt idx="5516">
                  <c:v>11032</c:v>
                </c:pt>
                <c:pt idx="5517">
                  <c:v>11034</c:v>
                </c:pt>
                <c:pt idx="5518">
                  <c:v>11036</c:v>
                </c:pt>
                <c:pt idx="5519">
                  <c:v>11038</c:v>
                </c:pt>
                <c:pt idx="5520">
                  <c:v>11040</c:v>
                </c:pt>
                <c:pt idx="5521">
                  <c:v>11042</c:v>
                </c:pt>
                <c:pt idx="5522">
                  <c:v>11044</c:v>
                </c:pt>
                <c:pt idx="5523">
                  <c:v>11046</c:v>
                </c:pt>
                <c:pt idx="5524">
                  <c:v>11048</c:v>
                </c:pt>
                <c:pt idx="5525">
                  <c:v>11050</c:v>
                </c:pt>
                <c:pt idx="5526">
                  <c:v>11052</c:v>
                </c:pt>
                <c:pt idx="5527">
                  <c:v>11054</c:v>
                </c:pt>
                <c:pt idx="5528">
                  <c:v>11056</c:v>
                </c:pt>
                <c:pt idx="5529">
                  <c:v>11058</c:v>
                </c:pt>
                <c:pt idx="5530">
                  <c:v>11060</c:v>
                </c:pt>
                <c:pt idx="5531">
                  <c:v>11062</c:v>
                </c:pt>
                <c:pt idx="5532">
                  <c:v>11064</c:v>
                </c:pt>
                <c:pt idx="5533">
                  <c:v>11066</c:v>
                </c:pt>
                <c:pt idx="5534">
                  <c:v>11068</c:v>
                </c:pt>
                <c:pt idx="5535">
                  <c:v>11070</c:v>
                </c:pt>
                <c:pt idx="5536">
                  <c:v>11072</c:v>
                </c:pt>
                <c:pt idx="5537">
                  <c:v>11074</c:v>
                </c:pt>
                <c:pt idx="5538">
                  <c:v>11076</c:v>
                </c:pt>
                <c:pt idx="5539">
                  <c:v>11078</c:v>
                </c:pt>
                <c:pt idx="5540">
                  <c:v>11080</c:v>
                </c:pt>
                <c:pt idx="5541">
                  <c:v>11082</c:v>
                </c:pt>
                <c:pt idx="5542">
                  <c:v>11084</c:v>
                </c:pt>
                <c:pt idx="5543">
                  <c:v>11086</c:v>
                </c:pt>
                <c:pt idx="5544">
                  <c:v>11088</c:v>
                </c:pt>
                <c:pt idx="5545">
                  <c:v>11090</c:v>
                </c:pt>
                <c:pt idx="5546">
                  <c:v>11092</c:v>
                </c:pt>
                <c:pt idx="5547">
                  <c:v>11094</c:v>
                </c:pt>
                <c:pt idx="5548">
                  <c:v>11096</c:v>
                </c:pt>
                <c:pt idx="5549">
                  <c:v>11098</c:v>
                </c:pt>
                <c:pt idx="5550">
                  <c:v>11100</c:v>
                </c:pt>
                <c:pt idx="5551">
                  <c:v>11102</c:v>
                </c:pt>
                <c:pt idx="5552">
                  <c:v>11104</c:v>
                </c:pt>
                <c:pt idx="5553">
                  <c:v>11106</c:v>
                </c:pt>
                <c:pt idx="5554">
                  <c:v>11108</c:v>
                </c:pt>
                <c:pt idx="5555">
                  <c:v>11110</c:v>
                </c:pt>
                <c:pt idx="5556">
                  <c:v>11112</c:v>
                </c:pt>
                <c:pt idx="5557">
                  <c:v>11114</c:v>
                </c:pt>
                <c:pt idx="5558">
                  <c:v>11116</c:v>
                </c:pt>
                <c:pt idx="5559">
                  <c:v>11118</c:v>
                </c:pt>
                <c:pt idx="5560">
                  <c:v>11120</c:v>
                </c:pt>
                <c:pt idx="5561">
                  <c:v>11122</c:v>
                </c:pt>
                <c:pt idx="5562">
                  <c:v>11124</c:v>
                </c:pt>
                <c:pt idx="5563">
                  <c:v>11126</c:v>
                </c:pt>
                <c:pt idx="5564">
                  <c:v>11128</c:v>
                </c:pt>
                <c:pt idx="5565">
                  <c:v>11130</c:v>
                </c:pt>
                <c:pt idx="5566">
                  <c:v>11132</c:v>
                </c:pt>
                <c:pt idx="5567">
                  <c:v>11134</c:v>
                </c:pt>
                <c:pt idx="5568">
                  <c:v>11136</c:v>
                </c:pt>
                <c:pt idx="5569">
                  <c:v>11138</c:v>
                </c:pt>
                <c:pt idx="5570">
                  <c:v>11140</c:v>
                </c:pt>
                <c:pt idx="5571">
                  <c:v>11142</c:v>
                </c:pt>
                <c:pt idx="5572">
                  <c:v>11144</c:v>
                </c:pt>
                <c:pt idx="5573">
                  <c:v>11146</c:v>
                </c:pt>
                <c:pt idx="5574">
                  <c:v>11148</c:v>
                </c:pt>
                <c:pt idx="5575">
                  <c:v>11150</c:v>
                </c:pt>
                <c:pt idx="5576">
                  <c:v>11152</c:v>
                </c:pt>
                <c:pt idx="5577">
                  <c:v>11154</c:v>
                </c:pt>
                <c:pt idx="5578">
                  <c:v>11156</c:v>
                </c:pt>
                <c:pt idx="5579">
                  <c:v>11158</c:v>
                </c:pt>
                <c:pt idx="5580">
                  <c:v>11160</c:v>
                </c:pt>
                <c:pt idx="5581">
                  <c:v>11162</c:v>
                </c:pt>
                <c:pt idx="5582">
                  <c:v>11164</c:v>
                </c:pt>
                <c:pt idx="5583">
                  <c:v>11166</c:v>
                </c:pt>
                <c:pt idx="5584">
                  <c:v>11168</c:v>
                </c:pt>
                <c:pt idx="5585">
                  <c:v>11170</c:v>
                </c:pt>
                <c:pt idx="5586">
                  <c:v>11172</c:v>
                </c:pt>
                <c:pt idx="5587">
                  <c:v>11174</c:v>
                </c:pt>
                <c:pt idx="5588">
                  <c:v>11176</c:v>
                </c:pt>
                <c:pt idx="5589">
                  <c:v>11178</c:v>
                </c:pt>
                <c:pt idx="5590">
                  <c:v>11180</c:v>
                </c:pt>
                <c:pt idx="5591">
                  <c:v>11182</c:v>
                </c:pt>
                <c:pt idx="5592">
                  <c:v>11184</c:v>
                </c:pt>
                <c:pt idx="5593">
                  <c:v>11186</c:v>
                </c:pt>
                <c:pt idx="5594">
                  <c:v>11188</c:v>
                </c:pt>
                <c:pt idx="5595">
                  <c:v>11190</c:v>
                </c:pt>
                <c:pt idx="5596">
                  <c:v>11192</c:v>
                </c:pt>
                <c:pt idx="5597">
                  <c:v>11194</c:v>
                </c:pt>
                <c:pt idx="5598">
                  <c:v>11196</c:v>
                </c:pt>
                <c:pt idx="5599">
                  <c:v>11198</c:v>
                </c:pt>
                <c:pt idx="5600">
                  <c:v>11200</c:v>
                </c:pt>
                <c:pt idx="5601">
                  <c:v>11202</c:v>
                </c:pt>
                <c:pt idx="5602">
                  <c:v>11204</c:v>
                </c:pt>
                <c:pt idx="5603">
                  <c:v>11206</c:v>
                </c:pt>
                <c:pt idx="5604">
                  <c:v>11208</c:v>
                </c:pt>
                <c:pt idx="5605">
                  <c:v>11210</c:v>
                </c:pt>
                <c:pt idx="5606">
                  <c:v>11212</c:v>
                </c:pt>
                <c:pt idx="5607">
                  <c:v>11214</c:v>
                </c:pt>
                <c:pt idx="5608">
                  <c:v>11216</c:v>
                </c:pt>
                <c:pt idx="5609">
                  <c:v>11218</c:v>
                </c:pt>
                <c:pt idx="5610">
                  <c:v>11220</c:v>
                </c:pt>
                <c:pt idx="5611">
                  <c:v>11222</c:v>
                </c:pt>
                <c:pt idx="5612">
                  <c:v>11224</c:v>
                </c:pt>
                <c:pt idx="5613">
                  <c:v>11226</c:v>
                </c:pt>
                <c:pt idx="5614">
                  <c:v>11228</c:v>
                </c:pt>
                <c:pt idx="5615">
                  <c:v>11230</c:v>
                </c:pt>
                <c:pt idx="5616">
                  <c:v>11232</c:v>
                </c:pt>
                <c:pt idx="5617">
                  <c:v>11234</c:v>
                </c:pt>
                <c:pt idx="5618">
                  <c:v>11236</c:v>
                </c:pt>
                <c:pt idx="5619">
                  <c:v>11238</c:v>
                </c:pt>
                <c:pt idx="5620">
                  <c:v>11240</c:v>
                </c:pt>
                <c:pt idx="5621">
                  <c:v>11242</c:v>
                </c:pt>
                <c:pt idx="5622">
                  <c:v>11244</c:v>
                </c:pt>
                <c:pt idx="5623">
                  <c:v>11246</c:v>
                </c:pt>
                <c:pt idx="5624">
                  <c:v>11248</c:v>
                </c:pt>
                <c:pt idx="5625">
                  <c:v>11250</c:v>
                </c:pt>
                <c:pt idx="5626">
                  <c:v>11252</c:v>
                </c:pt>
                <c:pt idx="5627">
                  <c:v>11254</c:v>
                </c:pt>
                <c:pt idx="5628">
                  <c:v>11256</c:v>
                </c:pt>
                <c:pt idx="5629">
                  <c:v>11258</c:v>
                </c:pt>
                <c:pt idx="5630">
                  <c:v>11260</c:v>
                </c:pt>
                <c:pt idx="5631">
                  <c:v>11262</c:v>
                </c:pt>
                <c:pt idx="5632">
                  <c:v>11264</c:v>
                </c:pt>
                <c:pt idx="5633">
                  <c:v>11266</c:v>
                </c:pt>
                <c:pt idx="5634">
                  <c:v>11268</c:v>
                </c:pt>
                <c:pt idx="5635">
                  <c:v>11270</c:v>
                </c:pt>
                <c:pt idx="5636">
                  <c:v>11272</c:v>
                </c:pt>
                <c:pt idx="5637">
                  <c:v>11274</c:v>
                </c:pt>
                <c:pt idx="5638">
                  <c:v>11276</c:v>
                </c:pt>
                <c:pt idx="5639">
                  <c:v>11278</c:v>
                </c:pt>
                <c:pt idx="5640">
                  <c:v>11280</c:v>
                </c:pt>
                <c:pt idx="5641">
                  <c:v>11282</c:v>
                </c:pt>
                <c:pt idx="5642">
                  <c:v>11284</c:v>
                </c:pt>
                <c:pt idx="5643">
                  <c:v>11286</c:v>
                </c:pt>
                <c:pt idx="5644">
                  <c:v>11288</c:v>
                </c:pt>
                <c:pt idx="5645">
                  <c:v>11290</c:v>
                </c:pt>
                <c:pt idx="5646">
                  <c:v>11292</c:v>
                </c:pt>
                <c:pt idx="5647">
                  <c:v>11294</c:v>
                </c:pt>
                <c:pt idx="5648">
                  <c:v>11296</c:v>
                </c:pt>
                <c:pt idx="5649">
                  <c:v>11298</c:v>
                </c:pt>
                <c:pt idx="5650">
                  <c:v>11300</c:v>
                </c:pt>
                <c:pt idx="5651">
                  <c:v>11302</c:v>
                </c:pt>
                <c:pt idx="5652">
                  <c:v>11304</c:v>
                </c:pt>
                <c:pt idx="5653">
                  <c:v>11306</c:v>
                </c:pt>
                <c:pt idx="5654">
                  <c:v>11308</c:v>
                </c:pt>
                <c:pt idx="5655">
                  <c:v>11310</c:v>
                </c:pt>
                <c:pt idx="5656">
                  <c:v>11312</c:v>
                </c:pt>
                <c:pt idx="5657">
                  <c:v>11314</c:v>
                </c:pt>
                <c:pt idx="5658">
                  <c:v>11316</c:v>
                </c:pt>
                <c:pt idx="5659">
                  <c:v>11318</c:v>
                </c:pt>
                <c:pt idx="5660">
                  <c:v>11320</c:v>
                </c:pt>
                <c:pt idx="5661">
                  <c:v>11322</c:v>
                </c:pt>
                <c:pt idx="5662">
                  <c:v>11324</c:v>
                </c:pt>
                <c:pt idx="5663">
                  <c:v>11326</c:v>
                </c:pt>
                <c:pt idx="5664">
                  <c:v>11328</c:v>
                </c:pt>
                <c:pt idx="5665">
                  <c:v>11330</c:v>
                </c:pt>
                <c:pt idx="5666">
                  <c:v>11332</c:v>
                </c:pt>
                <c:pt idx="5667">
                  <c:v>11334</c:v>
                </c:pt>
                <c:pt idx="5668">
                  <c:v>11336</c:v>
                </c:pt>
                <c:pt idx="5669">
                  <c:v>11338</c:v>
                </c:pt>
                <c:pt idx="5670">
                  <c:v>11340</c:v>
                </c:pt>
                <c:pt idx="5671">
                  <c:v>11342</c:v>
                </c:pt>
                <c:pt idx="5672">
                  <c:v>11344</c:v>
                </c:pt>
                <c:pt idx="5673">
                  <c:v>11346</c:v>
                </c:pt>
                <c:pt idx="5674">
                  <c:v>11348</c:v>
                </c:pt>
                <c:pt idx="5675">
                  <c:v>11350</c:v>
                </c:pt>
                <c:pt idx="5676">
                  <c:v>11352</c:v>
                </c:pt>
                <c:pt idx="5677">
                  <c:v>11354</c:v>
                </c:pt>
                <c:pt idx="5678">
                  <c:v>11356</c:v>
                </c:pt>
                <c:pt idx="5679">
                  <c:v>11358</c:v>
                </c:pt>
                <c:pt idx="5680">
                  <c:v>11360</c:v>
                </c:pt>
                <c:pt idx="5681">
                  <c:v>11362</c:v>
                </c:pt>
                <c:pt idx="5682">
                  <c:v>11364</c:v>
                </c:pt>
                <c:pt idx="5683">
                  <c:v>11366</c:v>
                </c:pt>
                <c:pt idx="5684">
                  <c:v>11368</c:v>
                </c:pt>
                <c:pt idx="5685">
                  <c:v>11370</c:v>
                </c:pt>
                <c:pt idx="5686">
                  <c:v>11372</c:v>
                </c:pt>
                <c:pt idx="5687">
                  <c:v>11374</c:v>
                </c:pt>
                <c:pt idx="5688">
                  <c:v>11376</c:v>
                </c:pt>
                <c:pt idx="5689">
                  <c:v>11378</c:v>
                </c:pt>
                <c:pt idx="5690">
                  <c:v>11380</c:v>
                </c:pt>
                <c:pt idx="5691">
                  <c:v>11382</c:v>
                </c:pt>
                <c:pt idx="5692">
                  <c:v>11384</c:v>
                </c:pt>
                <c:pt idx="5693">
                  <c:v>11386</c:v>
                </c:pt>
                <c:pt idx="5694">
                  <c:v>11388</c:v>
                </c:pt>
                <c:pt idx="5695">
                  <c:v>11390</c:v>
                </c:pt>
                <c:pt idx="5696">
                  <c:v>11392</c:v>
                </c:pt>
                <c:pt idx="5697">
                  <c:v>11394</c:v>
                </c:pt>
                <c:pt idx="5698">
                  <c:v>11396</c:v>
                </c:pt>
                <c:pt idx="5699">
                  <c:v>11398</c:v>
                </c:pt>
                <c:pt idx="5700">
                  <c:v>11400</c:v>
                </c:pt>
                <c:pt idx="5701">
                  <c:v>11402</c:v>
                </c:pt>
                <c:pt idx="5702">
                  <c:v>11404</c:v>
                </c:pt>
                <c:pt idx="5703">
                  <c:v>11406</c:v>
                </c:pt>
                <c:pt idx="5704">
                  <c:v>11408</c:v>
                </c:pt>
                <c:pt idx="5705">
                  <c:v>11410</c:v>
                </c:pt>
                <c:pt idx="5706">
                  <c:v>11412</c:v>
                </c:pt>
                <c:pt idx="5707">
                  <c:v>11414</c:v>
                </c:pt>
                <c:pt idx="5708">
                  <c:v>11416</c:v>
                </c:pt>
                <c:pt idx="5709">
                  <c:v>11418</c:v>
                </c:pt>
                <c:pt idx="5710">
                  <c:v>11420</c:v>
                </c:pt>
                <c:pt idx="5711">
                  <c:v>11422</c:v>
                </c:pt>
                <c:pt idx="5712">
                  <c:v>11424</c:v>
                </c:pt>
                <c:pt idx="5713">
                  <c:v>11426</c:v>
                </c:pt>
                <c:pt idx="5714">
                  <c:v>11428</c:v>
                </c:pt>
                <c:pt idx="5715">
                  <c:v>11430</c:v>
                </c:pt>
                <c:pt idx="5716">
                  <c:v>11432</c:v>
                </c:pt>
                <c:pt idx="5717">
                  <c:v>11434</c:v>
                </c:pt>
                <c:pt idx="5718">
                  <c:v>11436</c:v>
                </c:pt>
                <c:pt idx="5719">
                  <c:v>11438</c:v>
                </c:pt>
                <c:pt idx="5720">
                  <c:v>11440</c:v>
                </c:pt>
                <c:pt idx="5721">
                  <c:v>11442</c:v>
                </c:pt>
                <c:pt idx="5722">
                  <c:v>11444</c:v>
                </c:pt>
                <c:pt idx="5723">
                  <c:v>11446</c:v>
                </c:pt>
                <c:pt idx="5724">
                  <c:v>11448</c:v>
                </c:pt>
                <c:pt idx="5725">
                  <c:v>11450</c:v>
                </c:pt>
                <c:pt idx="5726">
                  <c:v>11452</c:v>
                </c:pt>
                <c:pt idx="5727">
                  <c:v>11454</c:v>
                </c:pt>
                <c:pt idx="5728">
                  <c:v>11456</c:v>
                </c:pt>
                <c:pt idx="5729">
                  <c:v>11458</c:v>
                </c:pt>
                <c:pt idx="5730">
                  <c:v>11460</c:v>
                </c:pt>
                <c:pt idx="5731">
                  <c:v>11462</c:v>
                </c:pt>
                <c:pt idx="5732">
                  <c:v>11464</c:v>
                </c:pt>
                <c:pt idx="5733">
                  <c:v>11466</c:v>
                </c:pt>
                <c:pt idx="5734">
                  <c:v>11468</c:v>
                </c:pt>
                <c:pt idx="5735">
                  <c:v>11470</c:v>
                </c:pt>
                <c:pt idx="5736">
                  <c:v>11472</c:v>
                </c:pt>
                <c:pt idx="5737">
                  <c:v>11474</c:v>
                </c:pt>
                <c:pt idx="5738">
                  <c:v>11476</c:v>
                </c:pt>
                <c:pt idx="5739">
                  <c:v>11478</c:v>
                </c:pt>
                <c:pt idx="5740">
                  <c:v>11480</c:v>
                </c:pt>
                <c:pt idx="5741">
                  <c:v>11482</c:v>
                </c:pt>
                <c:pt idx="5742">
                  <c:v>11484</c:v>
                </c:pt>
                <c:pt idx="5743">
                  <c:v>11486</c:v>
                </c:pt>
                <c:pt idx="5744">
                  <c:v>11488</c:v>
                </c:pt>
                <c:pt idx="5745">
                  <c:v>11490</c:v>
                </c:pt>
                <c:pt idx="5746">
                  <c:v>11492</c:v>
                </c:pt>
                <c:pt idx="5747">
                  <c:v>11494</c:v>
                </c:pt>
                <c:pt idx="5748">
                  <c:v>11496</c:v>
                </c:pt>
                <c:pt idx="5749">
                  <c:v>11498</c:v>
                </c:pt>
                <c:pt idx="5750">
                  <c:v>11500</c:v>
                </c:pt>
                <c:pt idx="5751">
                  <c:v>11502</c:v>
                </c:pt>
                <c:pt idx="5752">
                  <c:v>11504</c:v>
                </c:pt>
                <c:pt idx="5753">
                  <c:v>11506</c:v>
                </c:pt>
                <c:pt idx="5754">
                  <c:v>11508</c:v>
                </c:pt>
                <c:pt idx="5755">
                  <c:v>11510</c:v>
                </c:pt>
                <c:pt idx="5756">
                  <c:v>11512</c:v>
                </c:pt>
                <c:pt idx="5757">
                  <c:v>11514</c:v>
                </c:pt>
                <c:pt idx="5758">
                  <c:v>11516</c:v>
                </c:pt>
                <c:pt idx="5759">
                  <c:v>11518</c:v>
                </c:pt>
                <c:pt idx="5760">
                  <c:v>11520</c:v>
                </c:pt>
                <c:pt idx="5761">
                  <c:v>11522</c:v>
                </c:pt>
                <c:pt idx="5762">
                  <c:v>11524</c:v>
                </c:pt>
                <c:pt idx="5763">
                  <c:v>11526</c:v>
                </c:pt>
                <c:pt idx="5764">
                  <c:v>11528</c:v>
                </c:pt>
                <c:pt idx="5765">
                  <c:v>11530</c:v>
                </c:pt>
                <c:pt idx="5766">
                  <c:v>11532</c:v>
                </c:pt>
                <c:pt idx="5767">
                  <c:v>11534</c:v>
                </c:pt>
                <c:pt idx="5768">
                  <c:v>11536</c:v>
                </c:pt>
                <c:pt idx="5769">
                  <c:v>11538</c:v>
                </c:pt>
                <c:pt idx="5770">
                  <c:v>11540</c:v>
                </c:pt>
                <c:pt idx="5771">
                  <c:v>11542</c:v>
                </c:pt>
                <c:pt idx="5772">
                  <c:v>11544</c:v>
                </c:pt>
                <c:pt idx="5773">
                  <c:v>11546</c:v>
                </c:pt>
                <c:pt idx="5774">
                  <c:v>11548</c:v>
                </c:pt>
                <c:pt idx="5775">
                  <c:v>11550</c:v>
                </c:pt>
                <c:pt idx="5776">
                  <c:v>11552</c:v>
                </c:pt>
                <c:pt idx="5777">
                  <c:v>11554</c:v>
                </c:pt>
                <c:pt idx="5778">
                  <c:v>11556</c:v>
                </c:pt>
                <c:pt idx="5779">
                  <c:v>11558</c:v>
                </c:pt>
                <c:pt idx="5780">
                  <c:v>11560</c:v>
                </c:pt>
                <c:pt idx="5781">
                  <c:v>11562</c:v>
                </c:pt>
                <c:pt idx="5782">
                  <c:v>11564</c:v>
                </c:pt>
                <c:pt idx="5783">
                  <c:v>11566</c:v>
                </c:pt>
                <c:pt idx="5784">
                  <c:v>11568</c:v>
                </c:pt>
                <c:pt idx="5785">
                  <c:v>11570</c:v>
                </c:pt>
                <c:pt idx="5786">
                  <c:v>11572</c:v>
                </c:pt>
                <c:pt idx="5787">
                  <c:v>11574</c:v>
                </c:pt>
                <c:pt idx="5788">
                  <c:v>11576</c:v>
                </c:pt>
                <c:pt idx="5789">
                  <c:v>11578</c:v>
                </c:pt>
                <c:pt idx="5790">
                  <c:v>11580</c:v>
                </c:pt>
                <c:pt idx="5791">
                  <c:v>11582</c:v>
                </c:pt>
                <c:pt idx="5792">
                  <c:v>11584</c:v>
                </c:pt>
                <c:pt idx="5793">
                  <c:v>11586</c:v>
                </c:pt>
                <c:pt idx="5794">
                  <c:v>11588</c:v>
                </c:pt>
                <c:pt idx="5795">
                  <c:v>11590</c:v>
                </c:pt>
                <c:pt idx="5796">
                  <c:v>11592</c:v>
                </c:pt>
                <c:pt idx="5797">
                  <c:v>11594</c:v>
                </c:pt>
                <c:pt idx="5798">
                  <c:v>11596</c:v>
                </c:pt>
                <c:pt idx="5799">
                  <c:v>11598</c:v>
                </c:pt>
                <c:pt idx="5800">
                  <c:v>11600</c:v>
                </c:pt>
                <c:pt idx="5801">
                  <c:v>11602</c:v>
                </c:pt>
                <c:pt idx="5802">
                  <c:v>11604</c:v>
                </c:pt>
                <c:pt idx="5803">
                  <c:v>11606</c:v>
                </c:pt>
                <c:pt idx="5804">
                  <c:v>11608</c:v>
                </c:pt>
                <c:pt idx="5805">
                  <c:v>11610</c:v>
                </c:pt>
                <c:pt idx="5806">
                  <c:v>11612</c:v>
                </c:pt>
                <c:pt idx="5807">
                  <c:v>11614</c:v>
                </c:pt>
                <c:pt idx="5808">
                  <c:v>11616</c:v>
                </c:pt>
                <c:pt idx="5809">
                  <c:v>11618</c:v>
                </c:pt>
                <c:pt idx="5810">
                  <c:v>11620</c:v>
                </c:pt>
                <c:pt idx="5811">
                  <c:v>11622</c:v>
                </c:pt>
                <c:pt idx="5812">
                  <c:v>11624</c:v>
                </c:pt>
                <c:pt idx="5813">
                  <c:v>11626</c:v>
                </c:pt>
                <c:pt idx="5814">
                  <c:v>11628</c:v>
                </c:pt>
                <c:pt idx="5815">
                  <c:v>11630</c:v>
                </c:pt>
                <c:pt idx="5816">
                  <c:v>11632</c:v>
                </c:pt>
                <c:pt idx="5817">
                  <c:v>11634</c:v>
                </c:pt>
                <c:pt idx="5818">
                  <c:v>11636</c:v>
                </c:pt>
                <c:pt idx="5819">
                  <c:v>11638</c:v>
                </c:pt>
                <c:pt idx="5820">
                  <c:v>11640</c:v>
                </c:pt>
                <c:pt idx="5821">
                  <c:v>11642</c:v>
                </c:pt>
                <c:pt idx="5822">
                  <c:v>11644</c:v>
                </c:pt>
                <c:pt idx="5823">
                  <c:v>11646</c:v>
                </c:pt>
                <c:pt idx="5824">
                  <c:v>11648</c:v>
                </c:pt>
                <c:pt idx="5825">
                  <c:v>11650</c:v>
                </c:pt>
                <c:pt idx="5826">
                  <c:v>11652</c:v>
                </c:pt>
                <c:pt idx="5827">
                  <c:v>11654</c:v>
                </c:pt>
                <c:pt idx="5828">
                  <c:v>11656</c:v>
                </c:pt>
                <c:pt idx="5829">
                  <c:v>11658</c:v>
                </c:pt>
                <c:pt idx="5830">
                  <c:v>11660</c:v>
                </c:pt>
                <c:pt idx="5831">
                  <c:v>11662</c:v>
                </c:pt>
                <c:pt idx="5832">
                  <c:v>11664</c:v>
                </c:pt>
                <c:pt idx="5833">
                  <c:v>11666</c:v>
                </c:pt>
                <c:pt idx="5834">
                  <c:v>11668</c:v>
                </c:pt>
                <c:pt idx="5835">
                  <c:v>11670</c:v>
                </c:pt>
                <c:pt idx="5836">
                  <c:v>11672</c:v>
                </c:pt>
                <c:pt idx="5837">
                  <c:v>11674</c:v>
                </c:pt>
                <c:pt idx="5838">
                  <c:v>11676</c:v>
                </c:pt>
                <c:pt idx="5839">
                  <c:v>11678</c:v>
                </c:pt>
                <c:pt idx="5840">
                  <c:v>11680</c:v>
                </c:pt>
                <c:pt idx="5841">
                  <c:v>11682</c:v>
                </c:pt>
                <c:pt idx="5842">
                  <c:v>11684</c:v>
                </c:pt>
                <c:pt idx="5843">
                  <c:v>11686</c:v>
                </c:pt>
                <c:pt idx="5844">
                  <c:v>11688</c:v>
                </c:pt>
                <c:pt idx="5845">
                  <c:v>11690</c:v>
                </c:pt>
                <c:pt idx="5846">
                  <c:v>11692</c:v>
                </c:pt>
                <c:pt idx="5847">
                  <c:v>11694</c:v>
                </c:pt>
                <c:pt idx="5848">
                  <c:v>11696</c:v>
                </c:pt>
                <c:pt idx="5849">
                  <c:v>11698</c:v>
                </c:pt>
                <c:pt idx="5850">
                  <c:v>11700</c:v>
                </c:pt>
                <c:pt idx="5851">
                  <c:v>11702</c:v>
                </c:pt>
                <c:pt idx="5852">
                  <c:v>11704</c:v>
                </c:pt>
                <c:pt idx="5853">
                  <c:v>11706</c:v>
                </c:pt>
                <c:pt idx="5854">
                  <c:v>11708</c:v>
                </c:pt>
                <c:pt idx="5855">
                  <c:v>11710</c:v>
                </c:pt>
                <c:pt idx="5856">
                  <c:v>11712</c:v>
                </c:pt>
                <c:pt idx="5857">
                  <c:v>11714</c:v>
                </c:pt>
                <c:pt idx="5858">
                  <c:v>11716</c:v>
                </c:pt>
                <c:pt idx="5859">
                  <c:v>11718</c:v>
                </c:pt>
                <c:pt idx="5860">
                  <c:v>11720</c:v>
                </c:pt>
                <c:pt idx="5861">
                  <c:v>11722</c:v>
                </c:pt>
                <c:pt idx="5862">
                  <c:v>11724</c:v>
                </c:pt>
                <c:pt idx="5863">
                  <c:v>11726</c:v>
                </c:pt>
                <c:pt idx="5864">
                  <c:v>11728</c:v>
                </c:pt>
                <c:pt idx="5865">
                  <c:v>11730</c:v>
                </c:pt>
                <c:pt idx="5866">
                  <c:v>11732</c:v>
                </c:pt>
                <c:pt idx="5867">
                  <c:v>11734</c:v>
                </c:pt>
                <c:pt idx="5868">
                  <c:v>11736</c:v>
                </c:pt>
                <c:pt idx="5869">
                  <c:v>11738</c:v>
                </c:pt>
                <c:pt idx="5870">
                  <c:v>11740</c:v>
                </c:pt>
                <c:pt idx="5871">
                  <c:v>11742</c:v>
                </c:pt>
                <c:pt idx="5872">
                  <c:v>11744</c:v>
                </c:pt>
                <c:pt idx="5873">
                  <c:v>11746</c:v>
                </c:pt>
                <c:pt idx="5874">
                  <c:v>11748</c:v>
                </c:pt>
                <c:pt idx="5875">
                  <c:v>11750</c:v>
                </c:pt>
                <c:pt idx="5876">
                  <c:v>11752</c:v>
                </c:pt>
                <c:pt idx="5877">
                  <c:v>11754</c:v>
                </c:pt>
                <c:pt idx="5878">
                  <c:v>11756</c:v>
                </c:pt>
                <c:pt idx="5879">
                  <c:v>11758</c:v>
                </c:pt>
                <c:pt idx="5880">
                  <c:v>11760</c:v>
                </c:pt>
                <c:pt idx="5881">
                  <c:v>11762</c:v>
                </c:pt>
                <c:pt idx="5882">
                  <c:v>11764</c:v>
                </c:pt>
                <c:pt idx="5883">
                  <c:v>11766</c:v>
                </c:pt>
                <c:pt idx="5884">
                  <c:v>11768</c:v>
                </c:pt>
                <c:pt idx="5885">
                  <c:v>11770</c:v>
                </c:pt>
                <c:pt idx="5886">
                  <c:v>11772</c:v>
                </c:pt>
                <c:pt idx="5887">
                  <c:v>11774</c:v>
                </c:pt>
                <c:pt idx="5888">
                  <c:v>11776</c:v>
                </c:pt>
                <c:pt idx="5889">
                  <c:v>11778</c:v>
                </c:pt>
                <c:pt idx="5890">
                  <c:v>11780</c:v>
                </c:pt>
                <c:pt idx="5891">
                  <c:v>11782</c:v>
                </c:pt>
                <c:pt idx="5892">
                  <c:v>11784</c:v>
                </c:pt>
                <c:pt idx="5893">
                  <c:v>11786</c:v>
                </c:pt>
                <c:pt idx="5894">
                  <c:v>11788</c:v>
                </c:pt>
                <c:pt idx="5895">
                  <c:v>11790</c:v>
                </c:pt>
                <c:pt idx="5896">
                  <c:v>11792</c:v>
                </c:pt>
                <c:pt idx="5897">
                  <c:v>11794</c:v>
                </c:pt>
                <c:pt idx="5898">
                  <c:v>11796</c:v>
                </c:pt>
                <c:pt idx="5899">
                  <c:v>11798</c:v>
                </c:pt>
                <c:pt idx="5900">
                  <c:v>11800</c:v>
                </c:pt>
                <c:pt idx="5901">
                  <c:v>11802</c:v>
                </c:pt>
                <c:pt idx="5902">
                  <c:v>11804</c:v>
                </c:pt>
                <c:pt idx="5903">
                  <c:v>11806</c:v>
                </c:pt>
                <c:pt idx="5904">
                  <c:v>11808</c:v>
                </c:pt>
                <c:pt idx="5905">
                  <c:v>11810</c:v>
                </c:pt>
                <c:pt idx="5906">
                  <c:v>11812</c:v>
                </c:pt>
                <c:pt idx="5907">
                  <c:v>11814</c:v>
                </c:pt>
                <c:pt idx="5908">
                  <c:v>11816</c:v>
                </c:pt>
                <c:pt idx="5909">
                  <c:v>11818</c:v>
                </c:pt>
                <c:pt idx="5910">
                  <c:v>11820</c:v>
                </c:pt>
                <c:pt idx="5911">
                  <c:v>11822</c:v>
                </c:pt>
                <c:pt idx="5912">
                  <c:v>11824</c:v>
                </c:pt>
                <c:pt idx="5913">
                  <c:v>11826</c:v>
                </c:pt>
                <c:pt idx="5914">
                  <c:v>11828</c:v>
                </c:pt>
                <c:pt idx="5915">
                  <c:v>11830</c:v>
                </c:pt>
                <c:pt idx="5916">
                  <c:v>11832</c:v>
                </c:pt>
                <c:pt idx="5917">
                  <c:v>11834</c:v>
                </c:pt>
                <c:pt idx="5918">
                  <c:v>11836</c:v>
                </c:pt>
                <c:pt idx="5919">
                  <c:v>11838</c:v>
                </c:pt>
                <c:pt idx="5920">
                  <c:v>11840</c:v>
                </c:pt>
                <c:pt idx="5921">
                  <c:v>11842</c:v>
                </c:pt>
                <c:pt idx="5922">
                  <c:v>11844</c:v>
                </c:pt>
                <c:pt idx="5923">
                  <c:v>11846</c:v>
                </c:pt>
                <c:pt idx="5924">
                  <c:v>11848</c:v>
                </c:pt>
                <c:pt idx="5925">
                  <c:v>11850</c:v>
                </c:pt>
                <c:pt idx="5926">
                  <c:v>11852</c:v>
                </c:pt>
                <c:pt idx="5927">
                  <c:v>11854</c:v>
                </c:pt>
                <c:pt idx="5928">
                  <c:v>11856</c:v>
                </c:pt>
                <c:pt idx="5929">
                  <c:v>11858</c:v>
                </c:pt>
                <c:pt idx="5930">
                  <c:v>11860</c:v>
                </c:pt>
                <c:pt idx="5931">
                  <c:v>11862</c:v>
                </c:pt>
                <c:pt idx="5932">
                  <c:v>11864</c:v>
                </c:pt>
                <c:pt idx="5933">
                  <c:v>11866</c:v>
                </c:pt>
                <c:pt idx="5934">
                  <c:v>11868</c:v>
                </c:pt>
                <c:pt idx="5935">
                  <c:v>11870</c:v>
                </c:pt>
                <c:pt idx="5936">
                  <c:v>11872</c:v>
                </c:pt>
                <c:pt idx="5937">
                  <c:v>11874</c:v>
                </c:pt>
                <c:pt idx="5938">
                  <c:v>11876</c:v>
                </c:pt>
                <c:pt idx="5939">
                  <c:v>11878</c:v>
                </c:pt>
                <c:pt idx="5940">
                  <c:v>11880</c:v>
                </c:pt>
                <c:pt idx="5941">
                  <c:v>11882</c:v>
                </c:pt>
                <c:pt idx="5942">
                  <c:v>11884</c:v>
                </c:pt>
                <c:pt idx="5943">
                  <c:v>11886</c:v>
                </c:pt>
                <c:pt idx="5944">
                  <c:v>11888</c:v>
                </c:pt>
                <c:pt idx="5945">
                  <c:v>11890</c:v>
                </c:pt>
                <c:pt idx="5946">
                  <c:v>11892</c:v>
                </c:pt>
                <c:pt idx="5947">
                  <c:v>11894</c:v>
                </c:pt>
                <c:pt idx="5948">
                  <c:v>11896</c:v>
                </c:pt>
                <c:pt idx="5949">
                  <c:v>11898</c:v>
                </c:pt>
                <c:pt idx="5950">
                  <c:v>11900</c:v>
                </c:pt>
                <c:pt idx="5951">
                  <c:v>11902</c:v>
                </c:pt>
                <c:pt idx="5952">
                  <c:v>11904</c:v>
                </c:pt>
                <c:pt idx="5953">
                  <c:v>11906</c:v>
                </c:pt>
                <c:pt idx="5954">
                  <c:v>11908</c:v>
                </c:pt>
                <c:pt idx="5955">
                  <c:v>11910</c:v>
                </c:pt>
                <c:pt idx="5956">
                  <c:v>11912</c:v>
                </c:pt>
                <c:pt idx="5957">
                  <c:v>11914</c:v>
                </c:pt>
                <c:pt idx="5958">
                  <c:v>11916</c:v>
                </c:pt>
                <c:pt idx="5959">
                  <c:v>11918</c:v>
                </c:pt>
                <c:pt idx="5960">
                  <c:v>11920</c:v>
                </c:pt>
                <c:pt idx="5961">
                  <c:v>11922</c:v>
                </c:pt>
                <c:pt idx="5962">
                  <c:v>11924</c:v>
                </c:pt>
                <c:pt idx="5963">
                  <c:v>11926</c:v>
                </c:pt>
                <c:pt idx="5964">
                  <c:v>11928</c:v>
                </c:pt>
                <c:pt idx="5965">
                  <c:v>11930</c:v>
                </c:pt>
                <c:pt idx="5966">
                  <c:v>11932</c:v>
                </c:pt>
                <c:pt idx="5967">
                  <c:v>11934</c:v>
                </c:pt>
                <c:pt idx="5968">
                  <c:v>11936</c:v>
                </c:pt>
                <c:pt idx="5969">
                  <c:v>11938</c:v>
                </c:pt>
                <c:pt idx="5970">
                  <c:v>11940</c:v>
                </c:pt>
                <c:pt idx="5971">
                  <c:v>11942</c:v>
                </c:pt>
                <c:pt idx="5972">
                  <c:v>11944</c:v>
                </c:pt>
                <c:pt idx="5973">
                  <c:v>11946</c:v>
                </c:pt>
                <c:pt idx="5974">
                  <c:v>11948</c:v>
                </c:pt>
                <c:pt idx="5975">
                  <c:v>11950</c:v>
                </c:pt>
                <c:pt idx="5976">
                  <c:v>11952</c:v>
                </c:pt>
                <c:pt idx="5977">
                  <c:v>11954</c:v>
                </c:pt>
                <c:pt idx="5978">
                  <c:v>11956</c:v>
                </c:pt>
                <c:pt idx="5979">
                  <c:v>11958</c:v>
                </c:pt>
                <c:pt idx="5980">
                  <c:v>11960</c:v>
                </c:pt>
                <c:pt idx="5981">
                  <c:v>11962</c:v>
                </c:pt>
                <c:pt idx="5982">
                  <c:v>11964</c:v>
                </c:pt>
                <c:pt idx="5983">
                  <c:v>11966</c:v>
                </c:pt>
                <c:pt idx="5984">
                  <c:v>11968</c:v>
                </c:pt>
                <c:pt idx="5985">
                  <c:v>11970</c:v>
                </c:pt>
                <c:pt idx="5986">
                  <c:v>11972</c:v>
                </c:pt>
                <c:pt idx="5987">
                  <c:v>11974</c:v>
                </c:pt>
                <c:pt idx="5988">
                  <c:v>11976</c:v>
                </c:pt>
                <c:pt idx="5989">
                  <c:v>11978</c:v>
                </c:pt>
                <c:pt idx="5990">
                  <c:v>11980</c:v>
                </c:pt>
                <c:pt idx="5991">
                  <c:v>11982</c:v>
                </c:pt>
                <c:pt idx="5992">
                  <c:v>11984</c:v>
                </c:pt>
                <c:pt idx="5993">
                  <c:v>11986</c:v>
                </c:pt>
                <c:pt idx="5994">
                  <c:v>11988</c:v>
                </c:pt>
                <c:pt idx="5995">
                  <c:v>11990</c:v>
                </c:pt>
                <c:pt idx="5996">
                  <c:v>11992</c:v>
                </c:pt>
                <c:pt idx="5997">
                  <c:v>11994</c:v>
                </c:pt>
                <c:pt idx="5998">
                  <c:v>11996</c:v>
                </c:pt>
                <c:pt idx="5999">
                  <c:v>11998</c:v>
                </c:pt>
                <c:pt idx="6000">
                  <c:v>12000</c:v>
                </c:pt>
                <c:pt idx="6001">
                  <c:v>12002</c:v>
                </c:pt>
                <c:pt idx="6002">
                  <c:v>12004</c:v>
                </c:pt>
                <c:pt idx="6003">
                  <c:v>12006</c:v>
                </c:pt>
                <c:pt idx="6004">
                  <c:v>12008</c:v>
                </c:pt>
                <c:pt idx="6005">
                  <c:v>12010</c:v>
                </c:pt>
                <c:pt idx="6006">
                  <c:v>12012</c:v>
                </c:pt>
                <c:pt idx="6007">
                  <c:v>12014</c:v>
                </c:pt>
                <c:pt idx="6008">
                  <c:v>12016</c:v>
                </c:pt>
                <c:pt idx="6009">
                  <c:v>12018</c:v>
                </c:pt>
                <c:pt idx="6010">
                  <c:v>12020</c:v>
                </c:pt>
                <c:pt idx="6011">
                  <c:v>12022</c:v>
                </c:pt>
                <c:pt idx="6012">
                  <c:v>12024</c:v>
                </c:pt>
                <c:pt idx="6013">
                  <c:v>12026</c:v>
                </c:pt>
                <c:pt idx="6014">
                  <c:v>12028</c:v>
                </c:pt>
                <c:pt idx="6015">
                  <c:v>12030</c:v>
                </c:pt>
                <c:pt idx="6016">
                  <c:v>12032</c:v>
                </c:pt>
                <c:pt idx="6017">
                  <c:v>12034</c:v>
                </c:pt>
                <c:pt idx="6018">
                  <c:v>12036</c:v>
                </c:pt>
                <c:pt idx="6019">
                  <c:v>12038</c:v>
                </c:pt>
                <c:pt idx="6020">
                  <c:v>12040</c:v>
                </c:pt>
                <c:pt idx="6021">
                  <c:v>12042</c:v>
                </c:pt>
                <c:pt idx="6022">
                  <c:v>12044</c:v>
                </c:pt>
                <c:pt idx="6023">
                  <c:v>12046</c:v>
                </c:pt>
                <c:pt idx="6024">
                  <c:v>12048</c:v>
                </c:pt>
                <c:pt idx="6025">
                  <c:v>12050</c:v>
                </c:pt>
                <c:pt idx="6026">
                  <c:v>12052</c:v>
                </c:pt>
                <c:pt idx="6027">
                  <c:v>12054</c:v>
                </c:pt>
                <c:pt idx="6028">
                  <c:v>12056</c:v>
                </c:pt>
                <c:pt idx="6029">
                  <c:v>12058</c:v>
                </c:pt>
                <c:pt idx="6030">
                  <c:v>12060</c:v>
                </c:pt>
                <c:pt idx="6031">
                  <c:v>12062</c:v>
                </c:pt>
                <c:pt idx="6032">
                  <c:v>12064</c:v>
                </c:pt>
                <c:pt idx="6033">
                  <c:v>12066</c:v>
                </c:pt>
                <c:pt idx="6034">
                  <c:v>12068</c:v>
                </c:pt>
                <c:pt idx="6035">
                  <c:v>12070</c:v>
                </c:pt>
                <c:pt idx="6036">
                  <c:v>12072</c:v>
                </c:pt>
                <c:pt idx="6037">
                  <c:v>12074</c:v>
                </c:pt>
                <c:pt idx="6038">
                  <c:v>12076</c:v>
                </c:pt>
                <c:pt idx="6039">
                  <c:v>12078</c:v>
                </c:pt>
                <c:pt idx="6040">
                  <c:v>12080</c:v>
                </c:pt>
                <c:pt idx="6041">
                  <c:v>12082</c:v>
                </c:pt>
                <c:pt idx="6042">
                  <c:v>12084</c:v>
                </c:pt>
                <c:pt idx="6043">
                  <c:v>12086</c:v>
                </c:pt>
                <c:pt idx="6044">
                  <c:v>12088</c:v>
                </c:pt>
                <c:pt idx="6045">
                  <c:v>12090</c:v>
                </c:pt>
                <c:pt idx="6046">
                  <c:v>12092</c:v>
                </c:pt>
                <c:pt idx="6047">
                  <c:v>12094</c:v>
                </c:pt>
                <c:pt idx="6048">
                  <c:v>12096</c:v>
                </c:pt>
                <c:pt idx="6049">
                  <c:v>12098</c:v>
                </c:pt>
                <c:pt idx="6050">
                  <c:v>12100</c:v>
                </c:pt>
                <c:pt idx="6051">
                  <c:v>12102</c:v>
                </c:pt>
                <c:pt idx="6052">
                  <c:v>12104</c:v>
                </c:pt>
                <c:pt idx="6053">
                  <c:v>12106</c:v>
                </c:pt>
                <c:pt idx="6054">
                  <c:v>12108</c:v>
                </c:pt>
                <c:pt idx="6055">
                  <c:v>12110</c:v>
                </c:pt>
                <c:pt idx="6056">
                  <c:v>12112</c:v>
                </c:pt>
                <c:pt idx="6057">
                  <c:v>12114</c:v>
                </c:pt>
                <c:pt idx="6058">
                  <c:v>12116</c:v>
                </c:pt>
                <c:pt idx="6059">
                  <c:v>12118</c:v>
                </c:pt>
                <c:pt idx="6060">
                  <c:v>12120</c:v>
                </c:pt>
                <c:pt idx="6061">
                  <c:v>12122</c:v>
                </c:pt>
                <c:pt idx="6062">
                  <c:v>12124</c:v>
                </c:pt>
                <c:pt idx="6063">
                  <c:v>12126</c:v>
                </c:pt>
                <c:pt idx="6064">
                  <c:v>12128</c:v>
                </c:pt>
                <c:pt idx="6065">
                  <c:v>12130</c:v>
                </c:pt>
                <c:pt idx="6066">
                  <c:v>12132</c:v>
                </c:pt>
                <c:pt idx="6067">
                  <c:v>12134</c:v>
                </c:pt>
                <c:pt idx="6068">
                  <c:v>12136</c:v>
                </c:pt>
                <c:pt idx="6069">
                  <c:v>12138</c:v>
                </c:pt>
                <c:pt idx="6070">
                  <c:v>12140</c:v>
                </c:pt>
                <c:pt idx="6071">
                  <c:v>12142</c:v>
                </c:pt>
                <c:pt idx="6072">
                  <c:v>12144</c:v>
                </c:pt>
                <c:pt idx="6073">
                  <c:v>12146</c:v>
                </c:pt>
                <c:pt idx="6074">
                  <c:v>12148</c:v>
                </c:pt>
                <c:pt idx="6075">
                  <c:v>12150</c:v>
                </c:pt>
                <c:pt idx="6076">
                  <c:v>12152</c:v>
                </c:pt>
                <c:pt idx="6077">
                  <c:v>12154</c:v>
                </c:pt>
                <c:pt idx="6078">
                  <c:v>12156</c:v>
                </c:pt>
                <c:pt idx="6079">
                  <c:v>12158</c:v>
                </c:pt>
                <c:pt idx="6080">
                  <c:v>12160</c:v>
                </c:pt>
                <c:pt idx="6081">
                  <c:v>12162</c:v>
                </c:pt>
                <c:pt idx="6082">
                  <c:v>12164</c:v>
                </c:pt>
                <c:pt idx="6083">
                  <c:v>12166</c:v>
                </c:pt>
                <c:pt idx="6084">
                  <c:v>12168</c:v>
                </c:pt>
                <c:pt idx="6085">
                  <c:v>12170</c:v>
                </c:pt>
                <c:pt idx="6086">
                  <c:v>12172</c:v>
                </c:pt>
                <c:pt idx="6087">
                  <c:v>12174</c:v>
                </c:pt>
                <c:pt idx="6088">
                  <c:v>12176</c:v>
                </c:pt>
                <c:pt idx="6089">
                  <c:v>12178</c:v>
                </c:pt>
                <c:pt idx="6090">
                  <c:v>12180</c:v>
                </c:pt>
                <c:pt idx="6091">
                  <c:v>12182</c:v>
                </c:pt>
                <c:pt idx="6092">
                  <c:v>12184</c:v>
                </c:pt>
                <c:pt idx="6093">
                  <c:v>12186</c:v>
                </c:pt>
                <c:pt idx="6094">
                  <c:v>12188</c:v>
                </c:pt>
                <c:pt idx="6095">
                  <c:v>12190</c:v>
                </c:pt>
                <c:pt idx="6096">
                  <c:v>12192</c:v>
                </c:pt>
                <c:pt idx="6097">
                  <c:v>12194</c:v>
                </c:pt>
                <c:pt idx="6098">
                  <c:v>12196</c:v>
                </c:pt>
                <c:pt idx="6099">
                  <c:v>12198</c:v>
                </c:pt>
                <c:pt idx="6100">
                  <c:v>12200</c:v>
                </c:pt>
                <c:pt idx="6101">
                  <c:v>12202</c:v>
                </c:pt>
                <c:pt idx="6102">
                  <c:v>12204</c:v>
                </c:pt>
                <c:pt idx="6103">
                  <c:v>12206</c:v>
                </c:pt>
                <c:pt idx="6104">
                  <c:v>12208</c:v>
                </c:pt>
                <c:pt idx="6105">
                  <c:v>12210</c:v>
                </c:pt>
                <c:pt idx="6106">
                  <c:v>12212</c:v>
                </c:pt>
                <c:pt idx="6107">
                  <c:v>12214</c:v>
                </c:pt>
                <c:pt idx="6108">
                  <c:v>12216</c:v>
                </c:pt>
                <c:pt idx="6109">
                  <c:v>12218</c:v>
                </c:pt>
                <c:pt idx="6110">
                  <c:v>12220</c:v>
                </c:pt>
                <c:pt idx="6111">
                  <c:v>12222</c:v>
                </c:pt>
                <c:pt idx="6112">
                  <c:v>12224</c:v>
                </c:pt>
                <c:pt idx="6113">
                  <c:v>12226</c:v>
                </c:pt>
                <c:pt idx="6114">
                  <c:v>12228</c:v>
                </c:pt>
                <c:pt idx="6115">
                  <c:v>12230</c:v>
                </c:pt>
                <c:pt idx="6116">
                  <c:v>12232</c:v>
                </c:pt>
                <c:pt idx="6117">
                  <c:v>12234</c:v>
                </c:pt>
                <c:pt idx="6118">
                  <c:v>12236</c:v>
                </c:pt>
                <c:pt idx="6119">
                  <c:v>12238</c:v>
                </c:pt>
                <c:pt idx="6120">
                  <c:v>12240</c:v>
                </c:pt>
                <c:pt idx="6121">
                  <c:v>12242</c:v>
                </c:pt>
                <c:pt idx="6122">
                  <c:v>12244</c:v>
                </c:pt>
                <c:pt idx="6123">
                  <c:v>12246</c:v>
                </c:pt>
                <c:pt idx="6124">
                  <c:v>12248</c:v>
                </c:pt>
                <c:pt idx="6125">
                  <c:v>12250</c:v>
                </c:pt>
                <c:pt idx="6126">
                  <c:v>12252</c:v>
                </c:pt>
                <c:pt idx="6127">
                  <c:v>12254</c:v>
                </c:pt>
                <c:pt idx="6128">
                  <c:v>12256</c:v>
                </c:pt>
                <c:pt idx="6129">
                  <c:v>12258</c:v>
                </c:pt>
                <c:pt idx="6130">
                  <c:v>12260</c:v>
                </c:pt>
                <c:pt idx="6131">
                  <c:v>12262</c:v>
                </c:pt>
                <c:pt idx="6132">
                  <c:v>12264</c:v>
                </c:pt>
                <c:pt idx="6133">
                  <c:v>12266</c:v>
                </c:pt>
                <c:pt idx="6134">
                  <c:v>12268</c:v>
                </c:pt>
                <c:pt idx="6135">
                  <c:v>12270</c:v>
                </c:pt>
                <c:pt idx="6136">
                  <c:v>12272</c:v>
                </c:pt>
                <c:pt idx="6137">
                  <c:v>12274</c:v>
                </c:pt>
                <c:pt idx="6138">
                  <c:v>12276</c:v>
                </c:pt>
                <c:pt idx="6139">
                  <c:v>12278</c:v>
                </c:pt>
                <c:pt idx="6140">
                  <c:v>12280</c:v>
                </c:pt>
                <c:pt idx="6141">
                  <c:v>12282</c:v>
                </c:pt>
                <c:pt idx="6142">
                  <c:v>12284</c:v>
                </c:pt>
                <c:pt idx="6143">
                  <c:v>12286</c:v>
                </c:pt>
                <c:pt idx="6144">
                  <c:v>12288</c:v>
                </c:pt>
                <c:pt idx="6145">
                  <c:v>12290</c:v>
                </c:pt>
                <c:pt idx="6146">
                  <c:v>12292</c:v>
                </c:pt>
                <c:pt idx="6147">
                  <c:v>12294</c:v>
                </c:pt>
                <c:pt idx="6148">
                  <c:v>12296</c:v>
                </c:pt>
                <c:pt idx="6149">
                  <c:v>12298</c:v>
                </c:pt>
                <c:pt idx="6150">
                  <c:v>12300</c:v>
                </c:pt>
                <c:pt idx="6151">
                  <c:v>12302</c:v>
                </c:pt>
                <c:pt idx="6152">
                  <c:v>12304</c:v>
                </c:pt>
                <c:pt idx="6153">
                  <c:v>12306</c:v>
                </c:pt>
                <c:pt idx="6154">
                  <c:v>12308</c:v>
                </c:pt>
                <c:pt idx="6155">
                  <c:v>12310</c:v>
                </c:pt>
                <c:pt idx="6156">
                  <c:v>12312</c:v>
                </c:pt>
                <c:pt idx="6157">
                  <c:v>12314</c:v>
                </c:pt>
                <c:pt idx="6158">
                  <c:v>12316</c:v>
                </c:pt>
                <c:pt idx="6159">
                  <c:v>12318</c:v>
                </c:pt>
                <c:pt idx="6160">
                  <c:v>12320</c:v>
                </c:pt>
                <c:pt idx="6161">
                  <c:v>12322</c:v>
                </c:pt>
                <c:pt idx="6162">
                  <c:v>12324</c:v>
                </c:pt>
                <c:pt idx="6163">
                  <c:v>12326</c:v>
                </c:pt>
                <c:pt idx="6164">
                  <c:v>12328</c:v>
                </c:pt>
                <c:pt idx="6165">
                  <c:v>12330</c:v>
                </c:pt>
                <c:pt idx="6166">
                  <c:v>12332</c:v>
                </c:pt>
                <c:pt idx="6167">
                  <c:v>12334</c:v>
                </c:pt>
                <c:pt idx="6168">
                  <c:v>12336</c:v>
                </c:pt>
                <c:pt idx="6169">
                  <c:v>12338</c:v>
                </c:pt>
                <c:pt idx="6170">
                  <c:v>12340</c:v>
                </c:pt>
                <c:pt idx="6171">
                  <c:v>12342</c:v>
                </c:pt>
                <c:pt idx="6172">
                  <c:v>12344</c:v>
                </c:pt>
                <c:pt idx="6173">
                  <c:v>12346</c:v>
                </c:pt>
                <c:pt idx="6174">
                  <c:v>12348</c:v>
                </c:pt>
                <c:pt idx="6175">
                  <c:v>12350</c:v>
                </c:pt>
                <c:pt idx="6176">
                  <c:v>12352</c:v>
                </c:pt>
                <c:pt idx="6177">
                  <c:v>12354</c:v>
                </c:pt>
                <c:pt idx="6178">
                  <c:v>12356</c:v>
                </c:pt>
                <c:pt idx="6179">
                  <c:v>12358</c:v>
                </c:pt>
                <c:pt idx="6180">
                  <c:v>12360</c:v>
                </c:pt>
                <c:pt idx="6181">
                  <c:v>12362</c:v>
                </c:pt>
                <c:pt idx="6182">
                  <c:v>12364</c:v>
                </c:pt>
                <c:pt idx="6183">
                  <c:v>12366</c:v>
                </c:pt>
                <c:pt idx="6184">
                  <c:v>12368</c:v>
                </c:pt>
                <c:pt idx="6185">
                  <c:v>12370</c:v>
                </c:pt>
                <c:pt idx="6186">
                  <c:v>12372</c:v>
                </c:pt>
                <c:pt idx="6187">
                  <c:v>12374</c:v>
                </c:pt>
                <c:pt idx="6188">
                  <c:v>12376</c:v>
                </c:pt>
                <c:pt idx="6189">
                  <c:v>12378</c:v>
                </c:pt>
                <c:pt idx="6190">
                  <c:v>12380</c:v>
                </c:pt>
                <c:pt idx="6191">
                  <c:v>12382</c:v>
                </c:pt>
                <c:pt idx="6192">
                  <c:v>12384</c:v>
                </c:pt>
                <c:pt idx="6193">
                  <c:v>12386</c:v>
                </c:pt>
                <c:pt idx="6194">
                  <c:v>12388</c:v>
                </c:pt>
                <c:pt idx="6195">
                  <c:v>12390</c:v>
                </c:pt>
                <c:pt idx="6196">
                  <c:v>12392</c:v>
                </c:pt>
                <c:pt idx="6197">
                  <c:v>12394</c:v>
                </c:pt>
                <c:pt idx="6198">
                  <c:v>12396</c:v>
                </c:pt>
                <c:pt idx="6199">
                  <c:v>12398</c:v>
                </c:pt>
                <c:pt idx="6200">
                  <c:v>12400</c:v>
                </c:pt>
                <c:pt idx="6201">
                  <c:v>12402</c:v>
                </c:pt>
                <c:pt idx="6202">
                  <c:v>12404</c:v>
                </c:pt>
                <c:pt idx="6203">
                  <c:v>12406</c:v>
                </c:pt>
                <c:pt idx="6204">
                  <c:v>12408</c:v>
                </c:pt>
                <c:pt idx="6205">
                  <c:v>12410</c:v>
                </c:pt>
                <c:pt idx="6206">
                  <c:v>12412</c:v>
                </c:pt>
                <c:pt idx="6207">
                  <c:v>12414</c:v>
                </c:pt>
                <c:pt idx="6208">
                  <c:v>12416</c:v>
                </c:pt>
                <c:pt idx="6209">
                  <c:v>12418</c:v>
                </c:pt>
                <c:pt idx="6210">
                  <c:v>12420</c:v>
                </c:pt>
                <c:pt idx="6211">
                  <c:v>12422</c:v>
                </c:pt>
                <c:pt idx="6212">
                  <c:v>12424</c:v>
                </c:pt>
                <c:pt idx="6213">
                  <c:v>12426</c:v>
                </c:pt>
                <c:pt idx="6214">
                  <c:v>12428</c:v>
                </c:pt>
                <c:pt idx="6215">
                  <c:v>12430</c:v>
                </c:pt>
                <c:pt idx="6216">
                  <c:v>12432</c:v>
                </c:pt>
                <c:pt idx="6217">
                  <c:v>12434</c:v>
                </c:pt>
                <c:pt idx="6218">
                  <c:v>12436</c:v>
                </c:pt>
                <c:pt idx="6219">
                  <c:v>12438</c:v>
                </c:pt>
                <c:pt idx="6220">
                  <c:v>12440</c:v>
                </c:pt>
                <c:pt idx="6221">
                  <c:v>12442</c:v>
                </c:pt>
                <c:pt idx="6222">
                  <c:v>12444</c:v>
                </c:pt>
                <c:pt idx="6223">
                  <c:v>12446</c:v>
                </c:pt>
                <c:pt idx="6224">
                  <c:v>12448</c:v>
                </c:pt>
                <c:pt idx="6225">
                  <c:v>12450</c:v>
                </c:pt>
                <c:pt idx="6226">
                  <c:v>12452</c:v>
                </c:pt>
                <c:pt idx="6227">
                  <c:v>12454</c:v>
                </c:pt>
                <c:pt idx="6228">
                  <c:v>12456</c:v>
                </c:pt>
                <c:pt idx="6229">
                  <c:v>12458</c:v>
                </c:pt>
                <c:pt idx="6230">
                  <c:v>12460</c:v>
                </c:pt>
                <c:pt idx="6231">
                  <c:v>12462</c:v>
                </c:pt>
                <c:pt idx="6232">
                  <c:v>12464</c:v>
                </c:pt>
                <c:pt idx="6233">
                  <c:v>12466</c:v>
                </c:pt>
                <c:pt idx="6234">
                  <c:v>12468</c:v>
                </c:pt>
                <c:pt idx="6235">
                  <c:v>12470</c:v>
                </c:pt>
                <c:pt idx="6236">
                  <c:v>12472</c:v>
                </c:pt>
                <c:pt idx="6237">
                  <c:v>12474</c:v>
                </c:pt>
                <c:pt idx="6238">
                  <c:v>12476</c:v>
                </c:pt>
                <c:pt idx="6239">
                  <c:v>12478</c:v>
                </c:pt>
                <c:pt idx="6240">
                  <c:v>12480</c:v>
                </c:pt>
                <c:pt idx="6241">
                  <c:v>12482</c:v>
                </c:pt>
                <c:pt idx="6242">
                  <c:v>12484</c:v>
                </c:pt>
                <c:pt idx="6243">
                  <c:v>12486</c:v>
                </c:pt>
                <c:pt idx="6244">
                  <c:v>12488</c:v>
                </c:pt>
                <c:pt idx="6245">
                  <c:v>12490</c:v>
                </c:pt>
                <c:pt idx="6246">
                  <c:v>12492</c:v>
                </c:pt>
                <c:pt idx="6247">
                  <c:v>12494</c:v>
                </c:pt>
                <c:pt idx="6248">
                  <c:v>12496</c:v>
                </c:pt>
                <c:pt idx="6249">
                  <c:v>12498</c:v>
                </c:pt>
                <c:pt idx="6250">
                  <c:v>12500</c:v>
                </c:pt>
                <c:pt idx="6251">
                  <c:v>12502</c:v>
                </c:pt>
                <c:pt idx="6252">
                  <c:v>12504</c:v>
                </c:pt>
                <c:pt idx="6253">
                  <c:v>12506</c:v>
                </c:pt>
                <c:pt idx="6254">
                  <c:v>12508</c:v>
                </c:pt>
                <c:pt idx="6255">
                  <c:v>12510</c:v>
                </c:pt>
                <c:pt idx="6256">
                  <c:v>12512</c:v>
                </c:pt>
                <c:pt idx="6257">
                  <c:v>12514</c:v>
                </c:pt>
                <c:pt idx="6258">
                  <c:v>12516</c:v>
                </c:pt>
                <c:pt idx="6259">
                  <c:v>12518</c:v>
                </c:pt>
                <c:pt idx="6260">
                  <c:v>12520</c:v>
                </c:pt>
                <c:pt idx="6261">
                  <c:v>12522</c:v>
                </c:pt>
                <c:pt idx="6262">
                  <c:v>12524</c:v>
                </c:pt>
                <c:pt idx="6263">
                  <c:v>12526</c:v>
                </c:pt>
                <c:pt idx="6264">
                  <c:v>12528</c:v>
                </c:pt>
                <c:pt idx="6265">
                  <c:v>12530</c:v>
                </c:pt>
                <c:pt idx="6266">
                  <c:v>12532</c:v>
                </c:pt>
                <c:pt idx="6267">
                  <c:v>12534</c:v>
                </c:pt>
                <c:pt idx="6268">
                  <c:v>12536</c:v>
                </c:pt>
                <c:pt idx="6269">
                  <c:v>12538</c:v>
                </c:pt>
                <c:pt idx="6270">
                  <c:v>12540</c:v>
                </c:pt>
                <c:pt idx="6271">
                  <c:v>12542</c:v>
                </c:pt>
                <c:pt idx="6272">
                  <c:v>12544</c:v>
                </c:pt>
                <c:pt idx="6273">
                  <c:v>12546</c:v>
                </c:pt>
                <c:pt idx="6274">
                  <c:v>12548</c:v>
                </c:pt>
                <c:pt idx="6275">
                  <c:v>12550</c:v>
                </c:pt>
                <c:pt idx="6276">
                  <c:v>12552</c:v>
                </c:pt>
                <c:pt idx="6277">
                  <c:v>12554</c:v>
                </c:pt>
                <c:pt idx="6278">
                  <c:v>12556</c:v>
                </c:pt>
                <c:pt idx="6279">
                  <c:v>12558</c:v>
                </c:pt>
                <c:pt idx="6280">
                  <c:v>12560</c:v>
                </c:pt>
                <c:pt idx="6281">
                  <c:v>12562</c:v>
                </c:pt>
                <c:pt idx="6282">
                  <c:v>12564</c:v>
                </c:pt>
                <c:pt idx="6283">
                  <c:v>12566</c:v>
                </c:pt>
                <c:pt idx="6284">
                  <c:v>12568</c:v>
                </c:pt>
                <c:pt idx="6285">
                  <c:v>12570</c:v>
                </c:pt>
                <c:pt idx="6286">
                  <c:v>12572</c:v>
                </c:pt>
                <c:pt idx="6287">
                  <c:v>12574</c:v>
                </c:pt>
                <c:pt idx="6288">
                  <c:v>12576</c:v>
                </c:pt>
                <c:pt idx="6289">
                  <c:v>12578</c:v>
                </c:pt>
                <c:pt idx="6290">
                  <c:v>12580</c:v>
                </c:pt>
                <c:pt idx="6291">
                  <c:v>12582</c:v>
                </c:pt>
                <c:pt idx="6292">
                  <c:v>12584</c:v>
                </c:pt>
                <c:pt idx="6293">
                  <c:v>12586</c:v>
                </c:pt>
                <c:pt idx="6294">
                  <c:v>12588</c:v>
                </c:pt>
                <c:pt idx="6295">
                  <c:v>12590</c:v>
                </c:pt>
                <c:pt idx="6296">
                  <c:v>12592</c:v>
                </c:pt>
                <c:pt idx="6297">
                  <c:v>12594</c:v>
                </c:pt>
                <c:pt idx="6298">
                  <c:v>12596</c:v>
                </c:pt>
                <c:pt idx="6299">
                  <c:v>12598</c:v>
                </c:pt>
                <c:pt idx="6300">
                  <c:v>12600</c:v>
                </c:pt>
                <c:pt idx="6301">
                  <c:v>12602</c:v>
                </c:pt>
                <c:pt idx="6302">
                  <c:v>12604</c:v>
                </c:pt>
                <c:pt idx="6303">
                  <c:v>12606</c:v>
                </c:pt>
                <c:pt idx="6304">
                  <c:v>12608</c:v>
                </c:pt>
                <c:pt idx="6305">
                  <c:v>12610</c:v>
                </c:pt>
                <c:pt idx="6306">
                  <c:v>12612</c:v>
                </c:pt>
                <c:pt idx="6307">
                  <c:v>12614</c:v>
                </c:pt>
                <c:pt idx="6308">
                  <c:v>12616</c:v>
                </c:pt>
                <c:pt idx="6309">
                  <c:v>12618</c:v>
                </c:pt>
                <c:pt idx="6310">
                  <c:v>12620</c:v>
                </c:pt>
                <c:pt idx="6311">
                  <c:v>12622</c:v>
                </c:pt>
                <c:pt idx="6312">
                  <c:v>12624</c:v>
                </c:pt>
                <c:pt idx="6313">
                  <c:v>12626</c:v>
                </c:pt>
                <c:pt idx="6314">
                  <c:v>12628</c:v>
                </c:pt>
                <c:pt idx="6315">
                  <c:v>12630</c:v>
                </c:pt>
                <c:pt idx="6316">
                  <c:v>12632</c:v>
                </c:pt>
                <c:pt idx="6317">
                  <c:v>12634</c:v>
                </c:pt>
                <c:pt idx="6318">
                  <c:v>12636</c:v>
                </c:pt>
                <c:pt idx="6319">
                  <c:v>12638</c:v>
                </c:pt>
                <c:pt idx="6320">
                  <c:v>12640</c:v>
                </c:pt>
                <c:pt idx="6321">
                  <c:v>12642</c:v>
                </c:pt>
                <c:pt idx="6322">
                  <c:v>12644</c:v>
                </c:pt>
                <c:pt idx="6323">
                  <c:v>12646</c:v>
                </c:pt>
                <c:pt idx="6324">
                  <c:v>12648</c:v>
                </c:pt>
                <c:pt idx="6325">
                  <c:v>12650</c:v>
                </c:pt>
                <c:pt idx="6326">
                  <c:v>12652</c:v>
                </c:pt>
                <c:pt idx="6327">
                  <c:v>12654</c:v>
                </c:pt>
                <c:pt idx="6328">
                  <c:v>12656</c:v>
                </c:pt>
                <c:pt idx="6329">
                  <c:v>12658</c:v>
                </c:pt>
                <c:pt idx="6330">
                  <c:v>12660</c:v>
                </c:pt>
                <c:pt idx="6331">
                  <c:v>12662</c:v>
                </c:pt>
                <c:pt idx="6332">
                  <c:v>12664</c:v>
                </c:pt>
                <c:pt idx="6333">
                  <c:v>12666</c:v>
                </c:pt>
                <c:pt idx="6334">
                  <c:v>12668</c:v>
                </c:pt>
                <c:pt idx="6335">
                  <c:v>12670</c:v>
                </c:pt>
                <c:pt idx="6336">
                  <c:v>12672</c:v>
                </c:pt>
                <c:pt idx="6337">
                  <c:v>12674</c:v>
                </c:pt>
                <c:pt idx="6338">
                  <c:v>12676</c:v>
                </c:pt>
                <c:pt idx="6339">
                  <c:v>12678</c:v>
                </c:pt>
                <c:pt idx="6340">
                  <c:v>12680</c:v>
                </c:pt>
                <c:pt idx="6341">
                  <c:v>12682</c:v>
                </c:pt>
                <c:pt idx="6342">
                  <c:v>12684</c:v>
                </c:pt>
                <c:pt idx="6343">
                  <c:v>12686</c:v>
                </c:pt>
                <c:pt idx="6344">
                  <c:v>12688</c:v>
                </c:pt>
                <c:pt idx="6345">
                  <c:v>12690</c:v>
                </c:pt>
                <c:pt idx="6346">
                  <c:v>12692</c:v>
                </c:pt>
                <c:pt idx="6347">
                  <c:v>12694</c:v>
                </c:pt>
                <c:pt idx="6348">
                  <c:v>12696</c:v>
                </c:pt>
                <c:pt idx="6349">
                  <c:v>12698</c:v>
                </c:pt>
                <c:pt idx="6350">
                  <c:v>12700</c:v>
                </c:pt>
                <c:pt idx="6351">
                  <c:v>12702</c:v>
                </c:pt>
                <c:pt idx="6352">
                  <c:v>12704</c:v>
                </c:pt>
                <c:pt idx="6353">
                  <c:v>12706</c:v>
                </c:pt>
                <c:pt idx="6354">
                  <c:v>12708</c:v>
                </c:pt>
                <c:pt idx="6355">
                  <c:v>12710</c:v>
                </c:pt>
                <c:pt idx="6356">
                  <c:v>12712</c:v>
                </c:pt>
                <c:pt idx="6357">
                  <c:v>12714</c:v>
                </c:pt>
                <c:pt idx="6358">
                  <c:v>12716</c:v>
                </c:pt>
                <c:pt idx="6359">
                  <c:v>12718</c:v>
                </c:pt>
                <c:pt idx="6360">
                  <c:v>12720</c:v>
                </c:pt>
                <c:pt idx="6361">
                  <c:v>12722</c:v>
                </c:pt>
                <c:pt idx="6362">
                  <c:v>12724</c:v>
                </c:pt>
                <c:pt idx="6363">
                  <c:v>12726</c:v>
                </c:pt>
                <c:pt idx="6364">
                  <c:v>12728</c:v>
                </c:pt>
                <c:pt idx="6365">
                  <c:v>12730</c:v>
                </c:pt>
                <c:pt idx="6366">
                  <c:v>12732</c:v>
                </c:pt>
                <c:pt idx="6367">
                  <c:v>12734</c:v>
                </c:pt>
                <c:pt idx="6368">
                  <c:v>12736</c:v>
                </c:pt>
                <c:pt idx="6369">
                  <c:v>12738</c:v>
                </c:pt>
                <c:pt idx="6370">
                  <c:v>12740</c:v>
                </c:pt>
                <c:pt idx="6371">
                  <c:v>12742</c:v>
                </c:pt>
                <c:pt idx="6372">
                  <c:v>12744</c:v>
                </c:pt>
                <c:pt idx="6373">
                  <c:v>12746</c:v>
                </c:pt>
                <c:pt idx="6374">
                  <c:v>12748</c:v>
                </c:pt>
                <c:pt idx="6375">
                  <c:v>12750</c:v>
                </c:pt>
                <c:pt idx="6376">
                  <c:v>12752</c:v>
                </c:pt>
                <c:pt idx="6377">
                  <c:v>12754</c:v>
                </c:pt>
                <c:pt idx="6378">
                  <c:v>12756</c:v>
                </c:pt>
                <c:pt idx="6379">
                  <c:v>12758</c:v>
                </c:pt>
                <c:pt idx="6380">
                  <c:v>12760</c:v>
                </c:pt>
                <c:pt idx="6381">
                  <c:v>12762</c:v>
                </c:pt>
                <c:pt idx="6382">
                  <c:v>12764</c:v>
                </c:pt>
                <c:pt idx="6383">
                  <c:v>12766</c:v>
                </c:pt>
                <c:pt idx="6384">
                  <c:v>12768</c:v>
                </c:pt>
                <c:pt idx="6385">
                  <c:v>12770</c:v>
                </c:pt>
                <c:pt idx="6386">
                  <c:v>12772</c:v>
                </c:pt>
                <c:pt idx="6387">
                  <c:v>12774</c:v>
                </c:pt>
                <c:pt idx="6388">
                  <c:v>12776</c:v>
                </c:pt>
                <c:pt idx="6389">
                  <c:v>12778</c:v>
                </c:pt>
                <c:pt idx="6390">
                  <c:v>12780</c:v>
                </c:pt>
                <c:pt idx="6391">
                  <c:v>12782</c:v>
                </c:pt>
                <c:pt idx="6392">
                  <c:v>12784</c:v>
                </c:pt>
                <c:pt idx="6393">
                  <c:v>12786</c:v>
                </c:pt>
                <c:pt idx="6394">
                  <c:v>12788</c:v>
                </c:pt>
                <c:pt idx="6395">
                  <c:v>12790</c:v>
                </c:pt>
                <c:pt idx="6396">
                  <c:v>12792</c:v>
                </c:pt>
                <c:pt idx="6397">
                  <c:v>12794</c:v>
                </c:pt>
                <c:pt idx="6398">
                  <c:v>12796</c:v>
                </c:pt>
                <c:pt idx="6399">
                  <c:v>12798</c:v>
                </c:pt>
                <c:pt idx="6400">
                  <c:v>12800</c:v>
                </c:pt>
                <c:pt idx="6401">
                  <c:v>12802</c:v>
                </c:pt>
                <c:pt idx="6402">
                  <c:v>12804</c:v>
                </c:pt>
                <c:pt idx="6403">
                  <c:v>12806</c:v>
                </c:pt>
                <c:pt idx="6404">
                  <c:v>12808</c:v>
                </c:pt>
                <c:pt idx="6405">
                  <c:v>12810</c:v>
                </c:pt>
                <c:pt idx="6406">
                  <c:v>12812</c:v>
                </c:pt>
                <c:pt idx="6407">
                  <c:v>12814</c:v>
                </c:pt>
                <c:pt idx="6408">
                  <c:v>12816</c:v>
                </c:pt>
                <c:pt idx="6409">
                  <c:v>12818</c:v>
                </c:pt>
                <c:pt idx="6410">
                  <c:v>12820</c:v>
                </c:pt>
                <c:pt idx="6411">
                  <c:v>12822</c:v>
                </c:pt>
                <c:pt idx="6412">
                  <c:v>12824</c:v>
                </c:pt>
                <c:pt idx="6413">
                  <c:v>12826</c:v>
                </c:pt>
                <c:pt idx="6414">
                  <c:v>12828</c:v>
                </c:pt>
                <c:pt idx="6415">
                  <c:v>12830</c:v>
                </c:pt>
                <c:pt idx="6416">
                  <c:v>12832</c:v>
                </c:pt>
                <c:pt idx="6417">
                  <c:v>12834</c:v>
                </c:pt>
                <c:pt idx="6418">
                  <c:v>12836</c:v>
                </c:pt>
                <c:pt idx="6419">
                  <c:v>12838</c:v>
                </c:pt>
                <c:pt idx="6420">
                  <c:v>12840</c:v>
                </c:pt>
                <c:pt idx="6421">
                  <c:v>12842</c:v>
                </c:pt>
                <c:pt idx="6422">
                  <c:v>12844</c:v>
                </c:pt>
                <c:pt idx="6423">
                  <c:v>12846</c:v>
                </c:pt>
                <c:pt idx="6424">
                  <c:v>12848</c:v>
                </c:pt>
                <c:pt idx="6425">
                  <c:v>12850</c:v>
                </c:pt>
                <c:pt idx="6426">
                  <c:v>12852</c:v>
                </c:pt>
                <c:pt idx="6427">
                  <c:v>12854</c:v>
                </c:pt>
                <c:pt idx="6428">
                  <c:v>12856</c:v>
                </c:pt>
                <c:pt idx="6429">
                  <c:v>12858</c:v>
                </c:pt>
                <c:pt idx="6430">
                  <c:v>12860</c:v>
                </c:pt>
                <c:pt idx="6431">
                  <c:v>12862</c:v>
                </c:pt>
                <c:pt idx="6432">
                  <c:v>12864</c:v>
                </c:pt>
                <c:pt idx="6433">
                  <c:v>12866</c:v>
                </c:pt>
                <c:pt idx="6434">
                  <c:v>12868</c:v>
                </c:pt>
                <c:pt idx="6435">
                  <c:v>12870</c:v>
                </c:pt>
                <c:pt idx="6436">
                  <c:v>12872</c:v>
                </c:pt>
                <c:pt idx="6437">
                  <c:v>12874</c:v>
                </c:pt>
                <c:pt idx="6438">
                  <c:v>12876</c:v>
                </c:pt>
                <c:pt idx="6439">
                  <c:v>12878</c:v>
                </c:pt>
                <c:pt idx="6440">
                  <c:v>12880</c:v>
                </c:pt>
                <c:pt idx="6441">
                  <c:v>12882</c:v>
                </c:pt>
                <c:pt idx="6442">
                  <c:v>12884</c:v>
                </c:pt>
                <c:pt idx="6443">
                  <c:v>12886</c:v>
                </c:pt>
                <c:pt idx="6444">
                  <c:v>12888</c:v>
                </c:pt>
                <c:pt idx="6445">
                  <c:v>12890</c:v>
                </c:pt>
                <c:pt idx="6446">
                  <c:v>12892</c:v>
                </c:pt>
                <c:pt idx="6447">
                  <c:v>12894</c:v>
                </c:pt>
                <c:pt idx="6448">
                  <c:v>12896</c:v>
                </c:pt>
                <c:pt idx="6449">
                  <c:v>12898</c:v>
                </c:pt>
                <c:pt idx="6450">
                  <c:v>12900</c:v>
                </c:pt>
                <c:pt idx="6451">
                  <c:v>12902</c:v>
                </c:pt>
                <c:pt idx="6452">
                  <c:v>12904</c:v>
                </c:pt>
                <c:pt idx="6453">
                  <c:v>12906</c:v>
                </c:pt>
                <c:pt idx="6454">
                  <c:v>12908</c:v>
                </c:pt>
                <c:pt idx="6455">
                  <c:v>12910</c:v>
                </c:pt>
                <c:pt idx="6456">
                  <c:v>12912</c:v>
                </c:pt>
                <c:pt idx="6457">
                  <c:v>12914</c:v>
                </c:pt>
                <c:pt idx="6458">
                  <c:v>12916</c:v>
                </c:pt>
                <c:pt idx="6459">
                  <c:v>12918</c:v>
                </c:pt>
                <c:pt idx="6460">
                  <c:v>12920</c:v>
                </c:pt>
                <c:pt idx="6461">
                  <c:v>12922</c:v>
                </c:pt>
                <c:pt idx="6462">
                  <c:v>12924</c:v>
                </c:pt>
                <c:pt idx="6463">
                  <c:v>12926</c:v>
                </c:pt>
                <c:pt idx="6464">
                  <c:v>12928</c:v>
                </c:pt>
                <c:pt idx="6465">
                  <c:v>12930</c:v>
                </c:pt>
                <c:pt idx="6466">
                  <c:v>12932</c:v>
                </c:pt>
                <c:pt idx="6467">
                  <c:v>12934</c:v>
                </c:pt>
                <c:pt idx="6468">
                  <c:v>12936</c:v>
                </c:pt>
                <c:pt idx="6469">
                  <c:v>12938</c:v>
                </c:pt>
                <c:pt idx="6470">
                  <c:v>12940</c:v>
                </c:pt>
                <c:pt idx="6471">
                  <c:v>12942</c:v>
                </c:pt>
                <c:pt idx="6472">
                  <c:v>12944</c:v>
                </c:pt>
                <c:pt idx="6473">
                  <c:v>12946</c:v>
                </c:pt>
                <c:pt idx="6474">
                  <c:v>12948</c:v>
                </c:pt>
                <c:pt idx="6475">
                  <c:v>12950</c:v>
                </c:pt>
                <c:pt idx="6476">
                  <c:v>12952</c:v>
                </c:pt>
                <c:pt idx="6477">
                  <c:v>12954</c:v>
                </c:pt>
                <c:pt idx="6478">
                  <c:v>12956</c:v>
                </c:pt>
                <c:pt idx="6479">
                  <c:v>12958</c:v>
                </c:pt>
                <c:pt idx="6480">
                  <c:v>12960</c:v>
                </c:pt>
                <c:pt idx="6481">
                  <c:v>12962</c:v>
                </c:pt>
                <c:pt idx="6482">
                  <c:v>12964</c:v>
                </c:pt>
                <c:pt idx="6483">
                  <c:v>12966</c:v>
                </c:pt>
                <c:pt idx="6484">
                  <c:v>12968</c:v>
                </c:pt>
                <c:pt idx="6485">
                  <c:v>12970</c:v>
                </c:pt>
                <c:pt idx="6486">
                  <c:v>12972</c:v>
                </c:pt>
                <c:pt idx="6487">
                  <c:v>12974</c:v>
                </c:pt>
                <c:pt idx="6488">
                  <c:v>12976</c:v>
                </c:pt>
                <c:pt idx="6489">
                  <c:v>12978</c:v>
                </c:pt>
                <c:pt idx="6490">
                  <c:v>12980</c:v>
                </c:pt>
                <c:pt idx="6491">
                  <c:v>12982</c:v>
                </c:pt>
                <c:pt idx="6492">
                  <c:v>12984</c:v>
                </c:pt>
                <c:pt idx="6493">
                  <c:v>12986</c:v>
                </c:pt>
                <c:pt idx="6494">
                  <c:v>12988</c:v>
                </c:pt>
                <c:pt idx="6495">
                  <c:v>12990</c:v>
                </c:pt>
                <c:pt idx="6496">
                  <c:v>12992</c:v>
                </c:pt>
                <c:pt idx="6497">
                  <c:v>12994</c:v>
                </c:pt>
                <c:pt idx="6498">
                  <c:v>12996</c:v>
                </c:pt>
                <c:pt idx="6499">
                  <c:v>12998</c:v>
                </c:pt>
                <c:pt idx="6500">
                  <c:v>13000</c:v>
                </c:pt>
                <c:pt idx="6501">
                  <c:v>13002</c:v>
                </c:pt>
                <c:pt idx="6502">
                  <c:v>13004</c:v>
                </c:pt>
                <c:pt idx="6503">
                  <c:v>13006</c:v>
                </c:pt>
                <c:pt idx="6504">
                  <c:v>13008</c:v>
                </c:pt>
                <c:pt idx="6505">
                  <c:v>13010</c:v>
                </c:pt>
                <c:pt idx="6506">
                  <c:v>13012</c:v>
                </c:pt>
                <c:pt idx="6507">
                  <c:v>13014</c:v>
                </c:pt>
                <c:pt idx="6508">
                  <c:v>13016</c:v>
                </c:pt>
                <c:pt idx="6509">
                  <c:v>13018</c:v>
                </c:pt>
                <c:pt idx="6510">
                  <c:v>13020</c:v>
                </c:pt>
                <c:pt idx="6511">
                  <c:v>13022</c:v>
                </c:pt>
                <c:pt idx="6512">
                  <c:v>13024</c:v>
                </c:pt>
                <c:pt idx="6513">
                  <c:v>13026</c:v>
                </c:pt>
                <c:pt idx="6514">
                  <c:v>13028</c:v>
                </c:pt>
                <c:pt idx="6515">
                  <c:v>13030</c:v>
                </c:pt>
                <c:pt idx="6516">
                  <c:v>13032</c:v>
                </c:pt>
                <c:pt idx="6517">
                  <c:v>13034</c:v>
                </c:pt>
                <c:pt idx="6518">
                  <c:v>13036</c:v>
                </c:pt>
                <c:pt idx="6519">
                  <c:v>13038</c:v>
                </c:pt>
                <c:pt idx="6520">
                  <c:v>13040</c:v>
                </c:pt>
                <c:pt idx="6521">
                  <c:v>13042</c:v>
                </c:pt>
                <c:pt idx="6522">
                  <c:v>13044</c:v>
                </c:pt>
                <c:pt idx="6523">
                  <c:v>13046</c:v>
                </c:pt>
                <c:pt idx="6524">
                  <c:v>13048</c:v>
                </c:pt>
                <c:pt idx="6525">
                  <c:v>13050</c:v>
                </c:pt>
                <c:pt idx="6526">
                  <c:v>13052</c:v>
                </c:pt>
                <c:pt idx="6527">
                  <c:v>13054</c:v>
                </c:pt>
                <c:pt idx="6528">
                  <c:v>13056</c:v>
                </c:pt>
                <c:pt idx="6529">
                  <c:v>13058</c:v>
                </c:pt>
                <c:pt idx="6530">
                  <c:v>13060</c:v>
                </c:pt>
                <c:pt idx="6531">
                  <c:v>13062</c:v>
                </c:pt>
                <c:pt idx="6532">
                  <c:v>13064</c:v>
                </c:pt>
                <c:pt idx="6533">
                  <c:v>13066</c:v>
                </c:pt>
                <c:pt idx="6534">
                  <c:v>13068</c:v>
                </c:pt>
                <c:pt idx="6535">
                  <c:v>13070</c:v>
                </c:pt>
                <c:pt idx="6536">
                  <c:v>13072</c:v>
                </c:pt>
                <c:pt idx="6537">
                  <c:v>13074</c:v>
                </c:pt>
                <c:pt idx="6538">
                  <c:v>13076</c:v>
                </c:pt>
                <c:pt idx="6539">
                  <c:v>13078</c:v>
                </c:pt>
                <c:pt idx="6540">
                  <c:v>13080</c:v>
                </c:pt>
                <c:pt idx="6541">
                  <c:v>13082</c:v>
                </c:pt>
                <c:pt idx="6542">
                  <c:v>13084</c:v>
                </c:pt>
                <c:pt idx="6543">
                  <c:v>13086</c:v>
                </c:pt>
                <c:pt idx="6544">
                  <c:v>13088</c:v>
                </c:pt>
                <c:pt idx="6545">
                  <c:v>13090</c:v>
                </c:pt>
                <c:pt idx="6546">
                  <c:v>13092</c:v>
                </c:pt>
                <c:pt idx="6547">
                  <c:v>13094</c:v>
                </c:pt>
                <c:pt idx="6548">
                  <c:v>13096</c:v>
                </c:pt>
                <c:pt idx="6549">
                  <c:v>13098</c:v>
                </c:pt>
                <c:pt idx="6550">
                  <c:v>13100</c:v>
                </c:pt>
                <c:pt idx="6551">
                  <c:v>13102</c:v>
                </c:pt>
                <c:pt idx="6552">
                  <c:v>13104</c:v>
                </c:pt>
                <c:pt idx="6553">
                  <c:v>13106</c:v>
                </c:pt>
                <c:pt idx="6554">
                  <c:v>13108</c:v>
                </c:pt>
                <c:pt idx="6555">
                  <c:v>13110</c:v>
                </c:pt>
                <c:pt idx="6556">
                  <c:v>13112</c:v>
                </c:pt>
                <c:pt idx="6557">
                  <c:v>13114</c:v>
                </c:pt>
                <c:pt idx="6558">
                  <c:v>13116</c:v>
                </c:pt>
                <c:pt idx="6559">
                  <c:v>13118</c:v>
                </c:pt>
                <c:pt idx="6560">
                  <c:v>13120</c:v>
                </c:pt>
                <c:pt idx="6561">
                  <c:v>13122</c:v>
                </c:pt>
                <c:pt idx="6562">
                  <c:v>13124</c:v>
                </c:pt>
                <c:pt idx="6563">
                  <c:v>13126</c:v>
                </c:pt>
                <c:pt idx="6564">
                  <c:v>13128</c:v>
                </c:pt>
                <c:pt idx="6565">
                  <c:v>13130</c:v>
                </c:pt>
                <c:pt idx="6566">
                  <c:v>13132</c:v>
                </c:pt>
                <c:pt idx="6567">
                  <c:v>13134</c:v>
                </c:pt>
                <c:pt idx="6568">
                  <c:v>13136</c:v>
                </c:pt>
                <c:pt idx="6569">
                  <c:v>13138</c:v>
                </c:pt>
                <c:pt idx="6570">
                  <c:v>13140</c:v>
                </c:pt>
                <c:pt idx="6571">
                  <c:v>13142</c:v>
                </c:pt>
                <c:pt idx="6572">
                  <c:v>13144</c:v>
                </c:pt>
                <c:pt idx="6573">
                  <c:v>13146</c:v>
                </c:pt>
                <c:pt idx="6574">
                  <c:v>13148</c:v>
                </c:pt>
                <c:pt idx="6575">
                  <c:v>13150</c:v>
                </c:pt>
                <c:pt idx="6576">
                  <c:v>13152</c:v>
                </c:pt>
                <c:pt idx="6577">
                  <c:v>13154</c:v>
                </c:pt>
                <c:pt idx="6578">
                  <c:v>13156</c:v>
                </c:pt>
                <c:pt idx="6579">
                  <c:v>13158</c:v>
                </c:pt>
                <c:pt idx="6580">
                  <c:v>13160</c:v>
                </c:pt>
                <c:pt idx="6581">
                  <c:v>13162</c:v>
                </c:pt>
                <c:pt idx="6582">
                  <c:v>13164</c:v>
                </c:pt>
                <c:pt idx="6583">
                  <c:v>13166</c:v>
                </c:pt>
                <c:pt idx="6584">
                  <c:v>13168</c:v>
                </c:pt>
                <c:pt idx="6585">
                  <c:v>13170</c:v>
                </c:pt>
                <c:pt idx="6586">
                  <c:v>13172</c:v>
                </c:pt>
                <c:pt idx="6587">
                  <c:v>13174</c:v>
                </c:pt>
                <c:pt idx="6588">
                  <c:v>13176</c:v>
                </c:pt>
                <c:pt idx="6589">
                  <c:v>13178</c:v>
                </c:pt>
                <c:pt idx="6590">
                  <c:v>13180</c:v>
                </c:pt>
                <c:pt idx="6591">
                  <c:v>13182</c:v>
                </c:pt>
                <c:pt idx="6592">
                  <c:v>13184</c:v>
                </c:pt>
                <c:pt idx="6593">
                  <c:v>13186</c:v>
                </c:pt>
                <c:pt idx="6594">
                  <c:v>13188</c:v>
                </c:pt>
                <c:pt idx="6595">
                  <c:v>13190</c:v>
                </c:pt>
                <c:pt idx="6596">
                  <c:v>13192</c:v>
                </c:pt>
                <c:pt idx="6597">
                  <c:v>13194</c:v>
                </c:pt>
                <c:pt idx="6598">
                  <c:v>13196</c:v>
                </c:pt>
                <c:pt idx="6599">
                  <c:v>13198</c:v>
                </c:pt>
                <c:pt idx="6600">
                  <c:v>13200</c:v>
                </c:pt>
                <c:pt idx="6601">
                  <c:v>13202</c:v>
                </c:pt>
                <c:pt idx="6602">
                  <c:v>13204</c:v>
                </c:pt>
                <c:pt idx="6603">
                  <c:v>13206</c:v>
                </c:pt>
                <c:pt idx="6604">
                  <c:v>13208</c:v>
                </c:pt>
                <c:pt idx="6605">
                  <c:v>13210</c:v>
                </c:pt>
                <c:pt idx="6606">
                  <c:v>13212</c:v>
                </c:pt>
                <c:pt idx="6607">
                  <c:v>13214</c:v>
                </c:pt>
                <c:pt idx="6608">
                  <c:v>13216</c:v>
                </c:pt>
                <c:pt idx="6609">
                  <c:v>13218</c:v>
                </c:pt>
                <c:pt idx="6610">
                  <c:v>13220</c:v>
                </c:pt>
                <c:pt idx="6611">
                  <c:v>13222</c:v>
                </c:pt>
                <c:pt idx="6612">
                  <c:v>13224</c:v>
                </c:pt>
                <c:pt idx="6613">
                  <c:v>13226</c:v>
                </c:pt>
                <c:pt idx="6614">
                  <c:v>13228</c:v>
                </c:pt>
                <c:pt idx="6615">
                  <c:v>13230</c:v>
                </c:pt>
                <c:pt idx="6616">
                  <c:v>13232</c:v>
                </c:pt>
                <c:pt idx="6617">
                  <c:v>13234</c:v>
                </c:pt>
                <c:pt idx="6618">
                  <c:v>13236</c:v>
                </c:pt>
                <c:pt idx="6619">
                  <c:v>13238</c:v>
                </c:pt>
                <c:pt idx="6620">
                  <c:v>13240</c:v>
                </c:pt>
                <c:pt idx="6621">
                  <c:v>13242</c:v>
                </c:pt>
                <c:pt idx="6622">
                  <c:v>13244</c:v>
                </c:pt>
                <c:pt idx="6623">
                  <c:v>13246</c:v>
                </c:pt>
                <c:pt idx="6624">
                  <c:v>13248</c:v>
                </c:pt>
                <c:pt idx="6625">
                  <c:v>13250</c:v>
                </c:pt>
                <c:pt idx="6626">
                  <c:v>13252</c:v>
                </c:pt>
                <c:pt idx="6627">
                  <c:v>13254</c:v>
                </c:pt>
                <c:pt idx="6628">
                  <c:v>13256</c:v>
                </c:pt>
                <c:pt idx="6629">
                  <c:v>13258</c:v>
                </c:pt>
                <c:pt idx="6630">
                  <c:v>13260</c:v>
                </c:pt>
                <c:pt idx="6631">
                  <c:v>13262</c:v>
                </c:pt>
                <c:pt idx="6632">
                  <c:v>13264</c:v>
                </c:pt>
                <c:pt idx="6633">
                  <c:v>13266</c:v>
                </c:pt>
                <c:pt idx="6634">
                  <c:v>13268</c:v>
                </c:pt>
                <c:pt idx="6635">
                  <c:v>13270</c:v>
                </c:pt>
                <c:pt idx="6636">
                  <c:v>13272</c:v>
                </c:pt>
                <c:pt idx="6637">
                  <c:v>13274</c:v>
                </c:pt>
                <c:pt idx="6638">
                  <c:v>13276</c:v>
                </c:pt>
                <c:pt idx="6639">
                  <c:v>13278</c:v>
                </c:pt>
                <c:pt idx="6640">
                  <c:v>13280</c:v>
                </c:pt>
                <c:pt idx="6641">
                  <c:v>13282</c:v>
                </c:pt>
                <c:pt idx="6642">
                  <c:v>13284</c:v>
                </c:pt>
                <c:pt idx="6643">
                  <c:v>13286</c:v>
                </c:pt>
                <c:pt idx="6644">
                  <c:v>13288</c:v>
                </c:pt>
                <c:pt idx="6645">
                  <c:v>13290</c:v>
                </c:pt>
                <c:pt idx="6646">
                  <c:v>13292</c:v>
                </c:pt>
                <c:pt idx="6647">
                  <c:v>13294</c:v>
                </c:pt>
                <c:pt idx="6648">
                  <c:v>13296</c:v>
                </c:pt>
                <c:pt idx="6649">
                  <c:v>13298</c:v>
                </c:pt>
                <c:pt idx="6650">
                  <c:v>13300</c:v>
                </c:pt>
                <c:pt idx="6651">
                  <c:v>13302</c:v>
                </c:pt>
                <c:pt idx="6652">
                  <c:v>13304</c:v>
                </c:pt>
                <c:pt idx="6653">
                  <c:v>13306</c:v>
                </c:pt>
                <c:pt idx="6654">
                  <c:v>13308</c:v>
                </c:pt>
                <c:pt idx="6655">
                  <c:v>13310</c:v>
                </c:pt>
                <c:pt idx="6656">
                  <c:v>13312</c:v>
                </c:pt>
                <c:pt idx="6657">
                  <c:v>13314</c:v>
                </c:pt>
                <c:pt idx="6658">
                  <c:v>13316</c:v>
                </c:pt>
                <c:pt idx="6659">
                  <c:v>13318</c:v>
                </c:pt>
                <c:pt idx="6660">
                  <c:v>13320</c:v>
                </c:pt>
                <c:pt idx="6661">
                  <c:v>13322</c:v>
                </c:pt>
                <c:pt idx="6662">
                  <c:v>13324</c:v>
                </c:pt>
                <c:pt idx="6663">
                  <c:v>13326</c:v>
                </c:pt>
                <c:pt idx="6664">
                  <c:v>13328</c:v>
                </c:pt>
                <c:pt idx="6665">
                  <c:v>13330</c:v>
                </c:pt>
                <c:pt idx="6666">
                  <c:v>13332</c:v>
                </c:pt>
                <c:pt idx="6667">
                  <c:v>13334</c:v>
                </c:pt>
                <c:pt idx="6668">
                  <c:v>13336</c:v>
                </c:pt>
                <c:pt idx="6669">
                  <c:v>13338</c:v>
                </c:pt>
                <c:pt idx="6670">
                  <c:v>13340</c:v>
                </c:pt>
                <c:pt idx="6671">
                  <c:v>13342</c:v>
                </c:pt>
                <c:pt idx="6672">
                  <c:v>13344</c:v>
                </c:pt>
                <c:pt idx="6673">
                  <c:v>13346</c:v>
                </c:pt>
                <c:pt idx="6674">
                  <c:v>13348</c:v>
                </c:pt>
                <c:pt idx="6675">
                  <c:v>13350</c:v>
                </c:pt>
                <c:pt idx="6676">
                  <c:v>13352</c:v>
                </c:pt>
                <c:pt idx="6677">
                  <c:v>13354</c:v>
                </c:pt>
                <c:pt idx="6678">
                  <c:v>13356</c:v>
                </c:pt>
                <c:pt idx="6679">
                  <c:v>13358</c:v>
                </c:pt>
                <c:pt idx="6680">
                  <c:v>13360</c:v>
                </c:pt>
                <c:pt idx="6681">
                  <c:v>13362</c:v>
                </c:pt>
                <c:pt idx="6682">
                  <c:v>13364</c:v>
                </c:pt>
                <c:pt idx="6683">
                  <c:v>13366</c:v>
                </c:pt>
                <c:pt idx="6684">
                  <c:v>13368</c:v>
                </c:pt>
                <c:pt idx="6685">
                  <c:v>13370</c:v>
                </c:pt>
                <c:pt idx="6686">
                  <c:v>13372</c:v>
                </c:pt>
                <c:pt idx="6687">
                  <c:v>13374</c:v>
                </c:pt>
                <c:pt idx="6688">
                  <c:v>13376</c:v>
                </c:pt>
                <c:pt idx="6689">
                  <c:v>13378</c:v>
                </c:pt>
                <c:pt idx="6690">
                  <c:v>13380</c:v>
                </c:pt>
                <c:pt idx="6691">
                  <c:v>13382</c:v>
                </c:pt>
                <c:pt idx="6692">
                  <c:v>13384</c:v>
                </c:pt>
                <c:pt idx="6693">
                  <c:v>13386</c:v>
                </c:pt>
                <c:pt idx="6694">
                  <c:v>13388</c:v>
                </c:pt>
                <c:pt idx="6695">
                  <c:v>13390</c:v>
                </c:pt>
                <c:pt idx="6696">
                  <c:v>13392</c:v>
                </c:pt>
                <c:pt idx="6697">
                  <c:v>13394</c:v>
                </c:pt>
                <c:pt idx="6698">
                  <c:v>13396</c:v>
                </c:pt>
                <c:pt idx="6699">
                  <c:v>13398</c:v>
                </c:pt>
                <c:pt idx="6700">
                  <c:v>13400</c:v>
                </c:pt>
                <c:pt idx="6701">
                  <c:v>13402</c:v>
                </c:pt>
                <c:pt idx="6702">
                  <c:v>13404</c:v>
                </c:pt>
                <c:pt idx="6703">
                  <c:v>13406</c:v>
                </c:pt>
                <c:pt idx="6704">
                  <c:v>13408</c:v>
                </c:pt>
                <c:pt idx="6705">
                  <c:v>13410</c:v>
                </c:pt>
                <c:pt idx="6706">
                  <c:v>13412</c:v>
                </c:pt>
                <c:pt idx="6707">
                  <c:v>13414</c:v>
                </c:pt>
                <c:pt idx="6708">
                  <c:v>13416</c:v>
                </c:pt>
                <c:pt idx="6709">
                  <c:v>13418</c:v>
                </c:pt>
                <c:pt idx="6710">
                  <c:v>13420</c:v>
                </c:pt>
                <c:pt idx="6711">
                  <c:v>13422</c:v>
                </c:pt>
                <c:pt idx="6712">
                  <c:v>13424</c:v>
                </c:pt>
                <c:pt idx="6713">
                  <c:v>13426</c:v>
                </c:pt>
                <c:pt idx="6714">
                  <c:v>13428</c:v>
                </c:pt>
                <c:pt idx="6715">
                  <c:v>13430</c:v>
                </c:pt>
                <c:pt idx="6716">
                  <c:v>13432</c:v>
                </c:pt>
                <c:pt idx="6717">
                  <c:v>13434</c:v>
                </c:pt>
                <c:pt idx="6718">
                  <c:v>13436</c:v>
                </c:pt>
                <c:pt idx="6719">
                  <c:v>13438</c:v>
                </c:pt>
                <c:pt idx="6720">
                  <c:v>13440</c:v>
                </c:pt>
                <c:pt idx="6721">
                  <c:v>13442</c:v>
                </c:pt>
                <c:pt idx="6722">
                  <c:v>13444</c:v>
                </c:pt>
                <c:pt idx="6723">
                  <c:v>13446</c:v>
                </c:pt>
                <c:pt idx="6724">
                  <c:v>13448</c:v>
                </c:pt>
                <c:pt idx="6725">
                  <c:v>13450</c:v>
                </c:pt>
                <c:pt idx="6726">
                  <c:v>13452</c:v>
                </c:pt>
                <c:pt idx="6727">
                  <c:v>13454</c:v>
                </c:pt>
                <c:pt idx="6728">
                  <c:v>13456</c:v>
                </c:pt>
                <c:pt idx="6729">
                  <c:v>13458</c:v>
                </c:pt>
                <c:pt idx="6730">
                  <c:v>13460</c:v>
                </c:pt>
                <c:pt idx="6731">
                  <c:v>13462</c:v>
                </c:pt>
                <c:pt idx="6732">
                  <c:v>13464</c:v>
                </c:pt>
                <c:pt idx="6733">
                  <c:v>13466</c:v>
                </c:pt>
                <c:pt idx="6734">
                  <c:v>13468</c:v>
                </c:pt>
                <c:pt idx="6735">
                  <c:v>13470</c:v>
                </c:pt>
                <c:pt idx="6736">
                  <c:v>13472</c:v>
                </c:pt>
                <c:pt idx="6737">
                  <c:v>13474</c:v>
                </c:pt>
                <c:pt idx="6738">
                  <c:v>13476</c:v>
                </c:pt>
                <c:pt idx="6739">
                  <c:v>13478</c:v>
                </c:pt>
                <c:pt idx="6740">
                  <c:v>13480</c:v>
                </c:pt>
                <c:pt idx="6741">
                  <c:v>13482</c:v>
                </c:pt>
                <c:pt idx="6742">
                  <c:v>13484</c:v>
                </c:pt>
                <c:pt idx="6743">
                  <c:v>13486</c:v>
                </c:pt>
                <c:pt idx="6744">
                  <c:v>13488</c:v>
                </c:pt>
                <c:pt idx="6745">
                  <c:v>13490</c:v>
                </c:pt>
                <c:pt idx="6746">
                  <c:v>13492</c:v>
                </c:pt>
                <c:pt idx="6747">
                  <c:v>13494</c:v>
                </c:pt>
                <c:pt idx="6748">
                  <c:v>13496</c:v>
                </c:pt>
                <c:pt idx="6749">
                  <c:v>13498</c:v>
                </c:pt>
                <c:pt idx="6750">
                  <c:v>13500</c:v>
                </c:pt>
                <c:pt idx="6751">
                  <c:v>13502</c:v>
                </c:pt>
                <c:pt idx="6752">
                  <c:v>13504</c:v>
                </c:pt>
                <c:pt idx="6753">
                  <c:v>13506</c:v>
                </c:pt>
                <c:pt idx="6754">
                  <c:v>13508</c:v>
                </c:pt>
                <c:pt idx="6755">
                  <c:v>13510</c:v>
                </c:pt>
                <c:pt idx="6756">
                  <c:v>13512</c:v>
                </c:pt>
                <c:pt idx="6757">
                  <c:v>13514</c:v>
                </c:pt>
                <c:pt idx="6758">
                  <c:v>13516</c:v>
                </c:pt>
                <c:pt idx="6759">
                  <c:v>13518</c:v>
                </c:pt>
                <c:pt idx="6760">
                  <c:v>13520</c:v>
                </c:pt>
                <c:pt idx="6761">
                  <c:v>13522</c:v>
                </c:pt>
                <c:pt idx="6762">
                  <c:v>13524</c:v>
                </c:pt>
                <c:pt idx="6763">
                  <c:v>13526</c:v>
                </c:pt>
                <c:pt idx="6764">
                  <c:v>13528</c:v>
                </c:pt>
                <c:pt idx="6765">
                  <c:v>13530</c:v>
                </c:pt>
                <c:pt idx="6766">
                  <c:v>13532</c:v>
                </c:pt>
                <c:pt idx="6767">
                  <c:v>13534</c:v>
                </c:pt>
                <c:pt idx="6768">
                  <c:v>13536</c:v>
                </c:pt>
                <c:pt idx="6769">
                  <c:v>13538</c:v>
                </c:pt>
                <c:pt idx="6770">
                  <c:v>13540</c:v>
                </c:pt>
                <c:pt idx="6771">
                  <c:v>13542</c:v>
                </c:pt>
                <c:pt idx="6772">
                  <c:v>13544</c:v>
                </c:pt>
                <c:pt idx="6773">
                  <c:v>13546</c:v>
                </c:pt>
                <c:pt idx="6774">
                  <c:v>13548</c:v>
                </c:pt>
                <c:pt idx="6775">
                  <c:v>13550</c:v>
                </c:pt>
                <c:pt idx="6776">
                  <c:v>13552</c:v>
                </c:pt>
                <c:pt idx="6777">
                  <c:v>13554</c:v>
                </c:pt>
                <c:pt idx="6778">
                  <c:v>13556</c:v>
                </c:pt>
                <c:pt idx="6779">
                  <c:v>13558</c:v>
                </c:pt>
                <c:pt idx="6780">
                  <c:v>13560</c:v>
                </c:pt>
                <c:pt idx="6781">
                  <c:v>13562</c:v>
                </c:pt>
                <c:pt idx="6782">
                  <c:v>13564</c:v>
                </c:pt>
                <c:pt idx="6783">
                  <c:v>13566</c:v>
                </c:pt>
                <c:pt idx="6784">
                  <c:v>13568</c:v>
                </c:pt>
                <c:pt idx="6785">
                  <c:v>13570</c:v>
                </c:pt>
                <c:pt idx="6786">
                  <c:v>13572</c:v>
                </c:pt>
                <c:pt idx="6787">
                  <c:v>13574</c:v>
                </c:pt>
                <c:pt idx="6788">
                  <c:v>13576</c:v>
                </c:pt>
                <c:pt idx="6789">
                  <c:v>13578</c:v>
                </c:pt>
                <c:pt idx="6790">
                  <c:v>13580</c:v>
                </c:pt>
                <c:pt idx="6791">
                  <c:v>13582</c:v>
                </c:pt>
                <c:pt idx="6792">
                  <c:v>13584</c:v>
                </c:pt>
                <c:pt idx="6793">
                  <c:v>13586</c:v>
                </c:pt>
                <c:pt idx="6794">
                  <c:v>13588</c:v>
                </c:pt>
                <c:pt idx="6795">
                  <c:v>13590</c:v>
                </c:pt>
                <c:pt idx="6796">
                  <c:v>13592</c:v>
                </c:pt>
                <c:pt idx="6797">
                  <c:v>13594</c:v>
                </c:pt>
                <c:pt idx="6798">
                  <c:v>13596</c:v>
                </c:pt>
                <c:pt idx="6799">
                  <c:v>13598</c:v>
                </c:pt>
                <c:pt idx="6800">
                  <c:v>13600</c:v>
                </c:pt>
                <c:pt idx="6801">
                  <c:v>13602</c:v>
                </c:pt>
                <c:pt idx="6802">
                  <c:v>13604</c:v>
                </c:pt>
                <c:pt idx="6803">
                  <c:v>13606</c:v>
                </c:pt>
                <c:pt idx="6804">
                  <c:v>13608</c:v>
                </c:pt>
                <c:pt idx="6805">
                  <c:v>13610</c:v>
                </c:pt>
                <c:pt idx="6806">
                  <c:v>13612</c:v>
                </c:pt>
                <c:pt idx="6807">
                  <c:v>13614</c:v>
                </c:pt>
                <c:pt idx="6808">
                  <c:v>13616</c:v>
                </c:pt>
                <c:pt idx="6809">
                  <c:v>13618</c:v>
                </c:pt>
                <c:pt idx="6810">
                  <c:v>13620</c:v>
                </c:pt>
                <c:pt idx="6811">
                  <c:v>13622</c:v>
                </c:pt>
                <c:pt idx="6812">
                  <c:v>13624</c:v>
                </c:pt>
                <c:pt idx="6813">
                  <c:v>13626</c:v>
                </c:pt>
                <c:pt idx="6814">
                  <c:v>13628</c:v>
                </c:pt>
                <c:pt idx="6815">
                  <c:v>13630</c:v>
                </c:pt>
                <c:pt idx="6816">
                  <c:v>13632</c:v>
                </c:pt>
                <c:pt idx="6817">
                  <c:v>13634</c:v>
                </c:pt>
                <c:pt idx="6818">
                  <c:v>13636</c:v>
                </c:pt>
                <c:pt idx="6819">
                  <c:v>13638</c:v>
                </c:pt>
                <c:pt idx="6820">
                  <c:v>13640</c:v>
                </c:pt>
                <c:pt idx="6821">
                  <c:v>13642</c:v>
                </c:pt>
                <c:pt idx="6822">
                  <c:v>13644</c:v>
                </c:pt>
                <c:pt idx="6823">
                  <c:v>13646</c:v>
                </c:pt>
                <c:pt idx="6824">
                  <c:v>13648</c:v>
                </c:pt>
                <c:pt idx="6825">
                  <c:v>13650</c:v>
                </c:pt>
                <c:pt idx="6826">
                  <c:v>13652</c:v>
                </c:pt>
                <c:pt idx="6827">
                  <c:v>13654</c:v>
                </c:pt>
                <c:pt idx="6828">
                  <c:v>13656</c:v>
                </c:pt>
                <c:pt idx="6829">
                  <c:v>13658</c:v>
                </c:pt>
                <c:pt idx="6830">
                  <c:v>13660</c:v>
                </c:pt>
                <c:pt idx="6831">
                  <c:v>13662</c:v>
                </c:pt>
                <c:pt idx="6832">
                  <c:v>13664</c:v>
                </c:pt>
                <c:pt idx="6833">
                  <c:v>13666</c:v>
                </c:pt>
                <c:pt idx="6834">
                  <c:v>13668</c:v>
                </c:pt>
                <c:pt idx="6835">
                  <c:v>13670</c:v>
                </c:pt>
                <c:pt idx="6836">
                  <c:v>13672</c:v>
                </c:pt>
                <c:pt idx="6837">
                  <c:v>13674</c:v>
                </c:pt>
                <c:pt idx="6838">
                  <c:v>13676</c:v>
                </c:pt>
                <c:pt idx="6839">
                  <c:v>13678</c:v>
                </c:pt>
                <c:pt idx="6840">
                  <c:v>13680</c:v>
                </c:pt>
                <c:pt idx="6841">
                  <c:v>13682</c:v>
                </c:pt>
                <c:pt idx="6842">
                  <c:v>13684</c:v>
                </c:pt>
                <c:pt idx="6843">
                  <c:v>13686</c:v>
                </c:pt>
                <c:pt idx="6844">
                  <c:v>13688</c:v>
                </c:pt>
                <c:pt idx="6845">
                  <c:v>13690</c:v>
                </c:pt>
                <c:pt idx="6846">
                  <c:v>13692</c:v>
                </c:pt>
                <c:pt idx="6847">
                  <c:v>13694</c:v>
                </c:pt>
                <c:pt idx="6848">
                  <c:v>13696</c:v>
                </c:pt>
                <c:pt idx="6849">
                  <c:v>13698</c:v>
                </c:pt>
                <c:pt idx="6850">
                  <c:v>13700</c:v>
                </c:pt>
                <c:pt idx="6851">
                  <c:v>13702</c:v>
                </c:pt>
                <c:pt idx="6852">
                  <c:v>13704</c:v>
                </c:pt>
                <c:pt idx="6853">
                  <c:v>13706</c:v>
                </c:pt>
                <c:pt idx="6854">
                  <c:v>13708</c:v>
                </c:pt>
                <c:pt idx="6855">
                  <c:v>13710</c:v>
                </c:pt>
                <c:pt idx="6856">
                  <c:v>13712</c:v>
                </c:pt>
                <c:pt idx="6857">
                  <c:v>13714</c:v>
                </c:pt>
                <c:pt idx="6858">
                  <c:v>13716</c:v>
                </c:pt>
                <c:pt idx="6859">
                  <c:v>13718</c:v>
                </c:pt>
                <c:pt idx="6860">
                  <c:v>13720</c:v>
                </c:pt>
                <c:pt idx="6861">
                  <c:v>13722</c:v>
                </c:pt>
                <c:pt idx="6862">
                  <c:v>13724</c:v>
                </c:pt>
                <c:pt idx="6863">
                  <c:v>13726</c:v>
                </c:pt>
                <c:pt idx="6864">
                  <c:v>13728</c:v>
                </c:pt>
                <c:pt idx="6865">
                  <c:v>13730</c:v>
                </c:pt>
                <c:pt idx="6866">
                  <c:v>13732</c:v>
                </c:pt>
                <c:pt idx="6867">
                  <c:v>13734</c:v>
                </c:pt>
                <c:pt idx="6868">
                  <c:v>13736</c:v>
                </c:pt>
                <c:pt idx="6869">
                  <c:v>13738</c:v>
                </c:pt>
                <c:pt idx="6870">
                  <c:v>13740</c:v>
                </c:pt>
                <c:pt idx="6871">
                  <c:v>13742</c:v>
                </c:pt>
                <c:pt idx="6872">
                  <c:v>13744</c:v>
                </c:pt>
                <c:pt idx="6873">
                  <c:v>13746</c:v>
                </c:pt>
                <c:pt idx="6874">
                  <c:v>13748</c:v>
                </c:pt>
                <c:pt idx="6875">
                  <c:v>13750</c:v>
                </c:pt>
                <c:pt idx="6876">
                  <c:v>13752</c:v>
                </c:pt>
                <c:pt idx="6877">
                  <c:v>13754</c:v>
                </c:pt>
                <c:pt idx="6878">
                  <c:v>13756</c:v>
                </c:pt>
                <c:pt idx="6879">
                  <c:v>13758</c:v>
                </c:pt>
                <c:pt idx="6880">
                  <c:v>13760</c:v>
                </c:pt>
                <c:pt idx="6881">
                  <c:v>13762</c:v>
                </c:pt>
                <c:pt idx="6882">
                  <c:v>13764</c:v>
                </c:pt>
                <c:pt idx="6883">
                  <c:v>13766</c:v>
                </c:pt>
                <c:pt idx="6884">
                  <c:v>13768</c:v>
                </c:pt>
                <c:pt idx="6885">
                  <c:v>13770</c:v>
                </c:pt>
                <c:pt idx="6886">
                  <c:v>13772</c:v>
                </c:pt>
                <c:pt idx="6887">
                  <c:v>13774</c:v>
                </c:pt>
                <c:pt idx="6888">
                  <c:v>13776</c:v>
                </c:pt>
                <c:pt idx="6889">
                  <c:v>13778</c:v>
                </c:pt>
                <c:pt idx="6890">
                  <c:v>13780</c:v>
                </c:pt>
                <c:pt idx="6891">
                  <c:v>13782</c:v>
                </c:pt>
                <c:pt idx="6892">
                  <c:v>13784</c:v>
                </c:pt>
                <c:pt idx="6893">
                  <c:v>13786</c:v>
                </c:pt>
                <c:pt idx="6894">
                  <c:v>13788</c:v>
                </c:pt>
                <c:pt idx="6895">
                  <c:v>13790</c:v>
                </c:pt>
                <c:pt idx="6896">
                  <c:v>13792</c:v>
                </c:pt>
                <c:pt idx="6897">
                  <c:v>13794</c:v>
                </c:pt>
                <c:pt idx="6898">
                  <c:v>13796</c:v>
                </c:pt>
                <c:pt idx="6899">
                  <c:v>13798</c:v>
                </c:pt>
                <c:pt idx="6900">
                  <c:v>13800</c:v>
                </c:pt>
                <c:pt idx="6901">
                  <c:v>13802</c:v>
                </c:pt>
                <c:pt idx="6902">
                  <c:v>13804</c:v>
                </c:pt>
                <c:pt idx="6903">
                  <c:v>13806</c:v>
                </c:pt>
                <c:pt idx="6904">
                  <c:v>13808</c:v>
                </c:pt>
                <c:pt idx="6905">
                  <c:v>13810</c:v>
                </c:pt>
                <c:pt idx="6906">
                  <c:v>13812</c:v>
                </c:pt>
                <c:pt idx="6907">
                  <c:v>13814</c:v>
                </c:pt>
                <c:pt idx="6908">
                  <c:v>13816</c:v>
                </c:pt>
                <c:pt idx="6909">
                  <c:v>13818</c:v>
                </c:pt>
                <c:pt idx="6910">
                  <c:v>13820</c:v>
                </c:pt>
                <c:pt idx="6911">
                  <c:v>13822</c:v>
                </c:pt>
                <c:pt idx="6912">
                  <c:v>13824</c:v>
                </c:pt>
                <c:pt idx="6913">
                  <c:v>13826</c:v>
                </c:pt>
                <c:pt idx="6914">
                  <c:v>13828</c:v>
                </c:pt>
                <c:pt idx="6915">
                  <c:v>13830</c:v>
                </c:pt>
                <c:pt idx="6916">
                  <c:v>13832</c:v>
                </c:pt>
                <c:pt idx="6917">
                  <c:v>13834</c:v>
                </c:pt>
                <c:pt idx="6918">
                  <c:v>13836</c:v>
                </c:pt>
                <c:pt idx="6919">
                  <c:v>13838</c:v>
                </c:pt>
                <c:pt idx="6920">
                  <c:v>13840</c:v>
                </c:pt>
                <c:pt idx="6921">
                  <c:v>13842</c:v>
                </c:pt>
                <c:pt idx="6922">
                  <c:v>13844</c:v>
                </c:pt>
                <c:pt idx="6923">
                  <c:v>13846</c:v>
                </c:pt>
                <c:pt idx="6924">
                  <c:v>13848</c:v>
                </c:pt>
                <c:pt idx="6925">
                  <c:v>13850</c:v>
                </c:pt>
                <c:pt idx="6926">
                  <c:v>13852</c:v>
                </c:pt>
                <c:pt idx="6927">
                  <c:v>13854</c:v>
                </c:pt>
                <c:pt idx="6928">
                  <c:v>13856</c:v>
                </c:pt>
                <c:pt idx="6929">
                  <c:v>13858</c:v>
                </c:pt>
                <c:pt idx="6930">
                  <c:v>13860</c:v>
                </c:pt>
                <c:pt idx="6931">
                  <c:v>13862</c:v>
                </c:pt>
                <c:pt idx="6932">
                  <c:v>13864</c:v>
                </c:pt>
                <c:pt idx="6933">
                  <c:v>13866</c:v>
                </c:pt>
                <c:pt idx="6934">
                  <c:v>13868</c:v>
                </c:pt>
                <c:pt idx="6935">
                  <c:v>13870</c:v>
                </c:pt>
                <c:pt idx="6936">
                  <c:v>13872</c:v>
                </c:pt>
                <c:pt idx="6937">
                  <c:v>13874</c:v>
                </c:pt>
                <c:pt idx="6938">
                  <c:v>13876</c:v>
                </c:pt>
                <c:pt idx="6939">
                  <c:v>13878</c:v>
                </c:pt>
                <c:pt idx="6940">
                  <c:v>13880</c:v>
                </c:pt>
                <c:pt idx="6941">
                  <c:v>13882</c:v>
                </c:pt>
                <c:pt idx="6942">
                  <c:v>13884</c:v>
                </c:pt>
                <c:pt idx="6943">
                  <c:v>13886</c:v>
                </c:pt>
                <c:pt idx="6944">
                  <c:v>13888</c:v>
                </c:pt>
                <c:pt idx="6945">
                  <c:v>13890</c:v>
                </c:pt>
                <c:pt idx="6946">
                  <c:v>13892</c:v>
                </c:pt>
                <c:pt idx="6947">
                  <c:v>13894</c:v>
                </c:pt>
                <c:pt idx="6948">
                  <c:v>13896</c:v>
                </c:pt>
                <c:pt idx="6949">
                  <c:v>13898</c:v>
                </c:pt>
                <c:pt idx="6950">
                  <c:v>13900</c:v>
                </c:pt>
                <c:pt idx="6951">
                  <c:v>13902</c:v>
                </c:pt>
                <c:pt idx="6952">
                  <c:v>13904</c:v>
                </c:pt>
                <c:pt idx="6953">
                  <c:v>13906</c:v>
                </c:pt>
                <c:pt idx="6954">
                  <c:v>13908</c:v>
                </c:pt>
                <c:pt idx="6955">
                  <c:v>13910</c:v>
                </c:pt>
                <c:pt idx="6956">
                  <c:v>13912</c:v>
                </c:pt>
                <c:pt idx="6957">
                  <c:v>13914</c:v>
                </c:pt>
                <c:pt idx="6958">
                  <c:v>13916</c:v>
                </c:pt>
                <c:pt idx="6959">
                  <c:v>13918</c:v>
                </c:pt>
                <c:pt idx="6960">
                  <c:v>13920</c:v>
                </c:pt>
                <c:pt idx="6961">
                  <c:v>13922</c:v>
                </c:pt>
                <c:pt idx="6962">
                  <c:v>13924</c:v>
                </c:pt>
                <c:pt idx="6963">
                  <c:v>13926</c:v>
                </c:pt>
                <c:pt idx="6964">
                  <c:v>13928</c:v>
                </c:pt>
                <c:pt idx="6965">
                  <c:v>13930</c:v>
                </c:pt>
                <c:pt idx="6966">
                  <c:v>13932</c:v>
                </c:pt>
                <c:pt idx="6967">
                  <c:v>13934</c:v>
                </c:pt>
                <c:pt idx="6968">
                  <c:v>13936</c:v>
                </c:pt>
                <c:pt idx="6969">
                  <c:v>13938</c:v>
                </c:pt>
                <c:pt idx="6970">
                  <c:v>13940</c:v>
                </c:pt>
                <c:pt idx="6971">
                  <c:v>13942</c:v>
                </c:pt>
                <c:pt idx="6972">
                  <c:v>13944</c:v>
                </c:pt>
                <c:pt idx="6973">
                  <c:v>13946</c:v>
                </c:pt>
                <c:pt idx="6974">
                  <c:v>13948</c:v>
                </c:pt>
                <c:pt idx="6975">
                  <c:v>13950</c:v>
                </c:pt>
                <c:pt idx="6976">
                  <c:v>13952</c:v>
                </c:pt>
                <c:pt idx="6977">
                  <c:v>13954</c:v>
                </c:pt>
                <c:pt idx="6978">
                  <c:v>13956</c:v>
                </c:pt>
                <c:pt idx="6979">
                  <c:v>13958</c:v>
                </c:pt>
                <c:pt idx="6980">
                  <c:v>13960</c:v>
                </c:pt>
                <c:pt idx="6981">
                  <c:v>13962</c:v>
                </c:pt>
                <c:pt idx="6982">
                  <c:v>13964</c:v>
                </c:pt>
                <c:pt idx="6983">
                  <c:v>13966</c:v>
                </c:pt>
                <c:pt idx="6984">
                  <c:v>13968</c:v>
                </c:pt>
                <c:pt idx="6985">
                  <c:v>13970</c:v>
                </c:pt>
                <c:pt idx="6986">
                  <c:v>13972</c:v>
                </c:pt>
                <c:pt idx="6987">
                  <c:v>13974</c:v>
                </c:pt>
                <c:pt idx="6988">
                  <c:v>13976</c:v>
                </c:pt>
                <c:pt idx="6989">
                  <c:v>13978</c:v>
                </c:pt>
                <c:pt idx="6990">
                  <c:v>13980</c:v>
                </c:pt>
                <c:pt idx="6991">
                  <c:v>13982</c:v>
                </c:pt>
                <c:pt idx="6992">
                  <c:v>13984</c:v>
                </c:pt>
                <c:pt idx="6993">
                  <c:v>13986</c:v>
                </c:pt>
                <c:pt idx="6994">
                  <c:v>13988</c:v>
                </c:pt>
                <c:pt idx="6995">
                  <c:v>13990</c:v>
                </c:pt>
                <c:pt idx="6996">
                  <c:v>13992</c:v>
                </c:pt>
                <c:pt idx="6997">
                  <c:v>13994</c:v>
                </c:pt>
                <c:pt idx="6998">
                  <c:v>13996</c:v>
                </c:pt>
                <c:pt idx="6999">
                  <c:v>13998</c:v>
                </c:pt>
                <c:pt idx="7000">
                  <c:v>14000</c:v>
                </c:pt>
                <c:pt idx="7001">
                  <c:v>14002</c:v>
                </c:pt>
                <c:pt idx="7002">
                  <c:v>14004</c:v>
                </c:pt>
                <c:pt idx="7003">
                  <c:v>14006</c:v>
                </c:pt>
                <c:pt idx="7004">
                  <c:v>14008</c:v>
                </c:pt>
                <c:pt idx="7005">
                  <c:v>14010</c:v>
                </c:pt>
                <c:pt idx="7006">
                  <c:v>14012</c:v>
                </c:pt>
                <c:pt idx="7007">
                  <c:v>14014</c:v>
                </c:pt>
                <c:pt idx="7008">
                  <c:v>14016</c:v>
                </c:pt>
                <c:pt idx="7009">
                  <c:v>14018</c:v>
                </c:pt>
                <c:pt idx="7010">
                  <c:v>14020</c:v>
                </c:pt>
                <c:pt idx="7011">
                  <c:v>14022</c:v>
                </c:pt>
                <c:pt idx="7012">
                  <c:v>14024</c:v>
                </c:pt>
                <c:pt idx="7013">
                  <c:v>14026</c:v>
                </c:pt>
                <c:pt idx="7014">
                  <c:v>14028</c:v>
                </c:pt>
                <c:pt idx="7015">
                  <c:v>14030</c:v>
                </c:pt>
                <c:pt idx="7016">
                  <c:v>14032</c:v>
                </c:pt>
                <c:pt idx="7017">
                  <c:v>14034</c:v>
                </c:pt>
                <c:pt idx="7018">
                  <c:v>14036</c:v>
                </c:pt>
                <c:pt idx="7019">
                  <c:v>14038</c:v>
                </c:pt>
                <c:pt idx="7020">
                  <c:v>14040</c:v>
                </c:pt>
                <c:pt idx="7021">
                  <c:v>14042</c:v>
                </c:pt>
                <c:pt idx="7022">
                  <c:v>14044</c:v>
                </c:pt>
                <c:pt idx="7023">
                  <c:v>14046</c:v>
                </c:pt>
                <c:pt idx="7024">
                  <c:v>14048</c:v>
                </c:pt>
                <c:pt idx="7025">
                  <c:v>14050</c:v>
                </c:pt>
                <c:pt idx="7026">
                  <c:v>14052</c:v>
                </c:pt>
                <c:pt idx="7027">
                  <c:v>14054</c:v>
                </c:pt>
                <c:pt idx="7028">
                  <c:v>14056</c:v>
                </c:pt>
                <c:pt idx="7029">
                  <c:v>14058</c:v>
                </c:pt>
                <c:pt idx="7030">
                  <c:v>14060</c:v>
                </c:pt>
                <c:pt idx="7031">
                  <c:v>14062</c:v>
                </c:pt>
                <c:pt idx="7032">
                  <c:v>14064</c:v>
                </c:pt>
                <c:pt idx="7033">
                  <c:v>14066</c:v>
                </c:pt>
                <c:pt idx="7034">
                  <c:v>14068</c:v>
                </c:pt>
                <c:pt idx="7035">
                  <c:v>14070</c:v>
                </c:pt>
                <c:pt idx="7036">
                  <c:v>14072</c:v>
                </c:pt>
                <c:pt idx="7037">
                  <c:v>14074</c:v>
                </c:pt>
                <c:pt idx="7038">
                  <c:v>14076</c:v>
                </c:pt>
                <c:pt idx="7039">
                  <c:v>14078</c:v>
                </c:pt>
                <c:pt idx="7040">
                  <c:v>14080</c:v>
                </c:pt>
                <c:pt idx="7041">
                  <c:v>14082</c:v>
                </c:pt>
                <c:pt idx="7042">
                  <c:v>14084</c:v>
                </c:pt>
                <c:pt idx="7043">
                  <c:v>14086</c:v>
                </c:pt>
                <c:pt idx="7044">
                  <c:v>14088</c:v>
                </c:pt>
                <c:pt idx="7045">
                  <c:v>14090</c:v>
                </c:pt>
                <c:pt idx="7046">
                  <c:v>14092</c:v>
                </c:pt>
                <c:pt idx="7047">
                  <c:v>14094</c:v>
                </c:pt>
                <c:pt idx="7048">
                  <c:v>14096</c:v>
                </c:pt>
                <c:pt idx="7049">
                  <c:v>14098</c:v>
                </c:pt>
                <c:pt idx="7050">
                  <c:v>14100</c:v>
                </c:pt>
                <c:pt idx="7051">
                  <c:v>14102</c:v>
                </c:pt>
                <c:pt idx="7052">
                  <c:v>14104</c:v>
                </c:pt>
                <c:pt idx="7053">
                  <c:v>14106</c:v>
                </c:pt>
                <c:pt idx="7054">
                  <c:v>14108</c:v>
                </c:pt>
                <c:pt idx="7055">
                  <c:v>14110</c:v>
                </c:pt>
                <c:pt idx="7056">
                  <c:v>14112</c:v>
                </c:pt>
                <c:pt idx="7057">
                  <c:v>14114</c:v>
                </c:pt>
                <c:pt idx="7058">
                  <c:v>14116</c:v>
                </c:pt>
                <c:pt idx="7059">
                  <c:v>14118</c:v>
                </c:pt>
                <c:pt idx="7060">
                  <c:v>14120</c:v>
                </c:pt>
                <c:pt idx="7061">
                  <c:v>14122</c:v>
                </c:pt>
                <c:pt idx="7062">
                  <c:v>14124</c:v>
                </c:pt>
                <c:pt idx="7063">
                  <c:v>14126</c:v>
                </c:pt>
                <c:pt idx="7064">
                  <c:v>14128</c:v>
                </c:pt>
                <c:pt idx="7065">
                  <c:v>14130</c:v>
                </c:pt>
                <c:pt idx="7066">
                  <c:v>14132</c:v>
                </c:pt>
                <c:pt idx="7067">
                  <c:v>14134</c:v>
                </c:pt>
                <c:pt idx="7068">
                  <c:v>14136</c:v>
                </c:pt>
                <c:pt idx="7069">
                  <c:v>14138</c:v>
                </c:pt>
                <c:pt idx="7070">
                  <c:v>14140</c:v>
                </c:pt>
                <c:pt idx="7071">
                  <c:v>14142</c:v>
                </c:pt>
                <c:pt idx="7072">
                  <c:v>14144</c:v>
                </c:pt>
                <c:pt idx="7073">
                  <c:v>14146</c:v>
                </c:pt>
                <c:pt idx="7074">
                  <c:v>14148</c:v>
                </c:pt>
                <c:pt idx="7075">
                  <c:v>14150</c:v>
                </c:pt>
                <c:pt idx="7076">
                  <c:v>14152</c:v>
                </c:pt>
                <c:pt idx="7077">
                  <c:v>14154</c:v>
                </c:pt>
                <c:pt idx="7078">
                  <c:v>14156</c:v>
                </c:pt>
                <c:pt idx="7079">
                  <c:v>14158</c:v>
                </c:pt>
                <c:pt idx="7080">
                  <c:v>14160</c:v>
                </c:pt>
                <c:pt idx="7081">
                  <c:v>14162</c:v>
                </c:pt>
                <c:pt idx="7082">
                  <c:v>14164</c:v>
                </c:pt>
                <c:pt idx="7083">
                  <c:v>14166</c:v>
                </c:pt>
                <c:pt idx="7084">
                  <c:v>14168</c:v>
                </c:pt>
                <c:pt idx="7085">
                  <c:v>14170</c:v>
                </c:pt>
                <c:pt idx="7086">
                  <c:v>14172</c:v>
                </c:pt>
                <c:pt idx="7087">
                  <c:v>14174</c:v>
                </c:pt>
                <c:pt idx="7088">
                  <c:v>14176</c:v>
                </c:pt>
                <c:pt idx="7089">
                  <c:v>14178</c:v>
                </c:pt>
                <c:pt idx="7090">
                  <c:v>14180</c:v>
                </c:pt>
                <c:pt idx="7091">
                  <c:v>14182</c:v>
                </c:pt>
                <c:pt idx="7092">
                  <c:v>14184</c:v>
                </c:pt>
                <c:pt idx="7093">
                  <c:v>14186</c:v>
                </c:pt>
                <c:pt idx="7094">
                  <c:v>14188</c:v>
                </c:pt>
                <c:pt idx="7095">
                  <c:v>14190</c:v>
                </c:pt>
                <c:pt idx="7096">
                  <c:v>14192</c:v>
                </c:pt>
                <c:pt idx="7097">
                  <c:v>14194</c:v>
                </c:pt>
                <c:pt idx="7098">
                  <c:v>14196</c:v>
                </c:pt>
                <c:pt idx="7099">
                  <c:v>14198</c:v>
                </c:pt>
                <c:pt idx="7100">
                  <c:v>14200</c:v>
                </c:pt>
                <c:pt idx="7101">
                  <c:v>14202</c:v>
                </c:pt>
                <c:pt idx="7102">
                  <c:v>14204</c:v>
                </c:pt>
                <c:pt idx="7103">
                  <c:v>14206</c:v>
                </c:pt>
                <c:pt idx="7104">
                  <c:v>14208</c:v>
                </c:pt>
                <c:pt idx="7105">
                  <c:v>14210</c:v>
                </c:pt>
                <c:pt idx="7106">
                  <c:v>14212</c:v>
                </c:pt>
                <c:pt idx="7107">
                  <c:v>14214</c:v>
                </c:pt>
                <c:pt idx="7108">
                  <c:v>14216</c:v>
                </c:pt>
                <c:pt idx="7109">
                  <c:v>14218</c:v>
                </c:pt>
                <c:pt idx="7110">
                  <c:v>14220</c:v>
                </c:pt>
                <c:pt idx="7111">
                  <c:v>14222</c:v>
                </c:pt>
                <c:pt idx="7112">
                  <c:v>14224</c:v>
                </c:pt>
                <c:pt idx="7113">
                  <c:v>14226</c:v>
                </c:pt>
                <c:pt idx="7114">
                  <c:v>14228</c:v>
                </c:pt>
                <c:pt idx="7115">
                  <c:v>14230</c:v>
                </c:pt>
                <c:pt idx="7116">
                  <c:v>14232</c:v>
                </c:pt>
                <c:pt idx="7117">
                  <c:v>14234</c:v>
                </c:pt>
                <c:pt idx="7118">
                  <c:v>14236</c:v>
                </c:pt>
                <c:pt idx="7119">
                  <c:v>14238</c:v>
                </c:pt>
                <c:pt idx="7120">
                  <c:v>14240</c:v>
                </c:pt>
                <c:pt idx="7121">
                  <c:v>14242</c:v>
                </c:pt>
                <c:pt idx="7122">
                  <c:v>14244</c:v>
                </c:pt>
                <c:pt idx="7123">
                  <c:v>14246</c:v>
                </c:pt>
                <c:pt idx="7124">
                  <c:v>14248</c:v>
                </c:pt>
                <c:pt idx="7125">
                  <c:v>14250</c:v>
                </c:pt>
                <c:pt idx="7126">
                  <c:v>14252</c:v>
                </c:pt>
                <c:pt idx="7127">
                  <c:v>14254</c:v>
                </c:pt>
                <c:pt idx="7128">
                  <c:v>14256</c:v>
                </c:pt>
                <c:pt idx="7129">
                  <c:v>14258</c:v>
                </c:pt>
                <c:pt idx="7130">
                  <c:v>14260</c:v>
                </c:pt>
                <c:pt idx="7131">
                  <c:v>14262</c:v>
                </c:pt>
                <c:pt idx="7132">
                  <c:v>14264</c:v>
                </c:pt>
                <c:pt idx="7133">
                  <c:v>14266</c:v>
                </c:pt>
                <c:pt idx="7134">
                  <c:v>14268</c:v>
                </c:pt>
                <c:pt idx="7135">
                  <c:v>14270</c:v>
                </c:pt>
                <c:pt idx="7136">
                  <c:v>14272</c:v>
                </c:pt>
                <c:pt idx="7137">
                  <c:v>14274</c:v>
                </c:pt>
                <c:pt idx="7138">
                  <c:v>14276</c:v>
                </c:pt>
                <c:pt idx="7139">
                  <c:v>14278</c:v>
                </c:pt>
                <c:pt idx="7140">
                  <c:v>14280</c:v>
                </c:pt>
                <c:pt idx="7141">
                  <c:v>14282</c:v>
                </c:pt>
                <c:pt idx="7142">
                  <c:v>14284</c:v>
                </c:pt>
                <c:pt idx="7143">
                  <c:v>14286</c:v>
                </c:pt>
                <c:pt idx="7144">
                  <c:v>14288</c:v>
                </c:pt>
                <c:pt idx="7145">
                  <c:v>14290</c:v>
                </c:pt>
                <c:pt idx="7146">
                  <c:v>14292</c:v>
                </c:pt>
                <c:pt idx="7147">
                  <c:v>14294</c:v>
                </c:pt>
                <c:pt idx="7148">
                  <c:v>14296</c:v>
                </c:pt>
                <c:pt idx="7149">
                  <c:v>14298</c:v>
                </c:pt>
                <c:pt idx="7150">
                  <c:v>14300</c:v>
                </c:pt>
                <c:pt idx="7151">
                  <c:v>14302</c:v>
                </c:pt>
                <c:pt idx="7152">
                  <c:v>14304</c:v>
                </c:pt>
                <c:pt idx="7153">
                  <c:v>14306</c:v>
                </c:pt>
                <c:pt idx="7154">
                  <c:v>14308</c:v>
                </c:pt>
                <c:pt idx="7155">
                  <c:v>14310</c:v>
                </c:pt>
                <c:pt idx="7156">
                  <c:v>14312</c:v>
                </c:pt>
                <c:pt idx="7157">
                  <c:v>14314</c:v>
                </c:pt>
                <c:pt idx="7158">
                  <c:v>14316</c:v>
                </c:pt>
                <c:pt idx="7159">
                  <c:v>14318</c:v>
                </c:pt>
                <c:pt idx="7160">
                  <c:v>14320</c:v>
                </c:pt>
                <c:pt idx="7161">
                  <c:v>14322</c:v>
                </c:pt>
                <c:pt idx="7162">
                  <c:v>14324</c:v>
                </c:pt>
                <c:pt idx="7163">
                  <c:v>14326</c:v>
                </c:pt>
                <c:pt idx="7164">
                  <c:v>14328</c:v>
                </c:pt>
                <c:pt idx="7165">
                  <c:v>14330</c:v>
                </c:pt>
                <c:pt idx="7166">
                  <c:v>14332</c:v>
                </c:pt>
                <c:pt idx="7167">
                  <c:v>14334</c:v>
                </c:pt>
                <c:pt idx="7168">
                  <c:v>14336</c:v>
                </c:pt>
                <c:pt idx="7169">
                  <c:v>14338</c:v>
                </c:pt>
                <c:pt idx="7170">
                  <c:v>14340</c:v>
                </c:pt>
                <c:pt idx="7171">
                  <c:v>14342</c:v>
                </c:pt>
                <c:pt idx="7172">
                  <c:v>14344</c:v>
                </c:pt>
                <c:pt idx="7173">
                  <c:v>14346</c:v>
                </c:pt>
                <c:pt idx="7174">
                  <c:v>14348</c:v>
                </c:pt>
                <c:pt idx="7175">
                  <c:v>14350</c:v>
                </c:pt>
                <c:pt idx="7176">
                  <c:v>14352</c:v>
                </c:pt>
                <c:pt idx="7177">
                  <c:v>14354</c:v>
                </c:pt>
                <c:pt idx="7178">
                  <c:v>14356</c:v>
                </c:pt>
                <c:pt idx="7179">
                  <c:v>14358</c:v>
                </c:pt>
                <c:pt idx="7180">
                  <c:v>14360</c:v>
                </c:pt>
                <c:pt idx="7181">
                  <c:v>14362</c:v>
                </c:pt>
                <c:pt idx="7182">
                  <c:v>14364</c:v>
                </c:pt>
                <c:pt idx="7183">
                  <c:v>14366</c:v>
                </c:pt>
                <c:pt idx="7184">
                  <c:v>14368</c:v>
                </c:pt>
                <c:pt idx="7185">
                  <c:v>14370</c:v>
                </c:pt>
                <c:pt idx="7186">
                  <c:v>14372</c:v>
                </c:pt>
                <c:pt idx="7187">
                  <c:v>14374</c:v>
                </c:pt>
                <c:pt idx="7188">
                  <c:v>14376</c:v>
                </c:pt>
                <c:pt idx="7189">
                  <c:v>14378</c:v>
                </c:pt>
                <c:pt idx="7190">
                  <c:v>14380</c:v>
                </c:pt>
                <c:pt idx="7191">
                  <c:v>14382</c:v>
                </c:pt>
                <c:pt idx="7192">
                  <c:v>14384</c:v>
                </c:pt>
                <c:pt idx="7193">
                  <c:v>14386</c:v>
                </c:pt>
                <c:pt idx="7194">
                  <c:v>14388</c:v>
                </c:pt>
                <c:pt idx="7195">
                  <c:v>14390</c:v>
                </c:pt>
                <c:pt idx="7196">
                  <c:v>14392</c:v>
                </c:pt>
                <c:pt idx="7197">
                  <c:v>14394</c:v>
                </c:pt>
                <c:pt idx="7198">
                  <c:v>14396</c:v>
                </c:pt>
                <c:pt idx="7199">
                  <c:v>14398</c:v>
                </c:pt>
                <c:pt idx="7200">
                  <c:v>14400</c:v>
                </c:pt>
                <c:pt idx="7201">
                  <c:v>14402</c:v>
                </c:pt>
                <c:pt idx="7202">
                  <c:v>14404</c:v>
                </c:pt>
                <c:pt idx="7203">
                  <c:v>14406</c:v>
                </c:pt>
                <c:pt idx="7204">
                  <c:v>14408</c:v>
                </c:pt>
                <c:pt idx="7205">
                  <c:v>14410</c:v>
                </c:pt>
                <c:pt idx="7206">
                  <c:v>14412</c:v>
                </c:pt>
                <c:pt idx="7207">
                  <c:v>14414</c:v>
                </c:pt>
                <c:pt idx="7208">
                  <c:v>14416</c:v>
                </c:pt>
                <c:pt idx="7209">
                  <c:v>14418</c:v>
                </c:pt>
                <c:pt idx="7210">
                  <c:v>14420</c:v>
                </c:pt>
                <c:pt idx="7211">
                  <c:v>14422</c:v>
                </c:pt>
                <c:pt idx="7212">
                  <c:v>14424</c:v>
                </c:pt>
                <c:pt idx="7213">
                  <c:v>14426</c:v>
                </c:pt>
                <c:pt idx="7214">
                  <c:v>14428</c:v>
                </c:pt>
                <c:pt idx="7215">
                  <c:v>14430</c:v>
                </c:pt>
                <c:pt idx="7216">
                  <c:v>14432</c:v>
                </c:pt>
                <c:pt idx="7217">
                  <c:v>14434</c:v>
                </c:pt>
                <c:pt idx="7218">
                  <c:v>14436</c:v>
                </c:pt>
                <c:pt idx="7219">
                  <c:v>14438</c:v>
                </c:pt>
                <c:pt idx="7220">
                  <c:v>14440</c:v>
                </c:pt>
                <c:pt idx="7221">
                  <c:v>14442</c:v>
                </c:pt>
                <c:pt idx="7222">
                  <c:v>14444</c:v>
                </c:pt>
                <c:pt idx="7223">
                  <c:v>14446</c:v>
                </c:pt>
                <c:pt idx="7224">
                  <c:v>14448</c:v>
                </c:pt>
                <c:pt idx="7225">
                  <c:v>14450</c:v>
                </c:pt>
                <c:pt idx="7226">
                  <c:v>14452</c:v>
                </c:pt>
                <c:pt idx="7227">
                  <c:v>14454</c:v>
                </c:pt>
                <c:pt idx="7228">
                  <c:v>14456</c:v>
                </c:pt>
                <c:pt idx="7229">
                  <c:v>14458</c:v>
                </c:pt>
                <c:pt idx="7230">
                  <c:v>14460</c:v>
                </c:pt>
                <c:pt idx="7231">
                  <c:v>14462</c:v>
                </c:pt>
                <c:pt idx="7232">
                  <c:v>14464</c:v>
                </c:pt>
                <c:pt idx="7233">
                  <c:v>14466</c:v>
                </c:pt>
                <c:pt idx="7234">
                  <c:v>14468</c:v>
                </c:pt>
                <c:pt idx="7235">
                  <c:v>14470</c:v>
                </c:pt>
                <c:pt idx="7236">
                  <c:v>14472</c:v>
                </c:pt>
                <c:pt idx="7237">
                  <c:v>14474</c:v>
                </c:pt>
                <c:pt idx="7238">
                  <c:v>14476</c:v>
                </c:pt>
                <c:pt idx="7239">
                  <c:v>14478</c:v>
                </c:pt>
                <c:pt idx="7240">
                  <c:v>14480</c:v>
                </c:pt>
                <c:pt idx="7241">
                  <c:v>14482</c:v>
                </c:pt>
                <c:pt idx="7242">
                  <c:v>14484</c:v>
                </c:pt>
                <c:pt idx="7243">
                  <c:v>14486</c:v>
                </c:pt>
                <c:pt idx="7244">
                  <c:v>14488</c:v>
                </c:pt>
                <c:pt idx="7245">
                  <c:v>14490</c:v>
                </c:pt>
                <c:pt idx="7246">
                  <c:v>14492</c:v>
                </c:pt>
                <c:pt idx="7247">
                  <c:v>14494</c:v>
                </c:pt>
                <c:pt idx="7248">
                  <c:v>14496</c:v>
                </c:pt>
                <c:pt idx="7249">
                  <c:v>14498</c:v>
                </c:pt>
                <c:pt idx="7250">
                  <c:v>14500</c:v>
                </c:pt>
                <c:pt idx="7251">
                  <c:v>14502</c:v>
                </c:pt>
                <c:pt idx="7252">
                  <c:v>14504</c:v>
                </c:pt>
                <c:pt idx="7253">
                  <c:v>14506</c:v>
                </c:pt>
                <c:pt idx="7254">
                  <c:v>14508</c:v>
                </c:pt>
                <c:pt idx="7255">
                  <c:v>14510</c:v>
                </c:pt>
                <c:pt idx="7256">
                  <c:v>14512</c:v>
                </c:pt>
                <c:pt idx="7257">
                  <c:v>14514</c:v>
                </c:pt>
                <c:pt idx="7258">
                  <c:v>14516</c:v>
                </c:pt>
                <c:pt idx="7259">
                  <c:v>14518</c:v>
                </c:pt>
                <c:pt idx="7260">
                  <c:v>14520</c:v>
                </c:pt>
                <c:pt idx="7261">
                  <c:v>14522</c:v>
                </c:pt>
                <c:pt idx="7262">
                  <c:v>14524</c:v>
                </c:pt>
                <c:pt idx="7263">
                  <c:v>14526</c:v>
                </c:pt>
                <c:pt idx="7264">
                  <c:v>14528</c:v>
                </c:pt>
                <c:pt idx="7265">
                  <c:v>14530</c:v>
                </c:pt>
                <c:pt idx="7266">
                  <c:v>14532</c:v>
                </c:pt>
                <c:pt idx="7267">
                  <c:v>14534</c:v>
                </c:pt>
                <c:pt idx="7268">
                  <c:v>14536</c:v>
                </c:pt>
                <c:pt idx="7269">
                  <c:v>14538</c:v>
                </c:pt>
                <c:pt idx="7270">
                  <c:v>14540</c:v>
                </c:pt>
                <c:pt idx="7271">
                  <c:v>14542</c:v>
                </c:pt>
                <c:pt idx="7272">
                  <c:v>14544</c:v>
                </c:pt>
                <c:pt idx="7273">
                  <c:v>14546</c:v>
                </c:pt>
                <c:pt idx="7274">
                  <c:v>14548</c:v>
                </c:pt>
                <c:pt idx="7275">
                  <c:v>14550</c:v>
                </c:pt>
                <c:pt idx="7276">
                  <c:v>14552</c:v>
                </c:pt>
                <c:pt idx="7277">
                  <c:v>14554</c:v>
                </c:pt>
                <c:pt idx="7278">
                  <c:v>14556</c:v>
                </c:pt>
                <c:pt idx="7279">
                  <c:v>14558</c:v>
                </c:pt>
                <c:pt idx="7280">
                  <c:v>14560</c:v>
                </c:pt>
                <c:pt idx="7281">
                  <c:v>14562</c:v>
                </c:pt>
                <c:pt idx="7282">
                  <c:v>14564</c:v>
                </c:pt>
                <c:pt idx="7283">
                  <c:v>14566</c:v>
                </c:pt>
                <c:pt idx="7284">
                  <c:v>14568</c:v>
                </c:pt>
                <c:pt idx="7285">
                  <c:v>14570</c:v>
                </c:pt>
                <c:pt idx="7286">
                  <c:v>14572</c:v>
                </c:pt>
                <c:pt idx="7287">
                  <c:v>14574</c:v>
                </c:pt>
                <c:pt idx="7288">
                  <c:v>14576</c:v>
                </c:pt>
                <c:pt idx="7289">
                  <c:v>14578</c:v>
                </c:pt>
                <c:pt idx="7290">
                  <c:v>14580</c:v>
                </c:pt>
                <c:pt idx="7291">
                  <c:v>14582</c:v>
                </c:pt>
                <c:pt idx="7292">
                  <c:v>14584</c:v>
                </c:pt>
                <c:pt idx="7293">
                  <c:v>14586</c:v>
                </c:pt>
                <c:pt idx="7294">
                  <c:v>14588</c:v>
                </c:pt>
                <c:pt idx="7295">
                  <c:v>14590</c:v>
                </c:pt>
                <c:pt idx="7296">
                  <c:v>14592</c:v>
                </c:pt>
                <c:pt idx="7297">
                  <c:v>14594</c:v>
                </c:pt>
                <c:pt idx="7298">
                  <c:v>14596</c:v>
                </c:pt>
                <c:pt idx="7299">
                  <c:v>14598</c:v>
                </c:pt>
                <c:pt idx="7300">
                  <c:v>14600</c:v>
                </c:pt>
                <c:pt idx="7301">
                  <c:v>14602</c:v>
                </c:pt>
                <c:pt idx="7302">
                  <c:v>14604</c:v>
                </c:pt>
                <c:pt idx="7303">
                  <c:v>14606</c:v>
                </c:pt>
                <c:pt idx="7304">
                  <c:v>14608</c:v>
                </c:pt>
                <c:pt idx="7305">
                  <c:v>14610</c:v>
                </c:pt>
                <c:pt idx="7306">
                  <c:v>14612</c:v>
                </c:pt>
                <c:pt idx="7307">
                  <c:v>14614</c:v>
                </c:pt>
                <c:pt idx="7308">
                  <c:v>14616</c:v>
                </c:pt>
                <c:pt idx="7309">
                  <c:v>14618</c:v>
                </c:pt>
                <c:pt idx="7310">
                  <c:v>14620</c:v>
                </c:pt>
                <c:pt idx="7311">
                  <c:v>14622</c:v>
                </c:pt>
                <c:pt idx="7312">
                  <c:v>14624</c:v>
                </c:pt>
                <c:pt idx="7313">
                  <c:v>14626</c:v>
                </c:pt>
                <c:pt idx="7314">
                  <c:v>14628</c:v>
                </c:pt>
                <c:pt idx="7315">
                  <c:v>14630</c:v>
                </c:pt>
                <c:pt idx="7316">
                  <c:v>14632</c:v>
                </c:pt>
                <c:pt idx="7317">
                  <c:v>14634</c:v>
                </c:pt>
                <c:pt idx="7318">
                  <c:v>14636</c:v>
                </c:pt>
                <c:pt idx="7319">
                  <c:v>14638</c:v>
                </c:pt>
                <c:pt idx="7320">
                  <c:v>14640</c:v>
                </c:pt>
                <c:pt idx="7321">
                  <c:v>14642</c:v>
                </c:pt>
                <c:pt idx="7322">
                  <c:v>14644</c:v>
                </c:pt>
                <c:pt idx="7323">
                  <c:v>14646</c:v>
                </c:pt>
                <c:pt idx="7324">
                  <c:v>14648</c:v>
                </c:pt>
                <c:pt idx="7325">
                  <c:v>14650</c:v>
                </c:pt>
                <c:pt idx="7326">
                  <c:v>14652</c:v>
                </c:pt>
                <c:pt idx="7327">
                  <c:v>14654</c:v>
                </c:pt>
                <c:pt idx="7328">
                  <c:v>14656</c:v>
                </c:pt>
                <c:pt idx="7329">
                  <c:v>14658</c:v>
                </c:pt>
                <c:pt idx="7330">
                  <c:v>14660</c:v>
                </c:pt>
                <c:pt idx="7331">
                  <c:v>14662</c:v>
                </c:pt>
                <c:pt idx="7332">
                  <c:v>14664</c:v>
                </c:pt>
                <c:pt idx="7333">
                  <c:v>14666</c:v>
                </c:pt>
                <c:pt idx="7334">
                  <c:v>14668</c:v>
                </c:pt>
                <c:pt idx="7335">
                  <c:v>14670</c:v>
                </c:pt>
                <c:pt idx="7336">
                  <c:v>14672</c:v>
                </c:pt>
                <c:pt idx="7337">
                  <c:v>14674</c:v>
                </c:pt>
                <c:pt idx="7338">
                  <c:v>14676</c:v>
                </c:pt>
                <c:pt idx="7339">
                  <c:v>14678</c:v>
                </c:pt>
                <c:pt idx="7340">
                  <c:v>14680</c:v>
                </c:pt>
                <c:pt idx="7341">
                  <c:v>14682</c:v>
                </c:pt>
                <c:pt idx="7342">
                  <c:v>14684</c:v>
                </c:pt>
                <c:pt idx="7343">
                  <c:v>14686</c:v>
                </c:pt>
                <c:pt idx="7344">
                  <c:v>14688</c:v>
                </c:pt>
                <c:pt idx="7345">
                  <c:v>14690</c:v>
                </c:pt>
                <c:pt idx="7346">
                  <c:v>14692</c:v>
                </c:pt>
                <c:pt idx="7347">
                  <c:v>14694</c:v>
                </c:pt>
                <c:pt idx="7348">
                  <c:v>14696</c:v>
                </c:pt>
                <c:pt idx="7349">
                  <c:v>14698</c:v>
                </c:pt>
                <c:pt idx="7350">
                  <c:v>14700</c:v>
                </c:pt>
                <c:pt idx="7351">
                  <c:v>14702</c:v>
                </c:pt>
                <c:pt idx="7352">
                  <c:v>14704</c:v>
                </c:pt>
                <c:pt idx="7353">
                  <c:v>14706</c:v>
                </c:pt>
                <c:pt idx="7354">
                  <c:v>14708</c:v>
                </c:pt>
                <c:pt idx="7355">
                  <c:v>14710</c:v>
                </c:pt>
                <c:pt idx="7356">
                  <c:v>14712</c:v>
                </c:pt>
                <c:pt idx="7357">
                  <c:v>14714</c:v>
                </c:pt>
                <c:pt idx="7358">
                  <c:v>14716</c:v>
                </c:pt>
                <c:pt idx="7359">
                  <c:v>14718</c:v>
                </c:pt>
                <c:pt idx="7360">
                  <c:v>14720</c:v>
                </c:pt>
                <c:pt idx="7361">
                  <c:v>14722</c:v>
                </c:pt>
                <c:pt idx="7362">
                  <c:v>14724</c:v>
                </c:pt>
                <c:pt idx="7363">
                  <c:v>14726</c:v>
                </c:pt>
                <c:pt idx="7364">
                  <c:v>14728</c:v>
                </c:pt>
                <c:pt idx="7365">
                  <c:v>14730</c:v>
                </c:pt>
                <c:pt idx="7366">
                  <c:v>14732</c:v>
                </c:pt>
                <c:pt idx="7367">
                  <c:v>14734</c:v>
                </c:pt>
                <c:pt idx="7368">
                  <c:v>14736</c:v>
                </c:pt>
                <c:pt idx="7369">
                  <c:v>14738</c:v>
                </c:pt>
                <c:pt idx="7370">
                  <c:v>14740</c:v>
                </c:pt>
                <c:pt idx="7371">
                  <c:v>14742</c:v>
                </c:pt>
                <c:pt idx="7372">
                  <c:v>14744</c:v>
                </c:pt>
                <c:pt idx="7373">
                  <c:v>14746</c:v>
                </c:pt>
                <c:pt idx="7374">
                  <c:v>14748</c:v>
                </c:pt>
                <c:pt idx="7375">
                  <c:v>14750</c:v>
                </c:pt>
                <c:pt idx="7376">
                  <c:v>14752</c:v>
                </c:pt>
                <c:pt idx="7377">
                  <c:v>14754</c:v>
                </c:pt>
                <c:pt idx="7378">
                  <c:v>14756</c:v>
                </c:pt>
                <c:pt idx="7379">
                  <c:v>14758</c:v>
                </c:pt>
                <c:pt idx="7380">
                  <c:v>14760</c:v>
                </c:pt>
                <c:pt idx="7381">
                  <c:v>14762</c:v>
                </c:pt>
                <c:pt idx="7382">
                  <c:v>14764</c:v>
                </c:pt>
                <c:pt idx="7383">
                  <c:v>14766</c:v>
                </c:pt>
                <c:pt idx="7384">
                  <c:v>14768</c:v>
                </c:pt>
                <c:pt idx="7385">
                  <c:v>14770</c:v>
                </c:pt>
                <c:pt idx="7386">
                  <c:v>14772</c:v>
                </c:pt>
                <c:pt idx="7387">
                  <c:v>14774</c:v>
                </c:pt>
                <c:pt idx="7388">
                  <c:v>14776</c:v>
                </c:pt>
                <c:pt idx="7389">
                  <c:v>14778</c:v>
                </c:pt>
                <c:pt idx="7390">
                  <c:v>14780</c:v>
                </c:pt>
                <c:pt idx="7391">
                  <c:v>14782</c:v>
                </c:pt>
                <c:pt idx="7392">
                  <c:v>14784</c:v>
                </c:pt>
                <c:pt idx="7393">
                  <c:v>14786</c:v>
                </c:pt>
                <c:pt idx="7394">
                  <c:v>14788</c:v>
                </c:pt>
                <c:pt idx="7395">
                  <c:v>14790</c:v>
                </c:pt>
                <c:pt idx="7396">
                  <c:v>14792</c:v>
                </c:pt>
                <c:pt idx="7397">
                  <c:v>14794</c:v>
                </c:pt>
                <c:pt idx="7398">
                  <c:v>14796</c:v>
                </c:pt>
                <c:pt idx="7399">
                  <c:v>14798</c:v>
                </c:pt>
                <c:pt idx="7400">
                  <c:v>14800</c:v>
                </c:pt>
                <c:pt idx="7401">
                  <c:v>14802</c:v>
                </c:pt>
                <c:pt idx="7402">
                  <c:v>14804</c:v>
                </c:pt>
                <c:pt idx="7403">
                  <c:v>14806</c:v>
                </c:pt>
                <c:pt idx="7404">
                  <c:v>14808</c:v>
                </c:pt>
                <c:pt idx="7405">
                  <c:v>14810</c:v>
                </c:pt>
                <c:pt idx="7406">
                  <c:v>14812</c:v>
                </c:pt>
                <c:pt idx="7407">
                  <c:v>14814</c:v>
                </c:pt>
                <c:pt idx="7408">
                  <c:v>14816</c:v>
                </c:pt>
                <c:pt idx="7409">
                  <c:v>14818</c:v>
                </c:pt>
                <c:pt idx="7410">
                  <c:v>14820</c:v>
                </c:pt>
                <c:pt idx="7411">
                  <c:v>14822</c:v>
                </c:pt>
                <c:pt idx="7412">
                  <c:v>14824</c:v>
                </c:pt>
                <c:pt idx="7413">
                  <c:v>14826</c:v>
                </c:pt>
                <c:pt idx="7414">
                  <c:v>14828</c:v>
                </c:pt>
                <c:pt idx="7415">
                  <c:v>14830</c:v>
                </c:pt>
                <c:pt idx="7416">
                  <c:v>14832</c:v>
                </c:pt>
                <c:pt idx="7417">
                  <c:v>14834</c:v>
                </c:pt>
                <c:pt idx="7418">
                  <c:v>14836</c:v>
                </c:pt>
                <c:pt idx="7419">
                  <c:v>14838</c:v>
                </c:pt>
                <c:pt idx="7420">
                  <c:v>14840</c:v>
                </c:pt>
                <c:pt idx="7421">
                  <c:v>14842</c:v>
                </c:pt>
                <c:pt idx="7422">
                  <c:v>14844</c:v>
                </c:pt>
                <c:pt idx="7423">
                  <c:v>14846</c:v>
                </c:pt>
                <c:pt idx="7424">
                  <c:v>14848</c:v>
                </c:pt>
                <c:pt idx="7425">
                  <c:v>14850</c:v>
                </c:pt>
                <c:pt idx="7426">
                  <c:v>14852</c:v>
                </c:pt>
                <c:pt idx="7427">
                  <c:v>14854</c:v>
                </c:pt>
                <c:pt idx="7428">
                  <c:v>14856</c:v>
                </c:pt>
                <c:pt idx="7429">
                  <c:v>14858</c:v>
                </c:pt>
                <c:pt idx="7430">
                  <c:v>14860</c:v>
                </c:pt>
                <c:pt idx="7431">
                  <c:v>14862</c:v>
                </c:pt>
                <c:pt idx="7432">
                  <c:v>14864</c:v>
                </c:pt>
                <c:pt idx="7433">
                  <c:v>14866</c:v>
                </c:pt>
                <c:pt idx="7434">
                  <c:v>14868</c:v>
                </c:pt>
                <c:pt idx="7435">
                  <c:v>14870</c:v>
                </c:pt>
                <c:pt idx="7436">
                  <c:v>14872</c:v>
                </c:pt>
                <c:pt idx="7437">
                  <c:v>14874</c:v>
                </c:pt>
                <c:pt idx="7438">
                  <c:v>14876</c:v>
                </c:pt>
                <c:pt idx="7439">
                  <c:v>14878</c:v>
                </c:pt>
                <c:pt idx="7440">
                  <c:v>14880</c:v>
                </c:pt>
                <c:pt idx="7441">
                  <c:v>14882</c:v>
                </c:pt>
                <c:pt idx="7442">
                  <c:v>14884</c:v>
                </c:pt>
                <c:pt idx="7443">
                  <c:v>14886</c:v>
                </c:pt>
                <c:pt idx="7444">
                  <c:v>14888</c:v>
                </c:pt>
                <c:pt idx="7445">
                  <c:v>14890</c:v>
                </c:pt>
                <c:pt idx="7446">
                  <c:v>14892</c:v>
                </c:pt>
                <c:pt idx="7447">
                  <c:v>14894</c:v>
                </c:pt>
                <c:pt idx="7448">
                  <c:v>14896</c:v>
                </c:pt>
                <c:pt idx="7449">
                  <c:v>14898</c:v>
                </c:pt>
                <c:pt idx="7450">
                  <c:v>14900</c:v>
                </c:pt>
                <c:pt idx="7451">
                  <c:v>14902</c:v>
                </c:pt>
                <c:pt idx="7452">
                  <c:v>14904</c:v>
                </c:pt>
                <c:pt idx="7453">
                  <c:v>14906</c:v>
                </c:pt>
                <c:pt idx="7454">
                  <c:v>14908</c:v>
                </c:pt>
                <c:pt idx="7455">
                  <c:v>14910</c:v>
                </c:pt>
                <c:pt idx="7456">
                  <c:v>14912</c:v>
                </c:pt>
                <c:pt idx="7457">
                  <c:v>14914</c:v>
                </c:pt>
                <c:pt idx="7458">
                  <c:v>14916</c:v>
                </c:pt>
                <c:pt idx="7459">
                  <c:v>14918</c:v>
                </c:pt>
                <c:pt idx="7460">
                  <c:v>14920</c:v>
                </c:pt>
                <c:pt idx="7461">
                  <c:v>14922</c:v>
                </c:pt>
                <c:pt idx="7462">
                  <c:v>14924</c:v>
                </c:pt>
                <c:pt idx="7463">
                  <c:v>14926</c:v>
                </c:pt>
                <c:pt idx="7464">
                  <c:v>14928</c:v>
                </c:pt>
                <c:pt idx="7465">
                  <c:v>14930</c:v>
                </c:pt>
                <c:pt idx="7466">
                  <c:v>14932</c:v>
                </c:pt>
                <c:pt idx="7467">
                  <c:v>14934</c:v>
                </c:pt>
                <c:pt idx="7468">
                  <c:v>14936</c:v>
                </c:pt>
                <c:pt idx="7469">
                  <c:v>14938</c:v>
                </c:pt>
                <c:pt idx="7470">
                  <c:v>14940</c:v>
                </c:pt>
                <c:pt idx="7471">
                  <c:v>14942</c:v>
                </c:pt>
                <c:pt idx="7472">
                  <c:v>14944</c:v>
                </c:pt>
                <c:pt idx="7473">
                  <c:v>14946</c:v>
                </c:pt>
                <c:pt idx="7474">
                  <c:v>14948</c:v>
                </c:pt>
                <c:pt idx="7475">
                  <c:v>14950</c:v>
                </c:pt>
                <c:pt idx="7476">
                  <c:v>14952</c:v>
                </c:pt>
                <c:pt idx="7477">
                  <c:v>14954</c:v>
                </c:pt>
                <c:pt idx="7478">
                  <c:v>14956</c:v>
                </c:pt>
                <c:pt idx="7479">
                  <c:v>14958</c:v>
                </c:pt>
                <c:pt idx="7480">
                  <c:v>14960</c:v>
                </c:pt>
                <c:pt idx="7481">
                  <c:v>14962</c:v>
                </c:pt>
                <c:pt idx="7482">
                  <c:v>14964</c:v>
                </c:pt>
                <c:pt idx="7483">
                  <c:v>14966</c:v>
                </c:pt>
                <c:pt idx="7484">
                  <c:v>14968</c:v>
                </c:pt>
                <c:pt idx="7485">
                  <c:v>14970</c:v>
                </c:pt>
                <c:pt idx="7486">
                  <c:v>14972</c:v>
                </c:pt>
                <c:pt idx="7487">
                  <c:v>14974</c:v>
                </c:pt>
                <c:pt idx="7488">
                  <c:v>14976</c:v>
                </c:pt>
                <c:pt idx="7489">
                  <c:v>14978</c:v>
                </c:pt>
                <c:pt idx="7490">
                  <c:v>14980</c:v>
                </c:pt>
                <c:pt idx="7491">
                  <c:v>14982</c:v>
                </c:pt>
                <c:pt idx="7492">
                  <c:v>14984</c:v>
                </c:pt>
                <c:pt idx="7493">
                  <c:v>14986</c:v>
                </c:pt>
                <c:pt idx="7494">
                  <c:v>14988</c:v>
                </c:pt>
                <c:pt idx="7495">
                  <c:v>14990</c:v>
                </c:pt>
                <c:pt idx="7496">
                  <c:v>14992</c:v>
                </c:pt>
                <c:pt idx="7497">
                  <c:v>14994</c:v>
                </c:pt>
                <c:pt idx="7498">
                  <c:v>14996</c:v>
                </c:pt>
                <c:pt idx="7499">
                  <c:v>14998</c:v>
                </c:pt>
                <c:pt idx="7500">
                  <c:v>15000</c:v>
                </c:pt>
                <c:pt idx="7501">
                  <c:v>15002</c:v>
                </c:pt>
                <c:pt idx="7502">
                  <c:v>15004</c:v>
                </c:pt>
                <c:pt idx="7503">
                  <c:v>15006</c:v>
                </c:pt>
                <c:pt idx="7504">
                  <c:v>15008</c:v>
                </c:pt>
                <c:pt idx="7505">
                  <c:v>15010</c:v>
                </c:pt>
                <c:pt idx="7506">
                  <c:v>15012</c:v>
                </c:pt>
                <c:pt idx="7507">
                  <c:v>15014</c:v>
                </c:pt>
                <c:pt idx="7508">
                  <c:v>15016</c:v>
                </c:pt>
                <c:pt idx="7509">
                  <c:v>15018</c:v>
                </c:pt>
                <c:pt idx="7510">
                  <c:v>15020</c:v>
                </c:pt>
                <c:pt idx="7511">
                  <c:v>15022</c:v>
                </c:pt>
                <c:pt idx="7512">
                  <c:v>15024</c:v>
                </c:pt>
                <c:pt idx="7513">
                  <c:v>15026</c:v>
                </c:pt>
                <c:pt idx="7514">
                  <c:v>15028</c:v>
                </c:pt>
                <c:pt idx="7515">
                  <c:v>15030</c:v>
                </c:pt>
                <c:pt idx="7516">
                  <c:v>15032</c:v>
                </c:pt>
                <c:pt idx="7517">
                  <c:v>15034</c:v>
                </c:pt>
                <c:pt idx="7518">
                  <c:v>15036</c:v>
                </c:pt>
                <c:pt idx="7519">
                  <c:v>15038</c:v>
                </c:pt>
                <c:pt idx="7520">
                  <c:v>15040</c:v>
                </c:pt>
                <c:pt idx="7521">
                  <c:v>15042</c:v>
                </c:pt>
                <c:pt idx="7522">
                  <c:v>15044</c:v>
                </c:pt>
                <c:pt idx="7523">
                  <c:v>15046</c:v>
                </c:pt>
                <c:pt idx="7524">
                  <c:v>15048</c:v>
                </c:pt>
                <c:pt idx="7525">
                  <c:v>15050</c:v>
                </c:pt>
                <c:pt idx="7526">
                  <c:v>15052</c:v>
                </c:pt>
                <c:pt idx="7527">
                  <c:v>15054</c:v>
                </c:pt>
                <c:pt idx="7528">
                  <c:v>15056</c:v>
                </c:pt>
                <c:pt idx="7529">
                  <c:v>15058</c:v>
                </c:pt>
                <c:pt idx="7530">
                  <c:v>15060</c:v>
                </c:pt>
                <c:pt idx="7531">
                  <c:v>15062</c:v>
                </c:pt>
                <c:pt idx="7532">
                  <c:v>15064</c:v>
                </c:pt>
                <c:pt idx="7533">
                  <c:v>15066</c:v>
                </c:pt>
                <c:pt idx="7534">
                  <c:v>15068</c:v>
                </c:pt>
                <c:pt idx="7535">
                  <c:v>15070</c:v>
                </c:pt>
                <c:pt idx="7536">
                  <c:v>15072</c:v>
                </c:pt>
                <c:pt idx="7537">
                  <c:v>15074</c:v>
                </c:pt>
                <c:pt idx="7538">
                  <c:v>15076</c:v>
                </c:pt>
                <c:pt idx="7539">
                  <c:v>15078</c:v>
                </c:pt>
                <c:pt idx="7540">
                  <c:v>15080</c:v>
                </c:pt>
                <c:pt idx="7541">
                  <c:v>15082</c:v>
                </c:pt>
                <c:pt idx="7542">
                  <c:v>15084</c:v>
                </c:pt>
                <c:pt idx="7543">
                  <c:v>15086</c:v>
                </c:pt>
                <c:pt idx="7544">
                  <c:v>15088</c:v>
                </c:pt>
                <c:pt idx="7545">
                  <c:v>15090</c:v>
                </c:pt>
                <c:pt idx="7546">
                  <c:v>15092</c:v>
                </c:pt>
                <c:pt idx="7547">
                  <c:v>15094</c:v>
                </c:pt>
                <c:pt idx="7548">
                  <c:v>15096</c:v>
                </c:pt>
                <c:pt idx="7549">
                  <c:v>15098</c:v>
                </c:pt>
                <c:pt idx="7550">
                  <c:v>15100</c:v>
                </c:pt>
                <c:pt idx="7551">
                  <c:v>15102</c:v>
                </c:pt>
                <c:pt idx="7552">
                  <c:v>15104</c:v>
                </c:pt>
                <c:pt idx="7553">
                  <c:v>15106</c:v>
                </c:pt>
                <c:pt idx="7554">
                  <c:v>15108</c:v>
                </c:pt>
                <c:pt idx="7555">
                  <c:v>15110</c:v>
                </c:pt>
                <c:pt idx="7556">
                  <c:v>15112</c:v>
                </c:pt>
                <c:pt idx="7557">
                  <c:v>15114</c:v>
                </c:pt>
                <c:pt idx="7558">
                  <c:v>15116</c:v>
                </c:pt>
                <c:pt idx="7559">
                  <c:v>15118</c:v>
                </c:pt>
                <c:pt idx="7560">
                  <c:v>15120</c:v>
                </c:pt>
                <c:pt idx="7561">
                  <c:v>15122</c:v>
                </c:pt>
                <c:pt idx="7562">
                  <c:v>15124</c:v>
                </c:pt>
                <c:pt idx="7563">
                  <c:v>15126</c:v>
                </c:pt>
                <c:pt idx="7564">
                  <c:v>15128</c:v>
                </c:pt>
                <c:pt idx="7565">
                  <c:v>15130</c:v>
                </c:pt>
                <c:pt idx="7566">
                  <c:v>15132</c:v>
                </c:pt>
                <c:pt idx="7567">
                  <c:v>15134</c:v>
                </c:pt>
                <c:pt idx="7568">
                  <c:v>15136</c:v>
                </c:pt>
                <c:pt idx="7569">
                  <c:v>15138</c:v>
                </c:pt>
                <c:pt idx="7570">
                  <c:v>15140</c:v>
                </c:pt>
                <c:pt idx="7571">
                  <c:v>15142</c:v>
                </c:pt>
                <c:pt idx="7572">
                  <c:v>15144</c:v>
                </c:pt>
                <c:pt idx="7573">
                  <c:v>15146</c:v>
                </c:pt>
                <c:pt idx="7574">
                  <c:v>15148</c:v>
                </c:pt>
                <c:pt idx="7575">
                  <c:v>15150</c:v>
                </c:pt>
                <c:pt idx="7576">
                  <c:v>15152</c:v>
                </c:pt>
                <c:pt idx="7577">
                  <c:v>15154</c:v>
                </c:pt>
                <c:pt idx="7578">
                  <c:v>15156</c:v>
                </c:pt>
                <c:pt idx="7579">
                  <c:v>15158</c:v>
                </c:pt>
                <c:pt idx="7580">
                  <c:v>15160</c:v>
                </c:pt>
                <c:pt idx="7581">
                  <c:v>15162</c:v>
                </c:pt>
                <c:pt idx="7582">
                  <c:v>15164</c:v>
                </c:pt>
                <c:pt idx="7583">
                  <c:v>15166</c:v>
                </c:pt>
                <c:pt idx="7584">
                  <c:v>15168</c:v>
                </c:pt>
                <c:pt idx="7585">
                  <c:v>15170</c:v>
                </c:pt>
                <c:pt idx="7586">
                  <c:v>15172</c:v>
                </c:pt>
                <c:pt idx="7587">
                  <c:v>15174</c:v>
                </c:pt>
                <c:pt idx="7588">
                  <c:v>15176</c:v>
                </c:pt>
                <c:pt idx="7589">
                  <c:v>15178</c:v>
                </c:pt>
                <c:pt idx="7590">
                  <c:v>15180</c:v>
                </c:pt>
                <c:pt idx="7591">
                  <c:v>15182</c:v>
                </c:pt>
                <c:pt idx="7592">
                  <c:v>15184</c:v>
                </c:pt>
                <c:pt idx="7593">
                  <c:v>15186</c:v>
                </c:pt>
                <c:pt idx="7594">
                  <c:v>15188</c:v>
                </c:pt>
                <c:pt idx="7595">
                  <c:v>15190</c:v>
                </c:pt>
                <c:pt idx="7596">
                  <c:v>15192</c:v>
                </c:pt>
                <c:pt idx="7597">
                  <c:v>15194</c:v>
                </c:pt>
                <c:pt idx="7598">
                  <c:v>15196</c:v>
                </c:pt>
                <c:pt idx="7599">
                  <c:v>15198</c:v>
                </c:pt>
                <c:pt idx="7600">
                  <c:v>15200</c:v>
                </c:pt>
                <c:pt idx="7601">
                  <c:v>15202</c:v>
                </c:pt>
                <c:pt idx="7602">
                  <c:v>15204</c:v>
                </c:pt>
                <c:pt idx="7603">
                  <c:v>15206</c:v>
                </c:pt>
                <c:pt idx="7604">
                  <c:v>15208</c:v>
                </c:pt>
                <c:pt idx="7605">
                  <c:v>15210</c:v>
                </c:pt>
                <c:pt idx="7606">
                  <c:v>15212</c:v>
                </c:pt>
                <c:pt idx="7607">
                  <c:v>15214</c:v>
                </c:pt>
                <c:pt idx="7608">
                  <c:v>15216</c:v>
                </c:pt>
                <c:pt idx="7609">
                  <c:v>15218</c:v>
                </c:pt>
                <c:pt idx="7610">
                  <c:v>15220</c:v>
                </c:pt>
                <c:pt idx="7611">
                  <c:v>15222</c:v>
                </c:pt>
                <c:pt idx="7612">
                  <c:v>15224</c:v>
                </c:pt>
                <c:pt idx="7613">
                  <c:v>15226</c:v>
                </c:pt>
                <c:pt idx="7614">
                  <c:v>15228</c:v>
                </c:pt>
                <c:pt idx="7615">
                  <c:v>15230</c:v>
                </c:pt>
                <c:pt idx="7616">
                  <c:v>15232</c:v>
                </c:pt>
                <c:pt idx="7617">
                  <c:v>15234</c:v>
                </c:pt>
                <c:pt idx="7618">
                  <c:v>15236</c:v>
                </c:pt>
                <c:pt idx="7619">
                  <c:v>15238</c:v>
                </c:pt>
                <c:pt idx="7620">
                  <c:v>15240</c:v>
                </c:pt>
                <c:pt idx="7621">
                  <c:v>15242</c:v>
                </c:pt>
                <c:pt idx="7622">
                  <c:v>15244</c:v>
                </c:pt>
                <c:pt idx="7623">
                  <c:v>15246</c:v>
                </c:pt>
                <c:pt idx="7624">
                  <c:v>15248</c:v>
                </c:pt>
                <c:pt idx="7625">
                  <c:v>15250</c:v>
                </c:pt>
                <c:pt idx="7626">
                  <c:v>15252</c:v>
                </c:pt>
                <c:pt idx="7627">
                  <c:v>15254</c:v>
                </c:pt>
                <c:pt idx="7628">
                  <c:v>15256</c:v>
                </c:pt>
                <c:pt idx="7629">
                  <c:v>15258</c:v>
                </c:pt>
                <c:pt idx="7630">
                  <c:v>15260</c:v>
                </c:pt>
                <c:pt idx="7631">
                  <c:v>15262</c:v>
                </c:pt>
                <c:pt idx="7632">
                  <c:v>15264</c:v>
                </c:pt>
                <c:pt idx="7633">
                  <c:v>15266</c:v>
                </c:pt>
                <c:pt idx="7634">
                  <c:v>15268</c:v>
                </c:pt>
                <c:pt idx="7635">
                  <c:v>15270</c:v>
                </c:pt>
                <c:pt idx="7636">
                  <c:v>15272</c:v>
                </c:pt>
                <c:pt idx="7637">
                  <c:v>15274</c:v>
                </c:pt>
                <c:pt idx="7638">
                  <c:v>15276</c:v>
                </c:pt>
                <c:pt idx="7639">
                  <c:v>15278</c:v>
                </c:pt>
                <c:pt idx="7640">
                  <c:v>15280</c:v>
                </c:pt>
                <c:pt idx="7641">
                  <c:v>15282</c:v>
                </c:pt>
                <c:pt idx="7642">
                  <c:v>15284</c:v>
                </c:pt>
                <c:pt idx="7643">
                  <c:v>15286</c:v>
                </c:pt>
                <c:pt idx="7644">
                  <c:v>15288</c:v>
                </c:pt>
                <c:pt idx="7645">
                  <c:v>15290</c:v>
                </c:pt>
                <c:pt idx="7646">
                  <c:v>15292</c:v>
                </c:pt>
                <c:pt idx="7647">
                  <c:v>15294</c:v>
                </c:pt>
                <c:pt idx="7648">
                  <c:v>15296</c:v>
                </c:pt>
                <c:pt idx="7649">
                  <c:v>15298</c:v>
                </c:pt>
                <c:pt idx="7650">
                  <c:v>15300</c:v>
                </c:pt>
                <c:pt idx="7651">
                  <c:v>15302</c:v>
                </c:pt>
                <c:pt idx="7652">
                  <c:v>15304</c:v>
                </c:pt>
                <c:pt idx="7653">
                  <c:v>15306</c:v>
                </c:pt>
                <c:pt idx="7654">
                  <c:v>15308</c:v>
                </c:pt>
                <c:pt idx="7655">
                  <c:v>15310</c:v>
                </c:pt>
                <c:pt idx="7656">
                  <c:v>15312</c:v>
                </c:pt>
                <c:pt idx="7657">
                  <c:v>15314</c:v>
                </c:pt>
                <c:pt idx="7658">
                  <c:v>15316</c:v>
                </c:pt>
                <c:pt idx="7659">
                  <c:v>15318</c:v>
                </c:pt>
                <c:pt idx="7660">
                  <c:v>15320</c:v>
                </c:pt>
                <c:pt idx="7661">
                  <c:v>15322</c:v>
                </c:pt>
                <c:pt idx="7662">
                  <c:v>15324</c:v>
                </c:pt>
                <c:pt idx="7663">
                  <c:v>15326</c:v>
                </c:pt>
                <c:pt idx="7664">
                  <c:v>15328</c:v>
                </c:pt>
                <c:pt idx="7665">
                  <c:v>15330</c:v>
                </c:pt>
                <c:pt idx="7666">
                  <c:v>15332</c:v>
                </c:pt>
                <c:pt idx="7667">
                  <c:v>15334</c:v>
                </c:pt>
                <c:pt idx="7668">
                  <c:v>15336</c:v>
                </c:pt>
                <c:pt idx="7669">
                  <c:v>15338</c:v>
                </c:pt>
                <c:pt idx="7670">
                  <c:v>15340</c:v>
                </c:pt>
                <c:pt idx="7671">
                  <c:v>15342</c:v>
                </c:pt>
                <c:pt idx="7672">
                  <c:v>15344</c:v>
                </c:pt>
                <c:pt idx="7673">
                  <c:v>15346</c:v>
                </c:pt>
                <c:pt idx="7674">
                  <c:v>15348</c:v>
                </c:pt>
                <c:pt idx="7675">
                  <c:v>15350</c:v>
                </c:pt>
                <c:pt idx="7676">
                  <c:v>15352</c:v>
                </c:pt>
                <c:pt idx="7677">
                  <c:v>15354</c:v>
                </c:pt>
                <c:pt idx="7678">
                  <c:v>15356</c:v>
                </c:pt>
                <c:pt idx="7679">
                  <c:v>15358</c:v>
                </c:pt>
                <c:pt idx="7680">
                  <c:v>15360</c:v>
                </c:pt>
                <c:pt idx="7681">
                  <c:v>15362</c:v>
                </c:pt>
                <c:pt idx="7682">
                  <c:v>15364</c:v>
                </c:pt>
                <c:pt idx="7683">
                  <c:v>15366</c:v>
                </c:pt>
                <c:pt idx="7684">
                  <c:v>15368</c:v>
                </c:pt>
                <c:pt idx="7685">
                  <c:v>15370</c:v>
                </c:pt>
                <c:pt idx="7686">
                  <c:v>15372</c:v>
                </c:pt>
                <c:pt idx="7687">
                  <c:v>15374</c:v>
                </c:pt>
                <c:pt idx="7688">
                  <c:v>15376</c:v>
                </c:pt>
                <c:pt idx="7689">
                  <c:v>15378</c:v>
                </c:pt>
                <c:pt idx="7690">
                  <c:v>15380</c:v>
                </c:pt>
                <c:pt idx="7691">
                  <c:v>15382</c:v>
                </c:pt>
                <c:pt idx="7692">
                  <c:v>15384</c:v>
                </c:pt>
                <c:pt idx="7693">
                  <c:v>15386</c:v>
                </c:pt>
                <c:pt idx="7694">
                  <c:v>15388</c:v>
                </c:pt>
                <c:pt idx="7695">
                  <c:v>15390</c:v>
                </c:pt>
                <c:pt idx="7696">
                  <c:v>15392</c:v>
                </c:pt>
                <c:pt idx="7697">
                  <c:v>15394</c:v>
                </c:pt>
                <c:pt idx="7698">
                  <c:v>15396</c:v>
                </c:pt>
                <c:pt idx="7699">
                  <c:v>15398</c:v>
                </c:pt>
                <c:pt idx="7700">
                  <c:v>15400</c:v>
                </c:pt>
                <c:pt idx="7701">
                  <c:v>15402</c:v>
                </c:pt>
                <c:pt idx="7702">
                  <c:v>15404</c:v>
                </c:pt>
                <c:pt idx="7703">
                  <c:v>15406</c:v>
                </c:pt>
                <c:pt idx="7704">
                  <c:v>15408</c:v>
                </c:pt>
                <c:pt idx="7705">
                  <c:v>15410</c:v>
                </c:pt>
                <c:pt idx="7706">
                  <c:v>15412</c:v>
                </c:pt>
                <c:pt idx="7707">
                  <c:v>15414</c:v>
                </c:pt>
                <c:pt idx="7708">
                  <c:v>15416</c:v>
                </c:pt>
                <c:pt idx="7709">
                  <c:v>15418</c:v>
                </c:pt>
                <c:pt idx="7710">
                  <c:v>15420</c:v>
                </c:pt>
                <c:pt idx="7711">
                  <c:v>15422</c:v>
                </c:pt>
                <c:pt idx="7712">
                  <c:v>15424</c:v>
                </c:pt>
                <c:pt idx="7713">
                  <c:v>15426</c:v>
                </c:pt>
                <c:pt idx="7714">
                  <c:v>15428</c:v>
                </c:pt>
                <c:pt idx="7715">
                  <c:v>15430</c:v>
                </c:pt>
                <c:pt idx="7716">
                  <c:v>15432</c:v>
                </c:pt>
                <c:pt idx="7717">
                  <c:v>15434</c:v>
                </c:pt>
                <c:pt idx="7718">
                  <c:v>15436</c:v>
                </c:pt>
                <c:pt idx="7719">
                  <c:v>15438</c:v>
                </c:pt>
                <c:pt idx="7720">
                  <c:v>15440</c:v>
                </c:pt>
                <c:pt idx="7721">
                  <c:v>15442</c:v>
                </c:pt>
                <c:pt idx="7722">
                  <c:v>15444</c:v>
                </c:pt>
                <c:pt idx="7723">
                  <c:v>15446</c:v>
                </c:pt>
                <c:pt idx="7724">
                  <c:v>15448</c:v>
                </c:pt>
                <c:pt idx="7725">
                  <c:v>15450</c:v>
                </c:pt>
                <c:pt idx="7726">
                  <c:v>15452</c:v>
                </c:pt>
                <c:pt idx="7727">
                  <c:v>15454</c:v>
                </c:pt>
                <c:pt idx="7728">
                  <c:v>15456</c:v>
                </c:pt>
                <c:pt idx="7729">
                  <c:v>15458</c:v>
                </c:pt>
                <c:pt idx="7730">
                  <c:v>15460</c:v>
                </c:pt>
                <c:pt idx="7731">
                  <c:v>15462</c:v>
                </c:pt>
                <c:pt idx="7732">
                  <c:v>15464</c:v>
                </c:pt>
                <c:pt idx="7733">
                  <c:v>15466</c:v>
                </c:pt>
                <c:pt idx="7734">
                  <c:v>15468</c:v>
                </c:pt>
                <c:pt idx="7735">
                  <c:v>15470</c:v>
                </c:pt>
                <c:pt idx="7736">
                  <c:v>15472</c:v>
                </c:pt>
                <c:pt idx="7737">
                  <c:v>15474</c:v>
                </c:pt>
                <c:pt idx="7738">
                  <c:v>15476</c:v>
                </c:pt>
                <c:pt idx="7739">
                  <c:v>15478</c:v>
                </c:pt>
                <c:pt idx="7740">
                  <c:v>15480</c:v>
                </c:pt>
                <c:pt idx="7741">
                  <c:v>15482</c:v>
                </c:pt>
                <c:pt idx="7742">
                  <c:v>15484</c:v>
                </c:pt>
                <c:pt idx="7743">
                  <c:v>15486</c:v>
                </c:pt>
                <c:pt idx="7744">
                  <c:v>15488</c:v>
                </c:pt>
                <c:pt idx="7745">
                  <c:v>15490</c:v>
                </c:pt>
                <c:pt idx="7746">
                  <c:v>15492</c:v>
                </c:pt>
                <c:pt idx="7747">
                  <c:v>15494</c:v>
                </c:pt>
                <c:pt idx="7748">
                  <c:v>15496</c:v>
                </c:pt>
                <c:pt idx="7749">
                  <c:v>15498</c:v>
                </c:pt>
                <c:pt idx="7750">
                  <c:v>15500</c:v>
                </c:pt>
                <c:pt idx="7751">
                  <c:v>15502</c:v>
                </c:pt>
                <c:pt idx="7752">
                  <c:v>15504</c:v>
                </c:pt>
                <c:pt idx="7753">
                  <c:v>15506</c:v>
                </c:pt>
                <c:pt idx="7754">
                  <c:v>15508</c:v>
                </c:pt>
                <c:pt idx="7755">
                  <c:v>15510</c:v>
                </c:pt>
                <c:pt idx="7756">
                  <c:v>15512</c:v>
                </c:pt>
                <c:pt idx="7757">
                  <c:v>15514</c:v>
                </c:pt>
                <c:pt idx="7758">
                  <c:v>15516</c:v>
                </c:pt>
                <c:pt idx="7759">
                  <c:v>15518</c:v>
                </c:pt>
                <c:pt idx="7760">
                  <c:v>15520</c:v>
                </c:pt>
                <c:pt idx="7761">
                  <c:v>15522</c:v>
                </c:pt>
                <c:pt idx="7762">
                  <c:v>15524</c:v>
                </c:pt>
                <c:pt idx="7763">
                  <c:v>15526</c:v>
                </c:pt>
                <c:pt idx="7764">
                  <c:v>15528</c:v>
                </c:pt>
                <c:pt idx="7765">
                  <c:v>15530</c:v>
                </c:pt>
                <c:pt idx="7766">
                  <c:v>15532</c:v>
                </c:pt>
                <c:pt idx="7767">
                  <c:v>15534</c:v>
                </c:pt>
                <c:pt idx="7768">
                  <c:v>15536</c:v>
                </c:pt>
                <c:pt idx="7769">
                  <c:v>15538</c:v>
                </c:pt>
                <c:pt idx="7770">
                  <c:v>15540</c:v>
                </c:pt>
                <c:pt idx="7771">
                  <c:v>15542</c:v>
                </c:pt>
                <c:pt idx="7772">
                  <c:v>15544</c:v>
                </c:pt>
                <c:pt idx="7773">
                  <c:v>15546</c:v>
                </c:pt>
                <c:pt idx="7774">
                  <c:v>15548</c:v>
                </c:pt>
                <c:pt idx="7775">
                  <c:v>15550</c:v>
                </c:pt>
                <c:pt idx="7776">
                  <c:v>15552</c:v>
                </c:pt>
                <c:pt idx="7777">
                  <c:v>15554</c:v>
                </c:pt>
                <c:pt idx="7778">
                  <c:v>15556</c:v>
                </c:pt>
                <c:pt idx="7779">
                  <c:v>15558</c:v>
                </c:pt>
                <c:pt idx="7780">
                  <c:v>15560</c:v>
                </c:pt>
                <c:pt idx="7781">
                  <c:v>15562</c:v>
                </c:pt>
                <c:pt idx="7782">
                  <c:v>15564</c:v>
                </c:pt>
                <c:pt idx="7783">
                  <c:v>15566</c:v>
                </c:pt>
                <c:pt idx="7784">
                  <c:v>15568</c:v>
                </c:pt>
                <c:pt idx="7785">
                  <c:v>15570</c:v>
                </c:pt>
                <c:pt idx="7786">
                  <c:v>15572</c:v>
                </c:pt>
                <c:pt idx="7787">
                  <c:v>15574</c:v>
                </c:pt>
                <c:pt idx="7788">
                  <c:v>15576</c:v>
                </c:pt>
                <c:pt idx="7789">
                  <c:v>15578</c:v>
                </c:pt>
                <c:pt idx="7790">
                  <c:v>15580</c:v>
                </c:pt>
                <c:pt idx="7791">
                  <c:v>15582</c:v>
                </c:pt>
                <c:pt idx="7792">
                  <c:v>15584</c:v>
                </c:pt>
                <c:pt idx="7793">
                  <c:v>15586</c:v>
                </c:pt>
                <c:pt idx="7794">
                  <c:v>15588</c:v>
                </c:pt>
                <c:pt idx="7795">
                  <c:v>15590</c:v>
                </c:pt>
                <c:pt idx="7796">
                  <c:v>15592</c:v>
                </c:pt>
                <c:pt idx="7797">
                  <c:v>15594</c:v>
                </c:pt>
                <c:pt idx="7798">
                  <c:v>15596</c:v>
                </c:pt>
                <c:pt idx="7799">
                  <c:v>15598</c:v>
                </c:pt>
                <c:pt idx="7800">
                  <c:v>15600</c:v>
                </c:pt>
                <c:pt idx="7801">
                  <c:v>15602</c:v>
                </c:pt>
                <c:pt idx="7802">
                  <c:v>15604</c:v>
                </c:pt>
                <c:pt idx="7803">
                  <c:v>15606</c:v>
                </c:pt>
                <c:pt idx="7804">
                  <c:v>15608</c:v>
                </c:pt>
                <c:pt idx="7805">
                  <c:v>15610</c:v>
                </c:pt>
                <c:pt idx="7806">
                  <c:v>15612</c:v>
                </c:pt>
                <c:pt idx="7807">
                  <c:v>15614</c:v>
                </c:pt>
                <c:pt idx="7808">
                  <c:v>15616</c:v>
                </c:pt>
                <c:pt idx="7809">
                  <c:v>15618</c:v>
                </c:pt>
                <c:pt idx="7810">
                  <c:v>15620</c:v>
                </c:pt>
                <c:pt idx="7811">
                  <c:v>15622</c:v>
                </c:pt>
                <c:pt idx="7812">
                  <c:v>15624</c:v>
                </c:pt>
                <c:pt idx="7813">
                  <c:v>15626</c:v>
                </c:pt>
                <c:pt idx="7814">
                  <c:v>15628</c:v>
                </c:pt>
                <c:pt idx="7815">
                  <c:v>15630</c:v>
                </c:pt>
                <c:pt idx="7816">
                  <c:v>15632</c:v>
                </c:pt>
                <c:pt idx="7817">
                  <c:v>15634</c:v>
                </c:pt>
                <c:pt idx="7818">
                  <c:v>15636</c:v>
                </c:pt>
                <c:pt idx="7819">
                  <c:v>15638</c:v>
                </c:pt>
                <c:pt idx="7820">
                  <c:v>15640</c:v>
                </c:pt>
                <c:pt idx="7821">
                  <c:v>15642</c:v>
                </c:pt>
                <c:pt idx="7822">
                  <c:v>15644</c:v>
                </c:pt>
                <c:pt idx="7823">
                  <c:v>15646</c:v>
                </c:pt>
                <c:pt idx="7824">
                  <c:v>15648</c:v>
                </c:pt>
                <c:pt idx="7825">
                  <c:v>15650</c:v>
                </c:pt>
                <c:pt idx="7826">
                  <c:v>15652</c:v>
                </c:pt>
                <c:pt idx="7827">
                  <c:v>15654</c:v>
                </c:pt>
                <c:pt idx="7828">
                  <c:v>15656</c:v>
                </c:pt>
                <c:pt idx="7829">
                  <c:v>15658</c:v>
                </c:pt>
                <c:pt idx="7830">
                  <c:v>15660</c:v>
                </c:pt>
                <c:pt idx="7831">
                  <c:v>15662</c:v>
                </c:pt>
                <c:pt idx="7832">
                  <c:v>15664</c:v>
                </c:pt>
                <c:pt idx="7833">
                  <c:v>15666</c:v>
                </c:pt>
                <c:pt idx="7834">
                  <c:v>15668</c:v>
                </c:pt>
                <c:pt idx="7835">
                  <c:v>15670</c:v>
                </c:pt>
                <c:pt idx="7836">
                  <c:v>15672</c:v>
                </c:pt>
                <c:pt idx="7837">
                  <c:v>15674</c:v>
                </c:pt>
                <c:pt idx="7838">
                  <c:v>15676</c:v>
                </c:pt>
                <c:pt idx="7839">
                  <c:v>15678</c:v>
                </c:pt>
                <c:pt idx="7840">
                  <c:v>15680</c:v>
                </c:pt>
                <c:pt idx="7841">
                  <c:v>15682</c:v>
                </c:pt>
                <c:pt idx="7842">
                  <c:v>15684</c:v>
                </c:pt>
                <c:pt idx="7843">
                  <c:v>15686</c:v>
                </c:pt>
                <c:pt idx="7844">
                  <c:v>15688</c:v>
                </c:pt>
                <c:pt idx="7845">
                  <c:v>15690</c:v>
                </c:pt>
                <c:pt idx="7846">
                  <c:v>15692</c:v>
                </c:pt>
                <c:pt idx="7847">
                  <c:v>15694</c:v>
                </c:pt>
                <c:pt idx="7848">
                  <c:v>15696</c:v>
                </c:pt>
                <c:pt idx="7849">
                  <c:v>15698</c:v>
                </c:pt>
                <c:pt idx="7850">
                  <c:v>15700</c:v>
                </c:pt>
                <c:pt idx="7851">
                  <c:v>15702</c:v>
                </c:pt>
                <c:pt idx="7852">
                  <c:v>15704</c:v>
                </c:pt>
                <c:pt idx="7853">
                  <c:v>15706</c:v>
                </c:pt>
                <c:pt idx="7854">
                  <c:v>15708</c:v>
                </c:pt>
                <c:pt idx="7855">
                  <c:v>15710</c:v>
                </c:pt>
                <c:pt idx="7856">
                  <c:v>15712</c:v>
                </c:pt>
                <c:pt idx="7857">
                  <c:v>15714</c:v>
                </c:pt>
                <c:pt idx="7858">
                  <c:v>15716</c:v>
                </c:pt>
                <c:pt idx="7859">
                  <c:v>15718</c:v>
                </c:pt>
                <c:pt idx="7860">
                  <c:v>15720</c:v>
                </c:pt>
                <c:pt idx="7861">
                  <c:v>15722</c:v>
                </c:pt>
                <c:pt idx="7862">
                  <c:v>15724</c:v>
                </c:pt>
                <c:pt idx="7863">
                  <c:v>15726</c:v>
                </c:pt>
                <c:pt idx="7864">
                  <c:v>15728</c:v>
                </c:pt>
                <c:pt idx="7865">
                  <c:v>15730</c:v>
                </c:pt>
                <c:pt idx="7866">
                  <c:v>15732</c:v>
                </c:pt>
                <c:pt idx="7867">
                  <c:v>15734</c:v>
                </c:pt>
                <c:pt idx="7868">
                  <c:v>15736</c:v>
                </c:pt>
                <c:pt idx="7869">
                  <c:v>15738</c:v>
                </c:pt>
                <c:pt idx="7870">
                  <c:v>15740</c:v>
                </c:pt>
                <c:pt idx="7871">
                  <c:v>15742</c:v>
                </c:pt>
                <c:pt idx="7872">
                  <c:v>15744</c:v>
                </c:pt>
                <c:pt idx="7873">
                  <c:v>15746</c:v>
                </c:pt>
                <c:pt idx="7874">
                  <c:v>15748</c:v>
                </c:pt>
                <c:pt idx="7875">
                  <c:v>15750</c:v>
                </c:pt>
                <c:pt idx="7876">
                  <c:v>15752</c:v>
                </c:pt>
                <c:pt idx="7877">
                  <c:v>15754</c:v>
                </c:pt>
                <c:pt idx="7878">
                  <c:v>15756</c:v>
                </c:pt>
                <c:pt idx="7879">
                  <c:v>15758</c:v>
                </c:pt>
                <c:pt idx="7880">
                  <c:v>15760</c:v>
                </c:pt>
                <c:pt idx="7881">
                  <c:v>15762</c:v>
                </c:pt>
                <c:pt idx="7882">
                  <c:v>15764</c:v>
                </c:pt>
                <c:pt idx="7883">
                  <c:v>15766</c:v>
                </c:pt>
                <c:pt idx="7884">
                  <c:v>15768</c:v>
                </c:pt>
                <c:pt idx="7885">
                  <c:v>15770</c:v>
                </c:pt>
                <c:pt idx="7886">
                  <c:v>15772</c:v>
                </c:pt>
                <c:pt idx="7887">
                  <c:v>15774</c:v>
                </c:pt>
                <c:pt idx="7888">
                  <c:v>15776</c:v>
                </c:pt>
                <c:pt idx="7889">
                  <c:v>15778</c:v>
                </c:pt>
                <c:pt idx="7890">
                  <c:v>15780</c:v>
                </c:pt>
                <c:pt idx="7891">
                  <c:v>15782</c:v>
                </c:pt>
                <c:pt idx="7892">
                  <c:v>15784</c:v>
                </c:pt>
                <c:pt idx="7893">
                  <c:v>15786</c:v>
                </c:pt>
                <c:pt idx="7894">
                  <c:v>15788</c:v>
                </c:pt>
                <c:pt idx="7895">
                  <c:v>15790</c:v>
                </c:pt>
                <c:pt idx="7896">
                  <c:v>15792</c:v>
                </c:pt>
                <c:pt idx="7897">
                  <c:v>15794</c:v>
                </c:pt>
                <c:pt idx="7898">
                  <c:v>15796</c:v>
                </c:pt>
                <c:pt idx="7899">
                  <c:v>15798</c:v>
                </c:pt>
                <c:pt idx="7900">
                  <c:v>15800</c:v>
                </c:pt>
                <c:pt idx="7901">
                  <c:v>15802</c:v>
                </c:pt>
                <c:pt idx="7902">
                  <c:v>15804</c:v>
                </c:pt>
                <c:pt idx="7903">
                  <c:v>15806</c:v>
                </c:pt>
                <c:pt idx="7904">
                  <c:v>15808</c:v>
                </c:pt>
                <c:pt idx="7905">
                  <c:v>15810</c:v>
                </c:pt>
                <c:pt idx="7906">
                  <c:v>15812</c:v>
                </c:pt>
                <c:pt idx="7907">
                  <c:v>15814</c:v>
                </c:pt>
                <c:pt idx="7908">
                  <c:v>15816</c:v>
                </c:pt>
                <c:pt idx="7909">
                  <c:v>15818</c:v>
                </c:pt>
                <c:pt idx="7910">
                  <c:v>15820</c:v>
                </c:pt>
                <c:pt idx="7911">
                  <c:v>15822</c:v>
                </c:pt>
                <c:pt idx="7912">
                  <c:v>15824</c:v>
                </c:pt>
                <c:pt idx="7913">
                  <c:v>15826</c:v>
                </c:pt>
                <c:pt idx="7914">
                  <c:v>15828</c:v>
                </c:pt>
                <c:pt idx="7915">
                  <c:v>15830</c:v>
                </c:pt>
                <c:pt idx="7916">
                  <c:v>15832</c:v>
                </c:pt>
                <c:pt idx="7917">
                  <c:v>15834</c:v>
                </c:pt>
                <c:pt idx="7918">
                  <c:v>15836</c:v>
                </c:pt>
                <c:pt idx="7919">
                  <c:v>15838</c:v>
                </c:pt>
                <c:pt idx="7920">
                  <c:v>15840</c:v>
                </c:pt>
                <c:pt idx="7921">
                  <c:v>15842</c:v>
                </c:pt>
                <c:pt idx="7922">
                  <c:v>15844</c:v>
                </c:pt>
                <c:pt idx="7923">
                  <c:v>15846</c:v>
                </c:pt>
                <c:pt idx="7924">
                  <c:v>15848</c:v>
                </c:pt>
                <c:pt idx="7925">
                  <c:v>15850</c:v>
                </c:pt>
                <c:pt idx="7926">
                  <c:v>15852</c:v>
                </c:pt>
                <c:pt idx="7927">
                  <c:v>15854</c:v>
                </c:pt>
                <c:pt idx="7928">
                  <c:v>15856</c:v>
                </c:pt>
                <c:pt idx="7929">
                  <c:v>15858</c:v>
                </c:pt>
                <c:pt idx="7930">
                  <c:v>15860</c:v>
                </c:pt>
                <c:pt idx="7931">
                  <c:v>15862</c:v>
                </c:pt>
                <c:pt idx="7932">
                  <c:v>15864</c:v>
                </c:pt>
                <c:pt idx="7933">
                  <c:v>15866</c:v>
                </c:pt>
                <c:pt idx="7934">
                  <c:v>15868</c:v>
                </c:pt>
                <c:pt idx="7935">
                  <c:v>15870</c:v>
                </c:pt>
                <c:pt idx="7936">
                  <c:v>15872</c:v>
                </c:pt>
                <c:pt idx="7937">
                  <c:v>15874</c:v>
                </c:pt>
                <c:pt idx="7938">
                  <c:v>15876</c:v>
                </c:pt>
                <c:pt idx="7939">
                  <c:v>15878</c:v>
                </c:pt>
                <c:pt idx="7940">
                  <c:v>15880</c:v>
                </c:pt>
                <c:pt idx="7941">
                  <c:v>15882</c:v>
                </c:pt>
                <c:pt idx="7942">
                  <c:v>15884</c:v>
                </c:pt>
                <c:pt idx="7943">
                  <c:v>15886</c:v>
                </c:pt>
                <c:pt idx="7944">
                  <c:v>15888</c:v>
                </c:pt>
                <c:pt idx="7945">
                  <c:v>15890</c:v>
                </c:pt>
                <c:pt idx="7946">
                  <c:v>15892</c:v>
                </c:pt>
                <c:pt idx="7947">
                  <c:v>15894</c:v>
                </c:pt>
                <c:pt idx="7948">
                  <c:v>15896</c:v>
                </c:pt>
                <c:pt idx="7949">
                  <c:v>15898</c:v>
                </c:pt>
                <c:pt idx="7950">
                  <c:v>15900</c:v>
                </c:pt>
                <c:pt idx="7951">
                  <c:v>15902</c:v>
                </c:pt>
                <c:pt idx="7952">
                  <c:v>15904</c:v>
                </c:pt>
                <c:pt idx="7953">
                  <c:v>15906</c:v>
                </c:pt>
                <c:pt idx="7954">
                  <c:v>15908</c:v>
                </c:pt>
                <c:pt idx="7955">
                  <c:v>15910</c:v>
                </c:pt>
                <c:pt idx="7956">
                  <c:v>15912</c:v>
                </c:pt>
                <c:pt idx="7957">
                  <c:v>15914</c:v>
                </c:pt>
                <c:pt idx="7958">
                  <c:v>15916</c:v>
                </c:pt>
                <c:pt idx="7959">
                  <c:v>15918</c:v>
                </c:pt>
                <c:pt idx="7960">
                  <c:v>15920</c:v>
                </c:pt>
                <c:pt idx="7961">
                  <c:v>15922</c:v>
                </c:pt>
                <c:pt idx="7962">
                  <c:v>15924</c:v>
                </c:pt>
                <c:pt idx="7963">
                  <c:v>15926</c:v>
                </c:pt>
                <c:pt idx="7964">
                  <c:v>15928</c:v>
                </c:pt>
                <c:pt idx="7965">
                  <c:v>15930</c:v>
                </c:pt>
                <c:pt idx="7966">
                  <c:v>15932</c:v>
                </c:pt>
                <c:pt idx="7967">
                  <c:v>15934</c:v>
                </c:pt>
                <c:pt idx="7968">
                  <c:v>15936</c:v>
                </c:pt>
                <c:pt idx="7969">
                  <c:v>15938</c:v>
                </c:pt>
                <c:pt idx="7970">
                  <c:v>15940</c:v>
                </c:pt>
                <c:pt idx="7971">
                  <c:v>15942</c:v>
                </c:pt>
                <c:pt idx="7972">
                  <c:v>15944</c:v>
                </c:pt>
                <c:pt idx="7973">
                  <c:v>15946</c:v>
                </c:pt>
                <c:pt idx="7974">
                  <c:v>15948</c:v>
                </c:pt>
                <c:pt idx="7975">
                  <c:v>15950</c:v>
                </c:pt>
                <c:pt idx="7976">
                  <c:v>15952</c:v>
                </c:pt>
                <c:pt idx="7977">
                  <c:v>15954</c:v>
                </c:pt>
                <c:pt idx="7978">
                  <c:v>15956</c:v>
                </c:pt>
                <c:pt idx="7979">
                  <c:v>15958</c:v>
                </c:pt>
                <c:pt idx="7980">
                  <c:v>15960</c:v>
                </c:pt>
                <c:pt idx="7981">
                  <c:v>15962</c:v>
                </c:pt>
                <c:pt idx="7982">
                  <c:v>15964</c:v>
                </c:pt>
                <c:pt idx="7983">
                  <c:v>15966</c:v>
                </c:pt>
                <c:pt idx="7984">
                  <c:v>15968</c:v>
                </c:pt>
                <c:pt idx="7985">
                  <c:v>15970</c:v>
                </c:pt>
                <c:pt idx="7986">
                  <c:v>15972</c:v>
                </c:pt>
                <c:pt idx="7987">
                  <c:v>15974</c:v>
                </c:pt>
                <c:pt idx="7988">
                  <c:v>15976</c:v>
                </c:pt>
                <c:pt idx="7989">
                  <c:v>15978</c:v>
                </c:pt>
                <c:pt idx="7990">
                  <c:v>15980</c:v>
                </c:pt>
                <c:pt idx="7991">
                  <c:v>15982</c:v>
                </c:pt>
                <c:pt idx="7992">
                  <c:v>15984</c:v>
                </c:pt>
                <c:pt idx="7993">
                  <c:v>15986</c:v>
                </c:pt>
                <c:pt idx="7994">
                  <c:v>15988</c:v>
                </c:pt>
                <c:pt idx="7995">
                  <c:v>15990</c:v>
                </c:pt>
                <c:pt idx="7996">
                  <c:v>15992</c:v>
                </c:pt>
                <c:pt idx="7997">
                  <c:v>15994</c:v>
                </c:pt>
                <c:pt idx="7998">
                  <c:v>15996</c:v>
                </c:pt>
                <c:pt idx="7999">
                  <c:v>15998</c:v>
                </c:pt>
                <c:pt idx="8000">
                  <c:v>16000</c:v>
                </c:pt>
                <c:pt idx="8001">
                  <c:v>16002</c:v>
                </c:pt>
                <c:pt idx="8002">
                  <c:v>16004</c:v>
                </c:pt>
                <c:pt idx="8003">
                  <c:v>16006</c:v>
                </c:pt>
                <c:pt idx="8004">
                  <c:v>16008</c:v>
                </c:pt>
                <c:pt idx="8005">
                  <c:v>16010</c:v>
                </c:pt>
                <c:pt idx="8006">
                  <c:v>16012</c:v>
                </c:pt>
                <c:pt idx="8007">
                  <c:v>16014</c:v>
                </c:pt>
                <c:pt idx="8008">
                  <c:v>16016</c:v>
                </c:pt>
                <c:pt idx="8009">
                  <c:v>16018</c:v>
                </c:pt>
                <c:pt idx="8010">
                  <c:v>16020</c:v>
                </c:pt>
                <c:pt idx="8011">
                  <c:v>16022</c:v>
                </c:pt>
                <c:pt idx="8012">
                  <c:v>16024</c:v>
                </c:pt>
                <c:pt idx="8013">
                  <c:v>16026</c:v>
                </c:pt>
                <c:pt idx="8014">
                  <c:v>16028</c:v>
                </c:pt>
                <c:pt idx="8015">
                  <c:v>16030</c:v>
                </c:pt>
                <c:pt idx="8016">
                  <c:v>16032</c:v>
                </c:pt>
                <c:pt idx="8017">
                  <c:v>16034</c:v>
                </c:pt>
                <c:pt idx="8018">
                  <c:v>16036</c:v>
                </c:pt>
                <c:pt idx="8019">
                  <c:v>16038</c:v>
                </c:pt>
                <c:pt idx="8020">
                  <c:v>16040</c:v>
                </c:pt>
                <c:pt idx="8021">
                  <c:v>16042</c:v>
                </c:pt>
                <c:pt idx="8022">
                  <c:v>16044</c:v>
                </c:pt>
                <c:pt idx="8023">
                  <c:v>16046</c:v>
                </c:pt>
                <c:pt idx="8024">
                  <c:v>16048</c:v>
                </c:pt>
                <c:pt idx="8025">
                  <c:v>16050</c:v>
                </c:pt>
                <c:pt idx="8026">
                  <c:v>16052</c:v>
                </c:pt>
                <c:pt idx="8027">
                  <c:v>16054</c:v>
                </c:pt>
                <c:pt idx="8028">
                  <c:v>16056</c:v>
                </c:pt>
                <c:pt idx="8029">
                  <c:v>16058</c:v>
                </c:pt>
                <c:pt idx="8030">
                  <c:v>16060</c:v>
                </c:pt>
                <c:pt idx="8031">
                  <c:v>16062</c:v>
                </c:pt>
                <c:pt idx="8032">
                  <c:v>16064</c:v>
                </c:pt>
                <c:pt idx="8033">
                  <c:v>16066</c:v>
                </c:pt>
                <c:pt idx="8034">
                  <c:v>16068</c:v>
                </c:pt>
                <c:pt idx="8035">
                  <c:v>16070</c:v>
                </c:pt>
                <c:pt idx="8036">
                  <c:v>16072</c:v>
                </c:pt>
                <c:pt idx="8037">
                  <c:v>16074</c:v>
                </c:pt>
                <c:pt idx="8038">
                  <c:v>16076</c:v>
                </c:pt>
                <c:pt idx="8039">
                  <c:v>16078</c:v>
                </c:pt>
                <c:pt idx="8040">
                  <c:v>16080</c:v>
                </c:pt>
                <c:pt idx="8041">
                  <c:v>16082</c:v>
                </c:pt>
                <c:pt idx="8042">
                  <c:v>16084</c:v>
                </c:pt>
                <c:pt idx="8043">
                  <c:v>16086</c:v>
                </c:pt>
                <c:pt idx="8044">
                  <c:v>16088</c:v>
                </c:pt>
                <c:pt idx="8045">
                  <c:v>16090</c:v>
                </c:pt>
                <c:pt idx="8046">
                  <c:v>16092</c:v>
                </c:pt>
                <c:pt idx="8047">
                  <c:v>16094</c:v>
                </c:pt>
                <c:pt idx="8048">
                  <c:v>16096</c:v>
                </c:pt>
                <c:pt idx="8049">
                  <c:v>16098</c:v>
                </c:pt>
                <c:pt idx="8050">
                  <c:v>16100</c:v>
                </c:pt>
                <c:pt idx="8051">
                  <c:v>16102</c:v>
                </c:pt>
                <c:pt idx="8052">
                  <c:v>16104</c:v>
                </c:pt>
                <c:pt idx="8053">
                  <c:v>16106</c:v>
                </c:pt>
                <c:pt idx="8054">
                  <c:v>16108</c:v>
                </c:pt>
                <c:pt idx="8055">
                  <c:v>16110</c:v>
                </c:pt>
                <c:pt idx="8056">
                  <c:v>16112</c:v>
                </c:pt>
                <c:pt idx="8057">
                  <c:v>16114</c:v>
                </c:pt>
                <c:pt idx="8058">
                  <c:v>16116</c:v>
                </c:pt>
                <c:pt idx="8059">
                  <c:v>16118</c:v>
                </c:pt>
                <c:pt idx="8060">
                  <c:v>16120</c:v>
                </c:pt>
                <c:pt idx="8061">
                  <c:v>16122</c:v>
                </c:pt>
                <c:pt idx="8062">
                  <c:v>16124</c:v>
                </c:pt>
                <c:pt idx="8063">
                  <c:v>16126</c:v>
                </c:pt>
                <c:pt idx="8064">
                  <c:v>16128</c:v>
                </c:pt>
                <c:pt idx="8065">
                  <c:v>16130</c:v>
                </c:pt>
                <c:pt idx="8066">
                  <c:v>16132</c:v>
                </c:pt>
                <c:pt idx="8067">
                  <c:v>16134</c:v>
                </c:pt>
                <c:pt idx="8068">
                  <c:v>16136</c:v>
                </c:pt>
                <c:pt idx="8069">
                  <c:v>16138</c:v>
                </c:pt>
                <c:pt idx="8070">
                  <c:v>16140</c:v>
                </c:pt>
                <c:pt idx="8071">
                  <c:v>16142</c:v>
                </c:pt>
                <c:pt idx="8072">
                  <c:v>16144</c:v>
                </c:pt>
                <c:pt idx="8073">
                  <c:v>16146</c:v>
                </c:pt>
                <c:pt idx="8074">
                  <c:v>16148</c:v>
                </c:pt>
                <c:pt idx="8075">
                  <c:v>16150</c:v>
                </c:pt>
                <c:pt idx="8076">
                  <c:v>16152</c:v>
                </c:pt>
                <c:pt idx="8077">
                  <c:v>16154</c:v>
                </c:pt>
                <c:pt idx="8078">
                  <c:v>16156</c:v>
                </c:pt>
                <c:pt idx="8079">
                  <c:v>16158</c:v>
                </c:pt>
                <c:pt idx="8080">
                  <c:v>16160</c:v>
                </c:pt>
                <c:pt idx="8081">
                  <c:v>16162</c:v>
                </c:pt>
                <c:pt idx="8082">
                  <c:v>16164</c:v>
                </c:pt>
                <c:pt idx="8083">
                  <c:v>16166</c:v>
                </c:pt>
                <c:pt idx="8084">
                  <c:v>16168</c:v>
                </c:pt>
                <c:pt idx="8085">
                  <c:v>16170</c:v>
                </c:pt>
                <c:pt idx="8086">
                  <c:v>16172</c:v>
                </c:pt>
                <c:pt idx="8087">
                  <c:v>16174</c:v>
                </c:pt>
                <c:pt idx="8088">
                  <c:v>16176</c:v>
                </c:pt>
                <c:pt idx="8089">
                  <c:v>16178</c:v>
                </c:pt>
                <c:pt idx="8090">
                  <c:v>16180</c:v>
                </c:pt>
                <c:pt idx="8091">
                  <c:v>16182</c:v>
                </c:pt>
                <c:pt idx="8092">
                  <c:v>16184</c:v>
                </c:pt>
                <c:pt idx="8093">
                  <c:v>16186</c:v>
                </c:pt>
                <c:pt idx="8094">
                  <c:v>16188</c:v>
                </c:pt>
                <c:pt idx="8095">
                  <c:v>16190</c:v>
                </c:pt>
                <c:pt idx="8096">
                  <c:v>16192</c:v>
                </c:pt>
                <c:pt idx="8097">
                  <c:v>16194</c:v>
                </c:pt>
                <c:pt idx="8098">
                  <c:v>16196</c:v>
                </c:pt>
                <c:pt idx="8099">
                  <c:v>16198</c:v>
                </c:pt>
                <c:pt idx="8100">
                  <c:v>16200</c:v>
                </c:pt>
                <c:pt idx="8101">
                  <c:v>16202</c:v>
                </c:pt>
                <c:pt idx="8102">
                  <c:v>16204</c:v>
                </c:pt>
                <c:pt idx="8103">
                  <c:v>16206</c:v>
                </c:pt>
                <c:pt idx="8104">
                  <c:v>16208</c:v>
                </c:pt>
                <c:pt idx="8105">
                  <c:v>16210</c:v>
                </c:pt>
                <c:pt idx="8106">
                  <c:v>16212</c:v>
                </c:pt>
                <c:pt idx="8107">
                  <c:v>16214</c:v>
                </c:pt>
                <c:pt idx="8108">
                  <c:v>16216</c:v>
                </c:pt>
                <c:pt idx="8109">
                  <c:v>16218</c:v>
                </c:pt>
                <c:pt idx="8110">
                  <c:v>16220</c:v>
                </c:pt>
                <c:pt idx="8111">
                  <c:v>16222</c:v>
                </c:pt>
                <c:pt idx="8112">
                  <c:v>16224</c:v>
                </c:pt>
                <c:pt idx="8113">
                  <c:v>16226</c:v>
                </c:pt>
                <c:pt idx="8114">
                  <c:v>16228</c:v>
                </c:pt>
                <c:pt idx="8115">
                  <c:v>16230</c:v>
                </c:pt>
                <c:pt idx="8116">
                  <c:v>16232</c:v>
                </c:pt>
                <c:pt idx="8117">
                  <c:v>16234</c:v>
                </c:pt>
                <c:pt idx="8118">
                  <c:v>16236</c:v>
                </c:pt>
                <c:pt idx="8119">
                  <c:v>16238</c:v>
                </c:pt>
                <c:pt idx="8120">
                  <c:v>16240</c:v>
                </c:pt>
                <c:pt idx="8121">
                  <c:v>16242</c:v>
                </c:pt>
                <c:pt idx="8122">
                  <c:v>16244</c:v>
                </c:pt>
                <c:pt idx="8123">
                  <c:v>16246</c:v>
                </c:pt>
                <c:pt idx="8124">
                  <c:v>16248</c:v>
                </c:pt>
                <c:pt idx="8125">
                  <c:v>16250</c:v>
                </c:pt>
                <c:pt idx="8126">
                  <c:v>16252</c:v>
                </c:pt>
                <c:pt idx="8127">
                  <c:v>16254</c:v>
                </c:pt>
                <c:pt idx="8128">
                  <c:v>16256</c:v>
                </c:pt>
                <c:pt idx="8129">
                  <c:v>16258</c:v>
                </c:pt>
                <c:pt idx="8130">
                  <c:v>16260</c:v>
                </c:pt>
                <c:pt idx="8131">
                  <c:v>16262</c:v>
                </c:pt>
                <c:pt idx="8132">
                  <c:v>16264</c:v>
                </c:pt>
                <c:pt idx="8133">
                  <c:v>16266</c:v>
                </c:pt>
                <c:pt idx="8134">
                  <c:v>16268</c:v>
                </c:pt>
                <c:pt idx="8135">
                  <c:v>16270</c:v>
                </c:pt>
                <c:pt idx="8136">
                  <c:v>16272</c:v>
                </c:pt>
                <c:pt idx="8137">
                  <c:v>16274</c:v>
                </c:pt>
                <c:pt idx="8138">
                  <c:v>16276</c:v>
                </c:pt>
                <c:pt idx="8139">
                  <c:v>16278</c:v>
                </c:pt>
                <c:pt idx="8140">
                  <c:v>16280</c:v>
                </c:pt>
                <c:pt idx="8141">
                  <c:v>16282</c:v>
                </c:pt>
                <c:pt idx="8142">
                  <c:v>16284</c:v>
                </c:pt>
                <c:pt idx="8143">
                  <c:v>16286</c:v>
                </c:pt>
                <c:pt idx="8144">
                  <c:v>16288</c:v>
                </c:pt>
                <c:pt idx="8145">
                  <c:v>16290</c:v>
                </c:pt>
                <c:pt idx="8146">
                  <c:v>16292</c:v>
                </c:pt>
                <c:pt idx="8147">
                  <c:v>16294</c:v>
                </c:pt>
                <c:pt idx="8148">
                  <c:v>16296</c:v>
                </c:pt>
                <c:pt idx="8149">
                  <c:v>16298</c:v>
                </c:pt>
                <c:pt idx="8150">
                  <c:v>16300</c:v>
                </c:pt>
                <c:pt idx="8151">
                  <c:v>16302</c:v>
                </c:pt>
                <c:pt idx="8152">
                  <c:v>16304</c:v>
                </c:pt>
                <c:pt idx="8153">
                  <c:v>16306</c:v>
                </c:pt>
                <c:pt idx="8154">
                  <c:v>16308</c:v>
                </c:pt>
                <c:pt idx="8155">
                  <c:v>16310</c:v>
                </c:pt>
                <c:pt idx="8156">
                  <c:v>16312</c:v>
                </c:pt>
                <c:pt idx="8157">
                  <c:v>16314</c:v>
                </c:pt>
                <c:pt idx="8158">
                  <c:v>16316</c:v>
                </c:pt>
                <c:pt idx="8159">
                  <c:v>16318</c:v>
                </c:pt>
                <c:pt idx="8160">
                  <c:v>16320</c:v>
                </c:pt>
                <c:pt idx="8161">
                  <c:v>16322</c:v>
                </c:pt>
                <c:pt idx="8162">
                  <c:v>16324</c:v>
                </c:pt>
                <c:pt idx="8163">
                  <c:v>16326</c:v>
                </c:pt>
                <c:pt idx="8164">
                  <c:v>16328</c:v>
                </c:pt>
                <c:pt idx="8165">
                  <c:v>16330</c:v>
                </c:pt>
                <c:pt idx="8166">
                  <c:v>16332</c:v>
                </c:pt>
                <c:pt idx="8167">
                  <c:v>16334</c:v>
                </c:pt>
                <c:pt idx="8168">
                  <c:v>16336</c:v>
                </c:pt>
                <c:pt idx="8169">
                  <c:v>16338</c:v>
                </c:pt>
                <c:pt idx="8170">
                  <c:v>16340</c:v>
                </c:pt>
                <c:pt idx="8171">
                  <c:v>16342</c:v>
                </c:pt>
                <c:pt idx="8172">
                  <c:v>16344</c:v>
                </c:pt>
                <c:pt idx="8173">
                  <c:v>16346</c:v>
                </c:pt>
                <c:pt idx="8174">
                  <c:v>16348</c:v>
                </c:pt>
                <c:pt idx="8175">
                  <c:v>16350</c:v>
                </c:pt>
                <c:pt idx="8176">
                  <c:v>16352</c:v>
                </c:pt>
                <c:pt idx="8177">
                  <c:v>16354</c:v>
                </c:pt>
                <c:pt idx="8178">
                  <c:v>16356</c:v>
                </c:pt>
                <c:pt idx="8179">
                  <c:v>16358</c:v>
                </c:pt>
                <c:pt idx="8180">
                  <c:v>16360</c:v>
                </c:pt>
                <c:pt idx="8181">
                  <c:v>16362</c:v>
                </c:pt>
                <c:pt idx="8182">
                  <c:v>16364</c:v>
                </c:pt>
                <c:pt idx="8183">
                  <c:v>16366</c:v>
                </c:pt>
                <c:pt idx="8184">
                  <c:v>16368</c:v>
                </c:pt>
                <c:pt idx="8185">
                  <c:v>16370</c:v>
                </c:pt>
                <c:pt idx="8186">
                  <c:v>16372</c:v>
                </c:pt>
                <c:pt idx="8187">
                  <c:v>16374</c:v>
                </c:pt>
                <c:pt idx="8188">
                  <c:v>16376</c:v>
                </c:pt>
                <c:pt idx="8189">
                  <c:v>16378</c:v>
                </c:pt>
                <c:pt idx="8190">
                  <c:v>16380</c:v>
                </c:pt>
                <c:pt idx="8191">
                  <c:v>16382</c:v>
                </c:pt>
                <c:pt idx="8192">
                  <c:v>16384</c:v>
                </c:pt>
                <c:pt idx="8193">
                  <c:v>16386</c:v>
                </c:pt>
                <c:pt idx="8194">
                  <c:v>16388</c:v>
                </c:pt>
                <c:pt idx="8195">
                  <c:v>16390</c:v>
                </c:pt>
                <c:pt idx="8196">
                  <c:v>16392</c:v>
                </c:pt>
                <c:pt idx="8197">
                  <c:v>16394</c:v>
                </c:pt>
                <c:pt idx="8198">
                  <c:v>16396</c:v>
                </c:pt>
                <c:pt idx="8199">
                  <c:v>16398</c:v>
                </c:pt>
                <c:pt idx="8200">
                  <c:v>16400</c:v>
                </c:pt>
              </c:numCache>
            </c:numRef>
          </c:xVal>
          <c:yVal>
            <c:numRef>
              <c:f>'Filter Test'!$B$6:$B$8206</c:f>
              <c:numCache>
                <c:formatCode>General</c:formatCode>
                <c:ptCount val="8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-1</c:v>
                </c:pt>
                <c:pt idx="91">
                  <c:v>-1</c:v>
                </c:pt>
                <c:pt idx="92">
                  <c:v>-2</c:v>
                </c:pt>
                <c:pt idx="93">
                  <c:v>-2</c:v>
                </c:pt>
                <c:pt idx="94">
                  <c:v>-2</c:v>
                </c:pt>
                <c:pt idx="95">
                  <c:v>-2</c:v>
                </c:pt>
                <c:pt idx="96">
                  <c:v>-1</c:v>
                </c:pt>
                <c:pt idx="97">
                  <c:v>0</c:v>
                </c:pt>
                <c:pt idx="98">
                  <c:v>0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1</c:v>
                </c:pt>
                <c:pt idx="120">
                  <c:v>1</c:v>
                </c:pt>
                <c:pt idx="121">
                  <c:v>-1</c:v>
                </c:pt>
                <c:pt idx="122">
                  <c:v>-1</c:v>
                </c:pt>
                <c:pt idx="123">
                  <c:v>-2</c:v>
                </c:pt>
                <c:pt idx="124">
                  <c:v>-2</c:v>
                </c:pt>
                <c:pt idx="125">
                  <c:v>-3</c:v>
                </c:pt>
                <c:pt idx="126">
                  <c:v>-2</c:v>
                </c:pt>
                <c:pt idx="127">
                  <c:v>-2</c:v>
                </c:pt>
                <c:pt idx="128">
                  <c:v>-1</c:v>
                </c:pt>
                <c:pt idx="129">
                  <c:v>0</c:v>
                </c:pt>
                <c:pt idx="130">
                  <c:v>1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-1</c:v>
                </c:pt>
                <c:pt idx="138">
                  <c:v>-1</c:v>
                </c:pt>
                <c:pt idx="139">
                  <c:v>-3</c:v>
                </c:pt>
                <c:pt idx="140">
                  <c:v>-3</c:v>
                </c:pt>
                <c:pt idx="141">
                  <c:v>-3</c:v>
                </c:pt>
                <c:pt idx="142">
                  <c:v>-2</c:v>
                </c:pt>
                <c:pt idx="143">
                  <c:v>-1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2</c:v>
                </c:pt>
                <c:pt idx="148">
                  <c:v>2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2</c:v>
                </c:pt>
                <c:pt idx="153">
                  <c:v>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0</c:v>
                </c:pt>
                <c:pt idx="159">
                  <c:v>1</c:v>
                </c:pt>
                <c:pt idx="160">
                  <c:v>2</c:v>
                </c:pt>
                <c:pt idx="161">
                  <c:v>3</c:v>
                </c:pt>
                <c:pt idx="162">
                  <c:v>3</c:v>
                </c:pt>
                <c:pt idx="163">
                  <c:v>4</c:v>
                </c:pt>
                <c:pt idx="164">
                  <c:v>5</c:v>
                </c:pt>
                <c:pt idx="165">
                  <c:v>5</c:v>
                </c:pt>
                <c:pt idx="166">
                  <c:v>4</c:v>
                </c:pt>
                <c:pt idx="167">
                  <c:v>3</c:v>
                </c:pt>
                <c:pt idx="168">
                  <c:v>2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-1</c:v>
                </c:pt>
                <c:pt idx="173">
                  <c:v>-1</c:v>
                </c:pt>
                <c:pt idx="174">
                  <c:v>0</c:v>
                </c:pt>
                <c:pt idx="175">
                  <c:v>1</c:v>
                </c:pt>
                <c:pt idx="176">
                  <c:v>3</c:v>
                </c:pt>
                <c:pt idx="177">
                  <c:v>3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3</c:v>
                </c:pt>
                <c:pt idx="183">
                  <c:v>2</c:v>
                </c:pt>
                <c:pt idx="184">
                  <c:v>2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-1</c:v>
                </c:pt>
                <c:pt idx="189">
                  <c:v>-1</c:v>
                </c:pt>
                <c:pt idx="190">
                  <c:v>0</c:v>
                </c:pt>
                <c:pt idx="191">
                  <c:v>0</c:v>
                </c:pt>
                <c:pt idx="192">
                  <c:v>1</c:v>
                </c:pt>
                <c:pt idx="193">
                  <c:v>2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2</c:v>
                </c:pt>
                <c:pt idx="198">
                  <c:v>1</c:v>
                </c:pt>
                <c:pt idx="199">
                  <c:v>0</c:v>
                </c:pt>
                <c:pt idx="200">
                  <c:v>0</c:v>
                </c:pt>
                <c:pt idx="201">
                  <c:v>-1</c:v>
                </c:pt>
                <c:pt idx="202">
                  <c:v>-1</c:v>
                </c:pt>
                <c:pt idx="203">
                  <c:v>-2</c:v>
                </c:pt>
                <c:pt idx="204">
                  <c:v>-2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-2</c:v>
                </c:pt>
                <c:pt idx="215">
                  <c:v>-3</c:v>
                </c:pt>
                <c:pt idx="216">
                  <c:v>-3</c:v>
                </c:pt>
                <c:pt idx="217">
                  <c:v>-4</c:v>
                </c:pt>
                <c:pt idx="218">
                  <c:v>-4</c:v>
                </c:pt>
                <c:pt idx="219">
                  <c:v>-4</c:v>
                </c:pt>
                <c:pt idx="220">
                  <c:v>-4</c:v>
                </c:pt>
                <c:pt idx="221">
                  <c:v>-4</c:v>
                </c:pt>
                <c:pt idx="222">
                  <c:v>-4</c:v>
                </c:pt>
                <c:pt idx="223">
                  <c:v>-3</c:v>
                </c:pt>
                <c:pt idx="224">
                  <c:v>-3</c:v>
                </c:pt>
                <c:pt idx="225">
                  <c:v>-2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-2</c:v>
                </c:pt>
                <c:pt idx="230">
                  <c:v>-2</c:v>
                </c:pt>
                <c:pt idx="231">
                  <c:v>-3</c:v>
                </c:pt>
                <c:pt idx="232">
                  <c:v>-4</c:v>
                </c:pt>
                <c:pt idx="233">
                  <c:v>-4</c:v>
                </c:pt>
                <c:pt idx="234">
                  <c:v>-4</c:v>
                </c:pt>
                <c:pt idx="235">
                  <c:v>-4</c:v>
                </c:pt>
                <c:pt idx="236">
                  <c:v>-3</c:v>
                </c:pt>
                <c:pt idx="237">
                  <c:v>-3</c:v>
                </c:pt>
                <c:pt idx="238">
                  <c:v>-2</c:v>
                </c:pt>
                <c:pt idx="239">
                  <c:v>-2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-2</c:v>
                </c:pt>
                <c:pt idx="249">
                  <c:v>-2</c:v>
                </c:pt>
                <c:pt idx="250">
                  <c:v>-3</c:v>
                </c:pt>
                <c:pt idx="251">
                  <c:v>-2</c:v>
                </c:pt>
                <c:pt idx="252">
                  <c:v>-2</c:v>
                </c:pt>
                <c:pt idx="253">
                  <c:v>-2</c:v>
                </c:pt>
                <c:pt idx="254">
                  <c:v>-1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-1</c:v>
                </c:pt>
                <c:pt idx="265">
                  <c:v>0</c:v>
                </c:pt>
                <c:pt idx="266">
                  <c:v>-1</c:v>
                </c:pt>
                <c:pt idx="267">
                  <c:v>-1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3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1</c:v>
                </c:pt>
                <c:pt idx="296">
                  <c:v>2</c:v>
                </c:pt>
                <c:pt idx="297">
                  <c:v>2</c:v>
                </c:pt>
                <c:pt idx="298">
                  <c:v>1</c:v>
                </c:pt>
                <c:pt idx="299">
                  <c:v>2</c:v>
                </c:pt>
                <c:pt idx="300">
                  <c:v>1</c:v>
                </c:pt>
                <c:pt idx="301">
                  <c:v>2</c:v>
                </c:pt>
                <c:pt idx="302">
                  <c:v>1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1</c:v>
                </c:pt>
                <c:pt idx="313">
                  <c:v>1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2</c:v>
                </c:pt>
                <c:pt idx="323">
                  <c:v>2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-1</c:v>
                </c:pt>
                <c:pt idx="358">
                  <c:v>0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-2</c:v>
                </c:pt>
                <c:pt idx="363">
                  <c:v>-2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-2</c:v>
                </c:pt>
                <c:pt idx="370">
                  <c:v>-1</c:v>
                </c:pt>
                <c:pt idx="371">
                  <c:v>-2</c:v>
                </c:pt>
                <c:pt idx="372">
                  <c:v>-2</c:v>
                </c:pt>
                <c:pt idx="373">
                  <c:v>-2</c:v>
                </c:pt>
                <c:pt idx="374">
                  <c:v>-2</c:v>
                </c:pt>
                <c:pt idx="375">
                  <c:v>-2</c:v>
                </c:pt>
                <c:pt idx="376">
                  <c:v>-2</c:v>
                </c:pt>
                <c:pt idx="377">
                  <c:v>-2</c:v>
                </c:pt>
                <c:pt idx="378">
                  <c:v>-2</c:v>
                </c:pt>
                <c:pt idx="379">
                  <c:v>-1</c:v>
                </c:pt>
                <c:pt idx="380">
                  <c:v>0</c:v>
                </c:pt>
                <c:pt idx="381">
                  <c:v>0</c:v>
                </c:pt>
                <c:pt idx="382">
                  <c:v>-1</c:v>
                </c:pt>
                <c:pt idx="383">
                  <c:v>-1</c:v>
                </c:pt>
                <c:pt idx="384">
                  <c:v>-2</c:v>
                </c:pt>
                <c:pt idx="385">
                  <c:v>-1</c:v>
                </c:pt>
                <c:pt idx="386">
                  <c:v>-2</c:v>
                </c:pt>
                <c:pt idx="387">
                  <c:v>-1</c:v>
                </c:pt>
                <c:pt idx="388">
                  <c:v>-1</c:v>
                </c:pt>
                <c:pt idx="389">
                  <c:v>-2</c:v>
                </c:pt>
                <c:pt idx="390">
                  <c:v>-2</c:v>
                </c:pt>
                <c:pt idx="391">
                  <c:v>-2</c:v>
                </c:pt>
                <c:pt idx="392">
                  <c:v>-2</c:v>
                </c:pt>
                <c:pt idx="393">
                  <c:v>-3</c:v>
                </c:pt>
                <c:pt idx="394">
                  <c:v>-2</c:v>
                </c:pt>
                <c:pt idx="395">
                  <c:v>-2</c:v>
                </c:pt>
                <c:pt idx="396">
                  <c:v>-1</c:v>
                </c:pt>
                <c:pt idx="397">
                  <c:v>0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0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0</c:v>
                </c:pt>
                <c:pt idx="415">
                  <c:v>-1</c:v>
                </c:pt>
                <c:pt idx="416">
                  <c:v>0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0</c:v>
                </c:pt>
                <c:pt idx="461">
                  <c:v>2</c:v>
                </c:pt>
                <c:pt idx="462">
                  <c:v>1</c:v>
                </c:pt>
                <c:pt idx="463">
                  <c:v>2</c:v>
                </c:pt>
                <c:pt idx="464">
                  <c:v>1</c:v>
                </c:pt>
                <c:pt idx="465">
                  <c:v>1</c:v>
                </c:pt>
                <c:pt idx="466">
                  <c:v>2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0</c:v>
                </c:pt>
                <c:pt idx="472">
                  <c:v>1</c:v>
                </c:pt>
                <c:pt idx="473">
                  <c:v>1</c:v>
                </c:pt>
                <c:pt idx="474">
                  <c:v>2</c:v>
                </c:pt>
                <c:pt idx="475">
                  <c:v>1</c:v>
                </c:pt>
                <c:pt idx="476">
                  <c:v>2</c:v>
                </c:pt>
                <c:pt idx="477">
                  <c:v>1</c:v>
                </c:pt>
                <c:pt idx="478">
                  <c:v>2</c:v>
                </c:pt>
                <c:pt idx="479">
                  <c:v>1</c:v>
                </c:pt>
                <c:pt idx="480">
                  <c:v>1</c:v>
                </c:pt>
                <c:pt idx="481">
                  <c:v>2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</c:v>
                </c:pt>
                <c:pt idx="489">
                  <c:v>0</c:v>
                </c:pt>
                <c:pt idx="490">
                  <c:v>1</c:v>
                </c:pt>
                <c:pt idx="491">
                  <c:v>0</c:v>
                </c:pt>
                <c:pt idx="492">
                  <c:v>1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-1</c:v>
                </c:pt>
                <c:pt idx="500">
                  <c:v>0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-2</c:v>
                </c:pt>
                <c:pt idx="534">
                  <c:v>-1</c:v>
                </c:pt>
                <c:pt idx="535">
                  <c:v>-1</c:v>
                </c:pt>
                <c:pt idx="536">
                  <c:v>-2</c:v>
                </c:pt>
                <c:pt idx="537">
                  <c:v>-1</c:v>
                </c:pt>
                <c:pt idx="538">
                  <c:v>-2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0</c:v>
                </c:pt>
                <c:pt idx="554">
                  <c:v>-1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-1</c:v>
                </c:pt>
                <c:pt idx="576">
                  <c:v>-1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1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1</c:v>
                </c:pt>
                <c:pt idx="587">
                  <c:v>0</c:v>
                </c:pt>
                <c:pt idx="588">
                  <c:v>1</c:v>
                </c:pt>
                <c:pt idx="589">
                  <c:v>1</c:v>
                </c:pt>
                <c:pt idx="590">
                  <c:v>0</c:v>
                </c:pt>
                <c:pt idx="591">
                  <c:v>1</c:v>
                </c:pt>
                <c:pt idx="592">
                  <c:v>0</c:v>
                </c:pt>
                <c:pt idx="593">
                  <c:v>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0</c:v>
                </c:pt>
                <c:pt idx="600">
                  <c:v>1</c:v>
                </c:pt>
                <c:pt idx="601">
                  <c:v>0</c:v>
                </c:pt>
                <c:pt idx="602">
                  <c:v>1</c:v>
                </c:pt>
                <c:pt idx="603">
                  <c:v>0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1</c:v>
                </c:pt>
                <c:pt idx="616">
                  <c:v>0</c:v>
                </c:pt>
                <c:pt idx="617">
                  <c:v>1</c:v>
                </c:pt>
                <c:pt idx="618">
                  <c:v>0</c:v>
                </c:pt>
                <c:pt idx="619">
                  <c:v>1</c:v>
                </c:pt>
                <c:pt idx="620">
                  <c:v>0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0</c:v>
                </c:pt>
                <c:pt idx="625">
                  <c:v>0</c:v>
                </c:pt>
                <c:pt idx="626">
                  <c:v>-1</c:v>
                </c:pt>
                <c:pt idx="627">
                  <c:v>1</c:v>
                </c:pt>
                <c:pt idx="628">
                  <c:v>0</c:v>
                </c:pt>
                <c:pt idx="629">
                  <c:v>1</c:v>
                </c:pt>
                <c:pt idx="630">
                  <c:v>1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-1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1</c:v>
                </c:pt>
                <c:pt idx="652">
                  <c:v>0</c:v>
                </c:pt>
                <c:pt idx="653">
                  <c:v>1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-1</c:v>
                </c:pt>
                <c:pt idx="659">
                  <c:v>0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-1</c:v>
                </c:pt>
                <c:pt idx="670">
                  <c:v>0</c:v>
                </c:pt>
                <c:pt idx="671">
                  <c:v>-1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-1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-1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-1</c:v>
                </c:pt>
                <c:pt idx="707">
                  <c:v>0</c:v>
                </c:pt>
                <c:pt idx="708">
                  <c:v>-1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1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1</c:v>
                </c:pt>
                <c:pt idx="741">
                  <c:v>1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-1</c:v>
                </c:pt>
                <c:pt idx="754">
                  <c:v>0</c:v>
                </c:pt>
                <c:pt idx="755">
                  <c:v>0</c:v>
                </c:pt>
                <c:pt idx="756">
                  <c:v>1</c:v>
                </c:pt>
                <c:pt idx="757">
                  <c:v>0</c:v>
                </c:pt>
                <c:pt idx="758">
                  <c:v>0</c:v>
                </c:pt>
                <c:pt idx="759">
                  <c:v>-1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1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-1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-1</c:v>
                </c:pt>
                <c:pt idx="776">
                  <c:v>-1</c:v>
                </c:pt>
                <c:pt idx="777">
                  <c:v>0</c:v>
                </c:pt>
                <c:pt idx="778">
                  <c:v>0</c:v>
                </c:pt>
                <c:pt idx="779">
                  <c:v>1</c:v>
                </c:pt>
                <c:pt idx="780">
                  <c:v>0</c:v>
                </c:pt>
                <c:pt idx="781">
                  <c:v>1</c:v>
                </c:pt>
                <c:pt idx="782">
                  <c:v>0</c:v>
                </c:pt>
                <c:pt idx="783">
                  <c:v>0</c:v>
                </c:pt>
                <c:pt idx="784">
                  <c:v>1</c:v>
                </c:pt>
                <c:pt idx="785">
                  <c:v>0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0</c:v>
                </c:pt>
                <c:pt idx="795">
                  <c:v>0</c:v>
                </c:pt>
                <c:pt idx="796">
                  <c:v>-1</c:v>
                </c:pt>
                <c:pt idx="797">
                  <c:v>-1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1</c:v>
                </c:pt>
                <c:pt idx="807">
                  <c:v>0</c:v>
                </c:pt>
                <c:pt idx="808">
                  <c:v>0</c:v>
                </c:pt>
                <c:pt idx="809">
                  <c:v>1</c:v>
                </c:pt>
                <c:pt idx="810">
                  <c:v>0</c:v>
                </c:pt>
                <c:pt idx="811">
                  <c:v>1</c:v>
                </c:pt>
                <c:pt idx="812">
                  <c:v>0</c:v>
                </c:pt>
                <c:pt idx="813">
                  <c:v>0</c:v>
                </c:pt>
                <c:pt idx="814">
                  <c:v>1</c:v>
                </c:pt>
                <c:pt idx="815">
                  <c:v>0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0</c:v>
                </c:pt>
                <c:pt idx="824">
                  <c:v>0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-1</c:v>
                </c:pt>
                <c:pt idx="832">
                  <c:v>-1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-1</c:v>
                </c:pt>
                <c:pt idx="838">
                  <c:v>0</c:v>
                </c:pt>
                <c:pt idx="839">
                  <c:v>-1</c:v>
                </c:pt>
                <c:pt idx="840">
                  <c:v>0</c:v>
                </c:pt>
                <c:pt idx="841">
                  <c:v>-1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0</c:v>
                </c:pt>
                <c:pt idx="853">
                  <c:v>1</c:v>
                </c:pt>
                <c:pt idx="854">
                  <c:v>-1</c:v>
                </c:pt>
                <c:pt idx="855">
                  <c:v>0</c:v>
                </c:pt>
                <c:pt idx="856">
                  <c:v>-1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-2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0</c:v>
                </c:pt>
                <c:pt idx="867">
                  <c:v>-1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-1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-1</c:v>
                </c:pt>
                <c:pt idx="900">
                  <c:v>0</c:v>
                </c:pt>
                <c:pt idx="901">
                  <c:v>-1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0</c:v>
                </c:pt>
                <c:pt idx="915">
                  <c:v>1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-1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1</c:v>
                </c:pt>
                <c:pt idx="926">
                  <c:v>0</c:v>
                </c:pt>
                <c:pt idx="927">
                  <c:v>0</c:v>
                </c:pt>
                <c:pt idx="928">
                  <c:v>1</c:v>
                </c:pt>
                <c:pt idx="929">
                  <c:v>0</c:v>
                </c:pt>
                <c:pt idx="930">
                  <c:v>1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-1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-1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1</c:v>
                </c:pt>
                <c:pt idx="958">
                  <c:v>0</c:v>
                </c:pt>
                <c:pt idx="959">
                  <c:v>1</c:v>
                </c:pt>
                <c:pt idx="960">
                  <c:v>0</c:v>
                </c:pt>
                <c:pt idx="961">
                  <c:v>1</c:v>
                </c:pt>
                <c:pt idx="962">
                  <c:v>0</c:v>
                </c:pt>
                <c:pt idx="963">
                  <c:v>1</c:v>
                </c:pt>
                <c:pt idx="964">
                  <c:v>0</c:v>
                </c:pt>
                <c:pt idx="965">
                  <c:v>0</c:v>
                </c:pt>
                <c:pt idx="966">
                  <c:v>-1</c:v>
                </c:pt>
                <c:pt idx="967">
                  <c:v>-1</c:v>
                </c:pt>
                <c:pt idx="968">
                  <c:v>0</c:v>
                </c:pt>
                <c:pt idx="969">
                  <c:v>-1</c:v>
                </c:pt>
                <c:pt idx="970">
                  <c:v>0</c:v>
                </c:pt>
                <c:pt idx="971">
                  <c:v>-1</c:v>
                </c:pt>
                <c:pt idx="972">
                  <c:v>0</c:v>
                </c:pt>
                <c:pt idx="973">
                  <c:v>0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0</c:v>
                </c:pt>
                <c:pt idx="979">
                  <c:v>-1</c:v>
                </c:pt>
                <c:pt idx="980">
                  <c:v>0</c:v>
                </c:pt>
                <c:pt idx="981">
                  <c:v>-1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1</c:v>
                </c:pt>
                <c:pt idx="986">
                  <c:v>-1</c:v>
                </c:pt>
                <c:pt idx="987">
                  <c:v>0</c:v>
                </c:pt>
                <c:pt idx="988">
                  <c:v>-1</c:v>
                </c:pt>
                <c:pt idx="989">
                  <c:v>1</c:v>
                </c:pt>
                <c:pt idx="990">
                  <c:v>0</c:v>
                </c:pt>
                <c:pt idx="991">
                  <c:v>0</c:v>
                </c:pt>
                <c:pt idx="992">
                  <c:v>1</c:v>
                </c:pt>
                <c:pt idx="993">
                  <c:v>0</c:v>
                </c:pt>
                <c:pt idx="994">
                  <c:v>1</c:v>
                </c:pt>
                <c:pt idx="995">
                  <c:v>0</c:v>
                </c:pt>
                <c:pt idx="996">
                  <c:v>1</c:v>
                </c:pt>
                <c:pt idx="997">
                  <c:v>0</c:v>
                </c:pt>
                <c:pt idx="998">
                  <c:v>1</c:v>
                </c:pt>
                <c:pt idx="999">
                  <c:v>0</c:v>
                </c:pt>
                <c:pt idx="1000">
                  <c:v>0</c:v>
                </c:pt>
                <c:pt idx="1001">
                  <c:v>-1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1</c:v>
                </c:pt>
                <c:pt idx="1008">
                  <c:v>-1</c:v>
                </c:pt>
                <c:pt idx="1009">
                  <c:v>1</c:v>
                </c:pt>
                <c:pt idx="1010">
                  <c:v>0</c:v>
                </c:pt>
                <c:pt idx="1011">
                  <c:v>0</c:v>
                </c:pt>
                <c:pt idx="1012">
                  <c:v>1</c:v>
                </c:pt>
                <c:pt idx="1013">
                  <c:v>1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1</c:v>
                </c:pt>
                <c:pt idx="1018">
                  <c:v>-1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1</c:v>
                </c:pt>
                <c:pt idx="1023">
                  <c:v>-1</c:v>
                </c:pt>
                <c:pt idx="1024">
                  <c:v>0</c:v>
                </c:pt>
                <c:pt idx="1025">
                  <c:v>-1</c:v>
                </c:pt>
                <c:pt idx="1026">
                  <c:v>-1</c:v>
                </c:pt>
                <c:pt idx="1027">
                  <c:v>0</c:v>
                </c:pt>
                <c:pt idx="1028">
                  <c:v>-1</c:v>
                </c:pt>
                <c:pt idx="1029">
                  <c:v>1</c:v>
                </c:pt>
                <c:pt idx="1030">
                  <c:v>-1</c:v>
                </c:pt>
                <c:pt idx="1031">
                  <c:v>0</c:v>
                </c:pt>
                <c:pt idx="1032">
                  <c:v>-1</c:v>
                </c:pt>
                <c:pt idx="1033">
                  <c:v>0</c:v>
                </c:pt>
                <c:pt idx="1034">
                  <c:v>-1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1</c:v>
                </c:pt>
                <c:pt idx="1040">
                  <c:v>-1</c:v>
                </c:pt>
                <c:pt idx="1041">
                  <c:v>0</c:v>
                </c:pt>
                <c:pt idx="1042">
                  <c:v>-1</c:v>
                </c:pt>
                <c:pt idx="1043">
                  <c:v>0</c:v>
                </c:pt>
                <c:pt idx="1044">
                  <c:v>1</c:v>
                </c:pt>
                <c:pt idx="1045">
                  <c:v>0</c:v>
                </c:pt>
                <c:pt idx="1046">
                  <c:v>1</c:v>
                </c:pt>
                <c:pt idx="1047">
                  <c:v>-1</c:v>
                </c:pt>
                <c:pt idx="1048">
                  <c:v>0</c:v>
                </c:pt>
                <c:pt idx="1049">
                  <c:v>0</c:v>
                </c:pt>
                <c:pt idx="1050">
                  <c:v>-1</c:v>
                </c:pt>
                <c:pt idx="1051">
                  <c:v>-1</c:v>
                </c:pt>
                <c:pt idx="1052">
                  <c:v>0</c:v>
                </c:pt>
                <c:pt idx="1053">
                  <c:v>-1</c:v>
                </c:pt>
                <c:pt idx="1054">
                  <c:v>0</c:v>
                </c:pt>
                <c:pt idx="1055">
                  <c:v>-2</c:v>
                </c:pt>
                <c:pt idx="1056">
                  <c:v>1</c:v>
                </c:pt>
                <c:pt idx="1057">
                  <c:v>-1</c:v>
                </c:pt>
                <c:pt idx="1058">
                  <c:v>-1</c:v>
                </c:pt>
                <c:pt idx="1059">
                  <c:v>0</c:v>
                </c:pt>
                <c:pt idx="1060">
                  <c:v>-1</c:v>
                </c:pt>
                <c:pt idx="1061">
                  <c:v>1</c:v>
                </c:pt>
                <c:pt idx="1062">
                  <c:v>0</c:v>
                </c:pt>
                <c:pt idx="1063">
                  <c:v>1</c:v>
                </c:pt>
                <c:pt idx="1064">
                  <c:v>1</c:v>
                </c:pt>
                <c:pt idx="1065">
                  <c:v>0</c:v>
                </c:pt>
                <c:pt idx="1066">
                  <c:v>1</c:v>
                </c:pt>
                <c:pt idx="1067">
                  <c:v>-1</c:v>
                </c:pt>
                <c:pt idx="1068">
                  <c:v>1</c:v>
                </c:pt>
                <c:pt idx="1069">
                  <c:v>1</c:v>
                </c:pt>
                <c:pt idx="1070">
                  <c:v>0</c:v>
                </c:pt>
                <c:pt idx="1071">
                  <c:v>-1</c:v>
                </c:pt>
                <c:pt idx="1072">
                  <c:v>0</c:v>
                </c:pt>
                <c:pt idx="1073">
                  <c:v>-1</c:v>
                </c:pt>
                <c:pt idx="1074">
                  <c:v>0</c:v>
                </c:pt>
                <c:pt idx="1075">
                  <c:v>-1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1</c:v>
                </c:pt>
                <c:pt idx="1080">
                  <c:v>0</c:v>
                </c:pt>
                <c:pt idx="1081">
                  <c:v>1</c:v>
                </c:pt>
                <c:pt idx="1082">
                  <c:v>-1</c:v>
                </c:pt>
                <c:pt idx="1083">
                  <c:v>1</c:v>
                </c:pt>
                <c:pt idx="1084">
                  <c:v>0</c:v>
                </c:pt>
                <c:pt idx="1085">
                  <c:v>1</c:v>
                </c:pt>
                <c:pt idx="1086">
                  <c:v>2</c:v>
                </c:pt>
                <c:pt idx="1087">
                  <c:v>0</c:v>
                </c:pt>
                <c:pt idx="1088">
                  <c:v>1</c:v>
                </c:pt>
                <c:pt idx="1089">
                  <c:v>0</c:v>
                </c:pt>
                <c:pt idx="1090">
                  <c:v>1</c:v>
                </c:pt>
                <c:pt idx="1091">
                  <c:v>0</c:v>
                </c:pt>
                <c:pt idx="1092">
                  <c:v>0</c:v>
                </c:pt>
                <c:pt idx="1093">
                  <c:v>-1</c:v>
                </c:pt>
                <c:pt idx="1094">
                  <c:v>0</c:v>
                </c:pt>
                <c:pt idx="1095">
                  <c:v>-1</c:v>
                </c:pt>
                <c:pt idx="1096">
                  <c:v>1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-1</c:v>
                </c:pt>
                <c:pt idx="1101">
                  <c:v>1</c:v>
                </c:pt>
                <c:pt idx="1102">
                  <c:v>-1</c:v>
                </c:pt>
                <c:pt idx="1103">
                  <c:v>1</c:v>
                </c:pt>
                <c:pt idx="1104">
                  <c:v>0</c:v>
                </c:pt>
                <c:pt idx="1105">
                  <c:v>0</c:v>
                </c:pt>
                <c:pt idx="1106">
                  <c:v>-1</c:v>
                </c:pt>
                <c:pt idx="1107">
                  <c:v>0</c:v>
                </c:pt>
                <c:pt idx="1108">
                  <c:v>-2</c:v>
                </c:pt>
                <c:pt idx="1109">
                  <c:v>0</c:v>
                </c:pt>
                <c:pt idx="1110">
                  <c:v>0</c:v>
                </c:pt>
                <c:pt idx="1111">
                  <c:v>1</c:v>
                </c:pt>
                <c:pt idx="1112">
                  <c:v>-1</c:v>
                </c:pt>
                <c:pt idx="1113">
                  <c:v>1</c:v>
                </c:pt>
                <c:pt idx="1114">
                  <c:v>-1</c:v>
                </c:pt>
                <c:pt idx="1115">
                  <c:v>0</c:v>
                </c:pt>
                <c:pt idx="1116">
                  <c:v>0</c:v>
                </c:pt>
                <c:pt idx="1117">
                  <c:v>-1</c:v>
                </c:pt>
                <c:pt idx="1118">
                  <c:v>2</c:v>
                </c:pt>
                <c:pt idx="1119">
                  <c:v>0</c:v>
                </c:pt>
                <c:pt idx="1120">
                  <c:v>1</c:v>
                </c:pt>
                <c:pt idx="1121">
                  <c:v>0</c:v>
                </c:pt>
                <c:pt idx="1122">
                  <c:v>-1</c:v>
                </c:pt>
                <c:pt idx="1123">
                  <c:v>1</c:v>
                </c:pt>
                <c:pt idx="1124">
                  <c:v>-1</c:v>
                </c:pt>
                <c:pt idx="1125">
                  <c:v>2</c:v>
                </c:pt>
                <c:pt idx="1126">
                  <c:v>1</c:v>
                </c:pt>
                <c:pt idx="1127">
                  <c:v>1</c:v>
                </c:pt>
                <c:pt idx="1128">
                  <c:v>-1</c:v>
                </c:pt>
                <c:pt idx="1129">
                  <c:v>-1</c:v>
                </c:pt>
                <c:pt idx="1130">
                  <c:v>1</c:v>
                </c:pt>
                <c:pt idx="1131">
                  <c:v>0</c:v>
                </c:pt>
                <c:pt idx="1132">
                  <c:v>-1</c:v>
                </c:pt>
                <c:pt idx="1133">
                  <c:v>1</c:v>
                </c:pt>
                <c:pt idx="1134">
                  <c:v>-2</c:v>
                </c:pt>
                <c:pt idx="1135">
                  <c:v>1</c:v>
                </c:pt>
                <c:pt idx="1136">
                  <c:v>-1</c:v>
                </c:pt>
                <c:pt idx="1137">
                  <c:v>0</c:v>
                </c:pt>
                <c:pt idx="1138">
                  <c:v>0</c:v>
                </c:pt>
                <c:pt idx="1139">
                  <c:v>-2</c:v>
                </c:pt>
                <c:pt idx="1140">
                  <c:v>0</c:v>
                </c:pt>
                <c:pt idx="1141">
                  <c:v>-2</c:v>
                </c:pt>
                <c:pt idx="1142">
                  <c:v>0</c:v>
                </c:pt>
                <c:pt idx="1143">
                  <c:v>-1</c:v>
                </c:pt>
                <c:pt idx="1144">
                  <c:v>1</c:v>
                </c:pt>
                <c:pt idx="1145">
                  <c:v>-2</c:v>
                </c:pt>
                <c:pt idx="1146">
                  <c:v>2</c:v>
                </c:pt>
                <c:pt idx="1147">
                  <c:v>-1</c:v>
                </c:pt>
                <c:pt idx="1148">
                  <c:v>1</c:v>
                </c:pt>
                <c:pt idx="1149">
                  <c:v>0</c:v>
                </c:pt>
                <c:pt idx="1150">
                  <c:v>1</c:v>
                </c:pt>
                <c:pt idx="1151">
                  <c:v>0</c:v>
                </c:pt>
                <c:pt idx="1152">
                  <c:v>2</c:v>
                </c:pt>
                <c:pt idx="1153">
                  <c:v>0</c:v>
                </c:pt>
                <c:pt idx="1154">
                  <c:v>0</c:v>
                </c:pt>
                <c:pt idx="1155">
                  <c:v>1</c:v>
                </c:pt>
                <c:pt idx="1156">
                  <c:v>-1</c:v>
                </c:pt>
                <c:pt idx="1157">
                  <c:v>1</c:v>
                </c:pt>
                <c:pt idx="1158">
                  <c:v>-1</c:v>
                </c:pt>
                <c:pt idx="1159">
                  <c:v>1</c:v>
                </c:pt>
                <c:pt idx="1160">
                  <c:v>0</c:v>
                </c:pt>
                <c:pt idx="1161">
                  <c:v>0</c:v>
                </c:pt>
                <c:pt idx="1162">
                  <c:v>1</c:v>
                </c:pt>
                <c:pt idx="1163">
                  <c:v>1</c:v>
                </c:pt>
                <c:pt idx="1164">
                  <c:v>-1</c:v>
                </c:pt>
                <c:pt idx="1165">
                  <c:v>-2</c:v>
                </c:pt>
                <c:pt idx="1166">
                  <c:v>-1</c:v>
                </c:pt>
                <c:pt idx="1167">
                  <c:v>2</c:v>
                </c:pt>
                <c:pt idx="1168">
                  <c:v>1</c:v>
                </c:pt>
                <c:pt idx="1169">
                  <c:v>1</c:v>
                </c:pt>
                <c:pt idx="1170">
                  <c:v>0</c:v>
                </c:pt>
                <c:pt idx="1171">
                  <c:v>0</c:v>
                </c:pt>
                <c:pt idx="1172">
                  <c:v>1</c:v>
                </c:pt>
                <c:pt idx="1173">
                  <c:v>-1</c:v>
                </c:pt>
                <c:pt idx="1174">
                  <c:v>1</c:v>
                </c:pt>
                <c:pt idx="1175">
                  <c:v>-1</c:v>
                </c:pt>
                <c:pt idx="1176">
                  <c:v>0</c:v>
                </c:pt>
                <c:pt idx="1177">
                  <c:v>0</c:v>
                </c:pt>
                <c:pt idx="1178">
                  <c:v>-1</c:v>
                </c:pt>
                <c:pt idx="1179">
                  <c:v>2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1</c:v>
                </c:pt>
                <c:pt idx="1184">
                  <c:v>2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-1</c:v>
                </c:pt>
                <c:pt idx="1189">
                  <c:v>0</c:v>
                </c:pt>
                <c:pt idx="1190">
                  <c:v>-1</c:v>
                </c:pt>
                <c:pt idx="1191">
                  <c:v>0</c:v>
                </c:pt>
                <c:pt idx="1192">
                  <c:v>-2</c:v>
                </c:pt>
                <c:pt idx="1193">
                  <c:v>0</c:v>
                </c:pt>
                <c:pt idx="1194">
                  <c:v>1</c:v>
                </c:pt>
                <c:pt idx="1195">
                  <c:v>-1</c:v>
                </c:pt>
                <c:pt idx="1196">
                  <c:v>2</c:v>
                </c:pt>
                <c:pt idx="1197">
                  <c:v>-1</c:v>
                </c:pt>
                <c:pt idx="1198">
                  <c:v>1</c:v>
                </c:pt>
                <c:pt idx="1199">
                  <c:v>0</c:v>
                </c:pt>
                <c:pt idx="1200">
                  <c:v>1</c:v>
                </c:pt>
                <c:pt idx="1201">
                  <c:v>0</c:v>
                </c:pt>
                <c:pt idx="1202">
                  <c:v>-1</c:v>
                </c:pt>
                <c:pt idx="1203">
                  <c:v>0</c:v>
                </c:pt>
                <c:pt idx="1204">
                  <c:v>1</c:v>
                </c:pt>
                <c:pt idx="1205">
                  <c:v>-1</c:v>
                </c:pt>
                <c:pt idx="1206">
                  <c:v>1</c:v>
                </c:pt>
                <c:pt idx="1207">
                  <c:v>-1</c:v>
                </c:pt>
                <c:pt idx="1208">
                  <c:v>0</c:v>
                </c:pt>
                <c:pt idx="1209">
                  <c:v>-1</c:v>
                </c:pt>
                <c:pt idx="1210">
                  <c:v>0</c:v>
                </c:pt>
                <c:pt idx="1211">
                  <c:v>0</c:v>
                </c:pt>
                <c:pt idx="1212">
                  <c:v>-1</c:v>
                </c:pt>
                <c:pt idx="1213">
                  <c:v>1</c:v>
                </c:pt>
                <c:pt idx="1214">
                  <c:v>-2</c:v>
                </c:pt>
                <c:pt idx="1215">
                  <c:v>0</c:v>
                </c:pt>
                <c:pt idx="1216">
                  <c:v>-1</c:v>
                </c:pt>
                <c:pt idx="1217">
                  <c:v>-1</c:v>
                </c:pt>
                <c:pt idx="1218">
                  <c:v>-2</c:v>
                </c:pt>
                <c:pt idx="1219">
                  <c:v>0</c:v>
                </c:pt>
                <c:pt idx="1220">
                  <c:v>-2</c:v>
                </c:pt>
                <c:pt idx="1221">
                  <c:v>-1</c:v>
                </c:pt>
                <c:pt idx="1222">
                  <c:v>-2</c:v>
                </c:pt>
                <c:pt idx="1223">
                  <c:v>2</c:v>
                </c:pt>
                <c:pt idx="1224">
                  <c:v>-1</c:v>
                </c:pt>
                <c:pt idx="1225">
                  <c:v>1</c:v>
                </c:pt>
                <c:pt idx="1226">
                  <c:v>0</c:v>
                </c:pt>
                <c:pt idx="1227">
                  <c:v>0</c:v>
                </c:pt>
                <c:pt idx="1228">
                  <c:v>2</c:v>
                </c:pt>
                <c:pt idx="1229">
                  <c:v>0</c:v>
                </c:pt>
                <c:pt idx="1230">
                  <c:v>2</c:v>
                </c:pt>
                <c:pt idx="1231">
                  <c:v>0</c:v>
                </c:pt>
                <c:pt idx="1232">
                  <c:v>0</c:v>
                </c:pt>
                <c:pt idx="1233">
                  <c:v>1</c:v>
                </c:pt>
                <c:pt idx="1234">
                  <c:v>-1</c:v>
                </c:pt>
                <c:pt idx="1235">
                  <c:v>2</c:v>
                </c:pt>
                <c:pt idx="1236">
                  <c:v>-2</c:v>
                </c:pt>
                <c:pt idx="1237">
                  <c:v>0</c:v>
                </c:pt>
                <c:pt idx="1238">
                  <c:v>-1</c:v>
                </c:pt>
                <c:pt idx="1239">
                  <c:v>-1</c:v>
                </c:pt>
                <c:pt idx="1240">
                  <c:v>-2</c:v>
                </c:pt>
                <c:pt idx="1241">
                  <c:v>0</c:v>
                </c:pt>
                <c:pt idx="1242">
                  <c:v>-1</c:v>
                </c:pt>
                <c:pt idx="1243">
                  <c:v>0</c:v>
                </c:pt>
                <c:pt idx="1244">
                  <c:v>-1</c:v>
                </c:pt>
                <c:pt idx="1245">
                  <c:v>1</c:v>
                </c:pt>
                <c:pt idx="1246">
                  <c:v>-1</c:v>
                </c:pt>
                <c:pt idx="1247">
                  <c:v>1</c:v>
                </c:pt>
                <c:pt idx="1248">
                  <c:v>0</c:v>
                </c:pt>
                <c:pt idx="1249">
                  <c:v>0</c:v>
                </c:pt>
                <c:pt idx="1250">
                  <c:v>1</c:v>
                </c:pt>
                <c:pt idx="1251">
                  <c:v>-1</c:v>
                </c:pt>
                <c:pt idx="1252">
                  <c:v>2</c:v>
                </c:pt>
                <c:pt idx="1253">
                  <c:v>0</c:v>
                </c:pt>
                <c:pt idx="1254">
                  <c:v>1</c:v>
                </c:pt>
                <c:pt idx="1255">
                  <c:v>0</c:v>
                </c:pt>
                <c:pt idx="1256">
                  <c:v>-1</c:v>
                </c:pt>
                <c:pt idx="1257">
                  <c:v>0</c:v>
                </c:pt>
                <c:pt idx="1258">
                  <c:v>0</c:v>
                </c:pt>
                <c:pt idx="1259">
                  <c:v>-1</c:v>
                </c:pt>
                <c:pt idx="1260">
                  <c:v>0</c:v>
                </c:pt>
                <c:pt idx="1261">
                  <c:v>-1</c:v>
                </c:pt>
                <c:pt idx="1262">
                  <c:v>0</c:v>
                </c:pt>
                <c:pt idx="1263">
                  <c:v>-1</c:v>
                </c:pt>
                <c:pt idx="1264">
                  <c:v>1</c:v>
                </c:pt>
                <c:pt idx="1265">
                  <c:v>0</c:v>
                </c:pt>
                <c:pt idx="1266">
                  <c:v>-1</c:v>
                </c:pt>
                <c:pt idx="1267">
                  <c:v>2</c:v>
                </c:pt>
                <c:pt idx="1268">
                  <c:v>-1</c:v>
                </c:pt>
                <c:pt idx="1269">
                  <c:v>2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-1</c:v>
                </c:pt>
                <c:pt idx="1274">
                  <c:v>1</c:v>
                </c:pt>
                <c:pt idx="1275">
                  <c:v>0</c:v>
                </c:pt>
                <c:pt idx="1276">
                  <c:v>0</c:v>
                </c:pt>
                <c:pt idx="1277">
                  <c:v>-1</c:v>
                </c:pt>
                <c:pt idx="1278">
                  <c:v>1</c:v>
                </c:pt>
                <c:pt idx="1279">
                  <c:v>-1</c:v>
                </c:pt>
                <c:pt idx="1280">
                  <c:v>1</c:v>
                </c:pt>
                <c:pt idx="1281">
                  <c:v>0</c:v>
                </c:pt>
                <c:pt idx="1282">
                  <c:v>1</c:v>
                </c:pt>
                <c:pt idx="1283">
                  <c:v>-2</c:v>
                </c:pt>
                <c:pt idx="1284">
                  <c:v>0</c:v>
                </c:pt>
                <c:pt idx="1285">
                  <c:v>-1</c:v>
                </c:pt>
                <c:pt idx="1286">
                  <c:v>1</c:v>
                </c:pt>
                <c:pt idx="1287">
                  <c:v>0</c:v>
                </c:pt>
                <c:pt idx="1288">
                  <c:v>-1</c:v>
                </c:pt>
                <c:pt idx="1289">
                  <c:v>2</c:v>
                </c:pt>
                <c:pt idx="1290">
                  <c:v>-1</c:v>
                </c:pt>
                <c:pt idx="1291">
                  <c:v>2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-2</c:v>
                </c:pt>
                <c:pt idx="1297">
                  <c:v>1</c:v>
                </c:pt>
                <c:pt idx="1298">
                  <c:v>0</c:v>
                </c:pt>
                <c:pt idx="1299">
                  <c:v>1</c:v>
                </c:pt>
                <c:pt idx="1300">
                  <c:v>-1</c:v>
                </c:pt>
                <c:pt idx="1301">
                  <c:v>0</c:v>
                </c:pt>
                <c:pt idx="1302">
                  <c:v>1</c:v>
                </c:pt>
                <c:pt idx="1303">
                  <c:v>-2</c:v>
                </c:pt>
                <c:pt idx="1304">
                  <c:v>1</c:v>
                </c:pt>
                <c:pt idx="1305">
                  <c:v>-1</c:v>
                </c:pt>
                <c:pt idx="1306">
                  <c:v>1</c:v>
                </c:pt>
                <c:pt idx="1307">
                  <c:v>-2</c:v>
                </c:pt>
                <c:pt idx="1308">
                  <c:v>1</c:v>
                </c:pt>
                <c:pt idx="1309">
                  <c:v>-1</c:v>
                </c:pt>
                <c:pt idx="1310">
                  <c:v>-3</c:v>
                </c:pt>
                <c:pt idx="1311">
                  <c:v>0</c:v>
                </c:pt>
                <c:pt idx="1312">
                  <c:v>-3</c:v>
                </c:pt>
                <c:pt idx="1313">
                  <c:v>2</c:v>
                </c:pt>
                <c:pt idx="1314">
                  <c:v>-2</c:v>
                </c:pt>
                <c:pt idx="1315">
                  <c:v>2</c:v>
                </c:pt>
                <c:pt idx="1316">
                  <c:v>-1</c:v>
                </c:pt>
                <c:pt idx="1317">
                  <c:v>0</c:v>
                </c:pt>
                <c:pt idx="1318">
                  <c:v>0</c:v>
                </c:pt>
                <c:pt idx="1319">
                  <c:v>-1</c:v>
                </c:pt>
                <c:pt idx="1320">
                  <c:v>-2</c:v>
                </c:pt>
                <c:pt idx="1321">
                  <c:v>1</c:v>
                </c:pt>
                <c:pt idx="1322">
                  <c:v>-2</c:v>
                </c:pt>
                <c:pt idx="1323">
                  <c:v>2</c:v>
                </c:pt>
                <c:pt idx="1324">
                  <c:v>0</c:v>
                </c:pt>
                <c:pt idx="1325">
                  <c:v>0</c:v>
                </c:pt>
                <c:pt idx="1326">
                  <c:v>-1</c:v>
                </c:pt>
                <c:pt idx="1327">
                  <c:v>-2</c:v>
                </c:pt>
                <c:pt idx="1328">
                  <c:v>1</c:v>
                </c:pt>
                <c:pt idx="1329">
                  <c:v>-2</c:v>
                </c:pt>
                <c:pt idx="1330">
                  <c:v>1</c:v>
                </c:pt>
                <c:pt idx="1331">
                  <c:v>-1</c:v>
                </c:pt>
                <c:pt idx="1332">
                  <c:v>2</c:v>
                </c:pt>
                <c:pt idx="1333">
                  <c:v>-1</c:v>
                </c:pt>
                <c:pt idx="1334">
                  <c:v>2</c:v>
                </c:pt>
                <c:pt idx="1335">
                  <c:v>0</c:v>
                </c:pt>
                <c:pt idx="1336">
                  <c:v>2</c:v>
                </c:pt>
                <c:pt idx="1337">
                  <c:v>-1</c:v>
                </c:pt>
                <c:pt idx="1338">
                  <c:v>2</c:v>
                </c:pt>
                <c:pt idx="1339">
                  <c:v>-1</c:v>
                </c:pt>
                <c:pt idx="1340">
                  <c:v>2</c:v>
                </c:pt>
                <c:pt idx="1341">
                  <c:v>0</c:v>
                </c:pt>
                <c:pt idx="1342">
                  <c:v>-1</c:v>
                </c:pt>
                <c:pt idx="1343">
                  <c:v>1</c:v>
                </c:pt>
                <c:pt idx="1344">
                  <c:v>-1</c:v>
                </c:pt>
                <c:pt idx="1345">
                  <c:v>1</c:v>
                </c:pt>
                <c:pt idx="1346">
                  <c:v>-1</c:v>
                </c:pt>
                <c:pt idx="1347">
                  <c:v>0</c:v>
                </c:pt>
                <c:pt idx="1348">
                  <c:v>-1</c:v>
                </c:pt>
                <c:pt idx="1349">
                  <c:v>0</c:v>
                </c:pt>
                <c:pt idx="1350">
                  <c:v>0</c:v>
                </c:pt>
                <c:pt idx="1351">
                  <c:v>1</c:v>
                </c:pt>
                <c:pt idx="1352">
                  <c:v>-1</c:v>
                </c:pt>
                <c:pt idx="1353">
                  <c:v>-2</c:v>
                </c:pt>
                <c:pt idx="1354">
                  <c:v>-2</c:v>
                </c:pt>
                <c:pt idx="1355">
                  <c:v>0</c:v>
                </c:pt>
                <c:pt idx="1356">
                  <c:v>-1</c:v>
                </c:pt>
                <c:pt idx="1357">
                  <c:v>-1</c:v>
                </c:pt>
                <c:pt idx="1358">
                  <c:v>1</c:v>
                </c:pt>
                <c:pt idx="1359">
                  <c:v>-1</c:v>
                </c:pt>
                <c:pt idx="1360">
                  <c:v>2</c:v>
                </c:pt>
                <c:pt idx="1361">
                  <c:v>-1</c:v>
                </c:pt>
                <c:pt idx="1362">
                  <c:v>0</c:v>
                </c:pt>
                <c:pt idx="1363">
                  <c:v>0</c:v>
                </c:pt>
                <c:pt idx="1364">
                  <c:v>-1</c:v>
                </c:pt>
                <c:pt idx="1365">
                  <c:v>0</c:v>
                </c:pt>
                <c:pt idx="1366">
                  <c:v>0</c:v>
                </c:pt>
                <c:pt idx="1367">
                  <c:v>1</c:v>
                </c:pt>
                <c:pt idx="1368">
                  <c:v>0</c:v>
                </c:pt>
                <c:pt idx="1369">
                  <c:v>1</c:v>
                </c:pt>
                <c:pt idx="1370">
                  <c:v>-1</c:v>
                </c:pt>
                <c:pt idx="1371">
                  <c:v>1</c:v>
                </c:pt>
                <c:pt idx="1372">
                  <c:v>-1</c:v>
                </c:pt>
                <c:pt idx="1373">
                  <c:v>0</c:v>
                </c:pt>
                <c:pt idx="1374">
                  <c:v>-1</c:v>
                </c:pt>
                <c:pt idx="1375">
                  <c:v>1</c:v>
                </c:pt>
                <c:pt idx="1376">
                  <c:v>-1</c:v>
                </c:pt>
                <c:pt idx="1377">
                  <c:v>1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-1</c:v>
                </c:pt>
                <c:pt idx="1382">
                  <c:v>0</c:v>
                </c:pt>
                <c:pt idx="1383">
                  <c:v>-1</c:v>
                </c:pt>
                <c:pt idx="1384">
                  <c:v>0</c:v>
                </c:pt>
                <c:pt idx="1385">
                  <c:v>-1</c:v>
                </c:pt>
                <c:pt idx="1386">
                  <c:v>-1</c:v>
                </c:pt>
                <c:pt idx="1387">
                  <c:v>0</c:v>
                </c:pt>
                <c:pt idx="1388">
                  <c:v>1</c:v>
                </c:pt>
                <c:pt idx="1389">
                  <c:v>-1</c:v>
                </c:pt>
                <c:pt idx="1390">
                  <c:v>1</c:v>
                </c:pt>
                <c:pt idx="1391">
                  <c:v>0</c:v>
                </c:pt>
                <c:pt idx="1392">
                  <c:v>1</c:v>
                </c:pt>
                <c:pt idx="1393">
                  <c:v>-1</c:v>
                </c:pt>
                <c:pt idx="1394">
                  <c:v>1</c:v>
                </c:pt>
                <c:pt idx="1395">
                  <c:v>0</c:v>
                </c:pt>
                <c:pt idx="1396">
                  <c:v>1</c:v>
                </c:pt>
                <c:pt idx="1397">
                  <c:v>1</c:v>
                </c:pt>
                <c:pt idx="1398">
                  <c:v>0</c:v>
                </c:pt>
                <c:pt idx="1399">
                  <c:v>1</c:v>
                </c:pt>
                <c:pt idx="1400">
                  <c:v>-1</c:v>
                </c:pt>
                <c:pt idx="1401">
                  <c:v>0</c:v>
                </c:pt>
                <c:pt idx="1402">
                  <c:v>-1</c:v>
                </c:pt>
                <c:pt idx="1403">
                  <c:v>-1</c:v>
                </c:pt>
                <c:pt idx="1404">
                  <c:v>0</c:v>
                </c:pt>
                <c:pt idx="1405">
                  <c:v>-2</c:v>
                </c:pt>
                <c:pt idx="1406">
                  <c:v>1</c:v>
                </c:pt>
                <c:pt idx="1407">
                  <c:v>0</c:v>
                </c:pt>
                <c:pt idx="1408">
                  <c:v>0</c:v>
                </c:pt>
                <c:pt idx="1409">
                  <c:v>-1</c:v>
                </c:pt>
                <c:pt idx="1410">
                  <c:v>-2</c:v>
                </c:pt>
                <c:pt idx="1411">
                  <c:v>1</c:v>
                </c:pt>
                <c:pt idx="1412">
                  <c:v>-1</c:v>
                </c:pt>
                <c:pt idx="1413">
                  <c:v>0</c:v>
                </c:pt>
                <c:pt idx="1414">
                  <c:v>1</c:v>
                </c:pt>
                <c:pt idx="1415">
                  <c:v>-1</c:v>
                </c:pt>
                <c:pt idx="1416">
                  <c:v>1</c:v>
                </c:pt>
                <c:pt idx="1417">
                  <c:v>-2</c:v>
                </c:pt>
                <c:pt idx="1418">
                  <c:v>-1</c:v>
                </c:pt>
                <c:pt idx="1419">
                  <c:v>-1</c:v>
                </c:pt>
                <c:pt idx="1420">
                  <c:v>-1</c:v>
                </c:pt>
                <c:pt idx="1421">
                  <c:v>1</c:v>
                </c:pt>
                <c:pt idx="1422">
                  <c:v>-1</c:v>
                </c:pt>
                <c:pt idx="1423">
                  <c:v>2</c:v>
                </c:pt>
                <c:pt idx="1424">
                  <c:v>0</c:v>
                </c:pt>
                <c:pt idx="1425">
                  <c:v>1</c:v>
                </c:pt>
                <c:pt idx="1426">
                  <c:v>0</c:v>
                </c:pt>
                <c:pt idx="1427">
                  <c:v>2</c:v>
                </c:pt>
                <c:pt idx="1428">
                  <c:v>1</c:v>
                </c:pt>
                <c:pt idx="1429">
                  <c:v>0</c:v>
                </c:pt>
                <c:pt idx="1430">
                  <c:v>-1</c:v>
                </c:pt>
                <c:pt idx="1431">
                  <c:v>1</c:v>
                </c:pt>
                <c:pt idx="1432">
                  <c:v>-2</c:v>
                </c:pt>
                <c:pt idx="1433">
                  <c:v>0</c:v>
                </c:pt>
                <c:pt idx="1434">
                  <c:v>-2</c:v>
                </c:pt>
                <c:pt idx="1435">
                  <c:v>0</c:v>
                </c:pt>
                <c:pt idx="1436">
                  <c:v>0</c:v>
                </c:pt>
                <c:pt idx="1437">
                  <c:v>1</c:v>
                </c:pt>
                <c:pt idx="1438">
                  <c:v>0</c:v>
                </c:pt>
                <c:pt idx="1439">
                  <c:v>0</c:v>
                </c:pt>
                <c:pt idx="1440">
                  <c:v>1</c:v>
                </c:pt>
                <c:pt idx="1441">
                  <c:v>-1</c:v>
                </c:pt>
                <c:pt idx="1442">
                  <c:v>1</c:v>
                </c:pt>
                <c:pt idx="1443">
                  <c:v>-1</c:v>
                </c:pt>
                <c:pt idx="1444">
                  <c:v>2</c:v>
                </c:pt>
                <c:pt idx="1445">
                  <c:v>-1</c:v>
                </c:pt>
                <c:pt idx="1446">
                  <c:v>1</c:v>
                </c:pt>
                <c:pt idx="1447">
                  <c:v>-1</c:v>
                </c:pt>
                <c:pt idx="1448">
                  <c:v>1</c:v>
                </c:pt>
                <c:pt idx="1449">
                  <c:v>-1</c:v>
                </c:pt>
                <c:pt idx="1450">
                  <c:v>1</c:v>
                </c:pt>
                <c:pt idx="1451">
                  <c:v>0</c:v>
                </c:pt>
                <c:pt idx="1452">
                  <c:v>1</c:v>
                </c:pt>
                <c:pt idx="1453">
                  <c:v>0</c:v>
                </c:pt>
                <c:pt idx="1454">
                  <c:v>-1</c:v>
                </c:pt>
                <c:pt idx="1455">
                  <c:v>1</c:v>
                </c:pt>
                <c:pt idx="1456">
                  <c:v>-1</c:v>
                </c:pt>
                <c:pt idx="1457">
                  <c:v>1</c:v>
                </c:pt>
                <c:pt idx="1458">
                  <c:v>0</c:v>
                </c:pt>
                <c:pt idx="1459">
                  <c:v>1</c:v>
                </c:pt>
                <c:pt idx="1460">
                  <c:v>0</c:v>
                </c:pt>
                <c:pt idx="1461">
                  <c:v>-1</c:v>
                </c:pt>
                <c:pt idx="1462">
                  <c:v>-2</c:v>
                </c:pt>
                <c:pt idx="1463">
                  <c:v>1</c:v>
                </c:pt>
                <c:pt idx="1464">
                  <c:v>-1</c:v>
                </c:pt>
                <c:pt idx="1465">
                  <c:v>1</c:v>
                </c:pt>
                <c:pt idx="1466">
                  <c:v>0</c:v>
                </c:pt>
                <c:pt idx="1467">
                  <c:v>1</c:v>
                </c:pt>
                <c:pt idx="1468">
                  <c:v>0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2</c:v>
                </c:pt>
                <c:pt idx="1473">
                  <c:v>0</c:v>
                </c:pt>
                <c:pt idx="1474">
                  <c:v>2</c:v>
                </c:pt>
                <c:pt idx="1475">
                  <c:v>0</c:v>
                </c:pt>
                <c:pt idx="1476">
                  <c:v>1</c:v>
                </c:pt>
                <c:pt idx="1477">
                  <c:v>0</c:v>
                </c:pt>
                <c:pt idx="1478">
                  <c:v>-1</c:v>
                </c:pt>
                <c:pt idx="1479">
                  <c:v>0</c:v>
                </c:pt>
                <c:pt idx="1480">
                  <c:v>-2</c:v>
                </c:pt>
                <c:pt idx="1481">
                  <c:v>-1</c:v>
                </c:pt>
                <c:pt idx="1482">
                  <c:v>0</c:v>
                </c:pt>
                <c:pt idx="1483">
                  <c:v>0</c:v>
                </c:pt>
                <c:pt idx="1484">
                  <c:v>1</c:v>
                </c:pt>
                <c:pt idx="1485">
                  <c:v>-1</c:v>
                </c:pt>
                <c:pt idx="1486">
                  <c:v>1</c:v>
                </c:pt>
                <c:pt idx="1487">
                  <c:v>-1</c:v>
                </c:pt>
                <c:pt idx="1488">
                  <c:v>0</c:v>
                </c:pt>
                <c:pt idx="1489">
                  <c:v>1</c:v>
                </c:pt>
                <c:pt idx="1490">
                  <c:v>-1</c:v>
                </c:pt>
                <c:pt idx="1491">
                  <c:v>1</c:v>
                </c:pt>
                <c:pt idx="1492">
                  <c:v>-2</c:v>
                </c:pt>
                <c:pt idx="1493">
                  <c:v>-1</c:v>
                </c:pt>
                <c:pt idx="1494">
                  <c:v>-2</c:v>
                </c:pt>
                <c:pt idx="1495">
                  <c:v>-2</c:v>
                </c:pt>
                <c:pt idx="1496">
                  <c:v>-1</c:v>
                </c:pt>
                <c:pt idx="1497">
                  <c:v>-3</c:v>
                </c:pt>
                <c:pt idx="1498">
                  <c:v>1</c:v>
                </c:pt>
                <c:pt idx="1499">
                  <c:v>1</c:v>
                </c:pt>
                <c:pt idx="1500">
                  <c:v>-1</c:v>
                </c:pt>
                <c:pt idx="1501">
                  <c:v>1</c:v>
                </c:pt>
                <c:pt idx="1502">
                  <c:v>0</c:v>
                </c:pt>
                <c:pt idx="1503">
                  <c:v>2</c:v>
                </c:pt>
                <c:pt idx="1504">
                  <c:v>-1</c:v>
                </c:pt>
                <c:pt idx="1505">
                  <c:v>1</c:v>
                </c:pt>
                <c:pt idx="1506">
                  <c:v>-1</c:v>
                </c:pt>
                <c:pt idx="1507">
                  <c:v>-1</c:v>
                </c:pt>
                <c:pt idx="1508">
                  <c:v>-2</c:v>
                </c:pt>
                <c:pt idx="1509">
                  <c:v>-1</c:v>
                </c:pt>
                <c:pt idx="1510">
                  <c:v>-1</c:v>
                </c:pt>
                <c:pt idx="1511">
                  <c:v>-3</c:v>
                </c:pt>
                <c:pt idx="1512">
                  <c:v>0</c:v>
                </c:pt>
                <c:pt idx="1513">
                  <c:v>-2</c:v>
                </c:pt>
                <c:pt idx="1514">
                  <c:v>1</c:v>
                </c:pt>
                <c:pt idx="1515">
                  <c:v>0</c:v>
                </c:pt>
                <c:pt idx="1516">
                  <c:v>0</c:v>
                </c:pt>
                <c:pt idx="1517">
                  <c:v>1</c:v>
                </c:pt>
                <c:pt idx="1518">
                  <c:v>0</c:v>
                </c:pt>
                <c:pt idx="1519">
                  <c:v>1</c:v>
                </c:pt>
                <c:pt idx="1520">
                  <c:v>0</c:v>
                </c:pt>
                <c:pt idx="1521">
                  <c:v>2</c:v>
                </c:pt>
                <c:pt idx="1522">
                  <c:v>0</c:v>
                </c:pt>
                <c:pt idx="1523">
                  <c:v>2</c:v>
                </c:pt>
                <c:pt idx="1524">
                  <c:v>0</c:v>
                </c:pt>
                <c:pt idx="1525">
                  <c:v>1</c:v>
                </c:pt>
                <c:pt idx="1526">
                  <c:v>-1</c:v>
                </c:pt>
                <c:pt idx="1527">
                  <c:v>1</c:v>
                </c:pt>
                <c:pt idx="1528">
                  <c:v>-1</c:v>
                </c:pt>
                <c:pt idx="1529">
                  <c:v>1</c:v>
                </c:pt>
                <c:pt idx="1530">
                  <c:v>0</c:v>
                </c:pt>
                <c:pt idx="1531">
                  <c:v>0</c:v>
                </c:pt>
                <c:pt idx="1532">
                  <c:v>1</c:v>
                </c:pt>
                <c:pt idx="1533">
                  <c:v>-1</c:v>
                </c:pt>
                <c:pt idx="1534">
                  <c:v>1</c:v>
                </c:pt>
                <c:pt idx="1535">
                  <c:v>0</c:v>
                </c:pt>
                <c:pt idx="1536">
                  <c:v>0</c:v>
                </c:pt>
                <c:pt idx="1537">
                  <c:v>-1</c:v>
                </c:pt>
                <c:pt idx="1538">
                  <c:v>1</c:v>
                </c:pt>
                <c:pt idx="1539">
                  <c:v>1</c:v>
                </c:pt>
                <c:pt idx="1540">
                  <c:v>0</c:v>
                </c:pt>
                <c:pt idx="1541">
                  <c:v>0</c:v>
                </c:pt>
                <c:pt idx="1542">
                  <c:v>1</c:v>
                </c:pt>
                <c:pt idx="1543">
                  <c:v>-1</c:v>
                </c:pt>
                <c:pt idx="1544">
                  <c:v>1</c:v>
                </c:pt>
                <c:pt idx="1545">
                  <c:v>-1</c:v>
                </c:pt>
                <c:pt idx="1546">
                  <c:v>0</c:v>
                </c:pt>
                <c:pt idx="1547">
                  <c:v>1</c:v>
                </c:pt>
                <c:pt idx="1548">
                  <c:v>0</c:v>
                </c:pt>
                <c:pt idx="1549">
                  <c:v>2</c:v>
                </c:pt>
                <c:pt idx="1550">
                  <c:v>0</c:v>
                </c:pt>
                <c:pt idx="1551">
                  <c:v>1</c:v>
                </c:pt>
                <c:pt idx="1552">
                  <c:v>0</c:v>
                </c:pt>
                <c:pt idx="1553">
                  <c:v>0</c:v>
                </c:pt>
                <c:pt idx="1554">
                  <c:v>-2</c:v>
                </c:pt>
                <c:pt idx="1555">
                  <c:v>0</c:v>
                </c:pt>
                <c:pt idx="1556">
                  <c:v>-2</c:v>
                </c:pt>
                <c:pt idx="1557">
                  <c:v>1</c:v>
                </c:pt>
                <c:pt idx="1558">
                  <c:v>-1</c:v>
                </c:pt>
                <c:pt idx="1559">
                  <c:v>-1</c:v>
                </c:pt>
                <c:pt idx="1560">
                  <c:v>0</c:v>
                </c:pt>
                <c:pt idx="1561">
                  <c:v>1</c:v>
                </c:pt>
                <c:pt idx="1562">
                  <c:v>-1</c:v>
                </c:pt>
                <c:pt idx="1563">
                  <c:v>2</c:v>
                </c:pt>
                <c:pt idx="1564">
                  <c:v>0</c:v>
                </c:pt>
                <c:pt idx="1565">
                  <c:v>1</c:v>
                </c:pt>
                <c:pt idx="1566">
                  <c:v>0</c:v>
                </c:pt>
                <c:pt idx="1567">
                  <c:v>-1</c:v>
                </c:pt>
                <c:pt idx="1568">
                  <c:v>1</c:v>
                </c:pt>
                <c:pt idx="1569">
                  <c:v>-2</c:v>
                </c:pt>
                <c:pt idx="1570">
                  <c:v>1</c:v>
                </c:pt>
                <c:pt idx="1571">
                  <c:v>-1</c:v>
                </c:pt>
                <c:pt idx="1572">
                  <c:v>0</c:v>
                </c:pt>
                <c:pt idx="1573">
                  <c:v>0</c:v>
                </c:pt>
                <c:pt idx="1574">
                  <c:v>-1</c:v>
                </c:pt>
                <c:pt idx="1575">
                  <c:v>2</c:v>
                </c:pt>
                <c:pt idx="1576">
                  <c:v>1</c:v>
                </c:pt>
                <c:pt idx="1577">
                  <c:v>0</c:v>
                </c:pt>
                <c:pt idx="1578">
                  <c:v>0</c:v>
                </c:pt>
                <c:pt idx="1579">
                  <c:v>2</c:v>
                </c:pt>
                <c:pt idx="1580">
                  <c:v>2</c:v>
                </c:pt>
                <c:pt idx="1581">
                  <c:v>-1</c:v>
                </c:pt>
                <c:pt idx="1582">
                  <c:v>0</c:v>
                </c:pt>
                <c:pt idx="1583">
                  <c:v>0</c:v>
                </c:pt>
                <c:pt idx="1584">
                  <c:v>-1</c:v>
                </c:pt>
                <c:pt idx="1585">
                  <c:v>1</c:v>
                </c:pt>
                <c:pt idx="1586">
                  <c:v>-2</c:v>
                </c:pt>
                <c:pt idx="1587">
                  <c:v>0</c:v>
                </c:pt>
                <c:pt idx="1588">
                  <c:v>-2</c:v>
                </c:pt>
                <c:pt idx="1589">
                  <c:v>-1</c:v>
                </c:pt>
                <c:pt idx="1590">
                  <c:v>0</c:v>
                </c:pt>
                <c:pt idx="1591">
                  <c:v>-2</c:v>
                </c:pt>
                <c:pt idx="1592">
                  <c:v>1</c:v>
                </c:pt>
                <c:pt idx="1593">
                  <c:v>-1</c:v>
                </c:pt>
                <c:pt idx="1594">
                  <c:v>1</c:v>
                </c:pt>
                <c:pt idx="1595">
                  <c:v>-1</c:v>
                </c:pt>
                <c:pt idx="1596">
                  <c:v>2</c:v>
                </c:pt>
                <c:pt idx="1597">
                  <c:v>-2</c:v>
                </c:pt>
                <c:pt idx="1598">
                  <c:v>1</c:v>
                </c:pt>
                <c:pt idx="1599">
                  <c:v>-2</c:v>
                </c:pt>
                <c:pt idx="1600">
                  <c:v>1</c:v>
                </c:pt>
                <c:pt idx="1601">
                  <c:v>-2</c:v>
                </c:pt>
                <c:pt idx="1602">
                  <c:v>1</c:v>
                </c:pt>
                <c:pt idx="1603">
                  <c:v>-2</c:v>
                </c:pt>
                <c:pt idx="1604">
                  <c:v>1</c:v>
                </c:pt>
                <c:pt idx="1605">
                  <c:v>0</c:v>
                </c:pt>
                <c:pt idx="1606">
                  <c:v>0</c:v>
                </c:pt>
                <c:pt idx="1607">
                  <c:v>2</c:v>
                </c:pt>
                <c:pt idx="1608">
                  <c:v>0</c:v>
                </c:pt>
                <c:pt idx="1609">
                  <c:v>2</c:v>
                </c:pt>
                <c:pt idx="1610">
                  <c:v>0</c:v>
                </c:pt>
                <c:pt idx="1611">
                  <c:v>2</c:v>
                </c:pt>
                <c:pt idx="1612">
                  <c:v>1</c:v>
                </c:pt>
                <c:pt idx="1613">
                  <c:v>1</c:v>
                </c:pt>
                <c:pt idx="1614">
                  <c:v>0</c:v>
                </c:pt>
                <c:pt idx="1615">
                  <c:v>0</c:v>
                </c:pt>
                <c:pt idx="1616">
                  <c:v>-1</c:v>
                </c:pt>
                <c:pt idx="1617">
                  <c:v>1</c:v>
                </c:pt>
                <c:pt idx="1618">
                  <c:v>-2</c:v>
                </c:pt>
                <c:pt idx="1619">
                  <c:v>0</c:v>
                </c:pt>
                <c:pt idx="1620">
                  <c:v>-1</c:v>
                </c:pt>
                <c:pt idx="1621">
                  <c:v>1</c:v>
                </c:pt>
                <c:pt idx="1622">
                  <c:v>0</c:v>
                </c:pt>
                <c:pt idx="1623">
                  <c:v>0</c:v>
                </c:pt>
                <c:pt idx="1624">
                  <c:v>1</c:v>
                </c:pt>
                <c:pt idx="1625">
                  <c:v>0</c:v>
                </c:pt>
                <c:pt idx="1626">
                  <c:v>2</c:v>
                </c:pt>
                <c:pt idx="1627">
                  <c:v>-1</c:v>
                </c:pt>
                <c:pt idx="1628">
                  <c:v>1</c:v>
                </c:pt>
                <c:pt idx="1629">
                  <c:v>0</c:v>
                </c:pt>
                <c:pt idx="1630">
                  <c:v>0</c:v>
                </c:pt>
                <c:pt idx="1631">
                  <c:v>1</c:v>
                </c:pt>
                <c:pt idx="1632">
                  <c:v>0</c:v>
                </c:pt>
                <c:pt idx="1633">
                  <c:v>1</c:v>
                </c:pt>
                <c:pt idx="1634">
                  <c:v>-1</c:v>
                </c:pt>
                <c:pt idx="1635">
                  <c:v>2</c:v>
                </c:pt>
                <c:pt idx="1636">
                  <c:v>1</c:v>
                </c:pt>
                <c:pt idx="1637">
                  <c:v>1</c:v>
                </c:pt>
                <c:pt idx="1638">
                  <c:v>0</c:v>
                </c:pt>
                <c:pt idx="1639">
                  <c:v>2</c:v>
                </c:pt>
                <c:pt idx="1640">
                  <c:v>-1</c:v>
                </c:pt>
                <c:pt idx="1641">
                  <c:v>1</c:v>
                </c:pt>
                <c:pt idx="1642">
                  <c:v>0</c:v>
                </c:pt>
                <c:pt idx="1643">
                  <c:v>0</c:v>
                </c:pt>
                <c:pt idx="1644">
                  <c:v>1</c:v>
                </c:pt>
                <c:pt idx="1645">
                  <c:v>-1</c:v>
                </c:pt>
                <c:pt idx="1646">
                  <c:v>1</c:v>
                </c:pt>
                <c:pt idx="1647">
                  <c:v>0</c:v>
                </c:pt>
                <c:pt idx="1648">
                  <c:v>0</c:v>
                </c:pt>
                <c:pt idx="1649">
                  <c:v>-1</c:v>
                </c:pt>
                <c:pt idx="1650">
                  <c:v>0</c:v>
                </c:pt>
                <c:pt idx="1651">
                  <c:v>-1</c:v>
                </c:pt>
                <c:pt idx="1652">
                  <c:v>1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1</c:v>
                </c:pt>
                <c:pt idx="1657">
                  <c:v>-1</c:v>
                </c:pt>
                <c:pt idx="1658">
                  <c:v>0</c:v>
                </c:pt>
                <c:pt idx="1659">
                  <c:v>-2</c:v>
                </c:pt>
                <c:pt idx="1660">
                  <c:v>-1</c:v>
                </c:pt>
                <c:pt idx="1661">
                  <c:v>-1</c:v>
                </c:pt>
                <c:pt idx="1662">
                  <c:v>-1</c:v>
                </c:pt>
                <c:pt idx="1663">
                  <c:v>1</c:v>
                </c:pt>
                <c:pt idx="1664">
                  <c:v>-1</c:v>
                </c:pt>
                <c:pt idx="1665">
                  <c:v>1</c:v>
                </c:pt>
                <c:pt idx="1666">
                  <c:v>0</c:v>
                </c:pt>
                <c:pt idx="1667">
                  <c:v>1</c:v>
                </c:pt>
                <c:pt idx="1668">
                  <c:v>-1</c:v>
                </c:pt>
                <c:pt idx="1669">
                  <c:v>-1</c:v>
                </c:pt>
                <c:pt idx="1670">
                  <c:v>-1</c:v>
                </c:pt>
                <c:pt idx="1671">
                  <c:v>0</c:v>
                </c:pt>
                <c:pt idx="1672">
                  <c:v>0</c:v>
                </c:pt>
                <c:pt idx="1673">
                  <c:v>1</c:v>
                </c:pt>
                <c:pt idx="1674">
                  <c:v>-1</c:v>
                </c:pt>
                <c:pt idx="1675">
                  <c:v>0</c:v>
                </c:pt>
                <c:pt idx="1676">
                  <c:v>-1</c:v>
                </c:pt>
                <c:pt idx="1677">
                  <c:v>0</c:v>
                </c:pt>
                <c:pt idx="1678">
                  <c:v>0</c:v>
                </c:pt>
                <c:pt idx="1679">
                  <c:v>-1</c:v>
                </c:pt>
                <c:pt idx="1680">
                  <c:v>1</c:v>
                </c:pt>
                <c:pt idx="1681">
                  <c:v>-1</c:v>
                </c:pt>
                <c:pt idx="1682">
                  <c:v>0</c:v>
                </c:pt>
                <c:pt idx="1683">
                  <c:v>-1</c:v>
                </c:pt>
                <c:pt idx="1684">
                  <c:v>-1</c:v>
                </c:pt>
                <c:pt idx="1685">
                  <c:v>0</c:v>
                </c:pt>
                <c:pt idx="1686">
                  <c:v>-1</c:v>
                </c:pt>
                <c:pt idx="1687">
                  <c:v>1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1</c:v>
                </c:pt>
                <c:pt idx="1692">
                  <c:v>-1</c:v>
                </c:pt>
                <c:pt idx="1693">
                  <c:v>-2</c:v>
                </c:pt>
                <c:pt idx="1694">
                  <c:v>-1</c:v>
                </c:pt>
                <c:pt idx="1695">
                  <c:v>-1</c:v>
                </c:pt>
                <c:pt idx="1696">
                  <c:v>-2</c:v>
                </c:pt>
                <c:pt idx="1697">
                  <c:v>1</c:v>
                </c:pt>
                <c:pt idx="1698">
                  <c:v>-1</c:v>
                </c:pt>
                <c:pt idx="1699">
                  <c:v>1</c:v>
                </c:pt>
                <c:pt idx="1700">
                  <c:v>0</c:v>
                </c:pt>
                <c:pt idx="1701">
                  <c:v>0</c:v>
                </c:pt>
                <c:pt idx="1702">
                  <c:v>2</c:v>
                </c:pt>
                <c:pt idx="1703">
                  <c:v>0</c:v>
                </c:pt>
                <c:pt idx="1704">
                  <c:v>2</c:v>
                </c:pt>
                <c:pt idx="1705">
                  <c:v>0</c:v>
                </c:pt>
                <c:pt idx="1706">
                  <c:v>1</c:v>
                </c:pt>
                <c:pt idx="1707">
                  <c:v>0</c:v>
                </c:pt>
                <c:pt idx="1708">
                  <c:v>1</c:v>
                </c:pt>
                <c:pt idx="1709">
                  <c:v>-1</c:v>
                </c:pt>
                <c:pt idx="1710">
                  <c:v>0</c:v>
                </c:pt>
                <c:pt idx="1711">
                  <c:v>-2</c:v>
                </c:pt>
                <c:pt idx="1712">
                  <c:v>0</c:v>
                </c:pt>
                <c:pt idx="1713">
                  <c:v>-1</c:v>
                </c:pt>
                <c:pt idx="1714">
                  <c:v>-1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0</c:v>
                </c:pt>
                <c:pt idx="1719">
                  <c:v>1</c:v>
                </c:pt>
                <c:pt idx="1720">
                  <c:v>0</c:v>
                </c:pt>
                <c:pt idx="1721">
                  <c:v>1</c:v>
                </c:pt>
                <c:pt idx="1722">
                  <c:v>1</c:v>
                </c:pt>
                <c:pt idx="1723">
                  <c:v>0</c:v>
                </c:pt>
                <c:pt idx="1724">
                  <c:v>1</c:v>
                </c:pt>
                <c:pt idx="1725">
                  <c:v>0</c:v>
                </c:pt>
                <c:pt idx="1726">
                  <c:v>1</c:v>
                </c:pt>
                <c:pt idx="1727">
                  <c:v>0</c:v>
                </c:pt>
                <c:pt idx="1728">
                  <c:v>0</c:v>
                </c:pt>
                <c:pt idx="1729">
                  <c:v>2</c:v>
                </c:pt>
                <c:pt idx="1730">
                  <c:v>0</c:v>
                </c:pt>
                <c:pt idx="1731">
                  <c:v>1</c:v>
                </c:pt>
                <c:pt idx="1732">
                  <c:v>1</c:v>
                </c:pt>
                <c:pt idx="1733">
                  <c:v>-1</c:v>
                </c:pt>
                <c:pt idx="1734">
                  <c:v>1</c:v>
                </c:pt>
                <c:pt idx="1735">
                  <c:v>-2</c:v>
                </c:pt>
                <c:pt idx="1736">
                  <c:v>-1</c:v>
                </c:pt>
                <c:pt idx="1737">
                  <c:v>-1</c:v>
                </c:pt>
                <c:pt idx="1738">
                  <c:v>-1</c:v>
                </c:pt>
                <c:pt idx="1739">
                  <c:v>1</c:v>
                </c:pt>
                <c:pt idx="1740">
                  <c:v>-1</c:v>
                </c:pt>
                <c:pt idx="1741">
                  <c:v>-1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2</c:v>
                </c:pt>
                <c:pt idx="1747">
                  <c:v>-1</c:v>
                </c:pt>
                <c:pt idx="1748">
                  <c:v>2</c:v>
                </c:pt>
                <c:pt idx="1749">
                  <c:v>-1</c:v>
                </c:pt>
                <c:pt idx="1750">
                  <c:v>0</c:v>
                </c:pt>
                <c:pt idx="1751">
                  <c:v>0</c:v>
                </c:pt>
                <c:pt idx="1752">
                  <c:v>-2</c:v>
                </c:pt>
                <c:pt idx="1753">
                  <c:v>1</c:v>
                </c:pt>
                <c:pt idx="1754">
                  <c:v>-2</c:v>
                </c:pt>
                <c:pt idx="1755">
                  <c:v>1</c:v>
                </c:pt>
                <c:pt idx="1756">
                  <c:v>0</c:v>
                </c:pt>
                <c:pt idx="1757">
                  <c:v>0</c:v>
                </c:pt>
                <c:pt idx="1758">
                  <c:v>-1</c:v>
                </c:pt>
                <c:pt idx="1759">
                  <c:v>0</c:v>
                </c:pt>
                <c:pt idx="1760">
                  <c:v>0</c:v>
                </c:pt>
                <c:pt idx="1761">
                  <c:v>-1</c:v>
                </c:pt>
                <c:pt idx="1762">
                  <c:v>2</c:v>
                </c:pt>
                <c:pt idx="1763">
                  <c:v>0</c:v>
                </c:pt>
                <c:pt idx="1764">
                  <c:v>2</c:v>
                </c:pt>
                <c:pt idx="1765">
                  <c:v>-2</c:v>
                </c:pt>
                <c:pt idx="1766">
                  <c:v>-2</c:v>
                </c:pt>
                <c:pt idx="1767">
                  <c:v>-1</c:v>
                </c:pt>
                <c:pt idx="1768">
                  <c:v>1</c:v>
                </c:pt>
                <c:pt idx="1769">
                  <c:v>-1</c:v>
                </c:pt>
                <c:pt idx="1770">
                  <c:v>1</c:v>
                </c:pt>
                <c:pt idx="1771">
                  <c:v>-2</c:v>
                </c:pt>
                <c:pt idx="1772">
                  <c:v>1</c:v>
                </c:pt>
                <c:pt idx="1773">
                  <c:v>0</c:v>
                </c:pt>
                <c:pt idx="1774">
                  <c:v>-1</c:v>
                </c:pt>
                <c:pt idx="1775">
                  <c:v>2</c:v>
                </c:pt>
                <c:pt idx="1776">
                  <c:v>-1</c:v>
                </c:pt>
                <c:pt idx="1777">
                  <c:v>2</c:v>
                </c:pt>
                <c:pt idx="1778">
                  <c:v>0</c:v>
                </c:pt>
                <c:pt idx="1779">
                  <c:v>1</c:v>
                </c:pt>
                <c:pt idx="1780">
                  <c:v>1</c:v>
                </c:pt>
                <c:pt idx="1781">
                  <c:v>-1</c:v>
                </c:pt>
                <c:pt idx="1782">
                  <c:v>-1</c:v>
                </c:pt>
                <c:pt idx="1783">
                  <c:v>1</c:v>
                </c:pt>
                <c:pt idx="1784">
                  <c:v>0</c:v>
                </c:pt>
                <c:pt idx="1785">
                  <c:v>1</c:v>
                </c:pt>
                <c:pt idx="1786">
                  <c:v>-1</c:v>
                </c:pt>
                <c:pt idx="1787">
                  <c:v>0</c:v>
                </c:pt>
                <c:pt idx="1788">
                  <c:v>-1</c:v>
                </c:pt>
                <c:pt idx="1789">
                  <c:v>0</c:v>
                </c:pt>
                <c:pt idx="1790">
                  <c:v>2</c:v>
                </c:pt>
                <c:pt idx="1791">
                  <c:v>0</c:v>
                </c:pt>
                <c:pt idx="1792">
                  <c:v>2</c:v>
                </c:pt>
                <c:pt idx="1793">
                  <c:v>0</c:v>
                </c:pt>
                <c:pt idx="1794">
                  <c:v>1</c:v>
                </c:pt>
                <c:pt idx="1795">
                  <c:v>1</c:v>
                </c:pt>
                <c:pt idx="1796">
                  <c:v>0</c:v>
                </c:pt>
                <c:pt idx="1797">
                  <c:v>2</c:v>
                </c:pt>
                <c:pt idx="1798">
                  <c:v>0</c:v>
                </c:pt>
                <c:pt idx="1799">
                  <c:v>2</c:v>
                </c:pt>
                <c:pt idx="1800">
                  <c:v>0</c:v>
                </c:pt>
                <c:pt idx="1801">
                  <c:v>1</c:v>
                </c:pt>
                <c:pt idx="1802">
                  <c:v>0</c:v>
                </c:pt>
                <c:pt idx="1803">
                  <c:v>-1</c:v>
                </c:pt>
                <c:pt idx="1804">
                  <c:v>1</c:v>
                </c:pt>
                <c:pt idx="1805">
                  <c:v>0</c:v>
                </c:pt>
                <c:pt idx="1806">
                  <c:v>0</c:v>
                </c:pt>
                <c:pt idx="1807">
                  <c:v>2</c:v>
                </c:pt>
                <c:pt idx="1808">
                  <c:v>-1</c:v>
                </c:pt>
                <c:pt idx="1809">
                  <c:v>2</c:v>
                </c:pt>
                <c:pt idx="1810">
                  <c:v>1</c:v>
                </c:pt>
                <c:pt idx="1811">
                  <c:v>1</c:v>
                </c:pt>
                <c:pt idx="1812">
                  <c:v>-1</c:v>
                </c:pt>
                <c:pt idx="1813">
                  <c:v>0</c:v>
                </c:pt>
                <c:pt idx="1814">
                  <c:v>1</c:v>
                </c:pt>
                <c:pt idx="1815">
                  <c:v>0</c:v>
                </c:pt>
                <c:pt idx="1816">
                  <c:v>2</c:v>
                </c:pt>
                <c:pt idx="1817">
                  <c:v>0</c:v>
                </c:pt>
                <c:pt idx="1818">
                  <c:v>2</c:v>
                </c:pt>
                <c:pt idx="1819">
                  <c:v>0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-1</c:v>
                </c:pt>
                <c:pt idx="1824">
                  <c:v>1</c:v>
                </c:pt>
                <c:pt idx="1825">
                  <c:v>-1</c:v>
                </c:pt>
                <c:pt idx="1826">
                  <c:v>0</c:v>
                </c:pt>
                <c:pt idx="1827">
                  <c:v>-1</c:v>
                </c:pt>
                <c:pt idx="1828">
                  <c:v>1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-1</c:v>
                </c:pt>
                <c:pt idx="1833">
                  <c:v>1</c:v>
                </c:pt>
                <c:pt idx="1834">
                  <c:v>-1</c:v>
                </c:pt>
                <c:pt idx="1835">
                  <c:v>1</c:v>
                </c:pt>
                <c:pt idx="1836">
                  <c:v>-1</c:v>
                </c:pt>
                <c:pt idx="1837">
                  <c:v>0</c:v>
                </c:pt>
                <c:pt idx="1838">
                  <c:v>-1</c:v>
                </c:pt>
                <c:pt idx="1839">
                  <c:v>-1</c:v>
                </c:pt>
                <c:pt idx="1840">
                  <c:v>-1</c:v>
                </c:pt>
                <c:pt idx="1841">
                  <c:v>1</c:v>
                </c:pt>
                <c:pt idx="1842">
                  <c:v>-1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1</c:v>
                </c:pt>
                <c:pt idx="1847">
                  <c:v>-1</c:v>
                </c:pt>
                <c:pt idx="1848">
                  <c:v>1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1</c:v>
                </c:pt>
                <c:pt idx="1853">
                  <c:v>1</c:v>
                </c:pt>
                <c:pt idx="1854">
                  <c:v>-2</c:v>
                </c:pt>
                <c:pt idx="1855">
                  <c:v>-2</c:v>
                </c:pt>
                <c:pt idx="1856">
                  <c:v>-3</c:v>
                </c:pt>
                <c:pt idx="1857">
                  <c:v>-1</c:v>
                </c:pt>
                <c:pt idx="1858">
                  <c:v>0</c:v>
                </c:pt>
                <c:pt idx="1859">
                  <c:v>-1</c:v>
                </c:pt>
                <c:pt idx="1860">
                  <c:v>-1</c:v>
                </c:pt>
                <c:pt idx="1861">
                  <c:v>0</c:v>
                </c:pt>
                <c:pt idx="1862">
                  <c:v>-1</c:v>
                </c:pt>
                <c:pt idx="1863">
                  <c:v>1</c:v>
                </c:pt>
                <c:pt idx="1864">
                  <c:v>0</c:v>
                </c:pt>
                <c:pt idx="1865">
                  <c:v>0</c:v>
                </c:pt>
                <c:pt idx="1866">
                  <c:v>1</c:v>
                </c:pt>
                <c:pt idx="1867">
                  <c:v>0</c:v>
                </c:pt>
                <c:pt idx="1868">
                  <c:v>2</c:v>
                </c:pt>
                <c:pt idx="1869">
                  <c:v>0</c:v>
                </c:pt>
                <c:pt idx="1870">
                  <c:v>1</c:v>
                </c:pt>
                <c:pt idx="1871">
                  <c:v>-1</c:v>
                </c:pt>
                <c:pt idx="1872">
                  <c:v>0</c:v>
                </c:pt>
                <c:pt idx="1873">
                  <c:v>0</c:v>
                </c:pt>
                <c:pt idx="1874">
                  <c:v>1</c:v>
                </c:pt>
                <c:pt idx="1875">
                  <c:v>0</c:v>
                </c:pt>
                <c:pt idx="1876">
                  <c:v>0</c:v>
                </c:pt>
                <c:pt idx="1877">
                  <c:v>-1</c:v>
                </c:pt>
                <c:pt idx="1878">
                  <c:v>0</c:v>
                </c:pt>
                <c:pt idx="1879">
                  <c:v>-1</c:v>
                </c:pt>
                <c:pt idx="1880">
                  <c:v>0</c:v>
                </c:pt>
                <c:pt idx="1881">
                  <c:v>1</c:v>
                </c:pt>
                <c:pt idx="1882">
                  <c:v>0</c:v>
                </c:pt>
                <c:pt idx="1883">
                  <c:v>1</c:v>
                </c:pt>
                <c:pt idx="1884">
                  <c:v>-1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2</c:v>
                </c:pt>
                <c:pt idx="1889">
                  <c:v>0</c:v>
                </c:pt>
                <c:pt idx="1890">
                  <c:v>1</c:v>
                </c:pt>
                <c:pt idx="1891">
                  <c:v>-1</c:v>
                </c:pt>
                <c:pt idx="1892">
                  <c:v>1</c:v>
                </c:pt>
                <c:pt idx="1893">
                  <c:v>-1</c:v>
                </c:pt>
                <c:pt idx="1894">
                  <c:v>1</c:v>
                </c:pt>
                <c:pt idx="1895">
                  <c:v>-1</c:v>
                </c:pt>
                <c:pt idx="1896">
                  <c:v>0</c:v>
                </c:pt>
                <c:pt idx="1897">
                  <c:v>-1</c:v>
                </c:pt>
                <c:pt idx="1898">
                  <c:v>1</c:v>
                </c:pt>
                <c:pt idx="1899">
                  <c:v>-1</c:v>
                </c:pt>
                <c:pt idx="1900">
                  <c:v>1</c:v>
                </c:pt>
                <c:pt idx="1901">
                  <c:v>0</c:v>
                </c:pt>
                <c:pt idx="1902">
                  <c:v>0</c:v>
                </c:pt>
                <c:pt idx="1903">
                  <c:v>1</c:v>
                </c:pt>
                <c:pt idx="1904">
                  <c:v>0</c:v>
                </c:pt>
                <c:pt idx="1905">
                  <c:v>2</c:v>
                </c:pt>
                <c:pt idx="1906">
                  <c:v>0</c:v>
                </c:pt>
                <c:pt idx="1907">
                  <c:v>2</c:v>
                </c:pt>
                <c:pt idx="1908">
                  <c:v>1</c:v>
                </c:pt>
                <c:pt idx="1909">
                  <c:v>0</c:v>
                </c:pt>
                <c:pt idx="1910">
                  <c:v>1</c:v>
                </c:pt>
                <c:pt idx="1911">
                  <c:v>1</c:v>
                </c:pt>
                <c:pt idx="1912">
                  <c:v>-1</c:v>
                </c:pt>
                <c:pt idx="1913">
                  <c:v>0</c:v>
                </c:pt>
                <c:pt idx="1914">
                  <c:v>-1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1</c:v>
                </c:pt>
                <c:pt idx="1919">
                  <c:v>0</c:v>
                </c:pt>
                <c:pt idx="1920">
                  <c:v>1</c:v>
                </c:pt>
                <c:pt idx="1921">
                  <c:v>0</c:v>
                </c:pt>
                <c:pt idx="1922">
                  <c:v>1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-1</c:v>
                </c:pt>
                <c:pt idx="1927">
                  <c:v>1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1</c:v>
                </c:pt>
                <c:pt idx="1932">
                  <c:v>0</c:v>
                </c:pt>
                <c:pt idx="1933">
                  <c:v>0</c:v>
                </c:pt>
                <c:pt idx="1934">
                  <c:v>-1</c:v>
                </c:pt>
                <c:pt idx="1935">
                  <c:v>1</c:v>
                </c:pt>
                <c:pt idx="1936">
                  <c:v>0</c:v>
                </c:pt>
                <c:pt idx="1937">
                  <c:v>1</c:v>
                </c:pt>
                <c:pt idx="1938">
                  <c:v>0</c:v>
                </c:pt>
                <c:pt idx="1939">
                  <c:v>-1</c:v>
                </c:pt>
                <c:pt idx="1940">
                  <c:v>0</c:v>
                </c:pt>
                <c:pt idx="1941">
                  <c:v>-1</c:v>
                </c:pt>
                <c:pt idx="1942">
                  <c:v>0</c:v>
                </c:pt>
                <c:pt idx="1943">
                  <c:v>-1</c:v>
                </c:pt>
                <c:pt idx="1944">
                  <c:v>-1</c:v>
                </c:pt>
                <c:pt idx="1945">
                  <c:v>0</c:v>
                </c:pt>
                <c:pt idx="1946">
                  <c:v>-1</c:v>
                </c:pt>
                <c:pt idx="1947">
                  <c:v>1</c:v>
                </c:pt>
                <c:pt idx="1948">
                  <c:v>0</c:v>
                </c:pt>
                <c:pt idx="1949">
                  <c:v>1</c:v>
                </c:pt>
                <c:pt idx="1950">
                  <c:v>0</c:v>
                </c:pt>
                <c:pt idx="1951">
                  <c:v>1</c:v>
                </c:pt>
                <c:pt idx="1952">
                  <c:v>0</c:v>
                </c:pt>
                <c:pt idx="1953">
                  <c:v>1</c:v>
                </c:pt>
                <c:pt idx="1954">
                  <c:v>0</c:v>
                </c:pt>
                <c:pt idx="1955">
                  <c:v>2</c:v>
                </c:pt>
                <c:pt idx="1956">
                  <c:v>0</c:v>
                </c:pt>
                <c:pt idx="1957">
                  <c:v>1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-1</c:v>
                </c:pt>
                <c:pt idx="1965">
                  <c:v>0</c:v>
                </c:pt>
                <c:pt idx="1966">
                  <c:v>-1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1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0</c:v>
                </c:pt>
                <c:pt idx="1987">
                  <c:v>-1</c:v>
                </c:pt>
                <c:pt idx="1988">
                  <c:v>0</c:v>
                </c:pt>
                <c:pt idx="1989">
                  <c:v>0</c:v>
                </c:pt>
                <c:pt idx="1990">
                  <c:v>1</c:v>
                </c:pt>
                <c:pt idx="1991">
                  <c:v>0</c:v>
                </c:pt>
                <c:pt idx="1992">
                  <c:v>1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1</c:v>
                </c:pt>
                <c:pt idx="1998">
                  <c:v>0</c:v>
                </c:pt>
                <c:pt idx="1999">
                  <c:v>1</c:v>
                </c:pt>
                <c:pt idx="2000">
                  <c:v>0</c:v>
                </c:pt>
                <c:pt idx="2001">
                  <c:v>1</c:v>
                </c:pt>
                <c:pt idx="2002">
                  <c:v>1</c:v>
                </c:pt>
                <c:pt idx="2003">
                  <c:v>0</c:v>
                </c:pt>
                <c:pt idx="2004">
                  <c:v>1</c:v>
                </c:pt>
                <c:pt idx="2005">
                  <c:v>1</c:v>
                </c:pt>
                <c:pt idx="2006">
                  <c:v>0</c:v>
                </c:pt>
                <c:pt idx="2007">
                  <c:v>0</c:v>
                </c:pt>
                <c:pt idx="2008">
                  <c:v>-1</c:v>
                </c:pt>
                <c:pt idx="2009">
                  <c:v>1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-1</c:v>
                </c:pt>
                <c:pt idx="2016">
                  <c:v>1</c:v>
                </c:pt>
                <c:pt idx="2017">
                  <c:v>0</c:v>
                </c:pt>
                <c:pt idx="2018">
                  <c:v>0</c:v>
                </c:pt>
                <c:pt idx="2019">
                  <c:v>1</c:v>
                </c:pt>
                <c:pt idx="2020">
                  <c:v>0</c:v>
                </c:pt>
                <c:pt idx="2021">
                  <c:v>1</c:v>
                </c:pt>
                <c:pt idx="2022">
                  <c:v>0</c:v>
                </c:pt>
                <c:pt idx="2023">
                  <c:v>1</c:v>
                </c:pt>
                <c:pt idx="2024">
                  <c:v>0</c:v>
                </c:pt>
                <c:pt idx="2025">
                  <c:v>0</c:v>
                </c:pt>
                <c:pt idx="2026">
                  <c:v>-2</c:v>
                </c:pt>
                <c:pt idx="2027">
                  <c:v>0</c:v>
                </c:pt>
                <c:pt idx="2028">
                  <c:v>-2</c:v>
                </c:pt>
                <c:pt idx="2029">
                  <c:v>0</c:v>
                </c:pt>
                <c:pt idx="2030">
                  <c:v>-1</c:v>
                </c:pt>
                <c:pt idx="2031">
                  <c:v>-1</c:v>
                </c:pt>
                <c:pt idx="2032">
                  <c:v>0</c:v>
                </c:pt>
                <c:pt idx="2033">
                  <c:v>0</c:v>
                </c:pt>
                <c:pt idx="2034">
                  <c:v>1</c:v>
                </c:pt>
                <c:pt idx="2035">
                  <c:v>0</c:v>
                </c:pt>
                <c:pt idx="2036">
                  <c:v>1</c:v>
                </c:pt>
                <c:pt idx="2037">
                  <c:v>1</c:v>
                </c:pt>
                <c:pt idx="2038">
                  <c:v>0</c:v>
                </c:pt>
                <c:pt idx="2039">
                  <c:v>1</c:v>
                </c:pt>
                <c:pt idx="2040">
                  <c:v>-1</c:v>
                </c:pt>
                <c:pt idx="2041">
                  <c:v>0</c:v>
                </c:pt>
                <c:pt idx="2042">
                  <c:v>-1</c:v>
                </c:pt>
                <c:pt idx="2043">
                  <c:v>1</c:v>
                </c:pt>
                <c:pt idx="2044">
                  <c:v>0</c:v>
                </c:pt>
                <c:pt idx="2045">
                  <c:v>0</c:v>
                </c:pt>
                <c:pt idx="2046">
                  <c:v>-1</c:v>
                </c:pt>
                <c:pt idx="2047">
                  <c:v>0</c:v>
                </c:pt>
                <c:pt idx="2048">
                  <c:v>-1</c:v>
                </c:pt>
                <c:pt idx="2049">
                  <c:v>1</c:v>
                </c:pt>
                <c:pt idx="2050">
                  <c:v>0</c:v>
                </c:pt>
                <c:pt idx="2051">
                  <c:v>0</c:v>
                </c:pt>
                <c:pt idx="2052">
                  <c:v>1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1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1</c:v>
                </c:pt>
                <c:pt idx="2076">
                  <c:v>1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-1</c:v>
                </c:pt>
                <c:pt idx="2081">
                  <c:v>-1</c:v>
                </c:pt>
                <c:pt idx="2082">
                  <c:v>-1</c:v>
                </c:pt>
                <c:pt idx="2083">
                  <c:v>-1</c:v>
                </c:pt>
                <c:pt idx="2084">
                  <c:v>0</c:v>
                </c:pt>
                <c:pt idx="2085">
                  <c:v>0</c:v>
                </c:pt>
                <c:pt idx="2086">
                  <c:v>1</c:v>
                </c:pt>
                <c:pt idx="2087">
                  <c:v>1</c:v>
                </c:pt>
                <c:pt idx="2088">
                  <c:v>0</c:v>
                </c:pt>
                <c:pt idx="2089">
                  <c:v>1</c:v>
                </c:pt>
                <c:pt idx="2090">
                  <c:v>-1</c:v>
                </c:pt>
                <c:pt idx="2091">
                  <c:v>1</c:v>
                </c:pt>
                <c:pt idx="2092">
                  <c:v>0</c:v>
                </c:pt>
                <c:pt idx="2093">
                  <c:v>0</c:v>
                </c:pt>
                <c:pt idx="2094">
                  <c:v>1</c:v>
                </c:pt>
                <c:pt idx="2095">
                  <c:v>0</c:v>
                </c:pt>
                <c:pt idx="2096">
                  <c:v>1</c:v>
                </c:pt>
                <c:pt idx="2097">
                  <c:v>0</c:v>
                </c:pt>
                <c:pt idx="2098">
                  <c:v>0</c:v>
                </c:pt>
                <c:pt idx="2099">
                  <c:v>-1</c:v>
                </c:pt>
                <c:pt idx="2100">
                  <c:v>0</c:v>
                </c:pt>
                <c:pt idx="2101">
                  <c:v>-1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1</c:v>
                </c:pt>
                <c:pt idx="2106">
                  <c:v>1</c:v>
                </c:pt>
                <c:pt idx="2107">
                  <c:v>-1</c:v>
                </c:pt>
                <c:pt idx="2108">
                  <c:v>1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-1</c:v>
                </c:pt>
                <c:pt idx="2115">
                  <c:v>-1</c:v>
                </c:pt>
                <c:pt idx="2116">
                  <c:v>-1</c:v>
                </c:pt>
                <c:pt idx="2117">
                  <c:v>0</c:v>
                </c:pt>
                <c:pt idx="2118">
                  <c:v>-1</c:v>
                </c:pt>
                <c:pt idx="2119">
                  <c:v>1</c:v>
                </c:pt>
                <c:pt idx="2120">
                  <c:v>1</c:v>
                </c:pt>
                <c:pt idx="2121">
                  <c:v>0</c:v>
                </c:pt>
                <c:pt idx="2122">
                  <c:v>-1</c:v>
                </c:pt>
                <c:pt idx="2123">
                  <c:v>1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-1</c:v>
                </c:pt>
                <c:pt idx="2128">
                  <c:v>0</c:v>
                </c:pt>
                <c:pt idx="2129">
                  <c:v>-1</c:v>
                </c:pt>
                <c:pt idx="2130">
                  <c:v>0</c:v>
                </c:pt>
                <c:pt idx="2131">
                  <c:v>-1</c:v>
                </c:pt>
                <c:pt idx="2132">
                  <c:v>-1</c:v>
                </c:pt>
                <c:pt idx="2133">
                  <c:v>0</c:v>
                </c:pt>
                <c:pt idx="2134">
                  <c:v>-1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-1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1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1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1</c:v>
                </c:pt>
                <c:pt idx="2159">
                  <c:v>1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-1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1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1</c:v>
                </c:pt>
                <c:pt idx="2179">
                  <c:v>0</c:v>
                </c:pt>
                <c:pt idx="2180">
                  <c:v>0</c:v>
                </c:pt>
                <c:pt idx="2181">
                  <c:v>1</c:v>
                </c:pt>
                <c:pt idx="2182">
                  <c:v>0</c:v>
                </c:pt>
                <c:pt idx="2183">
                  <c:v>1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-1</c:v>
                </c:pt>
                <c:pt idx="2189">
                  <c:v>0</c:v>
                </c:pt>
                <c:pt idx="2190">
                  <c:v>-1</c:v>
                </c:pt>
                <c:pt idx="2191">
                  <c:v>0</c:v>
                </c:pt>
                <c:pt idx="2192">
                  <c:v>0</c:v>
                </c:pt>
                <c:pt idx="2193">
                  <c:v>1</c:v>
                </c:pt>
                <c:pt idx="2194">
                  <c:v>0</c:v>
                </c:pt>
                <c:pt idx="2195">
                  <c:v>0</c:v>
                </c:pt>
                <c:pt idx="2196">
                  <c:v>1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1</c:v>
                </c:pt>
                <c:pt idx="2206">
                  <c:v>0</c:v>
                </c:pt>
                <c:pt idx="2207">
                  <c:v>0</c:v>
                </c:pt>
                <c:pt idx="2208">
                  <c:v>-1</c:v>
                </c:pt>
                <c:pt idx="2209">
                  <c:v>0</c:v>
                </c:pt>
                <c:pt idx="2210">
                  <c:v>0</c:v>
                </c:pt>
                <c:pt idx="2211">
                  <c:v>1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-1</c:v>
                </c:pt>
                <c:pt idx="2222">
                  <c:v>-1</c:v>
                </c:pt>
                <c:pt idx="2223">
                  <c:v>-1</c:v>
                </c:pt>
                <c:pt idx="2224">
                  <c:v>0</c:v>
                </c:pt>
                <c:pt idx="2225">
                  <c:v>-1</c:v>
                </c:pt>
                <c:pt idx="2226">
                  <c:v>1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-1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-1</c:v>
                </c:pt>
                <c:pt idx="2244">
                  <c:v>0</c:v>
                </c:pt>
                <c:pt idx="2245">
                  <c:v>-1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1</c:v>
                </c:pt>
                <c:pt idx="2253">
                  <c:v>0</c:v>
                </c:pt>
                <c:pt idx="2254">
                  <c:v>0</c:v>
                </c:pt>
                <c:pt idx="2255">
                  <c:v>1</c:v>
                </c:pt>
                <c:pt idx="2256">
                  <c:v>0</c:v>
                </c:pt>
                <c:pt idx="2257">
                  <c:v>1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-1</c:v>
                </c:pt>
                <c:pt idx="2262">
                  <c:v>0</c:v>
                </c:pt>
                <c:pt idx="2263">
                  <c:v>-1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-1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-1</c:v>
                </c:pt>
                <c:pt idx="2281">
                  <c:v>0</c:v>
                </c:pt>
                <c:pt idx="2282">
                  <c:v>-1</c:v>
                </c:pt>
                <c:pt idx="2283">
                  <c:v>0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0</c:v>
                </c:pt>
                <c:pt idx="2289">
                  <c:v>1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-1</c:v>
                </c:pt>
                <c:pt idx="2298">
                  <c:v>-1</c:v>
                </c:pt>
                <c:pt idx="2299">
                  <c:v>-1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-1</c:v>
                </c:pt>
                <c:pt idx="2310">
                  <c:v>0</c:v>
                </c:pt>
                <c:pt idx="2311">
                  <c:v>-1</c:v>
                </c:pt>
                <c:pt idx="2312">
                  <c:v>-1</c:v>
                </c:pt>
                <c:pt idx="2313">
                  <c:v>0</c:v>
                </c:pt>
                <c:pt idx="2314">
                  <c:v>-1</c:v>
                </c:pt>
                <c:pt idx="2315">
                  <c:v>0</c:v>
                </c:pt>
                <c:pt idx="2316">
                  <c:v>0</c:v>
                </c:pt>
                <c:pt idx="2317">
                  <c:v>1</c:v>
                </c:pt>
                <c:pt idx="2318">
                  <c:v>0</c:v>
                </c:pt>
                <c:pt idx="2319">
                  <c:v>0</c:v>
                </c:pt>
                <c:pt idx="2320">
                  <c:v>-1</c:v>
                </c:pt>
                <c:pt idx="2321">
                  <c:v>0</c:v>
                </c:pt>
                <c:pt idx="2322">
                  <c:v>-1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-1</c:v>
                </c:pt>
                <c:pt idx="2327">
                  <c:v>-1</c:v>
                </c:pt>
                <c:pt idx="2328">
                  <c:v>-1</c:v>
                </c:pt>
                <c:pt idx="2329">
                  <c:v>-1</c:v>
                </c:pt>
                <c:pt idx="2330">
                  <c:v>0</c:v>
                </c:pt>
                <c:pt idx="2331">
                  <c:v>0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1</c:v>
                </c:pt>
                <c:pt idx="2340">
                  <c:v>1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0</c:v>
                </c:pt>
                <c:pt idx="2349">
                  <c:v>0</c:v>
                </c:pt>
                <c:pt idx="2350">
                  <c:v>-1</c:v>
                </c:pt>
                <c:pt idx="2351">
                  <c:v>-1</c:v>
                </c:pt>
                <c:pt idx="2352">
                  <c:v>0</c:v>
                </c:pt>
                <c:pt idx="2353">
                  <c:v>0</c:v>
                </c:pt>
                <c:pt idx="2354">
                  <c:v>-1</c:v>
                </c:pt>
                <c:pt idx="2355">
                  <c:v>0</c:v>
                </c:pt>
                <c:pt idx="2356">
                  <c:v>-1</c:v>
                </c:pt>
                <c:pt idx="2357">
                  <c:v>0</c:v>
                </c:pt>
                <c:pt idx="2358">
                  <c:v>-1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1</c:v>
                </c:pt>
                <c:pt idx="2364">
                  <c:v>1</c:v>
                </c:pt>
                <c:pt idx="2365">
                  <c:v>0</c:v>
                </c:pt>
                <c:pt idx="2366">
                  <c:v>1</c:v>
                </c:pt>
                <c:pt idx="2367">
                  <c:v>-1</c:v>
                </c:pt>
                <c:pt idx="2368">
                  <c:v>0</c:v>
                </c:pt>
                <c:pt idx="2369">
                  <c:v>0</c:v>
                </c:pt>
                <c:pt idx="2370">
                  <c:v>-1</c:v>
                </c:pt>
                <c:pt idx="2371">
                  <c:v>0</c:v>
                </c:pt>
                <c:pt idx="2372">
                  <c:v>-1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-1</c:v>
                </c:pt>
                <c:pt idx="2385">
                  <c:v>0</c:v>
                </c:pt>
                <c:pt idx="2386">
                  <c:v>-1</c:v>
                </c:pt>
                <c:pt idx="2387">
                  <c:v>-1</c:v>
                </c:pt>
                <c:pt idx="2388">
                  <c:v>-1</c:v>
                </c:pt>
                <c:pt idx="2389">
                  <c:v>-1</c:v>
                </c:pt>
                <c:pt idx="2390">
                  <c:v>0</c:v>
                </c:pt>
                <c:pt idx="2391">
                  <c:v>1</c:v>
                </c:pt>
                <c:pt idx="2392">
                  <c:v>-1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1</c:v>
                </c:pt>
                <c:pt idx="2397">
                  <c:v>1</c:v>
                </c:pt>
                <c:pt idx="2398">
                  <c:v>0</c:v>
                </c:pt>
                <c:pt idx="2399">
                  <c:v>0</c:v>
                </c:pt>
                <c:pt idx="2400">
                  <c:v>-1</c:v>
                </c:pt>
                <c:pt idx="2401">
                  <c:v>-1</c:v>
                </c:pt>
                <c:pt idx="2402">
                  <c:v>-1</c:v>
                </c:pt>
                <c:pt idx="2403">
                  <c:v>-1</c:v>
                </c:pt>
                <c:pt idx="2404">
                  <c:v>-1</c:v>
                </c:pt>
                <c:pt idx="2405">
                  <c:v>-1</c:v>
                </c:pt>
                <c:pt idx="2406">
                  <c:v>0</c:v>
                </c:pt>
                <c:pt idx="2407">
                  <c:v>-2</c:v>
                </c:pt>
                <c:pt idx="2408">
                  <c:v>-1</c:v>
                </c:pt>
                <c:pt idx="2409">
                  <c:v>-1</c:v>
                </c:pt>
                <c:pt idx="2410">
                  <c:v>0</c:v>
                </c:pt>
                <c:pt idx="2411">
                  <c:v>1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1</c:v>
                </c:pt>
                <c:pt idx="2418">
                  <c:v>1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-1</c:v>
                </c:pt>
                <c:pt idx="2436">
                  <c:v>-1</c:v>
                </c:pt>
                <c:pt idx="2437">
                  <c:v>-2</c:v>
                </c:pt>
                <c:pt idx="2438">
                  <c:v>-1</c:v>
                </c:pt>
                <c:pt idx="2439">
                  <c:v>-1</c:v>
                </c:pt>
                <c:pt idx="2440">
                  <c:v>-1</c:v>
                </c:pt>
                <c:pt idx="2441">
                  <c:v>0</c:v>
                </c:pt>
                <c:pt idx="2442">
                  <c:v>-1</c:v>
                </c:pt>
                <c:pt idx="2443">
                  <c:v>0</c:v>
                </c:pt>
                <c:pt idx="2444">
                  <c:v>-1</c:v>
                </c:pt>
                <c:pt idx="2445">
                  <c:v>-1</c:v>
                </c:pt>
                <c:pt idx="2446">
                  <c:v>0</c:v>
                </c:pt>
                <c:pt idx="2447">
                  <c:v>0</c:v>
                </c:pt>
                <c:pt idx="2448">
                  <c:v>1</c:v>
                </c:pt>
                <c:pt idx="2449">
                  <c:v>1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-1</c:v>
                </c:pt>
                <c:pt idx="2454">
                  <c:v>0</c:v>
                </c:pt>
                <c:pt idx="2455">
                  <c:v>0</c:v>
                </c:pt>
                <c:pt idx="2456">
                  <c:v>-1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-1</c:v>
                </c:pt>
                <c:pt idx="2461">
                  <c:v>-1</c:v>
                </c:pt>
                <c:pt idx="2462">
                  <c:v>-1</c:v>
                </c:pt>
                <c:pt idx="2463">
                  <c:v>-1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1</c:v>
                </c:pt>
                <c:pt idx="2468">
                  <c:v>0</c:v>
                </c:pt>
                <c:pt idx="2469">
                  <c:v>1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-1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-1</c:v>
                </c:pt>
                <c:pt idx="2482">
                  <c:v>0</c:v>
                </c:pt>
                <c:pt idx="2483">
                  <c:v>0</c:v>
                </c:pt>
                <c:pt idx="2484">
                  <c:v>1</c:v>
                </c:pt>
                <c:pt idx="2485">
                  <c:v>1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1</c:v>
                </c:pt>
                <c:pt idx="2490">
                  <c:v>0</c:v>
                </c:pt>
                <c:pt idx="2491">
                  <c:v>0</c:v>
                </c:pt>
                <c:pt idx="2492">
                  <c:v>-1</c:v>
                </c:pt>
                <c:pt idx="2493">
                  <c:v>1</c:v>
                </c:pt>
                <c:pt idx="2494">
                  <c:v>0</c:v>
                </c:pt>
                <c:pt idx="2495">
                  <c:v>1</c:v>
                </c:pt>
                <c:pt idx="2496">
                  <c:v>1</c:v>
                </c:pt>
                <c:pt idx="2497">
                  <c:v>0</c:v>
                </c:pt>
                <c:pt idx="2498">
                  <c:v>0</c:v>
                </c:pt>
                <c:pt idx="2499">
                  <c:v>-1</c:v>
                </c:pt>
                <c:pt idx="2500">
                  <c:v>0</c:v>
                </c:pt>
                <c:pt idx="2501">
                  <c:v>0</c:v>
                </c:pt>
                <c:pt idx="2502">
                  <c:v>-1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-1</c:v>
                </c:pt>
                <c:pt idx="2507">
                  <c:v>-1</c:v>
                </c:pt>
                <c:pt idx="2508">
                  <c:v>0</c:v>
                </c:pt>
                <c:pt idx="2509">
                  <c:v>-1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-1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-1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1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-1</c:v>
                </c:pt>
                <c:pt idx="2535">
                  <c:v>0</c:v>
                </c:pt>
                <c:pt idx="2536">
                  <c:v>-1</c:v>
                </c:pt>
                <c:pt idx="2537">
                  <c:v>1</c:v>
                </c:pt>
                <c:pt idx="2538">
                  <c:v>0</c:v>
                </c:pt>
                <c:pt idx="2539">
                  <c:v>1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1</c:v>
                </c:pt>
                <c:pt idx="2545">
                  <c:v>0</c:v>
                </c:pt>
                <c:pt idx="2546">
                  <c:v>0</c:v>
                </c:pt>
                <c:pt idx="2547">
                  <c:v>1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1</c:v>
                </c:pt>
                <c:pt idx="2553">
                  <c:v>1</c:v>
                </c:pt>
                <c:pt idx="2554">
                  <c:v>0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2</c:v>
                </c:pt>
                <c:pt idx="2559">
                  <c:v>1</c:v>
                </c:pt>
                <c:pt idx="2560">
                  <c:v>1</c:v>
                </c:pt>
                <c:pt idx="2561">
                  <c:v>0</c:v>
                </c:pt>
                <c:pt idx="2562">
                  <c:v>0</c:v>
                </c:pt>
                <c:pt idx="2563">
                  <c:v>1</c:v>
                </c:pt>
                <c:pt idx="2564">
                  <c:v>1</c:v>
                </c:pt>
                <c:pt idx="2565">
                  <c:v>0</c:v>
                </c:pt>
                <c:pt idx="2566">
                  <c:v>1</c:v>
                </c:pt>
                <c:pt idx="2567">
                  <c:v>0</c:v>
                </c:pt>
                <c:pt idx="2568">
                  <c:v>-1</c:v>
                </c:pt>
                <c:pt idx="2569">
                  <c:v>1</c:v>
                </c:pt>
                <c:pt idx="2570">
                  <c:v>0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0</c:v>
                </c:pt>
                <c:pt idx="2577">
                  <c:v>1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1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1</c:v>
                </c:pt>
                <c:pt idx="2598">
                  <c:v>0</c:v>
                </c:pt>
                <c:pt idx="2599">
                  <c:v>0</c:v>
                </c:pt>
                <c:pt idx="2600">
                  <c:v>-1</c:v>
                </c:pt>
                <c:pt idx="2601">
                  <c:v>0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0</c:v>
                </c:pt>
                <c:pt idx="2606">
                  <c:v>-1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-1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1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1</c:v>
                </c:pt>
                <c:pt idx="2627">
                  <c:v>0</c:v>
                </c:pt>
                <c:pt idx="2628">
                  <c:v>1</c:v>
                </c:pt>
                <c:pt idx="2629">
                  <c:v>1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1</c:v>
                </c:pt>
                <c:pt idx="2634">
                  <c:v>1</c:v>
                </c:pt>
                <c:pt idx="2635">
                  <c:v>0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1</c:v>
                </c:pt>
                <c:pt idx="2644">
                  <c:v>0</c:v>
                </c:pt>
                <c:pt idx="2645">
                  <c:v>1</c:v>
                </c:pt>
                <c:pt idx="2646">
                  <c:v>0</c:v>
                </c:pt>
                <c:pt idx="2647">
                  <c:v>1</c:v>
                </c:pt>
                <c:pt idx="2648">
                  <c:v>0</c:v>
                </c:pt>
                <c:pt idx="2649">
                  <c:v>-1</c:v>
                </c:pt>
                <c:pt idx="2650">
                  <c:v>0</c:v>
                </c:pt>
                <c:pt idx="2651">
                  <c:v>-1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-1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1</c:v>
                </c:pt>
                <c:pt idx="2661">
                  <c:v>0</c:v>
                </c:pt>
                <c:pt idx="2662">
                  <c:v>1</c:v>
                </c:pt>
                <c:pt idx="2663">
                  <c:v>0</c:v>
                </c:pt>
                <c:pt idx="2664">
                  <c:v>1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-1</c:v>
                </c:pt>
                <c:pt idx="2669">
                  <c:v>1</c:v>
                </c:pt>
                <c:pt idx="2670">
                  <c:v>0</c:v>
                </c:pt>
                <c:pt idx="2671">
                  <c:v>0</c:v>
                </c:pt>
                <c:pt idx="2672">
                  <c:v>-1</c:v>
                </c:pt>
                <c:pt idx="2673">
                  <c:v>0</c:v>
                </c:pt>
                <c:pt idx="2674">
                  <c:v>-1</c:v>
                </c:pt>
                <c:pt idx="2675">
                  <c:v>0</c:v>
                </c:pt>
                <c:pt idx="2676">
                  <c:v>-1</c:v>
                </c:pt>
                <c:pt idx="2677">
                  <c:v>1</c:v>
                </c:pt>
                <c:pt idx="2678">
                  <c:v>-1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1</c:v>
                </c:pt>
                <c:pt idx="2685">
                  <c:v>-1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1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-1</c:v>
                </c:pt>
                <c:pt idx="2699">
                  <c:v>0</c:v>
                </c:pt>
                <c:pt idx="2700">
                  <c:v>0</c:v>
                </c:pt>
                <c:pt idx="2701">
                  <c:v>1</c:v>
                </c:pt>
                <c:pt idx="2702">
                  <c:v>1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1</c:v>
                </c:pt>
                <c:pt idx="2716">
                  <c:v>0</c:v>
                </c:pt>
                <c:pt idx="2717">
                  <c:v>1</c:v>
                </c:pt>
                <c:pt idx="2718">
                  <c:v>0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1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1</c:v>
                </c:pt>
                <c:pt idx="2743">
                  <c:v>0</c:v>
                </c:pt>
                <c:pt idx="2744">
                  <c:v>0</c:v>
                </c:pt>
                <c:pt idx="2745">
                  <c:v>-1</c:v>
                </c:pt>
                <c:pt idx="2746">
                  <c:v>-1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-1</c:v>
                </c:pt>
                <c:pt idx="2759">
                  <c:v>0</c:v>
                </c:pt>
                <c:pt idx="2760">
                  <c:v>-1</c:v>
                </c:pt>
                <c:pt idx="2761">
                  <c:v>0</c:v>
                </c:pt>
                <c:pt idx="2762">
                  <c:v>0</c:v>
                </c:pt>
                <c:pt idx="2763">
                  <c:v>-1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-1</c:v>
                </c:pt>
                <c:pt idx="2778">
                  <c:v>0</c:v>
                </c:pt>
                <c:pt idx="2779">
                  <c:v>-1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0</c:v>
                </c:pt>
                <c:pt idx="2809">
                  <c:v>0</c:v>
                </c:pt>
                <c:pt idx="2810">
                  <c:v>-1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1</c:v>
                </c:pt>
                <c:pt idx="2817">
                  <c:v>0</c:v>
                </c:pt>
                <c:pt idx="2818">
                  <c:v>0</c:v>
                </c:pt>
                <c:pt idx="2819">
                  <c:v>1</c:v>
                </c:pt>
                <c:pt idx="2820">
                  <c:v>0</c:v>
                </c:pt>
                <c:pt idx="2821">
                  <c:v>1</c:v>
                </c:pt>
                <c:pt idx="2822">
                  <c:v>1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-1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-1</c:v>
                </c:pt>
                <c:pt idx="2832">
                  <c:v>-1</c:v>
                </c:pt>
                <c:pt idx="2833">
                  <c:v>-1</c:v>
                </c:pt>
                <c:pt idx="2834">
                  <c:v>-1</c:v>
                </c:pt>
                <c:pt idx="2835">
                  <c:v>-1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-1</c:v>
                </c:pt>
                <c:pt idx="2841">
                  <c:v>-1</c:v>
                </c:pt>
                <c:pt idx="2842">
                  <c:v>0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0</c:v>
                </c:pt>
                <c:pt idx="2847">
                  <c:v>0</c:v>
                </c:pt>
                <c:pt idx="2848">
                  <c:v>-1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-1</c:v>
                </c:pt>
                <c:pt idx="2856">
                  <c:v>-1</c:v>
                </c:pt>
                <c:pt idx="2857">
                  <c:v>-1</c:v>
                </c:pt>
                <c:pt idx="2858">
                  <c:v>0</c:v>
                </c:pt>
                <c:pt idx="2859">
                  <c:v>0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-1</c:v>
                </c:pt>
                <c:pt idx="2874">
                  <c:v>-1</c:v>
                </c:pt>
                <c:pt idx="2875">
                  <c:v>-1</c:v>
                </c:pt>
                <c:pt idx="2876">
                  <c:v>0</c:v>
                </c:pt>
                <c:pt idx="2877">
                  <c:v>0</c:v>
                </c:pt>
                <c:pt idx="2878">
                  <c:v>1</c:v>
                </c:pt>
                <c:pt idx="2879">
                  <c:v>1</c:v>
                </c:pt>
                <c:pt idx="2880">
                  <c:v>0</c:v>
                </c:pt>
                <c:pt idx="2881">
                  <c:v>-1</c:v>
                </c:pt>
                <c:pt idx="2882">
                  <c:v>0</c:v>
                </c:pt>
                <c:pt idx="2883">
                  <c:v>0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1</c:v>
                </c:pt>
                <c:pt idx="2892">
                  <c:v>0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1</c:v>
                </c:pt>
                <c:pt idx="2900">
                  <c:v>0</c:v>
                </c:pt>
                <c:pt idx="2901">
                  <c:v>1</c:v>
                </c:pt>
                <c:pt idx="2902">
                  <c:v>0</c:v>
                </c:pt>
                <c:pt idx="2903">
                  <c:v>0</c:v>
                </c:pt>
                <c:pt idx="2904">
                  <c:v>1</c:v>
                </c:pt>
                <c:pt idx="2905">
                  <c:v>0</c:v>
                </c:pt>
                <c:pt idx="2906">
                  <c:v>0</c:v>
                </c:pt>
                <c:pt idx="2907">
                  <c:v>-1</c:v>
                </c:pt>
                <c:pt idx="2908">
                  <c:v>0</c:v>
                </c:pt>
                <c:pt idx="2909">
                  <c:v>-1</c:v>
                </c:pt>
                <c:pt idx="2910">
                  <c:v>0</c:v>
                </c:pt>
                <c:pt idx="2911">
                  <c:v>0</c:v>
                </c:pt>
                <c:pt idx="2912">
                  <c:v>-1</c:v>
                </c:pt>
                <c:pt idx="2913">
                  <c:v>0</c:v>
                </c:pt>
                <c:pt idx="2914">
                  <c:v>-1</c:v>
                </c:pt>
                <c:pt idx="2915">
                  <c:v>-1</c:v>
                </c:pt>
                <c:pt idx="2916">
                  <c:v>-1</c:v>
                </c:pt>
                <c:pt idx="2917">
                  <c:v>1</c:v>
                </c:pt>
                <c:pt idx="2918">
                  <c:v>1</c:v>
                </c:pt>
                <c:pt idx="2919">
                  <c:v>0</c:v>
                </c:pt>
                <c:pt idx="2920">
                  <c:v>1</c:v>
                </c:pt>
                <c:pt idx="2921">
                  <c:v>0</c:v>
                </c:pt>
                <c:pt idx="2922">
                  <c:v>0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0</c:v>
                </c:pt>
                <c:pt idx="2928">
                  <c:v>1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-1</c:v>
                </c:pt>
                <c:pt idx="2934">
                  <c:v>-1</c:v>
                </c:pt>
                <c:pt idx="2935">
                  <c:v>-1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-1</c:v>
                </c:pt>
                <c:pt idx="2941">
                  <c:v>-1</c:v>
                </c:pt>
                <c:pt idx="2942">
                  <c:v>-1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-1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1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1</c:v>
                </c:pt>
                <c:pt idx="2961">
                  <c:v>1</c:v>
                </c:pt>
                <c:pt idx="2962">
                  <c:v>0</c:v>
                </c:pt>
                <c:pt idx="2963">
                  <c:v>0</c:v>
                </c:pt>
                <c:pt idx="2964">
                  <c:v>-1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1</c:v>
                </c:pt>
                <c:pt idx="2969">
                  <c:v>0</c:v>
                </c:pt>
                <c:pt idx="2970">
                  <c:v>1</c:v>
                </c:pt>
                <c:pt idx="2971">
                  <c:v>1</c:v>
                </c:pt>
                <c:pt idx="2972">
                  <c:v>0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0</c:v>
                </c:pt>
                <c:pt idx="2978">
                  <c:v>0</c:v>
                </c:pt>
                <c:pt idx="2979">
                  <c:v>-1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1</c:v>
                </c:pt>
                <c:pt idx="2989">
                  <c:v>0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1</c:v>
                </c:pt>
                <c:pt idx="3007">
                  <c:v>1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-1</c:v>
                </c:pt>
                <c:pt idx="3020">
                  <c:v>0</c:v>
                </c:pt>
                <c:pt idx="3021">
                  <c:v>-1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1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-1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-1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1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-1</c:v>
                </c:pt>
                <c:pt idx="3053">
                  <c:v>0</c:v>
                </c:pt>
                <c:pt idx="3054">
                  <c:v>-1</c:v>
                </c:pt>
                <c:pt idx="3055">
                  <c:v>0</c:v>
                </c:pt>
                <c:pt idx="3056">
                  <c:v>-1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1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1</c:v>
                </c:pt>
                <c:pt idx="3065">
                  <c:v>0</c:v>
                </c:pt>
                <c:pt idx="3066">
                  <c:v>1</c:v>
                </c:pt>
                <c:pt idx="3067">
                  <c:v>0</c:v>
                </c:pt>
                <c:pt idx="3068">
                  <c:v>1</c:v>
                </c:pt>
                <c:pt idx="3069">
                  <c:v>0</c:v>
                </c:pt>
                <c:pt idx="3070">
                  <c:v>1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-1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1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0</c:v>
                </c:pt>
                <c:pt idx="3099">
                  <c:v>0</c:v>
                </c:pt>
                <c:pt idx="3100">
                  <c:v>1</c:v>
                </c:pt>
                <c:pt idx="3101">
                  <c:v>1</c:v>
                </c:pt>
                <c:pt idx="3102">
                  <c:v>0</c:v>
                </c:pt>
                <c:pt idx="3103">
                  <c:v>1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-1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1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1</c:v>
                </c:pt>
                <c:pt idx="3127">
                  <c:v>0</c:v>
                </c:pt>
                <c:pt idx="3128">
                  <c:v>1</c:v>
                </c:pt>
                <c:pt idx="3129">
                  <c:v>0</c:v>
                </c:pt>
                <c:pt idx="3130">
                  <c:v>1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-1</c:v>
                </c:pt>
                <c:pt idx="3141">
                  <c:v>-1</c:v>
                </c:pt>
                <c:pt idx="3142">
                  <c:v>-1</c:v>
                </c:pt>
                <c:pt idx="3143">
                  <c:v>0</c:v>
                </c:pt>
                <c:pt idx="3144">
                  <c:v>-1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0</c:v>
                </c:pt>
                <c:pt idx="3159">
                  <c:v>1</c:v>
                </c:pt>
                <c:pt idx="3160">
                  <c:v>0</c:v>
                </c:pt>
                <c:pt idx="3161">
                  <c:v>1</c:v>
                </c:pt>
                <c:pt idx="3162">
                  <c:v>0</c:v>
                </c:pt>
                <c:pt idx="3163">
                  <c:v>0</c:v>
                </c:pt>
                <c:pt idx="3164">
                  <c:v>-1</c:v>
                </c:pt>
                <c:pt idx="3165">
                  <c:v>0</c:v>
                </c:pt>
                <c:pt idx="3166">
                  <c:v>-1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1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1</c:v>
                </c:pt>
                <c:pt idx="3183">
                  <c:v>0</c:v>
                </c:pt>
                <c:pt idx="3184">
                  <c:v>1</c:v>
                </c:pt>
                <c:pt idx="3185">
                  <c:v>0</c:v>
                </c:pt>
                <c:pt idx="3186">
                  <c:v>1</c:v>
                </c:pt>
                <c:pt idx="3187">
                  <c:v>1</c:v>
                </c:pt>
                <c:pt idx="3188">
                  <c:v>0</c:v>
                </c:pt>
                <c:pt idx="3189">
                  <c:v>1</c:v>
                </c:pt>
                <c:pt idx="3190">
                  <c:v>0</c:v>
                </c:pt>
                <c:pt idx="3191">
                  <c:v>1</c:v>
                </c:pt>
                <c:pt idx="3192">
                  <c:v>0</c:v>
                </c:pt>
                <c:pt idx="3193">
                  <c:v>0</c:v>
                </c:pt>
                <c:pt idx="3194">
                  <c:v>-1</c:v>
                </c:pt>
                <c:pt idx="3195">
                  <c:v>0</c:v>
                </c:pt>
                <c:pt idx="3196">
                  <c:v>-1</c:v>
                </c:pt>
                <c:pt idx="3197">
                  <c:v>0</c:v>
                </c:pt>
                <c:pt idx="3198">
                  <c:v>-1</c:v>
                </c:pt>
                <c:pt idx="3199">
                  <c:v>0</c:v>
                </c:pt>
                <c:pt idx="3200">
                  <c:v>-1</c:v>
                </c:pt>
                <c:pt idx="3201">
                  <c:v>0</c:v>
                </c:pt>
                <c:pt idx="3202">
                  <c:v>-1</c:v>
                </c:pt>
                <c:pt idx="3203">
                  <c:v>1</c:v>
                </c:pt>
                <c:pt idx="3204">
                  <c:v>0</c:v>
                </c:pt>
                <c:pt idx="3205">
                  <c:v>0</c:v>
                </c:pt>
                <c:pt idx="3206">
                  <c:v>1</c:v>
                </c:pt>
                <c:pt idx="3207">
                  <c:v>-1</c:v>
                </c:pt>
                <c:pt idx="3208">
                  <c:v>2</c:v>
                </c:pt>
                <c:pt idx="3209">
                  <c:v>0</c:v>
                </c:pt>
                <c:pt idx="3210">
                  <c:v>1</c:v>
                </c:pt>
                <c:pt idx="3211">
                  <c:v>0</c:v>
                </c:pt>
                <c:pt idx="3212">
                  <c:v>-1</c:v>
                </c:pt>
                <c:pt idx="3213">
                  <c:v>-2</c:v>
                </c:pt>
                <c:pt idx="3214">
                  <c:v>1</c:v>
                </c:pt>
                <c:pt idx="3215">
                  <c:v>-1</c:v>
                </c:pt>
                <c:pt idx="3216">
                  <c:v>1</c:v>
                </c:pt>
                <c:pt idx="3217">
                  <c:v>-1</c:v>
                </c:pt>
                <c:pt idx="3218">
                  <c:v>2</c:v>
                </c:pt>
                <c:pt idx="3219">
                  <c:v>-1</c:v>
                </c:pt>
                <c:pt idx="3220">
                  <c:v>1</c:v>
                </c:pt>
                <c:pt idx="3221">
                  <c:v>0</c:v>
                </c:pt>
                <c:pt idx="3222">
                  <c:v>-1</c:v>
                </c:pt>
                <c:pt idx="3223">
                  <c:v>1</c:v>
                </c:pt>
                <c:pt idx="3224">
                  <c:v>-2</c:v>
                </c:pt>
                <c:pt idx="3225">
                  <c:v>1</c:v>
                </c:pt>
                <c:pt idx="3226">
                  <c:v>-2</c:v>
                </c:pt>
                <c:pt idx="3227">
                  <c:v>-2</c:v>
                </c:pt>
                <c:pt idx="3228">
                  <c:v>-1</c:v>
                </c:pt>
                <c:pt idx="3229">
                  <c:v>-2</c:v>
                </c:pt>
                <c:pt idx="3230">
                  <c:v>1</c:v>
                </c:pt>
                <c:pt idx="3231">
                  <c:v>-1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1</c:v>
                </c:pt>
                <c:pt idx="3236">
                  <c:v>1</c:v>
                </c:pt>
                <c:pt idx="3237">
                  <c:v>-1</c:v>
                </c:pt>
                <c:pt idx="3238">
                  <c:v>1</c:v>
                </c:pt>
                <c:pt idx="3239">
                  <c:v>-1</c:v>
                </c:pt>
                <c:pt idx="3240">
                  <c:v>1</c:v>
                </c:pt>
                <c:pt idx="3241">
                  <c:v>-2</c:v>
                </c:pt>
                <c:pt idx="3242">
                  <c:v>0</c:v>
                </c:pt>
                <c:pt idx="3243">
                  <c:v>-2</c:v>
                </c:pt>
                <c:pt idx="3244">
                  <c:v>-1</c:v>
                </c:pt>
                <c:pt idx="3245">
                  <c:v>-1</c:v>
                </c:pt>
                <c:pt idx="3246">
                  <c:v>-1</c:v>
                </c:pt>
                <c:pt idx="3247">
                  <c:v>1</c:v>
                </c:pt>
                <c:pt idx="3248">
                  <c:v>0</c:v>
                </c:pt>
                <c:pt idx="3249">
                  <c:v>2</c:v>
                </c:pt>
                <c:pt idx="3250">
                  <c:v>0</c:v>
                </c:pt>
                <c:pt idx="3251">
                  <c:v>2</c:v>
                </c:pt>
                <c:pt idx="3252">
                  <c:v>0</c:v>
                </c:pt>
                <c:pt idx="3253">
                  <c:v>0</c:v>
                </c:pt>
                <c:pt idx="3254">
                  <c:v>1</c:v>
                </c:pt>
                <c:pt idx="3255">
                  <c:v>0</c:v>
                </c:pt>
                <c:pt idx="3256">
                  <c:v>-1</c:v>
                </c:pt>
                <c:pt idx="3257">
                  <c:v>-1</c:v>
                </c:pt>
                <c:pt idx="3258">
                  <c:v>-2</c:v>
                </c:pt>
                <c:pt idx="3259">
                  <c:v>0</c:v>
                </c:pt>
                <c:pt idx="3260">
                  <c:v>-1</c:v>
                </c:pt>
                <c:pt idx="3261">
                  <c:v>0</c:v>
                </c:pt>
                <c:pt idx="3262">
                  <c:v>-1</c:v>
                </c:pt>
                <c:pt idx="3263">
                  <c:v>-1</c:v>
                </c:pt>
                <c:pt idx="3264">
                  <c:v>0</c:v>
                </c:pt>
                <c:pt idx="3265">
                  <c:v>0</c:v>
                </c:pt>
                <c:pt idx="3266">
                  <c:v>2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2</c:v>
                </c:pt>
                <c:pt idx="3271">
                  <c:v>1</c:v>
                </c:pt>
                <c:pt idx="3272">
                  <c:v>2</c:v>
                </c:pt>
                <c:pt idx="3273">
                  <c:v>0</c:v>
                </c:pt>
                <c:pt idx="3274">
                  <c:v>1</c:v>
                </c:pt>
                <c:pt idx="3275">
                  <c:v>-1</c:v>
                </c:pt>
                <c:pt idx="3276">
                  <c:v>0</c:v>
                </c:pt>
                <c:pt idx="3277">
                  <c:v>-1</c:v>
                </c:pt>
                <c:pt idx="3278">
                  <c:v>-1</c:v>
                </c:pt>
                <c:pt idx="3279">
                  <c:v>1</c:v>
                </c:pt>
                <c:pt idx="3280">
                  <c:v>-1</c:v>
                </c:pt>
                <c:pt idx="3281">
                  <c:v>1</c:v>
                </c:pt>
                <c:pt idx="3282">
                  <c:v>-1</c:v>
                </c:pt>
                <c:pt idx="3283">
                  <c:v>2</c:v>
                </c:pt>
                <c:pt idx="3284">
                  <c:v>-1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0</c:v>
                </c:pt>
                <c:pt idx="3289">
                  <c:v>0</c:v>
                </c:pt>
                <c:pt idx="3290">
                  <c:v>-2</c:v>
                </c:pt>
                <c:pt idx="3291">
                  <c:v>1</c:v>
                </c:pt>
                <c:pt idx="3292">
                  <c:v>-1</c:v>
                </c:pt>
                <c:pt idx="3293">
                  <c:v>1</c:v>
                </c:pt>
                <c:pt idx="3294">
                  <c:v>1</c:v>
                </c:pt>
                <c:pt idx="3295">
                  <c:v>-1</c:v>
                </c:pt>
                <c:pt idx="3296">
                  <c:v>2</c:v>
                </c:pt>
                <c:pt idx="3297">
                  <c:v>-1</c:v>
                </c:pt>
                <c:pt idx="3298">
                  <c:v>1</c:v>
                </c:pt>
                <c:pt idx="3299">
                  <c:v>-2</c:v>
                </c:pt>
                <c:pt idx="3300">
                  <c:v>1</c:v>
                </c:pt>
                <c:pt idx="3301">
                  <c:v>-1</c:v>
                </c:pt>
                <c:pt idx="3302">
                  <c:v>0</c:v>
                </c:pt>
                <c:pt idx="3303">
                  <c:v>0</c:v>
                </c:pt>
                <c:pt idx="3304">
                  <c:v>-2</c:v>
                </c:pt>
                <c:pt idx="3305">
                  <c:v>-1</c:v>
                </c:pt>
                <c:pt idx="3306">
                  <c:v>-1</c:v>
                </c:pt>
                <c:pt idx="3307">
                  <c:v>1</c:v>
                </c:pt>
                <c:pt idx="3308">
                  <c:v>1</c:v>
                </c:pt>
                <c:pt idx="3309">
                  <c:v>0</c:v>
                </c:pt>
                <c:pt idx="3310">
                  <c:v>1</c:v>
                </c:pt>
                <c:pt idx="3311">
                  <c:v>1</c:v>
                </c:pt>
                <c:pt idx="3312">
                  <c:v>0</c:v>
                </c:pt>
                <c:pt idx="3313">
                  <c:v>2</c:v>
                </c:pt>
                <c:pt idx="3314">
                  <c:v>0</c:v>
                </c:pt>
                <c:pt idx="3315">
                  <c:v>1</c:v>
                </c:pt>
                <c:pt idx="3316">
                  <c:v>-1</c:v>
                </c:pt>
                <c:pt idx="3317">
                  <c:v>0</c:v>
                </c:pt>
                <c:pt idx="3318">
                  <c:v>-1</c:v>
                </c:pt>
                <c:pt idx="3319">
                  <c:v>-1</c:v>
                </c:pt>
                <c:pt idx="3320">
                  <c:v>-1</c:v>
                </c:pt>
                <c:pt idx="3321">
                  <c:v>-2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-1</c:v>
                </c:pt>
                <c:pt idx="3326">
                  <c:v>-2</c:v>
                </c:pt>
                <c:pt idx="3327">
                  <c:v>0</c:v>
                </c:pt>
                <c:pt idx="3328">
                  <c:v>-1</c:v>
                </c:pt>
                <c:pt idx="3329">
                  <c:v>0</c:v>
                </c:pt>
                <c:pt idx="3330">
                  <c:v>-1</c:v>
                </c:pt>
                <c:pt idx="3331">
                  <c:v>-2</c:v>
                </c:pt>
                <c:pt idx="3332">
                  <c:v>0</c:v>
                </c:pt>
                <c:pt idx="3333">
                  <c:v>-1</c:v>
                </c:pt>
                <c:pt idx="3334">
                  <c:v>0</c:v>
                </c:pt>
                <c:pt idx="3335">
                  <c:v>-1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1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1</c:v>
                </c:pt>
                <c:pt idx="3345">
                  <c:v>0</c:v>
                </c:pt>
                <c:pt idx="3346">
                  <c:v>1</c:v>
                </c:pt>
                <c:pt idx="3347">
                  <c:v>-1</c:v>
                </c:pt>
                <c:pt idx="3348">
                  <c:v>-1</c:v>
                </c:pt>
                <c:pt idx="3349">
                  <c:v>-1</c:v>
                </c:pt>
                <c:pt idx="3350">
                  <c:v>-2</c:v>
                </c:pt>
                <c:pt idx="3351">
                  <c:v>0</c:v>
                </c:pt>
                <c:pt idx="3352">
                  <c:v>-1</c:v>
                </c:pt>
                <c:pt idx="3353">
                  <c:v>1</c:v>
                </c:pt>
                <c:pt idx="3354">
                  <c:v>0</c:v>
                </c:pt>
                <c:pt idx="3355">
                  <c:v>1</c:v>
                </c:pt>
                <c:pt idx="3356">
                  <c:v>1</c:v>
                </c:pt>
                <c:pt idx="3357">
                  <c:v>0</c:v>
                </c:pt>
                <c:pt idx="3358">
                  <c:v>1</c:v>
                </c:pt>
                <c:pt idx="3359">
                  <c:v>1</c:v>
                </c:pt>
                <c:pt idx="3360">
                  <c:v>0</c:v>
                </c:pt>
                <c:pt idx="3361">
                  <c:v>-1</c:v>
                </c:pt>
                <c:pt idx="3362">
                  <c:v>-1</c:v>
                </c:pt>
                <c:pt idx="3363">
                  <c:v>-1</c:v>
                </c:pt>
                <c:pt idx="3364">
                  <c:v>-1</c:v>
                </c:pt>
                <c:pt idx="3365">
                  <c:v>0</c:v>
                </c:pt>
                <c:pt idx="3366">
                  <c:v>-1</c:v>
                </c:pt>
                <c:pt idx="3367">
                  <c:v>-1</c:v>
                </c:pt>
                <c:pt idx="3368">
                  <c:v>0</c:v>
                </c:pt>
                <c:pt idx="3369">
                  <c:v>-1</c:v>
                </c:pt>
                <c:pt idx="3370">
                  <c:v>1</c:v>
                </c:pt>
                <c:pt idx="3371">
                  <c:v>0</c:v>
                </c:pt>
                <c:pt idx="3372">
                  <c:v>1</c:v>
                </c:pt>
                <c:pt idx="3373">
                  <c:v>1</c:v>
                </c:pt>
                <c:pt idx="3374">
                  <c:v>-1</c:v>
                </c:pt>
                <c:pt idx="3375">
                  <c:v>0</c:v>
                </c:pt>
                <c:pt idx="3376">
                  <c:v>-1</c:v>
                </c:pt>
                <c:pt idx="3377">
                  <c:v>0</c:v>
                </c:pt>
                <c:pt idx="3378">
                  <c:v>-1</c:v>
                </c:pt>
                <c:pt idx="3379">
                  <c:v>-1</c:v>
                </c:pt>
                <c:pt idx="3380">
                  <c:v>-2</c:v>
                </c:pt>
                <c:pt idx="3381">
                  <c:v>-1</c:v>
                </c:pt>
                <c:pt idx="3382">
                  <c:v>0</c:v>
                </c:pt>
                <c:pt idx="3383">
                  <c:v>0</c:v>
                </c:pt>
                <c:pt idx="3384">
                  <c:v>-1</c:v>
                </c:pt>
                <c:pt idx="3385">
                  <c:v>1</c:v>
                </c:pt>
                <c:pt idx="3386">
                  <c:v>-1</c:v>
                </c:pt>
                <c:pt idx="3387">
                  <c:v>1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-1</c:v>
                </c:pt>
                <c:pt idx="3392">
                  <c:v>0</c:v>
                </c:pt>
                <c:pt idx="3393">
                  <c:v>-1</c:v>
                </c:pt>
                <c:pt idx="3394">
                  <c:v>-1</c:v>
                </c:pt>
                <c:pt idx="3395">
                  <c:v>-1</c:v>
                </c:pt>
                <c:pt idx="3396">
                  <c:v>0</c:v>
                </c:pt>
                <c:pt idx="3397">
                  <c:v>-2</c:v>
                </c:pt>
                <c:pt idx="3398">
                  <c:v>-1</c:v>
                </c:pt>
                <c:pt idx="3399">
                  <c:v>-1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-1</c:v>
                </c:pt>
                <c:pt idx="3404">
                  <c:v>-1</c:v>
                </c:pt>
                <c:pt idx="3405">
                  <c:v>-1</c:v>
                </c:pt>
                <c:pt idx="3406">
                  <c:v>-1</c:v>
                </c:pt>
                <c:pt idx="3407">
                  <c:v>-1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-1</c:v>
                </c:pt>
                <c:pt idx="3413">
                  <c:v>0</c:v>
                </c:pt>
                <c:pt idx="3414">
                  <c:v>0</c:v>
                </c:pt>
                <c:pt idx="3415">
                  <c:v>1</c:v>
                </c:pt>
                <c:pt idx="3416">
                  <c:v>0</c:v>
                </c:pt>
                <c:pt idx="3417">
                  <c:v>1</c:v>
                </c:pt>
                <c:pt idx="3418">
                  <c:v>0</c:v>
                </c:pt>
                <c:pt idx="3419">
                  <c:v>1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-1</c:v>
                </c:pt>
                <c:pt idx="3424">
                  <c:v>-1</c:v>
                </c:pt>
                <c:pt idx="3425">
                  <c:v>-1</c:v>
                </c:pt>
                <c:pt idx="3426">
                  <c:v>-1</c:v>
                </c:pt>
                <c:pt idx="3427">
                  <c:v>-1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1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-1</c:v>
                </c:pt>
                <c:pt idx="3442">
                  <c:v>0</c:v>
                </c:pt>
                <c:pt idx="3443">
                  <c:v>0</c:v>
                </c:pt>
                <c:pt idx="3444">
                  <c:v>-1</c:v>
                </c:pt>
                <c:pt idx="3445">
                  <c:v>1</c:v>
                </c:pt>
                <c:pt idx="3446">
                  <c:v>-1</c:v>
                </c:pt>
                <c:pt idx="3447">
                  <c:v>0</c:v>
                </c:pt>
                <c:pt idx="3448">
                  <c:v>1</c:v>
                </c:pt>
                <c:pt idx="3449">
                  <c:v>0</c:v>
                </c:pt>
                <c:pt idx="3450">
                  <c:v>1</c:v>
                </c:pt>
                <c:pt idx="3451">
                  <c:v>0</c:v>
                </c:pt>
                <c:pt idx="3452">
                  <c:v>-1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-1</c:v>
                </c:pt>
                <c:pt idx="3457">
                  <c:v>-1</c:v>
                </c:pt>
                <c:pt idx="3458">
                  <c:v>-1</c:v>
                </c:pt>
                <c:pt idx="3459">
                  <c:v>-1</c:v>
                </c:pt>
                <c:pt idx="3460">
                  <c:v>-1</c:v>
                </c:pt>
                <c:pt idx="3461">
                  <c:v>-1</c:v>
                </c:pt>
                <c:pt idx="3462">
                  <c:v>0</c:v>
                </c:pt>
                <c:pt idx="3463">
                  <c:v>-1</c:v>
                </c:pt>
                <c:pt idx="3464">
                  <c:v>1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-1</c:v>
                </c:pt>
                <c:pt idx="3469">
                  <c:v>0</c:v>
                </c:pt>
                <c:pt idx="3470">
                  <c:v>-1</c:v>
                </c:pt>
                <c:pt idx="3471">
                  <c:v>0</c:v>
                </c:pt>
                <c:pt idx="3472">
                  <c:v>-2</c:v>
                </c:pt>
                <c:pt idx="3473">
                  <c:v>-1</c:v>
                </c:pt>
                <c:pt idx="3474">
                  <c:v>-1</c:v>
                </c:pt>
                <c:pt idx="3475">
                  <c:v>0</c:v>
                </c:pt>
                <c:pt idx="3476">
                  <c:v>-1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1</c:v>
                </c:pt>
                <c:pt idx="3481">
                  <c:v>0</c:v>
                </c:pt>
                <c:pt idx="3482">
                  <c:v>0</c:v>
                </c:pt>
                <c:pt idx="3483">
                  <c:v>-1</c:v>
                </c:pt>
                <c:pt idx="3484">
                  <c:v>-1</c:v>
                </c:pt>
                <c:pt idx="3485">
                  <c:v>-1</c:v>
                </c:pt>
                <c:pt idx="3486">
                  <c:v>-1</c:v>
                </c:pt>
                <c:pt idx="3487">
                  <c:v>0</c:v>
                </c:pt>
                <c:pt idx="3488">
                  <c:v>-1</c:v>
                </c:pt>
                <c:pt idx="3489">
                  <c:v>0</c:v>
                </c:pt>
                <c:pt idx="3490">
                  <c:v>-1</c:v>
                </c:pt>
                <c:pt idx="3491">
                  <c:v>-1</c:v>
                </c:pt>
                <c:pt idx="3492">
                  <c:v>0</c:v>
                </c:pt>
                <c:pt idx="3493">
                  <c:v>-1</c:v>
                </c:pt>
                <c:pt idx="3494">
                  <c:v>0</c:v>
                </c:pt>
                <c:pt idx="3495">
                  <c:v>0</c:v>
                </c:pt>
                <c:pt idx="3496">
                  <c:v>-1</c:v>
                </c:pt>
                <c:pt idx="3497">
                  <c:v>0</c:v>
                </c:pt>
                <c:pt idx="3498">
                  <c:v>-1</c:v>
                </c:pt>
                <c:pt idx="3499">
                  <c:v>1</c:v>
                </c:pt>
                <c:pt idx="3500">
                  <c:v>-1</c:v>
                </c:pt>
                <c:pt idx="3501">
                  <c:v>-1</c:v>
                </c:pt>
                <c:pt idx="3502">
                  <c:v>0</c:v>
                </c:pt>
                <c:pt idx="3503">
                  <c:v>-2</c:v>
                </c:pt>
                <c:pt idx="3504">
                  <c:v>0</c:v>
                </c:pt>
                <c:pt idx="3505">
                  <c:v>-1</c:v>
                </c:pt>
                <c:pt idx="3506">
                  <c:v>0</c:v>
                </c:pt>
                <c:pt idx="3507">
                  <c:v>0</c:v>
                </c:pt>
                <c:pt idx="3508">
                  <c:v>-2</c:v>
                </c:pt>
                <c:pt idx="3509">
                  <c:v>0</c:v>
                </c:pt>
                <c:pt idx="3510">
                  <c:v>-1</c:v>
                </c:pt>
                <c:pt idx="3511">
                  <c:v>-1</c:v>
                </c:pt>
                <c:pt idx="3512">
                  <c:v>-1</c:v>
                </c:pt>
                <c:pt idx="3513">
                  <c:v>-1</c:v>
                </c:pt>
                <c:pt idx="3514">
                  <c:v>0</c:v>
                </c:pt>
                <c:pt idx="3515">
                  <c:v>-1</c:v>
                </c:pt>
                <c:pt idx="3516">
                  <c:v>-1</c:v>
                </c:pt>
                <c:pt idx="3517">
                  <c:v>-1</c:v>
                </c:pt>
                <c:pt idx="3518">
                  <c:v>0</c:v>
                </c:pt>
                <c:pt idx="3519">
                  <c:v>0</c:v>
                </c:pt>
                <c:pt idx="3520">
                  <c:v>-1</c:v>
                </c:pt>
                <c:pt idx="3521">
                  <c:v>-1</c:v>
                </c:pt>
                <c:pt idx="3522">
                  <c:v>-2</c:v>
                </c:pt>
                <c:pt idx="3523">
                  <c:v>0</c:v>
                </c:pt>
                <c:pt idx="3524">
                  <c:v>-1</c:v>
                </c:pt>
                <c:pt idx="3525">
                  <c:v>0</c:v>
                </c:pt>
                <c:pt idx="3526">
                  <c:v>0</c:v>
                </c:pt>
                <c:pt idx="3527">
                  <c:v>-2</c:v>
                </c:pt>
                <c:pt idx="3528">
                  <c:v>-1</c:v>
                </c:pt>
                <c:pt idx="3529">
                  <c:v>-2</c:v>
                </c:pt>
                <c:pt idx="3530">
                  <c:v>0</c:v>
                </c:pt>
                <c:pt idx="3531">
                  <c:v>-1</c:v>
                </c:pt>
                <c:pt idx="3532">
                  <c:v>-1</c:v>
                </c:pt>
                <c:pt idx="3533">
                  <c:v>-1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-1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-1</c:v>
                </c:pt>
                <c:pt idx="3552">
                  <c:v>-1</c:v>
                </c:pt>
                <c:pt idx="3553">
                  <c:v>0</c:v>
                </c:pt>
                <c:pt idx="3554">
                  <c:v>0</c:v>
                </c:pt>
                <c:pt idx="3555">
                  <c:v>1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-1</c:v>
                </c:pt>
                <c:pt idx="3560">
                  <c:v>0</c:v>
                </c:pt>
                <c:pt idx="3561">
                  <c:v>-1</c:v>
                </c:pt>
                <c:pt idx="3562">
                  <c:v>-1</c:v>
                </c:pt>
                <c:pt idx="3563">
                  <c:v>-1</c:v>
                </c:pt>
                <c:pt idx="3564">
                  <c:v>0</c:v>
                </c:pt>
                <c:pt idx="3565">
                  <c:v>-1</c:v>
                </c:pt>
                <c:pt idx="3566">
                  <c:v>-1</c:v>
                </c:pt>
                <c:pt idx="3567">
                  <c:v>-2</c:v>
                </c:pt>
                <c:pt idx="3568">
                  <c:v>-1</c:v>
                </c:pt>
                <c:pt idx="3569">
                  <c:v>-1</c:v>
                </c:pt>
                <c:pt idx="3570">
                  <c:v>0</c:v>
                </c:pt>
                <c:pt idx="3571">
                  <c:v>-1</c:v>
                </c:pt>
                <c:pt idx="3572">
                  <c:v>1</c:v>
                </c:pt>
                <c:pt idx="3573">
                  <c:v>0</c:v>
                </c:pt>
                <c:pt idx="3574">
                  <c:v>-1</c:v>
                </c:pt>
                <c:pt idx="3575">
                  <c:v>0</c:v>
                </c:pt>
                <c:pt idx="3576">
                  <c:v>-1</c:v>
                </c:pt>
                <c:pt idx="3577">
                  <c:v>0</c:v>
                </c:pt>
                <c:pt idx="3578">
                  <c:v>-1</c:v>
                </c:pt>
                <c:pt idx="3579">
                  <c:v>0</c:v>
                </c:pt>
                <c:pt idx="3580">
                  <c:v>-1</c:v>
                </c:pt>
                <c:pt idx="3581">
                  <c:v>-1</c:v>
                </c:pt>
                <c:pt idx="3582">
                  <c:v>0</c:v>
                </c:pt>
                <c:pt idx="3583">
                  <c:v>0</c:v>
                </c:pt>
                <c:pt idx="3584">
                  <c:v>-1</c:v>
                </c:pt>
                <c:pt idx="3585">
                  <c:v>0</c:v>
                </c:pt>
                <c:pt idx="3586">
                  <c:v>0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0</c:v>
                </c:pt>
                <c:pt idx="3592">
                  <c:v>0</c:v>
                </c:pt>
                <c:pt idx="3593">
                  <c:v>-2</c:v>
                </c:pt>
                <c:pt idx="3594">
                  <c:v>1</c:v>
                </c:pt>
                <c:pt idx="3595">
                  <c:v>-1</c:v>
                </c:pt>
                <c:pt idx="3596">
                  <c:v>1</c:v>
                </c:pt>
                <c:pt idx="3597">
                  <c:v>-1</c:v>
                </c:pt>
                <c:pt idx="3598">
                  <c:v>-1</c:v>
                </c:pt>
                <c:pt idx="3599">
                  <c:v>-1</c:v>
                </c:pt>
                <c:pt idx="3600">
                  <c:v>-2</c:v>
                </c:pt>
                <c:pt idx="3601">
                  <c:v>-1</c:v>
                </c:pt>
                <c:pt idx="3602">
                  <c:v>-3</c:v>
                </c:pt>
                <c:pt idx="3603">
                  <c:v>-3</c:v>
                </c:pt>
                <c:pt idx="3604">
                  <c:v>-2</c:v>
                </c:pt>
                <c:pt idx="3605">
                  <c:v>-1</c:v>
                </c:pt>
                <c:pt idx="3606">
                  <c:v>-1</c:v>
                </c:pt>
                <c:pt idx="3607">
                  <c:v>-1</c:v>
                </c:pt>
                <c:pt idx="3608">
                  <c:v>-2</c:v>
                </c:pt>
                <c:pt idx="3609">
                  <c:v>-1</c:v>
                </c:pt>
                <c:pt idx="3610">
                  <c:v>-2</c:v>
                </c:pt>
                <c:pt idx="3611">
                  <c:v>1</c:v>
                </c:pt>
                <c:pt idx="3612">
                  <c:v>-1</c:v>
                </c:pt>
                <c:pt idx="3613">
                  <c:v>0</c:v>
                </c:pt>
                <c:pt idx="3614">
                  <c:v>-2</c:v>
                </c:pt>
                <c:pt idx="3615">
                  <c:v>-2</c:v>
                </c:pt>
                <c:pt idx="3616">
                  <c:v>-2</c:v>
                </c:pt>
                <c:pt idx="3617">
                  <c:v>-1</c:v>
                </c:pt>
                <c:pt idx="3618">
                  <c:v>-1</c:v>
                </c:pt>
                <c:pt idx="3619">
                  <c:v>-1</c:v>
                </c:pt>
                <c:pt idx="3620">
                  <c:v>-1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1</c:v>
                </c:pt>
                <c:pt idx="3626">
                  <c:v>1</c:v>
                </c:pt>
                <c:pt idx="3627">
                  <c:v>2</c:v>
                </c:pt>
                <c:pt idx="3628">
                  <c:v>0</c:v>
                </c:pt>
                <c:pt idx="3629">
                  <c:v>1</c:v>
                </c:pt>
                <c:pt idx="3630">
                  <c:v>0</c:v>
                </c:pt>
                <c:pt idx="3631">
                  <c:v>0</c:v>
                </c:pt>
                <c:pt idx="3632">
                  <c:v>1</c:v>
                </c:pt>
                <c:pt idx="3633">
                  <c:v>-1</c:v>
                </c:pt>
                <c:pt idx="3634">
                  <c:v>1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-1</c:v>
                </c:pt>
                <c:pt idx="3639">
                  <c:v>0</c:v>
                </c:pt>
                <c:pt idx="3640">
                  <c:v>1</c:v>
                </c:pt>
                <c:pt idx="3641">
                  <c:v>1</c:v>
                </c:pt>
                <c:pt idx="3642">
                  <c:v>0</c:v>
                </c:pt>
                <c:pt idx="3643">
                  <c:v>0</c:v>
                </c:pt>
                <c:pt idx="3644">
                  <c:v>-1</c:v>
                </c:pt>
                <c:pt idx="3645">
                  <c:v>-1</c:v>
                </c:pt>
                <c:pt idx="3646">
                  <c:v>-1</c:v>
                </c:pt>
                <c:pt idx="3647">
                  <c:v>-1</c:v>
                </c:pt>
                <c:pt idx="3648">
                  <c:v>-1</c:v>
                </c:pt>
                <c:pt idx="3649">
                  <c:v>-1</c:v>
                </c:pt>
                <c:pt idx="3650">
                  <c:v>-2</c:v>
                </c:pt>
                <c:pt idx="3651">
                  <c:v>-2</c:v>
                </c:pt>
                <c:pt idx="3652">
                  <c:v>-3</c:v>
                </c:pt>
                <c:pt idx="3653">
                  <c:v>-1</c:v>
                </c:pt>
                <c:pt idx="3654">
                  <c:v>-1</c:v>
                </c:pt>
                <c:pt idx="3655">
                  <c:v>-3</c:v>
                </c:pt>
                <c:pt idx="3656">
                  <c:v>-1</c:v>
                </c:pt>
                <c:pt idx="3657">
                  <c:v>-3</c:v>
                </c:pt>
                <c:pt idx="3658">
                  <c:v>0</c:v>
                </c:pt>
                <c:pt idx="3659">
                  <c:v>-1</c:v>
                </c:pt>
                <c:pt idx="3660">
                  <c:v>0</c:v>
                </c:pt>
                <c:pt idx="3661">
                  <c:v>-2</c:v>
                </c:pt>
                <c:pt idx="3662">
                  <c:v>-1</c:v>
                </c:pt>
                <c:pt idx="3663">
                  <c:v>-2</c:v>
                </c:pt>
                <c:pt idx="3664">
                  <c:v>-2</c:v>
                </c:pt>
                <c:pt idx="3665">
                  <c:v>-1</c:v>
                </c:pt>
                <c:pt idx="3666">
                  <c:v>0</c:v>
                </c:pt>
                <c:pt idx="3667">
                  <c:v>-1</c:v>
                </c:pt>
                <c:pt idx="3668">
                  <c:v>1</c:v>
                </c:pt>
                <c:pt idx="3669">
                  <c:v>0</c:v>
                </c:pt>
                <c:pt idx="3670">
                  <c:v>0</c:v>
                </c:pt>
                <c:pt idx="3671">
                  <c:v>2</c:v>
                </c:pt>
                <c:pt idx="3672">
                  <c:v>1</c:v>
                </c:pt>
                <c:pt idx="3673">
                  <c:v>3</c:v>
                </c:pt>
                <c:pt idx="3674">
                  <c:v>3</c:v>
                </c:pt>
                <c:pt idx="3675">
                  <c:v>2</c:v>
                </c:pt>
                <c:pt idx="3676">
                  <c:v>2</c:v>
                </c:pt>
                <c:pt idx="3677">
                  <c:v>1</c:v>
                </c:pt>
                <c:pt idx="3678">
                  <c:v>1</c:v>
                </c:pt>
                <c:pt idx="3679">
                  <c:v>-1</c:v>
                </c:pt>
                <c:pt idx="3680">
                  <c:v>-2</c:v>
                </c:pt>
                <c:pt idx="3681">
                  <c:v>-1</c:v>
                </c:pt>
                <c:pt idx="3682">
                  <c:v>-2</c:v>
                </c:pt>
                <c:pt idx="3683">
                  <c:v>0</c:v>
                </c:pt>
                <c:pt idx="3684">
                  <c:v>-1</c:v>
                </c:pt>
                <c:pt idx="3685">
                  <c:v>0</c:v>
                </c:pt>
                <c:pt idx="3686">
                  <c:v>0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2</c:v>
                </c:pt>
                <c:pt idx="3691">
                  <c:v>0</c:v>
                </c:pt>
                <c:pt idx="3692">
                  <c:v>0</c:v>
                </c:pt>
                <c:pt idx="3693">
                  <c:v>-1</c:v>
                </c:pt>
                <c:pt idx="3694">
                  <c:v>-1</c:v>
                </c:pt>
                <c:pt idx="3695">
                  <c:v>-1</c:v>
                </c:pt>
                <c:pt idx="3696">
                  <c:v>-3</c:v>
                </c:pt>
                <c:pt idx="3697">
                  <c:v>-2</c:v>
                </c:pt>
                <c:pt idx="3698">
                  <c:v>-4</c:v>
                </c:pt>
                <c:pt idx="3699">
                  <c:v>-2</c:v>
                </c:pt>
                <c:pt idx="3700">
                  <c:v>-1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-1</c:v>
                </c:pt>
                <c:pt idx="3707">
                  <c:v>-1</c:v>
                </c:pt>
                <c:pt idx="3708">
                  <c:v>-2</c:v>
                </c:pt>
                <c:pt idx="3709">
                  <c:v>-3</c:v>
                </c:pt>
                <c:pt idx="3710">
                  <c:v>-2</c:v>
                </c:pt>
                <c:pt idx="3711">
                  <c:v>-3</c:v>
                </c:pt>
                <c:pt idx="3712">
                  <c:v>-2</c:v>
                </c:pt>
                <c:pt idx="3713">
                  <c:v>-3</c:v>
                </c:pt>
                <c:pt idx="3714">
                  <c:v>-1</c:v>
                </c:pt>
                <c:pt idx="3715">
                  <c:v>-1</c:v>
                </c:pt>
                <c:pt idx="3716">
                  <c:v>2</c:v>
                </c:pt>
                <c:pt idx="3717">
                  <c:v>2</c:v>
                </c:pt>
                <c:pt idx="3718">
                  <c:v>2</c:v>
                </c:pt>
                <c:pt idx="3719">
                  <c:v>1</c:v>
                </c:pt>
                <c:pt idx="3720">
                  <c:v>1</c:v>
                </c:pt>
                <c:pt idx="3721">
                  <c:v>-1</c:v>
                </c:pt>
                <c:pt idx="3722">
                  <c:v>-1</c:v>
                </c:pt>
                <c:pt idx="3723">
                  <c:v>-2</c:v>
                </c:pt>
                <c:pt idx="3724">
                  <c:v>-2</c:v>
                </c:pt>
                <c:pt idx="3725">
                  <c:v>-1</c:v>
                </c:pt>
                <c:pt idx="3726">
                  <c:v>-2</c:v>
                </c:pt>
                <c:pt idx="3727">
                  <c:v>-1</c:v>
                </c:pt>
                <c:pt idx="3728">
                  <c:v>-1</c:v>
                </c:pt>
                <c:pt idx="3729">
                  <c:v>2</c:v>
                </c:pt>
                <c:pt idx="3730">
                  <c:v>2</c:v>
                </c:pt>
                <c:pt idx="3731">
                  <c:v>3</c:v>
                </c:pt>
                <c:pt idx="3732">
                  <c:v>3</c:v>
                </c:pt>
                <c:pt idx="3733">
                  <c:v>3</c:v>
                </c:pt>
                <c:pt idx="3734">
                  <c:v>1</c:v>
                </c:pt>
                <c:pt idx="3735">
                  <c:v>-1</c:v>
                </c:pt>
                <c:pt idx="3736">
                  <c:v>-3</c:v>
                </c:pt>
                <c:pt idx="3737">
                  <c:v>-3</c:v>
                </c:pt>
                <c:pt idx="3738">
                  <c:v>-4</c:v>
                </c:pt>
                <c:pt idx="3739">
                  <c:v>-2</c:v>
                </c:pt>
                <c:pt idx="3740">
                  <c:v>-3</c:v>
                </c:pt>
                <c:pt idx="3741">
                  <c:v>-1</c:v>
                </c:pt>
                <c:pt idx="3742">
                  <c:v>0</c:v>
                </c:pt>
                <c:pt idx="3743">
                  <c:v>-1</c:v>
                </c:pt>
                <c:pt idx="3744">
                  <c:v>0</c:v>
                </c:pt>
                <c:pt idx="3745">
                  <c:v>-1</c:v>
                </c:pt>
                <c:pt idx="3746">
                  <c:v>0</c:v>
                </c:pt>
                <c:pt idx="3747">
                  <c:v>-1</c:v>
                </c:pt>
                <c:pt idx="3748">
                  <c:v>-1</c:v>
                </c:pt>
                <c:pt idx="3749">
                  <c:v>-3</c:v>
                </c:pt>
                <c:pt idx="3750">
                  <c:v>-4</c:v>
                </c:pt>
                <c:pt idx="3751">
                  <c:v>-6</c:v>
                </c:pt>
                <c:pt idx="3752">
                  <c:v>-4</c:v>
                </c:pt>
                <c:pt idx="3753">
                  <c:v>-6</c:v>
                </c:pt>
                <c:pt idx="3754">
                  <c:v>-3</c:v>
                </c:pt>
                <c:pt idx="3755">
                  <c:v>-3</c:v>
                </c:pt>
                <c:pt idx="3756">
                  <c:v>-1</c:v>
                </c:pt>
                <c:pt idx="3757">
                  <c:v>-2</c:v>
                </c:pt>
                <c:pt idx="3758">
                  <c:v>-1</c:v>
                </c:pt>
                <c:pt idx="3759">
                  <c:v>-1</c:v>
                </c:pt>
                <c:pt idx="3760">
                  <c:v>-1</c:v>
                </c:pt>
                <c:pt idx="3761">
                  <c:v>0</c:v>
                </c:pt>
                <c:pt idx="3762">
                  <c:v>-2</c:v>
                </c:pt>
                <c:pt idx="3763">
                  <c:v>-1</c:v>
                </c:pt>
                <c:pt idx="3764">
                  <c:v>-3</c:v>
                </c:pt>
                <c:pt idx="3765">
                  <c:v>-2</c:v>
                </c:pt>
                <c:pt idx="3766">
                  <c:v>-2</c:v>
                </c:pt>
                <c:pt idx="3767">
                  <c:v>-3</c:v>
                </c:pt>
                <c:pt idx="3768">
                  <c:v>-3</c:v>
                </c:pt>
                <c:pt idx="3769">
                  <c:v>-2</c:v>
                </c:pt>
                <c:pt idx="3770">
                  <c:v>-2</c:v>
                </c:pt>
                <c:pt idx="3771">
                  <c:v>-1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0</c:v>
                </c:pt>
                <c:pt idx="3777">
                  <c:v>0</c:v>
                </c:pt>
                <c:pt idx="3778">
                  <c:v>1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-1</c:v>
                </c:pt>
                <c:pt idx="3783">
                  <c:v>-1</c:v>
                </c:pt>
                <c:pt idx="3784">
                  <c:v>1</c:v>
                </c:pt>
                <c:pt idx="3785">
                  <c:v>1</c:v>
                </c:pt>
                <c:pt idx="3786">
                  <c:v>2</c:v>
                </c:pt>
                <c:pt idx="3787">
                  <c:v>1</c:v>
                </c:pt>
                <c:pt idx="3788">
                  <c:v>1</c:v>
                </c:pt>
                <c:pt idx="3789">
                  <c:v>-1</c:v>
                </c:pt>
                <c:pt idx="3790">
                  <c:v>-1</c:v>
                </c:pt>
                <c:pt idx="3791">
                  <c:v>-2</c:v>
                </c:pt>
                <c:pt idx="3792">
                  <c:v>-1</c:v>
                </c:pt>
                <c:pt idx="3793">
                  <c:v>-1</c:v>
                </c:pt>
                <c:pt idx="3794">
                  <c:v>-2</c:v>
                </c:pt>
                <c:pt idx="3795">
                  <c:v>-1</c:v>
                </c:pt>
                <c:pt idx="3796">
                  <c:v>-1</c:v>
                </c:pt>
                <c:pt idx="3797">
                  <c:v>-1</c:v>
                </c:pt>
                <c:pt idx="3798">
                  <c:v>0</c:v>
                </c:pt>
                <c:pt idx="3799">
                  <c:v>-2</c:v>
                </c:pt>
                <c:pt idx="3800">
                  <c:v>-1</c:v>
                </c:pt>
                <c:pt idx="3801">
                  <c:v>0</c:v>
                </c:pt>
                <c:pt idx="3802">
                  <c:v>-1</c:v>
                </c:pt>
                <c:pt idx="3803">
                  <c:v>0</c:v>
                </c:pt>
                <c:pt idx="3804">
                  <c:v>-2</c:v>
                </c:pt>
                <c:pt idx="3805">
                  <c:v>-3</c:v>
                </c:pt>
                <c:pt idx="3806">
                  <c:v>-3</c:v>
                </c:pt>
                <c:pt idx="3807">
                  <c:v>-2</c:v>
                </c:pt>
                <c:pt idx="3808">
                  <c:v>-1</c:v>
                </c:pt>
                <c:pt idx="3809">
                  <c:v>-1</c:v>
                </c:pt>
                <c:pt idx="3810">
                  <c:v>-1</c:v>
                </c:pt>
                <c:pt idx="3811">
                  <c:v>-2</c:v>
                </c:pt>
                <c:pt idx="3812">
                  <c:v>-1</c:v>
                </c:pt>
                <c:pt idx="3813">
                  <c:v>-1</c:v>
                </c:pt>
                <c:pt idx="3814">
                  <c:v>-1</c:v>
                </c:pt>
                <c:pt idx="3815">
                  <c:v>0</c:v>
                </c:pt>
                <c:pt idx="3816">
                  <c:v>-1</c:v>
                </c:pt>
                <c:pt idx="3817">
                  <c:v>1</c:v>
                </c:pt>
                <c:pt idx="3818">
                  <c:v>0</c:v>
                </c:pt>
                <c:pt idx="3819">
                  <c:v>1</c:v>
                </c:pt>
                <c:pt idx="3820">
                  <c:v>1</c:v>
                </c:pt>
                <c:pt idx="3821">
                  <c:v>0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3</c:v>
                </c:pt>
                <c:pt idx="3826">
                  <c:v>1</c:v>
                </c:pt>
                <c:pt idx="3827">
                  <c:v>3</c:v>
                </c:pt>
                <c:pt idx="3828">
                  <c:v>1</c:v>
                </c:pt>
                <c:pt idx="3829">
                  <c:v>3</c:v>
                </c:pt>
                <c:pt idx="3830">
                  <c:v>3</c:v>
                </c:pt>
                <c:pt idx="3831">
                  <c:v>2</c:v>
                </c:pt>
                <c:pt idx="3832">
                  <c:v>3</c:v>
                </c:pt>
                <c:pt idx="3833">
                  <c:v>1</c:v>
                </c:pt>
                <c:pt idx="3834">
                  <c:v>1</c:v>
                </c:pt>
                <c:pt idx="3835">
                  <c:v>0</c:v>
                </c:pt>
                <c:pt idx="3836">
                  <c:v>-1</c:v>
                </c:pt>
                <c:pt idx="3837">
                  <c:v>-1</c:v>
                </c:pt>
                <c:pt idx="3838">
                  <c:v>-1</c:v>
                </c:pt>
                <c:pt idx="3839">
                  <c:v>0</c:v>
                </c:pt>
                <c:pt idx="3840">
                  <c:v>0</c:v>
                </c:pt>
                <c:pt idx="3841">
                  <c:v>1</c:v>
                </c:pt>
                <c:pt idx="3842">
                  <c:v>0</c:v>
                </c:pt>
                <c:pt idx="3843">
                  <c:v>1</c:v>
                </c:pt>
                <c:pt idx="3844">
                  <c:v>-1</c:v>
                </c:pt>
                <c:pt idx="3845">
                  <c:v>-4</c:v>
                </c:pt>
                <c:pt idx="3846">
                  <c:v>-4</c:v>
                </c:pt>
                <c:pt idx="3847">
                  <c:v>-4</c:v>
                </c:pt>
                <c:pt idx="3848">
                  <c:v>-4</c:v>
                </c:pt>
                <c:pt idx="3849">
                  <c:v>-3</c:v>
                </c:pt>
                <c:pt idx="3850">
                  <c:v>-4</c:v>
                </c:pt>
                <c:pt idx="3851">
                  <c:v>-4</c:v>
                </c:pt>
                <c:pt idx="3852">
                  <c:v>-3</c:v>
                </c:pt>
                <c:pt idx="3853">
                  <c:v>-2</c:v>
                </c:pt>
                <c:pt idx="3854">
                  <c:v>-2</c:v>
                </c:pt>
                <c:pt idx="3855">
                  <c:v>-1</c:v>
                </c:pt>
                <c:pt idx="3856">
                  <c:v>-1</c:v>
                </c:pt>
                <c:pt idx="3857">
                  <c:v>-1</c:v>
                </c:pt>
                <c:pt idx="3858">
                  <c:v>-2</c:v>
                </c:pt>
                <c:pt idx="3859">
                  <c:v>-3</c:v>
                </c:pt>
                <c:pt idx="3860">
                  <c:v>-3</c:v>
                </c:pt>
                <c:pt idx="3861">
                  <c:v>-2</c:v>
                </c:pt>
                <c:pt idx="3862">
                  <c:v>0</c:v>
                </c:pt>
                <c:pt idx="3863">
                  <c:v>-1</c:v>
                </c:pt>
                <c:pt idx="3864">
                  <c:v>0</c:v>
                </c:pt>
                <c:pt idx="3865">
                  <c:v>0</c:v>
                </c:pt>
                <c:pt idx="3866">
                  <c:v>-1</c:v>
                </c:pt>
                <c:pt idx="3867">
                  <c:v>-1</c:v>
                </c:pt>
                <c:pt idx="3868">
                  <c:v>0</c:v>
                </c:pt>
                <c:pt idx="3869">
                  <c:v>-1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1</c:v>
                </c:pt>
                <c:pt idx="3874">
                  <c:v>-1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1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-1</c:v>
                </c:pt>
                <c:pt idx="3883">
                  <c:v>-1</c:v>
                </c:pt>
                <c:pt idx="3884">
                  <c:v>-2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1</c:v>
                </c:pt>
                <c:pt idx="3889">
                  <c:v>-1</c:v>
                </c:pt>
                <c:pt idx="3890">
                  <c:v>-1</c:v>
                </c:pt>
                <c:pt idx="3891">
                  <c:v>-3</c:v>
                </c:pt>
                <c:pt idx="3892">
                  <c:v>-3</c:v>
                </c:pt>
                <c:pt idx="3893">
                  <c:v>-1</c:v>
                </c:pt>
                <c:pt idx="3894">
                  <c:v>-1</c:v>
                </c:pt>
                <c:pt idx="3895">
                  <c:v>0</c:v>
                </c:pt>
                <c:pt idx="3896">
                  <c:v>-1</c:v>
                </c:pt>
                <c:pt idx="3897">
                  <c:v>-1</c:v>
                </c:pt>
                <c:pt idx="3898">
                  <c:v>-2</c:v>
                </c:pt>
                <c:pt idx="3899">
                  <c:v>-3</c:v>
                </c:pt>
                <c:pt idx="3900">
                  <c:v>-3</c:v>
                </c:pt>
                <c:pt idx="3901">
                  <c:v>-3</c:v>
                </c:pt>
                <c:pt idx="3902">
                  <c:v>-2</c:v>
                </c:pt>
                <c:pt idx="3903">
                  <c:v>-3</c:v>
                </c:pt>
                <c:pt idx="3904">
                  <c:v>-3</c:v>
                </c:pt>
                <c:pt idx="3905">
                  <c:v>-2</c:v>
                </c:pt>
                <c:pt idx="3906">
                  <c:v>-3</c:v>
                </c:pt>
                <c:pt idx="3907">
                  <c:v>-3</c:v>
                </c:pt>
                <c:pt idx="3908">
                  <c:v>-2</c:v>
                </c:pt>
                <c:pt idx="3909">
                  <c:v>-3</c:v>
                </c:pt>
                <c:pt idx="3910">
                  <c:v>-3</c:v>
                </c:pt>
                <c:pt idx="3911">
                  <c:v>-4</c:v>
                </c:pt>
                <c:pt idx="3912">
                  <c:v>-5</c:v>
                </c:pt>
                <c:pt idx="3913">
                  <c:v>-3</c:v>
                </c:pt>
                <c:pt idx="3914">
                  <c:v>-4</c:v>
                </c:pt>
                <c:pt idx="3915">
                  <c:v>-3</c:v>
                </c:pt>
                <c:pt idx="3916">
                  <c:v>-3</c:v>
                </c:pt>
                <c:pt idx="3917">
                  <c:v>-3</c:v>
                </c:pt>
                <c:pt idx="3918">
                  <c:v>-1</c:v>
                </c:pt>
                <c:pt idx="3919">
                  <c:v>-1</c:v>
                </c:pt>
                <c:pt idx="3920">
                  <c:v>-1</c:v>
                </c:pt>
                <c:pt idx="3921">
                  <c:v>-3</c:v>
                </c:pt>
                <c:pt idx="3922">
                  <c:v>-3</c:v>
                </c:pt>
                <c:pt idx="3923">
                  <c:v>-3</c:v>
                </c:pt>
                <c:pt idx="3924">
                  <c:v>-2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1</c:v>
                </c:pt>
                <c:pt idx="3930">
                  <c:v>1</c:v>
                </c:pt>
                <c:pt idx="3931">
                  <c:v>2</c:v>
                </c:pt>
                <c:pt idx="3932">
                  <c:v>1</c:v>
                </c:pt>
                <c:pt idx="3933">
                  <c:v>-1</c:v>
                </c:pt>
                <c:pt idx="3934">
                  <c:v>-1</c:v>
                </c:pt>
                <c:pt idx="3935">
                  <c:v>-2</c:v>
                </c:pt>
                <c:pt idx="3936">
                  <c:v>0</c:v>
                </c:pt>
                <c:pt idx="3937">
                  <c:v>1</c:v>
                </c:pt>
                <c:pt idx="3938">
                  <c:v>1</c:v>
                </c:pt>
                <c:pt idx="3939">
                  <c:v>0</c:v>
                </c:pt>
                <c:pt idx="3940">
                  <c:v>0</c:v>
                </c:pt>
                <c:pt idx="3941">
                  <c:v>-2</c:v>
                </c:pt>
                <c:pt idx="3942">
                  <c:v>-3</c:v>
                </c:pt>
                <c:pt idx="3943">
                  <c:v>-4</c:v>
                </c:pt>
                <c:pt idx="3944">
                  <c:v>-3</c:v>
                </c:pt>
                <c:pt idx="3945">
                  <c:v>-3</c:v>
                </c:pt>
                <c:pt idx="3946">
                  <c:v>0</c:v>
                </c:pt>
                <c:pt idx="3947">
                  <c:v>0</c:v>
                </c:pt>
                <c:pt idx="3948">
                  <c:v>1</c:v>
                </c:pt>
                <c:pt idx="3949">
                  <c:v>1</c:v>
                </c:pt>
                <c:pt idx="3950">
                  <c:v>0</c:v>
                </c:pt>
                <c:pt idx="3951">
                  <c:v>0</c:v>
                </c:pt>
                <c:pt idx="3952">
                  <c:v>-2</c:v>
                </c:pt>
                <c:pt idx="3953">
                  <c:v>-4</c:v>
                </c:pt>
                <c:pt idx="3954">
                  <c:v>-4</c:v>
                </c:pt>
                <c:pt idx="3955">
                  <c:v>-5</c:v>
                </c:pt>
                <c:pt idx="3956">
                  <c:v>-1</c:v>
                </c:pt>
                <c:pt idx="3957">
                  <c:v>-1</c:v>
                </c:pt>
                <c:pt idx="3958">
                  <c:v>-1</c:v>
                </c:pt>
                <c:pt idx="3959">
                  <c:v>-1</c:v>
                </c:pt>
                <c:pt idx="3960">
                  <c:v>-1</c:v>
                </c:pt>
                <c:pt idx="3961">
                  <c:v>-1</c:v>
                </c:pt>
                <c:pt idx="3962">
                  <c:v>-1</c:v>
                </c:pt>
                <c:pt idx="3963">
                  <c:v>-1</c:v>
                </c:pt>
                <c:pt idx="3964">
                  <c:v>-3</c:v>
                </c:pt>
                <c:pt idx="3965">
                  <c:v>-3</c:v>
                </c:pt>
                <c:pt idx="3966">
                  <c:v>-3</c:v>
                </c:pt>
                <c:pt idx="3967">
                  <c:v>-1</c:v>
                </c:pt>
                <c:pt idx="3968">
                  <c:v>1</c:v>
                </c:pt>
                <c:pt idx="3969">
                  <c:v>1</c:v>
                </c:pt>
                <c:pt idx="3970">
                  <c:v>2</c:v>
                </c:pt>
                <c:pt idx="3971">
                  <c:v>1</c:v>
                </c:pt>
                <c:pt idx="3972">
                  <c:v>0</c:v>
                </c:pt>
                <c:pt idx="3973">
                  <c:v>-1</c:v>
                </c:pt>
                <c:pt idx="3974">
                  <c:v>-2</c:v>
                </c:pt>
                <c:pt idx="3975">
                  <c:v>-2</c:v>
                </c:pt>
                <c:pt idx="3976">
                  <c:v>-1</c:v>
                </c:pt>
                <c:pt idx="3977">
                  <c:v>0</c:v>
                </c:pt>
                <c:pt idx="3978">
                  <c:v>2</c:v>
                </c:pt>
                <c:pt idx="3979">
                  <c:v>2</c:v>
                </c:pt>
                <c:pt idx="3980">
                  <c:v>2</c:v>
                </c:pt>
                <c:pt idx="3981">
                  <c:v>3</c:v>
                </c:pt>
                <c:pt idx="3982">
                  <c:v>1</c:v>
                </c:pt>
                <c:pt idx="3983">
                  <c:v>1</c:v>
                </c:pt>
                <c:pt idx="3984">
                  <c:v>0</c:v>
                </c:pt>
                <c:pt idx="3985">
                  <c:v>-2</c:v>
                </c:pt>
                <c:pt idx="3986">
                  <c:v>-1</c:v>
                </c:pt>
                <c:pt idx="3987">
                  <c:v>0</c:v>
                </c:pt>
                <c:pt idx="3988">
                  <c:v>0</c:v>
                </c:pt>
                <c:pt idx="3989">
                  <c:v>2</c:v>
                </c:pt>
                <c:pt idx="3990">
                  <c:v>2</c:v>
                </c:pt>
                <c:pt idx="3991">
                  <c:v>2</c:v>
                </c:pt>
                <c:pt idx="3992">
                  <c:v>1</c:v>
                </c:pt>
                <c:pt idx="3993">
                  <c:v>0</c:v>
                </c:pt>
                <c:pt idx="3994">
                  <c:v>0</c:v>
                </c:pt>
                <c:pt idx="3995">
                  <c:v>-1</c:v>
                </c:pt>
                <c:pt idx="3996">
                  <c:v>-2</c:v>
                </c:pt>
                <c:pt idx="3997">
                  <c:v>-2</c:v>
                </c:pt>
                <c:pt idx="3998">
                  <c:v>-1</c:v>
                </c:pt>
                <c:pt idx="3999">
                  <c:v>2</c:v>
                </c:pt>
                <c:pt idx="4000">
                  <c:v>1</c:v>
                </c:pt>
                <c:pt idx="4001">
                  <c:v>1</c:v>
                </c:pt>
                <c:pt idx="4002">
                  <c:v>-1</c:v>
                </c:pt>
                <c:pt idx="4003">
                  <c:v>-3</c:v>
                </c:pt>
                <c:pt idx="4004">
                  <c:v>-4</c:v>
                </c:pt>
                <c:pt idx="4005">
                  <c:v>-5</c:v>
                </c:pt>
                <c:pt idx="4006">
                  <c:v>-5</c:v>
                </c:pt>
                <c:pt idx="4007">
                  <c:v>-4</c:v>
                </c:pt>
                <c:pt idx="4008">
                  <c:v>-4</c:v>
                </c:pt>
                <c:pt idx="4009">
                  <c:v>-1</c:v>
                </c:pt>
                <c:pt idx="4010">
                  <c:v>-1</c:v>
                </c:pt>
                <c:pt idx="4011">
                  <c:v>0</c:v>
                </c:pt>
                <c:pt idx="4012">
                  <c:v>-2</c:v>
                </c:pt>
                <c:pt idx="4013">
                  <c:v>-2</c:v>
                </c:pt>
                <c:pt idx="4014">
                  <c:v>-3</c:v>
                </c:pt>
                <c:pt idx="4015">
                  <c:v>-5</c:v>
                </c:pt>
                <c:pt idx="4016">
                  <c:v>-4</c:v>
                </c:pt>
                <c:pt idx="4017">
                  <c:v>-5</c:v>
                </c:pt>
                <c:pt idx="4018">
                  <c:v>-4</c:v>
                </c:pt>
                <c:pt idx="4019">
                  <c:v>-1</c:v>
                </c:pt>
                <c:pt idx="4020">
                  <c:v>-1</c:v>
                </c:pt>
                <c:pt idx="4021">
                  <c:v>1</c:v>
                </c:pt>
                <c:pt idx="4022">
                  <c:v>1</c:v>
                </c:pt>
                <c:pt idx="4023">
                  <c:v>2</c:v>
                </c:pt>
                <c:pt idx="4024">
                  <c:v>0</c:v>
                </c:pt>
                <c:pt idx="4025">
                  <c:v>-1</c:v>
                </c:pt>
                <c:pt idx="4026">
                  <c:v>-2</c:v>
                </c:pt>
                <c:pt idx="4027">
                  <c:v>-3</c:v>
                </c:pt>
                <c:pt idx="4028">
                  <c:v>-2</c:v>
                </c:pt>
                <c:pt idx="4029">
                  <c:v>-1</c:v>
                </c:pt>
                <c:pt idx="4030">
                  <c:v>1</c:v>
                </c:pt>
                <c:pt idx="4031">
                  <c:v>2</c:v>
                </c:pt>
                <c:pt idx="4032">
                  <c:v>0</c:v>
                </c:pt>
                <c:pt idx="4033">
                  <c:v>1</c:v>
                </c:pt>
                <c:pt idx="4034">
                  <c:v>-1</c:v>
                </c:pt>
                <c:pt idx="4035">
                  <c:v>-2</c:v>
                </c:pt>
                <c:pt idx="4036">
                  <c:v>-1</c:v>
                </c:pt>
                <c:pt idx="4037">
                  <c:v>-1</c:v>
                </c:pt>
                <c:pt idx="4038">
                  <c:v>1</c:v>
                </c:pt>
                <c:pt idx="4039">
                  <c:v>2</c:v>
                </c:pt>
                <c:pt idx="4040">
                  <c:v>3</c:v>
                </c:pt>
                <c:pt idx="4041">
                  <c:v>4</c:v>
                </c:pt>
                <c:pt idx="4042">
                  <c:v>4</c:v>
                </c:pt>
                <c:pt idx="4043">
                  <c:v>4</c:v>
                </c:pt>
                <c:pt idx="4044">
                  <c:v>2</c:v>
                </c:pt>
                <c:pt idx="4045">
                  <c:v>1</c:v>
                </c:pt>
                <c:pt idx="4046">
                  <c:v>-1</c:v>
                </c:pt>
                <c:pt idx="4047">
                  <c:v>0</c:v>
                </c:pt>
                <c:pt idx="4048">
                  <c:v>0</c:v>
                </c:pt>
                <c:pt idx="4049">
                  <c:v>3</c:v>
                </c:pt>
                <c:pt idx="4050">
                  <c:v>3</c:v>
                </c:pt>
                <c:pt idx="4051">
                  <c:v>3</c:v>
                </c:pt>
                <c:pt idx="4052">
                  <c:v>3</c:v>
                </c:pt>
                <c:pt idx="4053">
                  <c:v>1</c:v>
                </c:pt>
                <c:pt idx="4054">
                  <c:v>0</c:v>
                </c:pt>
                <c:pt idx="4055">
                  <c:v>0</c:v>
                </c:pt>
                <c:pt idx="4056">
                  <c:v>-2</c:v>
                </c:pt>
                <c:pt idx="4057">
                  <c:v>-2</c:v>
                </c:pt>
                <c:pt idx="4058">
                  <c:v>0</c:v>
                </c:pt>
                <c:pt idx="4059">
                  <c:v>-1</c:v>
                </c:pt>
                <c:pt idx="4060">
                  <c:v>1</c:v>
                </c:pt>
                <c:pt idx="4061">
                  <c:v>1</c:v>
                </c:pt>
                <c:pt idx="4062">
                  <c:v>0</c:v>
                </c:pt>
                <c:pt idx="4063">
                  <c:v>-1</c:v>
                </c:pt>
                <c:pt idx="4064">
                  <c:v>-1</c:v>
                </c:pt>
                <c:pt idx="4065">
                  <c:v>-2</c:v>
                </c:pt>
                <c:pt idx="4066">
                  <c:v>-1</c:v>
                </c:pt>
                <c:pt idx="4067">
                  <c:v>-1</c:v>
                </c:pt>
                <c:pt idx="4068">
                  <c:v>0</c:v>
                </c:pt>
                <c:pt idx="4069">
                  <c:v>-2</c:v>
                </c:pt>
                <c:pt idx="4070">
                  <c:v>0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-1</c:v>
                </c:pt>
                <c:pt idx="4077">
                  <c:v>0</c:v>
                </c:pt>
                <c:pt idx="4078">
                  <c:v>-2</c:v>
                </c:pt>
                <c:pt idx="4079">
                  <c:v>0</c:v>
                </c:pt>
                <c:pt idx="4080">
                  <c:v>0</c:v>
                </c:pt>
                <c:pt idx="4081">
                  <c:v>2</c:v>
                </c:pt>
                <c:pt idx="4082">
                  <c:v>2</c:v>
                </c:pt>
                <c:pt idx="4083">
                  <c:v>3</c:v>
                </c:pt>
                <c:pt idx="4084">
                  <c:v>2</c:v>
                </c:pt>
                <c:pt idx="4085">
                  <c:v>1</c:v>
                </c:pt>
                <c:pt idx="4086">
                  <c:v>-2</c:v>
                </c:pt>
                <c:pt idx="4087">
                  <c:v>-1</c:v>
                </c:pt>
                <c:pt idx="4088">
                  <c:v>-1</c:v>
                </c:pt>
                <c:pt idx="4089">
                  <c:v>3</c:v>
                </c:pt>
                <c:pt idx="4090">
                  <c:v>3</c:v>
                </c:pt>
                <c:pt idx="4091">
                  <c:v>2</c:v>
                </c:pt>
                <c:pt idx="4092">
                  <c:v>0</c:v>
                </c:pt>
                <c:pt idx="4093">
                  <c:v>-1</c:v>
                </c:pt>
                <c:pt idx="4094">
                  <c:v>-1</c:v>
                </c:pt>
                <c:pt idx="4095">
                  <c:v>-1</c:v>
                </c:pt>
                <c:pt idx="4096">
                  <c:v>0</c:v>
                </c:pt>
                <c:pt idx="4097">
                  <c:v>1</c:v>
                </c:pt>
                <c:pt idx="4098">
                  <c:v>0</c:v>
                </c:pt>
                <c:pt idx="4099">
                  <c:v>2</c:v>
                </c:pt>
                <c:pt idx="4100">
                  <c:v>2</c:v>
                </c:pt>
                <c:pt idx="4101">
                  <c:v>3</c:v>
                </c:pt>
                <c:pt idx="4102">
                  <c:v>2</c:v>
                </c:pt>
                <c:pt idx="4103">
                  <c:v>2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2</c:v>
                </c:pt>
                <c:pt idx="4109">
                  <c:v>2</c:v>
                </c:pt>
                <c:pt idx="4110">
                  <c:v>2</c:v>
                </c:pt>
                <c:pt idx="4111">
                  <c:v>3</c:v>
                </c:pt>
                <c:pt idx="4112">
                  <c:v>1</c:v>
                </c:pt>
                <c:pt idx="4113">
                  <c:v>0</c:v>
                </c:pt>
                <c:pt idx="4114">
                  <c:v>-1</c:v>
                </c:pt>
                <c:pt idx="4115">
                  <c:v>-2</c:v>
                </c:pt>
                <c:pt idx="4116">
                  <c:v>0</c:v>
                </c:pt>
                <c:pt idx="4117">
                  <c:v>1</c:v>
                </c:pt>
                <c:pt idx="4118">
                  <c:v>1</c:v>
                </c:pt>
                <c:pt idx="4119">
                  <c:v>3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0</c:v>
                </c:pt>
                <c:pt idx="4124">
                  <c:v>-1</c:v>
                </c:pt>
                <c:pt idx="4125">
                  <c:v>0</c:v>
                </c:pt>
                <c:pt idx="4126">
                  <c:v>0</c:v>
                </c:pt>
                <c:pt idx="4127">
                  <c:v>1</c:v>
                </c:pt>
                <c:pt idx="4128">
                  <c:v>0</c:v>
                </c:pt>
                <c:pt idx="4129">
                  <c:v>2</c:v>
                </c:pt>
                <c:pt idx="4130">
                  <c:v>1</c:v>
                </c:pt>
                <c:pt idx="4131">
                  <c:v>0</c:v>
                </c:pt>
                <c:pt idx="4132">
                  <c:v>1</c:v>
                </c:pt>
                <c:pt idx="4133">
                  <c:v>-1</c:v>
                </c:pt>
                <c:pt idx="4134">
                  <c:v>0</c:v>
                </c:pt>
                <c:pt idx="4135">
                  <c:v>-2</c:v>
                </c:pt>
                <c:pt idx="4136">
                  <c:v>-1</c:v>
                </c:pt>
                <c:pt idx="4137">
                  <c:v>0</c:v>
                </c:pt>
                <c:pt idx="4138">
                  <c:v>-1</c:v>
                </c:pt>
                <c:pt idx="4139">
                  <c:v>1</c:v>
                </c:pt>
                <c:pt idx="4140">
                  <c:v>0</c:v>
                </c:pt>
                <c:pt idx="4141">
                  <c:v>0</c:v>
                </c:pt>
                <c:pt idx="4142">
                  <c:v>-1</c:v>
                </c:pt>
                <c:pt idx="4143">
                  <c:v>-2</c:v>
                </c:pt>
                <c:pt idx="4144">
                  <c:v>-1</c:v>
                </c:pt>
                <c:pt idx="4145">
                  <c:v>-1</c:v>
                </c:pt>
                <c:pt idx="4146">
                  <c:v>1</c:v>
                </c:pt>
                <c:pt idx="4147">
                  <c:v>2</c:v>
                </c:pt>
                <c:pt idx="4148">
                  <c:v>1</c:v>
                </c:pt>
                <c:pt idx="4149">
                  <c:v>1</c:v>
                </c:pt>
                <c:pt idx="4150">
                  <c:v>-2</c:v>
                </c:pt>
                <c:pt idx="4151">
                  <c:v>-3</c:v>
                </c:pt>
                <c:pt idx="4152">
                  <c:v>-3</c:v>
                </c:pt>
                <c:pt idx="4153">
                  <c:v>-4</c:v>
                </c:pt>
                <c:pt idx="4154">
                  <c:v>-2</c:v>
                </c:pt>
                <c:pt idx="4155">
                  <c:v>-2</c:v>
                </c:pt>
                <c:pt idx="4156">
                  <c:v>-1</c:v>
                </c:pt>
                <c:pt idx="4157">
                  <c:v>0</c:v>
                </c:pt>
                <c:pt idx="4158">
                  <c:v>-1</c:v>
                </c:pt>
                <c:pt idx="4159">
                  <c:v>0</c:v>
                </c:pt>
                <c:pt idx="4160">
                  <c:v>-1</c:v>
                </c:pt>
                <c:pt idx="4161">
                  <c:v>-4</c:v>
                </c:pt>
                <c:pt idx="4162">
                  <c:v>-4</c:v>
                </c:pt>
                <c:pt idx="4163">
                  <c:v>-6</c:v>
                </c:pt>
                <c:pt idx="4164">
                  <c:v>-3</c:v>
                </c:pt>
                <c:pt idx="4165">
                  <c:v>-3</c:v>
                </c:pt>
                <c:pt idx="4166">
                  <c:v>-1</c:v>
                </c:pt>
                <c:pt idx="4167">
                  <c:v>0</c:v>
                </c:pt>
                <c:pt idx="4168">
                  <c:v>-1</c:v>
                </c:pt>
                <c:pt idx="4169">
                  <c:v>0</c:v>
                </c:pt>
                <c:pt idx="4170">
                  <c:v>-3</c:v>
                </c:pt>
                <c:pt idx="4171">
                  <c:v>-3</c:v>
                </c:pt>
                <c:pt idx="4172">
                  <c:v>-5</c:v>
                </c:pt>
                <c:pt idx="4173">
                  <c:v>-5</c:v>
                </c:pt>
                <c:pt idx="4174">
                  <c:v>-5</c:v>
                </c:pt>
                <c:pt idx="4175">
                  <c:v>-4</c:v>
                </c:pt>
                <c:pt idx="4176">
                  <c:v>-1</c:v>
                </c:pt>
                <c:pt idx="4177">
                  <c:v>-1</c:v>
                </c:pt>
                <c:pt idx="4178">
                  <c:v>1</c:v>
                </c:pt>
                <c:pt idx="4179">
                  <c:v>-1</c:v>
                </c:pt>
                <c:pt idx="4180">
                  <c:v>0</c:v>
                </c:pt>
                <c:pt idx="4181">
                  <c:v>-3</c:v>
                </c:pt>
                <c:pt idx="4182">
                  <c:v>-1</c:v>
                </c:pt>
                <c:pt idx="4183">
                  <c:v>-1</c:v>
                </c:pt>
                <c:pt idx="4184">
                  <c:v>1</c:v>
                </c:pt>
                <c:pt idx="4185">
                  <c:v>1</c:v>
                </c:pt>
                <c:pt idx="4186">
                  <c:v>2</c:v>
                </c:pt>
                <c:pt idx="4187">
                  <c:v>2</c:v>
                </c:pt>
                <c:pt idx="4188">
                  <c:v>1</c:v>
                </c:pt>
                <c:pt idx="4189">
                  <c:v>1</c:v>
                </c:pt>
                <c:pt idx="4190">
                  <c:v>0</c:v>
                </c:pt>
                <c:pt idx="4191">
                  <c:v>0</c:v>
                </c:pt>
                <c:pt idx="4192">
                  <c:v>-1</c:v>
                </c:pt>
                <c:pt idx="4193">
                  <c:v>-1</c:v>
                </c:pt>
                <c:pt idx="4194">
                  <c:v>-1</c:v>
                </c:pt>
                <c:pt idx="4195">
                  <c:v>-1</c:v>
                </c:pt>
                <c:pt idx="4196">
                  <c:v>1</c:v>
                </c:pt>
                <c:pt idx="4197">
                  <c:v>2</c:v>
                </c:pt>
                <c:pt idx="4198">
                  <c:v>0</c:v>
                </c:pt>
                <c:pt idx="4199">
                  <c:v>-1</c:v>
                </c:pt>
                <c:pt idx="4200">
                  <c:v>-2</c:v>
                </c:pt>
                <c:pt idx="4201">
                  <c:v>-3</c:v>
                </c:pt>
                <c:pt idx="4202">
                  <c:v>-1</c:v>
                </c:pt>
                <c:pt idx="4203">
                  <c:v>-2</c:v>
                </c:pt>
                <c:pt idx="4204">
                  <c:v>-1</c:v>
                </c:pt>
                <c:pt idx="4205">
                  <c:v>-2</c:v>
                </c:pt>
                <c:pt idx="4206">
                  <c:v>-2</c:v>
                </c:pt>
                <c:pt idx="4207">
                  <c:v>-2</c:v>
                </c:pt>
                <c:pt idx="4208">
                  <c:v>-2</c:v>
                </c:pt>
                <c:pt idx="4209">
                  <c:v>-1</c:v>
                </c:pt>
                <c:pt idx="4210">
                  <c:v>-1</c:v>
                </c:pt>
                <c:pt idx="4211">
                  <c:v>-1</c:v>
                </c:pt>
                <c:pt idx="4212">
                  <c:v>-1</c:v>
                </c:pt>
                <c:pt idx="4213">
                  <c:v>-1</c:v>
                </c:pt>
                <c:pt idx="4214">
                  <c:v>-1</c:v>
                </c:pt>
                <c:pt idx="4215">
                  <c:v>-1</c:v>
                </c:pt>
                <c:pt idx="4216">
                  <c:v>-1</c:v>
                </c:pt>
                <c:pt idx="4217">
                  <c:v>0</c:v>
                </c:pt>
                <c:pt idx="4218">
                  <c:v>-1</c:v>
                </c:pt>
                <c:pt idx="4219">
                  <c:v>-1</c:v>
                </c:pt>
                <c:pt idx="4220">
                  <c:v>-1</c:v>
                </c:pt>
                <c:pt idx="4221">
                  <c:v>-1</c:v>
                </c:pt>
                <c:pt idx="4222">
                  <c:v>-1</c:v>
                </c:pt>
                <c:pt idx="4223">
                  <c:v>0</c:v>
                </c:pt>
                <c:pt idx="4224">
                  <c:v>-2</c:v>
                </c:pt>
                <c:pt idx="4225">
                  <c:v>-3</c:v>
                </c:pt>
                <c:pt idx="4226">
                  <c:v>-3</c:v>
                </c:pt>
                <c:pt idx="4227">
                  <c:v>-4</c:v>
                </c:pt>
                <c:pt idx="4228">
                  <c:v>-3</c:v>
                </c:pt>
                <c:pt idx="4229">
                  <c:v>-2</c:v>
                </c:pt>
                <c:pt idx="4230">
                  <c:v>-1</c:v>
                </c:pt>
                <c:pt idx="4231">
                  <c:v>-1</c:v>
                </c:pt>
                <c:pt idx="4232">
                  <c:v>-2</c:v>
                </c:pt>
                <c:pt idx="4233">
                  <c:v>-4</c:v>
                </c:pt>
                <c:pt idx="4234">
                  <c:v>-4</c:v>
                </c:pt>
                <c:pt idx="4235">
                  <c:v>-3</c:v>
                </c:pt>
                <c:pt idx="4236">
                  <c:v>0</c:v>
                </c:pt>
                <c:pt idx="4237">
                  <c:v>1</c:v>
                </c:pt>
                <c:pt idx="4238">
                  <c:v>2</c:v>
                </c:pt>
                <c:pt idx="4239">
                  <c:v>1</c:v>
                </c:pt>
                <c:pt idx="4240">
                  <c:v>3</c:v>
                </c:pt>
                <c:pt idx="4241">
                  <c:v>0</c:v>
                </c:pt>
                <c:pt idx="4242">
                  <c:v>2</c:v>
                </c:pt>
                <c:pt idx="4243">
                  <c:v>1</c:v>
                </c:pt>
                <c:pt idx="4244">
                  <c:v>1</c:v>
                </c:pt>
                <c:pt idx="4245">
                  <c:v>3</c:v>
                </c:pt>
                <c:pt idx="4246">
                  <c:v>2</c:v>
                </c:pt>
                <c:pt idx="4247">
                  <c:v>3</c:v>
                </c:pt>
                <c:pt idx="4248">
                  <c:v>4</c:v>
                </c:pt>
                <c:pt idx="4249">
                  <c:v>4</c:v>
                </c:pt>
                <c:pt idx="4250">
                  <c:v>5</c:v>
                </c:pt>
                <c:pt idx="4251">
                  <c:v>5</c:v>
                </c:pt>
                <c:pt idx="4252">
                  <c:v>2</c:v>
                </c:pt>
                <c:pt idx="4253">
                  <c:v>2</c:v>
                </c:pt>
                <c:pt idx="4254">
                  <c:v>1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2</c:v>
                </c:pt>
                <c:pt idx="4259">
                  <c:v>2</c:v>
                </c:pt>
                <c:pt idx="4260">
                  <c:v>1</c:v>
                </c:pt>
                <c:pt idx="4261">
                  <c:v>-1</c:v>
                </c:pt>
                <c:pt idx="4262">
                  <c:v>-1</c:v>
                </c:pt>
                <c:pt idx="4263">
                  <c:v>-3</c:v>
                </c:pt>
                <c:pt idx="4264">
                  <c:v>-2</c:v>
                </c:pt>
                <c:pt idx="4265">
                  <c:v>-4</c:v>
                </c:pt>
                <c:pt idx="4266">
                  <c:v>-3</c:v>
                </c:pt>
                <c:pt idx="4267">
                  <c:v>-1</c:v>
                </c:pt>
                <c:pt idx="4268">
                  <c:v>-1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-1</c:v>
                </c:pt>
                <c:pt idx="4273">
                  <c:v>-4</c:v>
                </c:pt>
                <c:pt idx="4274">
                  <c:v>-3</c:v>
                </c:pt>
                <c:pt idx="4275">
                  <c:v>-4</c:v>
                </c:pt>
                <c:pt idx="4276">
                  <c:v>0</c:v>
                </c:pt>
                <c:pt idx="4277">
                  <c:v>-1</c:v>
                </c:pt>
                <c:pt idx="4278">
                  <c:v>0</c:v>
                </c:pt>
                <c:pt idx="4279">
                  <c:v>0</c:v>
                </c:pt>
                <c:pt idx="4280">
                  <c:v>-3</c:v>
                </c:pt>
                <c:pt idx="4281">
                  <c:v>-4</c:v>
                </c:pt>
                <c:pt idx="4282">
                  <c:v>-7</c:v>
                </c:pt>
                <c:pt idx="4283">
                  <c:v>-5</c:v>
                </c:pt>
                <c:pt idx="4284">
                  <c:v>-5</c:v>
                </c:pt>
                <c:pt idx="4285">
                  <c:v>-3</c:v>
                </c:pt>
                <c:pt idx="4286">
                  <c:v>-1</c:v>
                </c:pt>
                <c:pt idx="4287">
                  <c:v>-2</c:v>
                </c:pt>
                <c:pt idx="4288">
                  <c:v>-3</c:v>
                </c:pt>
                <c:pt idx="4289">
                  <c:v>-3</c:v>
                </c:pt>
                <c:pt idx="4290">
                  <c:v>-5</c:v>
                </c:pt>
                <c:pt idx="4291">
                  <c:v>-5</c:v>
                </c:pt>
                <c:pt idx="4292">
                  <c:v>-7</c:v>
                </c:pt>
                <c:pt idx="4293">
                  <c:v>-4</c:v>
                </c:pt>
                <c:pt idx="4294">
                  <c:v>-4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0</c:v>
                </c:pt>
                <c:pt idx="4300">
                  <c:v>-1</c:v>
                </c:pt>
                <c:pt idx="4301">
                  <c:v>-1</c:v>
                </c:pt>
                <c:pt idx="4302">
                  <c:v>-1</c:v>
                </c:pt>
                <c:pt idx="4303">
                  <c:v>0</c:v>
                </c:pt>
                <c:pt idx="4304">
                  <c:v>2</c:v>
                </c:pt>
                <c:pt idx="4305">
                  <c:v>3</c:v>
                </c:pt>
                <c:pt idx="4306">
                  <c:v>3</c:v>
                </c:pt>
                <c:pt idx="4307">
                  <c:v>2</c:v>
                </c:pt>
                <c:pt idx="4308">
                  <c:v>2</c:v>
                </c:pt>
                <c:pt idx="4309">
                  <c:v>-1</c:v>
                </c:pt>
                <c:pt idx="4310">
                  <c:v>-1</c:v>
                </c:pt>
                <c:pt idx="4311">
                  <c:v>-2</c:v>
                </c:pt>
                <c:pt idx="4312">
                  <c:v>-1</c:v>
                </c:pt>
                <c:pt idx="4313">
                  <c:v>0</c:v>
                </c:pt>
                <c:pt idx="4314">
                  <c:v>1</c:v>
                </c:pt>
                <c:pt idx="4315">
                  <c:v>0</c:v>
                </c:pt>
                <c:pt idx="4316">
                  <c:v>-2</c:v>
                </c:pt>
                <c:pt idx="4317">
                  <c:v>0</c:v>
                </c:pt>
                <c:pt idx="4318">
                  <c:v>-2</c:v>
                </c:pt>
                <c:pt idx="4319">
                  <c:v>-1</c:v>
                </c:pt>
                <c:pt idx="4320">
                  <c:v>-1</c:v>
                </c:pt>
                <c:pt idx="4321">
                  <c:v>-4</c:v>
                </c:pt>
                <c:pt idx="4322">
                  <c:v>-3</c:v>
                </c:pt>
                <c:pt idx="4323">
                  <c:v>-3</c:v>
                </c:pt>
                <c:pt idx="4324">
                  <c:v>-2</c:v>
                </c:pt>
                <c:pt idx="4325">
                  <c:v>0</c:v>
                </c:pt>
                <c:pt idx="4326">
                  <c:v>0</c:v>
                </c:pt>
                <c:pt idx="4327">
                  <c:v>-1</c:v>
                </c:pt>
                <c:pt idx="4328">
                  <c:v>-2</c:v>
                </c:pt>
                <c:pt idx="4329">
                  <c:v>-2</c:v>
                </c:pt>
                <c:pt idx="4330">
                  <c:v>-2</c:v>
                </c:pt>
                <c:pt idx="4331">
                  <c:v>-3</c:v>
                </c:pt>
                <c:pt idx="4332">
                  <c:v>-1</c:v>
                </c:pt>
                <c:pt idx="4333">
                  <c:v>-1</c:v>
                </c:pt>
                <c:pt idx="4334">
                  <c:v>0</c:v>
                </c:pt>
                <c:pt idx="4335">
                  <c:v>1</c:v>
                </c:pt>
                <c:pt idx="4336">
                  <c:v>0</c:v>
                </c:pt>
                <c:pt idx="4337">
                  <c:v>-1</c:v>
                </c:pt>
                <c:pt idx="4338">
                  <c:v>-2</c:v>
                </c:pt>
                <c:pt idx="4339">
                  <c:v>-3</c:v>
                </c:pt>
                <c:pt idx="4340">
                  <c:v>-3</c:v>
                </c:pt>
                <c:pt idx="4341">
                  <c:v>-4</c:v>
                </c:pt>
                <c:pt idx="4342">
                  <c:v>-4</c:v>
                </c:pt>
                <c:pt idx="4343">
                  <c:v>-5</c:v>
                </c:pt>
                <c:pt idx="4344">
                  <c:v>-5</c:v>
                </c:pt>
                <c:pt idx="4345">
                  <c:v>-4</c:v>
                </c:pt>
                <c:pt idx="4346">
                  <c:v>-3</c:v>
                </c:pt>
                <c:pt idx="4347">
                  <c:v>-3</c:v>
                </c:pt>
                <c:pt idx="4348">
                  <c:v>-2</c:v>
                </c:pt>
                <c:pt idx="4349">
                  <c:v>-1</c:v>
                </c:pt>
                <c:pt idx="4350">
                  <c:v>-1</c:v>
                </c:pt>
                <c:pt idx="4351">
                  <c:v>-1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1</c:v>
                </c:pt>
                <c:pt idx="4357">
                  <c:v>1</c:v>
                </c:pt>
                <c:pt idx="4358">
                  <c:v>3</c:v>
                </c:pt>
                <c:pt idx="4359">
                  <c:v>2</c:v>
                </c:pt>
                <c:pt idx="4360">
                  <c:v>4</c:v>
                </c:pt>
                <c:pt idx="4361">
                  <c:v>3</c:v>
                </c:pt>
                <c:pt idx="4362">
                  <c:v>2</c:v>
                </c:pt>
                <c:pt idx="4363">
                  <c:v>2</c:v>
                </c:pt>
                <c:pt idx="4364">
                  <c:v>2</c:v>
                </c:pt>
                <c:pt idx="4365">
                  <c:v>3</c:v>
                </c:pt>
                <c:pt idx="4366">
                  <c:v>5</c:v>
                </c:pt>
                <c:pt idx="4367">
                  <c:v>4</c:v>
                </c:pt>
                <c:pt idx="4368">
                  <c:v>2</c:v>
                </c:pt>
                <c:pt idx="4369">
                  <c:v>0</c:v>
                </c:pt>
                <c:pt idx="4370">
                  <c:v>-1</c:v>
                </c:pt>
                <c:pt idx="4371">
                  <c:v>-2</c:v>
                </c:pt>
                <c:pt idx="4372">
                  <c:v>-1</c:v>
                </c:pt>
                <c:pt idx="4373">
                  <c:v>1</c:v>
                </c:pt>
                <c:pt idx="4374">
                  <c:v>0</c:v>
                </c:pt>
                <c:pt idx="4375">
                  <c:v>2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-1</c:v>
                </c:pt>
                <c:pt idx="4383">
                  <c:v>1</c:v>
                </c:pt>
                <c:pt idx="4384">
                  <c:v>3</c:v>
                </c:pt>
                <c:pt idx="4385">
                  <c:v>4</c:v>
                </c:pt>
                <c:pt idx="4386">
                  <c:v>4</c:v>
                </c:pt>
                <c:pt idx="4387">
                  <c:v>2</c:v>
                </c:pt>
                <c:pt idx="4388">
                  <c:v>0</c:v>
                </c:pt>
                <c:pt idx="4389">
                  <c:v>0</c:v>
                </c:pt>
                <c:pt idx="4390">
                  <c:v>-1</c:v>
                </c:pt>
                <c:pt idx="4391">
                  <c:v>-1</c:v>
                </c:pt>
                <c:pt idx="4392">
                  <c:v>2</c:v>
                </c:pt>
                <c:pt idx="4393">
                  <c:v>2</c:v>
                </c:pt>
                <c:pt idx="4394">
                  <c:v>4</c:v>
                </c:pt>
                <c:pt idx="4395">
                  <c:v>5</c:v>
                </c:pt>
                <c:pt idx="4396">
                  <c:v>3</c:v>
                </c:pt>
                <c:pt idx="4397">
                  <c:v>1</c:v>
                </c:pt>
                <c:pt idx="4398">
                  <c:v>-1</c:v>
                </c:pt>
                <c:pt idx="4399">
                  <c:v>-3</c:v>
                </c:pt>
                <c:pt idx="4400">
                  <c:v>-1</c:v>
                </c:pt>
                <c:pt idx="4401">
                  <c:v>-1</c:v>
                </c:pt>
                <c:pt idx="4402">
                  <c:v>1</c:v>
                </c:pt>
                <c:pt idx="4403">
                  <c:v>3</c:v>
                </c:pt>
                <c:pt idx="4404">
                  <c:v>3</c:v>
                </c:pt>
                <c:pt idx="4405">
                  <c:v>1</c:v>
                </c:pt>
                <c:pt idx="4406">
                  <c:v>0</c:v>
                </c:pt>
                <c:pt idx="4407">
                  <c:v>0</c:v>
                </c:pt>
                <c:pt idx="4408">
                  <c:v>-1</c:v>
                </c:pt>
                <c:pt idx="4409">
                  <c:v>1</c:v>
                </c:pt>
                <c:pt idx="4410">
                  <c:v>1</c:v>
                </c:pt>
                <c:pt idx="4411">
                  <c:v>3</c:v>
                </c:pt>
                <c:pt idx="4412">
                  <c:v>4</c:v>
                </c:pt>
                <c:pt idx="4413">
                  <c:v>5</c:v>
                </c:pt>
                <c:pt idx="4414">
                  <c:v>4</c:v>
                </c:pt>
                <c:pt idx="4415">
                  <c:v>4</c:v>
                </c:pt>
                <c:pt idx="4416">
                  <c:v>3</c:v>
                </c:pt>
                <c:pt idx="4417">
                  <c:v>1</c:v>
                </c:pt>
                <c:pt idx="4418">
                  <c:v>0</c:v>
                </c:pt>
                <c:pt idx="4419">
                  <c:v>0</c:v>
                </c:pt>
                <c:pt idx="4420">
                  <c:v>2</c:v>
                </c:pt>
                <c:pt idx="4421">
                  <c:v>1</c:v>
                </c:pt>
                <c:pt idx="4422">
                  <c:v>4</c:v>
                </c:pt>
                <c:pt idx="4423">
                  <c:v>3</c:v>
                </c:pt>
                <c:pt idx="4424">
                  <c:v>3</c:v>
                </c:pt>
                <c:pt idx="4425">
                  <c:v>1</c:v>
                </c:pt>
                <c:pt idx="4426">
                  <c:v>0</c:v>
                </c:pt>
                <c:pt idx="4427">
                  <c:v>-1</c:v>
                </c:pt>
                <c:pt idx="4428">
                  <c:v>-2</c:v>
                </c:pt>
                <c:pt idx="4429">
                  <c:v>-2</c:v>
                </c:pt>
                <c:pt idx="4430">
                  <c:v>-2</c:v>
                </c:pt>
                <c:pt idx="4431">
                  <c:v>0</c:v>
                </c:pt>
                <c:pt idx="4432">
                  <c:v>1</c:v>
                </c:pt>
                <c:pt idx="4433">
                  <c:v>2</c:v>
                </c:pt>
                <c:pt idx="4434">
                  <c:v>3</c:v>
                </c:pt>
                <c:pt idx="4435">
                  <c:v>1</c:v>
                </c:pt>
                <c:pt idx="4436">
                  <c:v>1</c:v>
                </c:pt>
                <c:pt idx="4437">
                  <c:v>-2</c:v>
                </c:pt>
                <c:pt idx="4438">
                  <c:v>0</c:v>
                </c:pt>
                <c:pt idx="4439">
                  <c:v>0</c:v>
                </c:pt>
                <c:pt idx="4440">
                  <c:v>3</c:v>
                </c:pt>
                <c:pt idx="4441">
                  <c:v>3</c:v>
                </c:pt>
                <c:pt idx="4442">
                  <c:v>4</c:v>
                </c:pt>
                <c:pt idx="4443">
                  <c:v>2</c:v>
                </c:pt>
                <c:pt idx="4444">
                  <c:v>1</c:v>
                </c:pt>
                <c:pt idx="4445">
                  <c:v>1</c:v>
                </c:pt>
                <c:pt idx="4446">
                  <c:v>-1</c:v>
                </c:pt>
                <c:pt idx="4447">
                  <c:v>0</c:v>
                </c:pt>
                <c:pt idx="4448">
                  <c:v>0</c:v>
                </c:pt>
                <c:pt idx="4449">
                  <c:v>-1</c:v>
                </c:pt>
                <c:pt idx="4450">
                  <c:v>1</c:v>
                </c:pt>
                <c:pt idx="4451">
                  <c:v>0</c:v>
                </c:pt>
                <c:pt idx="4452">
                  <c:v>-1</c:v>
                </c:pt>
                <c:pt idx="4453">
                  <c:v>-1</c:v>
                </c:pt>
                <c:pt idx="4454">
                  <c:v>-2</c:v>
                </c:pt>
                <c:pt idx="4455">
                  <c:v>-1</c:v>
                </c:pt>
                <c:pt idx="4456">
                  <c:v>-2</c:v>
                </c:pt>
                <c:pt idx="4457">
                  <c:v>-2</c:v>
                </c:pt>
                <c:pt idx="4458">
                  <c:v>-2</c:v>
                </c:pt>
                <c:pt idx="4459">
                  <c:v>-1</c:v>
                </c:pt>
                <c:pt idx="4460">
                  <c:v>-1</c:v>
                </c:pt>
                <c:pt idx="4461">
                  <c:v>0</c:v>
                </c:pt>
                <c:pt idx="4462">
                  <c:v>-2</c:v>
                </c:pt>
                <c:pt idx="4463">
                  <c:v>-2</c:v>
                </c:pt>
                <c:pt idx="4464">
                  <c:v>-2</c:v>
                </c:pt>
                <c:pt idx="4465">
                  <c:v>-3</c:v>
                </c:pt>
                <c:pt idx="4466">
                  <c:v>-3</c:v>
                </c:pt>
                <c:pt idx="4467">
                  <c:v>-2</c:v>
                </c:pt>
                <c:pt idx="4468">
                  <c:v>-2</c:v>
                </c:pt>
                <c:pt idx="4469">
                  <c:v>1</c:v>
                </c:pt>
                <c:pt idx="4470">
                  <c:v>2</c:v>
                </c:pt>
                <c:pt idx="4471">
                  <c:v>1</c:v>
                </c:pt>
                <c:pt idx="4472">
                  <c:v>1</c:v>
                </c:pt>
                <c:pt idx="4473">
                  <c:v>0</c:v>
                </c:pt>
                <c:pt idx="4474">
                  <c:v>1</c:v>
                </c:pt>
                <c:pt idx="4475">
                  <c:v>2</c:v>
                </c:pt>
                <c:pt idx="4476">
                  <c:v>1</c:v>
                </c:pt>
                <c:pt idx="4477">
                  <c:v>3</c:v>
                </c:pt>
                <c:pt idx="4478">
                  <c:v>1</c:v>
                </c:pt>
                <c:pt idx="4479">
                  <c:v>0</c:v>
                </c:pt>
                <c:pt idx="4480">
                  <c:v>-1</c:v>
                </c:pt>
                <c:pt idx="4481">
                  <c:v>0</c:v>
                </c:pt>
                <c:pt idx="4482">
                  <c:v>1</c:v>
                </c:pt>
                <c:pt idx="4483">
                  <c:v>1</c:v>
                </c:pt>
                <c:pt idx="4484">
                  <c:v>3</c:v>
                </c:pt>
                <c:pt idx="4485">
                  <c:v>2</c:v>
                </c:pt>
                <c:pt idx="4486">
                  <c:v>2</c:v>
                </c:pt>
                <c:pt idx="4487">
                  <c:v>1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0</c:v>
                </c:pt>
                <c:pt idx="4496">
                  <c:v>0</c:v>
                </c:pt>
                <c:pt idx="4497">
                  <c:v>1</c:v>
                </c:pt>
                <c:pt idx="4498">
                  <c:v>0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2</c:v>
                </c:pt>
                <c:pt idx="4503">
                  <c:v>1</c:v>
                </c:pt>
                <c:pt idx="4504">
                  <c:v>2</c:v>
                </c:pt>
                <c:pt idx="4505">
                  <c:v>1</c:v>
                </c:pt>
                <c:pt idx="4506">
                  <c:v>-1</c:v>
                </c:pt>
                <c:pt idx="4507">
                  <c:v>-1</c:v>
                </c:pt>
                <c:pt idx="4508">
                  <c:v>-3</c:v>
                </c:pt>
                <c:pt idx="4509">
                  <c:v>-2</c:v>
                </c:pt>
                <c:pt idx="4510">
                  <c:v>-2</c:v>
                </c:pt>
                <c:pt idx="4511">
                  <c:v>-1</c:v>
                </c:pt>
                <c:pt idx="4512">
                  <c:v>0</c:v>
                </c:pt>
                <c:pt idx="4513">
                  <c:v>1</c:v>
                </c:pt>
                <c:pt idx="4514">
                  <c:v>-2</c:v>
                </c:pt>
                <c:pt idx="4515">
                  <c:v>-6</c:v>
                </c:pt>
                <c:pt idx="4516">
                  <c:v>-6</c:v>
                </c:pt>
                <c:pt idx="4517">
                  <c:v>-6</c:v>
                </c:pt>
                <c:pt idx="4518">
                  <c:v>-5</c:v>
                </c:pt>
                <c:pt idx="4519">
                  <c:v>-4</c:v>
                </c:pt>
                <c:pt idx="4520">
                  <c:v>-3</c:v>
                </c:pt>
                <c:pt idx="4521">
                  <c:v>-3</c:v>
                </c:pt>
                <c:pt idx="4522">
                  <c:v>-3</c:v>
                </c:pt>
                <c:pt idx="4523">
                  <c:v>-4</c:v>
                </c:pt>
                <c:pt idx="4524">
                  <c:v>-5</c:v>
                </c:pt>
                <c:pt idx="4525">
                  <c:v>-5</c:v>
                </c:pt>
                <c:pt idx="4526">
                  <c:v>-5</c:v>
                </c:pt>
                <c:pt idx="4527">
                  <c:v>-4</c:v>
                </c:pt>
                <c:pt idx="4528">
                  <c:v>-3</c:v>
                </c:pt>
                <c:pt idx="4529">
                  <c:v>-2</c:v>
                </c:pt>
                <c:pt idx="4530">
                  <c:v>0</c:v>
                </c:pt>
                <c:pt idx="4531">
                  <c:v>0</c:v>
                </c:pt>
                <c:pt idx="4532">
                  <c:v>-1</c:v>
                </c:pt>
                <c:pt idx="4533">
                  <c:v>0</c:v>
                </c:pt>
                <c:pt idx="4534">
                  <c:v>-1</c:v>
                </c:pt>
                <c:pt idx="4535">
                  <c:v>-1</c:v>
                </c:pt>
                <c:pt idx="4536">
                  <c:v>-1</c:v>
                </c:pt>
                <c:pt idx="4537">
                  <c:v>1</c:v>
                </c:pt>
                <c:pt idx="4538">
                  <c:v>1</c:v>
                </c:pt>
                <c:pt idx="4539">
                  <c:v>3</c:v>
                </c:pt>
                <c:pt idx="4540">
                  <c:v>3</c:v>
                </c:pt>
                <c:pt idx="4541">
                  <c:v>2</c:v>
                </c:pt>
                <c:pt idx="4542">
                  <c:v>0</c:v>
                </c:pt>
                <c:pt idx="4543">
                  <c:v>1</c:v>
                </c:pt>
                <c:pt idx="4544">
                  <c:v>-1</c:v>
                </c:pt>
                <c:pt idx="4545">
                  <c:v>2</c:v>
                </c:pt>
                <c:pt idx="4546">
                  <c:v>1</c:v>
                </c:pt>
                <c:pt idx="4547">
                  <c:v>2</c:v>
                </c:pt>
                <c:pt idx="4548">
                  <c:v>2</c:v>
                </c:pt>
                <c:pt idx="4549">
                  <c:v>1</c:v>
                </c:pt>
                <c:pt idx="4550">
                  <c:v>1</c:v>
                </c:pt>
                <c:pt idx="4551">
                  <c:v>-1</c:v>
                </c:pt>
                <c:pt idx="4552">
                  <c:v>-1</c:v>
                </c:pt>
                <c:pt idx="4553">
                  <c:v>-2</c:v>
                </c:pt>
                <c:pt idx="4554">
                  <c:v>0</c:v>
                </c:pt>
                <c:pt idx="4555">
                  <c:v>-1</c:v>
                </c:pt>
                <c:pt idx="4556">
                  <c:v>1</c:v>
                </c:pt>
                <c:pt idx="4557">
                  <c:v>1</c:v>
                </c:pt>
                <c:pt idx="4558">
                  <c:v>2</c:v>
                </c:pt>
                <c:pt idx="4559">
                  <c:v>1</c:v>
                </c:pt>
                <c:pt idx="4560">
                  <c:v>2</c:v>
                </c:pt>
                <c:pt idx="4561">
                  <c:v>0</c:v>
                </c:pt>
                <c:pt idx="4562">
                  <c:v>-1</c:v>
                </c:pt>
                <c:pt idx="4563">
                  <c:v>-2</c:v>
                </c:pt>
                <c:pt idx="4564">
                  <c:v>0</c:v>
                </c:pt>
                <c:pt idx="4565">
                  <c:v>0</c:v>
                </c:pt>
                <c:pt idx="4566">
                  <c:v>2</c:v>
                </c:pt>
                <c:pt idx="4567">
                  <c:v>0</c:v>
                </c:pt>
                <c:pt idx="4568">
                  <c:v>-1</c:v>
                </c:pt>
                <c:pt idx="4569">
                  <c:v>-1</c:v>
                </c:pt>
                <c:pt idx="4570">
                  <c:v>-2</c:v>
                </c:pt>
                <c:pt idx="4571">
                  <c:v>-2</c:v>
                </c:pt>
                <c:pt idx="4572">
                  <c:v>-3</c:v>
                </c:pt>
                <c:pt idx="4573">
                  <c:v>-1</c:v>
                </c:pt>
                <c:pt idx="4574">
                  <c:v>-2</c:v>
                </c:pt>
                <c:pt idx="4575">
                  <c:v>0</c:v>
                </c:pt>
                <c:pt idx="4576">
                  <c:v>-2</c:v>
                </c:pt>
                <c:pt idx="4577">
                  <c:v>-3</c:v>
                </c:pt>
                <c:pt idx="4578">
                  <c:v>-4</c:v>
                </c:pt>
                <c:pt idx="4579">
                  <c:v>-7</c:v>
                </c:pt>
                <c:pt idx="4580">
                  <c:v>-8</c:v>
                </c:pt>
                <c:pt idx="4581">
                  <c:v>-5</c:v>
                </c:pt>
                <c:pt idx="4582">
                  <c:v>-5</c:v>
                </c:pt>
                <c:pt idx="4583">
                  <c:v>-2</c:v>
                </c:pt>
                <c:pt idx="4584">
                  <c:v>-3</c:v>
                </c:pt>
                <c:pt idx="4585">
                  <c:v>-3</c:v>
                </c:pt>
                <c:pt idx="4586">
                  <c:v>-4</c:v>
                </c:pt>
                <c:pt idx="4587">
                  <c:v>-3</c:v>
                </c:pt>
                <c:pt idx="4588">
                  <c:v>-2</c:v>
                </c:pt>
                <c:pt idx="4589">
                  <c:v>-1</c:v>
                </c:pt>
                <c:pt idx="4590">
                  <c:v>-1</c:v>
                </c:pt>
                <c:pt idx="4591">
                  <c:v>-1</c:v>
                </c:pt>
                <c:pt idx="4592">
                  <c:v>0</c:v>
                </c:pt>
                <c:pt idx="4593">
                  <c:v>-1</c:v>
                </c:pt>
                <c:pt idx="4594">
                  <c:v>-1</c:v>
                </c:pt>
                <c:pt idx="4595">
                  <c:v>-2</c:v>
                </c:pt>
                <c:pt idx="4596">
                  <c:v>-2</c:v>
                </c:pt>
                <c:pt idx="4597">
                  <c:v>-2</c:v>
                </c:pt>
                <c:pt idx="4598">
                  <c:v>-1</c:v>
                </c:pt>
                <c:pt idx="4599">
                  <c:v>-1</c:v>
                </c:pt>
                <c:pt idx="4600">
                  <c:v>0</c:v>
                </c:pt>
                <c:pt idx="4601">
                  <c:v>1</c:v>
                </c:pt>
                <c:pt idx="4602">
                  <c:v>1</c:v>
                </c:pt>
                <c:pt idx="4603">
                  <c:v>2</c:v>
                </c:pt>
                <c:pt idx="4604">
                  <c:v>0</c:v>
                </c:pt>
                <c:pt idx="4605">
                  <c:v>-2</c:v>
                </c:pt>
                <c:pt idx="4606">
                  <c:v>-4</c:v>
                </c:pt>
                <c:pt idx="4607">
                  <c:v>-4</c:v>
                </c:pt>
                <c:pt idx="4608">
                  <c:v>-4</c:v>
                </c:pt>
                <c:pt idx="4609">
                  <c:v>-2</c:v>
                </c:pt>
                <c:pt idx="4610">
                  <c:v>-2</c:v>
                </c:pt>
                <c:pt idx="4611">
                  <c:v>-1</c:v>
                </c:pt>
                <c:pt idx="4612">
                  <c:v>-1</c:v>
                </c:pt>
                <c:pt idx="4613">
                  <c:v>-2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1</c:v>
                </c:pt>
                <c:pt idx="4618">
                  <c:v>2</c:v>
                </c:pt>
                <c:pt idx="4619">
                  <c:v>2</c:v>
                </c:pt>
                <c:pt idx="4620">
                  <c:v>2</c:v>
                </c:pt>
                <c:pt idx="4621">
                  <c:v>1</c:v>
                </c:pt>
                <c:pt idx="4622">
                  <c:v>1</c:v>
                </c:pt>
                <c:pt idx="4623">
                  <c:v>3</c:v>
                </c:pt>
                <c:pt idx="4624">
                  <c:v>4</c:v>
                </c:pt>
                <c:pt idx="4625">
                  <c:v>5</c:v>
                </c:pt>
                <c:pt idx="4626">
                  <c:v>3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2</c:v>
                </c:pt>
                <c:pt idx="4631">
                  <c:v>3</c:v>
                </c:pt>
                <c:pt idx="4632">
                  <c:v>4</c:v>
                </c:pt>
                <c:pt idx="4633">
                  <c:v>5</c:v>
                </c:pt>
                <c:pt idx="4634">
                  <c:v>2</c:v>
                </c:pt>
                <c:pt idx="4635">
                  <c:v>1</c:v>
                </c:pt>
                <c:pt idx="4636">
                  <c:v>-2</c:v>
                </c:pt>
                <c:pt idx="4637">
                  <c:v>-4</c:v>
                </c:pt>
                <c:pt idx="4638">
                  <c:v>-3</c:v>
                </c:pt>
                <c:pt idx="4639">
                  <c:v>-2</c:v>
                </c:pt>
                <c:pt idx="4640">
                  <c:v>0</c:v>
                </c:pt>
                <c:pt idx="4641">
                  <c:v>2</c:v>
                </c:pt>
                <c:pt idx="4642">
                  <c:v>2</c:v>
                </c:pt>
                <c:pt idx="4643">
                  <c:v>3</c:v>
                </c:pt>
                <c:pt idx="4644">
                  <c:v>2</c:v>
                </c:pt>
                <c:pt idx="4645">
                  <c:v>1</c:v>
                </c:pt>
                <c:pt idx="4646">
                  <c:v>-1</c:v>
                </c:pt>
                <c:pt idx="4647">
                  <c:v>-3</c:v>
                </c:pt>
                <c:pt idx="4648">
                  <c:v>-1</c:v>
                </c:pt>
                <c:pt idx="4649">
                  <c:v>0</c:v>
                </c:pt>
                <c:pt idx="4650">
                  <c:v>2</c:v>
                </c:pt>
                <c:pt idx="4651">
                  <c:v>3</c:v>
                </c:pt>
                <c:pt idx="4652">
                  <c:v>3</c:v>
                </c:pt>
                <c:pt idx="4653">
                  <c:v>2</c:v>
                </c:pt>
                <c:pt idx="4654">
                  <c:v>1</c:v>
                </c:pt>
                <c:pt idx="4655">
                  <c:v>0</c:v>
                </c:pt>
                <c:pt idx="4656">
                  <c:v>-2</c:v>
                </c:pt>
                <c:pt idx="4657">
                  <c:v>-1</c:v>
                </c:pt>
                <c:pt idx="4658">
                  <c:v>-2</c:v>
                </c:pt>
                <c:pt idx="4659">
                  <c:v>0</c:v>
                </c:pt>
                <c:pt idx="4660">
                  <c:v>2</c:v>
                </c:pt>
                <c:pt idx="4661">
                  <c:v>3</c:v>
                </c:pt>
                <c:pt idx="4662">
                  <c:v>0</c:v>
                </c:pt>
                <c:pt idx="4663">
                  <c:v>-2</c:v>
                </c:pt>
                <c:pt idx="4664">
                  <c:v>-4</c:v>
                </c:pt>
                <c:pt idx="4665">
                  <c:v>-4</c:v>
                </c:pt>
                <c:pt idx="4666">
                  <c:v>-2</c:v>
                </c:pt>
                <c:pt idx="4667">
                  <c:v>1</c:v>
                </c:pt>
                <c:pt idx="4668">
                  <c:v>1</c:v>
                </c:pt>
                <c:pt idx="4669">
                  <c:v>2</c:v>
                </c:pt>
                <c:pt idx="4670">
                  <c:v>3</c:v>
                </c:pt>
                <c:pt idx="4671">
                  <c:v>3</c:v>
                </c:pt>
                <c:pt idx="4672">
                  <c:v>3</c:v>
                </c:pt>
                <c:pt idx="4673">
                  <c:v>0</c:v>
                </c:pt>
                <c:pt idx="4674">
                  <c:v>1</c:v>
                </c:pt>
                <c:pt idx="4675">
                  <c:v>-1</c:v>
                </c:pt>
                <c:pt idx="4676">
                  <c:v>-1</c:v>
                </c:pt>
                <c:pt idx="4677">
                  <c:v>0</c:v>
                </c:pt>
                <c:pt idx="4678">
                  <c:v>2</c:v>
                </c:pt>
                <c:pt idx="4679">
                  <c:v>4</c:v>
                </c:pt>
                <c:pt idx="4680">
                  <c:v>6</c:v>
                </c:pt>
                <c:pt idx="4681">
                  <c:v>4</c:v>
                </c:pt>
                <c:pt idx="4682">
                  <c:v>2</c:v>
                </c:pt>
                <c:pt idx="4683">
                  <c:v>-2</c:v>
                </c:pt>
                <c:pt idx="4684">
                  <c:v>1</c:v>
                </c:pt>
                <c:pt idx="4685">
                  <c:v>0</c:v>
                </c:pt>
                <c:pt idx="4686">
                  <c:v>2</c:v>
                </c:pt>
                <c:pt idx="4687">
                  <c:v>3</c:v>
                </c:pt>
                <c:pt idx="4688">
                  <c:v>2</c:v>
                </c:pt>
                <c:pt idx="4689">
                  <c:v>3</c:v>
                </c:pt>
                <c:pt idx="4690">
                  <c:v>0</c:v>
                </c:pt>
                <c:pt idx="4691">
                  <c:v>-1</c:v>
                </c:pt>
                <c:pt idx="4692">
                  <c:v>-2</c:v>
                </c:pt>
                <c:pt idx="4693">
                  <c:v>-1</c:v>
                </c:pt>
                <c:pt idx="4694">
                  <c:v>-2</c:v>
                </c:pt>
                <c:pt idx="4695">
                  <c:v>-2</c:v>
                </c:pt>
                <c:pt idx="4696">
                  <c:v>1</c:v>
                </c:pt>
                <c:pt idx="4697">
                  <c:v>2</c:v>
                </c:pt>
                <c:pt idx="4698">
                  <c:v>3</c:v>
                </c:pt>
                <c:pt idx="4699">
                  <c:v>3</c:v>
                </c:pt>
                <c:pt idx="4700">
                  <c:v>1</c:v>
                </c:pt>
                <c:pt idx="4701">
                  <c:v>0</c:v>
                </c:pt>
                <c:pt idx="4702">
                  <c:v>0</c:v>
                </c:pt>
                <c:pt idx="4703">
                  <c:v>-1</c:v>
                </c:pt>
                <c:pt idx="4704">
                  <c:v>0</c:v>
                </c:pt>
                <c:pt idx="4705">
                  <c:v>0</c:v>
                </c:pt>
                <c:pt idx="4706">
                  <c:v>2</c:v>
                </c:pt>
                <c:pt idx="4707">
                  <c:v>1</c:v>
                </c:pt>
                <c:pt idx="4708">
                  <c:v>0</c:v>
                </c:pt>
                <c:pt idx="4709">
                  <c:v>-1</c:v>
                </c:pt>
                <c:pt idx="4710">
                  <c:v>-2</c:v>
                </c:pt>
                <c:pt idx="4711">
                  <c:v>-3</c:v>
                </c:pt>
                <c:pt idx="4712">
                  <c:v>-2</c:v>
                </c:pt>
                <c:pt idx="4713">
                  <c:v>-2</c:v>
                </c:pt>
                <c:pt idx="4714">
                  <c:v>-1</c:v>
                </c:pt>
                <c:pt idx="4715">
                  <c:v>0</c:v>
                </c:pt>
                <c:pt idx="4716">
                  <c:v>-1</c:v>
                </c:pt>
                <c:pt idx="4717">
                  <c:v>0</c:v>
                </c:pt>
                <c:pt idx="4718">
                  <c:v>0</c:v>
                </c:pt>
                <c:pt idx="4719">
                  <c:v>-2</c:v>
                </c:pt>
                <c:pt idx="4720">
                  <c:v>-6</c:v>
                </c:pt>
                <c:pt idx="4721">
                  <c:v>-6</c:v>
                </c:pt>
                <c:pt idx="4722">
                  <c:v>-5</c:v>
                </c:pt>
                <c:pt idx="4723">
                  <c:v>-2</c:v>
                </c:pt>
                <c:pt idx="4724">
                  <c:v>1</c:v>
                </c:pt>
                <c:pt idx="4725">
                  <c:v>0</c:v>
                </c:pt>
                <c:pt idx="4726">
                  <c:v>1</c:v>
                </c:pt>
                <c:pt idx="4727">
                  <c:v>-2</c:v>
                </c:pt>
                <c:pt idx="4728">
                  <c:v>-1</c:v>
                </c:pt>
                <c:pt idx="4729">
                  <c:v>-3</c:v>
                </c:pt>
                <c:pt idx="4730">
                  <c:v>-3</c:v>
                </c:pt>
                <c:pt idx="4731">
                  <c:v>-2</c:v>
                </c:pt>
                <c:pt idx="4732">
                  <c:v>-1</c:v>
                </c:pt>
                <c:pt idx="4733">
                  <c:v>0</c:v>
                </c:pt>
                <c:pt idx="4734">
                  <c:v>-2</c:v>
                </c:pt>
                <c:pt idx="4735">
                  <c:v>-1</c:v>
                </c:pt>
                <c:pt idx="4736">
                  <c:v>-3</c:v>
                </c:pt>
                <c:pt idx="4737">
                  <c:v>-2</c:v>
                </c:pt>
                <c:pt idx="4738">
                  <c:v>-2</c:v>
                </c:pt>
                <c:pt idx="4739">
                  <c:v>0</c:v>
                </c:pt>
                <c:pt idx="4740">
                  <c:v>-3</c:v>
                </c:pt>
                <c:pt idx="4741">
                  <c:v>-4</c:v>
                </c:pt>
                <c:pt idx="4742">
                  <c:v>-3</c:v>
                </c:pt>
                <c:pt idx="4743">
                  <c:v>-2</c:v>
                </c:pt>
                <c:pt idx="4744">
                  <c:v>-1</c:v>
                </c:pt>
                <c:pt idx="4745">
                  <c:v>-2</c:v>
                </c:pt>
                <c:pt idx="4746">
                  <c:v>-2</c:v>
                </c:pt>
                <c:pt idx="4747">
                  <c:v>-3</c:v>
                </c:pt>
                <c:pt idx="4748">
                  <c:v>-3</c:v>
                </c:pt>
                <c:pt idx="4749">
                  <c:v>-4</c:v>
                </c:pt>
                <c:pt idx="4750">
                  <c:v>-3</c:v>
                </c:pt>
                <c:pt idx="4751">
                  <c:v>-1</c:v>
                </c:pt>
                <c:pt idx="4752">
                  <c:v>0</c:v>
                </c:pt>
                <c:pt idx="4753">
                  <c:v>2</c:v>
                </c:pt>
                <c:pt idx="4754">
                  <c:v>1</c:v>
                </c:pt>
                <c:pt idx="4755">
                  <c:v>-1</c:v>
                </c:pt>
                <c:pt idx="4756">
                  <c:v>-1</c:v>
                </c:pt>
                <c:pt idx="4757">
                  <c:v>-1</c:v>
                </c:pt>
                <c:pt idx="4758">
                  <c:v>-1</c:v>
                </c:pt>
                <c:pt idx="4759">
                  <c:v>0</c:v>
                </c:pt>
                <c:pt idx="4760">
                  <c:v>0</c:v>
                </c:pt>
                <c:pt idx="4761">
                  <c:v>1</c:v>
                </c:pt>
                <c:pt idx="4762">
                  <c:v>4</c:v>
                </c:pt>
                <c:pt idx="4763">
                  <c:v>3</c:v>
                </c:pt>
                <c:pt idx="4764">
                  <c:v>3</c:v>
                </c:pt>
                <c:pt idx="4765">
                  <c:v>0</c:v>
                </c:pt>
                <c:pt idx="4766">
                  <c:v>-4</c:v>
                </c:pt>
                <c:pt idx="4767">
                  <c:v>-6</c:v>
                </c:pt>
                <c:pt idx="4768">
                  <c:v>-4</c:v>
                </c:pt>
                <c:pt idx="4769">
                  <c:v>-1</c:v>
                </c:pt>
                <c:pt idx="4770">
                  <c:v>-1</c:v>
                </c:pt>
                <c:pt idx="4771">
                  <c:v>4</c:v>
                </c:pt>
                <c:pt idx="4772">
                  <c:v>1</c:v>
                </c:pt>
                <c:pt idx="4773">
                  <c:v>1</c:v>
                </c:pt>
                <c:pt idx="4774">
                  <c:v>-3</c:v>
                </c:pt>
                <c:pt idx="4775">
                  <c:v>-5</c:v>
                </c:pt>
                <c:pt idx="4776">
                  <c:v>-6</c:v>
                </c:pt>
                <c:pt idx="4777">
                  <c:v>-2</c:v>
                </c:pt>
                <c:pt idx="4778">
                  <c:v>1</c:v>
                </c:pt>
                <c:pt idx="4779">
                  <c:v>3</c:v>
                </c:pt>
                <c:pt idx="4780">
                  <c:v>2</c:v>
                </c:pt>
                <c:pt idx="4781">
                  <c:v>-1</c:v>
                </c:pt>
                <c:pt idx="4782">
                  <c:v>-2</c:v>
                </c:pt>
                <c:pt idx="4783">
                  <c:v>-6</c:v>
                </c:pt>
                <c:pt idx="4784">
                  <c:v>-6</c:v>
                </c:pt>
                <c:pt idx="4785">
                  <c:v>-6</c:v>
                </c:pt>
                <c:pt idx="4786">
                  <c:v>-5</c:v>
                </c:pt>
                <c:pt idx="4787">
                  <c:v>-1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-3</c:v>
                </c:pt>
                <c:pt idx="4792">
                  <c:v>-3</c:v>
                </c:pt>
                <c:pt idx="4793">
                  <c:v>-7</c:v>
                </c:pt>
                <c:pt idx="4794">
                  <c:v>-4</c:v>
                </c:pt>
                <c:pt idx="4795">
                  <c:v>-4</c:v>
                </c:pt>
                <c:pt idx="4796">
                  <c:v>0</c:v>
                </c:pt>
                <c:pt idx="4797">
                  <c:v>0</c:v>
                </c:pt>
                <c:pt idx="4798">
                  <c:v>-1</c:v>
                </c:pt>
                <c:pt idx="4799">
                  <c:v>-2</c:v>
                </c:pt>
                <c:pt idx="4800">
                  <c:v>-3</c:v>
                </c:pt>
                <c:pt idx="4801">
                  <c:v>-5</c:v>
                </c:pt>
                <c:pt idx="4802">
                  <c:v>-6</c:v>
                </c:pt>
                <c:pt idx="4803">
                  <c:v>-4</c:v>
                </c:pt>
                <c:pt idx="4804">
                  <c:v>-2</c:v>
                </c:pt>
                <c:pt idx="4805">
                  <c:v>0</c:v>
                </c:pt>
                <c:pt idx="4806">
                  <c:v>0</c:v>
                </c:pt>
                <c:pt idx="4807">
                  <c:v>1</c:v>
                </c:pt>
                <c:pt idx="4808">
                  <c:v>-2</c:v>
                </c:pt>
                <c:pt idx="4809">
                  <c:v>-5</c:v>
                </c:pt>
                <c:pt idx="4810">
                  <c:v>-5</c:v>
                </c:pt>
                <c:pt idx="4811">
                  <c:v>-3</c:v>
                </c:pt>
                <c:pt idx="4812">
                  <c:v>2</c:v>
                </c:pt>
                <c:pt idx="4813">
                  <c:v>1</c:v>
                </c:pt>
                <c:pt idx="4814">
                  <c:v>2</c:v>
                </c:pt>
                <c:pt idx="4815">
                  <c:v>-1</c:v>
                </c:pt>
                <c:pt idx="4816">
                  <c:v>-1</c:v>
                </c:pt>
                <c:pt idx="4817">
                  <c:v>-3</c:v>
                </c:pt>
                <c:pt idx="4818">
                  <c:v>-5</c:v>
                </c:pt>
                <c:pt idx="4819">
                  <c:v>-5</c:v>
                </c:pt>
                <c:pt idx="4820">
                  <c:v>-3</c:v>
                </c:pt>
                <c:pt idx="4821">
                  <c:v>-1</c:v>
                </c:pt>
                <c:pt idx="4822">
                  <c:v>2</c:v>
                </c:pt>
                <c:pt idx="4823">
                  <c:v>2</c:v>
                </c:pt>
                <c:pt idx="4824">
                  <c:v>3</c:v>
                </c:pt>
                <c:pt idx="4825">
                  <c:v>2</c:v>
                </c:pt>
                <c:pt idx="4826">
                  <c:v>0</c:v>
                </c:pt>
                <c:pt idx="4827">
                  <c:v>-1</c:v>
                </c:pt>
                <c:pt idx="4828">
                  <c:v>-1</c:v>
                </c:pt>
                <c:pt idx="4829">
                  <c:v>-3</c:v>
                </c:pt>
                <c:pt idx="4830">
                  <c:v>-1</c:v>
                </c:pt>
                <c:pt idx="4831">
                  <c:v>0</c:v>
                </c:pt>
                <c:pt idx="4832">
                  <c:v>3</c:v>
                </c:pt>
                <c:pt idx="4833">
                  <c:v>2</c:v>
                </c:pt>
                <c:pt idx="4834">
                  <c:v>-1</c:v>
                </c:pt>
                <c:pt idx="4835">
                  <c:v>-3</c:v>
                </c:pt>
                <c:pt idx="4836">
                  <c:v>-3</c:v>
                </c:pt>
                <c:pt idx="4837">
                  <c:v>-1</c:v>
                </c:pt>
                <c:pt idx="4838">
                  <c:v>2</c:v>
                </c:pt>
                <c:pt idx="4839">
                  <c:v>3</c:v>
                </c:pt>
                <c:pt idx="4840">
                  <c:v>3</c:v>
                </c:pt>
                <c:pt idx="4841">
                  <c:v>2</c:v>
                </c:pt>
                <c:pt idx="4842">
                  <c:v>1</c:v>
                </c:pt>
                <c:pt idx="4843">
                  <c:v>-1</c:v>
                </c:pt>
                <c:pt idx="4844">
                  <c:v>-2</c:v>
                </c:pt>
                <c:pt idx="4845">
                  <c:v>1</c:v>
                </c:pt>
                <c:pt idx="4846">
                  <c:v>1</c:v>
                </c:pt>
                <c:pt idx="4847">
                  <c:v>3</c:v>
                </c:pt>
                <c:pt idx="4848">
                  <c:v>3</c:v>
                </c:pt>
                <c:pt idx="4849">
                  <c:v>3</c:v>
                </c:pt>
                <c:pt idx="4850">
                  <c:v>4</c:v>
                </c:pt>
                <c:pt idx="4851">
                  <c:v>5</c:v>
                </c:pt>
                <c:pt idx="4852">
                  <c:v>5</c:v>
                </c:pt>
                <c:pt idx="4853">
                  <c:v>4</c:v>
                </c:pt>
                <c:pt idx="4854">
                  <c:v>3</c:v>
                </c:pt>
                <c:pt idx="4855">
                  <c:v>2</c:v>
                </c:pt>
                <c:pt idx="4856">
                  <c:v>2</c:v>
                </c:pt>
                <c:pt idx="4857">
                  <c:v>0</c:v>
                </c:pt>
                <c:pt idx="4858">
                  <c:v>-1</c:v>
                </c:pt>
                <c:pt idx="4859">
                  <c:v>-2</c:v>
                </c:pt>
                <c:pt idx="4860">
                  <c:v>-2</c:v>
                </c:pt>
                <c:pt idx="4861">
                  <c:v>-3</c:v>
                </c:pt>
                <c:pt idx="4862">
                  <c:v>-2</c:v>
                </c:pt>
                <c:pt idx="4863">
                  <c:v>-2</c:v>
                </c:pt>
                <c:pt idx="4864">
                  <c:v>-1</c:v>
                </c:pt>
                <c:pt idx="4865">
                  <c:v>-2</c:v>
                </c:pt>
                <c:pt idx="4866">
                  <c:v>-2</c:v>
                </c:pt>
                <c:pt idx="4867">
                  <c:v>-2</c:v>
                </c:pt>
                <c:pt idx="4868">
                  <c:v>-3</c:v>
                </c:pt>
                <c:pt idx="4869">
                  <c:v>-4</c:v>
                </c:pt>
                <c:pt idx="4870">
                  <c:v>-3</c:v>
                </c:pt>
                <c:pt idx="4871">
                  <c:v>-1</c:v>
                </c:pt>
                <c:pt idx="4872">
                  <c:v>1</c:v>
                </c:pt>
                <c:pt idx="4873">
                  <c:v>1</c:v>
                </c:pt>
                <c:pt idx="4874">
                  <c:v>-1</c:v>
                </c:pt>
                <c:pt idx="4875">
                  <c:v>1</c:v>
                </c:pt>
                <c:pt idx="4876">
                  <c:v>1</c:v>
                </c:pt>
                <c:pt idx="4877">
                  <c:v>3</c:v>
                </c:pt>
                <c:pt idx="4878">
                  <c:v>2</c:v>
                </c:pt>
                <c:pt idx="4879">
                  <c:v>3</c:v>
                </c:pt>
                <c:pt idx="4880">
                  <c:v>2</c:v>
                </c:pt>
                <c:pt idx="4881">
                  <c:v>0</c:v>
                </c:pt>
                <c:pt idx="4882">
                  <c:v>1</c:v>
                </c:pt>
                <c:pt idx="4883">
                  <c:v>-1</c:v>
                </c:pt>
                <c:pt idx="4884">
                  <c:v>-3</c:v>
                </c:pt>
                <c:pt idx="4885">
                  <c:v>-2</c:v>
                </c:pt>
                <c:pt idx="4886">
                  <c:v>-2</c:v>
                </c:pt>
                <c:pt idx="4887">
                  <c:v>-3</c:v>
                </c:pt>
                <c:pt idx="4888">
                  <c:v>-2</c:v>
                </c:pt>
                <c:pt idx="4889">
                  <c:v>-5</c:v>
                </c:pt>
                <c:pt idx="4890">
                  <c:v>-5</c:v>
                </c:pt>
                <c:pt idx="4891">
                  <c:v>-5</c:v>
                </c:pt>
                <c:pt idx="4892">
                  <c:v>-5</c:v>
                </c:pt>
                <c:pt idx="4893">
                  <c:v>-2</c:v>
                </c:pt>
                <c:pt idx="4894">
                  <c:v>0</c:v>
                </c:pt>
                <c:pt idx="4895">
                  <c:v>0</c:v>
                </c:pt>
                <c:pt idx="4896">
                  <c:v>1</c:v>
                </c:pt>
                <c:pt idx="4897">
                  <c:v>0</c:v>
                </c:pt>
                <c:pt idx="4898">
                  <c:v>-1</c:v>
                </c:pt>
                <c:pt idx="4899">
                  <c:v>0</c:v>
                </c:pt>
                <c:pt idx="4900">
                  <c:v>-1</c:v>
                </c:pt>
                <c:pt idx="4901">
                  <c:v>0</c:v>
                </c:pt>
                <c:pt idx="4902">
                  <c:v>2</c:v>
                </c:pt>
                <c:pt idx="4903">
                  <c:v>4</c:v>
                </c:pt>
                <c:pt idx="4904">
                  <c:v>4</c:v>
                </c:pt>
                <c:pt idx="4905">
                  <c:v>2</c:v>
                </c:pt>
                <c:pt idx="4906">
                  <c:v>2</c:v>
                </c:pt>
                <c:pt idx="4907">
                  <c:v>0</c:v>
                </c:pt>
                <c:pt idx="4908">
                  <c:v>-1</c:v>
                </c:pt>
                <c:pt idx="4909">
                  <c:v>0</c:v>
                </c:pt>
                <c:pt idx="4910">
                  <c:v>1</c:v>
                </c:pt>
                <c:pt idx="4911">
                  <c:v>2</c:v>
                </c:pt>
                <c:pt idx="4912">
                  <c:v>2</c:v>
                </c:pt>
                <c:pt idx="4913">
                  <c:v>1</c:v>
                </c:pt>
                <c:pt idx="4914">
                  <c:v>-4</c:v>
                </c:pt>
                <c:pt idx="4915">
                  <c:v>-3</c:v>
                </c:pt>
                <c:pt idx="4916">
                  <c:v>-5</c:v>
                </c:pt>
                <c:pt idx="4917">
                  <c:v>-3</c:v>
                </c:pt>
                <c:pt idx="4918">
                  <c:v>-2</c:v>
                </c:pt>
                <c:pt idx="4919">
                  <c:v>-1</c:v>
                </c:pt>
                <c:pt idx="4920">
                  <c:v>2</c:v>
                </c:pt>
                <c:pt idx="4921">
                  <c:v>0</c:v>
                </c:pt>
                <c:pt idx="4922">
                  <c:v>2</c:v>
                </c:pt>
                <c:pt idx="4923">
                  <c:v>-1</c:v>
                </c:pt>
                <c:pt idx="4924">
                  <c:v>-1</c:v>
                </c:pt>
                <c:pt idx="4925">
                  <c:v>0</c:v>
                </c:pt>
                <c:pt idx="4926">
                  <c:v>2</c:v>
                </c:pt>
                <c:pt idx="4927">
                  <c:v>5</c:v>
                </c:pt>
                <c:pt idx="4928">
                  <c:v>6</c:v>
                </c:pt>
                <c:pt idx="4929">
                  <c:v>4</c:v>
                </c:pt>
                <c:pt idx="4930">
                  <c:v>4</c:v>
                </c:pt>
                <c:pt idx="4931">
                  <c:v>0</c:v>
                </c:pt>
                <c:pt idx="4932">
                  <c:v>0</c:v>
                </c:pt>
                <c:pt idx="4933">
                  <c:v>-1</c:v>
                </c:pt>
                <c:pt idx="4934">
                  <c:v>1</c:v>
                </c:pt>
                <c:pt idx="4935">
                  <c:v>0</c:v>
                </c:pt>
                <c:pt idx="4936">
                  <c:v>2</c:v>
                </c:pt>
                <c:pt idx="4937">
                  <c:v>1</c:v>
                </c:pt>
                <c:pt idx="4938">
                  <c:v>-2</c:v>
                </c:pt>
                <c:pt idx="4939">
                  <c:v>-2</c:v>
                </c:pt>
                <c:pt idx="4940">
                  <c:v>-5</c:v>
                </c:pt>
                <c:pt idx="4941">
                  <c:v>-6</c:v>
                </c:pt>
                <c:pt idx="4942">
                  <c:v>-1</c:v>
                </c:pt>
                <c:pt idx="4943">
                  <c:v>2</c:v>
                </c:pt>
                <c:pt idx="4944">
                  <c:v>2</c:v>
                </c:pt>
                <c:pt idx="4945">
                  <c:v>1</c:v>
                </c:pt>
                <c:pt idx="4946">
                  <c:v>-2</c:v>
                </c:pt>
                <c:pt idx="4947">
                  <c:v>-2</c:v>
                </c:pt>
                <c:pt idx="4948">
                  <c:v>-5</c:v>
                </c:pt>
                <c:pt idx="4949">
                  <c:v>-2</c:v>
                </c:pt>
                <c:pt idx="4950">
                  <c:v>0</c:v>
                </c:pt>
                <c:pt idx="4951">
                  <c:v>4</c:v>
                </c:pt>
                <c:pt idx="4952">
                  <c:v>4</c:v>
                </c:pt>
                <c:pt idx="4953">
                  <c:v>5</c:v>
                </c:pt>
                <c:pt idx="4954">
                  <c:v>4</c:v>
                </c:pt>
                <c:pt idx="4955">
                  <c:v>1</c:v>
                </c:pt>
                <c:pt idx="4956">
                  <c:v>0</c:v>
                </c:pt>
                <c:pt idx="4957">
                  <c:v>-2</c:v>
                </c:pt>
                <c:pt idx="4958">
                  <c:v>0</c:v>
                </c:pt>
                <c:pt idx="4959">
                  <c:v>0</c:v>
                </c:pt>
                <c:pt idx="4960">
                  <c:v>4</c:v>
                </c:pt>
                <c:pt idx="4961">
                  <c:v>3</c:v>
                </c:pt>
                <c:pt idx="4962">
                  <c:v>1</c:v>
                </c:pt>
                <c:pt idx="4963">
                  <c:v>-3</c:v>
                </c:pt>
                <c:pt idx="4964">
                  <c:v>-8</c:v>
                </c:pt>
                <c:pt idx="4965">
                  <c:v>-7</c:v>
                </c:pt>
                <c:pt idx="4966">
                  <c:v>-3</c:v>
                </c:pt>
                <c:pt idx="4967">
                  <c:v>-3</c:v>
                </c:pt>
                <c:pt idx="4968">
                  <c:v>0</c:v>
                </c:pt>
                <c:pt idx="4969">
                  <c:v>0</c:v>
                </c:pt>
                <c:pt idx="4970">
                  <c:v>-2</c:v>
                </c:pt>
                <c:pt idx="4971">
                  <c:v>-3</c:v>
                </c:pt>
                <c:pt idx="4972">
                  <c:v>-6</c:v>
                </c:pt>
                <c:pt idx="4973">
                  <c:v>-5</c:v>
                </c:pt>
                <c:pt idx="4974">
                  <c:v>-6</c:v>
                </c:pt>
                <c:pt idx="4975">
                  <c:v>-3</c:v>
                </c:pt>
                <c:pt idx="4976">
                  <c:v>0</c:v>
                </c:pt>
                <c:pt idx="4977">
                  <c:v>2</c:v>
                </c:pt>
                <c:pt idx="4978">
                  <c:v>1</c:v>
                </c:pt>
                <c:pt idx="4979">
                  <c:v>-2</c:v>
                </c:pt>
                <c:pt idx="4980">
                  <c:v>-4</c:v>
                </c:pt>
                <c:pt idx="4981">
                  <c:v>-6</c:v>
                </c:pt>
                <c:pt idx="4982">
                  <c:v>-5</c:v>
                </c:pt>
                <c:pt idx="4983">
                  <c:v>1</c:v>
                </c:pt>
                <c:pt idx="4984">
                  <c:v>2</c:v>
                </c:pt>
                <c:pt idx="4985">
                  <c:v>1</c:v>
                </c:pt>
                <c:pt idx="4986">
                  <c:v>1</c:v>
                </c:pt>
                <c:pt idx="4987">
                  <c:v>-3</c:v>
                </c:pt>
                <c:pt idx="4988">
                  <c:v>-4</c:v>
                </c:pt>
                <c:pt idx="4989">
                  <c:v>-6</c:v>
                </c:pt>
                <c:pt idx="4990">
                  <c:v>-4</c:v>
                </c:pt>
                <c:pt idx="4991">
                  <c:v>-3</c:v>
                </c:pt>
                <c:pt idx="4992">
                  <c:v>-1</c:v>
                </c:pt>
                <c:pt idx="4993">
                  <c:v>-1</c:v>
                </c:pt>
                <c:pt idx="4994">
                  <c:v>-2</c:v>
                </c:pt>
                <c:pt idx="4995">
                  <c:v>-4</c:v>
                </c:pt>
                <c:pt idx="4996">
                  <c:v>-5</c:v>
                </c:pt>
                <c:pt idx="4997">
                  <c:v>-7</c:v>
                </c:pt>
                <c:pt idx="4998">
                  <c:v>-3</c:v>
                </c:pt>
                <c:pt idx="4999">
                  <c:v>-1</c:v>
                </c:pt>
                <c:pt idx="5000">
                  <c:v>1</c:v>
                </c:pt>
                <c:pt idx="5001">
                  <c:v>1</c:v>
                </c:pt>
                <c:pt idx="5002">
                  <c:v>0</c:v>
                </c:pt>
                <c:pt idx="5003">
                  <c:v>-1</c:v>
                </c:pt>
                <c:pt idx="5004">
                  <c:v>-3</c:v>
                </c:pt>
                <c:pt idx="5005">
                  <c:v>-1</c:v>
                </c:pt>
                <c:pt idx="5006">
                  <c:v>-1</c:v>
                </c:pt>
                <c:pt idx="5007">
                  <c:v>1</c:v>
                </c:pt>
                <c:pt idx="5008">
                  <c:v>2</c:v>
                </c:pt>
                <c:pt idx="5009">
                  <c:v>2</c:v>
                </c:pt>
                <c:pt idx="5010">
                  <c:v>2</c:v>
                </c:pt>
                <c:pt idx="5011">
                  <c:v>0</c:v>
                </c:pt>
                <c:pt idx="5012">
                  <c:v>-1</c:v>
                </c:pt>
                <c:pt idx="5013">
                  <c:v>-3</c:v>
                </c:pt>
                <c:pt idx="5014">
                  <c:v>-4</c:v>
                </c:pt>
                <c:pt idx="5015">
                  <c:v>-2</c:v>
                </c:pt>
                <c:pt idx="5016">
                  <c:v>-1</c:v>
                </c:pt>
                <c:pt idx="5017">
                  <c:v>3</c:v>
                </c:pt>
                <c:pt idx="5018">
                  <c:v>3</c:v>
                </c:pt>
                <c:pt idx="5019">
                  <c:v>0</c:v>
                </c:pt>
                <c:pt idx="5020">
                  <c:v>-2</c:v>
                </c:pt>
                <c:pt idx="5021">
                  <c:v>-4</c:v>
                </c:pt>
                <c:pt idx="5022">
                  <c:v>-2</c:v>
                </c:pt>
                <c:pt idx="5023">
                  <c:v>0</c:v>
                </c:pt>
                <c:pt idx="5024">
                  <c:v>0</c:v>
                </c:pt>
                <c:pt idx="5025">
                  <c:v>1</c:v>
                </c:pt>
                <c:pt idx="5026">
                  <c:v>0</c:v>
                </c:pt>
                <c:pt idx="5027">
                  <c:v>-1</c:v>
                </c:pt>
                <c:pt idx="5028">
                  <c:v>0</c:v>
                </c:pt>
                <c:pt idx="5029">
                  <c:v>-2</c:v>
                </c:pt>
                <c:pt idx="5030">
                  <c:v>-1</c:v>
                </c:pt>
                <c:pt idx="5031">
                  <c:v>-1</c:v>
                </c:pt>
                <c:pt idx="5032">
                  <c:v>-3</c:v>
                </c:pt>
                <c:pt idx="5033">
                  <c:v>-1</c:v>
                </c:pt>
                <c:pt idx="5034">
                  <c:v>-2</c:v>
                </c:pt>
                <c:pt idx="5035">
                  <c:v>2</c:v>
                </c:pt>
                <c:pt idx="5036">
                  <c:v>2</c:v>
                </c:pt>
                <c:pt idx="5037">
                  <c:v>2</c:v>
                </c:pt>
                <c:pt idx="5038">
                  <c:v>2</c:v>
                </c:pt>
                <c:pt idx="5039">
                  <c:v>0</c:v>
                </c:pt>
                <c:pt idx="5040">
                  <c:v>-1</c:v>
                </c:pt>
                <c:pt idx="5041">
                  <c:v>-2</c:v>
                </c:pt>
                <c:pt idx="5042">
                  <c:v>0</c:v>
                </c:pt>
                <c:pt idx="5043">
                  <c:v>2</c:v>
                </c:pt>
                <c:pt idx="5044">
                  <c:v>2</c:v>
                </c:pt>
                <c:pt idx="5045">
                  <c:v>3</c:v>
                </c:pt>
                <c:pt idx="5046">
                  <c:v>2</c:v>
                </c:pt>
                <c:pt idx="5047">
                  <c:v>-1</c:v>
                </c:pt>
                <c:pt idx="5048">
                  <c:v>-1</c:v>
                </c:pt>
                <c:pt idx="5049">
                  <c:v>-3</c:v>
                </c:pt>
                <c:pt idx="5050">
                  <c:v>-4</c:v>
                </c:pt>
                <c:pt idx="5051">
                  <c:v>-4</c:v>
                </c:pt>
                <c:pt idx="5052">
                  <c:v>-4</c:v>
                </c:pt>
                <c:pt idx="5053">
                  <c:v>-1</c:v>
                </c:pt>
                <c:pt idx="5054">
                  <c:v>2</c:v>
                </c:pt>
                <c:pt idx="5055">
                  <c:v>0</c:v>
                </c:pt>
                <c:pt idx="5056">
                  <c:v>-3</c:v>
                </c:pt>
                <c:pt idx="5057">
                  <c:v>-6</c:v>
                </c:pt>
                <c:pt idx="5058">
                  <c:v>-5</c:v>
                </c:pt>
                <c:pt idx="5059">
                  <c:v>-2</c:v>
                </c:pt>
                <c:pt idx="5060">
                  <c:v>1</c:v>
                </c:pt>
                <c:pt idx="5061">
                  <c:v>4</c:v>
                </c:pt>
                <c:pt idx="5062">
                  <c:v>5</c:v>
                </c:pt>
                <c:pt idx="5063">
                  <c:v>5</c:v>
                </c:pt>
                <c:pt idx="5064">
                  <c:v>2</c:v>
                </c:pt>
                <c:pt idx="5065">
                  <c:v>0</c:v>
                </c:pt>
                <c:pt idx="5066">
                  <c:v>-1</c:v>
                </c:pt>
                <c:pt idx="5067">
                  <c:v>1</c:v>
                </c:pt>
                <c:pt idx="5068">
                  <c:v>2</c:v>
                </c:pt>
                <c:pt idx="5069">
                  <c:v>4</c:v>
                </c:pt>
                <c:pt idx="5070">
                  <c:v>5</c:v>
                </c:pt>
                <c:pt idx="5071">
                  <c:v>4</c:v>
                </c:pt>
                <c:pt idx="5072">
                  <c:v>0</c:v>
                </c:pt>
                <c:pt idx="5073">
                  <c:v>-3</c:v>
                </c:pt>
                <c:pt idx="5074">
                  <c:v>-7</c:v>
                </c:pt>
                <c:pt idx="5075">
                  <c:v>-6</c:v>
                </c:pt>
                <c:pt idx="5076">
                  <c:v>-2</c:v>
                </c:pt>
                <c:pt idx="5077">
                  <c:v>0</c:v>
                </c:pt>
                <c:pt idx="5078">
                  <c:v>1</c:v>
                </c:pt>
                <c:pt idx="5079">
                  <c:v>1</c:v>
                </c:pt>
                <c:pt idx="5080">
                  <c:v>-1</c:v>
                </c:pt>
                <c:pt idx="5081">
                  <c:v>-4</c:v>
                </c:pt>
                <c:pt idx="5082">
                  <c:v>-6</c:v>
                </c:pt>
                <c:pt idx="5083">
                  <c:v>-6</c:v>
                </c:pt>
                <c:pt idx="5084">
                  <c:v>-5</c:v>
                </c:pt>
                <c:pt idx="5085">
                  <c:v>1</c:v>
                </c:pt>
                <c:pt idx="5086">
                  <c:v>4</c:v>
                </c:pt>
                <c:pt idx="5087">
                  <c:v>6</c:v>
                </c:pt>
                <c:pt idx="5088">
                  <c:v>5</c:v>
                </c:pt>
                <c:pt idx="5089">
                  <c:v>3</c:v>
                </c:pt>
                <c:pt idx="5090">
                  <c:v>1</c:v>
                </c:pt>
                <c:pt idx="5091">
                  <c:v>-1</c:v>
                </c:pt>
                <c:pt idx="5092">
                  <c:v>2</c:v>
                </c:pt>
                <c:pt idx="5093">
                  <c:v>3</c:v>
                </c:pt>
                <c:pt idx="5094">
                  <c:v>7</c:v>
                </c:pt>
                <c:pt idx="5095">
                  <c:v>5</c:v>
                </c:pt>
                <c:pt idx="5096">
                  <c:v>2</c:v>
                </c:pt>
                <c:pt idx="5097">
                  <c:v>-3</c:v>
                </c:pt>
                <c:pt idx="5098">
                  <c:v>-4</c:v>
                </c:pt>
                <c:pt idx="5099">
                  <c:v>-4</c:v>
                </c:pt>
                <c:pt idx="5100">
                  <c:v>0</c:v>
                </c:pt>
                <c:pt idx="5101">
                  <c:v>0</c:v>
                </c:pt>
                <c:pt idx="5102">
                  <c:v>2</c:v>
                </c:pt>
                <c:pt idx="5103">
                  <c:v>1</c:v>
                </c:pt>
                <c:pt idx="5104">
                  <c:v>-2</c:v>
                </c:pt>
                <c:pt idx="5105">
                  <c:v>-3</c:v>
                </c:pt>
                <c:pt idx="5106">
                  <c:v>-6</c:v>
                </c:pt>
                <c:pt idx="5107">
                  <c:v>-4</c:v>
                </c:pt>
                <c:pt idx="5108">
                  <c:v>-1</c:v>
                </c:pt>
                <c:pt idx="5109">
                  <c:v>7</c:v>
                </c:pt>
                <c:pt idx="5110">
                  <c:v>9</c:v>
                </c:pt>
                <c:pt idx="5111">
                  <c:v>8</c:v>
                </c:pt>
                <c:pt idx="5112">
                  <c:v>3</c:v>
                </c:pt>
                <c:pt idx="5113">
                  <c:v>3</c:v>
                </c:pt>
                <c:pt idx="5114">
                  <c:v>2</c:v>
                </c:pt>
                <c:pt idx="5115">
                  <c:v>4</c:v>
                </c:pt>
                <c:pt idx="5116">
                  <c:v>6</c:v>
                </c:pt>
                <c:pt idx="5117">
                  <c:v>9</c:v>
                </c:pt>
                <c:pt idx="5118">
                  <c:v>8</c:v>
                </c:pt>
                <c:pt idx="5119">
                  <c:v>6</c:v>
                </c:pt>
                <c:pt idx="5120">
                  <c:v>2</c:v>
                </c:pt>
                <c:pt idx="5121">
                  <c:v>-1</c:v>
                </c:pt>
                <c:pt idx="5122">
                  <c:v>-2</c:v>
                </c:pt>
                <c:pt idx="5123">
                  <c:v>-4</c:v>
                </c:pt>
                <c:pt idx="5124">
                  <c:v>-2</c:v>
                </c:pt>
                <c:pt idx="5125">
                  <c:v>1</c:v>
                </c:pt>
                <c:pt idx="5126">
                  <c:v>1</c:v>
                </c:pt>
                <c:pt idx="5127">
                  <c:v>-2</c:v>
                </c:pt>
                <c:pt idx="5128">
                  <c:v>-4</c:v>
                </c:pt>
                <c:pt idx="5129">
                  <c:v>-4</c:v>
                </c:pt>
                <c:pt idx="5130">
                  <c:v>0</c:v>
                </c:pt>
                <c:pt idx="5131">
                  <c:v>3</c:v>
                </c:pt>
                <c:pt idx="5132">
                  <c:v>4</c:v>
                </c:pt>
                <c:pt idx="5133">
                  <c:v>5</c:v>
                </c:pt>
                <c:pt idx="5134">
                  <c:v>6</c:v>
                </c:pt>
                <c:pt idx="5135">
                  <c:v>6</c:v>
                </c:pt>
                <c:pt idx="5136">
                  <c:v>6</c:v>
                </c:pt>
                <c:pt idx="5137">
                  <c:v>5</c:v>
                </c:pt>
                <c:pt idx="5138">
                  <c:v>5</c:v>
                </c:pt>
                <c:pt idx="5139">
                  <c:v>5</c:v>
                </c:pt>
                <c:pt idx="5140">
                  <c:v>6</c:v>
                </c:pt>
                <c:pt idx="5141">
                  <c:v>7</c:v>
                </c:pt>
                <c:pt idx="5142">
                  <c:v>7</c:v>
                </c:pt>
                <c:pt idx="5143">
                  <c:v>6</c:v>
                </c:pt>
                <c:pt idx="5144">
                  <c:v>3</c:v>
                </c:pt>
                <c:pt idx="5145">
                  <c:v>-1</c:v>
                </c:pt>
                <c:pt idx="5146">
                  <c:v>-1</c:v>
                </c:pt>
                <c:pt idx="5147">
                  <c:v>1</c:v>
                </c:pt>
                <c:pt idx="5148">
                  <c:v>1</c:v>
                </c:pt>
                <c:pt idx="5149">
                  <c:v>0</c:v>
                </c:pt>
                <c:pt idx="5150">
                  <c:v>-1</c:v>
                </c:pt>
                <c:pt idx="5151">
                  <c:v>-1</c:v>
                </c:pt>
                <c:pt idx="5152">
                  <c:v>0</c:v>
                </c:pt>
                <c:pt idx="5153">
                  <c:v>1</c:v>
                </c:pt>
                <c:pt idx="5154">
                  <c:v>1</c:v>
                </c:pt>
                <c:pt idx="5155">
                  <c:v>2</c:v>
                </c:pt>
                <c:pt idx="5156">
                  <c:v>5</c:v>
                </c:pt>
                <c:pt idx="5157">
                  <c:v>6</c:v>
                </c:pt>
                <c:pt idx="5158">
                  <c:v>6</c:v>
                </c:pt>
                <c:pt idx="5159">
                  <c:v>6</c:v>
                </c:pt>
                <c:pt idx="5160">
                  <c:v>8</c:v>
                </c:pt>
                <c:pt idx="5161">
                  <c:v>7</c:v>
                </c:pt>
                <c:pt idx="5162">
                  <c:v>8</c:v>
                </c:pt>
                <c:pt idx="5163">
                  <c:v>9</c:v>
                </c:pt>
                <c:pt idx="5164">
                  <c:v>9</c:v>
                </c:pt>
                <c:pt idx="5165">
                  <c:v>7</c:v>
                </c:pt>
                <c:pt idx="5166">
                  <c:v>6</c:v>
                </c:pt>
                <c:pt idx="5167">
                  <c:v>2</c:v>
                </c:pt>
                <c:pt idx="5168">
                  <c:v>1</c:v>
                </c:pt>
                <c:pt idx="5169">
                  <c:v>-1</c:v>
                </c:pt>
                <c:pt idx="5170">
                  <c:v>-1</c:v>
                </c:pt>
                <c:pt idx="5171">
                  <c:v>-2</c:v>
                </c:pt>
                <c:pt idx="5172">
                  <c:v>-2</c:v>
                </c:pt>
                <c:pt idx="5173">
                  <c:v>-2</c:v>
                </c:pt>
                <c:pt idx="5174">
                  <c:v>0</c:v>
                </c:pt>
                <c:pt idx="5175">
                  <c:v>1</c:v>
                </c:pt>
                <c:pt idx="5176">
                  <c:v>3</c:v>
                </c:pt>
                <c:pt idx="5177">
                  <c:v>2</c:v>
                </c:pt>
                <c:pt idx="5178">
                  <c:v>1</c:v>
                </c:pt>
                <c:pt idx="5179">
                  <c:v>2</c:v>
                </c:pt>
                <c:pt idx="5180">
                  <c:v>3</c:v>
                </c:pt>
                <c:pt idx="5181">
                  <c:v>5</c:v>
                </c:pt>
                <c:pt idx="5182">
                  <c:v>10</c:v>
                </c:pt>
                <c:pt idx="5183">
                  <c:v>10</c:v>
                </c:pt>
                <c:pt idx="5184">
                  <c:v>11</c:v>
                </c:pt>
                <c:pt idx="5185">
                  <c:v>8</c:v>
                </c:pt>
                <c:pt idx="5186">
                  <c:v>7</c:v>
                </c:pt>
                <c:pt idx="5187">
                  <c:v>6</c:v>
                </c:pt>
                <c:pt idx="5188">
                  <c:v>5</c:v>
                </c:pt>
                <c:pt idx="5189">
                  <c:v>6</c:v>
                </c:pt>
                <c:pt idx="5190">
                  <c:v>6</c:v>
                </c:pt>
                <c:pt idx="5191">
                  <c:v>4</c:v>
                </c:pt>
                <c:pt idx="5192">
                  <c:v>4</c:v>
                </c:pt>
                <c:pt idx="5193">
                  <c:v>1</c:v>
                </c:pt>
                <c:pt idx="5194">
                  <c:v>-2</c:v>
                </c:pt>
                <c:pt idx="5195">
                  <c:v>-3</c:v>
                </c:pt>
                <c:pt idx="5196">
                  <c:v>-4</c:v>
                </c:pt>
                <c:pt idx="5197">
                  <c:v>-4</c:v>
                </c:pt>
                <c:pt idx="5198">
                  <c:v>0</c:v>
                </c:pt>
                <c:pt idx="5199">
                  <c:v>1</c:v>
                </c:pt>
                <c:pt idx="5200">
                  <c:v>3</c:v>
                </c:pt>
                <c:pt idx="5201">
                  <c:v>2</c:v>
                </c:pt>
                <c:pt idx="5202">
                  <c:v>2</c:v>
                </c:pt>
                <c:pt idx="5203">
                  <c:v>3</c:v>
                </c:pt>
                <c:pt idx="5204">
                  <c:v>6</c:v>
                </c:pt>
                <c:pt idx="5205">
                  <c:v>8</c:v>
                </c:pt>
                <c:pt idx="5206">
                  <c:v>9</c:v>
                </c:pt>
                <c:pt idx="5207">
                  <c:v>10</c:v>
                </c:pt>
                <c:pt idx="5208">
                  <c:v>10</c:v>
                </c:pt>
                <c:pt idx="5209">
                  <c:v>9</c:v>
                </c:pt>
                <c:pt idx="5210">
                  <c:v>7</c:v>
                </c:pt>
                <c:pt idx="5211">
                  <c:v>5</c:v>
                </c:pt>
                <c:pt idx="5212">
                  <c:v>4</c:v>
                </c:pt>
                <c:pt idx="5213">
                  <c:v>4</c:v>
                </c:pt>
                <c:pt idx="5214">
                  <c:v>3</c:v>
                </c:pt>
                <c:pt idx="5215">
                  <c:v>4</c:v>
                </c:pt>
                <c:pt idx="5216">
                  <c:v>1</c:v>
                </c:pt>
                <c:pt idx="5217">
                  <c:v>0</c:v>
                </c:pt>
                <c:pt idx="5218">
                  <c:v>-1</c:v>
                </c:pt>
                <c:pt idx="5219">
                  <c:v>-3</c:v>
                </c:pt>
                <c:pt idx="5220">
                  <c:v>-2</c:v>
                </c:pt>
                <c:pt idx="5221">
                  <c:v>0</c:v>
                </c:pt>
                <c:pt idx="5222">
                  <c:v>2</c:v>
                </c:pt>
                <c:pt idx="5223">
                  <c:v>2</c:v>
                </c:pt>
                <c:pt idx="5224">
                  <c:v>1</c:v>
                </c:pt>
                <c:pt idx="5225">
                  <c:v>3</c:v>
                </c:pt>
                <c:pt idx="5226">
                  <c:v>4</c:v>
                </c:pt>
                <c:pt idx="5227">
                  <c:v>5</c:v>
                </c:pt>
                <c:pt idx="5228">
                  <c:v>10</c:v>
                </c:pt>
                <c:pt idx="5229">
                  <c:v>10</c:v>
                </c:pt>
                <c:pt idx="5230">
                  <c:v>10</c:v>
                </c:pt>
                <c:pt idx="5231">
                  <c:v>7</c:v>
                </c:pt>
                <c:pt idx="5232">
                  <c:v>7</c:v>
                </c:pt>
                <c:pt idx="5233">
                  <c:v>6</c:v>
                </c:pt>
                <c:pt idx="5234">
                  <c:v>6</c:v>
                </c:pt>
                <c:pt idx="5235">
                  <c:v>8</c:v>
                </c:pt>
                <c:pt idx="5236">
                  <c:v>8</c:v>
                </c:pt>
                <c:pt idx="5237">
                  <c:v>7</c:v>
                </c:pt>
                <c:pt idx="5238">
                  <c:v>4</c:v>
                </c:pt>
                <c:pt idx="5239">
                  <c:v>2</c:v>
                </c:pt>
                <c:pt idx="5240">
                  <c:v>0</c:v>
                </c:pt>
                <c:pt idx="5241">
                  <c:v>-1</c:v>
                </c:pt>
                <c:pt idx="5242">
                  <c:v>0</c:v>
                </c:pt>
                <c:pt idx="5243">
                  <c:v>1</c:v>
                </c:pt>
                <c:pt idx="5244">
                  <c:v>1</c:v>
                </c:pt>
                <c:pt idx="5245">
                  <c:v>3</c:v>
                </c:pt>
                <c:pt idx="5246">
                  <c:v>2</c:v>
                </c:pt>
                <c:pt idx="5247">
                  <c:v>2</c:v>
                </c:pt>
                <c:pt idx="5248">
                  <c:v>2</c:v>
                </c:pt>
                <c:pt idx="5249">
                  <c:v>4</c:v>
                </c:pt>
                <c:pt idx="5250">
                  <c:v>6</c:v>
                </c:pt>
                <c:pt idx="5251">
                  <c:v>7</c:v>
                </c:pt>
                <c:pt idx="5252">
                  <c:v>8</c:v>
                </c:pt>
                <c:pt idx="5253">
                  <c:v>8</c:v>
                </c:pt>
                <c:pt idx="5254">
                  <c:v>6</c:v>
                </c:pt>
                <c:pt idx="5255">
                  <c:v>4</c:v>
                </c:pt>
                <c:pt idx="5256">
                  <c:v>5</c:v>
                </c:pt>
                <c:pt idx="5257">
                  <c:v>4</c:v>
                </c:pt>
                <c:pt idx="5258">
                  <c:v>5</c:v>
                </c:pt>
                <c:pt idx="5259">
                  <c:v>4</c:v>
                </c:pt>
                <c:pt idx="5260">
                  <c:v>1</c:v>
                </c:pt>
                <c:pt idx="5261">
                  <c:v>-1</c:v>
                </c:pt>
                <c:pt idx="5262">
                  <c:v>0</c:v>
                </c:pt>
                <c:pt idx="5263">
                  <c:v>-2</c:v>
                </c:pt>
                <c:pt idx="5264">
                  <c:v>1</c:v>
                </c:pt>
                <c:pt idx="5265">
                  <c:v>0</c:v>
                </c:pt>
                <c:pt idx="5266">
                  <c:v>2</c:v>
                </c:pt>
                <c:pt idx="5267">
                  <c:v>1</c:v>
                </c:pt>
                <c:pt idx="5268">
                  <c:v>1</c:v>
                </c:pt>
                <c:pt idx="5269">
                  <c:v>1</c:v>
                </c:pt>
                <c:pt idx="5270">
                  <c:v>0</c:v>
                </c:pt>
                <c:pt idx="5271">
                  <c:v>2</c:v>
                </c:pt>
                <c:pt idx="5272">
                  <c:v>2</c:v>
                </c:pt>
                <c:pt idx="5273">
                  <c:v>4</c:v>
                </c:pt>
                <c:pt idx="5274">
                  <c:v>6</c:v>
                </c:pt>
                <c:pt idx="5275">
                  <c:v>6</c:v>
                </c:pt>
                <c:pt idx="5276">
                  <c:v>5</c:v>
                </c:pt>
                <c:pt idx="5277">
                  <c:v>5</c:v>
                </c:pt>
                <c:pt idx="5278">
                  <c:v>6</c:v>
                </c:pt>
                <c:pt idx="5279">
                  <c:v>5</c:v>
                </c:pt>
                <c:pt idx="5280">
                  <c:v>6</c:v>
                </c:pt>
                <c:pt idx="5281">
                  <c:v>6</c:v>
                </c:pt>
                <c:pt idx="5282">
                  <c:v>5</c:v>
                </c:pt>
                <c:pt idx="5283">
                  <c:v>3</c:v>
                </c:pt>
                <c:pt idx="5284">
                  <c:v>2</c:v>
                </c:pt>
                <c:pt idx="5285">
                  <c:v>2</c:v>
                </c:pt>
                <c:pt idx="5286">
                  <c:v>3</c:v>
                </c:pt>
                <c:pt idx="5287">
                  <c:v>3</c:v>
                </c:pt>
                <c:pt idx="5288">
                  <c:v>3</c:v>
                </c:pt>
                <c:pt idx="5289">
                  <c:v>2</c:v>
                </c:pt>
                <c:pt idx="5290">
                  <c:v>0</c:v>
                </c:pt>
                <c:pt idx="5291">
                  <c:v>0</c:v>
                </c:pt>
                <c:pt idx="5292">
                  <c:v>-1</c:v>
                </c:pt>
                <c:pt idx="5293">
                  <c:v>3</c:v>
                </c:pt>
                <c:pt idx="5294">
                  <c:v>4</c:v>
                </c:pt>
                <c:pt idx="5295">
                  <c:v>3</c:v>
                </c:pt>
                <c:pt idx="5296">
                  <c:v>4</c:v>
                </c:pt>
                <c:pt idx="5297">
                  <c:v>3</c:v>
                </c:pt>
                <c:pt idx="5298">
                  <c:v>4</c:v>
                </c:pt>
                <c:pt idx="5299">
                  <c:v>5</c:v>
                </c:pt>
                <c:pt idx="5300">
                  <c:v>5</c:v>
                </c:pt>
                <c:pt idx="5301">
                  <c:v>6</c:v>
                </c:pt>
                <c:pt idx="5302">
                  <c:v>5</c:v>
                </c:pt>
                <c:pt idx="5303">
                  <c:v>5</c:v>
                </c:pt>
                <c:pt idx="5304">
                  <c:v>6</c:v>
                </c:pt>
                <c:pt idx="5305">
                  <c:v>5</c:v>
                </c:pt>
                <c:pt idx="5306">
                  <c:v>6</c:v>
                </c:pt>
                <c:pt idx="5307">
                  <c:v>5</c:v>
                </c:pt>
                <c:pt idx="5308">
                  <c:v>6</c:v>
                </c:pt>
                <c:pt idx="5309">
                  <c:v>5</c:v>
                </c:pt>
                <c:pt idx="5310">
                  <c:v>6</c:v>
                </c:pt>
                <c:pt idx="5311">
                  <c:v>5</c:v>
                </c:pt>
                <c:pt idx="5312">
                  <c:v>5</c:v>
                </c:pt>
                <c:pt idx="5313">
                  <c:v>3</c:v>
                </c:pt>
                <c:pt idx="5314">
                  <c:v>3</c:v>
                </c:pt>
                <c:pt idx="5315">
                  <c:v>3</c:v>
                </c:pt>
                <c:pt idx="5316">
                  <c:v>4</c:v>
                </c:pt>
                <c:pt idx="5317">
                  <c:v>4</c:v>
                </c:pt>
                <c:pt idx="5318">
                  <c:v>2</c:v>
                </c:pt>
                <c:pt idx="5319">
                  <c:v>2</c:v>
                </c:pt>
                <c:pt idx="5320">
                  <c:v>2</c:v>
                </c:pt>
                <c:pt idx="5321">
                  <c:v>4</c:v>
                </c:pt>
                <c:pt idx="5322">
                  <c:v>4</c:v>
                </c:pt>
                <c:pt idx="5323">
                  <c:v>7</c:v>
                </c:pt>
                <c:pt idx="5324">
                  <c:v>6</c:v>
                </c:pt>
                <c:pt idx="5325">
                  <c:v>7</c:v>
                </c:pt>
                <c:pt idx="5326">
                  <c:v>6</c:v>
                </c:pt>
                <c:pt idx="5327">
                  <c:v>6</c:v>
                </c:pt>
                <c:pt idx="5328">
                  <c:v>6</c:v>
                </c:pt>
                <c:pt idx="5329">
                  <c:v>7</c:v>
                </c:pt>
                <c:pt idx="5330">
                  <c:v>8</c:v>
                </c:pt>
                <c:pt idx="5331">
                  <c:v>8</c:v>
                </c:pt>
                <c:pt idx="5332">
                  <c:v>7</c:v>
                </c:pt>
                <c:pt idx="5333">
                  <c:v>4</c:v>
                </c:pt>
                <c:pt idx="5334">
                  <c:v>5</c:v>
                </c:pt>
                <c:pt idx="5335">
                  <c:v>4</c:v>
                </c:pt>
                <c:pt idx="5336">
                  <c:v>4</c:v>
                </c:pt>
                <c:pt idx="5337">
                  <c:v>2</c:v>
                </c:pt>
                <c:pt idx="5338">
                  <c:v>4</c:v>
                </c:pt>
                <c:pt idx="5339">
                  <c:v>3</c:v>
                </c:pt>
                <c:pt idx="5340">
                  <c:v>3</c:v>
                </c:pt>
                <c:pt idx="5341">
                  <c:v>1</c:v>
                </c:pt>
                <c:pt idx="5342">
                  <c:v>2</c:v>
                </c:pt>
                <c:pt idx="5343">
                  <c:v>1</c:v>
                </c:pt>
                <c:pt idx="5344">
                  <c:v>3</c:v>
                </c:pt>
                <c:pt idx="5345">
                  <c:v>5</c:v>
                </c:pt>
                <c:pt idx="5346">
                  <c:v>6</c:v>
                </c:pt>
                <c:pt idx="5347">
                  <c:v>7</c:v>
                </c:pt>
                <c:pt idx="5348">
                  <c:v>6</c:v>
                </c:pt>
                <c:pt idx="5349">
                  <c:v>7</c:v>
                </c:pt>
                <c:pt idx="5350">
                  <c:v>7</c:v>
                </c:pt>
                <c:pt idx="5351">
                  <c:v>8</c:v>
                </c:pt>
                <c:pt idx="5352">
                  <c:v>10</c:v>
                </c:pt>
                <c:pt idx="5353">
                  <c:v>8</c:v>
                </c:pt>
                <c:pt idx="5354">
                  <c:v>8</c:v>
                </c:pt>
                <c:pt idx="5355">
                  <c:v>6</c:v>
                </c:pt>
                <c:pt idx="5356">
                  <c:v>6</c:v>
                </c:pt>
                <c:pt idx="5357">
                  <c:v>6</c:v>
                </c:pt>
                <c:pt idx="5358">
                  <c:v>4</c:v>
                </c:pt>
                <c:pt idx="5359">
                  <c:v>3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0</c:v>
                </c:pt>
                <c:pt idx="5364">
                  <c:v>-1</c:v>
                </c:pt>
                <c:pt idx="5365">
                  <c:v>-2</c:v>
                </c:pt>
                <c:pt idx="5366">
                  <c:v>-1</c:v>
                </c:pt>
                <c:pt idx="5367">
                  <c:v>1</c:v>
                </c:pt>
                <c:pt idx="5368">
                  <c:v>2</c:v>
                </c:pt>
                <c:pt idx="5369">
                  <c:v>4</c:v>
                </c:pt>
                <c:pt idx="5370">
                  <c:v>3</c:v>
                </c:pt>
                <c:pt idx="5371">
                  <c:v>4</c:v>
                </c:pt>
                <c:pt idx="5372">
                  <c:v>3</c:v>
                </c:pt>
                <c:pt idx="5373">
                  <c:v>6</c:v>
                </c:pt>
                <c:pt idx="5374">
                  <c:v>9</c:v>
                </c:pt>
                <c:pt idx="5375">
                  <c:v>9</c:v>
                </c:pt>
                <c:pt idx="5376">
                  <c:v>7</c:v>
                </c:pt>
                <c:pt idx="5377">
                  <c:v>5</c:v>
                </c:pt>
                <c:pt idx="5378">
                  <c:v>3</c:v>
                </c:pt>
                <c:pt idx="5379">
                  <c:v>1</c:v>
                </c:pt>
                <c:pt idx="5380">
                  <c:v>0</c:v>
                </c:pt>
                <c:pt idx="5381">
                  <c:v>-1</c:v>
                </c:pt>
                <c:pt idx="5382">
                  <c:v>-1</c:v>
                </c:pt>
                <c:pt idx="5383">
                  <c:v>-1</c:v>
                </c:pt>
                <c:pt idx="5384">
                  <c:v>-1</c:v>
                </c:pt>
                <c:pt idx="5385">
                  <c:v>-2</c:v>
                </c:pt>
                <c:pt idx="5386">
                  <c:v>-4</c:v>
                </c:pt>
                <c:pt idx="5387">
                  <c:v>-5</c:v>
                </c:pt>
                <c:pt idx="5388">
                  <c:v>-6</c:v>
                </c:pt>
                <c:pt idx="5389">
                  <c:v>-2</c:v>
                </c:pt>
                <c:pt idx="5390">
                  <c:v>0</c:v>
                </c:pt>
                <c:pt idx="5391">
                  <c:v>2</c:v>
                </c:pt>
                <c:pt idx="5392">
                  <c:v>5</c:v>
                </c:pt>
                <c:pt idx="5393">
                  <c:v>5</c:v>
                </c:pt>
                <c:pt idx="5394">
                  <c:v>6</c:v>
                </c:pt>
                <c:pt idx="5395">
                  <c:v>6</c:v>
                </c:pt>
                <c:pt idx="5396">
                  <c:v>7</c:v>
                </c:pt>
                <c:pt idx="5397">
                  <c:v>7</c:v>
                </c:pt>
                <c:pt idx="5398">
                  <c:v>7</c:v>
                </c:pt>
                <c:pt idx="5399">
                  <c:v>7</c:v>
                </c:pt>
                <c:pt idx="5400">
                  <c:v>5</c:v>
                </c:pt>
                <c:pt idx="5401">
                  <c:v>4</c:v>
                </c:pt>
                <c:pt idx="5402">
                  <c:v>1</c:v>
                </c:pt>
                <c:pt idx="5403">
                  <c:v>2</c:v>
                </c:pt>
                <c:pt idx="5404">
                  <c:v>-2</c:v>
                </c:pt>
                <c:pt idx="5405">
                  <c:v>-1</c:v>
                </c:pt>
                <c:pt idx="5406">
                  <c:v>-3</c:v>
                </c:pt>
                <c:pt idx="5407">
                  <c:v>-4</c:v>
                </c:pt>
                <c:pt idx="5408">
                  <c:v>-2</c:v>
                </c:pt>
                <c:pt idx="5409">
                  <c:v>-2</c:v>
                </c:pt>
                <c:pt idx="5410">
                  <c:v>-2</c:v>
                </c:pt>
                <c:pt idx="5411">
                  <c:v>-3</c:v>
                </c:pt>
                <c:pt idx="5412">
                  <c:v>0</c:v>
                </c:pt>
                <c:pt idx="5413">
                  <c:v>2</c:v>
                </c:pt>
                <c:pt idx="5414">
                  <c:v>4</c:v>
                </c:pt>
                <c:pt idx="5415">
                  <c:v>6</c:v>
                </c:pt>
                <c:pt idx="5416">
                  <c:v>5</c:v>
                </c:pt>
                <c:pt idx="5417">
                  <c:v>5</c:v>
                </c:pt>
                <c:pt idx="5418">
                  <c:v>6</c:v>
                </c:pt>
                <c:pt idx="5419">
                  <c:v>5</c:v>
                </c:pt>
                <c:pt idx="5420">
                  <c:v>7</c:v>
                </c:pt>
                <c:pt idx="5421">
                  <c:v>5</c:v>
                </c:pt>
                <c:pt idx="5422">
                  <c:v>5</c:v>
                </c:pt>
                <c:pt idx="5423">
                  <c:v>4</c:v>
                </c:pt>
                <c:pt idx="5424">
                  <c:v>3</c:v>
                </c:pt>
                <c:pt idx="5425">
                  <c:v>1</c:v>
                </c:pt>
                <c:pt idx="5426">
                  <c:v>-3</c:v>
                </c:pt>
                <c:pt idx="5427">
                  <c:v>-5</c:v>
                </c:pt>
                <c:pt idx="5428">
                  <c:v>-3</c:v>
                </c:pt>
                <c:pt idx="5429">
                  <c:v>0</c:v>
                </c:pt>
                <c:pt idx="5430">
                  <c:v>1</c:v>
                </c:pt>
                <c:pt idx="5431">
                  <c:v>-1</c:v>
                </c:pt>
                <c:pt idx="5432">
                  <c:v>-2</c:v>
                </c:pt>
                <c:pt idx="5433">
                  <c:v>-1</c:v>
                </c:pt>
                <c:pt idx="5434">
                  <c:v>1</c:v>
                </c:pt>
                <c:pt idx="5435">
                  <c:v>4</c:v>
                </c:pt>
                <c:pt idx="5436">
                  <c:v>7</c:v>
                </c:pt>
                <c:pt idx="5437">
                  <c:v>8</c:v>
                </c:pt>
                <c:pt idx="5438">
                  <c:v>8</c:v>
                </c:pt>
                <c:pt idx="5439">
                  <c:v>6</c:v>
                </c:pt>
                <c:pt idx="5440">
                  <c:v>5</c:v>
                </c:pt>
                <c:pt idx="5441">
                  <c:v>5</c:v>
                </c:pt>
                <c:pt idx="5442">
                  <c:v>5</c:v>
                </c:pt>
                <c:pt idx="5443">
                  <c:v>6</c:v>
                </c:pt>
                <c:pt idx="5444">
                  <c:v>6</c:v>
                </c:pt>
                <c:pt idx="5445">
                  <c:v>4</c:v>
                </c:pt>
                <c:pt idx="5446">
                  <c:v>2</c:v>
                </c:pt>
                <c:pt idx="5447">
                  <c:v>-3</c:v>
                </c:pt>
                <c:pt idx="5448">
                  <c:v>-4</c:v>
                </c:pt>
                <c:pt idx="5449">
                  <c:v>-4</c:v>
                </c:pt>
                <c:pt idx="5450">
                  <c:v>-2</c:v>
                </c:pt>
                <c:pt idx="5451">
                  <c:v>-1</c:v>
                </c:pt>
                <c:pt idx="5452">
                  <c:v>-1</c:v>
                </c:pt>
                <c:pt idx="5453">
                  <c:v>-1</c:v>
                </c:pt>
                <c:pt idx="5454">
                  <c:v>-1</c:v>
                </c:pt>
                <c:pt idx="5455">
                  <c:v>-1</c:v>
                </c:pt>
                <c:pt idx="5456">
                  <c:v>1</c:v>
                </c:pt>
                <c:pt idx="5457">
                  <c:v>3</c:v>
                </c:pt>
                <c:pt idx="5458">
                  <c:v>6</c:v>
                </c:pt>
                <c:pt idx="5459">
                  <c:v>8</c:v>
                </c:pt>
                <c:pt idx="5460">
                  <c:v>8</c:v>
                </c:pt>
                <c:pt idx="5461">
                  <c:v>8</c:v>
                </c:pt>
                <c:pt idx="5462">
                  <c:v>7</c:v>
                </c:pt>
                <c:pt idx="5463">
                  <c:v>7</c:v>
                </c:pt>
                <c:pt idx="5464">
                  <c:v>7</c:v>
                </c:pt>
                <c:pt idx="5465">
                  <c:v>7</c:v>
                </c:pt>
                <c:pt idx="5466">
                  <c:v>5</c:v>
                </c:pt>
                <c:pt idx="5467">
                  <c:v>4</c:v>
                </c:pt>
                <c:pt idx="5468">
                  <c:v>2</c:v>
                </c:pt>
                <c:pt idx="5469">
                  <c:v>1</c:v>
                </c:pt>
                <c:pt idx="5470">
                  <c:v>-1</c:v>
                </c:pt>
                <c:pt idx="5471">
                  <c:v>-2</c:v>
                </c:pt>
                <c:pt idx="5472">
                  <c:v>-2</c:v>
                </c:pt>
                <c:pt idx="5473">
                  <c:v>-1</c:v>
                </c:pt>
                <c:pt idx="5474">
                  <c:v>1</c:v>
                </c:pt>
                <c:pt idx="5475">
                  <c:v>2</c:v>
                </c:pt>
                <c:pt idx="5476">
                  <c:v>3</c:v>
                </c:pt>
                <c:pt idx="5477">
                  <c:v>3</c:v>
                </c:pt>
                <c:pt idx="5478">
                  <c:v>3</c:v>
                </c:pt>
                <c:pt idx="5479">
                  <c:v>5</c:v>
                </c:pt>
                <c:pt idx="5480">
                  <c:v>5</c:v>
                </c:pt>
                <c:pt idx="5481">
                  <c:v>9</c:v>
                </c:pt>
                <c:pt idx="5482">
                  <c:v>8</c:v>
                </c:pt>
                <c:pt idx="5483">
                  <c:v>8</c:v>
                </c:pt>
                <c:pt idx="5484">
                  <c:v>7</c:v>
                </c:pt>
                <c:pt idx="5485">
                  <c:v>8</c:v>
                </c:pt>
                <c:pt idx="5486">
                  <c:v>7</c:v>
                </c:pt>
                <c:pt idx="5487">
                  <c:v>7</c:v>
                </c:pt>
                <c:pt idx="5488">
                  <c:v>5</c:v>
                </c:pt>
                <c:pt idx="5489">
                  <c:v>4</c:v>
                </c:pt>
                <c:pt idx="5490">
                  <c:v>1</c:v>
                </c:pt>
                <c:pt idx="5491">
                  <c:v>1</c:v>
                </c:pt>
                <c:pt idx="5492">
                  <c:v>0</c:v>
                </c:pt>
                <c:pt idx="5493">
                  <c:v>-1</c:v>
                </c:pt>
                <c:pt idx="5494">
                  <c:v>2</c:v>
                </c:pt>
                <c:pt idx="5495">
                  <c:v>3</c:v>
                </c:pt>
                <c:pt idx="5496">
                  <c:v>4</c:v>
                </c:pt>
                <c:pt idx="5497">
                  <c:v>3</c:v>
                </c:pt>
                <c:pt idx="5498">
                  <c:v>3</c:v>
                </c:pt>
                <c:pt idx="5499">
                  <c:v>2</c:v>
                </c:pt>
                <c:pt idx="5500">
                  <c:v>4</c:v>
                </c:pt>
                <c:pt idx="5501">
                  <c:v>5</c:v>
                </c:pt>
                <c:pt idx="5502">
                  <c:v>9</c:v>
                </c:pt>
                <c:pt idx="5503">
                  <c:v>8</c:v>
                </c:pt>
                <c:pt idx="5504">
                  <c:v>8</c:v>
                </c:pt>
                <c:pt idx="5505">
                  <c:v>5</c:v>
                </c:pt>
                <c:pt idx="5506">
                  <c:v>7</c:v>
                </c:pt>
                <c:pt idx="5507">
                  <c:v>6</c:v>
                </c:pt>
                <c:pt idx="5508">
                  <c:v>8</c:v>
                </c:pt>
                <c:pt idx="5509">
                  <c:v>10</c:v>
                </c:pt>
                <c:pt idx="5510">
                  <c:v>9</c:v>
                </c:pt>
                <c:pt idx="5511">
                  <c:v>8</c:v>
                </c:pt>
                <c:pt idx="5512">
                  <c:v>5</c:v>
                </c:pt>
                <c:pt idx="5513">
                  <c:v>2</c:v>
                </c:pt>
                <c:pt idx="5514">
                  <c:v>0</c:v>
                </c:pt>
                <c:pt idx="5515">
                  <c:v>-1</c:v>
                </c:pt>
                <c:pt idx="5516">
                  <c:v>-1</c:v>
                </c:pt>
                <c:pt idx="5517">
                  <c:v>0</c:v>
                </c:pt>
                <c:pt idx="5518">
                  <c:v>3</c:v>
                </c:pt>
                <c:pt idx="5519">
                  <c:v>2</c:v>
                </c:pt>
                <c:pt idx="5520">
                  <c:v>2</c:v>
                </c:pt>
                <c:pt idx="5521">
                  <c:v>1</c:v>
                </c:pt>
                <c:pt idx="5522">
                  <c:v>1</c:v>
                </c:pt>
                <c:pt idx="5523">
                  <c:v>3</c:v>
                </c:pt>
                <c:pt idx="5524">
                  <c:v>4</c:v>
                </c:pt>
                <c:pt idx="5525">
                  <c:v>6</c:v>
                </c:pt>
                <c:pt idx="5526">
                  <c:v>6</c:v>
                </c:pt>
                <c:pt idx="5527">
                  <c:v>6</c:v>
                </c:pt>
                <c:pt idx="5528">
                  <c:v>6</c:v>
                </c:pt>
                <c:pt idx="5529">
                  <c:v>5</c:v>
                </c:pt>
                <c:pt idx="5530">
                  <c:v>5</c:v>
                </c:pt>
                <c:pt idx="5531">
                  <c:v>3</c:v>
                </c:pt>
                <c:pt idx="5532">
                  <c:v>3</c:v>
                </c:pt>
                <c:pt idx="5533">
                  <c:v>2</c:v>
                </c:pt>
                <c:pt idx="5534">
                  <c:v>1</c:v>
                </c:pt>
                <c:pt idx="5535">
                  <c:v>-1</c:v>
                </c:pt>
                <c:pt idx="5536">
                  <c:v>-3</c:v>
                </c:pt>
                <c:pt idx="5537">
                  <c:v>-4</c:v>
                </c:pt>
                <c:pt idx="5538">
                  <c:v>-3</c:v>
                </c:pt>
                <c:pt idx="5539">
                  <c:v>-1</c:v>
                </c:pt>
                <c:pt idx="5540">
                  <c:v>-1</c:v>
                </c:pt>
                <c:pt idx="5541">
                  <c:v>-1</c:v>
                </c:pt>
                <c:pt idx="5542">
                  <c:v>0</c:v>
                </c:pt>
                <c:pt idx="5543">
                  <c:v>0</c:v>
                </c:pt>
                <c:pt idx="5544">
                  <c:v>1</c:v>
                </c:pt>
                <c:pt idx="5545">
                  <c:v>2</c:v>
                </c:pt>
                <c:pt idx="5546">
                  <c:v>2</c:v>
                </c:pt>
                <c:pt idx="5547">
                  <c:v>3</c:v>
                </c:pt>
                <c:pt idx="5548">
                  <c:v>2</c:v>
                </c:pt>
                <c:pt idx="5549">
                  <c:v>3</c:v>
                </c:pt>
                <c:pt idx="5550">
                  <c:v>3</c:v>
                </c:pt>
                <c:pt idx="5551">
                  <c:v>4</c:v>
                </c:pt>
                <c:pt idx="5552">
                  <c:v>3</c:v>
                </c:pt>
                <c:pt idx="5553">
                  <c:v>3</c:v>
                </c:pt>
                <c:pt idx="5554">
                  <c:v>-1</c:v>
                </c:pt>
                <c:pt idx="5555">
                  <c:v>-1</c:v>
                </c:pt>
                <c:pt idx="5556">
                  <c:v>-4</c:v>
                </c:pt>
                <c:pt idx="5557">
                  <c:v>-6</c:v>
                </c:pt>
                <c:pt idx="5558">
                  <c:v>-5</c:v>
                </c:pt>
                <c:pt idx="5559">
                  <c:v>-3</c:v>
                </c:pt>
                <c:pt idx="5560">
                  <c:v>-3</c:v>
                </c:pt>
                <c:pt idx="5561">
                  <c:v>-3</c:v>
                </c:pt>
                <c:pt idx="5562">
                  <c:v>-3</c:v>
                </c:pt>
                <c:pt idx="5563">
                  <c:v>-2</c:v>
                </c:pt>
                <c:pt idx="5564">
                  <c:v>-1</c:v>
                </c:pt>
                <c:pt idx="5565">
                  <c:v>1</c:v>
                </c:pt>
                <c:pt idx="5566">
                  <c:v>3</c:v>
                </c:pt>
                <c:pt idx="5567">
                  <c:v>4</c:v>
                </c:pt>
                <c:pt idx="5568">
                  <c:v>5</c:v>
                </c:pt>
                <c:pt idx="5569">
                  <c:v>5</c:v>
                </c:pt>
                <c:pt idx="5570">
                  <c:v>5</c:v>
                </c:pt>
                <c:pt idx="5571">
                  <c:v>4</c:v>
                </c:pt>
                <c:pt idx="5572">
                  <c:v>3</c:v>
                </c:pt>
                <c:pt idx="5573">
                  <c:v>3</c:v>
                </c:pt>
                <c:pt idx="5574">
                  <c:v>3</c:v>
                </c:pt>
                <c:pt idx="5575">
                  <c:v>0</c:v>
                </c:pt>
                <c:pt idx="5576">
                  <c:v>-2</c:v>
                </c:pt>
                <c:pt idx="5577">
                  <c:v>-4</c:v>
                </c:pt>
                <c:pt idx="5578">
                  <c:v>-5</c:v>
                </c:pt>
                <c:pt idx="5579">
                  <c:v>-6</c:v>
                </c:pt>
                <c:pt idx="5580">
                  <c:v>-4</c:v>
                </c:pt>
                <c:pt idx="5581">
                  <c:v>-3</c:v>
                </c:pt>
                <c:pt idx="5582">
                  <c:v>-2</c:v>
                </c:pt>
                <c:pt idx="5583">
                  <c:v>-1</c:v>
                </c:pt>
                <c:pt idx="5584">
                  <c:v>-1</c:v>
                </c:pt>
                <c:pt idx="5585">
                  <c:v>0</c:v>
                </c:pt>
                <c:pt idx="5586">
                  <c:v>1</c:v>
                </c:pt>
                <c:pt idx="5587">
                  <c:v>2</c:v>
                </c:pt>
                <c:pt idx="5588">
                  <c:v>4</c:v>
                </c:pt>
                <c:pt idx="5589">
                  <c:v>6</c:v>
                </c:pt>
                <c:pt idx="5590">
                  <c:v>7</c:v>
                </c:pt>
                <c:pt idx="5591">
                  <c:v>6</c:v>
                </c:pt>
                <c:pt idx="5592">
                  <c:v>5</c:v>
                </c:pt>
                <c:pt idx="5593">
                  <c:v>4</c:v>
                </c:pt>
                <c:pt idx="5594">
                  <c:v>3</c:v>
                </c:pt>
                <c:pt idx="5595">
                  <c:v>2</c:v>
                </c:pt>
                <c:pt idx="5596">
                  <c:v>1</c:v>
                </c:pt>
                <c:pt idx="5597">
                  <c:v>-2</c:v>
                </c:pt>
                <c:pt idx="5598">
                  <c:v>-4</c:v>
                </c:pt>
                <c:pt idx="5599">
                  <c:v>-6</c:v>
                </c:pt>
                <c:pt idx="5600">
                  <c:v>-5</c:v>
                </c:pt>
                <c:pt idx="5601">
                  <c:v>-5</c:v>
                </c:pt>
                <c:pt idx="5602">
                  <c:v>-3</c:v>
                </c:pt>
                <c:pt idx="5603">
                  <c:v>-1</c:v>
                </c:pt>
                <c:pt idx="5604">
                  <c:v>-1</c:v>
                </c:pt>
                <c:pt idx="5605">
                  <c:v>-1</c:v>
                </c:pt>
                <c:pt idx="5606">
                  <c:v>0</c:v>
                </c:pt>
                <c:pt idx="5607">
                  <c:v>1</c:v>
                </c:pt>
                <c:pt idx="5608">
                  <c:v>4</c:v>
                </c:pt>
                <c:pt idx="5609">
                  <c:v>7</c:v>
                </c:pt>
                <c:pt idx="5610">
                  <c:v>8</c:v>
                </c:pt>
                <c:pt idx="5611">
                  <c:v>6</c:v>
                </c:pt>
                <c:pt idx="5612">
                  <c:v>5</c:v>
                </c:pt>
                <c:pt idx="5613">
                  <c:v>5</c:v>
                </c:pt>
                <c:pt idx="5614">
                  <c:v>4</c:v>
                </c:pt>
                <c:pt idx="5615">
                  <c:v>3</c:v>
                </c:pt>
                <c:pt idx="5616">
                  <c:v>1</c:v>
                </c:pt>
                <c:pt idx="5617">
                  <c:v>-1</c:v>
                </c:pt>
                <c:pt idx="5618">
                  <c:v>-4</c:v>
                </c:pt>
                <c:pt idx="5619">
                  <c:v>-4</c:v>
                </c:pt>
                <c:pt idx="5620">
                  <c:v>-5</c:v>
                </c:pt>
                <c:pt idx="5621">
                  <c:v>-3</c:v>
                </c:pt>
                <c:pt idx="5622">
                  <c:v>-1</c:v>
                </c:pt>
                <c:pt idx="5623">
                  <c:v>1</c:v>
                </c:pt>
                <c:pt idx="5624">
                  <c:v>1</c:v>
                </c:pt>
                <c:pt idx="5625">
                  <c:v>2</c:v>
                </c:pt>
                <c:pt idx="5626">
                  <c:v>1</c:v>
                </c:pt>
                <c:pt idx="5627">
                  <c:v>2</c:v>
                </c:pt>
                <c:pt idx="5628">
                  <c:v>5</c:v>
                </c:pt>
                <c:pt idx="5629">
                  <c:v>6</c:v>
                </c:pt>
                <c:pt idx="5630">
                  <c:v>8</c:v>
                </c:pt>
                <c:pt idx="5631">
                  <c:v>8</c:v>
                </c:pt>
                <c:pt idx="5632">
                  <c:v>7</c:v>
                </c:pt>
                <c:pt idx="5633">
                  <c:v>6</c:v>
                </c:pt>
                <c:pt idx="5634">
                  <c:v>4</c:v>
                </c:pt>
                <c:pt idx="5635">
                  <c:v>4</c:v>
                </c:pt>
                <c:pt idx="5636">
                  <c:v>3</c:v>
                </c:pt>
                <c:pt idx="5637">
                  <c:v>1</c:v>
                </c:pt>
                <c:pt idx="5638">
                  <c:v>-1</c:v>
                </c:pt>
                <c:pt idx="5639">
                  <c:v>-2</c:v>
                </c:pt>
                <c:pt idx="5640">
                  <c:v>-2</c:v>
                </c:pt>
                <c:pt idx="5641">
                  <c:v>-2</c:v>
                </c:pt>
                <c:pt idx="5642">
                  <c:v>-1</c:v>
                </c:pt>
                <c:pt idx="5643">
                  <c:v>0</c:v>
                </c:pt>
                <c:pt idx="5644">
                  <c:v>1</c:v>
                </c:pt>
                <c:pt idx="5645">
                  <c:v>1</c:v>
                </c:pt>
                <c:pt idx="5646">
                  <c:v>2</c:v>
                </c:pt>
                <c:pt idx="5647">
                  <c:v>4</c:v>
                </c:pt>
                <c:pt idx="5648">
                  <c:v>6</c:v>
                </c:pt>
                <c:pt idx="5649">
                  <c:v>8</c:v>
                </c:pt>
                <c:pt idx="5650">
                  <c:v>7</c:v>
                </c:pt>
                <c:pt idx="5651">
                  <c:v>8</c:v>
                </c:pt>
                <c:pt idx="5652">
                  <c:v>6</c:v>
                </c:pt>
                <c:pt idx="5653">
                  <c:v>7</c:v>
                </c:pt>
                <c:pt idx="5654">
                  <c:v>6</c:v>
                </c:pt>
                <c:pt idx="5655">
                  <c:v>7</c:v>
                </c:pt>
                <c:pt idx="5656">
                  <c:v>5</c:v>
                </c:pt>
                <c:pt idx="5657">
                  <c:v>4</c:v>
                </c:pt>
                <c:pt idx="5658">
                  <c:v>2</c:v>
                </c:pt>
                <c:pt idx="5659">
                  <c:v>0</c:v>
                </c:pt>
                <c:pt idx="5660">
                  <c:v>0</c:v>
                </c:pt>
                <c:pt idx="5661">
                  <c:v>1</c:v>
                </c:pt>
                <c:pt idx="5662">
                  <c:v>2</c:v>
                </c:pt>
                <c:pt idx="5663">
                  <c:v>4</c:v>
                </c:pt>
                <c:pt idx="5664">
                  <c:v>5</c:v>
                </c:pt>
                <c:pt idx="5665">
                  <c:v>5</c:v>
                </c:pt>
                <c:pt idx="5666">
                  <c:v>5</c:v>
                </c:pt>
                <c:pt idx="5667">
                  <c:v>7</c:v>
                </c:pt>
                <c:pt idx="5668">
                  <c:v>10</c:v>
                </c:pt>
                <c:pt idx="5669">
                  <c:v>10</c:v>
                </c:pt>
                <c:pt idx="5670">
                  <c:v>12</c:v>
                </c:pt>
                <c:pt idx="5671">
                  <c:v>11</c:v>
                </c:pt>
                <c:pt idx="5672">
                  <c:v>10</c:v>
                </c:pt>
                <c:pt idx="5673">
                  <c:v>7</c:v>
                </c:pt>
                <c:pt idx="5674">
                  <c:v>6</c:v>
                </c:pt>
                <c:pt idx="5675">
                  <c:v>5</c:v>
                </c:pt>
                <c:pt idx="5676">
                  <c:v>6</c:v>
                </c:pt>
                <c:pt idx="5677">
                  <c:v>6</c:v>
                </c:pt>
                <c:pt idx="5678">
                  <c:v>5</c:v>
                </c:pt>
                <c:pt idx="5679">
                  <c:v>4</c:v>
                </c:pt>
                <c:pt idx="5680">
                  <c:v>2</c:v>
                </c:pt>
                <c:pt idx="5681">
                  <c:v>1</c:v>
                </c:pt>
                <c:pt idx="5682">
                  <c:v>2</c:v>
                </c:pt>
                <c:pt idx="5683">
                  <c:v>3</c:v>
                </c:pt>
                <c:pt idx="5684">
                  <c:v>6</c:v>
                </c:pt>
                <c:pt idx="5685">
                  <c:v>7</c:v>
                </c:pt>
                <c:pt idx="5686">
                  <c:v>8</c:v>
                </c:pt>
                <c:pt idx="5687">
                  <c:v>7</c:v>
                </c:pt>
                <c:pt idx="5688">
                  <c:v>6</c:v>
                </c:pt>
                <c:pt idx="5689">
                  <c:v>7</c:v>
                </c:pt>
                <c:pt idx="5690">
                  <c:v>7</c:v>
                </c:pt>
                <c:pt idx="5691">
                  <c:v>9</c:v>
                </c:pt>
                <c:pt idx="5692">
                  <c:v>6</c:v>
                </c:pt>
                <c:pt idx="5693">
                  <c:v>6</c:v>
                </c:pt>
                <c:pt idx="5694">
                  <c:v>3</c:v>
                </c:pt>
                <c:pt idx="5695">
                  <c:v>1</c:v>
                </c:pt>
                <c:pt idx="5696">
                  <c:v>2</c:v>
                </c:pt>
                <c:pt idx="5697">
                  <c:v>2</c:v>
                </c:pt>
                <c:pt idx="5698">
                  <c:v>3</c:v>
                </c:pt>
                <c:pt idx="5699">
                  <c:v>4</c:v>
                </c:pt>
                <c:pt idx="5700">
                  <c:v>3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4</c:v>
                </c:pt>
                <c:pt idx="5705">
                  <c:v>5</c:v>
                </c:pt>
                <c:pt idx="5706">
                  <c:v>6</c:v>
                </c:pt>
                <c:pt idx="5707">
                  <c:v>5</c:v>
                </c:pt>
                <c:pt idx="5708">
                  <c:v>5</c:v>
                </c:pt>
                <c:pt idx="5709">
                  <c:v>3</c:v>
                </c:pt>
                <c:pt idx="5710">
                  <c:v>4</c:v>
                </c:pt>
                <c:pt idx="5711">
                  <c:v>3</c:v>
                </c:pt>
                <c:pt idx="5712">
                  <c:v>2</c:v>
                </c:pt>
                <c:pt idx="5713">
                  <c:v>3</c:v>
                </c:pt>
                <c:pt idx="5714">
                  <c:v>2</c:v>
                </c:pt>
                <c:pt idx="5715">
                  <c:v>2</c:v>
                </c:pt>
                <c:pt idx="5716">
                  <c:v>0</c:v>
                </c:pt>
                <c:pt idx="5717">
                  <c:v>0</c:v>
                </c:pt>
                <c:pt idx="5718">
                  <c:v>-1</c:v>
                </c:pt>
                <c:pt idx="5719">
                  <c:v>-1</c:v>
                </c:pt>
                <c:pt idx="5720">
                  <c:v>-1</c:v>
                </c:pt>
                <c:pt idx="5721">
                  <c:v>-1</c:v>
                </c:pt>
                <c:pt idx="5722">
                  <c:v>1</c:v>
                </c:pt>
                <c:pt idx="5723">
                  <c:v>2</c:v>
                </c:pt>
                <c:pt idx="5724">
                  <c:v>2</c:v>
                </c:pt>
                <c:pt idx="5725">
                  <c:v>2</c:v>
                </c:pt>
                <c:pt idx="5726">
                  <c:v>2</c:v>
                </c:pt>
                <c:pt idx="5727">
                  <c:v>1</c:v>
                </c:pt>
                <c:pt idx="5728">
                  <c:v>-1</c:v>
                </c:pt>
                <c:pt idx="5729">
                  <c:v>-2</c:v>
                </c:pt>
                <c:pt idx="5730">
                  <c:v>-2</c:v>
                </c:pt>
                <c:pt idx="5731">
                  <c:v>-2</c:v>
                </c:pt>
                <c:pt idx="5732">
                  <c:v>-2</c:v>
                </c:pt>
                <c:pt idx="5733">
                  <c:v>-2</c:v>
                </c:pt>
                <c:pt idx="5734">
                  <c:v>-2</c:v>
                </c:pt>
                <c:pt idx="5735">
                  <c:v>-1</c:v>
                </c:pt>
                <c:pt idx="5736">
                  <c:v>-2</c:v>
                </c:pt>
                <c:pt idx="5737">
                  <c:v>-2</c:v>
                </c:pt>
                <c:pt idx="5738">
                  <c:v>-2</c:v>
                </c:pt>
                <c:pt idx="5739">
                  <c:v>-1</c:v>
                </c:pt>
                <c:pt idx="5740">
                  <c:v>-2</c:v>
                </c:pt>
                <c:pt idx="5741">
                  <c:v>-1</c:v>
                </c:pt>
                <c:pt idx="5742">
                  <c:v>-1</c:v>
                </c:pt>
                <c:pt idx="5743">
                  <c:v>1</c:v>
                </c:pt>
                <c:pt idx="5744">
                  <c:v>0</c:v>
                </c:pt>
                <c:pt idx="5745">
                  <c:v>0</c:v>
                </c:pt>
                <c:pt idx="5746">
                  <c:v>-2</c:v>
                </c:pt>
                <c:pt idx="5747">
                  <c:v>-2</c:v>
                </c:pt>
                <c:pt idx="5748">
                  <c:v>-3</c:v>
                </c:pt>
                <c:pt idx="5749">
                  <c:v>-3</c:v>
                </c:pt>
                <c:pt idx="5750">
                  <c:v>-4</c:v>
                </c:pt>
                <c:pt idx="5751">
                  <c:v>-3</c:v>
                </c:pt>
                <c:pt idx="5752">
                  <c:v>-5</c:v>
                </c:pt>
                <c:pt idx="5753">
                  <c:v>-3</c:v>
                </c:pt>
                <c:pt idx="5754">
                  <c:v>-2</c:v>
                </c:pt>
                <c:pt idx="5755">
                  <c:v>-1</c:v>
                </c:pt>
                <c:pt idx="5756">
                  <c:v>1</c:v>
                </c:pt>
                <c:pt idx="5757">
                  <c:v>0</c:v>
                </c:pt>
                <c:pt idx="5758">
                  <c:v>0</c:v>
                </c:pt>
                <c:pt idx="5759">
                  <c:v>-2</c:v>
                </c:pt>
                <c:pt idx="5760">
                  <c:v>-1</c:v>
                </c:pt>
                <c:pt idx="5761">
                  <c:v>-2</c:v>
                </c:pt>
                <c:pt idx="5762">
                  <c:v>-1</c:v>
                </c:pt>
                <c:pt idx="5763">
                  <c:v>-1</c:v>
                </c:pt>
                <c:pt idx="5764">
                  <c:v>-1</c:v>
                </c:pt>
                <c:pt idx="5765">
                  <c:v>-2</c:v>
                </c:pt>
                <c:pt idx="5766">
                  <c:v>-4</c:v>
                </c:pt>
                <c:pt idx="5767">
                  <c:v>-5</c:v>
                </c:pt>
                <c:pt idx="5768">
                  <c:v>-6</c:v>
                </c:pt>
                <c:pt idx="5769">
                  <c:v>-4</c:v>
                </c:pt>
                <c:pt idx="5770">
                  <c:v>-2</c:v>
                </c:pt>
                <c:pt idx="5771">
                  <c:v>-2</c:v>
                </c:pt>
                <c:pt idx="5772">
                  <c:v>-2</c:v>
                </c:pt>
                <c:pt idx="5773">
                  <c:v>-1</c:v>
                </c:pt>
                <c:pt idx="5774">
                  <c:v>-1</c:v>
                </c:pt>
                <c:pt idx="5775">
                  <c:v>0</c:v>
                </c:pt>
                <c:pt idx="5776">
                  <c:v>2</c:v>
                </c:pt>
                <c:pt idx="5777">
                  <c:v>2</c:v>
                </c:pt>
                <c:pt idx="5778">
                  <c:v>3</c:v>
                </c:pt>
                <c:pt idx="5779">
                  <c:v>3</c:v>
                </c:pt>
                <c:pt idx="5780">
                  <c:v>2</c:v>
                </c:pt>
                <c:pt idx="5781">
                  <c:v>0</c:v>
                </c:pt>
                <c:pt idx="5782">
                  <c:v>-1</c:v>
                </c:pt>
                <c:pt idx="5783">
                  <c:v>-1</c:v>
                </c:pt>
                <c:pt idx="5784">
                  <c:v>-2</c:v>
                </c:pt>
                <c:pt idx="5785">
                  <c:v>-3</c:v>
                </c:pt>
                <c:pt idx="5786">
                  <c:v>-5</c:v>
                </c:pt>
                <c:pt idx="5787">
                  <c:v>-5</c:v>
                </c:pt>
                <c:pt idx="5788">
                  <c:v>-5</c:v>
                </c:pt>
                <c:pt idx="5789">
                  <c:v>-2</c:v>
                </c:pt>
                <c:pt idx="5790">
                  <c:v>-1</c:v>
                </c:pt>
                <c:pt idx="5791">
                  <c:v>-1</c:v>
                </c:pt>
                <c:pt idx="5792">
                  <c:v>0</c:v>
                </c:pt>
                <c:pt idx="5793">
                  <c:v>2</c:v>
                </c:pt>
                <c:pt idx="5794">
                  <c:v>3</c:v>
                </c:pt>
                <c:pt idx="5795">
                  <c:v>4</c:v>
                </c:pt>
                <c:pt idx="5796">
                  <c:v>5</c:v>
                </c:pt>
                <c:pt idx="5797">
                  <c:v>5</c:v>
                </c:pt>
                <c:pt idx="5798">
                  <c:v>5</c:v>
                </c:pt>
                <c:pt idx="5799">
                  <c:v>2</c:v>
                </c:pt>
                <c:pt idx="5800">
                  <c:v>0</c:v>
                </c:pt>
                <c:pt idx="5801">
                  <c:v>-2</c:v>
                </c:pt>
                <c:pt idx="5802">
                  <c:v>-3</c:v>
                </c:pt>
                <c:pt idx="5803">
                  <c:v>-3</c:v>
                </c:pt>
                <c:pt idx="5804">
                  <c:v>-4</c:v>
                </c:pt>
                <c:pt idx="5805">
                  <c:v>-4</c:v>
                </c:pt>
                <c:pt idx="5806">
                  <c:v>-4</c:v>
                </c:pt>
                <c:pt idx="5807">
                  <c:v>-4</c:v>
                </c:pt>
                <c:pt idx="5808">
                  <c:v>-2</c:v>
                </c:pt>
                <c:pt idx="5809">
                  <c:v>-1</c:v>
                </c:pt>
                <c:pt idx="5810">
                  <c:v>1</c:v>
                </c:pt>
                <c:pt idx="5811">
                  <c:v>3</c:v>
                </c:pt>
                <c:pt idx="5812">
                  <c:v>6</c:v>
                </c:pt>
                <c:pt idx="5813">
                  <c:v>7</c:v>
                </c:pt>
                <c:pt idx="5814">
                  <c:v>7</c:v>
                </c:pt>
                <c:pt idx="5815">
                  <c:v>7</c:v>
                </c:pt>
                <c:pt idx="5816">
                  <c:v>6</c:v>
                </c:pt>
                <c:pt idx="5817">
                  <c:v>7</c:v>
                </c:pt>
                <c:pt idx="5818">
                  <c:v>6</c:v>
                </c:pt>
                <c:pt idx="5819">
                  <c:v>5</c:v>
                </c:pt>
                <c:pt idx="5820">
                  <c:v>2</c:v>
                </c:pt>
                <c:pt idx="5821">
                  <c:v>0</c:v>
                </c:pt>
                <c:pt idx="5822">
                  <c:v>-1</c:v>
                </c:pt>
                <c:pt idx="5823">
                  <c:v>-3</c:v>
                </c:pt>
                <c:pt idx="5824">
                  <c:v>-2</c:v>
                </c:pt>
                <c:pt idx="5825">
                  <c:v>-1</c:v>
                </c:pt>
                <c:pt idx="5826">
                  <c:v>1</c:v>
                </c:pt>
                <c:pt idx="5827">
                  <c:v>3</c:v>
                </c:pt>
                <c:pt idx="5828">
                  <c:v>3</c:v>
                </c:pt>
                <c:pt idx="5829">
                  <c:v>3</c:v>
                </c:pt>
                <c:pt idx="5830">
                  <c:v>4</c:v>
                </c:pt>
                <c:pt idx="5831">
                  <c:v>6</c:v>
                </c:pt>
                <c:pt idx="5832">
                  <c:v>8</c:v>
                </c:pt>
                <c:pt idx="5833">
                  <c:v>11</c:v>
                </c:pt>
                <c:pt idx="5834">
                  <c:v>12</c:v>
                </c:pt>
                <c:pt idx="5835">
                  <c:v>11</c:v>
                </c:pt>
                <c:pt idx="5836">
                  <c:v>10</c:v>
                </c:pt>
                <c:pt idx="5837">
                  <c:v>7</c:v>
                </c:pt>
                <c:pt idx="5838">
                  <c:v>7</c:v>
                </c:pt>
                <c:pt idx="5839">
                  <c:v>5</c:v>
                </c:pt>
                <c:pt idx="5840">
                  <c:v>3</c:v>
                </c:pt>
                <c:pt idx="5841">
                  <c:v>1</c:v>
                </c:pt>
                <c:pt idx="5842">
                  <c:v>1</c:v>
                </c:pt>
                <c:pt idx="5843">
                  <c:v>0</c:v>
                </c:pt>
                <c:pt idx="5844">
                  <c:v>1</c:v>
                </c:pt>
                <c:pt idx="5845">
                  <c:v>0</c:v>
                </c:pt>
                <c:pt idx="5846">
                  <c:v>1</c:v>
                </c:pt>
                <c:pt idx="5847">
                  <c:v>2</c:v>
                </c:pt>
                <c:pt idx="5848">
                  <c:v>4</c:v>
                </c:pt>
                <c:pt idx="5849">
                  <c:v>6</c:v>
                </c:pt>
                <c:pt idx="5850">
                  <c:v>10</c:v>
                </c:pt>
                <c:pt idx="5851">
                  <c:v>11</c:v>
                </c:pt>
                <c:pt idx="5852">
                  <c:v>10</c:v>
                </c:pt>
                <c:pt idx="5853">
                  <c:v>9</c:v>
                </c:pt>
                <c:pt idx="5854">
                  <c:v>9</c:v>
                </c:pt>
                <c:pt idx="5855">
                  <c:v>8</c:v>
                </c:pt>
                <c:pt idx="5856">
                  <c:v>7</c:v>
                </c:pt>
                <c:pt idx="5857">
                  <c:v>5</c:v>
                </c:pt>
                <c:pt idx="5858">
                  <c:v>2</c:v>
                </c:pt>
                <c:pt idx="5859">
                  <c:v>0</c:v>
                </c:pt>
                <c:pt idx="5860">
                  <c:v>-3</c:v>
                </c:pt>
                <c:pt idx="5861">
                  <c:v>-3</c:v>
                </c:pt>
                <c:pt idx="5862">
                  <c:v>-3</c:v>
                </c:pt>
                <c:pt idx="5863">
                  <c:v>0</c:v>
                </c:pt>
                <c:pt idx="5864">
                  <c:v>2</c:v>
                </c:pt>
                <c:pt idx="5865">
                  <c:v>3</c:v>
                </c:pt>
                <c:pt idx="5866">
                  <c:v>4</c:v>
                </c:pt>
                <c:pt idx="5867">
                  <c:v>4</c:v>
                </c:pt>
                <c:pt idx="5868">
                  <c:v>5</c:v>
                </c:pt>
                <c:pt idx="5869">
                  <c:v>6</c:v>
                </c:pt>
                <c:pt idx="5870">
                  <c:v>8</c:v>
                </c:pt>
                <c:pt idx="5871">
                  <c:v>11</c:v>
                </c:pt>
                <c:pt idx="5872">
                  <c:v>12</c:v>
                </c:pt>
                <c:pt idx="5873">
                  <c:v>13</c:v>
                </c:pt>
                <c:pt idx="5874">
                  <c:v>10</c:v>
                </c:pt>
                <c:pt idx="5875">
                  <c:v>8</c:v>
                </c:pt>
                <c:pt idx="5876">
                  <c:v>5</c:v>
                </c:pt>
                <c:pt idx="5877">
                  <c:v>2</c:v>
                </c:pt>
                <c:pt idx="5878">
                  <c:v>1</c:v>
                </c:pt>
                <c:pt idx="5879">
                  <c:v>0</c:v>
                </c:pt>
                <c:pt idx="5880">
                  <c:v>-1</c:v>
                </c:pt>
                <c:pt idx="5881">
                  <c:v>-3</c:v>
                </c:pt>
                <c:pt idx="5882">
                  <c:v>-2</c:v>
                </c:pt>
                <c:pt idx="5883">
                  <c:v>-2</c:v>
                </c:pt>
                <c:pt idx="5884">
                  <c:v>0</c:v>
                </c:pt>
                <c:pt idx="5885">
                  <c:v>3</c:v>
                </c:pt>
                <c:pt idx="5886">
                  <c:v>4</c:v>
                </c:pt>
                <c:pt idx="5887">
                  <c:v>7</c:v>
                </c:pt>
                <c:pt idx="5888">
                  <c:v>9</c:v>
                </c:pt>
                <c:pt idx="5889">
                  <c:v>12</c:v>
                </c:pt>
                <c:pt idx="5890">
                  <c:v>11</c:v>
                </c:pt>
                <c:pt idx="5891">
                  <c:v>10</c:v>
                </c:pt>
                <c:pt idx="5892">
                  <c:v>8</c:v>
                </c:pt>
                <c:pt idx="5893">
                  <c:v>6</c:v>
                </c:pt>
                <c:pt idx="5894">
                  <c:v>3</c:v>
                </c:pt>
                <c:pt idx="5895">
                  <c:v>1</c:v>
                </c:pt>
                <c:pt idx="5896">
                  <c:v>-1</c:v>
                </c:pt>
                <c:pt idx="5897">
                  <c:v>-1</c:v>
                </c:pt>
                <c:pt idx="5898">
                  <c:v>-4</c:v>
                </c:pt>
                <c:pt idx="5899">
                  <c:v>-4</c:v>
                </c:pt>
                <c:pt idx="5900">
                  <c:v>-6</c:v>
                </c:pt>
                <c:pt idx="5901">
                  <c:v>-4</c:v>
                </c:pt>
                <c:pt idx="5902">
                  <c:v>-3</c:v>
                </c:pt>
                <c:pt idx="5903">
                  <c:v>-2</c:v>
                </c:pt>
                <c:pt idx="5904">
                  <c:v>2</c:v>
                </c:pt>
                <c:pt idx="5905">
                  <c:v>3</c:v>
                </c:pt>
                <c:pt idx="5906">
                  <c:v>7</c:v>
                </c:pt>
                <c:pt idx="5907">
                  <c:v>10</c:v>
                </c:pt>
                <c:pt idx="5908">
                  <c:v>12</c:v>
                </c:pt>
                <c:pt idx="5909">
                  <c:v>12</c:v>
                </c:pt>
                <c:pt idx="5910">
                  <c:v>11</c:v>
                </c:pt>
                <c:pt idx="5911">
                  <c:v>9</c:v>
                </c:pt>
                <c:pt idx="5912">
                  <c:v>7</c:v>
                </c:pt>
                <c:pt idx="5913">
                  <c:v>4</c:v>
                </c:pt>
                <c:pt idx="5914">
                  <c:v>2</c:v>
                </c:pt>
                <c:pt idx="5915">
                  <c:v>0</c:v>
                </c:pt>
                <c:pt idx="5916">
                  <c:v>-2</c:v>
                </c:pt>
                <c:pt idx="5917">
                  <c:v>-4</c:v>
                </c:pt>
                <c:pt idx="5918">
                  <c:v>-6</c:v>
                </c:pt>
                <c:pt idx="5919">
                  <c:v>-6</c:v>
                </c:pt>
                <c:pt idx="5920">
                  <c:v>-6</c:v>
                </c:pt>
                <c:pt idx="5921">
                  <c:v>-3</c:v>
                </c:pt>
                <c:pt idx="5922">
                  <c:v>-1</c:v>
                </c:pt>
                <c:pt idx="5923">
                  <c:v>2</c:v>
                </c:pt>
                <c:pt idx="5924">
                  <c:v>5</c:v>
                </c:pt>
                <c:pt idx="5925">
                  <c:v>7</c:v>
                </c:pt>
                <c:pt idx="5926">
                  <c:v>7</c:v>
                </c:pt>
                <c:pt idx="5927">
                  <c:v>9</c:v>
                </c:pt>
                <c:pt idx="5928">
                  <c:v>11</c:v>
                </c:pt>
                <c:pt idx="5929">
                  <c:v>11</c:v>
                </c:pt>
                <c:pt idx="5930">
                  <c:v>10</c:v>
                </c:pt>
                <c:pt idx="5931">
                  <c:v>7</c:v>
                </c:pt>
                <c:pt idx="5932">
                  <c:v>1</c:v>
                </c:pt>
                <c:pt idx="5933">
                  <c:v>-1</c:v>
                </c:pt>
                <c:pt idx="5934">
                  <c:v>-3</c:v>
                </c:pt>
                <c:pt idx="5935">
                  <c:v>-5</c:v>
                </c:pt>
                <c:pt idx="5936">
                  <c:v>-6</c:v>
                </c:pt>
                <c:pt idx="5937">
                  <c:v>-8</c:v>
                </c:pt>
                <c:pt idx="5938">
                  <c:v>-8</c:v>
                </c:pt>
                <c:pt idx="5939">
                  <c:v>-8</c:v>
                </c:pt>
                <c:pt idx="5940">
                  <c:v>-6</c:v>
                </c:pt>
                <c:pt idx="5941">
                  <c:v>-1</c:v>
                </c:pt>
                <c:pt idx="5942">
                  <c:v>3</c:v>
                </c:pt>
                <c:pt idx="5943">
                  <c:v>6</c:v>
                </c:pt>
                <c:pt idx="5944">
                  <c:v>8</c:v>
                </c:pt>
                <c:pt idx="5945">
                  <c:v>11</c:v>
                </c:pt>
                <c:pt idx="5946">
                  <c:v>11</c:v>
                </c:pt>
                <c:pt idx="5947">
                  <c:v>11</c:v>
                </c:pt>
                <c:pt idx="5948">
                  <c:v>10</c:v>
                </c:pt>
                <c:pt idx="5949">
                  <c:v>10</c:v>
                </c:pt>
                <c:pt idx="5950">
                  <c:v>7</c:v>
                </c:pt>
                <c:pt idx="5951">
                  <c:v>5</c:v>
                </c:pt>
                <c:pt idx="5952">
                  <c:v>3</c:v>
                </c:pt>
                <c:pt idx="5953">
                  <c:v>0</c:v>
                </c:pt>
                <c:pt idx="5954">
                  <c:v>-3</c:v>
                </c:pt>
                <c:pt idx="5955">
                  <c:v>-5</c:v>
                </c:pt>
                <c:pt idx="5956">
                  <c:v>-5</c:v>
                </c:pt>
                <c:pt idx="5957">
                  <c:v>-4</c:v>
                </c:pt>
                <c:pt idx="5958">
                  <c:v>-3</c:v>
                </c:pt>
                <c:pt idx="5959">
                  <c:v>0</c:v>
                </c:pt>
                <c:pt idx="5960">
                  <c:v>2</c:v>
                </c:pt>
                <c:pt idx="5961">
                  <c:v>4</c:v>
                </c:pt>
                <c:pt idx="5962">
                  <c:v>5</c:v>
                </c:pt>
                <c:pt idx="5963">
                  <c:v>9</c:v>
                </c:pt>
                <c:pt idx="5964">
                  <c:v>12</c:v>
                </c:pt>
                <c:pt idx="5965">
                  <c:v>13</c:v>
                </c:pt>
                <c:pt idx="5966">
                  <c:v>13</c:v>
                </c:pt>
                <c:pt idx="5967">
                  <c:v>11</c:v>
                </c:pt>
                <c:pt idx="5968">
                  <c:v>8</c:v>
                </c:pt>
                <c:pt idx="5969">
                  <c:v>4</c:v>
                </c:pt>
                <c:pt idx="5970">
                  <c:v>3</c:v>
                </c:pt>
                <c:pt idx="5971">
                  <c:v>2</c:v>
                </c:pt>
                <c:pt idx="5972">
                  <c:v>0</c:v>
                </c:pt>
                <c:pt idx="5973">
                  <c:v>-2</c:v>
                </c:pt>
                <c:pt idx="5974">
                  <c:v>-4</c:v>
                </c:pt>
                <c:pt idx="5975">
                  <c:v>-3</c:v>
                </c:pt>
                <c:pt idx="5976">
                  <c:v>-3</c:v>
                </c:pt>
                <c:pt idx="5977">
                  <c:v>-1</c:v>
                </c:pt>
                <c:pt idx="5978">
                  <c:v>1</c:v>
                </c:pt>
                <c:pt idx="5979">
                  <c:v>3</c:v>
                </c:pt>
                <c:pt idx="5980">
                  <c:v>6</c:v>
                </c:pt>
                <c:pt idx="5981">
                  <c:v>7</c:v>
                </c:pt>
                <c:pt idx="5982">
                  <c:v>9</c:v>
                </c:pt>
                <c:pt idx="5983">
                  <c:v>11</c:v>
                </c:pt>
                <c:pt idx="5984">
                  <c:v>12</c:v>
                </c:pt>
                <c:pt idx="5985">
                  <c:v>10</c:v>
                </c:pt>
                <c:pt idx="5986">
                  <c:v>10</c:v>
                </c:pt>
                <c:pt idx="5987">
                  <c:v>8</c:v>
                </c:pt>
                <c:pt idx="5988">
                  <c:v>6</c:v>
                </c:pt>
                <c:pt idx="5989">
                  <c:v>5</c:v>
                </c:pt>
                <c:pt idx="5990">
                  <c:v>4</c:v>
                </c:pt>
                <c:pt idx="5991">
                  <c:v>0</c:v>
                </c:pt>
                <c:pt idx="5992">
                  <c:v>-1</c:v>
                </c:pt>
                <c:pt idx="5993">
                  <c:v>-2</c:v>
                </c:pt>
                <c:pt idx="5994">
                  <c:v>-2</c:v>
                </c:pt>
                <c:pt idx="5995">
                  <c:v>0</c:v>
                </c:pt>
                <c:pt idx="5996">
                  <c:v>1</c:v>
                </c:pt>
                <c:pt idx="5997">
                  <c:v>2</c:v>
                </c:pt>
                <c:pt idx="5998">
                  <c:v>3</c:v>
                </c:pt>
                <c:pt idx="5999">
                  <c:v>4</c:v>
                </c:pt>
                <c:pt idx="6000">
                  <c:v>5</c:v>
                </c:pt>
                <c:pt idx="6001">
                  <c:v>6</c:v>
                </c:pt>
                <c:pt idx="6002">
                  <c:v>8</c:v>
                </c:pt>
                <c:pt idx="6003">
                  <c:v>8</c:v>
                </c:pt>
                <c:pt idx="6004">
                  <c:v>10</c:v>
                </c:pt>
                <c:pt idx="6005">
                  <c:v>8</c:v>
                </c:pt>
                <c:pt idx="6006">
                  <c:v>7</c:v>
                </c:pt>
                <c:pt idx="6007">
                  <c:v>4</c:v>
                </c:pt>
                <c:pt idx="6008">
                  <c:v>3</c:v>
                </c:pt>
                <c:pt idx="6009">
                  <c:v>2</c:v>
                </c:pt>
                <c:pt idx="6010">
                  <c:v>0</c:v>
                </c:pt>
                <c:pt idx="6011">
                  <c:v>1</c:v>
                </c:pt>
                <c:pt idx="6012">
                  <c:v>0</c:v>
                </c:pt>
                <c:pt idx="6013">
                  <c:v>2</c:v>
                </c:pt>
                <c:pt idx="6014">
                  <c:v>1</c:v>
                </c:pt>
                <c:pt idx="6015">
                  <c:v>1</c:v>
                </c:pt>
                <c:pt idx="6016">
                  <c:v>-1</c:v>
                </c:pt>
                <c:pt idx="6017">
                  <c:v>-2</c:v>
                </c:pt>
                <c:pt idx="6018">
                  <c:v>2</c:v>
                </c:pt>
                <c:pt idx="6019">
                  <c:v>3</c:v>
                </c:pt>
                <c:pt idx="6020">
                  <c:v>7</c:v>
                </c:pt>
                <c:pt idx="6021">
                  <c:v>7</c:v>
                </c:pt>
                <c:pt idx="6022">
                  <c:v>6</c:v>
                </c:pt>
                <c:pt idx="6023">
                  <c:v>4</c:v>
                </c:pt>
                <c:pt idx="6024">
                  <c:v>4</c:v>
                </c:pt>
                <c:pt idx="6025">
                  <c:v>5</c:v>
                </c:pt>
                <c:pt idx="6026">
                  <c:v>5</c:v>
                </c:pt>
                <c:pt idx="6027">
                  <c:v>4</c:v>
                </c:pt>
                <c:pt idx="6028">
                  <c:v>4</c:v>
                </c:pt>
                <c:pt idx="6029">
                  <c:v>1</c:v>
                </c:pt>
                <c:pt idx="6030">
                  <c:v>0</c:v>
                </c:pt>
                <c:pt idx="6031">
                  <c:v>1</c:v>
                </c:pt>
                <c:pt idx="6032">
                  <c:v>2</c:v>
                </c:pt>
                <c:pt idx="6033">
                  <c:v>1</c:v>
                </c:pt>
                <c:pt idx="6034">
                  <c:v>0</c:v>
                </c:pt>
                <c:pt idx="6035">
                  <c:v>-2</c:v>
                </c:pt>
                <c:pt idx="6036">
                  <c:v>-1</c:v>
                </c:pt>
                <c:pt idx="6037">
                  <c:v>0</c:v>
                </c:pt>
                <c:pt idx="6038">
                  <c:v>3</c:v>
                </c:pt>
                <c:pt idx="6039">
                  <c:v>3</c:v>
                </c:pt>
                <c:pt idx="6040">
                  <c:v>4</c:v>
                </c:pt>
                <c:pt idx="6041">
                  <c:v>5</c:v>
                </c:pt>
                <c:pt idx="6042">
                  <c:v>5</c:v>
                </c:pt>
                <c:pt idx="6043">
                  <c:v>6</c:v>
                </c:pt>
                <c:pt idx="6044">
                  <c:v>5</c:v>
                </c:pt>
                <c:pt idx="6045">
                  <c:v>5</c:v>
                </c:pt>
                <c:pt idx="6046">
                  <c:v>6</c:v>
                </c:pt>
                <c:pt idx="6047">
                  <c:v>6</c:v>
                </c:pt>
                <c:pt idx="6048">
                  <c:v>6</c:v>
                </c:pt>
                <c:pt idx="6049">
                  <c:v>5</c:v>
                </c:pt>
                <c:pt idx="6050">
                  <c:v>5</c:v>
                </c:pt>
                <c:pt idx="6051">
                  <c:v>5</c:v>
                </c:pt>
                <c:pt idx="6052">
                  <c:v>2</c:v>
                </c:pt>
                <c:pt idx="6053">
                  <c:v>2</c:v>
                </c:pt>
                <c:pt idx="6054">
                  <c:v>-1</c:v>
                </c:pt>
                <c:pt idx="6055">
                  <c:v>0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2</c:v>
                </c:pt>
                <c:pt idx="6061">
                  <c:v>3</c:v>
                </c:pt>
                <c:pt idx="6062">
                  <c:v>4</c:v>
                </c:pt>
                <c:pt idx="6063">
                  <c:v>4</c:v>
                </c:pt>
                <c:pt idx="6064">
                  <c:v>5</c:v>
                </c:pt>
                <c:pt idx="6065">
                  <c:v>6</c:v>
                </c:pt>
                <c:pt idx="6066">
                  <c:v>6</c:v>
                </c:pt>
                <c:pt idx="6067">
                  <c:v>7</c:v>
                </c:pt>
                <c:pt idx="6068">
                  <c:v>6</c:v>
                </c:pt>
                <c:pt idx="6069">
                  <c:v>6</c:v>
                </c:pt>
                <c:pt idx="6070">
                  <c:v>5</c:v>
                </c:pt>
                <c:pt idx="6071">
                  <c:v>2</c:v>
                </c:pt>
                <c:pt idx="6072">
                  <c:v>0</c:v>
                </c:pt>
                <c:pt idx="6073">
                  <c:v>-1</c:v>
                </c:pt>
                <c:pt idx="6074">
                  <c:v>-1</c:v>
                </c:pt>
                <c:pt idx="6075">
                  <c:v>-1</c:v>
                </c:pt>
                <c:pt idx="6076">
                  <c:v>-2</c:v>
                </c:pt>
                <c:pt idx="6077">
                  <c:v>-2</c:v>
                </c:pt>
                <c:pt idx="6078">
                  <c:v>-1</c:v>
                </c:pt>
                <c:pt idx="6079">
                  <c:v>0</c:v>
                </c:pt>
                <c:pt idx="6080">
                  <c:v>2</c:v>
                </c:pt>
                <c:pt idx="6081">
                  <c:v>4</c:v>
                </c:pt>
                <c:pt idx="6082">
                  <c:v>7</c:v>
                </c:pt>
                <c:pt idx="6083">
                  <c:v>9</c:v>
                </c:pt>
                <c:pt idx="6084">
                  <c:v>9</c:v>
                </c:pt>
                <c:pt idx="6085">
                  <c:v>10</c:v>
                </c:pt>
                <c:pt idx="6086">
                  <c:v>9</c:v>
                </c:pt>
                <c:pt idx="6087">
                  <c:v>9</c:v>
                </c:pt>
                <c:pt idx="6088">
                  <c:v>8</c:v>
                </c:pt>
                <c:pt idx="6089">
                  <c:v>5</c:v>
                </c:pt>
                <c:pt idx="6090">
                  <c:v>4</c:v>
                </c:pt>
                <c:pt idx="6091">
                  <c:v>1</c:v>
                </c:pt>
                <c:pt idx="6092">
                  <c:v>-1</c:v>
                </c:pt>
                <c:pt idx="6093">
                  <c:v>-2</c:v>
                </c:pt>
                <c:pt idx="6094">
                  <c:v>-4</c:v>
                </c:pt>
                <c:pt idx="6095">
                  <c:v>-6</c:v>
                </c:pt>
                <c:pt idx="6096">
                  <c:v>-4</c:v>
                </c:pt>
                <c:pt idx="6097">
                  <c:v>-1</c:v>
                </c:pt>
                <c:pt idx="6098">
                  <c:v>2</c:v>
                </c:pt>
                <c:pt idx="6099">
                  <c:v>2</c:v>
                </c:pt>
                <c:pt idx="6100">
                  <c:v>4</c:v>
                </c:pt>
                <c:pt idx="6101">
                  <c:v>7</c:v>
                </c:pt>
                <c:pt idx="6102">
                  <c:v>9</c:v>
                </c:pt>
                <c:pt idx="6103">
                  <c:v>10</c:v>
                </c:pt>
                <c:pt idx="6104">
                  <c:v>11</c:v>
                </c:pt>
                <c:pt idx="6105">
                  <c:v>10</c:v>
                </c:pt>
                <c:pt idx="6106">
                  <c:v>8</c:v>
                </c:pt>
                <c:pt idx="6107">
                  <c:v>5</c:v>
                </c:pt>
                <c:pt idx="6108">
                  <c:v>1</c:v>
                </c:pt>
                <c:pt idx="6109">
                  <c:v>-1</c:v>
                </c:pt>
                <c:pt idx="6110">
                  <c:v>-3</c:v>
                </c:pt>
                <c:pt idx="6111">
                  <c:v>-3</c:v>
                </c:pt>
                <c:pt idx="6112">
                  <c:v>-4</c:v>
                </c:pt>
                <c:pt idx="6113">
                  <c:v>-6</c:v>
                </c:pt>
                <c:pt idx="6114">
                  <c:v>-5</c:v>
                </c:pt>
                <c:pt idx="6115">
                  <c:v>-3</c:v>
                </c:pt>
                <c:pt idx="6116">
                  <c:v>2</c:v>
                </c:pt>
                <c:pt idx="6117">
                  <c:v>3</c:v>
                </c:pt>
                <c:pt idx="6118">
                  <c:v>6</c:v>
                </c:pt>
                <c:pt idx="6119">
                  <c:v>8</c:v>
                </c:pt>
                <c:pt idx="6120">
                  <c:v>8</c:v>
                </c:pt>
                <c:pt idx="6121">
                  <c:v>10</c:v>
                </c:pt>
                <c:pt idx="6122">
                  <c:v>10</c:v>
                </c:pt>
                <c:pt idx="6123">
                  <c:v>10</c:v>
                </c:pt>
                <c:pt idx="6124">
                  <c:v>9</c:v>
                </c:pt>
                <c:pt idx="6125">
                  <c:v>6</c:v>
                </c:pt>
                <c:pt idx="6126">
                  <c:v>3</c:v>
                </c:pt>
                <c:pt idx="6127">
                  <c:v>-2</c:v>
                </c:pt>
                <c:pt idx="6128">
                  <c:v>-3</c:v>
                </c:pt>
                <c:pt idx="6129">
                  <c:v>-5</c:v>
                </c:pt>
                <c:pt idx="6130">
                  <c:v>-5</c:v>
                </c:pt>
                <c:pt idx="6131">
                  <c:v>-6</c:v>
                </c:pt>
                <c:pt idx="6132">
                  <c:v>-5</c:v>
                </c:pt>
                <c:pt idx="6133">
                  <c:v>-5</c:v>
                </c:pt>
                <c:pt idx="6134">
                  <c:v>0</c:v>
                </c:pt>
                <c:pt idx="6135">
                  <c:v>3</c:v>
                </c:pt>
                <c:pt idx="6136">
                  <c:v>6</c:v>
                </c:pt>
                <c:pt idx="6137">
                  <c:v>8</c:v>
                </c:pt>
                <c:pt idx="6138">
                  <c:v>8</c:v>
                </c:pt>
                <c:pt idx="6139">
                  <c:v>8</c:v>
                </c:pt>
                <c:pt idx="6140">
                  <c:v>8</c:v>
                </c:pt>
                <c:pt idx="6141">
                  <c:v>8</c:v>
                </c:pt>
                <c:pt idx="6142">
                  <c:v>7</c:v>
                </c:pt>
                <c:pt idx="6143">
                  <c:v>7</c:v>
                </c:pt>
                <c:pt idx="6144">
                  <c:v>2</c:v>
                </c:pt>
                <c:pt idx="6145">
                  <c:v>0</c:v>
                </c:pt>
                <c:pt idx="6146">
                  <c:v>-3</c:v>
                </c:pt>
                <c:pt idx="6147">
                  <c:v>-5</c:v>
                </c:pt>
                <c:pt idx="6148">
                  <c:v>-5</c:v>
                </c:pt>
                <c:pt idx="6149">
                  <c:v>-6</c:v>
                </c:pt>
                <c:pt idx="6150">
                  <c:v>-4</c:v>
                </c:pt>
                <c:pt idx="6151">
                  <c:v>-1</c:v>
                </c:pt>
                <c:pt idx="6152">
                  <c:v>0</c:v>
                </c:pt>
                <c:pt idx="6153">
                  <c:v>3</c:v>
                </c:pt>
                <c:pt idx="6154">
                  <c:v>5</c:v>
                </c:pt>
                <c:pt idx="6155">
                  <c:v>7</c:v>
                </c:pt>
                <c:pt idx="6156">
                  <c:v>8</c:v>
                </c:pt>
                <c:pt idx="6157">
                  <c:v>10</c:v>
                </c:pt>
                <c:pt idx="6158">
                  <c:v>10</c:v>
                </c:pt>
                <c:pt idx="6159">
                  <c:v>7</c:v>
                </c:pt>
                <c:pt idx="6160">
                  <c:v>5</c:v>
                </c:pt>
                <c:pt idx="6161">
                  <c:v>1</c:v>
                </c:pt>
                <c:pt idx="6162">
                  <c:v>1</c:v>
                </c:pt>
                <c:pt idx="6163">
                  <c:v>-2</c:v>
                </c:pt>
                <c:pt idx="6164">
                  <c:v>-2</c:v>
                </c:pt>
                <c:pt idx="6165">
                  <c:v>-3</c:v>
                </c:pt>
                <c:pt idx="6166">
                  <c:v>-4</c:v>
                </c:pt>
                <c:pt idx="6167">
                  <c:v>-4</c:v>
                </c:pt>
                <c:pt idx="6168">
                  <c:v>-4</c:v>
                </c:pt>
                <c:pt idx="6169">
                  <c:v>-3</c:v>
                </c:pt>
                <c:pt idx="6170">
                  <c:v>-1</c:v>
                </c:pt>
                <c:pt idx="6171">
                  <c:v>5</c:v>
                </c:pt>
                <c:pt idx="6172">
                  <c:v>7</c:v>
                </c:pt>
                <c:pt idx="6173">
                  <c:v>7</c:v>
                </c:pt>
                <c:pt idx="6174">
                  <c:v>8</c:v>
                </c:pt>
                <c:pt idx="6175">
                  <c:v>6</c:v>
                </c:pt>
                <c:pt idx="6176">
                  <c:v>5</c:v>
                </c:pt>
                <c:pt idx="6177">
                  <c:v>5</c:v>
                </c:pt>
                <c:pt idx="6178">
                  <c:v>3</c:v>
                </c:pt>
                <c:pt idx="6179">
                  <c:v>1</c:v>
                </c:pt>
                <c:pt idx="6180">
                  <c:v>-1</c:v>
                </c:pt>
                <c:pt idx="6181">
                  <c:v>-4</c:v>
                </c:pt>
                <c:pt idx="6182">
                  <c:v>-7</c:v>
                </c:pt>
                <c:pt idx="6183">
                  <c:v>-7</c:v>
                </c:pt>
                <c:pt idx="6184">
                  <c:v>-6</c:v>
                </c:pt>
                <c:pt idx="6185">
                  <c:v>-6</c:v>
                </c:pt>
                <c:pt idx="6186">
                  <c:v>-5</c:v>
                </c:pt>
                <c:pt idx="6187">
                  <c:v>-4</c:v>
                </c:pt>
                <c:pt idx="6188">
                  <c:v>-2</c:v>
                </c:pt>
                <c:pt idx="6189">
                  <c:v>-2</c:v>
                </c:pt>
                <c:pt idx="6190">
                  <c:v>3</c:v>
                </c:pt>
                <c:pt idx="6191">
                  <c:v>4</c:v>
                </c:pt>
                <c:pt idx="6192">
                  <c:v>6</c:v>
                </c:pt>
                <c:pt idx="6193">
                  <c:v>4</c:v>
                </c:pt>
                <c:pt idx="6194">
                  <c:v>4</c:v>
                </c:pt>
                <c:pt idx="6195">
                  <c:v>1</c:v>
                </c:pt>
                <c:pt idx="6196">
                  <c:v>0</c:v>
                </c:pt>
                <c:pt idx="6197">
                  <c:v>-3</c:v>
                </c:pt>
                <c:pt idx="6198">
                  <c:v>-5</c:v>
                </c:pt>
                <c:pt idx="6199">
                  <c:v>-6</c:v>
                </c:pt>
                <c:pt idx="6200">
                  <c:v>-7</c:v>
                </c:pt>
                <c:pt idx="6201">
                  <c:v>-7</c:v>
                </c:pt>
                <c:pt idx="6202">
                  <c:v>-6</c:v>
                </c:pt>
                <c:pt idx="6203">
                  <c:v>-5</c:v>
                </c:pt>
                <c:pt idx="6204">
                  <c:v>-5</c:v>
                </c:pt>
                <c:pt idx="6205">
                  <c:v>-2</c:v>
                </c:pt>
                <c:pt idx="6206">
                  <c:v>-1</c:v>
                </c:pt>
                <c:pt idx="6207">
                  <c:v>1</c:v>
                </c:pt>
                <c:pt idx="6208">
                  <c:v>5</c:v>
                </c:pt>
                <c:pt idx="6209">
                  <c:v>8</c:v>
                </c:pt>
                <c:pt idx="6210">
                  <c:v>8</c:v>
                </c:pt>
                <c:pt idx="6211">
                  <c:v>4</c:v>
                </c:pt>
                <c:pt idx="6212">
                  <c:v>0</c:v>
                </c:pt>
                <c:pt idx="6213">
                  <c:v>-1</c:v>
                </c:pt>
                <c:pt idx="6214">
                  <c:v>-3</c:v>
                </c:pt>
                <c:pt idx="6215">
                  <c:v>-4</c:v>
                </c:pt>
                <c:pt idx="6216">
                  <c:v>-6</c:v>
                </c:pt>
                <c:pt idx="6217">
                  <c:v>-7</c:v>
                </c:pt>
                <c:pt idx="6218">
                  <c:v>-9</c:v>
                </c:pt>
                <c:pt idx="6219">
                  <c:v>-8</c:v>
                </c:pt>
                <c:pt idx="6220">
                  <c:v>-6</c:v>
                </c:pt>
                <c:pt idx="6221">
                  <c:v>-5</c:v>
                </c:pt>
                <c:pt idx="6222">
                  <c:v>-4</c:v>
                </c:pt>
                <c:pt idx="6223">
                  <c:v>-2</c:v>
                </c:pt>
                <c:pt idx="6224">
                  <c:v>0</c:v>
                </c:pt>
                <c:pt idx="6225">
                  <c:v>4</c:v>
                </c:pt>
                <c:pt idx="6226">
                  <c:v>5</c:v>
                </c:pt>
                <c:pt idx="6227">
                  <c:v>7</c:v>
                </c:pt>
                <c:pt idx="6228">
                  <c:v>7</c:v>
                </c:pt>
                <c:pt idx="6229">
                  <c:v>4</c:v>
                </c:pt>
                <c:pt idx="6230">
                  <c:v>2</c:v>
                </c:pt>
                <c:pt idx="6231">
                  <c:v>1</c:v>
                </c:pt>
                <c:pt idx="6232">
                  <c:v>-1</c:v>
                </c:pt>
                <c:pt idx="6233">
                  <c:v>-5</c:v>
                </c:pt>
                <c:pt idx="6234">
                  <c:v>-6</c:v>
                </c:pt>
                <c:pt idx="6235">
                  <c:v>-7</c:v>
                </c:pt>
                <c:pt idx="6236">
                  <c:v>-8</c:v>
                </c:pt>
                <c:pt idx="6237">
                  <c:v>-6</c:v>
                </c:pt>
                <c:pt idx="6238">
                  <c:v>-4</c:v>
                </c:pt>
                <c:pt idx="6239">
                  <c:v>-4</c:v>
                </c:pt>
                <c:pt idx="6240">
                  <c:v>-3</c:v>
                </c:pt>
                <c:pt idx="6241">
                  <c:v>-3</c:v>
                </c:pt>
                <c:pt idx="6242">
                  <c:v>0</c:v>
                </c:pt>
                <c:pt idx="6243">
                  <c:v>2</c:v>
                </c:pt>
                <c:pt idx="6244">
                  <c:v>5</c:v>
                </c:pt>
                <c:pt idx="6245">
                  <c:v>8</c:v>
                </c:pt>
                <c:pt idx="6246">
                  <c:v>8</c:v>
                </c:pt>
                <c:pt idx="6247">
                  <c:v>6</c:v>
                </c:pt>
                <c:pt idx="6248">
                  <c:v>2</c:v>
                </c:pt>
                <c:pt idx="6249">
                  <c:v>2</c:v>
                </c:pt>
                <c:pt idx="6250">
                  <c:v>0</c:v>
                </c:pt>
                <c:pt idx="6251">
                  <c:v>0</c:v>
                </c:pt>
                <c:pt idx="6252">
                  <c:v>-2</c:v>
                </c:pt>
                <c:pt idx="6253">
                  <c:v>-3</c:v>
                </c:pt>
                <c:pt idx="6254">
                  <c:v>-5</c:v>
                </c:pt>
                <c:pt idx="6255">
                  <c:v>-5</c:v>
                </c:pt>
                <c:pt idx="6256">
                  <c:v>-5</c:v>
                </c:pt>
                <c:pt idx="6257">
                  <c:v>-5</c:v>
                </c:pt>
                <c:pt idx="6258">
                  <c:v>-1</c:v>
                </c:pt>
                <c:pt idx="6259">
                  <c:v>1</c:v>
                </c:pt>
                <c:pt idx="6260">
                  <c:v>2</c:v>
                </c:pt>
                <c:pt idx="6261">
                  <c:v>4</c:v>
                </c:pt>
                <c:pt idx="6262">
                  <c:v>5</c:v>
                </c:pt>
                <c:pt idx="6263">
                  <c:v>6</c:v>
                </c:pt>
                <c:pt idx="6264">
                  <c:v>7</c:v>
                </c:pt>
                <c:pt idx="6265">
                  <c:v>6</c:v>
                </c:pt>
                <c:pt idx="6266">
                  <c:v>5</c:v>
                </c:pt>
                <c:pt idx="6267">
                  <c:v>3</c:v>
                </c:pt>
                <c:pt idx="6268">
                  <c:v>3</c:v>
                </c:pt>
                <c:pt idx="6269">
                  <c:v>3</c:v>
                </c:pt>
                <c:pt idx="6270">
                  <c:v>1</c:v>
                </c:pt>
                <c:pt idx="6271">
                  <c:v>1</c:v>
                </c:pt>
                <c:pt idx="6272">
                  <c:v>-1</c:v>
                </c:pt>
                <c:pt idx="6273">
                  <c:v>-1</c:v>
                </c:pt>
                <c:pt idx="6274">
                  <c:v>-2</c:v>
                </c:pt>
                <c:pt idx="6275">
                  <c:v>-1</c:v>
                </c:pt>
                <c:pt idx="6276">
                  <c:v>-2</c:v>
                </c:pt>
                <c:pt idx="6277">
                  <c:v>1</c:v>
                </c:pt>
                <c:pt idx="6278">
                  <c:v>1</c:v>
                </c:pt>
                <c:pt idx="6279">
                  <c:v>3</c:v>
                </c:pt>
                <c:pt idx="6280">
                  <c:v>3</c:v>
                </c:pt>
                <c:pt idx="6281">
                  <c:v>4</c:v>
                </c:pt>
                <c:pt idx="6282">
                  <c:v>6</c:v>
                </c:pt>
                <c:pt idx="6283">
                  <c:v>7</c:v>
                </c:pt>
                <c:pt idx="6284">
                  <c:v>8</c:v>
                </c:pt>
                <c:pt idx="6285">
                  <c:v>6</c:v>
                </c:pt>
                <c:pt idx="6286">
                  <c:v>7</c:v>
                </c:pt>
                <c:pt idx="6287">
                  <c:v>5</c:v>
                </c:pt>
                <c:pt idx="6288">
                  <c:v>5</c:v>
                </c:pt>
                <c:pt idx="6289">
                  <c:v>3</c:v>
                </c:pt>
                <c:pt idx="6290">
                  <c:v>4</c:v>
                </c:pt>
                <c:pt idx="6291">
                  <c:v>1</c:v>
                </c:pt>
                <c:pt idx="6292">
                  <c:v>1</c:v>
                </c:pt>
                <c:pt idx="6293">
                  <c:v>-1</c:v>
                </c:pt>
                <c:pt idx="6294">
                  <c:v>-1</c:v>
                </c:pt>
                <c:pt idx="6295">
                  <c:v>-1</c:v>
                </c:pt>
                <c:pt idx="6296">
                  <c:v>1</c:v>
                </c:pt>
                <c:pt idx="6297">
                  <c:v>1</c:v>
                </c:pt>
                <c:pt idx="6298">
                  <c:v>3</c:v>
                </c:pt>
                <c:pt idx="6299">
                  <c:v>3</c:v>
                </c:pt>
                <c:pt idx="6300">
                  <c:v>3</c:v>
                </c:pt>
                <c:pt idx="6301">
                  <c:v>3</c:v>
                </c:pt>
                <c:pt idx="6302">
                  <c:v>4</c:v>
                </c:pt>
                <c:pt idx="6303">
                  <c:v>6</c:v>
                </c:pt>
                <c:pt idx="6304">
                  <c:v>9</c:v>
                </c:pt>
                <c:pt idx="6305">
                  <c:v>10</c:v>
                </c:pt>
                <c:pt idx="6306">
                  <c:v>7</c:v>
                </c:pt>
                <c:pt idx="6307">
                  <c:v>8</c:v>
                </c:pt>
                <c:pt idx="6308">
                  <c:v>3</c:v>
                </c:pt>
                <c:pt idx="6309">
                  <c:v>2</c:v>
                </c:pt>
                <c:pt idx="6310">
                  <c:v>-1</c:v>
                </c:pt>
                <c:pt idx="6311">
                  <c:v>-1</c:v>
                </c:pt>
                <c:pt idx="6312">
                  <c:v>-1</c:v>
                </c:pt>
                <c:pt idx="6313">
                  <c:v>0</c:v>
                </c:pt>
                <c:pt idx="6314">
                  <c:v>-2</c:v>
                </c:pt>
                <c:pt idx="6315">
                  <c:v>-2</c:v>
                </c:pt>
                <c:pt idx="6316">
                  <c:v>-2</c:v>
                </c:pt>
                <c:pt idx="6317">
                  <c:v>-2</c:v>
                </c:pt>
                <c:pt idx="6318">
                  <c:v>1</c:v>
                </c:pt>
                <c:pt idx="6319">
                  <c:v>6</c:v>
                </c:pt>
                <c:pt idx="6320">
                  <c:v>7</c:v>
                </c:pt>
                <c:pt idx="6321">
                  <c:v>8</c:v>
                </c:pt>
                <c:pt idx="6322">
                  <c:v>11</c:v>
                </c:pt>
                <c:pt idx="6323">
                  <c:v>12</c:v>
                </c:pt>
                <c:pt idx="6324">
                  <c:v>11</c:v>
                </c:pt>
                <c:pt idx="6325">
                  <c:v>10</c:v>
                </c:pt>
                <c:pt idx="6326">
                  <c:v>7</c:v>
                </c:pt>
                <c:pt idx="6327">
                  <c:v>1</c:v>
                </c:pt>
                <c:pt idx="6328">
                  <c:v>0</c:v>
                </c:pt>
                <c:pt idx="6329">
                  <c:v>-1</c:v>
                </c:pt>
                <c:pt idx="6330">
                  <c:v>-3</c:v>
                </c:pt>
                <c:pt idx="6331">
                  <c:v>-3</c:v>
                </c:pt>
                <c:pt idx="6332">
                  <c:v>-4</c:v>
                </c:pt>
                <c:pt idx="6333">
                  <c:v>-6</c:v>
                </c:pt>
                <c:pt idx="6334">
                  <c:v>-5</c:v>
                </c:pt>
                <c:pt idx="6335">
                  <c:v>-4</c:v>
                </c:pt>
                <c:pt idx="6336">
                  <c:v>0</c:v>
                </c:pt>
                <c:pt idx="6337">
                  <c:v>5</c:v>
                </c:pt>
                <c:pt idx="6338">
                  <c:v>9</c:v>
                </c:pt>
                <c:pt idx="6339">
                  <c:v>9</c:v>
                </c:pt>
                <c:pt idx="6340">
                  <c:v>13</c:v>
                </c:pt>
                <c:pt idx="6341">
                  <c:v>12</c:v>
                </c:pt>
                <c:pt idx="6342">
                  <c:v>11</c:v>
                </c:pt>
                <c:pt idx="6343">
                  <c:v>8</c:v>
                </c:pt>
                <c:pt idx="6344">
                  <c:v>3</c:v>
                </c:pt>
                <c:pt idx="6345">
                  <c:v>1</c:v>
                </c:pt>
                <c:pt idx="6346">
                  <c:v>-3</c:v>
                </c:pt>
                <c:pt idx="6347">
                  <c:v>-3</c:v>
                </c:pt>
                <c:pt idx="6348">
                  <c:v>-5</c:v>
                </c:pt>
                <c:pt idx="6349">
                  <c:v>-6</c:v>
                </c:pt>
                <c:pt idx="6350">
                  <c:v>-9</c:v>
                </c:pt>
                <c:pt idx="6351">
                  <c:v>-9</c:v>
                </c:pt>
                <c:pt idx="6352">
                  <c:v>-10</c:v>
                </c:pt>
                <c:pt idx="6353">
                  <c:v>-6</c:v>
                </c:pt>
                <c:pt idx="6354">
                  <c:v>-3</c:v>
                </c:pt>
                <c:pt idx="6355">
                  <c:v>7</c:v>
                </c:pt>
                <c:pt idx="6356">
                  <c:v>10</c:v>
                </c:pt>
                <c:pt idx="6357">
                  <c:v>13</c:v>
                </c:pt>
                <c:pt idx="6358">
                  <c:v>13</c:v>
                </c:pt>
                <c:pt idx="6359">
                  <c:v>13</c:v>
                </c:pt>
                <c:pt idx="6360">
                  <c:v>11</c:v>
                </c:pt>
                <c:pt idx="6361">
                  <c:v>9</c:v>
                </c:pt>
                <c:pt idx="6362">
                  <c:v>5</c:v>
                </c:pt>
                <c:pt idx="6363">
                  <c:v>2</c:v>
                </c:pt>
                <c:pt idx="6364">
                  <c:v>-2</c:v>
                </c:pt>
                <c:pt idx="6365">
                  <c:v>-7</c:v>
                </c:pt>
                <c:pt idx="6366">
                  <c:v>-10</c:v>
                </c:pt>
                <c:pt idx="6367">
                  <c:v>-13</c:v>
                </c:pt>
                <c:pt idx="6368">
                  <c:v>-12</c:v>
                </c:pt>
                <c:pt idx="6369">
                  <c:v>-11</c:v>
                </c:pt>
                <c:pt idx="6370">
                  <c:v>-6</c:v>
                </c:pt>
                <c:pt idx="6371">
                  <c:v>-3</c:v>
                </c:pt>
                <c:pt idx="6372">
                  <c:v>0</c:v>
                </c:pt>
                <c:pt idx="6373">
                  <c:v>3</c:v>
                </c:pt>
                <c:pt idx="6374">
                  <c:v>9</c:v>
                </c:pt>
                <c:pt idx="6375">
                  <c:v>13</c:v>
                </c:pt>
                <c:pt idx="6376">
                  <c:v>16</c:v>
                </c:pt>
                <c:pt idx="6377">
                  <c:v>15</c:v>
                </c:pt>
                <c:pt idx="6378">
                  <c:v>14</c:v>
                </c:pt>
                <c:pt idx="6379">
                  <c:v>10</c:v>
                </c:pt>
                <c:pt idx="6380">
                  <c:v>7</c:v>
                </c:pt>
                <c:pt idx="6381">
                  <c:v>2</c:v>
                </c:pt>
                <c:pt idx="6382">
                  <c:v>-2</c:v>
                </c:pt>
                <c:pt idx="6383">
                  <c:v>-8</c:v>
                </c:pt>
                <c:pt idx="6384">
                  <c:v>-11</c:v>
                </c:pt>
                <c:pt idx="6385">
                  <c:v>-13</c:v>
                </c:pt>
                <c:pt idx="6386">
                  <c:v>-13</c:v>
                </c:pt>
                <c:pt idx="6387">
                  <c:v>-11</c:v>
                </c:pt>
                <c:pt idx="6388">
                  <c:v>-8</c:v>
                </c:pt>
                <c:pt idx="6389">
                  <c:v>-3</c:v>
                </c:pt>
                <c:pt idx="6390">
                  <c:v>1</c:v>
                </c:pt>
                <c:pt idx="6391">
                  <c:v>6</c:v>
                </c:pt>
                <c:pt idx="6392">
                  <c:v>10</c:v>
                </c:pt>
                <c:pt idx="6393">
                  <c:v>16</c:v>
                </c:pt>
                <c:pt idx="6394">
                  <c:v>15</c:v>
                </c:pt>
                <c:pt idx="6395">
                  <c:v>14</c:v>
                </c:pt>
                <c:pt idx="6396">
                  <c:v>10</c:v>
                </c:pt>
                <c:pt idx="6397">
                  <c:v>7</c:v>
                </c:pt>
                <c:pt idx="6398">
                  <c:v>1</c:v>
                </c:pt>
                <c:pt idx="6399">
                  <c:v>-4</c:v>
                </c:pt>
                <c:pt idx="6400">
                  <c:v>-9</c:v>
                </c:pt>
                <c:pt idx="6401">
                  <c:v>-11</c:v>
                </c:pt>
                <c:pt idx="6402">
                  <c:v>-14</c:v>
                </c:pt>
                <c:pt idx="6403">
                  <c:v>-12</c:v>
                </c:pt>
                <c:pt idx="6404">
                  <c:v>-11</c:v>
                </c:pt>
                <c:pt idx="6405">
                  <c:v>-9</c:v>
                </c:pt>
                <c:pt idx="6406">
                  <c:v>-4</c:v>
                </c:pt>
                <c:pt idx="6407">
                  <c:v>-1</c:v>
                </c:pt>
                <c:pt idx="6408">
                  <c:v>4</c:v>
                </c:pt>
                <c:pt idx="6409">
                  <c:v>9</c:v>
                </c:pt>
                <c:pt idx="6410">
                  <c:v>11</c:v>
                </c:pt>
                <c:pt idx="6411">
                  <c:v>15</c:v>
                </c:pt>
                <c:pt idx="6412">
                  <c:v>16</c:v>
                </c:pt>
                <c:pt idx="6413">
                  <c:v>15</c:v>
                </c:pt>
                <c:pt idx="6414">
                  <c:v>9</c:v>
                </c:pt>
                <c:pt idx="6415">
                  <c:v>3</c:v>
                </c:pt>
                <c:pt idx="6416">
                  <c:v>-3</c:v>
                </c:pt>
                <c:pt idx="6417">
                  <c:v>-10</c:v>
                </c:pt>
                <c:pt idx="6418">
                  <c:v>-12</c:v>
                </c:pt>
                <c:pt idx="6419">
                  <c:v>-15</c:v>
                </c:pt>
                <c:pt idx="6420">
                  <c:v>-13</c:v>
                </c:pt>
                <c:pt idx="6421">
                  <c:v>-11</c:v>
                </c:pt>
                <c:pt idx="6422">
                  <c:v>-9</c:v>
                </c:pt>
                <c:pt idx="6423">
                  <c:v>-5</c:v>
                </c:pt>
                <c:pt idx="6424">
                  <c:v>-3</c:v>
                </c:pt>
                <c:pt idx="6425">
                  <c:v>1</c:v>
                </c:pt>
                <c:pt idx="6426">
                  <c:v>6</c:v>
                </c:pt>
                <c:pt idx="6427">
                  <c:v>9</c:v>
                </c:pt>
                <c:pt idx="6428">
                  <c:v>15</c:v>
                </c:pt>
                <c:pt idx="6429">
                  <c:v>16</c:v>
                </c:pt>
                <c:pt idx="6430">
                  <c:v>14</c:v>
                </c:pt>
                <c:pt idx="6431">
                  <c:v>11</c:v>
                </c:pt>
                <c:pt idx="6432">
                  <c:v>8</c:v>
                </c:pt>
                <c:pt idx="6433">
                  <c:v>-1</c:v>
                </c:pt>
                <c:pt idx="6434">
                  <c:v>-7</c:v>
                </c:pt>
                <c:pt idx="6435">
                  <c:v>-9</c:v>
                </c:pt>
                <c:pt idx="6436">
                  <c:v>-12</c:v>
                </c:pt>
                <c:pt idx="6437">
                  <c:v>-12</c:v>
                </c:pt>
                <c:pt idx="6438">
                  <c:v>-11</c:v>
                </c:pt>
                <c:pt idx="6439">
                  <c:v>-10</c:v>
                </c:pt>
                <c:pt idx="6440">
                  <c:v>-6</c:v>
                </c:pt>
                <c:pt idx="6441">
                  <c:v>-3</c:v>
                </c:pt>
                <c:pt idx="6442">
                  <c:v>3</c:v>
                </c:pt>
                <c:pt idx="6443">
                  <c:v>6</c:v>
                </c:pt>
                <c:pt idx="6444">
                  <c:v>10</c:v>
                </c:pt>
                <c:pt idx="6445">
                  <c:v>15</c:v>
                </c:pt>
                <c:pt idx="6446">
                  <c:v>15</c:v>
                </c:pt>
                <c:pt idx="6447">
                  <c:v>16</c:v>
                </c:pt>
                <c:pt idx="6448">
                  <c:v>11</c:v>
                </c:pt>
                <c:pt idx="6449">
                  <c:v>8</c:v>
                </c:pt>
                <c:pt idx="6450">
                  <c:v>2</c:v>
                </c:pt>
                <c:pt idx="6451">
                  <c:v>-5</c:v>
                </c:pt>
                <c:pt idx="6452">
                  <c:v>-9</c:v>
                </c:pt>
                <c:pt idx="6453">
                  <c:v>-11</c:v>
                </c:pt>
                <c:pt idx="6454">
                  <c:v>-11</c:v>
                </c:pt>
                <c:pt idx="6455">
                  <c:v>-10</c:v>
                </c:pt>
                <c:pt idx="6456">
                  <c:v>-8</c:v>
                </c:pt>
                <c:pt idx="6457">
                  <c:v>-4</c:v>
                </c:pt>
                <c:pt idx="6458">
                  <c:v>-2</c:v>
                </c:pt>
                <c:pt idx="6459">
                  <c:v>4</c:v>
                </c:pt>
                <c:pt idx="6460">
                  <c:v>5</c:v>
                </c:pt>
                <c:pt idx="6461">
                  <c:v>9</c:v>
                </c:pt>
                <c:pt idx="6462">
                  <c:v>13</c:v>
                </c:pt>
                <c:pt idx="6463">
                  <c:v>16</c:v>
                </c:pt>
                <c:pt idx="6464">
                  <c:v>15</c:v>
                </c:pt>
                <c:pt idx="6465">
                  <c:v>12</c:v>
                </c:pt>
                <c:pt idx="6466">
                  <c:v>7</c:v>
                </c:pt>
                <c:pt idx="6467">
                  <c:v>3</c:v>
                </c:pt>
                <c:pt idx="6468">
                  <c:v>-1</c:v>
                </c:pt>
                <c:pt idx="6469">
                  <c:v>-3</c:v>
                </c:pt>
                <c:pt idx="6470">
                  <c:v>-9</c:v>
                </c:pt>
                <c:pt idx="6471">
                  <c:v>-9</c:v>
                </c:pt>
                <c:pt idx="6472">
                  <c:v>-8</c:v>
                </c:pt>
                <c:pt idx="6473">
                  <c:v>-7</c:v>
                </c:pt>
                <c:pt idx="6474">
                  <c:v>-3</c:v>
                </c:pt>
                <c:pt idx="6475">
                  <c:v>-2</c:v>
                </c:pt>
                <c:pt idx="6476">
                  <c:v>3</c:v>
                </c:pt>
                <c:pt idx="6477">
                  <c:v>5</c:v>
                </c:pt>
                <c:pt idx="6478">
                  <c:v>10</c:v>
                </c:pt>
                <c:pt idx="6479">
                  <c:v>13</c:v>
                </c:pt>
                <c:pt idx="6480">
                  <c:v>16</c:v>
                </c:pt>
                <c:pt idx="6481">
                  <c:v>16</c:v>
                </c:pt>
                <c:pt idx="6482">
                  <c:v>13</c:v>
                </c:pt>
                <c:pt idx="6483">
                  <c:v>10</c:v>
                </c:pt>
                <c:pt idx="6484">
                  <c:v>6</c:v>
                </c:pt>
                <c:pt idx="6485">
                  <c:v>-2</c:v>
                </c:pt>
                <c:pt idx="6486">
                  <c:v>-2</c:v>
                </c:pt>
                <c:pt idx="6487">
                  <c:v>-6</c:v>
                </c:pt>
                <c:pt idx="6488">
                  <c:v>-7</c:v>
                </c:pt>
                <c:pt idx="6489">
                  <c:v>-10</c:v>
                </c:pt>
                <c:pt idx="6490">
                  <c:v>-8</c:v>
                </c:pt>
                <c:pt idx="6491">
                  <c:v>-4</c:v>
                </c:pt>
                <c:pt idx="6492">
                  <c:v>-2</c:v>
                </c:pt>
                <c:pt idx="6493">
                  <c:v>2</c:v>
                </c:pt>
                <c:pt idx="6494">
                  <c:v>4</c:v>
                </c:pt>
                <c:pt idx="6495">
                  <c:v>7</c:v>
                </c:pt>
                <c:pt idx="6496">
                  <c:v>10</c:v>
                </c:pt>
                <c:pt idx="6497">
                  <c:v>12</c:v>
                </c:pt>
                <c:pt idx="6498">
                  <c:v>14</c:v>
                </c:pt>
                <c:pt idx="6499">
                  <c:v>12</c:v>
                </c:pt>
                <c:pt idx="6500">
                  <c:v>9</c:v>
                </c:pt>
                <c:pt idx="6501">
                  <c:v>6</c:v>
                </c:pt>
                <c:pt idx="6502">
                  <c:v>2</c:v>
                </c:pt>
                <c:pt idx="6503">
                  <c:v>0</c:v>
                </c:pt>
                <c:pt idx="6504">
                  <c:v>-4</c:v>
                </c:pt>
                <c:pt idx="6505">
                  <c:v>-6</c:v>
                </c:pt>
                <c:pt idx="6506">
                  <c:v>-8</c:v>
                </c:pt>
                <c:pt idx="6507">
                  <c:v>-7</c:v>
                </c:pt>
                <c:pt idx="6508">
                  <c:v>-5</c:v>
                </c:pt>
                <c:pt idx="6509">
                  <c:v>-2</c:v>
                </c:pt>
                <c:pt idx="6510">
                  <c:v>0</c:v>
                </c:pt>
                <c:pt idx="6511">
                  <c:v>3</c:v>
                </c:pt>
                <c:pt idx="6512">
                  <c:v>5</c:v>
                </c:pt>
                <c:pt idx="6513">
                  <c:v>7</c:v>
                </c:pt>
                <c:pt idx="6514">
                  <c:v>9</c:v>
                </c:pt>
                <c:pt idx="6515">
                  <c:v>10</c:v>
                </c:pt>
                <c:pt idx="6516">
                  <c:v>9</c:v>
                </c:pt>
                <c:pt idx="6517">
                  <c:v>9</c:v>
                </c:pt>
                <c:pt idx="6518">
                  <c:v>5</c:v>
                </c:pt>
                <c:pt idx="6519">
                  <c:v>3</c:v>
                </c:pt>
                <c:pt idx="6520">
                  <c:v>1</c:v>
                </c:pt>
                <c:pt idx="6521">
                  <c:v>-3</c:v>
                </c:pt>
                <c:pt idx="6522">
                  <c:v>-6</c:v>
                </c:pt>
                <c:pt idx="6523">
                  <c:v>-6</c:v>
                </c:pt>
                <c:pt idx="6524">
                  <c:v>-5</c:v>
                </c:pt>
                <c:pt idx="6525">
                  <c:v>-4</c:v>
                </c:pt>
                <c:pt idx="6526">
                  <c:v>0</c:v>
                </c:pt>
                <c:pt idx="6527">
                  <c:v>0</c:v>
                </c:pt>
                <c:pt idx="6528">
                  <c:v>1</c:v>
                </c:pt>
                <c:pt idx="6529">
                  <c:v>4</c:v>
                </c:pt>
                <c:pt idx="6530">
                  <c:v>6</c:v>
                </c:pt>
                <c:pt idx="6531">
                  <c:v>7</c:v>
                </c:pt>
                <c:pt idx="6532">
                  <c:v>8</c:v>
                </c:pt>
                <c:pt idx="6533">
                  <c:v>6</c:v>
                </c:pt>
                <c:pt idx="6534">
                  <c:v>4</c:v>
                </c:pt>
                <c:pt idx="6535">
                  <c:v>2</c:v>
                </c:pt>
                <c:pt idx="6536">
                  <c:v>1</c:v>
                </c:pt>
                <c:pt idx="6537">
                  <c:v>1</c:v>
                </c:pt>
                <c:pt idx="6538">
                  <c:v>-1</c:v>
                </c:pt>
                <c:pt idx="6539">
                  <c:v>-2</c:v>
                </c:pt>
                <c:pt idx="6540">
                  <c:v>-3</c:v>
                </c:pt>
                <c:pt idx="6541">
                  <c:v>-3</c:v>
                </c:pt>
                <c:pt idx="6542">
                  <c:v>-3</c:v>
                </c:pt>
                <c:pt idx="6543">
                  <c:v>-1</c:v>
                </c:pt>
                <c:pt idx="6544">
                  <c:v>2</c:v>
                </c:pt>
                <c:pt idx="6545">
                  <c:v>3</c:v>
                </c:pt>
                <c:pt idx="6546">
                  <c:v>2</c:v>
                </c:pt>
                <c:pt idx="6547">
                  <c:v>4</c:v>
                </c:pt>
                <c:pt idx="6548">
                  <c:v>4</c:v>
                </c:pt>
                <c:pt idx="6549">
                  <c:v>4</c:v>
                </c:pt>
                <c:pt idx="6550">
                  <c:v>3</c:v>
                </c:pt>
                <c:pt idx="6551">
                  <c:v>2</c:v>
                </c:pt>
                <c:pt idx="6552">
                  <c:v>2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2</c:v>
                </c:pt>
                <c:pt idx="6559">
                  <c:v>4</c:v>
                </c:pt>
                <c:pt idx="6560">
                  <c:v>6</c:v>
                </c:pt>
                <c:pt idx="6561">
                  <c:v>8</c:v>
                </c:pt>
                <c:pt idx="6562">
                  <c:v>8</c:v>
                </c:pt>
                <c:pt idx="6563">
                  <c:v>6</c:v>
                </c:pt>
                <c:pt idx="6564">
                  <c:v>4</c:v>
                </c:pt>
                <c:pt idx="6565">
                  <c:v>3</c:v>
                </c:pt>
                <c:pt idx="6566">
                  <c:v>1</c:v>
                </c:pt>
                <c:pt idx="6567">
                  <c:v>-1</c:v>
                </c:pt>
                <c:pt idx="6568">
                  <c:v>-1</c:v>
                </c:pt>
                <c:pt idx="6569">
                  <c:v>-2</c:v>
                </c:pt>
                <c:pt idx="6570">
                  <c:v>-3</c:v>
                </c:pt>
                <c:pt idx="6571">
                  <c:v>-2</c:v>
                </c:pt>
                <c:pt idx="6572">
                  <c:v>-2</c:v>
                </c:pt>
                <c:pt idx="6573">
                  <c:v>1</c:v>
                </c:pt>
                <c:pt idx="6574">
                  <c:v>2</c:v>
                </c:pt>
                <c:pt idx="6575">
                  <c:v>6</c:v>
                </c:pt>
                <c:pt idx="6576">
                  <c:v>8</c:v>
                </c:pt>
                <c:pt idx="6577">
                  <c:v>10</c:v>
                </c:pt>
                <c:pt idx="6578">
                  <c:v>11</c:v>
                </c:pt>
                <c:pt idx="6579">
                  <c:v>11</c:v>
                </c:pt>
                <c:pt idx="6580">
                  <c:v>10</c:v>
                </c:pt>
                <c:pt idx="6581">
                  <c:v>6</c:v>
                </c:pt>
                <c:pt idx="6582">
                  <c:v>4</c:v>
                </c:pt>
                <c:pt idx="6583">
                  <c:v>1</c:v>
                </c:pt>
                <c:pt idx="6584">
                  <c:v>-3</c:v>
                </c:pt>
                <c:pt idx="6585">
                  <c:v>-5</c:v>
                </c:pt>
                <c:pt idx="6586">
                  <c:v>-7</c:v>
                </c:pt>
                <c:pt idx="6587">
                  <c:v>-6</c:v>
                </c:pt>
                <c:pt idx="6588">
                  <c:v>-5</c:v>
                </c:pt>
                <c:pt idx="6589">
                  <c:v>-4</c:v>
                </c:pt>
                <c:pt idx="6590">
                  <c:v>-1</c:v>
                </c:pt>
                <c:pt idx="6591">
                  <c:v>1</c:v>
                </c:pt>
                <c:pt idx="6592">
                  <c:v>7</c:v>
                </c:pt>
                <c:pt idx="6593">
                  <c:v>8</c:v>
                </c:pt>
                <c:pt idx="6594">
                  <c:v>13</c:v>
                </c:pt>
                <c:pt idx="6595">
                  <c:v>16</c:v>
                </c:pt>
                <c:pt idx="6596">
                  <c:v>15</c:v>
                </c:pt>
                <c:pt idx="6597">
                  <c:v>13</c:v>
                </c:pt>
                <c:pt idx="6598">
                  <c:v>11</c:v>
                </c:pt>
                <c:pt idx="6599">
                  <c:v>8</c:v>
                </c:pt>
                <c:pt idx="6600">
                  <c:v>-3</c:v>
                </c:pt>
                <c:pt idx="6601">
                  <c:v>-6</c:v>
                </c:pt>
                <c:pt idx="6602">
                  <c:v>-8</c:v>
                </c:pt>
                <c:pt idx="6603">
                  <c:v>-9</c:v>
                </c:pt>
                <c:pt idx="6604">
                  <c:v>-9</c:v>
                </c:pt>
                <c:pt idx="6605">
                  <c:v>-9</c:v>
                </c:pt>
                <c:pt idx="6606">
                  <c:v>-5</c:v>
                </c:pt>
                <c:pt idx="6607">
                  <c:v>-3</c:v>
                </c:pt>
                <c:pt idx="6608">
                  <c:v>1</c:v>
                </c:pt>
                <c:pt idx="6609">
                  <c:v>7</c:v>
                </c:pt>
                <c:pt idx="6610">
                  <c:v>9</c:v>
                </c:pt>
                <c:pt idx="6611">
                  <c:v>13</c:v>
                </c:pt>
                <c:pt idx="6612">
                  <c:v>16</c:v>
                </c:pt>
                <c:pt idx="6613">
                  <c:v>18</c:v>
                </c:pt>
                <c:pt idx="6614">
                  <c:v>20</c:v>
                </c:pt>
                <c:pt idx="6615">
                  <c:v>15</c:v>
                </c:pt>
                <c:pt idx="6616">
                  <c:v>10</c:v>
                </c:pt>
                <c:pt idx="6617">
                  <c:v>1</c:v>
                </c:pt>
                <c:pt idx="6618">
                  <c:v>-6</c:v>
                </c:pt>
                <c:pt idx="6619">
                  <c:v>-10</c:v>
                </c:pt>
                <c:pt idx="6620">
                  <c:v>-10</c:v>
                </c:pt>
                <c:pt idx="6621">
                  <c:v>-11</c:v>
                </c:pt>
                <c:pt idx="6622">
                  <c:v>-12</c:v>
                </c:pt>
                <c:pt idx="6623">
                  <c:v>-10</c:v>
                </c:pt>
                <c:pt idx="6624">
                  <c:v>-8</c:v>
                </c:pt>
                <c:pt idx="6625">
                  <c:v>-1</c:v>
                </c:pt>
                <c:pt idx="6626">
                  <c:v>4</c:v>
                </c:pt>
                <c:pt idx="6627">
                  <c:v>8</c:v>
                </c:pt>
                <c:pt idx="6628">
                  <c:v>13</c:v>
                </c:pt>
                <c:pt idx="6629">
                  <c:v>15</c:v>
                </c:pt>
                <c:pt idx="6630">
                  <c:v>17</c:v>
                </c:pt>
                <c:pt idx="6631">
                  <c:v>17</c:v>
                </c:pt>
                <c:pt idx="6632">
                  <c:v>18</c:v>
                </c:pt>
                <c:pt idx="6633">
                  <c:v>17</c:v>
                </c:pt>
                <c:pt idx="6634">
                  <c:v>10</c:v>
                </c:pt>
                <c:pt idx="6635">
                  <c:v>5</c:v>
                </c:pt>
                <c:pt idx="6636">
                  <c:v>-3</c:v>
                </c:pt>
                <c:pt idx="6637">
                  <c:v>-11</c:v>
                </c:pt>
                <c:pt idx="6638">
                  <c:v>-14</c:v>
                </c:pt>
                <c:pt idx="6639">
                  <c:v>-13</c:v>
                </c:pt>
                <c:pt idx="6640">
                  <c:v>-9</c:v>
                </c:pt>
                <c:pt idx="6641">
                  <c:v>-3</c:v>
                </c:pt>
                <c:pt idx="6642">
                  <c:v>2</c:v>
                </c:pt>
                <c:pt idx="6643">
                  <c:v>5</c:v>
                </c:pt>
                <c:pt idx="6644">
                  <c:v>9</c:v>
                </c:pt>
                <c:pt idx="6645">
                  <c:v>10</c:v>
                </c:pt>
                <c:pt idx="6646">
                  <c:v>16</c:v>
                </c:pt>
                <c:pt idx="6647">
                  <c:v>18</c:v>
                </c:pt>
                <c:pt idx="6648">
                  <c:v>19</c:v>
                </c:pt>
                <c:pt idx="6649">
                  <c:v>20</c:v>
                </c:pt>
                <c:pt idx="6650">
                  <c:v>14</c:v>
                </c:pt>
                <c:pt idx="6651">
                  <c:v>10</c:v>
                </c:pt>
                <c:pt idx="6652">
                  <c:v>2</c:v>
                </c:pt>
                <c:pt idx="6653">
                  <c:v>-3</c:v>
                </c:pt>
                <c:pt idx="6654">
                  <c:v>-8</c:v>
                </c:pt>
                <c:pt idx="6655">
                  <c:v>-13</c:v>
                </c:pt>
                <c:pt idx="6656">
                  <c:v>-15</c:v>
                </c:pt>
                <c:pt idx="6657">
                  <c:v>-14</c:v>
                </c:pt>
                <c:pt idx="6658">
                  <c:v>-5</c:v>
                </c:pt>
                <c:pt idx="6659">
                  <c:v>-2</c:v>
                </c:pt>
                <c:pt idx="6660">
                  <c:v>3</c:v>
                </c:pt>
                <c:pt idx="6661">
                  <c:v>5</c:v>
                </c:pt>
                <c:pt idx="6662">
                  <c:v>7</c:v>
                </c:pt>
                <c:pt idx="6663">
                  <c:v>11</c:v>
                </c:pt>
                <c:pt idx="6664">
                  <c:v>14</c:v>
                </c:pt>
                <c:pt idx="6665">
                  <c:v>17</c:v>
                </c:pt>
                <c:pt idx="6666">
                  <c:v>15</c:v>
                </c:pt>
                <c:pt idx="6667">
                  <c:v>10</c:v>
                </c:pt>
                <c:pt idx="6668">
                  <c:v>8</c:v>
                </c:pt>
                <c:pt idx="6669">
                  <c:v>1</c:v>
                </c:pt>
                <c:pt idx="6670">
                  <c:v>-2</c:v>
                </c:pt>
                <c:pt idx="6671">
                  <c:v>-9</c:v>
                </c:pt>
                <c:pt idx="6672">
                  <c:v>-11</c:v>
                </c:pt>
                <c:pt idx="6673">
                  <c:v>-15</c:v>
                </c:pt>
                <c:pt idx="6674">
                  <c:v>-14</c:v>
                </c:pt>
                <c:pt idx="6675">
                  <c:v>-9</c:v>
                </c:pt>
                <c:pt idx="6676">
                  <c:v>-2</c:v>
                </c:pt>
                <c:pt idx="6677">
                  <c:v>1</c:v>
                </c:pt>
                <c:pt idx="6678">
                  <c:v>3</c:v>
                </c:pt>
                <c:pt idx="6679">
                  <c:v>6</c:v>
                </c:pt>
                <c:pt idx="6680">
                  <c:v>7</c:v>
                </c:pt>
                <c:pt idx="6681">
                  <c:v>10</c:v>
                </c:pt>
                <c:pt idx="6682">
                  <c:v>11</c:v>
                </c:pt>
                <c:pt idx="6683">
                  <c:v>10</c:v>
                </c:pt>
                <c:pt idx="6684">
                  <c:v>9</c:v>
                </c:pt>
                <c:pt idx="6685">
                  <c:v>6</c:v>
                </c:pt>
                <c:pt idx="6686">
                  <c:v>3</c:v>
                </c:pt>
                <c:pt idx="6687">
                  <c:v>-2</c:v>
                </c:pt>
                <c:pt idx="6688">
                  <c:v>-9</c:v>
                </c:pt>
                <c:pt idx="6689">
                  <c:v>-11</c:v>
                </c:pt>
                <c:pt idx="6690">
                  <c:v>-14</c:v>
                </c:pt>
                <c:pt idx="6691">
                  <c:v>-13</c:v>
                </c:pt>
                <c:pt idx="6692">
                  <c:v>-6</c:v>
                </c:pt>
                <c:pt idx="6693">
                  <c:v>-4</c:v>
                </c:pt>
                <c:pt idx="6694">
                  <c:v>1</c:v>
                </c:pt>
                <c:pt idx="6695">
                  <c:v>1</c:v>
                </c:pt>
                <c:pt idx="6696">
                  <c:v>4</c:v>
                </c:pt>
                <c:pt idx="6697">
                  <c:v>6</c:v>
                </c:pt>
                <c:pt idx="6698">
                  <c:v>10</c:v>
                </c:pt>
                <c:pt idx="6699">
                  <c:v>9</c:v>
                </c:pt>
                <c:pt idx="6700">
                  <c:v>7</c:v>
                </c:pt>
                <c:pt idx="6701">
                  <c:v>7</c:v>
                </c:pt>
                <c:pt idx="6702">
                  <c:v>2</c:v>
                </c:pt>
                <c:pt idx="6703">
                  <c:v>0</c:v>
                </c:pt>
                <c:pt idx="6704">
                  <c:v>-3</c:v>
                </c:pt>
                <c:pt idx="6705">
                  <c:v>-6</c:v>
                </c:pt>
                <c:pt idx="6706">
                  <c:v>-8</c:v>
                </c:pt>
                <c:pt idx="6707">
                  <c:v>-10</c:v>
                </c:pt>
                <c:pt idx="6708">
                  <c:v>-10</c:v>
                </c:pt>
                <c:pt idx="6709">
                  <c:v>-6</c:v>
                </c:pt>
                <c:pt idx="6710">
                  <c:v>0</c:v>
                </c:pt>
                <c:pt idx="6711">
                  <c:v>1</c:v>
                </c:pt>
                <c:pt idx="6712">
                  <c:v>2</c:v>
                </c:pt>
                <c:pt idx="6713">
                  <c:v>4</c:v>
                </c:pt>
                <c:pt idx="6714">
                  <c:v>5</c:v>
                </c:pt>
                <c:pt idx="6715">
                  <c:v>6</c:v>
                </c:pt>
                <c:pt idx="6716">
                  <c:v>4</c:v>
                </c:pt>
                <c:pt idx="6717">
                  <c:v>5</c:v>
                </c:pt>
                <c:pt idx="6718">
                  <c:v>4</c:v>
                </c:pt>
                <c:pt idx="6719">
                  <c:v>2</c:v>
                </c:pt>
                <c:pt idx="6720">
                  <c:v>1</c:v>
                </c:pt>
                <c:pt idx="6721">
                  <c:v>-3</c:v>
                </c:pt>
                <c:pt idx="6722">
                  <c:v>-3</c:v>
                </c:pt>
                <c:pt idx="6723">
                  <c:v>-6</c:v>
                </c:pt>
                <c:pt idx="6724">
                  <c:v>-7</c:v>
                </c:pt>
                <c:pt idx="6725">
                  <c:v>-4</c:v>
                </c:pt>
                <c:pt idx="6726">
                  <c:v>-4</c:v>
                </c:pt>
                <c:pt idx="6727">
                  <c:v>-1</c:v>
                </c:pt>
                <c:pt idx="6728">
                  <c:v>-1</c:v>
                </c:pt>
                <c:pt idx="6729">
                  <c:v>2</c:v>
                </c:pt>
                <c:pt idx="6730">
                  <c:v>2</c:v>
                </c:pt>
                <c:pt idx="6731">
                  <c:v>5</c:v>
                </c:pt>
                <c:pt idx="6732">
                  <c:v>3</c:v>
                </c:pt>
                <c:pt idx="6733">
                  <c:v>2</c:v>
                </c:pt>
                <c:pt idx="6734">
                  <c:v>3</c:v>
                </c:pt>
                <c:pt idx="6735">
                  <c:v>1</c:v>
                </c:pt>
                <c:pt idx="6736">
                  <c:v>1</c:v>
                </c:pt>
                <c:pt idx="6737">
                  <c:v>0</c:v>
                </c:pt>
                <c:pt idx="6738">
                  <c:v>-2</c:v>
                </c:pt>
                <c:pt idx="6739">
                  <c:v>-2</c:v>
                </c:pt>
                <c:pt idx="6740">
                  <c:v>-3</c:v>
                </c:pt>
                <c:pt idx="6741">
                  <c:v>-4</c:v>
                </c:pt>
                <c:pt idx="6742">
                  <c:v>-2</c:v>
                </c:pt>
                <c:pt idx="6743">
                  <c:v>-1</c:v>
                </c:pt>
                <c:pt idx="6744">
                  <c:v>3</c:v>
                </c:pt>
                <c:pt idx="6745">
                  <c:v>1</c:v>
                </c:pt>
                <c:pt idx="6746">
                  <c:v>2</c:v>
                </c:pt>
                <c:pt idx="6747">
                  <c:v>0</c:v>
                </c:pt>
                <c:pt idx="6748">
                  <c:v>2</c:v>
                </c:pt>
                <c:pt idx="6749">
                  <c:v>1</c:v>
                </c:pt>
                <c:pt idx="6750">
                  <c:v>3</c:v>
                </c:pt>
                <c:pt idx="6751">
                  <c:v>2</c:v>
                </c:pt>
                <c:pt idx="6752">
                  <c:v>3</c:v>
                </c:pt>
                <c:pt idx="6753">
                  <c:v>2</c:v>
                </c:pt>
                <c:pt idx="6754">
                  <c:v>-1</c:v>
                </c:pt>
                <c:pt idx="6755">
                  <c:v>0</c:v>
                </c:pt>
                <c:pt idx="6756">
                  <c:v>0</c:v>
                </c:pt>
                <c:pt idx="6757">
                  <c:v>1</c:v>
                </c:pt>
                <c:pt idx="6758">
                  <c:v>3</c:v>
                </c:pt>
                <c:pt idx="6759">
                  <c:v>3</c:v>
                </c:pt>
                <c:pt idx="6760">
                  <c:v>4</c:v>
                </c:pt>
                <c:pt idx="6761">
                  <c:v>3</c:v>
                </c:pt>
                <c:pt idx="6762">
                  <c:v>0</c:v>
                </c:pt>
                <c:pt idx="6763">
                  <c:v>0</c:v>
                </c:pt>
                <c:pt idx="6764">
                  <c:v>-1</c:v>
                </c:pt>
                <c:pt idx="6765">
                  <c:v>0</c:v>
                </c:pt>
                <c:pt idx="6766">
                  <c:v>-2</c:v>
                </c:pt>
                <c:pt idx="6767">
                  <c:v>-2</c:v>
                </c:pt>
                <c:pt idx="6768">
                  <c:v>-2</c:v>
                </c:pt>
                <c:pt idx="6769">
                  <c:v>1</c:v>
                </c:pt>
                <c:pt idx="6770">
                  <c:v>2</c:v>
                </c:pt>
                <c:pt idx="6771">
                  <c:v>2</c:v>
                </c:pt>
                <c:pt idx="6772">
                  <c:v>3</c:v>
                </c:pt>
                <c:pt idx="6773">
                  <c:v>2</c:v>
                </c:pt>
                <c:pt idx="6774">
                  <c:v>5</c:v>
                </c:pt>
                <c:pt idx="6775">
                  <c:v>6</c:v>
                </c:pt>
                <c:pt idx="6776">
                  <c:v>7</c:v>
                </c:pt>
                <c:pt idx="6777">
                  <c:v>8</c:v>
                </c:pt>
                <c:pt idx="6778">
                  <c:v>4</c:v>
                </c:pt>
                <c:pt idx="6779">
                  <c:v>1</c:v>
                </c:pt>
                <c:pt idx="6780">
                  <c:v>-1</c:v>
                </c:pt>
                <c:pt idx="6781">
                  <c:v>-4</c:v>
                </c:pt>
                <c:pt idx="6782">
                  <c:v>-2</c:v>
                </c:pt>
                <c:pt idx="6783">
                  <c:v>-6</c:v>
                </c:pt>
                <c:pt idx="6784">
                  <c:v>-5</c:v>
                </c:pt>
                <c:pt idx="6785">
                  <c:v>-6</c:v>
                </c:pt>
                <c:pt idx="6786">
                  <c:v>-5</c:v>
                </c:pt>
                <c:pt idx="6787">
                  <c:v>1</c:v>
                </c:pt>
                <c:pt idx="6788">
                  <c:v>5</c:v>
                </c:pt>
                <c:pt idx="6789">
                  <c:v>7</c:v>
                </c:pt>
                <c:pt idx="6790">
                  <c:v>7</c:v>
                </c:pt>
                <c:pt idx="6791">
                  <c:v>7</c:v>
                </c:pt>
                <c:pt idx="6792">
                  <c:v>6</c:v>
                </c:pt>
                <c:pt idx="6793">
                  <c:v>9</c:v>
                </c:pt>
                <c:pt idx="6794">
                  <c:v>8</c:v>
                </c:pt>
                <c:pt idx="6795">
                  <c:v>9</c:v>
                </c:pt>
                <c:pt idx="6796">
                  <c:v>6</c:v>
                </c:pt>
                <c:pt idx="6797">
                  <c:v>2</c:v>
                </c:pt>
                <c:pt idx="6798">
                  <c:v>-3</c:v>
                </c:pt>
                <c:pt idx="6799">
                  <c:v>-8</c:v>
                </c:pt>
                <c:pt idx="6800">
                  <c:v>-10</c:v>
                </c:pt>
                <c:pt idx="6801">
                  <c:v>-11</c:v>
                </c:pt>
                <c:pt idx="6802">
                  <c:v>-9</c:v>
                </c:pt>
                <c:pt idx="6803">
                  <c:v>-7</c:v>
                </c:pt>
                <c:pt idx="6804">
                  <c:v>-4</c:v>
                </c:pt>
                <c:pt idx="6805">
                  <c:v>3</c:v>
                </c:pt>
                <c:pt idx="6806">
                  <c:v>6</c:v>
                </c:pt>
                <c:pt idx="6807">
                  <c:v>9</c:v>
                </c:pt>
                <c:pt idx="6808">
                  <c:v>9</c:v>
                </c:pt>
                <c:pt idx="6809">
                  <c:v>11</c:v>
                </c:pt>
                <c:pt idx="6810">
                  <c:v>12</c:v>
                </c:pt>
                <c:pt idx="6811">
                  <c:v>12</c:v>
                </c:pt>
                <c:pt idx="6812">
                  <c:v>11</c:v>
                </c:pt>
                <c:pt idx="6813">
                  <c:v>7</c:v>
                </c:pt>
                <c:pt idx="6814">
                  <c:v>2</c:v>
                </c:pt>
                <c:pt idx="6815">
                  <c:v>-3</c:v>
                </c:pt>
                <c:pt idx="6816">
                  <c:v>-9</c:v>
                </c:pt>
                <c:pt idx="6817">
                  <c:v>-13</c:v>
                </c:pt>
                <c:pt idx="6818">
                  <c:v>-13</c:v>
                </c:pt>
                <c:pt idx="6819">
                  <c:v>-15</c:v>
                </c:pt>
                <c:pt idx="6820">
                  <c:v>-13</c:v>
                </c:pt>
                <c:pt idx="6821">
                  <c:v>-7</c:v>
                </c:pt>
                <c:pt idx="6822">
                  <c:v>-2</c:v>
                </c:pt>
                <c:pt idx="6823">
                  <c:v>3</c:v>
                </c:pt>
                <c:pt idx="6824">
                  <c:v>10</c:v>
                </c:pt>
                <c:pt idx="6825">
                  <c:v>9</c:v>
                </c:pt>
                <c:pt idx="6826">
                  <c:v>13</c:v>
                </c:pt>
                <c:pt idx="6827">
                  <c:v>13</c:v>
                </c:pt>
                <c:pt idx="6828">
                  <c:v>16</c:v>
                </c:pt>
                <c:pt idx="6829">
                  <c:v>14</c:v>
                </c:pt>
                <c:pt idx="6830">
                  <c:v>10</c:v>
                </c:pt>
                <c:pt idx="6831">
                  <c:v>5</c:v>
                </c:pt>
                <c:pt idx="6832">
                  <c:v>-3</c:v>
                </c:pt>
                <c:pt idx="6833">
                  <c:v>-10</c:v>
                </c:pt>
                <c:pt idx="6834">
                  <c:v>-13</c:v>
                </c:pt>
                <c:pt idx="6835">
                  <c:v>-16</c:v>
                </c:pt>
                <c:pt idx="6836">
                  <c:v>-15</c:v>
                </c:pt>
                <c:pt idx="6837">
                  <c:v>-14</c:v>
                </c:pt>
                <c:pt idx="6838">
                  <c:v>-14</c:v>
                </c:pt>
                <c:pt idx="6839">
                  <c:v>-6</c:v>
                </c:pt>
                <c:pt idx="6840">
                  <c:v>-2</c:v>
                </c:pt>
                <c:pt idx="6841">
                  <c:v>2</c:v>
                </c:pt>
                <c:pt idx="6842">
                  <c:v>8</c:v>
                </c:pt>
                <c:pt idx="6843">
                  <c:v>13</c:v>
                </c:pt>
                <c:pt idx="6844">
                  <c:v>14</c:v>
                </c:pt>
                <c:pt idx="6845">
                  <c:v>19</c:v>
                </c:pt>
                <c:pt idx="6846">
                  <c:v>17</c:v>
                </c:pt>
                <c:pt idx="6847">
                  <c:v>13</c:v>
                </c:pt>
                <c:pt idx="6848">
                  <c:v>6</c:v>
                </c:pt>
                <c:pt idx="6849">
                  <c:v>-2</c:v>
                </c:pt>
                <c:pt idx="6850">
                  <c:v>-10</c:v>
                </c:pt>
                <c:pt idx="6851">
                  <c:v>-11</c:v>
                </c:pt>
                <c:pt idx="6852">
                  <c:v>-16</c:v>
                </c:pt>
                <c:pt idx="6853">
                  <c:v>-15</c:v>
                </c:pt>
                <c:pt idx="6854">
                  <c:v>-16</c:v>
                </c:pt>
                <c:pt idx="6855">
                  <c:v>-15</c:v>
                </c:pt>
                <c:pt idx="6856">
                  <c:v>-11</c:v>
                </c:pt>
                <c:pt idx="6857">
                  <c:v>-8</c:v>
                </c:pt>
                <c:pt idx="6858">
                  <c:v>1</c:v>
                </c:pt>
                <c:pt idx="6859">
                  <c:v>4</c:v>
                </c:pt>
                <c:pt idx="6860">
                  <c:v>9</c:v>
                </c:pt>
                <c:pt idx="6861">
                  <c:v>15</c:v>
                </c:pt>
                <c:pt idx="6862">
                  <c:v>19</c:v>
                </c:pt>
                <c:pt idx="6863">
                  <c:v>17</c:v>
                </c:pt>
                <c:pt idx="6864">
                  <c:v>15</c:v>
                </c:pt>
                <c:pt idx="6865">
                  <c:v>8</c:v>
                </c:pt>
                <c:pt idx="6866">
                  <c:v>0</c:v>
                </c:pt>
                <c:pt idx="6867">
                  <c:v>-6</c:v>
                </c:pt>
                <c:pt idx="6868">
                  <c:v>-9</c:v>
                </c:pt>
                <c:pt idx="6869">
                  <c:v>-16</c:v>
                </c:pt>
                <c:pt idx="6870">
                  <c:v>-15</c:v>
                </c:pt>
                <c:pt idx="6871">
                  <c:v>-18</c:v>
                </c:pt>
                <c:pt idx="6872">
                  <c:v>-16</c:v>
                </c:pt>
                <c:pt idx="6873">
                  <c:v>-13</c:v>
                </c:pt>
                <c:pt idx="6874">
                  <c:v>-9</c:v>
                </c:pt>
                <c:pt idx="6875">
                  <c:v>-3</c:v>
                </c:pt>
                <c:pt idx="6876">
                  <c:v>3</c:v>
                </c:pt>
                <c:pt idx="6877">
                  <c:v>9</c:v>
                </c:pt>
                <c:pt idx="6878">
                  <c:v>12</c:v>
                </c:pt>
                <c:pt idx="6879">
                  <c:v>19</c:v>
                </c:pt>
                <c:pt idx="6880">
                  <c:v>18</c:v>
                </c:pt>
                <c:pt idx="6881">
                  <c:v>15</c:v>
                </c:pt>
                <c:pt idx="6882">
                  <c:v>11</c:v>
                </c:pt>
                <c:pt idx="6883">
                  <c:v>5</c:v>
                </c:pt>
                <c:pt idx="6884">
                  <c:v>-2</c:v>
                </c:pt>
                <c:pt idx="6885">
                  <c:v>-9</c:v>
                </c:pt>
                <c:pt idx="6886">
                  <c:v>-11</c:v>
                </c:pt>
                <c:pt idx="6887">
                  <c:v>-13</c:v>
                </c:pt>
                <c:pt idx="6888">
                  <c:v>-16</c:v>
                </c:pt>
                <c:pt idx="6889">
                  <c:v>-12</c:v>
                </c:pt>
                <c:pt idx="6890">
                  <c:v>-10</c:v>
                </c:pt>
                <c:pt idx="6891">
                  <c:v>-9</c:v>
                </c:pt>
                <c:pt idx="6892">
                  <c:v>-1</c:v>
                </c:pt>
                <c:pt idx="6893">
                  <c:v>1</c:v>
                </c:pt>
                <c:pt idx="6894">
                  <c:v>6</c:v>
                </c:pt>
                <c:pt idx="6895">
                  <c:v>9</c:v>
                </c:pt>
                <c:pt idx="6896">
                  <c:v>13</c:v>
                </c:pt>
                <c:pt idx="6897">
                  <c:v>17</c:v>
                </c:pt>
                <c:pt idx="6898">
                  <c:v>17</c:v>
                </c:pt>
                <c:pt idx="6899">
                  <c:v>13</c:v>
                </c:pt>
                <c:pt idx="6900">
                  <c:v>7</c:v>
                </c:pt>
                <c:pt idx="6901">
                  <c:v>3</c:v>
                </c:pt>
                <c:pt idx="6902">
                  <c:v>-3</c:v>
                </c:pt>
                <c:pt idx="6903">
                  <c:v>-6</c:v>
                </c:pt>
                <c:pt idx="6904">
                  <c:v>-9</c:v>
                </c:pt>
                <c:pt idx="6905">
                  <c:v>-12</c:v>
                </c:pt>
                <c:pt idx="6906">
                  <c:v>-12</c:v>
                </c:pt>
                <c:pt idx="6907">
                  <c:v>-11</c:v>
                </c:pt>
                <c:pt idx="6908">
                  <c:v>-6</c:v>
                </c:pt>
                <c:pt idx="6909">
                  <c:v>-3</c:v>
                </c:pt>
                <c:pt idx="6910">
                  <c:v>2</c:v>
                </c:pt>
                <c:pt idx="6911">
                  <c:v>8</c:v>
                </c:pt>
                <c:pt idx="6912">
                  <c:v>10</c:v>
                </c:pt>
                <c:pt idx="6913">
                  <c:v>14</c:v>
                </c:pt>
                <c:pt idx="6914">
                  <c:v>13</c:v>
                </c:pt>
                <c:pt idx="6915">
                  <c:v>13</c:v>
                </c:pt>
                <c:pt idx="6916">
                  <c:v>9</c:v>
                </c:pt>
                <c:pt idx="6917">
                  <c:v>5</c:v>
                </c:pt>
                <c:pt idx="6918">
                  <c:v>5</c:v>
                </c:pt>
                <c:pt idx="6919">
                  <c:v>-1</c:v>
                </c:pt>
                <c:pt idx="6920">
                  <c:v>-3</c:v>
                </c:pt>
                <c:pt idx="6921">
                  <c:v>-7</c:v>
                </c:pt>
                <c:pt idx="6922">
                  <c:v>-8</c:v>
                </c:pt>
                <c:pt idx="6923">
                  <c:v>-7</c:v>
                </c:pt>
                <c:pt idx="6924">
                  <c:v>-4</c:v>
                </c:pt>
                <c:pt idx="6925">
                  <c:v>-3</c:v>
                </c:pt>
                <c:pt idx="6926">
                  <c:v>0</c:v>
                </c:pt>
                <c:pt idx="6927">
                  <c:v>1</c:v>
                </c:pt>
                <c:pt idx="6928">
                  <c:v>3</c:v>
                </c:pt>
                <c:pt idx="6929">
                  <c:v>7</c:v>
                </c:pt>
                <c:pt idx="6930">
                  <c:v>9</c:v>
                </c:pt>
                <c:pt idx="6931">
                  <c:v>12</c:v>
                </c:pt>
                <c:pt idx="6932">
                  <c:v>11</c:v>
                </c:pt>
                <c:pt idx="6933">
                  <c:v>7</c:v>
                </c:pt>
                <c:pt idx="6934">
                  <c:v>6</c:v>
                </c:pt>
                <c:pt idx="6935">
                  <c:v>0</c:v>
                </c:pt>
                <c:pt idx="6936">
                  <c:v>-1</c:v>
                </c:pt>
                <c:pt idx="6937">
                  <c:v>-1</c:v>
                </c:pt>
                <c:pt idx="6938">
                  <c:v>-3</c:v>
                </c:pt>
                <c:pt idx="6939">
                  <c:v>-2</c:v>
                </c:pt>
                <c:pt idx="6940">
                  <c:v>-1</c:v>
                </c:pt>
                <c:pt idx="6941">
                  <c:v>0</c:v>
                </c:pt>
                <c:pt idx="6942">
                  <c:v>2</c:v>
                </c:pt>
                <c:pt idx="6943">
                  <c:v>3</c:v>
                </c:pt>
                <c:pt idx="6944">
                  <c:v>3</c:v>
                </c:pt>
                <c:pt idx="6945">
                  <c:v>6</c:v>
                </c:pt>
                <c:pt idx="6946">
                  <c:v>7</c:v>
                </c:pt>
                <c:pt idx="6947">
                  <c:v>10</c:v>
                </c:pt>
                <c:pt idx="6948">
                  <c:v>9</c:v>
                </c:pt>
                <c:pt idx="6949">
                  <c:v>7</c:v>
                </c:pt>
                <c:pt idx="6950">
                  <c:v>4</c:v>
                </c:pt>
                <c:pt idx="6951">
                  <c:v>-2</c:v>
                </c:pt>
                <c:pt idx="6952">
                  <c:v>-2</c:v>
                </c:pt>
                <c:pt idx="6953">
                  <c:v>-4</c:v>
                </c:pt>
                <c:pt idx="6954">
                  <c:v>-2</c:v>
                </c:pt>
                <c:pt idx="6955">
                  <c:v>0</c:v>
                </c:pt>
                <c:pt idx="6956">
                  <c:v>1</c:v>
                </c:pt>
                <c:pt idx="6957">
                  <c:v>3</c:v>
                </c:pt>
                <c:pt idx="6958">
                  <c:v>5</c:v>
                </c:pt>
                <c:pt idx="6959">
                  <c:v>5</c:v>
                </c:pt>
                <c:pt idx="6960">
                  <c:v>6</c:v>
                </c:pt>
                <c:pt idx="6961">
                  <c:v>5</c:v>
                </c:pt>
                <c:pt idx="6962">
                  <c:v>6</c:v>
                </c:pt>
                <c:pt idx="6963">
                  <c:v>7</c:v>
                </c:pt>
                <c:pt idx="6964">
                  <c:v>7</c:v>
                </c:pt>
                <c:pt idx="6965">
                  <c:v>5</c:v>
                </c:pt>
                <c:pt idx="6966">
                  <c:v>3</c:v>
                </c:pt>
                <c:pt idx="6967">
                  <c:v>-1</c:v>
                </c:pt>
                <c:pt idx="6968">
                  <c:v>-3</c:v>
                </c:pt>
                <c:pt idx="6969">
                  <c:v>-4</c:v>
                </c:pt>
                <c:pt idx="6970">
                  <c:v>-5</c:v>
                </c:pt>
                <c:pt idx="6971">
                  <c:v>-4</c:v>
                </c:pt>
                <c:pt idx="6972">
                  <c:v>0</c:v>
                </c:pt>
                <c:pt idx="6973">
                  <c:v>1</c:v>
                </c:pt>
                <c:pt idx="6974">
                  <c:v>5</c:v>
                </c:pt>
                <c:pt idx="6975">
                  <c:v>7</c:v>
                </c:pt>
                <c:pt idx="6976">
                  <c:v>9</c:v>
                </c:pt>
                <c:pt idx="6977">
                  <c:v>9</c:v>
                </c:pt>
                <c:pt idx="6978">
                  <c:v>7</c:v>
                </c:pt>
                <c:pt idx="6979">
                  <c:v>8</c:v>
                </c:pt>
                <c:pt idx="6980">
                  <c:v>7</c:v>
                </c:pt>
                <c:pt idx="6981">
                  <c:v>7</c:v>
                </c:pt>
                <c:pt idx="6982">
                  <c:v>4</c:v>
                </c:pt>
                <c:pt idx="6983">
                  <c:v>1</c:v>
                </c:pt>
                <c:pt idx="6984">
                  <c:v>-3</c:v>
                </c:pt>
                <c:pt idx="6985">
                  <c:v>-6</c:v>
                </c:pt>
                <c:pt idx="6986">
                  <c:v>-8</c:v>
                </c:pt>
                <c:pt idx="6987">
                  <c:v>-7</c:v>
                </c:pt>
                <c:pt idx="6988">
                  <c:v>-5</c:v>
                </c:pt>
                <c:pt idx="6989">
                  <c:v>-5</c:v>
                </c:pt>
                <c:pt idx="6990">
                  <c:v>-2</c:v>
                </c:pt>
                <c:pt idx="6991">
                  <c:v>5</c:v>
                </c:pt>
                <c:pt idx="6992">
                  <c:v>7</c:v>
                </c:pt>
                <c:pt idx="6993">
                  <c:v>8</c:v>
                </c:pt>
                <c:pt idx="6994">
                  <c:v>9</c:v>
                </c:pt>
                <c:pt idx="6995">
                  <c:v>8</c:v>
                </c:pt>
                <c:pt idx="6996">
                  <c:v>7</c:v>
                </c:pt>
                <c:pt idx="6997">
                  <c:v>5</c:v>
                </c:pt>
                <c:pt idx="6998">
                  <c:v>4</c:v>
                </c:pt>
                <c:pt idx="6999">
                  <c:v>-1</c:v>
                </c:pt>
                <c:pt idx="7000">
                  <c:v>-4</c:v>
                </c:pt>
                <c:pt idx="7001">
                  <c:v>-7</c:v>
                </c:pt>
                <c:pt idx="7002">
                  <c:v>-9</c:v>
                </c:pt>
                <c:pt idx="7003">
                  <c:v>-9</c:v>
                </c:pt>
                <c:pt idx="7004">
                  <c:v>-9</c:v>
                </c:pt>
                <c:pt idx="7005">
                  <c:v>-8</c:v>
                </c:pt>
                <c:pt idx="7006">
                  <c:v>-7</c:v>
                </c:pt>
                <c:pt idx="7007">
                  <c:v>-4</c:v>
                </c:pt>
                <c:pt idx="7008">
                  <c:v>-2</c:v>
                </c:pt>
                <c:pt idx="7009">
                  <c:v>1</c:v>
                </c:pt>
                <c:pt idx="7010">
                  <c:v>9</c:v>
                </c:pt>
                <c:pt idx="7011">
                  <c:v>12</c:v>
                </c:pt>
                <c:pt idx="7012">
                  <c:v>11</c:v>
                </c:pt>
                <c:pt idx="7013">
                  <c:v>9</c:v>
                </c:pt>
                <c:pt idx="7014">
                  <c:v>6</c:v>
                </c:pt>
                <c:pt idx="7015">
                  <c:v>3</c:v>
                </c:pt>
                <c:pt idx="7016">
                  <c:v>0</c:v>
                </c:pt>
                <c:pt idx="7017">
                  <c:v>-3</c:v>
                </c:pt>
                <c:pt idx="7018">
                  <c:v>-6</c:v>
                </c:pt>
                <c:pt idx="7019">
                  <c:v>-8</c:v>
                </c:pt>
                <c:pt idx="7020">
                  <c:v>-10</c:v>
                </c:pt>
                <c:pt idx="7021">
                  <c:v>-8</c:v>
                </c:pt>
                <c:pt idx="7022">
                  <c:v>-8</c:v>
                </c:pt>
                <c:pt idx="7023">
                  <c:v>-7</c:v>
                </c:pt>
                <c:pt idx="7024">
                  <c:v>-3</c:v>
                </c:pt>
                <c:pt idx="7025">
                  <c:v>0</c:v>
                </c:pt>
                <c:pt idx="7026">
                  <c:v>4</c:v>
                </c:pt>
                <c:pt idx="7027">
                  <c:v>8</c:v>
                </c:pt>
                <c:pt idx="7028">
                  <c:v>9</c:v>
                </c:pt>
                <c:pt idx="7029">
                  <c:v>12</c:v>
                </c:pt>
                <c:pt idx="7030">
                  <c:v>10</c:v>
                </c:pt>
                <c:pt idx="7031">
                  <c:v>9</c:v>
                </c:pt>
                <c:pt idx="7032">
                  <c:v>3</c:v>
                </c:pt>
                <c:pt idx="7033">
                  <c:v>-1</c:v>
                </c:pt>
                <c:pt idx="7034">
                  <c:v>-5</c:v>
                </c:pt>
                <c:pt idx="7035">
                  <c:v>-8</c:v>
                </c:pt>
                <c:pt idx="7036">
                  <c:v>-10</c:v>
                </c:pt>
                <c:pt idx="7037">
                  <c:v>-10</c:v>
                </c:pt>
                <c:pt idx="7038">
                  <c:v>-9</c:v>
                </c:pt>
                <c:pt idx="7039">
                  <c:v>-7</c:v>
                </c:pt>
                <c:pt idx="7040">
                  <c:v>-6</c:v>
                </c:pt>
                <c:pt idx="7041">
                  <c:v>-3</c:v>
                </c:pt>
                <c:pt idx="7042">
                  <c:v>1</c:v>
                </c:pt>
                <c:pt idx="7043">
                  <c:v>5</c:v>
                </c:pt>
                <c:pt idx="7044">
                  <c:v>10</c:v>
                </c:pt>
                <c:pt idx="7045">
                  <c:v>11</c:v>
                </c:pt>
                <c:pt idx="7046">
                  <c:v>11</c:v>
                </c:pt>
                <c:pt idx="7047">
                  <c:v>9</c:v>
                </c:pt>
                <c:pt idx="7048">
                  <c:v>6</c:v>
                </c:pt>
                <c:pt idx="7049">
                  <c:v>4</c:v>
                </c:pt>
                <c:pt idx="7050">
                  <c:v>0</c:v>
                </c:pt>
                <c:pt idx="7051">
                  <c:v>-4</c:v>
                </c:pt>
                <c:pt idx="7052">
                  <c:v>-7</c:v>
                </c:pt>
                <c:pt idx="7053">
                  <c:v>-9</c:v>
                </c:pt>
                <c:pt idx="7054">
                  <c:v>-9</c:v>
                </c:pt>
                <c:pt idx="7055">
                  <c:v>-8</c:v>
                </c:pt>
                <c:pt idx="7056">
                  <c:v>-6</c:v>
                </c:pt>
                <c:pt idx="7057">
                  <c:v>-5</c:v>
                </c:pt>
                <c:pt idx="7058">
                  <c:v>-1</c:v>
                </c:pt>
                <c:pt idx="7059">
                  <c:v>2</c:v>
                </c:pt>
                <c:pt idx="7060">
                  <c:v>6</c:v>
                </c:pt>
                <c:pt idx="7061">
                  <c:v>10</c:v>
                </c:pt>
                <c:pt idx="7062">
                  <c:v>12</c:v>
                </c:pt>
                <c:pt idx="7063">
                  <c:v>12</c:v>
                </c:pt>
                <c:pt idx="7064">
                  <c:v>11</c:v>
                </c:pt>
                <c:pt idx="7065">
                  <c:v>9</c:v>
                </c:pt>
                <c:pt idx="7066">
                  <c:v>4</c:v>
                </c:pt>
                <c:pt idx="7067">
                  <c:v>0</c:v>
                </c:pt>
                <c:pt idx="7068">
                  <c:v>-5</c:v>
                </c:pt>
                <c:pt idx="7069">
                  <c:v>-7</c:v>
                </c:pt>
                <c:pt idx="7070">
                  <c:v>-8</c:v>
                </c:pt>
                <c:pt idx="7071">
                  <c:v>-7</c:v>
                </c:pt>
                <c:pt idx="7072">
                  <c:v>-8</c:v>
                </c:pt>
                <c:pt idx="7073">
                  <c:v>-8</c:v>
                </c:pt>
                <c:pt idx="7074">
                  <c:v>-6</c:v>
                </c:pt>
                <c:pt idx="7075">
                  <c:v>-3</c:v>
                </c:pt>
                <c:pt idx="7076">
                  <c:v>2</c:v>
                </c:pt>
                <c:pt idx="7077">
                  <c:v>7</c:v>
                </c:pt>
                <c:pt idx="7078">
                  <c:v>11</c:v>
                </c:pt>
                <c:pt idx="7079">
                  <c:v>13</c:v>
                </c:pt>
                <c:pt idx="7080">
                  <c:v>13</c:v>
                </c:pt>
                <c:pt idx="7081">
                  <c:v>10</c:v>
                </c:pt>
                <c:pt idx="7082">
                  <c:v>11</c:v>
                </c:pt>
                <c:pt idx="7083">
                  <c:v>9</c:v>
                </c:pt>
                <c:pt idx="7084">
                  <c:v>4</c:v>
                </c:pt>
                <c:pt idx="7085">
                  <c:v>-2</c:v>
                </c:pt>
                <c:pt idx="7086">
                  <c:v>-5</c:v>
                </c:pt>
                <c:pt idx="7087">
                  <c:v>-8</c:v>
                </c:pt>
                <c:pt idx="7088">
                  <c:v>-9</c:v>
                </c:pt>
                <c:pt idx="7089">
                  <c:v>-8</c:v>
                </c:pt>
                <c:pt idx="7090">
                  <c:v>-8</c:v>
                </c:pt>
                <c:pt idx="7091">
                  <c:v>-6</c:v>
                </c:pt>
                <c:pt idx="7092">
                  <c:v>-4</c:v>
                </c:pt>
                <c:pt idx="7093">
                  <c:v>0</c:v>
                </c:pt>
                <c:pt idx="7094">
                  <c:v>3</c:v>
                </c:pt>
                <c:pt idx="7095">
                  <c:v>9</c:v>
                </c:pt>
                <c:pt idx="7096">
                  <c:v>12</c:v>
                </c:pt>
                <c:pt idx="7097">
                  <c:v>14</c:v>
                </c:pt>
                <c:pt idx="7098">
                  <c:v>14</c:v>
                </c:pt>
                <c:pt idx="7099">
                  <c:v>12</c:v>
                </c:pt>
                <c:pt idx="7100">
                  <c:v>11</c:v>
                </c:pt>
                <c:pt idx="7101">
                  <c:v>7</c:v>
                </c:pt>
                <c:pt idx="7102">
                  <c:v>6</c:v>
                </c:pt>
                <c:pt idx="7103">
                  <c:v>-1</c:v>
                </c:pt>
                <c:pt idx="7104">
                  <c:v>-7</c:v>
                </c:pt>
                <c:pt idx="7105">
                  <c:v>-10</c:v>
                </c:pt>
                <c:pt idx="7106">
                  <c:v>-12</c:v>
                </c:pt>
                <c:pt idx="7107">
                  <c:v>-12</c:v>
                </c:pt>
                <c:pt idx="7108">
                  <c:v>-9</c:v>
                </c:pt>
                <c:pt idx="7109">
                  <c:v>-6</c:v>
                </c:pt>
                <c:pt idx="7110">
                  <c:v>-1</c:v>
                </c:pt>
                <c:pt idx="7111">
                  <c:v>2</c:v>
                </c:pt>
                <c:pt idx="7112">
                  <c:v>5</c:v>
                </c:pt>
                <c:pt idx="7113">
                  <c:v>9</c:v>
                </c:pt>
                <c:pt idx="7114">
                  <c:v>11</c:v>
                </c:pt>
                <c:pt idx="7115">
                  <c:v>15</c:v>
                </c:pt>
                <c:pt idx="7116">
                  <c:v>16</c:v>
                </c:pt>
                <c:pt idx="7117">
                  <c:v>14</c:v>
                </c:pt>
                <c:pt idx="7118">
                  <c:v>14</c:v>
                </c:pt>
                <c:pt idx="7119">
                  <c:v>6</c:v>
                </c:pt>
                <c:pt idx="7120">
                  <c:v>3</c:v>
                </c:pt>
                <c:pt idx="7121">
                  <c:v>-1</c:v>
                </c:pt>
                <c:pt idx="7122">
                  <c:v>-8</c:v>
                </c:pt>
                <c:pt idx="7123">
                  <c:v>-10</c:v>
                </c:pt>
                <c:pt idx="7124">
                  <c:v>-12</c:v>
                </c:pt>
                <c:pt idx="7125">
                  <c:v>-13</c:v>
                </c:pt>
                <c:pt idx="7126">
                  <c:v>-11</c:v>
                </c:pt>
                <c:pt idx="7127">
                  <c:v>-7</c:v>
                </c:pt>
                <c:pt idx="7128">
                  <c:v>-2</c:v>
                </c:pt>
                <c:pt idx="7129">
                  <c:v>3</c:v>
                </c:pt>
                <c:pt idx="7130">
                  <c:v>7</c:v>
                </c:pt>
                <c:pt idx="7131">
                  <c:v>10</c:v>
                </c:pt>
                <c:pt idx="7132">
                  <c:v>12</c:v>
                </c:pt>
                <c:pt idx="7133">
                  <c:v>14</c:v>
                </c:pt>
                <c:pt idx="7134">
                  <c:v>13</c:v>
                </c:pt>
                <c:pt idx="7135">
                  <c:v>14</c:v>
                </c:pt>
                <c:pt idx="7136">
                  <c:v>11</c:v>
                </c:pt>
                <c:pt idx="7137">
                  <c:v>8</c:v>
                </c:pt>
                <c:pt idx="7138">
                  <c:v>3</c:v>
                </c:pt>
                <c:pt idx="7139">
                  <c:v>-2</c:v>
                </c:pt>
                <c:pt idx="7140">
                  <c:v>-11</c:v>
                </c:pt>
                <c:pt idx="7141">
                  <c:v>-12</c:v>
                </c:pt>
                <c:pt idx="7142">
                  <c:v>-13</c:v>
                </c:pt>
                <c:pt idx="7143">
                  <c:v>-13</c:v>
                </c:pt>
                <c:pt idx="7144">
                  <c:v>-7</c:v>
                </c:pt>
                <c:pt idx="7145">
                  <c:v>-3</c:v>
                </c:pt>
                <c:pt idx="7146">
                  <c:v>1</c:v>
                </c:pt>
                <c:pt idx="7147">
                  <c:v>5</c:v>
                </c:pt>
                <c:pt idx="7148">
                  <c:v>5</c:v>
                </c:pt>
                <c:pt idx="7149">
                  <c:v>8</c:v>
                </c:pt>
                <c:pt idx="7150">
                  <c:v>10</c:v>
                </c:pt>
                <c:pt idx="7151">
                  <c:v>11</c:v>
                </c:pt>
                <c:pt idx="7152">
                  <c:v>14</c:v>
                </c:pt>
                <c:pt idx="7153">
                  <c:v>12</c:v>
                </c:pt>
                <c:pt idx="7154">
                  <c:v>10</c:v>
                </c:pt>
                <c:pt idx="7155">
                  <c:v>7</c:v>
                </c:pt>
                <c:pt idx="7156">
                  <c:v>0</c:v>
                </c:pt>
                <c:pt idx="7157">
                  <c:v>-2</c:v>
                </c:pt>
                <c:pt idx="7158">
                  <c:v>-6</c:v>
                </c:pt>
                <c:pt idx="7159">
                  <c:v>-10</c:v>
                </c:pt>
                <c:pt idx="7160">
                  <c:v>-10</c:v>
                </c:pt>
                <c:pt idx="7161">
                  <c:v>-10</c:v>
                </c:pt>
                <c:pt idx="7162">
                  <c:v>-7</c:v>
                </c:pt>
                <c:pt idx="7163">
                  <c:v>-3</c:v>
                </c:pt>
                <c:pt idx="7164">
                  <c:v>0</c:v>
                </c:pt>
                <c:pt idx="7165">
                  <c:v>1</c:v>
                </c:pt>
                <c:pt idx="7166">
                  <c:v>4</c:v>
                </c:pt>
                <c:pt idx="7167">
                  <c:v>7</c:v>
                </c:pt>
                <c:pt idx="7168">
                  <c:v>7</c:v>
                </c:pt>
                <c:pt idx="7169">
                  <c:v>7</c:v>
                </c:pt>
                <c:pt idx="7170">
                  <c:v>8</c:v>
                </c:pt>
                <c:pt idx="7171">
                  <c:v>7</c:v>
                </c:pt>
                <c:pt idx="7172">
                  <c:v>6</c:v>
                </c:pt>
                <c:pt idx="7173">
                  <c:v>6</c:v>
                </c:pt>
                <c:pt idx="7174">
                  <c:v>4</c:v>
                </c:pt>
                <c:pt idx="7175">
                  <c:v>-2</c:v>
                </c:pt>
                <c:pt idx="7176">
                  <c:v>-5</c:v>
                </c:pt>
                <c:pt idx="7177">
                  <c:v>-7</c:v>
                </c:pt>
                <c:pt idx="7178">
                  <c:v>-8</c:v>
                </c:pt>
                <c:pt idx="7179">
                  <c:v>-7</c:v>
                </c:pt>
                <c:pt idx="7180">
                  <c:v>-4</c:v>
                </c:pt>
                <c:pt idx="7181">
                  <c:v>-3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1</c:v>
                </c:pt>
                <c:pt idx="7186">
                  <c:v>2</c:v>
                </c:pt>
                <c:pt idx="7187">
                  <c:v>5</c:v>
                </c:pt>
                <c:pt idx="7188">
                  <c:v>5</c:v>
                </c:pt>
                <c:pt idx="7189">
                  <c:v>5</c:v>
                </c:pt>
                <c:pt idx="7190">
                  <c:v>4</c:v>
                </c:pt>
                <c:pt idx="7191">
                  <c:v>3</c:v>
                </c:pt>
                <c:pt idx="7192">
                  <c:v>4</c:v>
                </c:pt>
                <c:pt idx="7193">
                  <c:v>1</c:v>
                </c:pt>
                <c:pt idx="7194">
                  <c:v>0</c:v>
                </c:pt>
                <c:pt idx="7195">
                  <c:v>-2</c:v>
                </c:pt>
                <c:pt idx="7196">
                  <c:v>-4</c:v>
                </c:pt>
                <c:pt idx="7197">
                  <c:v>-4</c:v>
                </c:pt>
                <c:pt idx="7198">
                  <c:v>-3</c:v>
                </c:pt>
                <c:pt idx="7199">
                  <c:v>-1</c:v>
                </c:pt>
                <c:pt idx="7200">
                  <c:v>-1</c:v>
                </c:pt>
                <c:pt idx="7201">
                  <c:v>-1</c:v>
                </c:pt>
                <c:pt idx="7202">
                  <c:v>-1</c:v>
                </c:pt>
                <c:pt idx="7203">
                  <c:v>-1</c:v>
                </c:pt>
                <c:pt idx="7204">
                  <c:v>-1</c:v>
                </c:pt>
                <c:pt idx="7205">
                  <c:v>0</c:v>
                </c:pt>
                <c:pt idx="7206">
                  <c:v>2</c:v>
                </c:pt>
                <c:pt idx="7207">
                  <c:v>2</c:v>
                </c:pt>
                <c:pt idx="7208">
                  <c:v>2</c:v>
                </c:pt>
                <c:pt idx="7209">
                  <c:v>2</c:v>
                </c:pt>
                <c:pt idx="7210">
                  <c:v>3</c:v>
                </c:pt>
                <c:pt idx="7211">
                  <c:v>4</c:v>
                </c:pt>
                <c:pt idx="7212">
                  <c:v>4</c:v>
                </c:pt>
                <c:pt idx="7213">
                  <c:v>4</c:v>
                </c:pt>
                <c:pt idx="7214">
                  <c:v>2</c:v>
                </c:pt>
                <c:pt idx="7215">
                  <c:v>1</c:v>
                </c:pt>
                <c:pt idx="7216">
                  <c:v>-1</c:v>
                </c:pt>
                <c:pt idx="7217">
                  <c:v>-2</c:v>
                </c:pt>
                <c:pt idx="7218">
                  <c:v>-2</c:v>
                </c:pt>
                <c:pt idx="7219">
                  <c:v>-3</c:v>
                </c:pt>
                <c:pt idx="7220">
                  <c:v>-2</c:v>
                </c:pt>
                <c:pt idx="7221">
                  <c:v>-3</c:v>
                </c:pt>
                <c:pt idx="7222">
                  <c:v>-3</c:v>
                </c:pt>
                <c:pt idx="7223">
                  <c:v>-3</c:v>
                </c:pt>
                <c:pt idx="7224">
                  <c:v>-2</c:v>
                </c:pt>
                <c:pt idx="7225">
                  <c:v>-2</c:v>
                </c:pt>
                <c:pt idx="7226">
                  <c:v>0</c:v>
                </c:pt>
                <c:pt idx="7227">
                  <c:v>2</c:v>
                </c:pt>
                <c:pt idx="7228">
                  <c:v>4</c:v>
                </c:pt>
                <c:pt idx="7229">
                  <c:v>6</c:v>
                </c:pt>
                <c:pt idx="7230">
                  <c:v>6</c:v>
                </c:pt>
                <c:pt idx="7231">
                  <c:v>6</c:v>
                </c:pt>
                <c:pt idx="7232">
                  <c:v>5</c:v>
                </c:pt>
                <c:pt idx="7233">
                  <c:v>5</c:v>
                </c:pt>
                <c:pt idx="7234">
                  <c:v>4</c:v>
                </c:pt>
                <c:pt idx="7235">
                  <c:v>2</c:v>
                </c:pt>
                <c:pt idx="7236">
                  <c:v>-1</c:v>
                </c:pt>
                <c:pt idx="7237">
                  <c:v>-3</c:v>
                </c:pt>
                <c:pt idx="7238">
                  <c:v>-5</c:v>
                </c:pt>
                <c:pt idx="7239">
                  <c:v>-3</c:v>
                </c:pt>
                <c:pt idx="7240">
                  <c:v>-3</c:v>
                </c:pt>
                <c:pt idx="7241">
                  <c:v>-2</c:v>
                </c:pt>
                <c:pt idx="7242">
                  <c:v>-3</c:v>
                </c:pt>
                <c:pt idx="7243">
                  <c:v>-2</c:v>
                </c:pt>
                <c:pt idx="7244">
                  <c:v>-1</c:v>
                </c:pt>
                <c:pt idx="7245">
                  <c:v>1</c:v>
                </c:pt>
                <c:pt idx="7246">
                  <c:v>3</c:v>
                </c:pt>
                <c:pt idx="7247">
                  <c:v>6</c:v>
                </c:pt>
                <c:pt idx="7248">
                  <c:v>9</c:v>
                </c:pt>
                <c:pt idx="7249">
                  <c:v>10</c:v>
                </c:pt>
                <c:pt idx="7250">
                  <c:v>9</c:v>
                </c:pt>
                <c:pt idx="7251">
                  <c:v>7</c:v>
                </c:pt>
                <c:pt idx="7252">
                  <c:v>4</c:v>
                </c:pt>
                <c:pt idx="7253">
                  <c:v>2</c:v>
                </c:pt>
                <c:pt idx="7254">
                  <c:v>-1</c:v>
                </c:pt>
                <c:pt idx="7255">
                  <c:v>-2</c:v>
                </c:pt>
                <c:pt idx="7256">
                  <c:v>-2</c:v>
                </c:pt>
                <c:pt idx="7257">
                  <c:v>-3</c:v>
                </c:pt>
                <c:pt idx="7258">
                  <c:v>-2</c:v>
                </c:pt>
                <c:pt idx="7259">
                  <c:v>-3</c:v>
                </c:pt>
                <c:pt idx="7260">
                  <c:v>-3</c:v>
                </c:pt>
                <c:pt idx="7261">
                  <c:v>-3</c:v>
                </c:pt>
                <c:pt idx="7262">
                  <c:v>-2</c:v>
                </c:pt>
                <c:pt idx="7263">
                  <c:v>0</c:v>
                </c:pt>
                <c:pt idx="7264">
                  <c:v>2</c:v>
                </c:pt>
                <c:pt idx="7265">
                  <c:v>4</c:v>
                </c:pt>
                <c:pt idx="7266">
                  <c:v>5</c:v>
                </c:pt>
                <c:pt idx="7267">
                  <c:v>10</c:v>
                </c:pt>
                <c:pt idx="7268">
                  <c:v>10</c:v>
                </c:pt>
                <c:pt idx="7269">
                  <c:v>10</c:v>
                </c:pt>
                <c:pt idx="7270">
                  <c:v>6</c:v>
                </c:pt>
                <c:pt idx="7271">
                  <c:v>6</c:v>
                </c:pt>
                <c:pt idx="7272">
                  <c:v>4</c:v>
                </c:pt>
                <c:pt idx="7273">
                  <c:v>2</c:v>
                </c:pt>
                <c:pt idx="7274">
                  <c:v>1</c:v>
                </c:pt>
                <c:pt idx="7275">
                  <c:v>-1</c:v>
                </c:pt>
                <c:pt idx="7276">
                  <c:v>-3</c:v>
                </c:pt>
                <c:pt idx="7277">
                  <c:v>-3</c:v>
                </c:pt>
                <c:pt idx="7278">
                  <c:v>-4</c:v>
                </c:pt>
                <c:pt idx="7279">
                  <c:v>-4</c:v>
                </c:pt>
                <c:pt idx="7280">
                  <c:v>-3</c:v>
                </c:pt>
                <c:pt idx="7281">
                  <c:v>-1</c:v>
                </c:pt>
                <c:pt idx="7282">
                  <c:v>0</c:v>
                </c:pt>
                <c:pt idx="7283">
                  <c:v>2</c:v>
                </c:pt>
                <c:pt idx="7284">
                  <c:v>4</c:v>
                </c:pt>
                <c:pt idx="7285">
                  <c:v>6</c:v>
                </c:pt>
                <c:pt idx="7286">
                  <c:v>7</c:v>
                </c:pt>
                <c:pt idx="7287">
                  <c:v>7</c:v>
                </c:pt>
                <c:pt idx="7288">
                  <c:v>8</c:v>
                </c:pt>
                <c:pt idx="7289">
                  <c:v>7</c:v>
                </c:pt>
                <c:pt idx="7290">
                  <c:v>6</c:v>
                </c:pt>
                <c:pt idx="7291">
                  <c:v>7</c:v>
                </c:pt>
                <c:pt idx="7292">
                  <c:v>4</c:v>
                </c:pt>
                <c:pt idx="7293">
                  <c:v>3</c:v>
                </c:pt>
                <c:pt idx="7294">
                  <c:v>1</c:v>
                </c:pt>
                <c:pt idx="7295">
                  <c:v>-1</c:v>
                </c:pt>
                <c:pt idx="7296">
                  <c:v>-3</c:v>
                </c:pt>
                <c:pt idx="7297">
                  <c:v>-3</c:v>
                </c:pt>
                <c:pt idx="7298">
                  <c:v>-2</c:v>
                </c:pt>
                <c:pt idx="7299">
                  <c:v>-2</c:v>
                </c:pt>
                <c:pt idx="7300">
                  <c:v>-1</c:v>
                </c:pt>
                <c:pt idx="7301">
                  <c:v>0</c:v>
                </c:pt>
                <c:pt idx="7302">
                  <c:v>1</c:v>
                </c:pt>
                <c:pt idx="7303">
                  <c:v>3</c:v>
                </c:pt>
                <c:pt idx="7304">
                  <c:v>6</c:v>
                </c:pt>
                <c:pt idx="7305">
                  <c:v>7</c:v>
                </c:pt>
                <c:pt idx="7306">
                  <c:v>8</c:v>
                </c:pt>
                <c:pt idx="7307">
                  <c:v>8</c:v>
                </c:pt>
                <c:pt idx="7308">
                  <c:v>8</c:v>
                </c:pt>
                <c:pt idx="7309">
                  <c:v>8</c:v>
                </c:pt>
                <c:pt idx="7310">
                  <c:v>6</c:v>
                </c:pt>
                <c:pt idx="7311">
                  <c:v>5</c:v>
                </c:pt>
                <c:pt idx="7312">
                  <c:v>3</c:v>
                </c:pt>
                <c:pt idx="7313">
                  <c:v>2</c:v>
                </c:pt>
                <c:pt idx="7314">
                  <c:v>1</c:v>
                </c:pt>
                <c:pt idx="7315">
                  <c:v>-1</c:v>
                </c:pt>
                <c:pt idx="7316">
                  <c:v>-2</c:v>
                </c:pt>
                <c:pt idx="7317">
                  <c:v>-2</c:v>
                </c:pt>
                <c:pt idx="7318">
                  <c:v>-2</c:v>
                </c:pt>
                <c:pt idx="7319">
                  <c:v>-2</c:v>
                </c:pt>
                <c:pt idx="7320">
                  <c:v>-1</c:v>
                </c:pt>
                <c:pt idx="7321">
                  <c:v>1</c:v>
                </c:pt>
                <c:pt idx="7322">
                  <c:v>1</c:v>
                </c:pt>
                <c:pt idx="7323">
                  <c:v>3</c:v>
                </c:pt>
                <c:pt idx="7324">
                  <c:v>4</c:v>
                </c:pt>
                <c:pt idx="7325">
                  <c:v>8</c:v>
                </c:pt>
                <c:pt idx="7326">
                  <c:v>9</c:v>
                </c:pt>
                <c:pt idx="7327">
                  <c:v>8</c:v>
                </c:pt>
                <c:pt idx="7328">
                  <c:v>6</c:v>
                </c:pt>
                <c:pt idx="7329">
                  <c:v>6</c:v>
                </c:pt>
                <c:pt idx="7330">
                  <c:v>6</c:v>
                </c:pt>
                <c:pt idx="7331">
                  <c:v>6</c:v>
                </c:pt>
                <c:pt idx="7332">
                  <c:v>5</c:v>
                </c:pt>
                <c:pt idx="7333">
                  <c:v>4</c:v>
                </c:pt>
                <c:pt idx="7334">
                  <c:v>1</c:v>
                </c:pt>
                <c:pt idx="7335">
                  <c:v>-1</c:v>
                </c:pt>
                <c:pt idx="7336">
                  <c:v>-3</c:v>
                </c:pt>
                <c:pt idx="7337">
                  <c:v>-3</c:v>
                </c:pt>
                <c:pt idx="7338">
                  <c:v>-2</c:v>
                </c:pt>
                <c:pt idx="7339">
                  <c:v>-1</c:v>
                </c:pt>
                <c:pt idx="7340">
                  <c:v>1</c:v>
                </c:pt>
                <c:pt idx="7341">
                  <c:v>3</c:v>
                </c:pt>
                <c:pt idx="7342">
                  <c:v>3</c:v>
                </c:pt>
                <c:pt idx="7343">
                  <c:v>4</c:v>
                </c:pt>
                <c:pt idx="7344">
                  <c:v>5</c:v>
                </c:pt>
                <c:pt idx="7345">
                  <c:v>7</c:v>
                </c:pt>
                <c:pt idx="7346">
                  <c:v>9</c:v>
                </c:pt>
                <c:pt idx="7347">
                  <c:v>11</c:v>
                </c:pt>
                <c:pt idx="7348">
                  <c:v>10</c:v>
                </c:pt>
                <c:pt idx="7349">
                  <c:v>9</c:v>
                </c:pt>
                <c:pt idx="7350">
                  <c:v>8</c:v>
                </c:pt>
                <c:pt idx="7351">
                  <c:v>5</c:v>
                </c:pt>
                <c:pt idx="7352">
                  <c:v>4</c:v>
                </c:pt>
                <c:pt idx="7353">
                  <c:v>2</c:v>
                </c:pt>
                <c:pt idx="7354">
                  <c:v>2</c:v>
                </c:pt>
                <c:pt idx="7355">
                  <c:v>1</c:v>
                </c:pt>
                <c:pt idx="7356">
                  <c:v>-1</c:v>
                </c:pt>
                <c:pt idx="7357">
                  <c:v>-1</c:v>
                </c:pt>
                <c:pt idx="7358">
                  <c:v>-2</c:v>
                </c:pt>
                <c:pt idx="7359">
                  <c:v>-2</c:v>
                </c:pt>
                <c:pt idx="7360">
                  <c:v>1</c:v>
                </c:pt>
                <c:pt idx="7361">
                  <c:v>1</c:v>
                </c:pt>
                <c:pt idx="7362">
                  <c:v>2</c:v>
                </c:pt>
                <c:pt idx="7363">
                  <c:v>6</c:v>
                </c:pt>
                <c:pt idx="7364">
                  <c:v>8</c:v>
                </c:pt>
                <c:pt idx="7365">
                  <c:v>8</c:v>
                </c:pt>
                <c:pt idx="7366">
                  <c:v>9</c:v>
                </c:pt>
                <c:pt idx="7367">
                  <c:v>9</c:v>
                </c:pt>
                <c:pt idx="7368">
                  <c:v>9</c:v>
                </c:pt>
                <c:pt idx="7369">
                  <c:v>9</c:v>
                </c:pt>
                <c:pt idx="7370">
                  <c:v>8</c:v>
                </c:pt>
                <c:pt idx="7371">
                  <c:v>7</c:v>
                </c:pt>
                <c:pt idx="7372">
                  <c:v>5</c:v>
                </c:pt>
                <c:pt idx="7373">
                  <c:v>5</c:v>
                </c:pt>
                <c:pt idx="7374">
                  <c:v>3</c:v>
                </c:pt>
                <c:pt idx="7375">
                  <c:v>0</c:v>
                </c:pt>
                <c:pt idx="7376">
                  <c:v>-1</c:v>
                </c:pt>
                <c:pt idx="7377">
                  <c:v>-1</c:v>
                </c:pt>
                <c:pt idx="7378">
                  <c:v>-1</c:v>
                </c:pt>
                <c:pt idx="7379">
                  <c:v>0</c:v>
                </c:pt>
                <c:pt idx="7380">
                  <c:v>0</c:v>
                </c:pt>
                <c:pt idx="7381">
                  <c:v>2</c:v>
                </c:pt>
                <c:pt idx="7382">
                  <c:v>3</c:v>
                </c:pt>
                <c:pt idx="7383">
                  <c:v>5</c:v>
                </c:pt>
                <c:pt idx="7384">
                  <c:v>6</c:v>
                </c:pt>
                <c:pt idx="7385">
                  <c:v>6</c:v>
                </c:pt>
                <c:pt idx="7386">
                  <c:v>8</c:v>
                </c:pt>
                <c:pt idx="7387">
                  <c:v>8</c:v>
                </c:pt>
                <c:pt idx="7388">
                  <c:v>9</c:v>
                </c:pt>
                <c:pt idx="7389">
                  <c:v>9</c:v>
                </c:pt>
                <c:pt idx="7390">
                  <c:v>9</c:v>
                </c:pt>
                <c:pt idx="7391">
                  <c:v>7</c:v>
                </c:pt>
                <c:pt idx="7392">
                  <c:v>6</c:v>
                </c:pt>
                <c:pt idx="7393">
                  <c:v>5</c:v>
                </c:pt>
                <c:pt idx="7394">
                  <c:v>4</c:v>
                </c:pt>
                <c:pt idx="7395">
                  <c:v>2</c:v>
                </c:pt>
                <c:pt idx="7396">
                  <c:v>1</c:v>
                </c:pt>
                <c:pt idx="7397">
                  <c:v>-1</c:v>
                </c:pt>
                <c:pt idx="7398">
                  <c:v>-1</c:v>
                </c:pt>
                <c:pt idx="7399">
                  <c:v>-1</c:v>
                </c:pt>
                <c:pt idx="7400">
                  <c:v>0</c:v>
                </c:pt>
                <c:pt idx="7401">
                  <c:v>0</c:v>
                </c:pt>
                <c:pt idx="7402">
                  <c:v>1</c:v>
                </c:pt>
                <c:pt idx="7403">
                  <c:v>1</c:v>
                </c:pt>
                <c:pt idx="7404">
                  <c:v>3</c:v>
                </c:pt>
                <c:pt idx="7405">
                  <c:v>5</c:v>
                </c:pt>
                <c:pt idx="7406">
                  <c:v>6</c:v>
                </c:pt>
                <c:pt idx="7407">
                  <c:v>9</c:v>
                </c:pt>
                <c:pt idx="7408">
                  <c:v>10</c:v>
                </c:pt>
                <c:pt idx="7409">
                  <c:v>11</c:v>
                </c:pt>
                <c:pt idx="7410">
                  <c:v>10</c:v>
                </c:pt>
                <c:pt idx="7411">
                  <c:v>9</c:v>
                </c:pt>
                <c:pt idx="7412">
                  <c:v>7</c:v>
                </c:pt>
                <c:pt idx="7413">
                  <c:v>6</c:v>
                </c:pt>
                <c:pt idx="7414">
                  <c:v>6</c:v>
                </c:pt>
                <c:pt idx="7415">
                  <c:v>5</c:v>
                </c:pt>
                <c:pt idx="7416">
                  <c:v>4</c:v>
                </c:pt>
                <c:pt idx="7417">
                  <c:v>2</c:v>
                </c:pt>
                <c:pt idx="7418">
                  <c:v>-1</c:v>
                </c:pt>
                <c:pt idx="7419">
                  <c:v>-1</c:v>
                </c:pt>
                <c:pt idx="7420">
                  <c:v>-2</c:v>
                </c:pt>
                <c:pt idx="7421">
                  <c:v>-3</c:v>
                </c:pt>
                <c:pt idx="7422">
                  <c:v>0</c:v>
                </c:pt>
                <c:pt idx="7423">
                  <c:v>0</c:v>
                </c:pt>
                <c:pt idx="7424">
                  <c:v>1</c:v>
                </c:pt>
                <c:pt idx="7425">
                  <c:v>3</c:v>
                </c:pt>
                <c:pt idx="7426">
                  <c:v>3</c:v>
                </c:pt>
                <c:pt idx="7427">
                  <c:v>5</c:v>
                </c:pt>
                <c:pt idx="7428">
                  <c:v>7</c:v>
                </c:pt>
                <c:pt idx="7429">
                  <c:v>8</c:v>
                </c:pt>
                <c:pt idx="7430">
                  <c:v>9</c:v>
                </c:pt>
                <c:pt idx="7431">
                  <c:v>9</c:v>
                </c:pt>
                <c:pt idx="7432">
                  <c:v>10</c:v>
                </c:pt>
                <c:pt idx="7433">
                  <c:v>9</c:v>
                </c:pt>
                <c:pt idx="7434">
                  <c:v>6</c:v>
                </c:pt>
                <c:pt idx="7435">
                  <c:v>6</c:v>
                </c:pt>
                <c:pt idx="7436">
                  <c:v>3</c:v>
                </c:pt>
                <c:pt idx="7437">
                  <c:v>2</c:v>
                </c:pt>
                <c:pt idx="7438">
                  <c:v>1</c:v>
                </c:pt>
                <c:pt idx="7439">
                  <c:v>0</c:v>
                </c:pt>
                <c:pt idx="7440">
                  <c:v>-1</c:v>
                </c:pt>
                <c:pt idx="7441">
                  <c:v>-2</c:v>
                </c:pt>
                <c:pt idx="7442">
                  <c:v>-2</c:v>
                </c:pt>
                <c:pt idx="7443">
                  <c:v>-2</c:v>
                </c:pt>
                <c:pt idx="7444">
                  <c:v>0</c:v>
                </c:pt>
                <c:pt idx="7445">
                  <c:v>1</c:v>
                </c:pt>
                <c:pt idx="7446">
                  <c:v>1</c:v>
                </c:pt>
                <c:pt idx="7447">
                  <c:v>4</c:v>
                </c:pt>
                <c:pt idx="7448">
                  <c:v>4</c:v>
                </c:pt>
                <c:pt idx="7449">
                  <c:v>5</c:v>
                </c:pt>
                <c:pt idx="7450">
                  <c:v>6</c:v>
                </c:pt>
                <c:pt idx="7451">
                  <c:v>7</c:v>
                </c:pt>
                <c:pt idx="7452">
                  <c:v>10</c:v>
                </c:pt>
                <c:pt idx="7453">
                  <c:v>11</c:v>
                </c:pt>
                <c:pt idx="7454">
                  <c:v>9</c:v>
                </c:pt>
                <c:pt idx="7455">
                  <c:v>7</c:v>
                </c:pt>
                <c:pt idx="7456">
                  <c:v>6</c:v>
                </c:pt>
                <c:pt idx="7457">
                  <c:v>5</c:v>
                </c:pt>
                <c:pt idx="7458">
                  <c:v>3</c:v>
                </c:pt>
                <c:pt idx="7459">
                  <c:v>2</c:v>
                </c:pt>
                <c:pt idx="7460">
                  <c:v>3</c:v>
                </c:pt>
                <c:pt idx="7461">
                  <c:v>1</c:v>
                </c:pt>
                <c:pt idx="7462">
                  <c:v>1</c:v>
                </c:pt>
                <c:pt idx="7463">
                  <c:v>1</c:v>
                </c:pt>
                <c:pt idx="7464">
                  <c:v>1</c:v>
                </c:pt>
                <c:pt idx="7465">
                  <c:v>-1</c:v>
                </c:pt>
                <c:pt idx="7466">
                  <c:v>-1</c:v>
                </c:pt>
                <c:pt idx="7467">
                  <c:v>0</c:v>
                </c:pt>
                <c:pt idx="7468">
                  <c:v>1</c:v>
                </c:pt>
                <c:pt idx="7469">
                  <c:v>3</c:v>
                </c:pt>
                <c:pt idx="7470">
                  <c:v>6</c:v>
                </c:pt>
                <c:pt idx="7471">
                  <c:v>6</c:v>
                </c:pt>
                <c:pt idx="7472">
                  <c:v>7</c:v>
                </c:pt>
                <c:pt idx="7473">
                  <c:v>8</c:v>
                </c:pt>
                <c:pt idx="7474">
                  <c:v>9</c:v>
                </c:pt>
                <c:pt idx="7475">
                  <c:v>9</c:v>
                </c:pt>
                <c:pt idx="7476">
                  <c:v>9</c:v>
                </c:pt>
                <c:pt idx="7477">
                  <c:v>10</c:v>
                </c:pt>
                <c:pt idx="7478">
                  <c:v>9</c:v>
                </c:pt>
                <c:pt idx="7479">
                  <c:v>7</c:v>
                </c:pt>
                <c:pt idx="7480">
                  <c:v>7</c:v>
                </c:pt>
                <c:pt idx="7481">
                  <c:v>4</c:v>
                </c:pt>
                <c:pt idx="7482">
                  <c:v>3</c:v>
                </c:pt>
                <c:pt idx="7483">
                  <c:v>2</c:v>
                </c:pt>
                <c:pt idx="7484">
                  <c:v>2</c:v>
                </c:pt>
                <c:pt idx="7485">
                  <c:v>2</c:v>
                </c:pt>
                <c:pt idx="7486">
                  <c:v>1</c:v>
                </c:pt>
                <c:pt idx="7487">
                  <c:v>1</c:v>
                </c:pt>
                <c:pt idx="7488">
                  <c:v>1</c:v>
                </c:pt>
                <c:pt idx="7489">
                  <c:v>2</c:v>
                </c:pt>
                <c:pt idx="7490">
                  <c:v>3</c:v>
                </c:pt>
                <c:pt idx="7491">
                  <c:v>3</c:v>
                </c:pt>
                <c:pt idx="7492">
                  <c:v>5</c:v>
                </c:pt>
                <c:pt idx="7493">
                  <c:v>7</c:v>
                </c:pt>
                <c:pt idx="7494">
                  <c:v>8</c:v>
                </c:pt>
                <c:pt idx="7495">
                  <c:v>10</c:v>
                </c:pt>
                <c:pt idx="7496">
                  <c:v>9</c:v>
                </c:pt>
                <c:pt idx="7497">
                  <c:v>9</c:v>
                </c:pt>
                <c:pt idx="7498">
                  <c:v>8</c:v>
                </c:pt>
                <c:pt idx="7499">
                  <c:v>8</c:v>
                </c:pt>
                <c:pt idx="7500">
                  <c:v>8</c:v>
                </c:pt>
                <c:pt idx="7501">
                  <c:v>8</c:v>
                </c:pt>
                <c:pt idx="7502">
                  <c:v>7</c:v>
                </c:pt>
                <c:pt idx="7503">
                  <c:v>7</c:v>
                </c:pt>
                <c:pt idx="7504">
                  <c:v>6</c:v>
                </c:pt>
                <c:pt idx="7505">
                  <c:v>5</c:v>
                </c:pt>
                <c:pt idx="7506">
                  <c:v>4</c:v>
                </c:pt>
                <c:pt idx="7507">
                  <c:v>2</c:v>
                </c:pt>
                <c:pt idx="7508">
                  <c:v>2</c:v>
                </c:pt>
                <c:pt idx="7509">
                  <c:v>1</c:v>
                </c:pt>
                <c:pt idx="7510">
                  <c:v>2</c:v>
                </c:pt>
                <c:pt idx="7511">
                  <c:v>3</c:v>
                </c:pt>
                <c:pt idx="7512">
                  <c:v>3</c:v>
                </c:pt>
                <c:pt idx="7513">
                  <c:v>3</c:v>
                </c:pt>
                <c:pt idx="7514">
                  <c:v>4</c:v>
                </c:pt>
                <c:pt idx="7515">
                  <c:v>6</c:v>
                </c:pt>
                <c:pt idx="7516">
                  <c:v>6</c:v>
                </c:pt>
                <c:pt idx="7517">
                  <c:v>8</c:v>
                </c:pt>
                <c:pt idx="7518">
                  <c:v>8</c:v>
                </c:pt>
                <c:pt idx="7519">
                  <c:v>9</c:v>
                </c:pt>
                <c:pt idx="7520">
                  <c:v>9</c:v>
                </c:pt>
                <c:pt idx="7521">
                  <c:v>8</c:v>
                </c:pt>
                <c:pt idx="7522">
                  <c:v>8</c:v>
                </c:pt>
                <c:pt idx="7523">
                  <c:v>8</c:v>
                </c:pt>
                <c:pt idx="7524">
                  <c:v>8</c:v>
                </c:pt>
                <c:pt idx="7525">
                  <c:v>7</c:v>
                </c:pt>
                <c:pt idx="7526">
                  <c:v>6</c:v>
                </c:pt>
                <c:pt idx="7527">
                  <c:v>5</c:v>
                </c:pt>
                <c:pt idx="7528">
                  <c:v>4</c:v>
                </c:pt>
                <c:pt idx="7529">
                  <c:v>2</c:v>
                </c:pt>
                <c:pt idx="7530">
                  <c:v>1</c:v>
                </c:pt>
                <c:pt idx="7531">
                  <c:v>3</c:v>
                </c:pt>
                <c:pt idx="7532">
                  <c:v>2</c:v>
                </c:pt>
                <c:pt idx="7533">
                  <c:v>2</c:v>
                </c:pt>
                <c:pt idx="7534">
                  <c:v>3</c:v>
                </c:pt>
                <c:pt idx="7535">
                  <c:v>2</c:v>
                </c:pt>
                <c:pt idx="7536">
                  <c:v>3</c:v>
                </c:pt>
                <c:pt idx="7537">
                  <c:v>4</c:v>
                </c:pt>
                <c:pt idx="7538">
                  <c:v>6</c:v>
                </c:pt>
                <c:pt idx="7539">
                  <c:v>6</c:v>
                </c:pt>
                <c:pt idx="7540">
                  <c:v>8</c:v>
                </c:pt>
                <c:pt idx="7541">
                  <c:v>8</c:v>
                </c:pt>
                <c:pt idx="7542">
                  <c:v>8</c:v>
                </c:pt>
                <c:pt idx="7543">
                  <c:v>8</c:v>
                </c:pt>
                <c:pt idx="7544">
                  <c:v>7</c:v>
                </c:pt>
                <c:pt idx="7545">
                  <c:v>7</c:v>
                </c:pt>
                <c:pt idx="7546">
                  <c:v>8</c:v>
                </c:pt>
                <c:pt idx="7547">
                  <c:v>7</c:v>
                </c:pt>
                <c:pt idx="7548">
                  <c:v>7</c:v>
                </c:pt>
                <c:pt idx="7549">
                  <c:v>7</c:v>
                </c:pt>
                <c:pt idx="7550">
                  <c:v>6</c:v>
                </c:pt>
                <c:pt idx="7551">
                  <c:v>4</c:v>
                </c:pt>
                <c:pt idx="7552">
                  <c:v>4</c:v>
                </c:pt>
                <c:pt idx="7553">
                  <c:v>5</c:v>
                </c:pt>
                <c:pt idx="7554">
                  <c:v>2</c:v>
                </c:pt>
                <c:pt idx="7555">
                  <c:v>3</c:v>
                </c:pt>
                <c:pt idx="7556">
                  <c:v>2</c:v>
                </c:pt>
                <c:pt idx="7557">
                  <c:v>4</c:v>
                </c:pt>
                <c:pt idx="7558">
                  <c:v>3</c:v>
                </c:pt>
                <c:pt idx="7559">
                  <c:v>4</c:v>
                </c:pt>
                <c:pt idx="7560">
                  <c:v>3</c:v>
                </c:pt>
                <c:pt idx="7561">
                  <c:v>4</c:v>
                </c:pt>
                <c:pt idx="7562">
                  <c:v>6</c:v>
                </c:pt>
                <c:pt idx="7563">
                  <c:v>7</c:v>
                </c:pt>
                <c:pt idx="7564">
                  <c:v>7</c:v>
                </c:pt>
                <c:pt idx="7565">
                  <c:v>9</c:v>
                </c:pt>
                <c:pt idx="7566">
                  <c:v>8</c:v>
                </c:pt>
                <c:pt idx="7567">
                  <c:v>8</c:v>
                </c:pt>
                <c:pt idx="7568">
                  <c:v>7</c:v>
                </c:pt>
                <c:pt idx="7569">
                  <c:v>6</c:v>
                </c:pt>
                <c:pt idx="7570">
                  <c:v>7</c:v>
                </c:pt>
                <c:pt idx="7571">
                  <c:v>7</c:v>
                </c:pt>
                <c:pt idx="7572">
                  <c:v>7</c:v>
                </c:pt>
                <c:pt idx="7573">
                  <c:v>7</c:v>
                </c:pt>
                <c:pt idx="7574">
                  <c:v>7</c:v>
                </c:pt>
                <c:pt idx="7575">
                  <c:v>4</c:v>
                </c:pt>
                <c:pt idx="7576">
                  <c:v>5</c:v>
                </c:pt>
                <c:pt idx="7577">
                  <c:v>3</c:v>
                </c:pt>
                <c:pt idx="7578">
                  <c:v>3</c:v>
                </c:pt>
                <c:pt idx="7579">
                  <c:v>4</c:v>
                </c:pt>
                <c:pt idx="7580">
                  <c:v>3</c:v>
                </c:pt>
                <c:pt idx="7581">
                  <c:v>3</c:v>
                </c:pt>
                <c:pt idx="7582">
                  <c:v>4</c:v>
                </c:pt>
                <c:pt idx="7583">
                  <c:v>3</c:v>
                </c:pt>
                <c:pt idx="7584">
                  <c:v>5</c:v>
                </c:pt>
                <c:pt idx="7585">
                  <c:v>5</c:v>
                </c:pt>
                <c:pt idx="7586">
                  <c:v>6</c:v>
                </c:pt>
                <c:pt idx="7587">
                  <c:v>7</c:v>
                </c:pt>
                <c:pt idx="7588">
                  <c:v>8</c:v>
                </c:pt>
                <c:pt idx="7589">
                  <c:v>8</c:v>
                </c:pt>
                <c:pt idx="7590">
                  <c:v>8</c:v>
                </c:pt>
                <c:pt idx="7591">
                  <c:v>9</c:v>
                </c:pt>
                <c:pt idx="7592">
                  <c:v>7</c:v>
                </c:pt>
                <c:pt idx="7593">
                  <c:v>8</c:v>
                </c:pt>
                <c:pt idx="7594">
                  <c:v>6</c:v>
                </c:pt>
                <c:pt idx="7595">
                  <c:v>6</c:v>
                </c:pt>
                <c:pt idx="7596">
                  <c:v>7</c:v>
                </c:pt>
                <c:pt idx="7597">
                  <c:v>8</c:v>
                </c:pt>
                <c:pt idx="7598">
                  <c:v>7</c:v>
                </c:pt>
                <c:pt idx="7599">
                  <c:v>7</c:v>
                </c:pt>
                <c:pt idx="7600">
                  <c:v>5</c:v>
                </c:pt>
                <c:pt idx="7601">
                  <c:v>4</c:v>
                </c:pt>
                <c:pt idx="7602">
                  <c:v>3</c:v>
                </c:pt>
                <c:pt idx="7603">
                  <c:v>2</c:v>
                </c:pt>
                <c:pt idx="7604">
                  <c:v>2</c:v>
                </c:pt>
                <c:pt idx="7605">
                  <c:v>3</c:v>
                </c:pt>
                <c:pt idx="7606">
                  <c:v>5</c:v>
                </c:pt>
                <c:pt idx="7607">
                  <c:v>6</c:v>
                </c:pt>
                <c:pt idx="7608">
                  <c:v>7</c:v>
                </c:pt>
                <c:pt idx="7609">
                  <c:v>6</c:v>
                </c:pt>
                <c:pt idx="7610">
                  <c:v>8</c:v>
                </c:pt>
                <c:pt idx="7611">
                  <c:v>7</c:v>
                </c:pt>
                <c:pt idx="7612">
                  <c:v>9</c:v>
                </c:pt>
                <c:pt idx="7613">
                  <c:v>8</c:v>
                </c:pt>
                <c:pt idx="7614">
                  <c:v>9</c:v>
                </c:pt>
                <c:pt idx="7615">
                  <c:v>9</c:v>
                </c:pt>
                <c:pt idx="7616">
                  <c:v>9</c:v>
                </c:pt>
                <c:pt idx="7617">
                  <c:v>8</c:v>
                </c:pt>
                <c:pt idx="7618">
                  <c:v>7</c:v>
                </c:pt>
                <c:pt idx="7619">
                  <c:v>8</c:v>
                </c:pt>
                <c:pt idx="7620">
                  <c:v>6</c:v>
                </c:pt>
                <c:pt idx="7621">
                  <c:v>7</c:v>
                </c:pt>
                <c:pt idx="7622">
                  <c:v>5</c:v>
                </c:pt>
                <c:pt idx="7623">
                  <c:v>5</c:v>
                </c:pt>
                <c:pt idx="7624">
                  <c:v>2</c:v>
                </c:pt>
                <c:pt idx="7625">
                  <c:v>2</c:v>
                </c:pt>
                <c:pt idx="7626">
                  <c:v>2</c:v>
                </c:pt>
                <c:pt idx="7627">
                  <c:v>4</c:v>
                </c:pt>
                <c:pt idx="7628">
                  <c:v>5</c:v>
                </c:pt>
                <c:pt idx="7629">
                  <c:v>6</c:v>
                </c:pt>
                <c:pt idx="7630">
                  <c:v>6</c:v>
                </c:pt>
                <c:pt idx="7631">
                  <c:v>5</c:v>
                </c:pt>
                <c:pt idx="7632">
                  <c:v>5</c:v>
                </c:pt>
                <c:pt idx="7633">
                  <c:v>6</c:v>
                </c:pt>
                <c:pt idx="7634">
                  <c:v>7</c:v>
                </c:pt>
                <c:pt idx="7635">
                  <c:v>8</c:v>
                </c:pt>
                <c:pt idx="7636">
                  <c:v>9</c:v>
                </c:pt>
                <c:pt idx="7637">
                  <c:v>9</c:v>
                </c:pt>
                <c:pt idx="7638">
                  <c:v>9</c:v>
                </c:pt>
                <c:pt idx="7639">
                  <c:v>8</c:v>
                </c:pt>
                <c:pt idx="7640">
                  <c:v>8</c:v>
                </c:pt>
                <c:pt idx="7641">
                  <c:v>7</c:v>
                </c:pt>
                <c:pt idx="7642">
                  <c:v>7</c:v>
                </c:pt>
                <c:pt idx="7643">
                  <c:v>7</c:v>
                </c:pt>
                <c:pt idx="7644">
                  <c:v>6</c:v>
                </c:pt>
                <c:pt idx="7645">
                  <c:v>5</c:v>
                </c:pt>
                <c:pt idx="7646">
                  <c:v>5</c:v>
                </c:pt>
                <c:pt idx="7647">
                  <c:v>5</c:v>
                </c:pt>
                <c:pt idx="7648">
                  <c:v>3</c:v>
                </c:pt>
                <c:pt idx="7649">
                  <c:v>3</c:v>
                </c:pt>
                <c:pt idx="7650">
                  <c:v>2</c:v>
                </c:pt>
                <c:pt idx="7651">
                  <c:v>3</c:v>
                </c:pt>
                <c:pt idx="7652">
                  <c:v>5</c:v>
                </c:pt>
                <c:pt idx="7653">
                  <c:v>6</c:v>
                </c:pt>
                <c:pt idx="7654">
                  <c:v>6</c:v>
                </c:pt>
                <c:pt idx="7655">
                  <c:v>6</c:v>
                </c:pt>
                <c:pt idx="7656">
                  <c:v>6</c:v>
                </c:pt>
                <c:pt idx="7657">
                  <c:v>7</c:v>
                </c:pt>
                <c:pt idx="7658">
                  <c:v>9</c:v>
                </c:pt>
                <c:pt idx="7659">
                  <c:v>10</c:v>
                </c:pt>
                <c:pt idx="7660">
                  <c:v>11</c:v>
                </c:pt>
                <c:pt idx="7661">
                  <c:v>10</c:v>
                </c:pt>
                <c:pt idx="7662">
                  <c:v>9</c:v>
                </c:pt>
                <c:pt idx="7663">
                  <c:v>8</c:v>
                </c:pt>
                <c:pt idx="7664">
                  <c:v>6</c:v>
                </c:pt>
                <c:pt idx="7665">
                  <c:v>6</c:v>
                </c:pt>
                <c:pt idx="7666">
                  <c:v>7</c:v>
                </c:pt>
                <c:pt idx="7667">
                  <c:v>6</c:v>
                </c:pt>
                <c:pt idx="7668">
                  <c:v>5</c:v>
                </c:pt>
                <c:pt idx="7669">
                  <c:v>4</c:v>
                </c:pt>
                <c:pt idx="7670">
                  <c:v>3</c:v>
                </c:pt>
                <c:pt idx="7671">
                  <c:v>3</c:v>
                </c:pt>
                <c:pt idx="7672">
                  <c:v>3</c:v>
                </c:pt>
                <c:pt idx="7673">
                  <c:v>3</c:v>
                </c:pt>
                <c:pt idx="7674">
                  <c:v>4</c:v>
                </c:pt>
                <c:pt idx="7675">
                  <c:v>6</c:v>
                </c:pt>
                <c:pt idx="7676">
                  <c:v>6</c:v>
                </c:pt>
                <c:pt idx="7677">
                  <c:v>6</c:v>
                </c:pt>
                <c:pt idx="7678">
                  <c:v>6</c:v>
                </c:pt>
                <c:pt idx="7679">
                  <c:v>8</c:v>
                </c:pt>
                <c:pt idx="7680">
                  <c:v>9</c:v>
                </c:pt>
                <c:pt idx="7681">
                  <c:v>11</c:v>
                </c:pt>
                <c:pt idx="7682">
                  <c:v>10</c:v>
                </c:pt>
                <c:pt idx="7683">
                  <c:v>11</c:v>
                </c:pt>
                <c:pt idx="7684">
                  <c:v>9</c:v>
                </c:pt>
                <c:pt idx="7685">
                  <c:v>8</c:v>
                </c:pt>
                <c:pt idx="7686">
                  <c:v>8</c:v>
                </c:pt>
                <c:pt idx="7687">
                  <c:v>6</c:v>
                </c:pt>
                <c:pt idx="7688">
                  <c:v>6</c:v>
                </c:pt>
                <c:pt idx="7689">
                  <c:v>6</c:v>
                </c:pt>
                <c:pt idx="7690">
                  <c:v>6</c:v>
                </c:pt>
                <c:pt idx="7691">
                  <c:v>5</c:v>
                </c:pt>
                <c:pt idx="7692">
                  <c:v>5</c:v>
                </c:pt>
                <c:pt idx="7693">
                  <c:v>4</c:v>
                </c:pt>
                <c:pt idx="7694">
                  <c:v>3</c:v>
                </c:pt>
                <c:pt idx="7695">
                  <c:v>2</c:v>
                </c:pt>
                <c:pt idx="7696">
                  <c:v>3</c:v>
                </c:pt>
                <c:pt idx="7697">
                  <c:v>7</c:v>
                </c:pt>
                <c:pt idx="7698">
                  <c:v>8</c:v>
                </c:pt>
                <c:pt idx="7699">
                  <c:v>8</c:v>
                </c:pt>
                <c:pt idx="7700">
                  <c:v>8</c:v>
                </c:pt>
                <c:pt idx="7701">
                  <c:v>8</c:v>
                </c:pt>
                <c:pt idx="7702">
                  <c:v>9</c:v>
                </c:pt>
                <c:pt idx="7703">
                  <c:v>10</c:v>
                </c:pt>
                <c:pt idx="7704">
                  <c:v>11</c:v>
                </c:pt>
                <c:pt idx="7705">
                  <c:v>10</c:v>
                </c:pt>
                <c:pt idx="7706">
                  <c:v>10</c:v>
                </c:pt>
                <c:pt idx="7707">
                  <c:v>10</c:v>
                </c:pt>
                <c:pt idx="7708">
                  <c:v>9</c:v>
                </c:pt>
                <c:pt idx="7709">
                  <c:v>8</c:v>
                </c:pt>
                <c:pt idx="7710">
                  <c:v>6</c:v>
                </c:pt>
                <c:pt idx="7711">
                  <c:v>5</c:v>
                </c:pt>
                <c:pt idx="7712">
                  <c:v>5</c:v>
                </c:pt>
                <c:pt idx="7713">
                  <c:v>6</c:v>
                </c:pt>
                <c:pt idx="7714">
                  <c:v>6</c:v>
                </c:pt>
                <c:pt idx="7715">
                  <c:v>5</c:v>
                </c:pt>
                <c:pt idx="7716">
                  <c:v>3</c:v>
                </c:pt>
                <c:pt idx="7717">
                  <c:v>1</c:v>
                </c:pt>
                <c:pt idx="7718">
                  <c:v>3</c:v>
                </c:pt>
                <c:pt idx="7719">
                  <c:v>5</c:v>
                </c:pt>
                <c:pt idx="7720">
                  <c:v>7</c:v>
                </c:pt>
                <c:pt idx="7721">
                  <c:v>9</c:v>
                </c:pt>
                <c:pt idx="7722">
                  <c:v>10</c:v>
                </c:pt>
                <c:pt idx="7723">
                  <c:v>9</c:v>
                </c:pt>
                <c:pt idx="7724">
                  <c:v>9</c:v>
                </c:pt>
                <c:pt idx="7725">
                  <c:v>8</c:v>
                </c:pt>
                <c:pt idx="7726">
                  <c:v>9</c:v>
                </c:pt>
                <c:pt idx="7727">
                  <c:v>9</c:v>
                </c:pt>
                <c:pt idx="7728">
                  <c:v>10</c:v>
                </c:pt>
                <c:pt idx="7729">
                  <c:v>10</c:v>
                </c:pt>
                <c:pt idx="7730">
                  <c:v>11</c:v>
                </c:pt>
                <c:pt idx="7731">
                  <c:v>9</c:v>
                </c:pt>
                <c:pt idx="7732">
                  <c:v>6</c:v>
                </c:pt>
                <c:pt idx="7733">
                  <c:v>2</c:v>
                </c:pt>
                <c:pt idx="7734">
                  <c:v>1</c:v>
                </c:pt>
                <c:pt idx="7735">
                  <c:v>2</c:v>
                </c:pt>
                <c:pt idx="7736">
                  <c:v>5</c:v>
                </c:pt>
                <c:pt idx="7737">
                  <c:v>7</c:v>
                </c:pt>
                <c:pt idx="7738">
                  <c:v>5</c:v>
                </c:pt>
                <c:pt idx="7739">
                  <c:v>4</c:v>
                </c:pt>
                <c:pt idx="7740">
                  <c:v>2</c:v>
                </c:pt>
                <c:pt idx="7741">
                  <c:v>1</c:v>
                </c:pt>
                <c:pt idx="7742">
                  <c:v>2</c:v>
                </c:pt>
                <c:pt idx="7743">
                  <c:v>6</c:v>
                </c:pt>
                <c:pt idx="7744">
                  <c:v>8</c:v>
                </c:pt>
                <c:pt idx="7745">
                  <c:v>11</c:v>
                </c:pt>
                <c:pt idx="7746">
                  <c:v>11</c:v>
                </c:pt>
                <c:pt idx="7747">
                  <c:v>12</c:v>
                </c:pt>
                <c:pt idx="7748">
                  <c:v>10</c:v>
                </c:pt>
                <c:pt idx="7749">
                  <c:v>10</c:v>
                </c:pt>
                <c:pt idx="7750">
                  <c:v>9</c:v>
                </c:pt>
                <c:pt idx="7751">
                  <c:v>9</c:v>
                </c:pt>
                <c:pt idx="7752">
                  <c:v>8</c:v>
                </c:pt>
                <c:pt idx="7753">
                  <c:v>8</c:v>
                </c:pt>
                <c:pt idx="7754">
                  <c:v>8</c:v>
                </c:pt>
                <c:pt idx="7755">
                  <c:v>5</c:v>
                </c:pt>
                <c:pt idx="7756">
                  <c:v>4</c:v>
                </c:pt>
                <c:pt idx="7757">
                  <c:v>2</c:v>
                </c:pt>
                <c:pt idx="7758">
                  <c:v>2</c:v>
                </c:pt>
                <c:pt idx="7759">
                  <c:v>3</c:v>
                </c:pt>
                <c:pt idx="7760">
                  <c:v>3</c:v>
                </c:pt>
                <c:pt idx="7761">
                  <c:v>4</c:v>
                </c:pt>
                <c:pt idx="7762">
                  <c:v>3</c:v>
                </c:pt>
                <c:pt idx="7763">
                  <c:v>3</c:v>
                </c:pt>
                <c:pt idx="7764">
                  <c:v>4</c:v>
                </c:pt>
                <c:pt idx="7765">
                  <c:v>4</c:v>
                </c:pt>
                <c:pt idx="7766">
                  <c:v>7</c:v>
                </c:pt>
                <c:pt idx="7767">
                  <c:v>7</c:v>
                </c:pt>
                <c:pt idx="7768">
                  <c:v>9</c:v>
                </c:pt>
                <c:pt idx="7769">
                  <c:v>10</c:v>
                </c:pt>
                <c:pt idx="7770">
                  <c:v>11</c:v>
                </c:pt>
                <c:pt idx="7771">
                  <c:v>12</c:v>
                </c:pt>
                <c:pt idx="7772">
                  <c:v>11</c:v>
                </c:pt>
                <c:pt idx="7773">
                  <c:v>10</c:v>
                </c:pt>
                <c:pt idx="7774">
                  <c:v>9</c:v>
                </c:pt>
                <c:pt idx="7775">
                  <c:v>8</c:v>
                </c:pt>
                <c:pt idx="7776">
                  <c:v>8</c:v>
                </c:pt>
                <c:pt idx="7777">
                  <c:v>8</c:v>
                </c:pt>
                <c:pt idx="7778">
                  <c:v>7</c:v>
                </c:pt>
                <c:pt idx="7779">
                  <c:v>6</c:v>
                </c:pt>
                <c:pt idx="7780">
                  <c:v>4</c:v>
                </c:pt>
                <c:pt idx="7781">
                  <c:v>3</c:v>
                </c:pt>
                <c:pt idx="7782">
                  <c:v>4</c:v>
                </c:pt>
                <c:pt idx="7783">
                  <c:v>4</c:v>
                </c:pt>
                <c:pt idx="7784">
                  <c:v>4</c:v>
                </c:pt>
                <c:pt idx="7785">
                  <c:v>5</c:v>
                </c:pt>
                <c:pt idx="7786">
                  <c:v>3</c:v>
                </c:pt>
                <c:pt idx="7787">
                  <c:v>4</c:v>
                </c:pt>
                <c:pt idx="7788">
                  <c:v>5</c:v>
                </c:pt>
                <c:pt idx="7789">
                  <c:v>8</c:v>
                </c:pt>
                <c:pt idx="7790">
                  <c:v>11</c:v>
                </c:pt>
                <c:pt idx="7791">
                  <c:v>10</c:v>
                </c:pt>
                <c:pt idx="7792">
                  <c:v>11</c:v>
                </c:pt>
                <c:pt idx="7793">
                  <c:v>10</c:v>
                </c:pt>
                <c:pt idx="7794">
                  <c:v>11</c:v>
                </c:pt>
                <c:pt idx="7795">
                  <c:v>11</c:v>
                </c:pt>
                <c:pt idx="7796">
                  <c:v>10</c:v>
                </c:pt>
                <c:pt idx="7797">
                  <c:v>11</c:v>
                </c:pt>
                <c:pt idx="7798">
                  <c:v>9</c:v>
                </c:pt>
                <c:pt idx="7799">
                  <c:v>9</c:v>
                </c:pt>
                <c:pt idx="7800">
                  <c:v>9</c:v>
                </c:pt>
                <c:pt idx="7801">
                  <c:v>7</c:v>
                </c:pt>
                <c:pt idx="7802">
                  <c:v>7</c:v>
                </c:pt>
                <c:pt idx="7803">
                  <c:v>6</c:v>
                </c:pt>
                <c:pt idx="7804">
                  <c:v>6</c:v>
                </c:pt>
                <c:pt idx="7805">
                  <c:v>6</c:v>
                </c:pt>
                <c:pt idx="7806">
                  <c:v>7</c:v>
                </c:pt>
                <c:pt idx="7807">
                  <c:v>6</c:v>
                </c:pt>
                <c:pt idx="7808">
                  <c:v>4</c:v>
                </c:pt>
                <c:pt idx="7809">
                  <c:v>5</c:v>
                </c:pt>
                <c:pt idx="7810">
                  <c:v>4</c:v>
                </c:pt>
                <c:pt idx="7811">
                  <c:v>7</c:v>
                </c:pt>
                <c:pt idx="7812">
                  <c:v>9</c:v>
                </c:pt>
                <c:pt idx="7813">
                  <c:v>11</c:v>
                </c:pt>
                <c:pt idx="7814">
                  <c:v>12</c:v>
                </c:pt>
                <c:pt idx="7815">
                  <c:v>11</c:v>
                </c:pt>
                <c:pt idx="7816">
                  <c:v>10</c:v>
                </c:pt>
                <c:pt idx="7817">
                  <c:v>9</c:v>
                </c:pt>
                <c:pt idx="7818">
                  <c:v>8</c:v>
                </c:pt>
                <c:pt idx="7819">
                  <c:v>11</c:v>
                </c:pt>
                <c:pt idx="7820">
                  <c:v>10</c:v>
                </c:pt>
                <c:pt idx="7821">
                  <c:v>12</c:v>
                </c:pt>
                <c:pt idx="7822">
                  <c:v>12</c:v>
                </c:pt>
                <c:pt idx="7823">
                  <c:v>10</c:v>
                </c:pt>
                <c:pt idx="7824">
                  <c:v>9</c:v>
                </c:pt>
                <c:pt idx="7825">
                  <c:v>8</c:v>
                </c:pt>
                <c:pt idx="7826">
                  <c:v>7</c:v>
                </c:pt>
                <c:pt idx="7827">
                  <c:v>6</c:v>
                </c:pt>
                <c:pt idx="7828">
                  <c:v>7</c:v>
                </c:pt>
                <c:pt idx="7829">
                  <c:v>7</c:v>
                </c:pt>
                <c:pt idx="7830">
                  <c:v>7</c:v>
                </c:pt>
                <c:pt idx="7831">
                  <c:v>6</c:v>
                </c:pt>
                <c:pt idx="7832">
                  <c:v>6</c:v>
                </c:pt>
                <c:pt idx="7833">
                  <c:v>5</c:v>
                </c:pt>
                <c:pt idx="7834">
                  <c:v>5</c:v>
                </c:pt>
                <c:pt idx="7835">
                  <c:v>6</c:v>
                </c:pt>
                <c:pt idx="7836">
                  <c:v>9</c:v>
                </c:pt>
                <c:pt idx="7837">
                  <c:v>10</c:v>
                </c:pt>
                <c:pt idx="7838">
                  <c:v>11</c:v>
                </c:pt>
                <c:pt idx="7839">
                  <c:v>11</c:v>
                </c:pt>
                <c:pt idx="7840">
                  <c:v>11</c:v>
                </c:pt>
                <c:pt idx="7841">
                  <c:v>9</c:v>
                </c:pt>
                <c:pt idx="7842">
                  <c:v>9</c:v>
                </c:pt>
                <c:pt idx="7843">
                  <c:v>10</c:v>
                </c:pt>
                <c:pt idx="7844">
                  <c:v>11</c:v>
                </c:pt>
                <c:pt idx="7845">
                  <c:v>12</c:v>
                </c:pt>
                <c:pt idx="7846">
                  <c:v>11</c:v>
                </c:pt>
                <c:pt idx="7847">
                  <c:v>9</c:v>
                </c:pt>
                <c:pt idx="7848">
                  <c:v>7</c:v>
                </c:pt>
                <c:pt idx="7849">
                  <c:v>7</c:v>
                </c:pt>
                <c:pt idx="7850">
                  <c:v>7</c:v>
                </c:pt>
                <c:pt idx="7851">
                  <c:v>8</c:v>
                </c:pt>
                <c:pt idx="7852">
                  <c:v>7</c:v>
                </c:pt>
                <c:pt idx="7853">
                  <c:v>7</c:v>
                </c:pt>
                <c:pt idx="7854">
                  <c:v>6</c:v>
                </c:pt>
                <c:pt idx="7855">
                  <c:v>5</c:v>
                </c:pt>
                <c:pt idx="7856">
                  <c:v>4</c:v>
                </c:pt>
                <c:pt idx="7857">
                  <c:v>4</c:v>
                </c:pt>
                <c:pt idx="7858">
                  <c:v>6</c:v>
                </c:pt>
                <c:pt idx="7859">
                  <c:v>8</c:v>
                </c:pt>
                <c:pt idx="7860">
                  <c:v>9</c:v>
                </c:pt>
                <c:pt idx="7861">
                  <c:v>11</c:v>
                </c:pt>
                <c:pt idx="7862">
                  <c:v>11</c:v>
                </c:pt>
                <c:pt idx="7863">
                  <c:v>10</c:v>
                </c:pt>
                <c:pt idx="7864">
                  <c:v>10</c:v>
                </c:pt>
                <c:pt idx="7865">
                  <c:v>9</c:v>
                </c:pt>
                <c:pt idx="7866">
                  <c:v>9</c:v>
                </c:pt>
                <c:pt idx="7867">
                  <c:v>13</c:v>
                </c:pt>
                <c:pt idx="7868">
                  <c:v>12</c:v>
                </c:pt>
                <c:pt idx="7869">
                  <c:v>13</c:v>
                </c:pt>
                <c:pt idx="7870">
                  <c:v>12</c:v>
                </c:pt>
                <c:pt idx="7871">
                  <c:v>9</c:v>
                </c:pt>
                <c:pt idx="7872">
                  <c:v>7</c:v>
                </c:pt>
                <c:pt idx="7873">
                  <c:v>6</c:v>
                </c:pt>
                <c:pt idx="7874">
                  <c:v>5</c:v>
                </c:pt>
                <c:pt idx="7875">
                  <c:v>6</c:v>
                </c:pt>
                <c:pt idx="7876">
                  <c:v>8</c:v>
                </c:pt>
                <c:pt idx="7877">
                  <c:v>8</c:v>
                </c:pt>
                <c:pt idx="7878">
                  <c:v>8</c:v>
                </c:pt>
                <c:pt idx="7879">
                  <c:v>6</c:v>
                </c:pt>
                <c:pt idx="7880">
                  <c:v>4</c:v>
                </c:pt>
                <c:pt idx="7881">
                  <c:v>5</c:v>
                </c:pt>
                <c:pt idx="7882">
                  <c:v>6</c:v>
                </c:pt>
                <c:pt idx="7883">
                  <c:v>9</c:v>
                </c:pt>
                <c:pt idx="7884">
                  <c:v>11</c:v>
                </c:pt>
                <c:pt idx="7885">
                  <c:v>10</c:v>
                </c:pt>
                <c:pt idx="7886">
                  <c:v>10</c:v>
                </c:pt>
                <c:pt idx="7887">
                  <c:v>9</c:v>
                </c:pt>
                <c:pt idx="7888">
                  <c:v>9</c:v>
                </c:pt>
                <c:pt idx="7889">
                  <c:v>8</c:v>
                </c:pt>
                <c:pt idx="7890">
                  <c:v>10</c:v>
                </c:pt>
                <c:pt idx="7891">
                  <c:v>10</c:v>
                </c:pt>
                <c:pt idx="7892">
                  <c:v>12</c:v>
                </c:pt>
                <c:pt idx="7893">
                  <c:v>13</c:v>
                </c:pt>
                <c:pt idx="7894">
                  <c:v>13</c:v>
                </c:pt>
                <c:pt idx="7895">
                  <c:v>12</c:v>
                </c:pt>
                <c:pt idx="7896">
                  <c:v>11</c:v>
                </c:pt>
                <c:pt idx="7897">
                  <c:v>7</c:v>
                </c:pt>
                <c:pt idx="7898">
                  <c:v>8</c:v>
                </c:pt>
                <c:pt idx="7899">
                  <c:v>8</c:v>
                </c:pt>
                <c:pt idx="7900">
                  <c:v>8</c:v>
                </c:pt>
                <c:pt idx="7901">
                  <c:v>7</c:v>
                </c:pt>
                <c:pt idx="7902">
                  <c:v>5</c:v>
                </c:pt>
                <c:pt idx="7903">
                  <c:v>4</c:v>
                </c:pt>
                <c:pt idx="7904">
                  <c:v>6</c:v>
                </c:pt>
                <c:pt idx="7905">
                  <c:v>8</c:v>
                </c:pt>
                <c:pt idx="7906">
                  <c:v>8</c:v>
                </c:pt>
                <c:pt idx="7907">
                  <c:v>10</c:v>
                </c:pt>
                <c:pt idx="7908">
                  <c:v>8</c:v>
                </c:pt>
                <c:pt idx="7909">
                  <c:v>10</c:v>
                </c:pt>
                <c:pt idx="7910">
                  <c:v>10</c:v>
                </c:pt>
                <c:pt idx="7911">
                  <c:v>11</c:v>
                </c:pt>
                <c:pt idx="7912">
                  <c:v>11</c:v>
                </c:pt>
                <c:pt idx="7913">
                  <c:v>12</c:v>
                </c:pt>
                <c:pt idx="7914">
                  <c:v>12</c:v>
                </c:pt>
                <c:pt idx="7915">
                  <c:v>13</c:v>
                </c:pt>
                <c:pt idx="7916">
                  <c:v>12</c:v>
                </c:pt>
                <c:pt idx="7917">
                  <c:v>11</c:v>
                </c:pt>
                <c:pt idx="7918">
                  <c:v>11</c:v>
                </c:pt>
                <c:pt idx="7919">
                  <c:v>9</c:v>
                </c:pt>
                <c:pt idx="7920">
                  <c:v>9</c:v>
                </c:pt>
                <c:pt idx="7921">
                  <c:v>8</c:v>
                </c:pt>
                <c:pt idx="7922">
                  <c:v>8</c:v>
                </c:pt>
                <c:pt idx="7923">
                  <c:v>6</c:v>
                </c:pt>
                <c:pt idx="7924">
                  <c:v>5</c:v>
                </c:pt>
                <c:pt idx="7925">
                  <c:v>4</c:v>
                </c:pt>
                <c:pt idx="7926">
                  <c:v>5</c:v>
                </c:pt>
                <c:pt idx="7927">
                  <c:v>6</c:v>
                </c:pt>
                <c:pt idx="7928">
                  <c:v>8</c:v>
                </c:pt>
                <c:pt idx="7929">
                  <c:v>9</c:v>
                </c:pt>
                <c:pt idx="7930">
                  <c:v>10</c:v>
                </c:pt>
                <c:pt idx="7931">
                  <c:v>9</c:v>
                </c:pt>
                <c:pt idx="7932">
                  <c:v>10</c:v>
                </c:pt>
                <c:pt idx="7933">
                  <c:v>10</c:v>
                </c:pt>
                <c:pt idx="7934">
                  <c:v>10</c:v>
                </c:pt>
                <c:pt idx="7935">
                  <c:v>12</c:v>
                </c:pt>
                <c:pt idx="7936">
                  <c:v>13</c:v>
                </c:pt>
                <c:pt idx="7937">
                  <c:v>13</c:v>
                </c:pt>
                <c:pt idx="7938">
                  <c:v>12</c:v>
                </c:pt>
                <c:pt idx="7939">
                  <c:v>13</c:v>
                </c:pt>
                <c:pt idx="7940">
                  <c:v>11</c:v>
                </c:pt>
                <c:pt idx="7941">
                  <c:v>12</c:v>
                </c:pt>
                <c:pt idx="7942">
                  <c:v>10</c:v>
                </c:pt>
                <c:pt idx="7943">
                  <c:v>10</c:v>
                </c:pt>
                <c:pt idx="7944">
                  <c:v>9</c:v>
                </c:pt>
                <c:pt idx="7945">
                  <c:v>8</c:v>
                </c:pt>
                <c:pt idx="7946">
                  <c:v>7</c:v>
                </c:pt>
                <c:pt idx="7947">
                  <c:v>5</c:v>
                </c:pt>
                <c:pt idx="7948">
                  <c:v>5</c:v>
                </c:pt>
                <c:pt idx="7949">
                  <c:v>5</c:v>
                </c:pt>
                <c:pt idx="7950">
                  <c:v>6</c:v>
                </c:pt>
                <c:pt idx="7951">
                  <c:v>9</c:v>
                </c:pt>
                <c:pt idx="7952">
                  <c:v>9</c:v>
                </c:pt>
                <c:pt idx="7953">
                  <c:v>9</c:v>
                </c:pt>
                <c:pt idx="7954">
                  <c:v>9</c:v>
                </c:pt>
                <c:pt idx="7955">
                  <c:v>9</c:v>
                </c:pt>
                <c:pt idx="7956">
                  <c:v>10</c:v>
                </c:pt>
                <c:pt idx="7957">
                  <c:v>11</c:v>
                </c:pt>
                <c:pt idx="7958">
                  <c:v>14</c:v>
                </c:pt>
                <c:pt idx="7959">
                  <c:v>15</c:v>
                </c:pt>
                <c:pt idx="7960">
                  <c:v>15</c:v>
                </c:pt>
                <c:pt idx="7961">
                  <c:v>13</c:v>
                </c:pt>
                <c:pt idx="7962">
                  <c:v>12</c:v>
                </c:pt>
                <c:pt idx="7963">
                  <c:v>10</c:v>
                </c:pt>
                <c:pt idx="7964">
                  <c:v>9</c:v>
                </c:pt>
                <c:pt idx="7965">
                  <c:v>9</c:v>
                </c:pt>
                <c:pt idx="7966">
                  <c:v>8</c:v>
                </c:pt>
                <c:pt idx="7967">
                  <c:v>9</c:v>
                </c:pt>
                <c:pt idx="7968">
                  <c:v>9</c:v>
                </c:pt>
                <c:pt idx="7969">
                  <c:v>7</c:v>
                </c:pt>
                <c:pt idx="7970">
                  <c:v>7</c:v>
                </c:pt>
                <c:pt idx="7971">
                  <c:v>5</c:v>
                </c:pt>
                <c:pt idx="7972">
                  <c:v>6</c:v>
                </c:pt>
                <c:pt idx="7973">
                  <c:v>6</c:v>
                </c:pt>
                <c:pt idx="7974">
                  <c:v>9</c:v>
                </c:pt>
                <c:pt idx="7975">
                  <c:v>9</c:v>
                </c:pt>
                <c:pt idx="7976">
                  <c:v>10</c:v>
                </c:pt>
                <c:pt idx="7977">
                  <c:v>10</c:v>
                </c:pt>
                <c:pt idx="7978">
                  <c:v>13</c:v>
                </c:pt>
                <c:pt idx="7979">
                  <c:v>13</c:v>
                </c:pt>
                <c:pt idx="7980">
                  <c:v>13</c:v>
                </c:pt>
                <c:pt idx="7981">
                  <c:v>13</c:v>
                </c:pt>
                <c:pt idx="7982">
                  <c:v>14</c:v>
                </c:pt>
                <c:pt idx="7983">
                  <c:v>14</c:v>
                </c:pt>
                <c:pt idx="7984">
                  <c:v>14</c:v>
                </c:pt>
                <c:pt idx="7985">
                  <c:v>12</c:v>
                </c:pt>
                <c:pt idx="7986">
                  <c:v>11</c:v>
                </c:pt>
                <c:pt idx="7987">
                  <c:v>10</c:v>
                </c:pt>
                <c:pt idx="7988">
                  <c:v>8</c:v>
                </c:pt>
                <c:pt idx="7989">
                  <c:v>9</c:v>
                </c:pt>
                <c:pt idx="7990">
                  <c:v>9</c:v>
                </c:pt>
                <c:pt idx="7991">
                  <c:v>10</c:v>
                </c:pt>
                <c:pt idx="7992">
                  <c:v>9</c:v>
                </c:pt>
                <c:pt idx="7993">
                  <c:v>7</c:v>
                </c:pt>
                <c:pt idx="7994">
                  <c:v>5</c:v>
                </c:pt>
                <c:pt idx="7995">
                  <c:v>7</c:v>
                </c:pt>
                <c:pt idx="7996">
                  <c:v>9</c:v>
                </c:pt>
                <c:pt idx="7997">
                  <c:v>11</c:v>
                </c:pt>
                <c:pt idx="7998">
                  <c:v>12</c:v>
                </c:pt>
                <c:pt idx="7999">
                  <c:v>12</c:v>
                </c:pt>
                <c:pt idx="8000">
                  <c:v>11</c:v>
                </c:pt>
                <c:pt idx="8001">
                  <c:v>12</c:v>
                </c:pt>
                <c:pt idx="8002">
                  <c:v>12</c:v>
                </c:pt>
                <c:pt idx="8003">
                  <c:v>13</c:v>
                </c:pt>
                <c:pt idx="8004">
                  <c:v>14</c:v>
                </c:pt>
                <c:pt idx="8005">
                  <c:v>13</c:v>
                </c:pt>
                <c:pt idx="8006">
                  <c:v>15</c:v>
                </c:pt>
                <c:pt idx="8007">
                  <c:v>14</c:v>
                </c:pt>
                <c:pt idx="8008">
                  <c:v>13</c:v>
                </c:pt>
                <c:pt idx="8009">
                  <c:v>11</c:v>
                </c:pt>
                <c:pt idx="8010">
                  <c:v>10</c:v>
                </c:pt>
                <c:pt idx="8011">
                  <c:v>7</c:v>
                </c:pt>
                <c:pt idx="8012">
                  <c:v>7</c:v>
                </c:pt>
                <c:pt idx="8013">
                  <c:v>8</c:v>
                </c:pt>
                <c:pt idx="8014">
                  <c:v>9</c:v>
                </c:pt>
                <c:pt idx="8015">
                  <c:v>8</c:v>
                </c:pt>
                <c:pt idx="8016">
                  <c:v>8</c:v>
                </c:pt>
                <c:pt idx="8017">
                  <c:v>6</c:v>
                </c:pt>
                <c:pt idx="8018">
                  <c:v>8</c:v>
                </c:pt>
                <c:pt idx="8019">
                  <c:v>10</c:v>
                </c:pt>
                <c:pt idx="8020">
                  <c:v>11</c:v>
                </c:pt>
                <c:pt idx="8021">
                  <c:v>13</c:v>
                </c:pt>
                <c:pt idx="8022">
                  <c:v>12</c:v>
                </c:pt>
                <c:pt idx="8023">
                  <c:v>14</c:v>
                </c:pt>
                <c:pt idx="8024">
                  <c:v>14</c:v>
                </c:pt>
                <c:pt idx="8025">
                  <c:v>14</c:v>
                </c:pt>
                <c:pt idx="8026">
                  <c:v>14</c:v>
                </c:pt>
                <c:pt idx="8027">
                  <c:v>13</c:v>
                </c:pt>
                <c:pt idx="8028">
                  <c:v>13</c:v>
                </c:pt>
                <c:pt idx="8029">
                  <c:v>12</c:v>
                </c:pt>
                <c:pt idx="8030">
                  <c:v>10</c:v>
                </c:pt>
                <c:pt idx="8031">
                  <c:v>10</c:v>
                </c:pt>
                <c:pt idx="8032">
                  <c:v>8</c:v>
                </c:pt>
                <c:pt idx="8033">
                  <c:v>9</c:v>
                </c:pt>
                <c:pt idx="8034">
                  <c:v>9</c:v>
                </c:pt>
                <c:pt idx="8035">
                  <c:v>9</c:v>
                </c:pt>
                <c:pt idx="8036">
                  <c:v>9</c:v>
                </c:pt>
                <c:pt idx="8037">
                  <c:v>8</c:v>
                </c:pt>
                <c:pt idx="8038">
                  <c:v>8</c:v>
                </c:pt>
                <c:pt idx="8039">
                  <c:v>7</c:v>
                </c:pt>
                <c:pt idx="8040">
                  <c:v>9</c:v>
                </c:pt>
                <c:pt idx="8041">
                  <c:v>11</c:v>
                </c:pt>
                <c:pt idx="8042">
                  <c:v>13</c:v>
                </c:pt>
                <c:pt idx="8043">
                  <c:v>13</c:v>
                </c:pt>
                <c:pt idx="8044">
                  <c:v>14</c:v>
                </c:pt>
                <c:pt idx="8045">
                  <c:v>14</c:v>
                </c:pt>
                <c:pt idx="8046">
                  <c:v>14</c:v>
                </c:pt>
                <c:pt idx="8047">
                  <c:v>15</c:v>
                </c:pt>
                <c:pt idx="8048">
                  <c:v>14</c:v>
                </c:pt>
                <c:pt idx="8049">
                  <c:v>15</c:v>
                </c:pt>
                <c:pt idx="8050">
                  <c:v>14</c:v>
                </c:pt>
                <c:pt idx="8051">
                  <c:v>12</c:v>
                </c:pt>
                <c:pt idx="8052">
                  <c:v>10</c:v>
                </c:pt>
                <c:pt idx="8053">
                  <c:v>9</c:v>
                </c:pt>
                <c:pt idx="8054">
                  <c:v>7</c:v>
                </c:pt>
                <c:pt idx="8055">
                  <c:v>8</c:v>
                </c:pt>
                <c:pt idx="8056">
                  <c:v>8</c:v>
                </c:pt>
                <c:pt idx="8057">
                  <c:v>8</c:v>
                </c:pt>
                <c:pt idx="8058">
                  <c:v>10</c:v>
                </c:pt>
                <c:pt idx="8059">
                  <c:v>9</c:v>
                </c:pt>
                <c:pt idx="8060">
                  <c:v>10</c:v>
                </c:pt>
                <c:pt idx="8061">
                  <c:v>9</c:v>
                </c:pt>
                <c:pt idx="8062">
                  <c:v>9</c:v>
                </c:pt>
                <c:pt idx="8063">
                  <c:v>10</c:v>
                </c:pt>
                <c:pt idx="8064">
                  <c:v>12</c:v>
                </c:pt>
                <c:pt idx="8065">
                  <c:v>14</c:v>
                </c:pt>
                <c:pt idx="8066">
                  <c:v>17</c:v>
                </c:pt>
                <c:pt idx="8067">
                  <c:v>15</c:v>
                </c:pt>
                <c:pt idx="8068">
                  <c:v>15</c:v>
                </c:pt>
                <c:pt idx="8069">
                  <c:v>14</c:v>
                </c:pt>
                <c:pt idx="8070">
                  <c:v>14</c:v>
                </c:pt>
                <c:pt idx="8071">
                  <c:v>13</c:v>
                </c:pt>
                <c:pt idx="8072">
                  <c:v>13</c:v>
                </c:pt>
                <c:pt idx="8073">
                  <c:v>13</c:v>
                </c:pt>
                <c:pt idx="8074">
                  <c:v>12</c:v>
                </c:pt>
                <c:pt idx="8075">
                  <c:v>11</c:v>
                </c:pt>
                <c:pt idx="8076">
                  <c:v>9</c:v>
                </c:pt>
                <c:pt idx="8077">
                  <c:v>9</c:v>
                </c:pt>
                <c:pt idx="8078">
                  <c:v>7</c:v>
                </c:pt>
                <c:pt idx="8079">
                  <c:v>8</c:v>
                </c:pt>
                <c:pt idx="8080">
                  <c:v>10</c:v>
                </c:pt>
                <c:pt idx="8081">
                  <c:v>11</c:v>
                </c:pt>
                <c:pt idx="8082">
                  <c:v>12</c:v>
                </c:pt>
                <c:pt idx="8083">
                  <c:v>12</c:v>
                </c:pt>
                <c:pt idx="8084">
                  <c:v>12</c:v>
                </c:pt>
                <c:pt idx="8085">
                  <c:v>13</c:v>
                </c:pt>
                <c:pt idx="8086">
                  <c:v>14</c:v>
                </c:pt>
                <c:pt idx="8087">
                  <c:v>17</c:v>
                </c:pt>
                <c:pt idx="8088">
                  <c:v>19</c:v>
                </c:pt>
                <c:pt idx="8089">
                  <c:v>19</c:v>
                </c:pt>
                <c:pt idx="8090">
                  <c:v>18</c:v>
                </c:pt>
                <c:pt idx="8091">
                  <c:v>15</c:v>
                </c:pt>
                <c:pt idx="8092">
                  <c:v>14</c:v>
                </c:pt>
                <c:pt idx="8093">
                  <c:v>14</c:v>
                </c:pt>
                <c:pt idx="8094">
                  <c:v>14</c:v>
                </c:pt>
                <c:pt idx="8095">
                  <c:v>14</c:v>
                </c:pt>
                <c:pt idx="8096">
                  <c:v>15</c:v>
                </c:pt>
                <c:pt idx="8097">
                  <c:v>13</c:v>
                </c:pt>
                <c:pt idx="8098">
                  <c:v>12</c:v>
                </c:pt>
                <c:pt idx="8099">
                  <c:v>11</c:v>
                </c:pt>
                <c:pt idx="8100">
                  <c:v>9</c:v>
                </c:pt>
                <c:pt idx="8101">
                  <c:v>10</c:v>
                </c:pt>
                <c:pt idx="8102">
                  <c:v>10</c:v>
                </c:pt>
                <c:pt idx="8103">
                  <c:v>12</c:v>
                </c:pt>
                <c:pt idx="8104">
                  <c:v>13</c:v>
                </c:pt>
                <c:pt idx="8105">
                  <c:v>13</c:v>
                </c:pt>
                <c:pt idx="8106">
                  <c:v>13</c:v>
                </c:pt>
                <c:pt idx="8107">
                  <c:v>14</c:v>
                </c:pt>
                <c:pt idx="8108">
                  <c:v>15</c:v>
                </c:pt>
                <c:pt idx="8109">
                  <c:v>18</c:v>
                </c:pt>
                <c:pt idx="8110">
                  <c:v>19</c:v>
                </c:pt>
                <c:pt idx="8111">
                  <c:v>19</c:v>
                </c:pt>
                <c:pt idx="8112">
                  <c:v>19</c:v>
                </c:pt>
                <c:pt idx="8113">
                  <c:v>16</c:v>
                </c:pt>
                <c:pt idx="8114">
                  <c:v>17</c:v>
                </c:pt>
                <c:pt idx="8115">
                  <c:v>17</c:v>
                </c:pt>
                <c:pt idx="8116">
                  <c:v>16</c:v>
                </c:pt>
                <c:pt idx="8117">
                  <c:v>16</c:v>
                </c:pt>
                <c:pt idx="8118">
                  <c:v>14</c:v>
                </c:pt>
                <c:pt idx="8119">
                  <c:v>13</c:v>
                </c:pt>
                <c:pt idx="8120">
                  <c:v>12</c:v>
                </c:pt>
                <c:pt idx="8121">
                  <c:v>12</c:v>
                </c:pt>
                <c:pt idx="8122">
                  <c:v>13</c:v>
                </c:pt>
                <c:pt idx="8123">
                  <c:v>13</c:v>
                </c:pt>
                <c:pt idx="8124">
                  <c:v>12</c:v>
                </c:pt>
                <c:pt idx="8125">
                  <c:v>12</c:v>
                </c:pt>
                <c:pt idx="8126">
                  <c:v>12</c:v>
                </c:pt>
                <c:pt idx="8127">
                  <c:v>14</c:v>
                </c:pt>
                <c:pt idx="8128">
                  <c:v>13</c:v>
                </c:pt>
                <c:pt idx="8129">
                  <c:v>15</c:v>
                </c:pt>
                <c:pt idx="8130">
                  <c:v>15</c:v>
                </c:pt>
                <c:pt idx="8131">
                  <c:v>16</c:v>
                </c:pt>
                <c:pt idx="8132">
                  <c:v>17</c:v>
                </c:pt>
                <c:pt idx="8133">
                  <c:v>17</c:v>
                </c:pt>
                <c:pt idx="8134">
                  <c:v>18</c:v>
                </c:pt>
                <c:pt idx="8135">
                  <c:v>19</c:v>
                </c:pt>
                <c:pt idx="8136">
                  <c:v>17</c:v>
                </c:pt>
                <c:pt idx="8137">
                  <c:v>17</c:v>
                </c:pt>
                <c:pt idx="8138">
                  <c:v>16</c:v>
                </c:pt>
                <c:pt idx="8139">
                  <c:v>16</c:v>
                </c:pt>
                <c:pt idx="8140">
                  <c:v>15</c:v>
                </c:pt>
                <c:pt idx="8141">
                  <c:v>13</c:v>
                </c:pt>
                <c:pt idx="8142">
                  <c:v>14</c:v>
                </c:pt>
                <c:pt idx="8143">
                  <c:v>13</c:v>
                </c:pt>
                <c:pt idx="8144">
                  <c:v>15</c:v>
                </c:pt>
                <c:pt idx="8145">
                  <c:v>14</c:v>
                </c:pt>
                <c:pt idx="8146">
                  <c:v>13</c:v>
                </c:pt>
                <c:pt idx="8147">
                  <c:v>13</c:v>
                </c:pt>
                <c:pt idx="8148">
                  <c:v>12</c:v>
                </c:pt>
                <c:pt idx="8149">
                  <c:v>12</c:v>
                </c:pt>
                <c:pt idx="8150">
                  <c:v>13</c:v>
                </c:pt>
                <c:pt idx="8151">
                  <c:v>14</c:v>
                </c:pt>
                <c:pt idx="8152">
                  <c:v>16</c:v>
                </c:pt>
                <c:pt idx="8153">
                  <c:v>18</c:v>
                </c:pt>
                <c:pt idx="8154">
                  <c:v>18</c:v>
                </c:pt>
                <c:pt idx="8155">
                  <c:v>17</c:v>
                </c:pt>
                <c:pt idx="8156">
                  <c:v>17</c:v>
                </c:pt>
                <c:pt idx="8157">
                  <c:v>16</c:v>
                </c:pt>
                <c:pt idx="8158">
                  <c:v>17</c:v>
                </c:pt>
                <c:pt idx="8159">
                  <c:v>19</c:v>
                </c:pt>
                <c:pt idx="8160">
                  <c:v>18</c:v>
                </c:pt>
                <c:pt idx="8161">
                  <c:v>20</c:v>
                </c:pt>
                <c:pt idx="8162">
                  <c:v>16</c:v>
                </c:pt>
                <c:pt idx="8163">
                  <c:v>15</c:v>
                </c:pt>
                <c:pt idx="8164">
                  <c:v>14</c:v>
                </c:pt>
                <c:pt idx="8165">
                  <c:v>13</c:v>
                </c:pt>
                <c:pt idx="8166">
                  <c:v>15</c:v>
                </c:pt>
                <c:pt idx="8167">
                  <c:v>14</c:v>
                </c:pt>
                <c:pt idx="8168">
                  <c:v>15</c:v>
                </c:pt>
                <c:pt idx="8169">
                  <c:v>15</c:v>
                </c:pt>
                <c:pt idx="8170">
                  <c:v>14</c:v>
                </c:pt>
                <c:pt idx="8171">
                  <c:v>14</c:v>
                </c:pt>
                <c:pt idx="8172">
                  <c:v>13</c:v>
                </c:pt>
                <c:pt idx="8173">
                  <c:v>13</c:v>
                </c:pt>
                <c:pt idx="8174">
                  <c:v>13</c:v>
                </c:pt>
                <c:pt idx="8175">
                  <c:v>16</c:v>
                </c:pt>
                <c:pt idx="8176">
                  <c:v>17</c:v>
                </c:pt>
                <c:pt idx="8177">
                  <c:v>18</c:v>
                </c:pt>
                <c:pt idx="8178">
                  <c:v>19</c:v>
                </c:pt>
                <c:pt idx="8179">
                  <c:v>17</c:v>
                </c:pt>
                <c:pt idx="8180">
                  <c:v>17</c:v>
                </c:pt>
                <c:pt idx="8181">
                  <c:v>18</c:v>
                </c:pt>
                <c:pt idx="8182">
                  <c:v>20</c:v>
                </c:pt>
                <c:pt idx="8183">
                  <c:v>21</c:v>
                </c:pt>
                <c:pt idx="8184">
                  <c:v>20</c:v>
                </c:pt>
                <c:pt idx="8185">
                  <c:v>19</c:v>
                </c:pt>
                <c:pt idx="8186">
                  <c:v>18</c:v>
                </c:pt>
                <c:pt idx="8187">
                  <c:v>15</c:v>
                </c:pt>
                <c:pt idx="8188">
                  <c:v>16</c:v>
                </c:pt>
                <c:pt idx="8189">
                  <c:v>15</c:v>
                </c:pt>
                <c:pt idx="8190">
                  <c:v>16</c:v>
                </c:pt>
                <c:pt idx="8191">
                  <c:v>16</c:v>
                </c:pt>
                <c:pt idx="8192">
                  <c:v>16</c:v>
                </c:pt>
                <c:pt idx="8193">
                  <c:v>15</c:v>
                </c:pt>
                <c:pt idx="8194">
                  <c:v>14</c:v>
                </c:pt>
                <c:pt idx="8195">
                  <c:v>12</c:v>
                </c:pt>
                <c:pt idx="8196">
                  <c:v>13</c:v>
                </c:pt>
                <c:pt idx="8197">
                  <c:v>14</c:v>
                </c:pt>
                <c:pt idx="8198">
                  <c:v>17</c:v>
                </c:pt>
                <c:pt idx="8199">
                  <c:v>21</c:v>
                </c:pt>
                <c:pt idx="8200">
                  <c:v>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36-46AA-B9BE-5EFD87F49075}"/>
            </c:ext>
          </c:extLst>
        </c:ser>
        <c:ser>
          <c:idx val="3"/>
          <c:order val="1"/>
          <c:tx>
            <c:strRef>
              <c:f>'Filter Test'!$H$5</c:f>
              <c:strCache>
                <c:ptCount val="1"/>
                <c:pt idx="0">
                  <c:v>PT1</c:v>
                </c:pt>
              </c:strCache>
            </c:strRef>
          </c:tx>
          <c:spPr>
            <a:ln w="22225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'Filter Test'!$A$6:$A$8206</c:f>
              <c:numCache>
                <c:formatCode>General</c:formatCode>
                <c:ptCount val="820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  <c:pt idx="220">
                  <c:v>440</c:v>
                </c:pt>
                <c:pt idx="221">
                  <c:v>442</c:v>
                </c:pt>
                <c:pt idx="222">
                  <c:v>444</c:v>
                </c:pt>
                <c:pt idx="223">
                  <c:v>446</c:v>
                </c:pt>
                <c:pt idx="224">
                  <c:v>448</c:v>
                </c:pt>
                <c:pt idx="225">
                  <c:v>450</c:v>
                </c:pt>
                <c:pt idx="226">
                  <c:v>452</c:v>
                </c:pt>
                <c:pt idx="227">
                  <c:v>454</c:v>
                </c:pt>
                <c:pt idx="228">
                  <c:v>456</c:v>
                </c:pt>
                <c:pt idx="229">
                  <c:v>458</c:v>
                </c:pt>
                <c:pt idx="230">
                  <c:v>460</c:v>
                </c:pt>
                <c:pt idx="231">
                  <c:v>462</c:v>
                </c:pt>
                <c:pt idx="232">
                  <c:v>464</c:v>
                </c:pt>
                <c:pt idx="233">
                  <c:v>466</c:v>
                </c:pt>
                <c:pt idx="234">
                  <c:v>468</c:v>
                </c:pt>
                <c:pt idx="235">
                  <c:v>470</c:v>
                </c:pt>
                <c:pt idx="236">
                  <c:v>472</c:v>
                </c:pt>
                <c:pt idx="237">
                  <c:v>474</c:v>
                </c:pt>
                <c:pt idx="238">
                  <c:v>476</c:v>
                </c:pt>
                <c:pt idx="239">
                  <c:v>478</c:v>
                </c:pt>
                <c:pt idx="240">
                  <c:v>480</c:v>
                </c:pt>
                <c:pt idx="241">
                  <c:v>482</c:v>
                </c:pt>
                <c:pt idx="242">
                  <c:v>484</c:v>
                </c:pt>
                <c:pt idx="243">
                  <c:v>486</c:v>
                </c:pt>
                <c:pt idx="244">
                  <c:v>488</c:v>
                </c:pt>
                <c:pt idx="245">
                  <c:v>490</c:v>
                </c:pt>
                <c:pt idx="246">
                  <c:v>492</c:v>
                </c:pt>
                <c:pt idx="247">
                  <c:v>494</c:v>
                </c:pt>
                <c:pt idx="248">
                  <c:v>496</c:v>
                </c:pt>
                <c:pt idx="249">
                  <c:v>498</c:v>
                </c:pt>
                <c:pt idx="250">
                  <c:v>500</c:v>
                </c:pt>
                <c:pt idx="251">
                  <c:v>502</c:v>
                </c:pt>
                <c:pt idx="252">
                  <c:v>504</c:v>
                </c:pt>
                <c:pt idx="253">
                  <c:v>506</c:v>
                </c:pt>
                <c:pt idx="254">
                  <c:v>508</c:v>
                </c:pt>
                <c:pt idx="255">
                  <c:v>510</c:v>
                </c:pt>
                <c:pt idx="256">
                  <c:v>512</c:v>
                </c:pt>
                <c:pt idx="257">
                  <c:v>514</c:v>
                </c:pt>
                <c:pt idx="258">
                  <c:v>516</c:v>
                </c:pt>
                <c:pt idx="259">
                  <c:v>518</c:v>
                </c:pt>
                <c:pt idx="260">
                  <c:v>520</c:v>
                </c:pt>
                <c:pt idx="261">
                  <c:v>522</c:v>
                </c:pt>
                <c:pt idx="262">
                  <c:v>524</c:v>
                </c:pt>
                <c:pt idx="263">
                  <c:v>526</c:v>
                </c:pt>
                <c:pt idx="264">
                  <c:v>528</c:v>
                </c:pt>
                <c:pt idx="265">
                  <c:v>530</c:v>
                </c:pt>
                <c:pt idx="266">
                  <c:v>532</c:v>
                </c:pt>
                <c:pt idx="267">
                  <c:v>534</c:v>
                </c:pt>
                <c:pt idx="268">
                  <c:v>536</c:v>
                </c:pt>
                <c:pt idx="269">
                  <c:v>538</c:v>
                </c:pt>
                <c:pt idx="270">
                  <c:v>540</c:v>
                </c:pt>
                <c:pt idx="271">
                  <c:v>542</c:v>
                </c:pt>
                <c:pt idx="272">
                  <c:v>544</c:v>
                </c:pt>
                <c:pt idx="273">
                  <c:v>546</c:v>
                </c:pt>
                <c:pt idx="274">
                  <c:v>548</c:v>
                </c:pt>
                <c:pt idx="275">
                  <c:v>550</c:v>
                </c:pt>
                <c:pt idx="276">
                  <c:v>552</c:v>
                </c:pt>
                <c:pt idx="277">
                  <c:v>554</c:v>
                </c:pt>
                <c:pt idx="278">
                  <c:v>556</c:v>
                </c:pt>
                <c:pt idx="279">
                  <c:v>558</c:v>
                </c:pt>
                <c:pt idx="280">
                  <c:v>560</c:v>
                </c:pt>
                <c:pt idx="281">
                  <c:v>562</c:v>
                </c:pt>
                <c:pt idx="282">
                  <c:v>564</c:v>
                </c:pt>
                <c:pt idx="283">
                  <c:v>566</c:v>
                </c:pt>
                <c:pt idx="284">
                  <c:v>568</c:v>
                </c:pt>
                <c:pt idx="285">
                  <c:v>570</c:v>
                </c:pt>
                <c:pt idx="286">
                  <c:v>572</c:v>
                </c:pt>
                <c:pt idx="287">
                  <c:v>574</c:v>
                </c:pt>
                <c:pt idx="288">
                  <c:v>576</c:v>
                </c:pt>
                <c:pt idx="289">
                  <c:v>578</c:v>
                </c:pt>
                <c:pt idx="290">
                  <c:v>580</c:v>
                </c:pt>
                <c:pt idx="291">
                  <c:v>582</c:v>
                </c:pt>
                <c:pt idx="292">
                  <c:v>584</c:v>
                </c:pt>
                <c:pt idx="293">
                  <c:v>586</c:v>
                </c:pt>
                <c:pt idx="294">
                  <c:v>588</c:v>
                </c:pt>
                <c:pt idx="295">
                  <c:v>590</c:v>
                </c:pt>
                <c:pt idx="296">
                  <c:v>592</c:v>
                </c:pt>
                <c:pt idx="297">
                  <c:v>594</c:v>
                </c:pt>
                <c:pt idx="298">
                  <c:v>596</c:v>
                </c:pt>
                <c:pt idx="299">
                  <c:v>598</c:v>
                </c:pt>
                <c:pt idx="300">
                  <c:v>600</c:v>
                </c:pt>
                <c:pt idx="301">
                  <c:v>602</c:v>
                </c:pt>
                <c:pt idx="302">
                  <c:v>604</c:v>
                </c:pt>
                <c:pt idx="303">
                  <c:v>606</c:v>
                </c:pt>
                <c:pt idx="304">
                  <c:v>608</c:v>
                </c:pt>
                <c:pt idx="305">
                  <c:v>610</c:v>
                </c:pt>
                <c:pt idx="306">
                  <c:v>612</c:v>
                </c:pt>
                <c:pt idx="307">
                  <c:v>614</c:v>
                </c:pt>
                <c:pt idx="308">
                  <c:v>616</c:v>
                </c:pt>
                <c:pt idx="309">
                  <c:v>618</c:v>
                </c:pt>
                <c:pt idx="310">
                  <c:v>620</c:v>
                </c:pt>
                <c:pt idx="311">
                  <c:v>622</c:v>
                </c:pt>
                <c:pt idx="312">
                  <c:v>624</c:v>
                </c:pt>
                <c:pt idx="313">
                  <c:v>626</c:v>
                </c:pt>
                <c:pt idx="314">
                  <c:v>628</c:v>
                </c:pt>
                <c:pt idx="315">
                  <c:v>630</c:v>
                </c:pt>
                <c:pt idx="316">
                  <c:v>632</c:v>
                </c:pt>
                <c:pt idx="317">
                  <c:v>634</c:v>
                </c:pt>
                <c:pt idx="318">
                  <c:v>636</c:v>
                </c:pt>
                <c:pt idx="319">
                  <c:v>638</c:v>
                </c:pt>
                <c:pt idx="320">
                  <c:v>640</c:v>
                </c:pt>
                <c:pt idx="321">
                  <c:v>642</c:v>
                </c:pt>
                <c:pt idx="322">
                  <c:v>644</c:v>
                </c:pt>
                <c:pt idx="323">
                  <c:v>646</c:v>
                </c:pt>
                <c:pt idx="324">
                  <c:v>648</c:v>
                </c:pt>
                <c:pt idx="325">
                  <c:v>650</c:v>
                </c:pt>
                <c:pt idx="326">
                  <c:v>652</c:v>
                </c:pt>
                <c:pt idx="327">
                  <c:v>654</c:v>
                </c:pt>
                <c:pt idx="328">
                  <c:v>656</c:v>
                </c:pt>
                <c:pt idx="329">
                  <c:v>658</c:v>
                </c:pt>
                <c:pt idx="330">
                  <c:v>660</c:v>
                </c:pt>
                <c:pt idx="331">
                  <c:v>662</c:v>
                </c:pt>
                <c:pt idx="332">
                  <c:v>664</c:v>
                </c:pt>
                <c:pt idx="333">
                  <c:v>666</c:v>
                </c:pt>
                <c:pt idx="334">
                  <c:v>668</c:v>
                </c:pt>
                <c:pt idx="335">
                  <c:v>670</c:v>
                </c:pt>
                <c:pt idx="336">
                  <c:v>672</c:v>
                </c:pt>
                <c:pt idx="337">
                  <c:v>674</c:v>
                </c:pt>
                <c:pt idx="338">
                  <c:v>676</c:v>
                </c:pt>
                <c:pt idx="339">
                  <c:v>678</c:v>
                </c:pt>
                <c:pt idx="340">
                  <c:v>680</c:v>
                </c:pt>
                <c:pt idx="341">
                  <c:v>682</c:v>
                </c:pt>
                <c:pt idx="342">
                  <c:v>684</c:v>
                </c:pt>
                <c:pt idx="343">
                  <c:v>686</c:v>
                </c:pt>
                <c:pt idx="344">
                  <c:v>688</c:v>
                </c:pt>
                <c:pt idx="345">
                  <c:v>690</c:v>
                </c:pt>
                <c:pt idx="346">
                  <c:v>692</c:v>
                </c:pt>
                <c:pt idx="347">
                  <c:v>694</c:v>
                </c:pt>
                <c:pt idx="348">
                  <c:v>696</c:v>
                </c:pt>
                <c:pt idx="349">
                  <c:v>698</c:v>
                </c:pt>
                <c:pt idx="350">
                  <c:v>700</c:v>
                </c:pt>
                <c:pt idx="351">
                  <c:v>702</c:v>
                </c:pt>
                <c:pt idx="352">
                  <c:v>704</c:v>
                </c:pt>
                <c:pt idx="353">
                  <c:v>706</c:v>
                </c:pt>
                <c:pt idx="354">
                  <c:v>708</c:v>
                </c:pt>
                <c:pt idx="355">
                  <c:v>710</c:v>
                </c:pt>
                <c:pt idx="356">
                  <c:v>712</c:v>
                </c:pt>
                <c:pt idx="357">
                  <c:v>714</c:v>
                </c:pt>
                <c:pt idx="358">
                  <c:v>716</c:v>
                </c:pt>
                <c:pt idx="359">
                  <c:v>718</c:v>
                </c:pt>
                <c:pt idx="360">
                  <c:v>720</c:v>
                </c:pt>
                <c:pt idx="361">
                  <c:v>722</c:v>
                </c:pt>
                <c:pt idx="362">
                  <c:v>724</c:v>
                </c:pt>
                <c:pt idx="363">
                  <c:v>726</c:v>
                </c:pt>
                <c:pt idx="364">
                  <c:v>728</c:v>
                </c:pt>
                <c:pt idx="365">
                  <c:v>730</c:v>
                </c:pt>
                <c:pt idx="366">
                  <c:v>732</c:v>
                </c:pt>
                <c:pt idx="367">
                  <c:v>734</c:v>
                </c:pt>
                <c:pt idx="368">
                  <c:v>736</c:v>
                </c:pt>
                <c:pt idx="369">
                  <c:v>738</c:v>
                </c:pt>
                <c:pt idx="370">
                  <c:v>740</c:v>
                </c:pt>
                <c:pt idx="371">
                  <c:v>742</c:v>
                </c:pt>
                <c:pt idx="372">
                  <c:v>744</c:v>
                </c:pt>
                <c:pt idx="373">
                  <c:v>746</c:v>
                </c:pt>
                <c:pt idx="374">
                  <c:v>748</c:v>
                </c:pt>
                <c:pt idx="375">
                  <c:v>750</c:v>
                </c:pt>
                <c:pt idx="376">
                  <c:v>752</c:v>
                </c:pt>
                <c:pt idx="377">
                  <c:v>754</c:v>
                </c:pt>
                <c:pt idx="378">
                  <c:v>756</c:v>
                </c:pt>
                <c:pt idx="379">
                  <c:v>758</c:v>
                </c:pt>
                <c:pt idx="380">
                  <c:v>760</c:v>
                </c:pt>
                <c:pt idx="381">
                  <c:v>762</c:v>
                </c:pt>
                <c:pt idx="382">
                  <c:v>764</c:v>
                </c:pt>
                <c:pt idx="383">
                  <c:v>766</c:v>
                </c:pt>
                <c:pt idx="384">
                  <c:v>768</c:v>
                </c:pt>
                <c:pt idx="385">
                  <c:v>770</c:v>
                </c:pt>
                <c:pt idx="386">
                  <c:v>772</c:v>
                </c:pt>
                <c:pt idx="387">
                  <c:v>774</c:v>
                </c:pt>
                <c:pt idx="388">
                  <c:v>776</c:v>
                </c:pt>
                <c:pt idx="389">
                  <c:v>778</c:v>
                </c:pt>
                <c:pt idx="390">
                  <c:v>780</c:v>
                </c:pt>
                <c:pt idx="391">
                  <c:v>782</c:v>
                </c:pt>
                <c:pt idx="392">
                  <c:v>784</c:v>
                </c:pt>
                <c:pt idx="393">
                  <c:v>786</c:v>
                </c:pt>
                <c:pt idx="394">
                  <c:v>788</c:v>
                </c:pt>
                <c:pt idx="395">
                  <c:v>790</c:v>
                </c:pt>
                <c:pt idx="396">
                  <c:v>792</c:v>
                </c:pt>
                <c:pt idx="397">
                  <c:v>794</c:v>
                </c:pt>
                <c:pt idx="398">
                  <c:v>796</c:v>
                </c:pt>
                <c:pt idx="399">
                  <c:v>798</c:v>
                </c:pt>
                <c:pt idx="400">
                  <c:v>800</c:v>
                </c:pt>
                <c:pt idx="401">
                  <c:v>802</c:v>
                </c:pt>
                <c:pt idx="402">
                  <c:v>804</c:v>
                </c:pt>
                <c:pt idx="403">
                  <c:v>806</c:v>
                </c:pt>
                <c:pt idx="404">
                  <c:v>808</c:v>
                </c:pt>
                <c:pt idx="405">
                  <c:v>810</c:v>
                </c:pt>
                <c:pt idx="406">
                  <c:v>812</c:v>
                </c:pt>
                <c:pt idx="407">
                  <c:v>814</c:v>
                </c:pt>
                <c:pt idx="408">
                  <c:v>816</c:v>
                </c:pt>
                <c:pt idx="409">
                  <c:v>818</c:v>
                </c:pt>
                <c:pt idx="410">
                  <c:v>820</c:v>
                </c:pt>
                <c:pt idx="411">
                  <c:v>822</c:v>
                </c:pt>
                <c:pt idx="412">
                  <c:v>824</c:v>
                </c:pt>
                <c:pt idx="413">
                  <c:v>826</c:v>
                </c:pt>
                <c:pt idx="414">
                  <c:v>828</c:v>
                </c:pt>
                <c:pt idx="415">
                  <c:v>830</c:v>
                </c:pt>
                <c:pt idx="416">
                  <c:v>832</c:v>
                </c:pt>
                <c:pt idx="417">
                  <c:v>834</c:v>
                </c:pt>
                <c:pt idx="418">
                  <c:v>836</c:v>
                </c:pt>
                <c:pt idx="419">
                  <c:v>838</c:v>
                </c:pt>
                <c:pt idx="420">
                  <c:v>840</c:v>
                </c:pt>
                <c:pt idx="421">
                  <c:v>842</c:v>
                </c:pt>
                <c:pt idx="422">
                  <c:v>844</c:v>
                </c:pt>
                <c:pt idx="423">
                  <c:v>846</c:v>
                </c:pt>
                <c:pt idx="424">
                  <c:v>848</c:v>
                </c:pt>
                <c:pt idx="425">
                  <c:v>850</c:v>
                </c:pt>
                <c:pt idx="426">
                  <c:v>852</c:v>
                </c:pt>
                <c:pt idx="427">
                  <c:v>854</c:v>
                </c:pt>
                <c:pt idx="428">
                  <c:v>856</c:v>
                </c:pt>
                <c:pt idx="429">
                  <c:v>858</c:v>
                </c:pt>
                <c:pt idx="430">
                  <c:v>860</c:v>
                </c:pt>
                <c:pt idx="431">
                  <c:v>862</c:v>
                </c:pt>
                <c:pt idx="432">
                  <c:v>864</c:v>
                </c:pt>
                <c:pt idx="433">
                  <c:v>866</c:v>
                </c:pt>
                <c:pt idx="434">
                  <c:v>868</c:v>
                </c:pt>
                <c:pt idx="435">
                  <c:v>870</c:v>
                </c:pt>
                <c:pt idx="436">
                  <c:v>872</c:v>
                </c:pt>
                <c:pt idx="437">
                  <c:v>874</c:v>
                </c:pt>
                <c:pt idx="438">
                  <c:v>876</c:v>
                </c:pt>
                <c:pt idx="439">
                  <c:v>878</c:v>
                </c:pt>
                <c:pt idx="440">
                  <c:v>880</c:v>
                </c:pt>
                <c:pt idx="441">
                  <c:v>882</c:v>
                </c:pt>
                <c:pt idx="442">
                  <c:v>884</c:v>
                </c:pt>
                <c:pt idx="443">
                  <c:v>886</c:v>
                </c:pt>
                <c:pt idx="444">
                  <c:v>888</c:v>
                </c:pt>
                <c:pt idx="445">
                  <c:v>890</c:v>
                </c:pt>
                <c:pt idx="446">
                  <c:v>892</c:v>
                </c:pt>
                <c:pt idx="447">
                  <c:v>894</c:v>
                </c:pt>
                <c:pt idx="448">
                  <c:v>896</c:v>
                </c:pt>
                <c:pt idx="449">
                  <c:v>898</c:v>
                </c:pt>
                <c:pt idx="450">
                  <c:v>900</c:v>
                </c:pt>
                <c:pt idx="451">
                  <c:v>902</c:v>
                </c:pt>
                <c:pt idx="452">
                  <c:v>904</c:v>
                </c:pt>
                <c:pt idx="453">
                  <c:v>906</c:v>
                </c:pt>
                <c:pt idx="454">
                  <c:v>908</c:v>
                </c:pt>
                <c:pt idx="455">
                  <c:v>910</c:v>
                </c:pt>
                <c:pt idx="456">
                  <c:v>912</c:v>
                </c:pt>
                <c:pt idx="457">
                  <c:v>914</c:v>
                </c:pt>
                <c:pt idx="458">
                  <c:v>916</c:v>
                </c:pt>
                <c:pt idx="459">
                  <c:v>918</c:v>
                </c:pt>
                <c:pt idx="460">
                  <c:v>920</c:v>
                </c:pt>
                <c:pt idx="461">
                  <c:v>922</c:v>
                </c:pt>
                <c:pt idx="462">
                  <c:v>924</c:v>
                </c:pt>
                <c:pt idx="463">
                  <c:v>926</c:v>
                </c:pt>
                <c:pt idx="464">
                  <c:v>928</c:v>
                </c:pt>
                <c:pt idx="465">
                  <c:v>930</c:v>
                </c:pt>
                <c:pt idx="466">
                  <c:v>932</c:v>
                </c:pt>
                <c:pt idx="467">
                  <c:v>934</c:v>
                </c:pt>
                <c:pt idx="468">
                  <c:v>936</c:v>
                </c:pt>
                <c:pt idx="469">
                  <c:v>938</c:v>
                </c:pt>
                <c:pt idx="470">
                  <c:v>940</c:v>
                </c:pt>
                <c:pt idx="471">
                  <c:v>942</c:v>
                </c:pt>
                <c:pt idx="472">
                  <c:v>944</c:v>
                </c:pt>
                <c:pt idx="473">
                  <c:v>946</c:v>
                </c:pt>
                <c:pt idx="474">
                  <c:v>948</c:v>
                </c:pt>
                <c:pt idx="475">
                  <c:v>950</c:v>
                </c:pt>
                <c:pt idx="476">
                  <c:v>952</c:v>
                </c:pt>
                <c:pt idx="477">
                  <c:v>954</c:v>
                </c:pt>
                <c:pt idx="478">
                  <c:v>956</c:v>
                </c:pt>
                <c:pt idx="479">
                  <c:v>958</c:v>
                </c:pt>
                <c:pt idx="480">
                  <c:v>960</c:v>
                </c:pt>
                <c:pt idx="481">
                  <c:v>962</c:v>
                </c:pt>
                <c:pt idx="482">
                  <c:v>964</c:v>
                </c:pt>
                <c:pt idx="483">
                  <c:v>966</c:v>
                </c:pt>
                <c:pt idx="484">
                  <c:v>968</c:v>
                </c:pt>
                <c:pt idx="485">
                  <c:v>970</c:v>
                </c:pt>
                <c:pt idx="486">
                  <c:v>972</c:v>
                </c:pt>
                <c:pt idx="487">
                  <c:v>974</c:v>
                </c:pt>
                <c:pt idx="488">
                  <c:v>976</c:v>
                </c:pt>
                <c:pt idx="489">
                  <c:v>978</c:v>
                </c:pt>
                <c:pt idx="490">
                  <c:v>980</c:v>
                </c:pt>
                <c:pt idx="491">
                  <c:v>982</c:v>
                </c:pt>
                <c:pt idx="492">
                  <c:v>984</c:v>
                </c:pt>
                <c:pt idx="493">
                  <c:v>986</c:v>
                </c:pt>
                <c:pt idx="494">
                  <c:v>988</c:v>
                </c:pt>
                <c:pt idx="495">
                  <c:v>990</c:v>
                </c:pt>
                <c:pt idx="496">
                  <c:v>992</c:v>
                </c:pt>
                <c:pt idx="497">
                  <c:v>994</c:v>
                </c:pt>
                <c:pt idx="498">
                  <c:v>996</c:v>
                </c:pt>
                <c:pt idx="499">
                  <c:v>998</c:v>
                </c:pt>
                <c:pt idx="500">
                  <c:v>1000</c:v>
                </c:pt>
                <c:pt idx="501">
                  <c:v>1002</c:v>
                </c:pt>
                <c:pt idx="502">
                  <c:v>1004</c:v>
                </c:pt>
                <c:pt idx="503">
                  <c:v>1006</c:v>
                </c:pt>
                <c:pt idx="504">
                  <c:v>1008</c:v>
                </c:pt>
                <c:pt idx="505">
                  <c:v>1010</c:v>
                </c:pt>
                <c:pt idx="506">
                  <c:v>1012</c:v>
                </c:pt>
                <c:pt idx="507">
                  <c:v>1014</c:v>
                </c:pt>
                <c:pt idx="508">
                  <c:v>1016</c:v>
                </c:pt>
                <c:pt idx="509">
                  <c:v>1018</c:v>
                </c:pt>
                <c:pt idx="510">
                  <c:v>1020</c:v>
                </c:pt>
                <c:pt idx="511">
                  <c:v>1022</c:v>
                </c:pt>
                <c:pt idx="512">
                  <c:v>1024</c:v>
                </c:pt>
                <c:pt idx="513">
                  <c:v>1026</c:v>
                </c:pt>
                <c:pt idx="514">
                  <c:v>1028</c:v>
                </c:pt>
                <c:pt idx="515">
                  <c:v>1030</c:v>
                </c:pt>
                <c:pt idx="516">
                  <c:v>1032</c:v>
                </c:pt>
                <c:pt idx="517">
                  <c:v>1034</c:v>
                </c:pt>
                <c:pt idx="518">
                  <c:v>1036</c:v>
                </c:pt>
                <c:pt idx="519">
                  <c:v>1038</c:v>
                </c:pt>
                <c:pt idx="520">
                  <c:v>1040</c:v>
                </c:pt>
                <c:pt idx="521">
                  <c:v>1042</c:v>
                </c:pt>
                <c:pt idx="522">
                  <c:v>1044</c:v>
                </c:pt>
                <c:pt idx="523">
                  <c:v>1046</c:v>
                </c:pt>
                <c:pt idx="524">
                  <c:v>1048</c:v>
                </c:pt>
                <c:pt idx="525">
                  <c:v>1050</c:v>
                </c:pt>
                <c:pt idx="526">
                  <c:v>1052</c:v>
                </c:pt>
                <c:pt idx="527">
                  <c:v>1054</c:v>
                </c:pt>
                <c:pt idx="528">
                  <c:v>1056</c:v>
                </c:pt>
                <c:pt idx="529">
                  <c:v>1058</c:v>
                </c:pt>
                <c:pt idx="530">
                  <c:v>1060</c:v>
                </c:pt>
                <c:pt idx="531">
                  <c:v>1062</c:v>
                </c:pt>
                <c:pt idx="532">
                  <c:v>1064</c:v>
                </c:pt>
                <c:pt idx="533">
                  <c:v>1066</c:v>
                </c:pt>
                <c:pt idx="534">
                  <c:v>1068</c:v>
                </c:pt>
                <c:pt idx="535">
                  <c:v>1070</c:v>
                </c:pt>
                <c:pt idx="536">
                  <c:v>1072</c:v>
                </c:pt>
                <c:pt idx="537">
                  <c:v>1074</c:v>
                </c:pt>
                <c:pt idx="538">
                  <c:v>1076</c:v>
                </c:pt>
                <c:pt idx="539">
                  <c:v>1078</c:v>
                </c:pt>
                <c:pt idx="540">
                  <c:v>1080</c:v>
                </c:pt>
                <c:pt idx="541">
                  <c:v>1082</c:v>
                </c:pt>
                <c:pt idx="542">
                  <c:v>1084</c:v>
                </c:pt>
                <c:pt idx="543">
                  <c:v>1086</c:v>
                </c:pt>
                <c:pt idx="544">
                  <c:v>1088</c:v>
                </c:pt>
                <c:pt idx="545">
                  <c:v>1090</c:v>
                </c:pt>
                <c:pt idx="546">
                  <c:v>1092</c:v>
                </c:pt>
                <c:pt idx="547">
                  <c:v>1094</c:v>
                </c:pt>
                <c:pt idx="548">
                  <c:v>1096</c:v>
                </c:pt>
                <c:pt idx="549">
                  <c:v>1098</c:v>
                </c:pt>
                <c:pt idx="550">
                  <c:v>1100</c:v>
                </c:pt>
                <c:pt idx="551">
                  <c:v>1102</c:v>
                </c:pt>
                <c:pt idx="552">
                  <c:v>1104</c:v>
                </c:pt>
                <c:pt idx="553">
                  <c:v>1106</c:v>
                </c:pt>
                <c:pt idx="554">
                  <c:v>1108</c:v>
                </c:pt>
                <c:pt idx="555">
                  <c:v>1110</c:v>
                </c:pt>
                <c:pt idx="556">
                  <c:v>1112</c:v>
                </c:pt>
                <c:pt idx="557">
                  <c:v>1114</c:v>
                </c:pt>
                <c:pt idx="558">
                  <c:v>1116</c:v>
                </c:pt>
                <c:pt idx="559">
                  <c:v>1118</c:v>
                </c:pt>
                <c:pt idx="560">
                  <c:v>1120</c:v>
                </c:pt>
                <c:pt idx="561">
                  <c:v>1122</c:v>
                </c:pt>
                <c:pt idx="562">
                  <c:v>1124</c:v>
                </c:pt>
                <c:pt idx="563">
                  <c:v>1126</c:v>
                </c:pt>
                <c:pt idx="564">
                  <c:v>1128</c:v>
                </c:pt>
                <c:pt idx="565">
                  <c:v>1130</c:v>
                </c:pt>
                <c:pt idx="566">
                  <c:v>1132</c:v>
                </c:pt>
                <c:pt idx="567">
                  <c:v>1134</c:v>
                </c:pt>
                <c:pt idx="568">
                  <c:v>1136</c:v>
                </c:pt>
                <c:pt idx="569">
                  <c:v>1138</c:v>
                </c:pt>
                <c:pt idx="570">
                  <c:v>1140</c:v>
                </c:pt>
                <c:pt idx="571">
                  <c:v>1142</c:v>
                </c:pt>
                <c:pt idx="572">
                  <c:v>1144</c:v>
                </c:pt>
                <c:pt idx="573">
                  <c:v>1146</c:v>
                </c:pt>
                <c:pt idx="574">
                  <c:v>1148</c:v>
                </c:pt>
                <c:pt idx="575">
                  <c:v>1150</c:v>
                </c:pt>
                <c:pt idx="576">
                  <c:v>1152</c:v>
                </c:pt>
                <c:pt idx="577">
                  <c:v>1154</c:v>
                </c:pt>
                <c:pt idx="578">
                  <c:v>1156</c:v>
                </c:pt>
                <c:pt idx="579">
                  <c:v>1158</c:v>
                </c:pt>
                <c:pt idx="580">
                  <c:v>1160</c:v>
                </c:pt>
                <c:pt idx="581">
                  <c:v>1162</c:v>
                </c:pt>
                <c:pt idx="582">
                  <c:v>1164</c:v>
                </c:pt>
                <c:pt idx="583">
                  <c:v>1166</c:v>
                </c:pt>
                <c:pt idx="584">
                  <c:v>1168</c:v>
                </c:pt>
                <c:pt idx="585">
                  <c:v>1170</c:v>
                </c:pt>
                <c:pt idx="586">
                  <c:v>1172</c:v>
                </c:pt>
                <c:pt idx="587">
                  <c:v>1174</c:v>
                </c:pt>
                <c:pt idx="588">
                  <c:v>1176</c:v>
                </c:pt>
                <c:pt idx="589">
                  <c:v>1178</c:v>
                </c:pt>
                <c:pt idx="590">
                  <c:v>1180</c:v>
                </c:pt>
                <c:pt idx="591">
                  <c:v>1182</c:v>
                </c:pt>
                <c:pt idx="592">
                  <c:v>1184</c:v>
                </c:pt>
                <c:pt idx="593">
                  <c:v>1186</c:v>
                </c:pt>
                <c:pt idx="594">
                  <c:v>1188</c:v>
                </c:pt>
                <c:pt idx="595">
                  <c:v>1190</c:v>
                </c:pt>
                <c:pt idx="596">
                  <c:v>1192</c:v>
                </c:pt>
                <c:pt idx="597">
                  <c:v>1194</c:v>
                </c:pt>
                <c:pt idx="598">
                  <c:v>1196</c:v>
                </c:pt>
                <c:pt idx="599">
                  <c:v>1198</c:v>
                </c:pt>
                <c:pt idx="600">
                  <c:v>1200</c:v>
                </c:pt>
                <c:pt idx="601">
                  <c:v>1202</c:v>
                </c:pt>
                <c:pt idx="602">
                  <c:v>1204</c:v>
                </c:pt>
                <c:pt idx="603">
                  <c:v>1206</c:v>
                </c:pt>
                <c:pt idx="604">
                  <c:v>1208</c:v>
                </c:pt>
                <c:pt idx="605">
                  <c:v>1210</c:v>
                </c:pt>
                <c:pt idx="606">
                  <c:v>1212</c:v>
                </c:pt>
                <c:pt idx="607">
                  <c:v>1214</c:v>
                </c:pt>
                <c:pt idx="608">
                  <c:v>1216</c:v>
                </c:pt>
                <c:pt idx="609">
                  <c:v>1218</c:v>
                </c:pt>
                <c:pt idx="610">
                  <c:v>1220</c:v>
                </c:pt>
                <c:pt idx="611">
                  <c:v>1222</c:v>
                </c:pt>
                <c:pt idx="612">
                  <c:v>1224</c:v>
                </c:pt>
                <c:pt idx="613">
                  <c:v>1226</c:v>
                </c:pt>
                <c:pt idx="614">
                  <c:v>1228</c:v>
                </c:pt>
                <c:pt idx="615">
                  <c:v>1230</c:v>
                </c:pt>
                <c:pt idx="616">
                  <c:v>1232</c:v>
                </c:pt>
                <c:pt idx="617">
                  <c:v>1234</c:v>
                </c:pt>
                <c:pt idx="618">
                  <c:v>1236</c:v>
                </c:pt>
                <c:pt idx="619">
                  <c:v>1238</c:v>
                </c:pt>
                <c:pt idx="620">
                  <c:v>1240</c:v>
                </c:pt>
                <c:pt idx="621">
                  <c:v>1242</c:v>
                </c:pt>
                <c:pt idx="622">
                  <c:v>1244</c:v>
                </c:pt>
                <c:pt idx="623">
                  <c:v>1246</c:v>
                </c:pt>
                <c:pt idx="624">
                  <c:v>1248</c:v>
                </c:pt>
                <c:pt idx="625">
                  <c:v>1250</c:v>
                </c:pt>
                <c:pt idx="626">
                  <c:v>1252</c:v>
                </c:pt>
                <c:pt idx="627">
                  <c:v>1254</c:v>
                </c:pt>
                <c:pt idx="628">
                  <c:v>1256</c:v>
                </c:pt>
                <c:pt idx="629">
                  <c:v>1258</c:v>
                </c:pt>
                <c:pt idx="630">
                  <c:v>1260</c:v>
                </c:pt>
                <c:pt idx="631">
                  <c:v>1262</c:v>
                </c:pt>
                <c:pt idx="632">
                  <c:v>1264</c:v>
                </c:pt>
                <c:pt idx="633">
                  <c:v>1266</c:v>
                </c:pt>
                <c:pt idx="634">
                  <c:v>1268</c:v>
                </c:pt>
                <c:pt idx="635">
                  <c:v>1270</c:v>
                </c:pt>
                <c:pt idx="636">
                  <c:v>1272</c:v>
                </c:pt>
                <c:pt idx="637">
                  <c:v>1274</c:v>
                </c:pt>
                <c:pt idx="638">
                  <c:v>1276</c:v>
                </c:pt>
                <c:pt idx="639">
                  <c:v>1278</c:v>
                </c:pt>
                <c:pt idx="640">
                  <c:v>1280</c:v>
                </c:pt>
                <c:pt idx="641">
                  <c:v>1282</c:v>
                </c:pt>
                <c:pt idx="642">
                  <c:v>1284</c:v>
                </c:pt>
                <c:pt idx="643">
                  <c:v>1286</c:v>
                </c:pt>
                <c:pt idx="644">
                  <c:v>1288</c:v>
                </c:pt>
                <c:pt idx="645">
                  <c:v>1290</c:v>
                </c:pt>
                <c:pt idx="646">
                  <c:v>1292</c:v>
                </c:pt>
                <c:pt idx="647">
                  <c:v>1294</c:v>
                </c:pt>
                <c:pt idx="648">
                  <c:v>1296</c:v>
                </c:pt>
                <c:pt idx="649">
                  <c:v>1298</c:v>
                </c:pt>
                <c:pt idx="650">
                  <c:v>1300</c:v>
                </c:pt>
                <c:pt idx="651">
                  <c:v>1302</c:v>
                </c:pt>
                <c:pt idx="652">
                  <c:v>1304</c:v>
                </c:pt>
                <c:pt idx="653">
                  <c:v>1306</c:v>
                </c:pt>
                <c:pt idx="654">
                  <c:v>1308</c:v>
                </c:pt>
                <c:pt idx="655">
                  <c:v>1310</c:v>
                </c:pt>
                <c:pt idx="656">
                  <c:v>1312</c:v>
                </c:pt>
                <c:pt idx="657">
                  <c:v>1314</c:v>
                </c:pt>
                <c:pt idx="658">
                  <c:v>1316</c:v>
                </c:pt>
                <c:pt idx="659">
                  <c:v>1318</c:v>
                </c:pt>
                <c:pt idx="660">
                  <c:v>1320</c:v>
                </c:pt>
                <c:pt idx="661">
                  <c:v>1322</c:v>
                </c:pt>
                <c:pt idx="662">
                  <c:v>1324</c:v>
                </c:pt>
                <c:pt idx="663">
                  <c:v>1326</c:v>
                </c:pt>
                <c:pt idx="664">
                  <c:v>1328</c:v>
                </c:pt>
                <c:pt idx="665">
                  <c:v>1330</c:v>
                </c:pt>
                <c:pt idx="666">
                  <c:v>1332</c:v>
                </c:pt>
                <c:pt idx="667">
                  <c:v>1334</c:v>
                </c:pt>
                <c:pt idx="668">
                  <c:v>1336</c:v>
                </c:pt>
                <c:pt idx="669">
                  <c:v>1338</c:v>
                </c:pt>
                <c:pt idx="670">
                  <c:v>1340</c:v>
                </c:pt>
                <c:pt idx="671">
                  <c:v>1342</c:v>
                </c:pt>
                <c:pt idx="672">
                  <c:v>1344</c:v>
                </c:pt>
                <c:pt idx="673">
                  <c:v>1346</c:v>
                </c:pt>
                <c:pt idx="674">
                  <c:v>1348</c:v>
                </c:pt>
                <c:pt idx="675">
                  <c:v>1350</c:v>
                </c:pt>
                <c:pt idx="676">
                  <c:v>1352</c:v>
                </c:pt>
                <c:pt idx="677">
                  <c:v>1354</c:v>
                </c:pt>
                <c:pt idx="678">
                  <c:v>1356</c:v>
                </c:pt>
                <c:pt idx="679">
                  <c:v>1358</c:v>
                </c:pt>
                <c:pt idx="680">
                  <c:v>1360</c:v>
                </c:pt>
                <c:pt idx="681">
                  <c:v>1362</c:v>
                </c:pt>
                <c:pt idx="682">
                  <c:v>1364</c:v>
                </c:pt>
                <c:pt idx="683">
                  <c:v>1366</c:v>
                </c:pt>
                <c:pt idx="684">
                  <c:v>1368</c:v>
                </c:pt>
                <c:pt idx="685">
                  <c:v>1370</c:v>
                </c:pt>
                <c:pt idx="686">
                  <c:v>1372</c:v>
                </c:pt>
                <c:pt idx="687">
                  <c:v>1374</c:v>
                </c:pt>
                <c:pt idx="688">
                  <c:v>1376</c:v>
                </c:pt>
                <c:pt idx="689">
                  <c:v>1378</c:v>
                </c:pt>
                <c:pt idx="690">
                  <c:v>1380</c:v>
                </c:pt>
                <c:pt idx="691">
                  <c:v>1382</c:v>
                </c:pt>
                <c:pt idx="692">
                  <c:v>1384</c:v>
                </c:pt>
                <c:pt idx="693">
                  <c:v>1386</c:v>
                </c:pt>
                <c:pt idx="694">
                  <c:v>1388</c:v>
                </c:pt>
                <c:pt idx="695">
                  <c:v>1390</c:v>
                </c:pt>
                <c:pt idx="696">
                  <c:v>1392</c:v>
                </c:pt>
                <c:pt idx="697">
                  <c:v>1394</c:v>
                </c:pt>
                <c:pt idx="698">
                  <c:v>1396</c:v>
                </c:pt>
                <c:pt idx="699">
                  <c:v>1398</c:v>
                </c:pt>
                <c:pt idx="700">
                  <c:v>1400</c:v>
                </c:pt>
                <c:pt idx="701">
                  <c:v>1402</c:v>
                </c:pt>
                <c:pt idx="702">
                  <c:v>1404</c:v>
                </c:pt>
                <c:pt idx="703">
                  <c:v>1406</c:v>
                </c:pt>
                <c:pt idx="704">
                  <c:v>1408</c:v>
                </c:pt>
                <c:pt idx="705">
                  <c:v>1410</c:v>
                </c:pt>
                <c:pt idx="706">
                  <c:v>1412</c:v>
                </c:pt>
                <c:pt idx="707">
                  <c:v>1414</c:v>
                </c:pt>
                <c:pt idx="708">
                  <c:v>1416</c:v>
                </c:pt>
                <c:pt idx="709">
                  <c:v>1418</c:v>
                </c:pt>
                <c:pt idx="710">
                  <c:v>1420</c:v>
                </c:pt>
                <c:pt idx="711">
                  <c:v>1422</c:v>
                </c:pt>
                <c:pt idx="712">
                  <c:v>1424</c:v>
                </c:pt>
                <c:pt idx="713">
                  <c:v>1426</c:v>
                </c:pt>
                <c:pt idx="714">
                  <c:v>1428</c:v>
                </c:pt>
                <c:pt idx="715">
                  <c:v>1430</c:v>
                </c:pt>
                <c:pt idx="716">
                  <c:v>1432</c:v>
                </c:pt>
                <c:pt idx="717">
                  <c:v>1434</c:v>
                </c:pt>
                <c:pt idx="718">
                  <c:v>1436</c:v>
                </c:pt>
                <c:pt idx="719">
                  <c:v>1438</c:v>
                </c:pt>
                <c:pt idx="720">
                  <c:v>1440</c:v>
                </c:pt>
                <c:pt idx="721">
                  <c:v>1442</c:v>
                </c:pt>
                <c:pt idx="722">
                  <c:v>1444</c:v>
                </c:pt>
                <c:pt idx="723">
                  <c:v>1446</c:v>
                </c:pt>
                <c:pt idx="724">
                  <c:v>1448</c:v>
                </c:pt>
                <c:pt idx="725">
                  <c:v>1450</c:v>
                </c:pt>
                <c:pt idx="726">
                  <c:v>1452</c:v>
                </c:pt>
                <c:pt idx="727">
                  <c:v>1454</c:v>
                </c:pt>
                <c:pt idx="728">
                  <c:v>1456</c:v>
                </c:pt>
                <c:pt idx="729">
                  <c:v>1458</c:v>
                </c:pt>
                <c:pt idx="730">
                  <c:v>1460</c:v>
                </c:pt>
                <c:pt idx="731">
                  <c:v>1462</c:v>
                </c:pt>
                <c:pt idx="732">
                  <c:v>1464</c:v>
                </c:pt>
                <c:pt idx="733">
                  <c:v>1466</c:v>
                </c:pt>
                <c:pt idx="734">
                  <c:v>1468</c:v>
                </c:pt>
                <c:pt idx="735">
                  <c:v>1470</c:v>
                </c:pt>
                <c:pt idx="736">
                  <c:v>1472</c:v>
                </c:pt>
                <c:pt idx="737">
                  <c:v>1474</c:v>
                </c:pt>
                <c:pt idx="738">
                  <c:v>1476</c:v>
                </c:pt>
                <c:pt idx="739">
                  <c:v>1478</c:v>
                </c:pt>
                <c:pt idx="740">
                  <c:v>1480</c:v>
                </c:pt>
                <c:pt idx="741">
                  <c:v>1482</c:v>
                </c:pt>
                <c:pt idx="742">
                  <c:v>1484</c:v>
                </c:pt>
                <c:pt idx="743">
                  <c:v>1486</c:v>
                </c:pt>
                <c:pt idx="744">
                  <c:v>1488</c:v>
                </c:pt>
                <c:pt idx="745">
                  <c:v>1490</c:v>
                </c:pt>
                <c:pt idx="746">
                  <c:v>1492</c:v>
                </c:pt>
                <c:pt idx="747">
                  <c:v>1494</c:v>
                </c:pt>
                <c:pt idx="748">
                  <c:v>1496</c:v>
                </c:pt>
                <c:pt idx="749">
                  <c:v>1498</c:v>
                </c:pt>
                <c:pt idx="750">
                  <c:v>1500</c:v>
                </c:pt>
                <c:pt idx="751">
                  <c:v>1502</c:v>
                </c:pt>
                <c:pt idx="752">
                  <c:v>1504</c:v>
                </c:pt>
                <c:pt idx="753">
                  <c:v>1506</c:v>
                </c:pt>
                <c:pt idx="754">
                  <c:v>1508</c:v>
                </c:pt>
                <c:pt idx="755">
                  <c:v>1510</c:v>
                </c:pt>
                <c:pt idx="756">
                  <c:v>1512</c:v>
                </c:pt>
                <c:pt idx="757">
                  <c:v>1514</c:v>
                </c:pt>
                <c:pt idx="758">
                  <c:v>1516</c:v>
                </c:pt>
                <c:pt idx="759">
                  <c:v>1518</c:v>
                </c:pt>
                <c:pt idx="760">
                  <c:v>1520</c:v>
                </c:pt>
                <c:pt idx="761">
                  <c:v>1522</c:v>
                </c:pt>
                <c:pt idx="762">
                  <c:v>1524</c:v>
                </c:pt>
                <c:pt idx="763">
                  <c:v>1526</c:v>
                </c:pt>
                <c:pt idx="764">
                  <c:v>1528</c:v>
                </c:pt>
                <c:pt idx="765">
                  <c:v>1530</c:v>
                </c:pt>
                <c:pt idx="766">
                  <c:v>1532</c:v>
                </c:pt>
                <c:pt idx="767">
                  <c:v>1534</c:v>
                </c:pt>
                <c:pt idx="768">
                  <c:v>1536</c:v>
                </c:pt>
                <c:pt idx="769">
                  <c:v>1538</c:v>
                </c:pt>
                <c:pt idx="770">
                  <c:v>1540</c:v>
                </c:pt>
                <c:pt idx="771">
                  <c:v>1542</c:v>
                </c:pt>
                <c:pt idx="772">
                  <c:v>1544</c:v>
                </c:pt>
                <c:pt idx="773">
                  <c:v>1546</c:v>
                </c:pt>
                <c:pt idx="774">
                  <c:v>1548</c:v>
                </c:pt>
                <c:pt idx="775">
                  <c:v>1550</c:v>
                </c:pt>
                <c:pt idx="776">
                  <c:v>1552</c:v>
                </c:pt>
                <c:pt idx="777">
                  <c:v>1554</c:v>
                </c:pt>
                <c:pt idx="778">
                  <c:v>1556</c:v>
                </c:pt>
                <c:pt idx="779">
                  <c:v>1558</c:v>
                </c:pt>
                <c:pt idx="780">
                  <c:v>1560</c:v>
                </c:pt>
                <c:pt idx="781">
                  <c:v>1562</c:v>
                </c:pt>
                <c:pt idx="782">
                  <c:v>1564</c:v>
                </c:pt>
                <c:pt idx="783">
                  <c:v>1566</c:v>
                </c:pt>
                <c:pt idx="784">
                  <c:v>1568</c:v>
                </c:pt>
                <c:pt idx="785">
                  <c:v>1570</c:v>
                </c:pt>
                <c:pt idx="786">
                  <c:v>1572</c:v>
                </c:pt>
                <c:pt idx="787">
                  <c:v>1574</c:v>
                </c:pt>
                <c:pt idx="788">
                  <c:v>1576</c:v>
                </c:pt>
                <c:pt idx="789">
                  <c:v>1578</c:v>
                </c:pt>
                <c:pt idx="790">
                  <c:v>1580</c:v>
                </c:pt>
                <c:pt idx="791">
                  <c:v>1582</c:v>
                </c:pt>
                <c:pt idx="792">
                  <c:v>1584</c:v>
                </c:pt>
                <c:pt idx="793">
                  <c:v>1586</c:v>
                </c:pt>
                <c:pt idx="794">
                  <c:v>1588</c:v>
                </c:pt>
                <c:pt idx="795">
                  <c:v>1590</c:v>
                </c:pt>
                <c:pt idx="796">
                  <c:v>1592</c:v>
                </c:pt>
                <c:pt idx="797">
                  <c:v>1594</c:v>
                </c:pt>
                <c:pt idx="798">
                  <c:v>1596</c:v>
                </c:pt>
                <c:pt idx="799">
                  <c:v>1598</c:v>
                </c:pt>
                <c:pt idx="800">
                  <c:v>1600</c:v>
                </c:pt>
                <c:pt idx="801">
                  <c:v>1602</c:v>
                </c:pt>
                <c:pt idx="802">
                  <c:v>1604</c:v>
                </c:pt>
                <c:pt idx="803">
                  <c:v>1606</c:v>
                </c:pt>
                <c:pt idx="804">
                  <c:v>1608</c:v>
                </c:pt>
                <c:pt idx="805">
                  <c:v>1610</c:v>
                </c:pt>
                <c:pt idx="806">
                  <c:v>1612</c:v>
                </c:pt>
                <c:pt idx="807">
                  <c:v>1614</c:v>
                </c:pt>
                <c:pt idx="808">
                  <c:v>1616</c:v>
                </c:pt>
                <c:pt idx="809">
                  <c:v>1618</c:v>
                </c:pt>
                <c:pt idx="810">
                  <c:v>1620</c:v>
                </c:pt>
                <c:pt idx="811">
                  <c:v>1622</c:v>
                </c:pt>
                <c:pt idx="812">
                  <c:v>1624</c:v>
                </c:pt>
                <c:pt idx="813">
                  <c:v>1626</c:v>
                </c:pt>
                <c:pt idx="814">
                  <c:v>1628</c:v>
                </c:pt>
                <c:pt idx="815">
                  <c:v>1630</c:v>
                </c:pt>
                <c:pt idx="816">
                  <c:v>1632</c:v>
                </c:pt>
                <c:pt idx="817">
                  <c:v>1634</c:v>
                </c:pt>
                <c:pt idx="818">
                  <c:v>1636</c:v>
                </c:pt>
                <c:pt idx="819">
                  <c:v>1638</c:v>
                </c:pt>
                <c:pt idx="820">
                  <c:v>1640</c:v>
                </c:pt>
                <c:pt idx="821">
                  <c:v>1642</c:v>
                </c:pt>
                <c:pt idx="822">
                  <c:v>1644</c:v>
                </c:pt>
                <c:pt idx="823">
                  <c:v>1646</c:v>
                </c:pt>
                <c:pt idx="824">
                  <c:v>1648</c:v>
                </c:pt>
                <c:pt idx="825">
                  <c:v>1650</c:v>
                </c:pt>
                <c:pt idx="826">
                  <c:v>1652</c:v>
                </c:pt>
                <c:pt idx="827">
                  <c:v>1654</c:v>
                </c:pt>
                <c:pt idx="828">
                  <c:v>1656</c:v>
                </c:pt>
                <c:pt idx="829">
                  <c:v>1658</c:v>
                </c:pt>
                <c:pt idx="830">
                  <c:v>1660</c:v>
                </c:pt>
                <c:pt idx="831">
                  <c:v>1662</c:v>
                </c:pt>
                <c:pt idx="832">
                  <c:v>1664</c:v>
                </c:pt>
                <c:pt idx="833">
                  <c:v>1666</c:v>
                </c:pt>
                <c:pt idx="834">
                  <c:v>1668</c:v>
                </c:pt>
                <c:pt idx="835">
                  <c:v>1670</c:v>
                </c:pt>
                <c:pt idx="836">
                  <c:v>1672</c:v>
                </c:pt>
                <c:pt idx="837">
                  <c:v>1674</c:v>
                </c:pt>
                <c:pt idx="838">
                  <c:v>1676</c:v>
                </c:pt>
                <c:pt idx="839">
                  <c:v>1678</c:v>
                </c:pt>
                <c:pt idx="840">
                  <c:v>1680</c:v>
                </c:pt>
                <c:pt idx="841">
                  <c:v>1682</c:v>
                </c:pt>
                <c:pt idx="842">
                  <c:v>1684</c:v>
                </c:pt>
                <c:pt idx="843">
                  <c:v>1686</c:v>
                </c:pt>
                <c:pt idx="844">
                  <c:v>1688</c:v>
                </c:pt>
                <c:pt idx="845">
                  <c:v>1690</c:v>
                </c:pt>
                <c:pt idx="846">
                  <c:v>1692</c:v>
                </c:pt>
                <c:pt idx="847">
                  <c:v>1694</c:v>
                </c:pt>
                <c:pt idx="848">
                  <c:v>1696</c:v>
                </c:pt>
                <c:pt idx="849">
                  <c:v>1698</c:v>
                </c:pt>
                <c:pt idx="850">
                  <c:v>1700</c:v>
                </c:pt>
                <c:pt idx="851">
                  <c:v>1702</c:v>
                </c:pt>
                <c:pt idx="852">
                  <c:v>1704</c:v>
                </c:pt>
                <c:pt idx="853">
                  <c:v>1706</c:v>
                </c:pt>
                <c:pt idx="854">
                  <c:v>1708</c:v>
                </c:pt>
                <c:pt idx="855">
                  <c:v>1710</c:v>
                </c:pt>
                <c:pt idx="856">
                  <c:v>1712</c:v>
                </c:pt>
                <c:pt idx="857">
                  <c:v>1714</c:v>
                </c:pt>
                <c:pt idx="858">
                  <c:v>1716</c:v>
                </c:pt>
                <c:pt idx="859">
                  <c:v>1718</c:v>
                </c:pt>
                <c:pt idx="860">
                  <c:v>1720</c:v>
                </c:pt>
                <c:pt idx="861">
                  <c:v>1722</c:v>
                </c:pt>
                <c:pt idx="862">
                  <c:v>1724</c:v>
                </c:pt>
                <c:pt idx="863">
                  <c:v>1726</c:v>
                </c:pt>
                <c:pt idx="864">
                  <c:v>1728</c:v>
                </c:pt>
                <c:pt idx="865">
                  <c:v>1730</c:v>
                </c:pt>
                <c:pt idx="866">
                  <c:v>1732</c:v>
                </c:pt>
                <c:pt idx="867">
                  <c:v>1734</c:v>
                </c:pt>
                <c:pt idx="868">
                  <c:v>1736</c:v>
                </c:pt>
                <c:pt idx="869">
                  <c:v>1738</c:v>
                </c:pt>
                <c:pt idx="870">
                  <c:v>1740</c:v>
                </c:pt>
                <c:pt idx="871">
                  <c:v>1742</c:v>
                </c:pt>
                <c:pt idx="872">
                  <c:v>1744</c:v>
                </c:pt>
                <c:pt idx="873">
                  <c:v>1746</c:v>
                </c:pt>
                <c:pt idx="874">
                  <c:v>1748</c:v>
                </c:pt>
                <c:pt idx="875">
                  <c:v>1750</c:v>
                </c:pt>
                <c:pt idx="876">
                  <c:v>1752</c:v>
                </c:pt>
                <c:pt idx="877">
                  <c:v>1754</c:v>
                </c:pt>
                <c:pt idx="878">
                  <c:v>1756</c:v>
                </c:pt>
                <c:pt idx="879">
                  <c:v>1758</c:v>
                </c:pt>
                <c:pt idx="880">
                  <c:v>1760</c:v>
                </c:pt>
                <c:pt idx="881">
                  <c:v>1762</c:v>
                </c:pt>
                <c:pt idx="882">
                  <c:v>1764</c:v>
                </c:pt>
                <c:pt idx="883">
                  <c:v>1766</c:v>
                </c:pt>
                <c:pt idx="884">
                  <c:v>1768</c:v>
                </c:pt>
                <c:pt idx="885">
                  <c:v>1770</c:v>
                </c:pt>
                <c:pt idx="886">
                  <c:v>1772</c:v>
                </c:pt>
                <c:pt idx="887">
                  <c:v>1774</c:v>
                </c:pt>
                <c:pt idx="888">
                  <c:v>1776</c:v>
                </c:pt>
                <c:pt idx="889">
                  <c:v>1778</c:v>
                </c:pt>
                <c:pt idx="890">
                  <c:v>1780</c:v>
                </c:pt>
                <c:pt idx="891">
                  <c:v>1782</c:v>
                </c:pt>
                <c:pt idx="892">
                  <c:v>1784</c:v>
                </c:pt>
                <c:pt idx="893">
                  <c:v>1786</c:v>
                </c:pt>
                <c:pt idx="894">
                  <c:v>1788</c:v>
                </c:pt>
                <c:pt idx="895">
                  <c:v>1790</c:v>
                </c:pt>
                <c:pt idx="896">
                  <c:v>1792</c:v>
                </c:pt>
                <c:pt idx="897">
                  <c:v>1794</c:v>
                </c:pt>
                <c:pt idx="898">
                  <c:v>1796</c:v>
                </c:pt>
                <c:pt idx="899">
                  <c:v>1798</c:v>
                </c:pt>
                <c:pt idx="900">
                  <c:v>1800</c:v>
                </c:pt>
                <c:pt idx="901">
                  <c:v>1802</c:v>
                </c:pt>
                <c:pt idx="902">
                  <c:v>1804</c:v>
                </c:pt>
                <c:pt idx="903">
                  <c:v>1806</c:v>
                </c:pt>
                <c:pt idx="904">
                  <c:v>1808</c:v>
                </c:pt>
                <c:pt idx="905">
                  <c:v>1810</c:v>
                </c:pt>
                <c:pt idx="906">
                  <c:v>1812</c:v>
                </c:pt>
                <c:pt idx="907">
                  <c:v>1814</c:v>
                </c:pt>
                <c:pt idx="908">
                  <c:v>1816</c:v>
                </c:pt>
                <c:pt idx="909">
                  <c:v>1818</c:v>
                </c:pt>
                <c:pt idx="910">
                  <c:v>1820</c:v>
                </c:pt>
                <c:pt idx="911">
                  <c:v>1822</c:v>
                </c:pt>
                <c:pt idx="912">
                  <c:v>1824</c:v>
                </c:pt>
                <c:pt idx="913">
                  <c:v>1826</c:v>
                </c:pt>
                <c:pt idx="914">
                  <c:v>1828</c:v>
                </c:pt>
                <c:pt idx="915">
                  <c:v>1830</c:v>
                </c:pt>
                <c:pt idx="916">
                  <c:v>1832</c:v>
                </c:pt>
                <c:pt idx="917">
                  <c:v>1834</c:v>
                </c:pt>
                <c:pt idx="918">
                  <c:v>1836</c:v>
                </c:pt>
                <c:pt idx="919">
                  <c:v>1838</c:v>
                </c:pt>
                <c:pt idx="920">
                  <c:v>1840</c:v>
                </c:pt>
                <c:pt idx="921">
                  <c:v>1842</c:v>
                </c:pt>
                <c:pt idx="922">
                  <c:v>1844</c:v>
                </c:pt>
                <c:pt idx="923">
                  <c:v>1846</c:v>
                </c:pt>
                <c:pt idx="924">
                  <c:v>1848</c:v>
                </c:pt>
                <c:pt idx="925">
                  <c:v>1850</c:v>
                </c:pt>
                <c:pt idx="926">
                  <c:v>1852</c:v>
                </c:pt>
                <c:pt idx="927">
                  <c:v>1854</c:v>
                </c:pt>
                <c:pt idx="928">
                  <c:v>1856</c:v>
                </c:pt>
                <c:pt idx="929">
                  <c:v>1858</c:v>
                </c:pt>
                <c:pt idx="930">
                  <c:v>1860</c:v>
                </c:pt>
                <c:pt idx="931">
                  <c:v>1862</c:v>
                </c:pt>
                <c:pt idx="932">
                  <c:v>1864</c:v>
                </c:pt>
                <c:pt idx="933">
                  <c:v>1866</c:v>
                </c:pt>
                <c:pt idx="934">
                  <c:v>1868</c:v>
                </c:pt>
                <c:pt idx="935">
                  <c:v>1870</c:v>
                </c:pt>
                <c:pt idx="936">
                  <c:v>1872</c:v>
                </c:pt>
                <c:pt idx="937">
                  <c:v>1874</c:v>
                </c:pt>
                <c:pt idx="938">
                  <c:v>1876</c:v>
                </c:pt>
                <c:pt idx="939">
                  <c:v>1878</c:v>
                </c:pt>
                <c:pt idx="940">
                  <c:v>1880</c:v>
                </c:pt>
                <c:pt idx="941">
                  <c:v>1882</c:v>
                </c:pt>
                <c:pt idx="942">
                  <c:v>1884</c:v>
                </c:pt>
                <c:pt idx="943">
                  <c:v>1886</c:v>
                </c:pt>
                <c:pt idx="944">
                  <c:v>1888</c:v>
                </c:pt>
                <c:pt idx="945">
                  <c:v>1890</c:v>
                </c:pt>
                <c:pt idx="946">
                  <c:v>1892</c:v>
                </c:pt>
                <c:pt idx="947">
                  <c:v>1894</c:v>
                </c:pt>
                <c:pt idx="948">
                  <c:v>1896</c:v>
                </c:pt>
                <c:pt idx="949">
                  <c:v>1898</c:v>
                </c:pt>
                <c:pt idx="950">
                  <c:v>1900</c:v>
                </c:pt>
                <c:pt idx="951">
                  <c:v>1902</c:v>
                </c:pt>
                <c:pt idx="952">
                  <c:v>1904</c:v>
                </c:pt>
                <c:pt idx="953">
                  <c:v>1906</c:v>
                </c:pt>
                <c:pt idx="954">
                  <c:v>1908</c:v>
                </c:pt>
                <c:pt idx="955">
                  <c:v>1910</c:v>
                </c:pt>
                <c:pt idx="956">
                  <c:v>1912</c:v>
                </c:pt>
                <c:pt idx="957">
                  <c:v>1914</c:v>
                </c:pt>
                <c:pt idx="958">
                  <c:v>1916</c:v>
                </c:pt>
                <c:pt idx="959">
                  <c:v>1918</c:v>
                </c:pt>
                <c:pt idx="960">
                  <c:v>1920</c:v>
                </c:pt>
                <c:pt idx="961">
                  <c:v>1922</c:v>
                </c:pt>
                <c:pt idx="962">
                  <c:v>1924</c:v>
                </c:pt>
                <c:pt idx="963">
                  <c:v>1926</c:v>
                </c:pt>
                <c:pt idx="964">
                  <c:v>1928</c:v>
                </c:pt>
                <c:pt idx="965">
                  <c:v>1930</c:v>
                </c:pt>
                <c:pt idx="966">
                  <c:v>1932</c:v>
                </c:pt>
                <c:pt idx="967">
                  <c:v>1934</c:v>
                </c:pt>
                <c:pt idx="968">
                  <c:v>1936</c:v>
                </c:pt>
                <c:pt idx="969">
                  <c:v>1938</c:v>
                </c:pt>
                <c:pt idx="970">
                  <c:v>1940</c:v>
                </c:pt>
                <c:pt idx="971">
                  <c:v>1942</c:v>
                </c:pt>
                <c:pt idx="972">
                  <c:v>1944</c:v>
                </c:pt>
                <c:pt idx="973">
                  <c:v>1946</c:v>
                </c:pt>
                <c:pt idx="974">
                  <c:v>1948</c:v>
                </c:pt>
                <c:pt idx="975">
                  <c:v>1950</c:v>
                </c:pt>
                <c:pt idx="976">
                  <c:v>1952</c:v>
                </c:pt>
                <c:pt idx="977">
                  <c:v>1954</c:v>
                </c:pt>
                <c:pt idx="978">
                  <c:v>1956</c:v>
                </c:pt>
                <c:pt idx="979">
                  <c:v>1958</c:v>
                </c:pt>
                <c:pt idx="980">
                  <c:v>1960</c:v>
                </c:pt>
                <c:pt idx="981">
                  <c:v>1962</c:v>
                </c:pt>
                <c:pt idx="982">
                  <c:v>1964</c:v>
                </c:pt>
                <c:pt idx="983">
                  <c:v>1966</c:v>
                </c:pt>
                <c:pt idx="984">
                  <c:v>1968</c:v>
                </c:pt>
                <c:pt idx="985">
                  <c:v>1970</c:v>
                </c:pt>
                <c:pt idx="986">
                  <c:v>1972</c:v>
                </c:pt>
                <c:pt idx="987">
                  <c:v>1974</c:v>
                </c:pt>
                <c:pt idx="988">
                  <c:v>1976</c:v>
                </c:pt>
                <c:pt idx="989">
                  <c:v>1978</c:v>
                </c:pt>
                <c:pt idx="990">
                  <c:v>1980</c:v>
                </c:pt>
                <c:pt idx="991">
                  <c:v>1982</c:v>
                </c:pt>
                <c:pt idx="992">
                  <c:v>1984</c:v>
                </c:pt>
                <c:pt idx="993">
                  <c:v>1986</c:v>
                </c:pt>
                <c:pt idx="994">
                  <c:v>1988</c:v>
                </c:pt>
                <c:pt idx="995">
                  <c:v>1990</c:v>
                </c:pt>
                <c:pt idx="996">
                  <c:v>1992</c:v>
                </c:pt>
                <c:pt idx="997">
                  <c:v>1994</c:v>
                </c:pt>
                <c:pt idx="998">
                  <c:v>1996</c:v>
                </c:pt>
                <c:pt idx="999">
                  <c:v>1998</c:v>
                </c:pt>
                <c:pt idx="1000">
                  <c:v>2000</c:v>
                </c:pt>
                <c:pt idx="1001">
                  <c:v>2002</c:v>
                </c:pt>
                <c:pt idx="1002">
                  <c:v>2004</c:v>
                </c:pt>
                <c:pt idx="1003">
                  <c:v>2006</c:v>
                </c:pt>
                <c:pt idx="1004">
                  <c:v>2008</c:v>
                </c:pt>
                <c:pt idx="1005">
                  <c:v>2010</c:v>
                </c:pt>
                <c:pt idx="1006">
                  <c:v>2012</c:v>
                </c:pt>
                <c:pt idx="1007">
                  <c:v>2014</c:v>
                </c:pt>
                <c:pt idx="1008">
                  <c:v>2016</c:v>
                </c:pt>
                <c:pt idx="1009">
                  <c:v>2018</c:v>
                </c:pt>
                <c:pt idx="1010">
                  <c:v>2020</c:v>
                </c:pt>
                <c:pt idx="1011">
                  <c:v>2022</c:v>
                </c:pt>
                <c:pt idx="1012">
                  <c:v>2024</c:v>
                </c:pt>
                <c:pt idx="1013">
                  <c:v>2026</c:v>
                </c:pt>
                <c:pt idx="1014">
                  <c:v>2028</c:v>
                </c:pt>
                <c:pt idx="1015">
                  <c:v>2030</c:v>
                </c:pt>
                <c:pt idx="1016">
                  <c:v>2032</c:v>
                </c:pt>
                <c:pt idx="1017">
                  <c:v>2034</c:v>
                </c:pt>
                <c:pt idx="1018">
                  <c:v>2036</c:v>
                </c:pt>
                <c:pt idx="1019">
                  <c:v>2038</c:v>
                </c:pt>
                <c:pt idx="1020">
                  <c:v>2040</c:v>
                </c:pt>
                <c:pt idx="1021">
                  <c:v>2042</c:v>
                </c:pt>
                <c:pt idx="1022">
                  <c:v>2044</c:v>
                </c:pt>
                <c:pt idx="1023">
                  <c:v>2046</c:v>
                </c:pt>
                <c:pt idx="1024">
                  <c:v>2048</c:v>
                </c:pt>
                <c:pt idx="1025">
                  <c:v>2050</c:v>
                </c:pt>
                <c:pt idx="1026">
                  <c:v>2052</c:v>
                </c:pt>
                <c:pt idx="1027">
                  <c:v>2054</c:v>
                </c:pt>
                <c:pt idx="1028">
                  <c:v>2056</c:v>
                </c:pt>
                <c:pt idx="1029">
                  <c:v>2058</c:v>
                </c:pt>
                <c:pt idx="1030">
                  <c:v>2060</c:v>
                </c:pt>
                <c:pt idx="1031">
                  <c:v>2062</c:v>
                </c:pt>
                <c:pt idx="1032">
                  <c:v>2064</c:v>
                </c:pt>
                <c:pt idx="1033">
                  <c:v>2066</c:v>
                </c:pt>
                <c:pt idx="1034">
                  <c:v>2068</c:v>
                </c:pt>
                <c:pt idx="1035">
                  <c:v>2070</c:v>
                </c:pt>
                <c:pt idx="1036">
                  <c:v>2072</c:v>
                </c:pt>
                <c:pt idx="1037">
                  <c:v>2074</c:v>
                </c:pt>
                <c:pt idx="1038">
                  <c:v>2076</c:v>
                </c:pt>
                <c:pt idx="1039">
                  <c:v>2078</c:v>
                </c:pt>
                <c:pt idx="1040">
                  <c:v>2080</c:v>
                </c:pt>
                <c:pt idx="1041">
                  <c:v>2082</c:v>
                </c:pt>
                <c:pt idx="1042">
                  <c:v>2084</c:v>
                </c:pt>
                <c:pt idx="1043">
                  <c:v>2086</c:v>
                </c:pt>
                <c:pt idx="1044">
                  <c:v>2088</c:v>
                </c:pt>
                <c:pt idx="1045">
                  <c:v>2090</c:v>
                </c:pt>
                <c:pt idx="1046">
                  <c:v>2092</c:v>
                </c:pt>
                <c:pt idx="1047">
                  <c:v>2094</c:v>
                </c:pt>
                <c:pt idx="1048">
                  <c:v>2096</c:v>
                </c:pt>
                <c:pt idx="1049">
                  <c:v>2098</c:v>
                </c:pt>
                <c:pt idx="1050">
                  <c:v>2100</c:v>
                </c:pt>
                <c:pt idx="1051">
                  <c:v>2102</c:v>
                </c:pt>
                <c:pt idx="1052">
                  <c:v>2104</c:v>
                </c:pt>
                <c:pt idx="1053">
                  <c:v>2106</c:v>
                </c:pt>
                <c:pt idx="1054">
                  <c:v>2108</c:v>
                </c:pt>
                <c:pt idx="1055">
                  <c:v>2110</c:v>
                </c:pt>
                <c:pt idx="1056">
                  <c:v>2112</c:v>
                </c:pt>
                <c:pt idx="1057">
                  <c:v>2114</c:v>
                </c:pt>
                <c:pt idx="1058">
                  <c:v>2116</c:v>
                </c:pt>
                <c:pt idx="1059">
                  <c:v>2118</c:v>
                </c:pt>
                <c:pt idx="1060">
                  <c:v>2120</c:v>
                </c:pt>
                <c:pt idx="1061">
                  <c:v>2122</c:v>
                </c:pt>
                <c:pt idx="1062">
                  <c:v>2124</c:v>
                </c:pt>
                <c:pt idx="1063">
                  <c:v>2126</c:v>
                </c:pt>
                <c:pt idx="1064">
                  <c:v>2128</c:v>
                </c:pt>
                <c:pt idx="1065">
                  <c:v>2130</c:v>
                </c:pt>
                <c:pt idx="1066">
                  <c:v>2132</c:v>
                </c:pt>
                <c:pt idx="1067">
                  <c:v>2134</c:v>
                </c:pt>
                <c:pt idx="1068">
                  <c:v>2136</c:v>
                </c:pt>
                <c:pt idx="1069">
                  <c:v>2138</c:v>
                </c:pt>
                <c:pt idx="1070">
                  <c:v>2140</c:v>
                </c:pt>
                <c:pt idx="1071">
                  <c:v>2142</c:v>
                </c:pt>
                <c:pt idx="1072">
                  <c:v>2144</c:v>
                </c:pt>
                <c:pt idx="1073">
                  <c:v>2146</c:v>
                </c:pt>
                <c:pt idx="1074">
                  <c:v>2148</c:v>
                </c:pt>
                <c:pt idx="1075">
                  <c:v>2150</c:v>
                </c:pt>
                <c:pt idx="1076">
                  <c:v>2152</c:v>
                </c:pt>
                <c:pt idx="1077">
                  <c:v>2154</c:v>
                </c:pt>
                <c:pt idx="1078">
                  <c:v>2156</c:v>
                </c:pt>
                <c:pt idx="1079">
                  <c:v>2158</c:v>
                </c:pt>
                <c:pt idx="1080">
                  <c:v>2160</c:v>
                </c:pt>
                <c:pt idx="1081">
                  <c:v>2162</c:v>
                </c:pt>
                <c:pt idx="1082">
                  <c:v>2164</c:v>
                </c:pt>
                <c:pt idx="1083">
                  <c:v>2166</c:v>
                </c:pt>
                <c:pt idx="1084">
                  <c:v>2168</c:v>
                </c:pt>
                <c:pt idx="1085">
                  <c:v>2170</c:v>
                </c:pt>
                <c:pt idx="1086">
                  <c:v>2172</c:v>
                </c:pt>
                <c:pt idx="1087">
                  <c:v>2174</c:v>
                </c:pt>
                <c:pt idx="1088">
                  <c:v>2176</c:v>
                </c:pt>
                <c:pt idx="1089">
                  <c:v>2178</c:v>
                </c:pt>
                <c:pt idx="1090">
                  <c:v>2180</c:v>
                </c:pt>
                <c:pt idx="1091">
                  <c:v>2182</c:v>
                </c:pt>
                <c:pt idx="1092">
                  <c:v>2184</c:v>
                </c:pt>
                <c:pt idx="1093">
                  <c:v>2186</c:v>
                </c:pt>
                <c:pt idx="1094">
                  <c:v>2188</c:v>
                </c:pt>
                <c:pt idx="1095">
                  <c:v>2190</c:v>
                </c:pt>
                <c:pt idx="1096">
                  <c:v>2192</c:v>
                </c:pt>
                <c:pt idx="1097">
                  <c:v>2194</c:v>
                </c:pt>
                <c:pt idx="1098">
                  <c:v>2196</c:v>
                </c:pt>
                <c:pt idx="1099">
                  <c:v>2198</c:v>
                </c:pt>
                <c:pt idx="1100">
                  <c:v>2200</c:v>
                </c:pt>
                <c:pt idx="1101">
                  <c:v>2202</c:v>
                </c:pt>
                <c:pt idx="1102">
                  <c:v>2204</c:v>
                </c:pt>
                <c:pt idx="1103">
                  <c:v>2206</c:v>
                </c:pt>
                <c:pt idx="1104">
                  <c:v>2208</c:v>
                </c:pt>
                <c:pt idx="1105">
                  <c:v>2210</c:v>
                </c:pt>
                <c:pt idx="1106">
                  <c:v>2212</c:v>
                </c:pt>
                <c:pt idx="1107">
                  <c:v>2214</c:v>
                </c:pt>
                <c:pt idx="1108">
                  <c:v>2216</c:v>
                </c:pt>
                <c:pt idx="1109">
                  <c:v>2218</c:v>
                </c:pt>
                <c:pt idx="1110">
                  <c:v>2220</c:v>
                </c:pt>
                <c:pt idx="1111">
                  <c:v>2222</c:v>
                </c:pt>
                <c:pt idx="1112">
                  <c:v>2224</c:v>
                </c:pt>
                <c:pt idx="1113">
                  <c:v>2226</c:v>
                </c:pt>
                <c:pt idx="1114">
                  <c:v>2228</c:v>
                </c:pt>
                <c:pt idx="1115">
                  <c:v>2230</c:v>
                </c:pt>
                <c:pt idx="1116">
                  <c:v>2232</c:v>
                </c:pt>
                <c:pt idx="1117">
                  <c:v>2234</c:v>
                </c:pt>
                <c:pt idx="1118">
                  <c:v>2236</c:v>
                </c:pt>
                <c:pt idx="1119">
                  <c:v>2238</c:v>
                </c:pt>
                <c:pt idx="1120">
                  <c:v>2240</c:v>
                </c:pt>
                <c:pt idx="1121">
                  <c:v>2242</c:v>
                </c:pt>
                <c:pt idx="1122">
                  <c:v>2244</c:v>
                </c:pt>
                <c:pt idx="1123">
                  <c:v>2246</c:v>
                </c:pt>
                <c:pt idx="1124">
                  <c:v>2248</c:v>
                </c:pt>
                <c:pt idx="1125">
                  <c:v>2250</c:v>
                </c:pt>
                <c:pt idx="1126">
                  <c:v>2252</c:v>
                </c:pt>
                <c:pt idx="1127">
                  <c:v>2254</c:v>
                </c:pt>
                <c:pt idx="1128">
                  <c:v>2256</c:v>
                </c:pt>
                <c:pt idx="1129">
                  <c:v>2258</c:v>
                </c:pt>
                <c:pt idx="1130">
                  <c:v>2260</c:v>
                </c:pt>
                <c:pt idx="1131">
                  <c:v>2262</c:v>
                </c:pt>
                <c:pt idx="1132">
                  <c:v>2264</c:v>
                </c:pt>
                <c:pt idx="1133">
                  <c:v>2266</c:v>
                </c:pt>
                <c:pt idx="1134">
                  <c:v>2268</c:v>
                </c:pt>
                <c:pt idx="1135">
                  <c:v>2270</c:v>
                </c:pt>
                <c:pt idx="1136">
                  <c:v>2272</c:v>
                </c:pt>
                <c:pt idx="1137">
                  <c:v>2274</c:v>
                </c:pt>
                <c:pt idx="1138">
                  <c:v>2276</c:v>
                </c:pt>
                <c:pt idx="1139">
                  <c:v>2278</c:v>
                </c:pt>
                <c:pt idx="1140">
                  <c:v>2280</c:v>
                </c:pt>
                <c:pt idx="1141">
                  <c:v>2282</c:v>
                </c:pt>
                <c:pt idx="1142">
                  <c:v>2284</c:v>
                </c:pt>
                <c:pt idx="1143">
                  <c:v>2286</c:v>
                </c:pt>
                <c:pt idx="1144">
                  <c:v>2288</c:v>
                </c:pt>
                <c:pt idx="1145">
                  <c:v>2290</c:v>
                </c:pt>
                <c:pt idx="1146">
                  <c:v>2292</c:v>
                </c:pt>
                <c:pt idx="1147">
                  <c:v>2294</c:v>
                </c:pt>
                <c:pt idx="1148">
                  <c:v>2296</c:v>
                </c:pt>
                <c:pt idx="1149">
                  <c:v>2298</c:v>
                </c:pt>
                <c:pt idx="1150">
                  <c:v>2300</c:v>
                </c:pt>
                <c:pt idx="1151">
                  <c:v>2302</c:v>
                </c:pt>
                <c:pt idx="1152">
                  <c:v>2304</c:v>
                </c:pt>
                <c:pt idx="1153">
                  <c:v>2306</c:v>
                </c:pt>
                <c:pt idx="1154">
                  <c:v>2308</c:v>
                </c:pt>
                <c:pt idx="1155">
                  <c:v>2310</c:v>
                </c:pt>
                <c:pt idx="1156">
                  <c:v>2312</c:v>
                </c:pt>
                <c:pt idx="1157">
                  <c:v>2314</c:v>
                </c:pt>
                <c:pt idx="1158">
                  <c:v>2316</c:v>
                </c:pt>
                <c:pt idx="1159">
                  <c:v>2318</c:v>
                </c:pt>
                <c:pt idx="1160">
                  <c:v>2320</c:v>
                </c:pt>
                <c:pt idx="1161">
                  <c:v>2322</c:v>
                </c:pt>
                <c:pt idx="1162">
                  <c:v>2324</c:v>
                </c:pt>
                <c:pt idx="1163">
                  <c:v>2326</c:v>
                </c:pt>
                <c:pt idx="1164">
                  <c:v>2328</c:v>
                </c:pt>
                <c:pt idx="1165">
                  <c:v>2330</c:v>
                </c:pt>
                <c:pt idx="1166">
                  <c:v>2332</c:v>
                </c:pt>
                <c:pt idx="1167">
                  <c:v>2334</c:v>
                </c:pt>
                <c:pt idx="1168">
                  <c:v>2336</c:v>
                </c:pt>
                <c:pt idx="1169">
                  <c:v>2338</c:v>
                </c:pt>
                <c:pt idx="1170">
                  <c:v>2340</c:v>
                </c:pt>
                <c:pt idx="1171">
                  <c:v>2342</c:v>
                </c:pt>
                <c:pt idx="1172">
                  <c:v>2344</c:v>
                </c:pt>
                <c:pt idx="1173">
                  <c:v>2346</c:v>
                </c:pt>
                <c:pt idx="1174">
                  <c:v>2348</c:v>
                </c:pt>
                <c:pt idx="1175">
                  <c:v>2350</c:v>
                </c:pt>
                <c:pt idx="1176">
                  <c:v>2352</c:v>
                </c:pt>
                <c:pt idx="1177">
                  <c:v>2354</c:v>
                </c:pt>
                <c:pt idx="1178">
                  <c:v>2356</c:v>
                </c:pt>
                <c:pt idx="1179">
                  <c:v>2358</c:v>
                </c:pt>
                <c:pt idx="1180">
                  <c:v>2360</c:v>
                </c:pt>
                <c:pt idx="1181">
                  <c:v>2362</c:v>
                </c:pt>
                <c:pt idx="1182">
                  <c:v>2364</c:v>
                </c:pt>
                <c:pt idx="1183">
                  <c:v>2366</c:v>
                </c:pt>
                <c:pt idx="1184">
                  <c:v>2368</c:v>
                </c:pt>
                <c:pt idx="1185">
                  <c:v>2370</c:v>
                </c:pt>
                <c:pt idx="1186">
                  <c:v>2372</c:v>
                </c:pt>
                <c:pt idx="1187">
                  <c:v>2374</c:v>
                </c:pt>
                <c:pt idx="1188">
                  <c:v>2376</c:v>
                </c:pt>
                <c:pt idx="1189">
                  <c:v>2378</c:v>
                </c:pt>
                <c:pt idx="1190">
                  <c:v>2380</c:v>
                </c:pt>
                <c:pt idx="1191">
                  <c:v>2382</c:v>
                </c:pt>
                <c:pt idx="1192">
                  <c:v>2384</c:v>
                </c:pt>
                <c:pt idx="1193">
                  <c:v>2386</c:v>
                </c:pt>
                <c:pt idx="1194">
                  <c:v>2388</c:v>
                </c:pt>
                <c:pt idx="1195">
                  <c:v>2390</c:v>
                </c:pt>
                <c:pt idx="1196">
                  <c:v>2392</c:v>
                </c:pt>
                <c:pt idx="1197">
                  <c:v>2394</c:v>
                </c:pt>
                <c:pt idx="1198">
                  <c:v>2396</c:v>
                </c:pt>
                <c:pt idx="1199">
                  <c:v>2398</c:v>
                </c:pt>
                <c:pt idx="1200">
                  <c:v>2400</c:v>
                </c:pt>
                <c:pt idx="1201">
                  <c:v>2402</c:v>
                </c:pt>
                <c:pt idx="1202">
                  <c:v>2404</c:v>
                </c:pt>
                <c:pt idx="1203">
                  <c:v>2406</c:v>
                </c:pt>
                <c:pt idx="1204">
                  <c:v>2408</c:v>
                </c:pt>
                <c:pt idx="1205">
                  <c:v>2410</c:v>
                </c:pt>
                <c:pt idx="1206">
                  <c:v>2412</c:v>
                </c:pt>
                <c:pt idx="1207">
                  <c:v>2414</c:v>
                </c:pt>
                <c:pt idx="1208">
                  <c:v>2416</c:v>
                </c:pt>
                <c:pt idx="1209">
                  <c:v>2418</c:v>
                </c:pt>
                <c:pt idx="1210">
                  <c:v>2420</c:v>
                </c:pt>
                <c:pt idx="1211">
                  <c:v>2422</c:v>
                </c:pt>
                <c:pt idx="1212">
                  <c:v>2424</c:v>
                </c:pt>
                <c:pt idx="1213">
                  <c:v>2426</c:v>
                </c:pt>
                <c:pt idx="1214">
                  <c:v>2428</c:v>
                </c:pt>
                <c:pt idx="1215">
                  <c:v>2430</c:v>
                </c:pt>
                <c:pt idx="1216">
                  <c:v>2432</c:v>
                </c:pt>
                <c:pt idx="1217">
                  <c:v>2434</c:v>
                </c:pt>
                <c:pt idx="1218">
                  <c:v>2436</c:v>
                </c:pt>
                <c:pt idx="1219">
                  <c:v>2438</c:v>
                </c:pt>
                <c:pt idx="1220">
                  <c:v>2440</c:v>
                </c:pt>
                <c:pt idx="1221">
                  <c:v>2442</c:v>
                </c:pt>
                <c:pt idx="1222">
                  <c:v>2444</c:v>
                </c:pt>
                <c:pt idx="1223">
                  <c:v>2446</c:v>
                </c:pt>
                <c:pt idx="1224">
                  <c:v>2448</c:v>
                </c:pt>
                <c:pt idx="1225">
                  <c:v>2450</c:v>
                </c:pt>
                <c:pt idx="1226">
                  <c:v>2452</c:v>
                </c:pt>
                <c:pt idx="1227">
                  <c:v>2454</c:v>
                </c:pt>
                <c:pt idx="1228">
                  <c:v>2456</c:v>
                </c:pt>
                <c:pt idx="1229">
                  <c:v>2458</c:v>
                </c:pt>
                <c:pt idx="1230">
                  <c:v>2460</c:v>
                </c:pt>
                <c:pt idx="1231">
                  <c:v>2462</c:v>
                </c:pt>
                <c:pt idx="1232">
                  <c:v>2464</c:v>
                </c:pt>
                <c:pt idx="1233">
                  <c:v>2466</c:v>
                </c:pt>
                <c:pt idx="1234">
                  <c:v>2468</c:v>
                </c:pt>
                <c:pt idx="1235">
                  <c:v>2470</c:v>
                </c:pt>
                <c:pt idx="1236">
                  <c:v>2472</c:v>
                </c:pt>
                <c:pt idx="1237">
                  <c:v>2474</c:v>
                </c:pt>
                <c:pt idx="1238">
                  <c:v>2476</c:v>
                </c:pt>
                <c:pt idx="1239">
                  <c:v>2478</c:v>
                </c:pt>
                <c:pt idx="1240">
                  <c:v>2480</c:v>
                </c:pt>
                <c:pt idx="1241">
                  <c:v>2482</c:v>
                </c:pt>
                <c:pt idx="1242">
                  <c:v>2484</c:v>
                </c:pt>
                <c:pt idx="1243">
                  <c:v>2486</c:v>
                </c:pt>
                <c:pt idx="1244">
                  <c:v>2488</c:v>
                </c:pt>
                <c:pt idx="1245">
                  <c:v>2490</c:v>
                </c:pt>
                <c:pt idx="1246">
                  <c:v>2492</c:v>
                </c:pt>
                <c:pt idx="1247">
                  <c:v>2494</c:v>
                </c:pt>
                <c:pt idx="1248">
                  <c:v>2496</c:v>
                </c:pt>
                <c:pt idx="1249">
                  <c:v>2498</c:v>
                </c:pt>
                <c:pt idx="1250">
                  <c:v>2500</c:v>
                </c:pt>
                <c:pt idx="1251">
                  <c:v>2502</c:v>
                </c:pt>
                <c:pt idx="1252">
                  <c:v>2504</c:v>
                </c:pt>
                <c:pt idx="1253">
                  <c:v>2506</c:v>
                </c:pt>
                <c:pt idx="1254">
                  <c:v>2508</c:v>
                </c:pt>
                <c:pt idx="1255">
                  <c:v>2510</c:v>
                </c:pt>
                <c:pt idx="1256">
                  <c:v>2512</c:v>
                </c:pt>
                <c:pt idx="1257">
                  <c:v>2514</c:v>
                </c:pt>
                <c:pt idx="1258">
                  <c:v>2516</c:v>
                </c:pt>
                <c:pt idx="1259">
                  <c:v>2518</c:v>
                </c:pt>
                <c:pt idx="1260">
                  <c:v>2520</c:v>
                </c:pt>
                <c:pt idx="1261">
                  <c:v>2522</c:v>
                </c:pt>
                <c:pt idx="1262">
                  <c:v>2524</c:v>
                </c:pt>
                <c:pt idx="1263">
                  <c:v>2526</c:v>
                </c:pt>
                <c:pt idx="1264">
                  <c:v>2528</c:v>
                </c:pt>
                <c:pt idx="1265">
                  <c:v>2530</c:v>
                </c:pt>
                <c:pt idx="1266">
                  <c:v>2532</c:v>
                </c:pt>
                <c:pt idx="1267">
                  <c:v>2534</c:v>
                </c:pt>
                <c:pt idx="1268">
                  <c:v>2536</c:v>
                </c:pt>
                <c:pt idx="1269">
                  <c:v>2538</c:v>
                </c:pt>
                <c:pt idx="1270">
                  <c:v>2540</c:v>
                </c:pt>
                <c:pt idx="1271">
                  <c:v>2542</c:v>
                </c:pt>
                <c:pt idx="1272">
                  <c:v>2544</c:v>
                </c:pt>
                <c:pt idx="1273">
                  <c:v>2546</c:v>
                </c:pt>
                <c:pt idx="1274">
                  <c:v>2548</c:v>
                </c:pt>
                <c:pt idx="1275">
                  <c:v>2550</c:v>
                </c:pt>
                <c:pt idx="1276">
                  <c:v>2552</c:v>
                </c:pt>
                <c:pt idx="1277">
                  <c:v>2554</c:v>
                </c:pt>
                <c:pt idx="1278">
                  <c:v>2556</c:v>
                </c:pt>
                <c:pt idx="1279">
                  <c:v>2558</c:v>
                </c:pt>
                <c:pt idx="1280">
                  <c:v>2560</c:v>
                </c:pt>
                <c:pt idx="1281">
                  <c:v>2562</c:v>
                </c:pt>
                <c:pt idx="1282">
                  <c:v>2564</c:v>
                </c:pt>
                <c:pt idx="1283">
                  <c:v>2566</c:v>
                </c:pt>
                <c:pt idx="1284">
                  <c:v>2568</c:v>
                </c:pt>
                <c:pt idx="1285">
                  <c:v>2570</c:v>
                </c:pt>
                <c:pt idx="1286">
                  <c:v>2572</c:v>
                </c:pt>
                <c:pt idx="1287">
                  <c:v>2574</c:v>
                </c:pt>
                <c:pt idx="1288">
                  <c:v>2576</c:v>
                </c:pt>
                <c:pt idx="1289">
                  <c:v>2578</c:v>
                </c:pt>
                <c:pt idx="1290">
                  <c:v>2580</c:v>
                </c:pt>
                <c:pt idx="1291">
                  <c:v>2582</c:v>
                </c:pt>
                <c:pt idx="1292">
                  <c:v>2584</c:v>
                </c:pt>
                <c:pt idx="1293">
                  <c:v>2586</c:v>
                </c:pt>
                <c:pt idx="1294">
                  <c:v>2588</c:v>
                </c:pt>
                <c:pt idx="1295">
                  <c:v>2590</c:v>
                </c:pt>
                <c:pt idx="1296">
                  <c:v>2592</c:v>
                </c:pt>
                <c:pt idx="1297">
                  <c:v>2594</c:v>
                </c:pt>
                <c:pt idx="1298">
                  <c:v>2596</c:v>
                </c:pt>
                <c:pt idx="1299">
                  <c:v>2598</c:v>
                </c:pt>
                <c:pt idx="1300">
                  <c:v>2600</c:v>
                </c:pt>
                <c:pt idx="1301">
                  <c:v>2602</c:v>
                </c:pt>
                <c:pt idx="1302">
                  <c:v>2604</c:v>
                </c:pt>
                <c:pt idx="1303">
                  <c:v>2606</c:v>
                </c:pt>
                <c:pt idx="1304">
                  <c:v>2608</c:v>
                </c:pt>
                <c:pt idx="1305">
                  <c:v>2610</c:v>
                </c:pt>
                <c:pt idx="1306">
                  <c:v>2612</c:v>
                </c:pt>
                <c:pt idx="1307">
                  <c:v>2614</c:v>
                </c:pt>
                <c:pt idx="1308">
                  <c:v>2616</c:v>
                </c:pt>
                <c:pt idx="1309">
                  <c:v>2618</c:v>
                </c:pt>
                <c:pt idx="1310">
                  <c:v>2620</c:v>
                </c:pt>
                <c:pt idx="1311">
                  <c:v>2622</c:v>
                </c:pt>
                <c:pt idx="1312">
                  <c:v>2624</c:v>
                </c:pt>
                <c:pt idx="1313">
                  <c:v>2626</c:v>
                </c:pt>
                <c:pt idx="1314">
                  <c:v>2628</c:v>
                </c:pt>
                <c:pt idx="1315">
                  <c:v>2630</c:v>
                </c:pt>
                <c:pt idx="1316">
                  <c:v>2632</c:v>
                </c:pt>
                <c:pt idx="1317">
                  <c:v>2634</c:v>
                </c:pt>
                <c:pt idx="1318">
                  <c:v>2636</c:v>
                </c:pt>
                <c:pt idx="1319">
                  <c:v>2638</c:v>
                </c:pt>
                <c:pt idx="1320">
                  <c:v>2640</c:v>
                </c:pt>
                <c:pt idx="1321">
                  <c:v>2642</c:v>
                </c:pt>
                <c:pt idx="1322">
                  <c:v>2644</c:v>
                </c:pt>
                <c:pt idx="1323">
                  <c:v>2646</c:v>
                </c:pt>
                <c:pt idx="1324">
                  <c:v>2648</c:v>
                </c:pt>
                <c:pt idx="1325">
                  <c:v>2650</c:v>
                </c:pt>
                <c:pt idx="1326">
                  <c:v>2652</c:v>
                </c:pt>
                <c:pt idx="1327">
                  <c:v>2654</c:v>
                </c:pt>
                <c:pt idx="1328">
                  <c:v>2656</c:v>
                </c:pt>
                <c:pt idx="1329">
                  <c:v>2658</c:v>
                </c:pt>
                <c:pt idx="1330">
                  <c:v>2660</c:v>
                </c:pt>
                <c:pt idx="1331">
                  <c:v>2662</c:v>
                </c:pt>
                <c:pt idx="1332">
                  <c:v>2664</c:v>
                </c:pt>
                <c:pt idx="1333">
                  <c:v>2666</c:v>
                </c:pt>
                <c:pt idx="1334">
                  <c:v>2668</c:v>
                </c:pt>
                <c:pt idx="1335">
                  <c:v>2670</c:v>
                </c:pt>
                <c:pt idx="1336">
                  <c:v>2672</c:v>
                </c:pt>
                <c:pt idx="1337">
                  <c:v>2674</c:v>
                </c:pt>
                <c:pt idx="1338">
                  <c:v>2676</c:v>
                </c:pt>
                <c:pt idx="1339">
                  <c:v>2678</c:v>
                </c:pt>
                <c:pt idx="1340">
                  <c:v>2680</c:v>
                </c:pt>
                <c:pt idx="1341">
                  <c:v>2682</c:v>
                </c:pt>
                <c:pt idx="1342">
                  <c:v>2684</c:v>
                </c:pt>
                <c:pt idx="1343">
                  <c:v>2686</c:v>
                </c:pt>
                <c:pt idx="1344">
                  <c:v>2688</c:v>
                </c:pt>
                <c:pt idx="1345">
                  <c:v>2690</c:v>
                </c:pt>
                <c:pt idx="1346">
                  <c:v>2692</c:v>
                </c:pt>
                <c:pt idx="1347">
                  <c:v>2694</c:v>
                </c:pt>
                <c:pt idx="1348">
                  <c:v>2696</c:v>
                </c:pt>
                <c:pt idx="1349">
                  <c:v>2698</c:v>
                </c:pt>
                <c:pt idx="1350">
                  <c:v>2700</c:v>
                </c:pt>
                <c:pt idx="1351">
                  <c:v>2702</c:v>
                </c:pt>
                <c:pt idx="1352">
                  <c:v>2704</c:v>
                </c:pt>
                <c:pt idx="1353">
                  <c:v>2706</c:v>
                </c:pt>
                <c:pt idx="1354">
                  <c:v>2708</c:v>
                </c:pt>
                <c:pt idx="1355">
                  <c:v>2710</c:v>
                </c:pt>
                <c:pt idx="1356">
                  <c:v>2712</c:v>
                </c:pt>
                <c:pt idx="1357">
                  <c:v>2714</c:v>
                </c:pt>
                <c:pt idx="1358">
                  <c:v>2716</c:v>
                </c:pt>
                <c:pt idx="1359">
                  <c:v>2718</c:v>
                </c:pt>
                <c:pt idx="1360">
                  <c:v>2720</c:v>
                </c:pt>
                <c:pt idx="1361">
                  <c:v>2722</c:v>
                </c:pt>
                <c:pt idx="1362">
                  <c:v>2724</c:v>
                </c:pt>
                <c:pt idx="1363">
                  <c:v>2726</c:v>
                </c:pt>
                <c:pt idx="1364">
                  <c:v>2728</c:v>
                </c:pt>
                <c:pt idx="1365">
                  <c:v>2730</c:v>
                </c:pt>
                <c:pt idx="1366">
                  <c:v>2732</c:v>
                </c:pt>
                <c:pt idx="1367">
                  <c:v>2734</c:v>
                </c:pt>
                <c:pt idx="1368">
                  <c:v>2736</c:v>
                </c:pt>
                <c:pt idx="1369">
                  <c:v>2738</c:v>
                </c:pt>
                <c:pt idx="1370">
                  <c:v>2740</c:v>
                </c:pt>
                <c:pt idx="1371">
                  <c:v>2742</c:v>
                </c:pt>
                <c:pt idx="1372">
                  <c:v>2744</c:v>
                </c:pt>
                <c:pt idx="1373">
                  <c:v>2746</c:v>
                </c:pt>
                <c:pt idx="1374">
                  <c:v>2748</c:v>
                </c:pt>
                <c:pt idx="1375">
                  <c:v>2750</c:v>
                </c:pt>
                <c:pt idx="1376">
                  <c:v>2752</c:v>
                </c:pt>
                <c:pt idx="1377">
                  <c:v>2754</c:v>
                </c:pt>
                <c:pt idx="1378">
                  <c:v>2756</c:v>
                </c:pt>
                <c:pt idx="1379">
                  <c:v>2758</c:v>
                </c:pt>
                <c:pt idx="1380">
                  <c:v>2760</c:v>
                </c:pt>
                <c:pt idx="1381">
                  <c:v>2762</c:v>
                </c:pt>
                <c:pt idx="1382">
                  <c:v>2764</c:v>
                </c:pt>
                <c:pt idx="1383">
                  <c:v>2766</c:v>
                </c:pt>
                <c:pt idx="1384">
                  <c:v>2768</c:v>
                </c:pt>
                <c:pt idx="1385">
                  <c:v>2770</c:v>
                </c:pt>
                <c:pt idx="1386">
                  <c:v>2772</c:v>
                </c:pt>
                <c:pt idx="1387">
                  <c:v>2774</c:v>
                </c:pt>
                <c:pt idx="1388">
                  <c:v>2776</c:v>
                </c:pt>
                <c:pt idx="1389">
                  <c:v>2778</c:v>
                </c:pt>
                <c:pt idx="1390">
                  <c:v>2780</c:v>
                </c:pt>
                <c:pt idx="1391">
                  <c:v>2782</c:v>
                </c:pt>
                <c:pt idx="1392">
                  <c:v>2784</c:v>
                </c:pt>
                <c:pt idx="1393">
                  <c:v>2786</c:v>
                </c:pt>
                <c:pt idx="1394">
                  <c:v>2788</c:v>
                </c:pt>
                <c:pt idx="1395">
                  <c:v>2790</c:v>
                </c:pt>
                <c:pt idx="1396">
                  <c:v>2792</c:v>
                </c:pt>
                <c:pt idx="1397">
                  <c:v>2794</c:v>
                </c:pt>
                <c:pt idx="1398">
                  <c:v>2796</c:v>
                </c:pt>
                <c:pt idx="1399">
                  <c:v>2798</c:v>
                </c:pt>
                <c:pt idx="1400">
                  <c:v>2800</c:v>
                </c:pt>
                <c:pt idx="1401">
                  <c:v>2802</c:v>
                </c:pt>
                <c:pt idx="1402">
                  <c:v>2804</c:v>
                </c:pt>
                <c:pt idx="1403">
                  <c:v>2806</c:v>
                </c:pt>
                <c:pt idx="1404">
                  <c:v>2808</c:v>
                </c:pt>
                <c:pt idx="1405">
                  <c:v>2810</c:v>
                </c:pt>
                <c:pt idx="1406">
                  <c:v>2812</c:v>
                </c:pt>
                <c:pt idx="1407">
                  <c:v>2814</c:v>
                </c:pt>
                <c:pt idx="1408">
                  <c:v>2816</c:v>
                </c:pt>
                <c:pt idx="1409">
                  <c:v>2818</c:v>
                </c:pt>
                <c:pt idx="1410">
                  <c:v>2820</c:v>
                </c:pt>
                <c:pt idx="1411">
                  <c:v>2822</c:v>
                </c:pt>
                <c:pt idx="1412">
                  <c:v>2824</c:v>
                </c:pt>
                <c:pt idx="1413">
                  <c:v>2826</c:v>
                </c:pt>
                <c:pt idx="1414">
                  <c:v>2828</c:v>
                </c:pt>
                <c:pt idx="1415">
                  <c:v>2830</c:v>
                </c:pt>
                <c:pt idx="1416">
                  <c:v>2832</c:v>
                </c:pt>
                <c:pt idx="1417">
                  <c:v>2834</c:v>
                </c:pt>
                <c:pt idx="1418">
                  <c:v>2836</c:v>
                </c:pt>
                <c:pt idx="1419">
                  <c:v>2838</c:v>
                </c:pt>
                <c:pt idx="1420">
                  <c:v>2840</c:v>
                </c:pt>
                <c:pt idx="1421">
                  <c:v>2842</c:v>
                </c:pt>
                <c:pt idx="1422">
                  <c:v>2844</c:v>
                </c:pt>
                <c:pt idx="1423">
                  <c:v>2846</c:v>
                </c:pt>
                <c:pt idx="1424">
                  <c:v>2848</c:v>
                </c:pt>
                <c:pt idx="1425">
                  <c:v>2850</c:v>
                </c:pt>
                <c:pt idx="1426">
                  <c:v>2852</c:v>
                </c:pt>
                <c:pt idx="1427">
                  <c:v>2854</c:v>
                </c:pt>
                <c:pt idx="1428">
                  <c:v>2856</c:v>
                </c:pt>
                <c:pt idx="1429">
                  <c:v>2858</c:v>
                </c:pt>
                <c:pt idx="1430">
                  <c:v>2860</c:v>
                </c:pt>
                <c:pt idx="1431">
                  <c:v>2862</c:v>
                </c:pt>
                <c:pt idx="1432">
                  <c:v>2864</c:v>
                </c:pt>
                <c:pt idx="1433">
                  <c:v>2866</c:v>
                </c:pt>
                <c:pt idx="1434">
                  <c:v>2868</c:v>
                </c:pt>
                <c:pt idx="1435">
                  <c:v>2870</c:v>
                </c:pt>
                <c:pt idx="1436">
                  <c:v>2872</c:v>
                </c:pt>
                <c:pt idx="1437">
                  <c:v>2874</c:v>
                </c:pt>
                <c:pt idx="1438">
                  <c:v>2876</c:v>
                </c:pt>
                <c:pt idx="1439">
                  <c:v>2878</c:v>
                </c:pt>
                <c:pt idx="1440">
                  <c:v>2880</c:v>
                </c:pt>
                <c:pt idx="1441">
                  <c:v>2882</c:v>
                </c:pt>
                <c:pt idx="1442">
                  <c:v>2884</c:v>
                </c:pt>
                <c:pt idx="1443">
                  <c:v>2886</c:v>
                </c:pt>
                <c:pt idx="1444">
                  <c:v>2888</c:v>
                </c:pt>
                <c:pt idx="1445">
                  <c:v>2890</c:v>
                </c:pt>
                <c:pt idx="1446">
                  <c:v>2892</c:v>
                </c:pt>
                <c:pt idx="1447">
                  <c:v>2894</c:v>
                </c:pt>
                <c:pt idx="1448">
                  <c:v>2896</c:v>
                </c:pt>
                <c:pt idx="1449">
                  <c:v>2898</c:v>
                </c:pt>
                <c:pt idx="1450">
                  <c:v>2900</c:v>
                </c:pt>
                <c:pt idx="1451">
                  <c:v>2902</c:v>
                </c:pt>
                <c:pt idx="1452">
                  <c:v>2904</c:v>
                </c:pt>
                <c:pt idx="1453">
                  <c:v>2906</c:v>
                </c:pt>
                <c:pt idx="1454">
                  <c:v>2908</c:v>
                </c:pt>
                <c:pt idx="1455">
                  <c:v>2910</c:v>
                </c:pt>
                <c:pt idx="1456">
                  <c:v>2912</c:v>
                </c:pt>
                <c:pt idx="1457">
                  <c:v>2914</c:v>
                </c:pt>
                <c:pt idx="1458">
                  <c:v>2916</c:v>
                </c:pt>
                <c:pt idx="1459">
                  <c:v>2918</c:v>
                </c:pt>
                <c:pt idx="1460">
                  <c:v>2920</c:v>
                </c:pt>
                <c:pt idx="1461">
                  <c:v>2922</c:v>
                </c:pt>
                <c:pt idx="1462">
                  <c:v>2924</c:v>
                </c:pt>
                <c:pt idx="1463">
                  <c:v>2926</c:v>
                </c:pt>
                <c:pt idx="1464">
                  <c:v>2928</c:v>
                </c:pt>
                <c:pt idx="1465">
                  <c:v>2930</c:v>
                </c:pt>
                <c:pt idx="1466">
                  <c:v>2932</c:v>
                </c:pt>
                <c:pt idx="1467">
                  <c:v>2934</c:v>
                </c:pt>
                <c:pt idx="1468">
                  <c:v>2936</c:v>
                </c:pt>
                <c:pt idx="1469">
                  <c:v>2938</c:v>
                </c:pt>
                <c:pt idx="1470">
                  <c:v>2940</c:v>
                </c:pt>
                <c:pt idx="1471">
                  <c:v>2942</c:v>
                </c:pt>
                <c:pt idx="1472">
                  <c:v>2944</c:v>
                </c:pt>
                <c:pt idx="1473">
                  <c:v>2946</c:v>
                </c:pt>
                <c:pt idx="1474">
                  <c:v>2948</c:v>
                </c:pt>
                <c:pt idx="1475">
                  <c:v>2950</c:v>
                </c:pt>
                <c:pt idx="1476">
                  <c:v>2952</c:v>
                </c:pt>
                <c:pt idx="1477">
                  <c:v>2954</c:v>
                </c:pt>
                <c:pt idx="1478">
                  <c:v>2956</c:v>
                </c:pt>
                <c:pt idx="1479">
                  <c:v>2958</c:v>
                </c:pt>
                <c:pt idx="1480">
                  <c:v>2960</c:v>
                </c:pt>
                <c:pt idx="1481">
                  <c:v>2962</c:v>
                </c:pt>
                <c:pt idx="1482">
                  <c:v>2964</c:v>
                </c:pt>
                <c:pt idx="1483">
                  <c:v>2966</c:v>
                </c:pt>
                <c:pt idx="1484">
                  <c:v>2968</c:v>
                </c:pt>
                <c:pt idx="1485">
                  <c:v>2970</c:v>
                </c:pt>
                <c:pt idx="1486">
                  <c:v>2972</c:v>
                </c:pt>
                <c:pt idx="1487">
                  <c:v>2974</c:v>
                </c:pt>
                <c:pt idx="1488">
                  <c:v>2976</c:v>
                </c:pt>
                <c:pt idx="1489">
                  <c:v>2978</c:v>
                </c:pt>
                <c:pt idx="1490">
                  <c:v>2980</c:v>
                </c:pt>
                <c:pt idx="1491">
                  <c:v>2982</c:v>
                </c:pt>
                <c:pt idx="1492">
                  <c:v>2984</c:v>
                </c:pt>
                <c:pt idx="1493">
                  <c:v>2986</c:v>
                </c:pt>
                <c:pt idx="1494">
                  <c:v>2988</c:v>
                </c:pt>
                <c:pt idx="1495">
                  <c:v>2990</c:v>
                </c:pt>
                <c:pt idx="1496">
                  <c:v>2992</c:v>
                </c:pt>
                <c:pt idx="1497">
                  <c:v>2994</c:v>
                </c:pt>
                <c:pt idx="1498">
                  <c:v>2996</c:v>
                </c:pt>
                <c:pt idx="1499">
                  <c:v>2998</c:v>
                </c:pt>
                <c:pt idx="1500">
                  <c:v>3000</c:v>
                </c:pt>
                <c:pt idx="1501">
                  <c:v>3002</c:v>
                </c:pt>
                <c:pt idx="1502">
                  <c:v>3004</c:v>
                </c:pt>
                <c:pt idx="1503">
                  <c:v>3006</c:v>
                </c:pt>
                <c:pt idx="1504">
                  <c:v>3008</c:v>
                </c:pt>
                <c:pt idx="1505">
                  <c:v>3010</c:v>
                </c:pt>
                <c:pt idx="1506">
                  <c:v>3012</c:v>
                </c:pt>
                <c:pt idx="1507">
                  <c:v>3014</c:v>
                </c:pt>
                <c:pt idx="1508">
                  <c:v>3016</c:v>
                </c:pt>
                <c:pt idx="1509">
                  <c:v>3018</c:v>
                </c:pt>
                <c:pt idx="1510">
                  <c:v>3020</c:v>
                </c:pt>
                <c:pt idx="1511">
                  <c:v>3022</c:v>
                </c:pt>
                <c:pt idx="1512">
                  <c:v>3024</c:v>
                </c:pt>
                <c:pt idx="1513">
                  <c:v>3026</c:v>
                </c:pt>
                <c:pt idx="1514">
                  <c:v>3028</c:v>
                </c:pt>
                <c:pt idx="1515">
                  <c:v>3030</c:v>
                </c:pt>
                <c:pt idx="1516">
                  <c:v>3032</c:v>
                </c:pt>
                <c:pt idx="1517">
                  <c:v>3034</c:v>
                </c:pt>
                <c:pt idx="1518">
                  <c:v>3036</c:v>
                </c:pt>
                <c:pt idx="1519">
                  <c:v>3038</c:v>
                </c:pt>
                <c:pt idx="1520">
                  <c:v>3040</c:v>
                </c:pt>
                <c:pt idx="1521">
                  <c:v>3042</c:v>
                </c:pt>
                <c:pt idx="1522">
                  <c:v>3044</c:v>
                </c:pt>
                <c:pt idx="1523">
                  <c:v>3046</c:v>
                </c:pt>
                <c:pt idx="1524">
                  <c:v>3048</c:v>
                </c:pt>
                <c:pt idx="1525">
                  <c:v>3050</c:v>
                </c:pt>
                <c:pt idx="1526">
                  <c:v>3052</c:v>
                </c:pt>
                <c:pt idx="1527">
                  <c:v>3054</c:v>
                </c:pt>
                <c:pt idx="1528">
                  <c:v>3056</c:v>
                </c:pt>
                <c:pt idx="1529">
                  <c:v>3058</c:v>
                </c:pt>
                <c:pt idx="1530">
                  <c:v>3060</c:v>
                </c:pt>
                <c:pt idx="1531">
                  <c:v>3062</c:v>
                </c:pt>
                <c:pt idx="1532">
                  <c:v>3064</c:v>
                </c:pt>
                <c:pt idx="1533">
                  <c:v>3066</c:v>
                </c:pt>
                <c:pt idx="1534">
                  <c:v>3068</c:v>
                </c:pt>
                <c:pt idx="1535">
                  <c:v>3070</c:v>
                </c:pt>
                <c:pt idx="1536">
                  <c:v>3072</c:v>
                </c:pt>
                <c:pt idx="1537">
                  <c:v>3074</c:v>
                </c:pt>
                <c:pt idx="1538">
                  <c:v>3076</c:v>
                </c:pt>
                <c:pt idx="1539">
                  <c:v>3078</c:v>
                </c:pt>
                <c:pt idx="1540">
                  <c:v>3080</c:v>
                </c:pt>
                <c:pt idx="1541">
                  <c:v>3082</c:v>
                </c:pt>
                <c:pt idx="1542">
                  <c:v>3084</c:v>
                </c:pt>
                <c:pt idx="1543">
                  <c:v>3086</c:v>
                </c:pt>
                <c:pt idx="1544">
                  <c:v>3088</c:v>
                </c:pt>
                <c:pt idx="1545">
                  <c:v>3090</c:v>
                </c:pt>
                <c:pt idx="1546">
                  <c:v>3092</c:v>
                </c:pt>
                <c:pt idx="1547">
                  <c:v>3094</c:v>
                </c:pt>
                <c:pt idx="1548">
                  <c:v>3096</c:v>
                </c:pt>
                <c:pt idx="1549">
                  <c:v>3098</c:v>
                </c:pt>
                <c:pt idx="1550">
                  <c:v>3100</c:v>
                </c:pt>
                <c:pt idx="1551">
                  <c:v>3102</c:v>
                </c:pt>
                <c:pt idx="1552">
                  <c:v>3104</c:v>
                </c:pt>
                <c:pt idx="1553">
                  <c:v>3106</c:v>
                </c:pt>
                <c:pt idx="1554">
                  <c:v>3108</c:v>
                </c:pt>
                <c:pt idx="1555">
                  <c:v>3110</c:v>
                </c:pt>
                <c:pt idx="1556">
                  <c:v>3112</c:v>
                </c:pt>
                <c:pt idx="1557">
                  <c:v>3114</c:v>
                </c:pt>
                <c:pt idx="1558">
                  <c:v>3116</c:v>
                </c:pt>
                <c:pt idx="1559">
                  <c:v>3118</c:v>
                </c:pt>
                <c:pt idx="1560">
                  <c:v>3120</c:v>
                </c:pt>
                <c:pt idx="1561">
                  <c:v>3122</c:v>
                </c:pt>
                <c:pt idx="1562">
                  <c:v>3124</c:v>
                </c:pt>
                <c:pt idx="1563">
                  <c:v>3126</c:v>
                </c:pt>
                <c:pt idx="1564">
                  <c:v>3128</c:v>
                </c:pt>
                <c:pt idx="1565">
                  <c:v>3130</c:v>
                </c:pt>
                <c:pt idx="1566">
                  <c:v>3132</c:v>
                </c:pt>
                <c:pt idx="1567">
                  <c:v>3134</c:v>
                </c:pt>
                <c:pt idx="1568">
                  <c:v>3136</c:v>
                </c:pt>
                <c:pt idx="1569">
                  <c:v>3138</c:v>
                </c:pt>
                <c:pt idx="1570">
                  <c:v>3140</c:v>
                </c:pt>
                <c:pt idx="1571">
                  <c:v>3142</c:v>
                </c:pt>
                <c:pt idx="1572">
                  <c:v>3144</c:v>
                </c:pt>
                <c:pt idx="1573">
                  <c:v>3146</c:v>
                </c:pt>
                <c:pt idx="1574">
                  <c:v>3148</c:v>
                </c:pt>
                <c:pt idx="1575">
                  <c:v>3150</c:v>
                </c:pt>
                <c:pt idx="1576">
                  <c:v>3152</c:v>
                </c:pt>
                <c:pt idx="1577">
                  <c:v>3154</c:v>
                </c:pt>
                <c:pt idx="1578">
                  <c:v>3156</c:v>
                </c:pt>
                <c:pt idx="1579">
                  <c:v>3158</c:v>
                </c:pt>
                <c:pt idx="1580">
                  <c:v>3160</c:v>
                </c:pt>
                <c:pt idx="1581">
                  <c:v>3162</c:v>
                </c:pt>
                <c:pt idx="1582">
                  <c:v>3164</c:v>
                </c:pt>
                <c:pt idx="1583">
                  <c:v>3166</c:v>
                </c:pt>
                <c:pt idx="1584">
                  <c:v>3168</c:v>
                </c:pt>
                <c:pt idx="1585">
                  <c:v>3170</c:v>
                </c:pt>
                <c:pt idx="1586">
                  <c:v>3172</c:v>
                </c:pt>
                <c:pt idx="1587">
                  <c:v>3174</c:v>
                </c:pt>
                <c:pt idx="1588">
                  <c:v>3176</c:v>
                </c:pt>
                <c:pt idx="1589">
                  <c:v>3178</c:v>
                </c:pt>
                <c:pt idx="1590">
                  <c:v>3180</c:v>
                </c:pt>
                <c:pt idx="1591">
                  <c:v>3182</c:v>
                </c:pt>
                <c:pt idx="1592">
                  <c:v>3184</c:v>
                </c:pt>
                <c:pt idx="1593">
                  <c:v>3186</c:v>
                </c:pt>
                <c:pt idx="1594">
                  <c:v>3188</c:v>
                </c:pt>
                <c:pt idx="1595">
                  <c:v>3190</c:v>
                </c:pt>
                <c:pt idx="1596">
                  <c:v>3192</c:v>
                </c:pt>
                <c:pt idx="1597">
                  <c:v>3194</c:v>
                </c:pt>
                <c:pt idx="1598">
                  <c:v>3196</c:v>
                </c:pt>
                <c:pt idx="1599">
                  <c:v>3198</c:v>
                </c:pt>
                <c:pt idx="1600">
                  <c:v>3200</c:v>
                </c:pt>
                <c:pt idx="1601">
                  <c:v>3202</c:v>
                </c:pt>
                <c:pt idx="1602">
                  <c:v>3204</c:v>
                </c:pt>
                <c:pt idx="1603">
                  <c:v>3206</c:v>
                </c:pt>
                <c:pt idx="1604">
                  <c:v>3208</c:v>
                </c:pt>
                <c:pt idx="1605">
                  <c:v>3210</c:v>
                </c:pt>
                <c:pt idx="1606">
                  <c:v>3212</c:v>
                </c:pt>
                <c:pt idx="1607">
                  <c:v>3214</c:v>
                </c:pt>
                <c:pt idx="1608">
                  <c:v>3216</c:v>
                </c:pt>
                <c:pt idx="1609">
                  <c:v>3218</c:v>
                </c:pt>
                <c:pt idx="1610">
                  <c:v>3220</c:v>
                </c:pt>
                <c:pt idx="1611">
                  <c:v>3222</c:v>
                </c:pt>
                <c:pt idx="1612">
                  <c:v>3224</c:v>
                </c:pt>
                <c:pt idx="1613">
                  <c:v>3226</c:v>
                </c:pt>
                <c:pt idx="1614">
                  <c:v>3228</c:v>
                </c:pt>
                <c:pt idx="1615">
                  <c:v>3230</c:v>
                </c:pt>
                <c:pt idx="1616">
                  <c:v>3232</c:v>
                </c:pt>
                <c:pt idx="1617">
                  <c:v>3234</c:v>
                </c:pt>
                <c:pt idx="1618">
                  <c:v>3236</c:v>
                </c:pt>
                <c:pt idx="1619">
                  <c:v>3238</c:v>
                </c:pt>
                <c:pt idx="1620">
                  <c:v>3240</c:v>
                </c:pt>
                <c:pt idx="1621">
                  <c:v>3242</c:v>
                </c:pt>
                <c:pt idx="1622">
                  <c:v>3244</c:v>
                </c:pt>
                <c:pt idx="1623">
                  <c:v>3246</c:v>
                </c:pt>
                <c:pt idx="1624">
                  <c:v>3248</c:v>
                </c:pt>
                <c:pt idx="1625">
                  <c:v>3250</c:v>
                </c:pt>
                <c:pt idx="1626">
                  <c:v>3252</c:v>
                </c:pt>
                <c:pt idx="1627">
                  <c:v>3254</c:v>
                </c:pt>
                <c:pt idx="1628">
                  <c:v>3256</c:v>
                </c:pt>
                <c:pt idx="1629">
                  <c:v>3258</c:v>
                </c:pt>
                <c:pt idx="1630">
                  <c:v>3260</c:v>
                </c:pt>
                <c:pt idx="1631">
                  <c:v>3262</c:v>
                </c:pt>
                <c:pt idx="1632">
                  <c:v>3264</c:v>
                </c:pt>
                <c:pt idx="1633">
                  <c:v>3266</c:v>
                </c:pt>
                <c:pt idx="1634">
                  <c:v>3268</c:v>
                </c:pt>
                <c:pt idx="1635">
                  <c:v>3270</c:v>
                </c:pt>
                <c:pt idx="1636">
                  <c:v>3272</c:v>
                </c:pt>
                <c:pt idx="1637">
                  <c:v>3274</c:v>
                </c:pt>
                <c:pt idx="1638">
                  <c:v>3276</c:v>
                </c:pt>
                <c:pt idx="1639">
                  <c:v>3278</c:v>
                </c:pt>
                <c:pt idx="1640">
                  <c:v>3280</c:v>
                </c:pt>
                <c:pt idx="1641">
                  <c:v>3282</c:v>
                </c:pt>
                <c:pt idx="1642">
                  <c:v>3284</c:v>
                </c:pt>
                <c:pt idx="1643">
                  <c:v>3286</c:v>
                </c:pt>
                <c:pt idx="1644">
                  <c:v>3288</c:v>
                </c:pt>
                <c:pt idx="1645">
                  <c:v>3290</c:v>
                </c:pt>
                <c:pt idx="1646">
                  <c:v>3292</c:v>
                </c:pt>
                <c:pt idx="1647">
                  <c:v>3294</c:v>
                </c:pt>
                <c:pt idx="1648">
                  <c:v>3296</c:v>
                </c:pt>
                <c:pt idx="1649">
                  <c:v>3298</c:v>
                </c:pt>
                <c:pt idx="1650">
                  <c:v>3300</c:v>
                </c:pt>
                <c:pt idx="1651">
                  <c:v>3302</c:v>
                </c:pt>
                <c:pt idx="1652">
                  <c:v>3304</c:v>
                </c:pt>
                <c:pt idx="1653">
                  <c:v>3306</c:v>
                </c:pt>
                <c:pt idx="1654">
                  <c:v>3308</c:v>
                </c:pt>
                <c:pt idx="1655">
                  <c:v>3310</c:v>
                </c:pt>
                <c:pt idx="1656">
                  <c:v>3312</c:v>
                </c:pt>
                <c:pt idx="1657">
                  <c:v>3314</c:v>
                </c:pt>
                <c:pt idx="1658">
                  <c:v>3316</c:v>
                </c:pt>
                <c:pt idx="1659">
                  <c:v>3318</c:v>
                </c:pt>
                <c:pt idx="1660">
                  <c:v>3320</c:v>
                </c:pt>
                <c:pt idx="1661">
                  <c:v>3322</c:v>
                </c:pt>
                <c:pt idx="1662">
                  <c:v>3324</c:v>
                </c:pt>
                <c:pt idx="1663">
                  <c:v>3326</c:v>
                </c:pt>
                <c:pt idx="1664">
                  <c:v>3328</c:v>
                </c:pt>
                <c:pt idx="1665">
                  <c:v>3330</c:v>
                </c:pt>
                <c:pt idx="1666">
                  <c:v>3332</c:v>
                </c:pt>
                <c:pt idx="1667">
                  <c:v>3334</c:v>
                </c:pt>
                <c:pt idx="1668">
                  <c:v>3336</c:v>
                </c:pt>
                <c:pt idx="1669">
                  <c:v>3338</c:v>
                </c:pt>
                <c:pt idx="1670">
                  <c:v>3340</c:v>
                </c:pt>
                <c:pt idx="1671">
                  <c:v>3342</c:v>
                </c:pt>
                <c:pt idx="1672">
                  <c:v>3344</c:v>
                </c:pt>
                <c:pt idx="1673">
                  <c:v>3346</c:v>
                </c:pt>
                <c:pt idx="1674">
                  <c:v>3348</c:v>
                </c:pt>
                <c:pt idx="1675">
                  <c:v>3350</c:v>
                </c:pt>
                <c:pt idx="1676">
                  <c:v>3352</c:v>
                </c:pt>
                <c:pt idx="1677">
                  <c:v>3354</c:v>
                </c:pt>
                <c:pt idx="1678">
                  <c:v>3356</c:v>
                </c:pt>
                <c:pt idx="1679">
                  <c:v>3358</c:v>
                </c:pt>
                <c:pt idx="1680">
                  <c:v>3360</c:v>
                </c:pt>
                <c:pt idx="1681">
                  <c:v>3362</c:v>
                </c:pt>
                <c:pt idx="1682">
                  <c:v>3364</c:v>
                </c:pt>
                <c:pt idx="1683">
                  <c:v>3366</c:v>
                </c:pt>
                <c:pt idx="1684">
                  <c:v>3368</c:v>
                </c:pt>
                <c:pt idx="1685">
                  <c:v>3370</c:v>
                </c:pt>
                <c:pt idx="1686">
                  <c:v>3372</c:v>
                </c:pt>
                <c:pt idx="1687">
                  <c:v>3374</c:v>
                </c:pt>
                <c:pt idx="1688">
                  <c:v>3376</c:v>
                </c:pt>
                <c:pt idx="1689">
                  <c:v>3378</c:v>
                </c:pt>
                <c:pt idx="1690">
                  <c:v>3380</c:v>
                </c:pt>
                <c:pt idx="1691">
                  <c:v>3382</c:v>
                </c:pt>
                <c:pt idx="1692">
                  <c:v>3384</c:v>
                </c:pt>
                <c:pt idx="1693">
                  <c:v>3386</c:v>
                </c:pt>
                <c:pt idx="1694">
                  <c:v>3388</c:v>
                </c:pt>
                <c:pt idx="1695">
                  <c:v>3390</c:v>
                </c:pt>
                <c:pt idx="1696">
                  <c:v>3392</c:v>
                </c:pt>
                <c:pt idx="1697">
                  <c:v>3394</c:v>
                </c:pt>
                <c:pt idx="1698">
                  <c:v>3396</c:v>
                </c:pt>
                <c:pt idx="1699">
                  <c:v>3398</c:v>
                </c:pt>
                <c:pt idx="1700">
                  <c:v>3400</c:v>
                </c:pt>
                <c:pt idx="1701">
                  <c:v>3402</c:v>
                </c:pt>
                <c:pt idx="1702">
                  <c:v>3404</c:v>
                </c:pt>
                <c:pt idx="1703">
                  <c:v>3406</c:v>
                </c:pt>
                <c:pt idx="1704">
                  <c:v>3408</c:v>
                </c:pt>
                <c:pt idx="1705">
                  <c:v>3410</c:v>
                </c:pt>
                <c:pt idx="1706">
                  <c:v>3412</c:v>
                </c:pt>
                <c:pt idx="1707">
                  <c:v>3414</c:v>
                </c:pt>
                <c:pt idx="1708">
                  <c:v>3416</c:v>
                </c:pt>
                <c:pt idx="1709">
                  <c:v>3418</c:v>
                </c:pt>
                <c:pt idx="1710">
                  <c:v>3420</c:v>
                </c:pt>
                <c:pt idx="1711">
                  <c:v>3422</c:v>
                </c:pt>
                <c:pt idx="1712">
                  <c:v>3424</c:v>
                </c:pt>
                <c:pt idx="1713">
                  <c:v>3426</c:v>
                </c:pt>
                <c:pt idx="1714">
                  <c:v>3428</c:v>
                </c:pt>
                <c:pt idx="1715">
                  <c:v>3430</c:v>
                </c:pt>
                <c:pt idx="1716">
                  <c:v>3432</c:v>
                </c:pt>
                <c:pt idx="1717">
                  <c:v>3434</c:v>
                </c:pt>
                <c:pt idx="1718">
                  <c:v>3436</c:v>
                </c:pt>
                <c:pt idx="1719">
                  <c:v>3438</c:v>
                </c:pt>
                <c:pt idx="1720">
                  <c:v>3440</c:v>
                </c:pt>
                <c:pt idx="1721">
                  <c:v>3442</c:v>
                </c:pt>
                <c:pt idx="1722">
                  <c:v>3444</c:v>
                </c:pt>
                <c:pt idx="1723">
                  <c:v>3446</c:v>
                </c:pt>
                <c:pt idx="1724">
                  <c:v>3448</c:v>
                </c:pt>
                <c:pt idx="1725">
                  <c:v>3450</c:v>
                </c:pt>
                <c:pt idx="1726">
                  <c:v>3452</c:v>
                </c:pt>
                <c:pt idx="1727">
                  <c:v>3454</c:v>
                </c:pt>
                <c:pt idx="1728">
                  <c:v>3456</c:v>
                </c:pt>
                <c:pt idx="1729">
                  <c:v>3458</c:v>
                </c:pt>
                <c:pt idx="1730">
                  <c:v>3460</c:v>
                </c:pt>
                <c:pt idx="1731">
                  <c:v>3462</c:v>
                </c:pt>
                <c:pt idx="1732">
                  <c:v>3464</c:v>
                </c:pt>
                <c:pt idx="1733">
                  <c:v>3466</c:v>
                </c:pt>
                <c:pt idx="1734">
                  <c:v>3468</c:v>
                </c:pt>
                <c:pt idx="1735">
                  <c:v>3470</c:v>
                </c:pt>
                <c:pt idx="1736">
                  <c:v>3472</c:v>
                </c:pt>
                <c:pt idx="1737">
                  <c:v>3474</c:v>
                </c:pt>
                <c:pt idx="1738">
                  <c:v>3476</c:v>
                </c:pt>
                <c:pt idx="1739">
                  <c:v>3478</c:v>
                </c:pt>
                <c:pt idx="1740">
                  <c:v>3480</c:v>
                </c:pt>
                <c:pt idx="1741">
                  <c:v>3482</c:v>
                </c:pt>
                <c:pt idx="1742">
                  <c:v>3484</c:v>
                </c:pt>
                <c:pt idx="1743">
                  <c:v>3486</c:v>
                </c:pt>
                <c:pt idx="1744">
                  <c:v>3488</c:v>
                </c:pt>
                <c:pt idx="1745">
                  <c:v>3490</c:v>
                </c:pt>
                <c:pt idx="1746">
                  <c:v>3492</c:v>
                </c:pt>
                <c:pt idx="1747">
                  <c:v>3494</c:v>
                </c:pt>
                <c:pt idx="1748">
                  <c:v>3496</c:v>
                </c:pt>
                <c:pt idx="1749">
                  <c:v>3498</c:v>
                </c:pt>
                <c:pt idx="1750">
                  <c:v>3500</c:v>
                </c:pt>
                <c:pt idx="1751">
                  <c:v>3502</c:v>
                </c:pt>
                <c:pt idx="1752">
                  <c:v>3504</c:v>
                </c:pt>
                <c:pt idx="1753">
                  <c:v>3506</c:v>
                </c:pt>
                <c:pt idx="1754">
                  <c:v>3508</c:v>
                </c:pt>
                <c:pt idx="1755">
                  <c:v>3510</c:v>
                </c:pt>
                <c:pt idx="1756">
                  <c:v>3512</c:v>
                </c:pt>
                <c:pt idx="1757">
                  <c:v>3514</c:v>
                </c:pt>
                <c:pt idx="1758">
                  <c:v>3516</c:v>
                </c:pt>
                <c:pt idx="1759">
                  <c:v>3518</c:v>
                </c:pt>
                <c:pt idx="1760">
                  <c:v>3520</c:v>
                </c:pt>
                <c:pt idx="1761">
                  <c:v>3522</c:v>
                </c:pt>
                <c:pt idx="1762">
                  <c:v>3524</c:v>
                </c:pt>
                <c:pt idx="1763">
                  <c:v>3526</c:v>
                </c:pt>
                <c:pt idx="1764">
                  <c:v>3528</c:v>
                </c:pt>
                <c:pt idx="1765">
                  <c:v>3530</c:v>
                </c:pt>
                <c:pt idx="1766">
                  <c:v>3532</c:v>
                </c:pt>
                <c:pt idx="1767">
                  <c:v>3534</c:v>
                </c:pt>
                <c:pt idx="1768">
                  <c:v>3536</c:v>
                </c:pt>
                <c:pt idx="1769">
                  <c:v>3538</c:v>
                </c:pt>
                <c:pt idx="1770">
                  <c:v>3540</c:v>
                </c:pt>
                <c:pt idx="1771">
                  <c:v>3542</c:v>
                </c:pt>
                <c:pt idx="1772">
                  <c:v>3544</c:v>
                </c:pt>
                <c:pt idx="1773">
                  <c:v>3546</c:v>
                </c:pt>
                <c:pt idx="1774">
                  <c:v>3548</c:v>
                </c:pt>
                <c:pt idx="1775">
                  <c:v>3550</c:v>
                </c:pt>
                <c:pt idx="1776">
                  <c:v>3552</c:v>
                </c:pt>
                <c:pt idx="1777">
                  <c:v>3554</c:v>
                </c:pt>
                <c:pt idx="1778">
                  <c:v>3556</c:v>
                </c:pt>
                <c:pt idx="1779">
                  <c:v>3558</c:v>
                </c:pt>
                <c:pt idx="1780">
                  <c:v>3560</c:v>
                </c:pt>
                <c:pt idx="1781">
                  <c:v>3562</c:v>
                </c:pt>
                <c:pt idx="1782">
                  <c:v>3564</c:v>
                </c:pt>
                <c:pt idx="1783">
                  <c:v>3566</c:v>
                </c:pt>
                <c:pt idx="1784">
                  <c:v>3568</c:v>
                </c:pt>
                <c:pt idx="1785">
                  <c:v>3570</c:v>
                </c:pt>
                <c:pt idx="1786">
                  <c:v>3572</c:v>
                </c:pt>
                <c:pt idx="1787">
                  <c:v>3574</c:v>
                </c:pt>
                <c:pt idx="1788">
                  <c:v>3576</c:v>
                </c:pt>
                <c:pt idx="1789">
                  <c:v>3578</c:v>
                </c:pt>
                <c:pt idx="1790">
                  <c:v>3580</c:v>
                </c:pt>
                <c:pt idx="1791">
                  <c:v>3582</c:v>
                </c:pt>
                <c:pt idx="1792">
                  <c:v>3584</c:v>
                </c:pt>
                <c:pt idx="1793">
                  <c:v>3586</c:v>
                </c:pt>
                <c:pt idx="1794">
                  <c:v>3588</c:v>
                </c:pt>
                <c:pt idx="1795">
                  <c:v>3590</c:v>
                </c:pt>
                <c:pt idx="1796">
                  <c:v>3592</c:v>
                </c:pt>
                <c:pt idx="1797">
                  <c:v>3594</c:v>
                </c:pt>
                <c:pt idx="1798">
                  <c:v>3596</c:v>
                </c:pt>
                <c:pt idx="1799">
                  <c:v>3598</c:v>
                </c:pt>
                <c:pt idx="1800">
                  <c:v>3600</c:v>
                </c:pt>
                <c:pt idx="1801">
                  <c:v>3602</c:v>
                </c:pt>
                <c:pt idx="1802">
                  <c:v>3604</c:v>
                </c:pt>
                <c:pt idx="1803">
                  <c:v>3606</c:v>
                </c:pt>
                <c:pt idx="1804">
                  <c:v>3608</c:v>
                </c:pt>
                <c:pt idx="1805">
                  <c:v>3610</c:v>
                </c:pt>
                <c:pt idx="1806">
                  <c:v>3612</c:v>
                </c:pt>
                <c:pt idx="1807">
                  <c:v>3614</c:v>
                </c:pt>
                <c:pt idx="1808">
                  <c:v>3616</c:v>
                </c:pt>
                <c:pt idx="1809">
                  <c:v>3618</c:v>
                </c:pt>
                <c:pt idx="1810">
                  <c:v>3620</c:v>
                </c:pt>
                <c:pt idx="1811">
                  <c:v>3622</c:v>
                </c:pt>
                <c:pt idx="1812">
                  <c:v>3624</c:v>
                </c:pt>
                <c:pt idx="1813">
                  <c:v>3626</c:v>
                </c:pt>
                <c:pt idx="1814">
                  <c:v>3628</c:v>
                </c:pt>
                <c:pt idx="1815">
                  <c:v>3630</c:v>
                </c:pt>
                <c:pt idx="1816">
                  <c:v>3632</c:v>
                </c:pt>
                <c:pt idx="1817">
                  <c:v>3634</c:v>
                </c:pt>
                <c:pt idx="1818">
                  <c:v>3636</c:v>
                </c:pt>
                <c:pt idx="1819">
                  <c:v>3638</c:v>
                </c:pt>
                <c:pt idx="1820">
                  <c:v>3640</c:v>
                </c:pt>
                <c:pt idx="1821">
                  <c:v>3642</c:v>
                </c:pt>
                <c:pt idx="1822">
                  <c:v>3644</c:v>
                </c:pt>
                <c:pt idx="1823">
                  <c:v>3646</c:v>
                </c:pt>
                <c:pt idx="1824">
                  <c:v>3648</c:v>
                </c:pt>
                <c:pt idx="1825">
                  <c:v>3650</c:v>
                </c:pt>
                <c:pt idx="1826">
                  <c:v>3652</c:v>
                </c:pt>
                <c:pt idx="1827">
                  <c:v>3654</c:v>
                </c:pt>
                <c:pt idx="1828">
                  <c:v>3656</c:v>
                </c:pt>
                <c:pt idx="1829">
                  <c:v>3658</c:v>
                </c:pt>
                <c:pt idx="1830">
                  <c:v>3660</c:v>
                </c:pt>
                <c:pt idx="1831">
                  <c:v>3662</c:v>
                </c:pt>
                <c:pt idx="1832">
                  <c:v>3664</c:v>
                </c:pt>
                <c:pt idx="1833">
                  <c:v>3666</c:v>
                </c:pt>
                <c:pt idx="1834">
                  <c:v>3668</c:v>
                </c:pt>
                <c:pt idx="1835">
                  <c:v>3670</c:v>
                </c:pt>
                <c:pt idx="1836">
                  <c:v>3672</c:v>
                </c:pt>
                <c:pt idx="1837">
                  <c:v>3674</c:v>
                </c:pt>
                <c:pt idx="1838">
                  <c:v>3676</c:v>
                </c:pt>
                <c:pt idx="1839">
                  <c:v>3678</c:v>
                </c:pt>
                <c:pt idx="1840">
                  <c:v>3680</c:v>
                </c:pt>
                <c:pt idx="1841">
                  <c:v>3682</c:v>
                </c:pt>
                <c:pt idx="1842">
                  <c:v>3684</c:v>
                </c:pt>
                <c:pt idx="1843">
                  <c:v>3686</c:v>
                </c:pt>
                <c:pt idx="1844">
                  <c:v>3688</c:v>
                </c:pt>
                <c:pt idx="1845">
                  <c:v>3690</c:v>
                </c:pt>
                <c:pt idx="1846">
                  <c:v>3692</c:v>
                </c:pt>
                <c:pt idx="1847">
                  <c:v>3694</c:v>
                </c:pt>
                <c:pt idx="1848">
                  <c:v>3696</c:v>
                </c:pt>
                <c:pt idx="1849">
                  <c:v>3698</c:v>
                </c:pt>
                <c:pt idx="1850">
                  <c:v>3700</c:v>
                </c:pt>
                <c:pt idx="1851">
                  <c:v>3702</c:v>
                </c:pt>
                <c:pt idx="1852">
                  <c:v>3704</c:v>
                </c:pt>
                <c:pt idx="1853">
                  <c:v>3706</c:v>
                </c:pt>
                <c:pt idx="1854">
                  <c:v>3708</c:v>
                </c:pt>
                <c:pt idx="1855">
                  <c:v>3710</c:v>
                </c:pt>
                <c:pt idx="1856">
                  <c:v>3712</c:v>
                </c:pt>
                <c:pt idx="1857">
                  <c:v>3714</c:v>
                </c:pt>
                <c:pt idx="1858">
                  <c:v>3716</c:v>
                </c:pt>
                <c:pt idx="1859">
                  <c:v>3718</c:v>
                </c:pt>
                <c:pt idx="1860">
                  <c:v>3720</c:v>
                </c:pt>
                <c:pt idx="1861">
                  <c:v>3722</c:v>
                </c:pt>
                <c:pt idx="1862">
                  <c:v>3724</c:v>
                </c:pt>
                <c:pt idx="1863">
                  <c:v>3726</c:v>
                </c:pt>
                <c:pt idx="1864">
                  <c:v>3728</c:v>
                </c:pt>
                <c:pt idx="1865">
                  <c:v>3730</c:v>
                </c:pt>
                <c:pt idx="1866">
                  <c:v>3732</c:v>
                </c:pt>
                <c:pt idx="1867">
                  <c:v>3734</c:v>
                </c:pt>
                <c:pt idx="1868">
                  <c:v>3736</c:v>
                </c:pt>
                <c:pt idx="1869">
                  <c:v>3738</c:v>
                </c:pt>
                <c:pt idx="1870">
                  <c:v>3740</c:v>
                </c:pt>
                <c:pt idx="1871">
                  <c:v>3742</c:v>
                </c:pt>
                <c:pt idx="1872">
                  <c:v>3744</c:v>
                </c:pt>
                <c:pt idx="1873">
                  <c:v>3746</c:v>
                </c:pt>
                <c:pt idx="1874">
                  <c:v>3748</c:v>
                </c:pt>
                <c:pt idx="1875">
                  <c:v>3750</c:v>
                </c:pt>
                <c:pt idx="1876">
                  <c:v>3752</c:v>
                </c:pt>
                <c:pt idx="1877">
                  <c:v>3754</c:v>
                </c:pt>
                <c:pt idx="1878">
                  <c:v>3756</c:v>
                </c:pt>
                <c:pt idx="1879">
                  <c:v>3758</c:v>
                </c:pt>
                <c:pt idx="1880">
                  <c:v>3760</c:v>
                </c:pt>
                <c:pt idx="1881">
                  <c:v>3762</c:v>
                </c:pt>
                <c:pt idx="1882">
                  <c:v>3764</c:v>
                </c:pt>
                <c:pt idx="1883">
                  <c:v>3766</c:v>
                </c:pt>
                <c:pt idx="1884">
                  <c:v>3768</c:v>
                </c:pt>
                <c:pt idx="1885">
                  <c:v>3770</c:v>
                </c:pt>
                <c:pt idx="1886">
                  <c:v>3772</c:v>
                </c:pt>
                <c:pt idx="1887">
                  <c:v>3774</c:v>
                </c:pt>
                <c:pt idx="1888">
                  <c:v>3776</c:v>
                </c:pt>
                <c:pt idx="1889">
                  <c:v>3778</c:v>
                </c:pt>
                <c:pt idx="1890">
                  <c:v>3780</c:v>
                </c:pt>
                <c:pt idx="1891">
                  <c:v>3782</c:v>
                </c:pt>
                <c:pt idx="1892">
                  <c:v>3784</c:v>
                </c:pt>
                <c:pt idx="1893">
                  <c:v>3786</c:v>
                </c:pt>
                <c:pt idx="1894">
                  <c:v>3788</c:v>
                </c:pt>
                <c:pt idx="1895">
                  <c:v>3790</c:v>
                </c:pt>
                <c:pt idx="1896">
                  <c:v>3792</c:v>
                </c:pt>
                <c:pt idx="1897">
                  <c:v>3794</c:v>
                </c:pt>
                <c:pt idx="1898">
                  <c:v>3796</c:v>
                </c:pt>
                <c:pt idx="1899">
                  <c:v>3798</c:v>
                </c:pt>
                <c:pt idx="1900">
                  <c:v>3800</c:v>
                </c:pt>
                <c:pt idx="1901">
                  <c:v>3802</c:v>
                </c:pt>
                <c:pt idx="1902">
                  <c:v>3804</c:v>
                </c:pt>
                <c:pt idx="1903">
                  <c:v>3806</c:v>
                </c:pt>
                <c:pt idx="1904">
                  <c:v>3808</c:v>
                </c:pt>
                <c:pt idx="1905">
                  <c:v>3810</c:v>
                </c:pt>
                <c:pt idx="1906">
                  <c:v>3812</c:v>
                </c:pt>
                <c:pt idx="1907">
                  <c:v>3814</c:v>
                </c:pt>
                <c:pt idx="1908">
                  <c:v>3816</c:v>
                </c:pt>
                <c:pt idx="1909">
                  <c:v>3818</c:v>
                </c:pt>
                <c:pt idx="1910">
                  <c:v>3820</c:v>
                </c:pt>
                <c:pt idx="1911">
                  <c:v>3822</c:v>
                </c:pt>
                <c:pt idx="1912">
                  <c:v>3824</c:v>
                </c:pt>
                <c:pt idx="1913">
                  <c:v>3826</c:v>
                </c:pt>
                <c:pt idx="1914">
                  <c:v>3828</c:v>
                </c:pt>
                <c:pt idx="1915">
                  <c:v>3830</c:v>
                </c:pt>
                <c:pt idx="1916">
                  <c:v>3832</c:v>
                </c:pt>
                <c:pt idx="1917">
                  <c:v>3834</c:v>
                </c:pt>
                <c:pt idx="1918">
                  <c:v>3836</c:v>
                </c:pt>
                <c:pt idx="1919">
                  <c:v>3838</c:v>
                </c:pt>
                <c:pt idx="1920">
                  <c:v>3840</c:v>
                </c:pt>
                <c:pt idx="1921">
                  <c:v>3842</c:v>
                </c:pt>
                <c:pt idx="1922">
                  <c:v>3844</c:v>
                </c:pt>
                <c:pt idx="1923">
                  <c:v>3846</c:v>
                </c:pt>
                <c:pt idx="1924">
                  <c:v>3848</c:v>
                </c:pt>
                <c:pt idx="1925">
                  <c:v>3850</c:v>
                </c:pt>
                <c:pt idx="1926">
                  <c:v>3852</c:v>
                </c:pt>
                <c:pt idx="1927">
                  <c:v>3854</c:v>
                </c:pt>
                <c:pt idx="1928">
                  <c:v>3856</c:v>
                </c:pt>
                <c:pt idx="1929">
                  <c:v>3858</c:v>
                </c:pt>
                <c:pt idx="1930">
                  <c:v>3860</c:v>
                </c:pt>
                <c:pt idx="1931">
                  <c:v>3862</c:v>
                </c:pt>
                <c:pt idx="1932">
                  <c:v>3864</c:v>
                </c:pt>
                <c:pt idx="1933">
                  <c:v>3866</c:v>
                </c:pt>
                <c:pt idx="1934">
                  <c:v>3868</c:v>
                </c:pt>
                <c:pt idx="1935">
                  <c:v>3870</c:v>
                </c:pt>
                <c:pt idx="1936">
                  <c:v>3872</c:v>
                </c:pt>
                <c:pt idx="1937">
                  <c:v>3874</c:v>
                </c:pt>
                <c:pt idx="1938">
                  <c:v>3876</c:v>
                </c:pt>
                <c:pt idx="1939">
                  <c:v>3878</c:v>
                </c:pt>
                <c:pt idx="1940">
                  <c:v>3880</c:v>
                </c:pt>
                <c:pt idx="1941">
                  <c:v>3882</c:v>
                </c:pt>
                <c:pt idx="1942">
                  <c:v>3884</c:v>
                </c:pt>
                <c:pt idx="1943">
                  <c:v>3886</c:v>
                </c:pt>
                <c:pt idx="1944">
                  <c:v>3888</c:v>
                </c:pt>
                <c:pt idx="1945">
                  <c:v>3890</c:v>
                </c:pt>
                <c:pt idx="1946">
                  <c:v>3892</c:v>
                </c:pt>
                <c:pt idx="1947">
                  <c:v>3894</c:v>
                </c:pt>
                <c:pt idx="1948">
                  <c:v>3896</c:v>
                </c:pt>
                <c:pt idx="1949">
                  <c:v>3898</c:v>
                </c:pt>
                <c:pt idx="1950">
                  <c:v>3900</c:v>
                </c:pt>
                <c:pt idx="1951">
                  <c:v>3902</c:v>
                </c:pt>
                <c:pt idx="1952">
                  <c:v>3904</c:v>
                </c:pt>
                <c:pt idx="1953">
                  <c:v>3906</c:v>
                </c:pt>
                <c:pt idx="1954">
                  <c:v>3908</c:v>
                </c:pt>
                <c:pt idx="1955">
                  <c:v>3910</c:v>
                </c:pt>
                <c:pt idx="1956">
                  <c:v>3912</c:v>
                </c:pt>
                <c:pt idx="1957">
                  <c:v>3914</c:v>
                </c:pt>
                <c:pt idx="1958">
                  <c:v>3916</c:v>
                </c:pt>
                <c:pt idx="1959">
                  <c:v>3918</c:v>
                </c:pt>
                <c:pt idx="1960">
                  <c:v>3920</c:v>
                </c:pt>
                <c:pt idx="1961">
                  <c:v>3922</c:v>
                </c:pt>
                <c:pt idx="1962">
                  <c:v>3924</c:v>
                </c:pt>
                <c:pt idx="1963">
                  <c:v>3926</c:v>
                </c:pt>
                <c:pt idx="1964">
                  <c:v>3928</c:v>
                </c:pt>
                <c:pt idx="1965">
                  <c:v>3930</c:v>
                </c:pt>
                <c:pt idx="1966">
                  <c:v>3932</c:v>
                </c:pt>
                <c:pt idx="1967">
                  <c:v>3934</c:v>
                </c:pt>
                <c:pt idx="1968">
                  <c:v>3936</c:v>
                </c:pt>
                <c:pt idx="1969">
                  <c:v>3938</c:v>
                </c:pt>
                <c:pt idx="1970">
                  <c:v>3940</c:v>
                </c:pt>
                <c:pt idx="1971">
                  <c:v>3942</c:v>
                </c:pt>
                <c:pt idx="1972">
                  <c:v>3944</c:v>
                </c:pt>
                <c:pt idx="1973">
                  <c:v>3946</c:v>
                </c:pt>
                <c:pt idx="1974">
                  <c:v>3948</c:v>
                </c:pt>
                <c:pt idx="1975">
                  <c:v>3950</c:v>
                </c:pt>
                <c:pt idx="1976">
                  <c:v>3952</c:v>
                </c:pt>
                <c:pt idx="1977">
                  <c:v>3954</c:v>
                </c:pt>
                <c:pt idx="1978">
                  <c:v>3956</c:v>
                </c:pt>
                <c:pt idx="1979">
                  <c:v>3958</c:v>
                </c:pt>
                <c:pt idx="1980">
                  <c:v>3960</c:v>
                </c:pt>
                <c:pt idx="1981">
                  <c:v>3962</c:v>
                </c:pt>
                <c:pt idx="1982">
                  <c:v>3964</c:v>
                </c:pt>
                <c:pt idx="1983">
                  <c:v>3966</c:v>
                </c:pt>
                <c:pt idx="1984">
                  <c:v>3968</c:v>
                </c:pt>
                <c:pt idx="1985">
                  <c:v>3970</c:v>
                </c:pt>
                <c:pt idx="1986">
                  <c:v>3972</c:v>
                </c:pt>
                <c:pt idx="1987">
                  <c:v>3974</c:v>
                </c:pt>
                <c:pt idx="1988">
                  <c:v>3976</c:v>
                </c:pt>
                <c:pt idx="1989">
                  <c:v>3978</c:v>
                </c:pt>
                <c:pt idx="1990">
                  <c:v>3980</c:v>
                </c:pt>
                <c:pt idx="1991">
                  <c:v>3982</c:v>
                </c:pt>
                <c:pt idx="1992">
                  <c:v>3984</c:v>
                </c:pt>
                <c:pt idx="1993">
                  <c:v>3986</c:v>
                </c:pt>
                <c:pt idx="1994">
                  <c:v>3988</c:v>
                </c:pt>
                <c:pt idx="1995">
                  <c:v>3990</c:v>
                </c:pt>
                <c:pt idx="1996">
                  <c:v>3992</c:v>
                </c:pt>
                <c:pt idx="1997">
                  <c:v>3994</c:v>
                </c:pt>
                <c:pt idx="1998">
                  <c:v>3996</c:v>
                </c:pt>
                <c:pt idx="1999">
                  <c:v>3998</c:v>
                </c:pt>
                <c:pt idx="2000">
                  <c:v>4000</c:v>
                </c:pt>
                <c:pt idx="2001">
                  <c:v>4002</c:v>
                </c:pt>
                <c:pt idx="2002">
                  <c:v>4004</c:v>
                </c:pt>
                <c:pt idx="2003">
                  <c:v>4006</c:v>
                </c:pt>
                <c:pt idx="2004">
                  <c:v>4008</c:v>
                </c:pt>
                <c:pt idx="2005">
                  <c:v>4010</c:v>
                </c:pt>
                <c:pt idx="2006">
                  <c:v>4012</c:v>
                </c:pt>
                <c:pt idx="2007">
                  <c:v>4014</c:v>
                </c:pt>
                <c:pt idx="2008">
                  <c:v>4016</c:v>
                </c:pt>
                <c:pt idx="2009">
                  <c:v>4018</c:v>
                </c:pt>
                <c:pt idx="2010">
                  <c:v>4020</c:v>
                </c:pt>
                <c:pt idx="2011">
                  <c:v>4022</c:v>
                </c:pt>
                <c:pt idx="2012">
                  <c:v>4024</c:v>
                </c:pt>
                <c:pt idx="2013">
                  <c:v>4026</c:v>
                </c:pt>
                <c:pt idx="2014">
                  <c:v>4028</c:v>
                </c:pt>
                <c:pt idx="2015">
                  <c:v>4030</c:v>
                </c:pt>
                <c:pt idx="2016">
                  <c:v>4032</c:v>
                </c:pt>
                <c:pt idx="2017">
                  <c:v>4034</c:v>
                </c:pt>
                <c:pt idx="2018">
                  <c:v>4036</c:v>
                </c:pt>
                <c:pt idx="2019">
                  <c:v>4038</c:v>
                </c:pt>
                <c:pt idx="2020">
                  <c:v>4040</c:v>
                </c:pt>
                <c:pt idx="2021">
                  <c:v>4042</c:v>
                </c:pt>
                <c:pt idx="2022">
                  <c:v>4044</c:v>
                </c:pt>
                <c:pt idx="2023">
                  <c:v>4046</c:v>
                </c:pt>
                <c:pt idx="2024">
                  <c:v>4048</c:v>
                </c:pt>
                <c:pt idx="2025">
                  <c:v>4050</c:v>
                </c:pt>
                <c:pt idx="2026">
                  <c:v>4052</c:v>
                </c:pt>
                <c:pt idx="2027">
                  <c:v>4054</c:v>
                </c:pt>
                <c:pt idx="2028">
                  <c:v>4056</c:v>
                </c:pt>
                <c:pt idx="2029">
                  <c:v>4058</c:v>
                </c:pt>
                <c:pt idx="2030">
                  <c:v>4060</c:v>
                </c:pt>
                <c:pt idx="2031">
                  <c:v>4062</c:v>
                </c:pt>
                <c:pt idx="2032">
                  <c:v>4064</c:v>
                </c:pt>
                <c:pt idx="2033">
                  <c:v>4066</c:v>
                </c:pt>
                <c:pt idx="2034">
                  <c:v>4068</c:v>
                </c:pt>
                <c:pt idx="2035">
                  <c:v>4070</c:v>
                </c:pt>
                <c:pt idx="2036">
                  <c:v>4072</c:v>
                </c:pt>
                <c:pt idx="2037">
                  <c:v>4074</c:v>
                </c:pt>
                <c:pt idx="2038">
                  <c:v>4076</c:v>
                </c:pt>
                <c:pt idx="2039">
                  <c:v>4078</c:v>
                </c:pt>
                <c:pt idx="2040">
                  <c:v>4080</c:v>
                </c:pt>
                <c:pt idx="2041">
                  <c:v>4082</c:v>
                </c:pt>
                <c:pt idx="2042">
                  <c:v>4084</c:v>
                </c:pt>
                <c:pt idx="2043">
                  <c:v>4086</c:v>
                </c:pt>
                <c:pt idx="2044">
                  <c:v>4088</c:v>
                </c:pt>
                <c:pt idx="2045">
                  <c:v>4090</c:v>
                </c:pt>
                <c:pt idx="2046">
                  <c:v>4092</c:v>
                </c:pt>
                <c:pt idx="2047">
                  <c:v>4094</c:v>
                </c:pt>
                <c:pt idx="2048">
                  <c:v>4096</c:v>
                </c:pt>
                <c:pt idx="2049">
                  <c:v>4098</c:v>
                </c:pt>
                <c:pt idx="2050">
                  <c:v>4100</c:v>
                </c:pt>
                <c:pt idx="2051">
                  <c:v>4102</c:v>
                </c:pt>
                <c:pt idx="2052">
                  <c:v>4104</c:v>
                </c:pt>
                <c:pt idx="2053">
                  <c:v>4106</c:v>
                </c:pt>
                <c:pt idx="2054">
                  <c:v>4108</c:v>
                </c:pt>
                <c:pt idx="2055">
                  <c:v>4110</c:v>
                </c:pt>
                <c:pt idx="2056">
                  <c:v>4112</c:v>
                </c:pt>
                <c:pt idx="2057">
                  <c:v>4114</c:v>
                </c:pt>
                <c:pt idx="2058">
                  <c:v>4116</c:v>
                </c:pt>
                <c:pt idx="2059">
                  <c:v>4118</c:v>
                </c:pt>
                <c:pt idx="2060">
                  <c:v>4120</c:v>
                </c:pt>
                <c:pt idx="2061">
                  <c:v>4122</c:v>
                </c:pt>
                <c:pt idx="2062">
                  <c:v>4124</c:v>
                </c:pt>
                <c:pt idx="2063">
                  <c:v>4126</c:v>
                </c:pt>
                <c:pt idx="2064">
                  <c:v>4128</c:v>
                </c:pt>
                <c:pt idx="2065">
                  <c:v>4130</c:v>
                </c:pt>
                <c:pt idx="2066">
                  <c:v>4132</c:v>
                </c:pt>
                <c:pt idx="2067">
                  <c:v>4134</c:v>
                </c:pt>
                <c:pt idx="2068">
                  <c:v>4136</c:v>
                </c:pt>
                <c:pt idx="2069">
                  <c:v>4138</c:v>
                </c:pt>
                <c:pt idx="2070">
                  <c:v>4140</c:v>
                </c:pt>
                <c:pt idx="2071">
                  <c:v>4142</c:v>
                </c:pt>
                <c:pt idx="2072">
                  <c:v>4144</c:v>
                </c:pt>
                <c:pt idx="2073">
                  <c:v>4146</c:v>
                </c:pt>
                <c:pt idx="2074">
                  <c:v>4148</c:v>
                </c:pt>
                <c:pt idx="2075">
                  <c:v>4150</c:v>
                </c:pt>
                <c:pt idx="2076">
                  <c:v>4152</c:v>
                </c:pt>
                <c:pt idx="2077">
                  <c:v>4154</c:v>
                </c:pt>
                <c:pt idx="2078">
                  <c:v>4156</c:v>
                </c:pt>
                <c:pt idx="2079">
                  <c:v>4158</c:v>
                </c:pt>
                <c:pt idx="2080">
                  <c:v>4160</c:v>
                </c:pt>
                <c:pt idx="2081">
                  <c:v>4162</c:v>
                </c:pt>
                <c:pt idx="2082">
                  <c:v>4164</c:v>
                </c:pt>
                <c:pt idx="2083">
                  <c:v>4166</c:v>
                </c:pt>
                <c:pt idx="2084">
                  <c:v>4168</c:v>
                </c:pt>
                <c:pt idx="2085">
                  <c:v>4170</c:v>
                </c:pt>
                <c:pt idx="2086">
                  <c:v>4172</c:v>
                </c:pt>
                <c:pt idx="2087">
                  <c:v>4174</c:v>
                </c:pt>
                <c:pt idx="2088">
                  <c:v>4176</c:v>
                </c:pt>
                <c:pt idx="2089">
                  <c:v>4178</c:v>
                </c:pt>
                <c:pt idx="2090">
                  <c:v>4180</c:v>
                </c:pt>
                <c:pt idx="2091">
                  <c:v>4182</c:v>
                </c:pt>
                <c:pt idx="2092">
                  <c:v>4184</c:v>
                </c:pt>
                <c:pt idx="2093">
                  <c:v>4186</c:v>
                </c:pt>
                <c:pt idx="2094">
                  <c:v>4188</c:v>
                </c:pt>
                <c:pt idx="2095">
                  <c:v>4190</c:v>
                </c:pt>
                <c:pt idx="2096">
                  <c:v>4192</c:v>
                </c:pt>
                <c:pt idx="2097">
                  <c:v>4194</c:v>
                </c:pt>
                <c:pt idx="2098">
                  <c:v>4196</c:v>
                </c:pt>
                <c:pt idx="2099">
                  <c:v>4198</c:v>
                </c:pt>
                <c:pt idx="2100">
                  <c:v>4200</c:v>
                </c:pt>
                <c:pt idx="2101">
                  <c:v>4202</c:v>
                </c:pt>
                <c:pt idx="2102">
                  <c:v>4204</c:v>
                </c:pt>
                <c:pt idx="2103">
                  <c:v>4206</c:v>
                </c:pt>
                <c:pt idx="2104">
                  <c:v>4208</c:v>
                </c:pt>
                <c:pt idx="2105">
                  <c:v>4210</c:v>
                </c:pt>
                <c:pt idx="2106">
                  <c:v>4212</c:v>
                </c:pt>
                <c:pt idx="2107">
                  <c:v>4214</c:v>
                </c:pt>
                <c:pt idx="2108">
                  <c:v>4216</c:v>
                </c:pt>
                <c:pt idx="2109">
                  <c:v>4218</c:v>
                </c:pt>
                <c:pt idx="2110">
                  <c:v>4220</c:v>
                </c:pt>
                <c:pt idx="2111">
                  <c:v>4222</c:v>
                </c:pt>
                <c:pt idx="2112">
                  <c:v>4224</c:v>
                </c:pt>
                <c:pt idx="2113">
                  <c:v>4226</c:v>
                </c:pt>
                <c:pt idx="2114">
                  <c:v>4228</c:v>
                </c:pt>
                <c:pt idx="2115">
                  <c:v>4230</c:v>
                </c:pt>
                <c:pt idx="2116">
                  <c:v>4232</c:v>
                </c:pt>
                <c:pt idx="2117">
                  <c:v>4234</c:v>
                </c:pt>
                <c:pt idx="2118">
                  <c:v>4236</c:v>
                </c:pt>
                <c:pt idx="2119">
                  <c:v>4238</c:v>
                </c:pt>
                <c:pt idx="2120">
                  <c:v>4240</c:v>
                </c:pt>
                <c:pt idx="2121">
                  <c:v>4242</c:v>
                </c:pt>
                <c:pt idx="2122">
                  <c:v>4244</c:v>
                </c:pt>
                <c:pt idx="2123">
                  <c:v>4246</c:v>
                </c:pt>
                <c:pt idx="2124">
                  <c:v>4248</c:v>
                </c:pt>
                <c:pt idx="2125">
                  <c:v>4250</c:v>
                </c:pt>
                <c:pt idx="2126">
                  <c:v>4252</c:v>
                </c:pt>
                <c:pt idx="2127">
                  <c:v>4254</c:v>
                </c:pt>
                <c:pt idx="2128">
                  <c:v>4256</c:v>
                </c:pt>
                <c:pt idx="2129">
                  <c:v>4258</c:v>
                </c:pt>
                <c:pt idx="2130">
                  <c:v>4260</c:v>
                </c:pt>
                <c:pt idx="2131">
                  <c:v>4262</c:v>
                </c:pt>
                <c:pt idx="2132">
                  <c:v>4264</c:v>
                </c:pt>
                <c:pt idx="2133">
                  <c:v>4266</c:v>
                </c:pt>
                <c:pt idx="2134">
                  <c:v>4268</c:v>
                </c:pt>
                <c:pt idx="2135">
                  <c:v>4270</c:v>
                </c:pt>
                <c:pt idx="2136">
                  <c:v>4272</c:v>
                </c:pt>
                <c:pt idx="2137">
                  <c:v>4274</c:v>
                </c:pt>
                <c:pt idx="2138">
                  <c:v>4276</c:v>
                </c:pt>
                <c:pt idx="2139">
                  <c:v>4278</c:v>
                </c:pt>
                <c:pt idx="2140">
                  <c:v>4280</c:v>
                </c:pt>
                <c:pt idx="2141">
                  <c:v>4282</c:v>
                </c:pt>
                <c:pt idx="2142">
                  <c:v>4284</c:v>
                </c:pt>
                <c:pt idx="2143">
                  <c:v>4286</c:v>
                </c:pt>
                <c:pt idx="2144">
                  <c:v>4288</c:v>
                </c:pt>
                <c:pt idx="2145">
                  <c:v>4290</c:v>
                </c:pt>
                <c:pt idx="2146">
                  <c:v>4292</c:v>
                </c:pt>
                <c:pt idx="2147">
                  <c:v>4294</c:v>
                </c:pt>
                <c:pt idx="2148">
                  <c:v>4296</c:v>
                </c:pt>
                <c:pt idx="2149">
                  <c:v>4298</c:v>
                </c:pt>
                <c:pt idx="2150">
                  <c:v>4300</c:v>
                </c:pt>
                <c:pt idx="2151">
                  <c:v>4302</c:v>
                </c:pt>
                <c:pt idx="2152">
                  <c:v>4304</c:v>
                </c:pt>
                <c:pt idx="2153">
                  <c:v>4306</c:v>
                </c:pt>
                <c:pt idx="2154">
                  <c:v>4308</c:v>
                </c:pt>
                <c:pt idx="2155">
                  <c:v>4310</c:v>
                </c:pt>
                <c:pt idx="2156">
                  <c:v>4312</c:v>
                </c:pt>
                <c:pt idx="2157">
                  <c:v>4314</c:v>
                </c:pt>
                <c:pt idx="2158">
                  <c:v>4316</c:v>
                </c:pt>
                <c:pt idx="2159">
                  <c:v>4318</c:v>
                </c:pt>
                <c:pt idx="2160">
                  <c:v>4320</c:v>
                </c:pt>
                <c:pt idx="2161">
                  <c:v>4322</c:v>
                </c:pt>
                <c:pt idx="2162">
                  <c:v>4324</c:v>
                </c:pt>
                <c:pt idx="2163">
                  <c:v>4326</c:v>
                </c:pt>
                <c:pt idx="2164">
                  <c:v>4328</c:v>
                </c:pt>
                <c:pt idx="2165">
                  <c:v>4330</c:v>
                </c:pt>
                <c:pt idx="2166">
                  <c:v>4332</c:v>
                </c:pt>
                <c:pt idx="2167">
                  <c:v>4334</c:v>
                </c:pt>
                <c:pt idx="2168">
                  <c:v>4336</c:v>
                </c:pt>
                <c:pt idx="2169">
                  <c:v>4338</c:v>
                </c:pt>
                <c:pt idx="2170">
                  <c:v>4340</c:v>
                </c:pt>
                <c:pt idx="2171">
                  <c:v>4342</c:v>
                </c:pt>
                <c:pt idx="2172">
                  <c:v>4344</c:v>
                </c:pt>
                <c:pt idx="2173">
                  <c:v>4346</c:v>
                </c:pt>
                <c:pt idx="2174">
                  <c:v>4348</c:v>
                </c:pt>
                <c:pt idx="2175">
                  <c:v>4350</c:v>
                </c:pt>
                <c:pt idx="2176">
                  <c:v>4352</c:v>
                </c:pt>
                <c:pt idx="2177">
                  <c:v>4354</c:v>
                </c:pt>
                <c:pt idx="2178">
                  <c:v>4356</c:v>
                </c:pt>
                <c:pt idx="2179">
                  <c:v>4358</c:v>
                </c:pt>
                <c:pt idx="2180">
                  <c:v>4360</c:v>
                </c:pt>
                <c:pt idx="2181">
                  <c:v>4362</c:v>
                </c:pt>
                <c:pt idx="2182">
                  <c:v>4364</c:v>
                </c:pt>
                <c:pt idx="2183">
                  <c:v>4366</c:v>
                </c:pt>
                <c:pt idx="2184">
                  <c:v>4368</c:v>
                </c:pt>
                <c:pt idx="2185">
                  <c:v>4370</c:v>
                </c:pt>
                <c:pt idx="2186">
                  <c:v>4372</c:v>
                </c:pt>
                <c:pt idx="2187">
                  <c:v>4374</c:v>
                </c:pt>
                <c:pt idx="2188">
                  <c:v>4376</c:v>
                </c:pt>
                <c:pt idx="2189">
                  <c:v>4378</c:v>
                </c:pt>
                <c:pt idx="2190">
                  <c:v>4380</c:v>
                </c:pt>
                <c:pt idx="2191">
                  <c:v>4382</c:v>
                </c:pt>
                <c:pt idx="2192">
                  <c:v>4384</c:v>
                </c:pt>
                <c:pt idx="2193">
                  <c:v>4386</c:v>
                </c:pt>
                <c:pt idx="2194">
                  <c:v>4388</c:v>
                </c:pt>
                <c:pt idx="2195">
                  <c:v>4390</c:v>
                </c:pt>
                <c:pt idx="2196">
                  <c:v>4392</c:v>
                </c:pt>
                <c:pt idx="2197">
                  <c:v>4394</c:v>
                </c:pt>
                <c:pt idx="2198">
                  <c:v>4396</c:v>
                </c:pt>
                <c:pt idx="2199">
                  <c:v>4398</c:v>
                </c:pt>
                <c:pt idx="2200">
                  <c:v>4400</c:v>
                </c:pt>
                <c:pt idx="2201">
                  <c:v>4402</c:v>
                </c:pt>
                <c:pt idx="2202">
                  <c:v>4404</c:v>
                </c:pt>
                <c:pt idx="2203">
                  <c:v>4406</c:v>
                </c:pt>
                <c:pt idx="2204">
                  <c:v>4408</c:v>
                </c:pt>
                <c:pt idx="2205">
                  <c:v>4410</c:v>
                </c:pt>
                <c:pt idx="2206">
                  <c:v>4412</c:v>
                </c:pt>
                <c:pt idx="2207">
                  <c:v>4414</c:v>
                </c:pt>
                <c:pt idx="2208">
                  <c:v>4416</c:v>
                </c:pt>
                <c:pt idx="2209">
                  <c:v>4418</c:v>
                </c:pt>
                <c:pt idx="2210">
                  <c:v>4420</c:v>
                </c:pt>
                <c:pt idx="2211">
                  <c:v>4422</c:v>
                </c:pt>
                <c:pt idx="2212">
                  <c:v>4424</c:v>
                </c:pt>
                <c:pt idx="2213">
                  <c:v>4426</c:v>
                </c:pt>
                <c:pt idx="2214">
                  <c:v>4428</c:v>
                </c:pt>
                <c:pt idx="2215">
                  <c:v>4430</c:v>
                </c:pt>
                <c:pt idx="2216">
                  <c:v>4432</c:v>
                </c:pt>
                <c:pt idx="2217">
                  <c:v>4434</c:v>
                </c:pt>
                <c:pt idx="2218">
                  <c:v>4436</c:v>
                </c:pt>
                <c:pt idx="2219">
                  <c:v>4438</c:v>
                </c:pt>
                <c:pt idx="2220">
                  <c:v>4440</c:v>
                </c:pt>
                <c:pt idx="2221">
                  <c:v>4442</c:v>
                </c:pt>
                <c:pt idx="2222">
                  <c:v>4444</c:v>
                </c:pt>
                <c:pt idx="2223">
                  <c:v>4446</c:v>
                </c:pt>
                <c:pt idx="2224">
                  <c:v>4448</c:v>
                </c:pt>
                <c:pt idx="2225">
                  <c:v>4450</c:v>
                </c:pt>
                <c:pt idx="2226">
                  <c:v>4452</c:v>
                </c:pt>
                <c:pt idx="2227">
                  <c:v>4454</c:v>
                </c:pt>
                <c:pt idx="2228">
                  <c:v>4456</c:v>
                </c:pt>
                <c:pt idx="2229">
                  <c:v>4458</c:v>
                </c:pt>
                <c:pt idx="2230">
                  <c:v>4460</c:v>
                </c:pt>
                <c:pt idx="2231">
                  <c:v>4462</c:v>
                </c:pt>
                <c:pt idx="2232">
                  <c:v>4464</c:v>
                </c:pt>
                <c:pt idx="2233">
                  <c:v>4466</c:v>
                </c:pt>
                <c:pt idx="2234">
                  <c:v>4468</c:v>
                </c:pt>
                <c:pt idx="2235">
                  <c:v>4470</c:v>
                </c:pt>
                <c:pt idx="2236">
                  <c:v>4472</c:v>
                </c:pt>
                <c:pt idx="2237">
                  <c:v>4474</c:v>
                </c:pt>
                <c:pt idx="2238">
                  <c:v>4476</c:v>
                </c:pt>
                <c:pt idx="2239">
                  <c:v>4478</c:v>
                </c:pt>
                <c:pt idx="2240">
                  <c:v>4480</c:v>
                </c:pt>
                <c:pt idx="2241">
                  <c:v>4482</c:v>
                </c:pt>
                <c:pt idx="2242">
                  <c:v>4484</c:v>
                </c:pt>
                <c:pt idx="2243">
                  <c:v>4486</c:v>
                </c:pt>
                <c:pt idx="2244">
                  <c:v>4488</c:v>
                </c:pt>
                <c:pt idx="2245">
                  <c:v>4490</c:v>
                </c:pt>
                <c:pt idx="2246">
                  <c:v>4492</c:v>
                </c:pt>
                <c:pt idx="2247">
                  <c:v>4494</c:v>
                </c:pt>
                <c:pt idx="2248">
                  <c:v>4496</c:v>
                </c:pt>
                <c:pt idx="2249">
                  <c:v>4498</c:v>
                </c:pt>
                <c:pt idx="2250">
                  <c:v>4500</c:v>
                </c:pt>
                <c:pt idx="2251">
                  <c:v>4502</c:v>
                </c:pt>
                <c:pt idx="2252">
                  <c:v>4504</c:v>
                </c:pt>
                <c:pt idx="2253">
                  <c:v>4506</c:v>
                </c:pt>
                <c:pt idx="2254">
                  <c:v>4508</c:v>
                </c:pt>
                <c:pt idx="2255">
                  <c:v>4510</c:v>
                </c:pt>
                <c:pt idx="2256">
                  <c:v>4512</c:v>
                </c:pt>
                <c:pt idx="2257">
                  <c:v>4514</c:v>
                </c:pt>
                <c:pt idx="2258">
                  <c:v>4516</c:v>
                </c:pt>
                <c:pt idx="2259">
                  <c:v>4518</c:v>
                </c:pt>
                <c:pt idx="2260">
                  <c:v>4520</c:v>
                </c:pt>
                <c:pt idx="2261">
                  <c:v>4522</c:v>
                </c:pt>
                <c:pt idx="2262">
                  <c:v>4524</c:v>
                </c:pt>
                <c:pt idx="2263">
                  <c:v>4526</c:v>
                </c:pt>
                <c:pt idx="2264">
                  <c:v>4528</c:v>
                </c:pt>
                <c:pt idx="2265">
                  <c:v>4530</c:v>
                </c:pt>
                <c:pt idx="2266">
                  <c:v>4532</c:v>
                </c:pt>
                <c:pt idx="2267">
                  <c:v>4534</c:v>
                </c:pt>
                <c:pt idx="2268">
                  <c:v>4536</c:v>
                </c:pt>
                <c:pt idx="2269">
                  <c:v>4538</c:v>
                </c:pt>
                <c:pt idx="2270">
                  <c:v>4540</c:v>
                </c:pt>
                <c:pt idx="2271">
                  <c:v>4542</c:v>
                </c:pt>
                <c:pt idx="2272">
                  <c:v>4544</c:v>
                </c:pt>
                <c:pt idx="2273">
                  <c:v>4546</c:v>
                </c:pt>
                <c:pt idx="2274">
                  <c:v>4548</c:v>
                </c:pt>
                <c:pt idx="2275">
                  <c:v>4550</c:v>
                </c:pt>
                <c:pt idx="2276">
                  <c:v>4552</c:v>
                </c:pt>
                <c:pt idx="2277">
                  <c:v>4554</c:v>
                </c:pt>
                <c:pt idx="2278">
                  <c:v>4556</c:v>
                </c:pt>
                <c:pt idx="2279">
                  <c:v>4558</c:v>
                </c:pt>
                <c:pt idx="2280">
                  <c:v>4560</c:v>
                </c:pt>
                <c:pt idx="2281">
                  <c:v>4562</c:v>
                </c:pt>
                <c:pt idx="2282">
                  <c:v>4564</c:v>
                </c:pt>
                <c:pt idx="2283">
                  <c:v>4566</c:v>
                </c:pt>
                <c:pt idx="2284">
                  <c:v>4568</c:v>
                </c:pt>
                <c:pt idx="2285">
                  <c:v>4570</c:v>
                </c:pt>
                <c:pt idx="2286">
                  <c:v>4572</c:v>
                </c:pt>
                <c:pt idx="2287">
                  <c:v>4574</c:v>
                </c:pt>
                <c:pt idx="2288">
                  <c:v>4576</c:v>
                </c:pt>
                <c:pt idx="2289">
                  <c:v>4578</c:v>
                </c:pt>
                <c:pt idx="2290">
                  <c:v>4580</c:v>
                </c:pt>
                <c:pt idx="2291">
                  <c:v>4582</c:v>
                </c:pt>
                <c:pt idx="2292">
                  <c:v>4584</c:v>
                </c:pt>
                <c:pt idx="2293">
                  <c:v>4586</c:v>
                </c:pt>
                <c:pt idx="2294">
                  <c:v>4588</c:v>
                </c:pt>
                <c:pt idx="2295">
                  <c:v>4590</c:v>
                </c:pt>
                <c:pt idx="2296">
                  <c:v>4592</c:v>
                </c:pt>
                <c:pt idx="2297">
                  <c:v>4594</c:v>
                </c:pt>
                <c:pt idx="2298">
                  <c:v>4596</c:v>
                </c:pt>
                <c:pt idx="2299">
                  <c:v>4598</c:v>
                </c:pt>
                <c:pt idx="2300">
                  <c:v>4600</c:v>
                </c:pt>
                <c:pt idx="2301">
                  <c:v>4602</c:v>
                </c:pt>
                <c:pt idx="2302">
                  <c:v>4604</c:v>
                </c:pt>
                <c:pt idx="2303">
                  <c:v>4606</c:v>
                </c:pt>
                <c:pt idx="2304">
                  <c:v>4608</c:v>
                </c:pt>
                <c:pt idx="2305">
                  <c:v>4610</c:v>
                </c:pt>
                <c:pt idx="2306">
                  <c:v>4612</c:v>
                </c:pt>
                <c:pt idx="2307">
                  <c:v>4614</c:v>
                </c:pt>
                <c:pt idx="2308">
                  <c:v>4616</c:v>
                </c:pt>
                <c:pt idx="2309">
                  <c:v>4618</c:v>
                </c:pt>
                <c:pt idx="2310">
                  <c:v>4620</c:v>
                </c:pt>
                <c:pt idx="2311">
                  <c:v>4622</c:v>
                </c:pt>
                <c:pt idx="2312">
                  <c:v>4624</c:v>
                </c:pt>
                <c:pt idx="2313">
                  <c:v>4626</c:v>
                </c:pt>
                <c:pt idx="2314">
                  <c:v>4628</c:v>
                </c:pt>
                <c:pt idx="2315">
                  <c:v>4630</c:v>
                </c:pt>
                <c:pt idx="2316">
                  <c:v>4632</c:v>
                </c:pt>
                <c:pt idx="2317">
                  <c:v>4634</c:v>
                </c:pt>
                <c:pt idx="2318">
                  <c:v>4636</c:v>
                </c:pt>
                <c:pt idx="2319">
                  <c:v>4638</c:v>
                </c:pt>
                <c:pt idx="2320">
                  <c:v>4640</c:v>
                </c:pt>
                <c:pt idx="2321">
                  <c:v>4642</c:v>
                </c:pt>
                <c:pt idx="2322">
                  <c:v>4644</c:v>
                </c:pt>
                <c:pt idx="2323">
                  <c:v>4646</c:v>
                </c:pt>
                <c:pt idx="2324">
                  <c:v>4648</c:v>
                </c:pt>
                <c:pt idx="2325">
                  <c:v>4650</c:v>
                </c:pt>
                <c:pt idx="2326">
                  <c:v>4652</c:v>
                </c:pt>
                <c:pt idx="2327">
                  <c:v>4654</c:v>
                </c:pt>
                <c:pt idx="2328">
                  <c:v>4656</c:v>
                </c:pt>
                <c:pt idx="2329">
                  <c:v>4658</c:v>
                </c:pt>
                <c:pt idx="2330">
                  <c:v>4660</c:v>
                </c:pt>
                <c:pt idx="2331">
                  <c:v>4662</c:v>
                </c:pt>
                <c:pt idx="2332">
                  <c:v>4664</c:v>
                </c:pt>
                <c:pt idx="2333">
                  <c:v>4666</c:v>
                </c:pt>
                <c:pt idx="2334">
                  <c:v>4668</c:v>
                </c:pt>
                <c:pt idx="2335">
                  <c:v>4670</c:v>
                </c:pt>
                <c:pt idx="2336">
                  <c:v>4672</c:v>
                </c:pt>
                <c:pt idx="2337">
                  <c:v>4674</c:v>
                </c:pt>
                <c:pt idx="2338">
                  <c:v>4676</c:v>
                </c:pt>
                <c:pt idx="2339">
                  <c:v>4678</c:v>
                </c:pt>
                <c:pt idx="2340">
                  <c:v>4680</c:v>
                </c:pt>
                <c:pt idx="2341">
                  <c:v>4682</c:v>
                </c:pt>
                <c:pt idx="2342">
                  <c:v>4684</c:v>
                </c:pt>
                <c:pt idx="2343">
                  <c:v>4686</c:v>
                </c:pt>
                <c:pt idx="2344">
                  <c:v>4688</c:v>
                </c:pt>
                <c:pt idx="2345">
                  <c:v>4690</c:v>
                </c:pt>
                <c:pt idx="2346">
                  <c:v>4692</c:v>
                </c:pt>
                <c:pt idx="2347">
                  <c:v>4694</c:v>
                </c:pt>
                <c:pt idx="2348">
                  <c:v>4696</c:v>
                </c:pt>
                <c:pt idx="2349">
                  <c:v>4698</c:v>
                </c:pt>
                <c:pt idx="2350">
                  <c:v>4700</c:v>
                </c:pt>
                <c:pt idx="2351">
                  <c:v>4702</c:v>
                </c:pt>
                <c:pt idx="2352">
                  <c:v>4704</c:v>
                </c:pt>
                <c:pt idx="2353">
                  <c:v>4706</c:v>
                </c:pt>
                <c:pt idx="2354">
                  <c:v>4708</c:v>
                </c:pt>
                <c:pt idx="2355">
                  <c:v>4710</c:v>
                </c:pt>
                <c:pt idx="2356">
                  <c:v>4712</c:v>
                </c:pt>
                <c:pt idx="2357">
                  <c:v>4714</c:v>
                </c:pt>
                <c:pt idx="2358">
                  <c:v>4716</c:v>
                </c:pt>
                <c:pt idx="2359">
                  <c:v>4718</c:v>
                </c:pt>
                <c:pt idx="2360">
                  <c:v>4720</c:v>
                </c:pt>
                <c:pt idx="2361">
                  <c:v>4722</c:v>
                </c:pt>
                <c:pt idx="2362">
                  <c:v>4724</c:v>
                </c:pt>
                <c:pt idx="2363">
                  <c:v>4726</c:v>
                </c:pt>
                <c:pt idx="2364">
                  <c:v>4728</c:v>
                </c:pt>
                <c:pt idx="2365">
                  <c:v>4730</c:v>
                </c:pt>
                <c:pt idx="2366">
                  <c:v>4732</c:v>
                </c:pt>
                <c:pt idx="2367">
                  <c:v>4734</c:v>
                </c:pt>
                <c:pt idx="2368">
                  <c:v>4736</c:v>
                </c:pt>
                <c:pt idx="2369">
                  <c:v>4738</c:v>
                </c:pt>
                <c:pt idx="2370">
                  <c:v>4740</c:v>
                </c:pt>
                <c:pt idx="2371">
                  <c:v>4742</c:v>
                </c:pt>
                <c:pt idx="2372">
                  <c:v>4744</c:v>
                </c:pt>
                <c:pt idx="2373">
                  <c:v>4746</c:v>
                </c:pt>
                <c:pt idx="2374">
                  <c:v>4748</c:v>
                </c:pt>
                <c:pt idx="2375">
                  <c:v>4750</c:v>
                </c:pt>
                <c:pt idx="2376">
                  <c:v>4752</c:v>
                </c:pt>
                <c:pt idx="2377">
                  <c:v>4754</c:v>
                </c:pt>
                <c:pt idx="2378">
                  <c:v>4756</c:v>
                </c:pt>
                <c:pt idx="2379">
                  <c:v>4758</c:v>
                </c:pt>
                <c:pt idx="2380">
                  <c:v>4760</c:v>
                </c:pt>
                <c:pt idx="2381">
                  <c:v>4762</c:v>
                </c:pt>
                <c:pt idx="2382">
                  <c:v>4764</c:v>
                </c:pt>
                <c:pt idx="2383">
                  <c:v>4766</c:v>
                </c:pt>
                <c:pt idx="2384">
                  <c:v>4768</c:v>
                </c:pt>
                <c:pt idx="2385">
                  <c:v>4770</c:v>
                </c:pt>
                <c:pt idx="2386">
                  <c:v>4772</c:v>
                </c:pt>
                <c:pt idx="2387">
                  <c:v>4774</c:v>
                </c:pt>
                <c:pt idx="2388">
                  <c:v>4776</c:v>
                </c:pt>
                <c:pt idx="2389">
                  <c:v>4778</c:v>
                </c:pt>
                <c:pt idx="2390">
                  <c:v>4780</c:v>
                </c:pt>
                <c:pt idx="2391">
                  <c:v>4782</c:v>
                </c:pt>
                <c:pt idx="2392">
                  <c:v>4784</c:v>
                </c:pt>
                <c:pt idx="2393">
                  <c:v>4786</c:v>
                </c:pt>
                <c:pt idx="2394">
                  <c:v>4788</c:v>
                </c:pt>
                <c:pt idx="2395">
                  <c:v>4790</c:v>
                </c:pt>
                <c:pt idx="2396">
                  <c:v>4792</c:v>
                </c:pt>
                <c:pt idx="2397">
                  <c:v>4794</c:v>
                </c:pt>
                <c:pt idx="2398">
                  <c:v>4796</c:v>
                </c:pt>
                <c:pt idx="2399">
                  <c:v>4798</c:v>
                </c:pt>
                <c:pt idx="2400">
                  <c:v>4800</c:v>
                </c:pt>
                <c:pt idx="2401">
                  <c:v>4802</c:v>
                </c:pt>
                <c:pt idx="2402">
                  <c:v>4804</c:v>
                </c:pt>
                <c:pt idx="2403">
                  <c:v>4806</c:v>
                </c:pt>
                <c:pt idx="2404">
                  <c:v>4808</c:v>
                </c:pt>
                <c:pt idx="2405">
                  <c:v>4810</c:v>
                </c:pt>
                <c:pt idx="2406">
                  <c:v>4812</c:v>
                </c:pt>
                <c:pt idx="2407">
                  <c:v>4814</c:v>
                </c:pt>
                <c:pt idx="2408">
                  <c:v>4816</c:v>
                </c:pt>
                <c:pt idx="2409">
                  <c:v>4818</c:v>
                </c:pt>
                <c:pt idx="2410">
                  <c:v>4820</c:v>
                </c:pt>
                <c:pt idx="2411">
                  <c:v>4822</c:v>
                </c:pt>
                <c:pt idx="2412">
                  <c:v>4824</c:v>
                </c:pt>
                <c:pt idx="2413">
                  <c:v>4826</c:v>
                </c:pt>
                <c:pt idx="2414">
                  <c:v>4828</c:v>
                </c:pt>
                <c:pt idx="2415">
                  <c:v>4830</c:v>
                </c:pt>
                <c:pt idx="2416">
                  <c:v>4832</c:v>
                </c:pt>
                <c:pt idx="2417">
                  <c:v>4834</c:v>
                </c:pt>
                <c:pt idx="2418">
                  <c:v>4836</c:v>
                </c:pt>
                <c:pt idx="2419">
                  <c:v>4838</c:v>
                </c:pt>
                <c:pt idx="2420">
                  <c:v>4840</c:v>
                </c:pt>
                <c:pt idx="2421">
                  <c:v>4842</c:v>
                </c:pt>
                <c:pt idx="2422">
                  <c:v>4844</c:v>
                </c:pt>
                <c:pt idx="2423">
                  <c:v>4846</c:v>
                </c:pt>
                <c:pt idx="2424">
                  <c:v>4848</c:v>
                </c:pt>
                <c:pt idx="2425">
                  <c:v>4850</c:v>
                </c:pt>
                <c:pt idx="2426">
                  <c:v>4852</c:v>
                </c:pt>
                <c:pt idx="2427">
                  <c:v>4854</c:v>
                </c:pt>
                <c:pt idx="2428">
                  <c:v>4856</c:v>
                </c:pt>
                <c:pt idx="2429">
                  <c:v>4858</c:v>
                </c:pt>
                <c:pt idx="2430">
                  <c:v>4860</c:v>
                </c:pt>
                <c:pt idx="2431">
                  <c:v>4862</c:v>
                </c:pt>
                <c:pt idx="2432">
                  <c:v>4864</c:v>
                </c:pt>
                <c:pt idx="2433">
                  <c:v>4866</c:v>
                </c:pt>
                <c:pt idx="2434">
                  <c:v>4868</c:v>
                </c:pt>
                <c:pt idx="2435">
                  <c:v>4870</c:v>
                </c:pt>
                <c:pt idx="2436">
                  <c:v>4872</c:v>
                </c:pt>
                <c:pt idx="2437">
                  <c:v>4874</c:v>
                </c:pt>
                <c:pt idx="2438">
                  <c:v>4876</c:v>
                </c:pt>
                <c:pt idx="2439">
                  <c:v>4878</c:v>
                </c:pt>
                <c:pt idx="2440">
                  <c:v>4880</c:v>
                </c:pt>
                <c:pt idx="2441">
                  <c:v>4882</c:v>
                </c:pt>
                <c:pt idx="2442">
                  <c:v>4884</c:v>
                </c:pt>
                <c:pt idx="2443">
                  <c:v>4886</c:v>
                </c:pt>
                <c:pt idx="2444">
                  <c:v>4888</c:v>
                </c:pt>
                <c:pt idx="2445">
                  <c:v>4890</c:v>
                </c:pt>
                <c:pt idx="2446">
                  <c:v>4892</c:v>
                </c:pt>
                <c:pt idx="2447">
                  <c:v>4894</c:v>
                </c:pt>
                <c:pt idx="2448">
                  <c:v>4896</c:v>
                </c:pt>
                <c:pt idx="2449">
                  <c:v>4898</c:v>
                </c:pt>
                <c:pt idx="2450">
                  <c:v>4900</c:v>
                </c:pt>
                <c:pt idx="2451">
                  <c:v>4902</c:v>
                </c:pt>
                <c:pt idx="2452">
                  <c:v>4904</c:v>
                </c:pt>
                <c:pt idx="2453">
                  <c:v>4906</c:v>
                </c:pt>
                <c:pt idx="2454">
                  <c:v>4908</c:v>
                </c:pt>
                <c:pt idx="2455">
                  <c:v>4910</c:v>
                </c:pt>
                <c:pt idx="2456">
                  <c:v>4912</c:v>
                </c:pt>
                <c:pt idx="2457">
                  <c:v>4914</c:v>
                </c:pt>
                <c:pt idx="2458">
                  <c:v>4916</c:v>
                </c:pt>
                <c:pt idx="2459">
                  <c:v>4918</c:v>
                </c:pt>
                <c:pt idx="2460">
                  <c:v>4920</c:v>
                </c:pt>
                <c:pt idx="2461">
                  <c:v>4922</c:v>
                </c:pt>
                <c:pt idx="2462">
                  <c:v>4924</c:v>
                </c:pt>
                <c:pt idx="2463">
                  <c:v>4926</c:v>
                </c:pt>
                <c:pt idx="2464">
                  <c:v>4928</c:v>
                </c:pt>
                <c:pt idx="2465">
                  <c:v>4930</c:v>
                </c:pt>
                <c:pt idx="2466">
                  <c:v>4932</c:v>
                </c:pt>
                <c:pt idx="2467">
                  <c:v>4934</c:v>
                </c:pt>
                <c:pt idx="2468">
                  <c:v>4936</c:v>
                </c:pt>
                <c:pt idx="2469">
                  <c:v>4938</c:v>
                </c:pt>
                <c:pt idx="2470">
                  <c:v>4940</c:v>
                </c:pt>
                <c:pt idx="2471">
                  <c:v>4942</c:v>
                </c:pt>
                <c:pt idx="2472">
                  <c:v>4944</c:v>
                </c:pt>
                <c:pt idx="2473">
                  <c:v>4946</c:v>
                </c:pt>
                <c:pt idx="2474">
                  <c:v>4948</c:v>
                </c:pt>
                <c:pt idx="2475">
                  <c:v>4950</c:v>
                </c:pt>
                <c:pt idx="2476">
                  <c:v>4952</c:v>
                </c:pt>
                <c:pt idx="2477">
                  <c:v>4954</c:v>
                </c:pt>
                <c:pt idx="2478">
                  <c:v>4956</c:v>
                </c:pt>
                <c:pt idx="2479">
                  <c:v>4958</c:v>
                </c:pt>
                <c:pt idx="2480">
                  <c:v>4960</c:v>
                </c:pt>
                <c:pt idx="2481">
                  <c:v>4962</c:v>
                </c:pt>
                <c:pt idx="2482">
                  <c:v>4964</c:v>
                </c:pt>
                <c:pt idx="2483">
                  <c:v>4966</c:v>
                </c:pt>
                <c:pt idx="2484">
                  <c:v>4968</c:v>
                </c:pt>
                <c:pt idx="2485">
                  <c:v>4970</c:v>
                </c:pt>
                <c:pt idx="2486">
                  <c:v>4972</c:v>
                </c:pt>
                <c:pt idx="2487">
                  <c:v>4974</c:v>
                </c:pt>
                <c:pt idx="2488">
                  <c:v>4976</c:v>
                </c:pt>
                <c:pt idx="2489">
                  <c:v>4978</c:v>
                </c:pt>
                <c:pt idx="2490">
                  <c:v>4980</c:v>
                </c:pt>
                <c:pt idx="2491">
                  <c:v>4982</c:v>
                </c:pt>
                <c:pt idx="2492">
                  <c:v>4984</c:v>
                </c:pt>
                <c:pt idx="2493">
                  <c:v>4986</c:v>
                </c:pt>
                <c:pt idx="2494">
                  <c:v>4988</c:v>
                </c:pt>
                <c:pt idx="2495">
                  <c:v>4990</c:v>
                </c:pt>
                <c:pt idx="2496">
                  <c:v>4992</c:v>
                </c:pt>
                <c:pt idx="2497">
                  <c:v>4994</c:v>
                </c:pt>
                <c:pt idx="2498">
                  <c:v>4996</c:v>
                </c:pt>
                <c:pt idx="2499">
                  <c:v>4998</c:v>
                </c:pt>
                <c:pt idx="2500">
                  <c:v>5000</c:v>
                </c:pt>
                <c:pt idx="2501">
                  <c:v>5002</c:v>
                </c:pt>
                <c:pt idx="2502">
                  <c:v>5004</c:v>
                </c:pt>
                <c:pt idx="2503">
                  <c:v>5006</c:v>
                </c:pt>
                <c:pt idx="2504">
                  <c:v>5008</c:v>
                </c:pt>
                <c:pt idx="2505">
                  <c:v>5010</c:v>
                </c:pt>
                <c:pt idx="2506">
                  <c:v>5012</c:v>
                </c:pt>
                <c:pt idx="2507">
                  <c:v>5014</c:v>
                </c:pt>
                <c:pt idx="2508">
                  <c:v>5016</c:v>
                </c:pt>
                <c:pt idx="2509">
                  <c:v>5018</c:v>
                </c:pt>
                <c:pt idx="2510">
                  <c:v>5020</c:v>
                </c:pt>
                <c:pt idx="2511">
                  <c:v>5022</c:v>
                </c:pt>
                <c:pt idx="2512">
                  <c:v>5024</c:v>
                </c:pt>
                <c:pt idx="2513">
                  <c:v>5026</c:v>
                </c:pt>
                <c:pt idx="2514">
                  <c:v>5028</c:v>
                </c:pt>
                <c:pt idx="2515">
                  <c:v>5030</c:v>
                </c:pt>
                <c:pt idx="2516">
                  <c:v>5032</c:v>
                </c:pt>
                <c:pt idx="2517">
                  <c:v>5034</c:v>
                </c:pt>
                <c:pt idx="2518">
                  <c:v>5036</c:v>
                </c:pt>
                <c:pt idx="2519">
                  <c:v>5038</c:v>
                </c:pt>
                <c:pt idx="2520">
                  <c:v>5040</c:v>
                </c:pt>
                <c:pt idx="2521">
                  <c:v>5042</c:v>
                </c:pt>
                <c:pt idx="2522">
                  <c:v>5044</c:v>
                </c:pt>
                <c:pt idx="2523">
                  <c:v>5046</c:v>
                </c:pt>
                <c:pt idx="2524">
                  <c:v>5048</c:v>
                </c:pt>
                <c:pt idx="2525">
                  <c:v>5050</c:v>
                </c:pt>
                <c:pt idx="2526">
                  <c:v>5052</c:v>
                </c:pt>
                <c:pt idx="2527">
                  <c:v>5054</c:v>
                </c:pt>
                <c:pt idx="2528">
                  <c:v>5056</c:v>
                </c:pt>
                <c:pt idx="2529">
                  <c:v>5058</c:v>
                </c:pt>
                <c:pt idx="2530">
                  <c:v>5060</c:v>
                </c:pt>
                <c:pt idx="2531">
                  <c:v>5062</c:v>
                </c:pt>
                <c:pt idx="2532">
                  <c:v>5064</c:v>
                </c:pt>
                <c:pt idx="2533">
                  <c:v>5066</c:v>
                </c:pt>
                <c:pt idx="2534">
                  <c:v>5068</c:v>
                </c:pt>
                <c:pt idx="2535">
                  <c:v>5070</c:v>
                </c:pt>
                <c:pt idx="2536">
                  <c:v>5072</c:v>
                </c:pt>
                <c:pt idx="2537">
                  <c:v>5074</c:v>
                </c:pt>
                <c:pt idx="2538">
                  <c:v>5076</c:v>
                </c:pt>
                <c:pt idx="2539">
                  <c:v>5078</c:v>
                </c:pt>
                <c:pt idx="2540">
                  <c:v>5080</c:v>
                </c:pt>
                <c:pt idx="2541">
                  <c:v>5082</c:v>
                </c:pt>
                <c:pt idx="2542">
                  <c:v>5084</c:v>
                </c:pt>
                <c:pt idx="2543">
                  <c:v>5086</c:v>
                </c:pt>
                <c:pt idx="2544">
                  <c:v>5088</c:v>
                </c:pt>
                <c:pt idx="2545">
                  <c:v>5090</c:v>
                </c:pt>
                <c:pt idx="2546">
                  <c:v>5092</c:v>
                </c:pt>
                <c:pt idx="2547">
                  <c:v>5094</c:v>
                </c:pt>
                <c:pt idx="2548">
                  <c:v>5096</c:v>
                </c:pt>
                <c:pt idx="2549">
                  <c:v>5098</c:v>
                </c:pt>
                <c:pt idx="2550">
                  <c:v>5100</c:v>
                </c:pt>
                <c:pt idx="2551">
                  <c:v>5102</c:v>
                </c:pt>
                <c:pt idx="2552">
                  <c:v>5104</c:v>
                </c:pt>
                <c:pt idx="2553">
                  <c:v>5106</c:v>
                </c:pt>
                <c:pt idx="2554">
                  <c:v>5108</c:v>
                </c:pt>
                <c:pt idx="2555">
                  <c:v>5110</c:v>
                </c:pt>
                <c:pt idx="2556">
                  <c:v>5112</c:v>
                </c:pt>
                <c:pt idx="2557">
                  <c:v>5114</c:v>
                </c:pt>
                <c:pt idx="2558">
                  <c:v>5116</c:v>
                </c:pt>
                <c:pt idx="2559">
                  <c:v>5118</c:v>
                </c:pt>
                <c:pt idx="2560">
                  <c:v>5120</c:v>
                </c:pt>
                <c:pt idx="2561">
                  <c:v>5122</c:v>
                </c:pt>
                <c:pt idx="2562">
                  <c:v>5124</c:v>
                </c:pt>
                <c:pt idx="2563">
                  <c:v>5126</c:v>
                </c:pt>
                <c:pt idx="2564">
                  <c:v>5128</c:v>
                </c:pt>
                <c:pt idx="2565">
                  <c:v>5130</c:v>
                </c:pt>
                <c:pt idx="2566">
                  <c:v>5132</c:v>
                </c:pt>
                <c:pt idx="2567">
                  <c:v>5134</c:v>
                </c:pt>
                <c:pt idx="2568">
                  <c:v>5136</c:v>
                </c:pt>
                <c:pt idx="2569">
                  <c:v>5138</c:v>
                </c:pt>
                <c:pt idx="2570">
                  <c:v>5140</c:v>
                </c:pt>
                <c:pt idx="2571">
                  <c:v>5142</c:v>
                </c:pt>
                <c:pt idx="2572">
                  <c:v>5144</c:v>
                </c:pt>
                <c:pt idx="2573">
                  <c:v>5146</c:v>
                </c:pt>
                <c:pt idx="2574">
                  <c:v>5148</c:v>
                </c:pt>
                <c:pt idx="2575">
                  <c:v>5150</c:v>
                </c:pt>
                <c:pt idx="2576">
                  <c:v>5152</c:v>
                </c:pt>
                <c:pt idx="2577">
                  <c:v>5154</c:v>
                </c:pt>
                <c:pt idx="2578">
                  <c:v>5156</c:v>
                </c:pt>
                <c:pt idx="2579">
                  <c:v>5158</c:v>
                </c:pt>
                <c:pt idx="2580">
                  <c:v>5160</c:v>
                </c:pt>
                <c:pt idx="2581">
                  <c:v>5162</c:v>
                </c:pt>
                <c:pt idx="2582">
                  <c:v>5164</c:v>
                </c:pt>
                <c:pt idx="2583">
                  <c:v>5166</c:v>
                </c:pt>
                <c:pt idx="2584">
                  <c:v>5168</c:v>
                </c:pt>
                <c:pt idx="2585">
                  <c:v>5170</c:v>
                </c:pt>
                <c:pt idx="2586">
                  <c:v>5172</c:v>
                </c:pt>
                <c:pt idx="2587">
                  <c:v>5174</c:v>
                </c:pt>
                <c:pt idx="2588">
                  <c:v>5176</c:v>
                </c:pt>
                <c:pt idx="2589">
                  <c:v>5178</c:v>
                </c:pt>
                <c:pt idx="2590">
                  <c:v>5180</c:v>
                </c:pt>
                <c:pt idx="2591">
                  <c:v>5182</c:v>
                </c:pt>
                <c:pt idx="2592">
                  <c:v>5184</c:v>
                </c:pt>
                <c:pt idx="2593">
                  <c:v>5186</c:v>
                </c:pt>
                <c:pt idx="2594">
                  <c:v>5188</c:v>
                </c:pt>
                <c:pt idx="2595">
                  <c:v>5190</c:v>
                </c:pt>
                <c:pt idx="2596">
                  <c:v>5192</c:v>
                </c:pt>
                <c:pt idx="2597">
                  <c:v>5194</c:v>
                </c:pt>
                <c:pt idx="2598">
                  <c:v>5196</c:v>
                </c:pt>
                <c:pt idx="2599">
                  <c:v>5198</c:v>
                </c:pt>
                <c:pt idx="2600">
                  <c:v>5200</c:v>
                </c:pt>
                <c:pt idx="2601">
                  <c:v>5202</c:v>
                </c:pt>
                <c:pt idx="2602">
                  <c:v>5204</c:v>
                </c:pt>
                <c:pt idx="2603">
                  <c:v>5206</c:v>
                </c:pt>
                <c:pt idx="2604">
                  <c:v>5208</c:v>
                </c:pt>
                <c:pt idx="2605">
                  <c:v>5210</c:v>
                </c:pt>
                <c:pt idx="2606">
                  <c:v>5212</c:v>
                </c:pt>
                <c:pt idx="2607">
                  <c:v>5214</c:v>
                </c:pt>
                <c:pt idx="2608">
                  <c:v>5216</c:v>
                </c:pt>
                <c:pt idx="2609">
                  <c:v>5218</c:v>
                </c:pt>
                <c:pt idx="2610">
                  <c:v>5220</c:v>
                </c:pt>
                <c:pt idx="2611">
                  <c:v>5222</c:v>
                </c:pt>
                <c:pt idx="2612">
                  <c:v>5224</c:v>
                </c:pt>
                <c:pt idx="2613">
                  <c:v>5226</c:v>
                </c:pt>
                <c:pt idx="2614">
                  <c:v>5228</c:v>
                </c:pt>
                <c:pt idx="2615">
                  <c:v>5230</c:v>
                </c:pt>
                <c:pt idx="2616">
                  <c:v>5232</c:v>
                </c:pt>
                <c:pt idx="2617">
                  <c:v>5234</c:v>
                </c:pt>
                <c:pt idx="2618">
                  <c:v>5236</c:v>
                </c:pt>
                <c:pt idx="2619">
                  <c:v>5238</c:v>
                </c:pt>
                <c:pt idx="2620">
                  <c:v>5240</c:v>
                </c:pt>
                <c:pt idx="2621">
                  <c:v>5242</c:v>
                </c:pt>
                <c:pt idx="2622">
                  <c:v>5244</c:v>
                </c:pt>
                <c:pt idx="2623">
                  <c:v>5246</c:v>
                </c:pt>
                <c:pt idx="2624">
                  <c:v>5248</c:v>
                </c:pt>
                <c:pt idx="2625">
                  <c:v>5250</c:v>
                </c:pt>
                <c:pt idx="2626">
                  <c:v>5252</c:v>
                </c:pt>
                <c:pt idx="2627">
                  <c:v>5254</c:v>
                </c:pt>
                <c:pt idx="2628">
                  <c:v>5256</c:v>
                </c:pt>
                <c:pt idx="2629">
                  <c:v>5258</c:v>
                </c:pt>
                <c:pt idx="2630">
                  <c:v>5260</c:v>
                </c:pt>
                <c:pt idx="2631">
                  <c:v>5262</c:v>
                </c:pt>
                <c:pt idx="2632">
                  <c:v>5264</c:v>
                </c:pt>
                <c:pt idx="2633">
                  <c:v>5266</c:v>
                </c:pt>
                <c:pt idx="2634">
                  <c:v>5268</c:v>
                </c:pt>
                <c:pt idx="2635">
                  <c:v>5270</c:v>
                </c:pt>
                <c:pt idx="2636">
                  <c:v>5272</c:v>
                </c:pt>
                <c:pt idx="2637">
                  <c:v>5274</c:v>
                </c:pt>
                <c:pt idx="2638">
                  <c:v>5276</c:v>
                </c:pt>
                <c:pt idx="2639">
                  <c:v>5278</c:v>
                </c:pt>
                <c:pt idx="2640">
                  <c:v>5280</c:v>
                </c:pt>
                <c:pt idx="2641">
                  <c:v>5282</c:v>
                </c:pt>
                <c:pt idx="2642">
                  <c:v>5284</c:v>
                </c:pt>
                <c:pt idx="2643">
                  <c:v>5286</c:v>
                </c:pt>
                <c:pt idx="2644">
                  <c:v>5288</c:v>
                </c:pt>
                <c:pt idx="2645">
                  <c:v>5290</c:v>
                </c:pt>
                <c:pt idx="2646">
                  <c:v>5292</c:v>
                </c:pt>
                <c:pt idx="2647">
                  <c:v>5294</c:v>
                </c:pt>
                <c:pt idx="2648">
                  <c:v>5296</c:v>
                </c:pt>
                <c:pt idx="2649">
                  <c:v>5298</c:v>
                </c:pt>
                <c:pt idx="2650">
                  <c:v>5300</c:v>
                </c:pt>
                <c:pt idx="2651">
                  <c:v>5302</c:v>
                </c:pt>
                <c:pt idx="2652">
                  <c:v>5304</c:v>
                </c:pt>
                <c:pt idx="2653">
                  <c:v>5306</c:v>
                </c:pt>
                <c:pt idx="2654">
                  <c:v>5308</c:v>
                </c:pt>
                <c:pt idx="2655">
                  <c:v>5310</c:v>
                </c:pt>
                <c:pt idx="2656">
                  <c:v>5312</c:v>
                </c:pt>
                <c:pt idx="2657">
                  <c:v>5314</c:v>
                </c:pt>
                <c:pt idx="2658">
                  <c:v>5316</c:v>
                </c:pt>
                <c:pt idx="2659">
                  <c:v>5318</c:v>
                </c:pt>
                <c:pt idx="2660">
                  <c:v>5320</c:v>
                </c:pt>
                <c:pt idx="2661">
                  <c:v>5322</c:v>
                </c:pt>
                <c:pt idx="2662">
                  <c:v>5324</c:v>
                </c:pt>
                <c:pt idx="2663">
                  <c:v>5326</c:v>
                </c:pt>
                <c:pt idx="2664">
                  <c:v>5328</c:v>
                </c:pt>
                <c:pt idx="2665">
                  <c:v>5330</c:v>
                </c:pt>
                <c:pt idx="2666">
                  <c:v>5332</c:v>
                </c:pt>
                <c:pt idx="2667">
                  <c:v>5334</c:v>
                </c:pt>
                <c:pt idx="2668">
                  <c:v>5336</c:v>
                </c:pt>
                <c:pt idx="2669">
                  <c:v>5338</c:v>
                </c:pt>
                <c:pt idx="2670">
                  <c:v>5340</c:v>
                </c:pt>
                <c:pt idx="2671">
                  <c:v>5342</c:v>
                </c:pt>
                <c:pt idx="2672">
                  <c:v>5344</c:v>
                </c:pt>
                <c:pt idx="2673">
                  <c:v>5346</c:v>
                </c:pt>
                <c:pt idx="2674">
                  <c:v>5348</c:v>
                </c:pt>
                <c:pt idx="2675">
                  <c:v>5350</c:v>
                </c:pt>
                <c:pt idx="2676">
                  <c:v>5352</c:v>
                </c:pt>
                <c:pt idx="2677">
                  <c:v>5354</c:v>
                </c:pt>
                <c:pt idx="2678">
                  <c:v>5356</c:v>
                </c:pt>
                <c:pt idx="2679">
                  <c:v>5358</c:v>
                </c:pt>
                <c:pt idx="2680">
                  <c:v>5360</c:v>
                </c:pt>
                <c:pt idx="2681">
                  <c:v>5362</c:v>
                </c:pt>
                <c:pt idx="2682">
                  <c:v>5364</c:v>
                </c:pt>
                <c:pt idx="2683">
                  <c:v>5366</c:v>
                </c:pt>
                <c:pt idx="2684">
                  <c:v>5368</c:v>
                </c:pt>
                <c:pt idx="2685">
                  <c:v>5370</c:v>
                </c:pt>
                <c:pt idx="2686">
                  <c:v>5372</c:v>
                </c:pt>
                <c:pt idx="2687">
                  <c:v>5374</c:v>
                </c:pt>
                <c:pt idx="2688">
                  <c:v>5376</c:v>
                </c:pt>
                <c:pt idx="2689">
                  <c:v>5378</c:v>
                </c:pt>
                <c:pt idx="2690">
                  <c:v>5380</c:v>
                </c:pt>
                <c:pt idx="2691">
                  <c:v>5382</c:v>
                </c:pt>
                <c:pt idx="2692">
                  <c:v>5384</c:v>
                </c:pt>
                <c:pt idx="2693">
                  <c:v>5386</c:v>
                </c:pt>
                <c:pt idx="2694">
                  <c:v>5388</c:v>
                </c:pt>
                <c:pt idx="2695">
                  <c:v>5390</c:v>
                </c:pt>
                <c:pt idx="2696">
                  <c:v>5392</c:v>
                </c:pt>
                <c:pt idx="2697">
                  <c:v>5394</c:v>
                </c:pt>
                <c:pt idx="2698">
                  <c:v>5396</c:v>
                </c:pt>
                <c:pt idx="2699">
                  <c:v>5398</c:v>
                </c:pt>
                <c:pt idx="2700">
                  <c:v>5400</c:v>
                </c:pt>
                <c:pt idx="2701">
                  <c:v>5402</c:v>
                </c:pt>
                <c:pt idx="2702">
                  <c:v>5404</c:v>
                </c:pt>
                <c:pt idx="2703">
                  <c:v>5406</c:v>
                </c:pt>
                <c:pt idx="2704">
                  <c:v>5408</c:v>
                </c:pt>
                <c:pt idx="2705">
                  <c:v>5410</c:v>
                </c:pt>
                <c:pt idx="2706">
                  <c:v>5412</c:v>
                </c:pt>
                <c:pt idx="2707">
                  <c:v>5414</c:v>
                </c:pt>
                <c:pt idx="2708">
                  <c:v>5416</c:v>
                </c:pt>
                <c:pt idx="2709">
                  <c:v>5418</c:v>
                </c:pt>
                <c:pt idx="2710">
                  <c:v>5420</c:v>
                </c:pt>
                <c:pt idx="2711">
                  <c:v>5422</c:v>
                </c:pt>
                <c:pt idx="2712">
                  <c:v>5424</c:v>
                </c:pt>
                <c:pt idx="2713">
                  <c:v>5426</c:v>
                </c:pt>
                <c:pt idx="2714">
                  <c:v>5428</c:v>
                </c:pt>
                <c:pt idx="2715">
                  <c:v>5430</c:v>
                </c:pt>
                <c:pt idx="2716">
                  <c:v>5432</c:v>
                </c:pt>
                <c:pt idx="2717">
                  <c:v>5434</c:v>
                </c:pt>
                <c:pt idx="2718">
                  <c:v>5436</c:v>
                </c:pt>
                <c:pt idx="2719">
                  <c:v>5438</c:v>
                </c:pt>
                <c:pt idx="2720">
                  <c:v>5440</c:v>
                </c:pt>
                <c:pt idx="2721">
                  <c:v>5442</c:v>
                </c:pt>
                <c:pt idx="2722">
                  <c:v>5444</c:v>
                </c:pt>
                <c:pt idx="2723">
                  <c:v>5446</c:v>
                </c:pt>
                <c:pt idx="2724">
                  <c:v>5448</c:v>
                </c:pt>
                <c:pt idx="2725">
                  <c:v>5450</c:v>
                </c:pt>
                <c:pt idx="2726">
                  <c:v>5452</c:v>
                </c:pt>
                <c:pt idx="2727">
                  <c:v>5454</c:v>
                </c:pt>
                <c:pt idx="2728">
                  <c:v>5456</c:v>
                </c:pt>
                <c:pt idx="2729">
                  <c:v>5458</c:v>
                </c:pt>
                <c:pt idx="2730">
                  <c:v>5460</c:v>
                </c:pt>
                <c:pt idx="2731">
                  <c:v>5462</c:v>
                </c:pt>
                <c:pt idx="2732">
                  <c:v>5464</c:v>
                </c:pt>
                <c:pt idx="2733">
                  <c:v>5466</c:v>
                </c:pt>
                <c:pt idx="2734">
                  <c:v>5468</c:v>
                </c:pt>
                <c:pt idx="2735">
                  <c:v>5470</c:v>
                </c:pt>
                <c:pt idx="2736">
                  <c:v>5472</c:v>
                </c:pt>
                <c:pt idx="2737">
                  <c:v>5474</c:v>
                </c:pt>
                <c:pt idx="2738">
                  <c:v>5476</c:v>
                </c:pt>
                <c:pt idx="2739">
                  <c:v>5478</c:v>
                </c:pt>
                <c:pt idx="2740">
                  <c:v>5480</c:v>
                </c:pt>
                <c:pt idx="2741">
                  <c:v>5482</c:v>
                </c:pt>
                <c:pt idx="2742">
                  <c:v>5484</c:v>
                </c:pt>
                <c:pt idx="2743">
                  <c:v>5486</c:v>
                </c:pt>
                <c:pt idx="2744">
                  <c:v>5488</c:v>
                </c:pt>
                <c:pt idx="2745">
                  <c:v>5490</c:v>
                </c:pt>
                <c:pt idx="2746">
                  <c:v>5492</c:v>
                </c:pt>
                <c:pt idx="2747">
                  <c:v>5494</c:v>
                </c:pt>
                <c:pt idx="2748">
                  <c:v>5496</c:v>
                </c:pt>
                <c:pt idx="2749">
                  <c:v>5498</c:v>
                </c:pt>
                <c:pt idx="2750">
                  <c:v>5500</c:v>
                </c:pt>
                <c:pt idx="2751">
                  <c:v>5502</c:v>
                </c:pt>
                <c:pt idx="2752">
                  <c:v>5504</c:v>
                </c:pt>
                <c:pt idx="2753">
                  <c:v>5506</c:v>
                </c:pt>
                <c:pt idx="2754">
                  <c:v>5508</c:v>
                </c:pt>
                <c:pt idx="2755">
                  <c:v>5510</c:v>
                </c:pt>
                <c:pt idx="2756">
                  <c:v>5512</c:v>
                </c:pt>
                <c:pt idx="2757">
                  <c:v>5514</c:v>
                </c:pt>
                <c:pt idx="2758">
                  <c:v>5516</c:v>
                </c:pt>
                <c:pt idx="2759">
                  <c:v>5518</c:v>
                </c:pt>
                <c:pt idx="2760">
                  <c:v>5520</c:v>
                </c:pt>
                <c:pt idx="2761">
                  <c:v>5522</c:v>
                </c:pt>
                <c:pt idx="2762">
                  <c:v>5524</c:v>
                </c:pt>
                <c:pt idx="2763">
                  <c:v>5526</c:v>
                </c:pt>
                <c:pt idx="2764">
                  <c:v>5528</c:v>
                </c:pt>
                <c:pt idx="2765">
                  <c:v>5530</c:v>
                </c:pt>
                <c:pt idx="2766">
                  <c:v>5532</c:v>
                </c:pt>
                <c:pt idx="2767">
                  <c:v>5534</c:v>
                </c:pt>
                <c:pt idx="2768">
                  <c:v>5536</c:v>
                </c:pt>
                <c:pt idx="2769">
                  <c:v>5538</c:v>
                </c:pt>
                <c:pt idx="2770">
                  <c:v>5540</c:v>
                </c:pt>
                <c:pt idx="2771">
                  <c:v>5542</c:v>
                </c:pt>
                <c:pt idx="2772">
                  <c:v>5544</c:v>
                </c:pt>
                <c:pt idx="2773">
                  <c:v>5546</c:v>
                </c:pt>
                <c:pt idx="2774">
                  <c:v>5548</c:v>
                </c:pt>
                <c:pt idx="2775">
                  <c:v>5550</c:v>
                </c:pt>
                <c:pt idx="2776">
                  <c:v>5552</c:v>
                </c:pt>
                <c:pt idx="2777">
                  <c:v>5554</c:v>
                </c:pt>
                <c:pt idx="2778">
                  <c:v>5556</c:v>
                </c:pt>
                <c:pt idx="2779">
                  <c:v>5558</c:v>
                </c:pt>
                <c:pt idx="2780">
                  <c:v>5560</c:v>
                </c:pt>
                <c:pt idx="2781">
                  <c:v>5562</c:v>
                </c:pt>
                <c:pt idx="2782">
                  <c:v>5564</c:v>
                </c:pt>
                <c:pt idx="2783">
                  <c:v>5566</c:v>
                </c:pt>
                <c:pt idx="2784">
                  <c:v>5568</c:v>
                </c:pt>
                <c:pt idx="2785">
                  <c:v>5570</c:v>
                </c:pt>
                <c:pt idx="2786">
                  <c:v>5572</c:v>
                </c:pt>
                <c:pt idx="2787">
                  <c:v>5574</c:v>
                </c:pt>
                <c:pt idx="2788">
                  <c:v>5576</c:v>
                </c:pt>
                <c:pt idx="2789">
                  <c:v>5578</c:v>
                </c:pt>
                <c:pt idx="2790">
                  <c:v>5580</c:v>
                </c:pt>
                <c:pt idx="2791">
                  <c:v>5582</c:v>
                </c:pt>
                <c:pt idx="2792">
                  <c:v>5584</c:v>
                </c:pt>
                <c:pt idx="2793">
                  <c:v>5586</c:v>
                </c:pt>
                <c:pt idx="2794">
                  <c:v>5588</c:v>
                </c:pt>
                <c:pt idx="2795">
                  <c:v>5590</c:v>
                </c:pt>
                <c:pt idx="2796">
                  <c:v>5592</c:v>
                </c:pt>
                <c:pt idx="2797">
                  <c:v>5594</c:v>
                </c:pt>
                <c:pt idx="2798">
                  <c:v>5596</c:v>
                </c:pt>
                <c:pt idx="2799">
                  <c:v>5598</c:v>
                </c:pt>
                <c:pt idx="2800">
                  <c:v>5600</c:v>
                </c:pt>
                <c:pt idx="2801">
                  <c:v>5602</c:v>
                </c:pt>
                <c:pt idx="2802">
                  <c:v>5604</c:v>
                </c:pt>
                <c:pt idx="2803">
                  <c:v>5606</c:v>
                </c:pt>
                <c:pt idx="2804">
                  <c:v>5608</c:v>
                </c:pt>
                <c:pt idx="2805">
                  <c:v>5610</c:v>
                </c:pt>
                <c:pt idx="2806">
                  <c:v>5612</c:v>
                </c:pt>
                <c:pt idx="2807">
                  <c:v>5614</c:v>
                </c:pt>
                <c:pt idx="2808">
                  <c:v>5616</c:v>
                </c:pt>
                <c:pt idx="2809">
                  <c:v>5618</c:v>
                </c:pt>
                <c:pt idx="2810">
                  <c:v>5620</c:v>
                </c:pt>
                <c:pt idx="2811">
                  <c:v>5622</c:v>
                </c:pt>
                <c:pt idx="2812">
                  <c:v>5624</c:v>
                </c:pt>
                <c:pt idx="2813">
                  <c:v>5626</c:v>
                </c:pt>
                <c:pt idx="2814">
                  <c:v>5628</c:v>
                </c:pt>
                <c:pt idx="2815">
                  <c:v>5630</c:v>
                </c:pt>
                <c:pt idx="2816">
                  <c:v>5632</c:v>
                </c:pt>
                <c:pt idx="2817">
                  <c:v>5634</c:v>
                </c:pt>
                <c:pt idx="2818">
                  <c:v>5636</c:v>
                </c:pt>
                <c:pt idx="2819">
                  <c:v>5638</c:v>
                </c:pt>
                <c:pt idx="2820">
                  <c:v>5640</c:v>
                </c:pt>
                <c:pt idx="2821">
                  <c:v>5642</c:v>
                </c:pt>
                <c:pt idx="2822">
                  <c:v>5644</c:v>
                </c:pt>
                <c:pt idx="2823">
                  <c:v>5646</c:v>
                </c:pt>
                <c:pt idx="2824">
                  <c:v>5648</c:v>
                </c:pt>
                <c:pt idx="2825">
                  <c:v>5650</c:v>
                </c:pt>
                <c:pt idx="2826">
                  <c:v>5652</c:v>
                </c:pt>
                <c:pt idx="2827">
                  <c:v>5654</c:v>
                </c:pt>
                <c:pt idx="2828">
                  <c:v>5656</c:v>
                </c:pt>
                <c:pt idx="2829">
                  <c:v>5658</c:v>
                </c:pt>
                <c:pt idx="2830">
                  <c:v>5660</c:v>
                </c:pt>
                <c:pt idx="2831">
                  <c:v>5662</c:v>
                </c:pt>
                <c:pt idx="2832">
                  <c:v>5664</c:v>
                </c:pt>
                <c:pt idx="2833">
                  <c:v>5666</c:v>
                </c:pt>
                <c:pt idx="2834">
                  <c:v>5668</c:v>
                </c:pt>
                <c:pt idx="2835">
                  <c:v>5670</c:v>
                </c:pt>
                <c:pt idx="2836">
                  <c:v>5672</c:v>
                </c:pt>
                <c:pt idx="2837">
                  <c:v>5674</c:v>
                </c:pt>
                <c:pt idx="2838">
                  <c:v>5676</c:v>
                </c:pt>
                <c:pt idx="2839">
                  <c:v>5678</c:v>
                </c:pt>
                <c:pt idx="2840">
                  <c:v>5680</c:v>
                </c:pt>
                <c:pt idx="2841">
                  <c:v>5682</c:v>
                </c:pt>
                <c:pt idx="2842">
                  <c:v>5684</c:v>
                </c:pt>
                <c:pt idx="2843">
                  <c:v>5686</c:v>
                </c:pt>
                <c:pt idx="2844">
                  <c:v>5688</c:v>
                </c:pt>
                <c:pt idx="2845">
                  <c:v>5690</c:v>
                </c:pt>
                <c:pt idx="2846">
                  <c:v>5692</c:v>
                </c:pt>
                <c:pt idx="2847">
                  <c:v>5694</c:v>
                </c:pt>
                <c:pt idx="2848">
                  <c:v>5696</c:v>
                </c:pt>
                <c:pt idx="2849">
                  <c:v>5698</c:v>
                </c:pt>
                <c:pt idx="2850">
                  <c:v>5700</c:v>
                </c:pt>
                <c:pt idx="2851">
                  <c:v>5702</c:v>
                </c:pt>
                <c:pt idx="2852">
                  <c:v>5704</c:v>
                </c:pt>
                <c:pt idx="2853">
                  <c:v>5706</c:v>
                </c:pt>
                <c:pt idx="2854">
                  <c:v>5708</c:v>
                </c:pt>
                <c:pt idx="2855">
                  <c:v>5710</c:v>
                </c:pt>
                <c:pt idx="2856">
                  <c:v>5712</c:v>
                </c:pt>
                <c:pt idx="2857">
                  <c:v>5714</c:v>
                </c:pt>
                <c:pt idx="2858">
                  <c:v>5716</c:v>
                </c:pt>
                <c:pt idx="2859">
                  <c:v>5718</c:v>
                </c:pt>
                <c:pt idx="2860">
                  <c:v>5720</c:v>
                </c:pt>
                <c:pt idx="2861">
                  <c:v>5722</c:v>
                </c:pt>
                <c:pt idx="2862">
                  <c:v>5724</c:v>
                </c:pt>
                <c:pt idx="2863">
                  <c:v>5726</c:v>
                </c:pt>
                <c:pt idx="2864">
                  <c:v>5728</c:v>
                </c:pt>
                <c:pt idx="2865">
                  <c:v>5730</c:v>
                </c:pt>
                <c:pt idx="2866">
                  <c:v>5732</c:v>
                </c:pt>
                <c:pt idx="2867">
                  <c:v>5734</c:v>
                </c:pt>
                <c:pt idx="2868">
                  <c:v>5736</c:v>
                </c:pt>
                <c:pt idx="2869">
                  <c:v>5738</c:v>
                </c:pt>
                <c:pt idx="2870">
                  <c:v>5740</c:v>
                </c:pt>
                <c:pt idx="2871">
                  <c:v>5742</c:v>
                </c:pt>
                <c:pt idx="2872">
                  <c:v>5744</c:v>
                </c:pt>
                <c:pt idx="2873">
                  <c:v>5746</c:v>
                </c:pt>
                <c:pt idx="2874">
                  <c:v>5748</c:v>
                </c:pt>
                <c:pt idx="2875">
                  <c:v>5750</c:v>
                </c:pt>
                <c:pt idx="2876">
                  <c:v>5752</c:v>
                </c:pt>
                <c:pt idx="2877">
                  <c:v>5754</c:v>
                </c:pt>
                <c:pt idx="2878">
                  <c:v>5756</c:v>
                </c:pt>
                <c:pt idx="2879">
                  <c:v>5758</c:v>
                </c:pt>
                <c:pt idx="2880">
                  <c:v>5760</c:v>
                </c:pt>
                <c:pt idx="2881">
                  <c:v>5762</c:v>
                </c:pt>
                <c:pt idx="2882">
                  <c:v>5764</c:v>
                </c:pt>
                <c:pt idx="2883">
                  <c:v>5766</c:v>
                </c:pt>
                <c:pt idx="2884">
                  <c:v>5768</c:v>
                </c:pt>
                <c:pt idx="2885">
                  <c:v>5770</c:v>
                </c:pt>
                <c:pt idx="2886">
                  <c:v>5772</c:v>
                </c:pt>
                <c:pt idx="2887">
                  <c:v>5774</c:v>
                </c:pt>
                <c:pt idx="2888">
                  <c:v>5776</c:v>
                </c:pt>
                <c:pt idx="2889">
                  <c:v>5778</c:v>
                </c:pt>
                <c:pt idx="2890">
                  <c:v>5780</c:v>
                </c:pt>
                <c:pt idx="2891">
                  <c:v>5782</c:v>
                </c:pt>
                <c:pt idx="2892">
                  <c:v>5784</c:v>
                </c:pt>
                <c:pt idx="2893">
                  <c:v>5786</c:v>
                </c:pt>
                <c:pt idx="2894">
                  <c:v>5788</c:v>
                </c:pt>
                <c:pt idx="2895">
                  <c:v>5790</c:v>
                </c:pt>
                <c:pt idx="2896">
                  <c:v>5792</c:v>
                </c:pt>
                <c:pt idx="2897">
                  <c:v>5794</c:v>
                </c:pt>
                <c:pt idx="2898">
                  <c:v>5796</c:v>
                </c:pt>
                <c:pt idx="2899">
                  <c:v>5798</c:v>
                </c:pt>
                <c:pt idx="2900">
                  <c:v>5800</c:v>
                </c:pt>
                <c:pt idx="2901">
                  <c:v>5802</c:v>
                </c:pt>
                <c:pt idx="2902">
                  <c:v>5804</c:v>
                </c:pt>
                <c:pt idx="2903">
                  <c:v>5806</c:v>
                </c:pt>
                <c:pt idx="2904">
                  <c:v>5808</c:v>
                </c:pt>
                <c:pt idx="2905">
                  <c:v>5810</c:v>
                </c:pt>
                <c:pt idx="2906">
                  <c:v>5812</c:v>
                </c:pt>
                <c:pt idx="2907">
                  <c:v>5814</c:v>
                </c:pt>
                <c:pt idx="2908">
                  <c:v>5816</c:v>
                </c:pt>
                <c:pt idx="2909">
                  <c:v>5818</c:v>
                </c:pt>
                <c:pt idx="2910">
                  <c:v>5820</c:v>
                </c:pt>
                <c:pt idx="2911">
                  <c:v>5822</c:v>
                </c:pt>
                <c:pt idx="2912">
                  <c:v>5824</c:v>
                </c:pt>
                <c:pt idx="2913">
                  <c:v>5826</c:v>
                </c:pt>
                <c:pt idx="2914">
                  <c:v>5828</c:v>
                </c:pt>
                <c:pt idx="2915">
                  <c:v>5830</c:v>
                </c:pt>
                <c:pt idx="2916">
                  <c:v>5832</c:v>
                </c:pt>
                <c:pt idx="2917">
                  <c:v>5834</c:v>
                </c:pt>
                <c:pt idx="2918">
                  <c:v>5836</c:v>
                </c:pt>
                <c:pt idx="2919">
                  <c:v>5838</c:v>
                </c:pt>
                <c:pt idx="2920">
                  <c:v>5840</c:v>
                </c:pt>
                <c:pt idx="2921">
                  <c:v>5842</c:v>
                </c:pt>
                <c:pt idx="2922">
                  <c:v>5844</c:v>
                </c:pt>
                <c:pt idx="2923">
                  <c:v>5846</c:v>
                </c:pt>
                <c:pt idx="2924">
                  <c:v>5848</c:v>
                </c:pt>
                <c:pt idx="2925">
                  <c:v>5850</c:v>
                </c:pt>
                <c:pt idx="2926">
                  <c:v>5852</c:v>
                </c:pt>
                <c:pt idx="2927">
                  <c:v>5854</c:v>
                </c:pt>
                <c:pt idx="2928">
                  <c:v>5856</c:v>
                </c:pt>
                <c:pt idx="2929">
                  <c:v>5858</c:v>
                </c:pt>
                <c:pt idx="2930">
                  <c:v>5860</c:v>
                </c:pt>
                <c:pt idx="2931">
                  <c:v>5862</c:v>
                </c:pt>
                <c:pt idx="2932">
                  <c:v>5864</c:v>
                </c:pt>
                <c:pt idx="2933">
                  <c:v>5866</c:v>
                </c:pt>
                <c:pt idx="2934">
                  <c:v>5868</c:v>
                </c:pt>
                <c:pt idx="2935">
                  <c:v>5870</c:v>
                </c:pt>
                <c:pt idx="2936">
                  <c:v>5872</c:v>
                </c:pt>
                <c:pt idx="2937">
                  <c:v>5874</c:v>
                </c:pt>
                <c:pt idx="2938">
                  <c:v>5876</c:v>
                </c:pt>
                <c:pt idx="2939">
                  <c:v>5878</c:v>
                </c:pt>
                <c:pt idx="2940">
                  <c:v>5880</c:v>
                </c:pt>
                <c:pt idx="2941">
                  <c:v>5882</c:v>
                </c:pt>
                <c:pt idx="2942">
                  <c:v>5884</c:v>
                </c:pt>
                <c:pt idx="2943">
                  <c:v>5886</c:v>
                </c:pt>
                <c:pt idx="2944">
                  <c:v>5888</c:v>
                </c:pt>
                <c:pt idx="2945">
                  <c:v>5890</c:v>
                </c:pt>
                <c:pt idx="2946">
                  <c:v>5892</c:v>
                </c:pt>
                <c:pt idx="2947">
                  <c:v>5894</c:v>
                </c:pt>
                <c:pt idx="2948">
                  <c:v>5896</c:v>
                </c:pt>
                <c:pt idx="2949">
                  <c:v>5898</c:v>
                </c:pt>
                <c:pt idx="2950">
                  <c:v>5900</c:v>
                </c:pt>
                <c:pt idx="2951">
                  <c:v>5902</c:v>
                </c:pt>
                <c:pt idx="2952">
                  <c:v>5904</c:v>
                </c:pt>
                <c:pt idx="2953">
                  <c:v>5906</c:v>
                </c:pt>
                <c:pt idx="2954">
                  <c:v>5908</c:v>
                </c:pt>
                <c:pt idx="2955">
                  <c:v>5910</c:v>
                </c:pt>
                <c:pt idx="2956">
                  <c:v>5912</c:v>
                </c:pt>
                <c:pt idx="2957">
                  <c:v>5914</c:v>
                </c:pt>
                <c:pt idx="2958">
                  <c:v>5916</c:v>
                </c:pt>
                <c:pt idx="2959">
                  <c:v>5918</c:v>
                </c:pt>
                <c:pt idx="2960">
                  <c:v>5920</c:v>
                </c:pt>
                <c:pt idx="2961">
                  <c:v>5922</c:v>
                </c:pt>
                <c:pt idx="2962">
                  <c:v>5924</c:v>
                </c:pt>
                <c:pt idx="2963">
                  <c:v>5926</c:v>
                </c:pt>
                <c:pt idx="2964">
                  <c:v>5928</c:v>
                </c:pt>
                <c:pt idx="2965">
                  <c:v>5930</c:v>
                </c:pt>
                <c:pt idx="2966">
                  <c:v>5932</c:v>
                </c:pt>
                <c:pt idx="2967">
                  <c:v>5934</c:v>
                </c:pt>
                <c:pt idx="2968">
                  <c:v>5936</c:v>
                </c:pt>
                <c:pt idx="2969">
                  <c:v>5938</c:v>
                </c:pt>
                <c:pt idx="2970">
                  <c:v>5940</c:v>
                </c:pt>
                <c:pt idx="2971">
                  <c:v>5942</c:v>
                </c:pt>
                <c:pt idx="2972">
                  <c:v>5944</c:v>
                </c:pt>
                <c:pt idx="2973">
                  <c:v>5946</c:v>
                </c:pt>
                <c:pt idx="2974">
                  <c:v>5948</c:v>
                </c:pt>
                <c:pt idx="2975">
                  <c:v>5950</c:v>
                </c:pt>
                <c:pt idx="2976">
                  <c:v>5952</c:v>
                </c:pt>
                <c:pt idx="2977">
                  <c:v>5954</c:v>
                </c:pt>
                <c:pt idx="2978">
                  <c:v>5956</c:v>
                </c:pt>
                <c:pt idx="2979">
                  <c:v>5958</c:v>
                </c:pt>
                <c:pt idx="2980">
                  <c:v>5960</c:v>
                </c:pt>
                <c:pt idx="2981">
                  <c:v>5962</c:v>
                </c:pt>
                <c:pt idx="2982">
                  <c:v>5964</c:v>
                </c:pt>
                <c:pt idx="2983">
                  <c:v>5966</c:v>
                </c:pt>
                <c:pt idx="2984">
                  <c:v>5968</c:v>
                </c:pt>
                <c:pt idx="2985">
                  <c:v>5970</c:v>
                </c:pt>
                <c:pt idx="2986">
                  <c:v>5972</c:v>
                </c:pt>
                <c:pt idx="2987">
                  <c:v>5974</c:v>
                </c:pt>
                <c:pt idx="2988">
                  <c:v>5976</c:v>
                </c:pt>
                <c:pt idx="2989">
                  <c:v>5978</c:v>
                </c:pt>
                <c:pt idx="2990">
                  <c:v>5980</c:v>
                </c:pt>
                <c:pt idx="2991">
                  <c:v>5982</c:v>
                </c:pt>
                <c:pt idx="2992">
                  <c:v>5984</c:v>
                </c:pt>
                <c:pt idx="2993">
                  <c:v>5986</c:v>
                </c:pt>
                <c:pt idx="2994">
                  <c:v>5988</c:v>
                </c:pt>
                <c:pt idx="2995">
                  <c:v>5990</c:v>
                </c:pt>
                <c:pt idx="2996">
                  <c:v>5992</c:v>
                </c:pt>
                <c:pt idx="2997">
                  <c:v>5994</c:v>
                </c:pt>
                <c:pt idx="2998">
                  <c:v>5996</c:v>
                </c:pt>
                <c:pt idx="2999">
                  <c:v>5998</c:v>
                </c:pt>
                <c:pt idx="3000">
                  <c:v>6000</c:v>
                </c:pt>
                <c:pt idx="3001">
                  <c:v>6002</c:v>
                </c:pt>
                <c:pt idx="3002">
                  <c:v>6004</c:v>
                </c:pt>
                <c:pt idx="3003">
                  <c:v>6006</c:v>
                </c:pt>
                <c:pt idx="3004">
                  <c:v>6008</c:v>
                </c:pt>
                <c:pt idx="3005">
                  <c:v>6010</c:v>
                </c:pt>
                <c:pt idx="3006">
                  <c:v>6012</c:v>
                </c:pt>
                <c:pt idx="3007">
                  <c:v>6014</c:v>
                </c:pt>
                <c:pt idx="3008">
                  <c:v>6016</c:v>
                </c:pt>
                <c:pt idx="3009">
                  <c:v>6018</c:v>
                </c:pt>
                <c:pt idx="3010">
                  <c:v>6020</c:v>
                </c:pt>
                <c:pt idx="3011">
                  <c:v>6022</c:v>
                </c:pt>
                <c:pt idx="3012">
                  <c:v>6024</c:v>
                </c:pt>
                <c:pt idx="3013">
                  <c:v>6026</c:v>
                </c:pt>
                <c:pt idx="3014">
                  <c:v>6028</c:v>
                </c:pt>
                <c:pt idx="3015">
                  <c:v>6030</c:v>
                </c:pt>
                <c:pt idx="3016">
                  <c:v>6032</c:v>
                </c:pt>
                <c:pt idx="3017">
                  <c:v>6034</c:v>
                </c:pt>
                <c:pt idx="3018">
                  <c:v>6036</c:v>
                </c:pt>
                <c:pt idx="3019">
                  <c:v>6038</c:v>
                </c:pt>
                <c:pt idx="3020">
                  <c:v>6040</c:v>
                </c:pt>
                <c:pt idx="3021">
                  <c:v>6042</c:v>
                </c:pt>
                <c:pt idx="3022">
                  <c:v>6044</c:v>
                </c:pt>
                <c:pt idx="3023">
                  <c:v>6046</c:v>
                </c:pt>
                <c:pt idx="3024">
                  <c:v>6048</c:v>
                </c:pt>
                <c:pt idx="3025">
                  <c:v>6050</c:v>
                </c:pt>
                <c:pt idx="3026">
                  <c:v>6052</c:v>
                </c:pt>
                <c:pt idx="3027">
                  <c:v>6054</c:v>
                </c:pt>
                <c:pt idx="3028">
                  <c:v>6056</c:v>
                </c:pt>
                <c:pt idx="3029">
                  <c:v>6058</c:v>
                </c:pt>
                <c:pt idx="3030">
                  <c:v>6060</c:v>
                </c:pt>
                <c:pt idx="3031">
                  <c:v>6062</c:v>
                </c:pt>
                <c:pt idx="3032">
                  <c:v>6064</c:v>
                </c:pt>
                <c:pt idx="3033">
                  <c:v>6066</c:v>
                </c:pt>
                <c:pt idx="3034">
                  <c:v>6068</c:v>
                </c:pt>
                <c:pt idx="3035">
                  <c:v>6070</c:v>
                </c:pt>
                <c:pt idx="3036">
                  <c:v>6072</c:v>
                </c:pt>
                <c:pt idx="3037">
                  <c:v>6074</c:v>
                </c:pt>
                <c:pt idx="3038">
                  <c:v>6076</c:v>
                </c:pt>
                <c:pt idx="3039">
                  <c:v>6078</c:v>
                </c:pt>
                <c:pt idx="3040">
                  <c:v>6080</c:v>
                </c:pt>
                <c:pt idx="3041">
                  <c:v>6082</c:v>
                </c:pt>
                <c:pt idx="3042">
                  <c:v>6084</c:v>
                </c:pt>
                <c:pt idx="3043">
                  <c:v>6086</c:v>
                </c:pt>
                <c:pt idx="3044">
                  <c:v>6088</c:v>
                </c:pt>
                <c:pt idx="3045">
                  <c:v>6090</c:v>
                </c:pt>
                <c:pt idx="3046">
                  <c:v>6092</c:v>
                </c:pt>
                <c:pt idx="3047">
                  <c:v>6094</c:v>
                </c:pt>
                <c:pt idx="3048">
                  <c:v>6096</c:v>
                </c:pt>
                <c:pt idx="3049">
                  <c:v>6098</c:v>
                </c:pt>
                <c:pt idx="3050">
                  <c:v>6100</c:v>
                </c:pt>
                <c:pt idx="3051">
                  <c:v>6102</c:v>
                </c:pt>
                <c:pt idx="3052">
                  <c:v>6104</c:v>
                </c:pt>
                <c:pt idx="3053">
                  <c:v>6106</c:v>
                </c:pt>
                <c:pt idx="3054">
                  <c:v>6108</c:v>
                </c:pt>
                <c:pt idx="3055">
                  <c:v>6110</c:v>
                </c:pt>
                <c:pt idx="3056">
                  <c:v>6112</c:v>
                </c:pt>
                <c:pt idx="3057">
                  <c:v>6114</c:v>
                </c:pt>
                <c:pt idx="3058">
                  <c:v>6116</c:v>
                </c:pt>
                <c:pt idx="3059">
                  <c:v>6118</c:v>
                </c:pt>
                <c:pt idx="3060">
                  <c:v>6120</c:v>
                </c:pt>
                <c:pt idx="3061">
                  <c:v>6122</c:v>
                </c:pt>
                <c:pt idx="3062">
                  <c:v>6124</c:v>
                </c:pt>
                <c:pt idx="3063">
                  <c:v>6126</c:v>
                </c:pt>
                <c:pt idx="3064">
                  <c:v>6128</c:v>
                </c:pt>
                <c:pt idx="3065">
                  <c:v>6130</c:v>
                </c:pt>
                <c:pt idx="3066">
                  <c:v>6132</c:v>
                </c:pt>
                <c:pt idx="3067">
                  <c:v>6134</c:v>
                </c:pt>
                <c:pt idx="3068">
                  <c:v>6136</c:v>
                </c:pt>
                <c:pt idx="3069">
                  <c:v>6138</c:v>
                </c:pt>
                <c:pt idx="3070">
                  <c:v>6140</c:v>
                </c:pt>
                <c:pt idx="3071">
                  <c:v>6142</c:v>
                </c:pt>
                <c:pt idx="3072">
                  <c:v>6144</c:v>
                </c:pt>
                <c:pt idx="3073">
                  <c:v>6146</c:v>
                </c:pt>
                <c:pt idx="3074">
                  <c:v>6148</c:v>
                </c:pt>
                <c:pt idx="3075">
                  <c:v>6150</c:v>
                </c:pt>
                <c:pt idx="3076">
                  <c:v>6152</c:v>
                </c:pt>
                <c:pt idx="3077">
                  <c:v>6154</c:v>
                </c:pt>
                <c:pt idx="3078">
                  <c:v>6156</c:v>
                </c:pt>
                <c:pt idx="3079">
                  <c:v>6158</c:v>
                </c:pt>
                <c:pt idx="3080">
                  <c:v>6160</c:v>
                </c:pt>
                <c:pt idx="3081">
                  <c:v>6162</c:v>
                </c:pt>
                <c:pt idx="3082">
                  <c:v>6164</c:v>
                </c:pt>
                <c:pt idx="3083">
                  <c:v>6166</c:v>
                </c:pt>
                <c:pt idx="3084">
                  <c:v>6168</c:v>
                </c:pt>
                <c:pt idx="3085">
                  <c:v>6170</c:v>
                </c:pt>
                <c:pt idx="3086">
                  <c:v>6172</c:v>
                </c:pt>
                <c:pt idx="3087">
                  <c:v>6174</c:v>
                </c:pt>
                <c:pt idx="3088">
                  <c:v>6176</c:v>
                </c:pt>
                <c:pt idx="3089">
                  <c:v>6178</c:v>
                </c:pt>
                <c:pt idx="3090">
                  <c:v>6180</c:v>
                </c:pt>
                <c:pt idx="3091">
                  <c:v>6182</c:v>
                </c:pt>
                <c:pt idx="3092">
                  <c:v>6184</c:v>
                </c:pt>
                <c:pt idx="3093">
                  <c:v>6186</c:v>
                </c:pt>
                <c:pt idx="3094">
                  <c:v>6188</c:v>
                </c:pt>
                <c:pt idx="3095">
                  <c:v>6190</c:v>
                </c:pt>
                <c:pt idx="3096">
                  <c:v>6192</c:v>
                </c:pt>
                <c:pt idx="3097">
                  <c:v>6194</c:v>
                </c:pt>
                <c:pt idx="3098">
                  <c:v>6196</c:v>
                </c:pt>
                <c:pt idx="3099">
                  <c:v>6198</c:v>
                </c:pt>
                <c:pt idx="3100">
                  <c:v>6200</c:v>
                </c:pt>
                <c:pt idx="3101">
                  <c:v>6202</c:v>
                </c:pt>
                <c:pt idx="3102">
                  <c:v>6204</c:v>
                </c:pt>
                <c:pt idx="3103">
                  <c:v>6206</c:v>
                </c:pt>
                <c:pt idx="3104">
                  <c:v>6208</c:v>
                </c:pt>
                <c:pt idx="3105">
                  <c:v>6210</c:v>
                </c:pt>
                <c:pt idx="3106">
                  <c:v>6212</c:v>
                </c:pt>
                <c:pt idx="3107">
                  <c:v>6214</c:v>
                </c:pt>
                <c:pt idx="3108">
                  <c:v>6216</c:v>
                </c:pt>
                <c:pt idx="3109">
                  <c:v>6218</c:v>
                </c:pt>
                <c:pt idx="3110">
                  <c:v>6220</c:v>
                </c:pt>
                <c:pt idx="3111">
                  <c:v>6222</c:v>
                </c:pt>
                <c:pt idx="3112">
                  <c:v>6224</c:v>
                </c:pt>
                <c:pt idx="3113">
                  <c:v>6226</c:v>
                </c:pt>
                <c:pt idx="3114">
                  <c:v>6228</c:v>
                </c:pt>
                <c:pt idx="3115">
                  <c:v>6230</c:v>
                </c:pt>
                <c:pt idx="3116">
                  <c:v>6232</c:v>
                </c:pt>
                <c:pt idx="3117">
                  <c:v>6234</c:v>
                </c:pt>
                <c:pt idx="3118">
                  <c:v>6236</c:v>
                </c:pt>
                <c:pt idx="3119">
                  <c:v>6238</c:v>
                </c:pt>
                <c:pt idx="3120">
                  <c:v>6240</c:v>
                </c:pt>
                <c:pt idx="3121">
                  <c:v>6242</c:v>
                </c:pt>
                <c:pt idx="3122">
                  <c:v>6244</c:v>
                </c:pt>
                <c:pt idx="3123">
                  <c:v>6246</c:v>
                </c:pt>
                <c:pt idx="3124">
                  <c:v>6248</c:v>
                </c:pt>
                <c:pt idx="3125">
                  <c:v>6250</c:v>
                </c:pt>
                <c:pt idx="3126">
                  <c:v>6252</c:v>
                </c:pt>
                <c:pt idx="3127">
                  <c:v>6254</c:v>
                </c:pt>
                <c:pt idx="3128">
                  <c:v>6256</c:v>
                </c:pt>
                <c:pt idx="3129">
                  <c:v>6258</c:v>
                </c:pt>
                <c:pt idx="3130">
                  <c:v>6260</c:v>
                </c:pt>
                <c:pt idx="3131">
                  <c:v>6262</c:v>
                </c:pt>
                <c:pt idx="3132">
                  <c:v>6264</c:v>
                </c:pt>
                <c:pt idx="3133">
                  <c:v>6266</c:v>
                </c:pt>
                <c:pt idx="3134">
                  <c:v>6268</c:v>
                </c:pt>
                <c:pt idx="3135">
                  <c:v>6270</c:v>
                </c:pt>
                <c:pt idx="3136">
                  <c:v>6272</c:v>
                </c:pt>
                <c:pt idx="3137">
                  <c:v>6274</c:v>
                </c:pt>
                <c:pt idx="3138">
                  <c:v>6276</c:v>
                </c:pt>
                <c:pt idx="3139">
                  <c:v>6278</c:v>
                </c:pt>
                <c:pt idx="3140">
                  <c:v>6280</c:v>
                </c:pt>
                <c:pt idx="3141">
                  <c:v>6282</c:v>
                </c:pt>
                <c:pt idx="3142">
                  <c:v>6284</c:v>
                </c:pt>
                <c:pt idx="3143">
                  <c:v>6286</c:v>
                </c:pt>
                <c:pt idx="3144">
                  <c:v>6288</c:v>
                </c:pt>
                <c:pt idx="3145">
                  <c:v>6290</c:v>
                </c:pt>
                <c:pt idx="3146">
                  <c:v>6292</c:v>
                </c:pt>
                <c:pt idx="3147">
                  <c:v>6294</c:v>
                </c:pt>
                <c:pt idx="3148">
                  <c:v>6296</c:v>
                </c:pt>
                <c:pt idx="3149">
                  <c:v>6298</c:v>
                </c:pt>
                <c:pt idx="3150">
                  <c:v>6300</c:v>
                </c:pt>
                <c:pt idx="3151">
                  <c:v>6302</c:v>
                </c:pt>
                <c:pt idx="3152">
                  <c:v>6304</c:v>
                </c:pt>
                <c:pt idx="3153">
                  <c:v>6306</c:v>
                </c:pt>
                <c:pt idx="3154">
                  <c:v>6308</c:v>
                </c:pt>
                <c:pt idx="3155">
                  <c:v>6310</c:v>
                </c:pt>
                <c:pt idx="3156">
                  <c:v>6312</c:v>
                </c:pt>
                <c:pt idx="3157">
                  <c:v>6314</c:v>
                </c:pt>
                <c:pt idx="3158">
                  <c:v>6316</c:v>
                </c:pt>
                <c:pt idx="3159">
                  <c:v>6318</c:v>
                </c:pt>
                <c:pt idx="3160">
                  <c:v>6320</c:v>
                </c:pt>
                <c:pt idx="3161">
                  <c:v>6322</c:v>
                </c:pt>
                <c:pt idx="3162">
                  <c:v>6324</c:v>
                </c:pt>
                <c:pt idx="3163">
                  <c:v>6326</c:v>
                </c:pt>
                <c:pt idx="3164">
                  <c:v>6328</c:v>
                </c:pt>
                <c:pt idx="3165">
                  <c:v>6330</c:v>
                </c:pt>
                <c:pt idx="3166">
                  <c:v>6332</c:v>
                </c:pt>
                <c:pt idx="3167">
                  <c:v>6334</c:v>
                </c:pt>
                <c:pt idx="3168">
                  <c:v>6336</c:v>
                </c:pt>
                <c:pt idx="3169">
                  <c:v>6338</c:v>
                </c:pt>
                <c:pt idx="3170">
                  <c:v>6340</c:v>
                </c:pt>
                <c:pt idx="3171">
                  <c:v>6342</c:v>
                </c:pt>
                <c:pt idx="3172">
                  <c:v>6344</c:v>
                </c:pt>
                <c:pt idx="3173">
                  <c:v>6346</c:v>
                </c:pt>
                <c:pt idx="3174">
                  <c:v>6348</c:v>
                </c:pt>
                <c:pt idx="3175">
                  <c:v>6350</c:v>
                </c:pt>
                <c:pt idx="3176">
                  <c:v>6352</c:v>
                </c:pt>
                <c:pt idx="3177">
                  <c:v>6354</c:v>
                </c:pt>
                <c:pt idx="3178">
                  <c:v>6356</c:v>
                </c:pt>
                <c:pt idx="3179">
                  <c:v>6358</c:v>
                </c:pt>
                <c:pt idx="3180">
                  <c:v>6360</c:v>
                </c:pt>
                <c:pt idx="3181">
                  <c:v>6362</c:v>
                </c:pt>
                <c:pt idx="3182">
                  <c:v>6364</c:v>
                </c:pt>
                <c:pt idx="3183">
                  <c:v>6366</c:v>
                </c:pt>
                <c:pt idx="3184">
                  <c:v>6368</c:v>
                </c:pt>
                <c:pt idx="3185">
                  <c:v>6370</c:v>
                </c:pt>
                <c:pt idx="3186">
                  <c:v>6372</c:v>
                </c:pt>
                <c:pt idx="3187">
                  <c:v>6374</c:v>
                </c:pt>
                <c:pt idx="3188">
                  <c:v>6376</c:v>
                </c:pt>
                <c:pt idx="3189">
                  <c:v>6378</c:v>
                </c:pt>
                <c:pt idx="3190">
                  <c:v>6380</c:v>
                </c:pt>
                <c:pt idx="3191">
                  <c:v>6382</c:v>
                </c:pt>
                <c:pt idx="3192">
                  <c:v>6384</c:v>
                </c:pt>
                <c:pt idx="3193">
                  <c:v>6386</c:v>
                </c:pt>
                <c:pt idx="3194">
                  <c:v>6388</c:v>
                </c:pt>
                <c:pt idx="3195">
                  <c:v>6390</c:v>
                </c:pt>
                <c:pt idx="3196">
                  <c:v>6392</c:v>
                </c:pt>
                <c:pt idx="3197">
                  <c:v>6394</c:v>
                </c:pt>
                <c:pt idx="3198">
                  <c:v>6396</c:v>
                </c:pt>
                <c:pt idx="3199">
                  <c:v>6398</c:v>
                </c:pt>
                <c:pt idx="3200">
                  <c:v>6400</c:v>
                </c:pt>
                <c:pt idx="3201">
                  <c:v>6402</c:v>
                </c:pt>
                <c:pt idx="3202">
                  <c:v>6404</c:v>
                </c:pt>
                <c:pt idx="3203">
                  <c:v>6406</c:v>
                </c:pt>
                <c:pt idx="3204">
                  <c:v>6408</c:v>
                </c:pt>
                <c:pt idx="3205">
                  <c:v>6410</c:v>
                </c:pt>
                <c:pt idx="3206">
                  <c:v>6412</c:v>
                </c:pt>
                <c:pt idx="3207">
                  <c:v>6414</c:v>
                </c:pt>
                <c:pt idx="3208">
                  <c:v>6416</c:v>
                </c:pt>
                <c:pt idx="3209">
                  <c:v>6418</c:v>
                </c:pt>
                <c:pt idx="3210">
                  <c:v>6420</c:v>
                </c:pt>
                <c:pt idx="3211">
                  <c:v>6422</c:v>
                </c:pt>
                <c:pt idx="3212">
                  <c:v>6424</c:v>
                </c:pt>
                <c:pt idx="3213">
                  <c:v>6426</c:v>
                </c:pt>
                <c:pt idx="3214">
                  <c:v>6428</c:v>
                </c:pt>
                <c:pt idx="3215">
                  <c:v>6430</c:v>
                </c:pt>
                <c:pt idx="3216">
                  <c:v>6432</c:v>
                </c:pt>
                <c:pt idx="3217">
                  <c:v>6434</c:v>
                </c:pt>
                <c:pt idx="3218">
                  <c:v>6436</c:v>
                </c:pt>
                <c:pt idx="3219">
                  <c:v>6438</c:v>
                </c:pt>
                <c:pt idx="3220">
                  <c:v>6440</c:v>
                </c:pt>
                <c:pt idx="3221">
                  <c:v>6442</c:v>
                </c:pt>
                <c:pt idx="3222">
                  <c:v>6444</c:v>
                </c:pt>
                <c:pt idx="3223">
                  <c:v>6446</c:v>
                </c:pt>
                <c:pt idx="3224">
                  <c:v>6448</c:v>
                </c:pt>
                <c:pt idx="3225">
                  <c:v>6450</c:v>
                </c:pt>
                <c:pt idx="3226">
                  <c:v>6452</c:v>
                </c:pt>
                <c:pt idx="3227">
                  <c:v>6454</c:v>
                </c:pt>
                <c:pt idx="3228">
                  <c:v>6456</c:v>
                </c:pt>
                <c:pt idx="3229">
                  <c:v>6458</c:v>
                </c:pt>
                <c:pt idx="3230">
                  <c:v>6460</c:v>
                </c:pt>
                <c:pt idx="3231">
                  <c:v>6462</c:v>
                </c:pt>
                <c:pt idx="3232">
                  <c:v>6464</c:v>
                </c:pt>
                <c:pt idx="3233">
                  <c:v>6466</c:v>
                </c:pt>
                <c:pt idx="3234">
                  <c:v>6468</c:v>
                </c:pt>
                <c:pt idx="3235">
                  <c:v>6470</c:v>
                </c:pt>
                <c:pt idx="3236">
                  <c:v>6472</c:v>
                </c:pt>
                <c:pt idx="3237">
                  <c:v>6474</c:v>
                </c:pt>
                <c:pt idx="3238">
                  <c:v>6476</c:v>
                </c:pt>
                <c:pt idx="3239">
                  <c:v>6478</c:v>
                </c:pt>
                <c:pt idx="3240">
                  <c:v>6480</c:v>
                </c:pt>
                <c:pt idx="3241">
                  <c:v>6482</c:v>
                </c:pt>
                <c:pt idx="3242">
                  <c:v>6484</c:v>
                </c:pt>
                <c:pt idx="3243">
                  <c:v>6486</c:v>
                </c:pt>
                <c:pt idx="3244">
                  <c:v>6488</c:v>
                </c:pt>
                <c:pt idx="3245">
                  <c:v>6490</c:v>
                </c:pt>
                <c:pt idx="3246">
                  <c:v>6492</c:v>
                </c:pt>
                <c:pt idx="3247">
                  <c:v>6494</c:v>
                </c:pt>
                <c:pt idx="3248">
                  <c:v>6496</c:v>
                </c:pt>
                <c:pt idx="3249">
                  <c:v>6498</c:v>
                </c:pt>
                <c:pt idx="3250">
                  <c:v>6500</c:v>
                </c:pt>
                <c:pt idx="3251">
                  <c:v>6502</c:v>
                </c:pt>
                <c:pt idx="3252">
                  <c:v>6504</c:v>
                </c:pt>
                <c:pt idx="3253">
                  <c:v>6506</c:v>
                </c:pt>
                <c:pt idx="3254">
                  <c:v>6508</c:v>
                </c:pt>
                <c:pt idx="3255">
                  <c:v>6510</c:v>
                </c:pt>
                <c:pt idx="3256">
                  <c:v>6512</c:v>
                </c:pt>
                <c:pt idx="3257">
                  <c:v>6514</c:v>
                </c:pt>
                <c:pt idx="3258">
                  <c:v>6516</c:v>
                </c:pt>
                <c:pt idx="3259">
                  <c:v>6518</c:v>
                </c:pt>
                <c:pt idx="3260">
                  <c:v>6520</c:v>
                </c:pt>
                <c:pt idx="3261">
                  <c:v>6522</c:v>
                </c:pt>
                <c:pt idx="3262">
                  <c:v>6524</c:v>
                </c:pt>
                <c:pt idx="3263">
                  <c:v>6526</c:v>
                </c:pt>
                <c:pt idx="3264">
                  <c:v>6528</c:v>
                </c:pt>
                <c:pt idx="3265">
                  <c:v>6530</c:v>
                </c:pt>
                <c:pt idx="3266">
                  <c:v>6532</c:v>
                </c:pt>
                <c:pt idx="3267">
                  <c:v>6534</c:v>
                </c:pt>
                <c:pt idx="3268">
                  <c:v>6536</c:v>
                </c:pt>
                <c:pt idx="3269">
                  <c:v>6538</c:v>
                </c:pt>
                <c:pt idx="3270">
                  <c:v>6540</c:v>
                </c:pt>
                <c:pt idx="3271">
                  <c:v>6542</c:v>
                </c:pt>
                <c:pt idx="3272">
                  <c:v>6544</c:v>
                </c:pt>
                <c:pt idx="3273">
                  <c:v>6546</c:v>
                </c:pt>
                <c:pt idx="3274">
                  <c:v>6548</c:v>
                </c:pt>
                <c:pt idx="3275">
                  <c:v>6550</c:v>
                </c:pt>
                <c:pt idx="3276">
                  <c:v>6552</c:v>
                </c:pt>
                <c:pt idx="3277">
                  <c:v>6554</c:v>
                </c:pt>
                <c:pt idx="3278">
                  <c:v>6556</c:v>
                </c:pt>
                <c:pt idx="3279">
                  <c:v>6558</c:v>
                </c:pt>
                <c:pt idx="3280">
                  <c:v>6560</c:v>
                </c:pt>
                <c:pt idx="3281">
                  <c:v>6562</c:v>
                </c:pt>
                <c:pt idx="3282">
                  <c:v>6564</c:v>
                </c:pt>
                <c:pt idx="3283">
                  <c:v>6566</c:v>
                </c:pt>
                <c:pt idx="3284">
                  <c:v>6568</c:v>
                </c:pt>
                <c:pt idx="3285">
                  <c:v>6570</c:v>
                </c:pt>
                <c:pt idx="3286">
                  <c:v>6572</c:v>
                </c:pt>
                <c:pt idx="3287">
                  <c:v>6574</c:v>
                </c:pt>
                <c:pt idx="3288">
                  <c:v>6576</c:v>
                </c:pt>
                <c:pt idx="3289">
                  <c:v>6578</c:v>
                </c:pt>
                <c:pt idx="3290">
                  <c:v>6580</c:v>
                </c:pt>
                <c:pt idx="3291">
                  <c:v>6582</c:v>
                </c:pt>
                <c:pt idx="3292">
                  <c:v>6584</c:v>
                </c:pt>
                <c:pt idx="3293">
                  <c:v>6586</c:v>
                </c:pt>
                <c:pt idx="3294">
                  <c:v>6588</c:v>
                </c:pt>
                <c:pt idx="3295">
                  <c:v>6590</c:v>
                </c:pt>
                <c:pt idx="3296">
                  <c:v>6592</c:v>
                </c:pt>
                <c:pt idx="3297">
                  <c:v>6594</c:v>
                </c:pt>
                <c:pt idx="3298">
                  <c:v>6596</c:v>
                </c:pt>
                <c:pt idx="3299">
                  <c:v>6598</c:v>
                </c:pt>
                <c:pt idx="3300">
                  <c:v>6600</c:v>
                </c:pt>
                <c:pt idx="3301">
                  <c:v>6602</c:v>
                </c:pt>
                <c:pt idx="3302">
                  <c:v>6604</c:v>
                </c:pt>
                <c:pt idx="3303">
                  <c:v>6606</c:v>
                </c:pt>
                <c:pt idx="3304">
                  <c:v>6608</c:v>
                </c:pt>
                <c:pt idx="3305">
                  <c:v>6610</c:v>
                </c:pt>
                <c:pt idx="3306">
                  <c:v>6612</c:v>
                </c:pt>
                <c:pt idx="3307">
                  <c:v>6614</c:v>
                </c:pt>
                <c:pt idx="3308">
                  <c:v>6616</c:v>
                </c:pt>
                <c:pt idx="3309">
                  <c:v>6618</c:v>
                </c:pt>
                <c:pt idx="3310">
                  <c:v>6620</c:v>
                </c:pt>
                <c:pt idx="3311">
                  <c:v>6622</c:v>
                </c:pt>
                <c:pt idx="3312">
                  <c:v>6624</c:v>
                </c:pt>
                <c:pt idx="3313">
                  <c:v>6626</c:v>
                </c:pt>
                <c:pt idx="3314">
                  <c:v>6628</c:v>
                </c:pt>
                <c:pt idx="3315">
                  <c:v>6630</c:v>
                </c:pt>
                <c:pt idx="3316">
                  <c:v>6632</c:v>
                </c:pt>
                <c:pt idx="3317">
                  <c:v>6634</c:v>
                </c:pt>
                <c:pt idx="3318">
                  <c:v>6636</c:v>
                </c:pt>
                <c:pt idx="3319">
                  <c:v>6638</c:v>
                </c:pt>
                <c:pt idx="3320">
                  <c:v>6640</c:v>
                </c:pt>
                <c:pt idx="3321">
                  <c:v>6642</c:v>
                </c:pt>
                <c:pt idx="3322">
                  <c:v>6644</c:v>
                </c:pt>
                <c:pt idx="3323">
                  <c:v>6646</c:v>
                </c:pt>
                <c:pt idx="3324">
                  <c:v>6648</c:v>
                </c:pt>
                <c:pt idx="3325">
                  <c:v>6650</c:v>
                </c:pt>
                <c:pt idx="3326">
                  <c:v>6652</c:v>
                </c:pt>
                <c:pt idx="3327">
                  <c:v>6654</c:v>
                </c:pt>
                <c:pt idx="3328">
                  <c:v>6656</c:v>
                </c:pt>
                <c:pt idx="3329">
                  <c:v>6658</c:v>
                </c:pt>
                <c:pt idx="3330">
                  <c:v>6660</c:v>
                </c:pt>
                <c:pt idx="3331">
                  <c:v>6662</c:v>
                </c:pt>
                <c:pt idx="3332">
                  <c:v>6664</c:v>
                </c:pt>
                <c:pt idx="3333">
                  <c:v>6666</c:v>
                </c:pt>
                <c:pt idx="3334">
                  <c:v>6668</c:v>
                </c:pt>
                <c:pt idx="3335">
                  <c:v>6670</c:v>
                </c:pt>
                <c:pt idx="3336">
                  <c:v>6672</c:v>
                </c:pt>
                <c:pt idx="3337">
                  <c:v>6674</c:v>
                </c:pt>
                <c:pt idx="3338">
                  <c:v>6676</c:v>
                </c:pt>
                <c:pt idx="3339">
                  <c:v>6678</c:v>
                </c:pt>
                <c:pt idx="3340">
                  <c:v>6680</c:v>
                </c:pt>
                <c:pt idx="3341">
                  <c:v>6682</c:v>
                </c:pt>
                <c:pt idx="3342">
                  <c:v>6684</c:v>
                </c:pt>
                <c:pt idx="3343">
                  <c:v>6686</c:v>
                </c:pt>
                <c:pt idx="3344">
                  <c:v>6688</c:v>
                </c:pt>
                <c:pt idx="3345">
                  <c:v>6690</c:v>
                </c:pt>
                <c:pt idx="3346">
                  <c:v>6692</c:v>
                </c:pt>
                <c:pt idx="3347">
                  <c:v>6694</c:v>
                </c:pt>
                <c:pt idx="3348">
                  <c:v>6696</c:v>
                </c:pt>
                <c:pt idx="3349">
                  <c:v>6698</c:v>
                </c:pt>
                <c:pt idx="3350">
                  <c:v>6700</c:v>
                </c:pt>
                <c:pt idx="3351">
                  <c:v>6702</c:v>
                </c:pt>
                <c:pt idx="3352">
                  <c:v>6704</c:v>
                </c:pt>
                <c:pt idx="3353">
                  <c:v>6706</c:v>
                </c:pt>
                <c:pt idx="3354">
                  <c:v>6708</c:v>
                </c:pt>
                <c:pt idx="3355">
                  <c:v>6710</c:v>
                </c:pt>
                <c:pt idx="3356">
                  <c:v>6712</c:v>
                </c:pt>
                <c:pt idx="3357">
                  <c:v>6714</c:v>
                </c:pt>
                <c:pt idx="3358">
                  <c:v>6716</c:v>
                </c:pt>
                <c:pt idx="3359">
                  <c:v>6718</c:v>
                </c:pt>
                <c:pt idx="3360">
                  <c:v>6720</c:v>
                </c:pt>
                <c:pt idx="3361">
                  <c:v>6722</c:v>
                </c:pt>
                <c:pt idx="3362">
                  <c:v>6724</c:v>
                </c:pt>
                <c:pt idx="3363">
                  <c:v>6726</c:v>
                </c:pt>
                <c:pt idx="3364">
                  <c:v>6728</c:v>
                </c:pt>
                <c:pt idx="3365">
                  <c:v>6730</c:v>
                </c:pt>
                <c:pt idx="3366">
                  <c:v>6732</c:v>
                </c:pt>
                <c:pt idx="3367">
                  <c:v>6734</c:v>
                </c:pt>
                <c:pt idx="3368">
                  <c:v>6736</c:v>
                </c:pt>
                <c:pt idx="3369">
                  <c:v>6738</c:v>
                </c:pt>
                <c:pt idx="3370">
                  <c:v>6740</c:v>
                </c:pt>
                <c:pt idx="3371">
                  <c:v>6742</c:v>
                </c:pt>
                <c:pt idx="3372">
                  <c:v>6744</c:v>
                </c:pt>
                <c:pt idx="3373">
                  <c:v>6746</c:v>
                </c:pt>
                <c:pt idx="3374">
                  <c:v>6748</c:v>
                </c:pt>
                <c:pt idx="3375">
                  <c:v>6750</c:v>
                </c:pt>
                <c:pt idx="3376">
                  <c:v>6752</c:v>
                </c:pt>
                <c:pt idx="3377">
                  <c:v>6754</c:v>
                </c:pt>
                <c:pt idx="3378">
                  <c:v>6756</c:v>
                </c:pt>
                <c:pt idx="3379">
                  <c:v>6758</c:v>
                </c:pt>
                <c:pt idx="3380">
                  <c:v>6760</c:v>
                </c:pt>
                <c:pt idx="3381">
                  <c:v>6762</c:v>
                </c:pt>
                <c:pt idx="3382">
                  <c:v>6764</c:v>
                </c:pt>
                <c:pt idx="3383">
                  <c:v>6766</c:v>
                </c:pt>
                <c:pt idx="3384">
                  <c:v>6768</c:v>
                </c:pt>
                <c:pt idx="3385">
                  <c:v>6770</c:v>
                </c:pt>
                <c:pt idx="3386">
                  <c:v>6772</c:v>
                </c:pt>
                <c:pt idx="3387">
                  <c:v>6774</c:v>
                </c:pt>
                <c:pt idx="3388">
                  <c:v>6776</c:v>
                </c:pt>
                <c:pt idx="3389">
                  <c:v>6778</c:v>
                </c:pt>
                <c:pt idx="3390">
                  <c:v>6780</c:v>
                </c:pt>
                <c:pt idx="3391">
                  <c:v>6782</c:v>
                </c:pt>
                <c:pt idx="3392">
                  <c:v>6784</c:v>
                </c:pt>
                <c:pt idx="3393">
                  <c:v>6786</c:v>
                </c:pt>
                <c:pt idx="3394">
                  <c:v>6788</c:v>
                </c:pt>
                <c:pt idx="3395">
                  <c:v>6790</c:v>
                </c:pt>
                <c:pt idx="3396">
                  <c:v>6792</c:v>
                </c:pt>
                <c:pt idx="3397">
                  <c:v>6794</c:v>
                </c:pt>
                <c:pt idx="3398">
                  <c:v>6796</c:v>
                </c:pt>
                <c:pt idx="3399">
                  <c:v>6798</c:v>
                </c:pt>
                <c:pt idx="3400">
                  <c:v>6800</c:v>
                </c:pt>
                <c:pt idx="3401">
                  <c:v>6802</c:v>
                </c:pt>
                <c:pt idx="3402">
                  <c:v>6804</c:v>
                </c:pt>
                <c:pt idx="3403">
                  <c:v>6806</c:v>
                </c:pt>
                <c:pt idx="3404">
                  <c:v>6808</c:v>
                </c:pt>
                <c:pt idx="3405">
                  <c:v>6810</c:v>
                </c:pt>
                <c:pt idx="3406">
                  <c:v>6812</c:v>
                </c:pt>
                <c:pt idx="3407">
                  <c:v>6814</c:v>
                </c:pt>
                <c:pt idx="3408">
                  <c:v>6816</c:v>
                </c:pt>
                <c:pt idx="3409">
                  <c:v>6818</c:v>
                </c:pt>
                <c:pt idx="3410">
                  <c:v>6820</c:v>
                </c:pt>
                <c:pt idx="3411">
                  <c:v>6822</c:v>
                </c:pt>
                <c:pt idx="3412">
                  <c:v>6824</c:v>
                </c:pt>
                <c:pt idx="3413">
                  <c:v>6826</c:v>
                </c:pt>
                <c:pt idx="3414">
                  <c:v>6828</c:v>
                </c:pt>
                <c:pt idx="3415">
                  <c:v>6830</c:v>
                </c:pt>
                <c:pt idx="3416">
                  <c:v>6832</c:v>
                </c:pt>
                <c:pt idx="3417">
                  <c:v>6834</c:v>
                </c:pt>
                <c:pt idx="3418">
                  <c:v>6836</c:v>
                </c:pt>
                <c:pt idx="3419">
                  <c:v>6838</c:v>
                </c:pt>
                <c:pt idx="3420">
                  <c:v>6840</c:v>
                </c:pt>
                <c:pt idx="3421">
                  <c:v>6842</c:v>
                </c:pt>
                <c:pt idx="3422">
                  <c:v>6844</c:v>
                </c:pt>
                <c:pt idx="3423">
                  <c:v>6846</c:v>
                </c:pt>
                <c:pt idx="3424">
                  <c:v>6848</c:v>
                </c:pt>
                <c:pt idx="3425">
                  <c:v>6850</c:v>
                </c:pt>
                <c:pt idx="3426">
                  <c:v>6852</c:v>
                </c:pt>
                <c:pt idx="3427">
                  <c:v>6854</c:v>
                </c:pt>
                <c:pt idx="3428">
                  <c:v>6856</c:v>
                </c:pt>
                <c:pt idx="3429">
                  <c:v>6858</c:v>
                </c:pt>
                <c:pt idx="3430">
                  <c:v>6860</c:v>
                </c:pt>
                <c:pt idx="3431">
                  <c:v>6862</c:v>
                </c:pt>
                <c:pt idx="3432">
                  <c:v>6864</c:v>
                </c:pt>
                <c:pt idx="3433">
                  <c:v>6866</c:v>
                </c:pt>
                <c:pt idx="3434">
                  <c:v>6868</c:v>
                </c:pt>
                <c:pt idx="3435">
                  <c:v>6870</c:v>
                </c:pt>
                <c:pt idx="3436">
                  <c:v>6872</c:v>
                </c:pt>
                <c:pt idx="3437">
                  <c:v>6874</c:v>
                </c:pt>
                <c:pt idx="3438">
                  <c:v>6876</c:v>
                </c:pt>
                <c:pt idx="3439">
                  <c:v>6878</c:v>
                </c:pt>
                <c:pt idx="3440">
                  <c:v>6880</c:v>
                </c:pt>
                <c:pt idx="3441">
                  <c:v>6882</c:v>
                </c:pt>
                <c:pt idx="3442">
                  <c:v>6884</c:v>
                </c:pt>
                <c:pt idx="3443">
                  <c:v>6886</c:v>
                </c:pt>
                <c:pt idx="3444">
                  <c:v>6888</c:v>
                </c:pt>
                <c:pt idx="3445">
                  <c:v>6890</c:v>
                </c:pt>
                <c:pt idx="3446">
                  <c:v>6892</c:v>
                </c:pt>
                <c:pt idx="3447">
                  <c:v>6894</c:v>
                </c:pt>
                <c:pt idx="3448">
                  <c:v>6896</c:v>
                </c:pt>
                <c:pt idx="3449">
                  <c:v>6898</c:v>
                </c:pt>
                <c:pt idx="3450">
                  <c:v>6900</c:v>
                </c:pt>
                <c:pt idx="3451">
                  <c:v>6902</c:v>
                </c:pt>
                <c:pt idx="3452">
                  <c:v>6904</c:v>
                </c:pt>
                <c:pt idx="3453">
                  <c:v>6906</c:v>
                </c:pt>
                <c:pt idx="3454">
                  <c:v>6908</c:v>
                </c:pt>
                <c:pt idx="3455">
                  <c:v>6910</c:v>
                </c:pt>
                <c:pt idx="3456">
                  <c:v>6912</c:v>
                </c:pt>
                <c:pt idx="3457">
                  <c:v>6914</c:v>
                </c:pt>
                <c:pt idx="3458">
                  <c:v>6916</c:v>
                </c:pt>
                <c:pt idx="3459">
                  <c:v>6918</c:v>
                </c:pt>
                <c:pt idx="3460">
                  <c:v>6920</c:v>
                </c:pt>
                <c:pt idx="3461">
                  <c:v>6922</c:v>
                </c:pt>
                <c:pt idx="3462">
                  <c:v>6924</c:v>
                </c:pt>
                <c:pt idx="3463">
                  <c:v>6926</c:v>
                </c:pt>
                <c:pt idx="3464">
                  <c:v>6928</c:v>
                </c:pt>
                <c:pt idx="3465">
                  <c:v>6930</c:v>
                </c:pt>
                <c:pt idx="3466">
                  <c:v>6932</c:v>
                </c:pt>
                <c:pt idx="3467">
                  <c:v>6934</c:v>
                </c:pt>
                <c:pt idx="3468">
                  <c:v>6936</c:v>
                </c:pt>
                <c:pt idx="3469">
                  <c:v>6938</c:v>
                </c:pt>
                <c:pt idx="3470">
                  <c:v>6940</c:v>
                </c:pt>
                <c:pt idx="3471">
                  <c:v>6942</c:v>
                </c:pt>
                <c:pt idx="3472">
                  <c:v>6944</c:v>
                </c:pt>
                <c:pt idx="3473">
                  <c:v>6946</c:v>
                </c:pt>
                <c:pt idx="3474">
                  <c:v>6948</c:v>
                </c:pt>
                <c:pt idx="3475">
                  <c:v>6950</c:v>
                </c:pt>
                <c:pt idx="3476">
                  <c:v>6952</c:v>
                </c:pt>
                <c:pt idx="3477">
                  <c:v>6954</c:v>
                </c:pt>
                <c:pt idx="3478">
                  <c:v>6956</c:v>
                </c:pt>
                <c:pt idx="3479">
                  <c:v>6958</c:v>
                </c:pt>
                <c:pt idx="3480">
                  <c:v>6960</c:v>
                </c:pt>
                <c:pt idx="3481">
                  <c:v>6962</c:v>
                </c:pt>
                <c:pt idx="3482">
                  <c:v>6964</c:v>
                </c:pt>
                <c:pt idx="3483">
                  <c:v>6966</c:v>
                </c:pt>
                <c:pt idx="3484">
                  <c:v>6968</c:v>
                </c:pt>
                <c:pt idx="3485">
                  <c:v>6970</c:v>
                </c:pt>
                <c:pt idx="3486">
                  <c:v>6972</c:v>
                </c:pt>
                <c:pt idx="3487">
                  <c:v>6974</c:v>
                </c:pt>
                <c:pt idx="3488">
                  <c:v>6976</c:v>
                </c:pt>
                <c:pt idx="3489">
                  <c:v>6978</c:v>
                </c:pt>
                <c:pt idx="3490">
                  <c:v>6980</c:v>
                </c:pt>
                <c:pt idx="3491">
                  <c:v>6982</c:v>
                </c:pt>
                <c:pt idx="3492">
                  <c:v>6984</c:v>
                </c:pt>
                <c:pt idx="3493">
                  <c:v>6986</c:v>
                </c:pt>
                <c:pt idx="3494">
                  <c:v>6988</c:v>
                </c:pt>
                <c:pt idx="3495">
                  <c:v>6990</c:v>
                </c:pt>
                <c:pt idx="3496">
                  <c:v>6992</c:v>
                </c:pt>
                <c:pt idx="3497">
                  <c:v>6994</c:v>
                </c:pt>
                <c:pt idx="3498">
                  <c:v>6996</c:v>
                </c:pt>
                <c:pt idx="3499">
                  <c:v>6998</c:v>
                </c:pt>
                <c:pt idx="3500">
                  <c:v>7000</c:v>
                </c:pt>
                <c:pt idx="3501">
                  <c:v>7002</c:v>
                </c:pt>
                <c:pt idx="3502">
                  <c:v>7004</c:v>
                </c:pt>
                <c:pt idx="3503">
                  <c:v>7006</c:v>
                </c:pt>
                <c:pt idx="3504">
                  <c:v>7008</c:v>
                </c:pt>
                <c:pt idx="3505">
                  <c:v>7010</c:v>
                </c:pt>
                <c:pt idx="3506">
                  <c:v>7012</c:v>
                </c:pt>
                <c:pt idx="3507">
                  <c:v>7014</c:v>
                </c:pt>
                <c:pt idx="3508">
                  <c:v>7016</c:v>
                </c:pt>
                <c:pt idx="3509">
                  <c:v>7018</c:v>
                </c:pt>
                <c:pt idx="3510">
                  <c:v>7020</c:v>
                </c:pt>
                <c:pt idx="3511">
                  <c:v>7022</c:v>
                </c:pt>
                <c:pt idx="3512">
                  <c:v>7024</c:v>
                </c:pt>
                <c:pt idx="3513">
                  <c:v>7026</c:v>
                </c:pt>
                <c:pt idx="3514">
                  <c:v>7028</c:v>
                </c:pt>
                <c:pt idx="3515">
                  <c:v>7030</c:v>
                </c:pt>
                <c:pt idx="3516">
                  <c:v>7032</c:v>
                </c:pt>
                <c:pt idx="3517">
                  <c:v>7034</c:v>
                </c:pt>
                <c:pt idx="3518">
                  <c:v>7036</c:v>
                </c:pt>
                <c:pt idx="3519">
                  <c:v>7038</c:v>
                </c:pt>
                <c:pt idx="3520">
                  <c:v>7040</c:v>
                </c:pt>
                <c:pt idx="3521">
                  <c:v>7042</c:v>
                </c:pt>
                <c:pt idx="3522">
                  <c:v>7044</c:v>
                </c:pt>
                <c:pt idx="3523">
                  <c:v>7046</c:v>
                </c:pt>
                <c:pt idx="3524">
                  <c:v>7048</c:v>
                </c:pt>
                <c:pt idx="3525">
                  <c:v>7050</c:v>
                </c:pt>
                <c:pt idx="3526">
                  <c:v>7052</c:v>
                </c:pt>
                <c:pt idx="3527">
                  <c:v>7054</c:v>
                </c:pt>
                <c:pt idx="3528">
                  <c:v>7056</c:v>
                </c:pt>
                <c:pt idx="3529">
                  <c:v>7058</c:v>
                </c:pt>
                <c:pt idx="3530">
                  <c:v>7060</c:v>
                </c:pt>
                <c:pt idx="3531">
                  <c:v>7062</c:v>
                </c:pt>
                <c:pt idx="3532">
                  <c:v>7064</c:v>
                </c:pt>
                <c:pt idx="3533">
                  <c:v>7066</c:v>
                </c:pt>
                <c:pt idx="3534">
                  <c:v>7068</c:v>
                </c:pt>
                <c:pt idx="3535">
                  <c:v>7070</c:v>
                </c:pt>
                <c:pt idx="3536">
                  <c:v>7072</c:v>
                </c:pt>
                <c:pt idx="3537">
                  <c:v>7074</c:v>
                </c:pt>
                <c:pt idx="3538">
                  <c:v>7076</c:v>
                </c:pt>
                <c:pt idx="3539">
                  <c:v>7078</c:v>
                </c:pt>
                <c:pt idx="3540">
                  <c:v>7080</c:v>
                </c:pt>
                <c:pt idx="3541">
                  <c:v>7082</c:v>
                </c:pt>
                <c:pt idx="3542">
                  <c:v>7084</c:v>
                </c:pt>
                <c:pt idx="3543">
                  <c:v>7086</c:v>
                </c:pt>
                <c:pt idx="3544">
                  <c:v>7088</c:v>
                </c:pt>
                <c:pt idx="3545">
                  <c:v>7090</c:v>
                </c:pt>
                <c:pt idx="3546">
                  <c:v>7092</c:v>
                </c:pt>
                <c:pt idx="3547">
                  <c:v>7094</c:v>
                </c:pt>
                <c:pt idx="3548">
                  <c:v>7096</c:v>
                </c:pt>
                <c:pt idx="3549">
                  <c:v>7098</c:v>
                </c:pt>
                <c:pt idx="3550">
                  <c:v>7100</c:v>
                </c:pt>
                <c:pt idx="3551">
                  <c:v>7102</c:v>
                </c:pt>
                <c:pt idx="3552">
                  <c:v>7104</c:v>
                </c:pt>
                <c:pt idx="3553">
                  <c:v>7106</c:v>
                </c:pt>
                <c:pt idx="3554">
                  <c:v>7108</c:v>
                </c:pt>
                <c:pt idx="3555">
                  <c:v>7110</c:v>
                </c:pt>
                <c:pt idx="3556">
                  <c:v>7112</c:v>
                </c:pt>
                <c:pt idx="3557">
                  <c:v>7114</c:v>
                </c:pt>
                <c:pt idx="3558">
                  <c:v>7116</c:v>
                </c:pt>
                <c:pt idx="3559">
                  <c:v>7118</c:v>
                </c:pt>
                <c:pt idx="3560">
                  <c:v>7120</c:v>
                </c:pt>
                <c:pt idx="3561">
                  <c:v>7122</c:v>
                </c:pt>
                <c:pt idx="3562">
                  <c:v>7124</c:v>
                </c:pt>
                <c:pt idx="3563">
                  <c:v>7126</c:v>
                </c:pt>
                <c:pt idx="3564">
                  <c:v>7128</c:v>
                </c:pt>
                <c:pt idx="3565">
                  <c:v>7130</c:v>
                </c:pt>
                <c:pt idx="3566">
                  <c:v>7132</c:v>
                </c:pt>
                <c:pt idx="3567">
                  <c:v>7134</c:v>
                </c:pt>
                <c:pt idx="3568">
                  <c:v>7136</c:v>
                </c:pt>
                <c:pt idx="3569">
                  <c:v>7138</c:v>
                </c:pt>
                <c:pt idx="3570">
                  <c:v>7140</c:v>
                </c:pt>
                <c:pt idx="3571">
                  <c:v>7142</c:v>
                </c:pt>
                <c:pt idx="3572">
                  <c:v>7144</c:v>
                </c:pt>
                <c:pt idx="3573">
                  <c:v>7146</c:v>
                </c:pt>
                <c:pt idx="3574">
                  <c:v>7148</c:v>
                </c:pt>
                <c:pt idx="3575">
                  <c:v>7150</c:v>
                </c:pt>
                <c:pt idx="3576">
                  <c:v>7152</c:v>
                </c:pt>
                <c:pt idx="3577">
                  <c:v>7154</c:v>
                </c:pt>
                <c:pt idx="3578">
                  <c:v>7156</c:v>
                </c:pt>
                <c:pt idx="3579">
                  <c:v>7158</c:v>
                </c:pt>
                <c:pt idx="3580">
                  <c:v>7160</c:v>
                </c:pt>
                <c:pt idx="3581">
                  <c:v>7162</c:v>
                </c:pt>
                <c:pt idx="3582">
                  <c:v>7164</c:v>
                </c:pt>
                <c:pt idx="3583">
                  <c:v>7166</c:v>
                </c:pt>
                <c:pt idx="3584">
                  <c:v>7168</c:v>
                </c:pt>
                <c:pt idx="3585">
                  <c:v>7170</c:v>
                </c:pt>
                <c:pt idx="3586">
                  <c:v>7172</c:v>
                </c:pt>
                <c:pt idx="3587">
                  <c:v>7174</c:v>
                </c:pt>
                <c:pt idx="3588">
                  <c:v>7176</c:v>
                </c:pt>
                <c:pt idx="3589">
                  <c:v>7178</c:v>
                </c:pt>
                <c:pt idx="3590">
                  <c:v>7180</c:v>
                </c:pt>
                <c:pt idx="3591">
                  <c:v>7182</c:v>
                </c:pt>
                <c:pt idx="3592">
                  <c:v>7184</c:v>
                </c:pt>
                <c:pt idx="3593">
                  <c:v>7186</c:v>
                </c:pt>
                <c:pt idx="3594">
                  <c:v>7188</c:v>
                </c:pt>
                <c:pt idx="3595">
                  <c:v>7190</c:v>
                </c:pt>
                <c:pt idx="3596">
                  <c:v>7192</c:v>
                </c:pt>
                <c:pt idx="3597">
                  <c:v>7194</c:v>
                </c:pt>
                <c:pt idx="3598">
                  <c:v>7196</c:v>
                </c:pt>
                <c:pt idx="3599">
                  <c:v>7198</c:v>
                </c:pt>
                <c:pt idx="3600">
                  <c:v>7200</c:v>
                </c:pt>
                <c:pt idx="3601">
                  <c:v>7202</c:v>
                </c:pt>
                <c:pt idx="3602">
                  <c:v>7204</c:v>
                </c:pt>
                <c:pt idx="3603">
                  <c:v>7206</c:v>
                </c:pt>
                <c:pt idx="3604">
                  <c:v>7208</c:v>
                </c:pt>
                <c:pt idx="3605">
                  <c:v>7210</c:v>
                </c:pt>
                <c:pt idx="3606">
                  <c:v>7212</c:v>
                </c:pt>
                <c:pt idx="3607">
                  <c:v>7214</c:v>
                </c:pt>
                <c:pt idx="3608">
                  <c:v>7216</c:v>
                </c:pt>
                <c:pt idx="3609">
                  <c:v>7218</c:v>
                </c:pt>
                <c:pt idx="3610">
                  <c:v>7220</c:v>
                </c:pt>
                <c:pt idx="3611">
                  <c:v>7222</c:v>
                </c:pt>
                <c:pt idx="3612">
                  <c:v>7224</c:v>
                </c:pt>
                <c:pt idx="3613">
                  <c:v>7226</c:v>
                </c:pt>
                <c:pt idx="3614">
                  <c:v>7228</c:v>
                </c:pt>
                <c:pt idx="3615">
                  <c:v>7230</c:v>
                </c:pt>
                <c:pt idx="3616">
                  <c:v>7232</c:v>
                </c:pt>
                <c:pt idx="3617">
                  <c:v>7234</c:v>
                </c:pt>
                <c:pt idx="3618">
                  <c:v>7236</c:v>
                </c:pt>
                <c:pt idx="3619">
                  <c:v>7238</c:v>
                </c:pt>
                <c:pt idx="3620">
                  <c:v>7240</c:v>
                </c:pt>
                <c:pt idx="3621">
                  <c:v>7242</c:v>
                </c:pt>
                <c:pt idx="3622">
                  <c:v>7244</c:v>
                </c:pt>
                <c:pt idx="3623">
                  <c:v>7246</c:v>
                </c:pt>
                <c:pt idx="3624">
                  <c:v>7248</c:v>
                </c:pt>
                <c:pt idx="3625">
                  <c:v>7250</c:v>
                </c:pt>
                <c:pt idx="3626">
                  <c:v>7252</c:v>
                </c:pt>
                <c:pt idx="3627">
                  <c:v>7254</c:v>
                </c:pt>
                <c:pt idx="3628">
                  <c:v>7256</c:v>
                </c:pt>
                <c:pt idx="3629">
                  <c:v>7258</c:v>
                </c:pt>
                <c:pt idx="3630">
                  <c:v>7260</c:v>
                </c:pt>
                <c:pt idx="3631">
                  <c:v>7262</c:v>
                </c:pt>
                <c:pt idx="3632">
                  <c:v>7264</c:v>
                </c:pt>
                <c:pt idx="3633">
                  <c:v>7266</c:v>
                </c:pt>
                <c:pt idx="3634">
                  <c:v>7268</c:v>
                </c:pt>
                <c:pt idx="3635">
                  <c:v>7270</c:v>
                </c:pt>
                <c:pt idx="3636">
                  <c:v>7272</c:v>
                </c:pt>
                <c:pt idx="3637">
                  <c:v>7274</c:v>
                </c:pt>
                <c:pt idx="3638">
                  <c:v>7276</c:v>
                </c:pt>
                <c:pt idx="3639">
                  <c:v>7278</c:v>
                </c:pt>
                <c:pt idx="3640">
                  <c:v>7280</c:v>
                </c:pt>
                <c:pt idx="3641">
                  <c:v>7282</c:v>
                </c:pt>
                <c:pt idx="3642">
                  <c:v>7284</c:v>
                </c:pt>
                <c:pt idx="3643">
                  <c:v>7286</c:v>
                </c:pt>
                <c:pt idx="3644">
                  <c:v>7288</c:v>
                </c:pt>
                <c:pt idx="3645">
                  <c:v>7290</c:v>
                </c:pt>
                <c:pt idx="3646">
                  <c:v>7292</c:v>
                </c:pt>
                <c:pt idx="3647">
                  <c:v>7294</c:v>
                </c:pt>
                <c:pt idx="3648">
                  <c:v>7296</c:v>
                </c:pt>
                <c:pt idx="3649">
                  <c:v>7298</c:v>
                </c:pt>
                <c:pt idx="3650">
                  <c:v>7300</c:v>
                </c:pt>
                <c:pt idx="3651">
                  <c:v>7302</c:v>
                </c:pt>
                <c:pt idx="3652">
                  <c:v>7304</c:v>
                </c:pt>
                <c:pt idx="3653">
                  <c:v>7306</c:v>
                </c:pt>
                <c:pt idx="3654">
                  <c:v>7308</c:v>
                </c:pt>
                <c:pt idx="3655">
                  <c:v>7310</c:v>
                </c:pt>
                <c:pt idx="3656">
                  <c:v>7312</c:v>
                </c:pt>
                <c:pt idx="3657">
                  <c:v>7314</c:v>
                </c:pt>
                <c:pt idx="3658">
                  <c:v>7316</c:v>
                </c:pt>
                <c:pt idx="3659">
                  <c:v>7318</c:v>
                </c:pt>
                <c:pt idx="3660">
                  <c:v>7320</c:v>
                </c:pt>
                <c:pt idx="3661">
                  <c:v>7322</c:v>
                </c:pt>
                <c:pt idx="3662">
                  <c:v>7324</c:v>
                </c:pt>
                <c:pt idx="3663">
                  <c:v>7326</c:v>
                </c:pt>
                <c:pt idx="3664">
                  <c:v>7328</c:v>
                </c:pt>
                <c:pt idx="3665">
                  <c:v>7330</c:v>
                </c:pt>
                <c:pt idx="3666">
                  <c:v>7332</c:v>
                </c:pt>
                <c:pt idx="3667">
                  <c:v>7334</c:v>
                </c:pt>
                <c:pt idx="3668">
                  <c:v>7336</c:v>
                </c:pt>
                <c:pt idx="3669">
                  <c:v>7338</c:v>
                </c:pt>
                <c:pt idx="3670">
                  <c:v>7340</c:v>
                </c:pt>
                <c:pt idx="3671">
                  <c:v>7342</c:v>
                </c:pt>
                <c:pt idx="3672">
                  <c:v>7344</c:v>
                </c:pt>
                <c:pt idx="3673">
                  <c:v>7346</c:v>
                </c:pt>
                <c:pt idx="3674">
                  <c:v>7348</c:v>
                </c:pt>
                <c:pt idx="3675">
                  <c:v>7350</c:v>
                </c:pt>
                <c:pt idx="3676">
                  <c:v>7352</c:v>
                </c:pt>
                <c:pt idx="3677">
                  <c:v>7354</c:v>
                </c:pt>
                <c:pt idx="3678">
                  <c:v>7356</c:v>
                </c:pt>
                <c:pt idx="3679">
                  <c:v>7358</c:v>
                </c:pt>
                <c:pt idx="3680">
                  <c:v>7360</c:v>
                </c:pt>
                <c:pt idx="3681">
                  <c:v>7362</c:v>
                </c:pt>
                <c:pt idx="3682">
                  <c:v>7364</c:v>
                </c:pt>
                <c:pt idx="3683">
                  <c:v>7366</c:v>
                </c:pt>
                <c:pt idx="3684">
                  <c:v>7368</c:v>
                </c:pt>
                <c:pt idx="3685">
                  <c:v>7370</c:v>
                </c:pt>
                <c:pt idx="3686">
                  <c:v>7372</c:v>
                </c:pt>
                <c:pt idx="3687">
                  <c:v>7374</c:v>
                </c:pt>
                <c:pt idx="3688">
                  <c:v>7376</c:v>
                </c:pt>
                <c:pt idx="3689">
                  <c:v>7378</c:v>
                </c:pt>
                <c:pt idx="3690">
                  <c:v>7380</c:v>
                </c:pt>
                <c:pt idx="3691">
                  <c:v>7382</c:v>
                </c:pt>
                <c:pt idx="3692">
                  <c:v>7384</c:v>
                </c:pt>
                <c:pt idx="3693">
                  <c:v>7386</c:v>
                </c:pt>
                <c:pt idx="3694">
                  <c:v>7388</c:v>
                </c:pt>
                <c:pt idx="3695">
                  <c:v>7390</c:v>
                </c:pt>
                <c:pt idx="3696">
                  <c:v>7392</c:v>
                </c:pt>
                <c:pt idx="3697">
                  <c:v>7394</c:v>
                </c:pt>
                <c:pt idx="3698">
                  <c:v>7396</c:v>
                </c:pt>
                <c:pt idx="3699">
                  <c:v>7398</c:v>
                </c:pt>
                <c:pt idx="3700">
                  <c:v>7400</c:v>
                </c:pt>
                <c:pt idx="3701">
                  <c:v>7402</c:v>
                </c:pt>
                <c:pt idx="3702">
                  <c:v>7404</c:v>
                </c:pt>
                <c:pt idx="3703">
                  <c:v>7406</c:v>
                </c:pt>
                <c:pt idx="3704">
                  <c:v>7408</c:v>
                </c:pt>
                <c:pt idx="3705">
                  <c:v>7410</c:v>
                </c:pt>
                <c:pt idx="3706">
                  <c:v>7412</c:v>
                </c:pt>
                <c:pt idx="3707">
                  <c:v>7414</c:v>
                </c:pt>
                <c:pt idx="3708">
                  <c:v>7416</c:v>
                </c:pt>
                <c:pt idx="3709">
                  <c:v>7418</c:v>
                </c:pt>
                <c:pt idx="3710">
                  <c:v>7420</c:v>
                </c:pt>
                <c:pt idx="3711">
                  <c:v>7422</c:v>
                </c:pt>
                <c:pt idx="3712">
                  <c:v>7424</c:v>
                </c:pt>
                <c:pt idx="3713">
                  <c:v>7426</c:v>
                </c:pt>
                <c:pt idx="3714">
                  <c:v>7428</c:v>
                </c:pt>
                <c:pt idx="3715">
                  <c:v>7430</c:v>
                </c:pt>
                <c:pt idx="3716">
                  <c:v>7432</c:v>
                </c:pt>
                <c:pt idx="3717">
                  <c:v>7434</c:v>
                </c:pt>
                <c:pt idx="3718">
                  <c:v>7436</c:v>
                </c:pt>
                <c:pt idx="3719">
                  <c:v>7438</c:v>
                </c:pt>
                <c:pt idx="3720">
                  <c:v>7440</c:v>
                </c:pt>
                <c:pt idx="3721">
                  <c:v>7442</c:v>
                </c:pt>
                <c:pt idx="3722">
                  <c:v>7444</c:v>
                </c:pt>
                <c:pt idx="3723">
                  <c:v>7446</c:v>
                </c:pt>
                <c:pt idx="3724">
                  <c:v>7448</c:v>
                </c:pt>
                <c:pt idx="3725">
                  <c:v>7450</c:v>
                </c:pt>
                <c:pt idx="3726">
                  <c:v>7452</c:v>
                </c:pt>
                <c:pt idx="3727">
                  <c:v>7454</c:v>
                </c:pt>
                <c:pt idx="3728">
                  <c:v>7456</c:v>
                </c:pt>
                <c:pt idx="3729">
                  <c:v>7458</c:v>
                </c:pt>
                <c:pt idx="3730">
                  <c:v>7460</c:v>
                </c:pt>
                <c:pt idx="3731">
                  <c:v>7462</c:v>
                </c:pt>
                <c:pt idx="3732">
                  <c:v>7464</c:v>
                </c:pt>
                <c:pt idx="3733">
                  <c:v>7466</c:v>
                </c:pt>
                <c:pt idx="3734">
                  <c:v>7468</c:v>
                </c:pt>
                <c:pt idx="3735">
                  <c:v>7470</c:v>
                </c:pt>
                <c:pt idx="3736">
                  <c:v>7472</c:v>
                </c:pt>
                <c:pt idx="3737">
                  <c:v>7474</c:v>
                </c:pt>
                <c:pt idx="3738">
                  <c:v>7476</c:v>
                </c:pt>
                <c:pt idx="3739">
                  <c:v>7478</c:v>
                </c:pt>
                <c:pt idx="3740">
                  <c:v>7480</c:v>
                </c:pt>
                <c:pt idx="3741">
                  <c:v>7482</c:v>
                </c:pt>
                <c:pt idx="3742">
                  <c:v>7484</c:v>
                </c:pt>
                <c:pt idx="3743">
                  <c:v>7486</c:v>
                </c:pt>
                <c:pt idx="3744">
                  <c:v>7488</c:v>
                </c:pt>
                <c:pt idx="3745">
                  <c:v>7490</c:v>
                </c:pt>
                <c:pt idx="3746">
                  <c:v>7492</c:v>
                </c:pt>
                <c:pt idx="3747">
                  <c:v>7494</c:v>
                </c:pt>
                <c:pt idx="3748">
                  <c:v>7496</c:v>
                </c:pt>
                <c:pt idx="3749">
                  <c:v>7498</c:v>
                </c:pt>
                <c:pt idx="3750">
                  <c:v>7500</c:v>
                </c:pt>
                <c:pt idx="3751">
                  <c:v>7502</c:v>
                </c:pt>
                <c:pt idx="3752">
                  <c:v>7504</c:v>
                </c:pt>
                <c:pt idx="3753">
                  <c:v>7506</c:v>
                </c:pt>
                <c:pt idx="3754">
                  <c:v>7508</c:v>
                </c:pt>
                <c:pt idx="3755">
                  <c:v>7510</c:v>
                </c:pt>
                <c:pt idx="3756">
                  <c:v>7512</c:v>
                </c:pt>
                <c:pt idx="3757">
                  <c:v>7514</c:v>
                </c:pt>
                <c:pt idx="3758">
                  <c:v>7516</c:v>
                </c:pt>
                <c:pt idx="3759">
                  <c:v>7518</c:v>
                </c:pt>
                <c:pt idx="3760">
                  <c:v>7520</c:v>
                </c:pt>
                <c:pt idx="3761">
                  <c:v>7522</c:v>
                </c:pt>
                <c:pt idx="3762">
                  <c:v>7524</c:v>
                </c:pt>
                <c:pt idx="3763">
                  <c:v>7526</c:v>
                </c:pt>
                <c:pt idx="3764">
                  <c:v>7528</c:v>
                </c:pt>
                <c:pt idx="3765">
                  <c:v>7530</c:v>
                </c:pt>
                <c:pt idx="3766">
                  <c:v>7532</c:v>
                </c:pt>
                <c:pt idx="3767">
                  <c:v>7534</c:v>
                </c:pt>
                <c:pt idx="3768">
                  <c:v>7536</c:v>
                </c:pt>
                <c:pt idx="3769">
                  <c:v>7538</c:v>
                </c:pt>
                <c:pt idx="3770">
                  <c:v>7540</c:v>
                </c:pt>
                <c:pt idx="3771">
                  <c:v>7542</c:v>
                </c:pt>
                <c:pt idx="3772">
                  <c:v>7544</c:v>
                </c:pt>
                <c:pt idx="3773">
                  <c:v>7546</c:v>
                </c:pt>
                <c:pt idx="3774">
                  <c:v>7548</c:v>
                </c:pt>
                <c:pt idx="3775">
                  <c:v>7550</c:v>
                </c:pt>
                <c:pt idx="3776">
                  <c:v>7552</c:v>
                </c:pt>
                <c:pt idx="3777">
                  <c:v>7554</c:v>
                </c:pt>
                <c:pt idx="3778">
                  <c:v>7556</c:v>
                </c:pt>
                <c:pt idx="3779">
                  <c:v>7558</c:v>
                </c:pt>
                <c:pt idx="3780">
                  <c:v>7560</c:v>
                </c:pt>
                <c:pt idx="3781">
                  <c:v>7562</c:v>
                </c:pt>
                <c:pt idx="3782">
                  <c:v>7564</c:v>
                </c:pt>
                <c:pt idx="3783">
                  <c:v>7566</c:v>
                </c:pt>
                <c:pt idx="3784">
                  <c:v>7568</c:v>
                </c:pt>
                <c:pt idx="3785">
                  <c:v>7570</c:v>
                </c:pt>
                <c:pt idx="3786">
                  <c:v>7572</c:v>
                </c:pt>
                <c:pt idx="3787">
                  <c:v>7574</c:v>
                </c:pt>
                <c:pt idx="3788">
                  <c:v>7576</c:v>
                </c:pt>
                <c:pt idx="3789">
                  <c:v>7578</c:v>
                </c:pt>
                <c:pt idx="3790">
                  <c:v>7580</c:v>
                </c:pt>
                <c:pt idx="3791">
                  <c:v>7582</c:v>
                </c:pt>
                <c:pt idx="3792">
                  <c:v>7584</c:v>
                </c:pt>
                <c:pt idx="3793">
                  <c:v>7586</c:v>
                </c:pt>
                <c:pt idx="3794">
                  <c:v>7588</c:v>
                </c:pt>
                <c:pt idx="3795">
                  <c:v>7590</c:v>
                </c:pt>
                <c:pt idx="3796">
                  <c:v>7592</c:v>
                </c:pt>
                <c:pt idx="3797">
                  <c:v>7594</c:v>
                </c:pt>
                <c:pt idx="3798">
                  <c:v>7596</c:v>
                </c:pt>
                <c:pt idx="3799">
                  <c:v>7598</c:v>
                </c:pt>
                <c:pt idx="3800">
                  <c:v>7600</c:v>
                </c:pt>
                <c:pt idx="3801">
                  <c:v>7602</c:v>
                </c:pt>
                <c:pt idx="3802">
                  <c:v>7604</c:v>
                </c:pt>
                <c:pt idx="3803">
                  <c:v>7606</c:v>
                </c:pt>
                <c:pt idx="3804">
                  <c:v>7608</c:v>
                </c:pt>
                <c:pt idx="3805">
                  <c:v>7610</c:v>
                </c:pt>
                <c:pt idx="3806">
                  <c:v>7612</c:v>
                </c:pt>
                <c:pt idx="3807">
                  <c:v>7614</c:v>
                </c:pt>
                <c:pt idx="3808">
                  <c:v>7616</c:v>
                </c:pt>
                <c:pt idx="3809">
                  <c:v>7618</c:v>
                </c:pt>
                <c:pt idx="3810">
                  <c:v>7620</c:v>
                </c:pt>
                <c:pt idx="3811">
                  <c:v>7622</c:v>
                </c:pt>
                <c:pt idx="3812">
                  <c:v>7624</c:v>
                </c:pt>
                <c:pt idx="3813">
                  <c:v>7626</c:v>
                </c:pt>
                <c:pt idx="3814">
                  <c:v>7628</c:v>
                </c:pt>
                <c:pt idx="3815">
                  <c:v>7630</c:v>
                </c:pt>
                <c:pt idx="3816">
                  <c:v>7632</c:v>
                </c:pt>
                <c:pt idx="3817">
                  <c:v>7634</c:v>
                </c:pt>
                <c:pt idx="3818">
                  <c:v>7636</c:v>
                </c:pt>
                <c:pt idx="3819">
                  <c:v>7638</c:v>
                </c:pt>
                <c:pt idx="3820">
                  <c:v>7640</c:v>
                </c:pt>
                <c:pt idx="3821">
                  <c:v>7642</c:v>
                </c:pt>
                <c:pt idx="3822">
                  <c:v>7644</c:v>
                </c:pt>
                <c:pt idx="3823">
                  <c:v>7646</c:v>
                </c:pt>
                <c:pt idx="3824">
                  <c:v>7648</c:v>
                </c:pt>
                <c:pt idx="3825">
                  <c:v>7650</c:v>
                </c:pt>
                <c:pt idx="3826">
                  <c:v>7652</c:v>
                </c:pt>
                <c:pt idx="3827">
                  <c:v>7654</c:v>
                </c:pt>
                <c:pt idx="3828">
                  <c:v>7656</c:v>
                </c:pt>
                <c:pt idx="3829">
                  <c:v>7658</c:v>
                </c:pt>
                <c:pt idx="3830">
                  <c:v>7660</c:v>
                </c:pt>
                <c:pt idx="3831">
                  <c:v>7662</c:v>
                </c:pt>
                <c:pt idx="3832">
                  <c:v>7664</c:v>
                </c:pt>
                <c:pt idx="3833">
                  <c:v>7666</c:v>
                </c:pt>
                <c:pt idx="3834">
                  <c:v>7668</c:v>
                </c:pt>
                <c:pt idx="3835">
                  <c:v>7670</c:v>
                </c:pt>
                <c:pt idx="3836">
                  <c:v>7672</c:v>
                </c:pt>
                <c:pt idx="3837">
                  <c:v>7674</c:v>
                </c:pt>
                <c:pt idx="3838">
                  <c:v>7676</c:v>
                </c:pt>
                <c:pt idx="3839">
                  <c:v>7678</c:v>
                </c:pt>
                <c:pt idx="3840">
                  <c:v>7680</c:v>
                </c:pt>
                <c:pt idx="3841">
                  <c:v>7682</c:v>
                </c:pt>
                <c:pt idx="3842">
                  <c:v>7684</c:v>
                </c:pt>
                <c:pt idx="3843">
                  <c:v>7686</c:v>
                </c:pt>
                <c:pt idx="3844">
                  <c:v>7688</c:v>
                </c:pt>
                <c:pt idx="3845">
                  <c:v>7690</c:v>
                </c:pt>
                <c:pt idx="3846">
                  <c:v>7692</c:v>
                </c:pt>
                <c:pt idx="3847">
                  <c:v>7694</c:v>
                </c:pt>
                <c:pt idx="3848">
                  <c:v>7696</c:v>
                </c:pt>
                <c:pt idx="3849">
                  <c:v>7698</c:v>
                </c:pt>
                <c:pt idx="3850">
                  <c:v>7700</c:v>
                </c:pt>
                <c:pt idx="3851">
                  <c:v>7702</c:v>
                </c:pt>
                <c:pt idx="3852">
                  <c:v>7704</c:v>
                </c:pt>
                <c:pt idx="3853">
                  <c:v>7706</c:v>
                </c:pt>
                <c:pt idx="3854">
                  <c:v>7708</c:v>
                </c:pt>
                <c:pt idx="3855">
                  <c:v>7710</c:v>
                </c:pt>
                <c:pt idx="3856">
                  <c:v>7712</c:v>
                </c:pt>
                <c:pt idx="3857">
                  <c:v>7714</c:v>
                </c:pt>
                <c:pt idx="3858">
                  <c:v>7716</c:v>
                </c:pt>
                <c:pt idx="3859">
                  <c:v>7718</c:v>
                </c:pt>
                <c:pt idx="3860">
                  <c:v>7720</c:v>
                </c:pt>
                <c:pt idx="3861">
                  <c:v>7722</c:v>
                </c:pt>
                <c:pt idx="3862">
                  <c:v>7724</c:v>
                </c:pt>
                <c:pt idx="3863">
                  <c:v>7726</c:v>
                </c:pt>
                <c:pt idx="3864">
                  <c:v>7728</c:v>
                </c:pt>
                <c:pt idx="3865">
                  <c:v>7730</c:v>
                </c:pt>
                <c:pt idx="3866">
                  <c:v>7732</c:v>
                </c:pt>
                <c:pt idx="3867">
                  <c:v>7734</c:v>
                </c:pt>
                <c:pt idx="3868">
                  <c:v>7736</c:v>
                </c:pt>
                <c:pt idx="3869">
                  <c:v>7738</c:v>
                </c:pt>
                <c:pt idx="3870">
                  <c:v>7740</c:v>
                </c:pt>
                <c:pt idx="3871">
                  <c:v>7742</c:v>
                </c:pt>
                <c:pt idx="3872">
                  <c:v>7744</c:v>
                </c:pt>
                <c:pt idx="3873">
                  <c:v>7746</c:v>
                </c:pt>
                <c:pt idx="3874">
                  <c:v>7748</c:v>
                </c:pt>
                <c:pt idx="3875">
                  <c:v>7750</c:v>
                </c:pt>
                <c:pt idx="3876">
                  <c:v>7752</c:v>
                </c:pt>
                <c:pt idx="3877">
                  <c:v>7754</c:v>
                </c:pt>
                <c:pt idx="3878">
                  <c:v>7756</c:v>
                </c:pt>
                <c:pt idx="3879">
                  <c:v>7758</c:v>
                </c:pt>
                <c:pt idx="3880">
                  <c:v>7760</c:v>
                </c:pt>
                <c:pt idx="3881">
                  <c:v>7762</c:v>
                </c:pt>
                <c:pt idx="3882">
                  <c:v>7764</c:v>
                </c:pt>
                <c:pt idx="3883">
                  <c:v>7766</c:v>
                </c:pt>
                <c:pt idx="3884">
                  <c:v>7768</c:v>
                </c:pt>
                <c:pt idx="3885">
                  <c:v>7770</c:v>
                </c:pt>
                <c:pt idx="3886">
                  <c:v>7772</c:v>
                </c:pt>
                <c:pt idx="3887">
                  <c:v>7774</c:v>
                </c:pt>
                <c:pt idx="3888">
                  <c:v>7776</c:v>
                </c:pt>
                <c:pt idx="3889">
                  <c:v>7778</c:v>
                </c:pt>
                <c:pt idx="3890">
                  <c:v>7780</c:v>
                </c:pt>
                <c:pt idx="3891">
                  <c:v>7782</c:v>
                </c:pt>
                <c:pt idx="3892">
                  <c:v>7784</c:v>
                </c:pt>
                <c:pt idx="3893">
                  <c:v>7786</c:v>
                </c:pt>
                <c:pt idx="3894">
                  <c:v>7788</c:v>
                </c:pt>
                <c:pt idx="3895">
                  <c:v>7790</c:v>
                </c:pt>
                <c:pt idx="3896">
                  <c:v>7792</c:v>
                </c:pt>
                <c:pt idx="3897">
                  <c:v>7794</c:v>
                </c:pt>
                <c:pt idx="3898">
                  <c:v>7796</c:v>
                </c:pt>
                <c:pt idx="3899">
                  <c:v>7798</c:v>
                </c:pt>
                <c:pt idx="3900">
                  <c:v>7800</c:v>
                </c:pt>
                <c:pt idx="3901">
                  <c:v>7802</c:v>
                </c:pt>
                <c:pt idx="3902">
                  <c:v>7804</c:v>
                </c:pt>
                <c:pt idx="3903">
                  <c:v>7806</c:v>
                </c:pt>
                <c:pt idx="3904">
                  <c:v>7808</c:v>
                </c:pt>
                <c:pt idx="3905">
                  <c:v>7810</c:v>
                </c:pt>
                <c:pt idx="3906">
                  <c:v>7812</c:v>
                </c:pt>
                <c:pt idx="3907">
                  <c:v>7814</c:v>
                </c:pt>
                <c:pt idx="3908">
                  <c:v>7816</c:v>
                </c:pt>
                <c:pt idx="3909">
                  <c:v>7818</c:v>
                </c:pt>
                <c:pt idx="3910">
                  <c:v>7820</c:v>
                </c:pt>
                <c:pt idx="3911">
                  <c:v>7822</c:v>
                </c:pt>
                <c:pt idx="3912">
                  <c:v>7824</c:v>
                </c:pt>
                <c:pt idx="3913">
                  <c:v>7826</c:v>
                </c:pt>
                <c:pt idx="3914">
                  <c:v>7828</c:v>
                </c:pt>
                <c:pt idx="3915">
                  <c:v>7830</c:v>
                </c:pt>
                <c:pt idx="3916">
                  <c:v>7832</c:v>
                </c:pt>
                <c:pt idx="3917">
                  <c:v>7834</c:v>
                </c:pt>
                <c:pt idx="3918">
                  <c:v>7836</c:v>
                </c:pt>
                <c:pt idx="3919">
                  <c:v>7838</c:v>
                </c:pt>
                <c:pt idx="3920">
                  <c:v>7840</c:v>
                </c:pt>
                <c:pt idx="3921">
                  <c:v>7842</c:v>
                </c:pt>
                <c:pt idx="3922">
                  <c:v>7844</c:v>
                </c:pt>
                <c:pt idx="3923">
                  <c:v>7846</c:v>
                </c:pt>
                <c:pt idx="3924">
                  <c:v>7848</c:v>
                </c:pt>
                <c:pt idx="3925">
                  <c:v>7850</c:v>
                </c:pt>
                <c:pt idx="3926">
                  <c:v>7852</c:v>
                </c:pt>
                <c:pt idx="3927">
                  <c:v>7854</c:v>
                </c:pt>
                <c:pt idx="3928">
                  <c:v>7856</c:v>
                </c:pt>
                <c:pt idx="3929">
                  <c:v>7858</c:v>
                </c:pt>
                <c:pt idx="3930">
                  <c:v>7860</c:v>
                </c:pt>
                <c:pt idx="3931">
                  <c:v>7862</c:v>
                </c:pt>
                <c:pt idx="3932">
                  <c:v>7864</c:v>
                </c:pt>
                <c:pt idx="3933">
                  <c:v>7866</c:v>
                </c:pt>
                <c:pt idx="3934">
                  <c:v>7868</c:v>
                </c:pt>
                <c:pt idx="3935">
                  <c:v>7870</c:v>
                </c:pt>
                <c:pt idx="3936">
                  <c:v>7872</c:v>
                </c:pt>
                <c:pt idx="3937">
                  <c:v>7874</c:v>
                </c:pt>
                <c:pt idx="3938">
                  <c:v>7876</c:v>
                </c:pt>
                <c:pt idx="3939">
                  <c:v>7878</c:v>
                </c:pt>
                <c:pt idx="3940">
                  <c:v>7880</c:v>
                </c:pt>
                <c:pt idx="3941">
                  <c:v>7882</c:v>
                </c:pt>
                <c:pt idx="3942">
                  <c:v>7884</c:v>
                </c:pt>
                <c:pt idx="3943">
                  <c:v>7886</c:v>
                </c:pt>
                <c:pt idx="3944">
                  <c:v>7888</c:v>
                </c:pt>
                <c:pt idx="3945">
                  <c:v>7890</c:v>
                </c:pt>
                <c:pt idx="3946">
                  <c:v>7892</c:v>
                </c:pt>
                <c:pt idx="3947">
                  <c:v>7894</c:v>
                </c:pt>
                <c:pt idx="3948">
                  <c:v>7896</c:v>
                </c:pt>
                <c:pt idx="3949">
                  <c:v>7898</c:v>
                </c:pt>
                <c:pt idx="3950">
                  <c:v>7900</c:v>
                </c:pt>
                <c:pt idx="3951">
                  <c:v>7902</c:v>
                </c:pt>
                <c:pt idx="3952">
                  <c:v>7904</c:v>
                </c:pt>
                <c:pt idx="3953">
                  <c:v>7906</c:v>
                </c:pt>
                <c:pt idx="3954">
                  <c:v>7908</c:v>
                </c:pt>
                <c:pt idx="3955">
                  <c:v>7910</c:v>
                </c:pt>
                <c:pt idx="3956">
                  <c:v>7912</c:v>
                </c:pt>
                <c:pt idx="3957">
                  <c:v>7914</c:v>
                </c:pt>
                <c:pt idx="3958">
                  <c:v>7916</c:v>
                </c:pt>
                <c:pt idx="3959">
                  <c:v>7918</c:v>
                </c:pt>
                <c:pt idx="3960">
                  <c:v>7920</c:v>
                </c:pt>
                <c:pt idx="3961">
                  <c:v>7922</c:v>
                </c:pt>
                <c:pt idx="3962">
                  <c:v>7924</c:v>
                </c:pt>
                <c:pt idx="3963">
                  <c:v>7926</c:v>
                </c:pt>
                <c:pt idx="3964">
                  <c:v>7928</c:v>
                </c:pt>
                <c:pt idx="3965">
                  <c:v>7930</c:v>
                </c:pt>
                <c:pt idx="3966">
                  <c:v>7932</c:v>
                </c:pt>
                <c:pt idx="3967">
                  <c:v>7934</c:v>
                </c:pt>
                <c:pt idx="3968">
                  <c:v>7936</c:v>
                </c:pt>
                <c:pt idx="3969">
                  <c:v>7938</c:v>
                </c:pt>
                <c:pt idx="3970">
                  <c:v>7940</c:v>
                </c:pt>
                <c:pt idx="3971">
                  <c:v>7942</c:v>
                </c:pt>
                <c:pt idx="3972">
                  <c:v>7944</c:v>
                </c:pt>
                <c:pt idx="3973">
                  <c:v>7946</c:v>
                </c:pt>
                <c:pt idx="3974">
                  <c:v>7948</c:v>
                </c:pt>
                <c:pt idx="3975">
                  <c:v>7950</c:v>
                </c:pt>
                <c:pt idx="3976">
                  <c:v>7952</c:v>
                </c:pt>
                <c:pt idx="3977">
                  <c:v>7954</c:v>
                </c:pt>
                <c:pt idx="3978">
                  <c:v>7956</c:v>
                </c:pt>
                <c:pt idx="3979">
                  <c:v>7958</c:v>
                </c:pt>
                <c:pt idx="3980">
                  <c:v>7960</c:v>
                </c:pt>
                <c:pt idx="3981">
                  <c:v>7962</c:v>
                </c:pt>
                <c:pt idx="3982">
                  <c:v>7964</c:v>
                </c:pt>
                <c:pt idx="3983">
                  <c:v>7966</c:v>
                </c:pt>
                <c:pt idx="3984">
                  <c:v>7968</c:v>
                </c:pt>
                <c:pt idx="3985">
                  <c:v>7970</c:v>
                </c:pt>
                <c:pt idx="3986">
                  <c:v>7972</c:v>
                </c:pt>
                <c:pt idx="3987">
                  <c:v>7974</c:v>
                </c:pt>
                <c:pt idx="3988">
                  <c:v>7976</c:v>
                </c:pt>
                <c:pt idx="3989">
                  <c:v>7978</c:v>
                </c:pt>
                <c:pt idx="3990">
                  <c:v>7980</c:v>
                </c:pt>
                <c:pt idx="3991">
                  <c:v>7982</c:v>
                </c:pt>
                <c:pt idx="3992">
                  <c:v>7984</c:v>
                </c:pt>
                <c:pt idx="3993">
                  <c:v>7986</c:v>
                </c:pt>
                <c:pt idx="3994">
                  <c:v>7988</c:v>
                </c:pt>
                <c:pt idx="3995">
                  <c:v>7990</c:v>
                </c:pt>
                <c:pt idx="3996">
                  <c:v>7992</c:v>
                </c:pt>
                <c:pt idx="3997">
                  <c:v>7994</c:v>
                </c:pt>
                <c:pt idx="3998">
                  <c:v>7996</c:v>
                </c:pt>
                <c:pt idx="3999">
                  <c:v>7998</c:v>
                </c:pt>
                <c:pt idx="4000">
                  <c:v>8000</c:v>
                </c:pt>
                <c:pt idx="4001">
                  <c:v>8002</c:v>
                </c:pt>
                <c:pt idx="4002">
                  <c:v>8004</c:v>
                </c:pt>
                <c:pt idx="4003">
                  <c:v>8006</c:v>
                </c:pt>
                <c:pt idx="4004">
                  <c:v>8008</c:v>
                </c:pt>
                <c:pt idx="4005">
                  <c:v>8010</c:v>
                </c:pt>
                <c:pt idx="4006">
                  <c:v>8012</c:v>
                </c:pt>
                <c:pt idx="4007">
                  <c:v>8014</c:v>
                </c:pt>
                <c:pt idx="4008">
                  <c:v>8016</c:v>
                </c:pt>
                <c:pt idx="4009">
                  <c:v>8018</c:v>
                </c:pt>
                <c:pt idx="4010">
                  <c:v>8020</c:v>
                </c:pt>
                <c:pt idx="4011">
                  <c:v>8022</c:v>
                </c:pt>
                <c:pt idx="4012">
                  <c:v>8024</c:v>
                </c:pt>
                <c:pt idx="4013">
                  <c:v>8026</c:v>
                </c:pt>
                <c:pt idx="4014">
                  <c:v>8028</c:v>
                </c:pt>
                <c:pt idx="4015">
                  <c:v>8030</c:v>
                </c:pt>
                <c:pt idx="4016">
                  <c:v>8032</c:v>
                </c:pt>
                <c:pt idx="4017">
                  <c:v>8034</c:v>
                </c:pt>
                <c:pt idx="4018">
                  <c:v>8036</c:v>
                </c:pt>
                <c:pt idx="4019">
                  <c:v>8038</c:v>
                </c:pt>
                <c:pt idx="4020">
                  <c:v>8040</c:v>
                </c:pt>
                <c:pt idx="4021">
                  <c:v>8042</c:v>
                </c:pt>
                <c:pt idx="4022">
                  <c:v>8044</c:v>
                </c:pt>
                <c:pt idx="4023">
                  <c:v>8046</c:v>
                </c:pt>
                <c:pt idx="4024">
                  <c:v>8048</c:v>
                </c:pt>
                <c:pt idx="4025">
                  <c:v>8050</c:v>
                </c:pt>
                <c:pt idx="4026">
                  <c:v>8052</c:v>
                </c:pt>
                <c:pt idx="4027">
                  <c:v>8054</c:v>
                </c:pt>
                <c:pt idx="4028">
                  <c:v>8056</c:v>
                </c:pt>
                <c:pt idx="4029">
                  <c:v>8058</c:v>
                </c:pt>
                <c:pt idx="4030">
                  <c:v>8060</c:v>
                </c:pt>
                <c:pt idx="4031">
                  <c:v>8062</c:v>
                </c:pt>
                <c:pt idx="4032">
                  <c:v>8064</c:v>
                </c:pt>
                <c:pt idx="4033">
                  <c:v>8066</c:v>
                </c:pt>
                <c:pt idx="4034">
                  <c:v>8068</c:v>
                </c:pt>
                <c:pt idx="4035">
                  <c:v>8070</c:v>
                </c:pt>
                <c:pt idx="4036">
                  <c:v>8072</c:v>
                </c:pt>
                <c:pt idx="4037">
                  <c:v>8074</c:v>
                </c:pt>
                <c:pt idx="4038">
                  <c:v>8076</c:v>
                </c:pt>
                <c:pt idx="4039">
                  <c:v>8078</c:v>
                </c:pt>
                <c:pt idx="4040">
                  <c:v>8080</c:v>
                </c:pt>
                <c:pt idx="4041">
                  <c:v>8082</c:v>
                </c:pt>
                <c:pt idx="4042">
                  <c:v>8084</c:v>
                </c:pt>
                <c:pt idx="4043">
                  <c:v>8086</c:v>
                </c:pt>
                <c:pt idx="4044">
                  <c:v>8088</c:v>
                </c:pt>
                <c:pt idx="4045">
                  <c:v>8090</c:v>
                </c:pt>
                <c:pt idx="4046">
                  <c:v>8092</c:v>
                </c:pt>
                <c:pt idx="4047">
                  <c:v>8094</c:v>
                </c:pt>
                <c:pt idx="4048">
                  <c:v>8096</c:v>
                </c:pt>
                <c:pt idx="4049">
                  <c:v>8098</c:v>
                </c:pt>
                <c:pt idx="4050">
                  <c:v>8100</c:v>
                </c:pt>
                <c:pt idx="4051">
                  <c:v>8102</c:v>
                </c:pt>
                <c:pt idx="4052">
                  <c:v>8104</c:v>
                </c:pt>
                <c:pt idx="4053">
                  <c:v>8106</c:v>
                </c:pt>
                <c:pt idx="4054">
                  <c:v>8108</c:v>
                </c:pt>
                <c:pt idx="4055">
                  <c:v>8110</c:v>
                </c:pt>
                <c:pt idx="4056">
                  <c:v>8112</c:v>
                </c:pt>
                <c:pt idx="4057">
                  <c:v>8114</c:v>
                </c:pt>
                <c:pt idx="4058">
                  <c:v>8116</c:v>
                </c:pt>
                <c:pt idx="4059">
                  <c:v>8118</c:v>
                </c:pt>
                <c:pt idx="4060">
                  <c:v>8120</c:v>
                </c:pt>
                <c:pt idx="4061">
                  <c:v>8122</c:v>
                </c:pt>
                <c:pt idx="4062">
                  <c:v>8124</c:v>
                </c:pt>
                <c:pt idx="4063">
                  <c:v>8126</c:v>
                </c:pt>
                <c:pt idx="4064">
                  <c:v>8128</c:v>
                </c:pt>
                <c:pt idx="4065">
                  <c:v>8130</c:v>
                </c:pt>
                <c:pt idx="4066">
                  <c:v>8132</c:v>
                </c:pt>
                <c:pt idx="4067">
                  <c:v>8134</c:v>
                </c:pt>
                <c:pt idx="4068">
                  <c:v>8136</c:v>
                </c:pt>
                <c:pt idx="4069">
                  <c:v>8138</c:v>
                </c:pt>
                <c:pt idx="4070">
                  <c:v>8140</c:v>
                </c:pt>
                <c:pt idx="4071">
                  <c:v>8142</c:v>
                </c:pt>
                <c:pt idx="4072">
                  <c:v>8144</c:v>
                </c:pt>
                <c:pt idx="4073">
                  <c:v>8146</c:v>
                </c:pt>
                <c:pt idx="4074">
                  <c:v>8148</c:v>
                </c:pt>
                <c:pt idx="4075">
                  <c:v>8150</c:v>
                </c:pt>
                <c:pt idx="4076">
                  <c:v>8152</c:v>
                </c:pt>
                <c:pt idx="4077">
                  <c:v>8154</c:v>
                </c:pt>
                <c:pt idx="4078">
                  <c:v>8156</c:v>
                </c:pt>
                <c:pt idx="4079">
                  <c:v>8158</c:v>
                </c:pt>
                <c:pt idx="4080">
                  <c:v>8160</c:v>
                </c:pt>
                <c:pt idx="4081">
                  <c:v>8162</c:v>
                </c:pt>
                <c:pt idx="4082">
                  <c:v>8164</c:v>
                </c:pt>
                <c:pt idx="4083">
                  <c:v>8166</c:v>
                </c:pt>
                <c:pt idx="4084">
                  <c:v>8168</c:v>
                </c:pt>
                <c:pt idx="4085">
                  <c:v>8170</c:v>
                </c:pt>
                <c:pt idx="4086">
                  <c:v>8172</c:v>
                </c:pt>
                <c:pt idx="4087">
                  <c:v>8174</c:v>
                </c:pt>
                <c:pt idx="4088">
                  <c:v>8176</c:v>
                </c:pt>
                <c:pt idx="4089">
                  <c:v>8178</c:v>
                </c:pt>
                <c:pt idx="4090">
                  <c:v>8180</c:v>
                </c:pt>
                <c:pt idx="4091">
                  <c:v>8182</c:v>
                </c:pt>
                <c:pt idx="4092">
                  <c:v>8184</c:v>
                </c:pt>
                <c:pt idx="4093">
                  <c:v>8186</c:v>
                </c:pt>
                <c:pt idx="4094">
                  <c:v>8188</c:v>
                </c:pt>
                <c:pt idx="4095">
                  <c:v>8190</c:v>
                </c:pt>
                <c:pt idx="4096">
                  <c:v>8192</c:v>
                </c:pt>
                <c:pt idx="4097">
                  <c:v>8194</c:v>
                </c:pt>
                <c:pt idx="4098">
                  <c:v>8196</c:v>
                </c:pt>
                <c:pt idx="4099">
                  <c:v>8198</c:v>
                </c:pt>
                <c:pt idx="4100">
                  <c:v>8200</c:v>
                </c:pt>
                <c:pt idx="4101">
                  <c:v>8202</c:v>
                </c:pt>
                <c:pt idx="4102">
                  <c:v>8204</c:v>
                </c:pt>
                <c:pt idx="4103">
                  <c:v>8206</c:v>
                </c:pt>
                <c:pt idx="4104">
                  <c:v>8208</c:v>
                </c:pt>
                <c:pt idx="4105">
                  <c:v>8210</c:v>
                </c:pt>
                <c:pt idx="4106">
                  <c:v>8212</c:v>
                </c:pt>
                <c:pt idx="4107">
                  <c:v>8214</c:v>
                </c:pt>
                <c:pt idx="4108">
                  <c:v>8216</c:v>
                </c:pt>
                <c:pt idx="4109">
                  <c:v>8218</c:v>
                </c:pt>
                <c:pt idx="4110">
                  <c:v>8220</c:v>
                </c:pt>
                <c:pt idx="4111">
                  <c:v>8222</c:v>
                </c:pt>
                <c:pt idx="4112">
                  <c:v>8224</c:v>
                </c:pt>
                <c:pt idx="4113">
                  <c:v>8226</c:v>
                </c:pt>
                <c:pt idx="4114">
                  <c:v>8228</c:v>
                </c:pt>
                <c:pt idx="4115">
                  <c:v>8230</c:v>
                </c:pt>
                <c:pt idx="4116">
                  <c:v>8232</c:v>
                </c:pt>
                <c:pt idx="4117">
                  <c:v>8234</c:v>
                </c:pt>
                <c:pt idx="4118">
                  <c:v>8236</c:v>
                </c:pt>
                <c:pt idx="4119">
                  <c:v>8238</c:v>
                </c:pt>
                <c:pt idx="4120">
                  <c:v>8240</c:v>
                </c:pt>
                <c:pt idx="4121">
                  <c:v>8242</c:v>
                </c:pt>
                <c:pt idx="4122">
                  <c:v>8244</c:v>
                </c:pt>
                <c:pt idx="4123">
                  <c:v>8246</c:v>
                </c:pt>
                <c:pt idx="4124">
                  <c:v>8248</c:v>
                </c:pt>
                <c:pt idx="4125">
                  <c:v>8250</c:v>
                </c:pt>
                <c:pt idx="4126">
                  <c:v>8252</c:v>
                </c:pt>
                <c:pt idx="4127">
                  <c:v>8254</c:v>
                </c:pt>
                <c:pt idx="4128">
                  <c:v>8256</c:v>
                </c:pt>
                <c:pt idx="4129">
                  <c:v>8258</c:v>
                </c:pt>
                <c:pt idx="4130">
                  <c:v>8260</c:v>
                </c:pt>
                <c:pt idx="4131">
                  <c:v>8262</c:v>
                </c:pt>
                <c:pt idx="4132">
                  <c:v>8264</c:v>
                </c:pt>
                <c:pt idx="4133">
                  <c:v>8266</c:v>
                </c:pt>
                <c:pt idx="4134">
                  <c:v>8268</c:v>
                </c:pt>
                <c:pt idx="4135">
                  <c:v>8270</c:v>
                </c:pt>
                <c:pt idx="4136">
                  <c:v>8272</c:v>
                </c:pt>
                <c:pt idx="4137">
                  <c:v>8274</c:v>
                </c:pt>
                <c:pt idx="4138">
                  <c:v>8276</c:v>
                </c:pt>
                <c:pt idx="4139">
                  <c:v>8278</c:v>
                </c:pt>
                <c:pt idx="4140">
                  <c:v>8280</c:v>
                </c:pt>
                <c:pt idx="4141">
                  <c:v>8282</c:v>
                </c:pt>
                <c:pt idx="4142">
                  <c:v>8284</c:v>
                </c:pt>
                <c:pt idx="4143">
                  <c:v>8286</c:v>
                </c:pt>
                <c:pt idx="4144">
                  <c:v>8288</c:v>
                </c:pt>
                <c:pt idx="4145">
                  <c:v>8290</c:v>
                </c:pt>
                <c:pt idx="4146">
                  <c:v>8292</c:v>
                </c:pt>
                <c:pt idx="4147">
                  <c:v>8294</c:v>
                </c:pt>
                <c:pt idx="4148">
                  <c:v>8296</c:v>
                </c:pt>
                <c:pt idx="4149">
                  <c:v>8298</c:v>
                </c:pt>
                <c:pt idx="4150">
                  <c:v>8300</c:v>
                </c:pt>
                <c:pt idx="4151">
                  <c:v>8302</c:v>
                </c:pt>
                <c:pt idx="4152">
                  <c:v>8304</c:v>
                </c:pt>
                <c:pt idx="4153">
                  <c:v>8306</c:v>
                </c:pt>
                <c:pt idx="4154">
                  <c:v>8308</c:v>
                </c:pt>
                <c:pt idx="4155">
                  <c:v>8310</c:v>
                </c:pt>
                <c:pt idx="4156">
                  <c:v>8312</c:v>
                </c:pt>
                <c:pt idx="4157">
                  <c:v>8314</c:v>
                </c:pt>
                <c:pt idx="4158">
                  <c:v>8316</c:v>
                </c:pt>
                <c:pt idx="4159">
                  <c:v>8318</c:v>
                </c:pt>
                <c:pt idx="4160">
                  <c:v>8320</c:v>
                </c:pt>
                <c:pt idx="4161">
                  <c:v>8322</c:v>
                </c:pt>
                <c:pt idx="4162">
                  <c:v>8324</c:v>
                </c:pt>
                <c:pt idx="4163">
                  <c:v>8326</c:v>
                </c:pt>
                <c:pt idx="4164">
                  <c:v>8328</c:v>
                </c:pt>
                <c:pt idx="4165">
                  <c:v>8330</c:v>
                </c:pt>
                <c:pt idx="4166">
                  <c:v>8332</c:v>
                </c:pt>
                <c:pt idx="4167">
                  <c:v>8334</c:v>
                </c:pt>
                <c:pt idx="4168">
                  <c:v>8336</c:v>
                </c:pt>
                <c:pt idx="4169">
                  <c:v>8338</c:v>
                </c:pt>
                <c:pt idx="4170">
                  <c:v>8340</c:v>
                </c:pt>
                <c:pt idx="4171">
                  <c:v>8342</c:v>
                </c:pt>
                <c:pt idx="4172">
                  <c:v>8344</c:v>
                </c:pt>
                <c:pt idx="4173">
                  <c:v>8346</c:v>
                </c:pt>
                <c:pt idx="4174">
                  <c:v>8348</c:v>
                </c:pt>
                <c:pt idx="4175">
                  <c:v>8350</c:v>
                </c:pt>
                <c:pt idx="4176">
                  <c:v>8352</c:v>
                </c:pt>
                <c:pt idx="4177">
                  <c:v>8354</c:v>
                </c:pt>
                <c:pt idx="4178">
                  <c:v>8356</c:v>
                </c:pt>
                <c:pt idx="4179">
                  <c:v>8358</c:v>
                </c:pt>
                <c:pt idx="4180">
                  <c:v>8360</c:v>
                </c:pt>
                <c:pt idx="4181">
                  <c:v>8362</c:v>
                </c:pt>
                <c:pt idx="4182">
                  <c:v>8364</c:v>
                </c:pt>
                <c:pt idx="4183">
                  <c:v>8366</c:v>
                </c:pt>
                <c:pt idx="4184">
                  <c:v>8368</c:v>
                </c:pt>
                <c:pt idx="4185">
                  <c:v>8370</c:v>
                </c:pt>
                <c:pt idx="4186">
                  <c:v>8372</c:v>
                </c:pt>
                <c:pt idx="4187">
                  <c:v>8374</c:v>
                </c:pt>
                <c:pt idx="4188">
                  <c:v>8376</c:v>
                </c:pt>
                <c:pt idx="4189">
                  <c:v>8378</c:v>
                </c:pt>
                <c:pt idx="4190">
                  <c:v>8380</c:v>
                </c:pt>
                <c:pt idx="4191">
                  <c:v>8382</c:v>
                </c:pt>
                <c:pt idx="4192">
                  <c:v>8384</c:v>
                </c:pt>
                <c:pt idx="4193">
                  <c:v>8386</c:v>
                </c:pt>
                <c:pt idx="4194">
                  <c:v>8388</c:v>
                </c:pt>
                <c:pt idx="4195">
                  <c:v>8390</c:v>
                </c:pt>
                <c:pt idx="4196">
                  <c:v>8392</c:v>
                </c:pt>
                <c:pt idx="4197">
                  <c:v>8394</c:v>
                </c:pt>
                <c:pt idx="4198">
                  <c:v>8396</c:v>
                </c:pt>
                <c:pt idx="4199">
                  <c:v>8398</c:v>
                </c:pt>
                <c:pt idx="4200">
                  <c:v>8400</c:v>
                </c:pt>
                <c:pt idx="4201">
                  <c:v>8402</c:v>
                </c:pt>
                <c:pt idx="4202">
                  <c:v>8404</c:v>
                </c:pt>
                <c:pt idx="4203">
                  <c:v>8406</c:v>
                </c:pt>
                <c:pt idx="4204">
                  <c:v>8408</c:v>
                </c:pt>
                <c:pt idx="4205">
                  <c:v>8410</c:v>
                </c:pt>
                <c:pt idx="4206">
                  <c:v>8412</c:v>
                </c:pt>
                <c:pt idx="4207">
                  <c:v>8414</c:v>
                </c:pt>
                <c:pt idx="4208">
                  <c:v>8416</c:v>
                </c:pt>
                <c:pt idx="4209">
                  <c:v>8418</c:v>
                </c:pt>
                <c:pt idx="4210">
                  <c:v>8420</c:v>
                </c:pt>
                <c:pt idx="4211">
                  <c:v>8422</c:v>
                </c:pt>
                <c:pt idx="4212">
                  <c:v>8424</c:v>
                </c:pt>
                <c:pt idx="4213">
                  <c:v>8426</c:v>
                </c:pt>
                <c:pt idx="4214">
                  <c:v>8428</c:v>
                </c:pt>
                <c:pt idx="4215">
                  <c:v>8430</c:v>
                </c:pt>
                <c:pt idx="4216">
                  <c:v>8432</c:v>
                </c:pt>
                <c:pt idx="4217">
                  <c:v>8434</c:v>
                </c:pt>
                <c:pt idx="4218">
                  <c:v>8436</c:v>
                </c:pt>
                <c:pt idx="4219">
                  <c:v>8438</c:v>
                </c:pt>
                <c:pt idx="4220">
                  <c:v>8440</c:v>
                </c:pt>
                <c:pt idx="4221">
                  <c:v>8442</c:v>
                </c:pt>
                <c:pt idx="4222">
                  <c:v>8444</c:v>
                </c:pt>
                <c:pt idx="4223">
                  <c:v>8446</c:v>
                </c:pt>
                <c:pt idx="4224">
                  <c:v>8448</c:v>
                </c:pt>
                <c:pt idx="4225">
                  <c:v>8450</c:v>
                </c:pt>
                <c:pt idx="4226">
                  <c:v>8452</c:v>
                </c:pt>
                <c:pt idx="4227">
                  <c:v>8454</c:v>
                </c:pt>
                <c:pt idx="4228">
                  <c:v>8456</c:v>
                </c:pt>
                <c:pt idx="4229">
                  <c:v>8458</c:v>
                </c:pt>
                <c:pt idx="4230">
                  <c:v>8460</c:v>
                </c:pt>
                <c:pt idx="4231">
                  <c:v>8462</c:v>
                </c:pt>
                <c:pt idx="4232">
                  <c:v>8464</c:v>
                </c:pt>
                <c:pt idx="4233">
                  <c:v>8466</c:v>
                </c:pt>
                <c:pt idx="4234">
                  <c:v>8468</c:v>
                </c:pt>
                <c:pt idx="4235">
                  <c:v>8470</c:v>
                </c:pt>
                <c:pt idx="4236">
                  <c:v>8472</c:v>
                </c:pt>
                <c:pt idx="4237">
                  <c:v>8474</c:v>
                </c:pt>
                <c:pt idx="4238">
                  <c:v>8476</c:v>
                </c:pt>
                <c:pt idx="4239">
                  <c:v>8478</c:v>
                </c:pt>
                <c:pt idx="4240">
                  <c:v>8480</c:v>
                </c:pt>
                <c:pt idx="4241">
                  <c:v>8482</c:v>
                </c:pt>
                <c:pt idx="4242">
                  <c:v>8484</c:v>
                </c:pt>
                <c:pt idx="4243">
                  <c:v>8486</c:v>
                </c:pt>
                <c:pt idx="4244">
                  <c:v>8488</c:v>
                </c:pt>
                <c:pt idx="4245">
                  <c:v>8490</c:v>
                </c:pt>
                <c:pt idx="4246">
                  <c:v>8492</c:v>
                </c:pt>
                <c:pt idx="4247">
                  <c:v>8494</c:v>
                </c:pt>
                <c:pt idx="4248">
                  <c:v>8496</c:v>
                </c:pt>
                <c:pt idx="4249">
                  <c:v>8498</c:v>
                </c:pt>
                <c:pt idx="4250">
                  <c:v>8500</c:v>
                </c:pt>
                <c:pt idx="4251">
                  <c:v>8502</c:v>
                </c:pt>
                <c:pt idx="4252">
                  <c:v>8504</c:v>
                </c:pt>
                <c:pt idx="4253">
                  <c:v>8506</c:v>
                </c:pt>
                <c:pt idx="4254">
                  <c:v>8508</c:v>
                </c:pt>
                <c:pt idx="4255">
                  <c:v>8510</c:v>
                </c:pt>
                <c:pt idx="4256">
                  <c:v>8512</c:v>
                </c:pt>
                <c:pt idx="4257">
                  <c:v>8514</c:v>
                </c:pt>
                <c:pt idx="4258">
                  <c:v>8516</c:v>
                </c:pt>
                <c:pt idx="4259">
                  <c:v>8518</c:v>
                </c:pt>
                <c:pt idx="4260">
                  <c:v>8520</c:v>
                </c:pt>
                <c:pt idx="4261">
                  <c:v>8522</c:v>
                </c:pt>
                <c:pt idx="4262">
                  <c:v>8524</c:v>
                </c:pt>
                <c:pt idx="4263">
                  <c:v>8526</c:v>
                </c:pt>
                <c:pt idx="4264">
                  <c:v>8528</c:v>
                </c:pt>
                <c:pt idx="4265">
                  <c:v>8530</c:v>
                </c:pt>
                <c:pt idx="4266">
                  <c:v>8532</c:v>
                </c:pt>
                <c:pt idx="4267">
                  <c:v>8534</c:v>
                </c:pt>
                <c:pt idx="4268">
                  <c:v>8536</c:v>
                </c:pt>
                <c:pt idx="4269">
                  <c:v>8538</c:v>
                </c:pt>
                <c:pt idx="4270">
                  <c:v>8540</c:v>
                </c:pt>
                <c:pt idx="4271">
                  <c:v>8542</c:v>
                </c:pt>
                <c:pt idx="4272">
                  <c:v>8544</c:v>
                </c:pt>
                <c:pt idx="4273">
                  <c:v>8546</c:v>
                </c:pt>
                <c:pt idx="4274">
                  <c:v>8548</c:v>
                </c:pt>
                <c:pt idx="4275">
                  <c:v>8550</c:v>
                </c:pt>
                <c:pt idx="4276">
                  <c:v>8552</c:v>
                </c:pt>
                <c:pt idx="4277">
                  <c:v>8554</c:v>
                </c:pt>
                <c:pt idx="4278">
                  <c:v>8556</c:v>
                </c:pt>
                <c:pt idx="4279">
                  <c:v>8558</c:v>
                </c:pt>
                <c:pt idx="4280">
                  <c:v>8560</c:v>
                </c:pt>
                <c:pt idx="4281">
                  <c:v>8562</c:v>
                </c:pt>
                <c:pt idx="4282">
                  <c:v>8564</c:v>
                </c:pt>
                <c:pt idx="4283">
                  <c:v>8566</c:v>
                </c:pt>
                <c:pt idx="4284">
                  <c:v>8568</c:v>
                </c:pt>
                <c:pt idx="4285">
                  <c:v>8570</c:v>
                </c:pt>
                <c:pt idx="4286">
                  <c:v>8572</c:v>
                </c:pt>
                <c:pt idx="4287">
                  <c:v>8574</c:v>
                </c:pt>
                <c:pt idx="4288">
                  <c:v>8576</c:v>
                </c:pt>
                <c:pt idx="4289">
                  <c:v>8578</c:v>
                </c:pt>
                <c:pt idx="4290">
                  <c:v>8580</c:v>
                </c:pt>
                <c:pt idx="4291">
                  <c:v>8582</c:v>
                </c:pt>
                <c:pt idx="4292">
                  <c:v>8584</c:v>
                </c:pt>
                <c:pt idx="4293">
                  <c:v>8586</c:v>
                </c:pt>
                <c:pt idx="4294">
                  <c:v>8588</c:v>
                </c:pt>
                <c:pt idx="4295">
                  <c:v>8590</c:v>
                </c:pt>
                <c:pt idx="4296">
                  <c:v>8592</c:v>
                </c:pt>
                <c:pt idx="4297">
                  <c:v>8594</c:v>
                </c:pt>
                <c:pt idx="4298">
                  <c:v>8596</c:v>
                </c:pt>
                <c:pt idx="4299">
                  <c:v>8598</c:v>
                </c:pt>
                <c:pt idx="4300">
                  <c:v>8600</c:v>
                </c:pt>
                <c:pt idx="4301">
                  <c:v>8602</c:v>
                </c:pt>
                <c:pt idx="4302">
                  <c:v>8604</c:v>
                </c:pt>
                <c:pt idx="4303">
                  <c:v>8606</c:v>
                </c:pt>
                <c:pt idx="4304">
                  <c:v>8608</c:v>
                </c:pt>
                <c:pt idx="4305">
                  <c:v>8610</c:v>
                </c:pt>
                <c:pt idx="4306">
                  <c:v>8612</c:v>
                </c:pt>
                <c:pt idx="4307">
                  <c:v>8614</c:v>
                </c:pt>
                <c:pt idx="4308">
                  <c:v>8616</c:v>
                </c:pt>
                <c:pt idx="4309">
                  <c:v>8618</c:v>
                </c:pt>
                <c:pt idx="4310">
                  <c:v>8620</c:v>
                </c:pt>
                <c:pt idx="4311">
                  <c:v>8622</c:v>
                </c:pt>
                <c:pt idx="4312">
                  <c:v>8624</c:v>
                </c:pt>
                <c:pt idx="4313">
                  <c:v>8626</c:v>
                </c:pt>
                <c:pt idx="4314">
                  <c:v>8628</c:v>
                </c:pt>
                <c:pt idx="4315">
                  <c:v>8630</c:v>
                </c:pt>
                <c:pt idx="4316">
                  <c:v>8632</c:v>
                </c:pt>
                <c:pt idx="4317">
                  <c:v>8634</c:v>
                </c:pt>
                <c:pt idx="4318">
                  <c:v>8636</c:v>
                </c:pt>
                <c:pt idx="4319">
                  <c:v>8638</c:v>
                </c:pt>
                <c:pt idx="4320">
                  <c:v>8640</c:v>
                </c:pt>
                <c:pt idx="4321">
                  <c:v>8642</c:v>
                </c:pt>
                <c:pt idx="4322">
                  <c:v>8644</c:v>
                </c:pt>
                <c:pt idx="4323">
                  <c:v>8646</c:v>
                </c:pt>
                <c:pt idx="4324">
                  <c:v>8648</c:v>
                </c:pt>
                <c:pt idx="4325">
                  <c:v>8650</c:v>
                </c:pt>
                <c:pt idx="4326">
                  <c:v>8652</c:v>
                </c:pt>
                <c:pt idx="4327">
                  <c:v>8654</c:v>
                </c:pt>
                <c:pt idx="4328">
                  <c:v>8656</c:v>
                </c:pt>
                <c:pt idx="4329">
                  <c:v>8658</c:v>
                </c:pt>
                <c:pt idx="4330">
                  <c:v>8660</c:v>
                </c:pt>
                <c:pt idx="4331">
                  <c:v>8662</c:v>
                </c:pt>
                <c:pt idx="4332">
                  <c:v>8664</c:v>
                </c:pt>
                <c:pt idx="4333">
                  <c:v>8666</c:v>
                </c:pt>
                <c:pt idx="4334">
                  <c:v>8668</c:v>
                </c:pt>
                <c:pt idx="4335">
                  <c:v>8670</c:v>
                </c:pt>
                <c:pt idx="4336">
                  <c:v>8672</c:v>
                </c:pt>
                <c:pt idx="4337">
                  <c:v>8674</c:v>
                </c:pt>
                <c:pt idx="4338">
                  <c:v>8676</c:v>
                </c:pt>
                <c:pt idx="4339">
                  <c:v>8678</c:v>
                </c:pt>
                <c:pt idx="4340">
                  <c:v>8680</c:v>
                </c:pt>
                <c:pt idx="4341">
                  <c:v>8682</c:v>
                </c:pt>
                <c:pt idx="4342">
                  <c:v>8684</c:v>
                </c:pt>
                <c:pt idx="4343">
                  <c:v>8686</c:v>
                </c:pt>
                <c:pt idx="4344">
                  <c:v>8688</c:v>
                </c:pt>
                <c:pt idx="4345">
                  <c:v>8690</c:v>
                </c:pt>
                <c:pt idx="4346">
                  <c:v>8692</c:v>
                </c:pt>
                <c:pt idx="4347">
                  <c:v>8694</c:v>
                </c:pt>
                <c:pt idx="4348">
                  <c:v>8696</c:v>
                </c:pt>
                <c:pt idx="4349">
                  <c:v>8698</c:v>
                </c:pt>
                <c:pt idx="4350">
                  <c:v>8700</c:v>
                </c:pt>
                <c:pt idx="4351">
                  <c:v>8702</c:v>
                </c:pt>
                <c:pt idx="4352">
                  <c:v>8704</c:v>
                </c:pt>
                <c:pt idx="4353">
                  <c:v>8706</c:v>
                </c:pt>
                <c:pt idx="4354">
                  <c:v>8708</c:v>
                </c:pt>
                <c:pt idx="4355">
                  <c:v>8710</c:v>
                </c:pt>
                <c:pt idx="4356">
                  <c:v>8712</c:v>
                </c:pt>
                <c:pt idx="4357">
                  <c:v>8714</c:v>
                </c:pt>
                <c:pt idx="4358">
                  <c:v>8716</c:v>
                </c:pt>
                <c:pt idx="4359">
                  <c:v>8718</c:v>
                </c:pt>
                <c:pt idx="4360">
                  <c:v>8720</c:v>
                </c:pt>
                <c:pt idx="4361">
                  <c:v>8722</c:v>
                </c:pt>
                <c:pt idx="4362">
                  <c:v>8724</c:v>
                </c:pt>
                <c:pt idx="4363">
                  <c:v>8726</c:v>
                </c:pt>
                <c:pt idx="4364">
                  <c:v>8728</c:v>
                </c:pt>
                <c:pt idx="4365">
                  <c:v>8730</c:v>
                </c:pt>
                <c:pt idx="4366">
                  <c:v>8732</c:v>
                </c:pt>
                <c:pt idx="4367">
                  <c:v>8734</c:v>
                </c:pt>
                <c:pt idx="4368">
                  <c:v>8736</c:v>
                </c:pt>
                <c:pt idx="4369">
                  <c:v>8738</c:v>
                </c:pt>
                <c:pt idx="4370">
                  <c:v>8740</c:v>
                </c:pt>
                <c:pt idx="4371">
                  <c:v>8742</c:v>
                </c:pt>
                <c:pt idx="4372">
                  <c:v>8744</c:v>
                </c:pt>
                <c:pt idx="4373">
                  <c:v>8746</c:v>
                </c:pt>
                <c:pt idx="4374">
                  <c:v>8748</c:v>
                </c:pt>
                <c:pt idx="4375">
                  <c:v>8750</c:v>
                </c:pt>
                <c:pt idx="4376">
                  <c:v>8752</c:v>
                </c:pt>
                <c:pt idx="4377">
                  <c:v>8754</c:v>
                </c:pt>
                <c:pt idx="4378">
                  <c:v>8756</c:v>
                </c:pt>
                <c:pt idx="4379">
                  <c:v>8758</c:v>
                </c:pt>
                <c:pt idx="4380">
                  <c:v>8760</c:v>
                </c:pt>
                <c:pt idx="4381">
                  <c:v>8762</c:v>
                </c:pt>
                <c:pt idx="4382">
                  <c:v>8764</c:v>
                </c:pt>
                <c:pt idx="4383">
                  <c:v>8766</c:v>
                </c:pt>
                <c:pt idx="4384">
                  <c:v>8768</c:v>
                </c:pt>
                <c:pt idx="4385">
                  <c:v>8770</c:v>
                </c:pt>
                <c:pt idx="4386">
                  <c:v>8772</c:v>
                </c:pt>
                <c:pt idx="4387">
                  <c:v>8774</c:v>
                </c:pt>
                <c:pt idx="4388">
                  <c:v>8776</c:v>
                </c:pt>
                <c:pt idx="4389">
                  <c:v>8778</c:v>
                </c:pt>
                <c:pt idx="4390">
                  <c:v>8780</c:v>
                </c:pt>
                <c:pt idx="4391">
                  <c:v>8782</c:v>
                </c:pt>
                <c:pt idx="4392">
                  <c:v>8784</c:v>
                </c:pt>
                <c:pt idx="4393">
                  <c:v>8786</c:v>
                </c:pt>
                <c:pt idx="4394">
                  <c:v>8788</c:v>
                </c:pt>
                <c:pt idx="4395">
                  <c:v>8790</c:v>
                </c:pt>
                <c:pt idx="4396">
                  <c:v>8792</c:v>
                </c:pt>
                <c:pt idx="4397">
                  <c:v>8794</c:v>
                </c:pt>
                <c:pt idx="4398">
                  <c:v>8796</c:v>
                </c:pt>
                <c:pt idx="4399">
                  <c:v>8798</c:v>
                </c:pt>
                <c:pt idx="4400">
                  <c:v>8800</c:v>
                </c:pt>
                <c:pt idx="4401">
                  <c:v>8802</c:v>
                </c:pt>
                <c:pt idx="4402">
                  <c:v>8804</c:v>
                </c:pt>
                <c:pt idx="4403">
                  <c:v>8806</c:v>
                </c:pt>
                <c:pt idx="4404">
                  <c:v>8808</c:v>
                </c:pt>
                <c:pt idx="4405">
                  <c:v>8810</c:v>
                </c:pt>
                <c:pt idx="4406">
                  <c:v>8812</c:v>
                </c:pt>
                <c:pt idx="4407">
                  <c:v>8814</c:v>
                </c:pt>
                <c:pt idx="4408">
                  <c:v>8816</c:v>
                </c:pt>
                <c:pt idx="4409">
                  <c:v>8818</c:v>
                </c:pt>
                <c:pt idx="4410">
                  <c:v>8820</c:v>
                </c:pt>
                <c:pt idx="4411">
                  <c:v>8822</c:v>
                </c:pt>
                <c:pt idx="4412">
                  <c:v>8824</c:v>
                </c:pt>
                <c:pt idx="4413">
                  <c:v>8826</c:v>
                </c:pt>
                <c:pt idx="4414">
                  <c:v>8828</c:v>
                </c:pt>
                <c:pt idx="4415">
                  <c:v>8830</c:v>
                </c:pt>
                <c:pt idx="4416">
                  <c:v>8832</c:v>
                </c:pt>
                <c:pt idx="4417">
                  <c:v>8834</c:v>
                </c:pt>
                <c:pt idx="4418">
                  <c:v>8836</c:v>
                </c:pt>
                <c:pt idx="4419">
                  <c:v>8838</c:v>
                </c:pt>
                <c:pt idx="4420">
                  <c:v>8840</c:v>
                </c:pt>
                <c:pt idx="4421">
                  <c:v>8842</c:v>
                </c:pt>
                <c:pt idx="4422">
                  <c:v>8844</c:v>
                </c:pt>
                <c:pt idx="4423">
                  <c:v>8846</c:v>
                </c:pt>
                <c:pt idx="4424">
                  <c:v>8848</c:v>
                </c:pt>
                <c:pt idx="4425">
                  <c:v>8850</c:v>
                </c:pt>
                <c:pt idx="4426">
                  <c:v>8852</c:v>
                </c:pt>
                <c:pt idx="4427">
                  <c:v>8854</c:v>
                </c:pt>
                <c:pt idx="4428">
                  <c:v>8856</c:v>
                </c:pt>
                <c:pt idx="4429">
                  <c:v>8858</c:v>
                </c:pt>
                <c:pt idx="4430">
                  <c:v>8860</c:v>
                </c:pt>
                <c:pt idx="4431">
                  <c:v>8862</c:v>
                </c:pt>
                <c:pt idx="4432">
                  <c:v>8864</c:v>
                </c:pt>
                <c:pt idx="4433">
                  <c:v>8866</c:v>
                </c:pt>
                <c:pt idx="4434">
                  <c:v>8868</c:v>
                </c:pt>
                <c:pt idx="4435">
                  <c:v>8870</c:v>
                </c:pt>
                <c:pt idx="4436">
                  <c:v>8872</c:v>
                </c:pt>
                <c:pt idx="4437">
                  <c:v>8874</c:v>
                </c:pt>
                <c:pt idx="4438">
                  <c:v>8876</c:v>
                </c:pt>
                <c:pt idx="4439">
                  <c:v>8878</c:v>
                </c:pt>
                <c:pt idx="4440">
                  <c:v>8880</c:v>
                </c:pt>
                <c:pt idx="4441">
                  <c:v>8882</c:v>
                </c:pt>
                <c:pt idx="4442">
                  <c:v>8884</c:v>
                </c:pt>
                <c:pt idx="4443">
                  <c:v>8886</c:v>
                </c:pt>
                <c:pt idx="4444">
                  <c:v>8888</c:v>
                </c:pt>
                <c:pt idx="4445">
                  <c:v>8890</c:v>
                </c:pt>
                <c:pt idx="4446">
                  <c:v>8892</c:v>
                </c:pt>
                <c:pt idx="4447">
                  <c:v>8894</c:v>
                </c:pt>
                <c:pt idx="4448">
                  <c:v>8896</c:v>
                </c:pt>
                <c:pt idx="4449">
                  <c:v>8898</c:v>
                </c:pt>
                <c:pt idx="4450">
                  <c:v>8900</c:v>
                </c:pt>
                <c:pt idx="4451">
                  <c:v>8902</c:v>
                </c:pt>
                <c:pt idx="4452">
                  <c:v>8904</c:v>
                </c:pt>
                <c:pt idx="4453">
                  <c:v>8906</c:v>
                </c:pt>
                <c:pt idx="4454">
                  <c:v>8908</c:v>
                </c:pt>
                <c:pt idx="4455">
                  <c:v>8910</c:v>
                </c:pt>
                <c:pt idx="4456">
                  <c:v>8912</c:v>
                </c:pt>
                <c:pt idx="4457">
                  <c:v>8914</c:v>
                </c:pt>
                <c:pt idx="4458">
                  <c:v>8916</c:v>
                </c:pt>
                <c:pt idx="4459">
                  <c:v>8918</c:v>
                </c:pt>
                <c:pt idx="4460">
                  <c:v>8920</c:v>
                </c:pt>
                <c:pt idx="4461">
                  <c:v>8922</c:v>
                </c:pt>
                <c:pt idx="4462">
                  <c:v>8924</c:v>
                </c:pt>
                <c:pt idx="4463">
                  <c:v>8926</c:v>
                </c:pt>
                <c:pt idx="4464">
                  <c:v>8928</c:v>
                </c:pt>
                <c:pt idx="4465">
                  <c:v>8930</c:v>
                </c:pt>
                <c:pt idx="4466">
                  <c:v>8932</c:v>
                </c:pt>
                <c:pt idx="4467">
                  <c:v>8934</c:v>
                </c:pt>
                <c:pt idx="4468">
                  <c:v>8936</c:v>
                </c:pt>
                <c:pt idx="4469">
                  <c:v>8938</c:v>
                </c:pt>
                <c:pt idx="4470">
                  <c:v>8940</c:v>
                </c:pt>
                <c:pt idx="4471">
                  <c:v>8942</c:v>
                </c:pt>
                <c:pt idx="4472">
                  <c:v>8944</c:v>
                </c:pt>
                <c:pt idx="4473">
                  <c:v>8946</c:v>
                </c:pt>
                <c:pt idx="4474">
                  <c:v>8948</c:v>
                </c:pt>
                <c:pt idx="4475">
                  <c:v>8950</c:v>
                </c:pt>
                <c:pt idx="4476">
                  <c:v>8952</c:v>
                </c:pt>
                <c:pt idx="4477">
                  <c:v>8954</c:v>
                </c:pt>
                <c:pt idx="4478">
                  <c:v>8956</c:v>
                </c:pt>
                <c:pt idx="4479">
                  <c:v>8958</c:v>
                </c:pt>
                <c:pt idx="4480">
                  <c:v>8960</c:v>
                </c:pt>
                <c:pt idx="4481">
                  <c:v>8962</c:v>
                </c:pt>
                <c:pt idx="4482">
                  <c:v>8964</c:v>
                </c:pt>
                <c:pt idx="4483">
                  <c:v>8966</c:v>
                </c:pt>
                <c:pt idx="4484">
                  <c:v>8968</c:v>
                </c:pt>
                <c:pt idx="4485">
                  <c:v>8970</c:v>
                </c:pt>
                <c:pt idx="4486">
                  <c:v>8972</c:v>
                </c:pt>
                <c:pt idx="4487">
                  <c:v>8974</c:v>
                </c:pt>
                <c:pt idx="4488">
                  <c:v>8976</c:v>
                </c:pt>
                <c:pt idx="4489">
                  <c:v>8978</c:v>
                </c:pt>
                <c:pt idx="4490">
                  <c:v>8980</c:v>
                </c:pt>
                <c:pt idx="4491">
                  <c:v>8982</c:v>
                </c:pt>
                <c:pt idx="4492">
                  <c:v>8984</c:v>
                </c:pt>
                <c:pt idx="4493">
                  <c:v>8986</c:v>
                </c:pt>
                <c:pt idx="4494">
                  <c:v>8988</c:v>
                </c:pt>
                <c:pt idx="4495">
                  <c:v>8990</c:v>
                </c:pt>
                <c:pt idx="4496">
                  <c:v>8992</c:v>
                </c:pt>
                <c:pt idx="4497">
                  <c:v>8994</c:v>
                </c:pt>
                <c:pt idx="4498">
                  <c:v>8996</c:v>
                </c:pt>
                <c:pt idx="4499">
                  <c:v>8998</c:v>
                </c:pt>
                <c:pt idx="4500">
                  <c:v>9000</c:v>
                </c:pt>
                <c:pt idx="4501">
                  <c:v>9002</c:v>
                </c:pt>
                <c:pt idx="4502">
                  <c:v>9004</c:v>
                </c:pt>
                <c:pt idx="4503">
                  <c:v>9006</c:v>
                </c:pt>
                <c:pt idx="4504">
                  <c:v>9008</c:v>
                </c:pt>
                <c:pt idx="4505">
                  <c:v>9010</c:v>
                </c:pt>
                <c:pt idx="4506">
                  <c:v>9012</c:v>
                </c:pt>
                <c:pt idx="4507">
                  <c:v>9014</c:v>
                </c:pt>
                <c:pt idx="4508">
                  <c:v>9016</c:v>
                </c:pt>
                <c:pt idx="4509">
                  <c:v>9018</c:v>
                </c:pt>
                <c:pt idx="4510">
                  <c:v>9020</c:v>
                </c:pt>
                <c:pt idx="4511">
                  <c:v>9022</c:v>
                </c:pt>
                <c:pt idx="4512">
                  <c:v>9024</c:v>
                </c:pt>
                <c:pt idx="4513">
                  <c:v>9026</c:v>
                </c:pt>
                <c:pt idx="4514">
                  <c:v>9028</c:v>
                </c:pt>
                <c:pt idx="4515">
                  <c:v>9030</c:v>
                </c:pt>
                <c:pt idx="4516">
                  <c:v>9032</c:v>
                </c:pt>
                <c:pt idx="4517">
                  <c:v>9034</c:v>
                </c:pt>
                <c:pt idx="4518">
                  <c:v>9036</c:v>
                </c:pt>
                <c:pt idx="4519">
                  <c:v>9038</c:v>
                </c:pt>
                <c:pt idx="4520">
                  <c:v>9040</c:v>
                </c:pt>
                <c:pt idx="4521">
                  <c:v>9042</c:v>
                </c:pt>
                <c:pt idx="4522">
                  <c:v>9044</c:v>
                </c:pt>
                <c:pt idx="4523">
                  <c:v>9046</c:v>
                </c:pt>
                <c:pt idx="4524">
                  <c:v>9048</c:v>
                </c:pt>
                <c:pt idx="4525">
                  <c:v>9050</c:v>
                </c:pt>
                <c:pt idx="4526">
                  <c:v>9052</c:v>
                </c:pt>
                <c:pt idx="4527">
                  <c:v>9054</c:v>
                </c:pt>
                <c:pt idx="4528">
                  <c:v>9056</c:v>
                </c:pt>
                <c:pt idx="4529">
                  <c:v>9058</c:v>
                </c:pt>
                <c:pt idx="4530">
                  <c:v>9060</c:v>
                </c:pt>
                <c:pt idx="4531">
                  <c:v>9062</c:v>
                </c:pt>
                <c:pt idx="4532">
                  <c:v>9064</c:v>
                </c:pt>
                <c:pt idx="4533">
                  <c:v>9066</c:v>
                </c:pt>
                <c:pt idx="4534">
                  <c:v>9068</c:v>
                </c:pt>
                <c:pt idx="4535">
                  <c:v>9070</c:v>
                </c:pt>
                <c:pt idx="4536">
                  <c:v>9072</c:v>
                </c:pt>
                <c:pt idx="4537">
                  <c:v>9074</c:v>
                </c:pt>
                <c:pt idx="4538">
                  <c:v>9076</c:v>
                </c:pt>
                <c:pt idx="4539">
                  <c:v>9078</c:v>
                </c:pt>
                <c:pt idx="4540">
                  <c:v>9080</c:v>
                </c:pt>
                <c:pt idx="4541">
                  <c:v>9082</c:v>
                </c:pt>
                <c:pt idx="4542">
                  <c:v>9084</c:v>
                </c:pt>
                <c:pt idx="4543">
                  <c:v>9086</c:v>
                </c:pt>
                <c:pt idx="4544">
                  <c:v>9088</c:v>
                </c:pt>
                <c:pt idx="4545">
                  <c:v>9090</c:v>
                </c:pt>
                <c:pt idx="4546">
                  <c:v>9092</c:v>
                </c:pt>
                <c:pt idx="4547">
                  <c:v>9094</c:v>
                </c:pt>
                <c:pt idx="4548">
                  <c:v>9096</c:v>
                </c:pt>
                <c:pt idx="4549">
                  <c:v>9098</c:v>
                </c:pt>
                <c:pt idx="4550">
                  <c:v>9100</c:v>
                </c:pt>
                <c:pt idx="4551">
                  <c:v>9102</c:v>
                </c:pt>
                <c:pt idx="4552">
                  <c:v>9104</c:v>
                </c:pt>
                <c:pt idx="4553">
                  <c:v>9106</c:v>
                </c:pt>
                <c:pt idx="4554">
                  <c:v>9108</c:v>
                </c:pt>
                <c:pt idx="4555">
                  <c:v>9110</c:v>
                </c:pt>
                <c:pt idx="4556">
                  <c:v>9112</c:v>
                </c:pt>
                <c:pt idx="4557">
                  <c:v>9114</c:v>
                </c:pt>
                <c:pt idx="4558">
                  <c:v>9116</c:v>
                </c:pt>
                <c:pt idx="4559">
                  <c:v>9118</c:v>
                </c:pt>
                <c:pt idx="4560">
                  <c:v>9120</c:v>
                </c:pt>
                <c:pt idx="4561">
                  <c:v>9122</c:v>
                </c:pt>
                <c:pt idx="4562">
                  <c:v>9124</c:v>
                </c:pt>
                <c:pt idx="4563">
                  <c:v>9126</c:v>
                </c:pt>
                <c:pt idx="4564">
                  <c:v>9128</c:v>
                </c:pt>
                <c:pt idx="4565">
                  <c:v>9130</c:v>
                </c:pt>
                <c:pt idx="4566">
                  <c:v>9132</c:v>
                </c:pt>
                <c:pt idx="4567">
                  <c:v>9134</c:v>
                </c:pt>
                <c:pt idx="4568">
                  <c:v>9136</c:v>
                </c:pt>
                <c:pt idx="4569">
                  <c:v>9138</c:v>
                </c:pt>
                <c:pt idx="4570">
                  <c:v>9140</c:v>
                </c:pt>
                <c:pt idx="4571">
                  <c:v>9142</c:v>
                </c:pt>
                <c:pt idx="4572">
                  <c:v>9144</c:v>
                </c:pt>
                <c:pt idx="4573">
                  <c:v>9146</c:v>
                </c:pt>
                <c:pt idx="4574">
                  <c:v>9148</c:v>
                </c:pt>
                <c:pt idx="4575">
                  <c:v>9150</c:v>
                </c:pt>
                <c:pt idx="4576">
                  <c:v>9152</c:v>
                </c:pt>
                <c:pt idx="4577">
                  <c:v>9154</c:v>
                </c:pt>
                <c:pt idx="4578">
                  <c:v>9156</c:v>
                </c:pt>
                <c:pt idx="4579">
                  <c:v>9158</c:v>
                </c:pt>
                <c:pt idx="4580">
                  <c:v>9160</c:v>
                </c:pt>
                <c:pt idx="4581">
                  <c:v>9162</c:v>
                </c:pt>
                <c:pt idx="4582">
                  <c:v>9164</c:v>
                </c:pt>
                <c:pt idx="4583">
                  <c:v>9166</c:v>
                </c:pt>
                <c:pt idx="4584">
                  <c:v>9168</c:v>
                </c:pt>
                <c:pt idx="4585">
                  <c:v>9170</c:v>
                </c:pt>
                <c:pt idx="4586">
                  <c:v>9172</c:v>
                </c:pt>
                <c:pt idx="4587">
                  <c:v>9174</c:v>
                </c:pt>
                <c:pt idx="4588">
                  <c:v>9176</c:v>
                </c:pt>
                <c:pt idx="4589">
                  <c:v>9178</c:v>
                </c:pt>
                <c:pt idx="4590">
                  <c:v>9180</c:v>
                </c:pt>
                <c:pt idx="4591">
                  <c:v>9182</c:v>
                </c:pt>
                <c:pt idx="4592">
                  <c:v>9184</c:v>
                </c:pt>
                <c:pt idx="4593">
                  <c:v>9186</c:v>
                </c:pt>
                <c:pt idx="4594">
                  <c:v>9188</c:v>
                </c:pt>
                <c:pt idx="4595">
                  <c:v>9190</c:v>
                </c:pt>
                <c:pt idx="4596">
                  <c:v>9192</c:v>
                </c:pt>
                <c:pt idx="4597">
                  <c:v>9194</c:v>
                </c:pt>
                <c:pt idx="4598">
                  <c:v>9196</c:v>
                </c:pt>
                <c:pt idx="4599">
                  <c:v>9198</c:v>
                </c:pt>
                <c:pt idx="4600">
                  <c:v>9200</c:v>
                </c:pt>
                <c:pt idx="4601">
                  <c:v>9202</c:v>
                </c:pt>
                <c:pt idx="4602">
                  <c:v>9204</c:v>
                </c:pt>
                <c:pt idx="4603">
                  <c:v>9206</c:v>
                </c:pt>
                <c:pt idx="4604">
                  <c:v>9208</c:v>
                </c:pt>
                <c:pt idx="4605">
                  <c:v>9210</c:v>
                </c:pt>
                <c:pt idx="4606">
                  <c:v>9212</c:v>
                </c:pt>
                <c:pt idx="4607">
                  <c:v>9214</c:v>
                </c:pt>
                <c:pt idx="4608">
                  <c:v>9216</c:v>
                </c:pt>
                <c:pt idx="4609">
                  <c:v>9218</c:v>
                </c:pt>
                <c:pt idx="4610">
                  <c:v>9220</c:v>
                </c:pt>
                <c:pt idx="4611">
                  <c:v>9222</c:v>
                </c:pt>
                <c:pt idx="4612">
                  <c:v>9224</c:v>
                </c:pt>
                <c:pt idx="4613">
                  <c:v>9226</c:v>
                </c:pt>
                <c:pt idx="4614">
                  <c:v>9228</c:v>
                </c:pt>
                <c:pt idx="4615">
                  <c:v>9230</c:v>
                </c:pt>
                <c:pt idx="4616">
                  <c:v>9232</c:v>
                </c:pt>
                <c:pt idx="4617">
                  <c:v>9234</c:v>
                </c:pt>
                <c:pt idx="4618">
                  <c:v>9236</c:v>
                </c:pt>
                <c:pt idx="4619">
                  <c:v>9238</c:v>
                </c:pt>
                <c:pt idx="4620">
                  <c:v>9240</c:v>
                </c:pt>
                <c:pt idx="4621">
                  <c:v>9242</c:v>
                </c:pt>
                <c:pt idx="4622">
                  <c:v>9244</c:v>
                </c:pt>
                <c:pt idx="4623">
                  <c:v>9246</c:v>
                </c:pt>
                <c:pt idx="4624">
                  <c:v>9248</c:v>
                </c:pt>
                <c:pt idx="4625">
                  <c:v>9250</c:v>
                </c:pt>
                <c:pt idx="4626">
                  <c:v>9252</c:v>
                </c:pt>
                <c:pt idx="4627">
                  <c:v>9254</c:v>
                </c:pt>
                <c:pt idx="4628">
                  <c:v>9256</c:v>
                </c:pt>
                <c:pt idx="4629">
                  <c:v>9258</c:v>
                </c:pt>
                <c:pt idx="4630">
                  <c:v>9260</c:v>
                </c:pt>
                <c:pt idx="4631">
                  <c:v>9262</c:v>
                </c:pt>
                <c:pt idx="4632">
                  <c:v>9264</c:v>
                </c:pt>
                <c:pt idx="4633">
                  <c:v>9266</c:v>
                </c:pt>
                <c:pt idx="4634">
                  <c:v>9268</c:v>
                </c:pt>
                <c:pt idx="4635">
                  <c:v>9270</c:v>
                </c:pt>
                <c:pt idx="4636">
                  <c:v>9272</c:v>
                </c:pt>
                <c:pt idx="4637">
                  <c:v>9274</c:v>
                </c:pt>
                <c:pt idx="4638">
                  <c:v>9276</c:v>
                </c:pt>
                <c:pt idx="4639">
                  <c:v>9278</c:v>
                </c:pt>
                <c:pt idx="4640">
                  <c:v>9280</c:v>
                </c:pt>
                <c:pt idx="4641">
                  <c:v>9282</c:v>
                </c:pt>
                <c:pt idx="4642">
                  <c:v>9284</c:v>
                </c:pt>
                <c:pt idx="4643">
                  <c:v>9286</c:v>
                </c:pt>
                <c:pt idx="4644">
                  <c:v>9288</c:v>
                </c:pt>
                <c:pt idx="4645">
                  <c:v>9290</c:v>
                </c:pt>
                <c:pt idx="4646">
                  <c:v>9292</c:v>
                </c:pt>
                <c:pt idx="4647">
                  <c:v>9294</c:v>
                </c:pt>
                <c:pt idx="4648">
                  <c:v>9296</c:v>
                </c:pt>
                <c:pt idx="4649">
                  <c:v>9298</c:v>
                </c:pt>
                <c:pt idx="4650">
                  <c:v>9300</c:v>
                </c:pt>
                <c:pt idx="4651">
                  <c:v>9302</c:v>
                </c:pt>
                <c:pt idx="4652">
                  <c:v>9304</c:v>
                </c:pt>
                <c:pt idx="4653">
                  <c:v>9306</c:v>
                </c:pt>
                <c:pt idx="4654">
                  <c:v>9308</c:v>
                </c:pt>
                <c:pt idx="4655">
                  <c:v>9310</c:v>
                </c:pt>
                <c:pt idx="4656">
                  <c:v>9312</c:v>
                </c:pt>
                <c:pt idx="4657">
                  <c:v>9314</c:v>
                </c:pt>
                <c:pt idx="4658">
                  <c:v>9316</c:v>
                </c:pt>
                <c:pt idx="4659">
                  <c:v>9318</c:v>
                </c:pt>
                <c:pt idx="4660">
                  <c:v>9320</c:v>
                </c:pt>
                <c:pt idx="4661">
                  <c:v>9322</c:v>
                </c:pt>
                <c:pt idx="4662">
                  <c:v>9324</c:v>
                </c:pt>
                <c:pt idx="4663">
                  <c:v>9326</c:v>
                </c:pt>
                <c:pt idx="4664">
                  <c:v>9328</c:v>
                </c:pt>
                <c:pt idx="4665">
                  <c:v>9330</c:v>
                </c:pt>
                <c:pt idx="4666">
                  <c:v>9332</c:v>
                </c:pt>
                <c:pt idx="4667">
                  <c:v>9334</c:v>
                </c:pt>
                <c:pt idx="4668">
                  <c:v>9336</c:v>
                </c:pt>
                <c:pt idx="4669">
                  <c:v>9338</c:v>
                </c:pt>
                <c:pt idx="4670">
                  <c:v>9340</c:v>
                </c:pt>
                <c:pt idx="4671">
                  <c:v>9342</c:v>
                </c:pt>
                <c:pt idx="4672">
                  <c:v>9344</c:v>
                </c:pt>
                <c:pt idx="4673">
                  <c:v>9346</c:v>
                </c:pt>
                <c:pt idx="4674">
                  <c:v>9348</c:v>
                </c:pt>
                <c:pt idx="4675">
                  <c:v>9350</c:v>
                </c:pt>
                <c:pt idx="4676">
                  <c:v>9352</c:v>
                </c:pt>
                <c:pt idx="4677">
                  <c:v>9354</c:v>
                </c:pt>
                <c:pt idx="4678">
                  <c:v>9356</c:v>
                </c:pt>
                <c:pt idx="4679">
                  <c:v>9358</c:v>
                </c:pt>
                <c:pt idx="4680">
                  <c:v>9360</c:v>
                </c:pt>
                <c:pt idx="4681">
                  <c:v>9362</c:v>
                </c:pt>
                <c:pt idx="4682">
                  <c:v>9364</c:v>
                </c:pt>
                <c:pt idx="4683">
                  <c:v>9366</c:v>
                </c:pt>
                <c:pt idx="4684">
                  <c:v>9368</c:v>
                </c:pt>
                <c:pt idx="4685">
                  <c:v>9370</c:v>
                </c:pt>
                <c:pt idx="4686">
                  <c:v>9372</c:v>
                </c:pt>
                <c:pt idx="4687">
                  <c:v>9374</c:v>
                </c:pt>
                <c:pt idx="4688">
                  <c:v>9376</c:v>
                </c:pt>
                <c:pt idx="4689">
                  <c:v>9378</c:v>
                </c:pt>
                <c:pt idx="4690">
                  <c:v>9380</c:v>
                </c:pt>
                <c:pt idx="4691">
                  <c:v>9382</c:v>
                </c:pt>
                <c:pt idx="4692">
                  <c:v>9384</c:v>
                </c:pt>
                <c:pt idx="4693">
                  <c:v>9386</c:v>
                </c:pt>
                <c:pt idx="4694">
                  <c:v>9388</c:v>
                </c:pt>
                <c:pt idx="4695">
                  <c:v>9390</c:v>
                </c:pt>
                <c:pt idx="4696">
                  <c:v>9392</c:v>
                </c:pt>
                <c:pt idx="4697">
                  <c:v>9394</c:v>
                </c:pt>
                <c:pt idx="4698">
                  <c:v>9396</c:v>
                </c:pt>
                <c:pt idx="4699">
                  <c:v>9398</c:v>
                </c:pt>
                <c:pt idx="4700">
                  <c:v>9400</c:v>
                </c:pt>
                <c:pt idx="4701">
                  <c:v>9402</c:v>
                </c:pt>
                <c:pt idx="4702">
                  <c:v>9404</c:v>
                </c:pt>
                <c:pt idx="4703">
                  <c:v>9406</c:v>
                </c:pt>
                <c:pt idx="4704">
                  <c:v>9408</c:v>
                </c:pt>
                <c:pt idx="4705">
                  <c:v>9410</c:v>
                </c:pt>
                <c:pt idx="4706">
                  <c:v>9412</c:v>
                </c:pt>
                <c:pt idx="4707">
                  <c:v>9414</c:v>
                </c:pt>
                <c:pt idx="4708">
                  <c:v>9416</c:v>
                </c:pt>
                <c:pt idx="4709">
                  <c:v>9418</c:v>
                </c:pt>
                <c:pt idx="4710">
                  <c:v>9420</c:v>
                </c:pt>
                <c:pt idx="4711">
                  <c:v>9422</c:v>
                </c:pt>
                <c:pt idx="4712">
                  <c:v>9424</c:v>
                </c:pt>
                <c:pt idx="4713">
                  <c:v>9426</c:v>
                </c:pt>
                <c:pt idx="4714">
                  <c:v>9428</c:v>
                </c:pt>
                <c:pt idx="4715">
                  <c:v>9430</c:v>
                </c:pt>
                <c:pt idx="4716">
                  <c:v>9432</c:v>
                </c:pt>
                <c:pt idx="4717">
                  <c:v>9434</c:v>
                </c:pt>
                <c:pt idx="4718">
                  <c:v>9436</c:v>
                </c:pt>
                <c:pt idx="4719">
                  <c:v>9438</c:v>
                </c:pt>
                <c:pt idx="4720">
                  <c:v>9440</c:v>
                </c:pt>
                <c:pt idx="4721">
                  <c:v>9442</c:v>
                </c:pt>
                <c:pt idx="4722">
                  <c:v>9444</c:v>
                </c:pt>
                <c:pt idx="4723">
                  <c:v>9446</c:v>
                </c:pt>
                <c:pt idx="4724">
                  <c:v>9448</c:v>
                </c:pt>
                <c:pt idx="4725">
                  <c:v>9450</c:v>
                </c:pt>
                <c:pt idx="4726">
                  <c:v>9452</c:v>
                </c:pt>
                <c:pt idx="4727">
                  <c:v>9454</c:v>
                </c:pt>
                <c:pt idx="4728">
                  <c:v>9456</c:v>
                </c:pt>
                <c:pt idx="4729">
                  <c:v>9458</c:v>
                </c:pt>
                <c:pt idx="4730">
                  <c:v>9460</c:v>
                </c:pt>
                <c:pt idx="4731">
                  <c:v>9462</c:v>
                </c:pt>
                <c:pt idx="4732">
                  <c:v>9464</c:v>
                </c:pt>
                <c:pt idx="4733">
                  <c:v>9466</c:v>
                </c:pt>
                <c:pt idx="4734">
                  <c:v>9468</c:v>
                </c:pt>
                <c:pt idx="4735">
                  <c:v>9470</c:v>
                </c:pt>
                <c:pt idx="4736">
                  <c:v>9472</c:v>
                </c:pt>
                <c:pt idx="4737">
                  <c:v>9474</c:v>
                </c:pt>
                <c:pt idx="4738">
                  <c:v>9476</c:v>
                </c:pt>
                <c:pt idx="4739">
                  <c:v>9478</c:v>
                </c:pt>
                <c:pt idx="4740">
                  <c:v>9480</c:v>
                </c:pt>
                <c:pt idx="4741">
                  <c:v>9482</c:v>
                </c:pt>
                <c:pt idx="4742">
                  <c:v>9484</c:v>
                </c:pt>
                <c:pt idx="4743">
                  <c:v>9486</c:v>
                </c:pt>
                <c:pt idx="4744">
                  <c:v>9488</c:v>
                </c:pt>
                <c:pt idx="4745">
                  <c:v>9490</c:v>
                </c:pt>
                <c:pt idx="4746">
                  <c:v>9492</c:v>
                </c:pt>
                <c:pt idx="4747">
                  <c:v>9494</c:v>
                </c:pt>
                <c:pt idx="4748">
                  <c:v>9496</c:v>
                </c:pt>
                <c:pt idx="4749">
                  <c:v>9498</c:v>
                </c:pt>
                <c:pt idx="4750">
                  <c:v>9500</c:v>
                </c:pt>
                <c:pt idx="4751">
                  <c:v>9502</c:v>
                </c:pt>
                <c:pt idx="4752">
                  <c:v>9504</c:v>
                </c:pt>
                <c:pt idx="4753">
                  <c:v>9506</c:v>
                </c:pt>
                <c:pt idx="4754">
                  <c:v>9508</c:v>
                </c:pt>
                <c:pt idx="4755">
                  <c:v>9510</c:v>
                </c:pt>
                <c:pt idx="4756">
                  <c:v>9512</c:v>
                </c:pt>
                <c:pt idx="4757">
                  <c:v>9514</c:v>
                </c:pt>
                <c:pt idx="4758">
                  <c:v>9516</c:v>
                </c:pt>
                <c:pt idx="4759">
                  <c:v>9518</c:v>
                </c:pt>
                <c:pt idx="4760">
                  <c:v>9520</c:v>
                </c:pt>
                <c:pt idx="4761">
                  <c:v>9522</c:v>
                </c:pt>
                <c:pt idx="4762">
                  <c:v>9524</c:v>
                </c:pt>
                <c:pt idx="4763">
                  <c:v>9526</c:v>
                </c:pt>
                <c:pt idx="4764">
                  <c:v>9528</c:v>
                </c:pt>
                <c:pt idx="4765">
                  <c:v>9530</c:v>
                </c:pt>
                <c:pt idx="4766">
                  <c:v>9532</c:v>
                </c:pt>
                <c:pt idx="4767">
                  <c:v>9534</c:v>
                </c:pt>
                <c:pt idx="4768">
                  <c:v>9536</c:v>
                </c:pt>
                <c:pt idx="4769">
                  <c:v>9538</c:v>
                </c:pt>
                <c:pt idx="4770">
                  <c:v>9540</c:v>
                </c:pt>
                <c:pt idx="4771">
                  <c:v>9542</c:v>
                </c:pt>
                <c:pt idx="4772">
                  <c:v>9544</c:v>
                </c:pt>
                <c:pt idx="4773">
                  <c:v>9546</c:v>
                </c:pt>
                <c:pt idx="4774">
                  <c:v>9548</c:v>
                </c:pt>
                <c:pt idx="4775">
                  <c:v>9550</c:v>
                </c:pt>
                <c:pt idx="4776">
                  <c:v>9552</c:v>
                </c:pt>
                <c:pt idx="4777">
                  <c:v>9554</c:v>
                </c:pt>
                <c:pt idx="4778">
                  <c:v>9556</c:v>
                </c:pt>
                <c:pt idx="4779">
                  <c:v>9558</c:v>
                </c:pt>
                <c:pt idx="4780">
                  <c:v>9560</c:v>
                </c:pt>
                <c:pt idx="4781">
                  <c:v>9562</c:v>
                </c:pt>
                <c:pt idx="4782">
                  <c:v>9564</c:v>
                </c:pt>
                <c:pt idx="4783">
                  <c:v>9566</c:v>
                </c:pt>
                <c:pt idx="4784">
                  <c:v>9568</c:v>
                </c:pt>
                <c:pt idx="4785">
                  <c:v>9570</c:v>
                </c:pt>
                <c:pt idx="4786">
                  <c:v>9572</c:v>
                </c:pt>
                <c:pt idx="4787">
                  <c:v>9574</c:v>
                </c:pt>
                <c:pt idx="4788">
                  <c:v>9576</c:v>
                </c:pt>
                <c:pt idx="4789">
                  <c:v>9578</c:v>
                </c:pt>
                <c:pt idx="4790">
                  <c:v>9580</c:v>
                </c:pt>
                <c:pt idx="4791">
                  <c:v>9582</c:v>
                </c:pt>
                <c:pt idx="4792">
                  <c:v>9584</c:v>
                </c:pt>
                <c:pt idx="4793">
                  <c:v>9586</c:v>
                </c:pt>
                <c:pt idx="4794">
                  <c:v>9588</c:v>
                </c:pt>
                <c:pt idx="4795">
                  <c:v>9590</c:v>
                </c:pt>
                <c:pt idx="4796">
                  <c:v>9592</c:v>
                </c:pt>
                <c:pt idx="4797">
                  <c:v>9594</c:v>
                </c:pt>
                <c:pt idx="4798">
                  <c:v>9596</c:v>
                </c:pt>
                <c:pt idx="4799">
                  <c:v>9598</c:v>
                </c:pt>
                <c:pt idx="4800">
                  <c:v>9600</c:v>
                </c:pt>
                <c:pt idx="4801">
                  <c:v>9602</c:v>
                </c:pt>
                <c:pt idx="4802">
                  <c:v>9604</c:v>
                </c:pt>
                <c:pt idx="4803">
                  <c:v>9606</c:v>
                </c:pt>
                <c:pt idx="4804">
                  <c:v>9608</c:v>
                </c:pt>
                <c:pt idx="4805">
                  <c:v>9610</c:v>
                </c:pt>
                <c:pt idx="4806">
                  <c:v>9612</c:v>
                </c:pt>
                <c:pt idx="4807">
                  <c:v>9614</c:v>
                </c:pt>
                <c:pt idx="4808">
                  <c:v>9616</c:v>
                </c:pt>
                <c:pt idx="4809">
                  <c:v>9618</c:v>
                </c:pt>
                <c:pt idx="4810">
                  <c:v>9620</c:v>
                </c:pt>
                <c:pt idx="4811">
                  <c:v>9622</c:v>
                </c:pt>
                <c:pt idx="4812">
                  <c:v>9624</c:v>
                </c:pt>
                <c:pt idx="4813">
                  <c:v>9626</c:v>
                </c:pt>
                <c:pt idx="4814">
                  <c:v>9628</c:v>
                </c:pt>
                <c:pt idx="4815">
                  <c:v>9630</c:v>
                </c:pt>
                <c:pt idx="4816">
                  <c:v>9632</c:v>
                </c:pt>
                <c:pt idx="4817">
                  <c:v>9634</c:v>
                </c:pt>
                <c:pt idx="4818">
                  <c:v>9636</c:v>
                </c:pt>
                <c:pt idx="4819">
                  <c:v>9638</c:v>
                </c:pt>
                <c:pt idx="4820">
                  <c:v>9640</c:v>
                </c:pt>
                <c:pt idx="4821">
                  <c:v>9642</c:v>
                </c:pt>
                <c:pt idx="4822">
                  <c:v>9644</c:v>
                </c:pt>
                <c:pt idx="4823">
                  <c:v>9646</c:v>
                </c:pt>
                <c:pt idx="4824">
                  <c:v>9648</c:v>
                </c:pt>
                <c:pt idx="4825">
                  <c:v>9650</c:v>
                </c:pt>
                <c:pt idx="4826">
                  <c:v>9652</c:v>
                </c:pt>
                <c:pt idx="4827">
                  <c:v>9654</c:v>
                </c:pt>
                <c:pt idx="4828">
                  <c:v>9656</c:v>
                </c:pt>
                <c:pt idx="4829">
                  <c:v>9658</c:v>
                </c:pt>
                <c:pt idx="4830">
                  <c:v>9660</c:v>
                </c:pt>
                <c:pt idx="4831">
                  <c:v>9662</c:v>
                </c:pt>
                <c:pt idx="4832">
                  <c:v>9664</c:v>
                </c:pt>
                <c:pt idx="4833">
                  <c:v>9666</c:v>
                </c:pt>
                <c:pt idx="4834">
                  <c:v>9668</c:v>
                </c:pt>
                <c:pt idx="4835">
                  <c:v>9670</c:v>
                </c:pt>
                <c:pt idx="4836">
                  <c:v>9672</c:v>
                </c:pt>
                <c:pt idx="4837">
                  <c:v>9674</c:v>
                </c:pt>
                <c:pt idx="4838">
                  <c:v>9676</c:v>
                </c:pt>
                <c:pt idx="4839">
                  <c:v>9678</c:v>
                </c:pt>
                <c:pt idx="4840">
                  <c:v>9680</c:v>
                </c:pt>
                <c:pt idx="4841">
                  <c:v>9682</c:v>
                </c:pt>
                <c:pt idx="4842">
                  <c:v>9684</c:v>
                </c:pt>
                <c:pt idx="4843">
                  <c:v>9686</c:v>
                </c:pt>
                <c:pt idx="4844">
                  <c:v>9688</c:v>
                </c:pt>
                <c:pt idx="4845">
                  <c:v>9690</c:v>
                </c:pt>
                <c:pt idx="4846">
                  <c:v>9692</c:v>
                </c:pt>
                <c:pt idx="4847">
                  <c:v>9694</c:v>
                </c:pt>
                <c:pt idx="4848">
                  <c:v>9696</c:v>
                </c:pt>
                <c:pt idx="4849">
                  <c:v>9698</c:v>
                </c:pt>
                <c:pt idx="4850">
                  <c:v>9700</c:v>
                </c:pt>
                <c:pt idx="4851">
                  <c:v>9702</c:v>
                </c:pt>
                <c:pt idx="4852">
                  <c:v>9704</c:v>
                </c:pt>
                <c:pt idx="4853">
                  <c:v>9706</c:v>
                </c:pt>
                <c:pt idx="4854">
                  <c:v>9708</c:v>
                </c:pt>
                <c:pt idx="4855">
                  <c:v>9710</c:v>
                </c:pt>
                <c:pt idx="4856">
                  <c:v>9712</c:v>
                </c:pt>
                <c:pt idx="4857">
                  <c:v>9714</c:v>
                </c:pt>
                <c:pt idx="4858">
                  <c:v>9716</c:v>
                </c:pt>
                <c:pt idx="4859">
                  <c:v>9718</c:v>
                </c:pt>
                <c:pt idx="4860">
                  <c:v>9720</c:v>
                </c:pt>
                <c:pt idx="4861">
                  <c:v>9722</c:v>
                </c:pt>
                <c:pt idx="4862">
                  <c:v>9724</c:v>
                </c:pt>
                <c:pt idx="4863">
                  <c:v>9726</c:v>
                </c:pt>
                <c:pt idx="4864">
                  <c:v>9728</c:v>
                </c:pt>
                <c:pt idx="4865">
                  <c:v>9730</c:v>
                </c:pt>
                <c:pt idx="4866">
                  <c:v>9732</c:v>
                </c:pt>
                <c:pt idx="4867">
                  <c:v>9734</c:v>
                </c:pt>
                <c:pt idx="4868">
                  <c:v>9736</c:v>
                </c:pt>
                <c:pt idx="4869">
                  <c:v>9738</c:v>
                </c:pt>
                <c:pt idx="4870">
                  <c:v>9740</c:v>
                </c:pt>
                <c:pt idx="4871">
                  <c:v>9742</c:v>
                </c:pt>
                <c:pt idx="4872">
                  <c:v>9744</c:v>
                </c:pt>
                <c:pt idx="4873">
                  <c:v>9746</c:v>
                </c:pt>
                <c:pt idx="4874">
                  <c:v>9748</c:v>
                </c:pt>
                <c:pt idx="4875">
                  <c:v>9750</c:v>
                </c:pt>
                <c:pt idx="4876">
                  <c:v>9752</c:v>
                </c:pt>
                <c:pt idx="4877">
                  <c:v>9754</c:v>
                </c:pt>
                <c:pt idx="4878">
                  <c:v>9756</c:v>
                </c:pt>
                <c:pt idx="4879">
                  <c:v>9758</c:v>
                </c:pt>
                <c:pt idx="4880">
                  <c:v>9760</c:v>
                </c:pt>
                <c:pt idx="4881">
                  <c:v>9762</c:v>
                </c:pt>
                <c:pt idx="4882">
                  <c:v>9764</c:v>
                </c:pt>
                <c:pt idx="4883">
                  <c:v>9766</c:v>
                </c:pt>
                <c:pt idx="4884">
                  <c:v>9768</c:v>
                </c:pt>
                <c:pt idx="4885">
                  <c:v>9770</c:v>
                </c:pt>
                <c:pt idx="4886">
                  <c:v>9772</c:v>
                </c:pt>
                <c:pt idx="4887">
                  <c:v>9774</c:v>
                </c:pt>
                <c:pt idx="4888">
                  <c:v>9776</c:v>
                </c:pt>
                <c:pt idx="4889">
                  <c:v>9778</c:v>
                </c:pt>
                <c:pt idx="4890">
                  <c:v>9780</c:v>
                </c:pt>
                <c:pt idx="4891">
                  <c:v>9782</c:v>
                </c:pt>
                <c:pt idx="4892">
                  <c:v>9784</c:v>
                </c:pt>
                <c:pt idx="4893">
                  <c:v>9786</c:v>
                </c:pt>
                <c:pt idx="4894">
                  <c:v>9788</c:v>
                </c:pt>
                <c:pt idx="4895">
                  <c:v>9790</c:v>
                </c:pt>
                <c:pt idx="4896">
                  <c:v>9792</c:v>
                </c:pt>
                <c:pt idx="4897">
                  <c:v>9794</c:v>
                </c:pt>
                <c:pt idx="4898">
                  <c:v>9796</c:v>
                </c:pt>
                <c:pt idx="4899">
                  <c:v>9798</c:v>
                </c:pt>
                <c:pt idx="4900">
                  <c:v>9800</c:v>
                </c:pt>
                <c:pt idx="4901">
                  <c:v>9802</c:v>
                </c:pt>
                <c:pt idx="4902">
                  <c:v>9804</c:v>
                </c:pt>
                <c:pt idx="4903">
                  <c:v>9806</c:v>
                </c:pt>
                <c:pt idx="4904">
                  <c:v>9808</c:v>
                </c:pt>
                <c:pt idx="4905">
                  <c:v>9810</c:v>
                </c:pt>
                <c:pt idx="4906">
                  <c:v>9812</c:v>
                </c:pt>
                <c:pt idx="4907">
                  <c:v>9814</c:v>
                </c:pt>
                <c:pt idx="4908">
                  <c:v>9816</c:v>
                </c:pt>
                <c:pt idx="4909">
                  <c:v>9818</c:v>
                </c:pt>
                <c:pt idx="4910">
                  <c:v>9820</c:v>
                </c:pt>
                <c:pt idx="4911">
                  <c:v>9822</c:v>
                </c:pt>
                <c:pt idx="4912">
                  <c:v>9824</c:v>
                </c:pt>
                <c:pt idx="4913">
                  <c:v>9826</c:v>
                </c:pt>
                <c:pt idx="4914">
                  <c:v>9828</c:v>
                </c:pt>
                <c:pt idx="4915">
                  <c:v>9830</c:v>
                </c:pt>
                <c:pt idx="4916">
                  <c:v>9832</c:v>
                </c:pt>
                <c:pt idx="4917">
                  <c:v>9834</c:v>
                </c:pt>
                <c:pt idx="4918">
                  <c:v>9836</c:v>
                </c:pt>
                <c:pt idx="4919">
                  <c:v>9838</c:v>
                </c:pt>
                <c:pt idx="4920">
                  <c:v>9840</c:v>
                </c:pt>
                <c:pt idx="4921">
                  <c:v>9842</c:v>
                </c:pt>
                <c:pt idx="4922">
                  <c:v>9844</c:v>
                </c:pt>
                <c:pt idx="4923">
                  <c:v>9846</c:v>
                </c:pt>
                <c:pt idx="4924">
                  <c:v>9848</c:v>
                </c:pt>
                <c:pt idx="4925">
                  <c:v>9850</c:v>
                </c:pt>
                <c:pt idx="4926">
                  <c:v>9852</c:v>
                </c:pt>
                <c:pt idx="4927">
                  <c:v>9854</c:v>
                </c:pt>
                <c:pt idx="4928">
                  <c:v>9856</c:v>
                </c:pt>
                <c:pt idx="4929">
                  <c:v>9858</c:v>
                </c:pt>
                <c:pt idx="4930">
                  <c:v>9860</c:v>
                </c:pt>
                <c:pt idx="4931">
                  <c:v>9862</c:v>
                </c:pt>
                <c:pt idx="4932">
                  <c:v>9864</c:v>
                </c:pt>
                <c:pt idx="4933">
                  <c:v>9866</c:v>
                </c:pt>
                <c:pt idx="4934">
                  <c:v>9868</c:v>
                </c:pt>
                <c:pt idx="4935">
                  <c:v>9870</c:v>
                </c:pt>
                <c:pt idx="4936">
                  <c:v>9872</c:v>
                </c:pt>
                <c:pt idx="4937">
                  <c:v>9874</c:v>
                </c:pt>
                <c:pt idx="4938">
                  <c:v>9876</c:v>
                </c:pt>
                <c:pt idx="4939">
                  <c:v>9878</c:v>
                </c:pt>
                <c:pt idx="4940">
                  <c:v>9880</c:v>
                </c:pt>
                <c:pt idx="4941">
                  <c:v>9882</c:v>
                </c:pt>
                <c:pt idx="4942">
                  <c:v>9884</c:v>
                </c:pt>
                <c:pt idx="4943">
                  <c:v>9886</c:v>
                </c:pt>
                <c:pt idx="4944">
                  <c:v>9888</c:v>
                </c:pt>
                <c:pt idx="4945">
                  <c:v>9890</c:v>
                </c:pt>
                <c:pt idx="4946">
                  <c:v>9892</c:v>
                </c:pt>
                <c:pt idx="4947">
                  <c:v>9894</c:v>
                </c:pt>
                <c:pt idx="4948">
                  <c:v>9896</c:v>
                </c:pt>
                <c:pt idx="4949">
                  <c:v>9898</c:v>
                </c:pt>
                <c:pt idx="4950">
                  <c:v>9900</c:v>
                </c:pt>
                <c:pt idx="4951">
                  <c:v>9902</c:v>
                </c:pt>
                <c:pt idx="4952">
                  <c:v>9904</c:v>
                </c:pt>
                <c:pt idx="4953">
                  <c:v>9906</c:v>
                </c:pt>
                <c:pt idx="4954">
                  <c:v>9908</c:v>
                </c:pt>
                <c:pt idx="4955">
                  <c:v>9910</c:v>
                </c:pt>
                <c:pt idx="4956">
                  <c:v>9912</c:v>
                </c:pt>
                <c:pt idx="4957">
                  <c:v>9914</c:v>
                </c:pt>
                <c:pt idx="4958">
                  <c:v>9916</c:v>
                </c:pt>
                <c:pt idx="4959">
                  <c:v>9918</c:v>
                </c:pt>
                <c:pt idx="4960">
                  <c:v>9920</c:v>
                </c:pt>
                <c:pt idx="4961">
                  <c:v>9922</c:v>
                </c:pt>
                <c:pt idx="4962">
                  <c:v>9924</c:v>
                </c:pt>
                <c:pt idx="4963">
                  <c:v>9926</c:v>
                </c:pt>
                <c:pt idx="4964">
                  <c:v>9928</c:v>
                </c:pt>
                <c:pt idx="4965">
                  <c:v>9930</c:v>
                </c:pt>
                <c:pt idx="4966">
                  <c:v>9932</c:v>
                </c:pt>
                <c:pt idx="4967">
                  <c:v>9934</c:v>
                </c:pt>
                <c:pt idx="4968">
                  <c:v>9936</c:v>
                </c:pt>
                <c:pt idx="4969">
                  <c:v>9938</c:v>
                </c:pt>
                <c:pt idx="4970">
                  <c:v>9940</c:v>
                </c:pt>
                <c:pt idx="4971">
                  <c:v>9942</c:v>
                </c:pt>
                <c:pt idx="4972">
                  <c:v>9944</c:v>
                </c:pt>
                <c:pt idx="4973">
                  <c:v>9946</c:v>
                </c:pt>
                <c:pt idx="4974">
                  <c:v>9948</c:v>
                </c:pt>
                <c:pt idx="4975">
                  <c:v>9950</c:v>
                </c:pt>
                <c:pt idx="4976">
                  <c:v>9952</c:v>
                </c:pt>
                <c:pt idx="4977">
                  <c:v>9954</c:v>
                </c:pt>
                <c:pt idx="4978">
                  <c:v>9956</c:v>
                </c:pt>
                <c:pt idx="4979">
                  <c:v>9958</c:v>
                </c:pt>
                <c:pt idx="4980">
                  <c:v>9960</c:v>
                </c:pt>
                <c:pt idx="4981">
                  <c:v>9962</c:v>
                </c:pt>
                <c:pt idx="4982">
                  <c:v>9964</c:v>
                </c:pt>
                <c:pt idx="4983">
                  <c:v>9966</c:v>
                </c:pt>
                <c:pt idx="4984">
                  <c:v>9968</c:v>
                </c:pt>
                <c:pt idx="4985">
                  <c:v>9970</c:v>
                </c:pt>
                <c:pt idx="4986">
                  <c:v>9972</c:v>
                </c:pt>
                <c:pt idx="4987">
                  <c:v>9974</c:v>
                </c:pt>
                <c:pt idx="4988">
                  <c:v>9976</c:v>
                </c:pt>
                <c:pt idx="4989">
                  <c:v>9978</c:v>
                </c:pt>
                <c:pt idx="4990">
                  <c:v>9980</c:v>
                </c:pt>
                <c:pt idx="4991">
                  <c:v>9982</c:v>
                </c:pt>
                <c:pt idx="4992">
                  <c:v>9984</c:v>
                </c:pt>
                <c:pt idx="4993">
                  <c:v>9986</c:v>
                </c:pt>
                <c:pt idx="4994">
                  <c:v>9988</c:v>
                </c:pt>
                <c:pt idx="4995">
                  <c:v>9990</c:v>
                </c:pt>
                <c:pt idx="4996">
                  <c:v>9992</c:v>
                </c:pt>
                <c:pt idx="4997">
                  <c:v>9994</c:v>
                </c:pt>
                <c:pt idx="4998">
                  <c:v>9996</c:v>
                </c:pt>
                <c:pt idx="4999">
                  <c:v>9998</c:v>
                </c:pt>
                <c:pt idx="5000">
                  <c:v>10000</c:v>
                </c:pt>
                <c:pt idx="5001">
                  <c:v>10002</c:v>
                </c:pt>
                <c:pt idx="5002">
                  <c:v>10004</c:v>
                </c:pt>
                <c:pt idx="5003">
                  <c:v>10006</c:v>
                </c:pt>
                <c:pt idx="5004">
                  <c:v>10008</c:v>
                </c:pt>
                <c:pt idx="5005">
                  <c:v>10010</c:v>
                </c:pt>
                <c:pt idx="5006">
                  <c:v>10012</c:v>
                </c:pt>
                <c:pt idx="5007">
                  <c:v>10014</c:v>
                </c:pt>
                <c:pt idx="5008">
                  <c:v>10016</c:v>
                </c:pt>
                <c:pt idx="5009">
                  <c:v>10018</c:v>
                </c:pt>
                <c:pt idx="5010">
                  <c:v>10020</c:v>
                </c:pt>
                <c:pt idx="5011">
                  <c:v>10022</c:v>
                </c:pt>
                <c:pt idx="5012">
                  <c:v>10024</c:v>
                </c:pt>
                <c:pt idx="5013">
                  <c:v>10026</c:v>
                </c:pt>
                <c:pt idx="5014">
                  <c:v>10028</c:v>
                </c:pt>
                <c:pt idx="5015">
                  <c:v>10030</c:v>
                </c:pt>
                <c:pt idx="5016">
                  <c:v>10032</c:v>
                </c:pt>
                <c:pt idx="5017">
                  <c:v>10034</c:v>
                </c:pt>
                <c:pt idx="5018">
                  <c:v>10036</c:v>
                </c:pt>
                <c:pt idx="5019">
                  <c:v>10038</c:v>
                </c:pt>
                <c:pt idx="5020">
                  <c:v>10040</c:v>
                </c:pt>
                <c:pt idx="5021">
                  <c:v>10042</c:v>
                </c:pt>
                <c:pt idx="5022">
                  <c:v>10044</c:v>
                </c:pt>
                <c:pt idx="5023">
                  <c:v>10046</c:v>
                </c:pt>
                <c:pt idx="5024">
                  <c:v>10048</c:v>
                </c:pt>
                <c:pt idx="5025">
                  <c:v>10050</c:v>
                </c:pt>
                <c:pt idx="5026">
                  <c:v>10052</c:v>
                </c:pt>
                <c:pt idx="5027">
                  <c:v>10054</c:v>
                </c:pt>
                <c:pt idx="5028">
                  <c:v>10056</c:v>
                </c:pt>
                <c:pt idx="5029">
                  <c:v>10058</c:v>
                </c:pt>
                <c:pt idx="5030">
                  <c:v>10060</c:v>
                </c:pt>
                <c:pt idx="5031">
                  <c:v>10062</c:v>
                </c:pt>
                <c:pt idx="5032">
                  <c:v>10064</c:v>
                </c:pt>
                <c:pt idx="5033">
                  <c:v>10066</c:v>
                </c:pt>
                <c:pt idx="5034">
                  <c:v>10068</c:v>
                </c:pt>
                <c:pt idx="5035">
                  <c:v>10070</c:v>
                </c:pt>
                <c:pt idx="5036">
                  <c:v>10072</c:v>
                </c:pt>
                <c:pt idx="5037">
                  <c:v>10074</c:v>
                </c:pt>
                <c:pt idx="5038">
                  <c:v>10076</c:v>
                </c:pt>
                <c:pt idx="5039">
                  <c:v>10078</c:v>
                </c:pt>
                <c:pt idx="5040">
                  <c:v>10080</c:v>
                </c:pt>
                <c:pt idx="5041">
                  <c:v>10082</c:v>
                </c:pt>
                <c:pt idx="5042">
                  <c:v>10084</c:v>
                </c:pt>
                <c:pt idx="5043">
                  <c:v>10086</c:v>
                </c:pt>
                <c:pt idx="5044">
                  <c:v>10088</c:v>
                </c:pt>
                <c:pt idx="5045">
                  <c:v>10090</c:v>
                </c:pt>
                <c:pt idx="5046">
                  <c:v>10092</c:v>
                </c:pt>
                <c:pt idx="5047">
                  <c:v>10094</c:v>
                </c:pt>
                <c:pt idx="5048">
                  <c:v>10096</c:v>
                </c:pt>
                <c:pt idx="5049">
                  <c:v>10098</c:v>
                </c:pt>
                <c:pt idx="5050">
                  <c:v>10100</c:v>
                </c:pt>
                <c:pt idx="5051">
                  <c:v>10102</c:v>
                </c:pt>
                <c:pt idx="5052">
                  <c:v>10104</c:v>
                </c:pt>
                <c:pt idx="5053">
                  <c:v>10106</c:v>
                </c:pt>
                <c:pt idx="5054">
                  <c:v>10108</c:v>
                </c:pt>
                <c:pt idx="5055">
                  <c:v>10110</c:v>
                </c:pt>
                <c:pt idx="5056">
                  <c:v>10112</c:v>
                </c:pt>
                <c:pt idx="5057">
                  <c:v>10114</c:v>
                </c:pt>
                <c:pt idx="5058">
                  <c:v>10116</c:v>
                </c:pt>
                <c:pt idx="5059">
                  <c:v>10118</c:v>
                </c:pt>
                <c:pt idx="5060">
                  <c:v>10120</c:v>
                </c:pt>
                <c:pt idx="5061">
                  <c:v>10122</c:v>
                </c:pt>
                <c:pt idx="5062">
                  <c:v>10124</c:v>
                </c:pt>
                <c:pt idx="5063">
                  <c:v>10126</c:v>
                </c:pt>
                <c:pt idx="5064">
                  <c:v>10128</c:v>
                </c:pt>
                <c:pt idx="5065">
                  <c:v>10130</c:v>
                </c:pt>
                <c:pt idx="5066">
                  <c:v>10132</c:v>
                </c:pt>
                <c:pt idx="5067">
                  <c:v>10134</c:v>
                </c:pt>
                <c:pt idx="5068">
                  <c:v>10136</c:v>
                </c:pt>
                <c:pt idx="5069">
                  <c:v>10138</c:v>
                </c:pt>
                <c:pt idx="5070">
                  <c:v>10140</c:v>
                </c:pt>
                <c:pt idx="5071">
                  <c:v>10142</c:v>
                </c:pt>
                <c:pt idx="5072">
                  <c:v>10144</c:v>
                </c:pt>
                <c:pt idx="5073">
                  <c:v>10146</c:v>
                </c:pt>
                <c:pt idx="5074">
                  <c:v>10148</c:v>
                </c:pt>
                <c:pt idx="5075">
                  <c:v>10150</c:v>
                </c:pt>
                <c:pt idx="5076">
                  <c:v>10152</c:v>
                </c:pt>
                <c:pt idx="5077">
                  <c:v>10154</c:v>
                </c:pt>
                <c:pt idx="5078">
                  <c:v>10156</c:v>
                </c:pt>
                <c:pt idx="5079">
                  <c:v>10158</c:v>
                </c:pt>
                <c:pt idx="5080">
                  <c:v>10160</c:v>
                </c:pt>
                <c:pt idx="5081">
                  <c:v>10162</c:v>
                </c:pt>
                <c:pt idx="5082">
                  <c:v>10164</c:v>
                </c:pt>
                <c:pt idx="5083">
                  <c:v>10166</c:v>
                </c:pt>
                <c:pt idx="5084">
                  <c:v>10168</c:v>
                </c:pt>
                <c:pt idx="5085">
                  <c:v>10170</c:v>
                </c:pt>
                <c:pt idx="5086">
                  <c:v>10172</c:v>
                </c:pt>
                <c:pt idx="5087">
                  <c:v>10174</c:v>
                </c:pt>
                <c:pt idx="5088">
                  <c:v>10176</c:v>
                </c:pt>
                <c:pt idx="5089">
                  <c:v>10178</c:v>
                </c:pt>
                <c:pt idx="5090">
                  <c:v>10180</c:v>
                </c:pt>
                <c:pt idx="5091">
                  <c:v>10182</c:v>
                </c:pt>
                <c:pt idx="5092">
                  <c:v>10184</c:v>
                </c:pt>
                <c:pt idx="5093">
                  <c:v>10186</c:v>
                </c:pt>
                <c:pt idx="5094">
                  <c:v>10188</c:v>
                </c:pt>
                <c:pt idx="5095">
                  <c:v>10190</c:v>
                </c:pt>
                <c:pt idx="5096">
                  <c:v>10192</c:v>
                </c:pt>
                <c:pt idx="5097">
                  <c:v>10194</c:v>
                </c:pt>
                <c:pt idx="5098">
                  <c:v>10196</c:v>
                </c:pt>
                <c:pt idx="5099">
                  <c:v>10198</c:v>
                </c:pt>
                <c:pt idx="5100">
                  <c:v>10200</c:v>
                </c:pt>
                <c:pt idx="5101">
                  <c:v>10202</c:v>
                </c:pt>
                <c:pt idx="5102">
                  <c:v>10204</c:v>
                </c:pt>
                <c:pt idx="5103">
                  <c:v>10206</c:v>
                </c:pt>
                <c:pt idx="5104">
                  <c:v>10208</c:v>
                </c:pt>
                <c:pt idx="5105">
                  <c:v>10210</c:v>
                </c:pt>
                <c:pt idx="5106">
                  <c:v>10212</c:v>
                </c:pt>
                <c:pt idx="5107">
                  <c:v>10214</c:v>
                </c:pt>
                <c:pt idx="5108">
                  <c:v>10216</c:v>
                </c:pt>
                <c:pt idx="5109">
                  <c:v>10218</c:v>
                </c:pt>
                <c:pt idx="5110">
                  <c:v>10220</c:v>
                </c:pt>
                <c:pt idx="5111">
                  <c:v>10222</c:v>
                </c:pt>
                <c:pt idx="5112">
                  <c:v>10224</c:v>
                </c:pt>
                <c:pt idx="5113">
                  <c:v>10226</c:v>
                </c:pt>
                <c:pt idx="5114">
                  <c:v>10228</c:v>
                </c:pt>
                <c:pt idx="5115">
                  <c:v>10230</c:v>
                </c:pt>
                <c:pt idx="5116">
                  <c:v>10232</c:v>
                </c:pt>
                <c:pt idx="5117">
                  <c:v>10234</c:v>
                </c:pt>
                <c:pt idx="5118">
                  <c:v>10236</c:v>
                </c:pt>
                <c:pt idx="5119">
                  <c:v>10238</c:v>
                </c:pt>
                <c:pt idx="5120">
                  <c:v>10240</c:v>
                </c:pt>
                <c:pt idx="5121">
                  <c:v>10242</c:v>
                </c:pt>
                <c:pt idx="5122">
                  <c:v>10244</c:v>
                </c:pt>
                <c:pt idx="5123">
                  <c:v>10246</c:v>
                </c:pt>
                <c:pt idx="5124">
                  <c:v>10248</c:v>
                </c:pt>
                <c:pt idx="5125">
                  <c:v>10250</c:v>
                </c:pt>
                <c:pt idx="5126">
                  <c:v>10252</c:v>
                </c:pt>
                <c:pt idx="5127">
                  <c:v>10254</c:v>
                </c:pt>
                <c:pt idx="5128">
                  <c:v>10256</c:v>
                </c:pt>
                <c:pt idx="5129">
                  <c:v>10258</c:v>
                </c:pt>
                <c:pt idx="5130">
                  <c:v>10260</c:v>
                </c:pt>
                <c:pt idx="5131">
                  <c:v>10262</c:v>
                </c:pt>
                <c:pt idx="5132">
                  <c:v>10264</c:v>
                </c:pt>
                <c:pt idx="5133">
                  <c:v>10266</c:v>
                </c:pt>
                <c:pt idx="5134">
                  <c:v>10268</c:v>
                </c:pt>
                <c:pt idx="5135">
                  <c:v>10270</c:v>
                </c:pt>
                <c:pt idx="5136">
                  <c:v>10272</c:v>
                </c:pt>
                <c:pt idx="5137">
                  <c:v>10274</c:v>
                </c:pt>
                <c:pt idx="5138">
                  <c:v>10276</c:v>
                </c:pt>
                <c:pt idx="5139">
                  <c:v>10278</c:v>
                </c:pt>
                <c:pt idx="5140">
                  <c:v>10280</c:v>
                </c:pt>
                <c:pt idx="5141">
                  <c:v>10282</c:v>
                </c:pt>
                <c:pt idx="5142">
                  <c:v>10284</c:v>
                </c:pt>
                <c:pt idx="5143">
                  <c:v>10286</c:v>
                </c:pt>
                <c:pt idx="5144">
                  <c:v>10288</c:v>
                </c:pt>
                <c:pt idx="5145">
                  <c:v>10290</c:v>
                </c:pt>
                <c:pt idx="5146">
                  <c:v>10292</c:v>
                </c:pt>
                <c:pt idx="5147">
                  <c:v>10294</c:v>
                </c:pt>
                <c:pt idx="5148">
                  <c:v>10296</c:v>
                </c:pt>
                <c:pt idx="5149">
                  <c:v>10298</c:v>
                </c:pt>
                <c:pt idx="5150">
                  <c:v>10300</c:v>
                </c:pt>
                <c:pt idx="5151">
                  <c:v>10302</c:v>
                </c:pt>
                <c:pt idx="5152">
                  <c:v>10304</c:v>
                </c:pt>
                <c:pt idx="5153">
                  <c:v>10306</c:v>
                </c:pt>
                <c:pt idx="5154">
                  <c:v>10308</c:v>
                </c:pt>
                <c:pt idx="5155">
                  <c:v>10310</c:v>
                </c:pt>
                <c:pt idx="5156">
                  <c:v>10312</c:v>
                </c:pt>
                <c:pt idx="5157">
                  <c:v>10314</c:v>
                </c:pt>
                <c:pt idx="5158">
                  <c:v>10316</c:v>
                </c:pt>
                <c:pt idx="5159">
                  <c:v>10318</c:v>
                </c:pt>
                <c:pt idx="5160">
                  <c:v>10320</c:v>
                </c:pt>
                <c:pt idx="5161">
                  <c:v>10322</c:v>
                </c:pt>
                <c:pt idx="5162">
                  <c:v>10324</c:v>
                </c:pt>
                <c:pt idx="5163">
                  <c:v>10326</c:v>
                </c:pt>
                <c:pt idx="5164">
                  <c:v>10328</c:v>
                </c:pt>
                <c:pt idx="5165">
                  <c:v>10330</c:v>
                </c:pt>
                <c:pt idx="5166">
                  <c:v>10332</c:v>
                </c:pt>
                <c:pt idx="5167">
                  <c:v>10334</c:v>
                </c:pt>
                <c:pt idx="5168">
                  <c:v>10336</c:v>
                </c:pt>
                <c:pt idx="5169">
                  <c:v>10338</c:v>
                </c:pt>
                <c:pt idx="5170">
                  <c:v>10340</c:v>
                </c:pt>
                <c:pt idx="5171">
                  <c:v>10342</c:v>
                </c:pt>
                <c:pt idx="5172">
                  <c:v>10344</c:v>
                </c:pt>
                <c:pt idx="5173">
                  <c:v>10346</c:v>
                </c:pt>
                <c:pt idx="5174">
                  <c:v>10348</c:v>
                </c:pt>
                <c:pt idx="5175">
                  <c:v>10350</c:v>
                </c:pt>
                <c:pt idx="5176">
                  <c:v>10352</c:v>
                </c:pt>
                <c:pt idx="5177">
                  <c:v>10354</c:v>
                </c:pt>
                <c:pt idx="5178">
                  <c:v>10356</c:v>
                </c:pt>
                <c:pt idx="5179">
                  <c:v>10358</c:v>
                </c:pt>
                <c:pt idx="5180">
                  <c:v>10360</c:v>
                </c:pt>
                <c:pt idx="5181">
                  <c:v>10362</c:v>
                </c:pt>
                <c:pt idx="5182">
                  <c:v>10364</c:v>
                </c:pt>
                <c:pt idx="5183">
                  <c:v>10366</c:v>
                </c:pt>
                <c:pt idx="5184">
                  <c:v>10368</c:v>
                </c:pt>
                <c:pt idx="5185">
                  <c:v>10370</c:v>
                </c:pt>
                <c:pt idx="5186">
                  <c:v>10372</c:v>
                </c:pt>
                <c:pt idx="5187">
                  <c:v>10374</c:v>
                </c:pt>
                <c:pt idx="5188">
                  <c:v>10376</c:v>
                </c:pt>
                <c:pt idx="5189">
                  <c:v>10378</c:v>
                </c:pt>
                <c:pt idx="5190">
                  <c:v>10380</c:v>
                </c:pt>
                <c:pt idx="5191">
                  <c:v>10382</c:v>
                </c:pt>
                <c:pt idx="5192">
                  <c:v>10384</c:v>
                </c:pt>
                <c:pt idx="5193">
                  <c:v>10386</c:v>
                </c:pt>
                <c:pt idx="5194">
                  <c:v>10388</c:v>
                </c:pt>
                <c:pt idx="5195">
                  <c:v>10390</c:v>
                </c:pt>
                <c:pt idx="5196">
                  <c:v>10392</c:v>
                </c:pt>
                <c:pt idx="5197">
                  <c:v>10394</c:v>
                </c:pt>
                <c:pt idx="5198">
                  <c:v>10396</c:v>
                </c:pt>
                <c:pt idx="5199">
                  <c:v>10398</c:v>
                </c:pt>
                <c:pt idx="5200">
                  <c:v>10400</c:v>
                </c:pt>
                <c:pt idx="5201">
                  <c:v>10402</c:v>
                </c:pt>
                <c:pt idx="5202">
                  <c:v>10404</c:v>
                </c:pt>
                <c:pt idx="5203">
                  <c:v>10406</c:v>
                </c:pt>
                <c:pt idx="5204">
                  <c:v>10408</c:v>
                </c:pt>
                <c:pt idx="5205">
                  <c:v>10410</c:v>
                </c:pt>
                <c:pt idx="5206">
                  <c:v>10412</c:v>
                </c:pt>
                <c:pt idx="5207">
                  <c:v>10414</c:v>
                </c:pt>
                <c:pt idx="5208">
                  <c:v>10416</c:v>
                </c:pt>
                <c:pt idx="5209">
                  <c:v>10418</c:v>
                </c:pt>
                <c:pt idx="5210">
                  <c:v>10420</c:v>
                </c:pt>
                <c:pt idx="5211">
                  <c:v>10422</c:v>
                </c:pt>
                <c:pt idx="5212">
                  <c:v>10424</c:v>
                </c:pt>
                <c:pt idx="5213">
                  <c:v>10426</c:v>
                </c:pt>
                <c:pt idx="5214">
                  <c:v>10428</c:v>
                </c:pt>
                <c:pt idx="5215">
                  <c:v>10430</c:v>
                </c:pt>
                <c:pt idx="5216">
                  <c:v>10432</c:v>
                </c:pt>
                <c:pt idx="5217">
                  <c:v>10434</c:v>
                </c:pt>
                <c:pt idx="5218">
                  <c:v>10436</c:v>
                </c:pt>
                <c:pt idx="5219">
                  <c:v>10438</c:v>
                </c:pt>
                <c:pt idx="5220">
                  <c:v>10440</c:v>
                </c:pt>
                <c:pt idx="5221">
                  <c:v>10442</c:v>
                </c:pt>
                <c:pt idx="5222">
                  <c:v>10444</c:v>
                </c:pt>
                <c:pt idx="5223">
                  <c:v>10446</c:v>
                </c:pt>
                <c:pt idx="5224">
                  <c:v>10448</c:v>
                </c:pt>
                <c:pt idx="5225">
                  <c:v>10450</c:v>
                </c:pt>
                <c:pt idx="5226">
                  <c:v>10452</c:v>
                </c:pt>
                <c:pt idx="5227">
                  <c:v>10454</c:v>
                </c:pt>
                <c:pt idx="5228">
                  <c:v>10456</c:v>
                </c:pt>
                <c:pt idx="5229">
                  <c:v>10458</c:v>
                </c:pt>
                <c:pt idx="5230">
                  <c:v>10460</c:v>
                </c:pt>
                <c:pt idx="5231">
                  <c:v>10462</c:v>
                </c:pt>
                <c:pt idx="5232">
                  <c:v>10464</c:v>
                </c:pt>
                <c:pt idx="5233">
                  <c:v>10466</c:v>
                </c:pt>
                <c:pt idx="5234">
                  <c:v>10468</c:v>
                </c:pt>
                <c:pt idx="5235">
                  <c:v>10470</c:v>
                </c:pt>
                <c:pt idx="5236">
                  <c:v>10472</c:v>
                </c:pt>
                <c:pt idx="5237">
                  <c:v>10474</c:v>
                </c:pt>
                <c:pt idx="5238">
                  <c:v>10476</c:v>
                </c:pt>
                <c:pt idx="5239">
                  <c:v>10478</c:v>
                </c:pt>
                <c:pt idx="5240">
                  <c:v>10480</c:v>
                </c:pt>
                <c:pt idx="5241">
                  <c:v>10482</c:v>
                </c:pt>
                <c:pt idx="5242">
                  <c:v>10484</c:v>
                </c:pt>
                <c:pt idx="5243">
                  <c:v>10486</c:v>
                </c:pt>
                <c:pt idx="5244">
                  <c:v>10488</c:v>
                </c:pt>
                <c:pt idx="5245">
                  <c:v>10490</c:v>
                </c:pt>
                <c:pt idx="5246">
                  <c:v>10492</c:v>
                </c:pt>
                <c:pt idx="5247">
                  <c:v>10494</c:v>
                </c:pt>
                <c:pt idx="5248">
                  <c:v>10496</c:v>
                </c:pt>
                <c:pt idx="5249">
                  <c:v>10498</c:v>
                </c:pt>
                <c:pt idx="5250">
                  <c:v>10500</c:v>
                </c:pt>
                <c:pt idx="5251">
                  <c:v>10502</c:v>
                </c:pt>
                <c:pt idx="5252">
                  <c:v>10504</c:v>
                </c:pt>
                <c:pt idx="5253">
                  <c:v>10506</c:v>
                </c:pt>
                <c:pt idx="5254">
                  <c:v>10508</c:v>
                </c:pt>
                <c:pt idx="5255">
                  <c:v>10510</c:v>
                </c:pt>
                <c:pt idx="5256">
                  <c:v>10512</c:v>
                </c:pt>
                <c:pt idx="5257">
                  <c:v>10514</c:v>
                </c:pt>
                <c:pt idx="5258">
                  <c:v>10516</c:v>
                </c:pt>
                <c:pt idx="5259">
                  <c:v>10518</c:v>
                </c:pt>
                <c:pt idx="5260">
                  <c:v>10520</c:v>
                </c:pt>
                <c:pt idx="5261">
                  <c:v>10522</c:v>
                </c:pt>
                <c:pt idx="5262">
                  <c:v>10524</c:v>
                </c:pt>
                <c:pt idx="5263">
                  <c:v>10526</c:v>
                </c:pt>
                <c:pt idx="5264">
                  <c:v>10528</c:v>
                </c:pt>
                <c:pt idx="5265">
                  <c:v>10530</c:v>
                </c:pt>
                <c:pt idx="5266">
                  <c:v>10532</c:v>
                </c:pt>
                <c:pt idx="5267">
                  <c:v>10534</c:v>
                </c:pt>
                <c:pt idx="5268">
                  <c:v>10536</c:v>
                </c:pt>
                <c:pt idx="5269">
                  <c:v>10538</c:v>
                </c:pt>
                <c:pt idx="5270">
                  <c:v>10540</c:v>
                </c:pt>
                <c:pt idx="5271">
                  <c:v>10542</c:v>
                </c:pt>
                <c:pt idx="5272">
                  <c:v>10544</c:v>
                </c:pt>
                <c:pt idx="5273">
                  <c:v>10546</c:v>
                </c:pt>
                <c:pt idx="5274">
                  <c:v>10548</c:v>
                </c:pt>
                <c:pt idx="5275">
                  <c:v>10550</c:v>
                </c:pt>
                <c:pt idx="5276">
                  <c:v>10552</c:v>
                </c:pt>
                <c:pt idx="5277">
                  <c:v>10554</c:v>
                </c:pt>
                <c:pt idx="5278">
                  <c:v>10556</c:v>
                </c:pt>
                <c:pt idx="5279">
                  <c:v>10558</c:v>
                </c:pt>
                <c:pt idx="5280">
                  <c:v>10560</c:v>
                </c:pt>
                <c:pt idx="5281">
                  <c:v>10562</c:v>
                </c:pt>
                <c:pt idx="5282">
                  <c:v>10564</c:v>
                </c:pt>
                <c:pt idx="5283">
                  <c:v>10566</c:v>
                </c:pt>
                <c:pt idx="5284">
                  <c:v>10568</c:v>
                </c:pt>
                <c:pt idx="5285">
                  <c:v>10570</c:v>
                </c:pt>
                <c:pt idx="5286">
                  <c:v>10572</c:v>
                </c:pt>
                <c:pt idx="5287">
                  <c:v>10574</c:v>
                </c:pt>
                <c:pt idx="5288">
                  <c:v>10576</c:v>
                </c:pt>
                <c:pt idx="5289">
                  <c:v>10578</c:v>
                </c:pt>
                <c:pt idx="5290">
                  <c:v>10580</c:v>
                </c:pt>
                <c:pt idx="5291">
                  <c:v>10582</c:v>
                </c:pt>
                <c:pt idx="5292">
                  <c:v>10584</c:v>
                </c:pt>
                <c:pt idx="5293">
                  <c:v>10586</c:v>
                </c:pt>
                <c:pt idx="5294">
                  <c:v>10588</c:v>
                </c:pt>
                <c:pt idx="5295">
                  <c:v>10590</c:v>
                </c:pt>
                <c:pt idx="5296">
                  <c:v>10592</c:v>
                </c:pt>
                <c:pt idx="5297">
                  <c:v>10594</c:v>
                </c:pt>
                <c:pt idx="5298">
                  <c:v>10596</c:v>
                </c:pt>
                <c:pt idx="5299">
                  <c:v>10598</c:v>
                </c:pt>
                <c:pt idx="5300">
                  <c:v>10600</c:v>
                </c:pt>
                <c:pt idx="5301">
                  <c:v>10602</c:v>
                </c:pt>
                <c:pt idx="5302">
                  <c:v>10604</c:v>
                </c:pt>
                <c:pt idx="5303">
                  <c:v>10606</c:v>
                </c:pt>
                <c:pt idx="5304">
                  <c:v>10608</c:v>
                </c:pt>
                <c:pt idx="5305">
                  <c:v>10610</c:v>
                </c:pt>
                <c:pt idx="5306">
                  <c:v>10612</c:v>
                </c:pt>
                <c:pt idx="5307">
                  <c:v>10614</c:v>
                </c:pt>
                <c:pt idx="5308">
                  <c:v>10616</c:v>
                </c:pt>
                <c:pt idx="5309">
                  <c:v>10618</c:v>
                </c:pt>
                <c:pt idx="5310">
                  <c:v>10620</c:v>
                </c:pt>
                <c:pt idx="5311">
                  <c:v>10622</c:v>
                </c:pt>
                <c:pt idx="5312">
                  <c:v>10624</c:v>
                </c:pt>
                <c:pt idx="5313">
                  <c:v>10626</c:v>
                </c:pt>
                <c:pt idx="5314">
                  <c:v>10628</c:v>
                </c:pt>
                <c:pt idx="5315">
                  <c:v>10630</c:v>
                </c:pt>
                <c:pt idx="5316">
                  <c:v>10632</c:v>
                </c:pt>
                <c:pt idx="5317">
                  <c:v>10634</c:v>
                </c:pt>
                <c:pt idx="5318">
                  <c:v>10636</c:v>
                </c:pt>
                <c:pt idx="5319">
                  <c:v>10638</c:v>
                </c:pt>
                <c:pt idx="5320">
                  <c:v>10640</c:v>
                </c:pt>
                <c:pt idx="5321">
                  <c:v>10642</c:v>
                </c:pt>
                <c:pt idx="5322">
                  <c:v>10644</c:v>
                </c:pt>
                <c:pt idx="5323">
                  <c:v>10646</c:v>
                </c:pt>
                <c:pt idx="5324">
                  <c:v>10648</c:v>
                </c:pt>
                <c:pt idx="5325">
                  <c:v>10650</c:v>
                </c:pt>
                <c:pt idx="5326">
                  <c:v>10652</c:v>
                </c:pt>
                <c:pt idx="5327">
                  <c:v>10654</c:v>
                </c:pt>
                <c:pt idx="5328">
                  <c:v>10656</c:v>
                </c:pt>
                <c:pt idx="5329">
                  <c:v>10658</c:v>
                </c:pt>
                <c:pt idx="5330">
                  <c:v>10660</c:v>
                </c:pt>
                <c:pt idx="5331">
                  <c:v>10662</c:v>
                </c:pt>
                <c:pt idx="5332">
                  <c:v>10664</c:v>
                </c:pt>
                <c:pt idx="5333">
                  <c:v>10666</c:v>
                </c:pt>
                <c:pt idx="5334">
                  <c:v>10668</c:v>
                </c:pt>
                <c:pt idx="5335">
                  <c:v>10670</c:v>
                </c:pt>
                <c:pt idx="5336">
                  <c:v>10672</c:v>
                </c:pt>
                <c:pt idx="5337">
                  <c:v>10674</c:v>
                </c:pt>
                <c:pt idx="5338">
                  <c:v>10676</c:v>
                </c:pt>
                <c:pt idx="5339">
                  <c:v>10678</c:v>
                </c:pt>
                <c:pt idx="5340">
                  <c:v>10680</c:v>
                </c:pt>
                <c:pt idx="5341">
                  <c:v>10682</c:v>
                </c:pt>
                <c:pt idx="5342">
                  <c:v>10684</c:v>
                </c:pt>
                <c:pt idx="5343">
                  <c:v>10686</c:v>
                </c:pt>
                <c:pt idx="5344">
                  <c:v>10688</c:v>
                </c:pt>
                <c:pt idx="5345">
                  <c:v>10690</c:v>
                </c:pt>
                <c:pt idx="5346">
                  <c:v>10692</c:v>
                </c:pt>
                <c:pt idx="5347">
                  <c:v>10694</c:v>
                </c:pt>
                <c:pt idx="5348">
                  <c:v>10696</c:v>
                </c:pt>
                <c:pt idx="5349">
                  <c:v>10698</c:v>
                </c:pt>
                <c:pt idx="5350">
                  <c:v>10700</c:v>
                </c:pt>
                <c:pt idx="5351">
                  <c:v>10702</c:v>
                </c:pt>
                <c:pt idx="5352">
                  <c:v>10704</c:v>
                </c:pt>
                <c:pt idx="5353">
                  <c:v>10706</c:v>
                </c:pt>
                <c:pt idx="5354">
                  <c:v>10708</c:v>
                </c:pt>
                <c:pt idx="5355">
                  <c:v>10710</c:v>
                </c:pt>
                <c:pt idx="5356">
                  <c:v>10712</c:v>
                </c:pt>
                <c:pt idx="5357">
                  <c:v>10714</c:v>
                </c:pt>
                <c:pt idx="5358">
                  <c:v>10716</c:v>
                </c:pt>
                <c:pt idx="5359">
                  <c:v>10718</c:v>
                </c:pt>
                <c:pt idx="5360">
                  <c:v>10720</c:v>
                </c:pt>
                <c:pt idx="5361">
                  <c:v>10722</c:v>
                </c:pt>
                <c:pt idx="5362">
                  <c:v>10724</c:v>
                </c:pt>
                <c:pt idx="5363">
                  <c:v>10726</c:v>
                </c:pt>
                <c:pt idx="5364">
                  <c:v>10728</c:v>
                </c:pt>
                <c:pt idx="5365">
                  <c:v>10730</c:v>
                </c:pt>
                <c:pt idx="5366">
                  <c:v>10732</c:v>
                </c:pt>
                <c:pt idx="5367">
                  <c:v>10734</c:v>
                </c:pt>
                <c:pt idx="5368">
                  <c:v>10736</c:v>
                </c:pt>
                <c:pt idx="5369">
                  <c:v>10738</c:v>
                </c:pt>
                <c:pt idx="5370">
                  <c:v>10740</c:v>
                </c:pt>
                <c:pt idx="5371">
                  <c:v>10742</c:v>
                </c:pt>
                <c:pt idx="5372">
                  <c:v>10744</c:v>
                </c:pt>
                <c:pt idx="5373">
                  <c:v>10746</c:v>
                </c:pt>
                <c:pt idx="5374">
                  <c:v>10748</c:v>
                </c:pt>
                <c:pt idx="5375">
                  <c:v>10750</c:v>
                </c:pt>
                <c:pt idx="5376">
                  <c:v>10752</c:v>
                </c:pt>
                <c:pt idx="5377">
                  <c:v>10754</c:v>
                </c:pt>
                <c:pt idx="5378">
                  <c:v>10756</c:v>
                </c:pt>
                <c:pt idx="5379">
                  <c:v>10758</c:v>
                </c:pt>
                <c:pt idx="5380">
                  <c:v>10760</c:v>
                </c:pt>
                <c:pt idx="5381">
                  <c:v>10762</c:v>
                </c:pt>
                <c:pt idx="5382">
                  <c:v>10764</c:v>
                </c:pt>
                <c:pt idx="5383">
                  <c:v>10766</c:v>
                </c:pt>
                <c:pt idx="5384">
                  <c:v>10768</c:v>
                </c:pt>
                <c:pt idx="5385">
                  <c:v>10770</c:v>
                </c:pt>
                <c:pt idx="5386">
                  <c:v>10772</c:v>
                </c:pt>
                <c:pt idx="5387">
                  <c:v>10774</c:v>
                </c:pt>
                <c:pt idx="5388">
                  <c:v>10776</c:v>
                </c:pt>
                <c:pt idx="5389">
                  <c:v>10778</c:v>
                </c:pt>
                <c:pt idx="5390">
                  <c:v>10780</c:v>
                </c:pt>
                <c:pt idx="5391">
                  <c:v>10782</c:v>
                </c:pt>
                <c:pt idx="5392">
                  <c:v>10784</c:v>
                </c:pt>
                <c:pt idx="5393">
                  <c:v>10786</c:v>
                </c:pt>
                <c:pt idx="5394">
                  <c:v>10788</c:v>
                </c:pt>
                <c:pt idx="5395">
                  <c:v>10790</c:v>
                </c:pt>
                <c:pt idx="5396">
                  <c:v>10792</c:v>
                </c:pt>
                <c:pt idx="5397">
                  <c:v>10794</c:v>
                </c:pt>
                <c:pt idx="5398">
                  <c:v>10796</c:v>
                </c:pt>
                <c:pt idx="5399">
                  <c:v>10798</c:v>
                </c:pt>
                <c:pt idx="5400">
                  <c:v>10800</c:v>
                </c:pt>
                <c:pt idx="5401">
                  <c:v>10802</c:v>
                </c:pt>
                <c:pt idx="5402">
                  <c:v>10804</c:v>
                </c:pt>
                <c:pt idx="5403">
                  <c:v>10806</c:v>
                </c:pt>
                <c:pt idx="5404">
                  <c:v>10808</c:v>
                </c:pt>
                <c:pt idx="5405">
                  <c:v>10810</c:v>
                </c:pt>
                <c:pt idx="5406">
                  <c:v>10812</c:v>
                </c:pt>
                <c:pt idx="5407">
                  <c:v>10814</c:v>
                </c:pt>
                <c:pt idx="5408">
                  <c:v>10816</c:v>
                </c:pt>
                <c:pt idx="5409">
                  <c:v>10818</c:v>
                </c:pt>
                <c:pt idx="5410">
                  <c:v>10820</c:v>
                </c:pt>
                <c:pt idx="5411">
                  <c:v>10822</c:v>
                </c:pt>
                <c:pt idx="5412">
                  <c:v>10824</c:v>
                </c:pt>
                <c:pt idx="5413">
                  <c:v>10826</c:v>
                </c:pt>
                <c:pt idx="5414">
                  <c:v>10828</c:v>
                </c:pt>
                <c:pt idx="5415">
                  <c:v>10830</c:v>
                </c:pt>
                <c:pt idx="5416">
                  <c:v>10832</c:v>
                </c:pt>
                <c:pt idx="5417">
                  <c:v>10834</c:v>
                </c:pt>
                <c:pt idx="5418">
                  <c:v>10836</c:v>
                </c:pt>
                <c:pt idx="5419">
                  <c:v>10838</c:v>
                </c:pt>
                <c:pt idx="5420">
                  <c:v>10840</c:v>
                </c:pt>
                <c:pt idx="5421">
                  <c:v>10842</c:v>
                </c:pt>
                <c:pt idx="5422">
                  <c:v>10844</c:v>
                </c:pt>
                <c:pt idx="5423">
                  <c:v>10846</c:v>
                </c:pt>
                <c:pt idx="5424">
                  <c:v>10848</c:v>
                </c:pt>
                <c:pt idx="5425">
                  <c:v>10850</c:v>
                </c:pt>
                <c:pt idx="5426">
                  <c:v>10852</c:v>
                </c:pt>
                <c:pt idx="5427">
                  <c:v>10854</c:v>
                </c:pt>
                <c:pt idx="5428">
                  <c:v>10856</c:v>
                </c:pt>
                <c:pt idx="5429">
                  <c:v>10858</c:v>
                </c:pt>
                <c:pt idx="5430">
                  <c:v>10860</c:v>
                </c:pt>
                <c:pt idx="5431">
                  <c:v>10862</c:v>
                </c:pt>
                <c:pt idx="5432">
                  <c:v>10864</c:v>
                </c:pt>
                <c:pt idx="5433">
                  <c:v>10866</c:v>
                </c:pt>
                <c:pt idx="5434">
                  <c:v>10868</c:v>
                </c:pt>
                <c:pt idx="5435">
                  <c:v>10870</c:v>
                </c:pt>
                <c:pt idx="5436">
                  <c:v>10872</c:v>
                </c:pt>
                <c:pt idx="5437">
                  <c:v>10874</c:v>
                </c:pt>
                <c:pt idx="5438">
                  <c:v>10876</c:v>
                </c:pt>
                <c:pt idx="5439">
                  <c:v>10878</c:v>
                </c:pt>
                <c:pt idx="5440">
                  <c:v>10880</c:v>
                </c:pt>
                <c:pt idx="5441">
                  <c:v>10882</c:v>
                </c:pt>
                <c:pt idx="5442">
                  <c:v>10884</c:v>
                </c:pt>
                <c:pt idx="5443">
                  <c:v>10886</c:v>
                </c:pt>
                <c:pt idx="5444">
                  <c:v>10888</c:v>
                </c:pt>
                <c:pt idx="5445">
                  <c:v>10890</c:v>
                </c:pt>
                <c:pt idx="5446">
                  <c:v>10892</c:v>
                </c:pt>
                <c:pt idx="5447">
                  <c:v>10894</c:v>
                </c:pt>
                <c:pt idx="5448">
                  <c:v>10896</c:v>
                </c:pt>
                <c:pt idx="5449">
                  <c:v>10898</c:v>
                </c:pt>
                <c:pt idx="5450">
                  <c:v>10900</c:v>
                </c:pt>
                <c:pt idx="5451">
                  <c:v>10902</c:v>
                </c:pt>
                <c:pt idx="5452">
                  <c:v>10904</c:v>
                </c:pt>
                <c:pt idx="5453">
                  <c:v>10906</c:v>
                </c:pt>
                <c:pt idx="5454">
                  <c:v>10908</c:v>
                </c:pt>
                <c:pt idx="5455">
                  <c:v>10910</c:v>
                </c:pt>
                <c:pt idx="5456">
                  <c:v>10912</c:v>
                </c:pt>
                <c:pt idx="5457">
                  <c:v>10914</c:v>
                </c:pt>
                <c:pt idx="5458">
                  <c:v>10916</c:v>
                </c:pt>
                <c:pt idx="5459">
                  <c:v>10918</c:v>
                </c:pt>
                <c:pt idx="5460">
                  <c:v>10920</c:v>
                </c:pt>
                <c:pt idx="5461">
                  <c:v>10922</c:v>
                </c:pt>
                <c:pt idx="5462">
                  <c:v>10924</c:v>
                </c:pt>
                <c:pt idx="5463">
                  <c:v>10926</c:v>
                </c:pt>
                <c:pt idx="5464">
                  <c:v>10928</c:v>
                </c:pt>
                <c:pt idx="5465">
                  <c:v>10930</c:v>
                </c:pt>
                <c:pt idx="5466">
                  <c:v>10932</c:v>
                </c:pt>
                <c:pt idx="5467">
                  <c:v>10934</c:v>
                </c:pt>
                <c:pt idx="5468">
                  <c:v>10936</c:v>
                </c:pt>
                <c:pt idx="5469">
                  <c:v>10938</c:v>
                </c:pt>
                <c:pt idx="5470">
                  <c:v>10940</c:v>
                </c:pt>
                <c:pt idx="5471">
                  <c:v>10942</c:v>
                </c:pt>
                <c:pt idx="5472">
                  <c:v>10944</c:v>
                </c:pt>
                <c:pt idx="5473">
                  <c:v>10946</c:v>
                </c:pt>
                <c:pt idx="5474">
                  <c:v>10948</c:v>
                </c:pt>
                <c:pt idx="5475">
                  <c:v>10950</c:v>
                </c:pt>
                <c:pt idx="5476">
                  <c:v>10952</c:v>
                </c:pt>
                <c:pt idx="5477">
                  <c:v>10954</c:v>
                </c:pt>
                <c:pt idx="5478">
                  <c:v>10956</c:v>
                </c:pt>
                <c:pt idx="5479">
                  <c:v>10958</c:v>
                </c:pt>
                <c:pt idx="5480">
                  <c:v>10960</c:v>
                </c:pt>
                <c:pt idx="5481">
                  <c:v>10962</c:v>
                </c:pt>
                <c:pt idx="5482">
                  <c:v>10964</c:v>
                </c:pt>
                <c:pt idx="5483">
                  <c:v>10966</c:v>
                </c:pt>
                <c:pt idx="5484">
                  <c:v>10968</c:v>
                </c:pt>
                <c:pt idx="5485">
                  <c:v>10970</c:v>
                </c:pt>
                <c:pt idx="5486">
                  <c:v>10972</c:v>
                </c:pt>
                <c:pt idx="5487">
                  <c:v>10974</c:v>
                </c:pt>
                <c:pt idx="5488">
                  <c:v>10976</c:v>
                </c:pt>
                <c:pt idx="5489">
                  <c:v>10978</c:v>
                </c:pt>
                <c:pt idx="5490">
                  <c:v>10980</c:v>
                </c:pt>
                <c:pt idx="5491">
                  <c:v>10982</c:v>
                </c:pt>
                <c:pt idx="5492">
                  <c:v>10984</c:v>
                </c:pt>
                <c:pt idx="5493">
                  <c:v>10986</c:v>
                </c:pt>
                <c:pt idx="5494">
                  <c:v>10988</c:v>
                </c:pt>
                <c:pt idx="5495">
                  <c:v>10990</c:v>
                </c:pt>
                <c:pt idx="5496">
                  <c:v>10992</c:v>
                </c:pt>
                <c:pt idx="5497">
                  <c:v>10994</c:v>
                </c:pt>
                <c:pt idx="5498">
                  <c:v>10996</c:v>
                </c:pt>
                <c:pt idx="5499">
                  <c:v>10998</c:v>
                </c:pt>
                <c:pt idx="5500">
                  <c:v>11000</c:v>
                </c:pt>
                <c:pt idx="5501">
                  <c:v>11002</c:v>
                </c:pt>
                <c:pt idx="5502">
                  <c:v>11004</c:v>
                </c:pt>
                <c:pt idx="5503">
                  <c:v>11006</c:v>
                </c:pt>
                <c:pt idx="5504">
                  <c:v>11008</c:v>
                </c:pt>
                <c:pt idx="5505">
                  <c:v>11010</c:v>
                </c:pt>
                <c:pt idx="5506">
                  <c:v>11012</c:v>
                </c:pt>
                <c:pt idx="5507">
                  <c:v>11014</c:v>
                </c:pt>
                <c:pt idx="5508">
                  <c:v>11016</c:v>
                </c:pt>
                <c:pt idx="5509">
                  <c:v>11018</c:v>
                </c:pt>
                <c:pt idx="5510">
                  <c:v>11020</c:v>
                </c:pt>
                <c:pt idx="5511">
                  <c:v>11022</c:v>
                </c:pt>
                <c:pt idx="5512">
                  <c:v>11024</c:v>
                </c:pt>
                <c:pt idx="5513">
                  <c:v>11026</c:v>
                </c:pt>
                <c:pt idx="5514">
                  <c:v>11028</c:v>
                </c:pt>
                <c:pt idx="5515">
                  <c:v>11030</c:v>
                </c:pt>
                <c:pt idx="5516">
                  <c:v>11032</c:v>
                </c:pt>
                <c:pt idx="5517">
                  <c:v>11034</c:v>
                </c:pt>
                <c:pt idx="5518">
                  <c:v>11036</c:v>
                </c:pt>
                <c:pt idx="5519">
                  <c:v>11038</c:v>
                </c:pt>
                <c:pt idx="5520">
                  <c:v>11040</c:v>
                </c:pt>
                <c:pt idx="5521">
                  <c:v>11042</c:v>
                </c:pt>
                <c:pt idx="5522">
                  <c:v>11044</c:v>
                </c:pt>
                <c:pt idx="5523">
                  <c:v>11046</c:v>
                </c:pt>
                <c:pt idx="5524">
                  <c:v>11048</c:v>
                </c:pt>
                <c:pt idx="5525">
                  <c:v>11050</c:v>
                </c:pt>
                <c:pt idx="5526">
                  <c:v>11052</c:v>
                </c:pt>
                <c:pt idx="5527">
                  <c:v>11054</c:v>
                </c:pt>
                <c:pt idx="5528">
                  <c:v>11056</c:v>
                </c:pt>
                <c:pt idx="5529">
                  <c:v>11058</c:v>
                </c:pt>
                <c:pt idx="5530">
                  <c:v>11060</c:v>
                </c:pt>
                <c:pt idx="5531">
                  <c:v>11062</c:v>
                </c:pt>
                <c:pt idx="5532">
                  <c:v>11064</c:v>
                </c:pt>
                <c:pt idx="5533">
                  <c:v>11066</c:v>
                </c:pt>
                <c:pt idx="5534">
                  <c:v>11068</c:v>
                </c:pt>
                <c:pt idx="5535">
                  <c:v>11070</c:v>
                </c:pt>
                <c:pt idx="5536">
                  <c:v>11072</c:v>
                </c:pt>
                <c:pt idx="5537">
                  <c:v>11074</c:v>
                </c:pt>
                <c:pt idx="5538">
                  <c:v>11076</c:v>
                </c:pt>
                <c:pt idx="5539">
                  <c:v>11078</c:v>
                </c:pt>
                <c:pt idx="5540">
                  <c:v>11080</c:v>
                </c:pt>
                <c:pt idx="5541">
                  <c:v>11082</c:v>
                </c:pt>
                <c:pt idx="5542">
                  <c:v>11084</c:v>
                </c:pt>
                <c:pt idx="5543">
                  <c:v>11086</c:v>
                </c:pt>
                <c:pt idx="5544">
                  <c:v>11088</c:v>
                </c:pt>
                <c:pt idx="5545">
                  <c:v>11090</c:v>
                </c:pt>
                <c:pt idx="5546">
                  <c:v>11092</c:v>
                </c:pt>
                <c:pt idx="5547">
                  <c:v>11094</c:v>
                </c:pt>
                <c:pt idx="5548">
                  <c:v>11096</c:v>
                </c:pt>
                <c:pt idx="5549">
                  <c:v>11098</c:v>
                </c:pt>
                <c:pt idx="5550">
                  <c:v>11100</c:v>
                </c:pt>
                <c:pt idx="5551">
                  <c:v>11102</c:v>
                </c:pt>
                <c:pt idx="5552">
                  <c:v>11104</c:v>
                </c:pt>
                <c:pt idx="5553">
                  <c:v>11106</c:v>
                </c:pt>
                <c:pt idx="5554">
                  <c:v>11108</c:v>
                </c:pt>
                <c:pt idx="5555">
                  <c:v>11110</c:v>
                </c:pt>
                <c:pt idx="5556">
                  <c:v>11112</c:v>
                </c:pt>
                <c:pt idx="5557">
                  <c:v>11114</c:v>
                </c:pt>
                <c:pt idx="5558">
                  <c:v>11116</c:v>
                </c:pt>
                <c:pt idx="5559">
                  <c:v>11118</c:v>
                </c:pt>
                <c:pt idx="5560">
                  <c:v>11120</c:v>
                </c:pt>
                <c:pt idx="5561">
                  <c:v>11122</c:v>
                </c:pt>
                <c:pt idx="5562">
                  <c:v>11124</c:v>
                </c:pt>
                <c:pt idx="5563">
                  <c:v>11126</c:v>
                </c:pt>
                <c:pt idx="5564">
                  <c:v>11128</c:v>
                </c:pt>
                <c:pt idx="5565">
                  <c:v>11130</c:v>
                </c:pt>
                <c:pt idx="5566">
                  <c:v>11132</c:v>
                </c:pt>
                <c:pt idx="5567">
                  <c:v>11134</c:v>
                </c:pt>
                <c:pt idx="5568">
                  <c:v>11136</c:v>
                </c:pt>
                <c:pt idx="5569">
                  <c:v>11138</c:v>
                </c:pt>
                <c:pt idx="5570">
                  <c:v>11140</c:v>
                </c:pt>
                <c:pt idx="5571">
                  <c:v>11142</c:v>
                </c:pt>
                <c:pt idx="5572">
                  <c:v>11144</c:v>
                </c:pt>
                <c:pt idx="5573">
                  <c:v>11146</c:v>
                </c:pt>
                <c:pt idx="5574">
                  <c:v>11148</c:v>
                </c:pt>
                <c:pt idx="5575">
                  <c:v>11150</c:v>
                </c:pt>
                <c:pt idx="5576">
                  <c:v>11152</c:v>
                </c:pt>
                <c:pt idx="5577">
                  <c:v>11154</c:v>
                </c:pt>
                <c:pt idx="5578">
                  <c:v>11156</c:v>
                </c:pt>
                <c:pt idx="5579">
                  <c:v>11158</c:v>
                </c:pt>
                <c:pt idx="5580">
                  <c:v>11160</c:v>
                </c:pt>
                <c:pt idx="5581">
                  <c:v>11162</c:v>
                </c:pt>
                <c:pt idx="5582">
                  <c:v>11164</c:v>
                </c:pt>
                <c:pt idx="5583">
                  <c:v>11166</c:v>
                </c:pt>
                <c:pt idx="5584">
                  <c:v>11168</c:v>
                </c:pt>
                <c:pt idx="5585">
                  <c:v>11170</c:v>
                </c:pt>
                <c:pt idx="5586">
                  <c:v>11172</c:v>
                </c:pt>
                <c:pt idx="5587">
                  <c:v>11174</c:v>
                </c:pt>
                <c:pt idx="5588">
                  <c:v>11176</c:v>
                </c:pt>
                <c:pt idx="5589">
                  <c:v>11178</c:v>
                </c:pt>
                <c:pt idx="5590">
                  <c:v>11180</c:v>
                </c:pt>
                <c:pt idx="5591">
                  <c:v>11182</c:v>
                </c:pt>
                <c:pt idx="5592">
                  <c:v>11184</c:v>
                </c:pt>
                <c:pt idx="5593">
                  <c:v>11186</c:v>
                </c:pt>
                <c:pt idx="5594">
                  <c:v>11188</c:v>
                </c:pt>
                <c:pt idx="5595">
                  <c:v>11190</c:v>
                </c:pt>
                <c:pt idx="5596">
                  <c:v>11192</c:v>
                </c:pt>
                <c:pt idx="5597">
                  <c:v>11194</c:v>
                </c:pt>
                <c:pt idx="5598">
                  <c:v>11196</c:v>
                </c:pt>
                <c:pt idx="5599">
                  <c:v>11198</c:v>
                </c:pt>
                <c:pt idx="5600">
                  <c:v>11200</c:v>
                </c:pt>
                <c:pt idx="5601">
                  <c:v>11202</c:v>
                </c:pt>
                <c:pt idx="5602">
                  <c:v>11204</c:v>
                </c:pt>
                <c:pt idx="5603">
                  <c:v>11206</c:v>
                </c:pt>
                <c:pt idx="5604">
                  <c:v>11208</c:v>
                </c:pt>
                <c:pt idx="5605">
                  <c:v>11210</c:v>
                </c:pt>
                <c:pt idx="5606">
                  <c:v>11212</c:v>
                </c:pt>
                <c:pt idx="5607">
                  <c:v>11214</c:v>
                </c:pt>
                <c:pt idx="5608">
                  <c:v>11216</c:v>
                </c:pt>
                <c:pt idx="5609">
                  <c:v>11218</c:v>
                </c:pt>
                <c:pt idx="5610">
                  <c:v>11220</c:v>
                </c:pt>
                <c:pt idx="5611">
                  <c:v>11222</c:v>
                </c:pt>
                <c:pt idx="5612">
                  <c:v>11224</c:v>
                </c:pt>
                <c:pt idx="5613">
                  <c:v>11226</c:v>
                </c:pt>
                <c:pt idx="5614">
                  <c:v>11228</c:v>
                </c:pt>
                <c:pt idx="5615">
                  <c:v>11230</c:v>
                </c:pt>
                <c:pt idx="5616">
                  <c:v>11232</c:v>
                </c:pt>
                <c:pt idx="5617">
                  <c:v>11234</c:v>
                </c:pt>
                <c:pt idx="5618">
                  <c:v>11236</c:v>
                </c:pt>
                <c:pt idx="5619">
                  <c:v>11238</c:v>
                </c:pt>
                <c:pt idx="5620">
                  <c:v>11240</c:v>
                </c:pt>
                <c:pt idx="5621">
                  <c:v>11242</c:v>
                </c:pt>
                <c:pt idx="5622">
                  <c:v>11244</c:v>
                </c:pt>
                <c:pt idx="5623">
                  <c:v>11246</c:v>
                </c:pt>
                <c:pt idx="5624">
                  <c:v>11248</c:v>
                </c:pt>
                <c:pt idx="5625">
                  <c:v>11250</c:v>
                </c:pt>
                <c:pt idx="5626">
                  <c:v>11252</c:v>
                </c:pt>
                <c:pt idx="5627">
                  <c:v>11254</c:v>
                </c:pt>
                <c:pt idx="5628">
                  <c:v>11256</c:v>
                </c:pt>
                <c:pt idx="5629">
                  <c:v>11258</c:v>
                </c:pt>
                <c:pt idx="5630">
                  <c:v>11260</c:v>
                </c:pt>
                <c:pt idx="5631">
                  <c:v>11262</c:v>
                </c:pt>
                <c:pt idx="5632">
                  <c:v>11264</c:v>
                </c:pt>
                <c:pt idx="5633">
                  <c:v>11266</c:v>
                </c:pt>
                <c:pt idx="5634">
                  <c:v>11268</c:v>
                </c:pt>
                <c:pt idx="5635">
                  <c:v>11270</c:v>
                </c:pt>
                <c:pt idx="5636">
                  <c:v>11272</c:v>
                </c:pt>
                <c:pt idx="5637">
                  <c:v>11274</c:v>
                </c:pt>
                <c:pt idx="5638">
                  <c:v>11276</c:v>
                </c:pt>
                <c:pt idx="5639">
                  <c:v>11278</c:v>
                </c:pt>
                <c:pt idx="5640">
                  <c:v>11280</c:v>
                </c:pt>
                <c:pt idx="5641">
                  <c:v>11282</c:v>
                </c:pt>
                <c:pt idx="5642">
                  <c:v>11284</c:v>
                </c:pt>
                <c:pt idx="5643">
                  <c:v>11286</c:v>
                </c:pt>
                <c:pt idx="5644">
                  <c:v>11288</c:v>
                </c:pt>
                <c:pt idx="5645">
                  <c:v>11290</c:v>
                </c:pt>
                <c:pt idx="5646">
                  <c:v>11292</c:v>
                </c:pt>
                <c:pt idx="5647">
                  <c:v>11294</c:v>
                </c:pt>
                <c:pt idx="5648">
                  <c:v>11296</c:v>
                </c:pt>
                <c:pt idx="5649">
                  <c:v>11298</c:v>
                </c:pt>
                <c:pt idx="5650">
                  <c:v>11300</c:v>
                </c:pt>
                <c:pt idx="5651">
                  <c:v>11302</c:v>
                </c:pt>
                <c:pt idx="5652">
                  <c:v>11304</c:v>
                </c:pt>
                <c:pt idx="5653">
                  <c:v>11306</c:v>
                </c:pt>
                <c:pt idx="5654">
                  <c:v>11308</c:v>
                </c:pt>
                <c:pt idx="5655">
                  <c:v>11310</c:v>
                </c:pt>
                <c:pt idx="5656">
                  <c:v>11312</c:v>
                </c:pt>
                <c:pt idx="5657">
                  <c:v>11314</c:v>
                </c:pt>
                <c:pt idx="5658">
                  <c:v>11316</c:v>
                </c:pt>
                <c:pt idx="5659">
                  <c:v>11318</c:v>
                </c:pt>
                <c:pt idx="5660">
                  <c:v>11320</c:v>
                </c:pt>
                <c:pt idx="5661">
                  <c:v>11322</c:v>
                </c:pt>
                <c:pt idx="5662">
                  <c:v>11324</c:v>
                </c:pt>
                <c:pt idx="5663">
                  <c:v>11326</c:v>
                </c:pt>
                <c:pt idx="5664">
                  <c:v>11328</c:v>
                </c:pt>
                <c:pt idx="5665">
                  <c:v>11330</c:v>
                </c:pt>
                <c:pt idx="5666">
                  <c:v>11332</c:v>
                </c:pt>
                <c:pt idx="5667">
                  <c:v>11334</c:v>
                </c:pt>
                <c:pt idx="5668">
                  <c:v>11336</c:v>
                </c:pt>
                <c:pt idx="5669">
                  <c:v>11338</c:v>
                </c:pt>
                <c:pt idx="5670">
                  <c:v>11340</c:v>
                </c:pt>
                <c:pt idx="5671">
                  <c:v>11342</c:v>
                </c:pt>
                <c:pt idx="5672">
                  <c:v>11344</c:v>
                </c:pt>
                <c:pt idx="5673">
                  <c:v>11346</c:v>
                </c:pt>
                <c:pt idx="5674">
                  <c:v>11348</c:v>
                </c:pt>
                <c:pt idx="5675">
                  <c:v>11350</c:v>
                </c:pt>
                <c:pt idx="5676">
                  <c:v>11352</c:v>
                </c:pt>
                <c:pt idx="5677">
                  <c:v>11354</c:v>
                </c:pt>
                <c:pt idx="5678">
                  <c:v>11356</c:v>
                </c:pt>
                <c:pt idx="5679">
                  <c:v>11358</c:v>
                </c:pt>
                <c:pt idx="5680">
                  <c:v>11360</c:v>
                </c:pt>
                <c:pt idx="5681">
                  <c:v>11362</c:v>
                </c:pt>
                <c:pt idx="5682">
                  <c:v>11364</c:v>
                </c:pt>
                <c:pt idx="5683">
                  <c:v>11366</c:v>
                </c:pt>
                <c:pt idx="5684">
                  <c:v>11368</c:v>
                </c:pt>
                <c:pt idx="5685">
                  <c:v>11370</c:v>
                </c:pt>
                <c:pt idx="5686">
                  <c:v>11372</c:v>
                </c:pt>
                <c:pt idx="5687">
                  <c:v>11374</c:v>
                </c:pt>
                <c:pt idx="5688">
                  <c:v>11376</c:v>
                </c:pt>
                <c:pt idx="5689">
                  <c:v>11378</c:v>
                </c:pt>
                <c:pt idx="5690">
                  <c:v>11380</c:v>
                </c:pt>
                <c:pt idx="5691">
                  <c:v>11382</c:v>
                </c:pt>
                <c:pt idx="5692">
                  <c:v>11384</c:v>
                </c:pt>
                <c:pt idx="5693">
                  <c:v>11386</c:v>
                </c:pt>
                <c:pt idx="5694">
                  <c:v>11388</c:v>
                </c:pt>
                <c:pt idx="5695">
                  <c:v>11390</c:v>
                </c:pt>
                <c:pt idx="5696">
                  <c:v>11392</c:v>
                </c:pt>
                <c:pt idx="5697">
                  <c:v>11394</c:v>
                </c:pt>
                <c:pt idx="5698">
                  <c:v>11396</c:v>
                </c:pt>
                <c:pt idx="5699">
                  <c:v>11398</c:v>
                </c:pt>
                <c:pt idx="5700">
                  <c:v>11400</c:v>
                </c:pt>
                <c:pt idx="5701">
                  <c:v>11402</c:v>
                </c:pt>
                <c:pt idx="5702">
                  <c:v>11404</c:v>
                </c:pt>
                <c:pt idx="5703">
                  <c:v>11406</c:v>
                </c:pt>
                <c:pt idx="5704">
                  <c:v>11408</c:v>
                </c:pt>
                <c:pt idx="5705">
                  <c:v>11410</c:v>
                </c:pt>
                <c:pt idx="5706">
                  <c:v>11412</c:v>
                </c:pt>
                <c:pt idx="5707">
                  <c:v>11414</c:v>
                </c:pt>
                <c:pt idx="5708">
                  <c:v>11416</c:v>
                </c:pt>
                <c:pt idx="5709">
                  <c:v>11418</c:v>
                </c:pt>
                <c:pt idx="5710">
                  <c:v>11420</c:v>
                </c:pt>
                <c:pt idx="5711">
                  <c:v>11422</c:v>
                </c:pt>
                <c:pt idx="5712">
                  <c:v>11424</c:v>
                </c:pt>
                <c:pt idx="5713">
                  <c:v>11426</c:v>
                </c:pt>
                <c:pt idx="5714">
                  <c:v>11428</c:v>
                </c:pt>
                <c:pt idx="5715">
                  <c:v>11430</c:v>
                </c:pt>
                <c:pt idx="5716">
                  <c:v>11432</c:v>
                </c:pt>
                <c:pt idx="5717">
                  <c:v>11434</c:v>
                </c:pt>
                <c:pt idx="5718">
                  <c:v>11436</c:v>
                </c:pt>
                <c:pt idx="5719">
                  <c:v>11438</c:v>
                </c:pt>
                <c:pt idx="5720">
                  <c:v>11440</c:v>
                </c:pt>
                <c:pt idx="5721">
                  <c:v>11442</c:v>
                </c:pt>
                <c:pt idx="5722">
                  <c:v>11444</c:v>
                </c:pt>
                <c:pt idx="5723">
                  <c:v>11446</c:v>
                </c:pt>
                <c:pt idx="5724">
                  <c:v>11448</c:v>
                </c:pt>
                <c:pt idx="5725">
                  <c:v>11450</c:v>
                </c:pt>
                <c:pt idx="5726">
                  <c:v>11452</c:v>
                </c:pt>
                <c:pt idx="5727">
                  <c:v>11454</c:v>
                </c:pt>
                <c:pt idx="5728">
                  <c:v>11456</c:v>
                </c:pt>
                <c:pt idx="5729">
                  <c:v>11458</c:v>
                </c:pt>
                <c:pt idx="5730">
                  <c:v>11460</c:v>
                </c:pt>
                <c:pt idx="5731">
                  <c:v>11462</c:v>
                </c:pt>
                <c:pt idx="5732">
                  <c:v>11464</c:v>
                </c:pt>
                <c:pt idx="5733">
                  <c:v>11466</c:v>
                </c:pt>
                <c:pt idx="5734">
                  <c:v>11468</c:v>
                </c:pt>
                <c:pt idx="5735">
                  <c:v>11470</c:v>
                </c:pt>
                <c:pt idx="5736">
                  <c:v>11472</c:v>
                </c:pt>
                <c:pt idx="5737">
                  <c:v>11474</c:v>
                </c:pt>
                <c:pt idx="5738">
                  <c:v>11476</c:v>
                </c:pt>
                <c:pt idx="5739">
                  <c:v>11478</c:v>
                </c:pt>
                <c:pt idx="5740">
                  <c:v>11480</c:v>
                </c:pt>
                <c:pt idx="5741">
                  <c:v>11482</c:v>
                </c:pt>
                <c:pt idx="5742">
                  <c:v>11484</c:v>
                </c:pt>
                <c:pt idx="5743">
                  <c:v>11486</c:v>
                </c:pt>
                <c:pt idx="5744">
                  <c:v>11488</c:v>
                </c:pt>
                <c:pt idx="5745">
                  <c:v>11490</c:v>
                </c:pt>
                <c:pt idx="5746">
                  <c:v>11492</c:v>
                </c:pt>
                <c:pt idx="5747">
                  <c:v>11494</c:v>
                </c:pt>
                <c:pt idx="5748">
                  <c:v>11496</c:v>
                </c:pt>
                <c:pt idx="5749">
                  <c:v>11498</c:v>
                </c:pt>
                <c:pt idx="5750">
                  <c:v>11500</c:v>
                </c:pt>
                <c:pt idx="5751">
                  <c:v>11502</c:v>
                </c:pt>
                <c:pt idx="5752">
                  <c:v>11504</c:v>
                </c:pt>
                <c:pt idx="5753">
                  <c:v>11506</c:v>
                </c:pt>
                <c:pt idx="5754">
                  <c:v>11508</c:v>
                </c:pt>
                <c:pt idx="5755">
                  <c:v>11510</c:v>
                </c:pt>
                <c:pt idx="5756">
                  <c:v>11512</c:v>
                </c:pt>
                <c:pt idx="5757">
                  <c:v>11514</c:v>
                </c:pt>
                <c:pt idx="5758">
                  <c:v>11516</c:v>
                </c:pt>
                <c:pt idx="5759">
                  <c:v>11518</c:v>
                </c:pt>
                <c:pt idx="5760">
                  <c:v>11520</c:v>
                </c:pt>
                <c:pt idx="5761">
                  <c:v>11522</c:v>
                </c:pt>
                <c:pt idx="5762">
                  <c:v>11524</c:v>
                </c:pt>
                <c:pt idx="5763">
                  <c:v>11526</c:v>
                </c:pt>
                <c:pt idx="5764">
                  <c:v>11528</c:v>
                </c:pt>
                <c:pt idx="5765">
                  <c:v>11530</c:v>
                </c:pt>
                <c:pt idx="5766">
                  <c:v>11532</c:v>
                </c:pt>
                <c:pt idx="5767">
                  <c:v>11534</c:v>
                </c:pt>
                <c:pt idx="5768">
                  <c:v>11536</c:v>
                </c:pt>
                <c:pt idx="5769">
                  <c:v>11538</c:v>
                </c:pt>
                <c:pt idx="5770">
                  <c:v>11540</c:v>
                </c:pt>
                <c:pt idx="5771">
                  <c:v>11542</c:v>
                </c:pt>
                <c:pt idx="5772">
                  <c:v>11544</c:v>
                </c:pt>
                <c:pt idx="5773">
                  <c:v>11546</c:v>
                </c:pt>
                <c:pt idx="5774">
                  <c:v>11548</c:v>
                </c:pt>
                <c:pt idx="5775">
                  <c:v>11550</c:v>
                </c:pt>
                <c:pt idx="5776">
                  <c:v>11552</c:v>
                </c:pt>
                <c:pt idx="5777">
                  <c:v>11554</c:v>
                </c:pt>
                <c:pt idx="5778">
                  <c:v>11556</c:v>
                </c:pt>
                <c:pt idx="5779">
                  <c:v>11558</c:v>
                </c:pt>
                <c:pt idx="5780">
                  <c:v>11560</c:v>
                </c:pt>
                <c:pt idx="5781">
                  <c:v>11562</c:v>
                </c:pt>
                <c:pt idx="5782">
                  <c:v>11564</c:v>
                </c:pt>
                <c:pt idx="5783">
                  <c:v>11566</c:v>
                </c:pt>
                <c:pt idx="5784">
                  <c:v>11568</c:v>
                </c:pt>
                <c:pt idx="5785">
                  <c:v>11570</c:v>
                </c:pt>
                <c:pt idx="5786">
                  <c:v>11572</c:v>
                </c:pt>
                <c:pt idx="5787">
                  <c:v>11574</c:v>
                </c:pt>
                <c:pt idx="5788">
                  <c:v>11576</c:v>
                </c:pt>
                <c:pt idx="5789">
                  <c:v>11578</c:v>
                </c:pt>
                <c:pt idx="5790">
                  <c:v>11580</c:v>
                </c:pt>
                <c:pt idx="5791">
                  <c:v>11582</c:v>
                </c:pt>
                <c:pt idx="5792">
                  <c:v>11584</c:v>
                </c:pt>
                <c:pt idx="5793">
                  <c:v>11586</c:v>
                </c:pt>
                <c:pt idx="5794">
                  <c:v>11588</c:v>
                </c:pt>
                <c:pt idx="5795">
                  <c:v>11590</c:v>
                </c:pt>
                <c:pt idx="5796">
                  <c:v>11592</c:v>
                </c:pt>
                <c:pt idx="5797">
                  <c:v>11594</c:v>
                </c:pt>
                <c:pt idx="5798">
                  <c:v>11596</c:v>
                </c:pt>
                <c:pt idx="5799">
                  <c:v>11598</c:v>
                </c:pt>
                <c:pt idx="5800">
                  <c:v>11600</c:v>
                </c:pt>
                <c:pt idx="5801">
                  <c:v>11602</c:v>
                </c:pt>
                <c:pt idx="5802">
                  <c:v>11604</c:v>
                </c:pt>
                <c:pt idx="5803">
                  <c:v>11606</c:v>
                </c:pt>
                <c:pt idx="5804">
                  <c:v>11608</c:v>
                </c:pt>
                <c:pt idx="5805">
                  <c:v>11610</c:v>
                </c:pt>
                <c:pt idx="5806">
                  <c:v>11612</c:v>
                </c:pt>
                <c:pt idx="5807">
                  <c:v>11614</c:v>
                </c:pt>
                <c:pt idx="5808">
                  <c:v>11616</c:v>
                </c:pt>
                <c:pt idx="5809">
                  <c:v>11618</c:v>
                </c:pt>
                <c:pt idx="5810">
                  <c:v>11620</c:v>
                </c:pt>
                <c:pt idx="5811">
                  <c:v>11622</c:v>
                </c:pt>
                <c:pt idx="5812">
                  <c:v>11624</c:v>
                </c:pt>
                <c:pt idx="5813">
                  <c:v>11626</c:v>
                </c:pt>
                <c:pt idx="5814">
                  <c:v>11628</c:v>
                </c:pt>
                <c:pt idx="5815">
                  <c:v>11630</c:v>
                </c:pt>
                <c:pt idx="5816">
                  <c:v>11632</c:v>
                </c:pt>
                <c:pt idx="5817">
                  <c:v>11634</c:v>
                </c:pt>
                <c:pt idx="5818">
                  <c:v>11636</c:v>
                </c:pt>
                <c:pt idx="5819">
                  <c:v>11638</c:v>
                </c:pt>
                <c:pt idx="5820">
                  <c:v>11640</c:v>
                </c:pt>
                <c:pt idx="5821">
                  <c:v>11642</c:v>
                </c:pt>
                <c:pt idx="5822">
                  <c:v>11644</c:v>
                </c:pt>
                <c:pt idx="5823">
                  <c:v>11646</c:v>
                </c:pt>
                <c:pt idx="5824">
                  <c:v>11648</c:v>
                </c:pt>
                <c:pt idx="5825">
                  <c:v>11650</c:v>
                </c:pt>
                <c:pt idx="5826">
                  <c:v>11652</c:v>
                </c:pt>
                <c:pt idx="5827">
                  <c:v>11654</c:v>
                </c:pt>
                <c:pt idx="5828">
                  <c:v>11656</c:v>
                </c:pt>
                <c:pt idx="5829">
                  <c:v>11658</c:v>
                </c:pt>
                <c:pt idx="5830">
                  <c:v>11660</c:v>
                </c:pt>
                <c:pt idx="5831">
                  <c:v>11662</c:v>
                </c:pt>
                <c:pt idx="5832">
                  <c:v>11664</c:v>
                </c:pt>
                <c:pt idx="5833">
                  <c:v>11666</c:v>
                </c:pt>
                <c:pt idx="5834">
                  <c:v>11668</c:v>
                </c:pt>
                <c:pt idx="5835">
                  <c:v>11670</c:v>
                </c:pt>
                <c:pt idx="5836">
                  <c:v>11672</c:v>
                </c:pt>
                <c:pt idx="5837">
                  <c:v>11674</c:v>
                </c:pt>
                <c:pt idx="5838">
                  <c:v>11676</c:v>
                </c:pt>
                <c:pt idx="5839">
                  <c:v>11678</c:v>
                </c:pt>
                <c:pt idx="5840">
                  <c:v>11680</c:v>
                </c:pt>
                <c:pt idx="5841">
                  <c:v>11682</c:v>
                </c:pt>
                <c:pt idx="5842">
                  <c:v>11684</c:v>
                </c:pt>
                <c:pt idx="5843">
                  <c:v>11686</c:v>
                </c:pt>
                <c:pt idx="5844">
                  <c:v>11688</c:v>
                </c:pt>
                <c:pt idx="5845">
                  <c:v>11690</c:v>
                </c:pt>
                <c:pt idx="5846">
                  <c:v>11692</c:v>
                </c:pt>
                <c:pt idx="5847">
                  <c:v>11694</c:v>
                </c:pt>
                <c:pt idx="5848">
                  <c:v>11696</c:v>
                </c:pt>
                <c:pt idx="5849">
                  <c:v>11698</c:v>
                </c:pt>
                <c:pt idx="5850">
                  <c:v>11700</c:v>
                </c:pt>
                <c:pt idx="5851">
                  <c:v>11702</c:v>
                </c:pt>
                <c:pt idx="5852">
                  <c:v>11704</c:v>
                </c:pt>
                <c:pt idx="5853">
                  <c:v>11706</c:v>
                </c:pt>
                <c:pt idx="5854">
                  <c:v>11708</c:v>
                </c:pt>
                <c:pt idx="5855">
                  <c:v>11710</c:v>
                </c:pt>
                <c:pt idx="5856">
                  <c:v>11712</c:v>
                </c:pt>
                <c:pt idx="5857">
                  <c:v>11714</c:v>
                </c:pt>
                <c:pt idx="5858">
                  <c:v>11716</c:v>
                </c:pt>
                <c:pt idx="5859">
                  <c:v>11718</c:v>
                </c:pt>
                <c:pt idx="5860">
                  <c:v>11720</c:v>
                </c:pt>
                <c:pt idx="5861">
                  <c:v>11722</c:v>
                </c:pt>
                <c:pt idx="5862">
                  <c:v>11724</c:v>
                </c:pt>
                <c:pt idx="5863">
                  <c:v>11726</c:v>
                </c:pt>
                <c:pt idx="5864">
                  <c:v>11728</c:v>
                </c:pt>
                <c:pt idx="5865">
                  <c:v>11730</c:v>
                </c:pt>
                <c:pt idx="5866">
                  <c:v>11732</c:v>
                </c:pt>
                <c:pt idx="5867">
                  <c:v>11734</c:v>
                </c:pt>
                <c:pt idx="5868">
                  <c:v>11736</c:v>
                </c:pt>
                <c:pt idx="5869">
                  <c:v>11738</c:v>
                </c:pt>
                <c:pt idx="5870">
                  <c:v>11740</c:v>
                </c:pt>
                <c:pt idx="5871">
                  <c:v>11742</c:v>
                </c:pt>
                <c:pt idx="5872">
                  <c:v>11744</c:v>
                </c:pt>
                <c:pt idx="5873">
                  <c:v>11746</c:v>
                </c:pt>
                <c:pt idx="5874">
                  <c:v>11748</c:v>
                </c:pt>
                <c:pt idx="5875">
                  <c:v>11750</c:v>
                </c:pt>
                <c:pt idx="5876">
                  <c:v>11752</c:v>
                </c:pt>
                <c:pt idx="5877">
                  <c:v>11754</c:v>
                </c:pt>
                <c:pt idx="5878">
                  <c:v>11756</c:v>
                </c:pt>
                <c:pt idx="5879">
                  <c:v>11758</c:v>
                </c:pt>
                <c:pt idx="5880">
                  <c:v>11760</c:v>
                </c:pt>
                <c:pt idx="5881">
                  <c:v>11762</c:v>
                </c:pt>
                <c:pt idx="5882">
                  <c:v>11764</c:v>
                </c:pt>
                <c:pt idx="5883">
                  <c:v>11766</c:v>
                </c:pt>
                <c:pt idx="5884">
                  <c:v>11768</c:v>
                </c:pt>
                <c:pt idx="5885">
                  <c:v>11770</c:v>
                </c:pt>
                <c:pt idx="5886">
                  <c:v>11772</c:v>
                </c:pt>
                <c:pt idx="5887">
                  <c:v>11774</c:v>
                </c:pt>
                <c:pt idx="5888">
                  <c:v>11776</c:v>
                </c:pt>
                <c:pt idx="5889">
                  <c:v>11778</c:v>
                </c:pt>
                <c:pt idx="5890">
                  <c:v>11780</c:v>
                </c:pt>
                <c:pt idx="5891">
                  <c:v>11782</c:v>
                </c:pt>
                <c:pt idx="5892">
                  <c:v>11784</c:v>
                </c:pt>
                <c:pt idx="5893">
                  <c:v>11786</c:v>
                </c:pt>
                <c:pt idx="5894">
                  <c:v>11788</c:v>
                </c:pt>
                <c:pt idx="5895">
                  <c:v>11790</c:v>
                </c:pt>
                <c:pt idx="5896">
                  <c:v>11792</c:v>
                </c:pt>
                <c:pt idx="5897">
                  <c:v>11794</c:v>
                </c:pt>
                <c:pt idx="5898">
                  <c:v>11796</c:v>
                </c:pt>
                <c:pt idx="5899">
                  <c:v>11798</c:v>
                </c:pt>
                <c:pt idx="5900">
                  <c:v>11800</c:v>
                </c:pt>
                <c:pt idx="5901">
                  <c:v>11802</c:v>
                </c:pt>
                <c:pt idx="5902">
                  <c:v>11804</c:v>
                </c:pt>
                <c:pt idx="5903">
                  <c:v>11806</c:v>
                </c:pt>
                <c:pt idx="5904">
                  <c:v>11808</c:v>
                </c:pt>
                <c:pt idx="5905">
                  <c:v>11810</c:v>
                </c:pt>
                <c:pt idx="5906">
                  <c:v>11812</c:v>
                </c:pt>
                <c:pt idx="5907">
                  <c:v>11814</c:v>
                </c:pt>
                <c:pt idx="5908">
                  <c:v>11816</c:v>
                </c:pt>
                <c:pt idx="5909">
                  <c:v>11818</c:v>
                </c:pt>
                <c:pt idx="5910">
                  <c:v>11820</c:v>
                </c:pt>
                <c:pt idx="5911">
                  <c:v>11822</c:v>
                </c:pt>
                <c:pt idx="5912">
                  <c:v>11824</c:v>
                </c:pt>
                <c:pt idx="5913">
                  <c:v>11826</c:v>
                </c:pt>
                <c:pt idx="5914">
                  <c:v>11828</c:v>
                </c:pt>
                <c:pt idx="5915">
                  <c:v>11830</c:v>
                </c:pt>
                <c:pt idx="5916">
                  <c:v>11832</c:v>
                </c:pt>
                <c:pt idx="5917">
                  <c:v>11834</c:v>
                </c:pt>
                <c:pt idx="5918">
                  <c:v>11836</c:v>
                </c:pt>
                <c:pt idx="5919">
                  <c:v>11838</c:v>
                </c:pt>
                <c:pt idx="5920">
                  <c:v>11840</c:v>
                </c:pt>
                <c:pt idx="5921">
                  <c:v>11842</c:v>
                </c:pt>
                <c:pt idx="5922">
                  <c:v>11844</c:v>
                </c:pt>
                <c:pt idx="5923">
                  <c:v>11846</c:v>
                </c:pt>
                <c:pt idx="5924">
                  <c:v>11848</c:v>
                </c:pt>
                <c:pt idx="5925">
                  <c:v>11850</c:v>
                </c:pt>
                <c:pt idx="5926">
                  <c:v>11852</c:v>
                </c:pt>
                <c:pt idx="5927">
                  <c:v>11854</c:v>
                </c:pt>
                <c:pt idx="5928">
                  <c:v>11856</c:v>
                </c:pt>
                <c:pt idx="5929">
                  <c:v>11858</c:v>
                </c:pt>
                <c:pt idx="5930">
                  <c:v>11860</c:v>
                </c:pt>
                <c:pt idx="5931">
                  <c:v>11862</c:v>
                </c:pt>
                <c:pt idx="5932">
                  <c:v>11864</c:v>
                </c:pt>
                <c:pt idx="5933">
                  <c:v>11866</c:v>
                </c:pt>
                <c:pt idx="5934">
                  <c:v>11868</c:v>
                </c:pt>
                <c:pt idx="5935">
                  <c:v>11870</c:v>
                </c:pt>
                <c:pt idx="5936">
                  <c:v>11872</c:v>
                </c:pt>
                <c:pt idx="5937">
                  <c:v>11874</c:v>
                </c:pt>
                <c:pt idx="5938">
                  <c:v>11876</c:v>
                </c:pt>
                <c:pt idx="5939">
                  <c:v>11878</c:v>
                </c:pt>
                <c:pt idx="5940">
                  <c:v>11880</c:v>
                </c:pt>
                <c:pt idx="5941">
                  <c:v>11882</c:v>
                </c:pt>
                <c:pt idx="5942">
                  <c:v>11884</c:v>
                </c:pt>
                <c:pt idx="5943">
                  <c:v>11886</c:v>
                </c:pt>
                <c:pt idx="5944">
                  <c:v>11888</c:v>
                </c:pt>
                <c:pt idx="5945">
                  <c:v>11890</c:v>
                </c:pt>
                <c:pt idx="5946">
                  <c:v>11892</c:v>
                </c:pt>
                <c:pt idx="5947">
                  <c:v>11894</c:v>
                </c:pt>
                <c:pt idx="5948">
                  <c:v>11896</c:v>
                </c:pt>
                <c:pt idx="5949">
                  <c:v>11898</c:v>
                </c:pt>
                <c:pt idx="5950">
                  <c:v>11900</c:v>
                </c:pt>
                <c:pt idx="5951">
                  <c:v>11902</c:v>
                </c:pt>
                <c:pt idx="5952">
                  <c:v>11904</c:v>
                </c:pt>
                <c:pt idx="5953">
                  <c:v>11906</c:v>
                </c:pt>
                <c:pt idx="5954">
                  <c:v>11908</c:v>
                </c:pt>
                <c:pt idx="5955">
                  <c:v>11910</c:v>
                </c:pt>
                <c:pt idx="5956">
                  <c:v>11912</c:v>
                </c:pt>
                <c:pt idx="5957">
                  <c:v>11914</c:v>
                </c:pt>
                <c:pt idx="5958">
                  <c:v>11916</c:v>
                </c:pt>
                <c:pt idx="5959">
                  <c:v>11918</c:v>
                </c:pt>
                <c:pt idx="5960">
                  <c:v>11920</c:v>
                </c:pt>
                <c:pt idx="5961">
                  <c:v>11922</c:v>
                </c:pt>
                <c:pt idx="5962">
                  <c:v>11924</c:v>
                </c:pt>
                <c:pt idx="5963">
                  <c:v>11926</c:v>
                </c:pt>
                <c:pt idx="5964">
                  <c:v>11928</c:v>
                </c:pt>
                <c:pt idx="5965">
                  <c:v>11930</c:v>
                </c:pt>
                <c:pt idx="5966">
                  <c:v>11932</c:v>
                </c:pt>
                <c:pt idx="5967">
                  <c:v>11934</c:v>
                </c:pt>
                <c:pt idx="5968">
                  <c:v>11936</c:v>
                </c:pt>
                <c:pt idx="5969">
                  <c:v>11938</c:v>
                </c:pt>
                <c:pt idx="5970">
                  <c:v>11940</c:v>
                </c:pt>
                <c:pt idx="5971">
                  <c:v>11942</c:v>
                </c:pt>
                <c:pt idx="5972">
                  <c:v>11944</c:v>
                </c:pt>
                <c:pt idx="5973">
                  <c:v>11946</c:v>
                </c:pt>
                <c:pt idx="5974">
                  <c:v>11948</c:v>
                </c:pt>
                <c:pt idx="5975">
                  <c:v>11950</c:v>
                </c:pt>
                <c:pt idx="5976">
                  <c:v>11952</c:v>
                </c:pt>
                <c:pt idx="5977">
                  <c:v>11954</c:v>
                </c:pt>
                <c:pt idx="5978">
                  <c:v>11956</c:v>
                </c:pt>
                <c:pt idx="5979">
                  <c:v>11958</c:v>
                </c:pt>
                <c:pt idx="5980">
                  <c:v>11960</c:v>
                </c:pt>
                <c:pt idx="5981">
                  <c:v>11962</c:v>
                </c:pt>
                <c:pt idx="5982">
                  <c:v>11964</c:v>
                </c:pt>
                <c:pt idx="5983">
                  <c:v>11966</c:v>
                </c:pt>
                <c:pt idx="5984">
                  <c:v>11968</c:v>
                </c:pt>
                <c:pt idx="5985">
                  <c:v>11970</c:v>
                </c:pt>
                <c:pt idx="5986">
                  <c:v>11972</c:v>
                </c:pt>
                <c:pt idx="5987">
                  <c:v>11974</c:v>
                </c:pt>
                <c:pt idx="5988">
                  <c:v>11976</c:v>
                </c:pt>
                <c:pt idx="5989">
                  <c:v>11978</c:v>
                </c:pt>
                <c:pt idx="5990">
                  <c:v>11980</c:v>
                </c:pt>
                <c:pt idx="5991">
                  <c:v>11982</c:v>
                </c:pt>
                <c:pt idx="5992">
                  <c:v>11984</c:v>
                </c:pt>
                <c:pt idx="5993">
                  <c:v>11986</c:v>
                </c:pt>
                <c:pt idx="5994">
                  <c:v>11988</c:v>
                </c:pt>
                <c:pt idx="5995">
                  <c:v>11990</c:v>
                </c:pt>
                <c:pt idx="5996">
                  <c:v>11992</c:v>
                </c:pt>
                <c:pt idx="5997">
                  <c:v>11994</c:v>
                </c:pt>
                <c:pt idx="5998">
                  <c:v>11996</c:v>
                </c:pt>
                <c:pt idx="5999">
                  <c:v>11998</c:v>
                </c:pt>
                <c:pt idx="6000">
                  <c:v>12000</c:v>
                </c:pt>
                <c:pt idx="6001">
                  <c:v>12002</c:v>
                </c:pt>
                <c:pt idx="6002">
                  <c:v>12004</c:v>
                </c:pt>
                <c:pt idx="6003">
                  <c:v>12006</c:v>
                </c:pt>
                <c:pt idx="6004">
                  <c:v>12008</c:v>
                </c:pt>
                <c:pt idx="6005">
                  <c:v>12010</c:v>
                </c:pt>
                <c:pt idx="6006">
                  <c:v>12012</c:v>
                </c:pt>
                <c:pt idx="6007">
                  <c:v>12014</c:v>
                </c:pt>
                <c:pt idx="6008">
                  <c:v>12016</c:v>
                </c:pt>
                <c:pt idx="6009">
                  <c:v>12018</c:v>
                </c:pt>
                <c:pt idx="6010">
                  <c:v>12020</c:v>
                </c:pt>
                <c:pt idx="6011">
                  <c:v>12022</c:v>
                </c:pt>
                <c:pt idx="6012">
                  <c:v>12024</c:v>
                </c:pt>
                <c:pt idx="6013">
                  <c:v>12026</c:v>
                </c:pt>
                <c:pt idx="6014">
                  <c:v>12028</c:v>
                </c:pt>
                <c:pt idx="6015">
                  <c:v>12030</c:v>
                </c:pt>
                <c:pt idx="6016">
                  <c:v>12032</c:v>
                </c:pt>
                <c:pt idx="6017">
                  <c:v>12034</c:v>
                </c:pt>
                <c:pt idx="6018">
                  <c:v>12036</c:v>
                </c:pt>
                <c:pt idx="6019">
                  <c:v>12038</c:v>
                </c:pt>
                <c:pt idx="6020">
                  <c:v>12040</c:v>
                </c:pt>
                <c:pt idx="6021">
                  <c:v>12042</c:v>
                </c:pt>
                <c:pt idx="6022">
                  <c:v>12044</c:v>
                </c:pt>
                <c:pt idx="6023">
                  <c:v>12046</c:v>
                </c:pt>
                <c:pt idx="6024">
                  <c:v>12048</c:v>
                </c:pt>
                <c:pt idx="6025">
                  <c:v>12050</c:v>
                </c:pt>
                <c:pt idx="6026">
                  <c:v>12052</c:v>
                </c:pt>
                <c:pt idx="6027">
                  <c:v>12054</c:v>
                </c:pt>
                <c:pt idx="6028">
                  <c:v>12056</c:v>
                </c:pt>
                <c:pt idx="6029">
                  <c:v>12058</c:v>
                </c:pt>
                <c:pt idx="6030">
                  <c:v>12060</c:v>
                </c:pt>
                <c:pt idx="6031">
                  <c:v>12062</c:v>
                </c:pt>
                <c:pt idx="6032">
                  <c:v>12064</c:v>
                </c:pt>
                <c:pt idx="6033">
                  <c:v>12066</c:v>
                </c:pt>
                <c:pt idx="6034">
                  <c:v>12068</c:v>
                </c:pt>
                <c:pt idx="6035">
                  <c:v>12070</c:v>
                </c:pt>
                <c:pt idx="6036">
                  <c:v>12072</c:v>
                </c:pt>
                <c:pt idx="6037">
                  <c:v>12074</c:v>
                </c:pt>
                <c:pt idx="6038">
                  <c:v>12076</c:v>
                </c:pt>
                <c:pt idx="6039">
                  <c:v>12078</c:v>
                </c:pt>
                <c:pt idx="6040">
                  <c:v>12080</c:v>
                </c:pt>
                <c:pt idx="6041">
                  <c:v>12082</c:v>
                </c:pt>
                <c:pt idx="6042">
                  <c:v>12084</c:v>
                </c:pt>
                <c:pt idx="6043">
                  <c:v>12086</c:v>
                </c:pt>
                <c:pt idx="6044">
                  <c:v>12088</c:v>
                </c:pt>
                <c:pt idx="6045">
                  <c:v>12090</c:v>
                </c:pt>
                <c:pt idx="6046">
                  <c:v>12092</c:v>
                </c:pt>
                <c:pt idx="6047">
                  <c:v>12094</c:v>
                </c:pt>
                <c:pt idx="6048">
                  <c:v>12096</c:v>
                </c:pt>
                <c:pt idx="6049">
                  <c:v>12098</c:v>
                </c:pt>
                <c:pt idx="6050">
                  <c:v>12100</c:v>
                </c:pt>
                <c:pt idx="6051">
                  <c:v>12102</c:v>
                </c:pt>
                <c:pt idx="6052">
                  <c:v>12104</c:v>
                </c:pt>
                <c:pt idx="6053">
                  <c:v>12106</c:v>
                </c:pt>
                <c:pt idx="6054">
                  <c:v>12108</c:v>
                </c:pt>
                <c:pt idx="6055">
                  <c:v>12110</c:v>
                </c:pt>
                <c:pt idx="6056">
                  <c:v>12112</c:v>
                </c:pt>
                <c:pt idx="6057">
                  <c:v>12114</c:v>
                </c:pt>
                <c:pt idx="6058">
                  <c:v>12116</c:v>
                </c:pt>
                <c:pt idx="6059">
                  <c:v>12118</c:v>
                </c:pt>
                <c:pt idx="6060">
                  <c:v>12120</c:v>
                </c:pt>
                <c:pt idx="6061">
                  <c:v>12122</c:v>
                </c:pt>
                <c:pt idx="6062">
                  <c:v>12124</c:v>
                </c:pt>
                <c:pt idx="6063">
                  <c:v>12126</c:v>
                </c:pt>
                <c:pt idx="6064">
                  <c:v>12128</c:v>
                </c:pt>
                <c:pt idx="6065">
                  <c:v>12130</c:v>
                </c:pt>
                <c:pt idx="6066">
                  <c:v>12132</c:v>
                </c:pt>
                <c:pt idx="6067">
                  <c:v>12134</c:v>
                </c:pt>
                <c:pt idx="6068">
                  <c:v>12136</c:v>
                </c:pt>
                <c:pt idx="6069">
                  <c:v>12138</c:v>
                </c:pt>
                <c:pt idx="6070">
                  <c:v>12140</c:v>
                </c:pt>
                <c:pt idx="6071">
                  <c:v>12142</c:v>
                </c:pt>
                <c:pt idx="6072">
                  <c:v>12144</c:v>
                </c:pt>
                <c:pt idx="6073">
                  <c:v>12146</c:v>
                </c:pt>
                <c:pt idx="6074">
                  <c:v>12148</c:v>
                </c:pt>
                <c:pt idx="6075">
                  <c:v>12150</c:v>
                </c:pt>
                <c:pt idx="6076">
                  <c:v>12152</c:v>
                </c:pt>
                <c:pt idx="6077">
                  <c:v>12154</c:v>
                </c:pt>
                <c:pt idx="6078">
                  <c:v>12156</c:v>
                </c:pt>
                <c:pt idx="6079">
                  <c:v>12158</c:v>
                </c:pt>
                <c:pt idx="6080">
                  <c:v>12160</c:v>
                </c:pt>
                <c:pt idx="6081">
                  <c:v>12162</c:v>
                </c:pt>
                <c:pt idx="6082">
                  <c:v>12164</c:v>
                </c:pt>
                <c:pt idx="6083">
                  <c:v>12166</c:v>
                </c:pt>
                <c:pt idx="6084">
                  <c:v>12168</c:v>
                </c:pt>
                <c:pt idx="6085">
                  <c:v>12170</c:v>
                </c:pt>
                <c:pt idx="6086">
                  <c:v>12172</c:v>
                </c:pt>
                <c:pt idx="6087">
                  <c:v>12174</c:v>
                </c:pt>
                <c:pt idx="6088">
                  <c:v>12176</c:v>
                </c:pt>
                <c:pt idx="6089">
                  <c:v>12178</c:v>
                </c:pt>
                <c:pt idx="6090">
                  <c:v>12180</c:v>
                </c:pt>
                <c:pt idx="6091">
                  <c:v>12182</c:v>
                </c:pt>
                <c:pt idx="6092">
                  <c:v>12184</c:v>
                </c:pt>
                <c:pt idx="6093">
                  <c:v>12186</c:v>
                </c:pt>
                <c:pt idx="6094">
                  <c:v>12188</c:v>
                </c:pt>
                <c:pt idx="6095">
                  <c:v>12190</c:v>
                </c:pt>
                <c:pt idx="6096">
                  <c:v>12192</c:v>
                </c:pt>
                <c:pt idx="6097">
                  <c:v>12194</c:v>
                </c:pt>
                <c:pt idx="6098">
                  <c:v>12196</c:v>
                </c:pt>
                <c:pt idx="6099">
                  <c:v>12198</c:v>
                </c:pt>
                <c:pt idx="6100">
                  <c:v>12200</c:v>
                </c:pt>
                <c:pt idx="6101">
                  <c:v>12202</c:v>
                </c:pt>
                <c:pt idx="6102">
                  <c:v>12204</c:v>
                </c:pt>
                <c:pt idx="6103">
                  <c:v>12206</c:v>
                </c:pt>
                <c:pt idx="6104">
                  <c:v>12208</c:v>
                </c:pt>
                <c:pt idx="6105">
                  <c:v>12210</c:v>
                </c:pt>
                <c:pt idx="6106">
                  <c:v>12212</c:v>
                </c:pt>
                <c:pt idx="6107">
                  <c:v>12214</c:v>
                </c:pt>
                <c:pt idx="6108">
                  <c:v>12216</c:v>
                </c:pt>
                <c:pt idx="6109">
                  <c:v>12218</c:v>
                </c:pt>
                <c:pt idx="6110">
                  <c:v>12220</c:v>
                </c:pt>
                <c:pt idx="6111">
                  <c:v>12222</c:v>
                </c:pt>
                <c:pt idx="6112">
                  <c:v>12224</c:v>
                </c:pt>
                <c:pt idx="6113">
                  <c:v>12226</c:v>
                </c:pt>
                <c:pt idx="6114">
                  <c:v>12228</c:v>
                </c:pt>
                <c:pt idx="6115">
                  <c:v>12230</c:v>
                </c:pt>
                <c:pt idx="6116">
                  <c:v>12232</c:v>
                </c:pt>
                <c:pt idx="6117">
                  <c:v>12234</c:v>
                </c:pt>
                <c:pt idx="6118">
                  <c:v>12236</c:v>
                </c:pt>
                <c:pt idx="6119">
                  <c:v>12238</c:v>
                </c:pt>
                <c:pt idx="6120">
                  <c:v>12240</c:v>
                </c:pt>
                <c:pt idx="6121">
                  <c:v>12242</c:v>
                </c:pt>
                <c:pt idx="6122">
                  <c:v>12244</c:v>
                </c:pt>
                <c:pt idx="6123">
                  <c:v>12246</c:v>
                </c:pt>
                <c:pt idx="6124">
                  <c:v>12248</c:v>
                </c:pt>
                <c:pt idx="6125">
                  <c:v>12250</c:v>
                </c:pt>
                <c:pt idx="6126">
                  <c:v>12252</c:v>
                </c:pt>
                <c:pt idx="6127">
                  <c:v>12254</c:v>
                </c:pt>
                <c:pt idx="6128">
                  <c:v>12256</c:v>
                </c:pt>
                <c:pt idx="6129">
                  <c:v>12258</c:v>
                </c:pt>
                <c:pt idx="6130">
                  <c:v>12260</c:v>
                </c:pt>
                <c:pt idx="6131">
                  <c:v>12262</c:v>
                </c:pt>
                <c:pt idx="6132">
                  <c:v>12264</c:v>
                </c:pt>
                <c:pt idx="6133">
                  <c:v>12266</c:v>
                </c:pt>
                <c:pt idx="6134">
                  <c:v>12268</c:v>
                </c:pt>
                <c:pt idx="6135">
                  <c:v>12270</c:v>
                </c:pt>
                <c:pt idx="6136">
                  <c:v>12272</c:v>
                </c:pt>
                <c:pt idx="6137">
                  <c:v>12274</c:v>
                </c:pt>
                <c:pt idx="6138">
                  <c:v>12276</c:v>
                </c:pt>
                <c:pt idx="6139">
                  <c:v>12278</c:v>
                </c:pt>
                <c:pt idx="6140">
                  <c:v>12280</c:v>
                </c:pt>
                <c:pt idx="6141">
                  <c:v>12282</c:v>
                </c:pt>
                <c:pt idx="6142">
                  <c:v>12284</c:v>
                </c:pt>
                <c:pt idx="6143">
                  <c:v>12286</c:v>
                </c:pt>
                <c:pt idx="6144">
                  <c:v>12288</c:v>
                </c:pt>
                <c:pt idx="6145">
                  <c:v>12290</c:v>
                </c:pt>
                <c:pt idx="6146">
                  <c:v>12292</c:v>
                </c:pt>
                <c:pt idx="6147">
                  <c:v>12294</c:v>
                </c:pt>
                <c:pt idx="6148">
                  <c:v>12296</c:v>
                </c:pt>
                <c:pt idx="6149">
                  <c:v>12298</c:v>
                </c:pt>
                <c:pt idx="6150">
                  <c:v>12300</c:v>
                </c:pt>
                <c:pt idx="6151">
                  <c:v>12302</c:v>
                </c:pt>
                <c:pt idx="6152">
                  <c:v>12304</c:v>
                </c:pt>
                <c:pt idx="6153">
                  <c:v>12306</c:v>
                </c:pt>
                <c:pt idx="6154">
                  <c:v>12308</c:v>
                </c:pt>
                <c:pt idx="6155">
                  <c:v>12310</c:v>
                </c:pt>
                <c:pt idx="6156">
                  <c:v>12312</c:v>
                </c:pt>
                <c:pt idx="6157">
                  <c:v>12314</c:v>
                </c:pt>
                <c:pt idx="6158">
                  <c:v>12316</c:v>
                </c:pt>
                <c:pt idx="6159">
                  <c:v>12318</c:v>
                </c:pt>
                <c:pt idx="6160">
                  <c:v>12320</c:v>
                </c:pt>
                <c:pt idx="6161">
                  <c:v>12322</c:v>
                </c:pt>
                <c:pt idx="6162">
                  <c:v>12324</c:v>
                </c:pt>
                <c:pt idx="6163">
                  <c:v>12326</c:v>
                </c:pt>
                <c:pt idx="6164">
                  <c:v>12328</c:v>
                </c:pt>
                <c:pt idx="6165">
                  <c:v>12330</c:v>
                </c:pt>
                <c:pt idx="6166">
                  <c:v>12332</c:v>
                </c:pt>
                <c:pt idx="6167">
                  <c:v>12334</c:v>
                </c:pt>
                <c:pt idx="6168">
                  <c:v>12336</c:v>
                </c:pt>
                <c:pt idx="6169">
                  <c:v>12338</c:v>
                </c:pt>
                <c:pt idx="6170">
                  <c:v>12340</c:v>
                </c:pt>
                <c:pt idx="6171">
                  <c:v>12342</c:v>
                </c:pt>
                <c:pt idx="6172">
                  <c:v>12344</c:v>
                </c:pt>
                <c:pt idx="6173">
                  <c:v>12346</c:v>
                </c:pt>
                <c:pt idx="6174">
                  <c:v>12348</c:v>
                </c:pt>
                <c:pt idx="6175">
                  <c:v>12350</c:v>
                </c:pt>
                <c:pt idx="6176">
                  <c:v>12352</c:v>
                </c:pt>
                <c:pt idx="6177">
                  <c:v>12354</c:v>
                </c:pt>
                <c:pt idx="6178">
                  <c:v>12356</c:v>
                </c:pt>
                <c:pt idx="6179">
                  <c:v>12358</c:v>
                </c:pt>
                <c:pt idx="6180">
                  <c:v>12360</c:v>
                </c:pt>
                <c:pt idx="6181">
                  <c:v>12362</c:v>
                </c:pt>
                <c:pt idx="6182">
                  <c:v>12364</c:v>
                </c:pt>
                <c:pt idx="6183">
                  <c:v>12366</c:v>
                </c:pt>
                <c:pt idx="6184">
                  <c:v>12368</c:v>
                </c:pt>
                <c:pt idx="6185">
                  <c:v>12370</c:v>
                </c:pt>
                <c:pt idx="6186">
                  <c:v>12372</c:v>
                </c:pt>
                <c:pt idx="6187">
                  <c:v>12374</c:v>
                </c:pt>
                <c:pt idx="6188">
                  <c:v>12376</c:v>
                </c:pt>
                <c:pt idx="6189">
                  <c:v>12378</c:v>
                </c:pt>
                <c:pt idx="6190">
                  <c:v>12380</c:v>
                </c:pt>
                <c:pt idx="6191">
                  <c:v>12382</c:v>
                </c:pt>
                <c:pt idx="6192">
                  <c:v>12384</c:v>
                </c:pt>
                <c:pt idx="6193">
                  <c:v>12386</c:v>
                </c:pt>
                <c:pt idx="6194">
                  <c:v>12388</c:v>
                </c:pt>
                <c:pt idx="6195">
                  <c:v>12390</c:v>
                </c:pt>
                <c:pt idx="6196">
                  <c:v>12392</c:v>
                </c:pt>
                <c:pt idx="6197">
                  <c:v>12394</c:v>
                </c:pt>
                <c:pt idx="6198">
                  <c:v>12396</c:v>
                </c:pt>
                <c:pt idx="6199">
                  <c:v>12398</c:v>
                </c:pt>
                <c:pt idx="6200">
                  <c:v>12400</c:v>
                </c:pt>
                <c:pt idx="6201">
                  <c:v>12402</c:v>
                </c:pt>
                <c:pt idx="6202">
                  <c:v>12404</c:v>
                </c:pt>
                <c:pt idx="6203">
                  <c:v>12406</c:v>
                </c:pt>
                <c:pt idx="6204">
                  <c:v>12408</c:v>
                </c:pt>
                <c:pt idx="6205">
                  <c:v>12410</c:v>
                </c:pt>
                <c:pt idx="6206">
                  <c:v>12412</c:v>
                </c:pt>
                <c:pt idx="6207">
                  <c:v>12414</c:v>
                </c:pt>
                <c:pt idx="6208">
                  <c:v>12416</c:v>
                </c:pt>
                <c:pt idx="6209">
                  <c:v>12418</c:v>
                </c:pt>
                <c:pt idx="6210">
                  <c:v>12420</c:v>
                </c:pt>
                <c:pt idx="6211">
                  <c:v>12422</c:v>
                </c:pt>
                <c:pt idx="6212">
                  <c:v>12424</c:v>
                </c:pt>
                <c:pt idx="6213">
                  <c:v>12426</c:v>
                </c:pt>
                <c:pt idx="6214">
                  <c:v>12428</c:v>
                </c:pt>
                <c:pt idx="6215">
                  <c:v>12430</c:v>
                </c:pt>
                <c:pt idx="6216">
                  <c:v>12432</c:v>
                </c:pt>
                <c:pt idx="6217">
                  <c:v>12434</c:v>
                </c:pt>
                <c:pt idx="6218">
                  <c:v>12436</c:v>
                </c:pt>
                <c:pt idx="6219">
                  <c:v>12438</c:v>
                </c:pt>
                <c:pt idx="6220">
                  <c:v>12440</c:v>
                </c:pt>
                <c:pt idx="6221">
                  <c:v>12442</c:v>
                </c:pt>
                <c:pt idx="6222">
                  <c:v>12444</c:v>
                </c:pt>
                <c:pt idx="6223">
                  <c:v>12446</c:v>
                </c:pt>
                <c:pt idx="6224">
                  <c:v>12448</c:v>
                </c:pt>
                <c:pt idx="6225">
                  <c:v>12450</c:v>
                </c:pt>
                <c:pt idx="6226">
                  <c:v>12452</c:v>
                </c:pt>
                <c:pt idx="6227">
                  <c:v>12454</c:v>
                </c:pt>
                <c:pt idx="6228">
                  <c:v>12456</c:v>
                </c:pt>
                <c:pt idx="6229">
                  <c:v>12458</c:v>
                </c:pt>
                <c:pt idx="6230">
                  <c:v>12460</c:v>
                </c:pt>
                <c:pt idx="6231">
                  <c:v>12462</c:v>
                </c:pt>
                <c:pt idx="6232">
                  <c:v>12464</c:v>
                </c:pt>
                <c:pt idx="6233">
                  <c:v>12466</c:v>
                </c:pt>
                <c:pt idx="6234">
                  <c:v>12468</c:v>
                </c:pt>
                <c:pt idx="6235">
                  <c:v>12470</c:v>
                </c:pt>
                <c:pt idx="6236">
                  <c:v>12472</c:v>
                </c:pt>
                <c:pt idx="6237">
                  <c:v>12474</c:v>
                </c:pt>
                <c:pt idx="6238">
                  <c:v>12476</c:v>
                </c:pt>
                <c:pt idx="6239">
                  <c:v>12478</c:v>
                </c:pt>
                <c:pt idx="6240">
                  <c:v>12480</c:v>
                </c:pt>
                <c:pt idx="6241">
                  <c:v>12482</c:v>
                </c:pt>
                <c:pt idx="6242">
                  <c:v>12484</c:v>
                </c:pt>
                <c:pt idx="6243">
                  <c:v>12486</c:v>
                </c:pt>
                <c:pt idx="6244">
                  <c:v>12488</c:v>
                </c:pt>
                <c:pt idx="6245">
                  <c:v>12490</c:v>
                </c:pt>
                <c:pt idx="6246">
                  <c:v>12492</c:v>
                </c:pt>
                <c:pt idx="6247">
                  <c:v>12494</c:v>
                </c:pt>
                <c:pt idx="6248">
                  <c:v>12496</c:v>
                </c:pt>
                <c:pt idx="6249">
                  <c:v>12498</c:v>
                </c:pt>
                <c:pt idx="6250">
                  <c:v>12500</c:v>
                </c:pt>
                <c:pt idx="6251">
                  <c:v>12502</c:v>
                </c:pt>
                <c:pt idx="6252">
                  <c:v>12504</c:v>
                </c:pt>
                <c:pt idx="6253">
                  <c:v>12506</c:v>
                </c:pt>
                <c:pt idx="6254">
                  <c:v>12508</c:v>
                </c:pt>
                <c:pt idx="6255">
                  <c:v>12510</c:v>
                </c:pt>
                <c:pt idx="6256">
                  <c:v>12512</c:v>
                </c:pt>
                <c:pt idx="6257">
                  <c:v>12514</c:v>
                </c:pt>
                <c:pt idx="6258">
                  <c:v>12516</c:v>
                </c:pt>
                <c:pt idx="6259">
                  <c:v>12518</c:v>
                </c:pt>
                <c:pt idx="6260">
                  <c:v>12520</c:v>
                </c:pt>
                <c:pt idx="6261">
                  <c:v>12522</c:v>
                </c:pt>
                <c:pt idx="6262">
                  <c:v>12524</c:v>
                </c:pt>
                <c:pt idx="6263">
                  <c:v>12526</c:v>
                </c:pt>
                <c:pt idx="6264">
                  <c:v>12528</c:v>
                </c:pt>
                <c:pt idx="6265">
                  <c:v>12530</c:v>
                </c:pt>
                <c:pt idx="6266">
                  <c:v>12532</c:v>
                </c:pt>
                <c:pt idx="6267">
                  <c:v>12534</c:v>
                </c:pt>
                <c:pt idx="6268">
                  <c:v>12536</c:v>
                </c:pt>
                <c:pt idx="6269">
                  <c:v>12538</c:v>
                </c:pt>
                <c:pt idx="6270">
                  <c:v>12540</c:v>
                </c:pt>
                <c:pt idx="6271">
                  <c:v>12542</c:v>
                </c:pt>
                <c:pt idx="6272">
                  <c:v>12544</c:v>
                </c:pt>
                <c:pt idx="6273">
                  <c:v>12546</c:v>
                </c:pt>
                <c:pt idx="6274">
                  <c:v>12548</c:v>
                </c:pt>
                <c:pt idx="6275">
                  <c:v>12550</c:v>
                </c:pt>
                <c:pt idx="6276">
                  <c:v>12552</c:v>
                </c:pt>
                <c:pt idx="6277">
                  <c:v>12554</c:v>
                </c:pt>
                <c:pt idx="6278">
                  <c:v>12556</c:v>
                </c:pt>
                <c:pt idx="6279">
                  <c:v>12558</c:v>
                </c:pt>
                <c:pt idx="6280">
                  <c:v>12560</c:v>
                </c:pt>
                <c:pt idx="6281">
                  <c:v>12562</c:v>
                </c:pt>
                <c:pt idx="6282">
                  <c:v>12564</c:v>
                </c:pt>
                <c:pt idx="6283">
                  <c:v>12566</c:v>
                </c:pt>
                <c:pt idx="6284">
                  <c:v>12568</c:v>
                </c:pt>
                <c:pt idx="6285">
                  <c:v>12570</c:v>
                </c:pt>
                <c:pt idx="6286">
                  <c:v>12572</c:v>
                </c:pt>
                <c:pt idx="6287">
                  <c:v>12574</c:v>
                </c:pt>
                <c:pt idx="6288">
                  <c:v>12576</c:v>
                </c:pt>
                <c:pt idx="6289">
                  <c:v>12578</c:v>
                </c:pt>
                <c:pt idx="6290">
                  <c:v>12580</c:v>
                </c:pt>
                <c:pt idx="6291">
                  <c:v>12582</c:v>
                </c:pt>
                <c:pt idx="6292">
                  <c:v>12584</c:v>
                </c:pt>
                <c:pt idx="6293">
                  <c:v>12586</c:v>
                </c:pt>
                <c:pt idx="6294">
                  <c:v>12588</c:v>
                </c:pt>
                <c:pt idx="6295">
                  <c:v>12590</c:v>
                </c:pt>
                <c:pt idx="6296">
                  <c:v>12592</c:v>
                </c:pt>
                <c:pt idx="6297">
                  <c:v>12594</c:v>
                </c:pt>
                <c:pt idx="6298">
                  <c:v>12596</c:v>
                </c:pt>
                <c:pt idx="6299">
                  <c:v>12598</c:v>
                </c:pt>
                <c:pt idx="6300">
                  <c:v>12600</c:v>
                </c:pt>
                <c:pt idx="6301">
                  <c:v>12602</c:v>
                </c:pt>
                <c:pt idx="6302">
                  <c:v>12604</c:v>
                </c:pt>
                <c:pt idx="6303">
                  <c:v>12606</c:v>
                </c:pt>
                <c:pt idx="6304">
                  <c:v>12608</c:v>
                </c:pt>
                <c:pt idx="6305">
                  <c:v>12610</c:v>
                </c:pt>
                <c:pt idx="6306">
                  <c:v>12612</c:v>
                </c:pt>
                <c:pt idx="6307">
                  <c:v>12614</c:v>
                </c:pt>
                <c:pt idx="6308">
                  <c:v>12616</c:v>
                </c:pt>
                <c:pt idx="6309">
                  <c:v>12618</c:v>
                </c:pt>
                <c:pt idx="6310">
                  <c:v>12620</c:v>
                </c:pt>
                <c:pt idx="6311">
                  <c:v>12622</c:v>
                </c:pt>
                <c:pt idx="6312">
                  <c:v>12624</c:v>
                </c:pt>
                <c:pt idx="6313">
                  <c:v>12626</c:v>
                </c:pt>
                <c:pt idx="6314">
                  <c:v>12628</c:v>
                </c:pt>
                <c:pt idx="6315">
                  <c:v>12630</c:v>
                </c:pt>
                <c:pt idx="6316">
                  <c:v>12632</c:v>
                </c:pt>
                <c:pt idx="6317">
                  <c:v>12634</c:v>
                </c:pt>
                <c:pt idx="6318">
                  <c:v>12636</c:v>
                </c:pt>
                <c:pt idx="6319">
                  <c:v>12638</c:v>
                </c:pt>
                <c:pt idx="6320">
                  <c:v>12640</c:v>
                </c:pt>
                <c:pt idx="6321">
                  <c:v>12642</c:v>
                </c:pt>
                <c:pt idx="6322">
                  <c:v>12644</c:v>
                </c:pt>
                <c:pt idx="6323">
                  <c:v>12646</c:v>
                </c:pt>
                <c:pt idx="6324">
                  <c:v>12648</c:v>
                </c:pt>
                <c:pt idx="6325">
                  <c:v>12650</c:v>
                </c:pt>
                <c:pt idx="6326">
                  <c:v>12652</c:v>
                </c:pt>
                <c:pt idx="6327">
                  <c:v>12654</c:v>
                </c:pt>
                <c:pt idx="6328">
                  <c:v>12656</c:v>
                </c:pt>
                <c:pt idx="6329">
                  <c:v>12658</c:v>
                </c:pt>
                <c:pt idx="6330">
                  <c:v>12660</c:v>
                </c:pt>
                <c:pt idx="6331">
                  <c:v>12662</c:v>
                </c:pt>
                <c:pt idx="6332">
                  <c:v>12664</c:v>
                </c:pt>
                <c:pt idx="6333">
                  <c:v>12666</c:v>
                </c:pt>
                <c:pt idx="6334">
                  <c:v>12668</c:v>
                </c:pt>
                <c:pt idx="6335">
                  <c:v>12670</c:v>
                </c:pt>
                <c:pt idx="6336">
                  <c:v>12672</c:v>
                </c:pt>
                <c:pt idx="6337">
                  <c:v>12674</c:v>
                </c:pt>
                <c:pt idx="6338">
                  <c:v>12676</c:v>
                </c:pt>
                <c:pt idx="6339">
                  <c:v>12678</c:v>
                </c:pt>
                <c:pt idx="6340">
                  <c:v>12680</c:v>
                </c:pt>
                <c:pt idx="6341">
                  <c:v>12682</c:v>
                </c:pt>
                <c:pt idx="6342">
                  <c:v>12684</c:v>
                </c:pt>
                <c:pt idx="6343">
                  <c:v>12686</c:v>
                </c:pt>
                <c:pt idx="6344">
                  <c:v>12688</c:v>
                </c:pt>
                <c:pt idx="6345">
                  <c:v>12690</c:v>
                </c:pt>
                <c:pt idx="6346">
                  <c:v>12692</c:v>
                </c:pt>
                <c:pt idx="6347">
                  <c:v>12694</c:v>
                </c:pt>
                <c:pt idx="6348">
                  <c:v>12696</c:v>
                </c:pt>
                <c:pt idx="6349">
                  <c:v>12698</c:v>
                </c:pt>
                <c:pt idx="6350">
                  <c:v>12700</c:v>
                </c:pt>
                <c:pt idx="6351">
                  <c:v>12702</c:v>
                </c:pt>
                <c:pt idx="6352">
                  <c:v>12704</c:v>
                </c:pt>
                <c:pt idx="6353">
                  <c:v>12706</c:v>
                </c:pt>
                <c:pt idx="6354">
                  <c:v>12708</c:v>
                </c:pt>
                <c:pt idx="6355">
                  <c:v>12710</c:v>
                </c:pt>
                <c:pt idx="6356">
                  <c:v>12712</c:v>
                </c:pt>
                <c:pt idx="6357">
                  <c:v>12714</c:v>
                </c:pt>
                <c:pt idx="6358">
                  <c:v>12716</c:v>
                </c:pt>
                <c:pt idx="6359">
                  <c:v>12718</c:v>
                </c:pt>
                <c:pt idx="6360">
                  <c:v>12720</c:v>
                </c:pt>
                <c:pt idx="6361">
                  <c:v>12722</c:v>
                </c:pt>
                <c:pt idx="6362">
                  <c:v>12724</c:v>
                </c:pt>
                <c:pt idx="6363">
                  <c:v>12726</c:v>
                </c:pt>
                <c:pt idx="6364">
                  <c:v>12728</c:v>
                </c:pt>
                <c:pt idx="6365">
                  <c:v>12730</c:v>
                </c:pt>
                <c:pt idx="6366">
                  <c:v>12732</c:v>
                </c:pt>
                <c:pt idx="6367">
                  <c:v>12734</c:v>
                </c:pt>
                <c:pt idx="6368">
                  <c:v>12736</c:v>
                </c:pt>
                <c:pt idx="6369">
                  <c:v>12738</c:v>
                </c:pt>
                <c:pt idx="6370">
                  <c:v>12740</c:v>
                </c:pt>
                <c:pt idx="6371">
                  <c:v>12742</c:v>
                </c:pt>
                <c:pt idx="6372">
                  <c:v>12744</c:v>
                </c:pt>
                <c:pt idx="6373">
                  <c:v>12746</c:v>
                </c:pt>
                <c:pt idx="6374">
                  <c:v>12748</c:v>
                </c:pt>
                <c:pt idx="6375">
                  <c:v>12750</c:v>
                </c:pt>
                <c:pt idx="6376">
                  <c:v>12752</c:v>
                </c:pt>
                <c:pt idx="6377">
                  <c:v>12754</c:v>
                </c:pt>
                <c:pt idx="6378">
                  <c:v>12756</c:v>
                </c:pt>
                <c:pt idx="6379">
                  <c:v>12758</c:v>
                </c:pt>
                <c:pt idx="6380">
                  <c:v>12760</c:v>
                </c:pt>
                <c:pt idx="6381">
                  <c:v>12762</c:v>
                </c:pt>
                <c:pt idx="6382">
                  <c:v>12764</c:v>
                </c:pt>
                <c:pt idx="6383">
                  <c:v>12766</c:v>
                </c:pt>
                <c:pt idx="6384">
                  <c:v>12768</c:v>
                </c:pt>
                <c:pt idx="6385">
                  <c:v>12770</c:v>
                </c:pt>
                <c:pt idx="6386">
                  <c:v>12772</c:v>
                </c:pt>
                <c:pt idx="6387">
                  <c:v>12774</c:v>
                </c:pt>
                <c:pt idx="6388">
                  <c:v>12776</c:v>
                </c:pt>
                <c:pt idx="6389">
                  <c:v>12778</c:v>
                </c:pt>
                <c:pt idx="6390">
                  <c:v>12780</c:v>
                </c:pt>
                <c:pt idx="6391">
                  <c:v>12782</c:v>
                </c:pt>
                <c:pt idx="6392">
                  <c:v>12784</c:v>
                </c:pt>
                <c:pt idx="6393">
                  <c:v>12786</c:v>
                </c:pt>
                <c:pt idx="6394">
                  <c:v>12788</c:v>
                </c:pt>
                <c:pt idx="6395">
                  <c:v>12790</c:v>
                </c:pt>
                <c:pt idx="6396">
                  <c:v>12792</c:v>
                </c:pt>
                <c:pt idx="6397">
                  <c:v>12794</c:v>
                </c:pt>
                <c:pt idx="6398">
                  <c:v>12796</c:v>
                </c:pt>
                <c:pt idx="6399">
                  <c:v>12798</c:v>
                </c:pt>
                <c:pt idx="6400">
                  <c:v>12800</c:v>
                </c:pt>
                <c:pt idx="6401">
                  <c:v>12802</c:v>
                </c:pt>
                <c:pt idx="6402">
                  <c:v>12804</c:v>
                </c:pt>
                <c:pt idx="6403">
                  <c:v>12806</c:v>
                </c:pt>
                <c:pt idx="6404">
                  <c:v>12808</c:v>
                </c:pt>
                <c:pt idx="6405">
                  <c:v>12810</c:v>
                </c:pt>
                <c:pt idx="6406">
                  <c:v>12812</c:v>
                </c:pt>
                <c:pt idx="6407">
                  <c:v>12814</c:v>
                </c:pt>
                <c:pt idx="6408">
                  <c:v>12816</c:v>
                </c:pt>
                <c:pt idx="6409">
                  <c:v>12818</c:v>
                </c:pt>
                <c:pt idx="6410">
                  <c:v>12820</c:v>
                </c:pt>
                <c:pt idx="6411">
                  <c:v>12822</c:v>
                </c:pt>
                <c:pt idx="6412">
                  <c:v>12824</c:v>
                </c:pt>
                <c:pt idx="6413">
                  <c:v>12826</c:v>
                </c:pt>
                <c:pt idx="6414">
                  <c:v>12828</c:v>
                </c:pt>
                <c:pt idx="6415">
                  <c:v>12830</c:v>
                </c:pt>
                <c:pt idx="6416">
                  <c:v>12832</c:v>
                </c:pt>
                <c:pt idx="6417">
                  <c:v>12834</c:v>
                </c:pt>
                <c:pt idx="6418">
                  <c:v>12836</c:v>
                </c:pt>
                <c:pt idx="6419">
                  <c:v>12838</c:v>
                </c:pt>
                <c:pt idx="6420">
                  <c:v>12840</c:v>
                </c:pt>
                <c:pt idx="6421">
                  <c:v>12842</c:v>
                </c:pt>
                <c:pt idx="6422">
                  <c:v>12844</c:v>
                </c:pt>
                <c:pt idx="6423">
                  <c:v>12846</c:v>
                </c:pt>
                <c:pt idx="6424">
                  <c:v>12848</c:v>
                </c:pt>
                <c:pt idx="6425">
                  <c:v>12850</c:v>
                </c:pt>
                <c:pt idx="6426">
                  <c:v>12852</c:v>
                </c:pt>
                <c:pt idx="6427">
                  <c:v>12854</c:v>
                </c:pt>
                <c:pt idx="6428">
                  <c:v>12856</c:v>
                </c:pt>
                <c:pt idx="6429">
                  <c:v>12858</c:v>
                </c:pt>
                <c:pt idx="6430">
                  <c:v>12860</c:v>
                </c:pt>
                <c:pt idx="6431">
                  <c:v>12862</c:v>
                </c:pt>
                <c:pt idx="6432">
                  <c:v>12864</c:v>
                </c:pt>
                <c:pt idx="6433">
                  <c:v>12866</c:v>
                </c:pt>
                <c:pt idx="6434">
                  <c:v>12868</c:v>
                </c:pt>
                <c:pt idx="6435">
                  <c:v>12870</c:v>
                </c:pt>
                <c:pt idx="6436">
                  <c:v>12872</c:v>
                </c:pt>
                <c:pt idx="6437">
                  <c:v>12874</c:v>
                </c:pt>
                <c:pt idx="6438">
                  <c:v>12876</c:v>
                </c:pt>
                <c:pt idx="6439">
                  <c:v>12878</c:v>
                </c:pt>
                <c:pt idx="6440">
                  <c:v>12880</c:v>
                </c:pt>
                <c:pt idx="6441">
                  <c:v>12882</c:v>
                </c:pt>
                <c:pt idx="6442">
                  <c:v>12884</c:v>
                </c:pt>
                <c:pt idx="6443">
                  <c:v>12886</c:v>
                </c:pt>
                <c:pt idx="6444">
                  <c:v>12888</c:v>
                </c:pt>
                <c:pt idx="6445">
                  <c:v>12890</c:v>
                </c:pt>
                <c:pt idx="6446">
                  <c:v>12892</c:v>
                </c:pt>
                <c:pt idx="6447">
                  <c:v>12894</c:v>
                </c:pt>
                <c:pt idx="6448">
                  <c:v>12896</c:v>
                </c:pt>
                <c:pt idx="6449">
                  <c:v>12898</c:v>
                </c:pt>
                <c:pt idx="6450">
                  <c:v>12900</c:v>
                </c:pt>
                <c:pt idx="6451">
                  <c:v>12902</c:v>
                </c:pt>
                <c:pt idx="6452">
                  <c:v>12904</c:v>
                </c:pt>
                <c:pt idx="6453">
                  <c:v>12906</c:v>
                </c:pt>
                <c:pt idx="6454">
                  <c:v>12908</c:v>
                </c:pt>
                <c:pt idx="6455">
                  <c:v>12910</c:v>
                </c:pt>
                <c:pt idx="6456">
                  <c:v>12912</c:v>
                </c:pt>
                <c:pt idx="6457">
                  <c:v>12914</c:v>
                </c:pt>
                <c:pt idx="6458">
                  <c:v>12916</c:v>
                </c:pt>
                <c:pt idx="6459">
                  <c:v>12918</c:v>
                </c:pt>
                <c:pt idx="6460">
                  <c:v>12920</c:v>
                </c:pt>
                <c:pt idx="6461">
                  <c:v>12922</c:v>
                </c:pt>
                <c:pt idx="6462">
                  <c:v>12924</c:v>
                </c:pt>
                <c:pt idx="6463">
                  <c:v>12926</c:v>
                </c:pt>
                <c:pt idx="6464">
                  <c:v>12928</c:v>
                </c:pt>
                <c:pt idx="6465">
                  <c:v>12930</c:v>
                </c:pt>
                <c:pt idx="6466">
                  <c:v>12932</c:v>
                </c:pt>
                <c:pt idx="6467">
                  <c:v>12934</c:v>
                </c:pt>
                <c:pt idx="6468">
                  <c:v>12936</c:v>
                </c:pt>
                <c:pt idx="6469">
                  <c:v>12938</c:v>
                </c:pt>
                <c:pt idx="6470">
                  <c:v>12940</c:v>
                </c:pt>
                <c:pt idx="6471">
                  <c:v>12942</c:v>
                </c:pt>
                <c:pt idx="6472">
                  <c:v>12944</c:v>
                </c:pt>
                <c:pt idx="6473">
                  <c:v>12946</c:v>
                </c:pt>
                <c:pt idx="6474">
                  <c:v>12948</c:v>
                </c:pt>
                <c:pt idx="6475">
                  <c:v>12950</c:v>
                </c:pt>
                <c:pt idx="6476">
                  <c:v>12952</c:v>
                </c:pt>
                <c:pt idx="6477">
                  <c:v>12954</c:v>
                </c:pt>
                <c:pt idx="6478">
                  <c:v>12956</c:v>
                </c:pt>
                <c:pt idx="6479">
                  <c:v>12958</c:v>
                </c:pt>
                <c:pt idx="6480">
                  <c:v>12960</c:v>
                </c:pt>
                <c:pt idx="6481">
                  <c:v>12962</c:v>
                </c:pt>
                <c:pt idx="6482">
                  <c:v>12964</c:v>
                </c:pt>
                <c:pt idx="6483">
                  <c:v>12966</c:v>
                </c:pt>
                <c:pt idx="6484">
                  <c:v>12968</c:v>
                </c:pt>
                <c:pt idx="6485">
                  <c:v>12970</c:v>
                </c:pt>
                <c:pt idx="6486">
                  <c:v>12972</c:v>
                </c:pt>
                <c:pt idx="6487">
                  <c:v>12974</c:v>
                </c:pt>
                <c:pt idx="6488">
                  <c:v>12976</c:v>
                </c:pt>
                <c:pt idx="6489">
                  <c:v>12978</c:v>
                </c:pt>
                <c:pt idx="6490">
                  <c:v>12980</c:v>
                </c:pt>
                <c:pt idx="6491">
                  <c:v>12982</c:v>
                </c:pt>
                <c:pt idx="6492">
                  <c:v>12984</c:v>
                </c:pt>
                <c:pt idx="6493">
                  <c:v>12986</c:v>
                </c:pt>
                <c:pt idx="6494">
                  <c:v>12988</c:v>
                </c:pt>
                <c:pt idx="6495">
                  <c:v>12990</c:v>
                </c:pt>
                <c:pt idx="6496">
                  <c:v>12992</c:v>
                </c:pt>
                <c:pt idx="6497">
                  <c:v>12994</c:v>
                </c:pt>
                <c:pt idx="6498">
                  <c:v>12996</c:v>
                </c:pt>
                <c:pt idx="6499">
                  <c:v>12998</c:v>
                </c:pt>
                <c:pt idx="6500">
                  <c:v>13000</c:v>
                </c:pt>
                <c:pt idx="6501">
                  <c:v>13002</c:v>
                </c:pt>
                <c:pt idx="6502">
                  <c:v>13004</c:v>
                </c:pt>
                <c:pt idx="6503">
                  <c:v>13006</c:v>
                </c:pt>
                <c:pt idx="6504">
                  <c:v>13008</c:v>
                </c:pt>
                <c:pt idx="6505">
                  <c:v>13010</c:v>
                </c:pt>
                <c:pt idx="6506">
                  <c:v>13012</c:v>
                </c:pt>
                <c:pt idx="6507">
                  <c:v>13014</c:v>
                </c:pt>
                <c:pt idx="6508">
                  <c:v>13016</c:v>
                </c:pt>
                <c:pt idx="6509">
                  <c:v>13018</c:v>
                </c:pt>
                <c:pt idx="6510">
                  <c:v>13020</c:v>
                </c:pt>
                <c:pt idx="6511">
                  <c:v>13022</c:v>
                </c:pt>
                <c:pt idx="6512">
                  <c:v>13024</c:v>
                </c:pt>
                <c:pt idx="6513">
                  <c:v>13026</c:v>
                </c:pt>
                <c:pt idx="6514">
                  <c:v>13028</c:v>
                </c:pt>
                <c:pt idx="6515">
                  <c:v>13030</c:v>
                </c:pt>
                <c:pt idx="6516">
                  <c:v>13032</c:v>
                </c:pt>
                <c:pt idx="6517">
                  <c:v>13034</c:v>
                </c:pt>
                <c:pt idx="6518">
                  <c:v>13036</c:v>
                </c:pt>
                <c:pt idx="6519">
                  <c:v>13038</c:v>
                </c:pt>
                <c:pt idx="6520">
                  <c:v>13040</c:v>
                </c:pt>
                <c:pt idx="6521">
                  <c:v>13042</c:v>
                </c:pt>
                <c:pt idx="6522">
                  <c:v>13044</c:v>
                </c:pt>
                <c:pt idx="6523">
                  <c:v>13046</c:v>
                </c:pt>
                <c:pt idx="6524">
                  <c:v>13048</c:v>
                </c:pt>
                <c:pt idx="6525">
                  <c:v>13050</c:v>
                </c:pt>
                <c:pt idx="6526">
                  <c:v>13052</c:v>
                </c:pt>
                <c:pt idx="6527">
                  <c:v>13054</c:v>
                </c:pt>
                <c:pt idx="6528">
                  <c:v>13056</c:v>
                </c:pt>
                <c:pt idx="6529">
                  <c:v>13058</c:v>
                </c:pt>
                <c:pt idx="6530">
                  <c:v>13060</c:v>
                </c:pt>
                <c:pt idx="6531">
                  <c:v>13062</c:v>
                </c:pt>
                <c:pt idx="6532">
                  <c:v>13064</c:v>
                </c:pt>
                <c:pt idx="6533">
                  <c:v>13066</c:v>
                </c:pt>
                <c:pt idx="6534">
                  <c:v>13068</c:v>
                </c:pt>
                <c:pt idx="6535">
                  <c:v>13070</c:v>
                </c:pt>
                <c:pt idx="6536">
                  <c:v>13072</c:v>
                </c:pt>
                <c:pt idx="6537">
                  <c:v>13074</c:v>
                </c:pt>
                <c:pt idx="6538">
                  <c:v>13076</c:v>
                </c:pt>
                <c:pt idx="6539">
                  <c:v>13078</c:v>
                </c:pt>
                <c:pt idx="6540">
                  <c:v>13080</c:v>
                </c:pt>
                <c:pt idx="6541">
                  <c:v>13082</c:v>
                </c:pt>
                <c:pt idx="6542">
                  <c:v>13084</c:v>
                </c:pt>
                <c:pt idx="6543">
                  <c:v>13086</c:v>
                </c:pt>
                <c:pt idx="6544">
                  <c:v>13088</c:v>
                </c:pt>
                <c:pt idx="6545">
                  <c:v>13090</c:v>
                </c:pt>
                <c:pt idx="6546">
                  <c:v>13092</c:v>
                </c:pt>
                <c:pt idx="6547">
                  <c:v>13094</c:v>
                </c:pt>
                <c:pt idx="6548">
                  <c:v>13096</c:v>
                </c:pt>
                <c:pt idx="6549">
                  <c:v>13098</c:v>
                </c:pt>
                <c:pt idx="6550">
                  <c:v>13100</c:v>
                </c:pt>
                <c:pt idx="6551">
                  <c:v>13102</c:v>
                </c:pt>
                <c:pt idx="6552">
                  <c:v>13104</c:v>
                </c:pt>
                <c:pt idx="6553">
                  <c:v>13106</c:v>
                </c:pt>
                <c:pt idx="6554">
                  <c:v>13108</c:v>
                </c:pt>
                <c:pt idx="6555">
                  <c:v>13110</c:v>
                </c:pt>
                <c:pt idx="6556">
                  <c:v>13112</c:v>
                </c:pt>
                <c:pt idx="6557">
                  <c:v>13114</c:v>
                </c:pt>
                <c:pt idx="6558">
                  <c:v>13116</c:v>
                </c:pt>
                <c:pt idx="6559">
                  <c:v>13118</c:v>
                </c:pt>
                <c:pt idx="6560">
                  <c:v>13120</c:v>
                </c:pt>
                <c:pt idx="6561">
                  <c:v>13122</c:v>
                </c:pt>
                <c:pt idx="6562">
                  <c:v>13124</c:v>
                </c:pt>
                <c:pt idx="6563">
                  <c:v>13126</c:v>
                </c:pt>
                <c:pt idx="6564">
                  <c:v>13128</c:v>
                </c:pt>
                <c:pt idx="6565">
                  <c:v>13130</c:v>
                </c:pt>
                <c:pt idx="6566">
                  <c:v>13132</c:v>
                </c:pt>
                <c:pt idx="6567">
                  <c:v>13134</c:v>
                </c:pt>
                <c:pt idx="6568">
                  <c:v>13136</c:v>
                </c:pt>
                <c:pt idx="6569">
                  <c:v>13138</c:v>
                </c:pt>
                <c:pt idx="6570">
                  <c:v>13140</c:v>
                </c:pt>
                <c:pt idx="6571">
                  <c:v>13142</c:v>
                </c:pt>
                <c:pt idx="6572">
                  <c:v>13144</c:v>
                </c:pt>
                <c:pt idx="6573">
                  <c:v>13146</c:v>
                </c:pt>
                <c:pt idx="6574">
                  <c:v>13148</c:v>
                </c:pt>
                <c:pt idx="6575">
                  <c:v>13150</c:v>
                </c:pt>
                <c:pt idx="6576">
                  <c:v>13152</c:v>
                </c:pt>
                <c:pt idx="6577">
                  <c:v>13154</c:v>
                </c:pt>
                <c:pt idx="6578">
                  <c:v>13156</c:v>
                </c:pt>
                <c:pt idx="6579">
                  <c:v>13158</c:v>
                </c:pt>
                <c:pt idx="6580">
                  <c:v>13160</c:v>
                </c:pt>
                <c:pt idx="6581">
                  <c:v>13162</c:v>
                </c:pt>
                <c:pt idx="6582">
                  <c:v>13164</c:v>
                </c:pt>
                <c:pt idx="6583">
                  <c:v>13166</c:v>
                </c:pt>
                <c:pt idx="6584">
                  <c:v>13168</c:v>
                </c:pt>
                <c:pt idx="6585">
                  <c:v>13170</c:v>
                </c:pt>
                <c:pt idx="6586">
                  <c:v>13172</c:v>
                </c:pt>
                <c:pt idx="6587">
                  <c:v>13174</c:v>
                </c:pt>
                <c:pt idx="6588">
                  <c:v>13176</c:v>
                </c:pt>
                <c:pt idx="6589">
                  <c:v>13178</c:v>
                </c:pt>
                <c:pt idx="6590">
                  <c:v>13180</c:v>
                </c:pt>
                <c:pt idx="6591">
                  <c:v>13182</c:v>
                </c:pt>
                <c:pt idx="6592">
                  <c:v>13184</c:v>
                </c:pt>
                <c:pt idx="6593">
                  <c:v>13186</c:v>
                </c:pt>
                <c:pt idx="6594">
                  <c:v>13188</c:v>
                </c:pt>
                <c:pt idx="6595">
                  <c:v>13190</c:v>
                </c:pt>
                <c:pt idx="6596">
                  <c:v>13192</c:v>
                </c:pt>
                <c:pt idx="6597">
                  <c:v>13194</c:v>
                </c:pt>
                <c:pt idx="6598">
                  <c:v>13196</c:v>
                </c:pt>
                <c:pt idx="6599">
                  <c:v>13198</c:v>
                </c:pt>
                <c:pt idx="6600">
                  <c:v>13200</c:v>
                </c:pt>
                <c:pt idx="6601">
                  <c:v>13202</c:v>
                </c:pt>
                <c:pt idx="6602">
                  <c:v>13204</c:v>
                </c:pt>
                <c:pt idx="6603">
                  <c:v>13206</c:v>
                </c:pt>
                <c:pt idx="6604">
                  <c:v>13208</c:v>
                </c:pt>
                <c:pt idx="6605">
                  <c:v>13210</c:v>
                </c:pt>
                <c:pt idx="6606">
                  <c:v>13212</c:v>
                </c:pt>
                <c:pt idx="6607">
                  <c:v>13214</c:v>
                </c:pt>
                <c:pt idx="6608">
                  <c:v>13216</c:v>
                </c:pt>
                <c:pt idx="6609">
                  <c:v>13218</c:v>
                </c:pt>
                <c:pt idx="6610">
                  <c:v>13220</c:v>
                </c:pt>
                <c:pt idx="6611">
                  <c:v>13222</c:v>
                </c:pt>
                <c:pt idx="6612">
                  <c:v>13224</c:v>
                </c:pt>
                <c:pt idx="6613">
                  <c:v>13226</c:v>
                </c:pt>
                <c:pt idx="6614">
                  <c:v>13228</c:v>
                </c:pt>
                <c:pt idx="6615">
                  <c:v>13230</c:v>
                </c:pt>
                <c:pt idx="6616">
                  <c:v>13232</c:v>
                </c:pt>
                <c:pt idx="6617">
                  <c:v>13234</c:v>
                </c:pt>
                <c:pt idx="6618">
                  <c:v>13236</c:v>
                </c:pt>
                <c:pt idx="6619">
                  <c:v>13238</c:v>
                </c:pt>
                <c:pt idx="6620">
                  <c:v>13240</c:v>
                </c:pt>
                <c:pt idx="6621">
                  <c:v>13242</c:v>
                </c:pt>
                <c:pt idx="6622">
                  <c:v>13244</c:v>
                </c:pt>
                <c:pt idx="6623">
                  <c:v>13246</c:v>
                </c:pt>
                <c:pt idx="6624">
                  <c:v>13248</c:v>
                </c:pt>
                <c:pt idx="6625">
                  <c:v>13250</c:v>
                </c:pt>
                <c:pt idx="6626">
                  <c:v>13252</c:v>
                </c:pt>
                <c:pt idx="6627">
                  <c:v>13254</c:v>
                </c:pt>
                <c:pt idx="6628">
                  <c:v>13256</c:v>
                </c:pt>
                <c:pt idx="6629">
                  <c:v>13258</c:v>
                </c:pt>
                <c:pt idx="6630">
                  <c:v>13260</c:v>
                </c:pt>
                <c:pt idx="6631">
                  <c:v>13262</c:v>
                </c:pt>
                <c:pt idx="6632">
                  <c:v>13264</c:v>
                </c:pt>
                <c:pt idx="6633">
                  <c:v>13266</c:v>
                </c:pt>
                <c:pt idx="6634">
                  <c:v>13268</c:v>
                </c:pt>
                <c:pt idx="6635">
                  <c:v>13270</c:v>
                </c:pt>
                <c:pt idx="6636">
                  <c:v>13272</c:v>
                </c:pt>
                <c:pt idx="6637">
                  <c:v>13274</c:v>
                </c:pt>
                <c:pt idx="6638">
                  <c:v>13276</c:v>
                </c:pt>
                <c:pt idx="6639">
                  <c:v>13278</c:v>
                </c:pt>
                <c:pt idx="6640">
                  <c:v>13280</c:v>
                </c:pt>
                <c:pt idx="6641">
                  <c:v>13282</c:v>
                </c:pt>
                <c:pt idx="6642">
                  <c:v>13284</c:v>
                </c:pt>
                <c:pt idx="6643">
                  <c:v>13286</c:v>
                </c:pt>
                <c:pt idx="6644">
                  <c:v>13288</c:v>
                </c:pt>
                <c:pt idx="6645">
                  <c:v>13290</c:v>
                </c:pt>
                <c:pt idx="6646">
                  <c:v>13292</c:v>
                </c:pt>
                <c:pt idx="6647">
                  <c:v>13294</c:v>
                </c:pt>
                <c:pt idx="6648">
                  <c:v>13296</c:v>
                </c:pt>
                <c:pt idx="6649">
                  <c:v>13298</c:v>
                </c:pt>
                <c:pt idx="6650">
                  <c:v>13300</c:v>
                </c:pt>
                <c:pt idx="6651">
                  <c:v>13302</c:v>
                </c:pt>
                <c:pt idx="6652">
                  <c:v>13304</c:v>
                </c:pt>
                <c:pt idx="6653">
                  <c:v>13306</c:v>
                </c:pt>
                <c:pt idx="6654">
                  <c:v>13308</c:v>
                </c:pt>
                <c:pt idx="6655">
                  <c:v>13310</c:v>
                </c:pt>
                <c:pt idx="6656">
                  <c:v>13312</c:v>
                </c:pt>
                <c:pt idx="6657">
                  <c:v>13314</c:v>
                </c:pt>
                <c:pt idx="6658">
                  <c:v>13316</c:v>
                </c:pt>
                <c:pt idx="6659">
                  <c:v>13318</c:v>
                </c:pt>
                <c:pt idx="6660">
                  <c:v>13320</c:v>
                </c:pt>
                <c:pt idx="6661">
                  <c:v>13322</c:v>
                </c:pt>
                <c:pt idx="6662">
                  <c:v>13324</c:v>
                </c:pt>
                <c:pt idx="6663">
                  <c:v>13326</c:v>
                </c:pt>
                <c:pt idx="6664">
                  <c:v>13328</c:v>
                </c:pt>
                <c:pt idx="6665">
                  <c:v>13330</c:v>
                </c:pt>
                <c:pt idx="6666">
                  <c:v>13332</c:v>
                </c:pt>
                <c:pt idx="6667">
                  <c:v>13334</c:v>
                </c:pt>
                <c:pt idx="6668">
                  <c:v>13336</c:v>
                </c:pt>
                <c:pt idx="6669">
                  <c:v>13338</c:v>
                </c:pt>
                <c:pt idx="6670">
                  <c:v>13340</c:v>
                </c:pt>
                <c:pt idx="6671">
                  <c:v>13342</c:v>
                </c:pt>
                <c:pt idx="6672">
                  <c:v>13344</c:v>
                </c:pt>
                <c:pt idx="6673">
                  <c:v>13346</c:v>
                </c:pt>
                <c:pt idx="6674">
                  <c:v>13348</c:v>
                </c:pt>
                <c:pt idx="6675">
                  <c:v>13350</c:v>
                </c:pt>
                <c:pt idx="6676">
                  <c:v>13352</c:v>
                </c:pt>
                <c:pt idx="6677">
                  <c:v>13354</c:v>
                </c:pt>
                <c:pt idx="6678">
                  <c:v>13356</c:v>
                </c:pt>
                <c:pt idx="6679">
                  <c:v>13358</c:v>
                </c:pt>
                <c:pt idx="6680">
                  <c:v>13360</c:v>
                </c:pt>
                <c:pt idx="6681">
                  <c:v>13362</c:v>
                </c:pt>
                <c:pt idx="6682">
                  <c:v>13364</c:v>
                </c:pt>
                <c:pt idx="6683">
                  <c:v>13366</c:v>
                </c:pt>
                <c:pt idx="6684">
                  <c:v>13368</c:v>
                </c:pt>
                <c:pt idx="6685">
                  <c:v>13370</c:v>
                </c:pt>
                <c:pt idx="6686">
                  <c:v>13372</c:v>
                </c:pt>
                <c:pt idx="6687">
                  <c:v>13374</c:v>
                </c:pt>
                <c:pt idx="6688">
                  <c:v>13376</c:v>
                </c:pt>
                <c:pt idx="6689">
                  <c:v>13378</c:v>
                </c:pt>
                <c:pt idx="6690">
                  <c:v>13380</c:v>
                </c:pt>
                <c:pt idx="6691">
                  <c:v>13382</c:v>
                </c:pt>
                <c:pt idx="6692">
                  <c:v>13384</c:v>
                </c:pt>
                <c:pt idx="6693">
                  <c:v>13386</c:v>
                </c:pt>
                <c:pt idx="6694">
                  <c:v>13388</c:v>
                </c:pt>
                <c:pt idx="6695">
                  <c:v>13390</c:v>
                </c:pt>
                <c:pt idx="6696">
                  <c:v>13392</c:v>
                </c:pt>
                <c:pt idx="6697">
                  <c:v>13394</c:v>
                </c:pt>
                <c:pt idx="6698">
                  <c:v>13396</c:v>
                </c:pt>
                <c:pt idx="6699">
                  <c:v>13398</c:v>
                </c:pt>
                <c:pt idx="6700">
                  <c:v>13400</c:v>
                </c:pt>
                <c:pt idx="6701">
                  <c:v>13402</c:v>
                </c:pt>
                <c:pt idx="6702">
                  <c:v>13404</c:v>
                </c:pt>
                <c:pt idx="6703">
                  <c:v>13406</c:v>
                </c:pt>
                <c:pt idx="6704">
                  <c:v>13408</c:v>
                </c:pt>
                <c:pt idx="6705">
                  <c:v>13410</c:v>
                </c:pt>
                <c:pt idx="6706">
                  <c:v>13412</c:v>
                </c:pt>
                <c:pt idx="6707">
                  <c:v>13414</c:v>
                </c:pt>
                <c:pt idx="6708">
                  <c:v>13416</c:v>
                </c:pt>
                <c:pt idx="6709">
                  <c:v>13418</c:v>
                </c:pt>
                <c:pt idx="6710">
                  <c:v>13420</c:v>
                </c:pt>
                <c:pt idx="6711">
                  <c:v>13422</c:v>
                </c:pt>
                <c:pt idx="6712">
                  <c:v>13424</c:v>
                </c:pt>
                <c:pt idx="6713">
                  <c:v>13426</c:v>
                </c:pt>
                <c:pt idx="6714">
                  <c:v>13428</c:v>
                </c:pt>
                <c:pt idx="6715">
                  <c:v>13430</c:v>
                </c:pt>
                <c:pt idx="6716">
                  <c:v>13432</c:v>
                </c:pt>
                <c:pt idx="6717">
                  <c:v>13434</c:v>
                </c:pt>
                <c:pt idx="6718">
                  <c:v>13436</c:v>
                </c:pt>
                <c:pt idx="6719">
                  <c:v>13438</c:v>
                </c:pt>
                <c:pt idx="6720">
                  <c:v>13440</c:v>
                </c:pt>
                <c:pt idx="6721">
                  <c:v>13442</c:v>
                </c:pt>
                <c:pt idx="6722">
                  <c:v>13444</c:v>
                </c:pt>
                <c:pt idx="6723">
                  <c:v>13446</c:v>
                </c:pt>
                <c:pt idx="6724">
                  <c:v>13448</c:v>
                </c:pt>
                <c:pt idx="6725">
                  <c:v>13450</c:v>
                </c:pt>
                <c:pt idx="6726">
                  <c:v>13452</c:v>
                </c:pt>
                <c:pt idx="6727">
                  <c:v>13454</c:v>
                </c:pt>
                <c:pt idx="6728">
                  <c:v>13456</c:v>
                </c:pt>
                <c:pt idx="6729">
                  <c:v>13458</c:v>
                </c:pt>
                <c:pt idx="6730">
                  <c:v>13460</c:v>
                </c:pt>
                <c:pt idx="6731">
                  <c:v>13462</c:v>
                </c:pt>
                <c:pt idx="6732">
                  <c:v>13464</c:v>
                </c:pt>
                <c:pt idx="6733">
                  <c:v>13466</c:v>
                </c:pt>
                <c:pt idx="6734">
                  <c:v>13468</c:v>
                </c:pt>
                <c:pt idx="6735">
                  <c:v>13470</c:v>
                </c:pt>
                <c:pt idx="6736">
                  <c:v>13472</c:v>
                </c:pt>
                <c:pt idx="6737">
                  <c:v>13474</c:v>
                </c:pt>
                <c:pt idx="6738">
                  <c:v>13476</c:v>
                </c:pt>
                <c:pt idx="6739">
                  <c:v>13478</c:v>
                </c:pt>
                <c:pt idx="6740">
                  <c:v>13480</c:v>
                </c:pt>
                <c:pt idx="6741">
                  <c:v>13482</c:v>
                </c:pt>
                <c:pt idx="6742">
                  <c:v>13484</c:v>
                </c:pt>
                <c:pt idx="6743">
                  <c:v>13486</c:v>
                </c:pt>
                <c:pt idx="6744">
                  <c:v>13488</c:v>
                </c:pt>
                <c:pt idx="6745">
                  <c:v>13490</c:v>
                </c:pt>
                <c:pt idx="6746">
                  <c:v>13492</c:v>
                </c:pt>
                <c:pt idx="6747">
                  <c:v>13494</c:v>
                </c:pt>
                <c:pt idx="6748">
                  <c:v>13496</c:v>
                </c:pt>
                <c:pt idx="6749">
                  <c:v>13498</c:v>
                </c:pt>
                <c:pt idx="6750">
                  <c:v>13500</c:v>
                </c:pt>
                <c:pt idx="6751">
                  <c:v>13502</c:v>
                </c:pt>
                <c:pt idx="6752">
                  <c:v>13504</c:v>
                </c:pt>
                <c:pt idx="6753">
                  <c:v>13506</c:v>
                </c:pt>
                <c:pt idx="6754">
                  <c:v>13508</c:v>
                </c:pt>
                <c:pt idx="6755">
                  <c:v>13510</c:v>
                </c:pt>
                <c:pt idx="6756">
                  <c:v>13512</c:v>
                </c:pt>
                <c:pt idx="6757">
                  <c:v>13514</c:v>
                </c:pt>
                <c:pt idx="6758">
                  <c:v>13516</c:v>
                </c:pt>
                <c:pt idx="6759">
                  <c:v>13518</c:v>
                </c:pt>
                <c:pt idx="6760">
                  <c:v>13520</c:v>
                </c:pt>
                <c:pt idx="6761">
                  <c:v>13522</c:v>
                </c:pt>
                <c:pt idx="6762">
                  <c:v>13524</c:v>
                </c:pt>
                <c:pt idx="6763">
                  <c:v>13526</c:v>
                </c:pt>
                <c:pt idx="6764">
                  <c:v>13528</c:v>
                </c:pt>
                <c:pt idx="6765">
                  <c:v>13530</c:v>
                </c:pt>
                <c:pt idx="6766">
                  <c:v>13532</c:v>
                </c:pt>
                <c:pt idx="6767">
                  <c:v>13534</c:v>
                </c:pt>
                <c:pt idx="6768">
                  <c:v>13536</c:v>
                </c:pt>
                <c:pt idx="6769">
                  <c:v>13538</c:v>
                </c:pt>
                <c:pt idx="6770">
                  <c:v>13540</c:v>
                </c:pt>
                <c:pt idx="6771">
                  <c:v>13542</c:v>
                </c:pt>
                <c:pt idx="6772">
                  <c:v>13544</c:v>
                </c:pt>
                <c:pt idx="6773">
                  <c:v>13546</c:v>
                </c:pt>
                <c:pt idx="6774">
                  <c:v>13548</c:v>
                </c:pt>
                <c:pt idx="6775">
                  <c:v>13550</c:v>
                </c:pt>
                <c:pt idx="6776">
                  <c:v>13552</c:v>
                </c:pt>
                <c:pt idx="6777">
                  <c:v>13554</c:v>
                </c:pt>
                <c:pt idx="6778">
                  <c:v>13556</c:v>
                </c:pt>
                <c:pt idx="6779">
                  <c:v>13558</c:v>
                </c:pt>
                <c:pt idx="6780">
                  <c:v>13560</c:v>
                </c:pt>
                <c:pt idx="6781">
                  <c:v>13562</c:v>
                </c:pt>
                <c:pt idx="6782">
                  <c:v>13564</c:v>
                </c:pt>
                <c:pt idx="6783">
                  <c:v>13566</c:v>
                </c:pt>
                <c:pt idx="6784">
                  <c:v>13568</c:v>
                </c:pt>
                <c:pt idx="6785">
                  <c:v>13570</c:v>
                </c:pt>
                <c:pt idx="6786">
                  <c:v>13572</c:v>
                </c:pt>
                <c:pt idx="6787">
                  <c:v>13574</c:v>
                </c:pt>
                <c:pt idx="6788">
                  <c:v>13576</c:v>
                </c:pt>
                <c:pt idx="6789">
                  <c:v>13578</c:v>
                </c:pt>
                <c:pt idx="6790">
                  <c:v>13580</c:v>
                </c:pt>
                <c:pt idx="6791">
                  <c:v>13582</c:v>
                </c:pt>
                <c:pt idx="6792">
                  <c:v>13584</c:v>
                </c:pt>
                <c:pt idx="6793">
                  <c:v>13586</c:v>
                </c:pt>
                <c:pt idx="6794">
                  <c:v>13588</c:v>
                </c:pt>
                <c:pt idx="6795">
                  <c:v>13590</c:v>
                </c:pt>
                <c:pt idx="6796">
                  <c:v>13592</c:v>
                </c:pt>
                <c:pt idx="6797">
                  <c:v>13594</c:v>
                </c:pt>
                <c:pt idx="6798">
                  <c:v>13596</c:v>
                </c:pt>
                <c:pt idx="6799">
                  <c:v>13598</c:v>
                </c:pt>
                <c:pt idx="6800">
                  <c:v>13600</c:v>
                </c:pt>
                <c:pt idx="6801">
                  <c:v>13602</c:v>
                </c:pt>
                <c:pt idx="6802">
                  <c:v>13604</c:v>
                </c:pt>
                <c:pt idx="6803">
                  <c:v>13606</c:v>
                </c:pt>
                <c:pt idx="6804">
                  <c:v>13608</c:v>
                </c:pt>
                <c:pt idx="6805">
                  <c:v>13610</c:v>
                </c:pt>
                <c:pt idx="6806">
                  <c:v>13612</c:v>
                </c:pt>
                <c:pt idx="6807">
                  <c:v>13614</c:v>
                </c:pt>
                <c:pt idx="6808">
                  <c:v>13616</c:v>
                </c:pt>
                <c:pt idx="6809">
                  <c:v>13618</c:v>
                </c:pt>
                <c:pt idx="6810">
                  <c:v>13620</c:v>
                </c:pt>
                <c:pt idx="6811">
                  <c:v>13622</c:v>
                </c:pt>
                <c:pt idx="6812">
                  <c:v>13624</c:v>
                </c:pt>
                <c:pt idx="6813">
                  <c:v>13626</c:v>
                </c:pt>
                <c:pt idx="6814">
                  <c:v>13628</c:v>
                </c:pt>
                <c:pt idx="6815">
                  <c:v>13630</c:v>
                </c:pt>
                <c:pt idx="6816">
                  <c:v>13632</c:v>
                </c:pt>
                <c:pt idx="6817">
                  <c:v>13634</c:v>
                </c:pt>
                <c:pt idx="6818">
                  <c:v>13636</c:v>
                </c:pt>
                <c:pt idx="6819">
                  <c:v>13638</c:v>
                </c:pt>
                <c:pt idx="6820">
                  <c:v>13640</c:v>
                </c:pt>
                <c:pt idx="6821">
                  <c:v>13642</c:v>
                </c:pt>
                <c:pt idx="6822">
                  <c:v>13644</c:v>
                </c:pt>
                <c:pt idx="6823">
                  <c:v>13646</c:v>
                </c:pt>
                <c:pt idx="6824">
                  <c:v>13648</c:v>
                </c:pt>
                <c:pt idx="6825">
                  <c:v>13650</c:v>
                </c:pt>
                <c:pt idx="6826">
                  <c:v>13652</c:v>
                </c:pt>
                <c:pt idx="6827">
                  <c:v>13654</c:v>
                </c:pt>
                <c:pt idx="6828">
                  <c:v>13656</c:v>
                </c:pt>
                <c:pt idx="6829">
                  <c:v>13658</c:v>
                </c:pt>
                <c:pt idx="6830">
                  <c:v>13660</c:v>
                </c:pt>
                <c:pt idx="6831">
                  <c:v>13662</c:v>
                </c:pt>
                <c:pt idx="6832">
                  <c:v>13664</c:v>
                </c:pt>
                <c:pt idx="6833">
                  <c:v>13666</c:v>
                </c:pt>
                <c:pt idx="6834">
                  <c:v>13668</c:v>
                </c:pt>
                <c:pt idx="6835">
                  <c:v>13670</c:v>
                </c:pt>
                <c:pt idx="6836">
                  <c:v>13672</c:v>
                </c:pt>
                <c:pt idx="6837">
                  <c:v>13674</c:v>
                </c:pt>
                <c:pt idx="6838">
                  <c:v>13676</c:v>
                </c:pt>
                <c:pt idx="6839">
                  <c:v>13678</c:v>
                </c:pt>
                <c:pt idx="6840">
                  <c:v>13680</c:v>
                </c:pt>
                <c:pt idx="6841">
                  <c:v>13682</c:v>
                </c:pt>
                <c:pt idx="6842">
                  <c:v>13684</c:v>
                </c:pt>
                <c:pt idx="6843">
                  <c:v>13686</c:v>
                </c:pt>
                <c:pt idx="6844">
                  <c:v>13688</c:v>
                </c:pt>
                <c:pt idx="6845">
                  <c:v>13690</c:v>
                </c:pt>
                <c:pt idx="6846">
                  <c:v>13692</c:v>
                </c:pt>
                <c:pt idx="6847">
                  <c:v>13694</c:v>
                </c:pt>
                <c:pt idx="6848">
                  <c:v>13696</c:v>
                </c:pt>
                <c:pt idx="6849">
                  <c:v>13698</c:v>
                </c:pt>
                <c:pt idx="6850">
                  <c:v>13700</c:v>
                </c:pt>
                <c:pt idx="6851">
                  <c:v>13702</c:v>
                </c:pt>
                <c:pt idx="6852">
                  <c:v>13704</c:v>
                </c:pt>
                <c:pt idx="6853">
                  <c:v>13706</c:v>
                </c:pt>
                <c:pt idx="6854">
                  <c:v>13708</c:v>
                </c:pt>
                <c:pt idx="6855">
                  <c:v>13710</c:v>
                </c:pt>
                <c:pt idx="6856">
                  <c:v>13712</c:v>
                </c:pt>
                <c:pt idx="6857">
                  <c:v>13714</c:v>
                </c:pt>
                <c:pt idx="6858">
                  <c:v>13716</c:v>
                </c:pt>
                <c:pt idx="6859">
                  <c:v>13718</c:v>
                </c:pt>
                <c:pt idx="6860">
                  <c:v>13720</c:v>
                </c:pt>
                <c:pt idx="6861">
                  <c:v>13722</c:v>
                </c:pt>
                <c:pt idx="6862">
                  <c:v>13724</c:v>
                </c:pt>
                <c:pt idx="6863">
                  <c:v>13726</c:v>
                </c:pt>
                <c:pt idx="6864">
                  <c:v>13728</c:v>
                </c:pt>
                <c:pt idx="6865">
                  <c:v>13730</c:v>
                </c:pt>
                <c:pt idx="6866">
                  <c:v>13732</c:v>
                </c:pt>
                <c:pt idx="6867">
                  <c:v>13734</c:v>
                </c:pt>
                <c:pt idx="6868">
                  <c:v>13736</c:v>
                </c:pt>
                <c:pt idx="6869">
                  <c:v>13738</c:v>
                </c:pt>
                <c:pt idx="6870">
                  <c:v>13740</c:v>
                </c:pt>
                <c:pt idx="6871">
                  <c:v>13742</c:v>
                </c:pt>
                <c:pt idx="6872">
                  <c:v>13744</c:v>
                </c:pt>
                <c:pt idx="6873">
                  <c:v>13746</c:v>
                </c:pt>
                <c:pt idx="6874">
                  <c:v>13748</c:v>
                </c:pt>
                <c:pt idx="6875">
                  <c:v>13750</c:v>
                </c:pt>
                <c:pt idx="6876">
                  <c:v>13752</c:v>
                </c:pt>
                <c:pt idx="6877">
                  <c:v>13754</c:v>
                </c:pt>
                <c:pt idx="6878">
                  <c:v>13756</c:v>
                </c:pt>
                <c:pt idx="6879">
                  <c:v>13758</c:v>
                </c:pt>
                <c:pt idx="6880">
                  <c:v>13760</c:v>
                </c:pt>
                <c:pt idx="6881">
                  <c:v>13762</c:v>
                </c:pt>
                <c:pt idx="6882">
                  <c:v>13764</c:v>
                </c:pt>
                <c:pt idx="6883">
                  <c:v>13766</c:v>
                </c:pt>
                <c:pt idx="6884">
                  <c:v>13768</c:v>
                </c:pt>
                <c:pt idx="6885">
                  <c:v>13770</c:v>
                </c:pt>
                <c:pt idx="6886">
                  <c:v>13772</c:v>
                </c:pt>
                <c:pt idx="6887">
                  <c:v>13774</c:v>
                </c:pt>
                <c:pt idx="6888">
                  <c:v>13776</c:v>
                </c:pt>
                <c:pt idx="6889">
                  <c:v>13778</c:v>
                </c:pt>
                <c:pt idx="6890">
                  <c:v>13780</c:v>
                </c:pt>
                <c:pt idx="6891">
                  <c:v>13782</c:v>
                </c:pt>
                <c:pt idx="6892">
                  <c:v>13784</c:v>
                </c:pt>
                <c:pt idx="6893">
                  <c:v>13786</c:v>
                </c:pt>
                <c:pt idx="6894">
                  <c:v>13788</c:v>
                </c:pt>
                <c:pt idx="6895">
                  <c:v>13790</c:v>
                </c:pt>
                <c:pt idx="6896">
                  <c:v>13792</c:v>
                </c:pt>
                <c:pt idx="6897">
                  <c:v>13794</c:v>
                </c:pt>
                <c:pt idx="6898">
                  <c:v>13796</c:v>
                </c:pt>
                <c:pt idx="6899">
                  <c:v>13798</c:v>
                </c:pt>
                <c:pt idx="6900">
                  <c:v>13800</c:v>
                </c:pt>
                <c:pt idx="6901">
                  <c:v>13802</c:v>
                </c:pt>
                <c:pt idx="6902">
                  <c:v>13804</c:v>
                </c:pt>
                <c:pt idx="6903">
                  <c:v>13806</c:v>
                </c:pt>
                <c:pt idx="6904">
                  <c:v>13808</c:v>
                </c:pt>
                <c:pt idx="6905">
                  <c:v>13810</c:v>
                </c:pt>
                <c:pt idx="6906">
                  <c:v>13812</c:v>
                </c:pt>
                <c:pt idx="6907">
                  <c:v>13814</c:v>
                </c:pt>
                <c:pt idx="6908">
                  <c:v>13816</c:v>
                </c:pt>
                <c:pt idx="6909">
                  <c:v>13818</c:v>
                </c:pt>
                <c:pt idx="6910">
                  <c:v>13820</c:v>
                </c:pt>
                <c:pt idx="6911">
                  <c:v>13822</c:v>
                </c:pt>
                <c:pt idx="6912">
                  <c:v>13824</c:v>
                </c:pt>
                <c:pt idx="6913">
                  <c:v>13826</c:v>
                </c:pt>
                <c:pt idx="6914">
                  <c:v>13828</c:v>
                </c:pt>
                <c:pt idx="6915">
                  <c:v>13830</c:v>
                </c:pt>
                <c:pt idx="6916">
                  <c:v>13832</c:v>
                </c:pt>
                <c:pt idx="6917">
                  <c:v>13834</c:v>
                </c:pt>
                <c:pt idx="6918">
                  <c:v>13836</c:v>
                </c:pt>
                <c:pt idx="6919">
                  <c:v>13838</c:v>
                </c:pt>
                <c:pt idx="6920">
                  <c:v>13840</c:v>
                </c:pt>
                <c:pt idx="6921">
                  <c:v>13842</c:v>
                </c:pt>
                <c:pt idx="6922">
                  <c:v>13844</c:v>
                </c:pt>
                <c:pt idx="6923">
                  <c:v>13846</c:v>
                </c:pt>
                <c:pt idx="6924">
                  <c:v>13848</c:v>
                </c:pt>
                <c:pt idx="6925">
                  <c:v>13850</c:v>
                </c:pt>
                <c:pt idx="6926">
                  <c:v>13852</c:v>
                </c:pt>
                <c:pt idx="6927">
                  <c:v>13854</c:v>
                </c:pt>
                <c:pt idx="6928">
                  <c:v>13856</c:v>
                </c:pt>
                <c:pt idx="6929">
                  <c:v>13858</c:v>
                </c:pt>
                <c:pt idx="6930">
                  <c:v>13860</c:v>
                </c:pt>
                <c:pt idx="6931">
                  <c:v>13862</c:v>
                </c:pt>
                <c:pt idx="6932">
                  <c:v>13864</c:v>
                </c:pt>
                <c:pt idx="6933">
                  <c:v>13866</c:v>
                </c:pt>
                <c:pt idx="6934">
                  <c:v>13868</c:v>
                </c:pt>
                <c:pt idx="6935">
                  <c:v>13870</c:v>
                </c:pt>
                <c:pt idx="6936">
                  <c:v>13872</c:v>
                </c:pt>
                <c:pt idx="6937">
                  <c:v>13874</c:v>
                </c:pt>
                <c:pt idx="6938">
                  <c:v>13876</c:v>
                </c:pt>
                <c:pt idx="6939">
                  <c:v>13878</c:v>
                </c:pt>
                <c:pt idx="6940">
                  <c:v>13880</c:v>
                </c:pt>
                <c:pt idx="6941">
                  <c:v>13882</c:v>
                </c:pt>
                <c:pt idx="6942">
                  <c:v>13884</c:v>
                </c:pt>
                <c:pt idx="6943">
                  <c:v>13886</c:v>
                </c:pt>
                <c:pt idx="6944">
                  <c:v>13888</c:v>
                </c:pt>
                <c:pt idx="6945">
                  <c:v>13890</c:v>
                </c:pt>
                <c:pt idx="6946">
                  <c:v>13892</c:v>
                </c:pt>
                <c:pt idx="6947">
                  <c:v>13894</c:v>
                </c:pt>
                <c:pt idx="6948">
                  <c:v>13896</c:v>
                </c:pt>
                <c:pt idx="6949">
                  <c:v>13898</c:v>
                </c:pt>
                <c:pt idx="6950">
                  <c:v>13900</c:v>
                </c:pt>
                <c:pt idx="6951">
                  <c:v>13902</c:v>
                </c:pt>
                <c:pt idx="6952">
                  <c:v>13904</c:v>
                </c:pt>
                <c:pt idx="6953">
                  <c:v>13906</c:v>
                </c:pt>
                <c:pt idx="6954">
                  <c:v>13908</c:v>
                </c:pt>
                <c:pt idx="6955">
                  <c:v>13910</c:v>
                </c:pt>
                <c:pt idx="6956">
                  <c:v>13912</c:v>
                </c:pt>
                <c:pt idx="6957">
                  <c:v>13914</c:v>
                </c:pt>
                <c:pt idx="6958">
                  <c:v>13916</c:v>
                </c:pt>
                <c:pt idx="6959">
                  <c:v>13918</c:v>
                </c:pt>
                <c:pt idx="6960">
                  <c:v>13920</c:v>
                </c:pt>
                <c:pt idx="6961">
                  <c:v>13922</c:v>
                </c:pt>
                <c:pt idx="6962">
                  <c:v>13924</c:v>
                </c:pt>
                <c:pt idx="6963">
                  <c:v>13926</c:v>
                </c:pt>
                <c:pt idx="6964">
                  <c:v>13928</c:v>
                </c:pt>
                <c:pt idx="6965">
                  <c:v>13930</c:v>
                </c:pt>
                <c:pt idx="6966">
                  <c:v>13932</c:v>
                </c:pt>
                <c:pt idx="6967">
                  <c:v>13934</c:v>
                </c:pt>
                <c:pt idx="6968">
                  <c:v>13936</c:v>
                </c:pt>
                <c:pt idx="6969">
                  <c:v>13938</c:v>
                </c:pt>
                <c:pt idx="6970">
                  <c:v>13940</c:v>
                </c:pt>
                <c:pt idx="6971">
                  <c:v>13942</c:v>
                </c:pt>
                <c:pt idx="6972">
                  <c:v>13944</c:v>
                </c:pt>
                <c:pt idx="6973">
                  <c:v>13946</c:v>
                </c:pt>
                <c:pt idx="6974">
                  <c:v>13948</c:v>
                </c:pt>
                <c:pt idx="6975">
                  <c:v>13950</c:v>
                </c:pt>
                <c:pt idx="6976">
                  <c:v>13952</c:v>
                </c:pt>
                <c:pt idx="6977">
                  <c:v>13954</c:v>
                </c:pt>
                <c:pt idx="6978">
                  <c:v>13956</c:v>
                </c:pt>
                <c:pt idx="6979">
                  <c:v>13958</c:v>
                </c:pt>
                <c:pt idx="6980">
                  <c:v>13960</c:v>
                </c:pt>
                <c:pt idx="6981">
                  <c:v>13962</c:v>
                </c:pt>
                <c:pt idx="6982">
                  <c:v>13964</c:v>
                </c:pt>
                <c:pt idx="6983">
                  <c:v>13966</c:v>
                </c:pt>
                <c:pt idx="6984">
                  <c:v>13968</c:v>
                </c:pt>
                <c:pt idx="6985">
                  <c:v>13970</c:v>
                </c:pt>
                <c:pt idx="6986">
                  <c:v>13972</c:v>
                </c:pt>
                <c:pt idx="6987">
                  <c:v>13974</c:v>
                </c:pt>
                <c:pt idx="6988">
                  <c:v>13976</c:v>
                </c:pt>
                <c:pt idx="6989">
                  <c:v>13978</c:v>
                </c:pt>
                <c:pt idx="6990">
                  <c:v>13980</c:v>
                </c:pt>
                <c:pt idx="6991">
                  <c:v>13982</c:v>
                </c:pt>
                <c:pt idx="6992">
                  <c:v>13984</c:v>
                </c:pt>
                <c:pt idx="6993">
                  <c:v>13986</c:v>
                </c:pt>
                <c:pt idx="6994">
                  <c:v>13988</c:v>
                </c:pt>
                <c:pt idx="6995">
                  <c:v>13990</c:v>
                </c:pt>
                <c:pt idx="6996">
                  <c:v>13992</c:v>
                </c:pt>
                <c:pt idx="6997">
                  <c:v>13994</c:v>
                </c:pt>
                <c:pt idx="6998">
                  <c:v>13996</c:v>
                </c:pt>
                <c:pt idx="6999">
                  <c:v>13998</c:v>
                </c:pt>
                <c:pt idx="7000">
                  <c:v>14000</c:v>
                </c:pt>
                <c:pt idx="7001">
                  <c:v>14002</c:v>
                </c:pt>
                <c:pt idx="7002">
                  <c:v>14004</c:v>
                </c:pt>
                <c:pt idx="7003">
                  <c:v>14006</c:v>
                </c:pt>
                <c:pt idx="7004">
                  <c:v>14008</c:v>
                </c:pt>
                <c:pt idx="7005">
                  <c:v>14010</c:v>
                </c:pt>
                <c:pt idx="7006">
                  <c:v>14012</c:v>
                </c:pt>
                <c:pt idx="7007">
                  <c:v>14014</c:v>
                </c:pt>
                <c:pt idx="7008">
                  <c:v>14016</c:v>
                </c:pt>
                <c:pt idx="7009">
                  <c:v>14018</c:v>
                </c:pt>
                <c:pt idx="7010">
                  <c:v>14020</c:v>
                </c:pt>
                <c:pt idx="7011">
                  <c:v>14022</c:v>
                </c:pt>
                <c:pt idx="7012">
                  <c:v>14024</c:v>
                </c:pt>
                <c:pt idx="7013">
                  <c:v>14026</c:v>
                </c:pt>
                <c:pt idx="7014">
                  <c:v>14028</c:v>
                </c:pt>
                <c:pt idx="7015">
                  <c:v>14030</c:v>
                </c:pt>
                <c:pt idx="7016">
                  <c:v>14032</c:v>
                </c:pt>
                <c:pt idx="7017">
                  <c:v>14034</c:v>
                </c:pt>
                <c:pt idx="7018">
                  <c:v>14036</c:v>
                </c:pt>
                <c:pt idx="7019">
                  <c:v>14038</c:v>
                </c:pt>
                <c:pt idx="7020">
                  <c:v>14040</c:v>
                </c:pt>
                <c:pt idx="7021">
                  <c:v>14042</c:v>
                </c:pt>
                <c:pt idx="7022">
                  <c:v>14044</c:v>
                </c:pt>
                <c:pt idx="7023">
                  <c:v>14046</c:v>
                </c:pt>
                <c:pt idx="7024">
                  <c:v>14048</c:v>
                </c:pt>
                <c:pt idx="7025">
                  <c:v>14050</c:v>
                </c:pt>
                <c:pt idx="7026">
                  <c:v>14052</c:v>
                </c:pt>
                <c:pt idx="7027">
                  <c:v>14054</c:v>
                </c:pt>
                <c:pt idx="7028">
                  <c:v>14056</c:v>
                </c:pt>
                <c:pt idx="7029">
                  <c:v>14058</c:v>
                </c:pt>
                <c:pt idx="7030">
                  <c:v>14060</c:v>
                </c:pt>
                <c:pt idx="7031">
                  <c:v>14062</c:v>
                </c:pt>
                <c:pt idx="7032">
                  <c:v>14064</c:v>
                </c:pt>
                <c:pt idx="7033">
                  <c:v>14066</c:v>
                </c:pt>
                <c:pt idx="7034">
                  <c:v>14068</c:v>
                </c:pt>
                <c:pt idx="7035">
                  <c:v>14070</c:v>
                </c:pt>
                <c:pt idx="7036">
                  <c:v>14072</c:v>
                </c:pt>
                <c:pt idx="7037">
                  <c:v>14074</c:v>
                </c:pt>
                <c:pt idx="7038">
                  <c:v>14076</c:v>
                </c:pt>
                <c:pt idx="7039">
                  <c:v>14078</c:v>
                </c:pt>
                <c:pt idx="7040">
                  <c:v>14080</c:v>
                </c:pt>
                <c:pt idx="7041">
                  <c:v>14082</c:v>
                </c:pt>
                <c:pt idx="7042">
                  <c:v>14084</c:v>
                </c:pt>
                <c:pt idx="7043">
                  <c:v>14086</c:v>
                </c:pt>
                <c:pt idx="7044">
                  <c:v>14088</c:v>
                </c:pt>
                <c:pt idx="7045">
                  <c:v>14090</c:v>
                </c:pt>
                <c:pt idx="7046">
                  <c:v>14092</c:v>
                </c:pt>
                <c:pt idx="7047">
                  <c:v>14094</c:v>
                </c:pt>
                <c:pt idx="7048">
                  <c:v>14096</c:v>
                </c:pt>
                <c:pt idx="7049">
                  <c:v>14098</c:v>
                </c:pt>
                <c:pt idx="7050">
                  <c:v>14100</c:v>
                </c:pt>
                <c:pt idx="7051">
                  <c:v>14102</c:v>
                </c:pt>
                <c:pt idx="7052">
                  <c:v>14104</c:v>
                </c:pt>
                <c:pt idx="7053">
                  <c:v>14106</c:v>
                </c:pt>
                <c:pt idx="7054">
                  <c:v>14108</c:v>
                </c:pt>
                <c:pt idx="7055">
                  <c:v>14110</c:v>
                </c:pt>
                <c:pt idx="7056">
                  <c:v>14112</c:v>
                </c:pt>
                <c:pt idx="7057">
                  <c:v>14114</c:v>
                </c:pt>
                <c:pt idx="7058">
                  <c:v>14116</c:v>
                </c:pt>
                <c:pt idx="7059">
                  <c:v>14118</c:v>
                </c:pt>
                <c:pt idx="7060">
                  <c:v>14120</c:v>
                </c:pt>
                <c:pt idx="7061">
                  <c:v>14122</c:v>
                </c:pt>
                <c:pt idx="7062">
                  <c:v>14124</c:v>
                </c:pt>
                <c:pt idx="7063">
                  <c:v>14126</c:v>
                </c:pt>
                <c:pt idx="7064">
                  <c:v>14128</c:v>
                </c:pt>
                <c:pt idx="7065">
                  <c:v>14130</c:v>
                </c:pt>
                <c:pt idx="7066">
                  <c:v>14132</c:v>
                </c:pt>
                <c:pt idx="7067">
                  <c:v>14134</c:v>
                </c:pt>
                <c:pt idx="7068">
                  <c:v>14136</c:v>
                </c:pt>
                <c:pt idx="7069">
                  <c:v>14138</c:v>
                </c:pt>
                <c:pt idx="7070">
                  <c:v>14140</c:v>
                </c:pt>
                <c:pt idx="7071">
                  <c:v>14142</c:v>
                </c:pt>
                <c:pt idx="7072">
                  <c:v>14144</c:v>
                </c:pt>
                <c:pt idx="7073">
                  <c:v>14146</c:v>
                </c:pt>
                <c:pt idx="7074">
                  <c:v>14148</c:v>
                </c:pt>
                <c:pt idx="7075">
                  <c:v>14150</c:v>
                </c:pt>
                <c:pt idx="7076">
                  <c:v>14152</c:v>
                </c:pt>
                <c:pt idx="7077">
                  <c:v>14154</c:v>
                </c:pt>
                <c:pt idx="7078">
                  <c:v>14156</c:v>
                </c:pt>
                <c:pt idx="7079">
                  <c:v>14158</c:v>
                </c:pt>
                <c:pt idx="7080">
                  <c:v>14160</c:v>
                </c:pt>
                <c:pt idx="7081">
                  <c:v>14162</c:v>
                </c:pt>
                <c:pt idx="7082">
                  <c:v>14164</c:v>
                </c:pt>
                <c:pt idx="7083">
                  <c:v>14166</c:v>
                </c:pt>
                <c:pt idx="7084">
                  <c:v>14168</c:v>
                </c:pt>
                <c:pt idx="7085">
                  <c:v>14170</c:v>
                </c:pt>
                <c:pt idx="7086">
                  <c:v>14172</c:v>
                </c:pt>
                <c:pt idx="7087">
                  <c:v>14174</c:v>
                </c:pt>
                <c:pt idx="7088">
                  <c:v>14176</c:v>
                </c:pt>
                <c:pt idx="7089">
                  <c:v>14178</c:v>
                </c:pt>
                <c:pt idx="7090">
                  <c:v>14180</c:v>
                </c:pt>
                <c:pt idx="7091">
                  <c:v>14182</c:v>
                </c:pt>
                <c:pt idx="7092">
                  <c:v>14184</c:v>
                </c:pt>
                <c:pt idx="7093">
                  <c:v>14186</c:v>
                </c:pt>
                <c:pt idx="7094">
                  <c:v>14188</c:v>
                </c:pt>
                <c:pt idx="7095">
                  <c:v>14190</c:v>
                </c:pt>
                <c:pt idx="7096">
                  <c:v>14192</c:v>
                </c:pt>
                <c:pt idx="7097">
                  <c:v>14194</c:v>
                </c:pt>
                <c:pt idx="7098">
                  <c:v>14196</c:v>
                </c:pt>
                <c:pt idx="7099">
                  <c:v>14198</c:v>
                </c:pt>
                <c:pt idx="7100">
                  <c:v>14200</c:v>
                </c:pt>
                <c:pt idx="7101">
                  <c:v>14202</c:v>
                </c:pt>
                <c:pt idx="7102">
                  <c:v>14204</c:v>
                </c:pt>
                <c:pt idx="7103">
                  <c:v>14206</c:v>
                </c:pt>
                <c:pt idx="7104">
                  <c:v>14208</c:v>
                </c:pt>
                <c:pt idx="7105">
                  <c:v>14210</c:v>
                </c:pt>
                <c:pt idx="7106">
                  <c:v>14212</c:v>
                </c:pt>
                <c:pt idx="7107">
                  <c:v>14214</c:v>
                </c:pt>
                <c:pt idx="7108">
                  <c:v>14216</c:v>
                </c:pt>
                <c:pt idx="7109">
                  <c:v>14218</c:v>
                </c:pt>
                <c:pt idx="7110">
                  <c:v>14220</c:v>
                </c:pt>
                <c:pt idx="7111">
                  <c:v>14222</c:v>
                </c:pt>
                <c:pt idx="7112">
                  <c:v>14224</c:v>
                </c:pt>
                <c:pt idx="7113">
                  <c:v>14226</c:v>
                </c:pt>
                <c:pt idx="7114">
                  <c:v>14228</c:v>
                </c:pt>
                <c:pt idx="7115">
                  <c:v>14230</c:v>
                </c:pt>
                <c:pt idx="7116">
                  <c:v>14232</c:v>
                </c:pt>
                <c:pt idx="7117">
                  <c:v>14234</c:v>
                </c:pt>
                <c:pt idx="7118">
                  <c:v>14236</c:v>
                </c:pt>
                <c:pt idx="7119">
                  <c:v>14238</c:v>
                </c:pt>
                <c:pt idx="7120">
                  <c:v>14240</c:v>
                </c:pt>
                <c:pt idx="7121">
                  <c:v>14242</c:v>
                </c:pt>
                <c:pt idx="7122">
                  <c:v>14244</c:v>
                </c:pt>
                <c:pt idx="7123">
                  <c:v>14246</c:v>
                </c:pt>
                <c:pt idx="7124">
                  <c:v>14248</c:v>
                </c:pt>
                <c:pt idx="7125">
                  <c:v>14250</c:v>
                </c:pt>
                <c:pt idx="7126">
                  <c:v>14252</c:v>
                </c:pt>
                <c:pt idx="7127">
                  <c:v>14254</c:v>
                </c:pt>
                <c:pt idx="7128">
                  <c:v>14256</c:v>
                </c:pt>
                <c:pt idx="7129">
                  <c:v>14258</c:v>
                </c:pt>
                <c:pt idx="7130">
                  <c:v>14260</c:v>
                </c:pt>
                <c:pt idx="7131">
                  <c:v>14262</c:v>
                </c:pt>
                <c:pt idx="7132">
                  <c:v>14264</c:v>
                </c:pt>
                <c:pt idx="7133">
                  <c:v>14266</c:v>
                </c:pt>
                <c:pt idx="7134">
                  <c:v>14268</c:v>
                </c:pt>
                <c:pt idx="7135">
                  <c:v>14270</c:v>
                </c:pt>
                <c:pt idx="7136">
                  <c:v>14272</c:v>
                </c:pt>
                <c:pt idx="7137">
                  <c:v>14274</c:v>
                </c:pt>
                <c:pt idx="7138">
                  <c:v>14276</c:v>
                </c:pt>
                <c:pt idx="7139">
                  <c:v>14278</c:v>
                </c:pt>
                <c:pt idx="7140">
                  <c:v>14280</c:v>
                </c:pt>
                <c:pt idx="7141">
                  <c:v>14282</c:v>
                </c:pt>
                <c:pt idx="7142">
                  <c:v>14284</c:v>
                </c:pt>
                <c:pt idx="7143">
                  <c:v>14286</c:v>
                </c:pt>
                <c:pt idx="7144">
                  <c:v>14288</c:v>
                </c:pt>
                <c:pt idx="7145">
                  <c:v>14290</c:v>
                </c:pt>
                <c:pt idx="7146">
                  <c:v>14292</c:v>
                </c:pt>
                <c:pt idx="7147">
                  <c:v>14294</c:v>
                </c:pt>
                <c:pt idx="7148">
                  <c:v>14296</c:v>
                </c:pt>
                <c:pt idx="7149">
                  <c:v>14298</c:v>
                </c:pt>
                <c:pt idx="7150">
                  <c:v>14300</c:v>
                </c:pt>
                <c:pt idx="7151">
                  <c:v>14302</c:v>
                </c:pt>
                <c:pt idx="7152">
                  <c:v>14304</c:v>
                </c:pt>
                <c:pt idx="7153">
                  <c:v>14306</c:v>
                </c:pt>
                <c:pt idx="7154">
                  <c:v>14308</c:v>
                </c:pt>
                <c:pt idx="7155">
                  <c:v>14310</c:v>
                </c:pt>
                <c:pt idx="7156">
                  <c:v>14312</c:v>
                </c:pt>
                <c:pt idx="7157">
                  <c:v>14314</c:v>
                </c:pt>
                <c:pt idx="7158">
                  <c:v>14316</c:v>
                </c:pt>
                <c:pt idx="7159">
                  <c:v>14318</c:v>
                </c:pt>
                <c:pt idx="7160">
                  <c:v>14320</c:v>
                </c:pt>
                <c:pt idx="7161">
                  <c:v>14322</c:v>
                </c:pt>
                <c:pt idx="7162">
                  <c:v>14324</c:v>
                </c:pt>
                <c:pt idx="7163">
                  <c:v>14326</c:v>
                </c:pt>
                <c:pt idx="7164">
                  <c:v>14328</c:v>
                </c:pt>
                <c:pt idx="7165">
                  <c:v>14330</c:v>
                </c:pt>
                <c:pt idx="7166">
                  <c:v>14332</c:v>
                </c:pt>
                <c:pt idx="7167">
                  <c:v>14334</c:v>
                </c:pt>
                <c:pt idx="7168">
                  <c:v>14336</c:v>
                </c:pt>
                <c:pt idx="7169">
                  <c:v>14338</c:v>
                </c:pt>
                <c:pt idx="7170">
                  <c:v>14340</c:v>
                </c:pt>
                <c:pt idx="7171">
                  <c:v>14342</c:v>
                </c:pt>
                <c:pt idx="7172">
                  <c:v>14344</c:v>
                </c:pt>
                <c:pt idx="7173">
                  <c:v>14346</c:v>
                </c:pt>
                <c:pt idx="7174">
                  <c:v>14348</c:v>
                </c:pt>
                <c:pt idx="7175">
                  <c:v>14350</c:v>
                </c:pt>
                <c:pt idx="7176">
                  <c:v>14352</c:v>
                </c:pt>
                <c:pt idx="7177">
                  <c:v>14354</c:v>
                </c:pt>
                <c:pt idx="7178">
                  <c:v>14356</c:v>
                </c:pt>
                <c:pt idx="7179">
                  <c:v>14358</c:v>
                </c:pt>
                <c:pt idx="7180">
                  <c:v>14360</c:v>
                </c:pt>
                <c:pt idx="7181">
                  <c:v>14362</c:v>
                </c:pt>
                <c:pt idx="7182">
                  <c:v>14364</c:v>
                </c:pt>
                <c:pt idx="7183">
                  <c:v>14366</c:v>
                </c:pt>
                <c:pt idx="7184">
                  <c:v>14368</c:v>
                </c:pt>
                <c:pt idx="7185">
                  <c:v>14370</c:v>
                </c:pt>
                <c:pt idx="7186">
                  <c:v>14372</c:v>
                </c:pt>
                <c:pt idx="7187">
                  <c:v>14374</c:v>
                </c:pt>
                <c:pt idx="7188">
                  <c:v>14376</c:v>
                </c:pt>
                <c:pt idx="7189">
                  <c:v>14378</c:v>
                </c:pt>
                <c:pt idx="7190">
                  <c:v>14380</c:v>
                </c:pt>
                <c:pt idx="7191">
                  <c:v>14382</c:v>
                </c:pt>
                <c:pt idx="7192">
                  <c:v>14384</c:v>
                </c:pt>
                <c:pt idx="7193">
                  <c:v>14386</c:v>
                </c:pt>
                <c:pt idx="7194">
                  <c:v>14388</c:v>
                </c:pt>
                <c:pt idx="7195">
                  <c:v>14390</c:v>
                </c:pt>
                <c:pt idx="7196">
                  <c:v>14392</c:v>
                </c:pt>
                <c:pt idx="7197">
                  <c:v>14394</c:v>
                </c:pt>
                <c:pt idx="7198">
                  <c:v>14396</c:v>
                </c:pt>
                <c:pt idx="7199">
                  <c:v>14398</c:v>
                </c:pt>
                <c:pt idx="7200">
                  <c:v>14400</c:v>
                </c:pt>
                <c:pt idx="7201">
                  <c:v>14402</c:v>
                </c:pt>
                <c:pt idx="7202">
                  <c:v>14404</c:v>
                </c:pt>
                <c:pt idx="7203">
                  <c:v>14406</c:v>
                </c:pt>
                <c:pt idx="7204">
                  <c:v>14408</c:v>
                </c:pt>
                <c:pt idx="7205">
                  <c:v>14410</c:v>
                </c:pt>
                <c:pt idx="7206">
                  <c:v>14412</c:v>
                </c:pt>
                <c:pt idx="7207">
                  <c:v>14414</c:v>
                </c:pt>
                <c:pt idx="7208">
                  <c:v>14416</c:v>
                </c:pt>
                <c:pt idx="7209">
                  <c:v>14418</c:v>
                </c:pt>
                <c:pt idx="7210">
                  <c:v>14420</c:v>
                </c:pt>
                <c:pt idx="7211">
                  <c:v>14422</c:v>
                </c:pt>
                <c:pt idx="7212">
                  <c:v>14424</c:v>
                </c:pt>
                <c:pt idx="7213">
                  <c:v>14426</c:v>
                </c:pt>
                <c:pt idx="7214">
                  <c:v>14428</c:v>
                </c:pt>
                <c:pt idx="7215">
                  <c:v>14430</c:v>
                </c:pt>
                <c:pt idx="7216">
                  <c:v>14432</c:v>
                </c:pt>
                <c:pt idx="7217">
                  <c:v>14434</c:v>
                </c:pt>
                <c:pt idx="7218">
                  <c:v>14436</c:v>
                </c:pt>
                <c:pt idx="7219">
                  <c:v>14438</c:v>
                </c:pt>
                <c:pt idx="7220">
                  <c:v>14440</c:v>
                </c:pt>
                <c:pt idx="7221">
                  <c:v>14442</c:v>
                </c:pt>
                <c:pt idx="7222">
                  <c:v>14444</c:v>
                </c:pt>
                <c:pt idx="7223">
                  <c:v>14446</c:v>
                </c:pt>
                <c:pt idx="7224">
                  <c:v>14448</c:v>
                </c:pt>
                <c:pt idx="7225">
                  <c:v>14450</c:v>
                </c:pt>
                <c:pt idx="7226">
                  <c:v>14452</c:v>
                </c:pt>
                <c:pt idx="7227">
                  <c:v>14454</c:v>
                </c:pt>
                <c:pt idx="7228">
                  <c:v>14456</c:v>
                </c:pt>
                <c:pt idx="7229">
                  <c:v>14458</c:v>
                </c:pt>
                <c:pt idx="7230">
                  <c:v>14460</c:v>
                </c:pt>
                <c:pt idx="7231">
                  <c:v>14462</c:v>
                </c:pt>
                <c:pt idx="7232">
                  <c:v>14464</c:v>
                </c:pt>
                <c:pt idx="7233">
                  <c:v>14466</c:v>
                </c:pt>
                <c:pt idx="7234">
                  <c:v>14468</c:v>
                </c:pt>
                <c:pt idx="7235">
                  <c:v>14470</c:v>
                </c:pt>
                <c:pt idx="7236">
                  <c:v>14472</c:v>
                </c:pt>
                <c:pt idx="7237">
                  <c:v>14474</c:v>
                </c:pt>
                <c:pt idx="7238">
                  <c:v>14476</c:v>
                </c:pt>
                <c:pt idx="7239">
                  <c:v>14478</c:v>
                </c:pt>
                <c:pt idx="7240">
                  <c:v>14480</c:v>
                </c:pt>
                <c:pt idx="7241">
                  <c:v>14482</c:v>
                </c:pt>
                <c:pt idx="7242">
                  <c:v>14484</c:v>
                </c:pt>
                <c:pt idx="7243">
                  <c:v>14486</c:v>
                </c:pt>
                <c:pt idx="7244">
                  <c:v>14488</c:v>
                </c:pt>
                <c:pt idx="7245">
                  <c:v>14490</c:v>
                </c:pt>
                <c:pt idx="7246">
                  <c:v>14492</c:v>
                </c:pt>
                <c:pt idx="7247">
                  <c:v>14494</c:v>
                </c:pt>
                <c:pt idx="7248">
                  <c:v>14496</c:v>
                </c:pt>
                <c:pt idx="7249">
                  <c:v>14498</c:v>
                </c:pt>
                <c:pt idx="7250">
                  <c:v>14500</c:v>
                </c:pt>
                <c:pt idx="7251">
                  <c:v>14502</c:v>
                </c:pt>
                <c:pt idx="7252">
                  <c:v>14504</c:v>
                </c:pt>
                <c:pt idx="7253">
                  <c:v>14506</c:v>
                </c:pt>
                <c:pt idx="7254">
                  <c:v>14508</c:v>
                </c:pt>
                <c:pt idx="7255">
                  <c:v>14510</c:v>
                </c:pt>
                <c:pt idx="7256">
                  <c:v>14512</c:v>
                </c:pt>
                <c:pt idx="7257">
                  <c:v>14514</c:v>
                </c:pt>
                <c:pt idx="7258">
                  <c:v>14516</c:v>
                </c:pt>
                <c:pt idx="7259">
                  <c:v>14518</c:v>
                </c:pt>
                <c:pt idx="7260">
                  <c:v>14520</c:v>
                </c:pt>
                <c:pt idx="7261">
                  <c:v>14522</c:v>
                </c:pt>
                <c:pt idx="7262">
                  <c:v>14524</c:v>
                </c:pt>
                <c:pt idx="7263">
                  <c:v>14526</c:v>
                </c:pt>
                <c:pt idx="7264">
                  <c:v>14528</c:v>
                </c:pt>
                <c:pt idx="7265">
                  <c:v>14530</c:v>
                </c:pt>
                <c:pt idx="7266">
                  <c:v>14532</c:v>
                </c:pt>
                <c:pt idx="7267">
                  <c:v>14534</c:v>
                </c:pt>
                <c:pt idx="7268">
                  <c:v>14536</c:v>
                </c:pt>
                <c:pt idx="7269">
                  <c:v>14538</c:v>
                </c:pt>
                <c:pt idx="7270">
                  <c:v>14540</c:v>
                </c:pt>
                <c:pt idx="7271">
                  <c:v>14542</c:v>
                </c:pt>
                <c:pt idx="7272">
                  <c:v>14544</c:v>
                </c:pt>
                <c:pt idx="7273">
                  <c:v>14546</c:v>
                </c:pt>
                <c:pt idx="7274">
                  <c:v>14548</c:v>
                </c:pt>
                <c:pt idx="7275">
                  <c:v>14550</c:v>
                </c:pt>
                <c:pt idx="7276">
                  <c:v>14552</c:v>
                </c:pt>
                <c:pt idx="7277">
                  <c:v>14554</c:v>
                </c:pt>
                <c:pt idx="7278">
                  <c:v>14556</c:v>
                </c:pt>
                <c:pt idx="7279">
                  <c:v>14558</c:v>
                </c:pt>
                <c:pt idx="7280">
                  <c:v>14560</c:v>
                </c:pt>
                <c:pt idx="7281">
                  <c:v>14562</c:v>
                </c:pt>
                <c:pt idx="7282">
                  <c:v>14564</c:v>
                </c:pt>
                <c:pt idx="7283">
                  <c:v>14566</c:v>
                </c:pt>
                <c:pt idx="7284">
                  <c:v>14568</c:v>
                </c:pt>
                <c:pt idx="7285">
                  <c:v>14570</c:v>
                </c:pt>
                <c:pt idx="7286">
                  <c:v>14572</c:v>
                </c:pt>
                <c:pt idx="7287">
                  <c:v>14574</c:v>
                </c:pt>
                <c:pt idx="7288">
                  <c:v>14576</c:v>
                </c:pt>
                <c:pt idx="7289">
                  <c:v>14578</c:v>
                </c:pt>
                <c:pt idx="7290">
                  <c:v>14580</c:v>
                </c:pt>
                <c:pt idx="7291">
                  <c:v>14582</c:v>
                </c:pt>
                <c:pt idx="7292">
                  <c:v>14584</c:v>
                </c:pt>
                <c:pt idx="7293">
                  <c:v>14586</c:v>
                </c:pt>
                <c:pt idx="7294">
                  <c:v>14588</c:v>
                </c:pt>
                <c:pt idx="7295">
                  <c:v>14590</c:v>
                </c:pt>
                <c:pt idx="7296">
                  <c:v>14592</c:v>
                </c:pt>
                <c:pt idx="7297">
                  <c:v>14594</c:v>
                </c:pt>
                <c:pt idx="7298">
                  <c:v>14596</c:v>
                </c:pt>
                <c:pt idx="7299">
                  <c:v>14598</c:v>
                </c:pt>
                <c:pt idx="7300">
                  <c:v>14600</c:v>
                </c:pt>
                <c:pt idx="7301">
                  <c:v>14602</c:v>
                </c:pt>
                <c:pt idx="7302">
                  <c:v>14604</c:v>
                </c:pt>
                <c:pt idx="7303">
                  <c:v>14606</c:v>
                </c:pt>
                <c:pt idx="7304">
                  <c:v>14608</c:v>
                </c:pt>
                <c:pt idx="7305">
                  <c:v>14610</c:v>
                </c:pt>
                <c:pt idx="7306">
                  <c:v>14612</c:v>
                </c:pt>
                <c:pt idx="7307">
                  <c:v>14614</c:v>
                </c:pt>
                <c:pt idx="7308">
                  <c:v>14616</c:v>
                </c:pt>
                <c:pt idx="7309">
                  <c:v>14618</c:v>
                </c:pt>
                <c:pt idx="7310">
                  <c:v>14620</c:v>
                </c:pt>
                <c:pt idx="7311">
                  <c:v>14622</c:v>
                </c:pt>
                <c:pt idx="7312">
                  <c:v>14624</c:v>
                </c:pt>
                <c:pt idx="7313">
                  <c:v>14626</c:v>
                </c:pt>
                <c:pt idx="7314">
                  <c:v>14628</c:v>
                </c:pt>
                <c:pt idx="7315">
                  <c:v>14630</c:v>
                </c:pt>
                <c:pt idx="7316">
                  <c:v>14632</c:v>
                </c:pt>
                <c:pt idx="7317">
                  <c:v>14634</c:v>
                </c:pt>
                <c:pt idx="7318">
                  <c:v>14636</c:v>
                </c:pt>
                <c:pt idx="7319">
                  <c:v>14638</c:v>
                </c:pt>
                <c:pt idx="7320">
                  <c:v>14640</c:v>
                </c:pt>
                <c:pt idx="7321">
                  <c:v>14642</c:v>
                </c:pt>
                <c:pt idx="7322">
                  <c:v>14644</c:v>
                </c:pt>
                <c:pt idx="7323">
                  <c:v>14646</c:v>
                </c:pt>
                <c:pt idx="7324">
                  <c:v>14648</c:v>
                </c:pt>
                <c:pt idx="7325">
                  <c:v>14650</c:v>
                </c:pt>
                <c:pt idx="7326">
                  <c:v>14652</c:v>
                </c:pt>
                <c:pt idx="7327">
                  <c:v>14654</c:v>
                </c:pt>
                <c:pt idx="7328">
                  <c:v>14656</c:v>
                </c:pt>
                <c:pt idx="7329">
                  <c:v>14658</c:v>
                </c:pt>
                <c:pt idx="7330">
                  <c:v>14660</c:v>
                </c:pt>
                <c:pt idx="7331">
                  <c:v>14662</c:v>
                </c:pt>
                <c:pt idx="7332">
                  <c:v>14664</c:v>
                </c:pt>
                <c:pt idx="7333">
                  <c:v>14666</c:v>
                </c:pt>
                <c:pt idx="7334">
                  <c:v>14668</c:v>
                </c:pt>
                <c:pt idx="7335">
                  <c:v>14670</c:v>
                </c:pt>
                <c:pt idx="7336">
                  <c:v>14672</c:v>
                </c:pt>
                <c:pt idx="7337">
                  <c:v>14674</c:v>
                </c:pt>
                <c:pt idx="7338">
                  <c:v>14676</c:v>
                </c:pt>
                <c:pt idx="7339">
                  <c:v>14678</c:v>
                </c:pt>
                <c:pt idx="7340">
                  <c:v>14680</c:v>
                </c:pt>
                <c:pt idx="7341">
                  <c:v>14682</c:v>
                </c:pt>
                <c:pt idx="7342">
                  <c:v>14684</c:v>
                </c:pt>
                <c:pt idx="7343">
                  <c:v>14686</c:v>
                </c:pt>
                <c:pt idx="7344">
                  <c:v>14688</c:v>
                </c:pt>
                <c:pt idx="7345">
                  <c:v>14690</c:v>
                </c:pt>
                <c:pt idx="7346">
                  <c:v>14692</c:v>
                </c:pt>
                <c:pt idx="7347">
                  <c:v>14694</c:v>
                </c:pt>
                <c:pt idx="7348">
                  <c:v>14696</c:v>
                </c:pt>
                <c:pt idx="7349">
                  <c:v>14698</c:v>
                </c:pt>
                <c:pt idx="7350">
                  <c:v>14700</c:v>
                </c:pt>
                <c:pt idx="7351">
                  <c:v>14702</c:v>
                </c:pt>
                <c:pt idx="7352">
                  <c:v>14704</c:v>
                </c:pt>
                <c:pt idx="7353">
                  <c:v>14706</c:v>
                </c:pt>
                <c:pt idx="7354">
                  <c:v>14708</c:v>
                </c:pt>
                <c:pt idx="7355">
                  <c:v>14710</c:v>
                </c:pt>
                <c:pt idx="7356">
                  <c:v>14712</c:v>
                </c:pt>
                <c:pt idx="7357">
                  <c:v>14714</c:v>
                </c:pt>
                <c:pt idx="7358">
                  <c:v>14716</c:v>
                </c:pt>
                <c:pt idx="7359">
                  <c:v>14718</c:v>
                </c:pt>
                <c:pt idx="7360">
                  <c:v>14720</c:v>
                </c:pt>
                <c:pt idx="7361">
                  <c:v>14722</c:v>
                </c:pt>
                <c:pt idx="7362">
                  <c:v>14724</c:v>
                </c:pt>
                <c:pt idx="7363">
                  <c:v>14726</c:v>
                </c:pt>
                <c:pt idx="7364">
                  <c:v>14728</c:v>
                </c:pt>
                <c:pt idx="7365">
                  <c:v>14730</c:v>
                </c:pt>
                <c:pt idx="7366">
                  <c:v>14732</c:v>
                </c:pt>
                <c:pt idx="7367">
                  <c:v>14734</c:v>
                </c:pt>
                <c:pt idx="7368">
                  <c:v>14736</c:v>
                </c:pt>
                <c:pt idx="7369">
                  <c:v>14738</c:v>
                </c:pt>
                <c:pt idx="7370">
                  <c:v>14740</c:v>
                </c:pt>
                <c:pt idx="7371">
                  <c:v>14742</c:v>
                </c:pt>
                <c:pt idx="7372">
                  <c:v>14744</c:v>
                </c:pt>
                <c:pt idx="7373">
                  <c:v>14746</c:v>
                </c:pt>
                <c:pt idx="7374">
                  <c:v>14748</c:v>
                </c:pt>
                <c:pt idx="7375">
                  <c:v>14750</c:v>
                </c:pt>
                <c:pt idx="7376">
                  <c:v>14752</c:v>
                </c:pt>
                <c:pt idx="7377">
                  <c:v>14754</c:v>
                </c:pt>
                <c:pt idx="7378">
                  <c:v>14756</c:v>
                </c:pt>
                <c:pt idx="7379">
                  <c:v>14758</c:v>
                </c:pt>
                <c:pt idx="7380">
                  <c:v>14760</c:v>
                </c:pt>
                <c:pt idx="7381">
                  <c:v>14762</c:v>
                </c:pt>
                <c:pt idx="7382">
                  <c:v>14764</c:v>
                </c:pt>
                <c:pt idx="7383">
                  <c:v>14766</c:v>
                </c:pt>
                <c:pt idx="7384">
                  <c:v>14768</c:v>
                </c:pt>
                <c:pt idx="7385">
                  <c:v>14770</c:v>
                </c:pt>
                <c:pt idx="7386">
                  <c:v>14772</c:v>
                </c:pt>
                <c:pt idx="7387">
                  <c:v>14774</c:v>
                </c:pt>
                <c:pt idx="7388">
                  <c:v>14776</c:v>
                </c:pt>
                <c:pt idx="7389">
                  <c:v>14778</c:v>
                </c:pt>
                <c:pt idx="7390">
                  <c:v>14780</c:v>
                </c:pt>
                <c:pt idx="7391">
                  <c:v>14782</c:v>
                </c:pt>
                <c:pt idx="7392">
                  <c:v>14784</c:v>
                </c:pt>
                <c:pt idx="7393">
                  <c:v>14786</c:v>
                </c:pt>
                <c:pt idx="7394">
                  <c:v>14788</c:v>
                </c:pt>
                <c:pt idx="7395">
                  <c:v>14790</c:v>
                </c:pt>
                <c:pt idx="7396">
                  <c:v>14792</c:v>
                </c:pt>
                <c:pt idx="7397">
                  <c:v>14794</c:v>
                </c:pt>
                <c:pt idx="7398">
                  <c:v>14796</c:v>
                </c:pt>
                <c:pt idx="7399">
                  <c:v>14798</c:v>
                </c:pt>
                <c:pt idx="7400">
                  <c:v>14800</c:v>
                </c:pt>
                <c:pt idx="7401">
                  <c:v>14802</c:v>
                </c:pt>
                <c:pt idx="7402">
                  <c:v>14804</c:v>
                </c:pt>
                <c:pt idx="7403">
                  <c:v>14806</c:v>
                </c:pt>
                <c:pt idx="7404">
                  <c:v>14808</c:v>
                </c:pt>
                <c:pt idx="7405">
                  <c:v>14810</c:v>
                </c:pt>
                <c:pt idx="7406">
                  <c:v>14812</c:v>
                </c:pt>
                <c:pt idx="7407">
                  <c:v>14814</c:v>
                </c:pt>
                <c:pt idx="7408">
                  <c:v>14816</c:v>
                </c:pt>
                <c:pt idx="7409">
                  <c:v>14818</c:v>
                </c:pt>
                <c:pt idx="7410">
                  <c:v>14820</c:v>
                </c:pt>
                <c:pt idx="7411">
                  <c:v>14822</c:v>
                </c:pt>
                <c:pt idx="7412">
                  <c:v>14824</c:v>
                </c:pt>
                <c:pt idx="7413">
                  <c:v>14826</c:v>
                </c:pt>
                <c:pt idx="7414">
                  <c:v>14828</c:v>
                </c:pt>
                <c:pt idx="7415">
                  <c:v>14830</c:v>
                </c:pt>
                <c:pt idx="7416">
                  <c:v>14832</c:v>
                </c:pt>
                <c:pt idx="7417">
                  <c:v>14834</c:v>
                </c:pt>
                <c:pt idx="7418">
                  <c:v>14836</c:v>
                </c:pt>
                <c:pt idx="7419">
                  <c:v>14838</c:v>
                </c:pt>
                <c:pt idx="7420">
                  <c:v>14840</c:v>
                </c:pt>
                <c:pt idx="7421">
                  <c:v>14842</c:v>
                </c:pt>
                <c:pt idx="7422">
                  <c:v>14844</c:v>
                </c:pt>
                <c:pt idx="7423">
                  <c:v>14846</c:v>
                </c:pt>
                <c:pt idx="7424">
                  <c:v>14848</c:v>
                </c:pt>
                <c:pt idx="7425">
                  <c:v>14850</c:v>
                </c:pt>
                <c:pt idx="7426">
                  <c:v>14852</c:v>
                </c:pt>
                <c:pt idx="7427">
                  <c:v>14854</c:v>
                </c:pt>
                <c:pt idx="7428">
                  <c:v>14856</c:v>
                </c:pt>
                <c:pt idx="7429">
                  <c:v>14858</c:v>
                </c:pt>
                <c:pt idx="7430">
                  <c:v>14860</c:v>
                </c:pt>
                <c:pt idx="7431">
                  <c:v>14862</c:v>
                </c:pt>
                <c:pt idx="7432">
                  <c:v>14864</c:v>
                </c:pt>
                <c:pt idx="7433">
                  <c:v>14866</c:v>
                </c:pt>
                <c:pt idx="7434">
                  <c:v>14868</c:v>
                </c:pt>
                <c:pt idx="7435">
                  <c:v>14870</c:v>
                </c:pt>
                <c:pt idx="7436">
                  <c:v>14872</c:v>
                </c:pt>
                <c:pt idx="7437">
                  <c:v>14874</c:v>
                </c:pt>
                <c:pt idx="7438">
                  <c:v>14876</c:v>
                </c:pt>
                <c:pt idx="7439">
                  <c:v>14878</c:v>
                </c:pt>
                <c:pt idx="7440">
                  <c:v>14880</c:v>
                </c:pt>
                <c:pt idx="7441">
                  <c:v>14882</c:v>
                </c:pt>
                <c:pt idx="7442">
                  <c:v>14884</c:v>
                </c:pt>
                <c:pt idx="7443">
                  <c:v>14886</c:v>
                </c:pt>
                <c:pt idx="7444">
                  <c:v>14888</c:v>
                </c:pt>
                <c:pt idx="7445">
                  <c:v>14890</c:v>
                </c:pt>
                <c:pt idx="7446">
                  <c:v>14892</c:v>
                </c:pt>
                <c:pt idx="7447">
                  <c:v>14894</c:v>
                </c:pt>
                <c:pt idx="7448">
                  <c:v>14896</c:v>
                </c:pt>
                <c:pt idx="7449">
                  <c:v>14898</c:v>
                </c:pt>
                <c:pt idx="7450">
                  <c:v>14900</c:v>
                </c:pt>
                <c:pt idx="7451">
                  <c:v>14902</c:v>
                </c:pt>
                <c:pt idx="7452">
                  <c:v>14904</c:v>
                </c:pt>
                <c:pt idx="7453">
                  <c:v>14906</c:v>
                </c:pt>
                <c:pt idx="7454">
                  <c:v>14908</c:v>
                </c:pt>
                <c:pt idx="7455">
                  <c:v>14910</c:v>
                </c:pt>
                <c:pt idx="7456">
                  <c:v>14912</c:v>
                </c:pt>
                <c:pt idx="7457">
                  <c:v>14914</c:v>
                </c:pt>
                <c:pt idx="7458">
                  <c:v>14916</c:v>
                </c:pt>
                <c:pt idx="7459">
                  <c:v>14918</c:v>
                </c:pt>
                <c:pt idx="7460">
                  <c:v>14920</c:v>
                </c:pt>
                <c:pt idx="7461">
                  <c:v>14922</c:v>
                </c:pt>
                <c:pt idx="7462">
                  <c:v>14924</c:v>
                </c:pt>
                <c:pt idx="7463">
                  <c:v>14926</c:v>
                </c:pt>
                <c:pt idx="7464">
                  <c:v>14928</c:v>
                </c:pt>
                <c:pt idx="7465">
                  <c:v>14930</c:v>
                </c:pt>
                <c:pt idx="7466">
                  <c:v>14932</c:v>
                </c:pt>
                <c:pt idx="7467">
                  <c:v>14934</c:v>
                </c:pt>
                <c:pt idx="7468">
                  <c:v>14936</c:v>
                </c:pt>
                <c:pt idx="7469">
                  <c:v>14938</c:v>
                </c:pt>
                <c:pt idx="7470">
                  <c:v>14940</c:v>
                </c:pt>
                <c:pt idx="7471">
                  <c:v>14942</c:v>
                </c:pt>
                <c:pt idx="7472">
                  <c:v>14944</c:v>
                </c:pt>
                <c:pt idx="7473">
                  <c:v>14946</c:v>
                </c:pt>
                <c:pt idx="7474">
                  <c:v>14948</c:v>
                </c:pt>
                <c:pt idx="7475">
                  <c:v>14950</c:v>
                </c:pt>
                <c:pt idx="7476">
                  <c:v>14952</c:v>
                </c:pt>
                <c:pt idx="7477">
                  <c:v>14954</c:v>
                </c:pt>
                <c:pt idx="7478">
                  <c:v>14956</c:v>
                </c:pt>
                <c:pt idx="7479">
                  <c:v>14958</c:v>
                </c:pt>
                <c:pt idx="7480">
                  <c:v>14960</c:v>
                </c:pt>
                <c:pt idx="7481">
                  <c:v>14962</c:v>
                </c:pt>
                <c:pt idx="7482">
                  <c:v>14964</c:v>
                </c:pt>
                <c:pt idx="7483">
                  <c:v>14966</c:v>
                </c:pt>
                <c:pt idx="7484">
                  <c:v>14968</c:v>
                </c:pt>
                <c:pt idx="7485">
                  <c:v>14970</c:v>
                </c:pt>
                <c:pt idx="7486">
                  <c:v>14972</c:v>
                </c:pt>
                <c:pt idx="7487">
                  <c:v>14974</c:v>
                </c:pt>
                <c:pt idx="7488">
                  <c:v>14976</c:v>
                </c:pt>
                <c:pt idx="7489">
                  <c:v>14978</c:v>
                </c:pt>
                <c:pt idx="7490">
                  <c:v>14980</c:v>
                </c:pt>
                <c:pt idx="7491">
                  <c:v>14982</c:v>
                </c:pt>
                <c:pt idx="7492">
                  <c:v>14984</c:v>
                </c:pt>
                <c:pt idx="7493">
                  <c:v>14986</c:v>
                </c:pt>
                <c:pt idx="7494">
                  <c:v>14988</c:v>
                </c:pt>
                <c:pt idx="7495">
                  <c:v>14990</c:v>
                </c:pt>
                <c:pt idx="7496">
                  <c:v>14992</c:v>
                </c:pt>
                <c:pt idx="7497">
                  <c:v>14994</c:v>
                </c:pt>
                <c:pt idx="7498">
                  <c:v>14996</c:v>
                </c:pt>
                <c:pt idx="7499">
                  <c:v>14998</c:v>
                </c:pt>
                <c:pt idx="7500">
                  <c:v>15000</c:v>
                </c:pt>
                <c:pt idx="7501">
                  <c:v>15002</c:v>
                </c:pt>
                <c:pt idx="7502">
                  <c:v>15004</c:v>
                </c:pt>
                <c:pt idx="7503">
                  <c:v>15006</c:v>
                </c:pt>
                <c:pt idx="7504">
                  <c:v>15008</c:v>
                </c:pt>
                <c:pt idx="7505">
                  <c:v>15010</c:v>
                </c:pt>
                <c:pt idx="7506">
                  <c:v>15012</c:v>
                </c:pt>
                <c:pt idx="7507">
                  <c:v>15014</c:v>
                </c:pt>
                <c:pt idx="7508">
                  <c:v>15016</c:v>
                </c:pt>
                <c:pt idx="7509">
                  <c:v>15018</c:v>
                </c:pt>
                <c:pt idx="7510">
                  <c:v>15020</c:v>
                </c:pt>
                <c:pt idx="7511">
                  <c:v>15022</c:v>
                </c:pt>
                <c:pt idx="7512">
                  <c:v>15024</c:v>
                </c:pt>
                <c:pt idx="7513">
                  <c:v>15026</c:v>
                </c:pt>
                <c:pt idx="7514">
                  <c:v>15028</c:v>
                </c:pt>
                <c:pt idx="7515">
                  <c:v>15030</c:v>
                </c:pt>
                <c:pt idx="7516">
                  <c:v>15032</c:v>
                </c:pt>
                <c:pt idx="7517">
                  <c:v>15034</c:v>
                </c:pt>
                <c:pt idx="7518">
                  <c:v>15036</c:v>
                </c:pt>
                <c:pt idx="7519">
                  <c:v>15038</c:v>
                </c:pt>
                <c:pt idx="7520">
                  <c:v>15040</c:v>
                </c:pt>
                <c:pt idx="7521">
                  <c:v>15042</c:v>
                </c:pt>
                <c:pt idx="7522">
                  <c:v>15044</c:v>
                </c:pt>
                <c:pt idx="7523">
                  <c:v>15046</c:v>
                </c:pt>
                <c:pt idx="7524">
                  <c:v>15048</c:v>
                </c:pt>
                <c:pt idx="7525">
                  <c:v>15050</c:v>
                </c:pt>
                <c:pt idx="7526">
                  <c:v>15052</c:v>
                </c:pt>
                <c:pt idx="7527">
                  <c:v>15054</c:v>
                </c:pt>
                <c:pt idx="7528">
                  <c:v>15056</c:v>
                </c:pt>
                <c:pt idx="7529">
                  <c:v>15058</c:v>
                </c:pt>
                <c:pt idx="7530">
                  <c:v>15060</c:v>
                </c:pt>
                <c:pt idx="7531">
                  <c:v>15062</c:v>
                </c:pt>
                <c:pt idx="7532">
                  <c:v>15064</c:v>
                </c:pt>
                <c:pt idx="7533">
                  <c:v>15066</c:v>
                </c:pt>
                <c:pt idx="7534">
                  <c:v>15068</c:v>
                </c:pt>
                <c:pt idx="7535">
                  <c:v>15070</c:v>
                </c:pt>
                <c:pt idx="7536">
                  <c:v>15072</c:v>
                </c:pt>
                <c:pt idx="7537">
                  <c:v>15074</c:v>
                </c:pt>
                <c:pt idx="7538">
                  <c:v>15076</c:v>
                </c:pt>
                <c:pt idx="7539">
                  <c:v>15078</c:v>
                </c:pt>
                <c:pt idx="7540">
                  <c:v>15080</c:v>
                </c:pt>
                <c:pt idx="7541">
                  <c:v>15082</c:v>
                </c:pt>
                <c:pt idx="7542">
                  <c:v>15084</c:v>
                </c:pt>
                <c:pt idx="7543">
                  <c:v>15086</c:v>
                </c:pt>
                <c:pt idx="7544">
                  <c:v>15088</c:v>
                </c:pt>
                <c:pt idx="7545">
                  <c:v>15090</c:v>
                </c:pt>
                <c:pt idx="7546">
                  <c:v>15092</c:v>
                </c:pt>
                <c:pt idx="7547">
                  <c:v>15094</c:v>
                </c:pt>
                <c:pt idx="7548">
                  <c:v>15096</c:v>
                </c:pt>
                <c:pt idx="7549">
                  <c:v>15098</c:v>
                </c:pt>
                <c:pt idx="7550">
                  <c:v>15100</c:v>
                </c:pt>
                <c:pt idx="7551">
                  <c:v>15102</c:v>
                </c:pt>
                <c:pt idx="7552">
                  <c:v>15104</c:v>
                </c:pt>
                <c:pt idx="7553">
                  <c:v>15106</c:v>
                </c:pt>
                <c:pt idx="7554">
                  <c:v>15108</c:v>
                </c:pt>
                <c:pt idx="7555">
                  <c:v>15110</c:v>
                </c:pt>
                <c:pt idx="7556">
                  <c:v>15112</c:v>
                </c:pt>
                <c:pt idx="7557">
                  <c:v>15114</c:v>
                </c:pt>
                <c:pt idx="7558">
                  <c:v>15116</c:v>
                </c:pt>
                <c:pt idx="7559">
                  <c:v>15118</c:v>
                </c:pt>
                <c:pt idx="7560">
                  <c:v>15120</c:v>
                </c:pt>
                <c:pt idx="7561">
                  <c:v>15122</c:v>
                </c:pt>
                <c:pt idx="7562">
                  <c:v>15124</c:v>
                </c:pt>
                <c:pt idx="7563">
                  <c:v>15126</c:v>
                </c:pt>
                <c:pt idx="7564">
                  <c:v>15128</c:v>
                </c:pt>
                <c:pt idx="7565">
                  <c:v>15130</c:v>
                </c:pt>
                <c:pt idx="7566">
                  <c:v>15132</c:v>
                </c:pt>
                <c:pt idx="7567">
                  <c:v>15134</c:v>
                </c:pt>
                <c:pt idx="7568">
                  <c:v>15136</c:v>
                </c:pt>
                <c:pt idx="7569">
                  <c:v>15138</c:v>
                </c:pt>
                <c:pt idx="7570">
                  <c:v>15140</c:v>
                </c:pt>
                <c:pt idx="7571">
                  <c:v>15142</c:v>
                </c:pt>
                <c:pt idx="7572">
                  <c:v>15144</c:v>
                </c:pt>
                <c:pt idx="7573">
                  <c:v>15146</c:v>
                </c:pt>
                <c:pt idx="7574">
                  <c:v>15148</c:v>
                </c:pt>
                <c:pt idx="7575">
                  <c:v>15150</c:v>
                </c:pt>
                <c:pt idx="7576">
                  <c:v>15152</c:v>
                </c:pt>
                <c:pt idx="7577">
                  <c:v>15154</c:v>
                </c:pt>
                <c:pt idx="7578">
                  <c:v>15156</c:v>
                </c:pt>
                <c:pt idx="7579">
                  <c:v>15158</c:v>
                </c:pt>
                <c:pt idx="7580">
                  <c:v>15160</c:v>
                </c:pt>
                <c:pt idx="7581">
                  <c:v>15162</c:v>
                </c:pt>
                <c:pt idx="7582">
                  <c:v>15164</c:v>
                </c:pt>
                <c:pt idx="7583">
                  <c:v>15166</c:v>
                </c:pt>
                <c:pt idx="7584">
                  <c:v>15168</c:v>
                </c:pt>
                <c:pt idx="7585">
                  <c:v>15170</c:v>
                </c:pt>
                <c:pt idx="7586">
                  <c:v>15172</c:v>
                </c:pt>
                <c:pt idx="7587">
                  <c:v>15174</c:v>
                </c:pt>
                <c:pt idx="7588">
                  <c:v>15176</c:v>
                </c:pt>
                <c:pt idx="7589">
                  <c:v>15178</c:v>
                </c:pt>
                <c:pt idx="7590">
                  <c:v>15180</c:v>
                </c:pt>
                <c:pt idx="7591">
                  <c:v>15182</c:v>
                </c:pt>
                <c:pt idx="7592">
                  <c:v>15184</c:v>
                </c:pt>
                <c:pt idx="7593">
                  <c:v>15186</c:v>
                </c:pt>
                <c:pt idx="7594">
                  <c:v>15188</c:v>
                </c:pt>
                <c:pt idx="7595">
                  <c:v>15190</c:v>
                </c:pt>
                <c:pt idx="7596">
                  <c:v>15192</c:v>
                </c:pt>
                <c:pt idx="7597">
                  <c:v>15194</c:v>
                </c:pt>
                <c:pt idx="7598">
                  <c:v>15196</c:v>
                </c:pt>
                <c:pt idx="7599">
                  <c:v>15198</c:v>
                </c:pt>
                <c:pt idx="7600">
                  <c:v>15200</c:v>
                </c:pt>
                <c:pt idx="7601">
                  <c:v>15202</c:v>
                </c:pt>
                <c:pt idx="7602">
                  <c:v>15204</c:v>
                </c:pt>
                <c:pt idx="7603">
                  <c:v>15206</c:v>
                </c:pt>
                <c:pt idx="7604">
                  <c:v>15208</c:v>
                </c:pt>
                <c:pt idx="7605">
                  <c:v>15210</c:v>
                </c:pt>
                <c:pt idx="7606">
                  <c:v>15212</c:v>
                </c:pt>
                <c:pt idx="7607">
                  <c:v>15214</c:v>
                </c:pt>
                <c:pt idx="7608">
                  <c:v>15216</c:v>
                </c:pt>
                <c:pt idx="7609">
                  <c:v>15218</c:v>
                </c:pt>
                <c:pt idx="7610">
                  <c:v>15220</c:v>
                </c:pt>
                <c:pt idx="7611">
                  <c:v>15222</c:v>
                </c:pt>
                <c:pt idx="7612">
                  <c:v>15224</c:v>
                </c:pt>
                <c:pt idx="7613">
                  <c:v>15226</c:v>
                </c:pt>
                <c:pt idx="7614">
                  <c:v>15228</c:v>
                </c:pt>
                <c:pt idx="7615">
                  <c:v>15230</c:v>
                </c:pt>
                <c:pt idx="7616">
                  <c:v>15232</c:v>
                </c:pt>
                <c:pt idx="7617">
                  <c:v>15234</c:v>
                </c:pt>
                <c:pt idx="7618">
                  <c:v>15236</c:v>
                </c:pt>
                <c:pt idx="7619">
                  <c:v>15238</c:v>
                </c:pt>
                <c:pt idx="7620">
                  <c:v>15240</c:v>
                </c:pt>
                <c:pt idx="7621">
                  <c:v>15242</c:v>
                </c:pt>
                <c:pt idx="7622">
                  <c:v>15244</c:v>
                </c:pt>
                <c:pt idx="7623">
                  <c:v>15246</c:v>
                </c:pt>
                <c:pt idx="7624">
                  <c:v>15248</c:v>
                </c:pt>
                <c:pt idx="7625">
                  <c:v>15250</c:v>
                </c:pt>
                <c:pt idx="7626">
                  <c:v>15252</c:v>
                </c:pt>
                <c:pt idx="7627">
                  <c:v>15254</c:v>
                </c:pt>
                <c:pt idx="7628">
                  <c:v>15256</c:v>
                </c:pt>
                <c:pt idx="7629">
                  <c:v>15258</c:v>
                </c:pt>
                <c:pt idx="7630">
                  <c:v>15260</c:v>
                </c:pt>
                <c:pt idx="7631">
                  <c:v>15262</c:v>
                </c:pt>
                <c:pt idx="7632">
                  <c:v>15264</c:v>
                </c:pt>
                <c:pt idx="7633">
                  <c:v>15266</c:v>
                </c:pt>
                <c:pt idx="7634">
                  <c:v>15268</c:v>
                </c:pt>
                <c:pt idx="7635">
                  <c:v>15270</c:v>
                </c:pt>
                <c:pt idx="7636">
                  <c:v>15272</c:v>
                </c:pt>
                <c:pt idx="7637">
                  <c:v>15274</c:v>
                </c:pt>
                <c:pt idx="7638">
                  <c:v>15276</c:v>
                </c:pt>
                <c:pt idx="7639">
                  <c:v>15278</c:v>
                </c:pt>
                <c:pt idx="7640">
                  <c:v>15280</c:v>
                </c:pt>
                <c:pt idx="7641">
                  <c:v>15282</c:v>
                </c:pt>
                <c:pt idx="7642">
                  <c:v>15284</c:v>
                </c:pt>
                <c:pt idx="7643">
                  <c:v>15286</c:v>
                </c:pt>
                <c:pt idx="7644">
                  <c:v>15288</c:v>
                </c:pt>
                <c:pt idx="7645">
                  <c:v>15290</c:v>
                </c:pt>
                <c:pt idx="7646">
                  <c:v>15292</c:v>
                </c:pt>
                <c:pt idx="7647">
                  <c:v>15294</c:v>
                </c:pt>
                <c:pt idx="7648">
                  <c:v>15296</c:v>
                </c:pt>
                <c:pt idx="7649">
                  <c:v>15298</c:v>
                </c:pt>
                <c:pt idx="7650">
                  <c:v>15300</c:v>
                </c:pt>
                <c:pt idx="7651">
                  <c:v>15302</c:v>
                </c:pt>
                <c:pt idx="7652">
                  <c:v>15304</c:v>
                </c:pt>
                <c:pt idx="7653">
                  <c:v>15306</c:v>
                </c:pt>
                <c:pt idx="7654">
                  <c:v>15308</c:v>
                </c:pt>
                <c:pt idx="7655">
                  <c:v>15310</c:v>
                </c:pt>
                <c:pt idx="7656">
                  <c:v>15312</c:v>
                </c:pt>
                <c:pt idx="7657">
                  <c:v>15314</c:v>
                </c:pt>
                <c:pt idx="7658">
                  <c:v>15316</c:v>
                </c:pt>
                <c:pt idx="7659">
                  <c:v>15318</c:v>
                </c:pt>
                <c:pt idx="7660">
                  <c:v>15320</c:v>
                </c:pt>
                <c:pt idx="7661">
                  <c:v>15322</c:v>
                </c:pt>
                <c:pt idx="7662">
                  <c:v>15324</c:v>
                </c:pt>
                <c:pt idx="7663">
                  <c:v>15326</c:v>
                </c:pt>
                <c:pt idx="7664">
                  <c:v>15328</c:v>
                </c:pt>
                <c:pt idx="7665">
                  <c:v>15330</c:v>
                </c:pt>
                <c:pt idx="7666">
                  <c:v>15332</c:v>
                </c:pt>
                <c:pt idx="7667">
                  <c:v>15334</c:v>
                </c:pt>
                <c:pt idx="7668">
                  <c:v>15336</c:v>
                </c:pt>
                <c:pt idx="7669">
                  <c:v>15338</c:v>
                </c:pt>
                <c:pt idx="7670">
                  <c:v>15340</c:v>
                </c:pt>
                <c:pt idx="7671">
                  <c:v>15342</c:v>
                </c:pt>
                <c:pt idx="7672">
                  <c:v>15344</c:v>
                </c:pt>
                <c:pt idx="7673">
                  <c:v>15346</c:v>
                </c:pt>
                <c:pt idx="7674">
                  <c:v>15348</c:v>
                </c:pt>
                <c:pt idx="7675">
                  <c:v>15350</c:v>
                </c:pt>
                <c:pt idx="7676">
                  <c:v>15352</c:v>
                </c:pt>
                <c:pt idx="7677">
                  <c:v>15354</c:v>
                </c:pt>
                <c:pt idx="7678">
                  <c:v>15356</c:v>
                </c:pt>
                <c:pt idx="7679">
                  <c:v>15358</c:v>
                </c:pt>
                <c:pt idx="7680">
                  <c:v>15360</c:v>
                </c:pt>
                <c:pt idx="7681">
                  <c:v>15362</c:v>
                </c:pt>
                <c:pt idx="7682">
                  <c:v>15364</c:v>
                </c:pt>
                <c:pt idx="7683">
                  <c:v>15366</c:v>
                </c:pt>
                <c:pt idx="7684">
                  <c:v>15368</c:v>
                </c:pt>
                <c:pt idx="7685">
                  <c:v>15370</c:v>
                </c:pt>
                <c:pt idx="7686">
                  <c:v>15372</c:v>
                </c:pt>
                <c:pt idx="7687">
                  <c:v>15374</c:v>
                </c:pt>
                <c:pt idx="7688">
                  <c:v>15376</c:v>
                </c:pt>
                <c:pt idx="7689">
                  <c:v>15378</c:v>
                </c:pt>
                <c:pt idx="7690">
                  <c:v>15380</c:v>
                </c:pt>
                <c:pt idx="7691">
                  <c:v>15382</c:v>
                </c:pt>
                <c:pt idx="7692">
                  <c:v>15384</c:v>
                </c:pt>
                <c:pt idx="7693">
                  <c:v>15386</c:v>
                </c:pt>
                <c:pt idx="7694">
                  <c:v>15388</c:v>
                </c:pt>
                <c:pt idx="7695">
                  <c:v>15390</c:v>
                </c:pt>
                <c:pt idx="7696">
                  <c:v>15392</c:v>
                </c:pt>
                <c:pt idx="7697">
                  <c:v>15394</c:v>
                </c:pt>
                <c:pt idx="7698">
                  <c:v>15396</c:v>
                </c:pt>
                <c:pt idx="7699">
                  <c:v>15398</c:v>
                </c:pt>
                <c:pt idx="7700">
                  <c:v>15400</c:v>
                </c:pt>
                <c:pt idx="7701">
                  <c:v>15402</c:v>
                </c:pt>
                <c:pt idx="7702">
                  <c:v>15404</c:v>
                </c:pt>
                <c:pt idx="7703">
                  <c:v>15406</c:v>
                </c:pt>
                <c:pt idx="7704">
                  <c:v>15408</c:v>
                </c:pt>
                <c:pt idx="7705">
                  <c:v>15410</c:v>
                </c:pt>
                <c:pt idx="7706">
                  <c:v>15412</c:v>
                </c:pt>
                <c:pt idx="7707">
                  <c:v>15414</c:v>
                </c:pt>
                <c:pt idx="7708">
                  <c:v>15416</c:v>
                </c:pt>
                <c:pt idx="7709">
                  <c:v>15418</c:v>
                </c:pt>
                <c:pt idx="7710">
                  <c:v>15420</c:v>
                </c:pt>
                <c:pt idx="7711">
                  <c:v>15422</c:v>
                </c:pt>
                <c:pt idx="7712">
                  <c:v>15424</c:v>
                </c:pt>
                <c:pt idx="7713">
                  <c:v>15426</c:v>
                </c:pt>
                <c:pt idx="7714">
                  <c:v>15428</c:v>
                </c:pt>
                <c:pt idx="7715">
                  <c:v>15430</c:v>
                </c:pt>
                <c:pt idx="7716">
                  <c:v>15432</c:v>
                </c:pt>
                <c:pt idx="7717">
                  <c:v>15434</c:v>
                </c:pt>
                <c:pt idx="7718">
                  <c:v>15436</c:v>
                </c:pt>
                <c:pt idx="7719">
                  <c:v>15438</c:v>
                </c:pt>
                <c:pt idx="7720">
                  <c:v>15440</c:v>
                </c:pt>
                <c:pt idx="7721">
                  <c:v>15442</c:v>
                </c:pt>
                <c:pt idx="7722">
                  <c:v>15444</c:v>
                </c:pt>
                <c:pt idx="7723">
                  <c:v>15446</c:v>
                </c:pt>
                <c:pt idx="7724">
                  <c:v>15448</c:v>
                </c:pt>
                <c:pt idx="7725">
                  <c:v>15450</c:v>
                </c:pt>
                <c:pt idx="7726">
                  <c:v>15452</c:v>
                </c:pt>
                <c:pt idx="7727">
                  <c:v>15454</c:v>
                </c:pt>
                <c:pt idx="7728">
                  <c:v>15456</c:v>
                </c:pt>
                <c:pt idx="7729">
                  <c:v>15458</c:v>
                </c:pt>
                <c:pt idx="7730">
                  <c:v>15460</c:v>
                </c:pt>
                <c:pt idx="7731">
                  <c:v>15462</c:v>
                </c:pt>
                <c:pt idx="7732">
                  <c:v>15464</c:v>
                </c:pt>
                <c:pt idx="7733">
                  <c:v>15466</c:v>
                </c:pt>
                <c:pt idx="7734">
                  <c:v>15468</c:v>
                </c:pt>
                <c:pt idx="7735">
                  <c:v>15470</c:v>
                </c:pt>
                <c:pt idx="7736">
                  <c:v>15472</c:v>
                </c:pt>
                <c:pt idx="7737">
                  <c:v>15474</c:v>
                </c:pt>
                <c:pt idx="7738">
                  <c:v>15476</c:v>
                </c:pt>
                <c:pt idx="7739">
                  <c:v>15478</c:v>
                </c:pt>
                <c:pt idx="7740">
                  <c:v>15480</c:v>
                </c:pt>
                <c:pt idx="7741">
                  <c:v>15482</c:v>
                </c:pt>
                <c:pt idx="7742">
                  <c:v>15484</c:v>
                </c:pt>
                <c:pt idx="7743">
                  <c:v>15486</c:v>
                </c:pt>
                <c:pt idx="7744">
                  <c:v>15488</c:v>
                </c:pt>
                <c:pt idx="7745">
                  <c:v>15490</c:v>
                </c:pt>
                <c:pt idx="7746">
                  <c:v>15492</c:v>
                </c:pt>
                <c:pt idx="7747">
                  <c:v>15494</c:v>
                </c:pt>
                <c:pt idx="7748">
                  <c:v>15496</c:v>
                </c:pt>
                <c:pt idx="7749">
                  <c:v>15498</c:v>
                </c:pt>
                <c:pt idx="7750">
                  <c:v>15500</c:v>
                </c:pt>
                <c:pt idx="7751">
                  <c:v>15502</c:v>
                </c:pt>
                <c:pt idx="7752">
                  <c:v>15504</c:v>
                </c:pt>
                <c:pt idx="7753">
                  <c:v>15506</c:v>
                </c:pt>
                <c:pt idx="7754">
                  <c:v>15508</c:v>
                </c:pt>
                <c:pt idx="7755">
                  <c:v>15510</c:v>
                </c:pt>
                <c:pt idx="7756">
                  <c:v>15512</c:v>
                </c:pt>
                <c:pt idx="7757">
                  <c:v>15514</c:v>
                </c:pt>
                <c:pt idx="7758">
                  <c:v>15516</c:v>
                </c:pt>
                <c:pt idx="7759">
                  <c:v>15518</c:v>
                </c:pt>
                <c:pt idx="7760">
                  <c:v>15520</c:v>
                </c:pt>
                <c:pt idx="7761">
                  <c:v>15522</c:v>
                </c:pt>
                <c:pt idx="7762">
                  <c:v>15524</c:v>
                </c:pt>
                <c:pt idx="7763">
                  <c:v>15526</c:v>
                </c:pt>
                <c:pt idx="7764">
                  <c:v>15528</c:v>
                </c:pt>
                <c:pt idx="7765">
                  <c:v>15530</c:v>
                </c:pt>
                <c:pt idx="7766">
                  <c:v>15532</c:v>
                </c:pt>
                <c:pt idx="7767">
                  <c:v>15534</c:v>
                </c:pt>
                <c:pt idx="7768">
                  <c:v>15536</c:v>
                </c:pt>
                <c:pt idx="7769">
                  <c:v>15538</c:v>
                </c:pt>
                <c:pt idx="7770">
                  <c:v>15540</c:v>
                </c:pt>
                <c:pt idx="7771">
                  <c:v>15542</c:v>
                </c:pt>
                <c:pt idx="7772">
                  <c:v>15544</c:v>
                </c:pt>
                <c:pt idx="7773">
                  <c:v>15546</c:v>
                </c:pt>
                <c:pt idx="7774">
                  <c:v>15548</c:v>
                </c:pt>
                <c:pt idx="7775">
                  <c:v>15550</c:v>
                </c:pt>
                <c:pt idx="7776">
                  <c:v>15552</c:v>
                </c:pt>
                <c:pt idx="7777">
                  <c:v>15554</c:v>
                </c:pt>
                <c:pt idx="7778">
                  <c:v>15556</c:v>
                </c:pt>
                <c:pt idx="7779">
                  <c:v>15558</c:v>
                </c:pt>
                <c:pt idx="7780">
                  <c:v>15560</c:v>
                </c:pt>
                <c:pt idx="7781">
                  <c:v>15562</c:v>
                </c:pt>
                <c:pt idx="7782">
                  <c:v>15564</c:v>
                </c:pt>
                <c:pt idx="7783">
                  <c:v>15566</c:v>
                </c:pt>
                <c:pt idx="7784">
                  <c:v>15568</c:v>
                </c:pt>
                <c:pt idx="7785">
                  <c:v>15570</c:v>
                </c:pt>
                <c:pt idx="7786">
                  <c:v>15572</c:v>
                </c:pt>
                <c:pt idx="7787">
                  <c:v>15574</c:v>
                </c:pt>
                <c:pt idx="7788">
                  <c:v>15576</c:v>
                </c:pt>
                <c:pt idx="7789">
                  <c:v>15578</c:v>
                </c:pt>
                <c:pt idx="7790">
                  <c:v>15580</c:v>
                </c:pt>
                <c:pt idx="7791">
                  <c:v>15582</c:v>
                </c:pt>
                <c:pt idx="7792">
                  <c:v>15584</c:v>
                </c:pt>
                <c:pt idx="7793">
                  <c:v>15586</c:v>
                </c:pt>
                <c:pt idx="7794">
                  <c:v>15588</c:v>
                </c:pt>
                <c:pt idx="7795">
                  <c:v>15590</c:v>
                </c:pt>
                <c:pt idx="7796">
                  <c:v>15592</c:v>
                </c:pt>
                <c:pt idx="7797">
                  <c:v>15594</c:v>
                </c:pt>
                <c:pt idx="7798">
                  <c:v>15596</c:v>
                </c:pt>
                <c:pt idx="7799">
                  <c:v>15598</c:v>
                </c:pt>
                <c:pt idx="7800">
                  <c:v>15600</c:v>
                </c:pt>
                <c:pt idx="7801">
                  <c:v>15602</c:v>
                </c:pt>
                <c:pt idx="7802">
                  <c:v>15604</c:v>
                </c:pt>
                <c:pt idx="7803">
                  <c:v>15606</c:v>
                </c:pt>
                <c:pt idx="7804">
                  <c:v>15608</c:v>
                </c:pt>
                <c:pt idx="7805">
                  <c:v>15610</c:v>
                </c:pt>
                <c:pt idx="7806">
                  <c:v>15612</c:v>
                </c:pt>
                <c:pt idx="7807">
                  <c:v>15614</c:v>
                </c:pt>
                <c:pt idx="7808">
                  <c:v>15616</c:v>
                </c:pt>
                <c:pt idx="7809">
                  <c:v>15618</c:v>
                </c:pt>
                <c:pt idx="7810">
                  <c:v>15620</c:v>
                </c:pt>
                <c:pt idx="7811">
                  <c:v>15622</c:v>
                </c:pt>
                <c:pt idx="7812">
                  <c:v>15624</c:v>
                </c:pt>
                <c:pt idx="7813">
                  <c:v>15626</c:v>
                </c:pt>
                <c:pt idx="7814">
                  <c:v>15628</c:v>
                </c:pt>
                <c:pt idx="7815">
                  <c:v>15630</c:v>
                </c:pt>
                <c:pt idx="7816">
                  <c:v>15632</c:v>
                </c:pt>
                <c:pt idx="7817">
                  <c:v>15634</c:v>
                </c:pt>
                <c:pt idx="7818">
                  <c:v>15636</c:v>
                </c:pt>
                <c:pt idx="7819">
                  <c:v>15638</c:v>
                </c:pt>
                <c:pt idx="7820">
                  <c:v>15640</c:v>
                </c:pt>
                <c:pt idx="7821">
                  <c:v>15642</c:v>
                </c:pt>
                <c:pt idx="7822">
                  <c:v>15644</c:v>
                </c:pt>
                <c:pt idx="7823">
                  <c:v>15646</c:v>
                </c:pt>
                <c:pt idx="7824">
                  <c:v>15648</c:v>
                </c:pt>
                <c:pt idx="7825">
                  <c:v>15650</c:v>
                </c:pt>
                <c:pt idx="7826">
                  <c:v>15652</c:v>
                </c:pt>
                <c:pt idx="7827">
                  <c:v>15654</c:v>
                </c:pt>
                <c:pt idx="7828">
                  <c:v>15656</c:v>
                </c:pt>
                <c:pt idx="7829">
                  <c:v>15658</c:v>
                </c:pt>
                <c:pt idx="7830">
                  <c:v>15660</c:v>
                </c:pt>
                <c:pt idx="7831">
                  <c:v>15662</c:v>
                </c:pt>
                <c:pt idx="7832">
                  <c:v>15664</c:v>
                </c:pt>
                <c:pt idx="7833">
                  <c:v>15666</c:v>
                </c:pt>
                <c:pt idx="7834">
                  <c:v>15668</c:v>
                </c:pt>
                <c:pt idx="7835">
                  <c:v>15670</c:v>
                </c:pt>
                <c:pt idx="7836">
                  <c:v>15672</c:v>
                </c:pt>
                <c:pt idx="7837">
                  <c:v>15674</c:v>
                </c:pt>
                <c:pt idx="7838">
                  <c:v>15676</c:v>
                </c:pt>
                <c:pt idx="7839">
                  <c:v>15678</c:v>
                </c:pt>
                <c:pt idx="7840">
                  <c:v>15680</c:v>
                </c:pt>
                <c:pt idx="7841">
                  <c:v>15682</c:v>
                </c:pt>
                <c:pt idx="7842">
                  <c:v>15684</c:v>
                </c:pt>
                <c:pt idx="7843">
                  <c:v>15686</c:v>
                </c:pt>
                <c:pt idx="7844">
                  <c:v>15688</c:v>
                </c:pt>
                <c:pt idx="7845">
                  <c:v>15690</c:v>
                </c:pt>
                <c:pt idx="7846">
                  <c:v>15692</c:v>
                </c:pt>
                <c:pt idx="7847">
                  <c:v>15694</c:v>
                </c:pt>
                <c:pt idx="7848">
                  <c:v>15696</c:v>
                </c:pt>
                <c:pt idx="7849">
                  <c:v>15698</c:v>
                </c:pt>
                <c:pt idx="7850">
                  <c:v>15700</c:v>
                </c:pt>
                <c:pt idx="7851">
                  <c:v>15702</c:v>
                </c:pt>
                <c:pt idx="7852">
                  <c:v>15704</c:v>
                </c:pt>
                <c:pt idx="7853">
                  <c:v>15706</c:v>
                </c:pt>
                <c:pt idx="7854">
                  <c:v>15708</c:v>
                </c:pt>
                <c:pt idx="7855">
                  <c:v>15710</c:v>
                </c:pt>
                <c:pt idx="7856">
                  <c:v>15712</c:v>
                </c:pt>
                <c:pt idx="7857">
                  <c:v>15714</c:v>
                </c:pt>
                <c:pt idx="7858">
                  <c:v>15716</c:v>
                </c:pt>
                <c:pt idx="7859">
                  <c:v>15718</c:v>
                </c:pt>
                <c:pt idx="7860">
                  <c:v>15720</c:v>
                </c:pt>
                <c:pt idx="7861">
                  <c:v>15722</c:v>
                </c:pt>
                <c:pt idx="7862">
                  <c:v>15724</c:v>
                </c:pt>
                <c:pt idx="7863">
                  <c:v>15726</c:v>
                </c:pt>
                <c:pt idx="7864">
                  <c:v>15728</c:v>
                </c:pt>
                <c:pt idx="7865">
                  <c:v>15730</c:v>
                </c:pt>
                <c:pt idx="7866">
                  <c:v>15732</c:v>
                </c:pt>
                <c:pt idx="7867">
                  <c:v>15734</c:v>
                </c:pt>
                <c:pt idx="7868">
                  <c:v>15736</c:v>
                </c:pt>
                <c:pt idx="7869">
                  <c:v>15738</c:v>
                </c:pt>
                <c:pt idx="7870">
                  <c:v>15740</c:v>
                </c:pt>
                <c:pt idx="7871">
                  <c:v>15742</c:v>
                </c:pt>
                <c:pt idx="7872">
                  <c:v>15744</c:v>
                </c:pt>
                <c:pt idx="7873">
                  <c:v>15746</c:v>
                </c:pt>
                <c:pt idx="7874">
                  <c:v>15748</c:v>
                </c:pt>
                <c:pt idx="7875">
                  <c:v>15750</c:v>
                </c:pt>
                <c:pt idx="7876">
                  <c:v>15752</c:v>
                </c:pt>
                <c:pt idx="7877">
                  <c:v>15754</c:v>
                </c:pt>
                <c:pt idx="7878">
                  <c:v>15756</c:v>
                </c:pt>
                <c:pt idx="7879">
                  <c:v>15758</c:v>
                </c:pt>
                <c:pt idx="7880">
                  <c:v>15760</c:v>
                </c:pt>
                <c:pt idx="7881">
                  <c:v>15762</c:v>
                </c:pt>
                <c:pt idx="7882">
                  <c:v>15764</c:v>
                </c:pt>
                <c:pt idx="7883">
                  <c:v>15766</c:v>
                </c:pt>
                <c:pt idx="7884">
                  <c:v>15768</c:v>
                </c:pt>
                <c:pt idx="7885">
                  <c:v>15770</c:v>
                </c:pt>
                <c:pt idx="7886">
                  <c:v>15772</c:v>
                </c:pt>
                <c:pt idx="7887">
                  <c:v>15774</c:v>
                </c:pt>
                <c:pt idx="7888">
                  <c:v>15776</c:v>
                </c:pt>
                <c:pt idx="7889">
                  <c:v>15778</c:v>
                </c:pt>
                <c:pt idx="7890">
                  <c:v>15780</c:v>
                </c:pt>
                <c:pt idx="7891">
                  <c:v>15782</c:v>
                </c:pt>
                <c:pt idx="7892">
                  <c:v>15784</c:v>
                </c:pt>
                <c:pt idx="7893">
                  <c:v>15786</c:v>
                </c:pt>
                <c:pt idx="7894">
                  <c:v>15788</c:v>
                </c:pt>
                <c:pt idx="7895">
                  <c:v>15790</c:v>
                </c:pt>
                <c:pt idx="7896">
                  <c:v>15792</c:v>
                </c:pt>
                <c:pt idx="7897">
                  <c:v>15794</c:v>
                </c:pt>
                <c:pt idx="7898">
                  <c:v>15796</c:v>
                </c:pt>
                <c:pt idx="7899">
                  <c:v>15798</c:v>
                </c:pt>
                <c:pt idx="7900">
                  <c:v>15800</c:v>
                </c:pt>
                <c:pt idx="7901">
                  <c:v>15802</c:v>
                </c:pt>
                <c:pt idx="7902">
                  <c:v>15804</c:v>
                </c:pt>
                <c:pt idx="7903">
                  <c:v>15806</c:v>
                </c:pt>
                <c:pt idx="7904">
                  <c:v>15808</c:v>
                </c:pt>
                <c:pt idx="7905">
                  <c:v>15810</c:v>
                </c:pt>
                <c:pt idx="7906">
                  <c:v>15812</c:v>
                </c:pt>
                <c:pt idx="7907">
                  <c:v>15814</c:v>
                </c:pt>
                <c:pt idx="7908">
                  <c:v>15816</c:v>
                </c:pt>
                <c:pt idx="7909">
                  <c:v>15818</c:v>
                </c:pt>
                <c:pt idx="7910">
                  <c:v>15820</c:v>
                </c:pt>
                <c:pt idx="7911">
                  <c:v>15822</c:v>
                </c:pt>
                <c:pt idx="7912">
                  <c:v>15824</c:v>
                </c:pt>
                <c:pt idx="7913">
                  <c:v>15826</c:v>
                </c:pt>
                <c:pt idx="7914">
                  <c:v>15828</c:v>
                </c:pt>
                <c:pt idx="7915">
                  <c:v>15830</c:v>
                </c:pt>
                <c:pt idx="7916">
                  <c:v>15832</c:v>
                </c:pt>
                <c:pt idx="7917">
                  <c:v>15834</c:v>
                </c:pt>
                <c:pt idx="7918">
                  <c:v>15836</c:v>
                </c:pt>
                <c:pt idx="7919">
                  <c:v>15838</c:v>
                </c:pt>
                <c:pt idx="7920">
                  <c:v>15840</c:v>
                </c:pt>
                <c:pt idx="7921">
                  <c:v>15842</c:v>
                </c:pt>
                <c:pt idx="7922">
                  <c:v>15844</c:v>
                </c:pt>
                <c:pt idx="7923">
                  <c:v>15846</c:v>
                </c:pt>
                <c:pt idx="7924">
                  <c:v>15848</c:v>
                </c:pt>
                <c:pt idx="7925">
                  <c:v>15850</c:v>
                </c:pt>
                <c:pt idx="7926">
                  <c:v>15852</c:v>
                </c:pt>
                <c:pt idx="7927">
                  <c:v>15854</c:v>
                </c:pt>
                <c:pt idx="7928">
                  <c:v>15856</c:v>
                </c:pt>
                <c:pt idx="7929">
                  <c:v>15858</c:v>
                </c:pt>
                <c:pt idx="7930">
                  <c:v>15860</c:v>
                </c:pt>
                <c:pt idx="7931">
                  <c:v>15862</c:v>
                </c:pt>
                <c:pt idx="7932">
                  <c:v>15864</c:v>
                </c:pt>
                <c:pt idx="7933">
                  <c:v>15866</c:v>
                </c:pt>
                <c:pt idx="7934">
                  <c:v>15868</c:v>
                </c:pt>
                <c:pt idx="7935">
                  <c:v>15870</c:v>
                </c:pt>
                <c:pt idx="7936">
                  <c:v>15872</c:v>
                </c:pt>
                <c:pt idx="7937">
                  <c:v>15874</c:v>
                </c:pt>
                <c:pt idx="7938">
                  <c:v>15876</c:v>
                </c:pt>
                <c:pt idx="7939">
                  <c:v>15878</c:v>
                </c:pt>
                <c:pt idx="7940">
                  <c:v>15880</c:v>
                </c:pt>
                <c:pt idx="7941">
                  <c:v>15882</c:v>
                </c:pt>
                <c:pt idx="7942">
                  <c:v>15884</c:v>
                </c:pt>
                <c:pt idx="7943">
                  <c:v>15886</c:v>
                </c:pt>
                <c:pt idx="7944">
                  <c:v>15888</c:v>
                </c:pt>
                <c:pt idx="7945">
                  <c:v>15890</c:v>
                </c:pt>
                <c:pt idx="7946">
                  <c:v>15892</c:v>
                </c:pt>
                <c:pt idx="7947">
                  <c:v>15894</c:v>
                </c:pt>
                <c:pt idx="7948">
                  <c:v>15896</c:v>
                </c:pt>
                <c:pt idx="7949">
                  <c:v>15898</c:v>
                </c:pt>
                <c:pt idx="7950">
                  <c:v>15900</c:v>
                </c:pt>
                <c:pt idx="7951">
                  <c:v>15902</c:v>
                </c:pt>
                <c:pt idx="7952">
                  <c:v>15904</c:v>
                </c:pt>
                <c:pt idx="7953">
                  <c:v>15906</c:v>
                </c:pt>
                <c:pt idx="7954">
                  <c:v>15908</c:v>
                </c:pt>
                <c:pt idx="7955">
                  <c:v>15910</c:v>
                </c:pt>
                <c:pt idx="7956">
                  <c:v>15912</c:v>
                </c:pt>
                <c:pt idx="7957">
                  <c:v>15914</c:v>
                </c:pt>
                <c:pt idx="7958">
                  <c:v>15916</c:v>
                </c:pt>
                <c:pt idx="7959">
                  <c:v>15918</c:v>
                </c:pt>
                <c:pt idx="7960">
                  <c:v>15920</c:v>
                </c:pt>
                <c:pt idx="7961">
                  <c:v>15922</c:v>
                </c:pt>
                <c:pt idx="7962">
                  <c:v>15924</c:v>
                </c:pt>
                <c:pt idx="7963">
                  <c:v>15926</c:v>
                </c:pt>
                <c:pt idx="7964">
                  <c:v>15928</c:v>
                </c:pt>
                <c:pt idx="7965">
                  <c:v>15930</c:v>
                </c:pt>
                <c:pt idx="7966">
                  <c:v>15932</c:v>
                </c:pt>
                <c:pt idx="7967">
                  <c:v>15934</c:v>
                </c:pt>
                <c:pt idx="7968">
                  <c:v>15936</c:v>
                </c:pt>
                <c:pt idx="7969">
                  <c:v>15938</c:v>
                </c:pt>
                <c:pt idx="7970">
                  <c:v>15940</c:v>
                </c:pt>
                <c:pt idx="7971">
                  <c:v>15942</c:v>
                </c:pt>
                <c:pt idx="7972">
                  <c:v>15944</c:v>
                </c:pt>
                <c:pt idx="7973">
                  <c:v>15946</c:v>
                </c:pt>
                <c:pt idx="7974">
                  <c:v>15948</c:v>
                </c:pt>
                <c:pt idx="7975">
                  <c:v>15950</c:v>
                </c:pt>
                <c:pt idx="7976">
                  <c:v>15952</c:v>
                </c:pt>
                <c:pt idx="7977">
                  <c:v>15954</c:v>
                </c:pt>
                <c:pt idx="7978">
                  <c:v>15956</c:v>
                </c:pt>
                <c:pt idx="7979">
                  <c:v>15958</c:v>
                </c:pt>
                <c:pt idx="7980">
                  <c:v>15960</c:v>
                </c:pt>
                <c:pt idx="7981">
                  <c:v>15962</c:v>
                </c:pt>
                <c:pt idx="7982">
                  <c:v>15964</c:v>
                </c:pt>
                <c:pt idx="7983">
                  <c:v>15966</c:v>
                </c:pt>
                <c:pt idx="7984">
                  <c:v>15968</c:v>
                </c:pt>
                <c:pt idx="7985">
                  <c:v>15970</c:v>
                </c:pt>
                <c:pt idx="7986">
                  <c:v>15972</c:v>
                </c:pt>
                <c:pt idx="7987">
                  <c:v>15974</c:v>
                </c:pt>
                <c:pt idx="7988">
                  <c:v>15976</c:v>
                </c:pt>
                <c:pt idx="7989">
                  <c:v>15978</c:v>
                </c:pt>
                <c:pt idx="7990">
                  <c:v>15980</c:v>
                </c:pt>
                <c:pt idx="7991">
                  <c:v>15982</c:v>
                </c:pt>
                <c:pt idx="7992">
                  <c:v>15984</c:v>
                </c:pt>
                <c:pt idx="7993">
                  <c:v>15986</c:v>
                </c:pt>
                <c:pt idx="7994">
                  <c:v>15988</c:v>
                </c:pt>
                <c:pt idx="7995">
                  <c:v>15990</c:v>
                </c:pt>
                <c:pt idx="7996">
                  <c:v>15992</c:v>
                </c:pt>
                <c:pt idx="7997">
                  <c:v>15994</c:v>
                </c:pt>
                <c:pt idx="7998">
                  <c:v>15996</c:v>
                </c:pt>
                <c:pt idx="7999">
                  <c:v>15998</c:v>
                </c:pt>
                <c:pt idx="8000">
                  <c:v>16000</c:v>
                </c:pt>
                <c:pt idx="8001">
                  <c:v>16002</c:v>
                </c:pt>
                <c:pt idx="8002">
                  <c:v>16004</c:v>
                </c:pt>
                <c:pt idx="8003">
                  <c:v>16006</c:v>
                </c:pt>
                <c:pt idx="8004">
                  <c:v>16008</c:v>
                </c:pt>
                <c:pt idx="8005">
                  <c:v>16010</c:v>
                </c:pt>
                <c:pt idx="8006">
                  <c:v>16012</c:v>
                </c:pt>
                <c:pt idx="8007">
                  <c:v>16014</c:v>
                </c:pt>
                <c:pt idx="8008">
                  <c:v>16016</c:v>
                </c:pt>
                <c:pt idx="8009">
                  <c:v>16018</c:v>
                </c:pt>
                <c:pt idx="8010">
                  <c:v>16020</c:v>
                </c:pt>
                <c:pt idx="8011">
                  <c:v>16022</c:v>
                </c:pt>
                <c:pt idx="8012">
                  <c:v>16024</c:v>
                </c:pt>
                <c:pt idx="8013">
                  <c:v>16026</c:v>
                </c:pt>
                <c:pt idx="8014">
                  <c:v>16028</c:v>
                </c:pt>
                <c:pt idx="8015">
                  <c:v>16030</c:v>
                </c:pt>
                <c:pt idx="8016">
                  <c:v>16032</c:v>
                </c:pt>
                <c:pt idx="8017">
                  <c:v>16034</c:v>
                </c:pt>
                <c:pt idx="8018">
                  <c:v>16036</c:v>
                </c:pt>
                <c:pt idx="8019">
                  <c:v>16038</c:v>
                </c:pt>
                <c:pt idx="8020">
                  <c:v>16040</c:v>
                </c:pt>
                <c:pt idx="8021">
                  <c:v>16042</c:v>
                </c:pt>
                <c:pt idx="8022">
                  <c:v>16044</c:v>
                </c:pt>
                <c:pt idx="8023">
                  <c:v>16046</c:v>
                </c:pt>
                <c:pt idx="8024">
                  <c:v>16048</c:v>
                </c:pt>
                <c:pt idx="8025">
                  <c:v>16050</c:v>
                </c:pt>
                <c:pt idx="8026">
                  <c:v>16052</c:v>
                </c:pt>
                <c:pt idx="8027">
                  <c:v>16054</c:v>
                </c:pt>
                <c:pt idx="8028">
                  <c:v>16056</c:v>
                </c:pt>
                <c:pt idx="8029">
                  <c:v>16058</c:v>
                </c:pt>
                <c:pt idx="8030">
                  <c:v>16060</c:v>
                </c:pt>
                <c:pt idx="8031">
                  <c:v>16062</c:v>
                </c:pt>
                <c:pt idx="8032">
                  <c:v>16064</c:v>
                </c:pt>
                <c:pt idx="8033">
                  <c:v>16066</c:v>
                </c:pt>
                <c:pt idx="8034">
                  <c:v>16068</c:v>
                </c:pt>
                <c:pt idx="8035">
                  <c:v>16070</c:v>
                </c:pt>
                <c:pt idx="8036">
                  <c:v>16072</c:v>
                </c:pt>
                <c:pt idx="8037">
                  <c:v>16074</c:v>
                </c:pt>
                <c:pt idx="8038">
                  <c:v>16076</c:v>
                </c:pt>
                <c:pt idx="8039">
                  <c:v>16078</c:v>
                </c:pt>
                <c:pt idx="8040">
                  <c:v>16080</c:v>
                </c:pt>
                <c:pt idx="8041">
                  <c:v>16082</c:v>
                </c:pt>
                <c:pt idx="8042">
                  <c:v>16084</c:v>
                </c:pt>
                <c:pt idx="8043">
                  <c:v>16086</c:v>
                </c:pt>
                <c:pt idx="8044">
                  <c:v>16088</c:v>
                </c:pt>
                <c:pt idx="8045">
                  <c:v>16090</c:v>
                </c:pt>
                <c:pt idx="8046">
                  <c:v>16092</c:v>
                </c:pt>
                <c:pt idx="8047">
                  <c:v>16094</c:v>
                </c:pt>
                <c:pt idx="8048">
                  <c:v>16096</c:v>
                </c:pt>
                <c:pt idx="8049">
                  <c:v>16098</c:v>
                </c:pt>
                <c:pt idx="8050">
                  <c:v>16100</c:v>
                </c:pt>
                <c:pt idx="8051">
                  <c:v>16102</c:v>
                </c:pt>
                <c:pt idx="8052">
                  <c:v>16104</c:v>
                </c:pt>
                <c:pt idx="8053">
                  <c:v>16106</c:v>
                </c:pt>
                <c:pt idx="8054">
                  <c:v>16108</c:v>
                </c:pt>
                <c:pt idx="8055">
                  <c:v>16110</c:v>
                </c:pt>
                <c:pt idx="8056">
                  <c:v>16112</c:v>
                </c:pt>
                <c:pt idx="8057">
                  <c:v>16114</c:v>
                </c:pt>
                <c:pt idx="8058">
                  <c:v>16116</c:v>
                </c:pt>
                <c:pt idx="8059">
                  <c:v>16118</c:v>
                </c:pt>
                <c:pt idx="8060">
                  <c:v>16120</c:v>
                </c:pt>
                <c:pt idx="8061">
                  <c:v>16122</c:v>
                </c:pt>
                <c:pt idx="8062">
                  <c:v>16124</c:v>
                </c:pt>
                <c:pt idx="8063">
                  <c:v>16126</c:v>
                </c:pt>
                <c:pt idx="8064">
                  <c:v>16128</c:v>
                </c:pt>
                <c:pt idx="8065">
                  <c:v>16130</c:v>
                </c:pt>
                <c:pt idx="8066">
                  <c:v>16132</c:v>
                </c:pt>
                <c:pt idx="8067">
                  <c:v>16134</c:v>
                </c:pt>
                <c:pt idx="8068">
                  <c:v>16136</c:v>
                </c:pt>
                <c:pt idx="8069">
                  <c:v>16138</c:v>
                </c:pt>
                <c:pt idx="8070">
                  <c:v>16140</c:v>
                </c:pt>
                <c:pt idx="8071">
                  <c:v>16142</c:v>
                </c:pt>
                <c:pt idx="8072">
                  <c:v>16144</c:v>
                </c:pt>
                <c:pt idx="8073">
                  <c:v>16146</c:v>
                </c:pt>
                <c:pt idx="8074">
                  <c:v>16148</c:v>
                </c:pt>
                <c:pt idx="8075">
                  <c:v>16150</c:v>
                </c:pt>
                <c:pt idx="8076">
                  <c:v>16152</c:v>
                </c:pt>
                <c:pt idx="8077">
                  <c:v>16154</c:v>
                </c:pt>
                <c:pt idx="8078">
                  <c:v>16156</c:v>
                </c:pt>
                <c:pt idx="8079">
                  <c:v>16158</c:v>
                </c:pt>
                <c:pt idx="8080">
                  <c:v>16160</c:v>
                </c:pt>
                <c:pt idx="8081">
                  <c:v>16162</c:v>
                </c:pt>
                <c:pt idx="8082">
                  <c:v>16164</c:v>
                </c:pt>
                <c:pt idx="8083">
                  <c:v>16166</c:v>
                </c:pt>
                <c:pt idx="8084">
                  <c:v>16168</c:v>
                </c:pt>
                <c:pt idx="8085">
                  <c:v>16170</c:v>
                </c:pt>
                <c:pt idx="8086">
                  <c:v>16172</c:v>
                </c:pt>
                <c:pt idx="8087">
                  <c:v>16174</c:v>
                </c:pt>
                <c:pt idx="8088">
                  <c:v>16176</c:v>
                </c:pt>
                <c:pt idx="8089">
                  <c:v>16178</c:v>
                </c:pt>
                <c:pt idx="8090">
                  <c:v>16180</c:v>
                </c:pt>
                <c:pt idx="8091">
                  <c:v>16182</c:v>
                </c:pt>
                <c:pt idx="8092">
                  <c:v>16184</c:v>
                </c:pt>
                <c:pt idx="8093">
                  <c:v>16186</c:v>
                </c:pt>
                <c:pt idx="8094">
                  <c:v>16188</c:v>
                </c:pt>
                <c:pt idx="8095">
                  <c:v>16190</c:v>
                </c:pt>
                <c:pt idx="8096">
                  <c:v>16192</c:v>
                </c:pt>
                <c:pt idx="8097">
                  <c:v>16194</c:v>
                </c:pt>
                <c:pt idx="8098">
                  <c:v>16196</c:v>
                </c:pt>
                <c:pt idx="8099">
                  <c:v>16198</c:v>
                </c:pt>
                <c:pt idx="8100">
                  <c:v>16200</c:v>
                </c:pt>
                <c:pt idx="8101">
                  <c:v>16202</c:v>
                </c:pt>
                <c:pt idx="8102">
                  <c:v>16204</c:v>
                </c:pt>
                <c:pt idx="8103">
                  <c:v>16206</c:v>
                </c:pt>
                <c:pt idx="8104">
                  <c:v>16208</c:v>
                </c:pt>
                <c:pt idx="8105">
                  <c:v>16210</c:v>
                </c:pt>
                <c:pt idx="8106">
                  <c:v>16212</c:v>
                </c:pt>
                <c:pt idx="8107">
                  <c:v>16214</c:v>
                </c:pt>
                <c:pt idx="8108">
                  <c:v>16216</c:v>
                </c:pt>
                <c:pt idx="8109">
                  <c:v>16218</c:v>
                </c:pt>
                <c:pt idx="8110">
                  <c:v>16220</c:v>
                </c:pt>
                <c:pt idx="8111">
                  <c:v>16222</c:v>
                </c:pt>
                <c:pt idx="8112">
                  <c:v>16224</c:v>
                </c:pt>
                <c:pt idx="8113">
                  <c:v>16226</c:v>
                </c:pt>
                <c:pt idx="8114">
                  <c:v>16228</c:v>
                </c:pt>
                <c:pt idx="8115">
                  <c:v>16230</c:v>
                </c:pt>
                <c:pt idx="8116">
                  <c:v>16232</c:v>
                </c:pt>
                <c:pt idx="8117">
                  <c:v>16234</c:v>
                </c:pt>
                <c:pt idx="8118">
                  <c:v>16236</c:v>
                </c:pt>
                <c:pt idx="8119">
                  <c:v>16238</c:v>
                </c:pt>
                <c:pt idx="8120">
                  <c:v>16240</c:v>
                </c:pt>
                <c:pt idx="8121">
                  <c:v>16242</c:v>
                </c:pt>
                <c:pt idx="8122">
                  <c:v>16244</c:v>
                </c:pt>
                <c:pt idx="8123">
                  <c:v>16246</c:v>
                </c:pt>
                <c:pt idx="8124">
                  <c:v>16248</c:v>
                </c:pt>
                <c:pt idx="8125">
                  <c:v>16250</c:v>
                </c:pt>
                <c:pt idx="8126">
                  <c:v>16252</c:v>
                </c:pt>
                <c:pt idx="8127">
                  <c:v>16254</c:v>
                </c:pt>
                <c:pt idx="8128">
                  <c:v>16256</c:v>
                </c:pt>
                <c:pt idx="8129">
                  <c:v>16258</c:v>
                </c:pt>
                <c:pt idx="8130">
                  <c:v>16260</c:v>
                </c:pt>
                <c:pt idx="8131">
                  <c:v>16262</c:v>
                </c:pt>
                <c:pt idx="8132">
                  <c:v>16264</c:v>
                </c:pt>
                <c:pt idx="8133">
                  <c:v>16266</c:v>
                </c:pt>
                <c:pt idx="8134">
                  <c:v>16268</c:v>
                </c:pt>
                <c:pt idx="8135">
                  <c:v>16270</c:v>
                </c:pt>
                <c:pt idx="8136">
                  <c:v>16272</c:v>
                </c:pt>
                <c:pt idx="8137">
                  <c:v>16274</c:v>
                </c:pt>
                <c:pt idx="8138">
                  <c:v>16276</c:v>
                </c:pt>
                <c:pt idx="8139">
                  <c:v>16278</c:v>
                </c:pt>
                <c:pt idx="8140">
                  <c:v>16280</c:v>
                </c:pt>
                <c:pt idx="8141">
                  <c:v>16282</c:v>
                </c:pt>
                <c:pt idx="8142">
                  <c:v>16284</c:v>
                </c:pt>
                <c:pt idx="8143">
                  <c:v>16286</c:v>
                </c:pt>
                <c:pt idx="8144">
                  <c:v>16288</c:v>
                </c:pt>
                <c:pt idx="8145">
                  <c:v>16290</c:v>
                </c:pt>
                <c:pt idx="8146">
                  <c:v>16292</c:v>
                </c:pt>
                <c:pt idx="8147">
                  <c:v>16294</c:v>
                </c:pt>
                <c:pt idx="8148">
                  <c:v>16296</c:v>
                </c:pt>
                <c:pt idx="8149">
                  <c:v>16298</c:v>
                </c:pt>
                <c:pt idx="8150">
                  <c:v>16300</c:v>
                </c:pt>
                <c:pt idx="8151">
                  <c:v>16302</c:v>
                </c:pt>
                <c:pt idx="8152">
                  <c:v>16304</c:v>
                </c:pt>
                <c:pt idx="8153">
                  <c:v>16306</c:v>
                </c:pt>
                <c:pt idx="8154">
                  <c:v>16308</c:v>
                </c:pt>
                <c:pt idx="8155">
                  <c:v>16310</c:v>
                </c:pt>
                <c:pt idx="8156">
                  <c:v>16312</c:v>
                </c:pt>
                <c:pt idx="8157">
                  <c:v>16314</c:v>
                </c:pt>
                <c:pt idx="8158">
                  <c:v>16316</c:v>
                </c:pt>
                <c:pt idx="8159">
                  <c:v>16318</c:v>
                </c:pt>
                <c:pt idx="8160">
                  <c:v>16320</c:v>
                </c:pt>
                <c:pt idx="8161">
                  <c:v>16322</c:v>
                </c:pt>
                <c:pt idx="8162">
                  <c:v>16324</c:v>
                </c:pt>
                <c:pt idx="8163">
                  <c:v>16326</c:v>
                </c:pt>
                <c:pt idx="8164">
                  <c:v>16328</c:v>
                </c:pt>
                <c:pt idx="8165">
                  <c:v>16330</c:v>
                </c:pt>
                <c:pt idx="8166">
                  <c:v>16332</c:v>
                </c:pt>
                <c:pt idx="8167">
                  <c:v>16334</c:v>
                </c:pt>
                <c:pt idx="8168">
                  <c:v>16336</c:v>
                </c:pt>
                <c:pt idx="8169">
                  <c:v>16338</c:v>
                </c:pt>
                <c:pt idx="8170">
                  <c:v>16340</c:v>
                </c:pt>
                <c:pt idx="8171">
                  <c:v>16342</c:v>
                </c:pt>
                <c:pt idx="8172">
                  <c:v>16344</c:v>
                </c:pt>
                <c:pt idx="8173">
                  <c:v>16346</c:v>
                </c:pt>
                <c:pt idx="8174">
                  <c:v>16348</c:v>
                </c:pt>
                <c:pt idx="8175">
                  <c:v>16350</c:v>
                </c:pt>
                <c:pt idx="8176">
                  <c:v>16352</c:v>
                </c:pt>
                <c:pt idx="8177">
                  <c:v>16354</c:v>
                </c:pt>
                <c:pt idx="8178">
                  <c:v>16356</c:v>
                </c:pt>
                <c:pt idx="8179">
                  <c:v>16358</c:v>
                </c:pt>
                <c:pt idx="8180">
                  <c:v>16360</c:v>
                </c:pt>
                <c:pt idx="8181">
                  <c:v>16362</c:v>
                </c:pt>
                <c:pt idx="8182">
                  <c:v>16364</c:v>
                </c:pt>
                <c:pt idx="8183">
                  <c:v>16366</c:v>
                </c:pt>
                <c:pt idx="8184">
                  <c:v>16368</c:v>
                </c:pt>
                <c:pt idx="8185">
                  <c:v>16370</c:v>
                </c:pt>
                <c:pt idx="8186">
                  <c:v>16372</c:v>
                </c:pt>
                <c:pt idx="8187">
                  <c:v>16374</c:v>
                </c:pt>
                <c:pt idx="8188">
                  <c:v>16376</c:v>
                </c:pt>
                <c:pt idx="8189">
                  <c:v>16378</c:v>
                </c:pt>
                <c:pt idx="8190">
                  <c:v>16380</c:v>
                </c:pt>
                <c:pt idx="8191">
                  <c:v>16382</c:v>
                </c:pt>
                <c:pt idx="8192">
                  <c:v>16384</c:v>
                </c:pt>
                <c:pt idx="8193">
                  <c:v>16386</c:v>
                </c:pt>
                <c:pt idx="8194">
                  <c:v>16388</c:v>
                </c:pt>
                <c:pt idx="8195">
                  <c:v>16390</c:v>
                </c:pt>
                <c:pt idx="8196">
                  <c:v>16392</c:v>
                </c:pt>
                <c:pt idx="8197">
                  <c:v>16394</c:v>
                </c:pt>
                <c:pt idx="8198">
                  <c:v>16396</c:v>
                </c:pt>
                <c:pt idx="8199">
                  <c:v>16398</c:v>
                </c:pt>
                <c:pt idx="8200">
                  <c:v>16400</c:v>
                </c:pt>
              </c:numCache>
            </c:numRef>
          </c:xVal>
          <c:yVal>
            <c:numRef>
              <c:f>'Filter Test'!$H$6:$H$8206</c:f>
              <c:numCache>
                <c:formatCode>0.0</c:formatCode>
                <c:ptCount val="820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9.4247779607693788E-2</c:v>
                </c:pt>
                <c:pt idx="52">
                  <c:v>0.17961291525440715</c:v>
                </c:pt>
                <c:pt idx="53">
                  <c:v>0.25693257641050821</c:v>
                </c:pt>
                <c:pt idx="54">
                  <c:v>0.32696503118262749</c:v>
                </c:pt>
                <c:pt idx="55">
                  <c:v>0.39039708259199823</c:v>
                </c:pt>
                <c:pt idx="56">
                  <c:v>0.35360302439238095</c:v>
                </c:pt>
                <c:pt idx="57">
                  <c:v>0.32027672448083389</c:v>
                </c:pt>
                <c:pt idx="58">
                  <c:v>0.2900913543384902</c:v>
                </c:pt>
                <c:pt idx="59">
                  <c:v>0.26275088830869875</c:v>
                </c:pt>
                <c:pt idx="60">
                  <c:v>0.14373942088796096</c:v>
                </c:pt>
                <c:pt idx="61">
                  <c:v>3.5944520019481091E-2</c:v>
                </c:pt>
                <c:pt idx="62">
                  <c:v>-6.1690950789113075E-2</c:v>
                </c:pt>
                <c:pt idx="63">
                  <c:v>-0.15012449526304544</c:v>
                </c:pt>
                <c:pt idx="64">
                  <c:v>-0.23022337452747146</c:v>
                </c:pt>
                <c:pt idx="65">
                  <c:v>-0.30277311227216058</c:v>
                </c:pt>
                <c:pt idx="66">
                  <c:v>-0.27423741871559848</c:v>
                </c:pt>
                <c:pt idx="67">
                  <c:v>-0.24839115091630792</c:v>
                </c:pt>
                <c:pt idx="68">
                  <c:v>-0.13073305686055253</c:v>
                </c:pt>
                <c:pt idx="69">
                  <c:v>-2.4163976922425293E-2</c:v>
                </c:pt>
                <c:pt idx="70">
                  <c:v>7.2361203856698642E-2</c:v>
                </c:pt>
                <c:pt idx="71">
                  <c:v>0.1597891006711589</c:v>
                </c:pt>
                <c:pt idx="72">
                  <c:v>0.2389771123350857</c:v>
                </c:pt>
                <c:pt idx="73">
                  <c:v>0.31070182972813926</c:v>
                </c:pt>
                <c:pt idx="74">
                  <c:v>0.28141887215621436</c:v>
                </c:pt>
                <c:pt idx="75">
                  <c:v>0.25489576831578969</c:v>
                </c:pt>
                <c:pt idx="76">
                  <c:v>0.23087240812062937</c:v>
                </c:pt>
                <c:pt idx="77">
                  <c:v>0.11486541667488497</c:v>
                </c:pt>
                <c:pt idx="78">
                  <c:v>9.7918265918706948E-3</c:v>
                </c:pt>
                <c:pt idx="79">
                  <c:v>-8.537881093041047E-2</c:v>
                </c:pt>
                <c:pt idx="80">
                  <c:v>-0.17157982718236797</c:v>
                </c:pt>
                <c:pt idx="81">
                  <c:v>-0.15540880944495797</c:v>
                </c:pt>
                <c:pt idx="82">
                  <c:v>-0.1407618742232955</c:v>
                </c:pt>
                <c:pt idx="83">
                  <c:v>-0.12749538012433242</c:v>
                </c:pt>
                <c:pt idx="84">
                  <c:v>-2.1231444029681412E-2</c:v>
                </c:pt>
                <c:pt idx="85">
                  <c:v>7.5017352035674875E-2</c:v>
                </c:pt>
                <c:pt idx="86">
                  <c:v>0.16219491278195761</c:v>
                </c:pt>
                <c:pt idx="87">
                  <c:v>0.24115618199628835</c:v>
                </c:pt>
                <c:pt idx="88">
                  <c:v>0.31267552691216305</c:v>
                </c:pt>
                <c:pt idx="89">
                  <c:v>0.28320655276302598</c:v>
                </c:pt>
                <c:pt idx="90">
                  <c:v>0.16226718438706783</c:v>
                </c:pt>
                <c:pt idx="91">
                  <c:v>5.2726082947700675E-2</c:v>
                </c:pt>
                <c:pt idx="92">
                  <c:v>-0.14073879251291876</c:v>
                </c:pt>
                <c:pt idx="93">
                  <c:v>-0.31597003302929583</c:v>
                </c:pt>
                <c:pt idx="94">
                  <c:v>-0.47468611820910261</c:v>
                </c:pt>
                <c:pt idx="95">
                  <c:v>-0.61844356477268703</c:v>
                </c:pt>
                <c:pt idx="96">
                  <c:v>-0.65440441158788809</c:v>
                </c:pt>
                <c:pt idx="97">
                  <c:v>-0.59272824883025033</c:v>
                </c:pt>
                <c:pt idx="98">
                  <c:v>-0.53686492746724257</c:v>
                </c:pt>
                <c:pt idx="99">
                  <c:v>-0.29777104088882178</c:v>
                </c:pt>
                <c:pt idx="100">
                  <c:v>-8.1211222238190967E-2</c:v>
                </c:pt>
                <c:pt idx="101">
                  <c:v>0.11493831435237309</c:v>
                </c:pt>
                <c:pt idx="102">
                  <c:v>0.29260119264819839</c:v>
                </c:pt>
                <c:pt idx="103">
                  <c:v>0.35927195953823643</c:v>
                </c:pt>
                <c:pt idx="104">
                  <c:v>0.41965915468414622</c:v>
                </c:pt>
                <c:pt idx="105">
                  <c:v>0.38010721116312374</c:v>
                </c:pt>
                <c:pt idx="106">
                  <c:v>0.25003517089043276</c:v>
                </c:pt>
                <c:pt idx="107">
                  <c:v>0.13222213160248542</c:v>
                </c:pt>
                <c:pt idx="108">
                  <c:v>2.5512709676261097E-2</c:v>
                </c:pt>
                <c:pt idx="109">
                  <c:v>-7.1139586170196015E-2</c:v>
                </c:pt>
                <c:pt idx="110">
                  <c:v>-0.15868261773913861</c:v>
                </c:pt>
                <c:pt idx="111">
                  <c:v>-0.23797491296258214</c:v>
                </c:pt>
                <c:pt idx="112">
                  <c:v>-0.21554630581352457</c:v>
                </c:pt>
                <c:pt idx="113">
                  <c:v>-0.10098376548026516</c:v>
                </c:pt>
                <c:pt idx="114">
                  <c:v>2.7815098003676902E-3</c:v>
                </c:pt>
                <c:pt idx="115">
                  <c:v>0.19101491789311359</c:v>
                </c:pt>
                <c:pt idx="116">
                  <c:v>0.3615077452251293</c:v>
                </c:pt>
                <c:pt idx="117">
                  <c:v>0.51593200214206458</c:v>
                </c:pt>
                <c:pt idx="118">
                  <c:v>0.65580211572701064</c:v>
                </c:pt>
                <c:pt idx="119">
                  <c:v>0.68824200206540587</c:v>
                </c:pt>
                <c:pt idx="120">
                  <c:v>0.71762450114568133</c:v>
                </c:pt>
                <c:pt idx="121">
                  <c:v>0.55574220571292821</c:v>
                </c:pt>
                <c:pt idx="122">
                  <c:v>0.40911695718250873</c:v>
                </c:pt>
                <c:pt idx="123">
                  <c:v>0.18206303315281377</c:v>
                </c:pt>
                <c:pt idx="124">
                  <c:v>-2.3591562685868428E-2</c:v>
                </c:pt>
                <c:pt idx="125">
                  <c:v>-0.30411144910833099</c:v>
                </c:pt>
                <c:pt idx="126">
                  <c:v>-0.46394517949198022</c:v>
                </c:pt>
                <c:pt idx="127">
                  <c:v>-0.60871493568055568</c:v>
                </c:pt>
                <c:pt idx="128">
                  <c:v>-0.64559268418631699</c:v>
                </c:pt>
                <c:pt idx="129">
                  <c:v>-0.58474700717078554</c:v>
                </c:pt>
                <c:pt idx="130">
                  <c:v>-0.43538812050500103</c:v>
                </c:pt>
                <c:pt idx="131">
                  <c:v>-0.20585819766445007</c:v>
                </c:pt>
                <c:pt idx="132">
                  <c:v>2.0390395948536866E-3</c:v>
                </c:pt>
                <c:pt idx="133">
                  <c:v>0.19034242385589412</c:v>
                </c:pt>
                <c:pt idx="134">
                  <c:v>0.36089863225771712</c:v>
                </c:pt>
                <c:pt idx="135">
                  <c:v>0.42113251711166744</c:v>
                </c:pt>
                <c:pt idx="136">
                  <c:v>0.38144171245329367</c:v>
                </c:pt>
                <c:pt idx="137">
                  <c:v>0.25124389839712058</c:v>
                </c:pt>
                <c:pt idx="138">
                  <c:v>0.13331693922551716</c:v>
                </c:pt>
                <c:pt idx="139">
                  <c:v>-0.16199122510366307</c:v>
                </c:pt>
                <c:pt idx="140">
                  <c:v>-0.42946725064479407</c:v>
                </c:pt>
                <c:pt idx="141">
                  <c:v>-0.67173425468038273</c:v>
                </c:pt>
                <c:pt idx="142">
                  <c:v>-0.79692035190571509</c:v>
                </c:pt>
                <c:pt idx="143">
                  <c:v>-0.81606015782211327</c:v>
                </c:pt>
                <c:pt idx="144">
                  <c:v>-0.73914829992107489</c:v>
                </c:pt>
                <c:pt idx="145">
                  <c:v>-0.66948521385271187</c:v>
                </c:pt>
                <c:pt idx="146">
                  <c:v>-0.51213993935921798</c:v>
                </c:pt>
                <c:pt idx="147">
                  <c:v>-0.27537632801080514</c:v>
                </c:pt>
                <c:pt idx="148">
                  <c:v>-6.0927161323879209E-2</c:v>
                </c:pt>
                <c:pt idx="149">
                  <c:v>0.22755842717177754</c:v>
                </c:pt>
                <c:pt idx="150">
                  <c:v>0.48885488950289979</c:v>
                </c:pt>
                <c:pt idx="151">
                  <c:v>0.7255247404399684</c:v>
                </c:pt>
                <c:pt idx="152">
                  <c:v>0.84564120381844055</c:v>
                </c:pt>
                <c:pt idx="153">
                  <c:v>0.86018917762146907</c:v>
                </c:pt>
                <c:pt idx="154">
                  <c:v>0.6848704779803837</c:v>
                </c:pt>
                <c:pt idx="155">
                  <c:v>0.52607517650417879</c:v>
                </c:pt>
                <c:pt idx="156">
                  <c:v>0.38224597960424056</c:v>
                </c:pt>
                <c:pt idx="157">
                  <c:v>0.25197236515487931</c:v>
                </c:pt>
                <c:pt idx="158">
                  <c:v>0.22822452921653291</c:v>
                </c:pt>
                <c:pt idx="159">
                  <c:v>0.30096265369355724</c:v>
                </c:pt>
                <c:pt idx="160">
                  <c:v>0.46109315105348775</c:v>
                </c:pt>
                <c:pt idx="161">
                  <c:v>0.70037948419746288</c:v>
                </c:pt>
                <c:pt idx="162">
                  <c:v>0.91711361175215145</c:v>
                </c:pt>
                <c:pt idx="163">
                  <c:v>1.2076688086272938</c:v>
                </c:pt>
                <c:pt idx="164">
                  <c:v>1.5650876029511713</c:v>
                </c:pt>
                <c:pt idx="165">
                  <c:v>1.8888204695199646</c:v>
                </c:pt>
                <c:pt idx="166">
                  <c:v>2.0877944526209213</c:v>
                </c:pt>
                <c:pt idx="167">
                  <c:v>2.1737678000072203</c:v>
                </c:pt>
                <c:pt idx="168">
                  <c:v>2.157390570689226</c:v>
                </c:pt>
                <c:pt idx="169">
                  <c:v>2.0483090792628849</c:v>
                </c:pt>
                <c:pt idx="170">
                  <c:v>1.8552604965920783</c:v>
                </c:pt>
                <c:pt idx="171">
                  <c:v>1.6804063141944074</c:v>
                </c:pt>
                <c:pt idx="172">
                  <c:v>1.4277839706351421</c:v>
                </c:pt>
                <c:pt idx="173">
                  <c:v>1.1989707220356296</c:v>
                </c:pt>
                <c:pt idx="174">
                  <c:v>1.0859703936691381</c:v>
                </c:pt>
                <c:pt idx="175">
                  <c:v>1.0778678749538224</c:v>
                </c:pt>
                <c:pt idx="176">
                  <c:v>1.2590245598520426</c:v>
                </c:pt>
                <c:pt idx="177">
                  <c:v>1.4231076294375149</c:v>
                </c:pt>
                <c:pt idx="178">
                  <c:v>1.6659740136510357</c:v>
                </c:pt>
                <c:pt idx="179">
                  <c:v>1.8859507804110831</c:v>
                </c:pt>
                <c:pt idx="180">
                  <c:v>2.0851952253387163</c:v>
                </c:pt>
                <c:pt idx="181">
                  <c:v>2.2656613237327528</c:v>
                </c:pt>
                <c:pt idx="182">
                  <c:v>2.3348711134509941</c:v>
                </c:pt>
                <c:pt idx="183">
                  <c:v>2.3033102545534816</c:v>
                </c:pt>
                <c:pt idx="184">
                  <c:v>2.2747239365295715</c:v>
                </c:pt>
                <c:pt idx="185">
                  <c:v>2.1545840358988806</c:v>
                </c:pt>
                <c:pt idx="186">
                  <c:v>1.9515192745372274</c:v>
                </c:pt>
                <c:pt idx="187">
                  <c:v>1.7675929160504764</c:v>
                </c:pt>
                <c:pt idx="188">
                  <c:v>1.5067534288547366</c:v>
                </c:pt>
                <c:pt idx="189">
                  <c:v>1.2704974841612047</c:v>
                </c:pt>
                <c:pt idx="190">
                  <c:v>1.15075591728185</c:v>
                </c:pt>
                <c:pt idx="191">
                  <c:v>1.0422997272076207</c:v>
                </c:pt>
                <c:pt idx="192">
                  <c:v>1.0383130718402913</c:v>
                </c:pt>
                <c:pt idx="193">
                  <c:v>1.1289499294970875</c:v>
                </c:pt>
                <c:pt idx="194">
                  <c:v>1.305292244176806</c:v>
                </c:pt>
                <c:pt idx="195">
                  <c:v>1.4650146872470797</c:v>
                </c:pt>
                <c:pt idx="196">
                  <c:v>1.6096836447044638</c:v>
                </c:pt>
                <c:pt idx="197">
                  <c:v>1.6464700945356359</c:v>
                </c:pt>
                <c:pt idx="198">
                  <c:v>1.5855417235428764</c:v>
                </c:pt>
                <c:pt idx="199">
                  <c:v>1.4361079366236045</c:v>
                </c:pt>
                <c:pt idx="200">
                  <c:v>1.3007579523198431</c:v>
                </c:pt>
                <c:pt idx="201">
                  <c:v>1.0839166238989537</c:v>
                </c:pt>
                <c:pt idx="202">
                  <c:v>0.88751210920891577</c:v>
                </c:pt>
                <c:pt idx="203">
                  <c:v>0.61537050432564677</c:v>
                </c:pt>
                <c:pt idx="204">
                  <c:v>0.36887764144150026</c:v>
                </c:pt>
                <c:pt idx="205">
                  <c:v>0.23986396318102207</c:v>
                </c:pt>
                <c:pt idx="206">
                  <c:v>0.12300953763561534</c:v>
                </c:pt>
                <c:pt idx="207">
                  <c:v>1.7168382235195775E-2</c:v>
                </c:pt>
                <c:pt idx="208">
                  <c:v>1.55503003300724E-2</c:v>
                </c:pt>
                <c:pt idx="209">
                  <c:v>1.4084719051730287E-2</c:v>
                </c:pt>
                <c:pt idx="210">
                  <c:v>1.2757265554706526E-2</c:v>
                </c:pt>
                <c:pt idx="211">
                  <c:v>0.1058027012100035</c:v>
                </c:pt>
                <c:pt idx="212">
                  <c:v>9.5831031544464415E-2</c:v>
                </c:pt>
                <c:pt idx="213">
                  <c:v>8.6799169603883786E-2</c:v>
                </c:pt>
                <c:pt idx="214">
                  <c:v>-0.10987701861846147</c:v>
                </c:pt>
                <c:pt idx="215">
                  <c:v>-0.38226469240683958</c:v>
                </c:pt>
                <c:pt idx="216">
                  <c:v>-0.62898043274815829</c:v>
                </c:pt>
                <c:pt idx="217">
                  <c:v>-0.94669154197573313</c:v>
                </c:pt>
                <c:pt idx="218">
                  <c:v>-1.2344590846019117</c:v>
                </c:pt>
                <c:pt idx="219">
                  <c:v>-1.4951051752924105</c:v>
                </c:pt>
                <c:pt idx="220">
                  <c:v>-1.7311859506719041</c:v>
                </c:pt>
                <c:pt idx="221">
                  <c:v>-1.9450166371638178</c:v>
                </c:pt>
                <c:pt idx="222">
                  <c:v>-2.1386942562418798</c:v>
                </c:pt>
                <c:pt idx="223">
                  <c:v>-2.219870410154436</c:v>
                </c:pt>
                <c:pt idx="224">
                  <c:v>-2.2933958918036415</c:v>
                </c:pt>
                <c:pt idx="225">
                  <c:v>-2.2657439804551291</c:v>
                </c:pt>
                <c:pt idx="226">
                  <c:v>-2.1464504207454289</c:v>
                </c:pt>
                <c:pt idx="227">
                  <c:v>-2.0384000141598659</c:v>
                </c:pt>
                <c:pt idx="228">
                  <c:v>-1.9405331184807009</c:v>
                </c:pt>
                <c:pt idx="229">
                  <c:v>-1.9461377400240887</c:v>
                </c:pt>
                <c:pt idx="230">
                  <c:v>-1.9512141384314707</c:v>
                </c:pt>
                <c:pt idx="231">
                  <c:v>-2.0500598771682466</c:v>
                </c:pt>
                <c:pt idx="232">
                  <c:v>-2.2338374041130931</c:v>
                </c:pt>
                <c:pt idx="233">
                  <c:v>-2.4002943072015945</c:v>
                </c:pt>
                <c:pt idx="234">
                  <c:v>-2.5510630167736319</c:v>
                </c:pt>
                <c:pt idx="235">
                  <c:v>-2.6876221102341873</c:v>
                </c:pt>
                <c:pt idx="236">
                  <c:v>-2.7170630327431522</c:v>
                </c:pt>
                <c:pt idx="237">
                  <c:v>-2.7437292136760449</c:v>
                </c:pt>
                <c:pt idx="238">
                  <c:v>-2.6736343866577017</c:v>
                </c:pt>
                <c:pt idx="239">
                  <c:v>-2.6101458414478227</c:v>
                </c:pt>
                <c:pt idx="240">
                  <c:v>-2.4583931710468034</c:v>
                </c:pt>
                <c:pt idx="241">
                  <c:v>-2.3209428528806186</c:v>
                </c:pt>
                <c:pt idx="242">
                  <c:v>-2.1964469220079677</c:v>
                </c:pt>
                <c:pt idx="243">
                  <c:v>-2.083684456190257</c:v>
                </c:pt>
                <c:pt idx="244">
                  <c:v>-1.9815496023989541</c:v>
                </c:pt>
                <c:pt idx="245">
                  <c:v>-1.889040731798038</c:v>
                </c:pt>
                <c:pt idx="246">
                  <c:v>-1.8052506168452738</c:v>
                </c:pt>
                <c:pt idx="247">
                  <c:v>-1.729357534179881</c:v>
                </c:pt>
                <c:pt idx="248">
                  <c:v>-1.7548649856509784</c:v>
                </c:pt>
                <c:pt idx="249">
                  <c:v>-1.7779684164574738</c:v>
                </c:pt>
                <c:pt idx="250">
                  <c:v>-1.8931421798168309</c:v>
                </c:pt>
                <c:pt idx="251">
                  <c:v>-1.9032132921028126</c:v>
                </c:pt>
                <c:pt idx="252">
                  <c:v>-1.912335224417661</c:v>
                </c:pt>
                <c:pt idx="253">
                  <c:v>-1.9205974348661032</c:v>
                </c:pt>
                <c:pt idx="254">
                  <c:v>-1.8338331707174345</c:v>
                </c:pt>
                <c:pt idx="255">
                  <c:v>-1.6609984662063795</c:v>
                </c:pt>
                <c:pt idx="256">
                  <c:v>-1.5044530488346433</c:v>
                </c:pt>
                <c:pt idx="257">
                  <c:v>-1.3626616894579529</c:v>
                </c:pt>
                <c:pt idx="258">
                  <c:v>-1.2342338508700721</c:v>
                </c:pt>
                <c:pt idx="259">
                  <c:v>-1.1179100509089144</c:v>
                </c:pt>
                <c:pt idx="260">
                  <c:v>-1.0125495108096252</c:v>
                </c:pt>
                <c:pt idx="261">
                  <c:v>-0.91711896767296142</c:v>
                </c:pt>
                <c:pt idx="262">
                  <c:v>-0.83068254133368447</c:v>
                </c:pt>
                <c:pt idx="263">
                  <c:v>-0.75239255625410839</c:v>
                </c:pt>
                <c:pt idx="264">
                  <c:v>-0.77572900804149558</c:v>
                </c:pt>
                <c:pt idx="265">
                  <c:v>-0.70261827145630584</c:v>
                </c:pt>
                <c:pt idx="266">
                  <c:v>-0.73064583906744696</c:v>
                </c:pt>
                <c:pt idx="267">
                  <c:v>-0.75603187066343347</c:v>
                </c:pt>
                <c:pt idx="268">
                  <c:v>-0.68477754554075376</c:v>
                </c:pt>
                <c:pt idx="269">
                  <c:v>-0.6202387823483313</c:v>
                </c:pt>
                <c:pt idx="270">
                  <c:v>-0.46753487467772759</c:v>
                </c:pt>
                <c:pt idx="271">
                  <c:v>-0.32922297124249655</c:v>
                </c:pt>
                <c:pt idx="272">
                  <c:v>-0.20394665759934985</c:v>
                </c:pt>
                <c:pt idx="273">
                  <c:v>-9.0477358354506751E-2</c:v>
                </c:pt>
                <c:pt idx="274">
                  <c:v>-8.1950068224824868E-2</c:v>
                </c:pt>
                <c:pt idx="275">
                  <c:v>2.0021323351757686E-2</c:v>
                </c:pt>
                <c:pt idx="276">
                  <c:v>1.8134358081046853E-2</c:v>
                </c:pt>
                <c:pt idx="277">
                  <c:v>0.11067301470499114</c:v>
                </c:pt>
                <c:pt idx="278">
                  <c:v>0.10024232880655608</c:v>
                </c:pt>
                <c:pt idx="279">
                  <c:v>9.0794711893833813E-2</c:v>
                </c:pt>
                <c:pt idx="280">
                  <c:v>0.17648529150541348</c:v>
                </c:pt>
                <c:pt idx="281">
                  <c:v>0.25409972425530547</c:v>
                </c:pt>
                <c:pt idx="282">
                  <c:v>0.32439916905300947</c:v>
                </c:pt>
                <c:pt idx="283">
                  <c:v>0.38807304727087621</c:v>
                </c:pt>
                <c:pt idx="284">
                  <c:v>0.53999358345539217</c:v>
                </c:pt>
                <c:pt idx="285">
                  <c:v>0.67759594642770715</c:v>
                </c:pt>
                <c:pt idx="286">
                  <c:v>0.80222959222110957</c:v>
                </c:pt>
                <c:pt idx="287">
                  <c:v>0.91511679363407195</c:v>
                </c:pt>
                <c:pt idx="288">
                  <c:v>1.1116124065754298</c:v>
                </c:pt>
                <c:pt idx="289">
                  <c:v>1.1953409646867181</c:v>
                </c:pt>
                <c:pt idx="290">
                  <c:v>1.2711782921062638</c:v>
                </c:pt>
                <c:pt idx="291">
                  <c:v>1.3398681198051356</c:v>
                </c:pt>
                <c:pt idx="292">
                  <c:v>1.4020840837617536</c:v>
                </c:pt>
                <c:pt idx="293">
                  <c:v>1.4584363312593083</c:v>
                </c:pt>
                <c:pt idx="294">
                  <c:v>1.5094775045543152</c:v>
                </c:pt>
                <c:pt idx="295">
                  <c:v>1.4614603809900022</c:v>
                </c:pt>
                <c:pt idx="296">
                  <c:v>1.5122165443124678</c:v>
                </c:pt>
                <c:pt idx="297">
                  <c:v>1.5581890519403856</c:v>
                </c:pt>
                <c:pt idx="298">
                  <c:v>1.5055809731936807</c:v>
                </c:pt>
                <c:pt idx="299">
                  <c:v>1.552178868665973</c:v>
                </c:pt>
                <c:pt idx="300">
                  <c:v>1.5001372363479166</c:v>
                </c:pt>
                <c:pt idx="301">
                  <c:v>1.5472481919306909</c:v>
                </c:pt>
                <c:pt idx="302">
                  <c:v>1.4956712649468982</c:v>
                </c:pt>
                <c:pt idx="303">
                  <c:v>1.5432031284180099</c:v>
                </c:pt>
                <c:pt idx="304">
                  <c:v>1.5862552192963533</c:v>
                </c:pt>
                <c:pt idx="305">
                  <c:v>1.6252497462019442</c:v>
                </c:pt>
                <c:pt idx="306">
                  <c:v>1.6605691255298307</c:v>
                </c:pt>
                <c:pt idx="307">
                  <c:v>1.692559731778942</c:v>
                </c:pt>
                <c:pt idx="308">
                  <c:v>1.7215352944207705</c:v>
                </c:pt>
                <c:pt idx="309">
                  <c:v>1.747779974620723</c:v>
                </c:pt>
                <c:pt idx="310">
                  <c:v>1.771551151985316</c:v>
                </c:pt>
                <c:pt idx="311">
                  <c:v>1.7930819486646354</c:v>
                </c:pt>
                <c:pt idx="312">
                  <c:v>1.7183357359560505</c:v>
                </c:pt>
                <c:pt idx="313">
                  <c:v>1.650634187829334</c:v>
                </c:pt>
                <c:pt idx="314">
                  <c:v>1.6835611398972579</c:v>
                </c:pt>
                <c:pt idx="315">
                  <c:v>1.713384799843531</c:v>
                </c:pt>
                <c:pt idx="316">
                  <c:v>1.740397646060093</c:v>
                </c:pt>
                <c:pt idx="317">
                  <c:v>1.7648645914998597</c:v>
                </c:pt>
                <c:pt idx="318">
                  <c:v>1.8812733612658399</c:v>
                </c:pt>
                <c:pt idx="319">
                  <c:v>1.9867108629545132</c:v>
                </c:pt>
                <c:pt idx="320">
                  <c:v>2.0822111142216464</c:v>
                </c:pt>
                <c:pt idx="321">
                  <c:v>2.1687106788548753</c:v>
                </c:pt>
                <c:pt idx="322">
                  <c:v>2.1528100719766967</c:v>
                </c:pt>
                <c:pt idx="323">
                  <c:v>2.1384080619912011</c:v>
                </c:pt>
                <c:pt idx="324">
                  <c:v>2.0311156298610324</c:v>
                </c:pt>
                <c:pt idx="325">
                  <c:v>1.9339352712278415</c:v>
                </c:pt>
                <c:pt idx="326">
                  <c:v>1.8459139456173081</c:v>
                </c:pt>
                <c:pt idx="327">
                  <c:v>1.7661884345036933</c:v>
                </c:pt>
                <c:pt idx="328">
                  <c:v>1.5997290961829316</c:v>
                </c:pt>
                <c:pt idx="329">
                  <c:v>1.5432059605015613</c:v>
                </c:pt>
                <c:pt idx="330">
                  <c:v>1.4920100048546245</c:v>
                </c:pt>
                <c:pt idx="331">
                  <c:v>1.4456391543523055</c:v>
                </c:pt>
                <c:pt idx="332">
                  <c:v>1.4036386535483505</c:v>
                </c:pt>
                <c:pt idx="333">
                  <c:v>1.3655966066875793</c:v>
                </c:pt>
                <c:pt idx="334">
                  <c:v>1.3311399382751676</c:v>
                </c:pt>
                <c:pt idx="335">
                  <c:v>1.2999307343533044</c:v>
                </c:pt>
                <c:pt idx="336">
                  <c:v>1.2716629286044003</c:v>
                </c:pt>
                <c:pt idx="337">
                  <c:v>1.2460593007817122</c:v>
                </c:pt>
                <c:pt idx="338">
                  <c:v>1.2228687580312141</c:v>
                </c:pt>
                <c:pt idx="339">
                  <c:v>1.2018638724428479</c:v>
                </c:pt>
                <c:pt idx="340">
                  <c:v>1.1828386506820987</c:v>
                </c:pt>
                <c:pt idx="341">
                  <c:v>1.1656065138288441</c:v>
                </c:pt>
                <c:pt idx="342">
                  <c:v>1.0557506880042109</c:v>
                </c:pt>
                <c:pt idx="343">
                  <c:v>0.956248529840519</c:v>
                </c:pt>
                <c:pt idx="344">
                  <c:v>0.86612422914992859</c:v>
                </c:pt>
                <c:pt idx="345">
                  <c:v>0.78449394368812242</c:v>
                </c:pt>
                <c:pt idx="346">
                  <c:v>0.71055713137983367</c:v>
                </c:pt>
                <c:pt idx="347">
                  <c:v>0.643588699462872</c:v>
                </c:pt>
                <c:pt idx="348">
                  <c:v>0.58293189355789299</c:v>
                </c:pt>
                <c:pt idx="349">
                  <c:v>0.62223963653524683</c:v>
                </c:pt>
                <c:pt idx="350">
                  <c:v>0.65784271201559519</c:v>
                </c:pt>
                <c:pt idx="351">
                  <c:v>0.69009027668471556</c:v>
                </c:pt>
                <c:pt idx="352">
                  <c:v>0.62505080037832206</c:v>
                </c:pt>
                <c:pt idx="353">
                  <c:v>0.56614115030065337</c:v>
                </c:pt>
                <c:pt idx="354">
                  <c:v>0.51278360394027112</c:v>
                </c:pt>
                <c:pt idx="355">
                  <c:v>0.46445488784966948</c:v>
                </c:pt>
                <c:pt idx="356">
                  <c:v>0.4206810459418977</c:v>
                </c:pt>
                <c:pt idx="357">
                  <c:v>0.2867850118311378</c:v>
                </c:pt>
                <c:pt idx="358">
                  <c:v>0.25975616124128686</c:v>
                </c:pt>
                <c:pt idx="359">
                  <c:v>0.1410269401971837</c:v>
                </c:pt>
                <c:pt idx="360">
                  <c:v>3.3487684611038335E-2</c:v>
                </c:pt>
                <c:pt idx="361">
                  <c:v>-6.3916234915448553E-2</c:v>
                </c:pt>
                <c:pt idx="362">
                  <c:v>-0.24638783090917138</c:v>
                </c:pt>
                <c:pt idx="363">
                  <c:v>-0.41166188413901361</c:v>
                </c:pt>
                <c:pt idx="364">
                  <c:v>-0.46711144521748565</c:v>
                </c:pt>
                <c:pt idx="365">
                  <c:v>-0.51733500828409051</c:v>
                </c:pt>
                <c:pt idx="366">
                  <c:v>-0.56282511204768093</c:v>
                </c:pt>
                <c:pt idx="367">
                  <c:v>-0.60402787453742934</c:v>
                </c:pt>
                <c:pt idx="368">
                  <c:v>-0.64134736814881577</c:v>
                </c:pt>
                <c:pt idx="369">
                  <c:v>-0.76939736195893926</c:v>
                </c:pt>
                <c:pt idx="370">
                  <c:v>-0.79113114856598599</c:v>
                </c:pt>
                <c:pt idx="371">
                  <c:v>-0.90506435365054483</c:v>
                </c:pt>
                <c:pt idx="372">
                  <c:v>-1.008259607132296</c:v>
                </c:pt>
                <c:pt idx="373">
                  <c:v>-1.1017289371073391</c:v>
                </c:pt>
                <c:pt idx="374">
                  <c:v>-1.1863889902708156</c:v>
                </c:pt>
                <c:pt idx="375">
                  <c:v>-1.2630700214021648</c:v>
                </c:pt>
                <c:pt idx="376">
                  <c:v>-1.3325240356113561</c:v>
                </c:pt>
                <c:pt idx="377">
                  <c:v>-1.3954321631964899</c:v>
                </c:pt>
                <c:pt idx="378">
                  <c:v>-1.4524113394374474</c:v>
                </c:pt>
                <c:pt idx="379">
                  <c:v>-1.4097725752261252</c:v>
                </c:pt>
                <c:pt idx="380">
                  <c:v>-1.2769046402592426</c:v>
                </c:pt>
                <c:pt idx="381">
                  <c:v>-1.1565592131440479</c:v>
                </c:pt>
                <c:pt idx="382">
                  <c:v>-1.1418038549280938</c:v>
                </c:pt>
                <c:pt idx="383">
                  <c:v>-1.1284391564613094</c:v>
                </c:pt>
                <c:pt idx="384">
                  <c:v>-1.2105818307578395</c:v>
                </c:pt>
                <c:pt idx="385">
                  <c:v>-1.1907349607831901</c:v>
                </c:pt>
                <c:pt idx="386">
                  <c:v>-1.2670063938435077</c:v>
                </c:pt>
                <c:pt idx="387">
                  <c:v>-1.2418416340826997</c:v>
                </c:pt>
                <c:pt idx="388">
                  <c:v>-1.2190485970537088</c:v>
                </c:pt>
                <c:pt idx="389">
                  <c:v>-1.2926515327629102</c:v>
                </c:pt>
                <c:pt idx="390">
                  <c:v>-1.3593175552089114</c:v>
                </c:pt>
                <c:pt idx="391">
                  <c:v>-1.4197004530641004</c:v>
                </c:pt>
                <c:pt idx="392">
                  <c:v>-1.4743923968701595</c:v>
                </c:pt>
                <c:pt idx="393">
                  <c:v>-1.6181775260177627</c:v>
                </c:pt>
                <c:pt idx="394">
                  <c:v>-1.6541634463949049</c:v>
                </c:pt>
                <c:pt idx="395">
                  <c:v>-1.6867577736793622</c:v>
                </c:pt>
                <c:pt idx="396">
                  <c:v>-1.6220323783817592</c:v>
                </c:pt>
                <c:pt idx="397">
                  <c:v>-1.4691594282674918</c:v>
                </c:pt>
                <c:pt idx="398">
                  <c:v>-1.4249421938712656</c:v>
                </c:pt>
                <c:pt idx="399">
                  <c:v>-1.3848923356372767</c:v>
                </c:pt>
                <c:pt idx="400">
                  <c:v>-1.3486170876154442</c:v>
                </c:pt>
                <c:pt idx="401">
                  <c:v>-1.3157607011743877</c:v>
                </c:pt>
                <c:pt idx="402">
                  <c:v>-1.1917531765936393</c:v>
                </c:pt>
                <c:pt idx="403">
                  <c:v>-1.1736808654669668</c:v>
                </c:pt>
                <c:pt idx="404">
                  <c:v>-1.1573118295363627</c:v>
                </c:pt>
                <c:pt idx="405">
                  <c:v>-1.1424855388965365</c:v>
                </c:pt>
                <c:pt idx="406">
                  <c:v>-1.1290565932293322</c:v>
                </c:pt>
                <c:pt idx="407">
                  <c:v>-1.1168932958737343</c:v>
                </c:pt>
                <c:pt idx="408">
                  <c:v>-1.1058763622866097</c:v>
                </c:pt>
                <c:pt idx="409">
                  <c:v>-1.0958977502281571</c:v>
                </c:pt>
                <c:pt idx="410">
                  <c:v>-1.0868596001997801</c:v>
                </c:pt>
                <c:pt idx="411">
                  <c:v>-1.0786732757433388</c:v>
                </c:pt>
                <c:pt idx="412">
                  <c:v>-1.0712584941900654</c:v>
                </c:pt>
                <c:pt idx="413">
                  <c:v>-1.0645425393344639</c:v>
                </c:pt>
                <c:pt idx="414">
                  <c:v>-0.96421176870425462</c:v>
                </c:pt>
                <c:pt idx="415">
                  <c:v>-0.96758473003996526</c:v>
                </c:pt>
                <c:pt idx="416">
                  <c:v>-0.87639201765138874</c:v>
                </c:pt>
                <c:pt idx="417">
                  <c:v>-0.88804179552953233</c:v>
                </c:pt>
                <c:pt idx="418">
                  <c:v>-0.89859360770973806</c:v>
                </c:pt>
                <c:pt idx="419">
                  <c:v>-0.90815093502112199</c:v>
                </c:pt>
                <c:pt idx="420">
                  <c:v>-0.91680750545442402</c:v>
                </c:pt>
                <c:pt idx="421">
                  <c:v>-0.92464821334536973</c:v>
                </c:pt>
                <c:pt idx="422">
                  <c:v>-0.93174995192704124</c:v>
                </c:pt>
                <c:pt idx="423">
                  <c:v>-0.84393458780834218</c:v>
                </c:pt>
                <c:pt idx="424">
                  <c:v>-0.76439562677327166</c:v>
                </c:pt>
                <c:pt idx="425">
                  <c:v>-0.69235303620805944</c:v>
                </c:pt>
                <c:pt idx="426">
                  <c:v>-0.62710029984080462</c:v>
                </c:pt>
                <c:pt idx="427">
                  <c:v>-0.56799748898948976</c:v>
                </c:pt>
                <c:pt idx="428">
                  <c:v>-0.42021720722179107</c:v>
                </c:pt>
                <c:pt idx="429">
                  <c:v>-0.28636488888049733</c:v>
                </c:pt>
                <c:pt idx="430">
                  <c:v>-0.1651278543382127</c:v>
                </c:pt>
                <c:pt idx="431">
                  <c:v>-5.5317141107759676E-2</c:v>
                </c:pt>
                <c:pt idx="432">
                  <c:v>4.4144156223585945E-2</c:v>
                </c:pt>
                <c:pt idx="433">
                  <c:v>0.13423144712455159</c:v>
                </c:pt>
                <c:pt idx="434">
                  <c:v>0.21582821088722884</c:v>
                </c:pt>
                <c:pt idx="435">
                  <c:v>0.2897346608421002</c:v>
                </c:pt>
                <c:pt idx="436">
                  <c:v>0.35667559199003784</c:v>
                </c:pt>
                <c:pt idx="437">
                  <c:v>0.41730748901241083</c:v>
                </c:pt>
                <c:pt idx="438">
                  <c:v>0.47222496436702283</c:v>
                </c:pt>
                <c:pt idx="439">
                  <c:v>0.5219665896078024</c:v>
                </c:pt>
                <c:pt idx="440">
                  <c:v>0.56702017711556052</c:v>
                </c:pt>
                <c:pt idx="441">
                  <c:v>0.6078275640373515</c:v>
                </c:pt>
                <c:pt idx="442">
                  <c:v>0.64478894535017162</c:v>
                </c:pt>
                <c:pt idx="443">
                  <c:v>0.67826679854302507</c:v>
                </c:pt>
                <c:pt idx="444">
                  <c:v>0.70858943840641975</c:v>
                </c:pt>
                <c:pt idx="445">
                  <c:v>0.73605423679084581</c:v>
                </c:pt>
                <c:pt idx="446">
                  <c:v>0.76093053891016671</c:v>
                </c:pt>
                <c:pt idx="447">
                  <c:v>0.78346230478989143</c:v>
                </c:pt>
                <c:pt idx="448">
                  <c:v>0.80387050176481167</c:v>
                </c:pt>
                <c:pt idx="449">
                  <c:v>0.8223552714890493</c:v>
                </c:pt>
                <c:pt idx="450">
                  <c:v>0.83909789271021795</c:v>
                </c:pt>
                <c:pt idx="451">
                  <c:v>0.76001477944878504</c:v>
                </c:pt>
                <c:pt idx="452">
                  <c:v>0.6883850740167059</c:v>
                </c:pt>
                <c:pt idx="453">
                  <c:v>0.62350630927555339</c:v>
                </c:pt>
                <c:pt idx="454">
                  <c:v>0.56474222405494445</c:v>
                </c:pt>
                <c:pt idx="455">
                  <c:v>0.51151652338705522</c:v>
                </c:pt>
                <c:pt idx="456">
                  <c:v>0.55755500643287204</c:v>
                </c:pt>
                <c:pt idx="457">
                  <c:v>0.59925446467511423</c:v>
                </c:pt>
                <c:pt idx="458">
                  <c:v>0.63702384156718128</c:v>
                </c:pt>
                <c:pt idx="459">
                  <c:v>0.67123353855000489</c:v>
                </c:pt>
                <c:pt idx="460">
                  <c:v>0.60797126794345158</c:v>
                </c:pt>
                <c:pt idx="461">
                  <c:v>0.73916688508989459</c:v>
                </c:pt>
                <c:pt idx="462">
                  <c:v>0.7637498270183305</c:v>
                </c:pt>
                <c:pt idx="463">
                  <c:v>0.88026366086148022</c:v>
                </c:pt>
                <c:pt idx="464">
                  <c:v>0.89154854496363956</c:v>
                </c:pt>
                <c:pt idx="465">
                  <c:v>0.90176985379604013</c:v>
                </c:pt>
                <c:pt idx="466">
                  <c:v>1.0052756065739963</c:v>
                </c:pt>
                <c:pt idx="467">
                  <c:v>1.0047783923683133</c:v>
                </c:pt>
                <c:pt idx="468">
                  <c:v>1.0043280394975054</c:v>
                </c:pt>
                <c:pt idx="469">
                  <c:v>1.0039201313848112</c:v>
                </c:pt>
                <c:pt idx="470">
                  <c:v>1.0035506677060222</c:v>
                </c:pt>
                <c:pt idx="471">
                  <c:v>0.90896824555091105</c:v>
                </c:pt>
                <c:pt idx="472">
                  <c:v>0.91754778628153044</c:v>
                </c:pt>
                <c:pt idx="473">
                  <c:v>0.92531872434823526</c:v>
                </c:pt>
                <c:pt idx="474">
                  <c:v>1.026605048364378</c:v>
                </c:pt>
                <c:pt idx="475">
                  <c:v>1.02409758162968</c:v>
                </c:pt>
                <c:pt idx="476">
                  <c:v>1.1160742176748613</c:v>
                </c:pt>
                <c:pt idx="477">
                  <c:v>1.1051344803893055</c:v>
                </c:pt>
                <c:pt idx="478">
                  <c:v>1.1894735686600986</c:v>
                </c:pt>
                <c:pt idx="479">
                  <c:v>1.1716161055195384</c:v>
                </c:pt>
                <c:pt idx="480">
                  <c:v>1.1554416686294022</c:v>
                </c:pt>
                <c:pt idx="481">
                  <c:v>1.23503941611026</c:v>
                </c:pt>
                <c:pt idx="482">
                  <c:v>1.1186396934138854</c:v>
                </c:pt>
                <c:pt idx="483">
                  <c:v>1.1074581657362892</c:v>
                </c:pt>
                <c:pt idx="484">
                  <c:v>1.0030826926072347</c:v>
                </c:pt>
                <c:pt idx="485">
                  <c:v>0.90854437606609595</c:v>
                </c:pt>
                <c:pt idx="486">
                  <c:v>0.82291608594680887</c:v>
                </c:pt>
                <c:pt idx="487">
                  <c:v>0.74535807204286808</c:v>
                </c:pt>
                <c:pt idx="488">
                  <c:v>0.76935750834785011</c:v>
                </c:pt>
                <c:pt idx="489">
                  <c:v>0.69684727146155745</c:v>
                </c:pt>
                <c:pt idx="490">
                  <c:v>0.72541874300831966</c:v>
                </c:pt>
                <c:pt idx="491">
                  <c:v>0.65704963719398124</c:v>
                </c:pt>
                <c:pt idx="492">
                  <c:v>0.68937194740410157</c:v>
                </c:pt>
                <c:pt idx="493">
                  <c:v>0.62440017203743314</c:v>
                </c:pt>
                <c:pt idx="494">
                  <c:v>0.56555184223624311</c:v>
                </c:pt>
                <c:pt idx="495">
                  <c:v>0.51224983685243641</c:v>
                </c:pt>
                <c:pt idx="496">
                  <c:v>0.46397142712469086</c:v>
                </c:pt>
                <c:pt idx="497">
                  <c:v>0.42024315031677584</c:v>
                </c:pt>
                <c:pt idx="498">
                  <c:v>0.38063616650407739</c:v>
                </c:pt>
                <c:pt idx="499">
                  <c:v>0.25051427336498988</c:v>
                </c:pt>
                <c:pt idx="500">
                  <c:v>0.22690385934030477</c:v>
                </c:pt>
                <c:pt idx="501">
                  <c:v>0.11127089480537079</c:v>
                </c:pt>
                <c:pt idx="502">
                  <c:v>6.5360804273095346E-3</c:v>
                </c:pt>
                <c:pt idx="503">
                  <c:v>-8.8327710247995489E-2</c:v>
                </c:pt>
                <c:pt idx="504">
                  <c:v>-0.17425079928698395</c:v>
                </c:pt>
                <c:pt idx="505">
                  <c:v>-0.15782804835931979</c:v>
                </c:pt>
                <c:pt idx="506">
                  <c:v>-0.14295310524163818</c:v>
                </c:pt>
                <c:pt idx="507">
                  <c:v>-0.1294800924845888</c:v>
                </c:pt>
                <c:pt idx="508">
                  <c:v>-0.11727688126451746</c:v>
                </c:pt>
                <c:pt idx="509">
                  <c:v>-0.10622379560602155</c:v>
                </c:pt>
                <c:pt idx="510">
                  <c:v>-9.6212438728652511E-2</c:v>
                </c:pt>
                <c:pt idx="511">
                  <c:v>-8.7144630007835733E-2</c:v>
                </c:pt>
                <c:pt idx="512">
                  <c:v>-0.17317922173255701</c:v>
                </c:pt>
                <c:pt idx="513">
                  <c:v>-0.25110524421776881</c:v>
                </c:pt>
                <c:pt idx="514">
                  <c:v>-0.32168691211009021</c:v>
                </c:pt>
                <c:pt idx="515">
                  <c:v>-0.29136863491485887</c:v>
                </c:pt>
                <c:pt idx="516">
                  <c:v>-0.26390778802680864</c:v>
                </c:pt>
                <c:pt idx="517">
                  <c:v>-0.23903506498410401</c:v>
                </c:pt>
                <c:pt idx="518">
                  <c:v>-0.2165065408609714</c:v>
                </c:pt>
                <c:pt idx="519">
                  <c:v>-0.19610128011428241</c:v>
                </c:pt>
                <c:pt idx="520">
                  <c:v>-0.17761916988528489</c:v>
                </c:pt>
                <c:pt idx="521">
                  <c:v>-0.16087895750783504</c:v>
                </c:pt>
                <c:pt idx="522">
                  <c:v>-0.14571647297712106</c:v>
                </c:pt>
                <c:pt idx="523">
                  <c:v>-0.1319830189467629</c:v>
                </c:pt>
                <c:pt idx="524">
                  <c:v>-0.11954391246511031</c:v>
                </c:pt>
                <c:pt idx="525">
                  <c:v>-0.10827716414965716</c:v>
                </c:pt>
                <c:pt idx="526">
                  <c:v>-9.8072281846334181E-2</c:v>
                </c:pt>
                <c:pt idx="527">
                  <c:v>-0.18307696664895104</c:v>
                </c:pt>
                <c:pt idx="528">
                  <c:v>-0.26007014865266942</c:v>
                </c:pt>
                <c:pt idx="529">
                  <c:v>-0.32980689420760623</c:v>
                </c:pt>
                <c:pt idx="530">
                  <c:v>-0.39297110633692356</c:v>
                </c:pt>
                <c:pt idx="531">
                  <c:v>-0.45018223172238336</c:v>
                </c:pt>
                <c:pt idx="532">
                  <c:v>-0.50200133557140625</c:v>
                </c:pt>
                <c:pt idx="533">
                  <c:v>-0.64318438354909202</c:v>
                </c:pt>
                <c:pt idx="534">
                  <c:v>-0.67681346312894064</c:v>
                </c:pt>
                <c:pt idx="535">
                  <c:v>-0.7072730766281381</c:v>
                </c:pt>
                <c:pt idx="536">
                  <c:v>-0.82910971879502138</c:v>
                </c:pt>
                <c:pt idx="537">
                  <c:v>-0.84521574835512503</c:v>
                </c:pt>
                <c:pt idx="538">
                  <c:v>-0.9540515999985868</c:v>
                </c:pt>
                <c:pt idx="539">
                  <c:v>-0.95838213467524613</c:v>
                </c:pt>
                <c:pt idx="540">
                  <c:v>-0.96230452607411621</c:v>
                </c:pt>
                <c:pt idx="541">
                  <c:v>-0.96585724079289048</c:v>
                </c:pt>
                <c:pt idx="542">
                  <c:v>-0.96907512003784069</c:v>
                </c:pt>
                <c:pt idx="543">
                  <c:v>-0.97198972130890871</c:v>
                </c:pt>
                <c:pt idx="544">
                  <c:v>-0.97462962788173679</c:v>
                </c:pt>
                <c:pt idx="545">
                  <c:v>-0.97702072912170401</c:v>
                </c:pt>
                <c:pt idx="546">
                  <c:v>-0.9791864743789872</c:v>
                </c:pt>
                <c:pt idx="547">
                  <c:v>-0.98114810295457555</c:v>
                </c:pt>
                <c:pt idx="548">
                  <c:v>-0.9829248523924996</c:v>
                </c:pt>
                <c:pt idx="549">
                  <c:v>-0.98453414714098009</c:v>
                </c:pt>
                <c:pt idx="550">
                  <c:v>-0.98599176943268196</c:v>
                </c:pt>
                <c:pt idx="551">
                  <c:v>-0.98731201405988434</c:v>
                </c:pt>
                <c:pt idx="552">
                  <c:v>-0.98850782856243391</c:v>
                </c:pt>
                <c:pt idx="553">
                  <c:v>-0.89534316059560171</c:v>
                </c:pt>
                <c:pt idx="554">
                  <c:v>-0.90520683533022528</c:v>
                </c:pt>
                <c:pt idx="555">
                  <c:v>-0.81989310101464419</c:v>
                </c:pt>
                <c:pt idx="556">
                  <c:v>-0.74261999672834733</c:v>
                </c:pt>
                <c:pt idx="557">
                  <c:v>-0.67262971094442781</c:v>
                </c:pt>
                <c:pt idx="558">
                  <c:v>-0.60923585418975057</c:v>
                </c:pt>
                <c:pt idx="559">
                  <c:v>-0.55181672767496992</c:v>
                </c:pt>
                <c:pt idx="560">
                  <c:v>-0.4998092263412206</c:v>
                </c:pt>
                <c:pt idx="561">
                  <c:v>-0.45270331653112128</c:v>
                </c:pt>
                <c:pt idx="562">
                  <c:v>-0.41003703412702414</c:v>
                </c:pt>
                <c:pt idx="563">
                  <c:v>-0.37139195410362796</c:v>
                </c:pt>
                <c:pt idx="564">
                  <c:v>-0.33638908706519849</c:v>
                </c:pt>
                <c:pt idx="565">
                  <c:v>-0.30468516252504435</c:v>
                </c:pt>
                <c:pt idx="566">
                  <c:v>-0.27596926247764964</c:v>
                </c:pt>
                <c:pt idx="567">
                  <c:v>-0.34420755185685209</c:v>
                </c:pt>
                <c:pt idx="568">
                  <c:v>-0.40601453397783743</c:v>
                </c:pt>
                <c:pt idx="569">
                  <c:v>-0.46199634526966749</c:v>
                </c:pt>
                <c:pt idx="570">
                  <c:v>-0.51270199514882564</c:v>
                </c:pt>
                <c:pt idx="571">
                  <c:v>-0.55862875011330804</c:v>
                </c:pt>
                <c:pt idx="572">
                  <c:v>-0.50597923079010754</c:v>
                </c:pt>
                <c:pt idx="573">
                  <c:v>-0.45829181176053102</c:v>
                </c:pt>
                <c:pt idx="574">
                  <c:v>-0.41509882608971382</c:v>
                </c:pt>
                <c:pt idx="575">
                  <c:v>-0.47022446302069187</c:v>
                </c:pt>
                <c:pt idx="576">
                  <c:v>-0.52015463107146531</c:v>
                </c:pt>
                <c:pt idx="577">
                  <c:v>-0.4711312120403206</c:v>
                </c:pt>
                <c:pt idx="578">
                  <c:v>-0.42672814140163884</c:v>
                </c:pt>
                <c:pt idx="579">
                  <c:v>-0.38650996157841638</c:v>
                </c:pt>
                <c:pt idx="580">
                  <c:v>-0.25583447629570177</c:v>
                </c:pt>
                <c:pt idx="581">
                  <c:v>-0.2317226449577347</c:v>
                </c:pt>
                <c:pt idx="582">
                  <c:v>-0.20988330018564624</c:v>
                </c:pt>
                <c:pt idx="583">
                  <c:v>-0.19010226516641401</c:v>
                </c:pt>
                <c:pt idx="584">
                  <c:v>-0.17218554877608647</c:v>
                </c:pt>
                <c:pt idx="585">
                  <c:v>-0.15595744312340806</c:v>
                </c:pt>
                <c:pt idx="586">
                  <c:v>-4.701102078803987E-2</c:v>
                </c:pt>
                <c:pt idx="587">
                  <c:v>-4.2580336461675979E-2</c:v>
                </c:pt>
                <c:pt idx="588">
                  <c:v>5.5680545312479283E-2</c:v>
                </c:pt>
                <c:pt idx="589">
                  <c:v>0.14468055715712633</c:v>
                </c:pt>
                <c:pt idx="590">
                  <c:v>0.13104473589266313</c:v>
                </c:pt>
                <c:pt idx="591">
                  <c:v>0.21294184011319678</c:v>
                </c:pt>
                <c:pt idx="592">
                  <c:v>0.19287254449695143</c:v>
                </c:pt>
                <c:pt idx="593">
                  <c:v>0.2689425150385214</c:v>
                </c:pt>
                <c:pt idx="594">
                  <c:v>0.24359528015403198</c:v>
                </c:pt>
                <c:pt idx="595">
                  <c:v>0.22063696587660034</c:v>
                </c:pt>
                <c:pt idx="596">
                  <c:v>0.19984242174335226</c:v>
                </c:pt>
                <c:pt idx="597">
                  <c:v>0.18100771722261699</c:v>
                </c:pt>
                <c:pt idx="598">
                  <c:v>0.25819592139022185</c:v>
                </c:pt>
                <c:pt idx="599">
                  <c:v>0.23386152909543079</c:v>
                </c:pt>
                <c:pt idx="600">
                  <c:v>0.30606837885022015</c:v>
                </c:pt>
                <c:pt idx="601">
                  <c:v>0.27722211373546046</c:v>
                </c:pt>
                <c:pt idx="602">
                  <c:v>0.34534232466543557</c:v>
                </c:pt>
                <c:pt idx="603">
                  <c:v>0.31279457736115895</c:v>
                </c:pt>
                <c:pt idx="604">
                  <c:v>0.37756216257923653</c:v>
                </c:pt>
                <c:pt idx="605">
                  <c:v>0.43622554669995817</c:v>
                </c:pt>
                <c:pt idx="606">
                  <c:v>0.48936003712302856</c:v>
                </c:pt>
                <c:pt idx="607">
                  <c:v>0.53748671980313834</c:v>
                </c:pt>
                <c:pt idx="608">
                  <c:v>0.58107756950076372</c:v>
                </c:pt>
                <c:pt idx="609">
                  <c:v>0.62056007840317517</c:v>
                </c:pt>
                <c:pt idx="610">
                  <c:v>0.65632144850819329</c:v>
                </c:pt>
                <c:pt idx="611">
                  <c:v>0.59446460927739075</c:v>
                </c:pt>
                <c:pt idx="612">
                  <c:v>0.53843763979764148</c:v>
                </c:pt>
                <c:pt idx="613">
                  <c:v>0.48769108778950654</c:v>
                </c:pt>
                <c:pt idx="614">
                  <c:v>0.4417272856308847</c:v>
                </c:pt>
                <c:pt idx="615">
                  <c:v>0.49434324937573404</c:v>
                </c:pt>
                <c:pt idx="616">
                  <c:v>0.44775249575801868</c:v>
                </c:pt>
                <c:pt idx="617">
                  <c:v>0.49980059682671585</c:v>
                </c:pt>
                <c:pt idx="618">
                  <c:v>0.4526955003291977</c:v>
                </c:pt>
                <c:pt idx="619">
                  <c:v>0.50427773419247057</c:v>
                </c:pt>
                <c:pt idx="620">
                  <c:v>0.45675067743923142</c:v>
                </c:pt>
                <c:pt idx="621">
                  <c:v>0.50795071986396767</c:v>
                </c:pt>
                <c:pt idx="622">
                  <c:v>0.55432527197435277</c:v>
                </c:pt>
                <c:pt idx="623">
                  <c:v>0.59632912551803285</c:v>
                </c:pt>
                <c:pt idx="624">
                  <c:v>0.54012642952256051</c:v>
                </c:pt>
                <c:pt idx="625">
                  <c:v>0.48922071283262769</c:v>
                </c:pt>
                <c:pt idx="626">
                  <c:v>0.3488649673023656</c:v>
                </c:pt>
                <c:pt idx="627">
                  <c:v>0.41023299835890076</c:v>
                </c:pt>
                <c:pt idx="628">
                  <c:v>0.37156944914176765</c:v>
                </c:pt>
                <c:pt idx="629">
                  <c:v>0.43079763319779596</c:v>
                </c:pt>
                <c:pt idx="630">
                  <c:v>0.48444369241634777</c:v>
                </c:pt>
                <c:pt idx="631">
                  <c:v>0.43878595006115445</c:v>
                </c:pt>
                <c:pt idx="632">
                  <c:v>0.39743134854483825</c:v>
                </c:pt>
                <c:pt idx="633">
                  <c:v>0.35997432639799581</c:v>
                </c:pt>
                <c:pt idx="634">
                  <c:v>0.42029532502690325</c:v>
                </c:pt>
                <c:pt idx="635">
                  <c:v>0.38068342386362364</c:v>
                </c:pt>
                <c:pt idx="636">
                  <c:v>0.43905263603871636</c:v>
                </c:pt>
                <c:pt idx="637">
                  <c:v>0.3976728999611624</c:v>
                </c:pt>
                <c:pt idx="638">
                  <c:v>0.36019311212967031</c:v>
                </c:pt>
                <c:pt idx="639">
                  <c:v>0.32624571108146383</c:v>
                </c:pt>
                <c:pt idx="640">
                  <c:v>0.29549777720550269</c:v>
                </c:pt>
                <c:pt idx="641">
                  <c:v>0.26764776782487509</c:v>
                </c:pt>
                <c:pt idx="642">
                  <c:v>0.1481747803827313</c:v>
                </c:pt>
                <c:pt idx="643">
                  <c:v>0.1342096363378012</c:v>
                </c:pt>
                <c:pt idx="644">
                  <c:v>0.12156067611100738</c:v>
                </c:pt>
                <c:pt idx="645">
                  <c:v>0.11010385229993491</c:v>
                </c:pt>
                <c:pt idx="646">
                  <c:v>9.9726808694412583E-2</c:v>
                </c:pt>
                <c:pt idx="647">
                  <c:v>9.0327778407602949E-2</c:v>
                </c:pt>
                <c:pt idx="648">
                  <c:v>8.1814585855790586E-2</c:v>
                </c:pt>
                <c:pt idx="649">
                  <c:v>7.4103742799359287E-2</c:v>
                </c:pt>
                <c:pt idx="650">
                  <c:v>6.7119629579900045E-2</c:v>
                </c:pt>
                <c:pt idx="651">
                  <c:v>0.15504153313159735</c:v>
                </c:pt>
                <c:pt idx="652">
                  <c:v>0.1404292128869716</c:v>
                </c:pt>
                <c:pt idx="653">
                  <c:v>0.22144185098801217</c:v>
                </c:pt>
                <c:pt idx="654">
                  <c:v>0.20057144822017423</c:v>
                </c:pt>
                <c:pt idx="655">
                  <c:v>0.18166803457272329</c:v>
                </c:pt>
                <c:pt idx="656">
                  <c:v>0.16454622568855037</c:v>
                </c:pt>
                <c:pt idx="657">
                  <c:v>0.14903810927457803</c:v>
                </c:pt>
                <c:pt idx="658">
                  <c:v>4.0743818790826419E-2</c:v>
                </c:pt>
                <c:pt idx="659">
                  <c:v>3.6903804337052801E-2</c:v>
                </c:pt>
                <c:pt idx="660">
                  <c:v>-6.0822076888484997E-2</c:v>
                </c:pt>
                <c:pt idx="661">
                  <c:v>-0.14933751079831065</c:v>
                </c:pt>
                <c:pt idx="662">
                  <c:v>-0.22951056160112365</c:v>
                </c:pt>
                <c:pt idx="663">
                  <c:v>-0.3021274803813967</c:v>
                </c:pt>
                <c:pt idx="664">
                  <c:v>-0.36790041580467681</c:v>
                </c:pt>
                <c:pt idx="665">
                  <c:v>-0.33322661849833873</c:v>
                </c:pt>
                <c:pt idx="666">
                  <c:v>-0.30182074959869026</c:v>
                </c:pt>
                <c:pt idx="667">
                  <c:v>-0.27337481410948394</c:v>
                </c:pt>
                <c:pt idx="668">
                  <c:v>-0.24760984487899904</c:v>
                </c:pt>
                <c:pt idx="669">
                  <c:v>-0.31852094639784168</c:v>
                </c:pt>
                <c:pt idx="670">
                  <c:v>-0.28850105444130386</c:v>
                </c:pt>
                <c:pt idx="671">
                  <c:v>-0.35555825025342636</c:v>
                </c:pt>
                <c:pt idx="672">
                  <c:v>-0.32204767464584422</c:v>
                </c:pt>
                <c:pt idx="673">
                  <c:v>-0.29169539638265241</c:v>
                </c:pt>
                <c:pt idx="674">
                  <c:v>-0.26420375295180132</c:v>
                </c:pt>
                <c:pt idx="675">
                  <c:v>-0.23930313587207436</c:v>
                </c:pt>
                <c:pt idx="676">
                  <c:v>-0.2167493466629731</c:v>
                </c:pt>
                <c:pt idx="677">
                  <c:v>-0.29056898161626338</c:v>
                </c:pt>
                <c:pt idx="678">
                  <c:v>-0.26318350027606174</c:v>
                </c:pt>
                <c:pt idx="679">
                  <c:v>-0.23837903974566205</c:v>
                </c:pt>
                <c:pt idx="680">
                  <c:v>-0.21591234454461922</c:v>
                </c:pt>
                <c:pt idx="681">
                  <c:v>-0.1955630854813975</c:v>
                </c:pt>
                <c:pt idx="682">
                  <c:v>-0.17713169890154618</c:v>
                </c:pt>
                <c:pt idx="683">
                  <c:v>-0.16043742958193688</c:v>
                </c:pt>
                <c:pt idx="684">
                  <c:v>-0.2395643376855674</c:v>
                </c:pt>
                <c:pt idx="685">
                  <c:v>-0.21698593078551492</c:v>
                </c:pt>
                <c:pt idx="686">
                  <c:v>-0.1965354886028714</c:v>
                </c:pt>
                <c:pt idx="687">
                  <c:v>-0.17801245518793757</c:v>
                </c:pt>
                <c:pt idx="688">
                  <c:v>-0.16123517654396036</c:v>
                </c:pt>
                <c:pt idx="689">
                  <c:v>-0.24028689876773135</c:v>
                </c:pt>
                <c:pt idx="690">
                  <c:v>-0.31188817169774774</c:v>
                </c:pt>
                <c:pt idx="691">
                  <c:v>-0.37674118363702563</c:v>
                </c:pt>
                <c:pt idx="692">
                  <c:v>-0.43548194320015532</c:v>
                </c:pt>
                <c:pt idx="693">
                  <c:v>-0.48868651660199064</c:v>
                </c:pt>
                <c:pt idx="694">
                  <c:v>-0.44262889748803463</c:v>
                </c:pt>
                <c:pt idx="695">
                  <c:v>-0.40091210670958588</c:v>
                </c:pt>
                <c:pt idx="696">
                  <c:v>-0.36312703083436459</c:v>
                </c:pt>
                <c:pt idx="697">
                  <c:v>-0.32890311446269116</c:v>
                </c:pt>
                <c:pt idx="698">
                  <c:v>-0.29790472621852737</c:v>
                </c:pt>
                <c:pt idx="699">
                  <c:v>-0.26982786723779323</c:v>
                </c:pt>
                <c:pt idx="700">
                  <c:v>-0.24439718987435163</c:v>
                </c:pt>
                <c:pt idx="701">
                  <c:v>-0.22136329738633403</c:v>
                </c:pt>
                <c:pt idx="702">
                  <c:v>-0.20050029812103445</c:v>
                </c:pt>
                <c:pt idx="703">
                  <c:v>-0.18160359021244629</c:v>
                </c:pt>
                <c:pt idx="704">
                  <c:v>-0.16448785506613772</c:v>
                </c:pt>
                <c:pt idx="705">
                  <c:v>-0.14898523995372209</c:v>
                </c:pt>
                <c:pt idx="706">
                  <c:v>-0.22919149150145809</c:v>
                </c:pt>
                <c:pt idx="707">
                  <c:v>-0.20759070232247004</c:v>
                </c:pt>
                <c:pt idx="708">
                  <c:v>-0.28227351916906929</c:v>
                </c:pt>
                <c:pt idx="709">
                  <c:v>-0.25566986674533471</c:v>
                </c:pt>
                <c:pt idx="710">
                  <c:v>-0.23157354949199196</c:v>
                </c:pt>
                <c:pt idx="711">
                  <c:v>-0.20974825663649935</c:v>
                </c:pt>
                <c:pt idx="712">
                  <c:v>-9.5732169564230765E-2</c:v>
                </c:pt>
                <c:pt idx="713">
                  <c:v>7.5381544619190222E-3</c:v>
                </c:pt>
                <c:pt idx="714">
                  <c:v>0.10107547974923711</c:v>
                </c:pt>
                <c:pt idx="715">
                  <c:v>0.18579711981778288</c:v>
                </c:pt>
                <c:pt idx="716">
                  <c:v>0.16828615381745221</c:v>
                </c:pt>
                <c:pt idx="717">
                  <c:v>0.15242555748143852</c:v>
                </c:pt>
                <c:pt idx="718">
                  <c:v>0.13805978713334804</c:v>
                </c:pt>
                <c:pt idx="719">
                  <c:v>0.12504795874291913</c:v>
                </c:pt>
                <c:pt idx="720">
                  <c:v>0.20751024589461828</c:v>
                </c:pt>
                <c:pt idx="721">
                  <c:v>0.18795286597320396</c:v>
                </c:pt>
                <c:pt idx="722">
                  <c:v>0.17023872568432702</c:v>
                </c:pt>
                <c:pt idx="723">
                  <c:v>0.15419410378533593</c:v>
                </c:pt>
                <c:pt idx="724">
                  <c:v>0.13966165187496973</c:v>
                </c:pt>
                <c:pt idx="725">
                  <c:v>0.12649885128941113</c:v>
                </c:pt>
                <c:pt idx="726">
                  <c:v>0.11457661543246028</c:v>
                </c:pt>
                <c:pt idx="727">
                  <c:v>0.10377802383298627</c:v>
                </c:pt>
                <c:pt idx="728">
                  <c:v>9.3997175514652989E-2</c:v>
                </c:pt>
                <c:pt idx="729">
                  <c:v>8.5138150433002269E-2</c:v>
                </c:pt>
                <c:pt idx="730">
                  <c:v>7.7114068794785995E-2</c:v>
                </c:pt>
                <c:pt idx="731">
                  <c:v>6.9846239034362462E-2</c:v>
                </c:pt>
                <c:pt idx="732">
                  <c:v>6.3263386091425566E-2</c:v>
                </c:pt>
                <c:pt idx="733">
                  <c:v>5.730095242184445E-2</c:v>
                </c:pt>
                <c:pt idx="734">
                  <c:v>5.1900464886679508E-2</c:v>
                </c:pt>
                <c:pt idx="735">
                  <c:v>4.7008961310502889E-2</c:v>
                </c:pt>
                <c:pt idx="736">
                  <c:v>4.2578471085324011E-2</c:v>
                </c:pt>
                <c:pt idx="737">
                  <c:v>3.8565544726441831E-2</c:v>
                </c:pt>
                <c:pt idx="738">
                  <c:v>3.4930827766613486E-2</c:v>
                </c:pt>
                <c:pt idx="739">
                  <c:v>3.163867480975139E-2</c:v>
                </c:pt>
                <c:pt idx="740">
                  <c:v>0.12290457956689624</c:v>
                </c:pt>
                <c:pt idx="741">
                  <c:v>0.20556887544679292</c:v>
                </c:pt>
                <c:pt idx="742">
                  <c:v>0.18619446537948212</c:v>
                </c:pt>
                <c:pt idx="743">
                  <c:v>0.1686460504422243</c:v>
                </c:pt>
                <c:pt idx="744">
                  <c:v>0.15275153464843755</c:v>
                </c:pt>
                <c:pt idx="745">
                  <c:v>0.13835504167615462</c:v>
                </c:pt>
                <c:pt idx="746">
                  <c:v>0.12531538620064711</c:v>
                </c:pt>
                <c:pt idx="747">
                  <c:v>0.11350468930055549</c:v>
                </c:pt>
                <c:pt idx="748">
                  <c:v>0.10280712435891698</c:v>
                </c:pt>
                <c:pt idx="749">
                  <c:v>9.3117781160237001E-2</c:v>
                </c:pt>
                <c:pt idx="750">
                  <c:v>8.4341637043889528E-2</c:v>
                </c:pt>
                <c:pt idx="751">
                  <c:v>7.6392625024024927E-2</c:v>
                </c:pt>
                <c:pt idx="752">
                  <c:v>6.9192789737107435E-2</c:v>
                </c:pt>
                <c:pt idx="753">
                  <c:v>-3.1576256668170752E-2</c:v>
                </c:pt>
                <c:pt idx="754">
                  <c:v>-2.8600264588873024E-2</c:v>
                </c:pt>
                <c:pt idx="755">
                  <c:v>-2.5904753155179192E-2</c:v>
                </c:pt>
                <c:pt idx="756">
                  <c:v>7.078449191867564E-2</c:v>
                </c:pt>
                <c:pt idx="757">
                  <c:v>6.4113210724681721E-2</c:v>
                </c:pt>
                <c:pt idx="758">
                  <c:v>5.8070682970360291E-2</c:v>
                </c:pt>
                <c:pt idx="759">
                  <c:v>-4.1650129567592273E-2</c:v>
                </c:pt>
                <c:pt idx="760">
                  <c:v>-3.7724697335473949E-2</c:v>
                </c:pt>
                <c:pt idx="761">
                  <c:v>-3.416922837523325E-2</c:v>
                </c:pt>
                <c:pt idx="762">
                  <c:v>-3.0948854469959309E-2</c:v>
                </c:pt>
                <c:pt idx="763">
                  <c:v>-2.8031993654763995E-2</c:v>
                </c:pt>
                <c:pt idx="764">
                  <c:v>-2.5390040494825527E-2</c:v>
                </c:pt>
                <c:pt idx="765">
                  <c:v>7.1250694053654987E-2</c:v>
                </c:pt>
                <c:pt idx="766">
                  <c:v>6.4535474343590887E-2</c:v>
                </c:pt>
                <c:pt idx="767">
                  <c:v>5.8453149180778159E-2</c:v>
                </c:pt>
                <c:pt idx="768">
                  <c:v>5.2944069659412535E-2</c:v>
                </c:pt>
                <c:pt idx="769">
                  <c:v>-4.6293570957075952E-2</c:v>
                </c:pt>
                <c:pt idx="770">
                  <c:v>-4.1930504684260322E-2</c:v>
                </c:pt>
                <c:pt idx="771">
                  <c:v>-3.7978647719938786E-2</c:v>
                </c:pt>
                <c:pt idx="772">
                  <c:v>-3.4399244499831755E-2</c:v>
                </c:pt>
                <c:pt idx="773">
                  <c:v>-3.115719208554044E-2</c:v>
                </c:pt>
                <c:pt idx="774">
                  <c:v>-2.8220695912667841E-2</c:v>
                </c:pt>
                <c:pt idx="775">
                  <c:v>-0.11980873759160876</c:v>
                </c:pt>
                <c:pt idx="776">
                  <c:v>-0.20276480970369259</c:v>
                </c:pt>
                <c:pt idx="777">
                  <c:v>-0.183654676606543</c:v>
                </c:pt>
                <c:pt idx="778">
                  <c:v>-0.16634563112180725</c:v>
                </c:pt>
                <c:pt idx="779">
                  <c:v>-5.6420145133442651E-2</c:v>
                </c:pt>
                <c:pt idx="780">
                  <c:v>-5.1102671729471853E-2</c:v>
                </c:pt>
                <c:pt idx="781">
                  <c:v>4.7961421220745516E-2</c:v>
                </c:pt>
                <c:pt idx="782">
                  <c:v>4.3441163763860924E-2</c:v>
                </c:pt>
                <c:pt idx="783">
                  <c:v>3.9346930535542828E-2</c:v>
                </c:pt>
                <c:pt idx="784">
                  <c:v>0.12988634930588353</c:v>
                </c:pt>
                <c:pt idx="785">
                  <c:v>0.11764484928245468</c:v>
                </c:pt>
                <c:pt idx="786">
                  <c:v>0.20080486306299533</c:v>
                </c:pt>
                <c:pt idx="787">
                  <c:v>0.27612723019257479</c:v>
                </c:pt>
                <c:pt idx="788">
                  <c:v>0.34435063146539585</c:v>
                </c:pt>
                <c:pt idx="789">
                  <c:v>0.40614412865096883</c:v>
                </c:pt>
                <c:pt idx="790">
                  <c:v>0.46211372593260724</c:v>
                </c:pt>
                <c:pt idx="791">
                  <c:v>0.51280831294491447</c:v>
                </c:pt>
                <c:pt idx="792">
                  <c:v>0.55872504769318265</c:v>
                </c:pt>
                <c:pt idx="793">
                  <c:v>0.60031423214459112</c:v>
                </c:pt>
                <c:pt idx="794">
                  <c:v>0.54373594869806574</c:v>
                </c:pt>
                <c:pt idx="795">
                  <c:v>0.49249004284039016</c:v>
                </c:pt>
                <c:pt idx="796">
                  <c:v>0.35182617021609164</c:v>
                </c:pt>
                <c:pt idx="797">
                  <c:v>0.2244195552576527</c:v>
                </c:pt>
                <c:pt idx="798">
                  <c:v>0.20326851047407279</c:v>
                </c:pt>
                <c:pt idx="799">
                  <c:v>0.18411090469772817</c:v>
                </c:pt>
                <c:pt idx="800">
                  <c:v>0.16675886072840357</c:v>
                </c:pt>
                <c:pt idx="801">
                  <c:v>0.15104220837484289</c:v>
                </c:pt>
                <c:pt idx="802">
                  <c:v>0.13680681560847133</c:v>
                </c:pt>
                <c:pt idx="803">
                  <c:v>0.12391307700217372</c:v>
                </c:pt>
                <c:pt idx="804">
                  <c:v>0.11223454463036166</c:v>
                </c:pt>
                <c:pt idx="805">
                  <c:v>0.10165668800366946</c:v>
                </c:pt>
                <c:pt idx="806">
                  <c:v>0.1863235504847453</c:v>
                </c:pt>
                <c:pt idx="807">
                  <c:v>0.16876296956293602</c:v>
                </c:pt>
                <c:pt idx="808">
                  <c:v>0.15285743440162849</c:v>
                </c:pt>
                <c:pt idx="809">
                  <c:v>0.2326987402204401</c:v>
                </c:pt>
                <c:pt idx="810">
                  <c:v>0.21076740063715607</c:v>
                </c:pt>
                <c:pt idx="811">
                  <c:v>0.2851508207211127</c:v>
                </c:pt>
                <c:pt idx="812">
                  <c:v>0.25827598901483628</c:v>
                </c:pt>
                <c:pt idx="813">
                  <c:v>0.23393405052420685</c:v>
                </c:pt>
                <c:pt idx="814">
                  <c:v>0.30613406529536008</c:v>
                </c:pt>
                <c:pt idx="815">
                  <c:v>0.27728160937899565</c:v>
                </c:pt>
                <c:pt idx="816">
                  <c:v>0.34539621297667122</c:v>
                </c:pt>
                <c:pt idx="817">
                  <c:v>0.40709116642640764</c:v>
                </c:pt>
                <c:pt idx="818">
                  <c:v>0.46297150750050636</c:v>
                </c:pt>
                <c:pt idx="819">
                  <c:v>0.51358525050465065</c:v>
                </c:pt>
                <c:pt idx="820">
                  <c:v>0.55942876061301994</c:v>
                </c:pt>
                <c:pt idx="821">
                  <c:v>0.60095162168425253</c:v>
                </c:pt>
                <c:pt idx="822">
                  <c:v>0.63856104529656266</c:v>
                </c:pt>
                <c:pt idx="823">
                  <c:v>0.57837808463339369</c:v>
                </c:pt>
                <c:pt idx="824">
                  <c:v>0.52386723438294558</c:v>
                </c:pt>
                <c:pt idx="825">
                  <c:v>0.38024613112543587</c:v>
                </c:pt>
                <c:pt idx="826">
                  <c:v>0.25016099795475377</c:v>
                </c:pt>
                <c:pt idx="827">
                  <c:v>0.13233609974537963</c:v>
                </c:pt>
                <c:pt idx="828">
                  <c:v>0.11986371618243531</c:v>
                </c:pt>
                <c:pt idx="829">
                  <c:v>0.10856682707671399</c:v>
                </c:pt>
                <c:pt idx="830">
                  <c:v>9.8334644685681247E-2</c:v>
                </c:pt>
                <c:pt idx="831">
                  <c:v>-5.1809568421495034E-3</c:v>
                </c:pt>
                <c:pt idx="832">
                  <c:v>-9.8940442771227419E-2</c:v>
                </c:pt>
                <c:pt idx="833">
                  <c:v>-8.9615525726637141E-2</c:v>
                </c:pt>
                <c:pt idx="834">
                  <c:v>-8.1169461408525434E-2</c:v>
                </c:pt>
                <c:pt idx="835">
                  <c:v>-7.3519419898819521E-2</c:v>
                </c:pt>
                <c:pt idx="836">
                  <c:v>-6.6590377815310076E-2</c:v>
                </c:pt>
                <c:pt idx="837">
                  <c:v>-0.15456216217067348</c:v>
                </c:pt>
                <c:pt idx="838">
                  <c:v>-0.13999502157472321</c:v>
                </c:pt>
                <c:pt idx="839">
                  <c:v>-0.22104858124286814</c:v>
                </c:pt>
                <c:pt idx="840">
                  <c:v>-0.20021524327529691</c:v>
                </c:pt>
                <c:pt idx="841">
                  <c:v>-0.27559318076067973</c:v>
                </c:pt>
                <c:pt idx="842">
                  <c:v>-0.24961913539896388</c:v>
                </c:pt>
                <c:pt idx="843">
                  <c:v>-0.22609308614001927</c:v>
                </c:pt>
                <c:pt idx="844">
                  <c:v>-0.20478431478667142</c:v>
                </c:pt>
                <c:pt idx="845">
                  <c:v>-0.18548384781954463</c:v>
                </c:pt>
                <c:pt idx="846">
                  <c:v>-0.16800240700946117</c:v>
                </c:pt>
                <c:pt idx="847">
                  <c:v>-0.15216855318007141</c:v>
                </c:pt>
                <c:pt idx="848">
                  <c:v>-0.13782700491673441</c:v>
                </c:pt>
                <c:pt idx="849">
                  <c:v>-3.05893361256597E-2</c:v>
                </c:pt>
                <c:pt idx="850">
                  <c:v>6.6541420491550929E-2</c:v>
                </c:pt>
                <c:pt idx="851">
                  <c:v>0.15451781896597416</c:v>
                </c:pt>
                <c:pt idx="852">
                  <c:v>0.13995485761860751</c:v>
                </c:pt>
                <c:pt idx="853">
                  <c:v>0.22101220265043664</c:v>
                </c:pt>
                <c:pt idx="854">
                  <c:v>0.10593451367673354</c:v>
                </c:pt>
                <c:pt idx="855">
                  <c:v>9.5950420978880527E-2</c:v>
                </c:pt>
                <c:pt idx="856">
                  <c:v>-7.3404727584962387E-3</c:v>
                </c:pt>
                <c:pt idx="857">
                  <c:v>-6.6486494997372051E-3</c:v>
                </c:pt>
                <c:pt idx="858">
                  <c:v>-6.0220290469971691E-3</c:v>
                </c:pt>
                <c:pt idx="859">
                  <c:v>-5.4544661805846495E-3</c:v>
                </c:pt>
                <c:pt idx="860">
                  <c:v>-4.9403948541192882E-3</c:v>
                </c:pt>
                <c:pt idx="861">
                  <c:v>-0.19297033282412085</c:v>
                </c:pt>
                <c:pt idx="862">
                  <c:v>-0.26903108703298356</c:v>
                </c:pt>
                <c:pt idx="863">
                  <c:v>-0.33792328404237443</c:v>
                </c:pt>
                <c:pt idx="864">
                  <c:v>-0.40032254445133442</c:v>
                </c:pt>
                <c:pt idx="865">
                  <c:v>-0.45684081311758762</c:v>
                </c:pt>
                <c:pt idx="866">
                  <c:v>-0.41378458084708158</c:v>
                </c:pt>
                <c:pt idx="867">
                  <c:v>-0.46903408247403766</c:v>
                </c:pt>
                <c:pt idx="868">
                  <c:v>-0.42482866164052768</c:v>
                </c:pt>
                <c:pt idx="869">
                  <c:v>-0.38478950356719971</c:v>
                </c:pt>
                <c:pt idx="870">
                  <c:v>-0.34852394723964436</c:v>
                </c:pt>
                <c:pt idx="871">
                  <c:v>-0.40992411867989265</c:v>
                </c:pt>
                <c:pt idx="872">
                  <c:v>-0.37128968068667201</c:v>
                </c:pt>
                <c:pt idx="873">
                  <c:v>-0.33629645269070352</c:v>
                </c:pt>
                <c:pt idx="874">
                  <c:v>-0.30460125873466087</c:v>
                </c:pt>
                <c:pt idx="875">
                  <c:v>-0.27589326643321044</c:v>
                </c:pt>
                <c:pt idx="876">
                  <c:v>-0.24989093866316647</c:v>
                </c:pt>
                <c:pt idx="877">
                  <c:v>-0.22633927255008063</c:v>
                </c:pt>
                <c:pt idx="878">
                  <c:v>-0.20500729867421488</c:v>
                </c:pt>
                <c:pt idx="879">
                  <c:v>-0.18568581597079883</c:v>
                </c:pt>
                <c:pt idx="880">
                  <c:v>-7.3937560503214414E-2</c:v>
                </c:pt>
                <c:pt idx="881">
                  <c:v>2.7278670011516848E-2</c:v>
                </c:pt>
                <c:pt idx="882">
                  <c:v>0.11895549553997418</c:v>
                </c:pt>
                <c:pt idx="883">
                  <c:v>0.20199198382089248</c:v>
                </c:pt>
                <c:pt idx="884">
                  <c:v>0.18295468784722016</c:v>
                </c:pt>
                <c:pt idx="885">
                  <c:v>0.16571161474880094</c:v>
                </c:pt>
                <c:pt idx="886">
                  <c:v>0.15009366300352089</c:v>
                </c:pt>
                <c:pt idx="887">
                  <c:v>0.1359476685322536</c:v>
                </c:pt>
                <c:pt idx="888">
                  <c:v>0.12313490263024596</c:v>
                </c:pt>
                <c:pt idx="889">
                  <c:v>0.1115297114651357</c:v>
                </c:pt>
                <c:pt idx="890">
                  <c:v>0.10101828379925991</c:v>
                </c:pt>
                <c:pt idx="891">
                  <c:v>9.1497534851399803E-2</c:v>
                </c:pt>
                <c:pt idx="892">
                  <c:v>8.2874095352077792E-2</c:v>
                </c:pt>
                <c:pt idx="893">
                  <c:v>7.506339587814817E-2</c:v>
                </c:pt>
                <c:pt idx="894">
                  <c:v>6.7988837486819387E-2</c:v>
                </c:pt>
                <c:pt idx="895">
                  <c:v>6.158104051557832E-2</c:v>
                </c:pt>
                <c:pt idx="896">
                  <c:v>5.5777164181053634E-2</c:v>
                </c:pt>
                <c:pt idx="897">
                  <c:v>5.0520290304175541E-2</c:v>
                </c:pt>
                <c:pt idx="898">
                  <c:v>4.5758865117870896E-2</c:v>
                </c:pt>
                <c:pt idx="899">
                  <c:v>-5.2801585924550178E-2</c:v>
                </c:pt>
                <c:pt idx="900">
                  <c:v>-4.7825153691396463E-2</c:v>
                </c:pt>
                <c:pt idx="901">
                  <c:v>-0.13756551875427941</c:v>
                </c:pt>
                <c:pt idx="902">
                  <c:v>-0.12460027406110802</c:v>
                </c:pt>
                <c:pt idx="903">
                  <c:v>-0.11285697489233847</c:v>
                </c:pt>
                <c:pt idx="904">
                  <c:v>-0.10222045559549432</c:v>
                </c:pt>
                <c:pt idx="905">
                  <c:v>1.661374982561678E-3</c:v>
                </c:pt>
                <c:pt idx="906">
                  <c:v>9.5752573687053255E-2</c:v>
                </c:pt>
                <c:pt idx="907">
                  <c:v>0.18097588583302018</c:v>
                </c:pt>
                <c:pt idx="908">
                  <c:v>0.25816709003841631</c:v>
                </c:pt>
                <c:pt idx="909">
                  <c:v>0.32808319464220981</c:v>
                </c:pt>
                <c:pt idx="910">
                  <c:v>0.39140986162827651</c:v>
                </c:pt>
                <c:pt idx="911">
                  <c:v>0.44876813086095058</c:v>
                </c:pt>
                <c:pt idx="912">
                  <c:v>0.50072051057630484</c:v>
                </c:pt>
                <c:pt idx="913">
                  <c:v>0.54777649385815119</c:v>
                </c:pt>
                <c:pt idx="914">
                  <c:v>0.49614977559073292</c:v>
                </c:pt>
                <c:pt idx="915">
                  <c:v>0.54363654049614463</c:v>
                </c:pt>
                <c:pt idx="916">
                  <c:v>0.49240000364077491</c:v>
                </c:pt>
                <c:pt idx="917">
                  <c:v>0.44599239661881152</c:v>
                </c:pt>
                <c:pt idx="918">
                  <c:v>0.40395860351557461</c:v>
                </c:pt>
                <c:pt idx="919">
                  <c:v>0.27163862247311321</c:v>
                </c:pt>
                <c:pt idx="920">
                  <c:v>0.24603728544932971</c:v>
                </c:pt>
                <c:pt idx="921">
                  <c:v>0.22284881759502603</c:v>
                </c:pt>
                <c:pt idx="922">
                  <c:v>0.20184581134849486</c:v>
                </c:pt>
                <c:pt idx="923">
                  <c:v>0.18282229180578577</c:v>
                </c:pt>
                <c:pt idx="924">
                  <c:v>0.16559169674030058</c:v>
                </c:pt>
                <c:pt idx="925">
                  <c:v>0.24423282660875045</c:v>
                </c:pt>
                <c:pt idx="926">
                  <c:v>0.22121442499356486</c:v>
                </c:pt>
                <c:pt idx="927">
                  <c:v>0.20036545662072866</c:v>
                </c:pt>
                <c:pt idx="928">
                  <c:v>0.27572923683183709</c:v>
                </c:pt>
                <c:pt idx="929">
                  <c:v>0.24974236848751249</c:v>
                </c:pt>
                <c:pt idx="930">
                  <c:v>0.32045248439129176</c:v>
                </c:pt>
                <c:pt idx="931">
                  <c:v>0.29025054926764338</c:v>
                </c:pt>
                <c:pt idx="932">
                  <c:v>0.26289507946925444</c:v>
                </c:pt>
                <c:pt idx="933">
                  <c:v>0.23811780195948901</c:v>
                </c:pt>
                <c:pt idx="934">
                  <c:v>0.12142794823204883</c:v>
                </c:pt>
                <c:pt idx="935">
                  <c:v>0.10998363372886025</c:v>
                </c:pt>
                <c:pt idx="936">
                  <c:v>9.9617920456729306E-2</c:v>
                </c:pt>
                <c:pt idx="937">
                  <c:v>9.0229152644546715E-2</c:v>
                </c:pt>
                <c:pt idx="938">
                  <c:v>8.1725255351914522E-2</c:v>
                </c:pt>
                <c:pt idx="939">
                  <c:v>7.4022831497124783E-2</c:v>
                </c:pt>
                <c:pt idx="940">
                  <c:v>6.7046343988246312E-2</c:v>
                </c:pt>
                <c:pt idx="941">
                  <c:v>-3.3520404671153331E-2</c:v>
                </c:pt>
                <c:pt idx="942">
                  <c:v>-3.0361180959345764E-2</c:v>
                </c:pt>
                <c:pt idx="943">
                  <c:v>-2.7499707067660036E-2</c:v>
                </c:pt>
                <c:pt idx="944">
                  <c:v>-2.4907920736671071E-2</c:v>
                </c:pt>
                <c:pt idx="945">
                  <c:v>-2.2560404512595389E-2</c:v>
                </c:pt>
                <c:pt idx="946">
                  <c:v>-0.11468191608792568</c:v>
                </c:pt>
                <c:pt idx="947">
                  <c:v>-0.19812117974317661</c:v>
                </c:pt>
                <c:pt idx="948">
                  <c:v>-0.27369647806681918</c:v>
                </c:pt>
                <c:pt idx="949">
                  <c:v>-0.2479011927225756</c:v>
                </c:pt>
                <c:pt idx="950">
                  <c:v>-0.22453705574637386</c:v>
                </c:pt>
                <c:pt idx="951">
                  <c:v>-0.20337493680262916</c:v>
                </c:pt>
                <c:pt idx="952">
                  <c:v>-0.18420730058112633</c:v>
                </c:pt>
                <c:pt idx="953">
                  <c:v>-0.16684617151382813</c:v>
                </c:pt>
                <c:pt idx="954">
                  <c:v>-0.15112129031260538</c:v>
                </c:pt>
                <c:pt idx="955">
                  <c:v>-0.13687844424919263</c:v>
                </c:pt>
                <c:pt idx="956">
                  <c:v>-0.12397795480255072</c:v>
                </c:pt>
                <c:pt idx="957">
                  <c:v>-1.8045528234413508E-2</c:v>
                </c:pt>
                <c:pt idx="958">
                  <c:v>-1.6344777266472089E-2</c:v>
                </c:pt>
                <c:pt idx="959">
                  <c:v>7.9443461306768992E-2</c:v>
                </c:pt>
                <c:pt idx="960">
                  <c:v>7.1956091474256273E-2</c:v>
                </c:pt>
                <c:pt idx="961">
                  <c:v>0.1594221692312533</c:v>
                </c:pt>
                <c:pt idx="962">
                  <c:v>0.14439698376096569</c:v>
                </c:pt>
                <c:pt idx="963">
                  <c:v>0.22503566826714025</c:v>
                </c:pt>
                <c:pt idx="964">
                  <c:v>0.20382655620042872</c:v>
                </c:pt>
                <c:pt idx="965">
                  <c:v>0.18461635585345551</c:v>
                </c:pt>
                <c:pt idx="966">
                  <c:v>7.2968894627309683E-2</c:v>
                </c:pt>
                <c:pt idx="967">
                  <c:v>-2.8156041279435828E-2</c:v>
                </c:pt>
                <c:pt idx="968">
                  <c:v>-2.5502396906306433E-2</c:v>
                </c:pt>
                <c:pt idx="969">
                  <c:v>-0.11734663223090672</c:v>
                </c:pt>
                <c:pt idx="970">
                  <c:v>-0.10628697269870313</c:v>
                </c:pt>
                <c:pt idx="971">
                  <c:v>-0.19051744112832059</c:v>
                </c:pt>
                <c:pt idx="972">
                  <c:v>-0.17256159532543686</c:v>
                </c:pt>
                <c:pt idx="973">
                  <c:v>-0.15629804812045303</c:v>
                </c:pt>
                <c:pt idx="974">
                  <c:v>-4.7319524520390066E-2</c:v>
                </c:pt>
                <c:pt idx="975">
                  <c:v>5.1388015205442311E-2</c:v>
                </c:pt>
                <c:pt idx="976">
                  <c:v>0.14079258848157675</c:v>
                </c:pt>
                <c:pt idx="977">
                  <c:v>0.22177097923966216</c:v>
                </c:pt>
                <c:pt idx="978">
                  <c:v>0.20086955686490005</c:v>
                </c:pt>
                <c:pt idx="979">
                  <c:v>8.7690267531908048E-2</c:v>
                </c:pt>
                <c:pt idx="980">
                  <c:v>7.9425654523821068E-2</c:v>
                </c:pt>
                <c:pt idx="981">
                  <c:v>-2.2307816666630634E-2</c:v>
                </c:pt>
                <c:pt idx="982">
                  <c:v>-2.0205354477905193E-2</c:v>
                </c:pt>
                <c:pt idx="983">
                  <c:v>-1.8301044682176255E-2</c:v>
                </c:pt>
                <c:pt idx="984">
                  <c:v>-1.657621185637995E-2</c:v>
                </c:pt>
                <c:pt idx="985">
                  <c:v>7.9233838913084373E-2</c:v>
                </c:pt>
                <c:pt idx="986">
                  <c:v>-2.2481554081961314E-2</c:v>
                </c:pt>
                <c:pt idx="987">
                  <c:v>-2.0362717527606176E-2</c:v>
                </c:pt>
                <c:pt idx="988">
                  <c:v>-0.11269135622154441</c:v>
                </c:pt>
                <c:pt idx="989">
                  <c:v>-7.8226665089903974E-3</c:v>
                </c:pt>
                <c:pt idx="990">
                  <c:v>-7.0853975599065831E-3</c:v>
                </c:pt>
                <c:pt idx="991">
                  <c:v>-6.4176145722476159E-3</c:v>
                </c:pt>
                <c:pt idx="992">
                  <c:v>8.84350109592585E-2</c:v>
                </c:pt>
                <c:pt idx="993">
                  <c:v>8.0100207536766319E-2</c:v>
                </c:pt>
                <c:pt idx="994">
                  <c:v>0.16679872043800442</c:v>
                </c:pt>
                <c:pt idx="995">
                  <c:v>0.15107831139531805</c:v>
                </c:pt>
                <c:pt idx="996">
                  <c:v>0.23108729560712338</c:v>
                </c:pt>
                <c:pt idx="997">
                  <c:v>0.20930783110060522</c:v>
                </c:pt>
                <c:pt idx="998">
                  <c:v>0.28382881237256474</c:v>
                </c:pt>
                <c:pt idx="999">
                  <c:v>0.25707857701776177</c:v>
                </c:pt>
                <c:pt idx="1000">
                  <c:v>0.23284949194913224</c:v>
                </c:pt>
                <c:pt idx="1001">
                  <c:v>0.11665616474245318</c:v>
                </c:pt>
                <c:pt idx="1002">
                  <c:v>0.10566158023792763</c:v>
                </c:pt>
                <c:pt idx="1003">
                  <c:v>9.5703210910662778E-2</c:v>
                </c:pt>
                <c:pt idx="1004">
                  <c:v>8.6683395781005992E-2</c:v>
                </c:pt>
                <c:pt idx="1005">
                  <c:v>7.8513678199791243E-2</c:v>
                </c:pt>
                <c:pt idx="1006">
                  <c:v>7.1113938360627932E-2</c:v>
                </c:pt>
                <c:pt idx="1007">
                  <c:v>0.15865938717867412</c:v>
                </c:pt>
                <c:pt idx="1008">
                  <c:v>4.9458312615472899E-2</c:v>
                </c:pt>
                <c:pt idx="1009">
                  <c:v>0.13904475607601519</c:v>
                </c:pt>
                <c:pt idx="1010">
                  <c:v>0.12594009654975735</c:v>
                </c:pt>
                <c:pt idx="1011">
                  <c:v>0.11407052208636415</c:v>
                </c:pt>
                <c:pt idx="1012">
                  <c:v>0.19756740826872771</c:v>
                </c:pt>
                <c:pt idx="1013">
                  <c:v>0.27319489832424715</c:v>
                </c:pt>
                <c:pt idx="1014">
                  <c:v>0.24744688575703719</c:v>
                </c:pt>
                <c:pt idx="1015">
                  <c:v>0.22412556620359778</c:v>
                </c:pt>
                <c:pt idx="1016">
                  <c:v>0.20300222923559152</c:v>
                </c:pt>
                <c:pt idx="1017">
                  <c:v>0.27811749948241876</c:v>
                </c:pt>
                <c:pt idx="1018">
                  <c:v>0.15765776307846308</c:v>
                </c:pt>
                <c:pt idx="1019">
                  <c:v>0.14279886897040209</c:v>
                </c:pt>
                <c:pt idx="1020">
                  <c:v>0.12934039263945168</c:v>
                </c:pt>
                <c:pt idx="1021">
                  <c:v>0.11715034781959606</c:v>
                </c:pt>
                <c:pt idx="1022">
                  <c:v>0.20035696726502389</c:v>
                </c:pt>
                <c:pt idx="1023">
                  <c:v>8.7225988363670209E-2</c:v>
                </c:pt>
                <c:pt idx="1024">
                  <c:v>7.9005132636307762E-2</c:v>
                </c:pt>
                <c:pt idx="1025">
                  <c:v>-2.2688705299969372E-2</c:v>
                </c:pt>
                <c:pt idx="1026">
                  <c:v>-0.11479812481096774</c:v>
                </c:pt>
                <c:pt idx="1027">
                  <c:v>-0.10397865644440712</c:v>
                </c:pt>
                <c:pt idx="1028">
                  <c:v>-0.18842667855562431</c:v>
                </c:pt>
                <c:pt idx="1029">
                  <c:v>-7.6420102875210283E-2</c:v>
                </c:pt>
                <c:pt idx="1030">
                  <c:v>-0.16346545746952396</c:v>
                </c:pt>
                <c:pt idx="1031">
                  <c:v>-0.14805920106046541</c:v>
                </c:pt>
                <c:pt idx="1032">
                  <c:v>-0.22835272971772125</c:v>
                </c:pt>
                <c:pt idx="1033">
                  <c:v>-0.20683099197447019</c:v>
                </c:pt>
                <c:pt idx="1034">
                  <c:v>-0.28158540983451341</c:v>
                </c:pt>
                <c:pt idx="1035">
                  <c:v>-0.25504661018768804</c:v>
                </c:pt>
                <c:pt idx="1036">
                  <c:v>-0.23100903348102941</c:v>
                </c:pt>
                <c:pt idx="1037">
                  <c:v>-0.209236945006123</c:v>
                </c:pt>
                <c:pt idx="1038">
                  <c:v>-0.18951682752739876</c:v>
                </c:pt>
                <c:pt idx="1039">
                  <c:v>-7.7407507726953373E-2</c:v>
                </c:pt>
                <c:pt idx="1040">
                  <c:v>-0.16435980160641639</c:v>
                </c:pt>
                <c:pt idx="1041">
                  <c:v>-0.14886925524825059</c:v>
                </c:pt>
                <c:pt idx="1042">
                  <c:v>-0.22908643809694573</c:v>
                </c:pt>
                <c:pt idx="1043">
                  <c:v>-0.20749554996807321</c:v>
                </c:pt>
                <c:pt idx="1044">
                  <c:v>-9.3691775497411228E-2</c:v>
                </c:pt>
                <c:pt idx="1045">
                  <c:v>-8.4861533689277693E-2</c:v>
                </c:pt>
                <c:pt idx="1046">
                  <c:v>1.7384257042734025E-2</c:v>
                </c:pt>
                <c:pt idx="1047">
                  <c:v>-7.8501950191366854E-2</c:v>
                </c:pt>
                <c:pt idx="1048">
                  <c:v>-7.110331569095675E-2</c:v>
                </c:pt>
                <c:pt idx="1049">
                  <c:v>-6.4401986064339181E-2</c:v>
                </c:pt>
                <c:pt idx="1050">
                  <c:v>-0.15258002148314337</c:v>
                </c:pt>
                <c:pt idx="1051">
                  <c:v>-0.23244747285355666</c:v>
                </c:pt>
                <c:pt idx="1052">
                  <c:v>-0.21053981466168925</c:v>
                </c:pt>
                <c:pt idx="1053">
                  <c:v>-0.28494468421850344</c:v>
                </c:pt>
                <c:pt idx="1054">
                  <c:v>-0.25808928041989404</c:v>
                </c:pt>
                <c:pt idx="1055">
                  <c:v>-0.42226049801515919</c:v>
                </c:pt>
                <c:pt idx="1056">
                  <c:v>-0.28821560405349766</c:v>
                </c:pt>
                <c:pt idx="1057">
                  <c:v>-0.35529970293085905</c:v>
                </c:pt>
                <c:pt idx="1058">
                  <c:v>-0.41606127444204616</c:v>
                </c:pt>
                <c:pt idx="1059">
                  <c:v>-0.376848423145136</c:v>
                </c:pt>
                <c:pt idx="1060">
                  <c:v>-0.43557907562274006</c:v>
                </c:pt>
                <c:pt idx="1061">
                  <c:v>-0.30027893529403127</c:v>
                </c:pt>
                <c:pt idx="1062">
                  <c:v>-0.27197831237960646</c:v>
                </c:pt>
                <c:pt idx="1063">
                  <c:v>-0.15209718072868703</c:v>
                </c:pt>
                <c:pt idx="1064">
                  <c:v>-4.3514579552724364E-2</c:v>
                </c:pt>
                <c:pt idx="1065">
                  <c:v>-3.9413427049317738E-2</c:v>
                </c:pt>
                <c:pt idx="1066">
                  <c:v>5.8548980544504074E-2</c:v>
                </c:pt>
                <c:pt idx="1067">
                  <c:v>-4.1216910477803285E-2</c:v>
                </c:pt>
                <c:pt idx="1068">
                  <c:v>5.6915471424712545E-2</c:v>
                </c:pt>
                <c:pt idx="1069">
                  <c:v>0.14579909422530204</c:v>
                </c:pt>
                <c:pt idx="1070">
                  <c:v>0.1320578533257544</c:v>
                </c:pt>
                <c:pt idx="1071">
                  <c:v>2.5363914262349754E-2</c:v>
                </c:pt>
                <c:pt idx="1072">
                  <c:v>2.2973421660963375E-2</c:v>
                </c:pt>
                <c:pt idx="1073">
                  <c:v>-7.343955192826751E-2</c:v>
                </c:pt>
                <c:pt idx="1074">
                  <c:v>-6.6518037223644369E-2</c:v>
                </c:pt>
                <c:pt idx="1075">
                  <c:v>-0.15449663951914777</c:v>
                </c:pt>
                <c:pt idx="1076">
                  <c:v>-0.13993567428761783</c:v>
                </c:pt>
                <c:pt idx="1077">
                  <c:v>-0.12674704769810441</c:v>
                </c:pt>
                <c:pt idx="1078">
                  <c:v>-0.11480141988072762</c:v>
                </c:pt>
                <c:pt idx="1079">
                  <c:v>-9.7338613534646984E-3</c:v>
                </c:pt>
                <c:pt idx="1080">
                  <c:v>-8.8164665338915094E-3</c:v>
                </c:pt>
                <c:pt idx="1081">
                  <c:v>8.6262245468607085E-2</c:v>
                </c:pt>
                <c:pt idx="1082">
                  <c:v>-1.6115559238476768E-2</c:v>
                </c:pt>
                <c:pt idx="1083">
                  <c:v>7.9651076044579716E-2</c:v>
                </c:pt>
                <c:pt idx="1084">
                  <c:v>7.2144138984014505E-2</c:v>
                </c:pt>
                <c:pt idx="1085">
                  <c:v>0.15959249368075606</c:v>
                </c:pt>
                <c:pt idx="1086">
                  <c:v>0.33304681472467745</c:v>
                </c:pt>
                <c:pt idx="1087">
                  <c:v>0.30165789193146164</c:v>
                </c:pt>
                <c:pt idx="1088">
                  <c:v>0.36747508502347753</c:v>
                </c:pt>
                <c:pt idx="1089">
                  <c:v>0.33284137419886628</c:v>
                </c:pt>
                <c:pt idx="1090">
                  <c:v>0.39571959332674339</c:v>
                </c:pt>
                <c:pt idx="1091">
                  <c:v>0.35842390030843829</c:v>
                </c:pt>
                <c:pt idx="1092">
                  <c:v>0.32464324354603857</c:v>
                </c:pt>
                <c:pt idx="1093">
                  <c:v>0.1997985590694909</c:v>
                </c:pt>
                <c:pt idx="1094">
                  <c:v>0.18096798850837473</c:v>
                </c:pt>
                <c:pt idx="1095">
                  <c:v>6.966437780369597E-2</c:v>
                </c:pt>
                <c:pt idx="1096">
                  <c:v>0.15734644448563989</c:v>
                </c:pt>
                <c:pt idx="1097">
                  <c:v>0.14251689146370308</c:v>
                </c:pt>
                <c:pt idx="1098">
                  <c:v>0.12908499088665837</c:v>
                </c:pt>
                <c:pt idx="1099">
                  <c:v>0.11691901711491143</c:v>
                </c:pt>
                <c:pt idx="1100">
                  <c:v>1.165187975022329E-2</c:v>
                </c:pt>
                <c:pt idx="1101">
                  <c:v>0.10480149556320269</c:v>
                </c:pt>
                <c:pt idx="1102">
                  <c:v>6.7640769911148091E-4</c:v>
                </c:pt>
                <c:pt idx="1103">
                  <c:v>9.4860437383054469E-2</c:v>
                </c:pt>
                <c:pt idx="1104">
                  <c:v>8.5920051787086921E-2</c:v>
                </c:pt>
                <c:pt idx="1105">
                  <c:v>7.7822277682375915E-2</c:v>
                </c:pt>
                <c:pt idx="1106">
                  <c:v>-2.3760078800895174E-2</c:v>
                </c:pt>
                <c:pt idx="1107">
                  <c:v>-2.1520744130606968E-2</c:v>
                </c:pt>
                <c:pt idx="1108">
                  <c:v>-0.20798802099617955</c:v>
                </c:pt>
                <c:pt idx="1109">
                  <c:v>-0.18838561183229124</c:v>
                </c:pt>
                <c:pt idx="1110">
                  <c:v>-0.1706306862070609</c:v>
                </c:pt>
                <c:pt idx="1111">
                  <c:v>-6.0301343291414469E-2</c:v>
                </c:pt>
                <c:pt idx="1112">
                  <c:v>-0.14886585518653114</c:v>
                </c:pt>
                <c:pt idx="1113">
                  <c:v>-4.0587799268106309E-2</c:v>
                </c:pt>
                <c:pt idx="1114">
                  <c:v>-0.13101026891561829</c:v>
                </c:pt>
                <c:pt idx="1115">
                  <c:v>-0.1186628419645144</c:v>
                </c:pt>
                <c:pt idx="1116">
                  <c:v>-0.10747913258742026</c:v>
                </c:pt>
                <c:pt idx="1117">
                  <c:v>-0.19159724259458877</c:v>
                </c:pt>
                <c:pt idx="1118">
                  <c:v>1.4955931314295429E-2</c:v>
                </c:pt>
                <c:pt idx="1119">
                  <c:v>1.3546367995957907E-2</c:v>
                </c:pt>
                <c:pt idx="1120">
                  <c:v>0.10651743249828394</c:v>
                </c:pt>
                <c:pt idx="1121">
                  <c:v>9.6478400995808275E-2</c:v>
                </c:pt>
                <c:pt idx="1122">
                  <c:v>-6.8622536858411465E-3</c:v>
                </c:pt>
                <c:pt idx="1123">
                  <c:v>8.8032278094847885E-2</c:v>
                </c:pt>
                <c:pt idx="1124">
                  <c:v>-1.4512348257092342E-2</c:v>
                </c:pt>
                <c:pt idx="1125">
                  <c:v>0.17535096755841978</c:v>
                </c:pt>
                <c:pt idx="1126">
                  <c:v>0.25307230782167178</c:v>
                </c:pt>
                <c:pt idx="1127">
                  <c:v>0.32346858433697823</c:v>
                </c:pt>
                <c:pt idx="1128">
                  <c:v>0.19873460888268019</c:v>
                </c:pt>
                <c:pt idx="1129">
                  <c:v>8.575653365659032E-2</c:v>
                </c:pt>
                <c:pt idx="1130">
                  <c:v>0.17192195038029801</c:v>
                </c:pt>
                <c:pt idx="1131">
                  <c:v>0.15571868829113081</c:v>
                </c:pt>
                <c:pt idx="1132">
                  <c:v>4.6794768068575354E-2</c:v>
                </c:pt>
                <c:pt idx="1133">
                  <c:v>0.1366322446885489</c:v>
                </c:pt>
                <c:pt idx="1134">
                  <c:v>-6.4740600211549537E-2</c:v>
                </c:pt>
                <c:pt idx="1135">
                  <c:v>3.5608837216552197E-2</c:v>
                </c:pt>
                <c:pt idx="1136">
                  <c:v>-6.1994996233213445E-2</c:v>
                </c:pt>
                <c:pt idx="1137">
                  <c:v>-5.6152105491445739E-2</c:v>
                </c:pt>
                <c:pt idx="1138">
                  <c:v>-5.0859894228579991E-2</c:v>
                </c:pt>
                <c:pt idx="1139">
                  <c:v>-0.23456202134184173</c:v>
                </c:pt>
                <c:pt idx="1140">
                  <c:v>-0.21245507165008065</c:v>
                </c:pt>
                <c:pt idx="1141">
                  <c:v>-0.38092721209605462</c:v>
                </c:pt>
                <c:pt idx="1142">
                  <c:v>-0.34502566816385244</c:v>
                </c:pt>
                <c:pt idx="1143">
                  <c:v>-0.40675554463944219</c:v>
                </c:pt>
                <c:pt idx="1144">
                  <c:v>-0.2741719581063628</c:v>
                </c:pt>
                <c:pt idx="1145">
                  <c:v>-0.43682741903953204</c:v>
                </c:pt>
                <c:pt idx="1146">
                  <c:v>-0.20716184550790895</c:v>
                </c:pt>
                <c:pt idx="1147">
                  <c:v>-0.28188508115705024</c:v>
                </c:pt>
                <c:pt idx="1148">
                  <c:v>-0.1610702585457699</c:v>
                </c:pt>
                <c:pt idx="1149">
                  <c:v>-0.14588974431699392</c:v>
                </c:pt>
                <c:pt idx="1150">
                  <c:v>-3.7892180239889287E-2</c:v>
                </c:pt>
                <c:pt idx="1151">
                  <c:v>-3.4320926387785194E-2</c:v>
                </c:pt>
                <c:pt idx="1152">
                  <c:v>0.15740930393373026</c:v>
                </c:pt>
                <c:pt idx="1153">
                  <c:v>0.14257382654838358</c:v>
                </c:pt>
                <c:pt idx="1154">
                  <c:v>0.12913655996602597</c:v>
                </c:pt>
                <c:pt idx="1155">
                  <c:v>0.21121350553074603</c:v>
                </c:pt>
                <c:pt idx="1156">
                  <c:v>9.7059322003622078E-2</c:v>
                </c:pt>
                <c:pt idx="1157">
                  <c:v>0.1821594760222463</c:v>
                </c:pt>
                <c:pt idx="1158">
                  <c:v>7.0743570264954869E-2</c:v>
                </c:pt>
                <c:pt idx="1159">
                  <c:v>0.15832392545365581</c:v>
                </c:pt>
                <c:pt idx="1160">
                  <c:v>0.14340224702087473</c:v>
                </c:pt>
                <c:pt idx="1161">
                  <c:v>0.12988690364840327</c:v>
                </c:pt>
                <c:pt idx="1162">
                  <c:v>0.2118931309871166</c:v>
                </c:pt>
                <c:pt idx="1163">
                  <c:v>0.28617045348515241</c:v>
                </c:pt>
                <c:pt idx="1164">
                  <c:v>0.16495174404715618</c:v>
                </c:pt>
                <c:pt idx="1165">
                  <c:v>-3.9090150787092492E-2</c:v>
                </c:pt>
                <c:pt idx="1166">
                  <c:v>-0.12965377047857288</c:v>
                </c:pt>
                <c:pt idx="1167">
                  <c:v>7.1061368722185742E-2</c:v>
                </c:pt>
                <c:pt idx="1168">
                  <c:v>0.15861177211192989</c:v>
                </c:pt>
                <c:pt idx="1169">
                  <c:v>0.23791074437843276</c:v>
                </c:pt>
                <c:pt idx="1170">
                  <c:v>0.21548818497595185</c:v>
                </c:pt>
                <c:pt idx="1171">
                  <c:v>0.19517890201027638</c:v>
                </c:pt>
                <c:pt idx="1172">
                  <c:v>0.27103150347723398</c:v>
                </c:pt>
                <c:pt idx="1173">
                  <c:v>0.15123960646307594</c:v>
                </c:pt>
                <c:pt idx="1174">
                  <c:v>0.23123338897288342</c:v>
                </c:pt>
                <c:pt idx="1175">
                  <c:v>0.11519237588333318</c:v>
                </c:pt>
                <c:pt idx="1176">
                  <c:v>0.10433575022859418</c:v>
                </c:pt>
                <c:pt idx="1177">
                  <c:v>9.450233743584624E-2</c:v>
                </c:pt>
                <c:pt idx="1178">
                  <c:v>-8.6520776429130919E-3</c:v>
                </c:pt>
                <c:pt idx="1179">
                  <c:v>0.18065892067931241</c:v>
                </c:pt>
                <c:pt idx="1180">
                  <c:v>0.16363221853896476</c:v>
                </c:pt>
                <c:pt idx="1181">
                  <c:v>0.14821024526938642</c:v>
                </c:pt>
                <c:pt idx="1182">
                  <c:v>0.13424175873763505</c:v>
                </c:pt>
                <c:pt idx="1183">
                  <c:v>0.21583755065367502</c:v>
                </c:pt>
                <c:pt idx="1184">
                  <c:v>0.38399089996399061</c:v>
                </c:pt>
                <c:pt idx="1185">
                  <c:v>0.34780061025282444</c:v>
                </c:pt>
                <c:pt idx="1186">
                  <c:v>0.31502117499029481</c:v>
                </c:pt>
                <c:pt idx="1187">
                  <c:v>0.28533112871805277</c:v>
                </c:pt>
                <c:pt idx="1188">
                  <c:v>0.16419152377572543</c:v>
                </c:pt>
                <c:pt idx="1189">
                  <c:v>0.14871683722945944</c:v>
                </c:pt>
                <c:pt idx="1190">
                  <c:v>4.0452825922610292E-2</c:v>
                </c:pt>
                <c:pt idx="1191">
                  <c:v>3.6640236900547712E-2</c:v>
                </c:pt>
                <c:pt idx="1192">
                  <c:v>-0.15530858328701638</c:v>
                </c:pt>
                <c:pt idx="1193">
                  <c:v>-0.14067109415819851</c:v>
                </c:pt>
                <c:pt idx="1194">
                  <c:v>-3.3165376271109673E-2</c:v>
                </c:pt>
                <c:pt idx="1195">
                  <c:v>-0.12428739280539768</c:v>
                </c:pt>
                <c:pt idx="1196">
                  <c:v>7.5921977215127903E-2</c:v>
                </c:pt>
                <c:pt idx="1197">
                  <c:v>-2.5481280168517598E-2</c:v>
                </c:pt>
                <c:pt idx="1198">
                  <c:v>7.1168053516620533E-2</c:v>
                </c:pt>
                <c:pt idx="1199">
                  <c:v>6.4460622493677525E-2</c:v>
                </c:pt>
                <c:pt idx="1200">
                  <c:v>0.15263313155921243</c:v>
                </c:pt>
                <c:pt idx="1201">
                  <c:v>0.13824779781518765</c:v>
                </c:pt>
                <c:pt idx="1202">
                  <c:v>3.0970470227759034E-2</c:v>
                </c:pt>
                <c:pt idx="1203">
                  <c:v>2.805157217538656E-2</c:v>
                </c:pt>
                <c:pt idx="1204">
                  <c:v>0.11965555339104521</c:v>
                </c:pt>
                <c:pt idx="1205">
                  <c:v>1.4130503558515542E-2</c:v>
                </c:pt>
                <c:pt idx="1206">
                  <c:v>0.10704651458108062</c:v>
                </c:pt>
                <c:pt idx="1207">
                  <c:v>2.7098386593773643E-3</c:v>
                </c:pt>
                <c:pt idx="1208">
                  <c:v>2.4544423826359579E-3</c:v>
                </c:pt>
                <c:pt idx="1209">
                  <c:v>-9.2024662969796306E-2</c:v>
                </c:pt>
                <c:pt idx="1210">
                  <c:v>-8.3351542815746638E-2</c:v>
                </c:pt>
                <c:pt idx="1211">
                  <c:v>-7.5495844978486895E-2</c:v>
                </c:pt>
                <c:pt idx="1212">
                  <c:v>-0.16262830882735163</c:v>
                </c:pt>
                <c:pt idx="1213">
                  <c:v>-5.3053172211325633E-2</c:v>
                </c:pt>
                <c:pt idx="1214">
                  <c:v>-0.23654858774465115</c:v>
                </c:pt>
                <c:pt idx="1215">
                  <c:v>-0.21425440858038206</c:v>
                </c:pt>
                <c:pt idx="1216">
                  <c:v>-0.28830918590821519</c:v>
                </c:pt>
                <c:pt idx="1217">
                  <c:v>-0.35538446490355791</c:v>
                </c:pt>
                <c:pt idx="1218">
                  <c:v>-0.51038582739471683</c:v>
                </c:pt>
                <c:pt idx="1219">
                  <c:v>-0.46228309641952914</c:v>
                </c:pt>
                <c:pt idx="1220">
                  <c:v>-0.60720950024720666</c:v>
                </c:pt>
                <c:pt idx="1221">
                  <c:v>-0.64422913269990378</c:v>
                </c:pt>
                <c:pt idx="1222">
                  <c:v>-0.77200752659973515</c:v>
                </c:pt>
                <c:pt idx="1223">
                  <c:v>-0.51075197216189494</c:v>
                </c:pt>
                <c:pt idx="1224">
                  <c:v>-0.5568625124630795</c:v>
                </c:pt>
                <c:pt idx="1225">
                  <c:v>-0.41013167750897872</c:v>
                </c:pt>
                <c:pt idx="1226">
                  <c:v>-0.37147767755697875</c:v>
                </c:pt>
                <c:pt idx="1227">
                  <c:v>-0.33646673127341065</c:v>
                </c:pt>
                <c:pt idx="1228">
                  <c:v>-0.11625992972364554</c:v>
                </c:pt>
                <c:pt idx="1229">
                  <c:v>-0.10530268948984543</c:v>
                </c:pt>
                <c:pt idx="1230">
                  <c:v>9.3117414396678491E-2</c:v>
                </c:pt>
                <c:pt idx="1231">
                  <c:v>8.4341304846982046E-2</c:v>
                </c:pt>
                <c:pt idx="1232">
                  <c:v>7.6392324135938369E-2</c:v>
                </c:pt>
                <c:pt idx="1233">
                  <c:v>0.16344029681474875</c:v>
                </c:pt>
                <c:pt idx="1234">
                  <c:v>5.3788632133842468E-2</c:v>
                </c:pt>
                <c:pt idx="1235">
                  <c:v>0.23721473220248032</c:v>
                </c:pt>
                <c:pt idx="1236">
                  <c:v>2.6362211186775286E-2</c:v>
                </c:pt>
                <c:pt idx="1237">
                  <c:v>2.3877631316872608E-2</c:v>
                </c:pt>
                <c:pt idx="1238">
                  <c:v>-7.2620562024727567E-2</c:v>
                </c:pt>
                <c:pt idx="1239">
                  <c:v>-0.160024014907728</c:v>
                </c:pt>
                <c:pt idx="1240">
                  <c:v>-0.3334376660341537</c:v>
                </c:pt>
                <c:pt idx="1241">
                  <c:v>-0.30201190637286296</c:v>
                </c:pt>
                <c:pt idx="1242">
                  <c:v>-0.36779573438982771</c:v>
                </c:pt>
                <c:pt idx="1243">
                  <c:v>-0.33313180307440537</c:v>
                </c:pt>
                <c:pt idx="1244">
                  <c:v>-0.39598264992562893</c:v>
                </c:pt>
                <c:pt idx="1245">
                  <c:v>-0.26441438479927393</c:v>
                </c:pt>
                <c:pt idx="1246">
                  <c:v>-0.33374169574330181</c:v>
                </c:pt>
                <c:pt idx="1247">
                  <c:v>-0.2080395023492953</c:v>
                </c:pt>
                <c:pt idx="1248">
                  <c:v>-0.18843224118218463</c:v>
                </c:pt>
                <c:pt idx="1249">
                  <c:v>-0.17067292084426228</c:v>
                </c:pt>
                <c:pt idx="1250">
                  <c:v>-6.0339597407837092E-2</c:v>
                </c:pt>
                <c:pt idx="1251">
                  <c:v>-0.14890050393742008</c:v>
                </c:pt>
                <c:pt idx="1252">
                  <c:v>5.3628597156536006E-2</c:v>
                </c:pt>
                <c:pt idx="1253">
                  <c:v>4.8574220951057005E-2</c:v>
                </c:pt>
                <c:pt idx="1254">
                  <c:v>0.13824398808794014</c:v>
                </c:pt>
                <c:pt idx="1255">
                  <c:v>0.12521479916653933</c:v>
                </c:pt>
                <c:pt idx="1256">
                  <c:v>1.91658027633759E-2</c:v>
                </c:pt>
                <c:pt idx="1257">
                  <c:v>1.7359468408528721E-2</c:v>
                </c:pt>
                <c:pt idx="1258">
                  <c:v>1.5723377055854984E-2</c:v>
                </c:pt>
                <c:pt idx="1259">
                  <c:v>-8.0006295927287682E-2</c:v>
                </c:pt>
                <c:pt idx="1260">
                  <c:v>-7.2465880181504738E-2</c:v>
                </c:pt>
                <c:pt idx="1261">
                  <c:v>-0.15988391148477452</c:v>
                </c:pt>
                <c:pt idx="1262">
                  <c:v>-0.14481520783234147</c:v>
                </c:pt>
                <c:pt idx="1263">
                  <c:v>-0.22541447564841038</c:v>
                </c:pt>
                <c:pt idx="1264">
                  <c:v>-0.10992188221942135</c:v>
                </c:pt>
                <c:pt idx="1265">
                  <c:v>-9.9561988889942457E-2</c:v>
                </c:pt>
                <c:pt idx="1266">
                  <c:v>-0.18442627211143328</c:v>
                </c:pt>
                <c:pt idx="1267">
                  <c:v>2.1451053751781218E-2</c:v>
                </c:pt>
                <c:pt idx="1268">
                  <c:v>-7.4818440042263235E-2</c:v>
                </c:pt>
                <c:pt idx="1269">
                  <c:v>0.12072859102081901</c:v>
                </c:pt>
                <c:pt idx="1270">
                  <c:v>0.20359796898963525</c:v>
                </c:pt>
                <c:pt idx="1271">
                  <c:v>0.27865709208741984</c:v>
                </c:pt>
                <c:pt idx="1272">
                  <c:v>0.34664205949393767</c:v>
                </c:pt>
                <c:pt idx="1273">
                  <c:v>0.21972403546030217</c:v>
                </c:pt>
                <c:pt idx="1274">
                  <c:v>0.29326331259942029</c:v>
                </c:pt>
                <c:pt idx="1275">
                  <c:v>0.2656238965465279</c:v>
                </c:pt>
                <c:pt idx="1276">
                  <c:v>0.2405894340862739</c:v>
                </c:pt>
                <c:pt idx="1277">
                  <c:v>0.12366663451887719</c:v>
                </c:pt>
                <c:pt idx="1278">
                  <c:v>0.20625910841161063</c:v>
                </c:pt>
                <c:pt idx="1279">
                  <c:v>9.2571865812259957E-2</c:v>
                </c:pt>
                <c:pt idx="1280">
                  <c:v>0.17809495261300687</c:v>
                </c:pt>
                <c:pt idx="1281">
                  <c:v>0.16130989876989352</c:v>
                </c:pt>
                <c:pt idx="1282">
                  <c:v>0.24035457858978299</c:v>
                </c:pt>
                <c:pt idx="1283">
                  <c:v>2.9206134023765401E-2</c:v>
                </c:pt>
                <c:pt idx="1284">
                  <c:v>2.6453520741100793E-2</c:v>
                </c:pt>
                <c:pt idx="1285">
                  <c:v>-7.0287444459247811E-2</c:v>
                </c:pt>
                <c:pt idx="1286">
                  <c:v>3.0584770723029189E-2</c:v>
                </c:pt>
                <c:pt idx="1287">
                  <c:v>2.7702223992573289E-2</c:v>
                </c:pt>
                <c:pt idx="1288">
                  <c:v>-6.9156428716615509E-2</c:v>
                </c:pt>
                <c:pt idx="1289">
                  <c:v>0.12585697035091084</c:v>
                </c:pt>
                <c:pt idx="1290">
                  <c:v>1.9747450739492342E-2</c:v>
                </c:pt>
                <c:pt idx="1291">
                  <c:v>0.20638185656977043</c:v>
                </c:pt>
                <c:pt idx="1292">
                  <c:v>0.18693082483675605</c:v>
                </c:pt>
                <c:pt idx="1293">
                  <c:v>0.16931300965565704</c:v>
                </c:pt>
                <c:pt idx="1294">
                  <c:v>0.15335563443691536</c:v>
                </c:pt>
                <c:pt idx="1295">
                  <c:v>0.13890220640090689</c:v>
                </c:pt>
                <c:pt idx="1296">
                  <c:v>-6.2684577350375748E-2</c:v>
                </c:pt>
                <c:pt idx="1297">
                  <c:v>3.7471084488237688E-2</c:v>
                </c:pt>
                <c:pt idx="1298">
                  <c:v>3.3939517975728986E-2</c:v>
                </c:pt>
                <c:pt idx="1299">
                  <c:v>0.1249885733732549</c:v>
                </c:pt>
                <c:pt idx="1300">
                  <c:v>1.8960898248798513E-2</c:v>
                </c:pt>
                <c:pt idx="1301">
                  <c:v>1.7173875689481845E-2</c:v>
                </c:pt>
                <c:pt idx="1302">
                  <c:v>0.10980305564618342</c:v>
                </c:pt>
                <c:pt idx="1303">
                  <c:v>-8.9041197757996987E-2</c:v>
                </c:pt>
                <c:pt idx="1304">
                  <c:v>1.3598517031997576E-2</c:v>
                </c:pt>
                <c:pt idx="1305">
                  <c:v>-8.1930892611919395E-2</c:v>
                </c:pt>
                <c:pt idx="1306">
                  <c:v>2.0038691705724199E-2</c:v>
                </c:pt>
                <c:pt idx="1307">
                  <c:v>-0.170345469709171</c:v>
                </c:pt>
                <c:pt idx="1308">
                  <c:v>-6.0043007815158173E-2</c:v>
                </c:pt>
                <c:pt idx="1309">
                  <c:v>-0.14863186725530592</c:v>
                </c:pt>
                <c:pt idx="1310">
                  <c:v>-0.41736698261062921</c:v>
                </c:pt>
                <c:pt idx="1311">
                  <c:v>-0.37803107121801449</c:v>
                </c:pt>
                <c:pt idx="1312">
                  <c:v>-0.62514582095608007</c:v>
                </c:pt>
                <c:pt idx="1313">
                  <c:v>-0.37773165618455307</c:v>
                </c:pt>
                <c:pt idx="1314">
                  <c:v>-0.53062684551700967</c:v>
                </c:pt>
                <c:pt idx="1315">
                  <c:v>-0.2921208843114092</c:v>
                </c:pt>
                <c:pt idx="1316">
                  <c:v>-0.3588369191957167</c:v>
                </c:pt>
                <c:pt idx="1317">
                  <c:v>-0.32501733632025498</c:v>
                </c:pt>
                <c:pt idx="1318">
                  <c:v>-0.29438517403806391</c:v>
                </c:pt>
                <c:pt idx="1319">
                  <c:v>-0.36088780464324566</c:v>
                </c:pt>
                <c:pt idx="1320">
                  <c:v>-0.51537048958351217</c:v>
                </c:pt>
                <c:pt idx="1321">
                  <c:v>-0.37255018565724229</c:v>
                </c:pt>
                <c:pt idx="1322">
                  <c:v>-0.52593371708200065</c:v>
                </c:pt>
                <c:pt idx="1323">
                  <c:v>-0.2878700728108135</c:v>
                </c:pt>
                <c:pt idx="1324">
                  <c:v>-0.26073895763288918</c:v>
                </c:pt>
                <c:pt idx="1325">
                  <c:v>-0.23616488981876482</c:v>
                </c:pt>
                <c:pt idx="1326">
                  <c:v>-0.30815465293974437</c:v>
                </c:pt>
                <c:pt idx="1327">
                  <c:v>-0.46760732033978158</c:v>
                </c:pt>
                <c:pt idx="1328">
                  <c:v>-0.32928858906175984</c:v>
                </c:pt>
                <c:pt idx="1329">
                  <c:v>-0.48674942990792625</c:v>
                </c:pt>
                <c:pt idx="1330">
                  <c:v>-0.34662659730609963</c:v>
                </c:pt>
                <c:pt idx="1331">
                  <c:v>-0.40820558976472332</c:v>
                </c:pt>
                <c:pt idx="1332">
                  <c:v>-0.18123756009056144</c:v>
                </c:pt>
                <c:pt idx="1333">
                  <c:v>-0.25840410207820386</c:v>
                </c:pt>
                <c:pt idx="1334">
                  <c:v>-4.5554530000425725E-2</c:v>
                </c:pt>
                <c:pt idx="1335">
                  <c:v>-4.1261116696813524E-2</c:v>
                </c:pt>
                <c:pt idx="1336">
                  <c:v>0.15112321115138266</c:v>
                </c:pt>
                <c:pt idx="1337">
                  <c:v>4.2632404445486383E-2</c:v>
                </c:pt>
                <c:pt idx="1338">
                  <c:v>0.22710995420254967</c:v>
                </c:pt>
                <c:pt idx="1339">
                  <c:v>0.11145756568446055</c:v>
                </c:pt>
                <c:pt idx="1340">
                  <c:v>0.28944849681360907</c:v>
                </c:pt>
                <c:pt idx="1341">
                  <c:v>0.26216861867814178</c:v>
                </c:pt>
                <c:pt idx="1342">
                  <c:v>0.14321202887721696</c:v>
                </c:pt>
                <c:pt idx="1343">
                  <c:v>0.22396239275012014</c:v>
                </c:pt>
                <c:pt idx="1344">
                  <c:v>0.10860665491010127</c:v>
                </c:pt>
                <c:pt idx="1345">
                  <c:v>0.19261849844189899</c:v>
                </c:pt>
                <c:pt idx="1346">
                  <c:v>8.0216853044688188E-2</c:v>
                </c:pt>
                <c:pt idx="1347">
                  <c:v>7.265659275810965E-2</c:v>
                </c:pt>
                <c:pt idx="1348">
                  <c:v>-2.8438909390896411E-2</c:v>
                </c:pt>
                <c:pt idx="1349">
                  <c:v>-2.5758605326340032E-2</c:v>
                </c:pt>
                <c:pt idx="1350">
                  <c:v>-2.3330913968541568E-2</c:v>
                </c:pt>
                <c:pt idx="1351">
                  <c:v>7.3115752476905382E-2</c:v>
                </c:pt>
                <c:pt idx="1352">
                  <c:v>-2.8023024456082471E-2</c:v>
                </c:pt>
                <c:pt idx="1353">
                  <c:v>-0.21387747583859218</c:v>
                </c:pt>
                <c:pt idx="1354">
                  <c:v>-0.38221555784809425</c:v>
                </c:pt>
                <c:pt idx="1355">
                  <c:v>-0.3461925901893953</c:v>
                </c:pt>
                <c:pt idx="1356">
                  <c:v>-0.4078124868551023</c:v>
                </c:pt>
                <c:pt idx="1357">
                  <c:v>-0.46362484508041091</c:v>
                </c:pt>
                <c:pt idx="1358">
                  <c:v>-0.32568145325292741</c:v>
                </c:pt>
                <c:pt idx="1359">
                  <c:v>-0.38923447903212588</c:v>
                </c:pt>
                <c:pt idx="1360">
                  <c:v>-0.16405443442120299</c:v>
                </c:pt>
                <c:pt idx="1361">
                  <c:v>-0.24284044784990239</c:v>
                </c:pt>
                <c:pt idx="1362">
                  <c:v>-0.21995327484111113</c:v>
                </c:pt>
                <c:pt idx="1363">
                  <c:v>-0.1992231670698956</c:v>
                </c:pt>
                <c:pt idx="1364">
                  <c:v>-0.2746946055348391</c:v>
                </c:pt>
                <c:pt idx="1365">
                  <c:v>-0.24880524889296921</c:v>
                </c:pt>
                <c:pt idx="1366">
                  <c:v>-0.22535590663006724</c:v>
                </c:pt>
                <c:pt idx="1367">
                  <c:v>-0.10986883320101086</c:v>
                </c:pt>
                <c:pt idx="1368">
                  <c:v>-9.9513939623727524E-2</c:v>
                </c:pt>
                <c:pt idx="1369">
                  <c:v>4.1128078335166823E-3</c:v>
                </c:pt>
                <c:pt idx="1370">
                  <c:v>-9.0522594780439183E-2</c:v>
                </c:pt>
                <c:pt idx="1371">
                  <c:v>1.2256738389638006E-2</c:v>
                </c:pt>
                <c:pt idx="1372">
                  <c:v>-8.3146211596511532E-2</c:v>
                </c:pt>
                <c:pt idx="1373">
                  <c:v>-7.5309865770748843E-2</c:v>
                </c:pt>
                <c:pt idx="1374">
                  <c:v>-0.16245985774699609</c:v>
                </c:pt>
                <c:pt idx="1375">
                  <c:v>-5.2900597271266142E-2</c:v>
                </c:pt>
                <c:pt idx="1376">
                  <c:v>-0.14216261304622227</c:v>
                </c:pt>
                <c:pt idx="1377">
                  <c:v>-3.4516322815694264E-2</c:v>
                </c:pt>
                <c:pt idx="1378">
                  <c:v>-3.1263236030092699E-2</c:v>
                </c:pt>
                <c:pt idx="1379">
                  <c:v>-2.831674545090521E-2</c:v>
                </c:pt>
                <c:pt idx="1380">
                  <c:v>-2.564795506644113E-2</c:v>
                </c:pt>
                <c:pt idx="1381">
                  <c:v>-0.11747847185764494</c:v>
                </c:pt>
                <c:pt idx="1382">
                  <c:v>-0.10640638673335696</c:v>
                </c:pt>
                <c:pt idx="1383">
                  <c:v>-0.19062560065535428</c:v>
                </c:pt>
                <c:pt idx="1384">
                  <c:v>-0.1726595610572042</c:v>
                </c:pt>
                <c:pt idx="1385">
                  <c:v>-0.25063456040721743</c:v>
                </c:pt>
                <c:pt idx="1386">
                  <c:v>-0.32126058920358058</c:v>
                </c:pt>
                <c:pt idx="1387">
                  <c:v>-0.29098249199568366</c:v>
                </c:pt>
                <c:pt idx="1388">
                  <c:v>-0.16931025861268317</c:v>
                </c:pt>
                <c:pt idx="1389">
                  <c:v>-0.24760092228132716</c:v>
                </c:pt>
                <c:pt idx="1390">
                  <c:v>-0.13001730551980112</c:v>
                </c:pt>
                <c:pt idx="1391">
                  <c:v>-0.11776346316398471</c:v>
                </c:pt>
                <c:pt idx="1392">
                  <c:v>-1.2416738634172919E-2</c:v>
                </c:pt>
                <c:pt idx="1393">
                  <c:v>-0.10549426819562684</c:v>
                </c:pt>
                <c:pt idx="1394">
                  <c:v>-1.3038880491566679E-3</c:v>
                </c:pt>
                <c:pt idx="1395">
                  <c:v>-1.1809994956666445E-3</c:v>
                </c:pt>
                <c:pt idx="1396">
                  <c:v>9.3178086692211531E-2</c:v>
                </c:pt>
                <c:pt idx="1397">
                  <c:v>0.17864403852107119</c:v>
                </c:pt>
                <c:pt idx="1398">
                  <c:v>0.1618072345503089</c:v>
                </c:pt>
                <c:pt idx="1399">
                  <c:v>0.24080504157717475</c:v>
                </c:pt>
                <c:pt idx="1400">
                  <c:v>0.12386192148249385</c:v>
                </c:pt>
                <c:pt idx="1401">
                  <c:v>0.11218821040482629</c:v>
                </c:pt>
                <c:pt idx="1402">
                  <c:v>7.3669410683168679E-3</c:v>
                </c:pt>
                <c:pt idx="1403">
                  <c:v>-8.7575156377566507E-2</c:v>
                </c:pt>
                <c:pt idx="1404">
                  <c:v>-7.9321392340184302E-2</c:v>
                </c:pt>
                <c:pt idx="1405">
                  <c:v>-0.26034108645211879</c:v>
                </c:pt>
                <c:pt idx="1406">
                  <c:v>-0.14155673750565817</c:v>
                </c:pt>
                <c:pt idx="1407">
                  <c:v>-0.12821532930724075</c:v>
                </c:pt>
                <c:pt idx="1408">
                  <c:v>-0.11613131920836404</c:v>
                </c:pt>
                <c:pt idx="1409">
                  <c:v>-0.19943397983775718</c:v>
                </c:pt>
                <c:pt idx="1410">
                  <c:v>-0.36913332927511056</c:v>
                </c:pt>
                <c:pt idx="1411">
                  <c:v>-0.2400955530040419</c:v>
                </c:pt>
                <c:pt idx="1412">
                  <c:v>-0.31171485984742342</c:v>
                </c:pt>
                <c:pt idx="1413">
                  <c:v>-0.28233642643608031</c:v>
                </c:pt>
                <c:pt idx="1414">
                  <c:v>-0.16147906553441499</c:v>
                </c:pt>
                <c:pt idx="1415">
                  <c:v>-0.24050780176236491</c:v>
                </c:pt>
                <c:pt idx="1416">
                  <c:v>-0.12359269586024084</c:v>
                </c:pt>
                <c:pt idx="1417">
                  <c:v>-0.30043991791507169</c:v>
                </c:pt>
                <c:pt idx="1418">
                  <c:v>-0.36637190235375217</c:v>
                </c:pt>
                <c:pt idx="1419">
                  <c:v>-0.42608994365395803</c:v>
                </c:pt>
                <c:pt idx="1420">
                  <c:v>-0.48017969215909889</c:v>
                </c:pt>
                <c:pt idx="1421">
                  <c:v>-0.34067604275270413</c:v>
                </c:pt>
                <c:pt idx="1422">
                  <c:v>-0.40281586176541978</c:v>
                </c:pt>
                <c:pt idx="1423">
                  <c:v>-0.17635580198788167</c:v>
                </c:pt>
                <c:pt idx="1424">
                  <c:v>-0.15973465922958971</c:v>
                </c:pt>
                <c:pt idx="1425">
                  <c:v>-5.0432242663115481E-2</c:v>
                </c:pt>
                <c:pt idx="1426">
                  <c:v>-4.5679115771480441E-2</c:v>
                </c:pt>
                <c:pt idx="1427">
                  <c:v>0.14712159867981195</c:v>
                </c:pt>
                <c:pt idx="1428">
                  <c:v>0.22750349427959926</c:v>
                </c:pt>
                <c:pt idx="1429">
                  <c:v>0.20606179509075537</c:v>
                </c:pt>
                <c:pt idx="1430">
                  <c:v>9.2393148833782315E-2</c:v>
                </c:pt>
                <c:pt idx="1431">
                  <c:v>0.17793307931292893</c:v>
                </c:pt>
                <c:pt idx="1432">
                  <c:v>-2.7332277546461892E-2</c:v>
                </c:pt>
                <c:pt idx="1433">
                  <c:v>-2.4756271076086633E-2</c:v>
                </c:pt>
                <c:pt idx="1434">
                  <c:v>-0.21091860671118687</c:v>
                </c:pt>
                <c:pt idx="1435">
                  <c:v>-0.19103999635070909</c:v>
                </c:pt>
                <c:pt idx="1436">
                  <c:v>-0.17303490087839285</c:v>
                </c:pt>
                <c:pt idx="1437">
                  <c:v>-6.2478966068273148E-2</c:v>
                </c:pt>
                <c:pt idx="1438">
                  <c:v>-5.6590462244153962E-2</c:v>
                </c:pt>
                <c:pt idx="1439">
                  <c:v>-5.1256936830669425E-2</c:v>
                </c:pt>
                <c:pt idx="1440">
                  <c:v>4.7821695262806774E-2</c:v>
                </c:pt>
                <c:pt idx="1441">
                  <c:v>-5.0933172940482316E-2</c:v>
                </c:pt>
                <c:pt idx="1442">
                  <c:v>4.8114945125226599E-2</c:v>
                </c:pt>
                <c:pt idx="1443">
                  <c:v>-5.0667561226465818E-2</c:v>
                </c:pt>
                <c:pt idx="1444">
                  <c:v>0.14260330313265304</c:v>
                </c:pt>
                <c:pt idx="1445">
                  <c:v>3.4915478839983818E-2</c:v>
                </c:pt>
                <c:pt idx="1446">
                  <c:v>0.12587255209306972</c:v>
                </c:pt>
                <c:pt idx="1447">
                  <c:v>1.9761563937050336E-2</c:v>
                </c:pt>
                <c:pt idx="1448">
                  <c:v>0.11214686002210165</c:v>
                </c:pt>
                <c:pt idx="1449">
                  <c:v>7.3294878673499514E-3</c:v>
                </c:pt>
                <c:pt idx="1450">
                  <c:v>0.10088647951788447</c:v>
                </c:pt>
                <c:pt idx="1451">
                  <c:v>9.137815283088678E-2</c:v>
                </c:pt>
                <c:pt idx="1452">
                  <c:v>0.17701374442961698</c:v>
                </c:pt>
                <c:pt idx="1453">
                  <c:v>0.16033059205708181</c:v>
                </c:pt>
                <c:pt idx="1454">
                  <c:v>5.0972010144821098E-2</c:v>
                </c:pt>
                <c:pt idx="1455">
                  <c:v>0.14041579097422466</c:v>
                </c:pt>
                <c:pt idx="1456">
                  <c:v>3.2934134845352139E-2</c:v>
                </c:pt>
                <c:pt idx="1457">
                  <c:v>0.12407794537057111</c:v>
                </c:pt>
                <c:pt idx="1458">
                  <c:v>0.11238387452111005</c:v>
                </c:pt>
                <c:pt idx="1459">
                  <c:v>0.19603972349147952</c:v>
                </c:pt>
                <c:pt idx="1460">
                  <c:v>0.17756341483750132</c:v>
                </c:pt>
                <c:pt idx="1461">
                  <c:v>6.6580677641813205E-2</c:v>
                </c:pt>
                <c:pt idx="1462">
                  <c:v>-0.12818996260609089</c:v>
                </c:pt>
                <c:pt idx="1463">
                  <c:v>-2.186056365477973E-2</c:v>
                </c:pt>
                <c:pt idx="1464">
                  <c:v>-0.11404803367703788</c:v>
                </c:pt>
                <c:pt idx="1465">
                  <c:v>-9.0514801266597805E-3</c:v>
                </c:pt>
                <c:pt idx="1466">
                  <c:v>-8.1983982225589287E-3</c:v>
                </c:pt>
                <c:pt idx="1467">
                  <c:v>8.6822062213950696E-2</c:v>
                </c:pt>
                <c:pt idx="1468">
                  <c:v>7.8639275629324795E-2</c:v>
                </c:pt>
                <c:pt idx="1469">
                  <c:v>0.16547547811899729</c:v>
                </c:pt>
                <c:pt idx="1470">
                  <c:v>0.24412756133445407</c:v>
                </c:pt>
                <c:pt idx="1471">
                  <c:v>0.31536686034533445</c:v>
                </c:pt>
                <c:pt idx="1472">
                  <c:v>0.4741397932113246</c:v>
                </c:pt>
                <c:pt idx="1473">
                  <c:v>0.4294531704775062</c:v>
                </c:pt>
                <c:pt idx="1474">
                  <c:v>0.57747372192990443</c:v>
                </c:pt>
                <c:pt idx="1475">
                  <c:v>0.52304810585622019</c:v>
                </c:pt>
                <c:pt idx="1476">
                  <c:v>0.56799976285895526</c:v>
                </c:pt>
                <c:pt idx="1477">
                  <c:v>0.51446704639180207</c:v>
                </c:pt>
                <c:pt idx="1478">
                  <c:v>0.37173188998035256</c:v>
                </c:pt>
                <c:pt idx="1479">
                  <c:v>0.33669698474033283</c:v>
                </c:pt>
                <c:pt idx="1480">
                  <c:v>0.11646848231256335</c:v>
                </c:pt>
                <c:pt idx="1481">
                  <c:v>1.1243806852632501E-2</c:v>
                </c:pt>
                <c:pt idx="1482">
                  <c:v>1.0184103022434117E-2</c:v>
                </c:pt>
                <c:pt idx="1483">
                  <c:v>9.2242739252736978E-3</c:v>
                </c:pt>
                <c:pt idx="1484">
                  <c:v>0.10260268619701729</c:v>
                </c:pt>
                <c:pt idx="1485">
                  <c:v>-1.3151687665303446E-3</c:v>
                </c:pt>
                <c:pt idx="1486">
                  <c:v>9.305656257721831E-2</c:v>
                </c:pt>
                <c:pt idx="1487">
                  <c:v>-9.9615914313027215E-3</c:v>
                </c:pt>
                <c:pt idx="1488">
                  <c:v>-9.0227335575434123E-3</c:v>
                </c:pt>
                <c:pt idx="1489">
                  <c:v>8.6075418653940666E-2</c:v>
                </c:pt>
                <c:pt idx="1490">
                  <c:v>-1.6284778040689701E-2</c:v>
                </c:pt>
                <c:pt idx="1491">
                  <c:v>7.949780573874321E-2</c:v>
                </c:pt>
                <c:pt idx="1492">
                  <c:v>-0.11649024515120468</c:v>
                </c:pt>
                <c:pt idx="1493">
                  <c:v>-0.19975907780744151</c:v>
                </c:pt>
                <c:pt idx="1494">
                  <c:v>-0.36942778748299721</c:v>
                </c:pt>
                <c:pt idx="1495">
                  <c:v>-0.52310559800272927</c:v>
                </c:pt>
                <c:pt idx="1496">
                  <c:v>-0.56805183649831092</c:v>
                </c:pt>
                <c:pt idx="1497">
                  <c:v>-0.79725755102935381</c:v>
                </c:pt>
                <c:pt idx="1498">
                  <c:v>-0.62787001746167581</c:v>
                </c:pt>
                <c:pt idx="1499">
                  <c:v>-0.47444688282597514</c:v>
                </c:pt>
                <c:pt idx="1500">
                  <c:v>-0.52397909718552915</c:v>
                </c:pt>
                <c:pt idx="1501">
                  <c:v>-0.38034745110725521</c:v>
                </c:pt>
                <c:pt idx="1502">
                  <c:v>-0.34450054836095051</c:v>
                </c:pt>
                <c:pt idx="1503">
                  <c:v>-0.12353657738891041</c:v>
                </c:pt>
                <c:pt idx="1504">
                  <c:v>-0.20614130887736537</c:v>
                </c:pt>
                <c:pt idx="1505">
                  <c:v>-9.2465168622556118E-2</c:v>
                </c:pt>
                <c:pt idx="1506">
                  <c:v>-0.177998311396523</c:v>
                </c:pt>
                <c:pt idx="1507">
                  <c:v>-0.25547014538117563</c:v>
                </c:pt>
                <c:pt idx="1508">
                  <c:v>-0.4198882106383327</c:v>
                </c:pt>
                <c:pt idx="1509">
                  <c:v>-0.47456245870991598</c:v>
                </c:pt>
                <c:pt idx="1510">
                  <c:v>-0.52408378029903235</c:v>
                </c:pt>
                <c:pt idx="1511">
                  <c:v>-0.7574333865005235</c:v>
                </c:pt>
                <c:pt idx="1512">
                  <c:v>-0.68604697162211303</c:v>
                </c:pt>
                <c:pt idx="1513">
                  <c:v>-0.80988412705553392</c:v>
                </c:pt>
                <c:pt idx="1514">
                  <c:v>-0.63930656673334063</c:v>
                </c:pt>
                <c:pt idx="1515">
                  <c:v>-0.57905334233010541</c:v>
                </c:pt>
                <c:pt idx="1516">
                  <c:v>-0.52447885054107912</c:v>
                </c:pt>
                <c:pt idx="1517">
                  <c:v>-0.38080010381869311</c:v>
                </c:pt>
                <c:pt idx="1518">
                  <c:v>-0.34491053955940199</c:v>
                </c:pt>
                <c:pt idx="1519">
                  <c:v>-0.21815570743494292</c:v>
                </c:pt>
                <c:pt idx="1520">
                  <c:v>-0.1975950164004539</c:v>
                </c:pt>
                <c:pt idx="1521">
                  <c:v>9.5234343722223058E-3</c:v>
                </c:pt>
                <c:pt idx="1522">
                  <c:v>8.6258718284007614E-3</c:v>
                </c:pt>
                <c:pt idx="1523">
                  <c:v>0.19630846177678102</c:v>
                </c:pt>
                <c:pt idx="1524">
                  <c:v>0.17780682513611759</c:v>
                </c:pt>
                <c:pt idx="1525">
                  <c:v>0.25529670627563883</c:v>
                </c:pt>
                <c:pt idx="1526">
                  <c:v>0.1369877789603085</c:v>
                </c:pt>
                <c:pt idx="1527">
                  <c:v>0.21832476456760366</c:v>
                </c:pt>
                <c:pt idx="1528">
                  <c:v>0.10350036066604074</c:v>
                </c:pt>
                <c:pt idx="1529">
                  <c:v>0.1879934610923647</c:v>
                </c:pt>
                <c:pt idx="1530">
                  <c:v>0.17027549480364396</c:v>
                </c:pt>
                <c:pt idx="1531">
                  <c:v>0.15422740749679911</c:v>
                </c:pt>
                <c:pt idx="1532">
                  <c:v>0.23393959639326861</c:v>
                </c:pt>
                <c:pt idx="1533">
                  <c:v>0.1176435292631892</c:v>
                </c:pt>
                <c:pt idx="1534">
                  <c:v>0.20080366745261466</c:v>
                </c:pt>
                <c:pt idx="1535">
                  <c:v>0.18187836765812398</c:v>
                </c:pt>
                <c:pt idx="1536">
                  <c:v>0.16473673534767402</c:v>
                </c:pt>
                <c:pt idx="1537">
                  <c:v>5.4962884213641663E-2</c:v>
                </c:pt>
                <c:pt idx="1538">
                  <c:v>0.14403053402336496</c:v>
                </c:pt>
                <c:pt idx="1539">
                  <c:v>0.22470375560364619</c:v>
                </c:pt>
                <c:pt idx="1540">
                  <c:v>0.20352592556849267</c:v>
                </c:pt>
                <c:pt idx="1541">
                  <c:v>0.18434405899106149</c:v>
                </c:pt>
                <c:pt idx="1542">
                  <c:v>0.26121782035497798</c:v>
                </c:pt>
                <c:pt idx="1543">
                  <c:v>0.14235084118486607</c:v>
                </c:pt>
                <c:pt idx="1544">
                  <c:v>0.22318237008559877</c:v>
                </c:pt>
                <c:pt idx="1545">
                  <c:v>0.10790014764975471</c:v>
                </c:pt>
                <c:pt idx="1546">
                  <c:v>9.7730798314423009E-2</c:v>
                </c:pt>
                <c:pt idx="1547">
                  <c:v>0.18276766718169507</c:v>
                </c:pt>
                <c:pt idx="1548">
                  <c:v>0.16554222036574234</c:v>
                </c:pt>
                <c:pt idx="1549">
                  <c:v>0.33843579288033115</c:v>
                </c:pt>
                <c:pt idx="1550">
                  <c:v>0.3065389708615906</c:v>
                </c:pt>
                <c:pt idx="1551">
                  <c:v>0.37189613310235192</c:v>
                </c:pt>
                <c:pt idx="1552">
                  <c:v>0.33684574831276792</c:v>
                </c:pt>
                <c:pt idx="1553">
                  <c:v>0.30509878446399746</c:v>
                </c:pt>
                <c:pt idx="1554">
                  <c:v>8.7848342251871797E-2</c:v>
                </c:pt>
                <c:pt idx="1555">
                  <c:v>7.9568831052416134E-2</c:v>
                </c:pt>
                <c:pt idx="1556">
                  <c:v>-0.11642591381564141</c:v>
                </c:pt>
                <c:pt idx="1557">
                  <c:v>-1.1205250342026699E-2</c:v>
                </c:pt>
                <c:pt idx="1558">
                  <c:v>-0.10439695998503612</c:v>
                </c:pt>
                <c:pt idx="1559">
                  <c:v>-0.18880555791634701</c:v>
                </c:pt>
                <c:pt idx="1560">
                  <c:v>-0.17101105330513947</c:v>
                </c:pt>
                <c:pt idx="1561">
                  <c:v>-6.0645861635063317E-2</c:v>
                </c:pt>
                <c:pt idx="1562">
                  <c:v>-0.14917790344125698</c:v>
                </c:pt>
                <c:pt idx="1563">
                  <c:v>5.3377341939999989E-2</c:v>
                </c:pt>
                <c:pt idx="1564">
                  <c:v>4.8346645980794363E-2</c:v>
                </c:pt>
                <c:pt idx="1565">
                  <c:v>0.13803786155331904</c:v>
                </c:pt>
                <c:pt idx="1566">
                  <c:v>0.12502809960012448</c:v>
                </c:pt>
                <c:pt idx="1567">
                  <c:v>1.8996699216549368E-2</c:v>
                </c:pt>
                <c:pt idx="1568">
                  <c:v>0.11145408210320816</c:v>
                </c:pt>
                <c:pt idx="1569">
                  <c:v>-8.7545776878620377E-2</c:v>
                </c:pt>
                <c:pt idx="1570">
                  <c:v>1.4952997813913946E-2</c:v>
                </c:pt>
                <c:pt idx="1571">
                  <c:v>-8.0704068636219942E-2</c:v>
                </c:pt>
                <c:pt idx="1572">
                  <c:v>-7.3097889361949289E-2</c:v>
                </c:pt>
                <c:pt idx="1573">
                  <c:v>-6.6208575595576705E-2</c:v>
                </c:pt>
                <c:pt idx="1574">
                  <c:v>-0.15421634396239925</c:v>
                </c:pt>
                <c:pt idx="1575">
                  <c:v>4.8813763250660835E-2</c:v>
                </c:pt>
                <c:pt idx="1576">
                  <c:v>0.13846095405768419</c:v>
                </c:pt>
                <c:pt idx="1577">
                  <c:v>0.12541131657538457</c:v>
                </c:pt>
                <c:pt idx="1578">
                  <c:v>0.11359157845047702</c:v>
                </c:pt>
                <c:pt idx="1579">
                  <c:v>0.29138138361477395</c:v>
                </c:pt>
                <c:pt idx="1580">
                  <c:v>0.45241489440545141</c:v>
                </c:pt>
                <c:pt idx="1581">
                  <c:v>0.31552801553859455</c:v>
                </c:pt>
                <c:pt idx="1582">
                  <c:v>0.28579020067006011</c:v>
                </c:pt>
                <c:pt idx="1583">
                  <c:v>0.25885510882326973</c:v>
                </c:pt>
                <c:pt idx="1584">
                  <c:v>0.14021080996887481</c:v>
                </c:pt>
                <c:pt idx="1585">
                  <c:v>0.22124403206000584</c:v>
                </c:pt>
                <c:pt idx="1586">
                  <c:v>1.1896714071509301E-2</c:v>
                </c:pt>
                <c:pt idx="1587">
                  <c:v>1.0775475185641942E-2</c:v>
                </c:pt>
                <c:pt idx="1588">
                  <c:v>-0.17873564864021019</c:v>
                </c:pt>
                <c:pt idx="1589">
                  <c:v>-0.25613799022682326</c:v>
                </c:pt>
                <c:pt idx="1590">
                  <c:v>-0.23199755337476799</c:v>
                </c:pt>
                <c:pt idx="1591">
                  <c:v>-0.39862785831016623</c:v>
                </c:pt>
                <c:pt idx="1592">
                  <c:v>-0.26681028816696889</c:v>
                </c:pt>
                <c:pt idx="1593">
                  <c:v>-0.33591179053843689</c:v>
                </c:pt>
                <c:pt idx="1594">
                  <c:v>-0.21000507052845072</c:v>
                </c:pt>
                <c:pt idx="1595">
                  <c:v>-0.28446033853248087</c:v>
                </c:pt>
                <c:pt idx="1596">
                  <c:v>-6.915502402395407E-2</c:v>
                </c:pt>
                <c:pt idx="1597">
                  <c:v>-0.25113287577636723</c:v>
                </c:pt>
                <c:pt idx="1598">
                  <c:v>-0.13321638024025606</c:v>
                </c:pt>
                <c:pt idx="1599">
                  <c:v>-0.30915659141062524</c:v>
                </c:pt>
                <c:pt idx="1600">
                  <c:v>-0.18577148951139702</c:v>
                </c:pt>
                <c:pt idx="1601">
                  <c:v>-0.35675849832592144</c:v>
                </c:pt>
                <c:pt idx="1602">
                  <c:v>-0.22888702239483441</c:v>
                </c:pt>
                <c:pt idx="1603">
                  <c:v>-0.39581048796849239</c:v>
                </c:pt>
                <c:pt idx="1604">
                  <c:v>-0.26425844872433041</c:v>
                </c:pt>
                <c:pt idx="1605">
                  <c:v>-0.23935267668948867</c:v>
                </c:pt>
                <c:pt idx="1606">
                  <c:v>-0.21679421836834617</c:v>
                </c:pt>
                <c:pt idx="1607">
                  <c:v>-7.8662854399564608E-3</c:v>
                </c:pt>
                <c:pt idx="1608">
                  <c:v>-7.124905503480234E-3</c:v>
                </c:pt>
                <c:pt idx="1609">
                  <c:v>0.182042160235525</c:v>
                </c:pt>
                <c:pt idx="1610">
                  <c:v>0.16488509083833874</c:v>
                </c:pt>
                <c:pt idx="1611">
                  <c:v>0.33784059635179997</c:v>
                </c:pt>
                <c:pt idx="1612">
                  <c:v>0.40024764989199746</c:v>
                </c:pt>
                <c:pt idx="1613">
                  <c:v>0.45677297720417287</c:v>
                </c:pt>
                <c:pt idx="1614">
                  <c:v>0.41372313831788388</c:v>
                </c:pt>
                <c:pt idx="1615">
                  <c:v>0.37473065115909654</c:v>
                </c:pt>
                <c:pt idx="1616">
                  <c:v>0.24516533972871266</c:v>
                </c:pt>
                <c:pt idx="1617">
                  <c:v>0.31630683043020935</c:v>
                </c:pt>
                <c:pt idx="1618">
                  <c:v>9.8000054772027223E-2</c:v>
                </c:pt>
                <c:pt idx="1619">
                  <c:v>8.8763767208331276E-2</c:v>
                </c:pt>
                <c:pt idx="1620">
                  <c:v>-1.3849800368361948E-2</c:v>
                </c:pt>
                <c:pt idx="1621">
                  <c:v>8.170329217205978E-2</c:v>
                </c:pt>
                <c:pt idx="1622">
                  <c:v>7.4002938298204479E-2</c:v>
                </c:pt>
                <c:pt idx="1623">
                  <c:v>6.7028325679153539E-2</c:v>
                </c:pt>
                <c:pt idx="1624">
                  <c:v>0.15495883442076575</c:v>
                </c:pt>
                <c:pt idx="1625">
                  <c:v>0.14035430834601231</c:v>
                </c:pt>
                <c:pt idx="1626">
                  <c:v>0.31562178564141463</c:v>
                </c:pt>
                <c:pt idx="1627">
                  <c:v>0.19162735354120203</c:v>
                </c:pt>
                <c:pt idx="1628">
                  <c:v>0.26781468056553898</c:v>
                </c:pt>
                <c:pt idx="1629">
                  <c:v>0.24257374157589315</c:v>
                </c:pt>
                <c:pt idx="1630">
                  <c:v>0.21971170504123472</c:v>
                </c:pt>
                <c:pt idx="1631">
                  <c:v>0.2932521442949716</c:v>
                </c:pt>
                <c:pt idx="1632">
                  <c:v>0.2656137808299755</c:v>
                </c:pt>
                <c:pt idx="1633">
                  <c:v>0.3348280513612395</c:v>
                </c:pt>
                <c:pt idx="1634">
                  <c:v>0.20902347136237803</c:v>
                </c:pt>
                <c:pt idx="1635">
                  <c:v>0.37781903251596916</c:v>
                </c:pt>
                <c:pt idx="1636">
                  <c:v>0.43645820721550577</c:v>
                </c:pt>
                <c:pt idx="1637">
                  <c:v>0.48957076990158344</c:v>
                </c:pt>
                <c:pt idx="1638">
                  <c:v>0.44342981187753006</c:v>
                </c:pt>
                <c:pt idx="1639">
                  <c:v>0.59013309591160301</c:v>
                </c:pt>
                <c:pt idx="1640">
                  <c:v>0.44026658234122645</c:v>
                </c:pt>
                <c:pt idx="1641">
                  <c:v>0.49302021412779179</c:v>
                </c:pt>
                <c:pt idx="1642">
                  <c:v>0.44655415364453765</c:v>
                </c:pt>
                <c:pt idx="1643">
                  <c:v>0.40446741618894705</c:v>
                </c:pt>
                <c:pt idx="1644">
                  <c:v>0.4605950398971716</c:v>
                </c:pt>
                <c:pt idx="1645">
                  <c:v>0.32293720048085228</c:v>
                </c:pt>
                <c:pt idx="1646">
                  <c:v>0.38674886599050107</c:v>
                </c:pt>
                <c:pt idx="1647">
                  <c:v>0.35029864410510281</c:v>
                </c:pt>
                <c:pt idx="1648">
                  <c:v>0.31728377469861113</c:v>
                </c:pt>
                <c:pt idx="1649">
                  <c:v>0.19313270382002545</c:v>
                </c:pt>
                <c:pt idx="1650">
                  <c:v>0.17493037531535768</c:v>
                </c:pt>
                <c:pt idx="1651">
                  <c:v>6.4195796248250905E-2</c:v>
                </c:pt>
                <c:pt idx="1652">
                  <c:v>0.15239326459939911</c:v>
                </c:pt>
                <c:pt idx="1653">
                  <c:v>0.13803053778373797</c:v>
                </c:pt>
                <c:pt idx="1654">
                  <c:v>0.1250214660795648</c:v>
                </c:pt>
                <c:pt idx="1655">
                  <c:v>0.11323847049826721</c:v>
                </c:pt>
                <c:pt idx="1656">
                  <c:v>0.19681377569532799</c:v>
                </c:pt>
                <c:pt idx="1657">
                  <c:v>8.4016734732142842E-2</c:v>
                </c:pt>
                <c:pt idx="1658">
                  <c:v>7.6098344033749765E-2</c:v>
                </c:pt>
                <c:pt idx="1659">
                  <c:v>-0.11956931513864114</c:v>
                </c:pt>
                <c:pt idx="1660">
                  <c:v>-0.20254795228530539</c:v>
                </c:pt>
                <c:pt idx="1661">
                  <c:v>-0.27770603712602404</c:v>
                </c:pt>
                <c:pt idx="1662">
                  <c:v>-0.34578063935093828</c:v>
                </c:pt>
                <c:pt idx="1663">
                  <c:v>-0.21894380225308979</c:v>
                </c:pt>
                <c:pt idx="1664">
                  <c:v>-0.29255661463956389</c:v>
                </c:pt>
                <c:pt idx="1665">
                  <c:v>-0.17073602369254748</c:v>
                </c:pt>
                <c:pt idx="1666">
                  <c:v>-0.15464453256047828</c:v>
                </c:pt>
                <c:pt idx="1667">
                  <c:v>-4.5821849130489714E-2</c:v>
                </c:pt>
                <c:pt idx="1668">
                  <c:v>-0.13575102120011612</c:v>
                </c:pt>
                <c:pt idx="1669">
                  <c:v>-0.21720456848022202</c:v>
                </c:pt>
                <c:pt idx="1670">
                  <c:v>-0.29098129978800763</c:v>
                </c:pt>
                <c:pt idx="1671">
                  <c:v>-0.2635569583756272</c:v>
                </c:pt>
                <c:pt idx="1672">
                  <c:v>-0.23871730024856697</c:v>
                </c:pt>
                <c:pt idx="1673">
                  <c:v>-0.12197094513850257</c:v>
                </c:pt>
                <c:pt idx="1674">
                  <c:v>-0.20472323399024067</c:v>
                </c:pt>
                <c:pt idx="1675">
                  <c:v>-0.18542852375255414</c:v>
                </c:pt>
                <c:pt idx="1676">
                  <c:v>-0.26220007672063717</c:v>
                </c:pt>
                <c:pt idx="1677">
                  <c:v>-0.23748830167675014</c:v>
                </c:pt>
                <c:pt idx="1678">
                  <c:v>-0.21510555656091429</c:v>
                </c:pt>
                <c:pt idx="1679">
                  <c:v>-0.28908011508146469</c:v>
                </c:pt>
                <c:pt idx="1680">
                  <c:v>-0.16758717649860627</c:v>
                </c:pt>
                <c:pt idx="1681">
                  <c:v>-0.24604023683058374</c:v>
                </c:pt>
                <c:pt idx="1682">
                  <c:v>-0.2228514908151501</c:v>
                </c:pt>
                <c:pt idx="1683">
                  <c:v>-0.29609601223125159</c:v>
                </c:pt>
                <c:pt idx="1684">
                  <c:v>-0.36243740013545739</c:v>
                </c:pt>
                <c:pt idx="1685">
                  <c:v>-0.32827847992590525</c:v>
                </c:pt>
                <c:pt idx="1686">
                  <c:v>-0.39158674170759356</c:v>
                </c:pt>
                <c:pt idx="1687">
                  <c:v>-0.26043278117014756</c:v>
                </c:pt>
                <c:pt idx="1688">
                  <c:v>-0.23588756980780476</c:v>
                </c:pt>
                <c:pt idx="1689">
                  <c:v>-0.21365569011636429</c:v>
                </c:pt>
                <c:pt idx="1690">
                  <c:v>-0.19351911572234748</c:v>
                </c:pt>
                <c:pt idx="1691">
                  <c:v>-8.1032589146178099E-2</c:v>
                </c:pt>
                <c:pt idx="1692">
                  <c:v>-0.16764322715098209</c:v>
                </c:pt>
                <c:pt idx="1693">
                  <c:v>-0.34033878444112137</c:v>
                </c:pt>
                <c:pt idx="1694">
                  <c:v>-0.40251038930085792</c:v>
                </c:pt>
                <c:pt idx="1695">
                  <c:v>-0.45882245844791741</c:v>
                </c:pt>
                <c:pt idx="1696">
                  <c:v>-0.60407501972044542</c:v>
                </c:pt>
                <c:pt idx="1697">
                  <c:v>-0.45289451078762577</c:v>
                </c:pt>
                <c:pt idx="1698">
                  <c:v>-0.50445798835707312</c:v>
                </c:pt>
                <c:pt idx="1699">
                  <c:v>-0.36266616344136138</c:v>
                </c:pt>
                <c:pt idx="1700">
                  <c:v>-0.32848568279817209</c:v>
                </c:pt>
                <c:pt idx="1701">
                  <c:v>-0.29752663656152717</c:v>
                </c:pt>
                <c:pt idx="1702">
                  <c:v>-8.0989852476070379E-2</c:v>
                </c:pt>
                <c:pt idx="1703">
                  <c:v>-7.3356738709446062E-2</c:v>
                </c:pt>
                <c:pt idx="1704">
                  <c:v>0.12205253024856857</c:v>
                </c:pt>
                <c:pt idx="1705">
                  <c:v>0.11054935027714011</c:v>
                </c:pt>
                <c:pt idx="1706">
                  <c:v>0.19437809908414025</c:v>
                </c:pt>
                <c:pt idx="1707">
                  <c:v>0.17605839484109573</c:v>
                </c:pt>
                <c:pt idx="1708">
                  <c:v>0.25371306165372159</c:v>
                </c:pt>
                <c:pt idx="1709">
                  <c:v>0.13555338932769462</c:v>
                </c:pt>
                <c:pt idx="1710">
                  <c:v>0.12277778336526214</c:v>
                </c:pt>
                <c:pt idx="1711">
                  <c:v>-7.7289309317455826E-2</c:v>
                </c:pt>
                <c:pt idx="1712">
                  <c:v>-7.0004963526873382E-2</c:v>
                </c:pt>
                <c:pt idx="1713">
                  <c:v>-0.15765493076064177</c:v>
                </c:pt>
                <c:pt idx="1714">
                  <c:v>-0.23704408319994036</c:v>
                </c:pt>
                <c:pt idx="1715">
                  <c:v>-0.12045542508151076</c:v>
                </c:pt>
                <c:pt idx="1716">
                  <c:v>-1.485498911818367E-2</c:v>
                </c:pt>
                <c:pt idx="1717">
                  <c:v>8.0792840229995389E-2</c:v>
                </c:pt>
                <c:pt idx="1718">
                  <c:v>7.3178294430119167E-2</c:v>
                </c:pt>
                <c:pt idx="1719">
                  <c:v>0.16052918227229618</c:v>
                </c:pt>
                <c:pt idx="1720">
                  <c:v>0.14539966328089352</c:v>
                </c:pt>
                <c:pt idx="1721">
                  <c:v>0.22594384746865676</c:v>
                </c:pt>
                <c:pt idx="1722">
                  <c:v>0.2988969211364102</c:v>
                </c:pt>
                <c:pt idx="1723">
                  <c:v>0.2707265499877276</c:v>
                </c:pt>
                <c:pt idx="1724">
                  <c:v>0.33945895337822674</c:v>
                </c:pt>
                <c:pt idx="1725">
                  <c:v>0.30746570075437724</c:v>
                </c:pt>
                <c:pt idx="1726">
                  <c:v>0.37273552076044736</c:v>
                </c:pt>
                <c:pt idx="1727">
                  <c:v>0.33760602554785774</c:v>
                </c:pt>
                <c:pt idx="1728">
                  <c:v>0.3057874072577938</c:v>
                </c:pt>
                <c:pt idx="1729">
                  <c:v>0.46546318230714073</c:v>
                </c:pt>
                <c:pt idx="1730">
                  <c:v>0.42159431088556154</c:v>
                </c:pt>
                <c:pt idx="1731">
                  <c:v>0.47610776279705536</c:v>
                </c:pt>
                <c:pt idx="1732">
                  <c:v>0.52548344290714011</c:v>
                </c:pt>
                <c:pt idx="1733">
                  <c:v>0.38171001558484202</c:v>
                </c:pt>
                <c:pt idx="1734">
                  <c:v>0.43998247376964628</c:v>
                </c:pt>
                <c:pt idx="1735">
                  <c:v>0.21001954333516917</c:v>
                </c:pt>
                <c:pt idx="1736">
                  <c:v>9.597788809391386E-2</c:v>
                </c:pt>
                <c:pt idx="1737">
                  <c:v>-7.3155943580670291E-3</c:v>
                </c:pt>
                <c:pt idx="1738">
                  <c:v>-0.10087389544100242</c:v>
                </c:pt>
                <c:pt idx="1739">
                  <c:v>2.8810248323845183E-3</c:v>
                </c:pt>
                <c:pt idx="1740">
                  <c:v>-9.1638284968756131E-2</c:v>
                </c:pt>
                <c:pt idx="1741">
                  <c:v>-0.17724935969108757</c:v>
                </c:pt>
                <c:pt idx="1742">
                  <c:v>-6.6296221495623323E-2</c:v>
                </c:pt>
                <c:pt idx="1743">
                  <c:v>3.4199829784412827E-2</c:v>
                </c:pt>
                <c:pt idx="1744">
                  <c:v>0.12522435137196464</c:v>
                </c:pt>
                <c:pt idx="1745">
                  <c:v>0.20767001391003709</c:v>
                </c:pt>
                <c:pt idx="1746">
                  <c:v>0.37659313542330475</c:v>
                </c:pt>
                <c:pt idx="1747">
                  <c:v>0.24685228898646494</c:v>
                </c:pt>
                <c:pt idx="1748">
                  <c:v>0.41208256807380139</c:v>
                </c:pt>
                <c:pt idx="1749">
                  <c:v>0.27899692141011551</c:v>
                </c:pt>
                <c:pt idx="1750">
                  <c:v>0.25270208104982989</c:v>
                </c:pt>
                <c:pt idx="1751">
                  <c:v>0.22888547100863996</c:v>
                </c:pt>
                <c:pt idx="1752">
                  <c:v>1.8817964366226875E-2</c:v>
                </c:pt>
                <c:pt idx="1753">
                  <c:v>0.11129219261566708</c:v>
                </c:pt>
                <c:pt idx="1754">
                  <c:v>-8.769240864141889E-2</c:v>
                </c:pt>
                <c:pt idx="1755">
                  <c:v>1.4820185769179164E-2</c:v>
                </c:pt>
                <c:pt idx="1756">
                  <c:v>1.3423416167060487E-2</c:v>
                </c:pt>
                <c:pt idx="1757">
                  <c:v>1.2158288998565017E-2</c:v>
                </c:pt>
                <c:pt idx="1758">
                  <c:v>-8.3235382351072182E-2</c:v>
                </c:pt>
                <c:pt idx="1759">
                  <c:v>-7.5390632379686212E-2</c:v>
                </c:pt>
                <c:pt idx="1760">
                  <c:v>-6.8285232674680882E-2</c:v>
                </c:pt>
                <c:pt idx="1761">
                  <c:v>-0.15609728072279125</c:v>
                </c:pt>
                <c:pt idx="1762">
                  <c:v>4.7110100603518251E-2</c:v>
                </c:pt>
                <c:pt idx="1763">
                  <c:v>4.267007822454158E-2</c:v>
                </c:pt>
                <c:pt idx="1764">
                  <c:v>0.22714407731157951</c:v>
                </c:pt>
                <c:pt idx="1765">
                  <c:v>1.724069315853724E-2</c:v>
                </c:pt>
                <c:pt idx="1766">
                  <c:v>-0.17287976310594005</c:v>
                </c:pt>
                <c:pt idx="1767">
                  <c:v>-0.25083400890179491</c:v>
                </c:pt>
                <c:pt idx="1768">
                  <c:v>-0.13294568090501047</c:v>
                </c:pt>
                <c:pt idx="1769">
                  <c:v>-0.21466362527897404</c:v>
                </c:pt>
                <c:pt idx="1770">
                  <c:v>-0.10018427562619894</c:v>
                </c:pt>
                <c:pt idx="1771">
                  <c:v>-0.27923768931221205</c:v>
                </c:pt>
                <c:pt idx="1772">
                  <c:v>-0.15867237750405924</c:v>
                </c:pt>
                <c:pt idx="1773">
                  <c:v>-0.14371785823922789</c:v>
                </c:pt>
                <c:pt idx="1774">
                  <c:v>-0.22442054881790113</c:v>
                </c:pt>
                <c:pt idx="1775">
                  <c:v>-1.4773851178086328E-2</c:v>
                </c:pt>
                <c:pt idx="1776">
                  <c:v>-0.10762922811599096</c:v>
                </c:pt>
                <c:pt idx="1777">
                  <c:v>9.1010146870218744E-2</c:v>
                </c:pt>
                <c:pt idx="1778">
                  <c:v>8.2432642605930528E-2</c:v>
                </c:pt>
                <c:pt idx="1779">
                  <c:v>0.16891132868082079</c:v>
                </c:pt>
                <c:pt idx="1780">
                  <c:v>0.24723959060976186</c:v>
                </c:pt>
                <c:pt idx="1781">
                  <c:v>0.12969002855598277</c:v>
                </c:pt>
                <c:pt idx="1782">
                  <c:v>2.32192517196292E-2</c:v>
                </c:pt>
                <c:pt idx="1783">
                  <c:v>0.11527866840859581</c:v>
                </c:pt>
                <c:pt idx="1784">
                  <c:v>0.10441390987495405</c:v>
                </c:pt>
                <c:pt idx="1785">
                  <c:v>0.18882091031677556</c:v>
                </c:pt>
                <c:pt idx="1786">
                  <c:v>7.6777179168222201E-2</c:v>
                </c:pt>
                <c:pt idx="1787">
                  <c:v>6.9541100507075182E-2</c:v>
                </c:pt>
                <c:pt idx="1788">
                  <c:v>-3.1260773414885909E-2</c:v>
                </c:pt>
                <c:pt idx="1789">
                  <c:v>-2.8314514931713688E-2</c:v>
                </c:pt>
                <c:pt idx="1790">
                  <c:v>0.16284962444665679</c:v>
                </c:pt>
                <c:pt idx="1791">
                  <c:v>0.14750140893261257</c:v>
                </c:pt>
                <c:pt idx="1792">
                  <c:v>0.32209528786709496</c:v>
                </c:pt>
                <c:pt idx="1793">
                  <c:v>0.29173852216352031</c:v>
                </c:pt>
                <c:pt idx="1794">
                  <c:v>0.35849059383127235</c:v>
                </c:pt>
                <c:pt idx="1795">
                  <c:v>0.4189514309601251</c:v>
                </c:pt>
                <c:pt idx="1796">
                  <c:v>0.37946618882866728</c:v>
                </c:pt>
                <c:pt idx="1797">
                  <c:v>0.53219790231075914</c:v>
                </c:pt>
                <c:pt idx="1798">
                  <c:v>0.48203943170609775</c:v>
                </c:pt>
                <c:pt idx="1799">
                  <c:v>0.62510384479983105</c:v>
                </c:pt>
                <c:pt idx="1800">
                  <c:v>0.56618919540321455</c:v>
                </c:pt>
                <c:pt idx="1801">
                  <c:v>0.60707490050628865</c:v>
                </c:pt>
                <c:pt idx="1802">
                  <c:v>0.54985943907800938</c:v>
                </c:pt>
                <c:pt idx="1803">
                  <c:v>0.40378862824088124</c:v>
                </c:pt>
                <c:pt idx="1804">
                  <c:v>0.45998022620603546</c:v>
                </c:pt>
                <c:pt idx="1805">
                  <c:v>0.4166281112226719</c:v>
                </c:pt>
                <c:pt idx="1806">
                  <c:v>0.37736183681778779</c:v>
                </c:pt>
                <c:pt idx="1807">
                  <c:v>0.53029188080441803</c:v>
                </c:pt>
                <c:pt idx="1808">
                  <c:v>0.38606526888692005</c:v>
                </c:pt>
                <c:pt idx="1809">
                  <c:v>0.53817503372606812</c:v>
                </c:pt>
                <c:pt idx="1810">
                  <c:v>0.58170101136478425</c:v>
                </c:pt>
                <c:pt idx="1811">
                  <c:v>0.62112476225579727</c:v>
                </c:pt>
                <c:pt idx="1812">
                  <c:v>0.46833735294613787</c:v>
                </c:pt>
                <c:pt idx="1813">
                  <c:v>0.42419759732361956</c:v>
                </c:pt>
                <c:pt idx="1814">
                  <c:v>0.47846569526864363</c:v>
                </c:pt>
                <c:pt idx="1815">
                  <c:v>0.43337136587112252</c:v>
                </c:pt>
                <c:pt idx="1816">
                  <c:v>0.5810226361076033</c:v>
                </c:pt>
                <c:pt idx="1817">
                  <c:v>0.52626254275265261</c:v>
                </c:pt>
                <c:pt idx="1818">
                  <c:v>0.66515902582290365</c:v>
                </c:pt>
                <c:pt idx="1819">
                  <c:v>0.60246926455307837</c:v>
                </c:pt>
                <c:pt idx="1820">
                  <c:v>0.63993565369476424</c:v>
                </c:pt>
                <c:pt idx="1821">
                  <c:v>0.67387091884992845</c:v>
                </c:pt>
                <c:pt idx="1822">
                  <c:v>0.70460786061382008</c:v>
                </c:pt>
                <c:pt idx="1823">
                  <c:v>0.54395235464914637</c:v>
                </c:pt>
                <c:pt idx="1824">
                  <c:v>0.58693383261878129</c:v>
                </c:pt>
                <c:pt idx="1825">
                  <c:v>0.43736884251013358</c:v>
                </c:pt>
                <c:pt idx="1826">
                  <c:v>0.3961478002339664</c:v>
                </c:pt>
                <c:pt idx="1827">
                  <c:v>0.26456397005774901</c:v>
                </c:pt>
                <c:pt idx="1828">
                  <c:v>0.33387718292330359</c:v>
                </c:pt>
                <c:pt idx="1829">
                  <c:v>0.30240999977111038</c:v>
                </c:pt>
                <c:pt idx="1830">
                  <c:v>0.27390852876152005</c:v>
                </c:pt>
                <c:pt idx="1831">
                  <c:v>0.24809325811013666</c:v>
                </c:pt>
                <c:pt idx="1832">
                  <c:v>0.13046323978992402</c:v>
                </c:pt>
                <c:pt idx="1833">
                  <c:v>0.21241514872699135</c:v>
                </c:pt>
                <c:pt idx="1834">
                  <c:v>9.8147712996740577E-2</c:v>
                </c:pt>
                <c:pt idx="1835">
                  <c:v>0.18314528858091839</c:v>
                </c:pt>
                <c:pt idx="1836">
                  <c:v>7.1636472178862723E-2</c:v>
                </c:pt>
                <c:pt idx="1837">
                  <c:v>6.4884893737076579E-2</c:v>
                </c:pt>
                <c:pt idx="1838">
                  <c:v>-3.5478143035417825E-2</c:v>
                </c:pt>
                <c:pt idx="1839">
                  <c:v>-0.12638218643741933</c:v>
                </c:pt>
                <c:pt idx="1840">
                  <c:v>-0.20871872559142074</c:v>
                </c:pt>
                <c:pt idx="1841">
                  <c:v>-9.4799669534188016E-2</c:v>
                </c:pt>
                <c:pt idx="1842">
                  <c:v>-0.18011279078074144</c:v>
                </c:pt>
                <c:pt idx="1843">
                  <c:v>-0.16313756017071146</c:v>
                </c:pt>
                <c:pt idx="1844">
                  <c:v>-0.14776220735400536</c:v>
                </c:pt>
                <c:pt idx="1845">
                  <c:v>-0.13383594740095872</c:v>
                </c:pt>
                <c:pt idx="1846">
                  <c:v>-2.6974426919032471E-2</c:v>
                </c:pt>
                <c:pt idx="1847">
                  <c:v>-0.11867992668341744</c:v>
                </c:pt>
                <c:pt idx="1848">
                  <c:v>-1.3246827501807654E-2</c:v>
                </c:pt>
                <c:pt idx="1849">
                  <c:v>-1.1998343422916148E-2</c:v>
                </c:pt>
                <c:pt idx="1850">
                  <c:v>-1.0867526196335724E-2</c:v>
                </c:pt>
                <c:pt idx="1851">
                  <c:v>-9.8432859825026368E-3</c:v>
                </c:pt>
                <c:pt idx="1852">
                  <c:v>8.5332201473085553E-2</c:v>
                </c:pt>
                <c:pt idx="1853">
                  <c:v>0.17153761056290467</c:v>
                </c:pt>
                <c:pt idx="1854">
                  <c:v>-3.3124987567245939E-2</c:v>
                </c:pt>
                <c:pt idx="1855">
                  <c:v>-0.21849859025488813</c:v>
                </c:pt>
                <c:pt idx="1856">
                  <c:v>-0.48064892209903498</c:v>
                </c:pt>
                <c:pt idx="1857">
                  <c:v>-0.5295966080280633</c:v>
                </c:pt>
                <c:pt idx="1858">
                  <c:v>-0.47968330363365219</c:v>
                </c:pt>
                <c:pt idx="1859">
                  <c:v>-0.52872199695899103</c:v>
                </c:pt>
                <c:pt idx="1860">
                  <c:v>-0.57313890232355413</c:v>
                </c:pt>
                <c:pt idx="1861">
                  <c:v>-0.51912183337276829</c:v>
                </c:pt>
                <c:pt idx="1862">
                  <c:v>-0.56444353283920345</c:v>
                </c:pt>
                <c:pt idx="1863">
                  <c:v>-0.41699820354749234</c:v>
                </c:pt>
                <c:pt idx="1864">
                  <c:v>-0.37769704876274407</c:v>
                </c:pt>
                <c:pt idx="1865">
                  <c:v>-0.34209994055247661</c:v>
                </c:pt>
                <c:pt idx="1866">
                  <c:v>-0.21561000114378787</c:v>
                </c:pt>
                <c:pt idx="1867">
                  <c:v>-0.19528923727477354</c:v>
                </c:pt>
                <c:pt idx="1868">
                  <c:v>1.1611898935041498E-2</c:v>
                </c:pt>
                <c:pt idx="1869">
                  <c:v>1.0517503243384893E-2</c:v>
                </c:pt>
                <c:pt idx="1870">
                  <c:v>0.10377403152337294</c:v>
                </c:pt>
                <c:pt idx="1871">
                  <c:v>-2.5422013633755181E-4</c:v>
                </c:pt>
                <c:pt idx="1872">
                  <c:v>-2.3026045295617236E-4</c:v>
                </c:pt>
                <c:pt idx="1873">
                  <c:v>-2.0855891653359128E-4</c:v>
                </c:pt>
                <c:pt idx="1874">
                  <c:v>9.4058876905960861E-2</c:v>
                </c:pt>
                <c:pt idx="1875">
                  <c:v>8.5194036605180656E-2</c:v>
                </c:pt>
                <c:pt idx="1876">
                  <c:v>7.7164687819325797E-2</c:v>
                </c:pt>
                <c:pt idx="1877">
                  <c:v>-2.43556922794603E-2</c:v>
                </c:pt>
                <c:pt idx="1878">
                  <c:v>-2.2060222361312918E-2</c:v>
                </c:pt>
                <c:pt idx="1879">
                  <c:v>-0.11422887499380097</c:v>
                </c:pt>
                <c:pt idx="1880">
                  <c:v>-0.10346305715855041</c:v>
                </c:pt>
                <c:pt idx="1881">
                  <c:v>5.3588585776066788E-4</c:v>
                </c:pt>
                <c:pt idx="1882">
                  <c:v>4.8537980554356054E-4</c:v>
                </c:pt>
                <c:pt idx="1883">
                  <c:v>9.4687413444298457E-2</c:v>
                </c:pt>
                <c:pt idx="1884">
                  <c:v>-8.4844446373161658E-3</c:v>
                </c:pt>
                <c:pt idx="1885">
                  <c:v>-7.6848045690447123E-3</c:v>
                </c:pt>
                <c:pt idx="1886">
                  <c:v>-6.9605288016931881E-3</c:v>
                </c:pt>
                <c:pt idx="1887">
                  <c:v>-6.3045144172382038E-3</c:v>
                </c:pt>
                <c:pt idx="1888">
                  <c:v>0.18278523128347876</c:v>
                </c:pt>
                <c:pt idx="1889">
                  <c:v>0.16555812908993212</c:v>
                </c:pt>
                <c:pt idx="1890">
                  <c:v>0.24420242263489586</c:v>
                </c:pt>
                <c:pt idx="1891">
                  <c:v>0.12693910691904353</c:v>
                </c:pt>
                <c:pt idx="1892">
                  <c:v>0.20922315755423382</c:v>
                </c:pt>
                <c:pt idx="1893">
                  <c:v>9.5256559904542806E-2</c:v>
                </c:pt>
                <c:pt idx="1894">
                  <c:v>0.18052662024816615</c:v>
                </c:pt>
                <c:pt idx="1895">
                  <c:v>6.9264607522001378E-2</c:v>
                </c:pt>
                <c:pt idx="1896">
                  <c:v>6.2736572057654386E-2</c:v>
                </c:pt>
                <c:pt idx="1897">
                  <c:v>-3.7423990166671417E-2</c:v>
                </c:pt>
                <c:pt idx="1898">
                  <c:v>6.0350917418291308E-2</c:v>
                </c:pt>
                <c:pt idx="1899">
                  <c:v>-3.9584802153363727E-2</c:v>
                </c:pt>
                <c:pt idx="1900">
                  <c:v>5.8393757163494459E-2</c:v>
                </c:pt>
                <c:pt idx="1901">
                  <c:v>5.2890275207884245E-2</c:v>
                </c:pt>
                <c:pt idx="1902">
                  <c:v>4.79054842067013E-2</c:v>
                </c:pt>
                <c:pt idx="1903">
                  <c:v>0.13763827829688205</c:v>
                </c:pt>
                <c:pt idx="1904">
                  <c:v>0.12466617617837508</c:v>
                </c:pt>
                <c:pt idx="1905">
                  <c:v>0.30141222509676924</c:v>
                </c:pt>
                <c:pt idx="1906">
                  <c:v>0.27300479213478435</c:v>
                </c:pt>
                <c:pt idx="1907">
                  <c:v>0.43577025586920853</c:v>
                </c:pt>
                <c:pt idx="1908">
                  <c:v>0.48894765644215282</c:v>
                </c:pt>
                <c:pt idx="1909">
                  <c:v>0.44286542547809443</c:v>
                </c:pt>
                <c:pt idx="1910">
                  <c:v>0.49537412206946124</c:v>
                </c:pt>
                <c:pt idx="1911">
                  <c:v>0.54293399059699765</c:v>
                </c:pt>
                <c:pt idx="1912">
                  <c:v>0.39751588790199233</c:v>
                </c:pt>
                <c:pt idx="1913">
                  <c:v>0.36005089810844865</c:v>
                </c:pt>
                <c:pt idx="1914">
                  <c:v>0.23186912080827757</c:v>
                </c:pt>
                <c:pt idx="1915">
                  <c:v>0.21001597101250929</c:v>
                </c:pt>
                <c:pt idx="1916">
                  <c:v>0.19022243206242651</c:v>
                </c:pt>
                <c:pt idx="1917">
                  <c:v>0.17229439020896742</c:v>
                </c:pt>
                <c:pt idx="1918">
                  <c:v>0.25030380610060443</c:v>
                </c:pt>
                <c:pt idx="1919">
                  <c:v>0.22671322814826775</c:v>
                </c:pt>
                <c:pt idx="1920">
                  <c:v>0.2995937893952948</c:v>
                </c:pt>
                <c:pt idx="1921">
                  <c:v>0.27135773996053325</c:v>
                </c:pt>
                <c:pt idx="1922">
                  <c:v>0.34003065509758479</c:v>
                </c:pt>
                <c:pt idx="1923">
                  <c:v>0.30798352085608788</c:v>
                </c:pt>
                <c:pt idx="1924">
                  <c:v>0.27895675785964175</c:v>
                </c:pt>
                <c:pt idx="1925">
                  <c:v>0.25266570282480943</c:v>
                </c:pt>
                <c:pt idx="1926">
                  <c:v>0.13460474174285997</c:v>
                </c:pt>
                <c:pt idx="1927">
                  <c:v>0.21616632331662217</c:v>
                </c:pt>
                <c:pt idx="1928">
                  <c:v>0.19579312731807169</c:v>
                </c:pt>
                <c:pt idx="1929">
                  <c:v>0.17734005980589695</c:v>
                </c:pt>
                <c:pt idx="1930">
                  <c:v>0.16062615293369553</c:v>
                </c:pt>
                <c:pt idx="1931">
                  <c:v>0.23973527428046265</c:v>
                </c:pt>
                <c:pt idx="1932">
                  <c:v>0.21714075698588758</c:v>
                </c:pt>
                <c:pt idx="1933">
                  <c:v>0.19667572277763384</c:v>
                </c:pt>
                <c:pt idx="1934">
                  <c:v>8.3891692995409731E-2</c:v>
                </c:pt>
                <c:pt idx="1935">
                  <c:v>0.17023286681075583</c:v>
                </c:pt>
                <c:pt idx="1936">
                  <c:v>0.15418879709758981</c:v>
                </c:pt>
                <c:pt idx="1937">
                  <c:v>0.23390462493845454</c:v>
                </c:pt>
                <c:pt idx="1938">
                  <c:v>0.21185963339803479</c:v>
                </c:pt>
                <c:pt idx="1939">
                  <c:v>9.7644553754076227E-2</c:v>
                </c:pt>
                <c:pt idx="1940">
                  <c:v>8.8441771371970443E-2</c:v>
                </c:pt>
                <c:pt idx="1941">
                  <c:v>-1.4141448812102858E-2</c:v>
                </c:pt>
                <c:pt idx="1942">
                  <c:v>-1.2808648661126305E-2</c:v>
                </c:pt>
                <c:pt idx="1943">
                  <c:v>-0.10584924157273387</c:v>
                </c:pt>
                <c:pt idx="1944">
                  <c:v>-0.19012096518903909</c:v>
                </c:pt>
                <c:pt idx="1945">
                  <c:v>-0.17220248636310051</c:v>
                </c:pt>
                <c:pt idx="1946">
                  <c:v>-0.2502205639881479</c:v>
                </c:pt>
                <c:pt idx="1947">
                  <c:v>-0.13239005181238633</c:v>
                </c:pt>
                <c:pt idx="1948">
                  <c:v>-0.11991258338692139</c:v>
                </c:pt>
                <c:pt idx="1949">
                  <c:v>-1.4363309047987827E-2</c:v>
                </c:pt>
                <c:pt idx="1950">
                  <c:v>-1.3009599062395877E-2</c:v>
                </c:pt>
                <c:pt idx="1951">
                  <c:v>8.2464306370515064E-2</c:v>
                </c:pt>
                <c:pt idx="1952">
                  <c:v>7.4692228598205415E-2</c:v>
                </c:pt>
                <c:pt idx="1953">
                  <c:v>0.16190043150656805</c:v>
                </c:pt>
                <c:pt idx="1954">
                  <c:v>0.1466416753195465</c:v>
                </c:pt>
                <c:pt idx="1955">
                  <c:v>0.32131658223811443</c:v>
                </c:pt>
                <c:pt idx="1956">
                  <c:v>0.2910332078110392</c:v>
                </c:pt>
                <c:pt idx="1957">
                  <c:v>0.35785175379043799</c:v>
                </c:pt>
                <c:pt idx="1958">
                  <c:v>0.32412502056697007</c:v>
                </c:pt>
                <c:pt idx="1959">
                  <c:v>0.29357695706323506</c:v>
                </c:pt>
                <c:pt idx="1960">
                  <c:v>0.26590798071604188</c:v>
                </c:pt>
                <c:pt idx="1961">
                  <c:v>0.24084674395358949</c:v>
                </c:pt>
                <c:pt idx="1962">
                  <c:v>0.21814747311022092</c:v>
                </c:pt>
                <c:pt idx="1963">
                  <c:v>0.19758755814255352</c:v>
                </c:pt>
                <c:pt idx="1964">
                  <c:v>8.4717589901817977E-2</c:v>
                </c:pt>
                <c:pt idx="1965">
                  <c:v>7.673314515985645E-2</c:v>
                </c:pt>
                <c:pt idx="1966">
                  <c:v>-2.4746563001468672E-2</c:v>
                </c:pt>
                <c:pt idx="1967">
                  <c:v>-2.2414254385658344E-2</c:v>
                </c:pt>
                <c:pt idx="1968">
                  <c:v>-2.0301760678248033E-2</c:v>
                </c:pt>
                <c:pt idx="1969">
                  <c:v>-1.838836481219637E-2</c:v>
                </c:pt>
                <c:pt idx="1970">
                  <c:v>-1.6655302258030615E-2</c:v>
                </c:pt>
                <c:pt idx="1971">
                  <c:v>-1.508557700151622E-2</c:v>
                </c:pt>
                <c:pt idx="1972">
                  <c:v>8.0583984742671352E-2</c:v>
                </c:pt>
                <c:pt idx="1973">
                  <c:v>7.2989123108734302E-2</c:v>
                </c:pt>
                <c:pt idx="1974">
                  <c:v>6.6110060320223485E-2</c:v>
                </c:pt>
                <c:pt idx="1975">
                  <c:v>5.9879333925311723E-2</c:v>
                </c:pt>
                <c:pt idx="1976">
                  <c:v>5.4235839658463444E-2</c:v>
                </c:pt>
                <c:pt idx="1977">
                  <c:v>4.9124232195494361E-2</c:v>
                </c:pt>
                <c:pt idx="1978">
                  <c:v>4.4494382386136233E-2</c:v>
                </c:pt>
                <c:pt idx="1979">
                  <c:v>4.0300885641227212E-2</c:v>
                </c:pt>
                <c:pt idx="1980">
                  <c:v>3.6502616653317957E-2</c:v>
                </c:pt>
                <c:pt idx="1981">
                  <c:v>3.3062326083871912E-2</c:v>
                </c:pt>
                <c:pt idx="1982">
                  <c:v>0.12419405486949524</c:v>
                </c:pt>
                <c:pt idx="1983">
                  <c:v>0.20673682056526302</c:v>
                </c:pt>
                <c:pt idx="1984">
                  <c:v>0.28150011387152657</c:v>
                </c:pt>
                <c:pt idx="1985">
                  <c:v>0.34921713278751604</c:v>
                </c:pt>
                <c:pt idx="1986">
                  <c:v>0.31630419342132748</c:v>
                </c:pt>
                <c:pt idx="1987">
                  <c:v>0.19224544590307108</c:v>
                </c:pt>
                <c:pt idx="1988">
                  <c:v>0.17412673948701562</c:v>
                </c:pt>
                <c:pt idx="1989">
                  <c:v>0.15771568092003707</c:v>
                </c:pt>
                <c:pt idx="1990">
                  <c:v>0.23709910779170185</c:v>
                </c:pt>
                <c:pt idx="1991">
                  <c:v>0.21475304333536871</c:v>
                </c:pt>
                <c:pt idx="1992">
                  <c:v>0.28876082544470916</c:v>
                </c:pt>
                <c:pt idx="1993">
                  <c:v>0.2615457588088605</c:v>
                </c:pt>
                <c:pt idx="1994">
                  <c:v>0.23689565177531596</c:v>
                </c:pt>
                <c:pt idx="1995">
                  <c:v>0.21456876259677501</c:v>
                </c:pt>
                <c:pt idx="1996">
                  <c:v>0.1943461331488586</c:v>
                </c:pt>
                <c:pt idx="1997">
                  <c:v>0.27027722123193126</c:v>
                </c:pt>
                <c:pt idx="1998">
                  <c:v>0.24480419325228431</c:v>
                </c:pt>
                <c:pt idx="1999">
                  <c:v>0.31597972120729756</c:v>
                </c:pt>
                <c:pt idx="2000">
                  <c:v>0.28619933408245163</c:v>
                </c:pt>
                <c:pt idx="2001">
                  <c:v>0.35347346192767382</c:v>
                </c:pt>
                <c:pt idx="2002">
                  <c:v>0.41440715259843963</c:v>
                </c:pt>
                <c:pt idx="2003">
                  <c:v>0.37535019861248997</c:v>
                </c:pt>
                <c:pt idx="2004">
                  <c:v>0.43422205542564973</c:v>
                </c:pt>
                <c:pt idx="2005">
                  <c:v>0.48754537045278712</c:v>
                </c:pt>
                <c:pt idx="2006">
                  <c:v>0.44159530182960144</c:v>
                </c:pt>
                <c:pt idx="2007">
                  <c:v>0.39997592514697217</c:v>
                </c:pt>
                <c:pt idx="2008">
                  <c:v>0.26803130269764314</c:v>
                </c:pt>
                <c:pt idx="2009">
                  <c:v>0.33701772716072642</c:v>
                </c:pt>
                <c:pt idx="2010">
                  <c:v>0.30525455468739637</c:v>
                </c:pt>
                <c:pt idx="2011">
                  <c:v>0.27648499069297394</c:v>
                </c:pt>
                <c:pt idx="2012">
                  <c:v>0.25042689422530728</c:v>
                </c:pt>
                <c:pt idx="2013">
                  <c:v>0.22682471549052127</c:v>
                </c:pt>
                <c:pt idx="2014">
                  <c:v>0.20544698969539277</c:v>
                </c:pt>
                <c:pt idx="2015">
                  <c:v>9.1836287481823459E-2</c:v>
                </c:pt>
                <c:pt idx="2016">
                  <c:v>0.17742870090694154</c:v>
                </c:pt>
                <c:pt idx="2017">
                  <c:v>0.16070643980778471</c:v>
                </c:pt>
                <c:pt idx="2018">
                  <c:v>0.14556021468724351</c:v>
                </c:pt>
                <c:pt idx="2019">
                  <c:v>0.22608926726144538</c:v>
                </c:pt>
                <c:pt idx="2020">
                  <c:v>0.20478085582892369</c:v>
                </c:pt>
                <c:pt idx="2021">
                  <c:v>0.27972849446857817</c:v>
                </c:pt>
                <c:pt idx="2022">
                  <c:v>0.2533647049719116</c:v>
                </c:pt>
                <c:pt idx="2023">
                  <c:v>0.32373342370504432</c:v>
                </c:pt>
                <c:pt idx="2024">
                  <c:v>0.29322226733604717</c:v>
                </c:pt>
                <c:pt idx="2025">
                  <c:v>0.26558671970809111</c:v>
                </c:pt>
                <c:pt idx="2026">
                  <c:v>5.2060201866925004E-2</c:v>
                </c:pt>
                <c:pt idx="2027">
                  <c:v>4.7153643435039007E-2</c:v>
                </c:pt>
                <c:pt idx="2028">
                  <c:v>-0.14578604197451389</c:v>
                </c:pt>
                <c:pt idx="2029">
                  <c:v>-0.13204603122062192</c:v>
                </c:pt>
                <c:pt idx="2030">
                  <c:v>-0.21384876557976387</c:v>
                </c:pt>
                <c:pt idx="2031">
                  <c:v>-0.2879417738597187</c:v>
                </c:pt>
                <c:pt idx="2032">
                  <c:v>-0.26080390101713952</c:v>
                </c:pt>
                <c:pt idx="2033">
                  <c:v>-0.23622371243324936</c:v>
                </c:pt>
                <c:pt idx="2034">
                  <c:v>-0.11971237243803545</c:v>
                </c:pt>
                <c:pt idx="2035">
                  <c:v>-0.10842974714418133</c:v>
                </c:pt>
                <c:pt idx="2036">
                  <c:v>-3.9627046247247694E-3</c:v>
                </c:pt>
                <c:pt idx="2037">
                  <c:v>9.0658551095090467E-2</c:v>
                </c:pt>
                <c:pt idx="2038">
                  <c:v>8.211418395192753E-2</c:v>
                </c:pt>
                <c:pt idx="2039">
                  <c:v>0.16862288404785442</c:v>
                </c:pt>
                <c:pt idx="2040">
                  <c:v>5.8482772027604726E-2</c:v>
                </c:pt>
                <c:pt idx="2041">
                  <c:v>5.2970900618700037E-2</c:v>
                </c:pt>
                <c:pt idx="2042">
                  <c:v>-4.6269268756126039E-2</c:v>
                </c:pt>
                <c:pt idx="2043">
                  <c:v>5.2339286695904277E-2</c:v>
                </c:pt>
                <c:pt idx="2044">
                  <c:v>4.7406425138564794E-2</c:v>
                </c:pt>
                <c:pt idx="2045">
                  <c:v>4.2938474830116702E-2</c:v>
                </c:pt>
                <c:pt idx="2046">
                  <c:v>-5.535616069005643E-2</c:v>
                </c:pt>
                <c:pt idx="2047">
                  <c:v>-5.0138965457411908E-2</c:v>
                </c:pt>
                <c:pt idx="2048">
                  <c:v>-0.13966125889891778</c:v>
                </c:pt>
                <c:pt idx="2049">
                  <c:v>-3.2250715742785735E-2</c:v>
                </c:pt>
                <c:pt idx="2050">
                  <c:v>-2.9211157393269283E-2</c:v>
                </c:pt>
                <c:pt idx="2051">
                  <c:v>-2.6458070669182786E-2</c:v>
                </c:pt>
                <c:pt idx="2052">
                  <c:v>7.0283323351784943E-2</c:v>
                </c:pt>
                <c:pt idx="2053">
                  <c:v>6.3659276182429642E-2</c:v>
                </c:pt>
                <c:pt idx="2054">
                  <c:v>5.7659530750802705E-2</c:v>
                </c:pt>
                <c:pt idx="2055">
                  <c:v>5.2225248004318006E-2</c:v>
                </c:pt>
                <c:pt idx="2056">
                  <c:v>4.7303134340449894E-2</c:v>
                </c:pt>
                <c:pt idx="2057">
                  <c:v>4.2844918960378044E-2</c:v>
                </c:pt>
                <c:pt idx="2058">
                  <c:v>3.8806880480890829E-2</c:v>
                </c:pt>
                <c:pt idx="2059">
                  <c:v>3.5149418162065717E-2</c:v>
                </c:pt>
                <c:pt idx="2060">
                  <c:v>3.1836663545788679E-2</c:v>
                </c:pt>
                <c:pt idx="2061">
                  <c:v>2.8836128696480889E-2</c:v>
                </c:pt>
                <c:pt idx="2062">
                  <c:v>2.6118387594355863E-2</c:v>
                </c:pt>
                <c:pt idx="2063">
                  <c:v>2.3656787556654686E-2</c:v>
                </c:pt>
                <c:pt idx="2064">
                  <c:v>2.1427187856789064E-2</c:v>
                </c:pt>
                <c:pt idx="2065">
                  <c:v>1.9407722978049755E-2</c:v>
                </c:pt>
                <c:pt idx="2066">
                  <c:v>1.7578588180127346E-2</c:v>
                </c:pt>
                <c:pt idx="2067">
                  <c:v>1.5921845275512294E-2</c:v>
                </c:pt>
                <c:pt idx="2068">
                  <c:v>1.442124671103801E-2</c:v>
                </c:pt>
                <c:pt idx="2069">
                  <c:v>0.1073098558370417</c:v>
                </c:pt>
                <c:pt idx="2070">
                  <c:v>9.7196140194378791E-2</c:v>
                </c:pt>
                <c:pt idx="2071">
                  <c:v>8.8035619794620476E-2</c:v>
                </c:pt>
                <c:pt idx="2072">
                  <c:v>7.9738458102590365E-2</c:v>
                </c:pt>
                <c:pt idx="2073">
                  <c:v>7.222328547708011E-2</c:v>
                </c:pt>
                <c:pt idx="2074">
                  <c:v>6.5416401184892711E-2</c:v>
                </c:pt>
                <c:pt idx="2075">
                  <c:v>0.15349883023098426</c:v>
                </c:pt>
                <c:pt idx="2076">
                  <c:v>0.23327968591702944</c:v>
                </c:pt>
                <c:pt idx="2077">
                  <c:v>0.21129359349176921</c:v>
                </c:pt>
                <c:pt idx="2078">
                  <c:v>0.19137964145983929</c:v>
                </c:pt>
                <c:pt idx="2079">
                  <c:v>0.1733425351901329</c:v>
                </c:pt>
                <c:pt idx="2080">
                  <c:v>6.2757606529200552E-2</c:v>
                </c:pt>
                <c:pt idx="2081">
                  <c:v>-3.7404938147363703E-2</c:v>
                </c:pt>
                <c:pt idx="2082">
                  <c:v>-0.12812738538830534</c:v>
                </c:pt>
                <c:pt idx="2083">
                  <c:v>-0.2102994434162121</c:v>
                </c:pt>
                <c:pt idx="2084">
                  <c:v>-0.19047918782150028</c:v>
                </c:pt>
                <c:pt idx="2085">
                  <c:v>-0.17252694730784701</c:v>
                </c:pt>
                <c:pt idx="2086">
                  <c:v>-6.2018885993895059E-2</c:v>
                </c:pt>
                <c:pt idx="2087">
                  <c:v>3.8074035912466039E-2</c:v>
                </c:pt>
                <c:pt idx="2088">
                  <c:v>3.4485642567012524E-2</c:v>
                </c:pt>
                <c:pt idx="2089">
                  <c:v>0.12548322693442082</c:v>
                </c:pt>
                <c:pt idx="2090">
                  <c:v>1.9408931810149521E-2</c:v>
                </c:pt>
                <c:pt idx="2091">
                  <c:v>0.11182746269017957</c:v>
                </c:pt>
                <c:pt idx="2092">
                  <c:v>0.10128797263246793</c:v>
                </c:pt>
                <c:pt idx="2093">
                  <c:v>9.1741806110892971E-2</c:v>
                </c:pt>
                <c:pt idx="2094">
                  <c:v>0.17734312419543552</c:v>
                </c:pt>
                <c:pt idx="2095">
                  <c:v>0.16062892851132424</c:v>
                </c:pt>
                <c:pt idx="2096">
                  <c:v>0.23973778826606273</c:v>
                </c:pt>
                <c:pt idx="2097">
                  <c:v>0.2171430340339269</c:v>
                </c:pt>
                <c:pt idx="2098">
                  <c:v>0.19667778521895141</c:v>
                </c:pt>
                <c:pt idx="2099">
                  <c:v>8.3893561056212554E-2</c:v>
                </c:pt>
                <c:pt idx="2100">
                  <c:v>7.5986779203282034E-2</c:v>
                </c:pt>
                <c:pt idx="2101">
                  <c:v>-2.5422585623861169E-2</c:v>
                </c:pt>
                <c:pt idx="2102">
                  <c:v>-2.3026563376925775E-2</c:v>
                </c:pt>
                <c:pt idx="2103">
                  <c:v>-2.0856360906654683E-2</c:v>
                </c:pt>
                <c:pt idx="2104">
                  <c:v>-1.8890695200505771E-2</c:v>
                </c:pt>
                <c:pt idx="2105">
                  <c:v>7.7137490485081395E-2</c:v>
                </c:pt>
                <c:pt idx="2106">
                  <c:v>0.16411523289004665</c:v>
                </c:pt>
                <c:pt idx="2107">
                  <c:v>5.4399956982666406E-2</c:v>
                </c:pt>
                <c:pt idx="2108">
                  <c:v>0.14352066143398984</c:v>
                </c:pt>
                <c:pt idx="2109">
                  <c:v>0.12999415776600873</c:v>
                </c:pt>
                <c:pt idx="2110">
                  <c:v>0.11774249703459017</c:v>
                </c:pt>
                <c:pt idx="2111">
                  <c:v>0.10664552812361457</c:v>
                </c:pt>
                <c:pt idx="2112">
                  <c:v>9.6594423892874037E-2</c:v>
                </c:pt>
                <c:pt idx="2113">
                  <c:v>8.7490613918486296E-2</c:v>
                </c:pt>
                <c:pt idx="2114">
                  <c:v>-1.5002961787538821E-2</c:v>
                </c:pt>
                <c:pt idx="2115">
                  <c:v>-0.107836745559218</c:v>
                </c:pt>
                <c:pt idx="2116">
                  <c:v>-0.19192115133783566</c:v>
                </c:pt>
                <c:pt idx="2117">
                  <c:v>-0.17383300896449247</c:v>
                </c:pt>
                <c:pt idx="2118">
                  <c:v>-0.25169741345475849</c:v>
                </c:pt>
                <c:pt idx="2119">
                  <c:v>-0.13372771149595403</c:v>
                </c:pt>
                <c:pt idx="2120">
                  <c:v>-2.6876392007748301E-2</c:v>
                </c:pt>
                <c:pt idx="2121">
                  <c:v>-2.4343351737152057E-2</c:v>
                </c:pt>
                <c:pt idx="2122">
                  <c:v>-0.11629682449541016</c:v>
                </c:pt>
                <c:pt idx="2123">
                  <c:v>-1.1088327403598316E-2</c:v>
                </c:pt>
                <c:pt idx="2124">
                  <c:v>-1.0043277166246031E-2</c:v>
                </c:pt>
                <c:pt idx="2125">
                  <c:v>-9.0967205933426918E-3</c:v>
                </c:pt>
                <c:pt idx="2126">
                  <c:v>-8.2393748757085602E-3</c:v>
                </c:pt>
                <c:pt idx="2127">
                  <c:v>-0.10171061169601139</c:v>
                </c:pt>
                <c:pt idx="2128">
                  <c:v>-9.212461238112199E-2</c:v>
                </c:pt>
                <c:pt idx="2129">
                  <c:v>-0.17768985182467556</c:v>
                </c:pt>
                <c:pt idx="2130">
                  <c:v>-0.16094297783137979</c:v>
                </c:pt>
                <c:pt idx="2131">
                  <c:v>-0.24002223913501575</c:v>
                </c:pt>
                <c:pt idx="2132">
                  <c:v>-0.31164845564776739</c:v>
                </c:pt>
                <c:pt idx="2133">
                  <c:v>-0.28227628068479849</c:v>
                </c:pt>
                <c:pt idx="2134">
                  <c:v>-0.34992014760203188</c:v>
                </c:pt>
                <c:pt idx="2135">
                  <c:v>-0.3169409506505439</c:v>
                </c:pt>
                <c:pt idx="2136">
                  <c:v>-0.28706996978497851</c:v>
                </c:pt>
                <c:pt idx="2137">
                  <c:v>-0.26001426254069654</c:v>
                </c:pt>
                <c:pt idx="2138">
                  <c:v>-0.32975627523759776</c:v>
                </c:pt>
                <c:pt idx="2139">
                  <c:v>-0.29867747848475062</c:v>
                </c:pt>
                <c:pt idx="2140">
                  <c:v>-0.27052778931873817</c:v>
                </c:pt>
                <c:pt idx="2141">
                  <c:v>-0.24503114585326913</c:v>
                </c:pt>
                <c:pt idx="2142">
                  <c:v>-0.22193750442186955</c:v>
                </c:pt>
                <c:pt idx="2143">
                  <c:v>-0.10677260781074183</c:v>
                </c:pt>
                <c:pt idx="2144">
                  <c:v>-9.6709526601656312E-2</c:v>
                </c:pt>
                <c:pt idx="2145">
                  <c:v>-8.7594868452539013E-2</c:v>
                </c:pt>
                <c:pt idx="2146">
                  <c:v>-7.9339246595859184E-2</c:v>
                </c:pt>
                <c:pt idx="2147">
                  <c:v>-7.1861698768452179E-2</c:v>
                </c:pt>
                <c:pt idx="2148">
                  <c:v>2.9158886387005173E-2</c:v>
                </c:pt>
                <c:pt idx="2149">
                  <c:v>2.6410726089196927E-2</c:v>
                </c:pt>
                <c:pt idx="2150">
                  <c:v>2.3921573797463125E-2</c:v>
                </c:pt>
                <c:pt idx="2151">
                  <c:v>2.1667018582330638E-2</c:v>
                </c:pt>
                <c:pt idx="2152">
                  <c:v>1.9624950190227336E-2</c:v>
                </c:pt>
                <c:pt idx="2153">
                  <c:v>1.7775342209886823E-2</c:v>
                </c:pt>
                <c:pt idx="2154">
                  <c:v>1.6100055674838073E-2</c:v>
                </c:pt>
                <c:pt idx="2155">
                  <c:v>1.4582661175924334E-2</c:v>
                </c:pt>
                <c:pt idx="2156">
                  <c:v>1.3208277739322144E-2</c:v>
                </c:pt>
                <c:pt idx="2157">
                  <c:v>1.1963426889949303E-2</c:v>
                </c:pt>
                <c:pt idx="2158">
                  <c:v>0.1050836800767664</c:v>
                </c:pt>
                <c:pt idx="2159">
                  <c:v>0.18942755616421969</c:v>
                </c:pt>
                <c:pt idx="2160">
                  <c:v>0.17157442959923028</c:v>
                </c:pt>
                <c:pt idx="2161">
                  <c:v>0.15540392057204624</c:v>
                </c:pt>
                <c:pt idx="2162">
                  <c:v>0.14075744611580049</c:v>
                </c:pt>
                <c:pt idx="2163">
                  <c:v>0.1274913693561367</c:v>
                </c:pt>
                <c:pt idx="2164">
                  <c:v>0.11547559087517643</c:v>
                </c:pt>
                <c:pt idx="2165">
                  <c:v>0.19884005244399838</c:v>
                </c:pt>
                <c:pt idx="2166">
                  <c:v>0.27434759861176794</c:v>
                </c:pt>
                <c:pt idx="2167">
                  <c:v>0.34273872620959978</c:v>
                </c:pt>
                <c:pt idx="2168">
                  <c:v>0.40468414188646951</c:v>
                </c:pt>
                <c:pt idx="2169">
                  <c:v>0.27229578046353109</c:v>
                </c:pt>
                <c:pt idx="2170">
                  <c:v>0.24663250775829923</c:v>
                </c:pt>
                <c:pt idx="2171">
                  <c:v>0.2233879415230022</c:v>
                </c:pt>
                <c:pt idx="2172">
                  <c:v>0.2023341240433259</c:v>
                </c:pt>
                <c:pt idx="2173">
                  <c:v>0.18326458211337474</c:v>
                </c:pt>
                <c:pt idx="2174">
                  <c:v>0.2602400817761511</c:v>
                </c:pt>
                <c:pt idx="2175">
                  <c:v>0.2357130319038242</c:v>
                </c:pt>
                <c:pt idx="2176">
                  <c:v>0.21349760202229129</c:v>
                </c:pt>
                <c:pt idx="2177">
                  <c:v>0.19337592708012324</c:v>
                </c:pt>
                <c:pt idx="2178">
                  <c:v>0.26939845493093612</c:v>
                </c:pt>
                <c:pt idx="2179">
                  <c:v>0.24400824872395202</c:v>
                </c:pt>
                <c:pt idx="2180">
                  <c:v>0.22101101307575766</c:v>
                </c:pt>
                <c:pt idx="2181">
                  <c:v>0.29442899543221429</c:v>
                </c:pt>
                <c:pt idx="2182">
                  <c:v>0.26667971636060428</c:v>
                </c:pt>
                <c:pt idx="2183">
                  <c:v>0.33579352483490155</c:v>
                </c:pt>
                <c:pt idx="2184">
                  <c:v>0.30414573071257112</c:v>
                </c:pt>
                <c:pt idx="2185">
                  <c:v>0.27548067091575174</c:v>
                </c:pt>
                <c:pt idx="2186">
                  <c:v>0.24951722935710435</c:v>
                </c:pt>
                <c:pt idx="2187">
                  <c:v>0.2260007845163336</c:v>
                </c:pt>
                <c:pt idx="2188">
                  <c:v>0.1104529327783785</c:v>
                </c:pt>
                <c:pt idx="2189">
                  <c:v>0.10004298911285847</c:v>
                </c:pt>
                <c:pt idx="2190">
                  <c:v>-3.6336200840389049E-3</c:v>
                </c:pt>
                <c:pt idx="2191">
                  <c:v>-3.2911594591803163E-3</c:v>
                </c:pt>
                <c:pt idx="2192">
                  <c:v>-2.980974987817713E-3</c:v>
                </c:pt>
                <c:pt idx="2193">
                  <c:v>9.154775489354397E-2</c:v>
                </c:pt>
                <c:pt idx="2194">
                  <c:v>8.2919582266758066E-2</c:v>
                </c:pt>
                <c:pt idx="2195">
                  <c:v>7.5104595752118614E-2</c:v>
                </c:pt>
                <c:pt idx="2196">
                  <c:v>0.16227393397184181</c:v>
                </c:pt>
                <c:pt idx="2197">
                  <c:v>0.14697997600679022</c:v>
                </c:pt>
                <c:pt idx="2198">
                  <c:v>0.13312743962135815</c:v>
                </c:pt>
                <c:pt idx="2199">
                  <c:v>0.12058047403218783</c:v>
                </c:pt>
                <c:pt idx="2200">
                  <c:v>0.10921603209061095</c:v>
                </c:pt>
                <c:pt idx="2201">
                  <c:v>9.8922663568508234E-2</c:v>
                </c:pt>
                <c:pt idx="2202">
                  <c:v>8.9599422174297436E-2</c:v>
                </c:pt>
                <c:pt idx="2203">
                  <c:v>8.115487558023754E-2</c:v>
                </c:pt>
                <c:pt idx="2204">
                  <c:v>7.3506208752461499E-2</c:v>
                </c:pt>
                <c:pt idx="2205">
                  <c:v>0.16082619139785614</c:v>
                </c:pt>
                <c:pt idx="2206">
                  <c:v>0.14566867995584623</c:v>
                </c:pt>
                <c:pt idx="2207">
                  <c:v>0.13193973031162395</c:v>
                </c:pt>
                <c:pt idx="2208">
                  <c:v>2.5256924080021684E-2</c:v>
                </c:pt>
                <c:pt idx="2209">
                  <c:v>2.2876515065759547E-2</c:v>
                </c:pt>
                <c:pt idx="2210">
                  <c:v>2.0720454315649756E-2</c:v>
                </c:pt>
                <c:pt idx="2211">
                  <c:v>0.1130153771116309</c:v>
                </c:pt>
                <c:pt idx="2212">
                  <c:v>0.10236392875733351</c:v>
                </c:pt>
                <c:pt idx="2213">
                  <c:v>9.2716355760034674E-2</c:v>
                </c:pt>
                <c:pt idx="2214">
                  <c:v>8.39780450963344E-2</c:v>
                </c:pt>
                <c:pt idx="2215">
                  <c:v>7.6063300810210108E-2</c:v>
                </c:pt>
                <c:pt idx="2216">
                  <c:v>6.8894503599215715E-2</c:v>
                </c:pt>
                <c:pt idx="2217">
                  <c:v>6.2401349607815362E-2</c:v>
                </c:pt>
                <c:pt idx="2218">
                  <c:v>5.6520160962755334E-2</c:v>
                </c:pt>
                <c:pt idx="2219">
                  <c:v>5.119326128894619E-2</c:v>
                </c:pt>
                <c:pt idx="2220">
                  <c:v>4.6368410081586507E-2</c:v>
                </c:pt>
                <c:pt idx="2221">
                  <c:v>-5.2249489220235805E-2</c:v>
                </c:pt>
                <c:pt idx="2222">
                  <c:v>-0.14157287048328623</c:v>
                </c:pt>
                <c:pt idx="2223">
                  <c:v>-0.22247772139524269</c:v>
                </c:pt>
                <c:pt idx="2224">
                  <c:v>-0.20150969014156195</c:v>
                </c:pt>
                <c:pt idx="2225">
                  <c:v>-0.27676562888397915</c:v>
                </c:pt>
                <c:pt idx="2226">
                  <c:v>-0.15643330328224331</c:v>
                </c:pt>
                <c:pt idx="2227">
                  <c:v>-0.14168981179119491</c:v>
                </c:pt>
                <c:pt idx="2228">
                  <c:v>-0.12833586163684277</c:v>
                </c:pt>
                <c:pt idx="2229">
                  <c:v>-0.11624049163353013</c:v>
                </c:pt>
                <c:pt idx="2230">
                  <c:v>-0.10528508339656321</c:v>
                </c:pt>
                <c:pt idx="2231">
                  <c:v>-9.5362198060626263E-2</c:v>
                </c:pt>
                <c:pt idx="2232">
                  <c:v>-8.6374522634903111E-2</c:v>
                </c:pt>
                <c:pt idx="2233">
                  <c:v>-7.8233915661889003E-2</c:v>
                </c:pt>
                <c:pt idx="2234">
                  <c:v>-7.0860542820740391E-2</c:v>
                </c:pt>
                <c:pt idx="2235">
                  <c:v>-6.4182093998089704E-2</c:v>
                </c:pt>
                <c:pt idx="2236">
                  <c:v>-5.8133074148197461E-2</c:v>
                </c:pt>
                <c:pt idx="2237">
                  <c:v>-5.2654160987960427E-2</c:v>
                </c:pt>
                <c:pt idx="2238">
                  <c:v>-0.14193940283543288</c:v>
                </c:pt>
                <c:pt idx="2239">
                  <c:v>-0.12856192927935134</c:v>
                </c:pt>
                <c:pt idx="2240">
                  <c:v>-0.11644525290269112</c:v>
                </c:pt>
                <c:pt idx="2241">
                  <c:v>-0.10547054637075612</c:v>
                </c:pt>
                <c:pt idx="2242">
                  <c:v>-9.5530181561302052E-2</c:v>
                </c:pt>
                <c:pt idx="2243">
                  <c:v>-0.18077445367132328</c:v>
                </c:pt>
                <c:pt idx="2244">
                  <c:v>-0.16373686280300714</c:v>
                </c:pt>
                <c:pt idx="2245">
                  <c:v>-0.2425528066515879</c:v>
                </c:pt>
                <c:pt idx="2246">
                  <c:v>-0.21969274318706147</c:v>
                </c:pt>
                <c:pt idx="2247">
                  <c:v>-0.19898718994575765</c:v>
                </c:pt>
                <c:pt idx="2248">
                  <c:v>-0.18023308912299557</c:v>
                </c:pt>
                <c:pt idx="2249">
                  <c:v>-0.16324652066131765</c:v>
                </c:pt>
                <c:pt idx="2250">
                  <c:v>-0.14786089856030696</c:v>
                </c:pt>
                <c:pt idx="2251">
                  <c:v>-0.13392533718019958</c:v>
                </c:pt>
                <c:pt idx="2252">
                  <c:v>-2.7055391910060261E-2</c:v>
                </c:pt>
                <c:pt idx="2253">
                  <c:v>-2.450548129612112E-2</c:v>
                </c:pt>
                <c:pt idx="2254">
                  <c:v>-2.2195894095743834E-2</c:v>
                </c:pt>
                <c:pt idx="2255">
                  <c:v>7.4143799246881331E-2</c:v>
                </c:pt>
                <c:pt idx="2256">
                  <c:v>6.7155910796184159E-2</c:v>
                </c:pt>
                <c:pt idx="2257">
                  <c:v>0.15507439492380526</c:v>
                </c:pt>
                <c:pt idx="2258">
                  <c:v>0.14045897752823</c:v>
                </c:pt>
                <c:pt idx="2259">
                  <c:v>0.12722103077022737</c:v>
                </c:pt>
                <c:pt idx="2260">
                  <c:v>0.11523073110073134</c:v>
                </c:pt>
                <c:pt idx="2261">
                  <c:v>1.0122710944222388E-2</c:v>
                </c:pt>
                <c:pt idx="2262">
                  <c:v>9.1686679141189265E-3</c:v>
                </c:pt>
                <c:pt idx="2263">
                  <c:v>-8.5943238286440876E-2</c:v>
                </c:pt>
                <c:pt idx="2264">
                  <c:v>-7.7843278905648891E-2</c:v>
                </c:pt>
                <c:pt idx="2265">
                  <c:v>-7.0506722711409051E-2</c:v>
                </c:pt>
                <c:pt idx="2266">
                  <c:v>-6.386162064844339E-2</c:v>
                </c:pt>
                <c:pt idx="2267">
                  <c:v>-5.7842804700178753E-2</c:v>
                </c:pt>
                <c:pt idx="2268">
                  <c:v>-5.2391248790905433E-2</c:v>
                </c:pt>
                <c:pt idx="2269">
                  <c:v>-4.7453489921488325E-2</c:v>
                </c:pt>
                <c:pt idx="2270">
                  <c:v>-4.2981103861751975E-2</c:v>
                </c:pt>
                <c:pt idx="2271">
                  <c:v>-3.8930230257694182E-2</c:v>
                </c:pt>
                <c:pt idx="2272">
                  <c:v>-3.5261142496290247E-2</c:v>
                </c:pt>
                <c:pt idx="2273">
                  <c:v>-3.1937858109584397E-2</c:v>
                </c:pt>
                <c:pt idx="2274">
                  <c:v>-2.8927785897330492E-2</c:v>
                </c:pt>
                <c:pt idx="2275">
                  <c:v>-0.12044918591523412</c:v>
                </c:pt>
                <c:pt idx="2276">
                  <c:v>-0.109097117587169</c:v>
                </c:pt>
                <c:pt idx="2277">
                  <c:v>-9.8814956492978848E-2</c:v>
                </c:pt>
                <c:pt idx="2278">
                  <c:v>-8.9501866251484721E-2</c:v>
                </c:pt>
                <c:pt idx="2279">
                  <c:v>-8.1066514086537506E-2</c:v>
                </c:pt>
                <c:pt idx="2280">
                  <c:v>-0.1676739547410393</c:v>
                </c:pt>
                <c:pt idx="2281">
                  <c:v>-0.1518710568086554</c:v>
                </c:pt>
                <c:pt idx="2282">
                  <c:v>-0.23180532652545949</c:v>
                </c:pt>
                <c:pt idx="2283">
                  <c:v>-0.20995818919919848</c:v>
                </c:pt>
                <c:pt idx="2284">
                  <c:v>-9.5922316449028169E-2</c:v>
                </c:pt>
                <c:pt idx="2285">
                  <c:v>7.3659284988130819E-3</c:v>
                </c:pt>
                <c:pt idx="2286">
                  <c:v>0.1009194857007447</c:v>
                </c:pt>
                <c:pt idx="2287">
                  <c:v>0.18565582786199292</c:v>
                </c:pt>
                <c:pt idx="2288">
                  <c:v>0.16815817831477187</c:v>
                </c:pt>
                <c:pt idx="2289">
                  <c:v>0.24655742299342376</c:v>
                </c:pt>
                <c:pt idx="2290">
                  <c:v>0.22331993333049863</c:v>
                </c:pt>
                <c:pt idx="2291">
                  <c:v>0.20227252547196092</c:v>
                </c:pt>
                <c:pt idx="2292">
                  <c:v>0.18320878907058791</c:v>
                </c:pt>
                <c:pt idx="2293">
                  <c:v>0.16594176749607067</c:v>
                </c:pt>
                <c:pt idx="2294">
                  <c:v>0.15030212436538984</c:v>
                </c:pt>
                <c:pt idx="2295">
                  <c:v>0.13613648287363239</c:v>
                </c:pt>
                <c:pt idx="2296">
                  <c:v>0.12330592163919171</c:v>
                </c:pt>
                <c:pt idx="2297">
                  <c:v>1.7436832704523827E-2</c:v>
                </c:pt>
                <c:pt idx="2298">
                  <c:v>-7.8454329668962139E-2</c:v>
                </c:pt>
                <c:pt idx="2299">
                  <c:v>-0.16530796290474623</c:v>
                </c:pt>
                <c:pt idx="2300">
                  <c:v>-0.14972805444950288</c:v>
                </c:pt>
                <c:pt idx="2301">
                  <c:v>-0.13561651777265735</c:v>
                </c:pt>
                <c:pt idx="2302">
                  <c:v>-0.12283496209445705</c:v>
                </c:pt>
                <c:pt idx="2303">
                  <c:v>-0.11125803965885923</c:v>
                </c:pt>
                <c:pt idx="2304">
                  <c:v>-0.10077221645750702</c:v>
                </c:pt>
                <c:pt idx="2305">
                  <c:v>-9.1274658810241077E-2</c:v>
                </c:pt>
                <c:pt idx="2306">
                  <c:v>-8.2672224882926026E-2</c:v>
                </c:pt>
                <c:pt idx="2307">
                  <c:v>-7.4880551252482316E-2</c:v>
                </c:pt>
                <c:pt idx="2308">
                  <c:v>-6.782322556113575E-2</c:v>
                </c:pt>
                <c:pt idx="2309">
                  <c:v>-0.15567881675386069</c:v>
                </c:pt>
                <c:pt idx="2310">
                  <c:v>-0.14100643394285628</c:v>
                </c:pt>
                <c:pt idx="2311">
                  <c:v>-0.22196467024103692</c:v>
                </c:pt>
                <c:pt idx="2312">
                  <c:v>-0.29529277252715902</c:v>
                </c:pt>
                <c:pt idx="2313">
                  <c:v>-0.26746208438227448</c:v>
                </c:pt>
                <c:pt idx="2314">
                  <c:v>-0.33650215640769326</c:v>
                </c:pt>
                <c:pt idx="2315">
                  <c:v>-0.30478757533306727</c:v>
                </c:pt>
                <c:pt idx="2316">
                  <c:v>-0.27606202310591299</c:v>
                </c:pt>
                <c:pt idx="2317">
                  <c:v>-0.15579601078647903</c:v>
                </c:pt>
                <c:pt idx="2318">
                  <c:v>-0.14111258269811708</c:v>
                </c:pt>
                <c:pt idx="2319">
                  <c:v>-0.12781303510411249</c:v>
                </c:pt>
                <c:pt idx="2320">
                  <c:v>-0.21001471994832344</c:v>
                </c:pt>
                <c:pt idx="2321">
                  <c:v>-0.19022129890826231</c:v>
                </c:pt>
                <c:pt idx="2322">
                  <c:v>-0.26654114345976093</c:v>
                </c:pt>
                <c:pt idx="2323">
                  <c:v>-0.24142023251458269</c:v>
                </c:pt>
                <c:pt idx="2324">
                  <c:v>-0.21866691164771013</c:v>
                </c:pt>
                <c:pt idx="2325">
                  <c:v>-0.1980580407512417</c:v>
                </c:pt>
                <c:pt idx="2326">
                  <c:v>-0.27363928978468083</c:v>
                </c:pt>
                <c:pt idx="2327">
                  <c:v>-0.34209717391674216</c:v>
                </c:pt>
                <c:pt idx="2328">
                  <c:v>-0.40410305447271594</c:v>
                </c:pt>
                <c:pt idx="2329">
                  <c:v>-0.4602650184636693</c:v>
                </c:pt>
                <c:pt idx="2330">
                  <c:v>-0.41688606244237425</c:v>
                </c:pt>
                <c:pt idx="2331">
                  <c:v>-0.37759547670778609</c:v>
                </c:pt>
                <c:pt idx="2332">
                  <c:v>-0.24776016183047481</c:v>
                </c:pt>
                <c:pt idx="2333">
                  <c:v>-0.13016153709501588</c:v>
                </c:pt>
                <c:pt idx="2334">
                  <c:v>-2.3646321625792388E-2</c:v>
                </c:pt>
                <c:pt idx="2335">
                  <c:v>-2.1417708316672064E-2</c:v>
                </c:pt>
                <c:pt idx="2336">
                  <c:v>-1.9399136863540486E-2</c:v>
                </c:pt>
                <c:pt idx="2337">
                  <c:v>-1.7570811287846034E-2</c:v>
                </c:pt>
                <c:pt idx="2338">
                  <c:v>-1.5914801338060742E-2</c:v>
                </c:pt>
                <c:pt idx="2339">
                  <c:v>7.9832912958642838E-2</c:v>
                </c:pt>
                <c:pt idx="2340">
                  <c:v>0.16655661778037026</c:v>
                </c:pt>
                <c:pt idx="2341">
                  <c:v>0.15085902637560303</c:v>
                </c:pt>
                <c:pt idx="2342">
                  <c:v>0.13664089810592392</c:v>
                </c:pt>
                <c:pt idx="2343">
                  <c:v>0.12376279685583946</c:v>
                </c:pt>
                <c:pt idx="2344">
                  <c:v>0.11209842805413853</c:v>
                </c:pt>
                <c:pt idx="2345">
                  <c:v>0.19578117972021697</c:v>
                </c:pt>
                <c:pt idx="2346">
                  <c:v>0.27157701785030547</c:v>
                </c:pt>
                <c:pt idx="2347">
                  <c:v>0.34022926653312896</c:v>
                </c:pt>
                <c:pt idx="2348">
                  <c:v>0.3081634136048273</c:v>
                </c:pt>
                <c:pt idx="2349">
                  <c:v>0.27911969611624493</c:v>
                </c:pt>
                <c:pt idx="2350">
                  <c:v>0.15856550490482083</c:v>
                </c:pt>
                <c:pt idx="2351">
                  <c:v>4.9373278537474793E-2</c:v>
                </c:pt>
                <c:pt idx="2352">
                  <c:v>4.471995666336559E-2</c:v>
                </c:pt>
                <c:pt idx="2353">
                  <c:v>4.0505200043691091E-2</c:v>
                </c:pt>
                <c:pt idx="2354">
                  <c:v>-5.7560104730686047E-2</c:v>
                </c:pt>
                <c:pt idx="2355">
                  <c:v>-5.2135192665832573E-2</c:v>
                </c:pt>
                <c:pt idx="2356">
                  <c:v>-0.14146934612535231</c:v>
                </c:pt>
                <c:pt idx="2357">
                  <c:v>-0.12813617437048555</c:v>
                </c:pt>
                <c:pt idx="2358">
                  <c:v>-0.2103074040563368</c:v>
                </c:pt>
                <c:pt idx="2359">
                  <c:v>-0.19048639818896895</c:v>
                </c:pt>
                <c:pt idx="2360">
                  <c:v>-0.17253347811419162</c:v>
                </c:pt>
                <c:pt idx="2361">
                  <c:v>-0.15627258089393642</c:v>
                </c:pt>
                <c:pt idx="2362">
                  <c:v>-0.14154423713111919</c:v>
                </c:pt>
                <c:pt idx="2363">
                  <c:v>-3.3956227457552515E-2</c:v>
                </c:pt>
                <c:pt idx="2364">
                  <c:v>6.3491851191869397E-2</c:v>
                </c:pt>
                <c:pt idx="2365">
                  <c:v>5.7507885193853601E-2</c:v>
                </c:pt>
                <c:pt idx="2366">
                  <c:v>0.14633567431209252</c:v>
                </c:pt>
                <c:pt idx="2367">
                  <c:v>3.8296082323089384E-2</c:v>
                </c:pt>
                <c:pt idx="2368">
                  <c:v>3.4686761596464756E-2</c:v>
                </c:pt>
                <c:pt idx="2369">
                  <c:v>3.1417611334216528E-2</c:v>
                </c:pt>
                <c:pt idx="2370">
                  <c:v>-6.5791208382304692E-2</c:v>
                </c:pt>
                <c:pt idx="2371">
                  <c:v>-5.9590533074565383E-2</c:v>
                </c:pt>
                <c:pt idx="2372">
                  <c:v>-0.14822203725434255</c:v>
                </c:pt>
                <c:pt idx="2373">
                  <c:v>-0.1342524393541919</c:v>
                </c:pt>
                <c:pt idx="2374">
                  <c:v>-0.12159944503814274</c:v>
                </c:pt>
                <c:pt idx="2375">
                  <c:v>-0.11013896734176999</c:v>
                </c:pt>
                <c:pt idx="2376">
                  <c:v>-9.9758614221523864E-2</c:v>
                </c:pt>
                <c:pt idx="2377">
                  <c:v>-9.0356586334404743E-2</c:v>
                </c:pt>
                <c:pt idx="2378">
                  <c:v>-8.1840678699456215E-2</c:v>
                </c:pt>
                <c:pt idx="2379">
                  <c:v>-7.4127376450445787E-2</c:v>
                </c:pt>
                <c:pt idx="2380">
                  <c:v>-6.7141035811847619E-2</c:v>
                </c:pt>
                <c:pt idx="2381">
                  <c:v>-6.0813142266020331E-2</c:v>
                </c:pt>
                <c:pt idx="2382">
                  <c:v>-5.508163863648112E-2</c:v>
                </c:pt>
                <c:pt idx="2383">
                  <c:v>-4.9890316497839413E-2</c:v>
                </c:pt>
                <c:pt idx="2384">
                  <c:v>-0.13943604455168673</c:v>
                </c:pt>
                <c:pt idx="2385">
                  <c:v>-0.12629450695541078</c:v>
                </c:pt>
                <c:pt idx="2386">
                  <c:v>-0.20863930970590866</c:v>
                </c:pt>
                <c:pt idx="2387">
                  <c:v>-0.28322329763493859</c:v>
                </c:pt>
                <c:pt idx="2388">
                  <c:v>-0.35077791030737043</c:v>
                </c:pt>
                <c:pt idx="2389">
                  <c:v>-0.41196565073316777</c:v>
                </c:pt>
                <c:pt idx="2390">
                  <c:v>-0.37313880287692802</c:v>
                </c:pt>
                <c:pt idx="2391">
                  <c:v>-0.24372351961261082</c:v>
                </c:pt>
                <c:pt idx="2392">
                  <c:v>-0.31500089865864384</c:v>
                </c:pt>
                <c:pt idx="2393">
                  <c:v>-0.28531276338563849</c:v>
                </c:pt>
                <c:pt idx="2394">
                  <c:v>-0.25842266894280674</c:v>
                </c:pt>
                <c:pt idx="2395">
                  <c:v>-0.23406690619465309</c:v>
                </c:pt>
                <c:pt idx="2396">
                  <c:v>-0.11775884039847091</c:v>
                </c:pt>
                <c:pt idx="2397">
                  <c:v>-1.2412551554044457E-2</c:v>
                </c:pt>
                <c:pt idx="2398">
                  <c:v>-1.1242696130809738E-2</c:v>
                </c:pt>
                <c:pt idx="2399">
                  <c:v>-1.018309698367691E-2</c:v>
                </c:pt>
                <c:pt idx="2400">
                  <c:v>-0.10347114231112935</c:v>
                </c:pt>
                <c:pt idx="2401">
                  <c:v>-0.18796699650252752</c:v>
                </c:pt>
                <c:pt idx="2402">
                  <c:v>-0.26449930405033095</c:v>
                </c:pt>
                <c:pt idx="2403">
                  <c:v>-0.33381861154350079</c:v>
                </c:pt>
                <c:pt idx="2404">
                  <c:v>-0.39660472822149639</c:v>
                </c:pt>
                <c:pt idx="2405">
                  <c:v>-0.45347339281240129</c:v>
                </c:pt>
                <c:pt idx="2406">
                  <c:v>-0.41073453242866492</c:v>
                </c:pt>
                <c:pt idx="2407">
                  <c:v>-0.56051927395444656</c:v>
                </c:pt>
                <c:pt idx="2408">
                  <c:v>-0.60193935656461717</c:v>
                </c:pt>
                <c:pt idx="2409">
                  <c:v>-0.63945568835761191</c:v>
                </c:pt>
                <c:pt idx="2410">
                  <c:v>-0.57918840957239759</c:v>
                </c:pt>
                <c:pt idx="2411">
                  <c:v>-0.4303534083879938</c:v>
                </c:pt>
                <c:pt idx="2412">
                  <c:v>-0.38979355520082232</c:v>
                </c:pt>
                <c:pt idx="2413">
                  <c:v>-0.35305637811775581</c:v>
                </c:pt>
                <c:pt idx="2414">
                  <c:v>-0.31978159840382298</c:v>
                </c:pt>
                <c:pt idx="2415">
                  <c:v>-0.28964289279486344</c:v>
                </c:pt>
                <c:pt idx="2416">
                  <c:v>-0.26234469326979826</c:v>
                </c:pt>
                <c:pt idx="2417">
                  <c:v>-0.14337150882956451</c:v>
                </c:pt>
                <c:pt idx="2418">
                  <c:v>-3.561128285567941E-2</c:v>
                </c:pt>
                <c:pt idx="2419">
                  <c:v>-3.2254998517550093E-2</c:v>
                </c:pt>
                <c:pt idx="2420">
                  <c:v>-2.9215036526021542E-2</c:v>
                </c:pt>
                <c:pt idx="2421">
                  <c:v>-2.646158420228634E-2</c:v>
                </c:pt>
                <c:pt idx="2422">
                  <c:v>-2.3967638646318824E-2</c:v>
                </c:pt>
                <c:pt idx="2423">
                  <c:v>7.2539037686230073E-2</c:v>
                </c:pt>
                <c:pt idx="2424">
                  <c:v>0.15995017405711787</c:v>
                </c:pt>
                <c:pt idx="2425">
                  <c:v>0.23912300491206415</c:v>
                </c:pt>
                <c:pt idx="2426">
                  <c:v>0.31083397225367626</c:v>
                </c:pt>
                <c:pt idx="2427">
                  <c:v>0.28153856054212778</c:v>
                </c:pt>
                <c:pt idx="2428">
                  <c:v>0.25500417633708594</c:v>
                </c:pt>
                <c:pt idx="2429">
                  <c:v>0.23097059892662677</c:v>
                </c:pt>
                <c:pt idx="2430">
                  <c:v>0.20920213282313302</c:v>
                </c:pt>
                <c:pt idx="2431">
                  <c:v>0.1894852963153589</c:v>
                </c:pt>
                <c:pt idx="2432">
                  <c:v>0.17162672786933042</c:v>
                </c:pt>
                <c:pt idx="2433">
                  <c:v>0.15545128984631212</c:v>
                </c:pt>
                <c:pt idx="2434">
                  <c:v>0.14080035094114518</c:v>
                </c:pt>
                <c:pt idx="2435">
                  <c:v>3.3282450889264417E-2</c:v>
                </c:pt>
                <c:pt idx="2436">
                  <c:v>-6.4102125814644653E-2</c:v>
                </c:pt>
                <c:pt idx="2437">
                  <c:v>-0.24655620200386896</c:v>
                </c:pt>
                <c:pt idx="2438">
                  <c:v>-0.31756660702419209</c:v>
                </c:pt>
                <c:pt idx="2439">
                  <c:v>-0.38188443904230673</c:v>
                </c:pt>
                <c:pt idx="2440">
                  <c:v>-0.44014045820353342</c:v>
                </c:pt>
                <c:pt idx="2441">
                  <c:v>-0.39865819730233742</c:v>
                </c:pt>
                <c:pt idx="2442">
                  <c:v>-0.45533332699188001</c:v>
                </c:pt>
                <c:pt idx="2443">
                  <c:v>-0.41241917194151134</c:v>
                </c:pt>
                <c:pt idx="2444">
                  <c:v>-0.467797360326074</c:v>
                </c:pt>
                <c:pt idx="2445">
                  <c:v>-0.51795627741669503</c:v>
                </c:pt>
                <c:pt idx="2446">
                  <c:v>-0.46914004833630485</c:v>
                </c:pt>
                <c:pt idx="2447">
                  <c:v>-0.424924640455562</c:v>
                </c:pt>
                <c:pt idx="2448">
                  <c:v>-0.29062865698433388</c:v>
                </c:pt>
                <c:pt idx="2449">
                  <c:v>-0.16898977176550056</c:v>
                </c:pt>
                <c:pt idx="2450">
                  <c:v>-0.1530628610001912</c:v>
                </c:pt>
                <c:pt idx="2451">
                  <c:v>-0.13863702621052212</c:v>
                </c:pt>
                <c:pt idx="2452">
                  <c:v>-0.12557079431876678</c:v>
                </c:pt>
                <c:pt idx="2453">
                  <c:v>-0.20798380537834238</c:v>
                </c:pt>
                <c:pt idx="2454">
                  <c:v>-0.1883817935270749</c:v>
                </c:pt>
                <c:pt idx="2455">
                  <c:v>-0.17062722776863307</c:v>
                </c:pt>
                <c:pt idx="2456">
                  <c:v>-0.24879377001851696</c:v>
                </c:pt>
                <c:pt idx="2457">
                  <c:v>-0.22534550961404454</c:v>
                </c:pt>
                <c:pt idx="2458">
                  <c:v>-0.20410719568835661</c:v>
                </c:pt>
                <c:pt idx="2459">
                  <c:v>-0.18487054569277594</c:v>
                </c:pt>
                <c:pt idx="2460">
                  <c:v>-0.26169468685406289</c:v>
                </c:pt>
                <c:pt idx="2461">
                  <c:v>-0.33127832329063051</c:v>
                </c:pt>
                <c:pt idx="2462">
                  <c:v>-0.39430385649602262</c:v>
                </c:pt>
                <c:pt idx="2463">
                  <c:v>-0.45138937313821553</c:v>
                </c:pt>
                <c:pt idx="2464">
                  <c:v>-0.40884692698142994</c:v>
                </c:pt>
                <c:pt idx="2465">
                  <c:v>-0.37031401191400126</c:v>
                </c:pt>
                <c:pt idx="2466">
                  <c:v>-0.33541273853348957</c:v>
                </c:pt>
                <c:pt idx="2467">
                  <c:v>-0.20955305306687844</c:v>
                </c:pt>
                <c:pt idx="2468">
                  <c:v>-0.18980314310531191</c:v>
                </c:pt>
                <c:pt idx="2469">
                  <c:v>-7.7666838697381113E-2</c:v>
                </c:pt>
                <c:pt idx="2470">
                  <c:v>-7.0346911601004036E-2</c:v>
                </c:pt>
                <c:pt idx="2471">
                  <c:v>-6.371687138035069E-2</c:v>
                </c:pt>
                <c:pt idx="2472">
                  <c:v>-5.7711697729203627E-2</c:v>
                </c:pt>
                <c:pt idx="2473">
                  <c:v>-5.2272498360835799E-2</c:v>
                </c:pt>
                <c:pt idx="2474">
                  <c:v>-0.14159371106347399</c:v>
                </c:pt>
                <c:pt idx="2475">
                  <c:v>-0.12824881818932821</c:v>
                </c:pt>
                <c:pt idx="2476">
                  <c:v>-0.11616165183767321</c:v>
                </c:pt>
                <c:pt idx="2477">
                  <c:v>-0.10521367407641052</c:v>
                </c:pt>
                <c:pt idx="2478">
                  <c:v>-9.5297518910341258E-2</c:v>
                </c:pt>
                <c:pt idx="2479">
                  <c:v>-8.6315939350919385E-2</c:v>
                </c:pt>
                <c:pt idx="2480">
                  <c:v>-7.8180853722342875E-2</c:v>
                </c:pt>
                <c:pt idx="2481">
                  <c:v>-0.16506026145887195</c:v>
                </c:pt>
                <c:pt idx="2482">
                  <c:v>-0.14950369831490787</c:v>
                </c:pt>
                <c:pt idx="2483">
                  <c:v>-0.13541330670558929</c:v>
                </c:pt>
                <c:pt idx="2484">
                  <c:v>-2.840312361155807E-2</c:v>
                </c:pt>
                <c:pt idx="2485">
                  <c:v>6.8521587330447928E-2</c:v>
                </c:pt>
                <c:pt idx="2486">
                  <c:v>6.206357986935853E-2</c:v>
                </c:pt>
                <c:pt idx="2487">
                  <c:v>5.6214225272166726E-2</c:v>
                </c:pt>
                <c:pt idx="2488">
                  <c:v>5.0916159357898304E-2</c:v>
                </c:pt>
                <c:pt idx="2489">
                  <c:v>0.14036520399995867</c:v>
                </c:pt>
                <c:pt idx="2490">
                  <c:v>0.12713609518878158</c:v>
                </c:pt>
                <c:pt idx="2491">
                  <c:v>0.11515380050924651</c:v>
                </c:pt>
                <c:pt idx="2492">
                  <c:v>1.0053030890168915E-2</c:v>
                </c:pt>
                <c:pt idx="2493">
                  <c:v>0.10335333465813672</c:v>
                </c:pt>
                <c:pt idx="2494">
                  <c:v>9.3612512351556432E-2</c:v>
                </c:pt>
                <c:pt idx="2495">
                  <c:v>0.1790375205266182</c:v>
                </c:pt>
                <c:pt idx="2496">
                  <c:v>0.25641141135821133</c:v>
                </c:pt>
                <c:pt idx="2497">
                  <c:v>0.23224520517162492</c:v>
                </c:pt>
                <c:pt idx="2498">
                  <c:v>0.21035661025966598</c:v>
                </c:pt>
                <c:pt idx="2499">
                  <c:v>9.6283187209197665E-2</c:v>
                </c:pt>
                <c:pt idx="2500">
                  <c:v>8.7208710601178879E-2</c:v>
                </c:pt>
                <c:pt idx="2501">
                  <c:v>7.8989483264567825E-2</c:v>
                </c:pt>
                <c:pt idx="2502">
                  <c:v>-2.2702879753170577E-2</c:v>
                </c:pt>
                <c:pt idx="2503">
                  <c:v>-2.0563183745733783E-2</c:v>
                </c:pt>
                <c:pt idx="2504">
                  <c:v>-1.8625149336033354E-2</c:v>
                </c:pt>
                <c:pt idx="2505">
                  <c:v>-1.6869770366250498E-2</c:v>
                </c:pt>
                <c:pt idx="2506">
                  <c:v>-0.1095276115744335</c:v>
                </c:pt>
                <c:pt idx="2507">
                  <c:v>-0.19345265698550299</c:v>
                </c:pt>
                <c:pt idx="2508">
                  <c:v>-0.17522017360541051</c:v>
                </c:pt>
                <c:pt idx="2509">
                  <c:v>-0.25295384090831974</c:v>
                </c:pt>
                <c:pt idx="2510">
                  <c:v>-0.22911350305947278</c:v>
                </c:pt>
                <c:pt idx="2511">
                  <c:v>-0.20752006411797691</c:v>
                </c:pt>
                <c:pt idx="2512">
                  <c:v>-0.18796175885081134</c:v>
                </c:pt>
                <c:pt idx="2513">
                  <c:v>-0.17024678042796559</c:v>
                </c:pt>
                <c:pt idx="2514">
                  <c:v>-0.15420139938727126</c:v>
                </c:pt>
                <c:pt idx="2515">
                  <c:v>-0.13966825988262174</c:v>
                </c:pt>
                <c:pt idx="2516">
                  <c:v>-0.1265048365070143</c:v>
                </c:pt>
                <c:pt idx="2517">
                  <c:v>-0.11458203655659388</c:v>
                </c:pt>
                <c:pt idx="2518">
                  <c:v>-0.1037829340282073</c:v>
                </c:pt>
                <c:pt idx="2519">
                  <c:v>-9.4001622934877002E-2</c:v>
                </c:pt>
                <c:pt idx="2520">
                  <c:v>-8.5142178693745185E-2</c:v>
                </c:pt>
                <c:pt idx="2521">
                  <c:v>-7.7117717400898206E-2</c:v>
                </c:pt>
                <c:pt idx="2522">
                  <c:v>-0.16409732337514371</c:v>
                </c:pt>
                <c:pt idx="2523">
                  <c:v>-0.14863151500747071</c:v>
                </c:pt>
                <c:pt idx="2524">
                  <c:v>-0.13462332473828897</c:v>
                </c:pt>
                <c:pt idx="2525">
                  <c:v>-0.12193537529829973</c:v>
                </c:pt>
                <c:pt idx="2526">
                  <c:v>-0.20469101652849794</c:v>
                </c:pt>
                <c:pt idx="2527">
                  <c:v>-0.18539934271504527</c:v>
                </c:pt>
                <c:pt idx="2528">
                  <c:v>-0.1679258663234264</c:v>
                </c:pt>
                <c:pt idx="2529">
                  <c:v>-0.15209922628374506</c:v>
                </c:pt>
                <c:pt idx="2530">
                  <c:v>-4.3516432318760123E-2</c:v>
                </c:pt>
                <c:pt idx="2531">
                  <c:v>-3.9415105196268493E-2</c:v>
                </c:pt>
                <c:pt idx="2532">
                  <c:v>-3.5700319048516511E-2</c:v>
                </c:pt>
                <c:pt idx="2533">
                  <c:v>-3.2335643246907575E-2</c:v>
                </c:pt>
                <c:pt idx="2534">
                  <c:v>-0.12353586027639381</c:v>
                </c:pt>
                <c:pt idx="2535">
                  <c:v>-0.11189287974341738</c:v>
                </c:pt>
                <c:pt idx="2536">
                  <c:v>-0.1955950038813834</c:v>
                </c:pt>
                <c:pt idx="2537">
                  <c:v>-8.2912829455510983E-2</c:v>
                </c:pt>
                <c:pt idx="2538">
                  <c:v>-7.509847937833769E-2</c:v>
                </c:pt>
                <c:pt idx="2539">
                  <c:v>2.622716516267859E-2</c:v>
                </c:pt>
                <c:pt idx="2540">
                  <c:v>2.3755313080691873E-2</c:v>
                </c:pt>
                <c:pt idx="2541">
                  <c:v>2.1516427568951061E-2</c:v>
                </c:pt>
                <c:pt idx="2542">
                  <c:v>1.9488552045487655E-2</c:v>
                </c:pt>
                <c:pt idx="2543">
                  <c:v>1.7651799287431463E-2</c:v>
                </c:pt>
                <c:pt idx="2544">
                  <c:v>0.11023593600620417</c:v>
                </c:pt>
                <c:pt idx="2545">
                  <c:v>9.9846443804643609E-2</c:v>
                </c:pt>
                <c:pt idx="2546">
                  <c:v>9.0436138174331576E-2</c:v>
                </c:pt>
                <c:pt idx="2547">
                  <c:v>0.17616051256280002</c:v>
                </c:pt>
                <c:pt idx="2548">
                  <c:v>0.15955777539920288</c:v>
                </c:pt>
                <c:pt idx="2549">
                  <c:v>0.14451980934868491</c:v>
                </c:pt>
                <c:pt idx="2550">
                  <c:v>0.13089913820824414</c:v>
                </c:pt>
                <c:pt idx="2551">
                  <c:v>0.1185621850795565</c:v>
                </c:pt>
                <c:pt idx="2552">
                  <c:v>0.20163574199806567</c:v>
                </c:pt>
                <c:pt idx="2553">
                  <c:v>0.27687980063289197</c:v>
                </c:pt>
                <c:pt idx="2554">
                  <c:v>0.25078449420502097</c:v>
                </c:pt>
                <c:pt idx="2555">
                  <c:v>0.32139639207385295</c:v>
                </c:pt>
                <c:pt idx="2556">
                  <c:v>0.38535327535466229</c:v>
                </c:pt>
                <c:pt idx="2557">
                  <c:v>0.44328236439562696</c:v>
                </c:pt>
                <c:pt idx="2558">
                  <c:v>0.58999954502747809</c:v>
                </c:pt>
                <c:pt idx="2559">
                  <c:v>0.6286411775467825</c:v>
                </c:pt>
                <c:pt idx="2560">
                  <c:v>0.663640922000726</c:v>
                </c:pt>
                <c:pt idx="2561">
                  <c:v>0.60109423864535483</c:v>
                </c:pt>
                <c:pt idx="2562">
                  <c:v>0.54444244131805297</c:v>
                </c:pt>
                <c:pt idx="2563">
                  <c:v>0.58737772970732816</c:v>
                </c:pt>
                <c:pt idx="2564">
                  <c:v>0.62626646249909812</c:v>
                </c:pt>
                <c:pt idx="2565">
                  <c:v>0.56724223896579307</c:v>
                </c:pt>
                <c:pt idx="2566">
                  <c:v>0.60802869705126406</c:v>
                </c:pt>
                <c:pt idx="2567">
                  <c:v>0.55072334241642329</c:v>
                </c:pt>
                <c:pt idx="2568">
                  <c:v>0.40457111060785395</c:v>
                </c:pt>
                <c:pt idx="2569">
                  <c:v>0.46068896134733883</c:v>
                </c:pt>
                <c:pt idx="2570">
                  <c:v>0.41727004965057746</c:v>
                </c:pt>
                <c:pt idx="2571">
                  <c:v>0.47219105358191216</c:v>
                </c:pt>
                <c:pt idx="2572">
                  <c:v>0.52193587483889314</c:v>
                </c:pt>
                <c:pt idx="2573">
                  <c:v>0.56699235714542207</c:v>
                </c:pt>
                <c:pt idx="2574">
                  <c:v>0.60780236603762727</c:v>
                </c:pt>
                <c:pt idx="2575">
                  <c:v>0.64476612220597196</c:v>
                </c:pt>
                <c:pt idx="2576">
                  <c:v>0.58399834682179619</c:v>
                </c:pt>
                <c:pt idx="2577">
                  <c:v>0.62320557894697182</c:v>
                </c:pt>
                <c:pt idx="2578">
                  <c:v>0.5644698368920924</c:v>
                </c:pt>
                <c:pt idx="2579">
                  <c:v>0.51126980810949563</c:v>
                </c:pt>
                <c:pt idx="2580">
                  <c:v>0.463083763914724</c:v>
                </c:pt>
                <c:pt idx="2581">
                  <c:v>0.41943914739338778</c:v>
                </c:pt>
                <c:pt idx="2582">
                  <c:v>0.37990793907101678</c:v>
                </c:pt>
                <c:pt idx="2583">
                  <c:v>0.43835023896593223</c:v>
                </c:pt>
                <c:pt idx="2584">
                  <c:v>0.39703670225289112</c:v>
                </c:pt>
                <c:pt idx="2585">
                  <c:v>0.35961687464279513</c:v>
                </c:pt>
                <c:pt idx="2586">
                  <c:v>0.32572378269825331</c:v>
                </c:pt>
                <c:pt idx="2587">
                  <c:v>0.29502503941352398</c:v>
                </c:pt>
                <c:pt idx="2588">
                  <c:v>0.26721958452012701</c:v>
                </c:pt>
                <c:pt idx="2589">
                  <c:v>0.24203473201141457</c:v>
                </c:pt>
                <c:pt idx="2590">
                  <c:v>0.21922349593139553</c:v>
                </c:pt>
                <c:pt idx="2591">
                  <c:v>0.19856216820202521</c:v>
                </c:pt>
                <c:pt idx="2592">
                  <c:v>0.17984812473489492</c:v>
                </c:pt>
                <c:pt idx="2593">
                  <c:v>0.16289783831202354</c:v>
                </c:pt>
                <c:pt idx="2594">
                  <c:v>0.1475450787482222</c:v>
                </c:pt>
                <c:pt idx="2595">
                  <c:v>0.13363928268415992</c:v>
                </c:pt>
                <c:pt idx="2596">
                  <c:v>0.12104407702281293</c:v>
                </c:pt>
                <c:pt idx="2597">
                  <c:v>0.20388372113644393</c:v>
                </c:pt>
                <c:pt idx="2598">
                  <c:v>0.18466813312117986</c:v>
                </c:pt>
                <c:pt idx="2599">
                  <c:v>0.16726357161021063</c:v>
                </c:pt>
                <c:pt idx="2600">
                  <c:v>5.7251571769002002E-2</c:v>
                </c:pt>
                <c:pt idx="2601">
                  <c:v>5.1855738250723038E-2</c:v>
                </c:pt>
                <c:pt idx="2602">
                  <c:v>0.14121622966836844</c:v>
                </c:pt>
                <c:pt idx="2603">
                  <c:v>0.22215469318524839</c:v>
                </c:pt>
                <c:pt idx="2604">
                  <c:v>0.29546488623080402</c:v>
                </c:pt>
                <c:pt idx="2605">
                  <c:v>0.26761797675151089</c:v>
                </c:pt>
                <c:pt idx="2606">
                  <c:v>0.1481477970518838</c:v>
                </c:pt>
                <c:pt idx="2607">
                  <c:v>0.13418519612597252</c:v>
                </c:pt>
                <c:pt idx="2608">
                  <c:v>0.1215385393348767</c:v>
                </c:pt>
                <c:pt idx="2609">
                  <c:v>0.11008380186580222</c:v>
                </c:pt>
                <c:pt idx="2610">
                  <c:v>9.9708647969177056E-2</c:v>
                </c:pt>
                <c:pt idx="2611">
                  <c:v>9.0311329290396924E-2</c:v>
                </c:pt>
                <c:pt idx="2612">
                  <c:v>8.1799687031357732E-2</c:v>
                </c:pt>
                <c:pt idx="2613">
                  <c:v>-2.0157531451645797E-2</c:v>
                </c:pt>
                <c:pt idx="2614">
                  <c:v>-1.8257728869955928E-2</c:v>
                </c:pt>
                <c:pt idx="2615">
                  <c:v>-1.6536978463283294E-2</c:v>
                </c:pt>
                <c:pt idx="2616">
                  <c:v>-1.4978404961698591E-2</c:v>
                </c:pt>
                <c:pt idx="2617">
                  <c:v>-1.3566723551993636E-2</c:v>
                </c:pt>
                <c:pt idx="2618">
                  <c:v>-1.2288089980666831E-2</c:v>
                </c:pt>
                <c:pt idx="2619">
                  <c:v>-1.1129964784369433E-2</c:v>
                </c:pt>
                <c:pt idx="2620">
                  <c:v>-1.0080990316330789E-2</c:v>
                </c:pt>
                <c:pt idx="2621">
                  <c:v>8.511690024492384E-2</c:v>
                </c:pt>
                <c:pt idx="2622">
                  <c:v>7.7094821389750198E-2</c:v>
                </c:pt>
                <c:pt idx="2623">
                  <c:v>6.9828805654514506E-2</c:v>
                </c:pt>
                <c:pt idx="2624">
                  <c:v>6.3247595768919335E-2</c:v>
                </c:pt>
                <c:pt idx="2625">
                  <c:v>5.7286650302173718E-2</c:v>
                </c:pt>
                <c:pt idx="2626">
                  <c:v>0.14613529031772521</c:v>
                </c:pt>
                <c:pt idx="2627">
                  <c:v>0.1323623636829539</c:v>
                </c:pt>
                <c:pt idx="2628">
                  <c:v>0.21413528440990326</c:v>
                </c:pt>
                <c:pt idx="2629">
                  <c:v>0.28820128892630165</c:v>
                </c:pt>
                <c:pt idx="2630">
                  <c:v>0.26103895736492227</c:v>
                </c:pt>
                <c:pt idx="2631">
                  <c:v>0.23643661524217091</c:v>
                </c:pt>
                <c:pt idx="2632">
                  <c:v>0.2141529892376377</c:v>
                </c:pt>
                <c:pt idx="2633">
                  <c:v>0.28821732511333381</c:v>
                </c:pt>
                <c:pt idx="2634">
                  <c:v>0.35530126178462706</c:v>
                </c:pt>
                <c:pt idx="2635">
                  <c:v>0.321814906769614</c:v>
                </c:pt>
                <c:pt idx="2636">
                  <c:v>0.3857323459696147</c:v>
                </c:pt>
                <c:pt idx="2637">
                  <c:v>0.44362570844680554</c:v>
                </c:pt>
                <c:pt idx="2638">
                  <c:v>0.4960627500564978</c:v>
                </c:pt>
                <c:pt idx="2639">
                  <c:v>0.44930993731758651</c:v>
                </c:pt>
                <c:pt idx="2640">
                  <c:v>0.40696347336973193</c:v>
                </c:pt>
                <c:pt idx="2641">
                  <c:v>0.36860806962319986</c:v>
                </c:pt>
                <c:pt idx="2642">
                  <c:v>0.33386757751573509</c:v>
                </c:pt>
                <c:pt idx="2643">
                  <c:v>0.39664907925957127</c:v>
                </c:pt>
                <c:pt idx="2644">
                  <c:v>0.35926578425592054</c:v>
                </c:pt>
                <c:pt idx="2645">
                  <c:v>0.41965356140847704</c:v>
                </c:pt>
                <c:pt idx="2646">
                  <c:v>0.3801021450412671</c:v>
                </c:pt>
                <c:pt idx="2647">
                  <c:v>0.43852614145469987</c:v>
                </c:pt>
                <c:pt idx="2648">
                  <c:v>0.39719602632266499</c:v>
                </c:pt>
                <c:pt idx="2649">
                  <c:v>0.26551340316506089</c:v>
                </c:pt>
                <c:pt idx="2650">
                  <c:v>0.24048935446067149</c:v>
                </c:pt>
                <c:pt idx="2651">
                  <c:v>0.12357598717577178</c:v>
                </c:pt>
                <c:pt idx="2652">
                  <c:v>0.11192922477162645</c:v>
                </c:pt>
                <c:pt idx="2653">
                  <c:v>0.10138014386369018</c:v>
                </c:pt>
                <c:pt idx="2654">
                  <c:v>9.1825290408228816E-2</c:v>
                </c:pt>
                <c:pt idx="2655">
                  <c:v>-1.1076818932272206E-2</c:v>
                </c:pt>
                <c:pt idx="2656">
                  <c:v>-1.0032853342789085E-2</c:v>
                </c:pt>
                <c:pt idx="2657">
                  <c:v>-9.0872791921015848E-3</c:v>
                </c:pt>
                <c:pt idx="2658">
                  <c:v>-8.2308233055708134E-3</c:v>
                </c:pt>
                <c:pt idx="2659">
                  <c:v>-7.4550864846775061E-3</c:v>
                </c:pt>
                <c:pt idx="2660">
                  <c:v>8.7495318470980452E-2</c:v>
                </c:pt>
                <c:pt idx="2661">
                  <c:v>7.9249078979022503E-2</c:v>
                </c:pt>
                <c:pt idx="2662">
                  <c:v>0.16602780885698865</c:v>
                </c:pt>
                <c:pt idx="2663">
                  <c:v>0.15038005651908687</c:v>
                </c:pt>
                <c:pt idx="2664">
                  <c:v>0.23045484970257724</c:v>
                </c:pt>
                <c:pt idx="2665">
                  <c:v>0.20873499181828453</c:v>
                </c:pt>
                <c:pt idx="2666">
                  <c:v>0.18906218231298108</c:v>
                </c:pt>
                <c:pt idx="2667">
                  <c:v>0.17124349142219761</c:v>
                </c:pt>
                <c:pt idx="2668">
                  <c:v>6.0856392975692536E-2</c:v>
                </c:pt>
                <c:pt idx="2669">
                  <c:v>0.14936859267049404</c:v>
                </c:pt>
                <c:pt idx="2670">
                  <c:v>0.13529093446817395</c:v>
                </c:pt>
                <c:pt idx="2671">
                  <c:v>0.12254006429349855</c:v>
                </c:pt>
                <c:pt idx="2672">
                  <c:v>1.6743155713158472E-2</c:v>
                </c:pt>
                <c:pt idx="2673">
                  <c:v>1.5165150463567414E-2</c:v>
                </c:pt>
                <c:pt idx="2674">
                  <c:v>-8.0511910902734199E-2</c:v>
                </c:pt>
                <c:pt idx="2675">
                  <c:v>-7.2923842068179034E-2</c:v>
                </c:pt>
                <c:pt idx="2676">
                  <c:v>-0.1602987114804848</c:v>
                </c:pt>
                <c:pt idx="2677">
                  <c:v>-5.0943134241780985E-2</c:v>
                </c:pt>
                <c:pt idx="2678">
                  <c:v>-0.14038963656093023</c:v>
                </c:pt>
                <c:pt idx="2679">
                  <c:v>-0.12715822503513144</c:v>
                </c:pt>
                <c:pt idx="2680">
                  <c:v>-0.11517384466671485</c:v>
                </c:pt>
                <c:pt idx="2681">
                  <c:v>-0.10431896553799555</c:v>
                </c:pt>
                <c:pt idx="2682">
                  <c:v>-9.4487134665067946E-2</c:v>
                </c:pt>
                <c:pt idx="2683">
                  <c:v>-8.5581932021392138E-2</c:v>
                </c:pt>
                <c:pt idx="2684">
                  <c:v>1.6731754653854458E-2</c:v>
                </c:pt>
                <c:pt idx="2685">
                  <c:v>-7.9092955678905827E-2</c:v>
                </c:pt>
                <c:pt idx="2686">
                  <c:v>-7.1638620223559213E-2</c:v>
                </c:pt>
                <c:pt idx="2687">
                  <c:v>-6.4886839333329935E-2</c:v>
                </c:pt>
                <c:pt idx="2688">
                  <c:v>-5.877139880040242E-2</c:v>
                </c:pt>
                <c:pt idx="2689">
                  <c:v>-5.3232324959026217E-2</c:v>
                </c:pt>
                <c:pt idx="2690">
                  <c:v>4.6032483079411018E-2</c:v>
                </c:pt>
                <c:pt idx="2691">
                  <c:v>4.1694023759347797E-2</c:v>
                </c:pt>
                <c:pt idx="2692">
                  <c:v>3.7764454597118836E-2</c:v>
                </c:pt>
                <c:pt idx="2693">
                  <c:v>3.4205238603244821E-2</c:v>
                </c:pt>
                <c:pt idx="2694">
                  <c:v>3.0981470813937623E-2</c:v>
                </c:pt>
                <c:pt idx="2695">
                  <c:v>2.8061535980743433E-2</c:v>
                </c:pt>
                <c:pt idx="2696">
                  <c:v>2.5416798522176955E-2</c:v>
                </c:pt>
                <c:pt idx="2697">
                  <c:v>2.3021321696725664E-2</c:v>
                </c:pt>
                <c:pt idx="2698">
                  <c:v>-7.3396166364518942E-2</c:v>
                </c:pt>
                <c:pt idx="2699">
                  <c:v>-6.6478740652946136E-2</c:v>
                </c:pt>
                <c:pt idx="2700">
                  <c:v>-6.0213266955290237E-2</c:v>
                </c:pt>
                <c:pt idx="2701">
                  <c:v>3.9709479365864969E-2</c:v>
                </c:pt>
                <c:pt idx="2702">
                  <c:v>0.13021472871394846</c:v>
                </c:pt>
                <c:pt idx="2703">
                  <c:v>0.1179422796604406</c:v>
                </c:pt>
                <c:pt idx="2704">
                  <c:v>0.1068264816805744</c:v>
                </c:pt>
                <c:pt idx="2705">
                  <c:v>9.6758322978878292E-2</c:v>
                </c:pt>
                <c:pt idx="2706">
                  <c:v>8.7639065879554917E-2</c:v>
                </c:pt>
                <c:pt idx="2707">
                  <c:v>0.17362705812120827</c:v>
                </c:pt>
                <c:pt idx="2708">
                  <c:v>0.25151087302116215</c:v>
                </c:pt>
                <c:pt idx="2709">
                  <c:v>0.32205431129941881</c:v>
                </c:pt>
                <c:pt idx="2710">
                  <c:v>0.38594918715405735</c:v>
                </c:pt>
                <c:pt idx="2711">
                  <c:v>0.34957433322339321</c:v>
                </c:pt>
                <c:pt idx="2712">
                  <c:v>0.31662772850924836</c:v>
                </c:pt>
                <c:pt idx="2713">
                  <c:v>0.286786268135024</c:v>
                </c:pt>
                <c:pt idx="2714">
                  <c:v>0.25975729914132129</c:v>
                </c:pt>
                <c:pt idx="2715">
                  <c:v>0.32952353006805402</c:v>
                </c:pt>
                <c:pt idx="2716">
                  <c:v>0.29846666903065078</c:v>
                </c:pt>
                <c:pt idx="2717">
                  <c:v>0.36458462779530132</c:v>
                </c:pt>
                <c:pt idx="2718">
                  <c:v>0.33022333614649668</c:v>
                </c:pt>
                <c:pt idx="2719">
                  <c:v>0.39334829954773809</c:v>
                </c:pt>
                <c:pt idx="2720">
                  <c:v>0.45052387531059557</c:v>
                </c:pt>
                <c:pt idx="2721">
                  <c:v>0.50231078001001217</c:v>
                </c:pt>
                <c:pt idx="2722">
                  <c:v>0.54921688392875356</c:v>
                </c:pt>
                <c:pt idx="2723">
                  <c:v>0.49745441209541208</c:v>
                </c:pt>
                <c:pt idx="2724">
                  <c:v>0.45057043829936883</c:v>
                </c:pt>
                <c:pt idx="2725">
                  <c:v>0.40810517493278792</c:v>
                </c:pt>
                <c:pt idx="2726">
                  <c:v>0.36964216834896318</c:v>
                </c:pt>
                <c:pt idx="2727">
                  <c:v>0.42905199434039387</c:v>
                </c:pt>
                <c:pt idx="2728">
                  <c:v>0.38861479653755893</c:v>
                </c:pt>
                <c:pt idx="2729">
                  <c:v>0.35198871484119831</c:v>
                </c:pt>
                <c:pt idx="2730">
                  <c:v>0.31881456002044967</c:v>
                </c:pt>
                <c:pt idx="2731">
                  <c:v>0.28876699563191849</c:v>
                </c:pt>
                <c:pt idx="2732">
                  <c:v>0.26155134746962555</c:v>
                </c:pt>
                <c:pt idx="2733">
                  <c:v>0.23690071371721294</c:v>
                </c:pt>
                <c:pt idx="2734">
                  <c:v>0.21457334746188769</c:v>
                </c:pt>
                <c:pt idx="2735">
                  <c:v>0.19435028590061459</c:v>
                </c:pt>
                <c:pt idx="2736">
                  <c:v>0.1760332029883612</c:v>
                </c:pt>
                <c:pt idx="2737">
                  <c:v>0.15944246446947771</c:v>
                </c:pt>
                <c:pt idx="2738">
                  <c:v>0.14441536621805082</c:v>
                </c:pt>
                <c:pt idx="2739">
                  <c:v>0.13080453861076757</c:v>
                </c:pt>
                <c:pt idx="2740">
                  <c:v>0.11847650128409387</c:v>
                </c:pt>
                <c:pt idx="2741">
                  <c:v>0.10731035410237993</c:v>
                </c:pt>
                <c:pt idx="2742">
                  <c:v>0.19144437110700904</c:v>
                </c:pt>
                <c:pt idx="2743">
                  <c:v>0.17340116421178212</c:v>
                </c:pt>
                <c:pt idx="2744">
                  <c:v>0.15705848950343254</c:v>
                </c:pt>
                <c:pt idx="2745">
                  <c:v>4.8008295991501956E-2</c:v>
                </c:pt>
                <c:pt idx="2746">
                  <c:v>-5.0764158916139848E-2</c:v>
                </c:pt>
                <c:pt idx="2747">
                  <c:v>-4.5979749654641557E-2</c:v>
                </c:pt>
                <c:pt idx="2748">
                  <c:v>-4.1646260342773966E-2</c:v>
                </c:pt>
                <c:pt idx="2749">
                  <c:v>-3.772119277650357E-2</c:v>
                </c:pt>
                <c:pt idx="2750">
                  <c:v>-3.4166054113164333E-2</c:v>
                </c:pt>
                <c:pt idx="2751">
                  <c:v>-3.094597937504228E-2</c:v>
                </c:pt>
                <c:pt idx="2752">
                  <c:v>-2.8029389531159059E-2</c:v>
                </c:pt>
                <c:pt idx="2753">
                  <c:v>-2.538768180408818E-2</c:v>
                </c:pt>
                <c:pt idx="2754">
                  <c:v>-2.2994949164666219E-2</c:v>
                </c:pt>
                <c:pt idx="2755">
                  <c:v>-2.0827726263704636E-2</c:v>
                </c:pt>
                <c:pt idx="2756">
                  <c:v>-1.8864759309073626E-2</c:v>
                </c:pt>
                <c:pt idx="2757">
                  <c:v>-1.7086797631359864E-2</c:v>
                </c:pt>
                <c:pt idx="2758">
                  <c:v>-0.10972418450169198</c:v>
                </c:pt>
                <c:pt idx="2759">
                  <c:v>-9.9382923743142587E-2</c:v>
                </c:pt>
                <c:pt idx="2760">
                  <c:v>-0.18426408345712442</c:v>
                </c:pt>
                <c:pt idx="2761">
                  <c:v>-0.16689760272984366</c:v>
                </c:pt>
                <c:pt idx="2762">
                  <c:v>-0.15116787425070893</c:v>
                </c:pt>
                <c:pt idx="2763">
                  <c:v>-0.23116841736225835</c:v>
                </c:pt>
                <c:pt idx="2764">
                  <c:v>-0.20938130731044086</c:v>
                </c:pt>
                <c:pt idx="2765">
                  <c:v>-0.18964758400507561</c:v>
                </c:pt>
                <c:pt idx="2766">
                  <c:v>-0.17177372030463364</c:v>
                </c:pt>
                <c:pt idx="2767">
                  <c:v>-0.15558442857096888</c:v>
                </c:pt>
                <c:pt idx="2768">
                  <c:v>-0.14092094163662322</c:v>
                </c:pt>
                <c:pt idx="2769">
                  <c:v>-0.12763945578714608</c:v>
                </c:pt>
                <c:pt idx="2770">
                  <c:v>-0.11560972048887316</c:v>
                </c:pt>
                <c:pt idx="2771">
                  <c:v>-0.10471376103173076</c:v>
                </c:pt>
                <c:pt idx="2772">
                  <c:v>-9.4844721560119485E-2</c:v>
                </c:pt>
                <c:pt idx="2773">
                  <c:v>-8.5905817145568261E-2</c:v>
                </c:pt>
                <c:pt idx="2774">
                  <c:v>-7.7809384624213898E-2</c:v>
                </c:pt>
                <c:pt idx="2775">
                  <c:v>-7.0476022890740703E-2</c:v>
                </c:pt>
                <c:pt idx="2776">
                  <c:v>-6.3833814217707396E-2</c:v>
                </c:pt>
                <c:pt idx="2777">
                  <c:v>-0.15206539857149223</c:v>
                </c:pt>
                <c:pt idx="2778">
                  <c:v>-0.13773357240097012</c:v>
                </c:pt>
                <c:pt idx="2779">
                  <c:v>-0.21900026863243693</c:v>
                </c:pt>
                <c:pt idx="2780">
                  <c:v>-0.19835997958034129</c:v>
                </c:pt>
                <c:pt idx="2781">
                  <c:v>-0.17966499194186664</c:v>
                </c:pt>
                <c:pt idx="2782">
                  <c:v>-0.16273196537811152</c:v>
                </c:pt>
                <c:pt idx="2783">
                  <c:v>-0.14739483897002842</c:v>
                </c:pt>
                <c:pt idx="2784">
                  <c:v>-0.13350320267146967</c:v>
                </c:pt>
                <c:pt idx="2785">
                  <c:v>-0.12092082224916773</c:v>
                </c:pt>
                <c:pt idx="2786">
                  <c:v>-1.5276523636153255E-2</c:v>
                </c:pt>
                <c:pt idx="2787">
                  <c:v>8.0411034404372417E-2</c:v>
                </c:pt>
                <c:pt idx="2788">
                  <c:v>0.16708025256349623</c:v>
                </c:pt>
                <c:pt idx="2789">
                  <c:v>0.15133330974309403</c:v>
                </c:pt>
                <c:pt idx="2790">
                  <c:v>0.13707048131912405</c:v>
                </c:pt>
                <c:pt idx="2791">
                  <c:v>0.12415189280503874</c:v>
                </c:pt>
                <c:pt idx="2792">
                  <c:v>0.11245085257407143</c:v>
                </c:pt>
                <c:pt idx="2793">
                  <c:v>0.10185260940397309</c:v>
                </c:pt>
                <c:pt idx="2794">
                  <c:v>9.2253227120398906E-2</c:v>
                </c:pt>
                <c:pt idx="2795">
                  <c:v>8.3558565302657026E-2</c:v>
                </c:pt>
                <c:pt idx="2796">
                  <c:v>7.5683356055677123E-2</c:v>
                </c:pt>
                <c:pt idx="2797">
                  <c:v>6.8550367794171049E-2</c:v>
                </c:pt>
                <c:pt idx="2798">
                  <c:v>6.2089647838279666E-2</c:v>
                </c:pt>
                <c:pt idx="2799">
                  <c:v>0.15048561600059196</c:v>
                </c:pt>
                <c:pt idx="2800">
                  <c:v>0.2305504604373339</c:v>
                </c:pt>
                <c:pt idx="2801">
                  <c:v>0.30306937106127751</c:v>
                </c:pt>
                <c:pt idx="2802">
                  <c:v>0.27450575577165187</c:v>
                </c:pt>
                <c:pt idx="2803">
                  <c:v>0.2486341978006418</c:v>
                </c:pt>
                <c:pt idx="2804">
                  <c:v>0.22520097672339118</c:v>
                </c:pt>
                <c:pt idx="2805">
                  <c:v>0.29822406430942139</c:v>
                </c:pt>
                <c:pt idx="2806">
                  <c:v>0.36436488803037015</c:v>
                </c:pt>
                <c:pt idx="2807">
                  <c:v>0.42427208597419558</c:v>
                </c:pt>
                <c:pt idx="2808">
                  <c:v>0.38428538392160305</c:v>
                </c:pt>
                <c:pt idx="2809">
                  <c:v>0.34806733975130183</c:v>
                </c:pt>
                <c:pt idx="2810">
                  <c:v>0.22101498621809107</c:v>
                </c:pt>
                <c:pt idx="2811">
                  <c:v>0.20018481450701095</c:v>
                </c:pt>
                <c:pt idx="2812">
                  <c:v>0.18131784022854713</c:v>
                </c:pt>
                <c:pt idx="2813">
                  <c:v>0.16422903638374398</c:v>
                </c:pt>
                <c:pt idx="2814">
                  <c:v>0.24299859396515874</c:v>
                </c:pt>
                <c:pt idx="2815">
                  <c:v>0.22009651603615099</c:v>
                </c:pt>
                <c:pt idx="2816">
                  <c:v>0.29360068770804837</c:v>
                </c:pt>
                <c:pt idx="2817">
                  <c:v>0.2659294748002729</c:v>
                </c:pt>
                <c:pt idx="2818">
                  <c:v>0.24086621226810703</c:v>
                </c:pt>
                <c:pt idx="2819">
                  <c:v>0.31241288618701629</c:v>
                </c:pt>
                <c:pt idx="2820">
                  <c:v>0.28296866534305887</c:v>
                </c:pt>
                <c:pt idx="2821">
                  <c:v>0.35054727654361678</c:v>
                </c:pt>
                <c:pt idx="2822">
                  <c:v>0.4117567536895505</c:v>
                </c:pt>
                <c:pt idx="2823">
                  <c:v>0.37294959391583826</c:v>
                </c:pt>
                <c:pt idx="2824">
                  <c:v>0.33779992278367943</c:v>
                </c:pt>
                <c:pt idx="2825">
                  <c:v>0.30596303010966724</c:v>
                </c:pt>
                <c:pt idx="2826">
                  <c:v>0.27712669387978917</c:v>
                </c:pt>
                <c:pt idx="2827">
                  <c:v>0.15676033870390418</c:v>
                </c:pt>
                <c:pt idx="2828">
                  <c:v>0.14198602485051121</c:v>
                </c:pt>
                <c:pt idx="2829">
                  <c:v>0.12860415727302768</c:v>
                </c:pt>
                <c:pt idx="2830">
                  <c:v>0.11648350100172618</c:v>
                </c:pt>
                <c:pt idx="2831">
                  <c:v>1.1257410063689119E-2</c:v>
                </c:pt>
                <c:pt idx="2832">
                  <c:v>-8.4051355446640677E-2</c:v>
                </c:pt>
                <c:pt idx="2833">
                  <c:v>-0.17037748143047154</c:v>
                </c:pt>
                <c:pt idx="2834">
                  <c:v>-0.24856756171819233</c:v>
                </c:pt>
                <c:pt idx="2835">
                  <c:v>-0.31938840055144813</c:v>
                </c:pt>
                <c:pt idx="2836">
                  <c:v>-0.28928675296702144</c:v>
                </c:pt>
                <c:pt idx="2837">
                  <c:v>-0.26202211882996024</c:v>
                </c:pt>
                <c:pt idx="2838">
                  <c:v>-0.23732711592213318</c:v>
                </c:pt>
                <c:pt idx="2839">
                  <c:v>-0.21495956220577439</c:v>
                </c:pt>
                <c:pt idx="2840">
                  <c:v>-0.28894788037013203</c:v>
                </c:pt>
                <c:pt idx="2841">
                  <c:v>-0.35596296383059134</c:v>
                </c:pt>
                <c:pt idx="2842">
                  <c:v>-0.32241424486698428</c:v>
                </c:pt>
                <c:pt idx="2843">
                  <c:v>-0.19777963856668596</c:v>
                </c:pt>
                <c:pt idx="2844">
                  <c:v>-8.4891567172469817E-2</c:v>
                </c:pt>
                <c:pt idx="2845">
                  <c:v>1.7357054148646633E-2</c:v>
                </c:pt>
                <c:pt idx="2846">
                  <c:v>1.5721190334606179E-2</c:v>
                </c:pt>
                <c:pt idx="2847">
                  <c:v>1.4239503052779609E-2</c:v>
                </c:pt>
                <c:pt idx="2848">
                  <c:v>-8.1350318100355618E-2</c:v>
                </c:pt>
                <c:pt idx="2849">
                  <c:v>-7.3683231249017517E-2</c:v>
                </c:pt>
                <c:pt idx="2850">
                  <c:v>-6.6738750309477374E-2</c:v>
                </c:pt>
                <c:pt idx="2851">
                  <c:v>-6.0448771279016843E-2</c:v>
                </c:pt>
                <c:pt idx="2852">
                  <c:v>-5.475160880595617E-2</c:v>
                </c:pt>
                <c:pt idx="2853">
                  <c:v>-4.9591391246045745E-2</c:v>
                </c:pt>
                <c:pt idx="2854">
                  <c:v>-4.4917512733449509E-2</c:v>
                </c:pt>
                <c:pt idx="2855">
                  <c:v>-0.13493191650051536</c:v>
                </c:pt>
                <c:pt idx="2856">
                  <c:v>-0.21646266257982483</c:v>
                </c:pt>
                <c:pt idx="2857">
                  <c:v>-0.29030931687140071</c:v>
                </c:pt>
                <c:pt idx="2858">
                  <c:v>-0.2629483083568448</c:v>
                </c:pt>
                <c:pt idx="2859">
                  <c:v>-0.23816601414261299</c:v>
                </c:pt>
                <c:pt idx="2860">
                  <c:v>-0.12147161652396334</c:v>
                </c:pt>
                <c:pt idx="2861">
                  <c:v>-1.5775406773528761E-2</c:v>
                </c:pt>
                <c:pt idx="2862">
                  <c:v>7.9959169894978283E-2</c:v>
                </c:pt>
                <c:pt idx="2863">
                  <c:v>7.2423195673102223E-2</c:v>
                </c:pt>
                <c:pt idx="2864">
                  <c:v>6.5597470288818807E-2</c:v>
                </c:pt>
                <c:pt idx="2865">
                  <c:v>5.9415054366215969E-2</c:v>
                </c:pt>
                <c:pt idx="2866">
                  <c:v>5.3815317416929701E-2</c:v>
                </c:pt>
                <c:pt idx="2867">
                  <c:v>4.8743343241500828E-2</c:v>
                </c:pt>
                <c:pt idx="2868">
                  <c:v>4.414939137033369E-2</c:v>
                </c:pt>
                <c:pt idx="2869">
                  <c:v>3.9988409262648662E-2</c:v>
                </c:pt>
                <c:pt idx="2870">
                  <c:v>3.6219590479600293E-2</c:v>
                </c:pt>
                <c:pt idx="2871">
                  <c:v>3.2805974498597998E-2</c:v>
                </c:pt>
                <c:pt idx="2872">
                  <c:v>2.971408424423851E-2</c:v>
                </c:pt>
                <c:pt idx="2873">
                  <c:v>-6.7334181826550724E-2</c:v>
                </c:pt>
                <c:pt idx="2874">
                  <c:v>-0.15523586430539138</c:v>
                </c:pt>
                <c:pt idx="2875">
                  <c:v>-0.23485300838682077</c:v>
                </c:pt>
                <c:pt idx="2876">
                  <c:v>-0.21271863381217582</c:v>
                </c:pt>
                <c:pt idx="2877">
                  <c:v>-0.19267037489419614</c:v>
                </c:pt>
                <c:pt idx="2878">
                  <c:v>-8.0263840256542401E-2</c:v>
                </c:pt>
                <c:pt idx="2879">
                  <c:v>2.1548628078117124E-2</c:v>
                </c:pt>
                <c:pt idx="2880">
                  <c:v>1.9517717728162579E-2</c:v>
                </c:pt>
                <c:pt idx="2881">
                  <c:v>-7.6569563438420266E-2</c:v>
                </c:pt>
                <c:pt idx="2882">
                  <c:v>-6.9353052098818702E-2</c:v>
                </c:pt>
                <c:pt idx="2883">
                  <c:v>-6.2816680929488333E-2</c:v>
                </c:pt>
                <c:pt idx="2884">
                  <c:v>3.7351431378134695E-2</c:v>
                </c:pt>
                <c:pt idx="2885">
                  <c:v>0.12807892151327016</c:v>
                </c:pt>
                <c:pt idx="2886">
                  <c:v>0.21025554715379013</c:v>
                </c:pt>
                <c:pt idx="2887">
                  <c:v>0.19043942868434466</c:v>
                </c:pt>
                <c:pt idx="2888">
                  <c:v>0.17249093538108742</c:v>
                </c:pt>
                <c:pt idx="2889">
                  <c:v>0.15623404771896574</c:v>
                </c:pt>
                <c:pt idx="2890">
                  <c:v>0.14150933562233073</c:v>
                </c:pt>
                <c:pt idx="2891">
                  <c:v>0.22242017455385993</c:v>
                </c:pt>
                <c:pt idx="2892">
                  <c:v>0.20145756696220296</c:v>
                </c:pt>
                <c:pt idx="2893">
                  <c:v>0.27671841819854082</c:v>
                </c:pt>
                <c:pt idx="2894">
                  <c:v>0.3448861013144689</c:v>
                </c:pt>
                <c:pt idx="2895">
                  <c:v>0.4066291316557199</c:v>
                </c:pt>
                <c:pt idx="2896">
                  <c:v>0.36830523887336369</c:v>
                </c:pt>
                <c:pt idx="2897">
                  <c:v>0.33359328789166787</c:v>
                </c:pt>
                <c:pt idx="2898">
                  <c:v>0.302152861215848</c:v>
                </c:pt>
                <c:pt idx="2899">
                  <c:v>0.36792340455183647</c:v>
                </c:pt>
                <c:pt idx="2900">
                  <c:v>0.33324744060712264</c:v>
                </c:pt>
                <c:pt idx="2901">
                  <c:v>0.39608738887764827</c:v>
                </c:pt>
                <c:pt idx="2902">
                  <c:v>0.35875703194532077</c:v>
                </c:pt>
                <c:pt idx="2903">
                  <c:v>0.3249449782658278</c:v>
                </c:pt>
                <c:pt idx="2904">
                  <c:v>0.38856741517729698</c:v>
                </c:pt>
                <c:pt idx="2905">
                  <c:v>0.35194579906893586</c:v>
                </c:pt>
                <c:pt idx="2906">
                  <c:v>0.31877568896443309</c:v>
                </c:pt>
                <c:pt idx="2907">
                  <c:v>0.19448400847892866</c:v>
                </c:pt>
                <c:pt idx="2908">
                  <c:v>0.17615432251058574</c:v>
                </c:pt>
                <c:pt idx="2909">
                  <c:v>6.5304389137971666E-2</c:v>
                </c:pt>
                <c:pt idx="2910">
                  <c:v>5.9149595463081038E-2</c:v>
                </c:pt>
                <c:pt idx="2911">
                  <c:v>5.3574877425992332E-2</c:v>
                </c:pt>
                <c:pt idx="2912">
                  <c:v>-4.5722215421855589E-2</c:v>
                </c:pt>
                <c:pt idx="2913">
                  <c:v>-4.1412998139601045E-2</c:v>
                </c:pt>
                <c:pt idx="2914">
                  <c:v>-0.13175769462573989</c:v>
                </c:pt>
                <c:pt idx="2915">
                  <c:v>-0.21358760406872912</c:v>
                </c:pt>
                <c:pt idx="2916">
                  <c:v>-0.28770522624121797</c:v>
                </c:pt>
                <c:pt idx="2917">
                  <c:v>-0.16634186787876018</c:v>
                </c:pt>
                <c:pt idx="2918">
                  <c:v>-5.6416736567696871E-2</c:v>
                </c:pt>
                <c:pt idx="2919">
                  <c:v>-5.1099584413479254E-2</c:v>
                </c:pt>
                <c:pt idx="2920">
                  <c:v>4.7964217564060857E-2</c:v>
                </c:pt>
                <c:pt idx="2921">
                  <c:v>4.3443696558027774E-2</c:v>
                </c:pt>
                <c:pt idx="2922">
                  <c:v>3.9349224619483245E-2</c:v>
                </c:pt>
                <c:pt idx="2923">
                  <c:v>0.12988842717750634</c:v>
                </c:pt>
                <c:pt idx="2924">
                  <c:v>0.21189451092698453</c:v>
                </c:pt>
                <c:pt idx="2925">
                  <c:v>0.28617170336875181</c:v>
                </c:pt>
                <c:pt idx="2926">
                  <c:v>0.35344843534738912</c:v>
                </c:pt>
                <c:pt idx="2927">
                  <c:v>0.32013670511008419</c:v>
                </c:pt>
                <c:pt idx="2928">
                  <c:v>0.38421231109022952</c:v>
                </c:pt>
                <c:pt idx="2929">
                  <c:v>0.3480011538720349</c:v>
                </c:pt>
                <c:pt idx="2930">
                  <c:v>0.3152028178186802</c:v>
                </c:pt>
                <c:pt idx="2931">
                  <c:v>0.28549565211318118</c:v>
                </c:pt>
                <c:pt idx="2932">
                  <c:v>0.25858832081386324</c:v>
                </c:pt>
                <c:pt idx="2933">
                  <c:v>0.13996916613698085</c:v>
                </c:pt>
                <c:pt idx="2934">
                  <c:v>3.2529603407336211E-2</c:v>
                </c:pt>
                <c:pt idx="2935">
                  <c:v>-6.4784019093017883E-2</c:v>
                </c:pt>
                <c:pt idx="2936">
                  <c:v>-5.8678269139438508E-2</c:v>
                </c:pt>
                <c:pt idx="2937">
                  <c:v>-5.314797256182377E-2</c:v>
                </c:pt>
                <c:pt idx="2938">
                  <c:v>-4.8138894157221244E-2</c:v>
                </c:pt>
                <c:pt idx="2939">
                  <c:v>-4.3601910270133361E-2</c:v>
                </c:pt>
                <c:pt idx="2940">
                  <c:v>-0.13374030664821318</c:v>
                </c:pt>
                <c:pt idx="2941">
                  <c:v>-0.21538335931026079</c:v>
                </c:pt>
                <c:pt idx="2942">
                  <c:v>-0.28933173553851638</c:v>
                </c:pt>
                <c:pt idx="2943">
                  <c:v>-0.26206286189397077</c:v>
                </c:pt>
                <c:pt idx="2944">
                  <c:v>-0.23736401904282631</c:v>
                </c:pt>
                <c:pt idx="2945">
                  <c:v>-0.21499298728928157</c:v>
                </c:pt>
                <c:pt idx="2946">
                  <c:v>-0.19473037560604164</c:v>
                </c:pt>
                <c:pt idx="2947">
                  <c:v>-0.27062524969069379</c:v>
                </c:pt>
                <c:pt idx="2948">
                  <c:v>-0.24511942080156818</c:v>
                </c:pt>
                <c:pt idx="2949">
                  <c:v>-0.22201745965229644</c:v>
                </c:pt>
                <c:pt idx="2950">
                  <c:v>-0.20109280704592675</c:v>
                </c:pt>
                <c:pt idx="2951">
                  <c:v>-0.18214025648676974</c:v>
                </c:pt>
                <c:pt idx="2952">
                  <c:v>-7.0726162128022046E-2</c:v>
                </c:pt>
                <c:pt idx="2953">
                  <c:v>-6.4060378387282207E-2</c:v>
                </c:pt>
                <c:pt idx="2954">
                  <c:v>-5.8022829963452163E-2</c:v>
                </c:pt>
                <c:pt idx="2955">
                  <c:v>-5.2554307072842033E-2</c:v>
                </c:pt>
                <c:pt idx="2956">
                  <c:v>-4.7601180322405755E-2</c:v>
                </c:pt>
                <c:pt idx="2957">
                  <c:v>-4.3114874770313567E-2</c:v>
                </c:pt>
                <c:pt idx="2958">
                  <c:v>-3.9051393555147737E-2</c:v>
                </c:pt>
                <c:pt idx="2959">
                  <c:v>-3.5370886421988858E-2</c:v>
                </c:pt>
                <c:pt idx="2960">
                  <c:v>6.2210520693733305E-2</c:v>
                </c:pt>
                <c:pt idx="2961">
                  <c:v>0.15059509685780423</c:v>
                </c:pt>
                <c:pt idx="2962">
                  <c:v>0.13640184335915059</c:v>
                </c:pt>
                <c:pt idx="2963">
                  <c:v>0.1235462724881542</c:v>
                </c:pt>
                <c:pt idx="2964">
                  <c:v>1.7654531019644773E-2</c:v>
                </c:pt>
                <c:pt idx="2965">
                  <c:v>1.59906306710281E-2</c:v>
                </c:pt>
                <c:pt idx="2966">
                  <c:v>1.4483549235757015E-2</c:v>
                </c:pt>
                <c:pt idx="2967">
                  <c:v>1.3118506879448205E-2</c:v>
                </c:pt>
                <c:pt idx="2968">
                  <c:v>0.10612989634198576</c:v>
                </c:pt>
                <c:pt idx="2969">
                  <c:v>9.61273892617589E-2</c:v>
                </c:pt>
                <c:pt idx="2970">
                  <c:v>0.18131537587204744</c:v>
                </c:pt>
                <c:pt idx="2971">
                  <c:v>0.25847458389506633</c:v>
                </c:pt>
                <c:pt idx="2972">
                  <c:v>0.23411392827793376</c:v>
                </c:pt>
                <c:pt idx="2973">
                  <c:v>0.30629698997019739</c:v>
                </c:pt>
                <c:pt idx="2974">
                  <c:v>0.37167695837268</c:v>
                </c:pt>
                <c:pt idx="2975">
                  <c:v>0.43089500992240748</c:v>
                </c:pt>
                <c:pt idx="2976">
                  <c:v>0.48453189160087917</c:v>
                </c:pt>
                <c:pt idx="2977">
                  <c:v>0.43886583666838053</c:v>
                </c:pt>
                <c:pt idx="2978">
                  <c:v>0.39750370601671287</c:v>
                </c:pt>
                <c:pt idx="2979">
                  <c:v>0.26579208473111443</c:v>
                </c:pt>
                <c:pt idx="2980">
                  <c:v>0.24074177090790688</c:v>
                </c:pt>
                <c:pt idx="2981">
                  <c:v>0.21805239354101258</c:v>
                </c:pt>
                <c:pt idx="2982">
                  <c:v>0.19750143961162911</c:v>
                </c:pt>
                <c:pt idx="2983">
                  <c:v>0.17888736745891004</c:v>
                </c:pt>
                <c:pt idx="2984">
                  <c:v>0.16202763027604217</c:v>
                </c:pt>
                <c:pt idx="2985">
                  <c:v>0.14675688588742886</c:v>
                </c:pt>
                <c:pt idx="2986">
                  <c:v>0.13292537525039899</c:v>
                </c:pt>
                <c:pt idx="2987">
                  <c:v>0.12039745377952939</c:v>
                </c:pt>
                <c:pt idx="2988">
                  <c:v>0.2032980406980826</c:v>
                </c:pt>
                <c:pt idx="2989">
                  <c:v>0.18413765176369376</c:v>
                </c:pt>
                <c:pt idx="2990">
                  <c:v>0.26103086655048469</c:v>
                </c:pt>
                <c:pt idx="2991">
                  <c:v>0.33067706657672308</c:v>
                </c:pt>
                <c:pt idx="2992">
                  <c:v>0.39375926689237517</c:v>
                </c:pt>
                <c:pt idx="2993">
                  <c:v>0.35664833028781551</c:v>
                </c:pt>
                <c:pt idx="2994">
                  <c:v>0.32303501705739751</c:v>
                </c:pt>
                <c:pt idx="2995">
                  <c:v>0.29258968396420432</c:v>
                </c:pt>
                <c:pt idx="2996">
                  <c:v>0.26501375591446119</c:v>
                </c:pt>
                <c:pt idx="2997">
                  <c:v>0.2400367978540279</c:v>
                </c:pt>
                <c:pt idx="2998">
                  <c:v>0.21741386263214493</c:v>
                </c:pt>
                <c:pt idx="2999">
                  <c:v>0.19692308882313311</c:v>
                </c:pt>
                <c:pt idx="3000">
                  <c:v>0.17836352494806415</c:v>
                </c:pt>
                <c:pt idx="3001">
                  <c:v>0.1615531587587076</c:v>
                </c:pt>
                <c:pt idx="3002">
                  <c:v>0.14632713225709015</c:v>
                </c:pt>
                <c:pt idx="3003">
                  <c:v>0.13253612494549805</c:v>
                </c:pt>
                <c:pt idx="3004">
                  <c:v>0.12004488945157699</c:v>
                </c:pt>
                <c:pt idx="3005">
                  <c:v>0.10873092516751479</c:v>
                </c:pt>
                <c:pt idx="3006">
                  <c:v>0.19273105650347999</c:v>
                </c:pt>
                <c:pt idx="3007">
                  <c:v>0.26881436197427583</c:v>
                </c:pt>
                <c:pt idx="3008">
                  <c:v>0.24347920523154146</c:v>
                </c:pt>
                <c:pt idx="3009">
                  <c:v>0.22053183075782268</c:v>
                </c:pt>
                <c:pt idx="3010">
                  <c:v>0.19974719537607818</c:v>
                </c:pt>
                <c:pt idx="3011">
                  <c:v>0.18092146572901863</c:v>
                </c:pt>
                <c:pt idx="3012">
                  <c:v>0.16387001930068915</c:v>
                </c:pt>
                <c:pt idx="3013">
                  <c:v>0.14842563383732926</c:v>
                </c:pt>
                <c:pt idx="3014">
                  <c:v>0.13443684741129638</c:v>
                </c:pt>
                <c:pt idx="3015">
                  <c:v>0.12176647304532337</c:v>
                </c:pt>
                <c:pt idx="3016">
                  <c:v>0.11029025333014154</c:v>
                </c:pt>
                <c:pt idx="3017">
                  <c:v>9.9895641841405647E-2</c:v>
                </c:pt>
                <c:pt idx="3018">
                  <c:v>9.0480699405367737E-2</c:v>
                </c:pt>
                <c:pt idx="3019">
                  <c:v>-1.2294685218633139E-2</c:v>
                </c:pt>
                <c:pt idx="3020">
                  <c:v>-1.1135938435801433E-2</c:v>
                </c:pt>
                <c:pt idx="3021">
                  <c:v>-0.10433418057207297</c:v>
                </c:pt>
                <c:pt idx="3022">
                  <c:v>-9.4500915715966916E-2</c:v>
                </c:pt>
                <c:pt idx="3023">
                  <c:v>-8.5594414238843217E-2</c:v>
                </c:pt>
                <c:pt idx="3024">
                  <c:v>-7.7527330750011073E-2</c:v>
                </c:pt>
                <c:pt idx="3025">
                  <c:v>2.4027227639782545E-2</c:v>
                </c:pt>
                <c:pt idx="3026">
                  <c:v>2.1762714784604432E-2</c:v>
                </c:pt>
                <c:pt idx="3027">
                  <c:v>1.9711627237919936E-2</c:v>
                </c:pt>
                <c:pt idx="3028">
                  <c:v>1.7853850138291445E-2</c:v>
                </c:pt>
                <c:pt idx="3029">
                  <c:v>1.6171164405308958E-2</c:v>
                </c:pt>
                <c:pt idx="3030">
                  <c:v>-7.9600711541256169E-2</c:v>
                </c:pt>
                <c:pt idx="3031">
                  <c:v>-7.2098521223300252E-2</c:v>
                </c:pt>
                <c:pt idx="3032">
                  <c:v>-6.530339568500601E-2</c:v>
                </c:pt>
                <c:pt idx="3033">
                  <c:v>-5.914869564085154E-2</c:v>
                </c:pt>
                <c:pt idx="3034">
                  <c:v>-5.3574062410010004E-2</c:v>
                </c:pt>
                <c:pt idx="3035">
                  <c:v>-4.8524825983302551E-2</c:v>
                </c:pt>
                <c:pt idx="3036">
                  <c:v>-4.3951468878526558E-2</c:v>
                </c:pt>
                <c:pt idx="3037">
                  <c:v>-3.9809140526228776E-2</c:v>
                </c:pt>
                <c:pt idx="3038">
                  <c:v>-3.6057217423541052E-2</c:v>
                </c:pt>
                <c:pt idx="3039">
                  <c:v>-3.2658904742540455E-2</c:v>
                </c:pt>
                <c:pt idx="3040">
                  <c:v>-2.9580875486136839E-2</c:v>
                </c:pt>
                <c:pt idx="3041">
                  <c:v>-2.6792943652716783E-2</c:v>
                </c:pt>
                <c:pt idx="3042">
                  <c:v>-2.4267768204294174E-2</c:v>
                </c:pt>
                <c:pt idx="3043">
                  <c:v>-0.11622836454269904</c:v>
                </c:pt>
                <c:pt idx="3044">
                  <c:v>-0.10527409925711605</c:v>
                </c:pt>
                <c:pt idx="3045">
                  <c:v>-9.5352249151932897E-2</c:v>
                </c:pt>
                <c:pt idx="3046">
                  <c:v>-8.6365511388763611E-2</c:v>
                </c:pt>
                <c:pt idx="3047">
                  <c:v>-7.8225753705689655E-2</c:v>
                </c:pt>
                <c:pt idx="3048">
                  <c:v>2.3394629496903699E-2</c:v>
                </c:pt>
                <c:pt idx="3049">
                  <c:v>2.1189737612075866E-2</c:v>
                </c:pt>
                <c:pt idx="3050">
                  <c:v>1.9192651891668081E-2</c:v>
                </c:pt>
                <c:pt idx="3051">
                  <c:v>1.7383787066094961E-2</c:v>
                </c:pt>
                <c:pt idx="3052">
                  <c:v>-7.850237587375121E-2</c:v>
                </c:pt>
                <c:pt idx="3053">
                  <c:v>-7.1103701253721563E-2</c:v>
                </c:pt>
                <c:pt idx="3054">
                  <c:v>-0.1586501148963633</c:v>
                </c:pt>
                <c:pt idx="3055">
                  <c:v>-0.14369769383287556</c:v>
                </c:pt>
                <c:pt idx="3056">
                  <c:v>-0.22440228486207464</c:v>
                </c:pt>
                <c:pt idx="3057">
                  <c:v>-0.2032528677749309</c:v>
                </c:pt>
                <c:pt idx="3058">
                  <c:v>-0.18409673628824749</c:v>
                </c:pt>
                <c:pt idx="3059">
                  <c:v>-0.16674602766005703</c:v>
                </c:pt>
                <c:pt idx="3060">
                  <c:v>-5.6782805186999782E-2</c:v>
                </c:pt>
                <c:pt idx="3061">
                  <c:v>-5.1431151878228817E-2</c:v>
                </c:pt>
                <c:pt idx="3062">
                  <c:v>-4.6583880011039684E-2</c:v>
                </c:pt>
                <c:pt idx="3063">
                  <c:v>-4.2193452754487965E-2</c:v>
                </c:pt>
                <c:pt idx="3064">
                  <c:v>5.6030966089298459E-2</c:v>
                </c:pt>
                <c:pt idx="3065">
                  <c:v>5.0750171946108091E-2</c:v>
                </c:pt>
                <c:pt idx="3066">
                  <c:v>0.1402148605331725</c:v>
                </c:pt>
                <c:pt idx="3067">
                  <c:v>0.12699992125991855</c:v>
                </c:pt>
                <c:pt idx="3068">
                  <c:v>0.20927824027851305</c:v>
                </c:pt>
                <c:pt idx="3069">
                  <c:v>0.18955423081205777</c:v>
                </c:pt>
                <c:pt idx="3070">
                  <c:v>0.26593694505047083</c:v>
                </c:pt>
                <c:pt idx="3071">
                  <c:v>0.24087297846381067</c:v>
                </c:pt>
                <c:pt idx="3072">
                  <c:v>0.21817123507610467</c:v>
                </c:pt>
                <c:pt idx="3073">
                  <c:v>0.19760908059591359</c:v>
                </c:pt>
                <c:pt idx="3074">
                  <c:v>0.17898486351943094</c:v>
                </c:pt>
                <c:pt idx="3075">
                  <c:v>0.16211593754933845</c:v>
                </c:pt>
                <c:pt idx="3076">
                  <c:v>0.14683687039629376</c:v>
                </c:pt>
                <c:pt idx="3077">
                  <c:v>0.22724560100459415</c:v>
                </c:pt>
                <c:pt idx="3078">
                  <c:v>0.20582820768429524</c:v>
                </c:pt>
                <c:pt idx="3079">
                  <c:v>0.18642935612941916</c:v>
                </c:pt>
                <c:pt idx="3080">
                  <c:v>0.16885880326052941</c:v>
                </c:pt>
                <c:pt idx="3081">
                  <c:v>5.8696456378318315E-2</c:v>
                </c:pt>
                <c:pt idx="3082">
                  <c:v>5.3164445693821956E-2</c:v>
                </c:pt>
                <c:pt idx="3083">
                  <c:v>4.815381473310542E-2</c:v>
                </c:pt>
                <c:pt idx="3084">
                  <c:v>4.3615424614869981E-2</c:v>
                </c:pt>
                <c:pt idx="3085">
                  <c:v>3.9504767688271734E-2</c:v>
                </c:pt>
                <c:pt idx="3086">
                  <c:v>3.5781531049734361E-2</c:v>
                </c:pt>
                <c:pt idx="3087">
                  <c:v>0.12665698080502694</c:v>
                </c:pt>
                <c:pt idx="3088">
                  <c:v>0.11471984159233886</c:v>
                </c:pt>
                <c:pt idx="3089">
                  <c:v>0.10390775124531457</c:v>
                </c:pt>
                <c:pt idx="3090">
                  <c:v>9.411467640641509E-2</c:v>
                </c:pt>
                <c:pt idx="3091">
                  <c:v>8.524457712661386E-2</c:v>
                </c:pt>
                <c:pt idx="3092">
                  <c:v>0.17145824461652748</c:v>
                </c:pt>
                <c:pt idx="3093">
                  <c:v>0.24954646537368075</c:v>
                </c:pt>
                <c:pt idx="3094">
                  <c:v>0.32027504471095691</c:v>
                </c:pt>
                <c:pt idx="3095">
                  <c:v>0.38433761249088816</c:v>
                </c:pt>
                <c:pt idx="3096">
                  <c:v>0.44236242550159349</c:v>
                </c:pt>
                <c:pt idx="3097">
                  <c:v>0.49491852872388825</c:v>
                </c:pt>
                <c:pt idx="3098">
                  <c:v>0.44827355630495513</c:v>
                </c:pt>
                <c:pt idx="3099">
                  <c:v>0.40602476896636863</c:v>
                </c:pt>
                <c:pt idx="3100">
                  <c:v>0.46200561563325532</c:v>
                </c:pt>
                <c:pt idx="3101">
                  <c:v>0.51271039180122913</c:v>
                </c:pt>
                <c:pt idx="3102">
                  <c:v>0.46438857579217258</c:v>
                </c:pt>
                <c:pt idx="3103">
                  <c:v>0.51486876325627484</c:v>
                </c:pt>
                <c:pt idx="3104">
                  <c:v>0.46634352553001157</c:v>
                </c:pt>
                <c:pt idx="3105">
                  <c:v>0.42239168371438413</c:v>
                </c:pt>
                <c:pt idx="3106">
                  <c:v>0.38258220539954813</c:v>
                </c:pt>
                <c:pt idx="3107">
                  <c:v>0.34652468202322606</c:v>
                </c:pt>
                <c:pt idx="3108">
                  <c:v>0.31386550016327486</c:v>
                </c:pt>
                <c:pt idx="3109">
                  <c:v>0.28428437367742793</c:v>
                </c:pt>
                <c:pt idx="3110">
                  <c:v>0.25749120268116643</c:v>
                </c:pt>
                <c:pt idx="3111">
                  <c:v>0.23322322855995184</c:v>
                </c:pt>
                <c:pt idx="3112">
                  <c:v>0.11699467750754491</c:v>
                </c:pt>
                <c:pt idx="3113">
                  <c:v>0.10596818892654061</c:v>
                </c:pt>
                <c:pt idx="3114">
                  <c:v>9.5980922411165556E-2</c:v>
                </c:pt>
                <c:pt idx="3115">
                  <c:v>8.6934933589214863E-2</c:v>
                </c:pt>
                <c:pt idx="3116">
                  <c:v>7.8741509128089041E-2</c:v>
                </c:pt>
                <c:pt idx="3117">
                  <c:v>7.1320296729807692E-2</c:v>
                </c:pt>
                <c:pt idx="3118">
                  <c:v>6.4598517122061452E-2</c:v>
                </c:pt>
                <c:pt idx="3119">
                  <c:v>5.8510250317357571E-2</c:v>
                </c:pt>
                <c:pt idx="3120">
                  <c:v>0.14724356874835004</c:v>
                </c:pt>
                <c:pt idx="3121">
                  <c:v>0.13336618933230523</c:v>
                </c:pt>
                <c:pt idx="3122">
                  <c:v>0.12079672211299616</c:v>
                </c:pt>
                <c:pt idx="3123">
                  <c:v>0.10941189926995867</c:v>
                </c:pt>
                <c:pt idx="3124">
                  <c:v>9.9100070701104409E-2</c:v>
                </c:pt>
                <c:pt idx="3125">
                  <c:v>8.9760109078559844E-2</c:v>
                </c:pt>
                <c:pt idx="3126">
                  <c:v>0.17554819770825497</c:v>
                </c:pt>
                <c:pt idx="3127">
                  <c:v>0.1590031698601195</c:v>
                </c:pt>
                <c:pt idx="3128">
                  <c:v>0.23826525375791205</c:v>
                </c:pt>
                <c:pt idx="3129">
                  <c:v>0.21580928263356511</c:v>
                </c:pt>
                <c:pt idx="3130">
                  <c:v>0.28971751653431616</c:v>
                </c:pt>
                <c:pt idx="3131">
                  <c:v>0.26241228388750154</c:v>
                </c:pt>
                <c:pt idx="3132">
                  <c:v>0.23768050878932073</c:v>
                </c:pt>
                <c:pt idx="3133">
                  <c:v>0.21527964857990031</c:v>
                </c:pt>
                <c:pt idx="3134">
                  <c:v>0.19499001970652011</c:v>
                </c:pt>
                <c:pt idx="3135">
                  <c:v>0.17661264330352014</c:v>
                </c:pt>
                <c:pt idx="3136">
                  <c:v>0.15996729382151773</c:v>
                </c:pt>
                <c:pt idx="3137">
                  <c:v>0.14489073156898813</c:v>
                </c:pt>
                <c:pt idx="3138">
                  <c:v>0.13123510183287662</c:v>
                </c:pt>
                <c:pt idx="3139">
                  <c:v>0.11886648487853842</c:v>
                </c:pt>
                <c:pt idx="3140">
                  <c:v>1.3415803001270876E-2</c:v>
                </c:pt>
                <c:pt idx="3141">
                  <c:v>-8.2096386250946937E-2</c:v>
                </c:pt>
                <c:pt idx="3142">
                  <c:v>-0.16860676374067338</c:v>
                </c:pt>
                <c:pt idx="3143">
                  <c:v>-0.15271595063127591</c:v>
                </c:pt>
                <c:pt idx="3144">
                  <c:v>-0.23257059098129376</c:v>
                </c:pt>
                <c:pt idx="3145">
                  <c:v>-0.21065132917925769</c:v>
                </c:pt>
                <c:pt idx="3146">
                  <c:v>-0.19079790913270325</c:v>
                </c:pt>
                <c:pt idx="3147">
                  <c:v>-0.17281562984315546</c:v>
                </c:pt>
                <c:pt idx="3148">
                  <c:v>-0.15652814044893296</c:v>
                </c:pt>
                <c:pt idx="3149">
                  <c:v>-0.14177571076549977</c:v>
                </c:pt>
                <c:pt idx="3150">
                  <c:v>-0.12841366482354882</c:v>
                </c:pt>
                <c:pt idx="3151">
                  <c:v>-0.11631096204264274</c:v>
                </c:pt>
                <c:pt idx="3152">
                  <c:v>-0.10534891212608891</c:v>
                </c:pt>
                <c:pt idx="3153">
                  <c:v>-9.5420011074118974E-2</c:v>
                </c:pt>
                <c:pt idx="3154">
                  <c:v>-8.6426886900241709E-2</c:v>
                </c:pt>
                <c:pt idx="3155">
                  <c:v>1.5966434896205139E-2</c:v>
                </c:pt>
                <c:pt idx="3156">
                  <c:v>0.10870941346668078</c:v>
                </c:pt>
                <c:pt idx="3157">
                  <c:v>0.19271157223268517</c:v>
                </c:pt>
                <c:pt idx="3158">
                  <c:v>0.1745489344450469</c:v>
                </c:pt>
                <c:pt idx="3159">
                  <c:v>0.25234586454840613</c:v>
                </c:pt>
                <c:pt idx="3160">
                  <c:v>0.228562827121535</c:v>
                </c:pt>
                <c:pt idx="3161">
                  <c:v>0.30126906777216694</c:v>
                </c:pt>
                <c:pt idx="3162">
                  <c:v>0.27287512707016037</c:v>
                </c:pt>
                <c:pt idx="3163">
                  <c:v>0.24715725223363047</c:v>
                </c:pt>
                <c:pt idx="3164">
                  <c:v>0.12961545038897829</c:v>
                </c:pt>
                <c:pt idx="3165">
                  <c:v>0.1173994819869659</c:v>
                </c:pt>
                <c:pt idx="3166">
                  <c:v>1.2087061874907129E-2</c:v>
                </c:pt>
                <c:pt idx="3167">
                  <c:v>1.0947883131216325E-2</c:v>
                </c:pt>
                <c:pt idx="3168">
                  <c:v>9.91606945469466E-3</c:v>
                </c:pt>
                <c:pt idx="3169">
                  <c:v>8.981501926154014E-3</c:v>
                </c:pt>
                <c:pt idx="3170">
                  <c:v>0.10238279491976557</c:v>
                </c:pt>
                <c:pt idx="3171">
                  <c:v>9.2733443828547785E-2</c:v>
                </c:pt>
                <c:pt idx="3172">
                  <c:v>8.3993522652332356E-2</c:v>
                </c:pt>
                <c:pt idx="3173">
                  <c:v>7.6077319640921501E-2</c:v>
                </c:pt>
                <c:pt idx="3174">
                  <c:v>6.8907201186259856E-2</c:v>
                </c:pt>
                <c:pt idx="3175">
                  <c:v>6.2412850475474221E-2</c:v>
                </c:pt>
                <c:pt idx="3176">
                  <c:v>5.6530577899173783E-2</c:v>
                </c:pt>
                <c:pt idx="3177">
                  <c:v>5.1202696452236886E-2</c:v>
                </c:pt>
                <c:pt idx="3178">
                  <c:v>4.6376956001686821E-2</c:v>
                </c:pt>
                <c:pt idx="3179">
                  <c:v>4.2006030873564131E-2</c:v>
                </c:pt>
                <c:pt idx="3180">
                  <c:v>3.8047055733598477E-2</c:v>
                </c:pt>
                <c:pt idx="3181">
                  <c:v>3.4461205210096643E-2</c:v>
                </c:pt>
                <c:pt idx="3182">
                  <c:v>0.12546109274413375</c:v>
                </c:pt>
                <c:pt idx="3183">
                  <c:v>0.1136366633258442</c:v>
                </c:pt>
                <c:pt idx="3184">
                  <c:v>0.19717443973305013</c:v>
                </c:pt>
                <c:pt idx="3185">
                  <c:v>0.17859118659281911</c:v>
                </c:pt>
                <c:pt idx="3186">
                  <c:v>0.25600714340663638</c:v>
                </c:pt>
                <c:pt idx="3187">
                  <c:v>0.32612681818454625</c:v>
                </c:pt>
                <c:pt idx="3188">
                  <c:v>0.2953900897001307</c:v>
                </c:pt>
                <c:pt idx="3189">
                  <c:v>0.36179800923546968</c:v>
                </c:pt>
                <c:pt idx="3190">
                  <c:v>0.32769935019854279</c:v>
                </c:pt>
                <c:pt idx="3191">
                  <c:v>0.39106219367113987</c:v>
                </c:pt>
                <c:pt idx="3192">
                  <c:v>0.35420545022912103</c:v>
                </c:pt>
                <c:pt idx="3193">
                  <c:v>0.32082237302008287</c:v>
                </c:pt>
                <c:pt idx="3194">
                  <c:v>0.19633779710677496</c:v>
                </c:pt>
                <c:pt idx="3195">
                  <c:v>0.17783339567639553</c:v>
                </c:pt>
                <c:pt idx="3196">
                  <c:v>6.6825213386105003E-2</c:v>
                </c:pt>
                <c:pt idx="3197">
                  <c:v>6.0527085402654272E-2</c:v>
                </c:pt>
                <c:pt idx="3198">
                  <c:v>-3.9425237610364934E-2</c:v>
                </c:pt>
                <c:pt idx="3199">
                  <c:v>-3.5709496505082303E-2</c:v>
                </c:pt>
                <c:pt idx="3200">
                  <c:v>-0.12659173535626339</c:v>
                </c:pt>
                <c:pt idx="3201">
                  <c:v>-0.11466074538225078</c:v>
                </c:pt>
                <c:pt idx="3202">
                  <c:v>-0.19810200432950431</c:v>
                </c:pt>
                <c:pt idx="3203">
                  <c:v>-8.5183550677920994E-2</c:v>
                </c:pt>
                <c:pt idx="3204">
                  <c:v>-7.7155190167427487E-2</c:v>
                </c:pt>
                <c:pt idx="3205">
                  <c:v>-6.9883484808938079E-2</c:v>
                </c:pt>
                <c:pt idx="3206">
                  <c:v>3.0950658073246123E-2</c:v>
                </c:pt>
                <c:pt idx="3207">
                  <c:v>-6.621415233524805E-2</c:v>
                </c:pt>
                <c:pt idx="3208">
                  <c:v>0.12852194371634224</c:v>
                </c:pt>
                <c:pt idx="3209">
                  <c:v>0.11640903589021198</c:v>
                </c:pt>
                <c:pt idx="3210">
                  <c:v>0.19968552233898096</c:v>
                </c:pt>
                <c:pt idx="3211">
                  <c:v>0.18086560523872947</c:v>
                </c:pt>
                <c:pt idx="3212">
                  <c:v>6.9571643929883756E-2</c:v>
                </c:pt>
                <c:pt idx="3213">
                  <c:v>-0.12548088824955245</c:v>
                </c:pt>
                <c:pt idx="3214">
                  <c:v>-1.9406813541137186E-2</c:v>
                </c:pt>
                <c:pt idx="3215">
                  <c:v>-0.11182554406331827</c:v>
                </c:pt>
                <c:pt idx="3216">
                  <c:v>-7.0384552242344078E-3</c:v>
                </c:pt>
                <c:pt idx="3217">
                  <c:v>-0.10062287605517593</c:v>
                </c:pt>
                <c:pt idx="3218">
                  <c:v>9.7356165806152153E-2</c:v>
                </c:pt>
                <c:pt idx="3219">
                  <c:v>-6.0672162598899571E-3</c:v>
                </c:pt>
                <c:pt idx="3220">
                  <c:v>8.875238500869817E-2</c:v>
                </c:pt>
                <c:pt idx="3221">
                  <c:v>8.0387669786741195E-2</c:v>
                </c:pt>
                <c:pt idx="3222">
                  <c:v>-2.143646920618944E-2</c:v>
                </c:pt>
                <c:pt idx="3223">
                  <c:v>7.483165002681641E-2</c:v>
                </c:pt>
                <c:pt idx="3224">
                  <c:v>-0.12071662604797864</c:v>
                </c:pt>
                <c:pt idx="3225">
                  <c:v>-1.5091572473530573E-2</c:v>
                </c:pt>
                <c:pt idx="3226">
                  <c:v>-0.20216478449249931</c:v>
                </c:pt>
                <c:pt idx="3227">
                  <c:v>-0.37160676165460094</c:v>
                </c:pt>
                <c:pt idx="3228">
                  <c:v>-0.43083142908914307</c:v>
                </c:pt>
                <c:pt idx="3229">
                  <c:v>-0.57872208272766934</c:v>
                </c:pt>
                <c:pt idx="3230">
                  <c:v>-0.42993103181295267</c:v>
                </c:pt>
                <c:pt idx="3231">
                  <c:v>-0.48365876628783089</c:v>
                </c:pt>
                <c:pt idx="3232">
                  <c:v>-0.4380750014774063</c:v>
                </c:pt>
                <c:pt idx="3233">
                  <c:v>-0.39678740528652356</c:v>
                </c:pt>
                <c:pt idx="3234">
                  <c:v>-0.35939107336197063</c:v>
                </c:pt>
                <c:pt idx="3235">
                  <c:v>-0.23127148307908532</c:v>
                </c:pt>
                <c:pt idx="3236">
                  <c:v>-0.1152268797046094</c:v>
                </c:pt>
                <c:pt idx="3237">
                  <c:v>-0.19861478174902092</c:v>
                </c:pt>
                <c:pt idx="3238">
                  <c:v>-8.564799996421521E-2</c:v>
                </c:pt>
                <c:pt idx="3239">
                  <c:v>-0.17182364574744186</c:v>
                </c:pt>
                <c:pt idx="3240">
                  <c:v>-6.1381869043952722E-2</c:v>
                </c:pt>
                <c:pt idx="3241">
                  <c:v>-0.24409232339377751</c:v>
                </c:pt>
                <c:pt idx="3242">
                  <c:v>-0.22108716389463084</c:v>
                </c:pt>
                <c:pt idx="3243">
                  <c:v>-0.38874574881318719</c:v>
                </c:pt>
                <c:pt idx="3244">
                  <c:v>-0.44635510476330781</c:v>
                </c:pt>
                <c:pt idx="3245">
                  <c:v>-0.49853490683050028</c:v>
                </c:pt>
                <c:pt idx="3246">
                  <c:v>-0.54579687841249092</c:v>
                </c:pt>
                <c:pt idx="3247">
                  <c:v>-0.40010895489760945</c:v>
                </c:pt>
                <c:pt idx="3248">
                  <c:v>-0.36239957429735487</c:v>
                </c:pt>
                <c:pt idx="3249">
                  <c:v>-0.13974865987366814</c:v>
                </c:pt>
                <c:pt idx="3250">
                  <c:v>-0.1265776589774241</c:v>
                </c:pt>
                <c:pt idx="3251">
                  <c:v>7.3847563544525541E-2</c:v>
                </c:pt>
                <c:pt idx="3252">
                  <c:v>6.688759465101593E-2</c:v>
                </c:pt>
                <c:pt idx="3253">
                  <c:v>6.0583587371858226E-2</c:v>
                </c:pt>
                <c:pt idx="3254">
                  <c:v>0.14912149838908567</c:v>
                </c:pt>
                <c:pt idx="3255">
                  <c:v>0.13506712827414205</c:v>
                </c:pt>
                <c:pt idx="3256">
                  <c:v>2.8089571728622822E-2</c:v>
                </c:pt>
                <c:pt idx="3257">
                  <c:v>-6.880558764462473E-2</c:v>
                </c:pt>
                <c:pt idx="3258">
                  <c:v>-0.25081637299990384</c:v>
                </c:pt>
                <c:pt idx="3259">
                  <c:v>-0.22717748675540778</c:v>
                </c:pt>
                <c:pt idx="3260">
                  <c:v>-0.30001429265954815</c:v>
                </c:pt>
                <c:pt idx="3261">
                  <c:v>-0.27173861172581293</c:v>
                </c:pt>
                <c:pt idx="3262">
                  <c:v>-0.34037563054467163</c:v>
                </c:pt>
                <c:pt idx="3263">
                  <c:v>-0.40254376274096138</c:v>
                </c:pt>
                <c:pt idx="3264">
                  <c:v>-0.36460490690769948</c:v>
                </c:pt>
                <c:pt idx="3265">
                  <c:v>-0.33024170399757891</c:v>
                </c:pt>
                <c:pt idx="3266">
                  <c:v>-0.11062159744655828</c:v>
                </c:pt>
                <c:pt idx="3267">
                  <c:v>-0.10019575751056403</c:v>
                </c:pt>
                <c:pt idx="3268">
                  <c:v>-9.0752529839082469E-2</c:v>
                </c:pt>
                <c:pt idx="3269">
                  <c:v>-8.2199305407967965E-2</c:v>
                </c:pt>
                <c:pt idx="3270">
                  <c:v>0.11404335582741529</c:v>
                </c:pt>
                <c:pt idx="3271">
                  <c:v>0.19754280236936506</c:v>
                </c:pt>
                <c:pt idx="3272">
                  <c:v>0.36742039108395852</c:v>
                </c:pt>
                <c:pt idx="3273">
                  <c:v>0.33279183504170495</c:v>
                </c:pt>
                <c:pt idx="3274">
                  <c:v>0.39567472312514818</c:v>
                </c:pt>
                <c:pt idx="3275">
                  <c:v>0.26413547941602011</c:v>
                </c:pt>
                <c:pt idx="3276">
                  <c:v>0.23924129696544652</c:v>
                </c:pt>
                <c:pt idx="3277">
                  <c:v>0.12244555632829451</c:v>
                </c:pt>
                <c:pt idx="3278">
                  <c:v>1.6657554913830169E-2</c:v>
                </c:pt>
                <c:pt idx="3279">
                  <c:v>0.10933539695720224</c:v>
                </c:pt>
                <c:pt idx="3280">
                  <c:v>4.7829989537663403E-3</c:v>
                </c:pt>
                <c:pt idx="3281">
                  <c:v>9.8579991530201735E-2</c:v>
                </c:pt>
                <c:pt idx="3282">
                  <c:v>-4.9587333929588251E-3</c:v>
                </c:pt>
                <c:pt idx="3283">
                  <c:v>0.18400417543438166</c:v>
                </c:pt>
                <c:pt idx="3284">
                  <c:v>7.2414410853452835E-2</c:v>
                </c:pt>
                <c:pt idx="3285">
                  <c:v>0.15983729302660943</c:v>
                </c:pt>
                <c:pt idx="3286">
                  <c:v>0.23902076266804095</c:v>
                </c:pt>
                <c:pt idx="3287">
                  <c:v>0.31074136611413433</c:v>
                </c:pt>
                <c:pt idx="3288">
                  <c:v>0.28145468232561571</c:v>
                </c:pt>
                <c:pt idx="3289">
                  <c:v>0.25492820345623762</c:v>
                </c:pt>
                <c:pt idx="3290">
                  <c:v>4.2406227105721228E-2</c:v>
                </c:pt>
                <c:pt idx="3291">
                  <c:v>0.13265731396716118</c:v>
                </c:pt>
                <c:pt idx="3292">
                  <c:v>2.5906877069341749E-2</c:v>
                </c:pt>
                <c:pt idx="3293">
                  <c:v>0.11771299103668059</c:v>
                </c:pt>
                <c:pt idx="3294">
                  <c:v>0.20086658260818688</c:v>
                </c:pt>
                <c:pt idx="3295">
                  <c:v>8.7687573592286086E-2</c:v>
                </c:pt>
                <c:pt idx="3296">
                  <c:v>0.26791877369741446</c:v>
                </c:pt>
                <c:pt idx="3297">
                  <c:v>0.14842024455352315</c:v>
                </c:pt>
                <c:pt idx="3298">
                  <c:v>0.22867974566321647</c:v>
                </c:pt>
                <c:pt idx="3299">
                  <c:v>1.8631628177818577E-2</c:v>
                </c:pt>
                <c:pt idx="3300">
                  <c:v>0.11112341819927682</c:v>
                </c:pt>
                <c:pt idx="3301">
                  <c:v>6.4025031638839935E-3</c:v>
                </c:pt>
                <c:pt idx="3302">
                  <c:v>5.7990814567566926E-3</c:v>
                </c:pt>
                <c:pt idx="3303">
                  <c:v>5.2525309056932236E-3</c:v>
                </c:pt>
                <c:pt idx="3304">
                  <c:v>-0.18373806768487674</c:v>
                </c:pt>
                <c:pt idx="3305">
                  <c:v>-0.26066894238386273</c:v>
                </c:pt>
                <c:pt idx="3306">
                  <c:v>-0.3303492529591916</c:v>
                </c:pt>
                <c:pt idx="3307">
                  <c:v>-0.20496678976503363</c:v>
                </c:pt>
                <c:pt idx="3308">
                  <c:v>-9.1401345328668449E-2</c:v>
                </c:pt>
                <c:pt idx="3309">
                  <c:v>-8.2786971478285398E-2</c:v>
                </c:pt>
                <c:pt idx="3310">
                  <c:v>1.9263296371682267E-2</c:v>
                </c:pt>
                <c:pt idx="3311">
                  <c:v>0.11169555306842006</c:v>
                </c:pt>
                <c:pt idx="3312">
                  <c:v>0.10116849519966814</c:v>
                </c:pt>
                <c:pt idx="3313">
                  <c:v>0.28012914837623537</c:v>
                </c:pt>
                <c:pt idx="3314">
                  <c:v>0.25372759813838097</c:v>
                </c:pt>
                <c:pt idx="3315">
                  <c:v>0.32406211499633913</c:v>
                </c:pt>
                <c:pt idx="3316">
                  <c:v>0.19927220059526723</c:v>
                </c:pt>
                <c:pt idx="3317">
                  <c:v>0.18049123815162435</c:v>
                </c:pt>
                <c:pt idx="3318">
                  <c:v>6.9232560109496494E-2</c:v>
                </c:pt>
                <c:pt idx="3319">
                  <c:v>-3.154023456507353E-2</c:v>
                </c:pt>
                <c:pt idx="3320">
                  <c:v>-0.12281541709670331</c:v>
                </c:pt>
                <c:pt idx="3321">
                  <c:v>-0.2997358959491338</c:v>
                </c:pt>
                <c:pt idx="3322">
                  <c:v>-0.27148645328720522</c:v>
                </c:pt>
                <c:pt idx="3323">
                  <c:v>-0.24589945787131826</c:v>
                </c:pt>
                <c:pt idx="3324">
                  <c:v>-0.22272397996021087</c:v>
                </c:pt>
                <c:pt idx="3325">
                  <c:v>-0.29598051899126632</c:v>
                </c:pt>
                <c:pt idx="3326">
                  <c:v>-0.45658057148459419</c:v>
                </c:pt>
                <c:pt idx="3327">
                  <c:v>-0.41354886641015925</c:v>
                </c:pt>
                <c:pt idx="3328">
                  <c:v>-0.46882058359941675</c:v>
                </c:pt>
                <c:pt idx="3329">
                  <c:v>-0.42463528456078853</c:v>
                </c:pt>
                <c:pt idx="3330">
                  <c:v>-0.47886213145554679</c:v>
                </c:pt>
                <c:pt idx="3331">
                  <c:v>-0.62222599804304146</c:v>
                </c:pt>
                <c:pt idx="3332">
                  <c:v>-0.56358257931330358</c:v>
                </c:pt>
                <c:pt idx="3333">
                  <c:v>-0.60471395219514157</c:v>
                </c:pt>
                <c:pt idx="3334">
                  <c:v>-0.54772100490295639</c:v>
                </c:pt>
                <c:pt idx="3335">
                  <c:v>-0.59034729595405178</c:v>
                </c:pt>
                <c:pt idx="3336">
                  <c:v>-0.53470837411297634</c:v>
                </c:pt>
                <c:pt idx="3337">
                  <c:v>-0.48431329711518828</c:v>
                </c:pt>
                <c:pt idx="3338">
                  <c:v>-0.43866784422760052</c:v>
                </c:pt>
                <c:pt idx="3339">
                  <c:v>-0.30307659431616174</c:v>
                </c:pt>
                <c:pt idx="3340">
                  <c:v>-0.2745122982508017</c:v>
                </c:pt>
                <c:pt idx="3341">
                  <c:v>-0.24864012366565863</c:v>
                </c:pt>
                <c:pt idx="3342">
                  <c:v>-0.2252063440887879</c:v>
                </c:pt>
                <c:pt idx="3343">
                  <c:v>-0.20398114620485336</c:v>
                </c:pt>
                <c:pt idx="3344">
                  <c:v>-9.0508596485519788E-2</c:v>
                </c:pt>
                <c:pt idx="3345">
                  <c:v>-8.1978362231350826E-2</c:v>
                </c:pt>
                <c:pt idx="3346">
                  <c:v>1.9995695992523002E-2</c:v>
                </c:pt>
                <c:pt idx="3347">
                  <c:v>-7.6136633564176534E-2</c:v>
                </c:pt>
                <c:pt idx="3348">
                  <c:v>-0.16320870451164207</c:v>
                </c:pt>
                <c:pt idx="3349">
                  <c:v>-0.2420744261064654</c:v>
                </c:pt>
                <c:pt idx="3350">
                  <c:v>-0.40775500816151189</c:v>
                </c:pt>
                <c:pt idx="3351">
                  <c:v>-0.36932500401837232</c:v>
                </c:pt>
                <c:pt idx="3352">
                  <c:v>-0.42876472204373195</c:v>
                </c:pt>
                <c:pt idx="3353">
                  <c:v>-0.29410681940930639</c:v>
                </c:pt>
                <c:pt idx="3354">
                  <c:v>-0.26638790471249829</c:v>
                </c:pt>
                <c:pt idx="3355">
                  <c:v>-0.14703365657130563</c:v>
                </c:pt>
                <c:pt idx="3356">
                  <c:v>-3.8928281304166076E-2</c:v>
                </c:pt>
                <c:pt idx="3357">
                  <c:v>-3.5259377227304725E-2</c:v>
                </c:pt>
                <c:pt idx="3358">
                  <c:v>6.2311520394412609E-2</c:v>
                </c:pt>
                <c:pt idx="3359">
                  <c:v>0.15068657756095349</c:v>
                </c:pt>
                <c:pt idx="3360">
                  <c:v>0.1364847022091511</c:v>
                </c:pt>
                <c:pt idx="3361">
                  <c:v>2.9373542467827515E-2</c:v>
                </c:pt>
                <c:pt idx="3362">
                  <c:v>-6.7642628296671309E-2</c:v>
                </c:pt>
                <c:pt idx="3363">
                  <c:v>-0.15551524038057526</c:v>
                </c:pt>
                <c:pt idx="3364">
                  <c:v>-0.23510605388724307</c:v>
                </c:pt>
                <c:pt idx="3365">
                  <c:v>-0.21294783033604361</c:v>
                </c:pt>
                <c:pt idx="3366">
                  <c:v>-0.28712574976228938</c:v>
                </c:pt>
                <c:pt idx="3367">
                  <c:v>-0.35431256498669306</c:v>
                </c:pt>
                <c:pt idx="3368">
                  <c:v>-0.32091939244959056</c:v>
                </c:pt>
                <c:pt idx="3369">
                  <c:v>-0.38492123188586036</c:v>
                </c:pt>
                <c:pt idx="3370">
                  <c:v>-0.25439548084906605</c:v>
                </c:pt>
                <c:pt idx="3371">
                  <c:v>-0.23041927163680997</c:v>
                </c:pt>
                <c:pt idx="3372">
                  <c:v>-0.1144549872985248</c:v>
                </c:pt>
                <c:pt idx="3373">
                  <c:v>-9.4200792729182553E-3</c:v>
                </c:pt>
                <c:pt idx="3374">
                  <c:v>-0.10278003732541105</c:v>
                </c:pt>
                <c:pt idx="3375">
                  <c:v>-9.3093247019495173E-2</c:v>
                </c:pt>
                <c:pt idx="3376">
                  <c:v>-0.17856719479913097</c:v>
                </c:pt>
                <c:pt idx="3377">
                  <c:v>-0.16173763317853834</c:v>
                </c:pt>
                <c:pt idx="3378">
                  <c:v>-0.24074199998015122</c:v>
                </c:pt>
                <c:pt idx="3379">
                  <c:v>-0.31230038063140031</c:v>
                </c:pt>
                <c:pt idx="3380">
                  <c:v>-0.47136232240164078</c:v>
                </c:pt>
                <c:pt idx="3381">
                  <c:v>-0.521185249732254</c:v>
                </c:pt>
                <c:pt idx="3382">
                  <c:v>-0.47206469718070765</c:v>
                </c:pt>
                <c:pt idx="3383">
                  <c:v>-0.42757364764024763</c:v>
                </c:pt>
                <c:pt idx="3384">
                  <c:v>-0.48152356033908567</c:v>
                </c:pt>
                <c:pt idx="3385">
                  <c:v>-0.34189325434064166</c:v>
                </c:pt>
                <c:pt idx="3386">
                  <c:v>-0.40391835386388147</c:v>
                </c:pt>
                <c:pt idx="3387">
                  <c:v>-0.27160216626172212</c:v>
                </c:pt>
                <c:pt idx="3388">
                  <c:v>-0.24600426515491514</c:v>
                </c:pt>
                <c:pt idx="3389">
                  <c:v>-0.22281890939004204</c:v>
                </c:pt>
                <c:pt idx="3390">
                  <c:v>-0.20181872192542266</c:v>
                </c:pt>
                <c:pt idx="3391">
                  <c:v>-0.27704553510838281</c:v>
                </c:pt>
                <c:pt idx="3392">
                  <c:v>-0.25093460857419236</c:v>
                </c:pt>
                <c:pt idx="3393">
                  <c:v>-0.32153235849704276</c:v>
                </c:pt>
                <c:pt idx="3394">
                  <c:v>-0.38547642724436526</c:v>
                </c:pt>
                <c:pt idx="3395">
                  <c:v>-0.44339390949317092</c:v>
                </c:pt>
                <c:pt idx="3396">
                  <c:v>-0.40160501803186482</c:v>
                </c:pt>
                <c:pt idx="3397">
                  <c:v>-0.55225019601844128</c:v>
                </c:pt>
                <c:pt idx="3398">
                  <c:v>-0.5944496208634833</c:v>
                </c:pt>
                <c:pt idx="3399">
                  <c:v>-0.63267184361615836</c:v>
                </c:pt>
                <c:pt idx="3400">
                  <c:v>-0.57304392713502939</c:v>
                </c:pt>
                <c:pt idx="3401">
                  <c:v>-0.51903580938487981</c:v>
                </c:pt>
                <c:pt idx="3402">
                  <c:v>-0.47011783681347269</c:v>
                </c:pt>
                <c:pt idx="3403">
                  <c:v>-0.5200580541475246</c:v>
                </c:pt>
                <c:pt idx="3404">
                  <c:v>-0.56529151688471635</c:v>
                </c:pt>
                <c:pt idx="3405">
                  <c:v>-0.6062618261949605</c:v>
                </c:pt>
                <c:pt idx="3406">
                  <c:v>-0.64337077482287364</c:v>
                </c:pt>
                <c:pt idx="3407">
                  <c:v>-0.67698228743902999</c:v>
                </c:pt>
                <c:pt idx="3408">
                  <c:v>-0.61317821001416384</c:v>
                </c:pt>
                <c:pt idx="3409">
                  <c:v>-0.5553875252165088</c:v>
                </c:pt>
                <c:pt idx="3410">
                  <c:v>-0.50304348414304079</c:v>
                </c:pt>
                <c:pt idx="3411">
                  <c:v>-0.4556327527164411</c:v>
                </c:pt>
                <c:pt idx="3412">
                  <c:v>-0.50693815706406886</c:v>
                </c:pt>
                <c:pt idx="3413">
                  <c:v>-0.45916036136236404</c:v>
                </c:pt>
                <c:pt idx="3414">
                  <c:v>-0.41588551682009489</c:v>
                </c:pt>
                <c:pt idx="3415">
                  <c:v>-0.28244145068110893</c:v>
                </c:pt>
                <c:pt idx="3416">
                  <c:v>-0.25582197108523846</c:v>
                </c:pt>
                <c:pt idx="3417">
                  <c:v>-0.13746353872789729</c:v>
                </c:pt>
                <c:pt idx="3418">
                  <c:v>-0.12450790542577675</c:v>
                </c:pt>
                <c:pt idx="3419">
                  <c:v>-1.852553218809877E-2</c:v>
                </c:pt>
                <c:pt idx="3420">
                  <c:v>-1.6779541913319599E-2</c:v>
                </c:pt>
                <c:pt idx="3421">
                  <c:v>-1.5198107345154994E-2</c:v>
                </c:pt>
                <c:pt idx="3422">
                  <c:v>-1.3765719473634754E-2</c:v>
                </c:pt>
                <c:pt idx="3423">
                  <c:v>-0.10671611058623606</c:v>
                </c:pt>
                <c:pt idx="3424">
                  <c:v>-0.19090613372280801</c:v>
                </c:pt>
                <c:pt idx="3425">
                  <c:v>-0.26716143411363769</c:v>
                </c:pt>
                <c:pt idx="3426">
                  <c:v>-0.33622984175931392</c:v>
                </c:pt>
                <c:pt idx="3427">
                  <c:v>-0.39878870534334615</c:v>
                </c:pt>
                <c:pt idx="3428">
                  <c:v>-0.36120375533210891</c:v>
                </c:pt>
                <c:pt idx="3429">
                  <c:v>-0.32716110340609694</c:v>
                </c:pt>
                <c:pt idx="3430">
                  <c:v>-0.29632689583606919</c:v>
                </c:pt>
                <c:pt idx="3431">
                  <c:v>-0.26839874386547929</c:v>
                </c:pt>
                <c:pt idx="3432">
                  <c:v>-0.24310275820666374</c:v>
                </c:pt>
                <c:pt idx="3433">
                  <c:v>-0.22019086302917962</c:v>
                </c:pt>
                <c:pt idx="3434">
                  <c:v>-0.1994383630987776</c:v>
                </c:pt>
                <c:pt idx="3435">
                  <c:v>-8.639396060043103E-2</c:v>
                </c:pt>
                <c:pt idx="3436">
                  <c:v>-7.8251521642325822E-2</c:v>
                </c:pt>
                <c:pt idx="3437">
                  <c:v>-7.0876489476613222E-2</c:v>
                </c:pt>
                <c:pt idx="3438">
                  <c:v>-6.4196537717054358E-2</c:v>
                </c:pt>
                <c:pt idx="3439">
                  <c:v>-5.8146156578720416E-2</c:v>
                </c:pt>
                <c:pt idx="3440">
                  <c:v>-5.2666010428454722E-2</c:v>
                </c:pt>
                <c:pt idx="3441">
                  <c:v>-0.14195013549247101</c:v>
                </c:pt>
                <c:pt idx="3442">
                  <c:v>-0.12857165040729435</c:v>
                </c:pt>
                <c:pt idx="3443">
                  <c:v>-0.11645405783591022</c:v>
                </c:pt>
                <c:pt idx="3444">
                  <c:v>-0.19972630106626352</c:v>
                </c:pt>
                <c:pt idx="3445">
                  <c:v>-8.6654761053816629E-2</c:v>
                </c:pt>
                <c:pt idx="3446">
                  <c:v>-0.17273552183975294</c:v>
                </c:pt>
                <c:pt idx="3447">
                  <c:v>-0.15645558244697993</c:v>
                </c:pt>
                <c:pt idx="3448">
                  <c:v>-4.7462211586429812E-2</c:v>
                </c:pt>
                <c:pt idx="3449">
                  <c:v>-4.2989003529138245E-2</c:v>
                </c:pt>
                <c:pt idx="3450">
                  <c:v>5.5310394208724134E-2</c:v>
                </c:pt>
                <c:pt idx="3451">
                  <c:v>5.0097512365325642E-2</c:v>
                </c:pt>
                <c:pt idx="3452">
                  <c:v>-4.8871846546669068E-2</c:v>
                </c:pt>
                <c:pt idx="3453">
                  <c:v>-4.4265783524317572E-2</c:v>
                </c:pt>
                <c:pt idx="3454">
                  <c:v>-4.0093831714555807E-2</c:v>
                </c:pt>
                <c:pt idx="3455">
                  <c:v>-3.6315077099494386E-2</c:v>
                </c:pt>
                <c:pt idx="3456">
                  <c:v>-0.12714024132427862</c:v>
                </c:pt>
                <c:pt idx="3457">
                  <c:v>-0.20940533548837281</c:v>
                </c:pt>
                <c:pt idx="3458">
                  <c:v>-0.28391712718828327</c:v>
                </c:pt>
                <c:pt idx="3459">
                  <c:v>-0.35140634796588616</c:v>
                </c:pt>
                <c:pt idx="3460">
                  <c:v>-0.41253485953774655</c:v>
                </c:pt>
                <c:pt idx="3461">
                  <c:v>-0.46790214462323587</c:v>
                </c:pt>
                <c:pt idx="3462">
                  <c:v>-0.42380340641881786</c:v>
                </c:pt>
                <c:pt idx="3463">
                  <c:v>-0.47810865598136104</c:v>
                </c:pt>
                <c:pt idx="3464">
                  <c:v>-0.33880019713620524</c:v>
                </c:pt>
                <c:pt idx="3465">
                  <c:v>-0.30686903082546896</c:v>
                </c:pt>
                <c:pt idx="3466">
                  <c:v>-0.27794730603980355</c:v>
                </c:pt>
                <c:pt idx="3467">
                  <c:v>-0.25175138959761195</c:v>
                </c:pt>
                <c:pt idx="3468">
                  <c:v>-0.32227215972257933</c:v>
                </c:pt>
                <c:pt idx="3469">
                  <c:v>-0.2918987242393502</c:v>
                </c:pt>
                <c:pt idx="3470">
                  <c:v>-0.3586356972171667</c:v>
                </c:pt>
                <c:pt idx="3471">
                  <c:v>-0.32483507906639159</c:v>
                </c:pt>
                <c:pt idx="3472">
                  <c:v>-0.48271565334108213</c:v>
                </c:pt>
                <c:pt idx="3473">
                  <c:v>-0.53146855443950169</c:v>
                </c:pt>
                <c:pt idx="3474">
                  <c:v>-0.5756266028599617</c:v>
                </c:pt>
                <c:pt idx="3475">
                  <c:v>-0.52137507365729052</c:v>
                </c:pt>
                <c:pt idx="3476">
                  <c:v>-0.56648441022998686</c:v>
                </c:pt>
                <c:pt idx="3477">
                  <c:v>-0.51309451238343662</c:v>
                </c:pt>
                <c:pt idx="3478">
                  <c:v>-0.46473649386240534</c:v>
                </c:pt>
                <c:pt idx="3479">
                  <c:v>-0.42093611121320901</c:v>
                </c:pt>
                <c:pt idx="3480">
                  <c:v>-0.28701603776697304</c:v>
                </c:pt>
                <c:pt idx="3481">
                  <c:v>-0.25996541349563784</c:v>
                </c:pt>
                <c:pt idx="3482">
                  <c:v>-0.23546425049887798</c:v>
                </c:pt>
                <c:pt idx="3483">
                  <c:v>-0.30752004732006272</c:v>
                </c:pt>
                <c:pt idx="3484">
                  <c:v>-0.37278474528298766</c:v>
                </c:pt>
                <c:pt idx="3485">
                  <c:v>-0.43189839037614014</c:v>
                </c:pt>
                <c:pt idx="3486">
                  <c:v>-0.48544070567474579</c:v>
                </c:pt>
                <c:pt idx="3487">
                  <c:v>-0.43968899703370901</c:v>
                </c:pt>
                <c:pt idx="3488">
                  <c:v>-0.49249706495304185</c:v>
                </c:pt>
                <c:pt idx="3489">
                  <c:v>-0.44608031011791149</c:v>
                </c:pt>
                <c:pt idx="3490">
                  <c:v>-0.49828601097028069</c:v>
                </c:pt>
                <c:pt idx="3491">
                  <c:v>-0.54557144043445061</c:v>
                </c:pt>
                <c:pt idx="3492">
                  <c:v>-0.49415254355613247</c:v>
                </c:pt>
                <c:pt idx="3493">
                  <c:v>-0.54182754314616655</c:v>
                </c:pt>
                <c:pt idx="3494">
                  <c:v>-0.49076150027434845</c:v>
                </c:pt>
                <c:pt idx="3495">
                  <c:v>-0.44450831855655049</c:v>
                </c:pt>
                <c:pt idx="3496">
                  <c:v>-0.49686217612313999</c:v>
                </c:pt>
                <c:pt idx="3497">
                  <c:v>-0.45003401925248715</c:v>
                </c:pt>
                <c:pt idx="3498">
                  <c:v>-0.50186709179770794</c:v>
                </c:pt>
                <c:pt idx="3499">
                  <c:v>-0.36031945312990954</c:v>
                </c:pt>
                <c:pt idx="3500">
                  <c:v>-0.42060792433065086</c:v>
                </c:pt>
                <c:pt idx="3501">
                  <c:v>-0.47521434098477994</c:v>
                </c:pt>
                <c:pt idx="3502">
                  <c:v>-0.43042644450923095</c:v>
                </c:pt>
                <c:pt idx="3503">
                  <c:v>-0.57835526704518925</c:v>
                </c:pt>
                <c:pt idx="3504">
                  <c:v>-0.52384656730176538</c:v>
                </c:pt>
                <c:pt idx="3505">
                  <c:v>-0.56872297108615544</c:v>
                </c:pt>
                <c:pt idx="3506">
                  <c:v>-0.51512209384939467</c:v>
                </c:pt>
                <c:pt idx="3507">
                  <c:v>-0.46657298027722316</c:v>
                </c:pt>
                <c:pt idx="3508">
                  <c:v>-0.61109507207653813</c:v>
                </c:pt>
                <c:pt idx="3509">
                  <c:v>-0.55350071840412085</c:v>
                </c:pt>
                <c:pt idx="3510">
                  <c:v>-0.59558228429096283</c:v>
                </c:pt>
                <c:pt idx="3511">
                  <c:v>-0.63369775603055511</c:v>
                </c:pt>
                <c:pt idx="3512">
                  <c:v>-0.66822092918999099</c:v>
                </c:pt>
                <c:pt idx="3513">
                  <c:v>-0.69949036993413816</c:v>
                </c:pt>
                <c:pt idx="3514">
                  <c:v>-0.63356495571088134</c:v>
                </c:pt>
                <c:pt idx="3515">
                  <c:v>-0.66810064500557775</c:v>
                </c:pt>
                <c:pt idx="3516">
                  <c:v>-0.69938142226702782</c:v>
                </c:pt>
                <c:pt idx="3517">
                  <c:v>-0.7277140557271834</c:v>
                </c:pt>
                <c:pt idx="3518">
                  <c:v>-0.65912862178558684</c:v>
                </c:pt>
                <c:pt idx="3519">
                  <c:v>-0.59700721270641588</c:v>
                </c:pt>
                <c:pt idx="3520">
                  <c:v>-0.63498838810675184</c:v>
                </c:pt>
                <c:pt idx="3521">
                  <c:v>-0.66938992205871573</c:v>
                </c:pt>
                <c:pt idx="3522">
                  <c:v>-0.79479696742830219</c:v>
                </c:pt>
                <c:pt idx="3523">
                  <c:v>-0.71988911800925615</c:v>
                </c:pt>
                <c:pt idx="3524">
                  <c:v>-0.74628894668083645</c:v>
                </c:pt>
                <c:pt idx="3525">
                  <c:v>-0.67595287051040298</c:v>
                </c:pt>
                <c:pt idx="3526">
                  <c:v>-0.61224581334535055</c:v>
                </c:pt>
                <c:pt idx="3527">
                  <c:v>-0.74303856407883229</c:v>
                </c:pt>
                <c:pt idx="3528">
                  <c:v>-0.76725660885920699</c:v>
                </c:pt>
                <c:pt idx="3529">
                  <c:v>-0.8834399363002855</c:v>
                </c:pt>
                <c:pt idx="3530">
                  <c:v>-0.80017768388722121</c:v>
                </c:pt>
                <c:pt idx="3531">
                  <c:v>-0.81901049349691735</c:v>
                </c:pt>
                <c:pt idx="3532">
                  <c:v>-0.83606835261712509</c:v>
                </c:pt>
                <c:pt idx="3533">
                  <c:v>-0.85151854639039248</c:v>
                </c:pt>
                <c:pt idx="3534">
                  <c:v>-0.77126481409832703</c:v>
                </c:pt>
                <c:pt idx="3535">
                  <c:v>-0.69857481788001896</c:v>
                </c:pt>
                <c:pt idx="3536">
                  <c:v>-0.63273569240497807</c:v>
                </c:pt>
                <c:pt idx="3537">
                  <c:v>-0.57310175831727217</c:v>
                </c:pt>
                <c:pt idx="3538">
                  <c:v>-0.51908819010660412</c:v>
                </c:pt>
                <c:pt idx="3539">
                  <c:v>-0.47016528076848024</c:v>
                </c:pt>
                <c:pt idx="3540">
                  <c:v>-0.42585324700742305</c:v>
                </c:pt>
                <c:pt idx="3541">
                  <c:v>-0.38571752403824666</c:v>
                </c:pt>
                <c:pt idx="3542">
                  <c:v>-0.34936450384186468</c:v>
                </c:pt>
                <c:pt idx="3543">
                  <c:v>-0.31643767508102533</c:v>
                </c:pt>
                <c:pt idx="3544">
                  <c:v>-0.28661412682041781</c:v>
                </c:pt>
                <c:pt idx="3545">
                  <c:v>-0.25960138176339548</c:v>
                </c:pt>
                <c:pt idx="3546">
                  <c:v>-0.32938230755679998</c:v>
                </c:pt>
                <c:pt idx="3547">
                  <c:v>-0.29833875642751306</c:v>
                </c:pt>
                <c:pt idx="3548">
                  <c:v>-0.27022099106329939</c:v>
                </c:pt>
                <c:pt idx="3549">
                  <c:v>-0.24475326265219297</c:v>
                </c:pt>
                <c:pt idx="3550">
                  <c:v>-0.2216858110954851</c:v>
                </c:pt>
                <c:pt idx="3551">
                  <c:v>-0.29504019523689878</c:v>
                </c:pt>
                <c:pt idx="3552">
                  <c:v>-0.36148109154849439</c:v>
                </c:pt>
                <c:pt idx="3553">
                  <c:v>-0.3274123012998833</c:v>
                </c:pt>
                <c:pt idx="3554">
                  <c:v>-0.29655441888612405</c:v>
                </c:pt>
                <c:pt idx="3555">
                  <c:v>-0.17435704376556316</c:v>
                </c:pt>
                <c:pt idx="3556">
                  <c:v>-0.15792427953169735</c:v>
                </c:pt>
                <c:pt idx="3557">
                  <c:v>-0.14304026683969012</c:v>
                </c:pt>
                <c:pt idx="3558">
                  <c:v>-0.12955903929555729</c:v>
                </c:pt>
                <c:pt idx="3559">
                  <c:v>-0.21159616712153886</c:v>
                </c:pt>
                <c:pt idx="3560">
                  <c:v>-0.19165369819683534</c:v>
                </c:pt>
                <c:pt idx="3561">
                  <c:v>-0.26783854229587434</c:v>
                </c:pt>
                <c:pt idx="3562">
                  <c:v>-0.3368431339988206</c:v>
                </c:pt>
                <c:pt idx="3563">
                  <c:v>-0.39934419615102867</c:v>
                </c:pt>
                <c:pt idx="3564">
                  <c:v>-0.36170689236457487</c:v>
                </c:pt>
                <c:pt idx="3565">
                  <c:v>-0.42186460049810837</c:v>
                </c:pt>
                <c:pt idx="3566">
                  <c:v>-0.47635257821376864</c:v>
                </c:pt>
                <c:pt idx="3567">
                  <c:v>-0.61995296462210825</c:v>
                </c:pt>
                <c:pt idx="3568">
                  <c:v>-0.65577155385296115</c:v>
                </c:pt>
                <c:pt idx="3569">
                  <c:v>-0.6882143205801261</c:v>
                </c:pt>
                <c:pt idx="3570">
                  <c:v>-0.62335164897123163</c:v>
                </c:pt>
                <c:pt idx="3571">
                  <c:v>-0.65884991974859231</c:v>
                </c:pt>
                <c:pt idx="3572">
                  <c:v>-0.50250699810988642</c:v>
                </c:pt>
                <c:pt idx="3573">
                  <c:v>-0.45514682930070205</c:v>
                </c:pt>
                <c:pt idx="3574">
                  <c:v>-0.50649803085132261</c:v>
                </c:pt>
                <c:pt idx="3575">
                  <c:v>-0.45876171606791627</c:v>
                </c:pt>
                <c:pt idx="3576">
                  <c:v>-0.50977222256719368</c:v>
                </c:pt>
                <c:pt idx="3577">
                  <c:v>-0.46172732248455661</c:v>
                </c:pt>
                <c:pt idx="3578">
                  <c:v>-0.5124583271638754</c:v>
                </c:pt>
                <c:pt idx="3579">
                  <c:v>-0.46416026768720703</c:v>
                </c:pt>
                <c:pt idx="3580">
                  <c:v>-0.51466197268326874</c:v>
                </c:pt>
                <c:pt idx="3581">
                  <c:v>-0.56040400411704894</c:v>
                </c:pt>
                <c:pt idx="3582">
                  <c:v>-0.50758717104575624</c:v>
                </c:pt>
                <c:pt idx="3583">
                  <c:v>-0.45974820721734305</c:v>
                </c:pt>
                <c:pt idx="3584">
                  <c:v>-0.5106657391161844</c:v>
                </c:pt>
                <c:pt idx="3585">
                  <c:v>-0.46253662708276222</c:v>
                </c:pt>
                <c:pt idx="3586">
                  <c:v>-0.41894357699298002</c:v>
                </c:pt>
                <c:pt idx="3587">
                  <c:v>-0.28521129547279295</c:v>
                </c:pt>
                <c:pt idx="3588">
                  <c:v>-0.16408298454775455</c:v>
                </c:pt>
                <c:pt idx="3589">
                  <c:v>-5.4370747975031372E-2</c:v>
                </c:pt>
                <c:pt idx="3590">
                  <c:v>4.500135390491862E-2</c:v>
                </c:pt>
                <c:pt idx="3591">
                  <c:v>4.076007622004002E-2</c:v>
                </c:pt>
                <c:pt idx="3592">
                  <c:v>3.6918529539660891E-2</c:v>
                </c:pt>
                <c:pt idx="3593">
                  <c:v>-0.15505651911122081</c:v>
                </c:pt>
                <c:pt idx="3594">
                  <c:v>-4.6195006863596538E-2</c:v>
                </c:pt>
                <c:pt idx="3595">
                  <c:v>-0.13608900964543419</c:v>
                </c:pt>
                <c:pt idx="3596">
                  <c:v>-2.9015143049648209E-2</c:v>
                </c:pt>
                <c:pt idx="3597">
                  <c:v>-0.12052830984991304</c:v>
                </c:pt>
                <c:pt idx="3598">
                  <c:v>-0.20341656387438439</c:v>
                </c:pt>
                <c:pt idx="3599">
                  <c:v>-0.27849278400149086</c:v>
                </c:pt>
                <c:pt idx="3600">
                  <c:v>-0.44074101668797283</c:v>
                </c:pt>
                <c:pt idx="3601">
                  <c:v>-0.49344993409078769</c:v>
                </c:pt>
                <c:pt idx="3602">
                  <c:v>-0.72968671227824944</c:v>
                </c:pt>
                <c:pt idx="3603">
                  <c:v>-0.94365869865986762</c:v>
                </c:pt>
                <c:pt idx="3604">
                  <c:v>-1.0432165208190769</c:v>
                </c:pt>
                <c:pt idx="3605">
                  <c:v>-1.0391434596895093</c:v>
                </c:pt>
                <c:pt idx="3606">
                  <c:v>-1.0354542755276097</c:v>
                </c:pt>
                <c:pt idx="3607">
                  <c:v>-1.0321127887815331</c:v>
                </c:pt>
                <c:pt idx="3608">
                  <c:v>-1.1233340093495565</c:v>
                </c:pt>
                <c:pt idx="3609">
                  <c:v>-1.1117100528182462</c:v>
                </c:pt>
                <c:pt idx="3610">
                  <c:v>-1.1954294079879622</c:v>
                </c:pt>
                <c:pt idx="3611">
                  <c:v>-0.98851506099966302</c:v>
                </c:pt>
                <c:pt idx="3612">
                  <c:v>-0.98959749099937455</c:v>
                </c:pt>
                <c:pt idx="3613">
                  <c:v>-0.89633012476733875</c:v>
                </c:pt>
                <c:pt idx="3614">
                  <c:v>-1.0003485599279176</c:v>
                </c:pt>
                <c:pt idx="3615">
                  <c:v>-1.0945634885363449</c:v>
                </c:pt>
                <c:pt idx="3616">
                  <c:v>-1.1798988693175305</c:v>
                </c:pt>
                <c:pt idx="3617">
                  <c:v>-1.1629438003304187</c:v>
                </c:pt>
                <c:pt idx="3618">
                  <c:v>-1.1475867089484373</c:v>
                </c:pt>
                <c:pt idx="3619">
                  <c:v>-1.1336769893304401</c:v>
                </c:pt>
                <c:pt idx="3620">
                  <c:v>-1.1210782299014048</c:v>
                </c:pt>
                <c:pt idx="3621">
                  <c:v>-1.0154190959666738</c:v>
                </c:pt>
                <c:pt idx="3622">
                  <c:v>-0.91971810080056304</c:v>
                </c:pt>
                <c:pt idx="3623">
                  <c:v>-0.83303671193510487</c:v>
                </c:pt>
                <c:pt idx="3624">
                  <c:v>-0.75452485150352722</c:v>
                </c:pt>
                <c:pt idx="3625">
                  <c:v>-0.58916477998280115</c:v>
                </c:pt>
                <c:pt idx="3626">
                  <c:v>-0.43938952803867293</c:v>
                </c:pt>
                <c:pt idx="3627">
                  <c:v>-0.2094824814227679</c:v>
                </c:pt>
                <c:pt idx="3628">
                  <c:v>-0.18973922268196206</c:v>
                </c:pt>
                <c:pt idx="3629">
                  <c:v>-7.7608942632003575E-2</c:v>
                </c:pt>
                <c:pt idx="3630">
                  <c:v>-7.029447211123635E-2</c:v>
                </c:pt>
                <c:pt idx="3631">
                  <c:v>-6.3669374196057366E-2</c:v>
                </c:pt>
                <c:pt idx="3632">
                  <c:v>3.6579102558626231E-2</c:v>
                </c:pt>
                <c:pt idx="3633">
                  <c:v>-6.1116176245260181E-2</c:v>
                </c:pt>
                <c:pt idx="3634">
                  <c:v>3.8891667271661851E-2</c:v>
                </c:pt>
                <c:pt idx="3635">
                  <c:v>3.5226213986066506E-2</c:v>
                </c:pt>
                <c:pt idx="3636">
                  <c:v>3.1906221533894247E-2</c:v>
                </c:pt>
                <c:pt idx="3637">
                  <c:v>2.889913099865353E-2</c:v>
                </c:pt>
                <c:pt idx="3638">
                  <c:v>-6.807232753825522E-2</c:v>
                </c:pt>
                <c:pt idx="3639">
                  <c:v>-6.1656661815046997E-2</c:v>
                </c:pt>
                <c:pt idx="3640">
                  <c:v>3.8402121266737442E-2</c:v>
                </c:pt>
                <c:pt idx="3641">
                  <c:v>0.12903058621281582</c:v>
                </c:pt>
                <c:pt idx="3642">
                  <c:v>0.11686973996077882</c:v>
                </c:pt>
                <c:pt idx="3643">
                  <c:v>0.10585502646614685</c:v>
                </c:pt>
                <c:pt idx="3644">
                  <c:v>1.6306456537050623E-3</c:v>
                </c:pt>
                <c:pt idx="3645">
                  <c:v>-9.2770818686177356E-2</c:v>
                </c:pt>
                <c:pt idx="3646">
                  <c:v>-0.17827515462031099</c:v>
                </c:pt>
                <c:pt idx="3647">
                  <c:v>-0.25572089674582216</c:v>
                </c:pt>
                <c:pt idx="3648">
                  <c:v>-0.3258675496359339</c:v>
                </c:pt>
                <c:pt idx="3649">
                  <c:v>-0.389403036244241</c:v>
                </c:pt>
                <c:pt idx="3650">
                  <c:v>-0.54119822392111461</c:v>
                </c:pt>
                <c:pt idx="3651">
                  <c:v>-0.67868705220430969</c:v>
                </c:pt>
                <c:pt idx="3652">
                  <c:v>-0.89746564330864387</c:v>
                </c:pt>
                <c:pt idx="3653">
                  <c:v>-0.90712927876030747</c:v>
                </c:pt>
                <c:pt idx="3654">
                  <c:v>-0.91588213802771357</c:v>
                </c:pt>
                <c:pt idx="3655">
                  <c:v>-1.1123056189593357</c:v>
                </c:pt>
                <c:pt idx="3656">
                  <c:v>-1.1017210637349506</c:v>
                </c:pt>
                <c:pt idx="3657">
                  <c:v>-1.2806296385539864</c:v>
                </c:pt>
                <c:pt idx="3658">
                  <c:v>-1.1599331386204697</c:v>
                </c:pt>
                <c:pt idx="3659">
                  <c:v>-1.144859795419801</c:v>
                </c:pt>
                <c:pt idx="3660">
                  <c:v>-1.0369593017393661</c:v>
                </c:pt>
                <c:pt idx="3661">
                  <c:v>-1.1277237492222738</c:v>
                </c:pt>
                <c:pt idx="3662">
                  <c:v>-1.1156860694549047</c:v>
                </c:pt>
                <c:pt idx="3663">
                  <c:v>-1.1990306938849322</c:v>
                </c:pt>
                <c:pt idx="3664">
                  <c:v>-1.2745202725201925</c:v>
                </c:pt>
                <c:pt idx="3665">
                  <c:v>-1.2486473463778653</c:v>
                </c:pt>
                <c:pt idx="3666">
                  <c:v>-1.1309651064687125</c:v>
                </c:pt>
                <c:pt idx="3667">
                  <c:v>-1.1186219359779512</c:v>
                </c:pt>
                <c:pt idx="3668">
                  <c:v>-0.91894652268387578</c:v>
                </c:pt>
                <c:pt idx="3669">
                  <c:v>-0.83233785334270927</c:v>
                </c:pt>
                <c:pt idx="3670">
                  <c:v>-0.75389185878172471</c:v>
                </c:pt>
                <c:pt idx="3671">
                  <c:v>-0.49434366581184253</c:v>
                </c:pt>
                <c:pt idx="3672">
                  <c:v>-0.35350509333825475</c:v>
                </c:pt>
                <c:pt idx="3673">
                  <c:v>-3.7444684388032334E-2</c:v>
                </c:pt>
                <c:pt idx="3674">
                  <c:v>0.24882773279673193</c:v>
                </c:pt>
                <c:pt idx="3675">
                  <c:v>0.41387183069121103</c:v>
                </c:pt>
                <c:pt idx="3676">
                  <c:v>0.56336088882178059</c:v>
                </c:pt>
                <c:pt idx="3677">
                  <c:v>0.60451315554020468</c:v>
                </c:pt>
                <c:pt idx="3678">
                  <c:v>0.64178691249459374</c:v>
                </c:pt>
                <c:pt idx="3679">
                  <c:v>0.48705214140300723</c:v>
                </c:pt>
                <c:pt idx="3680">
                  <c:v>0.25265299930721374</c:v>
                </c:pt>
                <c:pt idx="3681">
                  <c:v>0.13459323550359087</c:v>
                </c:pt>
                <c:pt idx="3682">
                  <c:v>-6.6587437308225583E-2</c:v>
                </c:pt>
                <c:pt idx="3683">
                  <c:v>-6.0311719192158809E-2</c:v>
                </c:pt>
                <c:pt idx="3684">
                  <c:v>-0.14887525318166889</c:v>
                </c:pt>
                <c:pt idx="3685">
                  <c:v>-0.13484409113076334</c:v>
                </c:pt>
                <c:pt idx="3686">
                  <c:v>-0.12213533494847138</c:v>
                </c:pt>
                <c:pt idx="3687">
                  <c:v>-1.6376571210242219E-2</c:v>
                </c:pt>
                <c:pt idx="3688">
                  <c:v>7.9414663871604174E-2</c:v>
                </c:pt>
                <c:pt idx="3689">
                  <c:v>0.16617778774110792</c:v>
                </c:pt>
                <c:pt idx="3690">
                  <c:v>0.33901145944177746</c:v>
                </c:pt>
                <c:pt idx="3691">
                  <c:v>0.30706038212782621</c:v>
                </c:pt>
                <c:pt idx="3692">
                  <c:v>0.27812062290678863</c:v>
                </c:pt>
                <c:pt idx="3693">
                  <c:v>0.1576605921270213</c:v>
                </c:pt>
                <c:pt idx="3694">
                  <c:v>4.8553651779721499E-2</c:v>
                </c:pt>
                <c:pt idx="3695">
                  <c:v>-5.0270201700056194E-2</c:v>
                </c:pt>
                <c:pt idx="3696">
                  <c:v>-0.32827568563247639</c:v>
                </c:pt>
                <c:pt idx="3697">
                  <c:v>-0.48583199037780977</c:v>
                </c:pt>
                <c:pt idx="3698">
                  <c:v>-0.81703452245308994</c:v>
                </c:pt>
                <c:pt idx="3699">
                  <c:v>-0.92852639206444132</c:v>
                </c:pt>
                <c:pt idx="3700">
                  <c:v>-0.93526262091291856</c:v>
                </c:pt>
                <c:pt idx="3701">
                  <c:v>-0.84711619554180373</c:v>
                </c:pt>
                <c:pt idx="3702">
                  <c:v>-0.76727737504227178</c:v>
                </c:pt>
                <c:pt idx="3703">
                  <c:v>-0.69496318610131791</c:v>
                </c:pt>
                <c:pt idx="3704">
                  <c:v>-0.62946444890218023</c:v>
                </c:pt>
                <c:pt idx="3705">
                  <c:v>-0.57013882225116908</c:v>
                </c:pt>
                <c:pt idx="3706">
                  <c:v>-0.61065228379354453</c:v>
                </c:pt>
                <c:pt idx="3707">
                  <c:v>-0.64734744154132939</c:v>
                </c:pt>
                <c:pt idx="3708">
                  <c:v>-0.77483194175672532</c:v>
                </c:pt>
                <c:pt idx="3709">
                  <c:v>-0.98454909050011741</c:v>
                </c:pt>
                <c:pt idx="3710">
                  <c:v>-1.0802530840210944</c:v>
                </c:pt>
                <c:pt idx="3711">
                  <c:v>-1.261184968260824</c:v>
                </c:pt>
                <c:pt idx="3712">
                  <c:v>-1.3308166445430292</c:v>
                </c:pt>
                <c:pt idx="3713">
                  <c:v>-1.4881334695529684</c:v>
                </c:pt>
                <c:pt idx="3714">
                  <c:v>-1.4421279738954014</c:v>
                </c:pt>
                <c:pt idx="3715">
                  <c:v>-1.4004583940533113</c:v>
                </c:pt>
                <c:pt idx="3716">
                  <c:v>-1.0799727407654425</c:v>
                </c:pt>
                <c:pt idx="3717">
                  <c:v>-0.7896921486960764</c:v>
                </c:pt>
                <c:pt idx="3718">
                  <c:v>-0.5267698578924549</c:v>
                </c:pt>
                <c:pt idx="3719">
                  <c:v>-0.38287518881413685</c:v>
                </c:pt>
                <c:pt idx="3720">
                  <c:v>-0.25254227279383412</c:v>
                </c:pt>
                <c:pt idx="3721">
                  <c:v>-0.32298850393362855</c:v>
                </c:pt>
                <c:pt idx="3722">
                  <c:v>-0.38679533420676698</c:v>
                </c:pt>
                <c:pt idx="3723">
                  <c:v>-0.53883629201055094</c:v>
                </c:pt>
                <c:pt idx="3724">
                  <c:v>-0.67654772713190114</c:v>
                </c:pt>
                <c:pt idx="3725">
                  <c:v>-0.70703238565878135</c:v>
                </c:pt>
                <c:pt idx="3726">
                  <c:v>-0.82889171241509818</c:v>
                </c:pt>
                <c:pt idx="3727">
                  <c:v>-0.84501828859244987</c:v>
                </c:pt>
                <c:pt idx="3728">
                  <c:v>-0.85962497077241184</c:v>
                </c:pt>
                <c:pt idx="3729">
                  <c:v>-0.5901116667663957</c:v>
                </c:pt>
                <c:pt idx="3730">
                  <c:v>-0.34599939323768003</c:v>
                </c:pt>
                <c:pt idx="3731">
                  <c:v>-3.0646379856338002E-2</c:v>
                </c:pt>
                <c:pt idx="3732">
                  <c:v>0.25498531222121718</c:v>
                </c:pt>
                <c:pt idx="3733">
                  <c:v>0.51369685153487432</c:v>
                </c:pt>
                <c:pt idx="3734">
                  <c:v>0.55952984349394308</c:v>
                </c:pt>
                <c:pt idx="3735">
                  <c:v>0.41254761851270472</c:v>
                </c:pt>
                <c:pt idx="3736">
                  <c:v>9.0922582662359031E-2</c:v>
                </c:pt>
                <c:pt idx="3737">
                  <c:v>-0.20039000769284671</c:v>
                </c:pt>
                <c:pt idx="3738">
                  <c:v>-0.55849481284300229</c:v>
                </c:pt>
                <c:pt idx="3739">
                  <c:v>-0.69435347602552233</c:v>
                </c:pt>
                <c:pt idx="3740">
                  <c:v>-0.91165554147031413</c:v>
                </c:pt>
                <c:pt idx="3741">
                  <c:v>-0.91998181052738104</c:v>
                </c:pt>
                <c:pt idx="3742">
                  <c:v>-0.83327556760570931</c:v>
                </c:pt>
                <c:pt idx="3743">
                  <c:v>-0.84898897516522431</c:v>
                </c:pt>
                <c:pt idx="3744">
                  <c:v>-0.76897364934449042</c:v>
                </c:pt>
                <c:pt idx="3745">
                  <c:v>-0.79074736992464068</c:v>
                </c:pt>
                <c:pt idx="3746">
                  <c:v>-0.71622118607861962</c:v>
                </c:pt>
                <c:pt idx="3747">
                  <c:v>-0.74296670919041463</c:v>
                </c:pt>
                <c:pt idx="3748">
                  <c:v>-0.76719152613447672</c:v>
                </c:pt>
                <c:pt idx="3749">
                  <c:v>-0.97762876708554569</c:v>
                </c:pt>
                <c:pt idx="3750">
                  <c:v>-1.2624805449379011</c:v>
                </c:pt>
                <c:pt idx="3751">
                  <c:v>-1.7089812344257553</c:v>
                </c:pt>
                <c:pt idx="3752">
                  <c:v>-1.9249046661206874</c:v>
                </c:pt>
                <c:pt idx="3753">
                  <c:v>-2.3089733530284864</c:v>
                </c:pt>
                <c:pt idx="3754">
                  <c:v>-2.3741010801553011</c:v>
                </c:pt>
                <c:pt idx="3755">
                  <c:v>-2.433090663609518</c:v>
                </c:pt>
                <c:pt idx="3756">
                  <c:v>-2.2980250505878046</c:v>
                </c:pt>
                <c:pt idx="3757">
                  <c:v>-2.2699368513024334</c:v>
                </c:pt>
                <c:pt idx="3758">
                  <c:v>-2.1502481228251931</c:v>
                </c:pt>
                <c:pt idx="3759">
                  <c:v>-2.0418397912510007</c:v>
                </c:pt>
                <c:pt idx="3760">
                  <c:v>-1.9436487042186508</c:v>
                </c:pt>
                <c:pt idx="3761">
                  <c:v>-1.7604641295086718</c:v>
                </c:pt>
                <c:pt idx="3762">
                  <c:v>-1.7830398534388756</c:v>
                </c:pt>
                <c:pt idx="3763">
                  <c:v>-1.7092400859079275</c:v>
                </c:pt>
                <c:pt idx="3764">
                  <c:v>-1.8308913418177228</c:v>
                </c:pt>
                <c:pt idx="3765">
                  <c:v>-1.8468294573638389</c:v>
                </c:pt>
                <c:pt idx="3766">
                  <c:v>-1.8612654409086027</c:v>
                </c:pt>
                <c:pt idx="3767">
                  <c:v>-1.968588644665513</c:v>
                </c:pt>
                <c:pt idx="3768">
                  <c:v>-2.0657968747679503</c:v>
                </c:pt>
                <c:pt idx="3769">
                  <c:v>-2.0595956654159453</c:v>
                </c:pt>
                <c:pt idx="3770">
                  <c:v>-2.0539789062762495</c:v>
                </c:pt>
                <c:pt idx="3771">
                  <c:v>-1.9546437346063674</c:v>
                </c:pt>
                <c:pt idx="3772">
                  <c:v>-1.6761751230879331</c:v>
                </c:pt>
                <c:pt idx="3773">
                  <c:v>-1.4239515598955488</c:v>
                </c:pt>
                <c:pt idx="3774">
                  <c:v>-1.1954995074987875</c:v>
                </c:pt>
                <c:pt idx="3775">
                  <c:v>-0.98857855378724158</c:v>
                </c:pt>
                <c:pt idx="3776">
                  <c:v>-0.89540722012500895</c:v>
                </c:pt>
                <c:pt idx="3777">
                  <c:v>-0.81101707778352938</c:v>
                </c:pt>
                <c:pt idx="3778">
                  <c:v>-0.64033273937081769</c:v>
                </c:pt>
                <c:pt idx="3779">
                  <c:v>-0.57998280047500606</c:v>
                </c:pt>
                <c:pt idx="3780">
                  <c:v>-0.52532070931958463</c:v>
                </c:pt>
                <c:pt idx="3781">
                  <c:v>-0.47581039888427507</c:v>
                </c:pt>
                <c:pt idx="3782">
                  <c:v>-0.52521410488287479</c:v>
                </c:pt>
                <c:pt idx="3783">
                  <c:v>-0.56996162128671524</c:v>
                </c:pt>
                <c:pt idx="3784">
                  <c:v>-0.42199622441114726</c:v>
                </c:pt>
                <c:pt idx="3785">
                  <c:v>-0.28797623764987279</c:v>
                </c:pt>
                <c:pt idx="3786">
                  <c:v>-7.2339557456207154E-2</c:v>
                </c:pt>
                <c:pt idx="3787">
                  <c:v>2.872606481953735E-2</c:v>
                </c:pt>
                <c:pt idx="3788">
                  <c:v>0.12026647660112307</c:v>
                </c:pt>
                <c:pt idx="3789">
                  <c:v>1.4683848612532774E-2</c:v>
                </c:pt>
                <c:pt idx="3790">
                  <c:v>-8.0947851122987732E-2</c:v>
                </c:pt>
                <c:pt idx="3791">
                  <c:v>-0.26181425510601958</c:v>
                </c:pt>
                <c:pt idx="3792">
                  <c:v>-0.33138662250032869</c:v>
                </c:pt>
                <c:pt idx="3793">
                  <c:v>-0.39440194874567347</c:v>
                </c:pt>
                <c:pt idx="3794">
                  <c:v>-0.54572600001883387</c:v>
                </c:pt>
                <c:pt idx="3795">
                  <c:v>-0.58854031585056432</c:v>
                </c:pt>
                <c:pt idx="3796">
                  <c:v>-0.6273194774797316</c:v>
                </c:pt>
                <c:pt idx="3797">
                  <c:v>-0.662443789230302</c:v>
                </c:pt>
                <c:pt idx="3798">
                  <c:v>-0.60000993298043892</c:v>
                </c:pt>
                <c:pt idx="3799">
                  <c:v>-0.73195588826985891</c:v>
                </c:pt>
                <c:pt idx="3800">
                  <c:v>-0.75721845063734128</c:v>
                </c:pt>
                <c:pt idx="3801">
                  <c:v>-0.68585229298679373</c:v>
                </c:pt>
                <c:pt idx="3802">
                  <c:v>-0.71546001684163674</c:v>
                </c:pt>
                <c:pt idx="3803">
                  <c:v>-0.64802949885622929</c:v>
                </c:pt>
                <c:pt idx="3804">
                  <c:v>-0.77544971668413076</c:v>
                </c:pt>
                <c:pt idx="3805">
                  <c:v>-0.98510864151231758</c:v>
                </c:pt>
                <c:pt idx="3806">
                  <c:v>-1.1750076782005114</c:v>
                </c:pt>
                <c:pt idx="3807">
                  <c:v>-1.2527613727235092</c:v>
                </c:pt>
                <c:pt idx="3808">
                  <c:v>-1.2289391745737257</c:v>
                </c:pt>
                <c:pt idx="3809">
                  <c:v>-1.2073621657049338</c:v>
                </c:pt>
                <c:pt idx="3810">
                  <c:v>-1.1878187420126012</c:v>
                </c:pt>
                <c:pt idx="3811">
                  <c:v>-1.2643650222168969</c:v>
                </c:pt>
                <c:pt idx="3812">
                  <c:v>-1.2394492058670157</c:v>
                </c:pt>
                <c:pt idx="3813">
                  <c:v>-1.216881649885224</c:v>
                </c:pt>
                <c:pt idx="3814">
                  <c:v>-1.1964410359458884</c:v>
                </c:pt>
                <c:pt idx="3815">
                  <c:v>-1.0836791248764595</c:v>
                </c:pt>
                <c:pt idx="3816">
                  <c:v>-1.0757925531573382</c:v>
                </c:pt>
                <c:pt idx="3817">
                  <c:v>-0.88015371409607335</c:v>
                </c:pt>
                <c:pt idx="3818">
                  <c:v>-0.79720118082905356</c:v>
                </c:pt>
                <c:pt idx="3819">
                  <c:v>-0.62781896002758986</c:v>
                </c:pt>
                <c:pt idx="3820">
                  <c:v>-0.47440063744168426</c:v>
                </c:pt>
                <c:pt idx="3821">
                  <c:v>-0.42968943071833093</c:v>
                </c:pt>
                <c:pt idx="3822">
                  <c:v>-0.29494437634454052</c:v>
                </c:pt>
                <c:pt idx="3823">
                  <c:v>-0.17289874415859779</c:v>
                </c:pt>
                <c:pt idx="3824">
                  <c:v>-6.2355641816997445E-2</c:v>
                </c:pt>
                <c:pt idx="3825">
                  <c:v>0.22626457779334863</c:v>
                </c:pt>
                <c:pt idx="3826">
                  <c:v>0.29918742334014703</c:v>
                </c:pt>
                <c:pt idx="3827">
                  <c:v>0.5537330118268724</c:v>
                </c:pt>
                <c:pt idx="3828">
                  <c:v>0.5957926845744026</c:v>
                </c:pt>
                <c:pt idx="3829">
                  <c:v>0.82238388576983945</c:v>
                </c:pt>
                <c:pt idx="3830">
                  <c:v>1.0276193693739661</c:v>
                </c:pt>
                <c:pt idx="3831">
                  <c:v>1.119264084743999</c:v>
                </c:pt>
                <c:pt idx="3832">
                  <c:v>1.2965192687853209</c:v>
                </c:pt>
                <c:pt idx="3833">
                  <c:v>1.2685729860914075</c:v>
                </c:pt>
                <c:pt idx="3834">
                  <c:v>1.2432605784896842</c:v>
                </c:pt>
                <c:pt idx="3835">
                  <c:v>1.1260860294932546</c:v>
                </c:pt>
                <c:pt idx="3836">
                  <c:v>0.92570714195857762</c:v>
                </c:pt>
                <c:pt idx="3837">
                  <c:v>0.74421351965430371</c:v>
                </c:pt>
                <c:pt idx="3838">
                  <c:v>0.57982526826516501</c:v>
                </c:pt>
                <c:pt idx="3839">
                  <c:v>0.52517802417073778</c:v>
                </c:pt>
                <c:pt idx="3840">
                  <c:v>0.47568116149389</c:v>
                </c:pt>
                <c:pt idx="3841">
                  <c:v>0.52509704782957589</c:v>
                </c:pt>
                <c:pt idx="3842">
                  <c:v>0.47560781699308341</c:v>
                </c:pt>
                <c:pt idx="3843">
                  <c:v>0.52503061588511668</c:v>
                </c:pt>
                <c:pt idx="3844">
                  <c:v>0.38129986650419068</c:v>
                </c:pt>
                <c:pt idx="3845">
                  <c:v>-3.1627917709314501E-2</c:v>
                </c:pt>
                <c:pt idx="3846">
                  <c:v>-0.40563817512237188</c:v>
                </c:pt>
                <c:pt idx="3847">
                  <c:v>-0.74439879622374661</c:v>
                </c:pt>
                <c:pt idx="3848">
                  <c:v>-1.0512319809677935</c:v>
                </c:pt>
                <c:pt idx="3849">
                  <c:v>-1.2348990397320629</c:v>
                </c:pt>
                <c:pt idx="3850">
                  <c:v>-1.495503665628418</c:v>
                </c:pt>
                <c:pt idx="3851">
                  <c:v>-1.7315468841785477</c:v>
                </c:pt>
                <c:pt idx="3852">
                  <c:v>-1.8510957738811804</c:v>
                </c:pt>
                <c:pt idx="3853">
                  <c:v>-1.8651296665670811</c:v>
                </c:pt>
                <c:pt idx="3854">
                  <c:v>-1.877840896028083</c:v>
                </c:pt>
                <c:pt idx="3855">
                  <c:v>-1.7951063407286079</c:v>
                </c:pt>
                <c:pt idx="3856">
                  <c:v>-1.7201693335629382</c:v>
                </c:pt>
                <c:pt idx="3857">
                  <c:v>-1.6522949729330787</c:v>
                </c:pt>
                <c:pt idx="3858">
                  <c:v>-1.6850653996925691</c:v>
                </c:pt>
                <c:pt idx="3859">
                  <c:v>-1.8089950661008747</c:v>
                </c:pt>
                <c:pt idx="3860">
                  <c:v>-1.9212446366226754</c:v>
                </c:pt>
                <c:pt idx="3861">
                  <c:v>-1.9286671547531853</c:v>
                </c:pt>
                <c:pt idx="3862">
                  <c:v>-1.7468945578154091</c:v>
                </c:pt>
                <c:pt idx="3863">
                  <c:v>-1.6765014041402366</c:v>
                </c:pt>
                <c:pt idx="3864">
                  <c:v>-1.5184948692908384</c:v>
                </c:pt>
                <c:pt idx="3865">
                  <c:v>-1.3753800995145018</c:v>
                </c:pt>
                <c:pt idx="3866">
                  <c:v>-1.3400013586263448</c:v>
                </c:pt>
                <c:pt idx="3867">
                  <c:v>-1.3079569855122126</c:v>
                </c:pt>
                <c:pt idx="3868">
                  <c:v>-1.184684943805314</c:v>
                </c:pt>
                <c:pt idx="3869">
                  <c:v>-1.1672787979246915</c:v>
                </c:pt>
                <c:pt idx="3870">
                  <c:v>-1.0572653630371514</c:v>
                </c:pt>
                <c:pt idx="3871">
                  <c:v>-0.95762045011477759</c:v>
                </c:pt>
                <c:pt idx="3872">
                  <c:v>-0.86736684898453953</c:v>
                </c:pt>
                <c:pt idx="3873">
                  <c:v>-0.69137166975473097</c:v>
                </c:pt>
                <c:pt idx="3874">
                  <c:v>-0.72045920460437762</c:v>
                </c:pt>
                <c:pt idx="3875">
                  <c:v>-0.65255752427248992</c:v>
                </c:pt>
                <c:pt idx="3876">
                  <c:v>-0.59105542654351395</c:v>
                </c:pt>
                <c:pt idx="3877">
                  <c:v>-0.53534976496670938</c:v>
                </c:pt>
                <c:pt idx="3878">
                  <c:v>-0.3906464586974025</c:v>
                </c:pt>
                <c:pt idx="3879">
                  <c:v>-0.35382889735356365</c:v>
                </c:pt>
                <c:pt idx="3880">
                  <c:v>-0.32048130941695169</c:v>
                </c:pt>
                <c:pt idx="3881">
                  <c:v>-0.29027665759863769</c:v>
                </c:pt>
                <c:pt idx="3882">
                  <c:v>-0.35716650675571709</c:v>
                </c:pt>
                <c:pt idx="3883">
                  <c:v>-0.41775213615144818</c:v>
                </c:pt>
                <c:pt idx="3884">
                  <c:v>-0.56687548410819077</c:v>
                </c:pt>
                <c:pt idx="3885">
                  <c:v>-0.51344872841695732</c:v>
                </c:pt>
                <c:pt idx="3886">
                  <c:v>-0.4650573258212653</c:v>
                </c:pt>
                <c:pt idx="3887">
                  <c:v>-0.42122670547231922</c:v>
                </c:pt>
                <c:pt idx="3888">
                  <c:v>-0.28727924416239536</c:v>
                </c:pt>
                <c:pt idx="3889">
                  <c:v>-0.35445159288040684</c:v>
                </c:pt>
                <c:pt idx="3890">
                  <c:v>-0.41529309688071203</c:v>
                </c:pt>
                <c:pt idx="3891">
                  <c:v>-0.65889598343638345</c:v>
                </c:pt>
                <c:pt idx="3892">
                  <c:v>-0.87953983882815789</c:v>
                </c:pt>
                <c:pt idx="3893">
                  <c:v>-0.89089294154978893</c:v>
                </c:pt>
                <c:pt idx="3894">
                  <c:v>-0.90117603954824821</c:v>
                </c:pt>
                <c:pt idx="3895">
                  <c:v>-0.81624219878517057</c:v>
                </c:pt>
                <c:pt idx="3896">
                  <c:v>-0.83356096353526021</c:v>
                </c:pt>
                <c:pt idx="3897">
                  <c:v>-0.84924747316210591</c:v>
                </c:pt>
                <c:pt idx="3898">
                  <c:v>-0.95770334369452048</c:v>
                </c:pt>
                <c:pt idx="3899">
                  <c:v>-1.1501852688515293</c:v>
                </c:pt>
                <c:pt idx="3900">
                  <c:v>-1.3245261999478757</c:v>
                </c:pt>
                <c:pt idx="3901">
                  <c:v>-1.4824358853936535</c:v>
                </c:pt>
                <c:pt idx="3902">
                  <c:v>-1.5312151539999235</c:v>
                </c:pt>
                <c:pt idx="3903">
                  <c:v>-1.6696448644568591</c:v>
                </c:pt>
                <c:pt idx="3904">
                  <c:v>-1.7950278820714927</c:v>
                </c:pt>
                <c:pt idx="3905">
                  <c:v>-1.8143460490677408</c:v>
                </c:pt>
                <c:pt idx="3906">
                  <c:v>-1.9260913013261958</c:v>
                </c:pt>
                <c:pt idx="3907">
                  <c:v>-2.0273048116775896</c:v>
                </c:pt>
                <c:pt idx="3908">
                  <c:v>-2.0247313938043705</c:v>
                </c:pt>
                <c:pt idx="3909">
                  <c:v>-2.1166482944593987</c:v>
                </c:pt>
                <c:pt idx="3910">
                  <c:v>-2.1999022313192698</c:v>
                </c:pt>
                <c:pt idx="3911">
                  <c:v>-2.3695574490941924</c:v>
                </c:pt>
                <c:pt idx="3912">
                  <c:v>-2.617470818902663</c:v>
                </c:pt>
                <c:pt idx="3913">
                  <c:v>-2.6535233448562363</c:v>
                </c:pt>
                <c:pt idx="3914">
                  <c:v>-2.7804257798971306</c:v>
                </c:pt>
                <c:pt idx="3915">
                  <c:v>-2.8011201626009172</c:v>
                </c:pt>
                <c:pt idx="3916">
                  <c:v>-2.8198641456845199</c:v>
                </c:pt>
                <c:pt idx="3917">
                  <c:v>-2.836841549981489</c:v>
                </c:pt>
                <c:pt idx="3918">
                  <c:v>-2.6637233124045787</c:v>
                </c:pt>
                <c:pt idx="3919">
                  <c:v>-2.5069210843288898</c:v>
                </c:pt>
                <c:pt idx="3920">
                  <c:v>-2.3648971180868736</c:v>
                </c:pt>
                <c:pt idx="3921">
                  <c:v>-2.4247541545296332</c:v>
                </c:pt>
                <c:pt idx="3922">
                  <c:v>-2.4789697981937659</c:v>
                </c:pt>
                <c:pt idx="3923">
                  <c:v>-2.5280757378225522</c:v>
                </c:pt>
                <c:pt idx="3924">
                  <c:v>-2.4783057720680821</c:v>
                </c:pt>
                <c:pt idx="3925">
                  <c:v>-2.2447309558617343</c:v>
                </c:pt>
                <c:pt idx="3926">
                  <c:v>-2.0331700474551098</c:v>
                </c:pt>
                <c:pt idx="3927">
                  <c:v>-1.8415482849175961</c:v>
                </c:pt>
                <c:pt idx="3928">
                  <c:v>-1.6679864480237561</c:v>
                </c:pt>
                <c:pt idx="3929">
                  <c:v>-1.4165346492740993</c:v>
                </c:pt>
                <c:pt idx="3930">
                  <c:v>-1.1887816242349585</c:v>
                </c:pt>
                <c:pt idx="3931">
                  <c:v>-0.88824603649699829</c:v>
                </c:pt>
                <c:pt idx="3932">
                  <c:v>-0.7102830402041278</c:v>
                </c:pt>
                <c:pt idx="3933">
                  <c:v>-0.73758822037958027</c:v>
                </c:pt>
                <c:pt idx="3934">
                  <c:v>-0.76231994795170832</c:v>
                </c:pt>
                <c:pt idx="3935">
                  <c:v>-0.8789685447219947</c:v>
                </c:pt>
                <c:pt idx="3936">
                  <c:v>-0.7961277110369408</c:v>
                </c:pt>
                <c:pt idx="3937">
                  <c:v>-0.62684666237985964</c:v>
                </c:pt>
                <c:pt idx="3938">
                  <c:v>-0.47351997668837043</c:v>
                </c:pt>
                <c:pt idx="3939">
                  <c:v>-0.4288917702856046</c:v>
                </c:pt>
                <c:pt idx="3940">
                  <c:v>-0.38846967324417331</c:v>
                </c:pt>
                <c:pt idx="3941">
                  <c:v>-0.54035282831137121</c:v>
                </c:pt>
                <c:pt idx="3942">
                  <c:v>-0.77216911286136847</c:v>
                </c:pt>
                <c:pt idx="3943">
                  <c:v>-1.076385006923317</c:v>
                </c:pt>
                <c:pt idx="3944">
                  <c:v>-1.2576814488408636</c:v>
                </c:pt>
                <c:pt idx="3945">
                  <c:v>-1.4218911036569062</c:v>
                </c:pt>
                <c:pt idx="3946">
                  <c:v>-1.2878810242933096</c:v>
                </c:pt>
                <c:pt idx="3947">
                  <c:v>-1.1665010973547829</c:v>
                </c:pt>
                <c:pt idx="3948">
                  <c:v>-0.96231317941146255</c:v>
                </c:pt>
                <c:pt idx="3949">
                  <c:v>-0.77736951935701815</c:v>
                </c:pt>
                <c:pt idx="3950">
                  <c:v>-0.70410416822291899</c:v>
                </c:pt>
                <c:pt idx="3951">
                  <c:v>-0.63774391375538675</c:v>
                </c:pt>
                <c:pt idx="3952">
                  <c:v>-0.76613352514100852</c:v>
                </c:pt>
                <c:pt idx="3953">
                  <c:v>-1.0709182599442284</c:v>
                </c:pt>
                <c:pt idx="3954">
                  <c:v>-1.3469777102339249</c:v>
                </c:pt>
                <c:pt idx="3955">
                  <c:v>-1.6912669499017907</c:v>
                </c:pt>
                <c:pt idx="3956">
                  <c:v>-1.626116574757364</c:v>
                </c:pt>
                <c:pt idx="3957">
                  <c:v>-1.5671064778109078</c:v>
                </c:pt>
                <c:pt idx="3958">
                  <c:v>-1.5136579514760899</c:v>
                </c:pt>
                <c:pt idx="3959">
                  <c:v>-1.4652468300716319</c:v>
                </c:pt>
                <c:pt idx="3960">
                  <c:v>-1.4213983493678626</c:v>
                </c:pt>
                <c:pt idx="3961">
                  <c:v>-1.3816824906095944</c:v>
                </c:pt>
                <c:pt idx="3962">
                  <c:v>-1.3457097633545057</c:v>
                </c:pt>
                <c:pt idx="3963">
                  <c:v>-1.3131273857696422</c:v>
                </c:pt>
                <c:pt idx="3964">
                  <c:v>-1.4721113841418791</c:v>
                </c:pt>
                <c:pt idx="3965">
                  <c:v>-1.6161114936743797</c:v>
                </c:pt>
                <c:pt idx="3966">
                  <c:v>-1.7465399126201773</c:v>
                </c:pt>
                <c:pt idx="3967">
                  <c:v>-1.6761801834672039</c:v>
                </c:pt>
                <c:pt idx="3968">
                  <c:v>-1.4239561433453094</c:v>
                </c:pt>
                <c:pt idx="3969">
                  <c:v>-1.1955036589685852</c:v>
                </c:pt>
                <c:pt idx="3970">
                  <c:v>-0.89433453438253496</c:v>
                </c:pt>
                <c:pt idx="3971">
                  <c:v>-0.71579771068280662</c:v>
                </c:pt>
                <c:pt idx="3972">
                  <c:v>-0.6483353658026817</c:v>
                </c:pt>
                <c:pt idx="3973">
                  <c:v>-0.68147897674233082</c:v>
                </c:pt>
                <c:pt idx="3974">
                  <c:v>-0.80574665555043057</c:v>
                </c:pt>
                <c:pt idx="3975">
                  <c:v>-0.91830238155386479</c:v>
                </c:pt>
                <c:pt idx="3976">
                  <c:v>-0.92600220069164962</c:v>
                </c:pt>
                <c:pt idx="3977">
                  <c:v>-0.8387285493646236</c:v>
                </c:pt>
                <c:pt idx="3978">
                  <c:v>-0.57118468667803823</c:v>
                </c:pt>
                <c:pt idx="3979">
                  <c:v>-0.3288562389973293</c:v>
                </c:pt>
                <c:pt idx="3980">
                  <c:v>-0.10936670944630633</c:v>
                </c:pt>
                <c:pt idx="3981">
                  <c:v>0.18368419890508919</c:v>
                </c:pt>
                <c:pt idx="3982">
                  <c:v>0.26062015061696031</c:v>
                </c:pt>
                <c:pt idx="3983">
                  <c:v>0.33030505970798285</c:v>
                </c:pt>
                <c:pt idx="3984">
                  <c:v>0.29917454123731874</c:v>
                </c:pt>
                <c:pt idx="3985">
                  <c:v>8.248244579516345E-2</c:v>
                </c:pt>
                <c:pt idx="3986">
                  <c:v>-1.9539121185336447E-2</c:v>
                </c:pt>
                <c:pt idx="3987">
                  <c:v>-1.7697602398132836E-2</c:v>
                </c:pt>
                <c:pt idx="3988">
                  <c:v>-1.6029642667729018E-2</c:v>
                </c:pt>
                <c:pt idx="3989">
                  <c:v>0.17397667477699674</c:v>
                </c:pt>
                <c:pt idx="3990">
                  <c:v>0.34607531869112251</c:v>
                </c:pt>
                <c:pt idx="3991">
                  <c:v>0.50195404754284678</c:v>
                </c:pt>
                <c:pt idx="3992">
                  <c:v>0.54889377270453255</c:v>
                </c:pt>
                <c:pt idx="3993">
                  <c:v>0.4971617533866402</c:v>
                </c:pt>
                <c:pt idx="3994">
                  <c:v>0.45030536202408156</c:v>
                </c:pt>
                <c:pt idx="3995">
                  <c:v>0.31361730190017933</c:v>
                </c:pt>
                <c:pt idx="3996">
                  <c:v>9.5564008334144079E-2</c:v>
                </c:pt>
                <c:pt idx="3997">
                  <c:v>-0.10193824647714772</c:v>
                </c:pt>
                <c:pt idx="3998">
                  <c:v>-0.18657857269726852</c:v>
                </c:pt>
                <c:pt idx="3999">
                  <c:v>1.9501602717209299E-2</c:v>
                </c:pt>
                <c:pt idx="4000">
                  <c:v>0.11191139957001475</c:v>
                </c:pt>
                <c:pt idx="4001">
                  <c:v>0.19561177825544523</c:v>
                </c:pt>
                <c:pt idx="4002">
                  <c:v>8.2928022882063177E-2</c:v>
                </c:pt>
                <c:pt idx="4003">
                  <c:v>-0.20763109796490864</c:v>
                </c:pt>
                <c:pt idx="4004">
                  <c:v>-0.56505344643498367</c:v>
                </c:pt>
                <c:pt idx="4005">
                  <c:v>-0.98303731178728038</c:v>
                </c:pt>
                <c:pt idx="4006">
                  <c:v>-1.3616271259182819</c:v>
                </c:pt>
                <c:pt idx="4007">
                  <c:v>-1.6102879110776533</c:v>
                </c:pt>
                <c:pt idx="4008">
                  <c:v>-1.8355129693602481</c:v>
                </c:pt>
                <c:pt idx="4009">
                  <c:v>-1.7567677271646136</c:v>
                </c:pt>
                <c:pt idx="4010">
                  <c:v>-1.6854440492005878</c:v>
                </c:pt>
                <c:pt idx="4011">
                  <c:v>-1.5265946899104317</c:v>
                </c:pt>
                <c:pt idx="4012">
                  <c:v>-1.5712120892408652</c:v>
                </c:pt>
                <c:pt idx="4013">
                  <c:v>-1.6116243977525355</c:v>
                </c:pt>
                <c:pt idx="4014">
                  <c:v>-1.7424757155258537</c:v>
                </c:pt>
                <c:pt idx="4015">
                  <c:v>-2.0494901463556836</c:v>
                </c:pt>
                <c:pt idx="4016">
                  <c:v>-2.2333213691645883</c:v>
                </c:pt>
                <c:pt idx="4017">
                  <c:v>-2.4940746870088804</c:v>
                </c:pt>
                <c:pt idx="4018">
                  <c:v>-2.6360048040133148</c:v>
                </c:pt>
                <c:pt idx="4019">
                  <c:v>-2.4818149838075398</c:v>
                </c:pt>
                <c:pt idx="4020">
                  <c:v>-2.3421572117942686</c:v>
                </c:pt>
                <c:pt idx="4021">
                  <c:v>-2.0271663154828179</c:v>
                </c:pt>
                <c:pt idx="4022">
                  <c:v>-1.7418626117453588</c:v>
                </c:pt>
                <c:pt idx="4023">
                  <c:v>-1.3892003689913128</c:v>
                </c:pt>
                <c:pt idx="4024">
                  <c:v>-1.2582713187836927</c:v>
                </c:pt>
                <c:pt idx="4025">
                  <c:v>-1.2339298204519789</c:v>
                </c:pt>
                <c:pt idx="4026">
                  <c:v>-1.3061302338980472</c:v>
                </c:pt>
                <c:pt idx="4027">
                  <c:v>-1.4657736982977598</c:v>
                </c:pt>
                <c:pt idx="4028">
                  <c:v>-1.5161233410412258</c:v>
                </c:pt>
                <c:pt idx="4029">
                  <c:v>-1.4674798621443859</c:v>
                </c:pt>
                <c:pt idx="4030">
                  <c:v>-1.2349253639105791</c:v>
                </c:pt>
                <c:pt idx="4031">
                  <c:v>-0.93004083116539615</c:v>
                </c:pt>
                <c:pt idx="4032">
                  <c:v>-0.8423865478835636</c:v>
                </c:pt>
                <c:pt idx="4033">
                  <c:v>-0.66874570656645371</c:v>
                </c:pt>
                <c:pt idx="4034">
                  <c:v>-0.69996568820808092</c:v>
                </c:pt>
                <c:pt idx="4035">
                  <c:v>-0.82249103550828562</c:v>
                </c:pt>
                <c:pt idx="4036">
                  <c:v>-0.83922086127209061</c:v>
                </c:pt>
                <c:pt idx="4037">
                  <c:v>-0.85437393810443341</c:v>
                </c:pt>
                <c:pt idx="4038">
                  <c:v>-0.67960331187571554</c:v>
                </c:pt>
                <c:pt idx="4039">
                  <c:v>-0.42705664950200672</c:v>
                </c:pt>
                <c:pt idx="4040">
                  <c:v>-0.1040641696966601</c:v>
                </c:pt>
                <c:pt idx="4041">
                  <c:v>0.28273476566474354</c:v>
                </c:pt>
                <c:pt idx="4042">
                  <c:v>0.63307876021371501</c:v>
                </c:pt>
                <c:pt idx="4043">
                  <c:v>0.95040361117755601</c:v>
                </c:pt>
                <c:pt idx="4044">
                  <c:v>1.0493257403083249</c:v>
                </c:pt>
                <c:pt idx="4045">
                  <c:v>1.0446768988067596</c:v>
                </c:pt>
                <c:pt idx="4046">
                  <c:v>0.85197064107907727</c:v>
                </c:pt>
                <c:pt idx="4047">
                  <c:v>0.77167429986643077</c:v>
                </c:pt>
                <c:pt idx="4048">
                  <c:v>0.69894571052369803</c:v>
                </c:pt>
                <c:pt idx="4049">
                  <c:v>0.91581496806359897</c:v>
                </c:pt>
                <c:pt idx="4050">
                  <c:v>1.1122447796151951</c:v>
                </c:pt>
                <c:pt idx="4051">
                  <c:v>1.2901615175792955</c:v>
                </c:pt>
                <c:pt idx="4052">
                  <c:v>1.4513099980352357</c:v>
                </c:pt>
                <c:pt idx="4053">
                  <c:v>1.4087750328056621</c:v>
                </c:pt>
                <c:pt idx="4054">
                  <c:v>1.2760011139969725</c:v>
                </c:pt>
                <c:pt idx="4055">
                  <c:v>1.155740842225814</c:v>
                </c:pt>
                <c:pt idx="4056">
                  <c:v>0.85831927482871739</c:v>
                </c:pt>
                <c:pt idx="4057">
                  <c:v>0.58892902976623729</c:v>
                </c:pt>
                <c:pt idx="4058">
                  <c:v>0.53342377636425597</c:v>
                </c:pt>
                <c:pt idx="4059">
                  <c:v>0.38890199024428007</c:v>
                </c:pt>
                <c:pt idx="4060">
                  <c:v>0.44649662078643748</c:v>
                </c:pt>
                <c:pt idx="4061">
                  <c:v>0.49866308528267106</c:v>
                </c:pt>
                <c:pt idx="4062">
                  <c:v>0.45166519672245725</c:v>
                </c:pt>
                <c:pt idx="4063">
                  <c:v>0.31484897519759969</c:v>
                </c:pt>
                <c:pt idx="4064">
                  <c:v>0.19092737876577429</c:v>
                </c:pt>
                <c:pt idx="4065">
                  <c:v>-1.5562661964604652E-2</c:v>
                </c:pt>
                <c:pt idx="4066">
                  <c:v>-0.10834369523734934</c:v>
                </c:pt>
                <c:pt idx="4067">
                  <c:v>-0.19238032213443029</c:v>
                </c:pt>
                <c:pt idx="4068">
                  <c:v>-0.17424890393304737</c:v>
                </c:pt>
                <c:pt idx="4069">
                  <c:v>-0.34632189085367088</c:v>
                </c:pt>
                <c:pt idx="4070">
                  <c:v>-0.31368182161117431</c:v>
                </c:pt>
                <c:pt idx="4071">
                  <c:v>-0.18987022681333066</c:v>
                </c:pt>
                <c:pt idx="4072">
                  <c:v>-7.7727599914871243E-2</c:v>
                </c:pt>
                <c:pt idx="4073">
                  <c:v>2.384583339903433E-2</c:v>
                </c:pt>
                <c:pt idx="4074">
                  <c:v>0.11584619615597415</c:v>
                </c:pt>
                <c:pt idx="4075">
                  <c:v>0.19917572899997002</c:v>
                </c:pt>
                <c:pt idx="4076">
                  <c:v>8.6156079182285308E-2</c:v>
                </c:pt>
                <c:pt idx="4077">
                  <c:v>7.8036060019650272E-2</c:v>
                </c:pt>
                <c:pt idx="4078">
                  <c:v>-0.11781422458192206</c:v>
                </c:pt>
                <c:pt idx="4079">
                  <c:v>-0.10671049550887374</c:v>
                </c:pt>
                <c:pt idx="4080">
                  <c:v>-9.6653268246325613E-2</c:v>
                </c:pt>
                <c:pt idx="4081">
                  <c:v>0.10095164689310496</c:v>
                </c:pt>
                <c:pt idx="4082">
                  <c:v>0.27993273754107745</c:v>
                </c:pt>
                <c:pt idx="4083">
                  <c:v>0.53629303741140899</c:v>
                </c:pt>
                <c:pt idx="4084">
                  <c:v>0.67424416863170544</c:v>
                </c:pt>
                <c:pt idx="4085">
                  <c:v>0.70494593243242554</c:v>
                </c:pt>
                <c:pt idx="4086">
                  <c:v>0.45001078434180652</c:v>
                </c:pt>
                <c:pt idx="4087">
                  <c:v>0.31335048751038075</c:v>
                </c:pt>
                <c:pt idx="4088">
                  <c:v>0.18957012021584518</c:v>
                </c:pt>
                <c:pt idx="4089">
                  <c:v>0.45444689612861955</c:v>
                </c:pt>
                <c:pt idx="4090">
                  <c:v>0.69435962404197027</c:v>
                </c:pt>
                <c:pt idx="4091">
                  <c:v>0.81741333044216913</c:v>
                </c:pt>
                <c:pt idx="4092">
                  <c:v>0.74037393902626458</c:v>
                </c:pt>
                <c:pt idx="4093">
                  <c:v>0.5763475595859433</c:v>
                </c:pt>
                <c:pt idx="4094">
                  <c:v>0.42778030220496133</c:v>
                </c:pt>
                <c:pt idx="4095">
                  <c:v>0.29321517895454169</c:v>
                </c:pt>
                <c:pt idx="4096">
                  <c:v>0.26558029939080352</c:v>
                </c:pt>
                <c:pt idx="4097">
                  <c:v>0.3347977254733675</c:v>
                </c:pt>
                <c:pt idx="4098">
                  <c:v>0.30324378322979639</c:v>
                </c:pt>
                <c:pt idx="4099">
                  <c:v>0.46315928919593885</c:v>
                </c:pt>
                <c:pt idx="4100">
                  <c:v>0.60800311379993144</c:v>
                </c:pt>
                <c:pt idx="4101">
                  <c:v>0.8334435091528053</c:v>
                </c:pt>
                <c:pt idx="4102">
                  <c:v>0.94338886820209633</c:v>
                </c:pt>
                <c:pt idx="4103">
                  <c:v>1.0429721212828211</c:v>
                </c:pt>
                <c:pt idx="4104">
                  <c:v>1.0389220942668826</c:v>
                </c:pt>
                <c:pt idx="4105">
                  <c:v>1.0352537733045477</c:v>
                </c:pt>
                <c:pt idx="4106">
                  <c:v>1.0319311834478011</c:v>
                </c:pt>
                <c:pt idx="4107">
                  <c:v>1.0289217403075999</c:v>
                </c:pt>
                <c:pt idx="4108">
                  <c:v>1.120443710108912</c:v>
                </c:pt>
                <c:pt idx="4109">
                  <c:v>1.203339937471128</c:v>
                </c:pt>
                <c:pt idx="4110">
                  <c:v>1.2784233794666007</c:v>
                </c:pt>
                <c:pt idx="4111">
                  <c:v>1.4406781533763908</c:v>
                </c:pt>
                <c:pt idx="4112">
                  <c:v>1.3991452158990472</c:v>
                </c:pt>
                <c:pt idx="4113">
                  <c:v>1.2672788859518347</c:v>
                </c:pt>
                <c:pt idx="4114">
                  <c:v>1.0535928851994687</c:v>
                </c:pt>
                <c:pt idx="4115">
                  <c:v>0.76579853594356739</c:v>
                </c:pt>
                <c:pt idx="4116">
                  <c:v>0.69362372430406349</c:v>
                </c:pt>
                <c:pt idx="4117">
                  <c:v>0.72249900801288014</c:v>
                </c:pt>
                <c:pt idx="4118">
                  <c:v>0.74865286034659861</c:v>
                </c:pt>
                <c:pt idx="4119">
                  <c:v>0.96083732938506416</c:v>
                </c:pt>
                <c:pt idx="4120">
                  <c:v>0.96452832413402934</c:v>
                </c:pt>
                <c:pt idx="4121">
                  <c:v>0.9678714508233609</c:v>
                </c:pt>
                <c:pt idx="4122">
                  <c:v>0.97089949524527575</c:v>
                </c:pt>
                <c:pt idx="4123">
                  <c:v>0.87939437359617789</c:v>
                </c:pt>
                <c:pt idx="4124">
                  <c:v>0.70226562687754557</c:v>
                </c:pt>
                <c:pt idx="4125">
                  <c:v>0.63607865084953175</c:v>
                </c:pt>
                <c:pt idx="4126">
                  <c:v>0.57612965035110586</c:v>
                </c:pt>
                <c:pt idx="4127">
                  <c:v>0.61607848964705092</c:v>
                </c:pt>
                <c:pt idx="4128">
                  <c:v>0.55801445993375476</c:v>
                </c:pt>
                <c:pt idx="4129">
                  <c:v>0.69391839531139954</c:v>
                </c:pt>
                <c:pt idx="4130">
                  <c:v>0.72276590693206</c:v>
                </c:pt>
                <c:pt idx="4131">
                  <c:v>0.65464682502757232</c:v>
                </c:pt>
                <c:pt idx="4132">
                  <c:v>0.68719559494919102</c:v>
                </c:pt>
                <c:pt idx="4133">
                  <c:v>0.52818115636134788</c:v>
                </c:pt>
                <c:pt idx="4134">
                  <c:v>0.47840125514366671</c:v>
                </c:pt>
                <c:pt idx="4135">
                  <c:v>0.24481743986945473</c:v>
                </c:pt>
                <c:pt idx="4136">
                  <c:v>0.12749616014482473</c:v>
                </c:pt>
                <c:pt idx="4137">
                  <c:v>0.11547993014266805</c:v>
                </c:pt>
                <c:pt idx="4138">
                  <c:v>1.0348423529776204E-2</c:v>
                </c:pt>
                <c:pt idx="4139">
                  <c:v>0.10362088719734858</c:v>
                </c:pt>
                <c:pt idx="4140">
                  <c:v>9.3854848658019172E-2</c:v>
                </c:pt>
                <c:pt idx="4141">
                  <c:v>8.5009237566584725E-2</c:v>
                </c:pt>
                <c:pt idx="4142">
                  <c:v>-1.7250473927902618E-2</c:v>
                </c:pt>
                <c:pt idx="4143">
                  <c:v>-0.20412021427840493</c:v>
                </c:pt>
                <c:pt idx="4144">
                  <c:v>-0.27913011691731238</c:v>
                </c:pt>
                <c:pt idx="4145">
                  <c:v>-0.34707050278391349</c:v>
                </c:pt>
                <c:pt idx="4146">
                  <c:v>-0.22011209892150993</c:v>
                </c:pt>
                <c:pt idx="4147">
                  <c:v>-1.0871463117980984E-2</c:v>
                </c:pt>
                <c:pt idx="4148">
                  <c:v>8.4400927749669438E-2</c:v>
                </c:pt>
                <c:pt idx="4149">
                  <c:v>0.17069410732012749</c:v>
                </c:pt>
                <c:pt idx="4150">
                  <c:v>-3.3888992502299486E-2</c:v>
                </c:pt>
                <c:pt idx="4151">
                  <c:v>-0.31343836902889732</c:v>
                </c:pt>
                <c:pt idx="4152">
                  <c:v>-0.56664083752714811</c:v>
                </c:pt>
                <c:pt idx="4153">
                  <c:v>-0.89022731518594567</c:v>
                </c:pt>
                <c:pt idx="4154">
                  <c:v>-0.99482092659893928</c:v>
                </c:pt>
                <c:pt idx="4155">
                  <c:v>-1.0895568223751084</c:v>
                </c:pt>
                <c:pt idx="4156">
                  <c:v>-1.0811162907175338</c:v>
                </c:pt>
                <c:pt idx="4157">
                  <c:v>-0.97922348081970023</c:v>
                </c:pt>
                <c:pt idx="4158">
                  <c:v>-0.98118162162042011</c:v>
                </c:pt>
                <c:pt idx="4159">
                  <c:v>-0.88870743239081917</c:v>
                </c:pt>
                <c:pt idx="4160">
                  <c:v>-0.89919650977482357</c:v>
                </c:pt>
                <c:pt idx="4161">
                  <c:v>-1.1914403537283338</c:v>
                </c:pt>
                <c:pt idx="4162">
                  <c:v>-1.4561408642852083</c:v>
                </c:pt>
                <c:pt idx="4163">
                  <c:v>-1.884389498676462</c:v>
                </c:pt>
                <c:pt idx="4164">
                  <c:v>-1.9895333113332316</c:v>
                </c:pt>
                <c:pt idx="4165">
                  <c:v>-2.0847675531076133</c:v>
                </c:pt>
                <c:pt idx="4166">
                  <c:v>-1.9825306198367496</c:v>
                </c:pt>
                <c:pt idx="4167">
                  <c:v>-1.795681510912871</c:v>
                </c:pt>
                <c:pt idx="4168">
                  <c:v>-1.7206902952344378</c:v>
                </c:pt>
                <c:pt idx="4169">
                  <c:v>-1.5585190555160851</c:v>
                </c:pt>
                <c:pt idx="4170">
                  <c:v>-1.6943754338804953</c:v>
                </c:pt>
                <c:pt idx="4171">
                  <c:v>-1.8174276502385172</c:v>
                </c:pt>
                <c:pt idx="4172">
                  <c:v>-2.1173780276443774</c:v>
                </c:pt>
                <c:pt idx="4173">
                  <c:v>-2.3890587479872458</c:v>
                </c:pt>
                <c:pt idx="4174">
                  <c:v>-2.6351341636755801</c:v>
                </c:pt>
                <c:pt idx="4175">
                  <c:v>-2.7637697382115545</c:v>
                </c:pt>
                <c:pt idx="4176">
                  <c:v>-2.5975383566458721</c:v>
                </c:pt>
                <c:pt idx="4177">
                  <c:v>-2.4469739136938746</c:v>
                </c:pt>
                <c:pt idx="4178">
                  <c:v>-2.1221042759625846</c:v>
                </c:pt>
                <c:pt idx="4179">
                  <c:v>-2.0163484394648119</c:v>
                </c:pt>
                <c:pt idx="4180">
                  <c:v>-1.8263120761298151</c:v>
                </c:pt>
                <c:pt idx="4181">
                  <c:v>-1.936929556906944</c:v>
                </c:pt>
                <c:pt idx="4182">
                  <c:v>-1.8486260265196441</c:v>
                </c:pt>
                <c:pt idx="4183">
                  <c:v>-1.7686449078028679</c:v>
                </c:pt>
                <c:pt idx="4184">
                  <c:v>-1.5077062727202994</c:v>
                </c:pt>
                <c:pt idx="4185">
                  <c:v>-1.2713605246081254</c:v>
                </c:pt>
                <c:pt idx="4186">
                  <c:v>-0.96304205886754923</c:v>
                </c:pt>
                <c:pt idx="4187">
                  <c:v>-0.6837819239350732</c:v>
                </c:pt>
                <c:pt idx="4188">
                  <c:v>-0.52508921626062177</c:v>
                </c:pt>
                <c:pt idx="4189">
                  <c:v>-0.38135294392442021</c:v>
                </c:pt>
                <c:pt idx="4190">
                  <c:v>-0.34541127571268626</c:v>
                </c:pt>
                <c:pt idx="4191">
                  <c:v>-0.31285702992530467</c:v>
                </c:pt>
                <c:pt idx="4192">
                  <c:v>-0.37761872912788069</c:v>
                </c:pt>
                <c:pt idx="4193">
                  <c:v>-0.43627678197699254</c:v>
                </c:pt>
                <c:pt idx="4194">
                  <c:v>-0.48940644358896485</c:v>
                </c:pt>
                <c:pt idx="4195">
                  <c:v>-0.53752875256270061</c:v>
                </c:pt>
                <c:pt idx="4196">
                  <c:v>-0.39262008155067885</c:v>
                </c:pt>
                <c:pt idx="4197">
                  <c:v>-0.16712095141974811</c:v>
                </c:pt>
                <c:pt idx="4198">
                  <c:v>-0.15137017282251158</c:v>
                </c:pt>
                <c:pt idx="4199">
                  <c:v>-0.23135164974285077</c:v>
                </c:pt>
                <c:pt idx="4200">
                  <c:v>-0.39804282966139781</c:v>
                </c:pt>
                <c:pt idx="4201">
                  <c:v>-0.64327151560012896</c:v>
                </c:pt>
                <c:pt idx="4202">
                  <c:v>-0.67689238317763467</c:v>
                </c:pt>
                <c:pt idx="4203">
                  <c:v>-0.80159233824516996</c:v>
                </c:pt>
                <c:pt idx="4204">
                  <c:v>-0.82029181982271704</c:v>
                </c:pt>
                <c:pt idx="4205">
                  <c:v>-0.93147669638945918</c:v>
                </c:pt>
                <c:pt idx="4206">
                  <c:v>-1.0321826452138303</c:v>
                </c:pt>
                <c:pt idx="4207">
                  <c:v>-1.1233972819682183</c:v>
                </c:pt>
                <c:pt idx="4208">
                  <c:v>-1.2060151417407829</c:v>
                </c:pt>
                <c:pt idx="4209">
                  <c:v>-1.1865986720661499</c:v>
                </c:pt>
                <c:pt idx="4210">
                  <c:v>-1.169012161546171</c:v>
                </c:pt>
                <c:pt idx="4211">
                  <c:v>-1.1530831405937476</c:v>
                </c:pt>
                <c:pt idx="4212">
                  <c:v>-1.1386553944974145</c:v>
                </c:pt>
                <c:pt idx="4213">
                  <c:v>-1.1255874314354044</c:v>
                </c:pt>
                <c:pt idx="4214">
                  <c:v>-1.1137510948759841</c:v>
                </c:pt>
                <c:pt idx="4215">
                  <c:v>-1.1030303067559786</c:v>
                </c:pt>
                <c:pt idx="4216">
                  <c:v>-1.093319929111928</c:v>
                </c:pt>
                <c:pt idx="4217">
                  <c:v>-0.99027695339228761</c:v>
                </c:pt>
                <c:pt idx="4218">
                  <c:v>-0.99119332894608658</c:v>
                </c:pt>
                <c:pt idx="4219">
                  <c:v>-0.99202333813865329</c:v>
                </c:pt>
                <c:pt idx="4220">
                  <c:v>-0.99277512080776664</c:v>
                </c:pt>
                <c:pt idx="4221">
                  <c:v>-0.99345604962956846</c:v>
                </c:pt>
                <c:pt idx="4222">
                  <c:v>-0.99407280242184459</c:v>
                </c:pt>
                <c:pt idx="4223">
                  <c:v>-0.90038364802518811</c:v>
                </c:pt>
                <c:pt idx="4224">
                  <c:v>-1.0040200476191263</c:v>
                </c:pt>
                <c:pt idx="4225">
                  <c:v>-1.192136726272494</c:v>
                </c:pt>
                <c:pt idx="4226">
                  <c:v>-1.3625238256556078</c:v>
                </c:pt>
                <c:pt idx="4227">
                  <c:v>-1.6111000988557613</c:v>
                </c:pt>
                <c:pt idx="4228">
                  <c:v>-1.7420008306359511</c:v>
                </c:pt>
                <c:pt idx="4229">
                  <c:v>-1.7663166794891421</c:v>
                </c:pt>
                <c:pt idx="4230">
                  <c:v>-1.6940930339709497</c:v>
                </c:pt>
                <c:pt idx="4231">
                  <c:v>-1.6286763066780201</c:v>
                </c:pt>
                <c:pt idx="4232">
                  <c:v>-1.663672740289345</c:v>
                </c:pt>
                <c:pt idx="4233">
                  <c:v>-1.8838663969540019</c:v>
                </c:pt>
                <c:pt idx="4234">
                  <c:v>-2.0833072903943162</c:v>
                </c:pt>
                <c:pt idx="4235">
                  <c:v>-2.1697035428572122</c:v>
                </c:pt>
                <c:pt idx="4236">
                  <c:v>-1.9652138015359732</c:v>
                </c:pt>
                <c:pt idx="4237">
                  <c:v>-1.6857489846791189</c:v>
                </c:pt>
                <c:pt idx="4238">
                  <c:v>-1.3383753266818001</c:v>
                </c:pt>
                <c:pt idx="4239">
                  <c:v>-1.117988644252625</c:v>
                </c:pt>
                <c:pt idx="4240">
                  <c:v>-0.72987735808211784</c:v>
                </c:pt>
                <c:pt idx="4241">
                  <c:v>-0.66108803769694857</c:v>
                </c:pt>
                <c:pt idx="4242">
                  <c:v>-0.41028639880341622</c:v>
                </c:pt>
                <c:pt idx="4243">
                  <c:v>-0.2773700371052637</c:v>
                </c:pt>
                <c:pt idx="4244">
                  <c:v>-0.15698074737069517</c:v>
                </c:pt>
                <c:pt idx="4245">
                  <c:v>0.14055767833323052</c:v>
                </c:pt>
                <c:pt idx="4246">
                  <c:v>0.31580598845889868</c:v>
                </c:pt>
                <c:pt idx="4247">
                  <c:v>0.56878531408291588</c:v>
                </c:pt>
                <c:pt idx="4248">
                  <c:v>0.89216967958791149</c:v>
                </c:pt>
                <c:pt idx="4249">
                  <c:v>1.1850757866842185</c:v>
                </c:pt>
                <c:pt idx="4250">
                  <c:v>1.5446239231608589</c:v>
                </c:pt>
                <c:pt idx="4251">
                  <c:v>1.8702854461124918</c:v>
                </c:pt>
                <c:pt idx="4252">
                  <c:v>1.8825107547991919</c:v>
                </c:pt>
                <c:pt idx="4253">
                  <c:v>1.893583855287152</c:v>
                </c:pt>
                <c:pt idx="4254">
                  <c:v>1.8093655610330552</c:v>
                </c:pt>
                <c:pt idx="4255">
                  <c:v>1.6388368744070607</c:v>
                </c:pt>
                <c:pt idx="4256">
                  <c:v>1.4843801378549824</c:v>
                </c:pt>
                <c:pt idx="4257">
                  <c:v>1.3444806057683878</c:v>
                </c:pt>
                <c:pt idx="4258">
                  <c:v>1.4062618531644977</c:v>
                </c:pt>
                <c:pt idx="4259">
                  <c:v>1.4622203551721307</c:v>
                </c:pt>
                <c:pt idx="4260">
                  <c:v>1.4186571130076777</c:v>
                </c:pt>
                <c:pt idx="4261">
                  <c:v>1.1907040504743491</c:v>
                </c:pt>
                <c:pt idx="4262">
                  <c:v>0.98423505793956056</c:v>
                </c:pt>
                <c:pt idx="4263">
                  <c:v>0.60872975029362575</c:v>
                </c:pt>
                <c:pt idx="4264">
                  <c:v>0.36286276373191806</c:v>
                </c:pt>
                <c:pt idx="4265">
                  <c:v>-4.8327364482901591E-2</c:v>
                </c:pt>
                <c:pt idx="4266">
                  <c:v>-0.32651595650917775</c:v>
                </c:pt>
                <c:pt idx="4267">
                  <c:v>-0.38999033220939922</c:v>
                </c:pt>
                <c:pt idx="4268">
                  <c:v>-0.44748238893789027</c:v>
                </c:pt>
                <c:pt idx="4269">
                  <c:v>-0.40530816736694769</c:v>
                </c:pt>
                <c:pt idx="4270">
                  <c:v>-0.36710877253574936</c:v>
                </c:pt>
                <c:pt idx="4271">
                  <c:v>-0.33250958584974905</c:v>
                </c:pt>
                <c:pt idx="4272">
                  <c:v>-0.39541907529283016</c:v>
                </c:pt>
                <c:pt idx="4273">
                  <c:v>-0.73514282386272856</c:v>
                </c:pt>
                <c:pt idx="4274">
                  <c:v>-0.94860058384221779</c:v>
                </c:pt>
                <c:pt idx="4275">
                  <c:v>-1.2361882035113019</c:v>
                </c:pt>
                <c:pt idx="4276">
                  <c:v>-1.1196802101531378</c:v>
                </c:pt>
                <c:pt idx="4277">
                  <c:v>-1.1084006160832225</c:v>
                </c:pt>
                <c:pt idx="4278">
                  <c:v>-1.0039363191015789</c:v>
                </c:pt>
                <c:pt idx="4279">
                  <c:v>-0.90931755015873394</c:v>
                </c:pt>
                <c:pt idx="4280">
                  <c:v>-1.1063597289210469</c:v>
                </c:pt>
                <c:pt idx="4281">
                  <c:v>-1.3790788994536434</c:v>
                </c:pt>
                <c:pt idx="4282">
                  <c:v>-1.9088382325301718</c:v>
                </c:pt>
                <c:pt idx="4283">
                  <c:v>-2.2001733655223976</c:v>
                </c:pt>
                <c:pt idx="4284">
                  <c:v>-2.4640508091083939</c:v>
                </c:pt>
                <c:pt idx="4285">
                  <c:v>-2.5145628303324679</c:v>
                </c:pt>
                <c:pt idx="4286">
                  <c:v>-2.3718186464972884</c:v>
                </c:pt>
                <c:pt idx="4287">
                  <c:v>-2.3367755646481809</c:v>
                </c:pt>
                <c:pt idx="4288">
                  <c:v>-2.3992829950616565</c:v>
                </c:pt>
                <c:pt idx="4289">
                  <c:v>-2.4558992389496797</c:v>
                </c:pt>
                <c:pt idx="4290">
                  <c:v>-2.6956750867769164</c:v>
                </c:pt>
                <c:pt idx="4291">
                  <c:v>-2.9128525933428837</c:v>
                </c:pt>
                <c:pt idx="4292">
                  <c:v>-3.2980571613496608</c:v>
                </c:pt>
                <c:pt idx="4293">
                  <c:v>-3.3642137153039768</c:v>
                </c:pt>
                <c:pt idx="4294">
                  <c:v>-3.424135160941602</c:v>
                </c:pt>
                <c:pt idx="4295">
                  <c:v>-3.0071702453385289</c:v>
                </c:pt>
                <c:pt idx="4296">
                  <c:v>-2.6295033472053548</c:v>
                </c:pt>
                <c:pt idx="4297">
                  <c:v>-2.2874307156525577</c:v>
                </c:pt>
                <c:pt idx="4298">
                  <c:v>-1.9775976700881723</c:v>
                </c:pt>
                <c:pt idx="4299">
                  <c:v>-1.7912134807250135</c:v>
                </c:pt>
                <c:pt idx="4300">
                  <c:v>-1.7166433669710062</c:v>
                </c:pt>
                <c:pt idx="4301">
                  <c:v>-1.6491013208634071</c:v>
                </c:pt>
                <c:pt idx="4302">
                  <c:v>-1.5879249626316099</c:v>
                </c:pt>
                <c:pt idx="4303">
                  <c:v>-1.4382665607199505</c:v>
                </c:pt>
                <c:pt idx="4304">
                  <c:v>-1.1142175716727132</c:v>
                </c:pt>
                <c:pt idx="4305">
                  <c:v>-0.72646170071960225</c:v>
                </c:pt>
                <c:pt idx="4306">
                  <c:v>-0.37525095963366939</c:v>
                </c:pt>
                <c:pt idx="4307">
                  <c:v>-0.15138883067715214</c:v>
                </c:pt>
                <c:pt idx="4308">
                  <c:v>5.1374789686962158E-2</c:v>
                </c:pt>
                <c:pt idx="4309">
                  <c:v>-4.7714949776540047E-2</c:v>
                </c:pt>
                <c:pt idx="4310">
                  <c:v>-0.13746570131370231</c:v>
                </c:pt>
                <c:pt idx="4311">
                  <c:v>-0.31300542340805904</c:v>
                </c:pt>
                <c:pt idx="4312">
                  <c:v>-0.37775313685437717</c:v>
                </c:pt>
                <c:pt idx="4313">
                  <c:v>-0.34215074246601085</c:v>
                </c:pt>
                <c:pt idx="4314">
                  <c:v>-0.21565601508977167</c:v>
                </c:pt>
                <c:pt idx="4315">
                  <c:v>-0.19533091450851739</c:v>
                </c:pt>
                <c:pt idx="4316">
                  <c:v>-0.36541696874273694</c:v>
                </c:pt>
                <c:pt idx="4317">
                  <c:v>-0.33097723080775993</c:v>
                </c:pt>
                <c:pt idx="4318">
                  <c:v>-0.48827892091881298</c:v>
                </c:pt>
                <c:pt idx="4319">
                  <c:v>-0.53650749640066797</c:v>
                </c:pt>
                <c:pt idx="4320">
                  <c:v>-0.58019063572971608</c:v>
                </c:pt>
                <c:pt idx="4321">
                  <c:v>-0.90250007499378926</c:v>
                </c:pt>
                <c:pt idx="4322">
                  <c:v>-1.1001847856529288</c:v>
                </c:pt>
                <c:pt idx="4323">
                  <c:v>-1.279238151270055</c:v>
                </c:pt>
                <c:pt idx="4324">
                  <c:v>-1.3471683551387887</c:v>
                </c:pt>
                <c:pt idx="4325">
                  <c:v>-1.2202007289092087</c:v>
                </c:pt>
                <c:pt idx="4326">
                  <c:v>-1.1051995195338262</c:v>
                </c:pt>
                <c:pt idx="4327">
                  <c:v>-1.0952846984019668</c:v>
                </c:pt>
                <c:pt idx="4328">
                  <c:v>-1.1805521067546865</c:v>
                </c:pt>
                <c:pt idx="4329">
                  <c:v>-1.2577832511972598</c:v>
                </c:pt>
                <c:pt idx="4330">
                  <c:v>-1.3277355317595594</c:v>
                </c:pt>
                <c:pt idx="4331">
                  <c:v>-1.4853427448080616</c:v>
                </c:pt>
                <c:pt idx="4332">
                  <c:v>-1.4396002687611982</c:v>
                </c:pt>
                <c:pt idx="4333">
                  <c:v>-1.3981689195155098</c:v>
                </c:pt>
                <c:pt idx="4334">
                  <c:v>-1.2663946033346847</c:v>
                </c:pt>
                <c:pt idx="4335">
                  <c:v>-1.0527919442555307</c:v>
                </c:pt>
                <c:pt idx="4336">
                  <c:v>-0.95356864112057993</c:v>
                </c:pt>
                <c:pt idx="4337">
                  <c:v>-0.95794469359913326</c:v>
                </c:pt>
                <c:pt idx="4338">
                  <c:v>-1.05615609245583</c:v>
                </c:pt>
                <c:pt idx="4339">
                  <c:v>-1.2393590646458112</c:v>
                </c:pt>
                <c:pt idx="4340">
                  <c:v>-1.4052955634893567</c:v>
                </c:pt>
                <c:pt idx="4341">
                  <c:v>-1.649840695368717</c:v>
                </c:pt>
                <c:pt idx="4342">
                  <c:v>-1.8713379915545771</c:v>
                </c:pt>
                <c:pt idx="4343">
                  <c:v>-2.166207438993506</c:v>
                </c:pt>
                <c:pt idx="4344">
                  <c:v>-2.4332860957371683</c:v>
                </c:pt>
                <c:pt idx="4345">
                  <c:v>-2.5809454024944412</c:v>
                </c:pt>
                <c:pt idx="4346">
                  <c:v>-2.6204403678437358</c:v>
                </c:pt>
                <c:pt idx="4347">
                  <c:v>-2.6562130204031766</c:v>
                </c:pt>
                <c:pt idx="4348">
                  <c:v>-2.5943664002805189</c:v>
                </c:pt>
                <c:pt idx="4349">
                  <c:v>-2.4441009071729685</c:v>
                </c:pt>
                <c:pt idx="4350">
                  <c:v>-2.3079976031424598</c:v>
                </c:pt>
                <c:pt idx="4351">
                  <c:v>-2.1847217333140976</c:v>
                </c:pt>
                <c:pt idx="4352">
                  <c:v>-1.9788165608885717</c:v>
                </c:pt>
                <c:pt idx="4353">
                  <c:v>-1.792317493773891</c:v>
                </c:pt>
                <c:pt idx="4354">
                  <c:v>-1.6233955496336754</c:v>
                </c:pt>
                <c:pt idx="4355">
                  <c:v>-1.4703941236556899</c:v>
                </c:pt>
                <c:pt idx="4356">
                  <c:v>-1.2375649627452465</c:v>
                </c:pt>
                <c:pt idx="4357">
                  <c:v>-1.0266794332785349</c:v>
                </c:pt>
                <c:pt idx="4358">
                  <c:v>-0.6471738375000663</c:v>
                </c:pt>
                <c:pt idx="4359">
                  <c:v>-0.39768358108010704</c:v>
                </c:pt>
                <c:pt idx="4360">
                  <c:v>1.6788331853904492E-2</c:v>
                </c:pt>
                <c:pt idx="4361">
                  <c:v>0.29794940767643824</c:v>
                </c:pt>
                <c:pt idx="4362">
                  <c:v>0.45836389678289396</c:v>
                </c:pt>
                <c:pt idx="4363">
                  <c:v>0.60365967647416363</c:v>
                </c:pt>
                <c:pt idx="4364">
                  <c:v>0.73526165154316248</c:v>
                </c:pt>
                <c:pt idx="4365">
                  <c:v>0.94870821227761493</c:v>
                </c:pt>
                <c:pt idx="4366">
                  <c:v>1.330533467813334</c:v>
                </c:pt>
                <c:pt idx="4367">
                  <c:v>1.5821247612089775</c:v>
                </c:pt>
                <c:pt idx="4368">
                  <c:v>1.6215085746180662</c:v>
                </c:pt>
                <c:pt idx="4369">
                  <c:v>1.468684991845477</c:v>
                </c:pt>
                <c:pt idx="4370">
                  <c:v>1.236016912813203</c:v>
                </c:pt>
                <c:pt idx="4371">
                  <c:v>0.93102950400761464</c:v>
                </c:pt>
                <c:pt idx="4372">
                  <c:v>0.74903426089795078</c:v>
                </c:pt>
                <c:pt idx="4373">
                  <c:v>0.77268722456592265</c:v>
                </c:pt>
                <c:pt idx="4374">
                  <c:v>0.699863169319353</c:v>
                </c:pt>
                <c:pt idx="4375">
                  <c:v>0.82239817879718813</c:v>
                </c:pt>
                <c:pt idx="4376">
                  <c:v>0.83913675609983573</c:v>
                </c:pt>
                <c:pt idx="4377">
                  <c:v>0.8542977596579171</c:v>
                </c:pt>
                <c:pt idx="4378">
                  <c:v>0.86802987229402495</c:v>
                </c:pt>
                <c:pt idx="4379">
                  <c:v>0.7862199841971631</c:v>
                </c:pt>
                <c:pt idx="4380">
                  <c:v>0.71212049640338437</c:v>
                </c:pt>
                <c:pt idx="4381">
                  <c:v>0.64500472080423665</c:v>
                </c:pt>
                <c:pt idx="4382">
                  <c:v>0.48996667842426311</c:v>
                </c:pt>
                <c:pt idx="4383">
                  <c:v>0.53803618650871321</c:v>
                </c:pt>
                <c:pt idx="4384">
                  <c:v>0.77007080940475736</c:v>
                </c:pt>
                <c:pt idx="4385">
                  <c:v>1.0744844639084346</c:v>
                </c:pt>
                <c:pt idx="4386">
                  <c:v>1.3502078073928765</c:v>
                </c:pt>
                <c:pt idx="4387">
                  <c:v>1.4114492787525128</c:v>
                </c:pt>
                <c:pt idx="4388">
                  <c:v>1.2784233182012077</c:v>
                </c:pt>
                <c:pt idx="4389">
                  <c:v>1.1579347590620437</c:v>
                </c:pt>
                <c:pt idx="4390">
                  <c:v>0.95455419948218245</c:v>
                </c:pt>
                <c:pt idx="4391">
                  <c:v>0.77034180605809333</c:v>
                </c:pt>
                <c:pt idx="4392">
                  <c:v>0.88623436051352489</c:v>
                </c:pt>
                <c:pt idx="4393">
                  <c:v>0.9912042990384683</c:v>
                </c:pt>
                <c:pt idx="4394">
                  <c:v>1.2747766131472673</c:v>
                </c:pt>
                <c:pt idx="4395">
                  <c:v>1.6258706459007903</c:v>
                </c:pt>
                <c:pt idx="4396">
                  <c:v>1.7553792864183952</c:v>
                </c:pt>
                <c:pt idx="4397">
                  <c:v>1.6841864659118173</c:v>
                </c:pt>
                <c:pt idx="4398">
                  <c:v>1.4312078514466058</c:v>
                </c:pt>
                <c:pt idx="4399">
                  <c:v>1.0135763504675837</c:v>
                </c:pt>
                <c:pt idx="4400">
                  <c:v>0.82380125036545049</c:v>
                </c:pt>
                <c:pt idx="4401">
                  <c:v>0.65191203207277115</c:v>
                </c:pt>
                <c:pt idx="4402">
                  <c:v>0.6847185501580666</c:v>
                </c:pt>
                <c:pt idx="4403">
                  <c:v>0.90292868597255083</c:v>
                </c:pt>
                <c:pt idx="4404">
                  <c:v>1.1005730009986268</c:v>
                </c:pt>
                <c:pt idx="4405">
                  <c:v>1.0910942189660238</c:v>
                </c:pt>
                <c:pt idx="4406">
                  <c:v>0.98826101148568513</c:v>
                </c:pt>
                <c:pt idx="4407">
                  <c:v>0.89511960548030578</c:v>
                </c:pt>
                <c:pt idx="4408">
                  <c:v>0.71650879057277828</c:v>
                </c:pt>
                <c:pt idx="4409">
                  <c:v>0.7432272075995936</c:v>
                </c:pt>
                <c:pt idx="4410">
                  <c:v>0.76742747314699922</c:v>
                </c:pt>
                <c:pt idx="4411">
                  <c:v>0.97784247661603285</c:v>
                </c:pt>
                <c:pt idx="4412">
                  <c:v>1.2626741128196586</c:v>
                </c:pt>
                <c:pt idx="4413">
                  <c:v>1.61490877935676</c:v>
                </c:pt>
                <c:pt idx="4414">
                  <c:v>1.8396983310641895</c:v>
                </c:pt>
                <c:pt idx="4415">
                  <c:v>2.0433019666441847</c:v>
                </c:pt>
                <c:pt idx="4416">
                  <c:v>2.1334686320430176</c:v>
                </c:pt>
                <c:pt idx="4417">
                  <c:v>2.0266417302179933</c:v>
                </c:pt>
                <c:pt idx="4418">
                  <c:v>1.8356352470846526</c:v>
                </c:pt>
                <c:pt idx="4419">
                  <c:v>1.6626307008773038</c:v>
                </c:pt>
                <c:pt idx="4420">
                  <c:v>1.6944270082274218</c:v>
                </c:pt>
                <c:pt idx="4421">
                  <c:v>1.6289788046023737</c:v>
                </c:pt>
                <c:pt idx="4422">
                  <c:v>1.8524422876713798</c:v>
                </c:pt>
                <c:pt idx="4423">
                  <c:v>1.9605970540300368</c:v>
                </c:pt>
                <c:pt idx="4424">
                  <c:v>2.0585584738054017</c:v>
                </c:pt>
                <c:pt idx="4425">
                  <c:v>1.9587916880643335</c:v>
                </c:pt>
                <c:pt idx="4426">
                  <c:v>1.7741799207502638</c:v>
                </c:pt>
                <c:pt idx="4427">
                  <c:v>1.5127196229873034</c:v>
                </c:pt>
                <c:pt idx="4428">
                  <c:v>1.1816535981363749</c:v>
                </c:pt>
                <c:pt idx="4429">
                  <c:v>0.88178981103119192</c:v>
                </c:pt>
                <c:pt idx="4430">
                  <c:v>0.61018752004542653</c:v>
                </c:pt>
                <c:pt idx="4431">
                  <c:v>0.55267870113681994</c:v>
                </c:pt>
                <c:pt idx="4432">
                  <c:v>0.59483774032590431</c:v>
                </c:pt>
                <c:pt idx="4433">
                  <c:v>0.72727116328871744</c:v>
                </c:pt>
                <c:pt idx="4434">
                  <c:v>0.94147080979913267</c:v>
                </c:pt>
                <c:pt idx="4435">
                  <c:v>0.94698705601780075</c:v>
                </c:pt>
                <c:pt idx="4436">
                  <c:v>0.95198340827859007</c:v>
                </c:pt>
                <c:pt idx="4437">
                  <c:v>0.67376552660958078</c:v>
                </c:pt>
                <c:pt idx="4438">
                  <c:v>0.61026462175041929</c:v>
                </c:pt>
                <c:pt idx="4439">
                  <c:v>0.55274853617731312</c:v>
                </c:pt>
                <c:pt idx="4440">
                  <c:v>0.78339655278427967</c:v>
                </c:pt>
                <c:pt idx="4441">
                  <c:v>0.99230650595512127</c:v>
                </c:pt>
                <c:pt idx="4442">
                  <c:v>1.2757749395093574</c:v>
                </c:pt>
                <c:pt idx="4443">
                  <c:v>1.3440315433968482</c:v>
                </c:pt>
                <c:pt idx="4444">
                  <c:v>1.3116073343166872</c:v>
                </c:pt>
                <c:pt idx="4445">
                  <c:v>1.2822390349478672</c:v>
                </c:pt>
                <c:pt idx="4446">
                  <c:v>1.0671430733700249</c:v>
                </c:pt>
                <c:pt idx="4447">
                  <c:v>0.96656720818116981</c:v>
                </c:pt>
                <c:pt idx="4448">
                  <c:v>0.875470394968487</c:v>
                </c:pt>
                <c:pt idx="4449">
                  <c:v>0.69871147452274263</c:v>
                </c:pt>
                <c:pt idx="4450">
                  <c:v>0.72710724907025026</c:v>
                </c:pt>
                <c:pt idx="4451">
                  <c:v>0.65857900530872082</c:v>
                </c:pt>
                <c:pt idx="4452">
                  <c:v>0.50226161675443648</c:v>
                </c:pt>
                <c:pt idx="4453">
                  <c:v>0.36067679498546656</c:v>
                </c:pt>
                <c:pt idx="4454">
                  <c:v>0.13818824868667939</c:v>
                </c:pt>
                <c:pt idx="4455">
                  <c:v>3.0916533472390262E-2</c:v>
                </c:pt>
                <c:pt idx="4456">
                  <c:v>-0.16049284037593703</c:v>
                </c:pt>
                <c:pt idx="4457">
                  <c:v>-0.3338623057429605</c:v>
                </c:pt>
                <c:pt idx="4458">
                  <c:v>-0.49089208394736905</c:v>
                </c:pt>
                <c:pt idx="4459">
                  <c:v>-0.53887437461602972</c:v>
                </c:pt>
                <c:pt idx="4460">
                  <c:v>-0.58233444092867814</c:v>
                </c:pt>
                <c:pt idx="4461">
                  <c:v>-0.52745071288206247</c:v>
                </c:pt>
                <c:pt idx="4462">
                  <c:v>-0.66623521355582049</c:v>
                </c:pt>
                <c:pt idx="4463">
                  <c:v>-0.79193958319711433</c:v>
                </c:pt>
                <c:pt idx="4464">
                  <c:v>-0.90579659511273136</c:v>
                </c:pt>
                <c:pt idx="4465">
                  <c:v>-1.1031706160702286</c:v>
                </c:pt>
                <c:pt idx="4466">
                  <c:v>-1.2819425738002392</c:v>
                </c:pt>
                <c:pt idx="4467">
                  <c:v>-1.3496178918503821</c:v>
                </c:pt>
                <c:pt idx="4468">
                  <c:v>-1.4109149614400545</c:v>
                </c:pt>
                <c:pt idx="4469">
                  <c:v>-1.1836915795013607</c:v>
                </c:pt>
                <c:pt idx="4470">
                  <c:v>-0.88363571717764589</c:v>
                </c:pt>
                <c:pt idx="4471">
                  <c:v>-0.7061072332439069</c:v>
                </c:pt>
                <c:pt idx="4472">
                  <c:v>-0.54531041473804298</c:v>
                </c:pt>
                <c:pt idx="4473">
                  <c:v>-0.4939161189520318</c:v>
                </c:pt>
                <c:pt idx="4474">
                  <c:v>-0.35311784182065942</c:v>
                </c:pt>
                <c:pt idx="4475">
                  <c:v>-0.13134171007381384</c:v>
                </c:pt>
                <c:pt idx="4476">
                  <c:v>-2.4715265921785634E-2</c:v>
                </c:pt>
                <c:pt idx="4477">
                  <c:v>0.26035743183683774</c:v>
                </c:pt>
                <c:pt idx="4478">
                  <c:v>0.33006710158954811</c:v>
                </c:pt>
                <c:pt idx="4479">
                  <c:v>0.2989590101431861</c:v>
                </c:pt>
                <c:pt idx="4480">
                  <c:v>0.176535007635783</c:v>
                </c:pt>
                <c:pt idx="4481">
                  <c:v>0.15989697514308318</c:v>
                </c:pt>
                <c:pt idx="4482">
                  <c:v>0.23907481987755477</c:v>
                </c:pt>
                <c:pt idx="4483">
                  <c:v>0.31079032855167971</c:v>
                </c:pt>
                <c:pt idx="4484">
                  <c:v>0.56424236898521962</c:v>
                </c:pt>
                <c:pt idx="4485">
                  <c:v>0.69955933776316515</c:v>
                </c:pt>
                <c:pt idx="4486">
                  <c:v>0.82212298269054573</c:v>
                </c:pt>
                <c:pt idx="4487">
                  <c:v>0.83888749661520112</c:v>
                </c:pt>
                <c:pt idx="4488">
                  <c:v>0.75982421271856171</c:v>
                </c:pt>
                <c:pt idx="4489">
                  <c:v>0.68821246777767331</c:v>
                </c:pt>
                <c:pt idx="4490">
                  <c:v>0.62334997079129606</c:v>
                </c:pt>
                <c:pt idx="4491">
                  <c:v>0.56460062012569567</c:v>
                </c:pt>
                <c:pt idx="4492">
                  <c:v>0.60563604492141565</c:v>
                </c:pt>
                <c:pt idx="4493">
                  <c:v>0.64280397204488049</c:v>
                </c:pt>
                <c:pt idx="4494">
                  <c:v>0.67646890456433817</c:v>
                </c:pt>
                <c:pt idx="4495">
                  <c:v>0.61271321233550036</c:v>
                </c:pt>
                <c:pt idx="4496">
                  <c:v>0.554966352536582</c:v>
                </c:pt>
                <c:pt idx="4497">
                  <c:v>0.59690978566072228</c:v>
                </c:pt>
                <c:pt idx="4498">
                  <c:v>0.54065236373609482</c:v>
                </c:pt>
                <c:pt idx="4499">
                  <c:v>0.58394485852201039</c:v>
                </c:pt>
                <c:pt idx="4500">
                  <c:v>0.62315713180067578</c:v>
                </c:pt>
                <c:pt idx="4501">
                  <c:v>0.65867373538945684</c:v>
                </c:pt>
                <c:pt idx="4502">
                  <c:v>0.78509075755848245</c:v>
                </c:pt>
                <c:pt idx="4503">
                  <c:v>0.80534547647576704</c:v>
                </c:pt>
                <c:pt idx="4504">
                  <c:v>0.91793901271621337</c:v>
                </c:pt>
                <c:pt idx="4505">
                  <c:v>0.92567307856012548</c:v>
                </c:pt>
                <c:pt idx="4506">
                  <c:v>0.74418266665552157</c:v>
                </c:pt>
                <c:pt idx="4507">
                  <c:v>0.57979732309301235</c:v>
                </c:pt>
                <c:pt idx="4508">
                  <c:v>0.24240937394592993</c:v>
                </c:pt>
                <c:pt idx="4509">
                  <c:v>3.1067269480047316E-2</c:v>
                </c:pt>
                <c:pt idx="4510">
                  <c:v>-0.16035631090230859</c:v>
                </c:pt>
                <c:pt idx="4511">
                  <c:v>-0.23949086426137878</c:v>
                </c:pt>
                <c:pt idx="4512">
                  <c:v>-0.21691938206841624</c:v>
                </c:pt>
                <c:pt idx="4513">
                  <c:v>-0.10222743234690122</c:v>
                </c:pt>
                <c:pt idx="4514">
                  <c:v>-0.28108828304859762</c:v>
                </c:pt>
                <c:pt idx="4515">
                  <c:v>-0.820083014143691</c:v>
                </c:pt>
                <c:pt idx="4516">
                  <c:v>-1.3082786886128259</c:v>
                </c:pt>
                <c:pt idx="4517">
                  <c:v>-1.7504630047491645</c:v>
                </c:pt>
                <c:pt idx="4518">
                  <c:v>-2.0567246513046129</c:v>
                </c:pt>
                <c:pt idx="4519">
                  <c:v>-2.23987403808552</c:v>
                </c:pt>
                <c:pt idx="4520">
                  <c:v>-2.311514222218122</c:v>
                </c:pt>
                <c:pt idx="4521">
                  <c:v>-2.3764024780655402</c:v>
                </c:pt>
                <c:pt idx="4522">
                  <c:v>-2.4351751598767231</c:v>
                </c:pt>
                <c:pt idx="4523">
                  <c:v>-2.5826564265333065</c:v>
                </c:pt>
                <c:pt idx="4524">
                  <c:v>-2.8104856908814702</c:v>
                </c:pt>
                <c:pt idx="4525">
                  <c:v>-3.0168425529351652</c:v>
                </c:pt>
                <c:pt idx="4526">
                  <c:v>-3.2037507389334885</c:v>
                </c:pt>
                <c:pt idx="4527">
                  <c:v>-3.2787954638032741</c:v>
                </c:pt>
                <c:pt idx="4528">
                  <c:v>-3.2525196103751184</c:v>
                </c:pt>
                <c:pt idx="4529">
                  <c:v>-3.1344724181821699</c:v>
                </c:pt>
                <c:pt idx="4530">
                  <c:v>-2.839055352526942</c:v>
                </c:pt>
                <c:pt idx="4531">
                  <c:v>-2.5714806893679394</c:v>
                </c:pt>
                <c:pt idx="4532">
                  <c:v>-2.423372123698643</c:v>
                </c:pt>
                <c:pt idx="4533">
                  <c:v>-2.1949746818768645</c:v>
                </c:pt>
                <c:pt idx="4534">
                  <c:v>-2.0823509714225596</c:v>
                </c:pt>
                <c:pt idx="4535">
                  <c:v>-1.9803417956097529</c:v>
                </c:pt>
                <c:pt idx="4536">
                  <c:v>-1.887946758116914</c:v>
                </c:pt>
                <c:pt idx="4537">
                  <c:v>-1.6157641885391574</c:v>
                </c:pt>
                <c:pt idx="4538">
                  <c:v>-1.3692342217920208</c:v>
                </c:pt>
                <c:pt idx="4539">
                  <c:v>-0.95744359780217292</c:v>
                </c:pt>
                <c:pt idx="4540">
                  <c:v>-0.58446332578663496</c:v>
                </c:pt>
                <c:pt idx="4541">
                  <c:v>-0.34088339585372884</c:v>
                </c:pt>
                <c:pt idx="4542">
                  <c:v>-0.30875589268938436</c:v>
                </c:pt>
                <c:pt idx="4543">
                  <c:v>-0.18540855575492471</c:v>
                </c:pt>
                <c:pt idx="4544">
                  <c:v>-0.26218199066244752</c:v>
                </c:pt>
                <c:pt idx="4545">
                  <c:v>-4.8976360973999156E-2</c:v>
                </c:pt>
                <c:pt idx="4546">
                  <c:v>4.9887331908758964E-2</c:v>
                </c:pt>
                <c:pt idx="4547">
                  <c:v>0.23368112086119397</c:v>
                </c:pt>
                <c:pt idx="4548">
                  <c:v>0.40015275329917688</c:v>
                </c:pt>
                <c:pt idx="4549">
                  <c:v>0.45668702440451797</c:v>
                </c:pt>
                <c:pt idx="4550">
                  <c:v>0.50789306598644124</c:v>
                </c:pt>
                <c:pt idx="4551">
                  <c:v>0.36577749263138148</c:v>
                </c:pt>
                <c:pt idx="4552">
                  <c:v>0.23705599651271042</c:v>
                </c:pt>
                <c:pt idx="4553">
                  <c:v>2.6218435983310695E-2</c:v>
                </c:pt>
                <c:pt idx="4554">
                  <c:v>2.3747406607097201E-2</c:v>
                </c:pt>
                <c:pt idx="4555">
                  <c:v>-7.2738513344756575E-2</c:v>
                </c:pt>
                <c:pt idx="4556">
                  <c:v>2.8364709637645133E-2</c:v>
                </c:pt>
                <c:pt idx="4557">
                  <c:v>0.11993917834277391</c:v>
                </c:pt>
                <c:pt idx="4558">
                  <c:v>0.29713073631138387</c:v>
                </c:pt>
                <c:pt idx="4559">
                  <c:v>0.36337460376853059</c:v>
                </c:pt>
                <c:pt idx="4560">
                  <c:v>0.51762291341290867</c:v>
                </c:pt>
                <c:pt idx="4561">
                  <c:v>0.4688381031496765</c:v>
                </c:pt>
                <c:pt idx="4562">
                  <c:v>0.33040337332464281</c:v>
                </c:pt>
                <c:pt idx="4563">
                  <c:v>0.11076802979851574</c:v>
                </c:pt>
                <c:pt idx="4564">
                  <c:v>0.10032838893848678</c:v>
                </c:pt>
                <c:pt idx="4565">
                  <c:v>9.0872661049417297E-2</c:v>
                </c:pt>
                <c:pt idx="4566">
                  <c:v>0.27080367373385472</c:v>
                </c:pt>
                <c:pt idx="4567">
                  <c:v>0.24528102877483257</c:v>
                </c:pt>
                <c:pt idx="4568">
                  <c:v>0.12791605682521995</c:v>
                </c:pt>
                <c:pt idx="4569">
                  <c:v>2.1612472885577591E-2</c:v>
                </c:pt>
                <c:pt idx="4570">
                  <c:v>-0.16892001391110717</c:v>
                </c:pt>
                <c:pt idx="4571">
                  <c:v>-0.34149523688407213</c:v>
                </c:pt>
                <c:pt idx="4572">
                  <c:v>-0.59205340788422633</c:v>
                </c:pt>
                <c:pt idx="4573">
                  <c:v>-0.63050146838966348</c:v>
                </c:pt>
                <c:pt idx="4574">
                  <c:v>-0.75957366416993477</c:v>
                </c:pt>
                <c:pt idx="4575">
                  <c:v>-0.68798553287343833</c:v>
                </c:pt>
                <c:pt idx="4576">
                  <c:v>-0.81163998321328834</c:v>
                </c:pt>
                <c:pt idx="4577">
                  <c:v>-1.0178880557776915</c:v>
                </c:pt>
                <c:pt idx="4578">
                  <c:v>-1.2989454850622268</c:v>
                </c:pt>
                <c:pt idx="4579">
                  <c:v>-1.8362572145175298</c:v>
                </c:pt>
                <c:pt idx="4580">
                  <c:v>-2.4171762861221944</c:v>
                </c:pt>
                <c:pt idx="4581">
                  <c:v>-2.6606016862732749</c:v>
                </c:pt>
                <c:pt idx="4582">
                  <c:v>-2.8810847829600017</c:v>
                </c:pt>
                <c:pt idx="4583">
                  <c:v>-2.7980444985198947</c:v>
                </c:pt>
                <c:pt idx="4584">
                  <c:v>-2.817078356113953</c:v>
                </c:pt>
                <c:pt idx="4585">
                  <c:v>-2.834318314892402</c:v>
                </c:pt>
                <c:pt idx="4586">
                  <c:v>-2.9441812254431481</c:v>
                </c:pt>
                <c:pt idx="4587">
                  <c:v>-2.9494420210055536</c:v>
                </c:pt>
                <c:pt idx="4588">
                  <c:v>-2.8599592186595388</c:v>
                </c:pt>
                <c:pt idx="4589">
                  <c:v>-2.6846621921400162</c:v>
                </c:pt>
                <c:pt idx="4590">
                  <c:v>-2.5258865211417896</c:v>
                </c:pt>
                <c:pt idx="4591">
                  <c:v>-2.3820751045908675</c:v>
                </c:pt>
                <c:pt idx="4592">
                  <c:v>-2.1575698151244134</c:v>
                </c:pt>
                <c:pt idx="4593">
                  <c:v>-2.0484714303080489</c:v>
                </c:pt>
                <c:pt idx="4594">
                  <c:v>-1.9496553260194125</c:v>
                </c:pt>
                <c:pt idx="4595">
                  <c:v>-1.9544001997571561</c:v>
                </c:pt>
                <c:pt idx="4596">
                  <c:v>-1.9586978796805985</c:v>
                </c:pt>
                <c:pt idx="4597">
                  <c:v>-1.9625905128137919</c:v>
                </c:pt>
                <c:pt idx="4598">
                  <c:v>-1.8718684943096606</c:v>
                </c:pt>
                <c:pt idx="4599">
                  <c:v>-1.7896968246110718</c:v>
                </c:pt>
                <c:pt idx="4600">
                  <c:v>-1.6210218727205381</c:v>
                </c:pt>
                <c:pt idx="4601">
                  <c:v>-1.3739963809134279</c:v>
                </c:pt>
                <c:pt idx="4602">
                  <c:v>-1.1502524932156364</c:v>
                </c:pt>
                <c:pt idx="4603">
                  <c:v>-0.85334819052646127</c:v>
                </c:pt>
                <c:pt idx="4604">
                  <c:v>-0.77292201833709906</c:v>
                </c:pt>
                <c:pt idx="4605">
                  <c:v>-0.88857139351431791</c:v>
                </c:pt>
                <c:pt idx="4606">
                  <c:v>-1.1818166310834544</c:v>
                </c:pt>
                <c:pt idx="4607">
                  <c:v>-1.4474241561311689</c:v>
                </c:pt>
                <c:pt idx="4608">
                  <c:v>-1.6879987616960415</c:v>
                </c:pt>
                <c:pt idx="4609">
                  <c:v>-1.7174041856410405</c:v>
                </c:pt>
                <c:pt idx="4610">
                  <c:v>-1.7440382136708004</c:v>
                </c:pt>
                <c:pt idx="4611">
                  <c:v>-1.6739142640890525</c:v>
                </c:pt>
                <c:pt idx="4612">
                  <c:v>-1.6103993410527064</c:v>
                </c:pt>
                <c:pt idx="4613">
                  <c:v>-1.6471183380921832</c:v>
                </c:pt>
                <c:pt idx="4614">
                  <c:v>-1.4918810919758803</c:v>
                </c:pt>
                <c:pt idx="4615">
                  <c:v>-1.351274611618452</c:v>
                </c:pt>
                <c:pt idx="4616">
                  <c:v>-1.2239199798331641</c:v>
                </c:pt>
                <c:pt idx="4617">
                  <c:v>-1.0143204597087012</c:v>
                </c:pt>
                <c:pt idx="4618">
                  <c:v>-0.7302274493551133</c:v>
                </c:pt>
                <c:pt idx="4619">
                  <c:v>-0.47290957442941661</c:v>
                </c:pt>
                <c:pt idx="4620">
                  <c:v>-0.23984333786883713</c:v>
                </c:pt>
                <c:pt idx="4621">
                  <c:v>-0.12299085621330755</c:v>
                </c:pt>
                <c:pt idx="4622">
                  <c:v>-1.7151461495460402E-2</c:v>
                </c:pt>
                <c:pt idx="4623">
                  <c:v>0.26720836449059493</c:v>
                </c:pt>
                <c:pt idx="4624">
                  <c:v>0.61901568787552819</c:v>
                </c:pt>
                <c:pt idx="4625">
                  <c:v>1.0319137317893994</c:v>
                </c:pt>
                <c:pt idx="4626">
                  <c:v>1.2174014926446406</c:v>
                </c:pt>
                <c:pt idx="4627">
                  <c:v>1.1969118846794848</c:v>
                </c:pt>
                <c:pt idx="4628">
                  <c:v>1.1783533767700771</c:v>
                </c:pt>
                <c:pt idx="4629">
                  <c:v>1.1615439670239629</c:v>
                </c:pt>
                <c:pt idx="4630">
                  <c:v>1.2405665864306297</c:v>
                </c:pt>
                <c:pt idx="4631">
                  <c:v>1.406389279027128</c:v>
                </c:pt>
                <c:pt idx="4632">
                  <c:v>1.6508313306455311</c:v>
                </c:pt>
                <c:pt idx="4633">
                  <c:v>1.9664830412638441</c:v>
                </c:pt>
                <c:pt idx="4634">
                  <c:v>1.9696419402039296</c:v>
                </c:pt>
                <c:pt idx="4635">
                  <c:v>1.8782553403252131</c:v>
                </c:pt>
                <c:pt idx="4636">
                  <c:v>1.5127383857478809</c:v>
                </c:pt>
                <c:pt idx="4637">
                  <c:v>0.99317503333304102</c:v>
                </c:pt>
                <c:pt idx="4638">
                  <c:v>0.61682715285652323</c:v>
                </c:pt>
                <c:pt idx="4639">
                  <c:v>0.37019700408267281</c:v>
                </c:pt>
                <c:pt idx="4640">
                  <c:v>0.33530675843046054</c:v>
                </c:pt>
                <c:pt idx="4641">
                  <c:v>0.49220040017632383</c:v>
                </c:pt>
                <c:pt idx="4642">
                  <c:v>0.63430716455307457</c:v>
                </c:pt>
                <c:pt idx="4643">
                  <c:v>0.85726846152777658</c:v>
                </c:pt>
                <c:pt idx="4644">
                  <c:v>0.96496837171646754</c:v>
                </c:pt>
                <c:pt idx="4645">
                  <c:v>0.96827002489823255</c:v>
                </c:pt>
                <c:pt idx="4646">
                  <c:v>0.78276494538319397</c:v>
                </c:pt>
                <c:pt idx="4647">
                  <c:v>0.42624774850300884</c:v>
                </c:pt>
                <c:pt idx="4648">
                  <c:v>0.29182706503612776</c:v>
                </c:pt>
                <c:pt idx="4649">
                  <c:v>0.26432301212704268</c:v>
                </c:pt>
                <c:pt idx="4650">
                  <c:v>0.42790671435023897</c:v>
                </c:pt>
                <c:pt idx="4651">
                  <c:v>0.67032079546658663</c:v>
                </c:pt>
                <c:pt idx="4652">
                  <c:v>0.88988788769207916</c:v>
                </c:pt>
                <c:pt idx="4653">
                  <c:v>0.99451348939270745</c:v>
                </c:pt>
                <c:pt idx="4654">
                  <c:v>0.99503058083523888</c:v>
                </c:pt>
                <c:pt idx="4655">
                  <c:v>0.90125115794976374</c:v>
                </c:pt>
                <c:pt idx="4656">
                  <c:v>0.62781467822874792</c:v>
                </c:pt>
                <c:pt idx="4657">
                  <c:v>0.47439675919287594</c:v>
                </c:pt>
                <c:pt idx="4658">
                  <c:v>0.24119035877047398</c:v>
                </c:pt>
                <c:pt idx="4659">
                  <c:v>0.21845870299357376</c:v>
                </c:pt>
                <c:pt idx="4660">
                  <c:v>0.38636501451584038</c:v>
                </c:pt>
                <c:pt idx="4661">
                  <c:v>0.63269430860270937</c:v>
                </c:pt>
                <c:pt idx="4662">
                  <c:v>0.57306427484647904</c:v>
                </c:pt>
                <c:pt idx="4663">
                  <c:v>0.33055868015431766</c:v>
                </c:pt>
                <c:pt idx="4664">
                  <c:v>-7.7586859911051742E-2</c:v>
                </c:pt>
                <c:pt idx="4665">
                  <c:v>-0.44726558906847708</c:v>
                </c:pt>
                <c:pt idx="4666">
                  <c:v>-0.5936073596192335</c:v>
                </c:pt>
                <c:pt idx="4667">
                  <c:v>-0.44341340440864119</c:v>
                </c:pt>
                <c:pt idx="4668">
                  <c:v>-0.30737489598714457</c:v>
                </c:pt>
                <c:pt idx="4669">
                  <c:v>-8.9909935317822764E-2</c:v>
                </c:pt>
                <c:pt idx="4670">
                  <c:v>0.20130721527363477</c:v>
                </c:pt>
                <c:pt idx="4671">
                  <c:v>0.46507779603816801</c:v>
                </c:pt>
                <c:pt idx="4672">
                  <c:v>0.70398858523981223</c:v>
                </c:pt>
                <c:pt idx="4673">
                  <c:v>0.63763922421179831</c:v>
                </c:pt>
                <c:pt idx="4674">
                  <c:v>0.67179092274675767</c:v>
                </c:pt>
                <c:pt idx="4675">
                  <c:v>0.5142283403095782</c:v>
                </c:pt>
                <c:pt idx="4676">
                  <c:v>0.37151568141635716</c:v>
                </c:pt>
                <c:pt idx="4677">
                  <c:v>0.33650115335342612</c:v>
                </c:pt>
                <c:pt idx="4678">
                  <c:v>0.49328222602982519</c:v>
                </c:pt>
                <c:pt idx="4679">
                  <c:v>0.82378258993734876</c:v>
                </c:pt>
                <c:pt idx="4680">
                  <c:v>1.3116295876024411</c:v>
                </c:pt>
                <c:pt idx="4681">
                  <c:v>1.5650025297339312</c:v>
                </c:pt>
                <c:pt idx="4682">
                  <c:v>1.6060000754414721</c:v>
                </c:pt>
                <c:pt idx="4683">
                  <c:v>1.266142575065937</c:v>
                </c:pt>
                <c:pt idx="4684">
                  <c:v>1.2410592283068984</c:v>
                </c:pt>
                <c:pt idx="4685">
                  <c:v>1.1240921516773352</c:v>
                </c:pt>
                <c:pt idx="4686">
                  <c:v>1.2066445215226991</c:v>
                </c:pt>
                <c:pt idx="4687">
                  <c:v>1.375664293416478</c:v>
                </c:pt>
                <c:pt idx="4688">
                  <c:v>1.4345065474917755</c:v>
                </c:pt>
                <c:pt idx="4689">
                  <c:v>1.5820508293810582</c:v>
                </c:pt>
                <c:pt idx="4690">
                  <c:v>1.4329460514853831</c:v>
                </c:pt>
                <c:pt idx="4691">
                  <c:v>1.2036462882275798</c:v>
                </c:pt>
                <c:pt idx="4692">
                  <c:v>0.90170973891370065</c:v>
                </c:pt>
                <c:pt idx="4693">
                  <c:v>0.72247781856275728</c:v>
                </c:pt>
                <c:pt idx="4694">
                  <c:v>0.46589032913201961</c:v>
                </c:pt>
                <c:pt idx="4695">
                  <c:v>0.23348564085524151</c:v>
                </c:pt>
                <c:pt idx="4696">
                  <c:v>0.30572791724204934</c:v>
                </c:pt>
                <c:pt idx="4697">
                  <c:v>0.46540929909328899</c:v>
                </c:pt>
                <c:pt idx="4698">
                  <c:v>0.70428884486805488</c:v>
                </c:pt>
                <c:pt idx="4699">
                  <c:v>0.92065452385985458</c:v>
                </c:pt>
                <c:pt idx="4700">
                  <c:v>0.92813265880797857</c:v>
                </c:pt>
                <c:pt idx="4701">
                  <c:v>0.84065821653394135</c:v>
                </c:pt>
                <c:pt idx="4702">
                  <c:v>0.7614280462166535</c:v>
                </c:pt>
                <c:pt idx="4703">
                  <c:v>0.59541736392201572</c:v>
                </c:pt>
                <c:pt idx="4704">
                  <c:v>0.53930059943249953</c:v>
                </c:pt>
                <c:pt idx="4705">
                  <c:v>0.48847271539488818</c:v>
                </c:pt>
                <c:pt idx="4706">
                  <c:v>0.63093080578536664</c:v>
                </c:pt>
                <c:pt idx="4707">
                  <c:v>0.66571475786169654</c:v>
                </c:pt>
                <c:pt idx="4708">
                  <c:v>0.60297262008115815</c:v>
                </c:pt>
                <c:pt idx="4709">
                  <c:v>0.45189600986658168</c:v>
                </c:pt>
                <c:pt idx="4710">
                  <c:v>0.22081025510769228</c:v>
                </c:pt>
                <c:pt idx="4711">
                  <c:v>-8.2743959973897524E-2</c:v>
                </c:pt>
                <c:pt idx="4712">
                  <c:v>-0.26344108468579741</c:v>
                </c:pt>
                <c:pt idx="4713">
                  <c:v>-0.42710790661210618</c:v>
                </c:pt>
                <c:pt idx="4714">
                  <c:v>-0.48110171436871874</c:v>
                </c:pt>
                <c:pt idx="4715">
                  <c:v>-0.43575894602401211</c:v>
                </c:pt>
                <c:pt idx="4716">
                  <c:v>-0.48893741252475387</c:v>
                </c:pt>
                <c:pt idx="4717">
                  <c:v>-0.4428561470271648</c:v>
                </c:pt>
                <c:pt idx="4718">
                  <c:v>-0.40111793848423616</c:v>
                </c:pt>
                <c:pt idx="4719">
                  <c:v>-0.55180902263666898</c:v>
                </c:pt>
                <c:pt idx="4720">
                  <c:v>-1.065288925131834</c:v>
                </c:pt>
                <c:pt idx="4721">
                  <c:v>-1.5303744869436546</c:v>
                </c:pt>
                <c:pt idx="4722">
                  <c:v>-1.8573789876194207</c:v>
                </c:pt>
                <c:pt idx="4723">
                  <c:v>-1.8708207013616918</c:v>
                </c:pt>
                <c:pt idx="4724">
                  <c:v>-1.60025222460655</c:v>
                </c:pt>
                <c:pt idx="4725">
                  <c:v>-1.4494320056251102</c:v>
                </c:pt>
                <c:pt idx="4726">
                  <c:v>-1.2185784777949236</c:v>
                </c:pt>
                <c:pt idx="4727">
                  <c:v>-1.2922257212004162</c:v>
                </c:pt>
                <c:pt idx="4728">
                  <c:v>-1.2646840958330201</c:v>
                </c:pt>
                <c:pt idx="4729">
                  <c:v>-1.4282337667186755</c:v>
                </c:pt>
                <c:pt idx="4730">
                  <c:v>-1.5763692442677888</c:v>
                </c:pt>
                <c:pt idx="4731">
                  <c:v>-1.616295502369079</c:v>
                </c:pt>
                <c:pt idx="4732">
                  <c:v>-1.5582110196885852</c:v>
                </c:pt>
                <c:pt idx="4733">
                  <c:v>-1.4113530909226957</c:v>
                </c:pt>
                <c:pt idx="4734">
                  <c:v>-1.4668317550761636</c:v>
                </c:pt>
                <c:pt idx="4735">
                  <c:v>-1.4228338987098725</c:v>
                </c:pt>
                <c:pt idx="4736">
                  <c:v>-1.5714783018289902</c:v>
                </c:pt>
                <c:pt idx="4737">
                  <c:v>-1.6118655203953263</c:v>
                </c:pt>
                <c:pt idx="4738">
                  <c:v>-1.6484463332872545</c:v>
                </c:pt>
                <c:pt idx="4739">
                  <c:v>-1.4930839265724865</c:v>
                </c:pt>
                <c:pt idx="4740">
                  <c:v>-1.6351074205481742</c:v>
                </c:pt>
                <c:pt idx="4741">
                  <c:v>-1.8579932951722202</c:v>
                </c:pt>
                <c:pt idx="4742">
                  <c:v>-1.9656248913993375</c:v>
                </c:pt>
                <c:pt idx="4743">
                  <c:v>-1.9688646690587233</c:v>
                </c:pt>
                <c:pt idx="4744">
                  <c:v>-1.8775513252595954</c:v>
                </c:pt>
                <c:pt idx="4745">
                  <c:v>-1.8890918409697832</c:v>
                </c:pt>
                <c:pt idx="4746">
                  <c:v>-1.8995446886987581</c:v>
                </c:pt>
                <c:pt idx="4747">
                  <c:v>-2.0032601583463938</c:v>
                </c:pt>
                <c:pt idx="4748">
                  <c:v>-2.0972006752687706</c:v>
                </c:pt>
                <c:pt idx="4749">
                  <c:v>-2.2765352866637083</c:v>
                </c:pt>
                <c:pt idx="4750">
                  <c:v>-2.3447202295201706</c:v>
                </c:pt>
                <c:pt idx="4751">
                  <c:v>-2.2179833336943462</c:v>
                </c:pt>
                <c:pt idx="4752">
                  <c:v>-2.0089433292867835</c:v>
                </c:pt>
                <c:pt idx="4753">
                  <c:v>-1.6311093219284287</c:v>
                </c:pt>
                <c:pt idx="4754">
                  <c:v>-1.3831331104315696</c:v>
                </c:pt>
                <c:pt idx="4755">
                  <c:v>-1.3470236654792049</c:v>
                </c:pt>
                <c:pt idx="4756">
                  <c:v>-1.3143174555364667</c:v>
                </c:pt>
                <c:pt idx="4757">
                  <c:v>-1.2846937332602146</c:v>
                </c:pt>
                <c:pt idx="4758">
                  <c:v>-1.2578619810322142</c:v>
                </c:pt>
                <c:pt idx="4759">
                  <c:v>-1.1393112822669931</c:v>
                </c:pt>
                <c:pt idx="4760">
                  <c:v>-1.0319337236313344</c:v>
                </c:pt>
                <c:pt idx="4761">
                  <c:v>-0.84042848186908781</c:v>
                </c:pt>
                <c:pt idx="4762">
                  <c:v>-0.38422884510308619</c:v>
                </c:pt>
                <c:pt idx="4763">
                  <c:v>-6.5272790767810451E-2</c:v>
                </c:pt>
                <c:pt idx="4764">
                  <c:v>0.22362236365393462</c:v>
                </c:pt>
                <c:pt idx="4765">
                  <c:v>0.20254645240892705</c:v>
                </c:pt>
                <c:pt idx="4766">
                  <c:v>-0.19353421942880489</c:v>
                </c:pt>
                <c:pt idx="4767">
                  <c:v>-0.74078072661569461</c:v>
                </c:pt>
                <c:pt idx="4768">
                  <c:v>-1.0479549063867664</c:v>
                </c:pt>
                <c:pt idx="4769">
                  <c:v>-1.0434352629385188</c:v>
                </c:pt>
                <c:pt idx="4770">
                  <c:v>-1.0393415858498871</c:v>
                </c:pt>
                <c:pt idx="4771">
                  <c:v>-0.5643948306988209</c:v>
                </c:pt>
                <c:pt idx="4772">
                  <c:v>-0.416954091475703</c:v>
                </c:pt>
                <c:pt idx="4773">
                  <c:v>-0.28340931454808094</c:v>
                </c:pt>
                <c:pt idx="4774">
                  <c:v>-0.53944195475486723</c:v>
                </c:pt>
                <c:pt idx="4775">
                  <c:v>-0.95983964633045593</c:v>
                </c:pt>
                <c:pt idx="4776">
                  <c:v>-1.4348635685305391</c:v>
                </c:pt>
                <c:pt idx="4777">
                  <c:v>-1.4881264223719515</c:v>
                </c:pt>
                <c:pt idx="4778">
                  <c:v>-1.2536260316801602</c:v>
                </c:pt>
                <c:pt idx="4779">
                  <c:v>-0.85273122291281933</c:v>
                </c:pt>
                <c:pt idx="4780">
                  <c:v>-0.58386763933574515</c:v>
                </c:pt>
                <c:pt idx="4781">
                  <c:v>-0.62308719035125915</c:v>
                </c:pt>
                <c:pt idx="4782">
                  <c:v>-0.75285816537404404</c:v>
                </c:pt>
                <c:pt idx="4783">
                  <c:v>-1.2473896325741811</c:v>
                </c:pt>
                <c:pt idx="4784">
                  <c:v>-1.6953126070445703</c:v>
                </c:pt>
                <c:pt idx="4785">
                  <c:v>-2.1010198357358516</c:v>
                </c:pt>
                <c:pt idx="4786">
                  <c:v>-2.3742422793444948</c:v>
                </c:pt>
                <c:pt idx="4787">
                  <c:v>-2.2447229958732602</c:v>
                </c:pt>
                <c:pt idx="4788">
                  <c:v>-1.9389150580701813</c:v>
                </c:pt>
                <c:pt idx="4789">
                  <c:v>-1.6619288393914502</c:v>
                </c:pt>
                <c:pt idx="4790">
                  <c:v>-1.4110479568051206</c:v>
                </c:pt>
                <c:pt idx="4791">
                  <c:v>-1.5608031587793463</c:v>
                </c:pt>
                <c:pt idx="4792">
                  <c:v>-1.6964442654827996</c:v>
                </c:pt>
                <c:pt idx="4793">
                  <c:v>-2.196292617486697</c:v>
                </c:pt>
                <c:pt idx="4794">
                  <c:v>-2.3662880333505809</c:v>
                </c:pt>
                <c:pt idx="4795">
                  <c:v>-2.5202617587258072</c:v>
                </c:pt>
                <c:pt idx="4796">
                  <c:v>-2.2827326839357185</c:v>
                </c:pt>
                <c:pt idx="4797">
                  <c:v>-2.0675901970368655</c:v>
                </c:pt>
                <c:pt idx="4798">
                  <c:v>-1.9669721914352007</c:v>
                </c:pt>
                <c:pt idx="4799">
                  <c:v>-1.970084989057741</c:v>
                </c:pt>
                <c:pt idx="4800">
                  <c:v>-2.0671521920236824</c:v>
                </c:pt>
                <c:pt idx="4801">
                  <c:v>-2.3435665858527424</c:v>
                </c:pt>
                <c:pt idx="4802">
                  <c:v>-2.6881773164195004</c:v>
                </c:pt>
                <c:pt idx="4803">
                  <c:v>-2.8118136915859688</c:v>
                </c:pt>
                <c:pt idx="4804">
                  <c:v>-2.7353020536988661</c:v>
                </c:pt>
                <c:pt idx="4805">
                  <c:v>-2.4775059085813833</c:v>
                </c:pt>
                <c:pt idx="4806">
                  <c:v>-2.2440064777326461</c:v>
                </c:pt>
                <c:pt idx="4807">
                  <c:v>-1.9382660701733685</c:v>
                </c:pt>
                <c:pt idx="4808">
                  <c:v>-1.9440843559859857</c:v>
                </c:pt>
                <c:pt idx="4809">
                  <c:v>-2.2320976201027221</c:v>
                </c:pt>
                <c:pt idx="4810">
                  <c:v>-2.492966273578892</c:v>
                </c:pt>
                <c:pt idx="4811">
                  <c:v>-2.5407530764802964</c:v>
                </c:pt>
                <c:pt idx="4812">
                  <c:v>-2.1127971812752238</c:v>
                </c:pt>
                <c:pt idx="4813">
                  <c:v>-1.819422958570946</c:v>
                </c:pt>
                <c:pt idx="4814">
                  <c:v>-1.4594508253429859</c:v>
                </c:pt>
                <c:pt idx="4815">
                  <c:v>-1.416148605215487</c:v>
                </c:pt>
                <c:pt idx="4816">
                  <c:v>-1.3769275231870886</c:v>
                </c:pt>
                <c:pt idx="4817">
                  <c:v>-1.5298985002690655</c:v>
                </c:pt>
                <c:pt idx="4818">
                  <c:v>-1.8569478616320343</c:v>
                </c:pt>
                <c:pt idx="4819">
                  <c:v>-2.1531735468644291</c:v>
                </c:pt>
                <c:pt idx="4820">
                  <c:v>-2.2329850597855154</c:v>
                </c:pt>
                <c:pt idx="4821">
                  <c:v>-2.1167789556112711</c:v>
                </c:pt>
                <c:pt idx="4822">
                  <c:v>-1.7287816799092282</c:v>
                </c:pt>
                <c:pt idx="4823">
                  <c:v>-1.3773522859359371</c:v>
                </c:pt>
                <c:pt idx="4824">
                  <c:v>-0.96479655242581219</c:v>
                </c:pt>
                <c:pt idx="4825">
                  <c:v>-0.68537106037113382</c:v>
                </c:pt>
                <c:pt idx="4826">
                  <c:v>-0.62077635972378387</c:v>
                </c:pt>
                <c:pt idx="4827">
                  <c:v>-0.656517345794564</c:v>
                </c:pt>
                <c:pt idx="4828">
                  <c:v>-0.68888982328718362</c:v>
                </c:pt>
                <c:pt idx="4829">
                  <c:v>-0.9067068258711114</c:v>
                </c:pt>
                <c:pt idx="4830">
                  <c:v>-0.91549950038531314</c:v>
                </c:pt>
                <c:pt idx="4831">
                  <c:v>-0.82921570524204435</c:v>
                </c:pt>
                <c:pt idx="4832">
                  <c:v>-0.46832062738407243</c:v>
                </c:pt>
                <c:pt idx="4833">
                  <c:v>-0.2356868888932539</c:v>
                </c:pt>
                <c:pt idx="4834">
                  <c:v>-0.30772170254011327</c:v>
                </c:pt>
                <c:pt idx="4835">
                  <c:v>-0.56146295416168979</c:v>
                </c:pt>
                <c:pt idx="4836">
                  <c:v>-0.79128965622305558</c:v>
                </c:pt>
                <c:pt idx="4837">
                  <c:v>-0.81096014270519101</c:v>
                </c:pt>
                <c:pt idx="4838">
                  <c:v>-0.54603339068950074</c:v>
                </c:pt>
                <c:pt idx="4839">
                  <c:v>-0.21182761720227355</c:v>
                </c:pt>
                <c:pt idx="4840">
                  <c:v>9.0880004201710607E-2</c:v>
                </c:pt>
                <c:pt idx="4841">
                  <c:v>0.27081032481034906</c:v>
                </c:pt>
                <c:pt idx="4842">
                  <c:v>0.33953483260982908</c:v>
                </c:pt>
                <c:pt idx="4843">
                  <c:v>0.21328664892918892</c:v>
                </c:pt>
                <c:pt idx="4844">
                  <c:v>4.6892966322596152E-3</c:v>
                </c:pt>
                <c:pt idx="4845">
                  <c:v>9.84951204444411E-2</c:v>
                </c:pt>
                <c:pt idx="4846">
                  <c:v>0.18345995364805395</c:v>
                </c:pt>
                <c:pt idx="4847">
                  <c:v>0.44891259919287579</c:v>
                </c:pt>
                <c:pt idx="4848">
                  <c:v>0.68934692230410999</c:v>
                </c:pt>
                <c:pt idx="4849">
                  <c:v>0.90712084432063156</c:v>
                </c:pt>
                <c:pt idx="4850">
                  <c:v>1.1986178373383307</c:v>
                </c:pt>
                <c:pt idx="4851">
                  <c:v>1.5568896656094862</c:v>
                </c:pt>
                <c:pt idx="4852">
                  <c:v>1.8813951695700961</c:v>
                </c:pt>
                <c:pt idx="4853">
                  <c:v>2.0810689707042491</c:v>
                </c:pt>
                <c:pt idx="4854">
                  <c:v>2.1676761798279864</c:v>
                </c:pt>
                <c:pt idx="4855">
                  <c:v>2.1518730721860981</c:v>
                </c:pt>
                <c:pt idx="4856">
                  <c:v>2.1375593723503594</c:v>
                </c:pt>
                <c:pt idx="4857">
                  <c:v>1.9360991477267224</c:v>
                </c:pt>
                <c:pt idx="4858">
                  <c:v>1.6593783223454368</c:v>
                </c:pt>
                <c:pt idx="4859">
                  <c:v>1.3144900407198519</c:v>
                </c:pt>
                <c:pt idx="4860">
                  <c:v>1.0021067138501913</c:v>
                </c:pt>
                <c:pt idx="4861">
                  <c:v>0.62491704231676692</c:v>
                </c:pt>
                <c:pt idx="4862">
                  <c:v>0.37752443942401681</c:v>
                </c:pt>
                <c:pt idx="4863">
                  <c:v>0.15344804004527635</c:v>
                </c:pt>
                <c:pt idx="4864">
                  <c:v>4.473812337816277E-2</c:v>
                </c:pt>
                <c:pt idx="4865">
                  <c:v>-0.14797390462943172</c:v>
                </c:pt>
                <c:pt idx="4866">
                  <c:v>-0.32252325189361475</c:v>
                </c:pt>
                <c:pt idx="4867">
                  <c:v>-0.48062171074617621</c:v>
                </c:pt>
                <c:pt idx="4868">
                  <c:v>-0.71806752050017919</c:v>
                </c:pt>
                <c:pt idx="4869">
                  <c:v>-1.0273823695154103</c:v>
                </c:pt>
                <c:pt idx="4870">
                  <c:v>-1.213297201203573</c:v>
                </c:pt>
                <c:pt idx="4871">
                  <c:v>-1.1931944135936008</c:v>
                </c:pt>
                <c:pt idx="4872">
                  <c:v>-0.9864907098644059</c:v>
                </c:pt>
                <c:pt idx="4873">
                  <c:v>-0.79926837124837413</c:v>
                </c:pt>
                <c:pt idx="4874">
                  <c:v>-0.81818688155525077</c:v>
                </c:pt>
                <c:pt idx="4875">
                  <c:v>-0.64682680505683143</c:v>
                </c:pt>
                <c:pt idx="4876">
                  <c:v>-0.49161703528179268</c:v>
                </c:pt>
                <c:pt idx="4877">
                  <c:v>-0.16253988246608508</c:v>
                </c:pt>
                <c:pt idx="4878">
                  <c:v>4.1274699769426521E-2</c:v>
                </c:pt>
                <c:pt idx="4879">
                  <c:v>0.32012798978526524</c:v>
                </c:pt>
                <c:pt idx="4880">
                  <c:v>0.47845219677311712</c:v>
                </c:pt>
                <c:pt idx="4881">
                  <c:v>0.43335913957882743</c:v>
                </c:pt>
                <c:pt idx="4882">
                  <c:v>0.4867637825085161</c:v>
                </c:pt>
                <c:pt idx="4883">
                  <c:v>0.34663959720595228</c:v>
                </c:pt>
                <c:pt idx="4884">
                  <c:v>3.1226246022104553E-2</c:v>
                </c:pt>
                <c:pt idx="4885">
                  <c:v>-0.16021231754634996</c:v>
                </c:pt>
                <c:pt idx="4886">
                  <c:v>-0.33360822156719128</c:v>
                </c:pt>
                <c:pt idx="4887">
                  <c:v>-0.58490972624869331</c:v>
                </c:pt>
                <c:pt idx="4888">
                  <c:v>-0.71827884249419749</c:v>
                </c:pt>
                <c:pt idx="4889">
                  <c:v>-1.1218215544884038</c:v>
                </c:pt>
                <c:pt idx="4890">
                  <c:v>-1.4873312619002892</c:v>
                </c:pt>
                <c:pt idx="4891">
                  <c:v>-1.8183924909635465</c:v>
                </c:pt>
                <c:pt idx="4892">
                  <c:v>-2.1182519342733976</c:v>
                </c:pt>
                <c:pt idx="4893">
                  <c:v>-2.1071069520338148</c:v>
                </c:pt>
                <c:pt idx="4894">
                  <c:v>-1.9085168004086923</c:v>
                </c:pt>
                <c:pt idx="4895">
                  <c:v>-1.7286433296261929</c:v>
                </c:pt>
                <c:pt idx="4896">
                  <c:v>-1.4714747544675797</c:v>
                </c:pt>
                <c:pt idx="4897">
                  <c:v>-1.3327915261102339</c:v>
                </c:pt>
                <c:pt idx="4898">
                  <c:v>-1.3014266637020886</c:v>
                </c:pt>
                <c:pt idx="4899">
                  <c:v>-1.178770090325918</c:v>
                </c:pt>
                <c:pt idx="4900">
                  <c:v>-1.1619214062524332</c:v>
                </c:pt>
                <c:pt idx="4901">
                  <c:v>-1.0524128936344923</c:v>
                </c:pt>
                <c:pt idx="4902">
                  <c:v>-0.76472975596354575</c:v>
                </c:pt>
                <c:pt idx="4903">
                  <c:v>-0.31566455603327287</c:v>
                </c:pt>
                <c:pt idx="4904">
                  <c:v>9.1077245904486681E-2</c:v>
                </c:pt>
                <c:pt idx="4905">
                  <c:v>0.27098897692059248</c:v>
                </c:pt>
                <c:pt idx="4906">
                  <c:v>0.43394442676305367</c:v>
                </c:pt>
                <c:pt idx="4907">
                  <c:v>0.39304612806750239</c:v>
                </c:pt>
                <c:pt idx="4908">
                  <c:v>0.26175462360604523</c:v>
                </c:pt>
                <c:pt idx="4909">
                  <c:v>0.23708483152912785</c:v>
                </c:pt>
                <c:pt idx="4910">
                  <c:v>0.30898789218653722</c:v>
                </c:pt>
                <c:pt idx="4911">
                  <c:v>0.46836202863768217</c:v>
                </c:pt>
                <c:pt idx="4912">
                  <c:v>0.61271550660141316</c:v>
                </c:pt>
                <c:pt idx="4913">
                  <c:v>0.64921621018072051</c:v>
                </c:pt>
                <c:pt idx="4914">
                  <c:v>0.21103790545509055</c:v>
                </c:pt>
                <c:pt idx="4915">
                  <c:v>-9.1595287370191514E-2</c:v>
                </c:pt>
                <c:pt idx="4916">
                  <c:v>-0.55420153295149133</c:v>
                </c:pt>
                <c:pt idx="4917">
                  <c:v>-0.78471260783871455</c:v>
                </c:pt>
                <c:pt idx="4918">
                  <c:v>-0.89925074613514033</c:v>
                </c:pt>
                <c:pt idx="4919">
                  <c:v>-0.90874613960903516</c:v>
                </c:pt>
                <c:pt idx="4920">
                  <c:v>-0.63460327450843268</c:v>
                </c:pt>
                <c:pt idx="4921">
                  <c:v>-0.57479332495424107</c:v>
                </c:pt>
                <c:pt idx="4922">
                  <c:v>-0.33212477112859268</c:v>
                </c:pt>
                <c:pt idx="4923">
                  <c:v>-0.39507052850470314</c:v>
                </c:pt>
                <c:pt idx="4924">
                  <c:v>-0.45208378801239057</c:v>
                </c:pt>
                <c:pt idx="4925">
                  <c:v>-0.40947589479558744</c:v>
                </c:pt>
                <c:pt idx="4926">
                  <c:v>-0.18238814169284212</c:v>
                </c:pt>
                <c:pt idx="4927">
                  <c:v>0.30604043372695061</c:v>
                </c:pt>
                <c:pt idx="4928">
                  <c:v>0.8426834800241727</c:v>
                </c:pt>
                <c:pt idx="4929">
                  <c:v>1.1402535515505852</c:v>
                </c:pt>
                <c:pt idx="4930">
                  <c:v>1.4097783045579306</c:v>
                </c:pt>
                <c:pt idx="4931">
                  <c:v>1.2769098296142465</c:v>
                </c:pt>
                <c:pt idx="4932">
                  <c:v>1.1565639134138652</c:v>
                </c:pt>
                <c:pt idx="4933">
                  <c:v>0.95331255299252959</c:v>
                </c:pt>
                <c:pt idx="4934">
                  <c:v>0.95771274120853556</c:v>
                </c:pt>
                <c:pt idx="4935">
                  <c:v>0.8674504418476332</c:v>
                </c:pt>
                <c:pt idx="4936">
                  <c:v>0.97419072299916842</c:v>
                </c:pt>
                <c:pt idx="4937">
                  <c:v>0.97662319004977671</c:v>
                </c:pt>
                <c:pt idx="4938">
                  <c:v>0.69608306365881489</c:v>
                </c:pt>
                <c:pt idx="4939">
                  <c:v>0.44198322127106304</c:v>
                </c:pt>
                <c:pt idx="4940">
                  <c:v>-7.0911613996059608E-2</c:v>
                </c:pt>
                <c:pt idx="4941">
                  <c:v>-0.62971502947469582</c:v>
                </c:pt>
                <c:pt idx="4942">
                  <c:v>-0.66461356576880604</c:v>
                </c:pt>
                <c:pt idx="4943">
                  <c:v>-0.41347965368255651</c:v>
                </c:pt>
                <c:pt idx="4944">
                  <c:v>-0.18601455519462978</c:v>
                </c:pt>
                <c:pt idx="4945">
                  <c:v>-7.4235316785129346E-2</c:v>
                </c:pt>
                <c:pt idx="4946">
                  <c:v>-0.25573436222504475</c:v>
                </c:pt>
                <c:pt idx="4947">
                  <c:v>-0.42012752563133215</c:v>
                </c:pt>
                <c:pt idx="4948">
                  <c:v>-0.8517703372269736</c:v>
                </c:pt>
                <c:pt idx="4949">
                  <c:v>-0.95998843342302231</c:v>
                </c:pt>
                <c:pt idx="4950">
                  <c:v>-0.8695116551238341</c:v>
                </c:pt>
                <c:pt idx="4951">
                  <c:v>-0.41057099385462675</c:v>
                </c:pt>
                <c:pt idx="4952">
                  <c:v>5.1155291182710672E-3</c:v>
                </c:pt>
                <c:pt idx="4953">
                  <c:v>0.47587229989582447</c:v>
                </c:pt>
                <c:pt idx="4954">
                  <c:v>0.80801351068461158</c:v>
                </c:pt>
                <c:pt idx="4955">
                  <c:v>0.82610781101726316</c:v>
                </c:pt>
                <c:pt idx="4956">
                  <c:v>0.74824898411231378</c:v>
                </c:pt>
                <c:pt idx="4957">
                  <c:v>0.48923261955062808</c:v>
                </c:pt>
                <c:pt idx="4958">
                  <c:v>0.44312353144632577</c:v>
                </c:pt>
                <c:pt idx="4959">
                  <c:v>0.4013601225155895</c:v>
                </c:pt>
                <c:pt idx="4960">
                  <c:v>0.7405239405761983</c:v>
                </c:pt>
                <c:pt idx="4961">
                  <c:v>0.95347454225363326</c:v>
                </c:pt>
                <c:pt idx="4962">
                  <c:v>0.95785946334145988</c:v>
                </c:pt>
                <c:pt idx="4963">
                  <c:v>0.58483999692222877</c:v>
                </c:pt>
                <c:pt idx="4964">
                  <c:v>-0.22426211107501204</c:v>
                </c:pt>
                <c:pt idx="4965">
                  <c:v>-0.8628603623099147</c:v>
                </c:pt>
                <c:pt idx="4966">
                  <c:v>-1.0642810278737964</c:v>
                </c:pt>
                <c:pt idx="4967">
                  <c:v>-1.2467182429411785</c:v>
                </c:pt>
                <c:pt idx="4968">
                  <c:v>-1.129217816747567</c:v>
                </c:pt>
                <c:pt idx="4969">
                  <c:v>-1.0227915448256613</c:v>
                </c:pt>
                <c:pt idx="4970">
                  <c:v>-1.1148912719397073</c:v>
                </c:pt>
                <c:pt idx="4971">
                  <c:v>-1.2925585838784737</c:v>
                </c:pt>
                <c:pt idx="4972">
                  <c:v>-1.7362244849812252</c:v>
                </c:pt>
                <c:pt idx="4973">
                  <c:v>-2.043828080409702</c:v>
                </c:pt>
                <c:pt idx="4974">
                  <c:v>-2.4166884995773952</c:v>
                </c:pt>
                <c:pt idx="4975">
                  <c:v>-2.4716643133118579</c:v>
                </c:pt>
                <c:pt idx="4976">
                  <c:v>-2.23871543984664</c:v>
                </c:pt>
                <c:pt idx="4977">
                  <c:v>-1.839225921252245</c:v>
                </c:pt>
                <c:pt idx="4978">
                  <c:v>-1.571635182369612</c:v>
                </c:pt>
                <c:pt idx="4979">
                  <c:v>-1.6120076152933307</c:v>
                </c:pt>
                <c:pt idx="4980">
                  <c:v>-1.8370705952720159</c:v>
                </c:pt>
                <c:pt idx="4981">
                  <c:v>-2.229417448331207</c:v>
                </c:pt>
                <c:pt idx="4982">
                  <c:v>-2.4905387020458094</c:v>
                </c:pt>
                <c:pt idx="4983">
                  <c:v>-2.1615631797432706</c:v>
                </c:pt>
                <c:pt idx="4984">
                  <c:v>-1.7693450903553334</c:v>
                </c:pt>
                <c:pt idx="4985">
                  <c:v>-1.5083404646218752</c:v>
                </c:pt>
                <c:pt idx="4986">
                  <c:v>-1.2719349453311324</c:v>
                </c:pt>
                <c:pt idx="4987">
                  <c:v>-1.4348012397513212</c:v>
                </c:pt>
                <c:pt idx="4988">
                  <c:v>-1.676565527157168</c:v>
                </c:pt>
                <c:pt idx="4989">
                  <c:v>-2.0840396265019652</c:v>
                </c:pt>
                <c:pt idx="4990">
                  <c:v>-2.2646146375204825</c:v>
                </c:pt>
                <c:pt idx="4991">
                  <c:v>-2.3339230750901763</c:v>
                </c:pt>
                <c:pt idx="4992">
                  <c:v>-2.2082037870954601</c:v>
                </c:pt>
                <c:pt idx="4993">
                  <c:v>-2.0943332628481062</c:v>
                </c:pt>
                <c:pt idx="4994">
                  <c:v>-2.0854425622815231</c:v>
                </c:pt>
                <c:pt idx="4995">
                  <c:v>-2.2658853497178852</c:v>
                </c:pt>
                <c:pt idx="4996">
                  <c:v>-2.5235695846998407</c:v>
                </c:pt>
                <c:pt idx="4997">
                  <c:v>-2.9454632119102273</c:v>
                </c:pt>
                <c:pt idx="4998">
                  <c:v>-2.9506031830946235</c:v>
                </c:pt>
                <c:pt idx="4999">
                  <c:v>-2.7667631641922554</c:v>
                </c:pt>
                <c:pt idx="5000">
                  <c:v>-2.4117540996590843</c:v>
                </c:pt>
                <c:pt idx="5001">
                  <c:v>-2.0902038511987691</c:v>
                </c:pt>
                <c:pt idx="5002">
                  <c:v>-1.8932067792958347</c:v>
                </c:pt>
                <c:pt idx="5003">
                  <c:v>-1.8090240236166628</c:v>
                </c:pt>
                <c:pt idx="5004">
                  <c:v>-1.9212708649568975</c:v>
                </c:pt>
                <c:pt idx="5005">
                  <c:v>-1.8344431315174503</c:v>
                </c:pt>
                <c:pt idx="5006">
                  <c:v>-1.7557987191630398</c:v>
                </c:pt>
                <c:pt idx="5007">
                  <c:v>-1.4960708088361967</c:v>
                </c:pt>
                <c:pt idx="5008">
                  <c:v>-1.166573897752111</c:v>
                </c:pt>
                <c:pt idx="5009">
                  <c:v>-0.86813133892529404</c:v>
                </c:pt>
                <c:pt idx="5010">
                  <c:v>-0.59781632860834322</c:v>
                </c:pt>
                <c:pt idx="5011">
                  <c:v>-0.54147346702378341</c:v>
                </c:pt>
                <c:pt idx="5012">
                  <c:v>-0.58468857464800583</c:v>
                </c:pt>
                <c:pt idx="5013">
                  <c:v>-0.81232631354852525</c:v>
                </c:pt>
                <c:pt idx="5014">
                  <c:v>-1.1127574806104485</c:v>
                </c:pt>
                <c:pt idx="5015">
                  <c:v>-1.1963781180364499</c:v>
                </c:pt>
                <c:pt idx="5016">
                  <c:v>-1.1778699164479769</c:v>
                </c:pt>
                <c:pt idx="5017">
                  <c:v>-0.78411495333297387</c:v>
                </c:pt>
                <c:pt idx="5018">
                  <c:v>-0.42747052120106926</c:v>
                </c:pt>
                <c:pt idx="5019">
                  <c:v>-0.38718237373012487</c:v>
                </c:pt>
                <c:pt idx="5020">
                  <c:v>-0.53918685391821186</c:v>
                </c:pt>
                <c:pt idx="5021">
                  <c:v>-0.86536080857353759</c:v>
                </c:pt>
                <c:pt idx="5022">
                  <c:v>-0.97229803302135065</c:v>
                </c:pt>
                <c:pt idx="5023">
                  <c:v>-0.88066110229216021</c:v>
                </c:pt>
                <c:pt idx="5024">
                  <c:v>-0.79766074881425997</c:v>
                </c:pt>
                <c:pt idx="5025">
                  <c:v>-0.62823521475061184</c:v>
                </c:pt>
                <c:pt idx="5026">
                  <c:v>-0.56902544068900396</c:v>
                </c:pt>
                <c:pt idx="5027">
                  <c:v>-0.60964383597146965</c:v>
                </c:pt>
                <c:pt idx="5028">
                  <c:v>-0.5521862580796415</c:v>
                </c:pt>
                <c:pt idx="5029">
                  <c:v>-0.68863948854114188</c:v>
                </c:pt>
                <c:pt idx="5030">
                  <c:v>-0.7179845254036552</c:v>
                </c:pt>
                <c:pt idx="5031">
                  <c:v>-0.74456385769937072</c:v>
                </c:pt>
                <c:pt idx="5032">
                  <c:v>-0.95713370615814752</c:v>
                </c:pt>
                <c:pt idx="5033">
                  <c:v>-0.96117375917275305</c:v>
                </c:pt>
                <c:pt idx="5034">
                  <c:v>-1.0590808257689284</c:v>
                </c:pt>
                <c:pt idx="5035">
                  <c:v>-0.77076925029973653</c:v>
                </c:pt>
                <c:pt idx="5036">
                  <c:v>-0.50963040065371201</c:v>
                </c:pt>
                <c:pt idx="5037">
                  <c:v>-0.27310330775613267</c:v>
                </c:pt>
                <c:pt idx="5038">
                  <c:v>-5.8868368181212966E-2</c:v>
                </c:pt>
                <c:pt idx="5039">
                  <c:v>-5.3320155191005435E-2</c:v>
                </c:pt>
                <c:pt idx="5040">
                  <c:v>-0.1425426285636093</c:v>
                </c:pt>
                <c:pt idx="5041">
                  <c:v>-0.31760386153743247</c:v>
                </c:pt>
                <c:pt idx="5042">
                  <c:v>-0.28767040279270006</c:v>
                </c:pt>
                <c:pt idx="5043">
                  <c:v>-7.2062546855249598E-2</c:v>
                </c:pt>
                <c:pt idx="5044">
                  <c:v>0.12322474739412068</c:v>
                </c:pt>
                <c:pt idx="5045">
                  <c:v>0.39435442738258719</c:v>
                </c:pt>
                <c:pt idx="5046">
                  <c:v>0.54568295743870243</c:v>
                </c:pt>
                <c:pt idx="5047">
                  <c:v>0.40000577072265131</c:v>
                </c:pt>
                <c:pt idx="5048">
                  <c:v>0.26805833539408341</c:v>
                </c:pt>
                <c:pt idx="5049">
                  <c:v>-3.9948906345224799E-2</c:v>
                </c:pt>
                <c:pt idx="5050">
                  <c:v>-0.41317492905520681</c:v>
                </c:pt>
                <c:pt idx="5051">
                  <c:v>-0.75122522783296231</c:v>
                </c:pt>
                <c:pt idx="5052">
                  <c:v>-1.0574150365551969</c:v>
                </c:pt>
                <c:pt idx="5053">
                  <c:v>-1.052003796843775</c:v>
                </c:pt>
                <c:pt idx="5054">
                  <c:v>-0.76435921563699827</c:v>
                </c:pt>
                <c:pt idx="5055">
                  <c:v>-0.69232005674053276</c:v>
                </c:pt>
                <c:pt idx="5056">
                  <c:v>-0.90981376743794629</c:v>
                </c:pt>
                <c:pt idx="5057">
                  <c:v>-1.3895525176465719</c:v>
                </c:pt>
                <c:pt idx="5058">
                  <c:v>-1.7298291762485707</c:v>
                </c:pt>
                <c:pt idx="5059">
                  <c:v>-1.7552921765019245</c:v>
                </c:pt>
                <c:pt idx="5060">
                  <c:v>-1.4956120066961682</c:v>
                </c:pt>
                <c:pt idx="5061">
                  <c:v>-0.9776627774796719</c:v>
                </c:pt>
                <c:pt idx="5062">
                  <c:v>-0.41428133345865303</c:v>
                </c:pt>
                <c:pt idx="5063">
                  <c:v>9.6002660391208527E-2</c:v>
                </c:pt>
                <c:pt idx="5064">
                  <c:v>0.27545018202829319</c:v>
                </c:pt>
                <c:pt idx="5065">
                  <c:v>0.24948961397959146</c:v>
                </c:pt>
                <c:pt idx="5066">
                  <c:v>0.13172799221914056</c:v>
                </c:pt>
                <c:pt idx="5067">
                  <c:v>0.21356070104800079</c:v>
                </c:pt>
                <c:pt idx="5068">
                  <c:v>0.38192863837815183</c:v>
                </c:pt>
                <c:pt idx="5069">
                  <c:v>0.72292383067319632</c:v>
                </c:pt>
                <c:pt idx="5070">
                  <c:v>1.1260287628452281</c:v>
                </c:pt>
                <c:pt idx="5071">
                  <c:v>1.3968941706034421</c:v>
                </c:pt>
                <c:pt idx="5072">
                  <c:v>1.2652399966771366</c:v>
                </c:pt>
                <c:pt idx="5073">
                  <c:v>0.86325059749638933</c:v>
                </c:pt>
                <c:pt idx="5074">
                  <c:v>0.12215668818348313</c:v>
                </c:pt>
                <c:pt idx="5075">
                  <c:v>-0.45484298608820228</c:v>
                </c:pt>
                <c:pt idx="5076">
                  <c:v>-0.60047060379464368</c:v>
                </c:pt>
                <c:pt idx="5077">
                  <c:v>-0.54387758266730724</c:v>
                </c:pt>
                <c:pt idx="5078">
                  <c:v>-0.39837054851481979</c:v>
                </c:pt>
                <c:pt idx="5079">
                  <c:v>-0.26657722924850519</c:v>
                </c:pt>
                <c:pt idx="5080">
                  <c:v>-0.33570069690555621</c:v>
                </c:pt>
                <c:pt idx="5081">
                  <c:v>-0.68105277004022735</c:v>
                </c:pt>
                <c:pt idx="5082">
                  <c:v>-1.1823517363144294</c:v>
                </c:pt>
                <c:pt idx="5083">
                  <c:v>-1.6364043880976555</c:v>
                </c:pt>
                <c:pt idx="5084">
                  <c:v>-1.9534158060176336</c:v>
                </c:pt>
                <c:pt idx="5085">
                  <c:v>-1.6750629240422044</c:v>
                </c:pt>
                <c:pt idx="5086">
                  <c:v>-1.1402008443172804</c:v>
                </c:pt>
                <c:pt idx="5087">
                  <c:v>-0.4672527687873963</c:v>
                </c:pt>
                <c:pt idx="5088">
                  <c:v>4.8023665224831924E-2</c:v>
                </c:pt>
                <c:pt idx="5089">
                  <c:v>0.32624088023184966</c:v>
                </c:pt>
                <c:pt idx="5090">
                  <c:v>0.38974118126043206</c:v>
                </c:pt>
                <c:pt idx="5091">
                  <c:v>0.25876116069726285</c:v>
                </c:pt>
                <c:pt idx="5092">
                  <c:v>0.42286905506822375</c:v>
                </c:pt>
                <c:pt idx="5093">
                  <c:v>0.66575792438632142</c:v>
                </c:pt>
                <c:pt idx="5094">
                  <c:v>1.2627461755105402</c:v>
                </c:pt>
                <c:pt idx="5095">
                  <c:v>1.6149740502990335</c:v>
                </c:pt>
                <c:pt idx="5096">
                  <c:v>1.6512618911496932</c:v>
                </c:pt>
                <c:pt idx="5097">
                  <c:v>1.212890785534952</c:v>
                </c:pt>
                <c:pt idx="5098">
                  <c:v>0.72158740366087604</c:v>
                </c:pt>
                <c:pt idx="5099">
                  <c:v>0.27658827464218266</c:v>
                </c:pt>
                <c:pt idx="5100">
                  <c:v>0.25052044389163397</c:v>
                </c:pt>
                <c:pt idx="5101">
                  <c:v>0.22690944830851364</c:v>
                </c:pt>
                <c:pt idx="5102">
                  <c:v>0.39401929584881701</c:v>
                </c:pt>
                <c:pt idx="5103">
                  <c:v>0.45113163170017279</c:v>
                </c:pt>
                <c:pt idx="5104">
                  <c:v>0.22011791788624804</c:v>
                </c:pt>
                <c:pt idx="5105">
                  <c:v>-8.3371045949480888E-2</c:v>
                </c:pt>
                <c:pt idx="5106">
                  <c:v>-0.64100018763133393</c:v>
                </c:pt>
                <c:pt idx="5107">
                  <c:v>-0.9575784616497407</c:v>
                </c:pt>
                <c:pt idx="5108">
                  <c:v>-0.96157659744679524</c:v>
                </c:pt>
                <c:pt idx="5109">
                  <c:v>-0.21121568096085708</c:v>
                </c:pt>
                <c:pt idx="5110">
                  <c:v>0.65692094445727478</c:v>
                </c:pt>
                <c:pt idx="5111">
                  <c:v>1.3489898409259378</c:v>
                </c:pt>
                <c:pt idx="5112">
                  <c:v>1.5045938825284135</c:v>
                </c:pt>
                <c:pt idx="5113">
                  <c:v>1.6455325887118726</c:v>
                </c:pt>
                <c:pt idx="5114">
                  <c:v>1.6789403551690658</c:v>
                </c:pt>
                <c:pt idx="5115">
                  <c:v>1.8976950730314037</c:v>
                </c:pt>
                <c:pt idx="5116">
                  <c:v>2.2843282036718962</c:v>
                </c:pt>
                <c:pt idx="5117">
                  <c:v>2.9172653590498325</c:v>
                </c:pt>
                <c:pt idx="5118">
                  <c:v>3.3963018132944947</c:v>
                </c:pt>
                <c:pt idx="5119">
                  <c:v>3.6416945861600669</c:v>
                </c:pt>
                <c:pt idx="5120">
                  <c:v>3.4869685166205087</c:v>
                </c:pt>
                <c:pt idx="5121">
                  <c:v>3.064081696759398</c:v>
                </c:pt>
                <c:pt idx="5122">
                  <c:v>2.5868032410878623</c:v>
                </c:pt>
                <c:pt idx="5123">
                  <c:v>1.9660116609025704</c:v>
                </c:pt>
                <c:pt idx="5124">
                  <c:v>1.5922238679642813</c:v>
                </c:pt>
                <c:pt idx="5125">
                  <c:v>1.5364080833779679</c:v>
                </c:pt>
                <c:pt idx="5126">
                  <c:v>1.4858528125559758</c:v>
                </c:pt>
                <c:pt idx="5127">
                  <c:v>1.1573189249333407</c:v>
                </c:pt>
                <c:pt idx="5128">
                  <c:v>0.67125306752963487</c:v>
                </c:pt>
                <c:pt idx="5129">
                  <c:v>0.23099783792933826</c:v>
                </c:pt>
                <c:pt idx="5130">
                  <c:v>0.20922680461032023</c:v>
                </c:pt>
                <c:pt idx="5131">
                  <c:v>0.47225098166446611</c:v>
                </c:pt>
                <c:pt idx="5132">
                  <c:v>0.8047334936558117</c:v>
                </c:pt>
                <c:pt idx="5133">
                  <c:v>1.2001280467412783</c:v>
                </c:pt>
                <c:pt idx="5134">
                  <c:v>1.6525053207371569</c:v>
                </c:pt>
                <c:pt idx="5135">
                  <c:v>2.0622470411139426</c:v>
                </c:pt>
                <c:pt idx="5136">
                  <c:v>2.4333715141325798</c:v>
                </c:pt>
                <c:pt idx="5137">
                  <c:v>2.6752705500034413</c:v>
                </c:pt>
                <c:pt idx="5138">
                  <c:v>2.8943711388542321</c:v>
                </c:pt>
                <c:pt idx="5139">
                  <c:v>3.0928219836950976</c:v>
                </c:pt>
                <c:pt idx="5140">
                  <c:v>3.3668170566561346</c:v>
                </c:pt>
                <c:pt idx="5141">
                  <c:v>3.7092364819748394</c:v>
                </c:pt>
                <c:pt idx="5142">
                  <c:v>4.019383636762714</c:v>
                </c:pt>
                <c:pt idx="5143">
                  <c:v>4.2060523312524936</c:v>
                </c:pt>
                <c:pt idx="5144">
                  <c:v>4.0923845769412637</c:v>
                </c:pt>
                <c:pt idx="5145">
                  <c:v>3.6124386376560844</c:v>
                </c:pt>
                <c:pt idx="5146">
                  <c:v>3.1777265374802623</c:v>
                </c:pt>
                <c:pt idx="5147">
                  <c:v>2.9724806467299967</c:v>
                </c:pt>
                <c:pt idx="5148">
                  <c:v>2.7865787254565468</c:v>
                </c:pt>
                <c:pt idx="5149">
                  <c:v>2.5239498678802299</c:v>
                </c:pt>
                <c:pt idx="5150">
                  <c:v>2.1918254173836922</c:v>
                </c:pt>
                <c:pt idx="5151">
                  <c:v>1.8910029588998787</c:v>
                </c:pt>
                <c:pt idx="5152">
                  <c:v>1.7127801287919862</c:v>
                </c:pt>
                <c:pt idx="5153">
                  <c:v>1.6456021843048554</c:v>
                </c:pt>
                <c:pt idx="5154">
                  <c:v>1.5847556119242456</c:v>
                </c:pt>
                <c:pt idx="5155">
                  <c:v>1.623891473494941</c:v>
                </c:pt>
                <c:pt idx="5156">
                  <c:v>1.9420822058326457</c:v>
                </c:pt>
                <c:pt idx="5157">
                  <c:v>2.3245319477634694</c:v>
                </c:pt>
                <c:pt idx="5158">
                  <c:v>2.6709366507057775</c:v>
                </c:pt>
                <c:pt idx="5159">
                  <c:v>2.9846934795501103</c:v>
                </c:pt>
                <c:pt idx="5160">
                  <c:v>3.4573749831545011</c:v>
                </c:pt>
                <c:pt idx="5161">
                  <c:v>3.7912595249748584</c:v>
                </c:pt>
                <c:pt idx="5162">
                  <c:v>4.187923969691008</c:v>
                </c:pt>
                <c:pt idx="5163">
                  <c:v>4.6414514508510356</c:v>
                </c:pt>
                <c:pt idx="5164">
                  <c:v>5.0522349739206609</c:v>
                </c:pt>
                <c:pt idx="5165">
                  <c:v>5.2358075028261606</c:v>
                </c:pt>
                <c:pt idx="5166">
                  <c:v>5.3078309488776538</c:v>
                </c:pt>
                <c:pt idx="5167">
                  <c:v>4.9960752266283244</c:v>
                </c:pt>
                <c:pt idx="5168">
                  <c:v>4.6194540093732934</c:v>
                </c:pt>
                <c:pt idx="5169">
                  <c:v>4.089832946382308</c:v>
                </c:pt>
                <c:pt idx="5170">
                  <c:v>3.6101274926116895</c:v>
                </c:pt>
                <c:pt idx="5171">
                  <c:v>3.0813854331169592</c:v>
                </c:pt>
                <c:pt idx="5172">
                  <c:v>2.6024761387148065</c:v>
                </c:pt>
                <c:pt idx="5173">
                  <c:v>2.1687029819435439</c:v>
                </c:pt>
                <c:pt idx="5174">
                  <c:v>1.9643075412667805</c:v>
                </c:pt>
                <c:pt idx="5175">
                  <c:v>1.8734236966434319</c:v>
                </c:pt>
                <c:pt idx="5176">
                  <c:v>1.9796010117934322</c:v>
                </c:pt>
                <c:pt idx="5177">
                  <c:v>1.9815235711381447</c:v>
                </c:pt>
                <c:pt idx="5178">
                  <c:v>1.8890171539257603</c:v>
                </c:pt>
                <c:pt idx="5179">
                  <c:v>1.8994770407427999</c:v>
                </c:pt>
                <c:pt idx="5180">
                  <c:v>2.0031988860600793</c:v>
                </c:pt>
                <c:pt idx="5181">
                  <c:v>2.2856407369747802</c:v>
                </c:pt>
                <c:pt idx="5182">
                  <c:v>3.0127019686109522</c:v>
                </c:pt>
                <c:pt idx="5183">
                  <c:v>3.6712392935265798</c:v>
                </c:pt>
                <c:pt idx="5184">
                  <c:v>4.3619587173878127</c:v>
                </c:pt>
                <c:pt idx="5185">
                  <c:v>4.7048360303951373</c:v>
                </c:pt>
                <c:pt idx="5186">
                  <c:v>4.9211501383659764</c:v>
                </c:pt>
                <c:pt idx="5187">
                  <c:v>5.0228293423550507</c:v>
                </c:pt>
                <c:pt idx="5188">
                  <c:v>5.0206777275281835</c:v>
                </c:pt>
                <c:pt idx="5189">
                  <c:v>5.1129766772290131</c:v>
                </c:pt>
                <c:pt idx="5190">
                  <c:v>5.1965766558604169</c:v>
                </c:pt>
                <c:pt idx="5191">
                  <c:v>5.0838019629151727</c:v>
                </c:pt>
                <c:pt idx="5192">
                  <c:v>4.9816560343759573</c:v>
                </c:pt>
                <c:pt idx="5193">
                  <c:v>4.6063937939744477</c:v>
                </c:pt>
                <c:pt idx="5194">
                  <c:v>3.9837558476783079</c:v>
                </c:pt>
                <c:pt idx="5195">
                  <c:v>3.32555236571238</c:v>
                </c:pt>
                <c:pt idx="5196">
                  <c:v>2.6351353208440997</c:v>
                </c:pt>
                <c:pt idx="5197">
                  <c:v>2.0097885494579604</c:v>
                </c:pt>
                <c:pt idx="5198">
                  <c:v>1.8203704411905799</c:v>
                </c:pt>
                <c:pt idx="5199">
                  <c:v>1.7430523486525835</c:v>
                </c:pt>
                <c:pt idx="5200">
                  <c:v>1.8615168738751831</c:v>
                </c:pt>
                <c:pt idx="5201">
                  <c:v>1.8745686010255793</c:v>
                </c:pt>
                <c:pt idx="5202">
                  <c:v>1.8863902318720052</c:v>
                </c:pt>
                <c:pt idx="5203">
                  <c:v>1.9913454798675074</c:v>
                </c:pt>
                <c:pt idx="5204">
                  <c:v>2.3691522676043402</c:v>
                </c:pt>
                <c:pt idx="5205">
                  <c:v>2.8998471636916485</c:v>
                </c:pt>
                <c:pt idx="5206">
                  <c:v>3.4747730237812862</c:v>
                </c:pt>
                <c:pt idx="5207">
                  <c:v>4.0897611777261256</c:v>
                </c:pt>
                <c:pt idx="5208">
                  <c:v>4.6467880636766292</c:v>
                </c:pt>
                <c:pt idx="5209">
                  <c:v>5.057068622836816</c:v>
                </c:pt>
                <c:pt idx="5210">
                  <c:v>5.2401855910645647</c:v>
                </c:pt>
                <c:pt idx="5211">
                  <c:v>5.2175486324129681</c:v>
                </c:pt>
                <c:pt idx="5212">
                  <c:v>5.1027973772436619</c:v>
                </c:pt>
                <c:pt idx="5213">
                  <c:v>4.9988611730812584</c:v>
                </c:pt>
                <c:pt idx="5214">
                  <c:v>4.8104729457743201</c:v>
                </c:pt>
                <c:pt idx="5215">
                  <c:v>4.7340876702029835</c:v>
                </c:pt>
                <c:pt idx="5216">
                  <c:v>4.3821581984258859</c:v>
                </c:pt>
                <c:pt idx="5217">
                  <c:v>3.9691495183345946</c:v>
                </c:pt>
                <c:pt idx="5218">
                  <c:v>3.5008182096929179</c:v>
                </c:pt>
                <c:pt idx="5219">
                  <c:v>2.8881305277960974</c:v>
                </c:pt>
                <c:pt idx="5220">
                  <c:v>2.4274350791187311</c:v>
                </c:pt>
                <c:pt idx="5221">
                  <c:v>2.1986547127699643</c:v>
                </c:pt>
                <c:pt idx="5222">
                  <c:v>2.1799319471827912</c:v>
                </c:pt>
                <c:pt idx="5223">
                  <c:v>2.1629737606803241</c:v>
                </c:pt>
                <c:pt idx="5224">
                  <c:v>2.0533660659941941</c:v>
                </c:pt>
                <c:pt idx="5225">
                  <c:v>2.1425842123755374</c:v>
                </c:pt>
                <c:pt idx="5226">
                  <c:v>2.3176415261674186</c:v>
                </c:pt>
                <c:pt idx="5227">
                  <c:v>2.5704478564380215</c:v>
                </c:pt>
                <c:pt idx="5228">
                  <c:v>3.2706666494483199</c:v>
                </c:pt>
                <c:pt idx="5229">
                  <c:v>3.9048913759778183</c:v>
                </c:pt>
                <c:pt idx="5230">
                  <c:v>4.4793418302596146</c:v>
                </c:pt>
                <c:pt idx="5231">
                  <c:v>4.7169082659076391</c:v>
                </c:pt>
                <c:pt idx="5232">
                  <c:v>4.9320845924865235</c:v>
                </c:pt>
                <c:pt idx="5233">
                  <c:v>5.0327332484535141</c:v>
                </c:pt>
                <c:pt idx="5234">
                  <c:v>5.1238959920751173</c:v>
                </c:pt>
                <c:pt idx="5235">
                  <c:v>5.3949624087428267</c:v>
                </c:pt>
                <c:pt idx="5236">
                  <c:v>5.6404814175133904</c:v>
                </c:pt>
                <c:pt idx="5237">
                  <c:v>5.7686130252481522</c:v>
                </c:pt>
                <c:pt idx="5238">
                  <c:v>5.6019251746332674</c:v>
                </c:pt>
                <c:pt idx="5239">
                  <c:v>5.2624517246110276</c:v>
                </c:pt>
                <c:pt idx="5240">
                  <c:v>4.766477334273759</c:v>
                </c:pt>
                <c:pt idx="5241">
                  <c:v>4.2229996493603643</c:v>
                </c:pt>
                <c:pt idx="5242">
                  <c:v>3.8249913091240804</c:v>
                </c:pt>
                <c:pt idx="5243">
                  <c:v>3.5587421508281039</c:v>
                </c:pt>
                <c:pt idx="5244">
                  <c:v>3.3175863845239402</c:v>
                </c:pt>
                <c:pt idx="5245">
                  <c:v>3.2876545729489237</c:v>
                </c:pt>
                <c:pt idx="5246">
                  <c:v>3.1662959885467945</c:v>
                </c:pt>
                <c:pt idx="5247">
                  <c:v>3.0563751812608988</c:v>
                </c:pt>
                <c:pt idx="5248">
                  <c:v>2.9568141659943841</c:v>
                </c:pt>
                <c:pt idx="5249">
                  <c:v>3.0551321145676136</c:v>
                </c:pt>
                <c:pt idx="5250">
                  <c:v>3.3326793740076202</c:v>
                </c:pt>
                <c:pt idx="5251">
                  <c:v>3.6783162001168996</c:v>
                </c:pt>
                <c:pt idx="5252">
                  <c:v>4.0856253024224225</c:v>
                </c:pt>
                <c:pt idx="5253">
                  <c:v>4.454546426221647</c:v>
                </c:pt>
                <c:pt idx="5254">
                  <c:v>4.6002019940370316</c:v>
                </c:pt>
                <c:pt idx="5255">
                  <c:v>4.5436342887829309</c:v>
                </c:pt>
                <c:pt idx="5256">
                  <c:v>4.5866457437542252</c:v>
                </c:pt>
                <c:pt idx="5257">
                  <c:v>4.5313556849890855</c:v>
                </c:pt>
                <c:pt idx="5258">
                  <c:v>4.5755243711046329</c:v>
                </c:pt>
                <c:pt idx="5259">
                  <c:v>4.5212824770179072</c:v>
                </c:pt>
                <c:pt idx="5260">
                  <c:v>4.1894094221874898</c:v>
                </c:pt>
                <c:pt idx="5261">
                  <c:v>3.7003191066710737</c:v>
                </c:pt>
                <c:pt idx="5262">
                  <c:v>3.3515722470273999</c:v>
                </c:pt>
                <c:pt idx="5263">
                  <c:v>2.8471984453349108</c:v>
                </c:pt>
                <c:pt idx="5264">
                  <c:v>2.6731040933673116</c:v>
                </c:pt>
                <c:pt idx="5265">
                  <c:v>2.421169967907205</c:v>
                </c:pt>
                <c:pt idx="5266">
                  <c:v>2.3814756335945071</c:v>
                </c:pt>
                <c:pt idx="5267">
                  <c:v>2.2512746225460929</c:v>
                </c:pt>
                <c:pt idx="5268">
                  <c:v>2.1333447676916686</c:v>
                </c:pt>
                <c:pt idx="5269">
                  <c:v>2.0265295398067313</c:v>
                </c:pt>
                <c:pt idx="5270">
                  <c:v>1.8355336303705454</c:v>
                </c:pt>
                <c:pt idx="5271">
                  <c:v>1.8510342205282597</c:v>
                </c:pt>
                <c:pt idx="5272">
                  <c:v>1.8650739144810007</c:v>
                </c:pt>
                <c:pt idx="5273">
                  <c:v>2.0662859576677119</c:v>
                </c:pt>
                <c:pt idx="5274">
                  <c:v>2.4370297717691356</c:v>
                </c:pt>
                <c:pt idx="5275">
                  <c:v>2.7728318045882125</c:v>
                </c:pt>
                <c:pt idx="5276">
                  <c:v>2.982737461818648</c:v>
                </c:pt>
                <c:pt idx="5277">
                  <c:v>3.172859976928021</c:v>
                </c:pt>
                <c:pt idx="5278">
                  <c:v>3.439311646742599</c:v>
                </c:pt>
                <c:pt idx="5279">
                  <c:v>3.5864030586966971</c:v>
                </c:pt>
                <c:pt idx="5280">
                  <c:v>3.8138792112824547</c:v>
                </c:pt>
                <c:pt idx="5281">
                  <c:v>4.0199162415733039</c:v>
                </c:pt>
                <c:pt idx="5282">
                  <c:v>4.1122869596345835</c:v>
                </c:pt>
                <c:pt idx="5283">
                  <c:v>4.007456383402431</c:v>
                </c:pt>
                <c:pt idx="5284">
                  <c:v>3.8182580766074605</c:v>
                </c:pt>
                <c:pt idx="5285">
                  <c:v>3.6468912901334516</c:v>
                </c:pt>
                <c:pt idx="5286">
                  <c:v>3.5859232223908175</c:v>
                </c:pt>
                <c:pt idx="5287">
                  <c:v>3.5307012596598981</c:v>
                </c:pt>
                <c:pt idx="5288">
                  <c:v>3.4806838443019466</c:v>
                </c:pt>
                <c:pt idx="5289">
                  <c:v>3.3411326796755039</c:v>
                </c:pt>
                <c:pt idx="5290">
                  <c:v>3.0262383432413835</c:v>
                </c:pt>
                <c:pt idx="5291">
                  <c:v>2.7410220988272171</c:v>
                </c:pt>
                <c:pt idx="5292">
                  <c:v>2.3884390725494375</c:v>
                </c:pt>
                <c:pt idx="5293">
                  <c:v>2.446077332056475</c:v>
                </c:pt>
                <c:pt idx="5294">
                  <c:v>2.5925310931922159</c:v>
                </c:pt>
                <c:pt idx="5295">
                  <c:v>2.630934132918024</c:v>
                </c:pt>
                <c:pt idx="5296">
                  <c:v>2.7599655510271823</c:v>
                </c:pt>
                <c:pt idx="5297">
                  <c:v>2.7825882648722269</c:v>
                </c:pt>
                <c:pt idx="5298">
                  <c:v>2.8973266177763692</c:v>
                </c:pt>
                <c:pt idx="5299">
                  <c:v>3.0954989152911461</c:v>
                </c:pt>
                <c:pt idx="5300">
                  <c:v>3.2749939137854001</c:v>
                </c:pt>
                <c:pt idx="5301">
                  <c:v>3.5318196868285781</c:v>
                </c:pt>
                <c:pt idx="5302">
                  <c:v>3.6701924214087129</c:v>
                </c:pt>
                <c:pt idx="5303">
                  <c:v>3.7955238329964254</c:v>
                </c:pt>
                <c:pt idx="5304">
                  <c:v>4.0032908169345918</c:v>
                </c:pt>
                <c:pt idx="5305">
                  <c:v>4.0972284443531048</c:v>
                </c:pt>
                <c:pt idx="5306">
                  <c:v>4.2765604385735019</c:v>
                </c:pt>
                <c:pt idx="5307">
                  <c:v>4.3447430109183127</c:v>
                </c:pt>
                <c:pt idx="5308">
                  <c:v>4.5007473068193784</c:v>
                </c:pt>
                <c:pt idx="5309">
                  <c:v>4.5478007646148129</c:v>
                </c:pt>
                <c:pt idx="5310">
                  <c:v>4.6846673180978575</c:v>
                </c:pt>
                <c:pt idx="5311">
                  <c:v>4.714386723204874</c:v>
                </c:pt>
                <c:pt idx="5312">
                  <c:v>4.7413051403692918</c:v>
                </c:pt>
                <c:pt idx="5313">
                  <c:v>4.5771909972700229</c:v>
                </c:pt>
                <c:pt idx="5314">
                  <c:v>4.4285442477600787</c:v>
                </c:pt>
                <c:pt idx="5315">
                  <c:v>4.2939071243373483</c:v>
                </c:pt>
                <c:pt idx="5316">
                  <c:v>4.2662070304576707</c:v>
                </c:pt>
                <c:pt idx="5317">
                  <c:v>4.2411176089210771</c:v>
                </c:pt>
                <c:pt idx="5318">
                  <c:v>4.0298972504405617</c:v>
                </c:pt>
                <c:pt idx="5319">
                  <c:v>3.8385839417547762</c:v>
                </c:pt>
                <c:pt idx="5320">
                  <c:v>3.6653014876220271</c:v>
                </c:pt>
                <c:pt idx="5321">
                  <c:v>3.6968460792516491</c:v>
                </c:pt>
                <c:pt idx="5322">
                  <c:v>3.7254176631615481</c:v>
                </c:pt>
                <c:pt idx="5323">
                  <c:v>4.0340397775511452</c:v>
                </c:pt>
                <c:pt idx="5324">
                  <c:v>4.2193271633139977</c:v>
                </c:pt>
                <c:pt idx="5325">
                  <c:v>4.4813994039870808</c:v>
                </c:pt>
                <c:pt idx="5326">
                  <c:v>4.6245241382722186</c:v>
                </c:pt>
                <c:pt idx="5327">
                  <c:v>4.7541596841440414</c:v>
                </c:pt>
                <c:pt idx="5328">
                  <c:v>4.8715773676592136</c:v>
                </c:pt>
                <c:pt idx="5329">
                  <c:v>5.0721764748240954</c:v>
                </c:pt>
                <c:pt idx="5330">
                  <c:v>5.3481173411550955</c:v>
                </c:pt>
                <c:pt idx="5331">
                  <c:v>5.5980513935313754</c:v>
                </c:pt>
                <c:pt idx="5332">
                  <c:v>5.7301819368151437</c:v>
                </c:pt>
                <c:pt idx="5333">
                  <c:v>5.5671161309529769</c:v>
                </c:pt>
                <c:pt idx="5334">
                  <c:v>5.5136666948309525</c:v>
                </c:pt>
                <c:pt idx="5335">
                  <c:v>5.3710069697770182</c:v>
                </c:pt>
                <c:pt idx="5336">
                  <c:v>5.2417926070488621</c:v>
                </c:pt>
                <c:pt idx="5337">
                  <c:v>4.9362608518858702</c:v>
                </c:pt>
                <c:pt idx="5338">
                  <c:v>4.848020345462019</c:v>
                </c:pt>
                <c:pt idx="5339">
                  <c:v>4.6738485312323803</c:v>
                </c:pt>
                <c:pt idx="5340">
                  <c:v>4.5160920237641289</c:v>
                </c:pt>
                <c:pt idx="5341">
                  <c:v>4.1847081576280374</c:v>
                </c:pt>
                <c:pt idx="5342">
                  <c:v>3.9788042646807793</c:v>
                </c:pt>
                <c:pt idx="5343">
                  <c:v>3.6980585768486867</c:v>
                </c:pt>
                <c:pt idx="5344">
                  <c:v>3.6322681059445912</c:v>
                </c:pt>
                <c:pt idx="5345">
                  <c:v>3.7611738000579389</c:v>
                </c:pt>
                <c:pt idx="5346">
                  <c:v>3.9721781983300088</c:v>
                </c:pt>
                <c:pt idx="5347">
                  <c:v>4.2575436801851723</c:v>
                </c:pt>
                <c:pt idx="5348">
                  <c:v>4.4217663193911134</c:v>
                </c:pt>
                <c:pt idx="5349">
                  <c:v>4.6647591190982727</c:v>
                </c:pt>
                <c:pt idx="5350">
                  <c:v>4.8848503869723752</c:v>
                </c:pt>
                <c:pt idx="5351">
                  <c:v>5.1784463211459952</c:v>
                </c:pt>
                <c:pt idx="5352">
                  <c:v>5.6328670496372926</c:v>
                </c:pt>
                <c:pt idx="5353">
                  <c:v>5.8559640742451871</c:v>
                </c:pt>
                <c:pt idx="5354">
                  <c:v>6.0580346996467043</c:v>
                </c:pt>
                <c:pt idx="5355">
                  <c:v>6.0525650580648032</c:v>
                </c:pt>
                <c:pt idx="5356">
                  <c:v>6.0476109180572459</c:v>
                </c:pt>
                <c:pt idx="5357">
                  <c:v>6.0431236947452662</c:v>
                </c:pt>
                <c:pt idx="5358">
                  <c:v>5.8505638230516572</c:v>
                </c:pt>
                <c:pt idx="5359">
                  <c:v>5.5819045120990198</c:v>
                </c:pt>
                <c:pt idx="5360">
                  <c:v>5.1500701854592137</c:v>
                </c:pt>
                <c:pt idx="5361">
                  <c:v>4.7589352852635924</c:v>
                </c:pt>
                <c:pt idx="5362">
                  <c:v>4.4046639809384862</c:v>
                </c:pt>
                <c:pt idx="5363">
                  <c:v>3.9895341808170488</c:v>
                </c:pt>
                <c:pt idx="5364">
                  <c:v>3.5192816629983485</c:v>
                </c:pt>
                <c:pt idx="5365">
                  <c:v>2.9991016212312944</c:v>
                </c:pt>
                <c:pt idx="5366">
                  <c:v>2.6221951730047164</c:v>
                </c:pt>
                <c:pt idx="5367">
                  <c:v>2.4693068798587032</c:v>
                </c:pt>
                <c:pt idx="5368">
                  <c:v>2.4250757484774059</c:v>
                </c:pt>
                <c:pt idx="5369">
                  <c:v>2.5735088622337194</c:v>
                </c:pt>
                <c:pt idx="5370">
                  <c:v>2.6137047049905506</c:v>
                </c:pt>
                <c:pt idx="5371">
                  <c:v>2.7443599584257843</c:v>
                </c:pt>
                <c:pt idx="5372">
                  <c:v>2.7684534647229726</c:v>
                </c:pt>
                <c:pt idx="5373">
                  <c:v>3.0730195503717681</c:v>
                </c:pt>
                <c:pt idx="5374">
                  <c:v>3.6316242975274395</c:v>
                </c:pt>
                <c:pt idx="5375">
                  <c:v>4.137581787585372</c:v>
                </c:pt>
                <c:pt idx="5376">
                  <c:v>4.4073583484140748</c:v>
                </c:pt>
                <c:pt idx="5377">
                  <c:v>4.4632135081790851</c:v>
                </c:pt>
                <c:pt idx="5378">
                  <c:v>4.3253088839412221</c:v>
                </c:pt>
                <c:pt idx="5379">
                  <c:v>4.0119059051200239</c:v>
                </c:pt>
                <c:pt idx="5380">
                  <c:v>3.6337926815674666</c:v>
                </c:pt>
                <c:pt idx="5381">
                  <c:v>3.1970680101673516</c:v>
                </c:pt>
                <c:pt idx="5382">
                  <c:v>2.8015036693465971</c:v>
                </c:pt>
                <c:pt idx="5383">
                  <c:v>2.4432203893401798</c:v>
                </c:pt>
                <c:pt idx="5384">
                  <c:v>2.1187045129449289</c:v>
                </c:pt>
                <c:pt idx="5385">
                  <c:v>1.7305257577396815</c:v>
                </c:pt>
                <c:pt idx="5386">
                  <c:v>1.1904364290880196</c:v>
                </c:pt>
                <c:pt idx="5387">
                  <c:v>0.60700154084389302</c:v>
                </c:pt>
                <c:pt idx="5388">
                  <c:v>-1.5693684245255413E-2</c:v>
                </c:pt>
                <c:pt idx="5389">
                  <c:v>-0.20271014856666342</c:v>
                </c:pt>
                <c:pt idx="5390">
                  <c:v>-0.18360516716030967</c:v>
                </c:pt>
                <c:pt idx="5391">
                  <c:v>2.219477138443654E-2</c:v>
                </c:pt>
                <c:pt idx="5392">
                  <c:v>0.49134186150102199</c:v>
                </c:pt>
                <c:pt idx="5393">
                  <c:v>0.91627288006470864</c:v>
                </c:pt>
                <c:pt idx="5394">
                  <c:v>1.3954028732500259</c:v>
                </c:pt>
                <c:pt idx="5395">
                  <c:v>1.8293759284341775</c:v>
                </c:pt>
                <c:pt idx="5396">
                  <c:v>2.3166957663653496</c:v>
                </c:pt>
                <c:pt idx="5397">
                  <c:v>2.7580867916127274</c:v>
                </c:pt>
                <c:pt idx="5398">
                  <c:v>3.1578776927917764</c:v>
                </c:pt>
                <c:pt idx="5399">
                  <c:v>3.5199891892273412</c:v>
                </c:pt>
                <c:pt idx="5400">
                  <c:v>3.659476921938047</c:v>
                </c:pt>
                <c:pt idx="5401">
                  <c:v>3.6915704659505635</c:v>
                </c:pt>
                <c:pt idx="5402">
                  <c:v>3.4378959258770769</c:v>
                </c:pt>
                <c:pt idx="5403">
                  <c:v>3.3023774275562134</c:v>
                </c:pt>
                <c:pt idx="5404">
                  <c:v>2.8026401283670852</c:v>
                </c:pt>
                <c:pt idx="5405">
                  <c:v>2.4442497396213718</c:v>
                </c:pt>
                <c:pt idx="5406">
                  <c:v>1.9311412900322926</c:v>
                </c:pt>
                <c:pt idx="5407">
                  <c:v>1.3721443929072366</c:v>
                </c:pt>
                <c:pt idx="5408">
                  <c:v>1.0543272713591949</c:v>
                </c:pt>
                <c:pt idx="5409">
                  <c:v>0.76646370783836471</c:v>
                </c:pt>
                <c:pt idx="5410">
                  <c:v>0.50573064600933115</c:v>
                </c:pt>
                <c:pt idx="5411">
                  <c:v>0.17532331672030577</c:v>
                </c:pt>
                <c:pt idx="5412">
                  <c:v>0.15879948340596051</c:v>
                </c:pt>
                <c:pt idx="5413">
                  <c:v>0.33232854390748745</c:v>
                </c:pt>
                <c:pt idx="5414">
                  <c:v>0.6779984349747239</c:v>
                </c:pt>
                <c:pt idx="5415">
                  <c:v>1.1795852655470276</c:v>
                </c:pt>
                <c:pt idx="5416">
                  <c:v>1.5396508714497372</c:v>
                </c:pt>
                <c:pt idx="5417">
                  <c:v>1.8657810934830177</c:v>
                </c:pt>
                <c:pt idx="5418">
                  <c:v>2.2554220458343912</c:v>
                </c:pt>
                <c:pt idx="5419">
                  <c:v>2.5140924239747267</c:v>
                </c:pt>
                <c:pt idx="5420">
                  <c:v>2.9368792525404404</c:v>
                </c:pt>
                <c:pt idx="5421">
                  <c:v>3.1313238020510692</c:v>
                </c:pt>
                <c:pt idx="5422">
                  <c:v>3.3074423845135033</c:v>
                </c:pt>
                <c:pt idx="5423">
                  <c:v>3.3727144020235045</c:v>
                </c:pt>
                <c:pt idx="5424">
                  <c:v>3.33758689720498</c:v>
                </c:pt>
                <c:pt idx="5425">
                  <c:v>3.1172745225033722</c:v>
                </c:pt>
                <c:pt idx="5426">
                  <c:v>2.5407349815067142</c:v>
                </c:pt>
                <c:pt idx="5427">
                  <c:v>1.8300374528896426</c:v>
                </c:pt>
                <c:pt idx="5428">
                  <c:v>1.3748171475327928</c:v>
                </c:pt>
                <c:pt idx="5429">
                  <c:v>1.245243684011244</c:v>
                </c:pt>
                <c:pt idx="5430">
                  <c:v>1.2221300113303732</c:v>
                </c:pt>
                <c:pt idx="5431">
                  <c:v>1.012699191762866</c:v>
                </c:pt>
                <c:pt idx="5432">
                  <c:v>0.72875898231332226</c:v>
                </c:pt>
                <c:pt idx="5433">
                  <c:v>0.5658272867534353</c:v>
                </c:pt>
                <c:pt idx="5434">
                  <c:v>0.60674710094317197</c:v>
                </c:pt>
                <c:pt idx="5435">
                  <c:v>0.92655365232664799</c:v>
                </c:pt>
                <c:pt idx="5436">
                  <c:v>1.4989624851613188</c:v>
                </c:pt>
                <c:pt idx="5437">
                  <c:v>2.111670836081184</c:v>
                </c:pt>
                <c:pt idx="5438">
                  <c:v>2.6666327853797602</c:v>
                </c:pt>
                <c:pt idx="5439">
                  <c:v>2.9807952439748009</c:v>
                </c:pt>
                <c:pt idx="5440">
                  <c:v>3.1711008088034709</c:v>
                </c:pt>
                <c:pt idx="5441">
                  <c:v>3.3434704967000508</c:v>
                </c:pt>
                <c:pt idx="5442">
                  <c:v>3.4995947242407071</c:v>
                </c:pt>
                <c:pt idx="5443">
                  <c:v>3.7352523696003836</c:v>
                </c:pt>
                <c:pt idx="5444">
                  <c:v>3.9486998051373332</c:v>
                </c:pt>
                <c:pt idx="5445">
                  <c:v>3.9535347345965817</c:v>
                </c:pt>
                <c:pt idx="5446">
                  <c:v>3.7694184234743484</c:v>
                </c:pt>
                <c:pt idx="5447">
                  <c:v>3.1314157678264758</c:v>
                </c:pt>
                <c:pt idx="5448">
                  <c:v>2.4592956662495338</c:v>
                </c:pt>
                <c:pt idx="5449">
                  <c:v>1.8505213918759162</c:v>
                </c:pt>
                <c:pt idx="5450">
                  <c:v>1.4876183003596846</c:v>
                </c:pt>
                <c:pt idx="5451">
                  <c:v>1.2531657990393192</c:v>
                </c:pt>
                <c:pt idx="5452">
                  <c:v>1.0408099253918681</c:v>
                </c:pt>
                <c:pt idx="5453">
                  <c:v>0.84846812132234128</c:v>
                </c:pt>
                <c:pt idx="5454">
                  <c:v>0.67425410521210549</c:v>
                </c:pt>
                <c:pt idx="5455">
                  <c:v>0.51645937329679836</c:v>
                </c:pt>
                <c:pt idx="5456">
                  <c:v>0.56203200371368789</c:v>
                </c:pt>
                <c:pt idx="5457">
                  <c:v>0.79180507411829104</c:v>
                </c:pt>
                <c:pt idx="5458">
                  <c:v>1.2826658816466994</c:v>
                </c:pt>
                <c:pt idx="5459">
                  <c:v>1.9157597071845034</c:v>
                </c:pt>
                <c:pt idx="5460">
                  <c:v>2.4891858453820284</c:v>
                </c:pt>
                <c:pt idx="5461">
                  <c:v>3.0085678432854221</c:v>
                </c:pt>
                <c:pt idx="5462">
                  <c:v>3.3847514615105196</c:v>
                </c:pt>
                <c:pt idx="5463">
                  <c:v>3.7254806089931134</c:v>
                </c:pt>
                <c:pt idx="5464">
                  <c:v>4.0340967908778502</c:v>
                </c:pt>
                <c:pt idx="5465">
                  <c:v>4.3136265828689462</c:v>
                </c:pt>
                <c:pt idx="5466">
                  <c:v>4.3783157534152934</c:v>
                </c:pt>
                <c:pt idx="5467">
                  <c:v>4.3426603336652905</c:v>
                </c:pt>
                <c:pt idx="5468">
                  <c:v>4.1218697988423179</c:v>
                </c:pt>
                <c:pt idx="5469">
                  <c:v>3.8276405020771116</c:v>
                </c:pt>
                <c:pt idx="5470">
                  <c:v>3.3726461040121718</c:v>
                </c:pt>
                <c:pt idx="5471">
                  <c:v>2.8662861380910982</c:v>
                </c:pt>
                <c:pt idx="5472">
                  <c:v>2.407649474640313</c:v>
                </c:pt>
                <c:pt idx="5473">
                  <c:v>2.0864860779741394</c:v>
                </c:pt>
                <c:pt idx="5474">
                  <c:v>1.9840871775504052</c:v>
                </c:pt>
                <c:pt idx="5475">
                  <c:v>1.985586925733571</c:v>
                </c:pt>
                <c:pt idx="5476">
                  <c:v>2.0811931055881967</c:v>
                </c:pt>
                <c:pt idx="5477">
                  <c:v>2.1677886152747501</c:v>
                </c:pt>
                <c:pt idx="5478">
                  <c:v>2.2462226904493492</c:v>
                </c:pt>
                <c:pt idx="5479">
                  <c:v>2.5057600874085471</c:v>
                </c:pt>
                <c:pt idx="5480">
                  <c:v>2.7408366609791797</c:v>
                </c:pt>
                <c:pt idx="5481">
                  <c:v>3.3307489078837706</c:v>
                </c:pt>
                <c:pt idx="5482">
                  <c:v>3.7708154557465248</c:v>
                </c:pt>
                <c:pt idx="5483">
                  <c:v>4.1694067085935913</c:v>
                </c:pt>
                <c:pt idx="5484">
                  <c:v>4.4361838412810792</c:v>
                </c:pt>
                <c:pt idx="5485">
                  <c:v>4.7720656011703575</c:v>
                </c:pt>
                <c:pt idx="5486">
                  <c:v>4.9820434713716537</c:v>
                </c:pt>
                <c:pt idx="5487">
                  <c:v>5.1722313935397253</c:v>
                </c:pt>
                <c:pt idx="5488">
                  <c:v>5.1559989671198672</c:v>
                </c:pt>
                <c:pt idx="5489">
                  <c:v>5.047048631240032</c:v>
                </c:pt>
                <c:pt idx="5490">
                  <c:v>4.6656232837813025</c:v>
                </c:pt>
                <c:pt idx="5491">
                  <c:v>4.3201464284066518</c:v>
                </c:pt>
                <c:pt idx="5492">
                  <c:v>3.9129822199492161</c:v>
                </c:pt>
                <c:pt idx="5493">
                  <c:v>3.4499445544669243</c:v>
                </c:pt>
                <c:pt idx="5494">
                  <c:v>3.3132904996541499</c:v>
                </c:pt>
                <c:pt idx="5495">
                  <c:v>3.2837635656895614</c:v>
                </c:pt>
                <c:pt idx="5496">
                  <c:v>3.351267259297452</c:v>
                </c:pt>
                <c:pt idx="5497">
                  <c:v>3.318161100059787</c:v>
                </c:pt>
                <c:pt idx="5498">
                  <c:v>3.288175122821611</c:v>
                </c:pt>
                <c:pt idx="5499">
                  <c:v>3.166767477749806</c:v>
                </c:pt>
                <c:pt idx="5500">
                  <c:v>3.2452977928688052</c:v>
                </c:pt>
                <c:pt idx="5501">
                  <c:v>3.41067457976364</c:v>
                </c:pt>
                <c:pt idx="5502">
                  <c:v>3.9374560901257567</c:v>
                </c:pt>
                <c:pt idx="5503">
                  <c:v>4.3203418331901631</c:v>
                </c:pt>
                <c:pt idx="5504">
                  <c:v>4.6671414451273074</c:v>
                </c:pt>
                <c:pt idx="5505">
                  <c:v>4.698512624847484</c:v>
                </c:pt>
                <c:pt idx="5506">
                  <c:v>4.9154226997507484</c:v>
                </c:pt>
                <c:pt idx="5507">
                  <c:v>5.0176417021121473</c:v>
                </c:pt>
                <c:pt idx="5508">
                  <c:v>5.2987223496826585</c:v>
                </c:pt>
                <c:pt idx="5509">
                  <c:v>5.7418073295443435</c:v>
                </c:pt>
                <c:pt idx="5510">
                  <c:v>6.0488847542688511</c:v>
                </c:pt>
                <c:pt idx="5511">
                  <c:v>6.2327730339377316</c:v>
                </c:pt>
                <c:pt idx="5512">
                  <c:v>6.1165869127288603</c:v>
                </c:pt>
                <c:pt idx="5513">
                  <c:v>5.7286077366420738</c:v>
                </c:pt>
                <c:pt idx="5514">
                  <c:v>5.1886991772201023</c:v>
                </c:pt>
                <c:pt idx="5515">
                  <c:v>4.6054280211071461</c:v>
                </c:pt>
                <c:pt idx="5516">
                  <c:v>4.0771288763670483</c:v>
                </c:pt>
                <c:pt idx="5517">
                  <c:v>3.6928685325950426</c:v>
                </c:pt>
                <c:pt idx="5518">
                  <c:v>3.6275672118379187</c:v>
                </c:pt>
                <c:pt idx="5519">
                  <c:v>3.47417261595991</c:v>
                </c:pt>
                <c:pt idx="5520">
                  <c:v>3.3352351201472228</c:v>
                </c:pt>
                <c:pt idx="5521">
                  <c:v>3.1151443952114408</c:v>
                </c:pt>
                <c:pt idx="5522">
                  <c:v>2.9157967324131042</c:v>
                </c:pt>
                <c:pt idx="5523">
                  <c:v>2.9237327034188816</c:v>
                </c:pt>
                <c:pt idx="5524">
                  <c:v>3.0251685063860272</c:v>
                </c:pt>
                <c:pt idx="5525">
                  <c:v>3.3055397693661837</c:v>
                </c:pt>
                <c:pt idx="5526">
                  <c:v>3.5594866633446554</c:v>
                </c:pt>
                <c:pt idx="5527">
                  <c:v>3.7894996264273857</c:v>
                </c:pt>
                <c:pt idx="5528">
                  <c:v>3.9978343784585824</c:v>
                </c:pt>
                <c:pt idx="5529">
                  <c:v>4.0922862630880257</c:v>
                </c:pt>
                <c:pt idx="5530">
                  <c:v>4.1778362673113811</c:v>
                </c:pt>
                <c:pt idx="5531">
                  <c:v>4.0668278143758698</c:v>
                </c:pt>
                <c:pt idx="5532">
                  <c:v>3.9662816616472152</c:v>
                </c:pt>
                <c:pt idx="5533">
                  <c:v>3.7809639809536386</c:v>
                </c:pt>
                <c:pt idx="5534">
                  <c:v>3.5188643005797853</c:v>
                </c:pt>
                <c:pt idx="5535">
                  <c:v>3.0929713739016664</c:v>
                </c:pt>
                <c:pt idx="5536">
                  <c:v>2.5187223506981948</c:v>
                </c:pt>
                <c:pt idx="5537">
                  <c:v>1.9043472432658439</c:v>
                </c:pt>
                <c:pt idx="5538">
                  <c:v>1.4421234051629241</c:v>
                </c:pt>
                <c:pt idx="5539">
                  <c:v>1.2119586966983382</c:v>
                </c:pt>
                <c:pt idx="5540">
                  <c:v>1.0034865009505918</c:v>
                </c:pt>
                <c:pt idx="5541">
                  <c:v>0.81466234676201077</c:v>
                </c:pt>
                <c:pt idx="5542">
                  <c:v>0.73788222944969817</c:v>
                </c:pt>
                <c:pt idx="5543">
                  <c:v>0.66833846771208927</c:v>
                </c:pt>
                <c:pt idx="5544">
                  <c:v>0.69959683071151035</c:v>
                </c:pt>
                <c:pt idx="5545">
                  <c:v>0.82215694201175848</c:v>
                </c:pt>
                <c:pt idx="5546">
                  <c:v>0.93316603495348638</c:v>
                </c:pt>
                <c:pt idx="5547">
                  <c:v>1.1279605469768861</c:v>
                </c:pt>
                <c:pt idx="5548">
                  <c:v>1.2101483291546224</c:v>
                </c:pt>
                <c:pt idx="5549">
                  <c:v>1.3788378749589201</c:v>
                </c:pt>
                <c:pt idx="5550">
                  <c:v>1.5316288056281322</c:v>
                </c:pt>
                <c:pt idx="5551">
                  <c:v>1.7642673099452719</c:v>
                </c:pt>
                <c:pt idx="5552">
                  <c:v>1.8807323721715725</c:v>
                </c:pt>
                <c:pt idx="5553">
                  <c:v>1.9862208608811724</c:v>
                </c:pt>
                <c:pt idx="5554">
                  <c:v>1.704776175324946</c:v>
                </c:pt>
                <c:pt idx="5555">
                  <c:v>1.4498570264647794</c:v>
                </c:pt>
                <c:pt idx="5556">
                  <c:v>0.93622010254108545</c:v>
                </c:pt>
                <c:pt idx="5557">
                  <c:v>0.28249675900633797</c:v>
                </c:pt>
                <c:pt idx="5558">
                  <c:v>-0.21536683131484807</c:v>
                </c:pt>
                <c:pt idx="5559">
                  <c:v>-0.47781232448536026</c:v>
                </c:pt>
                <c:pt idx="5560">
                  <c:v>-0.71552291265650547</c:v>
                </c:pt>
                <c:pt idx="5561">
                  <c:v>-0.93082980570328133</c:v>
                </c:pt>
                <c:pt idx="5562">
                  <c:v>-1.1258445021461674</c:v>
                </c:pt>
                <c:pt idx="5563">
                  <c:v>-1.2082317168507493</c:v>
                </c:pt>
                <c:pt idx="5564">
                  <c:v>-1.1886063398936682</c:v>
                </c:pt>
                <c:pt idx="5565">
                  <c:v>-0.98233505192336834</c:v>
                </c:pt>
                <c:pt idx="5566">
                  <c:v>-0.60700881562570097</c:v>
                </c:pt>
                <c:pt idx="5567">
                  <c:v>-0.17280846411990752</c:v>
                </c:pt>
                <c:pt idx="5568">
                  <c:v>0.31471724795927852</c:v>
                </c:pt>
                <c:pt idx="5569">
                  <c:v>0.75629474417334142</c:v>
                </c:pt>
                <c:pt idx="5570">
                  <c:v>1.156254541844504</c:v>
                </c:pt>
                <c:pt idx="5571">
                  <c:v>1.4242712370451234</c:v>
                </c:pt>
                <c:pt idx="5572">
                  <c:v>1.5727801742175986</c:v>
                </c:pt>
                <c:pt idx="5573">
                  <c:v>1.7072924738096695</c:v>
                </c:pt>
                <c:pt idx="5574">
                  <c:v>1.8291272878352629</c:v>
                </c:pt>
                <c:pt idx="5575">
                  <c:v>1.6567361023369465</c:v>
                </c:pt>
                <c:pt idx="5576">
                  <c:v>1.3120968440803966</c:v>
                </c:pt>
                <c:pt idx="5577">
                  <c:v>0.81144351146478166</c:v>
                </c:pt>
                <c:pt idx="5578">
                  <c:v>0.26372786419368688</c:v>
                </c:pt>
                <c:pt idx="5579">
                  <c:v>-0.32661457907341018</c:v>
                </c:pt>
                <c:pt idx="5580">
                  <c:v>-0.67282299863901485</c:v>
                </c:pt>
                <c:pt idx="5581">
                  <c:v>-0.89215426377137863</c:v>
                </c:pt>
                <c:pt idx="5582">
                  <c:v>-0.99656626455877695</c:v>
                </c:pt>
                <c:pt idx="5583">
                  <c:v>-0.99688988649987242</c:v>
                </c:pt>
                <c:pt idx="5584">
                  <c:v>-0.99718300779158731</c:v>
                </c:pt>
                <c:pt idx="5585">
                  <c:v>-0.90320072344470859</c:v>
                </c:pt>
                <c:pt idx="5586">
                  <c:v>-0.72382828111228825</c:v>
                </c:pt>
                <c:pt idx="5587">
                  <c:v>-0.4671135135848139</c:v>
                </c:pt>
                <c:pt idx="5588">
                  <c:v>-4.6097983673921705E-2</c:v>
                </c:pt>
                <c:pt idx="5589">
                  <c:v>0.52373332657789984</c:v>
                </c:pt>
                <c:pt idx="5590">
                  <c:v>1.1341070806952382</c:v>
                </c:pt>
                <c:pt idx="5591">
                  <c:v>1.5927066841485111</c:v>
                </c:pt>
                <c:pt idx="5592">
                  <c:v>1.9138365136396505</c:v>
                </c:pt>
                <c:pt idx="5593">
                  <c:v>2.1104527901277588</c:v>
                </c:pt>
                <c:pt idx="5594">
                  <c:v>2.1942906395144366</c:v>
                </c:pt>
                <c:pt idx="5595">
                  <c:v>2.1759791781416422</c:v>
                </c:pt>
                <c:pt idx="5596">
                  <c:v>2.0651457517369121</c:v>
                </c:pt>
                <c:pt idx="5597">
                  <c:v>1.6820147908540588</c:v>
                </c:pt>
                <c:pt idx="5598">
                  <c:v>1.1464975131179891</c:v>
                </c:pt>
                <c:pt idx="5599">
                  <c:v>0.47295599053471316</c:v>
                </c:pt>
                <c:pt idx="5600">
                  <c:v>-4.285795946380988E-2</c:v>
                </c:pt>
                <c:pt idx="5601">
                  <c:v>-0.51005758998429829</c:v>
                </c:pt>
                <c:pt idx="5602">
                  <c:v>-0.74472913347930803</c:v>
                </c:pt>
                <c:pt idx="5603">
                  <c:v>-0.76878784584741522</c:v>
                </c:pt>
                <c:pt idx="5604">
                  <c:v>-0.79057907799460814</c:v>
                </c:pt>
                <c:pt idx="5605">
                  <c:v>-0.81031653489701239</c:v>
                </c:pt>
                <c:pt idx="5606">
                  <c:v>-0.73394600070356864</c:v>
                </c:pt>
                <c:pt idx="5607">
                  <c:v>-0.57052544017761664</c:v>
                </c:pt>
                <c:pt idx="5608">
                  <c:v>-0.13976356580039895</c:v>
                </c:pt>
                <c:pt idx="5609">
                  <c:v>0.53314329720019893</c:v>
                </c:pt>
                <c:pt idx="5610">
                  <c:v>1.2368779620879056</c:v>
                </c:pt>
                <c:pt idx="5611">
                  <c:v>1.6857916381615938</c:v>
                </c:pt>
                <c:pt idx="5612">
                  <c:v>1.9981484174221158</c:v>
                </c:pt>
                <c:pt idx="5613">
                  <c:v>2.281066263791923</c:v>
                </c:pt>
                <c:pt idx="5614">
                  <c:v>2.4430719517222914</c:v>
                </c:pt>
                <c:pt idx="5615">
                  <c:v>2.4955611836737122</c:v>
                </c:pt>
                <c:pt idx="5616">
                  <c:v>2.3546078628450107</c:v>
                </c:pt>
                <c:pt idx="5617">
                  <c:v>2.0384435203173572</c:v>
                </c:pt>
                <c:pt idx="5618">
                  <c:v>1.4693336262409802</c:v>
                </c:pt>
                <c:pt idx="5619">
                  <c:v>0.95386107603407166</c:v>
                </c:pt>
                <c:pt idx="5620">
                  <c:v>0.39272288952518597</c:v>
                </c:pt>
                <c:pt idx="5621">
                  <c:v>7.2966290363238206E-2</c:v>
                </c:pt>
                <c:pt idx="5622">
                  <c:v>-2.8158400097401046E-2</c:v>
                </c:pt>
                <c:pt idx="5623">
                  <c:v>6.8743246196777866E-2</c:v>
                </c:pt>
                <c:pt idx="5624">
                  <c:v>0.15651212748740029</c:v>
                </c:pt>
                <c:pt idx="5625">
                  <c:v>0.3302567662054241</c:v>
                </c:pt>
                <c:pt idx="5626">
                  <c:v>0.39337857889783945</c:v>
                </c:pt>
                <c:pt idx="5627">
                  <c:v>0.54479908050687564</c:v>
                </c:pt>
                <c:pt idx="5628">
                  <c:v>0.96469187487525843</c:v>
                </c:pt>
                <c:pt idx="5629">
                  <c:v>1.4392584853088448</c:v>
                </c:pt>
                <c:pt idx="5630">
                  <c:v>2.0575938056485041</c:v>
                </c:pt>
                <c:pt idx="5631">
                  <c:v>2.6176523949931383</c:v>
                </c:pt>
                <c:pt idx="5632">
                  <c:v>3.0306789262341298</c:v>
                </c:pt>
                <c:pt idx="5633">
                  <c:v>3.3105308443788961</c:v>
                </c:pt>
                <c:pt idx="5634">
                  <c:v>3.3755117814041768</c:v>
                </c:pt>
                <c:pt idx="5635">
                  <c:v>3.4343684093979974</c:v>
                </c:pt>
                <c:pt idx="5636">
                  <c:v>3.3934301512805103</c:v>
                </c:pt>
                <c:pt idx="5637">
                  <c:v>3.1678546738762154</c:v>
                </c:pt>
                <c:pt idx="5638">
                  <c:v>2.7750436251358335</c:v>
                </c:pt>
                <c:pt idx="5639">
                  <c:v>2.3250063659369085</c:v>
                </c:pt>
                <c:pt idx="5640">
                  <c:v>1.9173841191582142</c:v>
                </c:pt>
                <c:pt idx="5641">
                  <c:v>1.5481793640571111</c:v>
                </c:pt>
                <c:pt idx="5642">
                  <c:v>1.3080191169525832</c:v>
                </c:pt>
                <c:pt idx="5643">
                  <c:v>1.1847412194953859</c:v>
                </c:pt>
                <c:pt idx="5644">
                  <c:v>1.1673297697559282</c:v>
                </c:pt>
                <c:pt idx="5645">
                  <c:v>1.1515593104941653</c:v>
                </c:pt>
                <c:pt idx="5646">
                  <c:v>1.2315229616089109</c:v>
                </c:pt>
                <c:pt idx="5647">
                  <c:v>1.4924457753721552</c:v>
                </c:pt>
                <c:pt idx="5648">
                  <c:v>1.9172727525046094</c:v>
                </c:pt>
                <c:pt idx="5649">
                  <c:v>2.4905562895402689</c:v>
                </c:pt>
                <c:pt idx="5650">
                  <c:v>2.9155613465169785</c:v>
                </c:pt>
                <c:pt idx="5651">
                  <c:v>3.3947584001592856</c:v>
                </c:pt>
                <c:pt idx="5652">
                  <c:v>3.6402966362858686</c:v>
                </c:pt>
                <c:pt idx="5653">
                  <c:v>3.9569412184564254</c:v>
                </c:pt>
                <c:pt idx="5654">
                  <c:v>4.1494949722249075</c:v>
                </c:pt>
                <c:pt idx="5655">
                  <c:v>4.4181487418532779</c:v>
                </c:pt>
                <c:pt idx="5656">
                  <c:v>4.4729869309955497</c:v>
                </c:pt>
                <c:pt idx="5657">
                  <c:v>4.4284089629657615</c:v>
                </c:pt>
                <c:pt idx="5658">
                  <c:v>4.1995368102268165</c:v>
                </c:pt>
                <c:pt idx="5659">
                  <c:v>3.8037397904821622</c:v>
                </c:pt>
                <c:pt idx="5660">
                  <c:v>3.4452457610237839</c:v>
                </c:pt>
                <c:pt idx="5661">
                  <c:v>3.2147867774521668</c:v>
                </c:pt>
                <c:pt idx="5662">
                  <c:v>3.1002958209805143</c:v>
                </c:pt>
                <c:pt idx="5663">
                  <c:v>3.1850909421568638</c:v>
                </c:pt>
                <c:pt idx="5664">
                  <c:v>3.3561420910484707</c:v>
                </c:pt>
                <c:pt idx="5665">
                  <c:v>3.5110720489576988</c:v>
                </c:pt>
                <c:pt idx="5666">
                  <c:v>3.6514002023392687</c:v>
                </c:pt>
                <c:pt idx="5667">
                  <c:v>3.9669982980635652</c:v>
                </c:pt>
                <c:pt idx="5668">
                  <c:v>4.5355953128405115</c:v>
                </c:pt>
                <c:pt idx="5669">
                  <c:v>5.0506033214831678</c:v>
                </c:pt>
                <c:pt idx="5670">
                  <c:v>5.7055685280464612</c:v>
                </c:pt>
                <c:pt idx="5671">
                  <c:v>6.2045569385631758</c:v>
                </c:pt>
                <c:pt idx="5672">
                  <c:v>6.5622690197310245</c:v>
                </c:pt>
                <c:pt idx="5673">
                  <c:v>6.6035241926868746</c:v>
                </c:pt>
                <c:pt idx="5674">
                  <c:v>6.5466433775866104</c:v>
                </c:pt>
                <c:pt idx="5675">
                  <c:v>6.4008756734041281</c:v>
                </c:pt>
                <c:pt idx="5676">
                  <c:v>6.3630940312870496</c:v>
                </c:pt>
                <c:pt idx="5677">
                  <c:v>6.3288732250494384</c:v>
                </c:pt>
                <c:pt idx="5678">
                  <c:v>6.2036298742084135</c:v>
                </c:pt>
                <c:pt idx="5679">
                  <c:v>5.9959426514870886</c:v>
                </c:pt>
                <c:pt idx="5680">
                  <c:v>5.6193339291447497</c:v>
                </c:pt>
                <c:pt idx="5681">
                  <c:v>5.183971963056373</c:v>
                </c:pt>
                <c:pt idx="5682">
                  <c:v>4.8838896752051602</c:v>
                </c:pt>
                <c:pt idx="5683">
                  <c:v>4.7063372562912145</c:v>
                </c:pt>
                <c:pt idx="5684">
                  <c:v>4.8282620974469648</c:v>
                </c:pt>
                <c:pt idx="5685">
                  <c:v>5.0329435726524583</c:v>
                </c:pt>
                <c:pt idx="5686">
                  <c:v>5.3125820529007006</c:v>
                </c:pt>
                <c:pt idx="5687">
                  <c:v>5.4716174476849826</c:v>
                </c:pt>
                <c:pt idx="5688">
                  <c:v>5.5214163300241195</c:v>
                </c:pt>
                <c:pt idx="5689">
                  <c:v>5.6607695578835413</c:v>
                </c:pt>
                <c:pt idx="5690">
                  <c:v>5.7869890534360477</c:v>
                </c:pt>
                <c:pt idx="5691">
                  <c:v>6.0898082010049146</c:v>
                </c:pt>
                <c:pt idx="5692">
                  <c:v>6.0813439774696398</c:v>
                </c:pt>
                <c:pt idx="5693">
                  <c:v>6.0736774882086682</c:v>
                </c:pt>
                <c:pt idx="5694">
                  <c:v>5.7839902097148475</c:v>
                </c:pt>
                <c:pt idx="5695">
                  <c:v>5.3331097547842781</c:v>
                </c:pt>
                <c:pt idx="5696">
                  <c:v>5.0189715612071151</c:v>
                </c:pt>
                <c:pt idx="5697">
                  <c:v>4.7344401948645718</c:v>
                </c:pt>
                <c:pt idx="5698">
                  <c:v>4.5709730576362499</c:v>
                </c:pt>
                <c:pt idx="5699">
                  <c:v>4.5171601147382177</c:v>
                </c:pt>
                <c:pt idx="5700">
                  <c:v>4.3741711426147871</c:v>
                </c:pt>
                <c:pt idx="5701">
                  <c:v>4.0561630044069883</c:v>
                </c:pt>
                <c:pt idx="5702">
                  <c:v>3.7681264271224513</c:v>
                </c:pt>
                <c:pt idx="5703">
                  <c:v>3.5072366576927818</c:v>
                </c:pt>
                <c:pt idx="5704">
                  <c:v>3.5536785085773031</c:v>
                </c:pt>
                <c:pt idx="5705">
                  <c:v>3.6899910977427806</c:v>
                </c:pt>
                <c:pt idx="5706">
                  <c:v>3.9077043076545297</c:v>
                </c:pt>
                <c:pt idx="5707">
                  <c:v>4.0106507513331389</c:v>
                </c:pt>
                <c:pt idx="5708">
                  <c:v>4.1038947212765304</c:v>
                </c:pt>
                <c:pt idx="5709">
                  <c:v>3.9998550948755636</c:v>
                </c:pt>
                <c:pt idx="5710">
                  <c:v>3.9998687518617957</c:v>
                </c:pt>
                <c:pt idx="5711">
                  <c:v>3.9056333420997054</c:v>
                </c:pt>
                <c:pt idx="5712">
                  <c:v>3.7260316308604193</c:v>
                </c:pt>
                <c:pt idx="5713">
                  <c:v>3.6576047617268719</c:v>
                </c:pt>
                <c:pt idx="5714">
                  <c:v>3.501379193466974</c:v>
                </c:pt>
                <c:pt idx="5715">
                  <c:v>3.3598775381335217</c:v>
                </c:pt>
                <c:pt idx="5716">
                  <c:v>3.0432165404106728</c:v>
                </c:pt>
                <c:pt idx="5717">
                  <c:v>2.7564001386115593</c:v>
                </c:pt>
                <c:pt idx="5718">
                  <c:v>2.4023677662293865</c:v>
                </c:pt>
                <c:pt idx="5719">
                  <c:v>2.0817021588534779</c:v>
                </c:pt>
                <c:pt idx="5720">
                  <c:v>1.7912585729693011</c:v>
                </c:pt>
                <c:pt idx="5721">
                  <c:v>1.5281886501560045</c:v>
                </c:pt>
                <c:pt idx="5722">
                  <c:v>1.4784080426648161</c:v>
                </c:pt>
                <c:pt idx="5723">
                  <c:v>1.5275669265048881</c:v>
                </c:pt>
                <c:pt idx="5724">
                  <c:v>1.5720926946950409</c:v>
                </c:pt>
                <c:pt idx="5725">
                  <c:v>1.6124220080979448</c:v>
                </c:pt>
                <c:pt idx="5726">
                  <c:v>1.6489503732595221</c:v>
                </c:pt>
                <c:pt idx="5727">
                  <c:v>1.5877882415042279</c:v>
                </c:pt>
                <c:pt idx="5728">
                  <c:v>1.343894945647556</c:v>
                </c:pt>
                <c:pt idx="5729">
                  <c:v>1.0287402717788838</c:v>
                </c:pt>
                <c:pt idx="5730">
                  <c:v>0.74328822615532097</c:v>
                </c:pt>
                <c:pt idx="5731">
                  <c:v>0.48473940201625304</c:v>
                </c:pt>
                <c:pt idx="5732">
                  <c:v>0.25055823047247239</c:v>
                </c:pt>
                <c:pt idx="5733">
                  <c:v>3.8448114372621467E-2</c:v>
                </c:pt>
                <c:pt idx="5734">
                  <c:v>-0.15367109425248834</c:v>
                </c:pt>
                <c:pt idx="5735">
                  <c:v>-0.23343571443700045</c:v>
                </c:pt>
                <c:pt idx="5736">
                  <c:v>-0.39993047588556507</c:v>
                </c:pt>
                <c:pt idx="5737">
                  <c:v>-0.55073347575128984</c:v>
                </c:pt>
                <c:pt idx="5738">
                  <c:v>-0.68732362772149069</c:v>
                </c:pt>
                <c:pt idx="5739">
                  <c:v>-0.71679268154452891</c:v>
                </c:pt>
                <c:pt idx="5740">
                  <c:v>-0.8377321220852999</c:v>
                </c:pt>
                <c:pt idx="5741">
                  <c:v>-0.85302550928041276</c:v>
                </c:pt>
                <c:pt idx="5742">
                  <c:v>-0.86687752868970547</c:v>
                </c:pt>
                <c:pt idx="5743">
                  <c:v>-0.69092846681120212</c:v>
                </c:pt>
                <c:pt idx="5744">
                  <c:v>-0.62580999294649819</c:v>
                </c:pt>
                <c:pt idx="5745">
                  <c:v>-0.56682879065498426</c:v>
                </c:pt>
                <c:pt idx="5746">
                  <c:v>-0.70190199493342531</c:v>
                </c:pt>
                <c:pt idx="5747">
                  <c:v>-0.82424484962412681</c:v>
                </c:pt>
                <c:pt idx="5748">
                  <c:v>-1.0293049415170568</c:v>
                </c:pt>
                <c:pt idx="5749">
                  <c:v>-1.2150385750629284</c:v>
                </c:pt>
                <c:pt idx="5750">
                  <c:v>-1.4775150056563264</c:v>
                </c:pt>
                <c:pt idx="5751">
                  <c:v>-1.6210058358592498</c:v>
                </c:pt>
                <c:pt idx="5752">
                  <c:v>-1.9394685331368708</c:v>
                </c:pt>
                <c:pt idx="5753">
                  <c:v>-2.0394212690928111</c:v>
                </c:pt>
                <c:pt idx="5754">
                  <c:v>-2.0357059020114963</c:v>
                </c:pt>
                <c:pt idx="5755">
                  <c:v>-1.938092920420329</c:v>
                </c:pt>
                <c:pt idx="5756">
                  <c:v>-1.6611841863896284</c:v>
                </c:pt>
                <c:pt idx="5757">
                  <c:v>-1.5046212653029927</c:v>
                </c:pt>
                <c:pt idx="5758">
                  <c:v>-1.3628140518976668</c:v>
                </c:pt>
                <c:pt idx="5759">
                  <c:v>-1.422867412703535</c:v>
                </c:pt>
                <c:pt idx="5760">
                  <c:v>-1.3830130979877766</c:v>
                </c:pt>
                <c:pt idx="5761">
                  <c:v>-1.4411627435494585</c:v>
                </c:pt>
                <c:pt idx="5762">
                  <c:v>-1.3995841345242837</c:v>
                </c:pt>
                <c:pt idx="5763">
                  <c:v>-1.3619242170789079</c:v>
                </c:pt>
                <c:pt idx="5764">
                  <c:v>-1.3278136632329678</c:v>
                </c:pt>
                <c:pt idx="5765">
                  <c:v>-1.3911657329558902</c:v>
                </c:pt>
                <c:pt idx="5766">
                  <c:v>-1.6370425699892628</c:v>
                </c:pt>
                <c:pt idx="5767">
                  <c:v>-1.9539938406829711</c:v>
                </c:pt>
                <c:pt idx="5768">
                  <c:v>-2.335320937477654</c:v>
                </c:pt>
                <c:pt idx="5769">
                  <c:v>-2.4922132428798025</c:v>
                </c:pt>
                <c:pt idx="5770">
                  <c:v>-2.4458232376448787</c:v>
                </c:pt>
                <c:pt idx="5771">
                  <c:v>-2.4038053873993359</c:v>
                </c:pt>
                <c:pt idx="5772">
                  <c:v>-2.3657476262433237</c:v>
                </c:pt>
                <c:pt idx="5773">
                  <c:v>-2.2370289449654122</c:v>
                </c:pt>
                <c:pt idx="5774">
                  <c:v>-2.120441713591974</c:v>
                </c:pt>
                <c:pt idx="5775">
                  <c:v>-1.9205947902983971</c:v>
                </c:pt>
                <c:pt idx="5776">
                  <c:v>-1.5510874365712812</c:v>
                </c:pt>
                <c:pt idx="5777">
                  <c:v>-1.2164053304816609</c:v>
                </c:pt>
                <c:pt idx="5778">
                  <c:v>-0.81901849015771999</c:v>
                </c:pt>
                <c:pt idx="5779">
                  <c:v>-0.45908447717962769</c:v>
                </c:pt>
                <c:pt idx="5780">
                  <c:v>-0.22732122533770124</c:v>
                </c:pt>
                <c:pt idx="5781">
                  <c:v>-0.20589670459192269</c:v>
                </c:pt>
                <c:pt idx="5782">
                  <c:v>-0.28073917696328654</c:v>
                </c:pt>
                <c:pt idx="5783">
                  <c:v>-0.34852791249329917</c:v>
                </c:pt>
                <c:pt idx="5784">
                  <c:v>-0.50417548982488869</c:v>
                </c:pt>
                <c:pt idx="5785">
                  <c:v>-0.73940140819935285</c:v>
                </c:pt>
                <c:pt idx="5786">
                  <c:v>-1.1409533652762307</c:v>
                </c:pt>
                <c:pt idx="5787">
                  <c:v>-1.504659942001489</c:v>
                </c:pt>
                <c:pt idx="5788">
                  <c:v>-1.8340879814416762</c:v>
                </c:pt>
                <c:pt idx="5789">
                  <c:v>-1.8497248208010286</c:v>
                </c:pt>
                <c:pt idx="5790">
                  <c:v>-1.7696401431629862</c:v>
                </c:pt>
                <c:pt idx="5791">
                  <c:v>-1.6971032685729273</c:v>
                </c:pt>
                <c:pt idx="5792">
                  <c:v>-1.5371550537449692</c:v>
                </c:pt>
                <c:pt idx="5793">
                  <c:v>-1.203786043801373</c:v>
                </c:pt>
                <c:pt idx="5794">
                  <c:v>-0.80758854322728224</c:v>
                </c:pt>
                <c:pt idx="5795">
                  <c:v>-0.35448399776072365</c:v>
                </c:pt>
                <c:pt idx="5796">
                  <c:v>0.15016422997315221</c:v>
                </c:pt>
                <c:pt idx="5797">
                  <c:v>0.60725048276015248</c:v>
                </c:pt>
                <c:pt idx="5798">
                  <c:v>1.0212573711327768</c:v>
                </c:pt>
                <c:pt idx="5799">
                  <c:v>1.1135016907109097</c:v>
                </c:pt>
                <c:pt idx="5800">
                  <c:v>1.0085566287719934</c:v>
                </c:pt>
                <c:pt idx="5801">
                  <c:v>0.72500684668622428</c:v>
                </c:pt>
                <c:pt idx="5802">
                  <c:v>0.37393322236259063</c:v>
                </c:pt>
                <c:pt idx="5803">
                  <c:v>5.5947507610285052E-2</c:v>
                </c:pt>
                <c:pt idx="5804">
                  <c:v>-0.32631653918734405</c:v>
                </c:pt>
                <c:pt idx="5805">
                  <c:v>-0.67255304835044505</c:v>
                </c:pt>
                <c:pt idx="5806">
                  <c:v>-0.98615753530580474</c:v>
                </c:pt>
                <c:pt idx="5807">
                  <c:v>-1.2702054956906119</c:v>
                </c:pt>
                <c:pt idx="5808">
                  <c:v>-1.3389870072916692</c:v>
                </c:pt>
                <c:pt idx="5809">
                  <c:v>-1.3070382345385723</c:v>
                </c:pt>
                <c:pt idx="5810">
                  <c:v>-1.0896050034632578</c:v>
                </c:pt>
                <c:pt idx="5811">
                  <c:v>-0.70416881241433094</c:v>
                </c:pt>
                <c:pt idx="5812">
                  <c:v>-7.2315787729130943E-2</c:v>
                </c:pt>
                <c:pt idx="5813">
                  <c:v>0.59423427194877754</c:v>
                </c:pt>
                <c:pt idx="5814">
                  <c:v>1.1979634685046672</c:v>
                </c:pt>
                <c:pt idx="5815">
                  <c:v>1.7447925288008275</c:v>
                </c:pt>
                <c:pt idx="5816">
                  <c:v>2.1458363847314192</c:v>
                </c:pt>
                <c:pt idx="5817">
                  <c:v>2.6033305273229388</c:v>
                </c:pt>
                <c:pt idx="5818">
                  <c:v>2.9234590831839879</c:v>
                </c:pt>
                <c:pt idx="5819">
                  <c:v>3.1191684538584217</c:v>
                </c:pt>
                <c:pt idx="5820">
                  <c:v>3.0136893120752899</c:v>
                </c:pt>
                <c:pt idx="5821">
                  <c:v>2.7296557859847557</c:v>
                </c:pt>
                <c:pt idx="5822">
                  <c:v>2.3781440094547044</c:v>
                </c:pt>
                <c:pt idx="5823">
                  <c:v>1.8712658781531788</c:v>
                </c:pt>
                <c:pt idx="5824">
                  <c:v>1.5064076648662128</c:v>
                </c:pt>
                <c:pt idx="5825">
                  <c:v>1.2701843076608674</c:v>
                </c:pt>
                <c:pt idx="5826">
                  <c:v>1.2447200365789888</c:v>
                </c:pt>
                <c:pt idx="5827">
                  <c:v>1.4101512757212931</c:v>
                </c:pt>
                <c:pt idx="5828">
                  <c:v>1.5599909878966858</c:v>
                </c:pt>
                <c:pt idx="5829">
                  <c:v>1.6957086399024919</c:v>
                </c:pt>
                <c:pt idx="5830">
                  <c:v>1.9128829841608748</c:v>
                </c:pt>
                <c:pt idx="5831">
                  <c:v>2.2980846879005359</c:v>
                </c:pt>
                <c:pt idx="5832">
                  <c:v>2.8354775455770209</c:v>
                </c:pt>
                <c:pt idx="5833">
                  <c:v>3.604965658463545</c:v>
                </c:pt>
                <c:pt idx="5834">
                  <c:v>4.3961790048836935</c:v>
                </c:pt>
                <c:pt idx="5835">
                  <c:v>5.0185744706000763</c:v>
                </c:pt>
                <c:pt idx="5836">
                  <c:v>5.4880627660270997</c:v>
                </c:pt>
                <c:pt idx="5837">
                  <c:v>5.6305594932352436</c:v>
                </c:pt>
                <c:pt idx="5838">
                  <c:v>5.7596262203026569</c:v>
                </c:pt>
                <c:pt idx="5839">
                  <c:v>5.6880331357073466</c:v>
                </c:pt>
                <c:pt idx="5840">
                  <c:v>5.4346919811550229</c:v>
                </c:pt>
                <c:pt idx="5841">
                  <c:v>5.0167321086871173</c:v>
                </c:pt>
                <c:pt idx="5842">
                  <c:v>4.6381640261644268</c:v>
                </c:pt>
                <c:pt idx="5843">
                  <c:v>4.2010273652421484</c:v>
                </c:pt>
                <c:pt idx="5844">
                  <c:v>3.8993376436046097</c:v>
                </c:pt>
                <c:pt idx="5845">
                  <c:v>3.5318337287541786</c:v>
                </c:pt>
                <c:pt idx="5846">
                  <c:v>3.2932140214832293</c:v>
                </c:pt>
                <c:pt idx="5847">
                  <c:v>3.1713314714008987</c:v>
                </c:pt>
                <c:pt idx="5848">
                  <c:v>3.2494316402521388</c:v>
                </c:pt>
                <c:pt idx="5849">
                  <c:v>3.5086666008175511</c:v>
                </c:pt>
                <c:pt idx="5850">
                  <c:v>4.1204603603837606</c:v>
                </c:pt>
                <c:pt idx="5851">
                  <c:v>4.7688416961407052</c:v>
                </c:pt>
                <c:pt idx="5852">
                  <c:v>5.261866751055793</c:v>
                </c:pt>
                <c:pt idx="5853">
                  <c:v>5.6141775096464794</c:v>
                </c:pt>
                <c:pt idx="5854">
                  <c:v>5.9332837615080907</c:v>
                </c:pt>
                <c:pt idx="5855">
                  <c:v>6.1280671780651179</c:v>
                </c:pt>
                <c:pt idx="5856">
                  <c:v>6.2102449104995516</c:v>
                </c:pt>
                <c:pt idx="5857">
                  <c:v>6.0961820149034569</c:v>
                </c:pt>
                <c:pt idx="5858">
                  <c:v>5.7101259551298371</c:v>
                </c:pt>
                <c:pt idx="5859">
                  <c:v>5.1719592625785884</c:v>
                </c:pt>
                <c:pt idx="5860">
                  <c:v>4.4017702470360298</c:v>
                </c:pt>
                <c:pt idx="5861">
                  <c:v>3.7041698360865931</c:v>
                </c:pt>
                <c:pt idx="5862">
                  <c:v>3.0723167149225552</c:v>
                </c:pt>
                <c:pt idx="5863">
                  <c:v>2.7827576862895005</c:v>
                </c:pt>
                <c:pt idx="5864">
                  <c:v>2.7089845123858591</c:v>
                </c:pt>
                <c:pt idx="5865">
                  <c:v>2.7364120759249424</c:v>
                </c:pt>
                <c:pt idx="5866">
                  <c:v>2.8555024321081119</c:v>
                </c:pt>
                <c:pt idx="5867">
                  <c:v>2.9633687866483283</c:v>
                </c:pt>
                <c:pt idx="5868">
                  <c:v>3.1553167563864468</c:v>
                </c:pt>
                <c:pt idx="5869">
                  <c:v>3.4234218357842363</c:v>
                </c:pt>
                <c:pt idx="5870">
                  <c:v>3.8547541659626274</c:v>
                </c:pt>
                <c:pt idx="5871">
                  <c:v>4.5281777205717741</c:v>
                </c:pt>
                <c:pt idx="5872">
                  <c:v>5.2323803800311817</c:v>
                </c:pt>
                <c:pt idx="5873">
                  <c:v>5.9644612820504008</c:v>
                </c:pt>
                <c:pt idx="5874">
                  <c:v>6.3448018457380302</c:v>
                </c:pt>
                <c:pt idx="5875">
                  <c:v>6.5008005965879736</c:v>
                </c:pt>
                <c:pt idx="5876">
                  <c:v>6.3593534727256547</c:v>
                </c:pt>
                <c:pt idx="5877">
                  <c:v>5.9484940873961722</c:v>
                </c:pt>
                <c:pt idx="5878">
                  <c:v>5.4821095072572819</c:v>
                </c:pt>
                <c:pt idx="5879">
                  <c:v>4.9654328586320551</c:v>
                </c:pt>
                <c:pt idx="5880">
                  <c:v>4.4032040573072067</c:v>
                </c:pt>
                <c:pt idx="5881">
                  <c:v>3.7054685129233325</c:v>
                </c:pt>
                <c:pt idx="5882">
                  <c:v>3.1677407739586978</c:v>
                </c:pt>
                <c:pt idx="5883">
                  <c:v>2.6806926804249454</c:v>
                </c:pt>
                <c:pt idx="5884">
                  <c:v>2.4280433474842971</c:v>
                </c:pt>
                <c:pt idx="5885">
                  <c:v>2.4819489920157514</c:v>
                </c:pt>
                <c:pt idx="5886">
                  <c:v>2.6250219288494883</c:v>
                </c:pt>
                <c:pt idx="5887">
                  <c:v>3.0373538978877752</c:v>
                </c:pt>
                <c:pt idx="5888">
                  <c:v>3.5993200535983227</c:v>
                </c:pt>
                <c:pt idx="5889">
                  <c:v>4.391065485741561</c:v>
                </c:pt>
                <c:pt idx="5890">
                  <c:v>5.0139428892830713</c:v>
                </c:pt>
                <c:pt idx="5891">
                  <c:v>5.4838677009652947</c:v>
                </c:pt>
                <c:pt idx="5892">
                  <c:v>5.7210075833485172</c:v>
                </c:pt>
                <c:pt idx="5893">
                  <c:v>5.7473019991453045</c:v>
                </c:pt>
                <c:pt idx="5894">
                  <c:v>5.4883748858140811</c:v>
                </c:pt>
                <c:pt idx="5895">
                  <c:v>5.0653555187791675</c:v>
                </c:pt>
                <c:pt idx="5896">
                  <c:v>4.4937092286029596</c:v>
                </c:pt>
                <c:pt idx="5897">
                  <c:v>3.9759393319968344</c:v>
                </c:pt>
                <c:pt idx="5898">
                  <c:v>3.2242247596704603</c:v>
                </c:pt>
                <c:pt idx="5899">
                  <c:v>2.5433576166845944</c:v>
                </c:pt>
                <c:pt idx="5900">
                  <c:v>1.7381651309175927</c:v>
                </c:pt>
                <c:pt idx="5901">
                  <c:v>1.197355808306318</c:v>
                </c:pt>
                <c:pt idx="5902">
                  <c:v>0.80176434314999079</c:v>
                </c:pt>
                <c:pt idx="5903">
                  <c:v>0.53770427482409555</c:v>
                </c:pt>
                <c:pt idx="5904">
                  <c:v>0.67552240005174691</c:v>
                </c:pt>
                <c:pt idx="5905">
                  <c:v>0.89459925259469086</c:v>
                </c:pt>
                <c:pt idx="5906">
                  <c:v>1.4700197166527953</c:v>
                </c:pt>
                <c:pt idx="5907">
                  <c:v>2.2739514184556762</c:v>
                </c:pt>
                <c:pt idx="5908">
                  <c:v>3.1906099016227882</c:v>
                </c:pt>
                <c:pt idx="5909">
                  <c:v>4.0208753580928436</c:v>
                </c:pt>
                <c:pt idx="5910">
                  <c:v>4.6786423591979336</c:v>
                </c:pt>
                <c:pt idx="5911">
                  <c:v>5.0859207217342703</c:v>
                </c:pt>
                <c:pt idx="5912">
                  <c:v>5.2663184437039128</c:v>
                </c:pt>
                <c:pt idx="5913">
                  <c:v>5.1469707421085484</c:v>
                </c:pt>
                <c:pt idx="5914">
                  <c:v>4.8503757371744411</c:v>
                </c:pt>
                <c:pt idx="5915">
                  <c:v>4.3932385936827192</c:v>
                </c:pt>
                <c:pt idx="5916">
                  <c:v>3.7906900517259081</c:v>
                </c:pt>
                <c:pt idx="5917">
                  <c:v>3.056434812738992</c:v>
                </c:pt>
                <c:pt idx="5918">
                  <c:v>2.2028859404765218</c:v>
                </c:pt>
                <c:pt idx="5919">
                  <c:v>1.4297821542114404</c:v>
                </c:pt>
                <c:pt idx="5920">
                  <c:v>0.72954168320814416</c:v>
                </c:pt>
                <c:pt idx="5921">
                  <c:v>0.37804066061143565</c:v>
                </c:pt>
                <c:pt idx="5922">
                  <c:v>0.2481633881396883</c:v>
                </c:pt>
                <c:pt idx="5923">
                  <c:v>0.41327009904298795</c:v>
                </c:pt>
                <c:pt idx="5924">
                  <c:v>0.84555920786840355</c:v>
                </c:pt>
                <c:pt idx="5925">
                  <c:v>1.4256015872538228</c:v>
                </c:pt>
                <c:pt idx="5926">
                  <c:v>1.9509762603038026</c:v>
                </c:pt>
                <c:pt idx="5927">
                  <c:v>2.615331096172091</c:v>
                </c:pt>
                <c:pt idx="5928">
                  <c:v>3.4055675231035472</c:v>
                </c:pt>
                <c:pt idx="5929">
                  <c:v>4.1213259214315965</c:v>
                </c:pt>
                <c:pt idx="5930">
                  <c:v>4.6753779003739737</c:v>
                </c:pt>
                <c:pt idx="5931">
                  <c:v>4.894468371690702</c:v>
                </c:pt>
                <c:pt idx="5932">
                  <c:v>4.527423374906463</c:v>
                </c:pt>
                <c:pt idx="5933">
                  <c:v>4.0064759948698638</c:v>
                </c:pt>
                <c:pt idx="5934">
                  <c:v>3.346131189478772</c:v>
                </c:pt>
                <c:pt idx="5935">
                  <c:v>2.5595268565558773</c:v>
                </c:pt>
                <c:pt idx="5936">
                  <c:v>1.7528104558330631</c:v>
                </c:pt>
                <c:pt idx="5937">
                  <c:v>0.83362972543609681</c:v>
                </c:pt>
                <c:pt idx="5938">
                  <c:v>1.0797379372229354E-3</c:v>
                </c:pt>
                <c:pt idx="5939">
                  <c:v>-0.75300426182746882</c:v>
                </c:pt>
                <c:pt idx="5940">
                  <c:v>-1.2475219597612621</c:v>
                </c:pt>
                <c:pt idx="5941">
                  <c:v>-1.2241935646496183</c:v>
                </c:pt>
                <c:pt idx="5942">
                  <c:v>-0.82607270054828263</c:v>
                </c:pt>
                <c:pt idx="5943">
                  <c:v>-0.18273050508091293</c:v>
                </c:pt>
                <c:pt idx="5944">
                  <c:v>0.58847367615110591</c:v>
                </c:pt>
                <c:pt idx="5945">
                  <c:v>1.5697369145009188</c:v>
                </c:pt>
                <c:pt idx="5946">
                  <c:v>2.4585182714256066</c:v>
                </c:pt>
                <c:pt idx="5947">
                  <c:v>3.2635339589034293</c:v>
                </c:pt>
                <c:pt idx="5948">
                  <c:v>3.8984309256794125</c:v>
                </c:pt>
                <c:pt idx="5949">
                  <c:v>4.4734902630570996</c:v>
                </c:pt>
                <c:pt idx="5950">
                  <c:v>4.7116081959211868</c:v>
                </c:pt>
                <c:pt idx="5951">
                  <c:v>4.7387884831126721</c:v>
                </c:pt>
                <c:pt idx="5952">
                  <c:v>4.5749115293718727</c:v>
                </c:pt>
                <c:pt idx="5953">
                  <c:v>4.1437362758269352</c:v>
                </c:pt>
                <c:pt idx="5954">
                  <c:v>3.4704549937273108</c:v>
                </c:pt>
                <c:pt idx="5955">
                  <c:v>2.6721334183016099</c:v>
                </c:pt>
                <c:pt idx="5956">
                  <c:v>1.9490518787726974</c:v>
                </c:pt>
                <c:pt idx="5957">
                  <c:v>1.3883669484273915</c:v>
                </c:pt>
                <c:pt idx="5958">
                  <c:v>0.974773107434319</c:v>
                </c:pt>
                <c:pt idx="5959">
                  <c:v>0.88290290643734248</c:v>
                </c:pt>
                <c:pt idx="5960">
                  <c:v>0.98818682711183115</c:v>
                </c:pt>
                <c:pt idx="5961">
                  <c:v>1.2720435312497442</c:v>
                </c:pt>
                <c:pt idx="5962">
                  <c:v>1.6233951509035947</c:v>
                </c:pt>
                <c:pt idx="5963">
                  <c:v>2.3186237789742781</c:v>
                </c:pt>
                <c:pt idx="5964">
                  <c:v>3.2310719913526778</c:v>
                </c:pt>
                <c:pt idx="5965">
                  <c:v>4.1517717653150976</c:v>
                </c:pt>
                <c:pt idx="5966">
                  <c:v>4.9856976298962543</c:v>
                </c:pt>
                <c:pt idx="5967">
                  <c:v>5.5525322741678229</c:v>
                </c:pt>
                <c:pt idx="5968">
                  <c:v>5.7832006729889978</c:v>
                </c:pt>
                <c:pt idx="5969">
                  <c:v>5.6151379689648397</c:v>
                </c:pt>
                <c:pt idx="5970">
                  <c:v>5.3686670220221293</c:v>
                </c:pt>
                <c:pt idx="5971">
                  <c:v>5.0511776349588811</c:v>
                </c:pt>
                <c:pt idx="5972">
                  <c:v>4.5751153584599642</c:v>
                </c:pt>
                <c:pt idx="5973">
                  <c:v>3.9554253352606672</c:v>
                </c:pt>
                <c:pt idx="5974">
                  <c:v>3.2056441615775562</c:v>
                </c:pt>
                <c:pt idx="5975">
                  <c:v>2.6207759783134228</c:v>
                </c:pt>
                <c:pt idx="5976">
                  <c:v>2.0910303226851199</c:v>
                </c:pt>
                <c:pt idx="5977">
                  <c:v>1.799707578071994</c:v>
                </c:pt>
                <c:pt idx="5978">
                  <c:v>1.7243369145032621</c:v>
                </c:pt>
                <c:pt idx="5979">
                  <c:v>1.8445653278388292</c:v>
                </c:pt>
                <c:pt idx="5980">
                  <c:v>2.2362058189948444</c:v>
                </c:pt>
                <c:pt idx="5981">
                  <c:v>2.6851828430626323</c:v>
                </c:pt>
                <c:pt idx="5982">
                  <c:v>3.2803403387325489</c:v>
                </c:pt>
                <c:pt idx="5983">
                  <c:v>4.007901121134088</c:v>
                </c:pt>
                <c:pt idx="5984">
                  <c:v>4.7611386948723391</c:v>
                </c:pt>
                <c:pt idx="5985">
                  <c:v>5.2548897405532857</c:v>
                </c:pt>
                <c:pt idx="5986">
                  <c:v>5.7021058464998262</c:v>
                </c:pt>
                <c:pt idx="5987">
                  <c:v>5.9186772682407183</c:v>
                </c:pt>
                <c:pt idx="5988">
                  <c:v>5.9263417551406627</c:v>
                </c:pt>
                <c:pt idx="5989">
                  <c:v>5.8390361015607617</c:v>
                </c:pt>
                <c:pt idx="5990">
                  <c:v>5.6657110323702708</c:v>
                </c:pt>
                <c:pt idx="5991">
                  <c:v>5.1317303476705582</c:v>
                </c:pt>
                <c:pt idx="5992">
                  <c:v>4.5538283772494959</c:v>
                </c:pt>
                <c:pt idx="5993">
                  <c:v>3.936144604763836</c:v>
                </c:pt>
                <c:pt idx="5994">
                  <c:v>3.3766761563346535</c:v>
                </c:pt>
                <c:pt idx="5995">
                  <c:v>3.0584319261458703</c:v>
                </c:pt>
                <c:pt idx="5996">
                  <c:v>2.8644292876330337</c:v>
                </c:pt>
                <c:pt idx="5997">
                  <c:v>2.7829587466457597</c:v>
                </c:pt>
                <c:pt idx="5998">
                  <c:v>2.8034144028576677</c:v>
                </c:pt>
                <c:pt idx="5999">
                  <c:v>2.9161899384988788</c:v>
                </c:pt>
                <c:pt idx="6000">
                  <c:v>3.1125844099195312</c:v>
                </c:pt>
                <c:pt idx="6001">
                  <c:v>3.3847169180892545</c:v>
                </c:pt>
                <c:pt idx="6002">
                  <c:v>3.8196971008202962</c:v>
                </c:pt>
                <c:pt idx="6003">
                  <c:v>4.2136813671555888</c:v>
                </c:pt>
                <c:pt idx="6004">
                  <c:v>4.7590290504038011</c:v>
                </c:pt>
                <c:pt idx="6005">
                  <c:v>5.0644833661762814</c:v>
                </c:pt>
                <c:pt idx="6006">
                  <c:v>5.2469015113079243</c:v>
                </c:pt>
                <c:pt idx="6007">
                  <c:v>5.1293838124776743</c:v>
                </c:pt>
                <c:pt idx="6008">
                  <c:v>4.9286941162190878</c:v>
                </c:pt>
                <c:pt idx="6009">
                  <c:v>4.6526711986153213</c:v>
                </c:pt>
                <c:pt idx="6010">
                  <c:v>4.2141672689011598</c:v>
                </c:pt>
                <c:pt idx="6011">
                  <c:v>3.9112391405195002</c:v>
                </c:pt>
                <c:pt idx="6012">
                  <c:v>3.5426135360108324</c:v>
                </c:pt>
                <c:pt idx="6013">
                  <c:v>3.3972256354490384</c:v>
                </c:pt>
                <c:pt idx="6014">
                  <c:v>3.1712924420893236</c:v>
                </c:pt>
                <c:pt idx="6015">
                  <c:v>2.9666529505434376</c:v>
                </c:pt>
                <c:pt idx="6016">
                  <c:v>2.5928047174804112</c:v>
                </c:pt>
                <c:pt idx="6017">
                  <c:v>2.1599430706861411</c:v>
                </c:pt>
                <c:pt idx="6018">
                  <c:v>2.1448687914103357</c:v>
                </c:pt>
                <c:pt idx="6019">
                  <c:v>2.2254630090931551</c:v>
                </c:pt>
                <c:pt idx="6020">
                  <c:v>2.6754525191409249</c:v>
                </c:pt>
                <c:pt idx="6021">
                  <c:v>3.0830315170199385</c:v>
                </c:pt>
                <c:pt idx="6022">
                  <c:v>3.3579493197264321</c:v>
                </c:pt>
                <c:pt idx="6023">
                  <c:v>3.418461170737825</c:v>
                </c:pt>
                <c:pt idx="6024">
                  <c:v>3.4732699141514427</c:v>
                </c:pt>
                <c:pt idx="6025">
                  <c:v>3.6171608348029332</c:v>
                </c:pt>
                <c:pt idx="6026">
                  <c:v>3.7474903556773134</c:v>
                </c:pt>
                <c:pt idx="6027">
                  <c:v>3.7712888289842552</c:v>
                </c:pt>
                <c:pt idx="6028">
                  <c:v>3.7928443490239645</c:v>
                </c:pt>
                <c:pt idx="6029">
                  <c:v>3.5296249703385607</c:v>
                </c:pt>
                <c:pt idx="6030">
                  <c:v>3.1969656540362794</c:v>
                </c:pt>
                <c:pt idx="6031">
                  <c:v>2.9899065192689953</c:v>
                </c:pt>
                <c:pt idx="6032">
                  <c:v>2.8966100278087117</c:v>
                </c:pt>
                <c:pt idx="6033">
                  <c:v>2.7178587439060542</c:v>
                </c:pt>
                <c:pt idx="6034">
                  <c:v>2.461706592005553</c:v>
                </c:pt>
                <c:pt idx="6035">
                  <c:v>2.0412006524480191</c:v>
                </c:pt>
                <c:pt idx="6036">
                  <c:v>1.7545742436133236</c:v>
                </c:pt>
                <c:pt idx="6037">
                  <c:v>1.5892095169959191</c:v>
                </c:pt>
                <c:pt idx="6038">
                  <c:v>1.7221733875107195</c:v>
                </c:pt>
                <c:pt idx="6039">
                  <c:v>1.8426057084614551</c:v>
                </c:pt>
                <c:pt idx="6040">
                  <c:v>2.0459353301772767</c:v>
                </c:pt>
                <c:pt idx="6041">
                  <c:v>2.3243493661256034</c:v>
                </c:pt>
                <c:pt idx="6042">
                  <c:v>2.5765234973741835</c:v>
                </c:pt>
                <c:pt idx="6043">
                  <c:v>2.8991785562857797</c:v>
                </c:pt>
                <c:pt idx="6044">
                  <c:v>3.0971763127080747</c:v>
                </c:pt>
                <c:pt idx="6045">
                  <c:v>3.2765132202202634</c:v>
                </c:pt>
                <c:pt idx="6046">
                  <c:v>3.5331958020054115</c:v>
                </c:pt>
                <c:pt idx="6047">
                  <c:v>3.7656866203933395</c:v>
                </c:pt>
                <c:pt idx="6048">
                  <c:v>3.9762656953690296</c:v>
                </c:pt>
                <c:pt idx="6049">
                  <c:v>4.0727503804887251</c:v>
                </c:pt>
                <c:pt idx="6050">
                  <c:v>4.1601415982697416</c:v>
                </c:pt>
                <c:pt idx="6051">
                  <c:v>4.239296387817685</c:v>
                </c:pt>
                <c:pt idx="6052">
                  <c:v>4.0282476753823389</c:v>
                </c:pt>
                <c:pt idx="6053">
                  <c:v>3.8370898354830869</c:v>
                </c:pt>
                <c:pt idx="6054">
                  <c:v>3.381204858725861</c:v>
                </c:pt>
                <c:pt idx="6055">
                  <c:v>3.0625338083922027</c:v>
                </c:pt>
                <c:pt idx="6056">
                  <c:v>2.8681445765854372</c:v>
                </c:pt>
                <c:pt idx="6057">
                  <c:v>2.6920760982561047</c:v>
                </c:pt>
                <c:pt idx="6058">
                  <c:v>2.5326016830682168</c:v>
                </c:pt>
                <c:pt idx="6059">
                  <c:v>2.388157377416023</c:v>
                </c:pt>
                <c:pt idx="6060">
                  <c:v>2.3515744064562174</c:v>
                </c:pt>
                <c:pt idx="6061">
                  <c:v>2.4126870788885197</c:v>
                </c:pt>
                <c:pt idx="6062">
                  <c:v>2.5622877972458791</c:v>
                </c:pt>
                <c:pt idx="6063">
                  <c:v>2.6977889800703414</c:v>
                </c:pt>
                <c:pt idx="6064">
                  <c:v>2.9147672568870759</c:v>
                </c:pt>
                <c:pt idx="6065">
                  <c:v>3.2055435924984232</c:v>
                </c:pt>
                <c:pt idx="6066">
                  <c:v>3.4689149041159397</c:v>
                </c:pt>
                <c:pt idx="6067">
                  <c:v>3.8017118340088327</c:v>
                </c:pt>
                <c:pt idx="6068">
                  <c:v>4.0088956125913695</c:v>
                </c:pt>
                <c:pt idx="6069">
                  <c:v>4.1965527800717703</c:v>
                </c:pt>
                <c:pt idx="6070">
                  <c:v>4.2722758965819807</c:v>
                </c:pt>
                <c:pt idx="6071">
                  <c:v>4.0581189386730472</c:v>
                </c:pt>
                <c:pt idx="6072">
                  <c:v>3.6756502393191814</c:v>
                </c:pt>
                <c:pt idx="6073">
                  <c:v>3.2349805860411665</c:v>
                </c:pt>
                <c:pt idx="6074">
                  <c:v>2.8358430691250969</c:v>
                </c:pt>
                <c:pt idx="6075">
                  <c:v>2.474323376936495</c:v>
                </c:pt>
                <c:pt idx="6076">
                  <c:v>2.0526283334134319</c:v>
                </c:pt>
                <c:pt idx="6077">
                  <c:v>1.6706771114139873</c:v>
                </c:pt>
                <c:pt idx="6078">
                  <c:v>1.4189717236141295</c:v>
                </c:pt>
                <c:pt idx="6079">
                  <c:v>1.2852367893373957</c:v>
                </c:pt>
                <c:pt idx="6080">
                  <c:v>1.3526016348876124</c:v>
                </c:pt>
                <c:pt idx="6081">
                  <c:v>1.6021130525364935</c:v>
                </c:pt>
                <c:pt idx="6082">
                  <c:v>2.1108519119082811</c:v>
                </c:pt>
                <c:pt idx="6083">
                  <c:v>2.7601388225995143</c:v>
                </c:pt>
                <c:pt idx="6084">
                  <c:v>3.3482318836297598</c:v>
                </c:pt>
                <c:pt idx="6085">
                  <c:v>3.9751462590629068</c:v>
                </c:pt>
                <c:pt idx="6086">
                  <c:v>4.4487275669996418</c:v>
                </c:pt>
                <c:pt idx="6087">
                  <c:v>4.8776748881996319</c:v>
                </c:pt>
                <c:pt idx="6088">
                  <c:v>5.1719470972001611</c:v>
                </c:pt>
                <c:pt idx="6089">
                  <c:v>5.1557414650790578</c:v>
                </c:pt>
                <c:pt idx="6090">
                  <c:v>5.0468153981948136</c:v>
                </c:pt>
                <c:pt idx="6091">
                  <c:v>4.6654120324327275</c:v>
                </c:pt>
                <c:pt idx="6092">
                  <c:v>4.1314595278132309</c:v>
                </c:pt>
                <c:pt idx="6093">
                  <c:v>3.5535830815623952</c:v>
                </c:pt>
                <c:pt idx="6094">
                  <c:v>2.8416746480428978</c:v>
                </c:pt>
                <c:pt idx="6095">
                  <c:v>2.0083664444512173</c:v>
                </c:pt>
                <c:pt idx="6096">
                  <c:v>1.442091247992316</c:v>
                </c:pt>
                <c:pt idx="6097">
                  <c:v>1.2119295702696584</c:v>
                </c:pt>
                <c:pt idx="6098">
                  <c:v>1.2862034584462241</c:v>
                </c:pt>
                <c:pt idx="6099">
                  <c:v>1.3534771975793185</c:v>
                </c:pt>
                <c:pt idx="6100">
                  <c:v>1.602906095388599</c:v>
                </c:pt>
                <c:pt idx="6101">
                  <c:v>2.1115702122324418</c:v>
                </c:pt>
                <c:pt idx="6102">
                  <c:v>2.7607894247130313</c:v>
                </c:pt>
                <c:pt idx="6103">
                  <c:v>3.4430689475463638</c:v>
                </c:pt>
                <c:pt idx="6104">
                  <c:v>4.1552929198885513</c:v>
                </c:pt>
                <c:pt idx="6105">
                  <c:v>4.7061435846464228</c:v>
                </c:pt>
                <c:pt idx="6106">
                  <c:v>5.0165822381400549</c:v>
                </c:pt>
                <c:pt idx="6107">
                  <c:v>5.0150193990144283</c:v>
                </c:pt>
                <c:pt idx="6108">
                  <c:v>4.6366127355755014</c:v>
                </c:pt>
                <c:pt idx="6109">
                  <c:v>4.1053745007390612</c:v>
                </c:pt>
                <c:pt idx="6110">
                  <c:v>3.4357087307632788</c:v>
                </c:pt>
                <c:pt idx="6111">
                  <c:v>2.8291574726869904</c:v>
                </c:pt>
                <c:pt idx="6112">
                  <c:v>2.1855245442949518</c:v>
                </c:pt>
                <c:pt idx="6113">
                  <c:v>1.4140570310708731</c:v>
                </c:pt>
                <c:pt idx="6114">
                  <c:v>0.80954639761532665</c:v>
                </c:pt>
                <c:pt idx="6115">
                  <c:v>0.45050510832759355</c:v>
                </c:pt>
                <c:pt idx="6116">
                  <c:v>0.59654156138118186</c:v>
                </c:pt>
                <c:pt idx="6117">
                  <c:v>0.82306218260038011</c:v>
                </c:pt>
                <c:pt idx="6118">
                  <c:v>1.3109770770573947</c:v>
                </c:pt>
                <c:pt idx="6119">
                  <c:v>1.9414026352897011</c:v>
                </c:pt>
                <c:pt idx="6120">
                  <c:v>2.5124119844506718</c:v>
                </c:pt>
                <c:pt idx="6121">
                  <c:v>3.2181005295333742</c:v>
                </c:pt>
                <c:pt idx="6122">
                  <c:v>3.8572794961474481</c:v>
                </c:pt>
                <c:pt idx="6123">
                  <c:v>4.4362172643862054</c:v>
                </c:pt>
                <c:pt idx="6124">
                  <c:v>4.8663436538297322</c:v>
                </c:pt>
                <c:pt idx="6125">
                  <c:v>4.9731882472944511</c:v>
                </c:pt>
                <c:pt idx="6126">
                  <c:v>4.7872196362389516</c:v>
                </c:pt>
                <c:pt idx="6127">
                  <c:v>4.1475392558136912</c:v>
                </c:pt>
                <c:pt idx="6128">
                  <c:v>3.4738995512944228</c:v>
                </c:pt>
                <c:pt idx="6129">
                  <c:v>2.6752533339662907</c:v>
                </c:pt>
                <c:pt idx="6130">
                  <c:v>1.951877749313419</c:v>
                </c:pt>
                <c:pt idx="6131">
                  <c:v>1.2024309277288037</c:v>
                </c:pt>
                <c:pt idx="6132">
                  <c:v>0.61786558462027563</c:v>
                </c:pt>
                <c:pt idx="6133">
                  <c:v>8.8394227135336068E-2</c:v>
                </c:pt>
                <c:pt idx="6134">
                  <c:v>8.0063267497692492E-2</c:v>
                </c:pt>
                <c:pt idx="6135">
                  <c:v>0.35526082113097951</c:v>
                </c:pt>
                <c:pt idx="6136">
                  <c:v>0.88726495520394133</c:v>
                </c:pt>
                <c:pt idx="6137">
                  <c:v>1.5576244401138002</c:v>
                </c:pt>
                <c:pt idx="6138">
                  <c:v>2.1648040320319475</c:v>
                </c:pt>
                <c:pt idx="6139">
                  <c:v>2.714758295588704</c:v>
                </c:pt>
                <c:pt idx="6140">
                  <c:v>3.2128805909194518</c:v>
                </c:pt>
                <c:pt idx="6141">
                  <c:v>3.6640559659421887</c:v>
                </c:pt>
                <c:pt idx="6142">
                  <c:v>3.9784612840476701</c:v>
                </c:pt>
                <c:pt idx="6143">
                  <c:v>4.2632345990248597</c:v>
                </c:pt>
                <c:pt idx="6144">
                  <c:v>4.0499297633354576</c:v>
                </c:pt>
                <c:pt idx="6145">
                  <c:v>3.6682328755739779</c:v>
                </c:pt>
                <c:pt idx="6146">
                  <c:v>3.0397667331441034</c:v>
                </c:pt>
                <c:pt idx="6147">
                  <c:v>2.2820365699814698</c:v>
                </c:pt>
                <c:pt idx="6148">
                  <c:v>1.5957207922386898</c:v>
                </c:pt>
                <c:pt idx="6149">
                  <c:v>0.87984097305020048</c:v>
                </c:pt>
                <c:pt idx="6150">
                  <c:v>0.41992679650157122</c:v>
                </c:pt>
                <c:pt idx="6151">
                  <c:v>0.28610184872583244</c:v>
                </c:pt>
                <c:pt idx="6152">
                  <c:v>0.25913738474176645</c:v>
                </c:pt>
                <c:pt idx="6153">
                  <c:v>0.51745760043959166</c:v>
                </c:pt>
                <c:pt idx="6154">
                  <c:v>0.93992726859550391</c:v>
                </c:pt>
                <c:pt idx="6155">
                  <c:v>1.5110756677915096</c:v>
                </c:pt>
                <c:pt idx="6156">
                  <c:v>2.122642378144497</c:v>
                </c:pt>
                <c:pt idx="6157">
                  <c:v>2.8650658431801213</c:v>
                </c:pt>
                <c:pt idx="6158">
                  <c:v>3.5375175451074878</c:v>
                </c:pt>
                <c:pt idx="6159">
                  <c:v>3.8638488284117036</c:v>
                </c:pt>
                <c:pt idx="6160">
                  <c:v>3.9709285536325805</c:v>
                </c:pt>
                <c:pt idx="6161">
                  <c:v>3.6909251340796123</c:v>
                </c:pt>
                <c:pt idx="6162">
                  <c:v>3.4373114151020729</c:v>
                </c:pt>
                <c:pt idx="6163">
                  <c:v>2.9248568871931351</c:v>
                </c:pt>
                <c:pt idx="6164">
                  <c:v>2.4607000606895237</c:v>
                </c:pt>
                <c:pt idx="6165">
                  <c:v>1.9460412048659375</c:v>
                </c:pt>
                <c:pt idx="6166">
                  <c:v>1.3856400238514666</c:v>
                </c:pt>
                <c:pt idx="6167">
                  <c:v>0.87805540983713881</c:v>
                </c:pt>
                <c:pt idx="6168">
                  <c:v>0.41830951865668975</c:v>
                </c:pt>
                <c:pt idx="6169">
                  <c:v>9.6141436511452183E-2</c:v>
                </c:pt>
                <c:pt idx="6170">
                  <c:v>-7.1674600157400348E-3</c:v>
                </c:pt>
                <c:pt idx="6171">
                  <c:v>0.46474695521463932</c:v>
                </c:pt>
                <c:pt idx="6172">
                  <c:v>1.0806800438600797</c:v>
                </c:pt>
                <c:pt idx="6173">
                  <c:v>1.6385628065137787</c:v>
                </c:pt>
                <c:pt idx="6174">
                  <c:v>2.2381141371136541</c:v>
                </c:pt>
                <c:pt idx="6175">
                  <c:v>2.5926635268282654</c:v>
                </c:pt>
                <c:pt idx="6176">
                  <c:v>2.8195496441933177</c:v>
                </c:pt>
                <c:pt idx="6177">
                  <c:v>3.0250522487729032</c:v>
                </c:pt>
                <c:pt idx="6178">
                  <c:v>3.0226911299518777</c:v>
                </c:pt>
                <c:pt idx="6179">
                  <c:v>2.8320569821217361</c:v>
                </c:pt>
                <c:pt idx="6180">
                  <c:v>2.4708941202266024</c:v>
                </c:pt>
                <c:pt idx="6181">
                  <c:v>1.861026717318764</c:v>
                </c:pt>
                <c:pt idx="6182">
                  <c:v>1.0258946241670188</c:v>
                </c:pt>
                <c:pt idx="6183">
                  <c:v>0.26947187647395121</c:v>
                </c:pt>
                <c:pt idx="6184">
                  <c:v>-0.32141192719660017</c:v>
                </c:pt>
                <c:pt idx="6185">
                  <c:v>-0.85660624436505362</c:v>
                </c:pt>
                <c:pt idx="6186">
                  <c:v>-1.2471119058740308</c:v>
                </c:pt>
                <c:pt idx="6187">
                  <c:v>-1.5065654962538593</c:v>
                </c:pt>
                <c:pt idx="6188">
                  <c:v>-1.5530706026137573</c:v>
                </c:pt>
                <c:pt idx="6189">
                  <c:v>-1.5951927059588153</c:v>
                </c:pt>
                <c:pt idx="6190">
                  <c:v>-1.1621059965527269</c:v>
                </c:pt>
                <c:pt idx="6191">
                  <c:v>-0.67558896827807102</c:v>
                </c:pt>
                <c:pt idx="6192">
                  <c:v>-4.6429530444247358E-2</c:v>
                </c:pt>
                <c:pt idx="6193">
                  <c:v>0.33493746813912595</c:v>
                </c:pt>
                <c:pt idx="6194">
                  <c:v>0.68036147389036583</c:v>
                </c:pt>
                <c:pt idx="6195">
                  <c:v>0.71048669525327468</c:v>
                </c:pt>
                <c:pt idx="6196">
                  <c:v>0.64352490178484534</c:v>
                </c:pt>
                <c:pt idx="6197">
                  <c:v>0.30013076984628306</c:v>
                </c:pt>
                <c:pt idx="6198">
                  <c:v>-0.19939478684214584</c:v>
                </c:pt>
                <c:pt idx="6199">
                  <c:v>-0.74608894856308694</c:v>
                </c:pt>
                <c:pt idx="6200">
                  <c:v>-1.3355061790250335</c:v>
                </c:pt>
                <c:pt idx="6201">
                  <c:v>-1.8693721442534255</c:v>
                </c:pt>
                <c:pt idx="6202">
                  <c:v>-2.2586746480432294</c:v>
                </c:pt>
                <c:pt idx="6203">
                  <c:v>-2.5170384756474347</c:v>
                </c:pt>
                <c:pt idx="6204">
                  <c:v>-2.7510520861689987</c:v>
                </c:pt>
                <c:pt idx="6205">
                  <c:v>-2.6802670946778444</c:v>
                </c:pt>
                <c:pt idx="6206">
                  <c:v>-2.5219056518565868</c:v>
                </c:pt>
                <c:pt idx="6207">
                  <c:v>-2.189973864181316</c:v>
                </c:pt>
                <c:pt idx="6208">
                  <c:v>-1.5123347920448769</c:v>
                </c:pt>
                <c:pt idx="6209">
                  <c:v>-0.61581835900963355</c:v>
                </c:pt>
                <c:pt idx="6210">
                  <c:v>0.19620339083022831</c:v>
                </c:pt>
                <c:pt idx="6211">
                  <c:v>0.55470277532375389</c:v>
                </c:pt>
                <c:pt idx="6212">
                  <c:v>0.50242327040726464</c:v>
                </c:pt>
                <c:pt idx="6213">
                  <c:v>0.36082321314045024</c:v>
                </c:pt>
                <c:pt idx="6214">
                  <c:v>4.4073087647967801E-2</c:v>
                </c:pt>
                <c:pt idx="6215">
                  <c:v>-0.3370718214340836</c:v>
                </c:pt>
                <c:pt idx="6216">
                  <c:v>-0.87079022834176301</c:v>
                </c:pt>
                <c:pt idx="6217">
                  <c:v>-1.4484546400703318</c:v>
                </c:pt>
                <c:pt idx="6218">
                  <c:v>-2.160171022850486</c:v>
                </c:pt>
                <c:pt idx="6219">
                  <c:v>-2.7105619372354974</c:v>
                </c:pt>
                <c:pt idx="6220">
                  <c:v>-3.0205841708080854</c:v>
                </c:pt>
                <c:pt idx="6221">
                  <c:v>-3.2071397176297456</c:v>
                </c:pt>
                <c:pt idx="6222">
                  <c:v>-3.281865038782271</c:v>
                </c:pt>
                <c:pt idx="6223">
                  <c:v>-3.1610521051203118</c:v>
                </c:pt>
                <c:pt idx="6224">
                  <c:v>-2.8631299629884963</c:v>
                </c:pt>
                <c:pt idx="6225">
                  <c:v>-2.2162952028177969</c:v>
                </c:pt>
                <c:pt idx="6226">
                  <c:v>-1.5361754029585672</c:v>
                </c:pt>
                <c:pt idx="6227">
                  <c:v>-0.73165982488791148</c:v>
                </c:pt>
                <c:pt idx="6228">
                  <c:v>-2.968053710215246E-3</c:v>
                </c:pt>
                <c:pt idx="6229">
                  <c:v>0.37430279719250403</c:v>
                </c:pt>
                <c:pt idx="6230">
                  <c:v>0.52752114887154922</c:v>
                </c:pt>
                <c:pt idx="6231">
                  <c:v>0.57205123150199977</c:v>
                </c:pt>
                <c:pt idx="6232">
                  <c:v>0.42388889350339565</c:v>
                </c:pt>
                <c:pt idx="6233">
                  <c:v>-8.7300591548130524E-2</c:v>
                </c:pt>
                <c:pt idx="6234">
                  <c:v>-0.6445593822824438</c:v>
                </c:pt>
                <c:pt idx="6235">
                  <c:v>-1.2435455489308733</c:v>
                </c:pt>
                <c:pt idx="6236">
                  <c:v>-1.880326378964658</c:v>
                </c:pt>
                <c:pt idx="6237">
                  <c:v>-2.268596470455627</c:v>
                </c:pt>
                <c:pt idx="6238">
                  <c:v>-2.4317774087201083</c:v>
                </c:pt>
                <c:pt idx="6239">
                  <c:v>-2.5795789058788618</c:v>
                </c:pt>
                <c:pt idx="6240">
                  <c:v>-2.6192026605000165</c:v>
                </c:pt>
                <c:pt idx="6241">
                  <c:v>-2.655091964228407</c:v>
                </c:pt>
                <c:pt idx="6242">
                  <c:v>-2.4048554419456494</c:v>
                </c:pt>
                <c:pt idx="6243">
                  <c:v>-1.9897075970494051</c:v>
                </c:pt>
                <c:pt idx="6244">
                  <c:v>-1.33094317592047</c:v>
                </c:pt>
                <c:pt idx="6245">
                  <c:v>-0.45152249994440308</c:v>
                </c:pt>
                <c:pt idx="6246">
                  <c:v>0.3450147299798223</c:v>
                </c:pt>
                <c:pt idx="6247">
                  <c:v>0.87798453539343879</c:v>
                </c:pt>
                <c:pt idx="6248">
                  <c:v>0.98373200161810215</c:v>
                </c:pt>
                <c:pt idx="6249">
                  <c:v>1.0795130039519514</c:v>
                </c:pt>
                <c:pt idx="6250">
                  <c:v>0.97777130027184844</c:v>
                </c:pt>
                <c:pt idx="6251">
                  <c:v>0.88561852625709903</c:v>
                </c:pt>
                <c:pt idx="6252">
                  <c:v>0.61365538736254177</c:v>
                </c:pt>
                <c:pt idx="6253">
                  <c:v>0.27307639083624163</c:v>
                </c:pt>
                <c:pt idx="6254">
                  <c:v>-0.22389935070182582</c:v>
                </c:pt>
                <c:pt idx="6255">
                  <c:v>-0.67403623208104335</c:v>
                </c:pt>
                <c:pt idx="6256">
                  <c:v>-1.0817487118707378</c:v>
                </c:pt>
                <c:pt idx="6257">
                  <c:v>-1.4510351957219068</c:v>
                </c:pt>
                <c:pt idx="6258">
                  <c:v>-1.4085261300001954</c:v>
                </c:pt>
                <c:pt idx="6259">
                  <c:v>-1.1815278901205652</c:v>
                </c:pt>
                <c:pt idx="6260">
                  <c:v>-0.8816759507167512</c:v>
                </c:pt>
                <c:pt idx="6261">
                  <c:v>-0.42158883159741978</c:v>
                </c:pt>
                <c:pt idx="6262">
                  <c:v>8.938387772650791E-2</c:v>
                </c:pt>
                <c:pt idx="6263">
                  <c:v>0.6464463233642217</c:v>
                </c:pt>
                <c:pt idx="6264">
                  <c:v>1.2452546500054431</c:v>
                </c:pt>
                <c:pt idx="6265">
                  <c:v>1.6933788418424369</c:v>
                </c:pt>
                <c:pt idx="6266">
                  <c:v>2.0050205440026083</c:v>
                </c:pt>
                <c:pt idx="6267">
                  <c:v>2.0987951484856335</c:v>
                </c:pt>
                <c:pt idx="6268">
                  <c:v>2.1837317047125437</c:v>
                </c:pt>
                <c:pt idx="6269">
                  <c:v>2.260663179107544</c:v>
                </c:pt>
                <c:pt idx="6270">
                  <c:v>2.1418484736434817</c:v>
                </c:pt>
                <c:pt idx="6271">
                  <c:v>2.0342317903541494</c:v>
                </c:pt>
                <c:pt idx="6272">
                  <c:v>1.7482621812981933</c:v>
                </c:pt>
                <c:pt idx="6273">
                  <c:v>1.4892445729310415</c:v>
                </c:pt>
                <c:pt idx="6274">
                  <c:v>1.1603910194240949</c:v>
                </c:pt>
                <c:pt idx="6275">
                  <c:v>0.95677896275897201</c:v>
                </c:pt>
                <c:pt idx="6276">
                  <c:v>0.6781091107281989</c:v>
                </c:pt>
                <c:pt idx="6277">
                  <c:v>0.7084466123180122</c:v>
                </c:pt>
                <c:pt idx="6278">
                  <c:v>0.73592487174414067</c:v>
                </c:pt>
                <c:pt idx="6279">
                  <c:v>0.94930892544725998</c:v>
                </c:pt>
                <c:pt idx="6280">
                  <c:v>1.1425820058851714</c:v>
                </c:pt>
                <c:pt idx="6281">
                  <c:v>1.4118873072415643</c:v>
                </c:pt>
                <c:pt idx="6282">
                  <c:v>1.844306741123924</c:v>
                </c:pt>
                <c:pt idx="6283">
                  <c:v>2.3302193831113489</c:v>
                </c:pt>
                <c:pt idx="6284">
                  <c:v>2.8645836171158447</c:v>
                </c:pt>
                <c:pt idx="6285">
                  <c:v>3.1600896493482629</c:v>
                </c:pt>
                <c:pt idx="6286">
                  <c:v>3.5219926737897902</c:v>
                </c:pt>
                <c:pt idx="6287">
                  <c:v>3.6612915825290067</c:v>
                </c:pt>
                <c:pt idx="6288">
                  <c:v>3.7874618784177772</c:v>
                </c:pt>
                <c:pt idx="6289">
                  <c:v>3.7132453448511979</c:v>
                </c:pt>
                <c:pt idx="6290">
                  <c:v>3.7402713343911427</c:v>
                </c:pt>
                <c:pt idx="6291">
                  <c:v>3.4820068456021653</c:v>
                </c:pt>
                <c:pt idx="6292">
                  <c:v>3.2480832114330651</c:v>
                </c:pt>
                <c:pt idx="6293">
                  <c:v>2.8477108011667776</c:v>
                </c:pt>
                <c:pt idx="6294">
                  <c:v>2.4850726015842683</c:v>
                </c:pt>
                <c:pt idx="6295">
                  <c:v>2.1566122471133422</c:v>
                </c:pt>
                <c:pt idx="6296">
                  <c:v>2.0476041109558443</c:v>
                </c:pt>
                <c:pt idx="6297">
                  <c:v>1.948869749590364</c:v>
                </c:pt>
                <c:pt idx="6298">
                  <c:v>2.0479364417699513</c:v>
                </c:pt>
                <c:pt idx="6299">
                  <c:v>2.1376663181785336</c:v>
                </c:pt>
                <c:pt idx="6300">
                  <c:v>2.2189393529711343</c:v>
                </c:pt>
                <c:pt idx="6301">
                  <c:v>2.2925525846925536</c:v>
                </c:pt>
                <c:pt idx="6302">
                  <c:v>2.4534757123821764</c:v>
                </c:pt>
                <c:pt idx="6303">
                  <c:v>2.7877277518149142</c:v>
                </c:pt>
                <c:pt idx="6304">
                  <c:v>3.3732206175248542</c:v>
                </c:pt>
                <c:pt idx="6305">
                  <c:v>3.9977798602731811</c:v>
                </c:pt>
                <c:pt idx="6306">
                  <c:v>4.2807324423359336</c:v>
                </c:pt>
                <c:pt idx="6307">
                  <c:v>4.6312651514127019</c:v>
                </c:pt>
                <c:pt idx="6308">
                  <c:v>4.4775220329406462</c:v>
                </c:pt>
                <c:pt idx="6309">
                  <c:v>4.2440210824068512</c:v>
                </c:pt>
                <c:pt idx="6310">
                  <c:v>3.7497837391740703</c:v>
                </c:pt>
                <c:pt idx="6311">
                  <c:v>3.3021271681401849</c:v>
                </c:pt>
                <c:pt idx="6312">
                  <c:v>2.896661234953037</c:v>
                </c:pt>
                <c:pt idx="6313">
                  <c:v>2.623657345283033</c:v>
                </c:pt>
                <c:pt idx="6314">
                  <c:v>2.187887906823303</c:v>
                </c:pt>
                <c:pt idx="6315">
                  <c:v>1.7931887703592944</c:v>
                </c:pt>
                <c:pt idx="6316">
                  <c:v>1.4356891511200927</c:v>
                </c:pt>
                <c:pt idx="6317">
                  <c:v>1.1118830772047816</c:v>
                </c:pt>
                <c:pt idx="6318">
                  <c:v>1.1013383456025547</c:v>
                </c:pt>
                <c:pt idx="6319">
                  <c:v>1.5630263295788658</c:v>
                </c:pt>
                <c:pt idx="6320">
                  <c:v>2.075449025801551</c:v>
                </c:pt>
                <c:pt idx="6321">
                  <c:v>2.6338248002923539</c:v>
                </c:pt>
                <c:pt idx="6322">
                  <c:v>3.4223182366737537</c:v>
                </c:pt>
                <c:pt idx="6323">
                  <c:v>4.2307456970486603</c:v>
                </c:pt>
                <c:pt idx="6324">
                  <c:v>4.8687328847016511</c:v>
                </c:pt>
                <c:pt idx="6325">
                  <c:v>5.3523434168924968</c:v>
                </c:pt>
                <c:pt idx="6326">
                  <c:v>5.5076313914063784</c:v>
                </c:pt>
                <c:pt idx="6327">
                  <c:v>5.0827971414763882</c:v>
                </c:pt>
                <c:pt idx="6328">
                  <c:v>4.6037547966959051</c:v>
                </c:pt>
                <c:pt idx="6329">
                  <c:v>4.0756133496413529</c:v>
                </c:pt>
                <c:pt idx="6330">
                  <c:v>3.4087525020750986</c:v>
                </c:pt>
                <c:pt idx="6331">
                  <c:v>2.8047418086992684</c:v>
                </c:pt>
                <c:pt idx="6332">
                  <c:v>2.1634100024257199</c:v>
                </c:pt>
                <c:pt idx="6333">
                  <c:v>1.3940267356698577</c:v>
                </c:pt>
                <c:pt idx="6334">
                  <c:v>0.7914039130807432</c:v>
                </c:pt>
                <c:pt idx="6335">
                  <c:v>0.33982473306926769</c:v>
                </c:pt>
                <c:pt idx="6336">
                  <c:v>0.30779700652171199</c:v>
                </c:pt>
                <c:pt idx="6337">
                  <c:v>0.75002672012561478</c:v>
                </c:pt>
                <c:pt idx="6338">
                  <c:v>1.5275683835765785</c:v>
                </c:pt>
                <c:pt idx="6339">
                  <c:v>2.2318284716948162</c:v>
                </c:pt>
                <c:pt idx="6340">
                  <c:v>3.2467047286723663</c:v>
                </c:pt>
                <c:pt idx="6341">
                  <c:v>4.0716833722455217</c:v>
                </c:pt>
                <c:pt idx="6342">
                  <c:v>4.7246618308304456</c:v>
                </c:pt>
                <c:pt idx="6343">
                  <c:v>5.0333551807390053</c:v>
                </c:pt>
                <c:pt idx="6344">
                  <c:v>4.8417159698005534</c:v>
                </c:pt>
                <c:pt idx="6345">
                  <c:v>4.4796427697634336</c:v>
                </c:pt>
                <c:pt idx="6346">
                  <c:v>3.7747030464544893</c:v>
                </c:pt>
                <c:pt idx="6347">
                  <c:v>3.1362023268246748</c:v>
                </c:pt>
                <c:pt idx="6348">
                  <c:v>2.3693833230824977</c:v>
                </c:pt>
                <c:pt idx="6349">
                  <c:v>1.5805875281963104</c:v>
                </c:pt>
                <c:pt idx="6350">
                  <c:v>0.58339064671895091</c:v>
                </c:pt>
                <c:pt idx="6351">
                  <c:v>-0.31982264284745077</c:v>
                </c:pt>
                <c:pt idx="6352">
                  <c:v>-1.232157864967752</c:v>
                </c:pt>
                <c:pt idx="6353">
                  <c:v>-1.6815163997145475</c:v>
                </c:pt>
                <c:pt idx="6354">
                  <c:v>-1.8057805514906093</c:v>
                </c:pt>
                <c:pt idx="6355">
                  <c:v>-0.97585528680000611</c:v>
                </c:pt>
                <c:pt idx="6356">
                  <c:v>5.8594703276261484E-2</c:v>
                </c:pt>
                <c:pt idx="6357">
                  <c:v>1.2782934174957215</c:v>
                </c:pt>
                <c:pt idx="6358">
                  <c:v>2.3830382361096385</c:v>
                </c:pt>
                <c:pt idx="6359">
                  <c:v>3.3836633085360894</c:v>
                </c:pt>
                <c:pt idx="6360">
                  <c:v>4.1014861304511721</c:v>
                </c:pt>
                <c:pt idx="6361">
                  <c:v>4.5631601860336417</c:v>
                </c:pt>
                <c:pt idx="6362">
                  <c:v>4.6043313685442087</c:v>
                </c:pt>
                <c:pt idx="6363">
                  <c:v>4.3588789196962505</c:v>
                </c:pt>
                <c:pt idx="6364">
                  <c:v>3.7595687007207084</c:v>
                </c:pt>
                <c:pt idx="6365">
                  <c:v>2.7455032411413427</c:v>
                </c:pt>
                <c:pt idx="6366">
                  <c:v>1.5442678606811067</c:v>
                </c:pt>
                <c:pt idx="6367">
                  <c:v>0.17350290879236963</c:v>
                </c:pt>
                <c:pt idx="6368">
                  <c:v>-0.97382271040911283</c:v>
                </c:pt>
                <c:pt idx="6369">
                  <c:v>-1.9187676579061395</c:v>
                </c:pt>
                <c:pt idx="6370">
                  <c:v>-2.3034147442115938</c:v>
                </c:pt>
                <c:pt idx="6371">
                  <c:v>-2.3690663578771085</c:v>
                </c:pt>
                <c:pt idx="6372">
                  <c:v>-2.1457871139039049</c:v>
                </c:pt>
                <c:pt idx="6373">
                  <c:v>-1.660808104084579</c:v>
                </c:pt>
                <c:pt idx="6374">
                  <c:v>-0.65605061145089971</c:v>
                </c:pt>
                <c:pt idx="6375">
                  <c:v>0.63100183688863654</c:v>
                </c:pt>
                <c:pt idx="6376">
                  <c:v>2.0794957885566072</c:v>
                </c:pt>
                <c:pt idx="6377">
                  <c:v>3.2972246218970036</c:v>
                </c:pt>
                <c:pt idx="6378">
                  <c:v>4.3059374369231067</c:v>
                </c:pt>
                <c:pt idx="6379">
                  <c:v>4.8425901904403981</c:v>
                </c:pt>
                <c:pt idx="6380">
                  <c:v>5.0459212746952478</c:v>
                </c:pt>
                <c:pt idx="6381">
                  <c:v>4.758849957695384</c:v>
                </c:pt>
                <c:pt idx="6382">
                  <c:v>4.1218433564810386</c:v>
                </c:pt>
                <c:pt idx="6383">
                  <c:v>2.9793865353804265</c:v>
                </c:pt>
                <c:pt idx="6384">
                  <c:v>1.66186039414313</c:v>
                </c:pt>
                <c:pt idx="6385">
                  <c:v>0.28001260707715403</c:v>
                </c:pt>
                <c:pt idx="6386">
                  <c:v>-0.97159909430204849</c:v>
                </c:pt>
                <c:pt idx="6387">
                  <c:v>-1.9167536126798659</c:v>
                </c:pt>
                <c:pt idx="6388">
                  <c:v>-2.4900860774913132</c:v>
                </c:pt>
                <c:pt idx="6389">
                  <c:v>-2.5381443324788067</c:v>
                </c:pt>
                <c:pt idx="6390">
                  <c:v>-2.2046820852111333</c:v>
                </c:pt>
                <c:pt idx="6391">
                  <c:v>-1.4314090162929611</c:v>
                </c:pt>
                <c:pt idx="6392">
                  <c:v>-0.35402409871997853</c:v>
                </c:pt>
                <c:pt idx="6393">
                  <c:v>1.1873063602350951</c:v>
                </c:pt>
                <c:pt idx="6394">
                  <c:v>2.4891220661842519</c:v>
                </c:pt>
                <c:pt idx="6395">
                  <c:v>3.5739967527815844</c:v>
                </c:pt>
                <c:pt idx="6396">
                  <c:v>4.1796332905837499</c:v>
                </c:pt>
                <c:pt idx="6397">
                  <c:v>4.4454465906256893</c:v>
                </c:pt>
                <c:pt idx="6398">
                  <c:v>4.1207208997023193</c:v>
                </c:pt>
                <c:pt idx="6399">
                  <c:v>3.3553609860915823</c:v>
                </c:pt>
                <c:pt idx="6400">
                  <c:v>2.1908956469009246</c:v>
                </c:pt>
                <c:pt idx="6401">
                  <c:v>0.94768302114371883</c:v>
                </c:pt>
                <c:pt idx="6402">
                  <c:v>-0.46110291387870084</c:v>
                </c:pt>
                <c:pt idx="6403">
                  <c:v>-1.5486183433673211</c:v>
                </c:pt>
                <c:pt idx="6404">
                  <c:v>-2.4393900787298377</c:v>
                </c:pt>
                <c:pt idx="6405">
                  <c:v>-3.0577129966817571</c:v>
                </c:pt>
                <c:pt idx="6406">
                  <c:v>-3.1465214544976892</c:v>
                </c:pt>
                <c:pt idx="6407">
                  <c:v>-2.9442165735310049</c:v>
                </c:pt>
                <c:pt idx="6408">
                  <c:v>-2.2897395803607603</c:v>
                </c:pt>
                <c:pt idx="6409">
                  <c:v>-1.2257066925626621</c:v>
                </c:pt>
                <c:pt idx="6410">
                  <c:v>-7.3460982653709372E-2</c:v>
                </c:pt>
                <c:pt idx="6411">
                  <c:v>1.347179245964609</c:v>
                </c:pt>
                <c:pt idx="6412">
                  <c:v>2.728175067021978</c:v>
                </c:pt>
                <c:pt idx="6413">
                  <c:v>3.8847673186894922</c:v>
                </c:pt>
                <c:pt idx="6414">
                  <c:v>4.3668666410797172</c:v>
                </c:pt>
                <c:pt idx="6415">
                  <c:v>4.238042495138127</c:v>
                </c:pt>
                <c:pt idx="6416">
                  <c:v>3.5558730612652267</c:v>
                </c:pt>
                <c:pt idx="6417">
                  <c:v>2.2782621245972283</c:v>
                </c:pt>
                <c:pt idx="6418">
                  <c:v>0.9325676226973072</c:v>
                </c:pt>
                <c:pt idx="6419">
                  <c:v>-0.56904149919134639</c:v>
                </c:pt>
                <c:pt idx="6420">
                  <c:v>-1.740631736287948</c:v>
                </c:pt>
                <c:pt idx="6421">
                  <c:v>-2.6133066357127559</c:v>
                </c:pt>
                <c:pt idx="6422">
                  <c:v>-3.2152383043320203</c:v>
                </c:pt>
                <c:pt idx="6423">
                  <c:v>-3.3834481312775897</c:v>
                </c:pt>
                <c:pt idx="6424">
                  <c:v>-3.3473089963099576</c:v>
                </c:pt>
                <c:pt idx="6425">
                  <c:v>-2.9375847761391922</c:v>
                </c:pt>
                <c:pt idx="6426">
                  <c:v>-2.0952372559325463</c:v>
                </c:pt>
                <c:pt idx="6427">
                  <c:v>-1.0495357803403425</c:v>
                </c:pt>
                <c:pt idx="6428">
                  <c:v>0.46309733069096981</c:v>
                </c:pt>
                <c:pt idx="6429">
                  <c:v>1.9274159092541967</c:v>
                </c:pt>
                <c:pt idx="6430">
                  <c:v>3.0652301539341575</c:v>
                </c:pt>
                <c:pt idx="6431">
                  <c:v>3.8130645936239453</c:v>
                </c:pt>
                <c:pt idx="6432">
                  <c:v>4.2076739590357253</c:v>
                </c:pt>
                <c:pt idx="6433">
                  <c:v>3.7168622514758001</c:v>
                </c:pt>
                <c:pt idx="6434">
                  <c:v>2.7068217799126959</c:v>
                </c:pt>
                <c:pt idx="6435">
                  <c:v>1.6034798208929346</c:v>
                </c:pt>
                <c:pt idx="6436">
                  <c:v>0.32138205283570764</c:v>
                </c:pt>
                <c:pt idx="6437">
                  <c:v>-0.83988084734214574</c:v>
                </c:pt>
                <c:pt idx="6438">
                  <c:v>-1.7974495180297518</c:v>
                </c:pt>
                <c:pt idx="6439">
                  <c:v>-2.5705216880754662</c:v>
                </c:pt>
                <c:pt idx="6440">
                  <c:v>-2.8937424041870954</c:v>
                </c:pt>
                <c:pt idx="6441">
                  <c:v>-2.9037569466589135</c:v>
                </c:pt>
                <c:pt idx="6442">
                  <c:v>-2.347340963092813</c:v>
                </c:pt>
                <c:pt idx="6443">
                  <c:v>-1.5606226116929671</c:v>
                </c:pt>
                <c:pt idx="6444">
                  <c:v>-0.47105959965840705</c:v>
                </c:pt>
                <c:pt idx="6445">
                  <c:v>0.98705341578769379</c:v>
                </c:pt>
                <c:pt idx="6446">
                  <c:v>2.3077425171109205</c:v>
                </c:pt>
                <c:pt idx="6447">
                  <c:v>3.5982073826900463</c:v>
                </c:pt>
                <c:pt idx="6448">
                  <c:v>4.2958099019881297</c:v>
                </c:pt>
                <c:pt idx="6449">
                  <c:v>4.6449215939705546</c:v>
                </c:pt>
                <c:pt idx="6450">
                  <c:v>4.3956436065023876</c:v>
                </c:pt>
                <c:pt idx="6451">
                  <c:v>3.5101250586043133</c:v>
                </c:pt>
                <c:pt idx="6452">
                  <c:v>2.3310735492162866</c:v>
                </c:pt>
                <c:pt idx="6453">
                  <c:v>1.0746494674157938</c:v>
                </c:pt>
                <c:pt idx="6454">
                  <c:v>-6.335943442936709E-2</c:v>
                </c:pt>
                <c:pt idx="6455">
                  <c:v>-0.99986574449413779</c:v>
                </c:pt>
                <c:pt idx="6456">
                  <c:v>-1.6596128550313218</c:v>
                </c:pt>
                <c:pt idx="6457">
                  <c:v>-1.8801891468670096</c:v>
                </c:pt>
                <c:pt idx="6458">
                  <c:v>-1.8914810537476974</c:v>
                </c:pt>
                <c:pt idx="6459">
                  <c:v>-1.3362220458311809</c:v>
                </c:pt>
                <c:pt idx="6460">
                  <c:v>-0.73904718691027305</c:v>
                </c:pt>
                <c:pt idx="6461">
                  <c:v>0.1788363859505766</c:v>
                </c:pt>
                <c:pt idx="6462">
                  <c:v>1.3872025885616894</c:v>
                </c:pt>
                <c:pt idx="6463">
                  <c:v>2.7644262984468058</c:v>
                </c:pt>
                <c:pt idx="6464">
                  <c:v>3.9176019520444854</c:v>
                </c:pt>
                <c:pt idx="6465">
                  <c:v>4.6793500219698512</c:v>
                </c:pt>
                <c:pt idx="6466">
                  <c:v>4.8980661296458363</c:v>
                </c:pt>
                <c:pt idx="6467">
                  <c:v>4.7191776113781474</c:v>
                </c:pt>
                <c:pt idx="6468">
                  <c:v>4.1801578203237231</c:v>
                </c:pt>
                <c:pt idx="6469">
                  <c:v>3.5034438885253936</c:v>
                </c:pt>
                <c:pt idx="6470">
                  <c:v>2.3250220645824866</c:v>
                </c:pt>
                <c:pt idx="6471">
                  <c:v>1.257663880987447</c:v>
                </c:pt>
                <c:pt idx="6472">
                  <c:v>0.38514961585003493</c:v>
                </c:pt>
                <c:pt idx="6473">
                  <c:v>-0.31088433751444366</c:v>
                </c:pt>
                <c:pt idx="6474">
                  <c:v>-0.56432751781197987</c:v>
                </c:pt>
                <c:pt idx="6475">
                  <c:v>-0.69963646150206704</c:v>
                </c:pt>
                <c:pt idx="6476">
                  <c:v>-0.35095393964983213</c:v>
                </c:pt>
                <c:pt idx="6477">
                  <c:v>0.15336158794520605</c:v>
                </c:pt>
                <c:pt idx="6478">
                  <c:v>1.0813853948811982</c:v>
                </c:pt>
                <c:pt idx="6479">
                  <c:v>2.2046883574134752</c:v>
                </c:pt>
                <c:pt idx="6480">
                  <c:v>3.5048658487234219</c:v>
                </c:pt>
                <c:pt idx="6481">
                  <c:v>4.6825044983815047</c:v>
                </c:pt>
                <c:pt idx="6482">
                  <c:v>5.466409981306029</c:v>
                </c:pt>
                <c:pt idx="6483">
                  <c:v>5.8936907742195386</c:v>
                </c:pt>
                <c:pt idx="6484">
                  <c:v>5.9037101827011602</c:v>
                </c:pt>
                <c:pt idx="6485">
                  <c:v>5.1588030473188562</c:v>
                </c:pt>
                <c:pt idx="6486">
                  <c:v>4.4841017554602622</c:v>
                </c:pt>
                <c:pt idx="6487">
                  <c:v>3.4959984438270078</c:v>
                </c:pt>
                <c:pt idx="6488">
                  <c:v>2.506773895730503</c:v>
                </c:pt>
                <c:pt idx="6489">
                  <c:v>1.3280382260024366</c:v>
                </c:pt>
                <c:pt idx="6490">
                  <c:v>0.44889133510601598</c:v>
                </c:pt>
                <c:pt idx="6491">
                  <c:v>2.9593205056365646E-2</c:v>
                </c:pt>
                <c:pt idx="6492">
                  <c:v>-0.16169144802705959</c:v>
                </c:pt>
                <c:pt idx="6493">
                  <c:v>4.2043171146431191E-2</c:v>
                </c:pt>
                <c:pt idx="6494">
                  <c:v>0.41507181404898891</c:v>
                </c:pt>
                <c:pt idx="6495">
                  <c:v>1.0356866744509907</c:v>
                </c:pt>
                <c:pt idx="6496">
                  <c:v>1.8805533010916462</c:v>
                </c:pt>
                <c:pt idx="6497">
                  <c:v>2.834288683322165</c:v>
                </c:pt>
                <c:pt idx="6498">
                  <c:v>3.8866321826595502</c:v>
                </c:pt>
                <c:pt idx="6499">
                  <c:v>4.6512990845844087</c:v>
                </c:pt>
                <c:pt idx="6500">
                  <c:v>5.0611544900402734</c:v>
                </c:pt>
                <c:pt idx="6501">
                  <c:v>5.1496385947486303</c:v>
                </c:pt>
                <c:pt idx="6502">
                  <c:v>4.8527921506268754</c:v>
                </c:pt>
                <c:pt idx="6503">
                  <c:v>4.3954272655326472</c:v>
                </c:pt>
                <c:pt idx="6504">
                  <c:v>3.6041768868983031</c:v>
                </c:pt>
                <c:pt idx="6505">
                  <c:v>2.6990045403486054</c:v>
                </c:pt>
                <c:pt idx="6506">
                  <c:v>1.6906471184081149</c:v>
                </c:pt>
                <c:pt idx="6507">
                  <c:v>0.87157292414414766</c:v>
                </c:pt>
                <c:pt idx="6508">
                  <c:v>0.31819021323890795</c:v>
                </c:pt>
                <c:pt idx="6509">
                  <c:v>9.9705932932854707E-2</c:v>
                </c:pt>
                <c:pt idx="6510">
                  <c:v>9.0308870140219516E-2</c:v>
                </c:pt>
                <c:pt idx="6511">
                  <c:v>0.36454079847370557</c:v>
                </c:pt>
                <c:pt idx="6512">
                  <c:v>0.80142253567961197</c:v>
                </c:pt>
                <c:pt idx="6513">
                  <c:v>1.3856246984180973</c:v>
                </c:pt>
                <c:pt idx="6514">
                  <c:v>2.1032626636918552</c:v>
                </c:pt>
                <c:pt idx="6515">
                  <c:v>2.847512623784072</c:v>
                </c:pt>
                <c:pt idx="6516">
                  <c:v>3.4273708980567892</c:v>
                </c:pt>
                <c:pt idx="6517">
                  <c:v>3.9525788174921535</c:v>
                </c:pt>
                <c:pt idx="6518">
                  <c:v>4.0512959382575833</c:v>
                </c:pt>
                <c:pt idx="6519">
                  <c:v>3.9522136303662188</c:v>
                </c:pt>
                <c:pt idx="6520">
                  <c:v>3.6739740507766339</c:v>
                </c:pt>
                <c:pt idx="6521">
                  <c:v>3.0449668153315703</c:v>
                </c:pt>
                <c:pt idx="6522">
                  <c:v>2.1924987763612966</c:v>
                </c:pt>
                <c:pt idx="6523">
                  <c:v>1.4203739572504961</c:v>
                </c:pt>
                <c:pt idx="6524">
                  <c:v>0.81526796752857444</c:v>
                </c:pt>
                <c:pt idx="6525">
                  <c:v>0.36143965337295381</c:v>
                </c:pt>
                <c:pt idx="6526">
                  <c:v>0.32737476858037839</c:v>
                </c:pt>
                <c:pt idx="6527">
                  <c:v>0.29652042354209512</c:v>
                </c:pt>
                <c:pt idx="6528">
                  <c:v>0.36282181162261351</c:v>
                </c:pt>
                <c:pt idx="6529">
                  <c:v>0.70561777991471641</c:v>
                </c:pt>
                <c:pt idx="6530">
                  <c:v>1.2046015485522068</c:v>
                </c:pt>
                <c:pt idx="6531">
                  <c:v>1.7508049845430285</c:v>
                </c:pt>
                <c:pt idx="6532">
                  <c:v>2.3397777390853154</c:v>
                </c:pt>
                <c:pt idx="6533">
                  <c:v>2.684745560047177</c:v>
                </c:pt>
                <c:pt idx="6534">
                  <c:v>2.8087053706318912</c:v>
                </c:pt>
                <c:pt idx="6535">
                  <c:v>2.7324866850930185</c:v>
                </c:pt>
                <c:pt idx="6536">
                  <c:v>2.5692036618231078</c:v>
                </c:pt>
                <c:pt idx="6537">
                  <c:v>2.4213097009440174</c:v>
                </c:pt>
                <c:pt idx="6538">
                  <c:v>2.0988588582797809</c:v>
                </c:pt>
                <c:pt idx="6539">
                  <c:v>1.7125505119615847</c:v>
                </c:pt>
                <c:pt idx="6540">
                  <c:v>1.2684030899201049</c:v>
                </c:pt>
                <c:pt idx="6541">
                  <c:v>0.86611557622451563</c:v>
                </c:pt>
                <c:pt idx="6542">
                  <c:v>0.50174276745863544</c:v>
                </c:pt>
                <c:pt idx="6543">
                  <c:v>0.36020684608374581</c:v>
                </c:pt>
                <c:pt idx="6544">
                  <c:v>0.51475370985625002</c:v>
                </c:pt>
                <c:pt idx="6545">
                  <c:v>0.74898265448055679</c:v>
                </c:pt>
                <c:pt idx="6546">
                  <c:v>0.86688826154647536</c:v>
                </c:pt>
                <c:pt idx="6547">
                  <c:v>1.1621770861585214</c:v>
                </c:pt>
                <c:pt idx="6548">
                  <c:v>1.4296355947079165</c:v>
                </c:pt>
                <c:pt idx="6549">
                  <c:v>1.6718867326893456</c:v>
                </c:pt>
                <c:pt idx="6550">
                  <c:v>1.7970584592008942</c:v>
                </c:pt>
                <c:pt idx="6551">
                  <c:v>1.8161852488113741</c:v>
                </c:pt>
                <c:pt idx="6552">
                  <c:v>1.8335093809700429</c:v>
                </c:pt>
                <c:pt idx="6553">
                  <c:v>1.754952972531433</c:v>
                </c:pt>
                <c:pt idx="6554">
                  <c:v>1.6838003311621172</c:v>
                </c:pt>
                <c:pt idx="6555">
                  <c:v>1.619353668255082</c:v>
                </c:pt>
                <c:pt idx="6556">
                  <c:v>1.5609809602301603</c:v>
                </c:pt>
                <c:pt idx="6557">
                  <c:v>1.5081097503262757</c:v>
                </c:pt>
                <c:pt idx="6558">
                  <c:v>1.5544693141686983</c:v>
                </c:pt>
                <c:pt idx="6559">
                  <c:v>1.7849551512707791</c:v>
                </c:pt>
                <c:pt idx="6560">
                  <c:v>2.1822137692103558</c:v>
                </c:pt>
                <c:pt idx="6561">
                  <c:v>2.7305272036944936</c:v>
                </c:pt>
                <c:pt idx="6562">
                  <c:v>3.2271633144494327</c:v>
                </c:pt>
                <c:pt idx="6563">
                  <c:v>3.4884970152773307</c:v>
                </c:pt>
                <c:pt idx="6564">
                  <c:v>3.5367050358501504</c:v>
                </c:pt>
                <c:pt idx="6565">
                  <c:v>3.4861217779170062</c:v>
                </c:pt>
                <c:pt idx="6566">
                  <c:v>3.2518103205139965</c:v>
                </c:pt>
                <c:pt idx="6567">
                  <c:v>2.8510866384924753</c:v>
                </c:pt>
                <c:pt idx="6568">
                  <c:v>2.4881302737377022</c:v>
                </c:pt>
                <c:pt idx="6569">
                  <c:v>2.0651339608478527</c:v>
                </c:pt>
                <c:pt idx="6570">
                  <c:v>1.5877563316224192</c:v>
                </c:pt>
                <c:pt idx="6571">
                  <c:v>1.2496182635935615</c:v>
                </c:pt>
                <c:pt idx="6572">
                  <c:v>0.9433489576772589</c:v>
                </c:pt>
                <c:pt idx="6573">
                  <c:v>0.94868819262863879</c:v>
                </c:pt>
                <c:pt idx="6574">
                  <c:v>1.0477719961487411</c:v>
                </c:pt>
                <c:pt idx="6575">
                  <c:v>1.5145084896227639</c:v>
                </c:pt>
                <c:pt idx="6576">
                  <c:v>2.1257516641403669</c:v>
                </c:pt>
                <c:pt idx="6577">
                  <c:v>2.8678820858747152</c:v>
                </c:pt>
                <c:pt idx="6578">
                  <c:v>3.6343161427889736</c:v>
                </c:pt>
                <c:pt idx="6579">
                  <c:v>4.3285154916233459</c:v>
                </c:pt>
                <c:pt idx="6580">
                  <c:v>4.8630403136172786</c:v>
                </c:pt>
                <c:pt idx="6581">
                  <c:v>4.97019623956231</c:v>
                </c:pt>
                <c:pt idx="6582">
                  <c:v>4.878757398199828</c:v>
                </c:pt>
                <c:pt idx="6583">
                  <c:v>4.5131931257825793</c:v>
                </c:pt>
                <c:pt idx="6584">
                  <c:v>3.8050913559137829</c:v>
                </c:pt>
                <c:pt idx="6585">
                  <c:v>2.975231046376011</c:v>
                </c:pt>
                <c:pt idx="6586">
                  <c:v>2.03508766918134</c:v>
                </c:pt>
                <c:pt idx="6587">
                  <c:v>1.2777984974078391</c:v>
                </c:pt>
                <c:pt idx="6588">
                  <c:v>0.68612992820263385</c:v>
                </c:pt>
                <c:pt idx="6589">
                  <c:v>0.24447258751637407</c:v>
                </c:pt>
                <c:pt idx="6590">
                  <c:v>0.12718380936031443</c:v>
                </c:pt>
                <c:pt idx="6591">
                  <c:v>0.20944479733375038</c:v>
                </c:pt>
                <c:pt idx="6592">
                  <c:v>0.84943954748851747</c:v>
                </c:pt>
                <c:pt idx="6593">
                  <c:v>1.5233639930883109</c:v>
                </c:pt>
                <c:pt idx="6594">
                  <c:v>2.6050114541054468</c:v>
                </c:pt>
                <c:pt idx="6595">
                  <c:v>3.8674593824264991</c:v>
                </c:pt>
                <c:pt idx="6596">
                  <c:v>4.9166766170252654</c:v>
                </c:pt>
                <c:pt idx="6597">
                  <c:v>5.6785118977215863</c:v>
                </c:pt>
                <c:pt idx="6598">
                  <c:v>6.1800503355700869</c:v>
                </c:pt>
                <c:pt idx="6599">
                  <c:v>6.3515765504403738</c:v>
                </c:pt>
                <c:pt idx="6600">
                  <c:v>5.4702112247299919</c:v>
                </c:pt>
                <c:pt idx="6601">
                  <c:v>4.3891692851679442</c:v>
                </c:pt>
                <c:pt idx="6602">
                  <c:v>3.2215175888570267</c:v>
                </c:pt>
                <c:pt idx="6603">
                  <c:v>2.0696666926708764</c:v>
                </c:pt>
                <c:pt idx="6604">
                  <c:v>1.026375185889403</c:v>
                </c:pt>
                <c:pt idx="6605">
                  <c:v>8.1411587105648664E-2</c:v>
                </c:pt>
                <c:pt idx="6606">
                  <c:v>-0.39750017225186601</c:v>
                </c:pt>
                <c:pt idx="6607">
                  <c:v>-0.64278000244653322</c:v>
                </c:pt>
                <c:pt idx="6608">
                  <c:v>-0.48795163483202569</c:v>
                </c:pt>
                <c:pt idx="6609">
                  <c:v>0.2177711805606935</c:v>
                </c:pt>
                <c:pt idx="6610">
                  <c:v>1.0454767467995461</c:v>
                </c:pt>
                <c:pt idx="6611">
                  <c:v>2.1721640196822332</c:v>
                </c:pt>
                <c:pt idx="6612">
                  <c:v>3.4754068576065604</c:v>
                </c:pt>
                <c:pt idx="6613">
                  <c:v>4.844317510982278</c:v>
                </c:pt>
                <c:pt idx="6614">
                  <c:v>6.2727069340114046</c:v>
                </c:pt>
                <c:pt idx="6615">
                  <c:v>7.0952349274664517</c:v>
                </c:pt>
                <c:pt idx="6616">
                  <c:v>7.3690025858347203</c:v>
                </c:pt>
                <c:pt idx="6617">
                  <c:v>6.7687382338041377</c:v>
                </c:pt>
                <c:pt idx="6618">
                  <c:v>5.5653130068762326</c:v>
                </c:pt>
                <c:pt idx="6619">
                  <c:v>4.0983168170793922</c:v>
                </c:pt>
                <c:pt idx="6620">
                  <c:v>2.7695817608638507</c:v>
                </c:pt>
                <c:pt idx="6621">
                  <c:v>1.4718292537758344</c:v>
                </c:pt>
                <c:pt idx="6622">
                  <c:v>0.20213925935348787</c:v>
                </c:pt>
                <c:pt idx="6623">
                  <c:v>-0.75938971308905989</c:v>
                </c:pt>
                <c:pt idx="6624">
                  <c:v>-1.4418011556350425</c:v>
                </c:pt>
                <c:pt idx="6625">
                  <c:v>-1.4001623776883265</c:v>
                </c:pt>
                <c:pt idx="6626">
                  <c:v>-0.8912090640701974</c:v>
                </c:pt>
                <c:pt idx="6627">
                  <c:v>-5.3232351753780049E-2</c:v>
                </c:pt>
                <c:pt idx="6628">
                  <c:v>1.1770058141023285</c:v>
                </c:pt>
                <c:pt idx="6629">
                  <c:v>2.4797923236532449</c:v>
                </c:pt>
                <c:pt idx="6630">
                  <c:v>3.8482896565915174</c:v>
                </c:pt>
                <c:pt idx="6631">
                  <c:v>5.0878091545013069</c:v>
                </c:pt>
                <c:pt idx="6632">
                  <c:v>6.304754471560349</c:v>
                </c:pt>
                <c:pt idx="6633">
                  <c:v>7.3127576149749016</c:v>
                </c:pt>
                <c:pt idx="6634">
                  <c:v>7.5660242430312001</c:v>
                </c:pt>
                <c:pt idx="6635">
                  <c:v>7.3241821557059961</c:v>
                </c:pt>
                <c:pt idx="6636">
                  <c:v>6.3511509112653322</c:v>
                </c:pt>
                <c:pt idx="6637">
                  <c:v>4.715843464240562</c:v>
                </c:pt>
                <c:pt idx="6638">
                  <c:v>2.9519167742507211</c:v>
                </c:pt>
                <c:pt idx="6639">
                  <c:v>1.4484840377908654</c:v>
                </c:pt>
                <c:pt idx="6640">
                  <c:v>0.46373761696264537</c:v>
                </c:pt>
                <c:pt idx="6641">
                  <c:v>0.13728803742027146</c:v>
                </c:pt>
                <c:pt idx="6642">
                  <c:v>0.3128445039421005</c:v>
                </c:pt>
                <c:pt idx="6643">
                  <c:v>0.75459850212155599</c:v>
                </c:pt>
                <c:pt idx="6644">
                  <c:v>1.5317092852705518</c:v>
                </c:pt>
                <c:pt idx="6645">
                  <c:v>2.3298268822062527</c:v>
                </c:pt>
                <c:pt idx="6646">
                  <c:v>3.6182103454110983</c:v>
                </c:pt>
                <c:pt idx="6647">
                  <c:v>4.9736620871410038</c:v>
                </c:pt>
                <c:pt idx="6648">
                  <c:v>6.2956132914551777</c:v>
                </c:pt>
                <c:pt idx="6649">
                  <c:v>7.5872213096207179</c:v>
                </c:pt>
                <c:pt idx="6650">
                  <c:v>8.1916114623045004</c:v>
                </c:pt>
                <c:pt idx="6651">
                  <c:v>8.3620480666503063</c:v>
                </c:pt>
                <c:pt idx="6652">
                  <c:v>7.762439162611094</c:v>
                </c:pt>
                <c:pt idx="6653">
                  <c:v>6.7481031683721113</c:v>
                </c:pt>
                <c:pt idx="6654">
                  <c:v>5.3581271913278457</c:v>
                </c:pt>
                <c:pt idx="6655">
                  <c:v>3.6279144657895683</c:v>
                </c:pt>
                <c:pt idx="6656">
                  <c:v>1.8722748886668621</c:v>
                </c:pt>
                <c:pt idx="6657">
                  <c:v>0.37634822308705518</c:v>
                </c:pt>
                <c:pt idx="6658">
                  <c:v>-0.13036065933666963</c:v>
                </c:pt>
                <c:pt idx="6659">
                  <c:v>-0.30657001586138111</c:v>
                </c:pt>
                <c:pt idx="6660">
                  <c:v>5.0668662509308904E-3</c:v>
                </c:pt>
                <c:pt idx="6661">
                  <c:v>0.47582822339568043</c:v>
                </c:pt>
                <c:pt idx="6662">
                  <c:v>1.0907169271198205</c:v>
                </c:pt>
                <c:pt idx="6663">
                  <c:v>2.0246448542428821</c:v>
                </c:pt>
                <c:pt idx="6664">
                  <c:v>3.1532954867440606</c:v>
                </c:pt>
                <c:pt idx="6665">
                  <c:v>4.4583166420022655</c:v>
                </c:pt>
                <c:pt idx="6666">
                  <c:v>5.4518468918209297</c:v>
                </c:pt>
                <c:pt idx="6667">
                  <c:v>5.8805002235826382</c:v>
                </c:pt>
                <c:pt idx="6668">
                  <c:v>6.080258371388978</c:v>
                </c:pt>
                <c:pt idx="6669">
                  <c:v>5.6014553000521685</c:v>
                </c:pt>
                <c:pt idx="6670">
                  <c:v>4.8850350162351157</c:v>
                </c:pt>
                <c:pt idx="6671">
                  <c:v>3.5764012961798777</c:v>
                </c:pt>
                <c:pt idx="6672">
                  <c:v>2.2026078393442146</c:v>
                </c:pt>
                <c:pt idx="6673">
                  <c:v>0.58130024702411554</c:v>
                </c:pt>
                <c:pt idx="6674">
                  <c:v>-0.79295492505102438</c:v>
                </c:pt>
                <c:pt idx="6675">
                  <c:v>-1.5664507005052242</c:v>
                </c:pt>
                <c:pt idx="6676">
                  <c:v>-1.6073117593330779</c:v>
                </c:pt>
                <c:pt idx="6677">
                  <c:v>-1.3615784152709056</c:v>
                </c:pt>
                <c:pt idx="6678">
                  <c:v>-0.95050933404677895</c:v>
                </c:pt>
                <c:pt idx="6679">
                  <c:v>-0.29543926217031957</c:v>
                </c:pt>
                <c:pt idx="6680">
                  <c:v>0.39213968955202483</c:v>
                </c:pt>
                <c:pt idx="6681">
                  <c:v>1.297659190592634</c:v>
                </c:pt>
                <c:pt idx="6682">
                  <c:v>2.2120832688763929</c:v>
                </c:pt>
                <c:pt idx="6683">
                  <c:v>2.9460771285544016</c:v>
                </c:pt>
                <c:pt idx="6684">
                  <c:v>3.5166459171043831</c:v>
                </c:pt>
                <c:pt idx="6685">
                  <c:v>3.7506965253969957</c:v>
                </c:pt>
                <c:pt idx="6686">
                  <c:v>3.6799450447191182</c:v>
                </c:pt>
                <c:pt idx="6687">
                  <c:v>3.1446228359606181</c:v>
                </c:pt>
                <c:pt idx="6688">
                  <c:v>2.0000190994984366</c:v>
                </c:pt>
                <c:pt idx="6689">
                  <c:v>0.77479616451309807</c:v>
                </c:pt>
                <c:pt idx="6690">
                  <c:v>-0.61769556814853188</c:v>
                </c:pt>
                <c:pt idx="6691">
                  <c:v>-1.7847002672770391</c:v>
                </c:pt>
                <c:pt idx="6692">
                  <c:v>-2.1819829074670833</c:v>
                </c:pt>
                <c:pt idx="6693">
                  <c:v>-2.3533269817271458</c:v>
                </c:pt>
                <c:pt idx="6694">
                  <c:v>-2.0372833594007926</c:v>
                </c:pt>
                <c:pt idx="6695">
                  <c:v>-1.7510261467378709</c:v>
                </c:pt>
                <c:pt idx="6696">
                  <c:v>-1.2090047019420356</c:v>
                </c:pt>
                <c:pt idx="6697">
                  <c:v>-0.52957201560257439</c:v>
                </c:pt>
                <c:pt idx="6698">
                  <c:v>0.46281676708727715</c:v>
                </c:pt>
                <c:pt idx="6699">
                  <c:v>1.2674273308933341</c:v>
                </c:pt>
                <c:pt idx="6700">
                  <c:v>1.8077095763963882</c:v>
                </c:pt>
                <c:pt idx="6701">
                  <c:v>2.2970714198993205</c:v>
                </c:pt>
                <c:pt idx="6702">
                  <c:v>2.2690730981889047</c:v>
                </c:pt>
                <c:pt idx="6703">
                  <c:v>2.0552179969170501</c:v>
                </c:pt>
                <c:pt idx="6704">
                  <c:v>1.5787749252747647</c:v>
                </c:pt>
                <c:pt idx="6705">
                  <c:v>0.8644922164211527</c:v>
                </c:pt>
                <c:pt idx="6706">
                  <c:v>2.9033507673774772E-2</c:v>
                </c:pt>
                <c:pt idx="6707">
                  <c:v>-0.91618063203563938</c:v>
                </c:pt>
                <c:pt idx="6708">
                  <c:v>-1.7723104378236447</c:v>
                </c:pt>
                <c:pt idx="6709">
                  <c:v>-2.1707607919293892</c:v>
                </c:pt>
                <c:pt idx="6710">
                  <c:v>-1.9661714072306054</c:v>
                </c:pt>
                <c:pt idx="6711">
                  <c:v>-1.6866163381632924</c:v>
                </c:pt>
                <c:pt idx="6712">
                  <c:v>-1.3391609340259554</c:v>
                </c:pt>
                <c:pt idx="6713">
                  <c:v>-0.83595687102586869</c:v>
                </c:pt>
                <c:pt idx="6714">
                  <c:v>-0.28593089404541638</c:v>
                </c:pt>
                <c:pt idx="6715">
                  <c:v>0.3065041354857696</c:v>
                </c:pt>
                <c:pt idx="6716">
                  <c:v>0.65460791970643517</c:v>
                </c:pt>
                <c:pt idx="6717">
                  <c:v>1.0641514747989611</c:v>
                </c:pt>
                <c:pt idx="6718">
                  <c:v>1.3408486795636816</c:v>
                </c:pt>
                <c:pt idx="6719">
                  <c:v>1.4029722279402841</c:v>
                </c:pt>
                <c:pt idx="6720">
                  <c:v>1.3649929902133469</c:v>
                </c:pt>
                <c:pt idx="6721">
                  <c:v>0.95360209288259101</c:v>
                </c:pt>
                <c:pt idx="6722">
                  <c:v>0.58098387417607567</c:v>
                </c:pt>
                <c:pt idx="6723">
                  <c:v>-3.9259243599057858E-2</c:v>
                </c:pt>
                <c:pt idx="6724">
                  <c:v>-0.69529360431462561</c:v>
                </c:pt>
                <c:pt idx="6725">
                  <c:v>-1.006754844363317</c:v>
                </c:pt>
                <c:pt idx="6726">
                  <c:v>-1.2888615541035602</c:v>
                </c:pt>
                <c:pt idx="6727">
                  <c:v>-1.2616369940152719</c:v>
                </c:pt>
                <c:pt idx="6728">
                  <c:v>-1.2369782882661009</c:v>
                </c:pt>
                <c:pt idx="6729">
                  <c:v>-0.9319002719587075</c:v>
                </c:pt>
                <c:pt idx="6730">
                  <c:v>-0.65557518129540582</c:v>
                </c:pt>
                <c:pt idx="6731">
                  <c:v>-0.12254977805393352</c:v>
                </c:pt>
                <c:pt idx="6732">
                  <c:v>0.17174360524214677</c:v>
                </c:pt>
                <c:pt idx="6733">
                  <c:v>0.3440527110016417</c:v>
                </c:pt>
                <c:pt idx="6734">
                  <c:v>0.59436984574481078</c:v>
                </c:pt>
                <c:pt idx="6735">
                  <c:v>0.63259958712528874</c:v>
                </c:pt>
                <c:pt idx="6736">
                  <c:v>0.66722626026568022</c:v>
                </c:pt>
                <c:pt idx="6737">
                  <c:v>0.60434166673969469</c:v>
                </c:pt>
                <c:pt idx="6738">
                  <c:v>0.35888824730967805</c:v>
                </c:pt>
                <c:pt idx="6739">
                  <c:v>0.13656826765805644</c:v>
                </c:pt>
                <c:pt idx="6740">
                  <c:v>-0.15904632715666597</c:v>
                </c:pt>
                <c:pt idx="6741">
                  <c:v>-0.52104768239816657</c:v>
                </c:pt>
                <c:pt idx="6742">
                  <c:v>-0.66043565447779207</c:v>
                </c:pt>
                <c:pt idx="6743">
                  <c:v>-0.69243884007719991</c:v>
                </c:pt>
                <c:pt idx="6744">
                  <c:v>-0.34443467806271549</c:v>
                </c:pt>
                <c:pt idx="6745">
                  <c:v>-0.21772469482771994</c:v>
                </c:pt>
                <c:pt idx="6746">
                  <c:v>-8.7090665590570382E-3</c:v>
                </c:pt>
                <c:pt idx="6747">
                  <c:v>-7.8882563734102937E-3</c:v>
                </c:pt>
                <c:pt idx="6748">
                  <c:v>0.18135075349014745</c:v>
                </c:pt>
                <c:pt idx="6749">
                  <c:v>0.2585066272512126</c:v>
                </c:pt>
                <c:pt idx="6750">
                  <c:v>0.51688629044199352</c:v>
                </c:pt>
                <c:pt idx="6751">
                  <c:v>0.65666646447356569</c:v>
                </c:pt>
                <c:pt idx="6752">
                  <c:v>0.87752044707717891</c:v>
                </c:pt>
                <c:pt idx="6753">
                  <c:v>0.9833116525951916</c:v>
                </c:pt>
                <c:pt idx="6754">
                  <c:v>0.79638893306802905</c:v>
                </c:pt>
                <c:pt idx="6755">
                  <c:v>0.72133104442222706</c:v>
                </c:pt>
                <c:pt idx="6756">
                  <c:v>0.65334719512333339</c:v>
                </c:pt>
                <c:pt idx="6757">
                  <c:v>0.68601845227773839</c:v>
                </c:pt>
                <c:pt idx="6758">
                  <c:v>0.9041060752037362</c:v>
                </c:pt>
                <c:pt idx="6759">
                  <c:v>1.1016394239090388</c:v>
                </c:pt>
                <c:pt idx="6760">
                  <c:v>1.3748034727080882</c:v>
                </c:pt>
                <c:pt idx="6761">
                  <c:v>1.5279746368314857</c:v>
                </c:pt>
                <c:pt idx="6762">
                  <c:v>1.383966420013246</c:v>
                </c:pt>
                <c:pt idx="6763">
                  <c:v>1.2535306578753886</c:v>
                </c:pt>
                <c:pt idx="6764">
                  <c:v>1.041140397092768</c:v>
                </c:pt>
                <c:pt idx="6765">
                  <c:v>0.94301522640690194</c:v>
                </c:pt>
                <c:pt idx="6766">
                  <c:v>0.66564257596641718</c:v>
                </c:pt>
                <c:pt idx="6767">
                  <c:v>0.41441168195384914</c:v>
                </c:pt>
                <c:pt idx="6768">
                  <c:v>0.18685874187082149</c:v>
                </c:pt>
                <c:pt idx="6769">
                  <c:v>0.26349549995690313</c:v>
                </c:pt>
                <c:pt idx="6770">
                  <c:v>0.4271571933647334</c:v>
                </c:pt>
                <c:pt idx="6771">
                  <c:v>0.57539413556204055</c:v>
                </c:pt>
                <c:pt idx="6772">
                  <c:v>0.80390785470911119</c:v>
                </c:pt>
                <c:pt idx="6773">
                  <c:v>0.91663688360898055</c:v>
                </c:pt>
                <c:pt idx="6774">
                  <c:v>1.3014847906607869</c:v>
                </c:pt>
                <c:pt idx="6775">
                  <c:v>1.7443094165939863</c:v>
                </c:pt>
                <c:pt idx="6776">
                  <c:v>2.2396465843850679</c:v>
                </c:pt>
                <c:pt idx="6777">
                  <c:v>2.7825471035623703</c:v>
                </c:pt>
                <c:pt idx="6778">
                  <c:v>2.8972893358285727</c:v>
                </c:pt>
                <c:pt idx="6779">
                  <c:v>2.7184740286533735</c:v>
                </c:pt>
                <c:pt idx="6780">
                  <c:v>2.3680161079239173</c:v>
                </c:pt>
                <c:pt idx="6781">
                  <c:v>1.7678447292460597</c:v>
                </c:pt>
                <c:pt idx="6782">
                  <c:v>1.4127337296080664</c:v>
                </c:pt>
                <c:pt idx="6783">
                  <c:v>0.71410003476944739</c:v>
                </c:pt>
                <c:pt idx="6784">
                  <c:v>0.17555879403618113</c:v>
                </c:pt>
                <c:pt idx="6785">
                  <c:v>-0.4064739101384961</c:v>
                </c:pt>
                <c:pt idx="6786">
                  <c:v>-0.83940354467795453</c:v>
                </c:pt>
                <c:pt idx="6787">
                  <c:v>-0.66604384478953593</c:v>
                </c:pt>
                <c:pt idx="6788">
                  <c:v>-0.13203179325828174</c:v>
                </c:pt>
                <c:pt idx="6789">
                  <c:v>0.54014636734778987</c:v>
                </c:pt>
                <c:pt idx="6790">
                  <c:v>1.1489732288159555</c:v>
                </c:pt>
                <c:pt idx="6791">
                  <c:v>1.7004195104252255</c:v>
                </c:pt>
                <c:pt idx="6792">
                  <c:v>2.105645424812209</c:v>
                </c:pt>
                <c:pt idx="6793">
                  <c:v>2.7554230353518032</c:v>
                </c:pt>
                <c:pt idx="6794">
                  <c:v>3.2497127692515542</c:v>
                </c:pt>
                <c:pt idx="6795">
                  <c:v>3.7916645728560696</c:v>
                </c:pt>
                <c:pt idx="6796">
                  <c:v>3.999795283493393</c:v>
                </c:pt>
                <c:pt idx="6797">
                  <c:v>3.8113190183542023</c:v>
                </c:pt>
                <c:pt idx="6798">
                  <c:v>3.1693673246746621</c:v>
                </c:pt>
                <c:pt idx="6799">
                  <c:v>2.1166792547013484</c:v>
                </c:pt>
                <c:pt idx="6800">
                  <c:v>0.97470913872714027</c:v>
                </c:pt>
                <c:pt idx="6801">
                  <c:v>-0.15388060904585199</c:v>
                </c:pt>
                <c:pt idx="6802">
                  <c:v>-0.9876077197878449</c:v>
                </c:pt>
                <c:pt idx="6803">
                  <c:v>-1.5542623423282795</c:v>
                </c:pt>
                <c:pt idx="6804">
                  <c:v>-1.7847676860667612</c:v>
                </c:pt>
                <c:pt idx="6805">
                  <c:v>-1.3338139557163262</c:v>
                </c:pt>
                <c:pt idx="6806">
                  <c:v>-0.64261827433414487</c:v>
                </c:pt>
                <c:pt idx="6807">
                  <c:v>0.26617708762642023</c:v>
                </c:pt>
                <c:pt idx="6808">
                  <c:v>1.0893205046044316</c:v>
                </c:pt>
                <c:pt idx="6809">
                  <c:v>2.0233800414489629</c:v>
                </c:pt>
                <c:pt idx="6810">
                  <c:v>2.9636543205321999</c:v>
                </c:pt>
                <c:pt idx="6811">
                  <c:v>3.8153098365896172</c:v>
                </c:pt>
                <c:pt idx="6812">
                  <c:v>4.4924509316602848</c:v>
                </c:pt>
                <c:pt idx="6813">
                  <c:v>4.7287818636086438</c:v>
                </c:pt>
                <c:pt idx="6814">
                  <c:v>4.4716002319297843</c:v>
                </c:pt>
                <c:pt idx="6815">
                  <c:v>3.7674184999540721</c:v>
                </c:pt>
                <c:pt idx="6816">
                  <c:v>2.5641176550112084</c:v>
                </c:pt>
                <c:pt idx="6817">
                  <c:v>1.097234124473496</c:v>
                </c:pt>
                <c:pt idx="6818">
                  <c:v>-0.23139889036794226</c:v>
                </c:pt>
                <c:pt idx="6819">
                  <c:v>-1.6233067528624865</c:v>
                </c:pt>
                <c:pt idx="6820">
                  <c:v>-2.6955348306830409</c:v>
                </c:pt>
                <c:pt idx="6821">
                  <c:v>-3.1012211152898201</c:v>
                </c:pt>
                <c:pt idx="6822">
                  <c:v>-2.9974334703166465</c:v>
                </c:pt>
                <c:pt idx="6823">
                  <c:v>-2.432188682394437</c:v>
                </c:pt>
                <c:pt idx="6824">
                  <c:v>-1.2604825034148612</c:v>
                </c:pt>
                <c:pt idx="6825">
                  <c:v>-0.29345480976441918</c:v>
                </c:pt>
                <c:pt idx="6826">
                  <c:v>0.95942378937109485</c:v>
                </c:pt>
                <c:pt idx="6827">
                  <c:v>2.0942213624200887</c:v>
                </c:pt>
                <c:pt idx="6828">
                  <c:v>3.4048101227280965</c:v>
                </c:pt>
                <c:pt idx="6829">
                  <c:v>4.403383243182887</c:v>
                </c:pt>
                <c:pt idx="6830">
                  <c:v>4.9308519458281124</c:v>
                </c:pt>
                <c:pt idx="6831">
                  <c:v>4.9373689963980052</c:v>
                </c:pt>
                <c:pt idx="6832">
                  <c:v>4.1892895925605442</c:v>
                </c:pt>
                <c:pt idx="6833">
                  <c:v>2.8519805542511545</c:v>
                </c:pt>
                <c:pt idx="6834">
                  <c:v>1.3579665846286442</c:v>
                </c:pt>
                <c:pt idx="6835">
                  <c:v>-0.27798322447714963</c:v>
                </c:pt>
                <c:pt idx="6836">
                  <c:v>-1.6655006169173978</c:v>
                </c:pt>
                <c:pt idx="6837">
                  <c:v>-2.8279997963454018</c:v>
                </c:pt>
                <c:pt idx="6838">
                  <c:v>-3.8809360093165504</c:v>
                </c:pt>
                <c:pt idx="6839">
                  <c:v>-4.0806530852850837</c:v>
                </c:pt>
                <c:pt idx="6840">
                  <c:v>-3.8845561518630669</c:v>
                </c:pt>
                <c:pt idx="6841">
                  <c:v>-3.329949800573178</c:v>
                </c:pt>
                <c:pt idx="6842">
                  <c:v>-2.2621271888025229</c:v>
                </c:pt>
                <c:pt idx="6843">
                  <c:v>-0.82370558916767167</c:v>
                </c:pt>
                <c:pt idx="6844">
                  <c:v>0.57339574816954153</c:v>
                </c:pt>
                <c:pt idx="6845">
                  <c:v>2.3100622846142516</c:v>
                </c:pt>
                <c:pt idx="6846">
                  <c:v>3.6945562968646763</c:v>
                </c:pt>
                <c:pt idx="6847">
                  <c:v>4.5715737041495768</c:v>
                </c:pt>
                <c:pt idx="6848">
                  <c:v>4.7061997108667217</c:v>
                </c:pt>
                <c:pt idx="6849">
                  <c:v>4.0741552785117747</c:v>
                </c:pt>
                <c:pt idx="6850">
                  <c:v>2.7476973936581368</c:v>
                </c:pt>
                <c:pt idx="6851">
                  <c:v>1.4520074395873785</c:v>
                </c:pt>
                <c:pt idx="6852">
                  <c:v>-0.19280551129068524</c:v>
                </c:pt>
                <c:pt idx="6853">
                  <c:v>-1.5883507140708188</c:v>
                </c:pt>
                <c:pt idx="6854">
                  <c:v>-2.9466166597544499</c:v>
                </c:pt>
                <c:pt idx="6855">
                  <c:v>-4.0826212763329606</c:v>
                </c:pt>
                <c:pt idx="6856">
                  <c:v>-4.7345688617440818</c:v>
                </c:pt>
                <c:pt idx="6857">
                  <c:v>-5.042328495986526</c:v>
                </c:pt>
                <c:pt idx="6858">
                  <c:v>-4.4728524515795005</c:v>
                </c:pt>
                <c:pt idx="6859">
                  <c:v>-3.674304921074528</c:v>
                </c:pt>
                <c:pt idx="6860">
                  <c:v>-2.479779824192387</c:v>
                </c:pt>
                <c:pt idx="6861">
                  <c:v>-0.83234938773089029</c:v>
                </c:pt>
                <c:pt idx="6862">
                  <c:v>1.0368055064667514</c:v>
                </c:pt>
                <c:pt idx="6863">
                  <c:v>2.5413011429280239</c:v>
                </c:pt>
                <c:pt idx="6864">
                  <c:v>3.7155058470079698</c:v>
                </c:pt>
                <c:pt idx="6865">
                  <c:v>4.1193099076696154</c:v>
                </c:pt>
                <c:pt idx="6866">
                  <c:v>3.7310740953557802</c:v>
                </c:pt>
                <c:pt idx="6867">
                  <c:v>2.8139419686705507</c:v>
                </c:pt>
                <c:pt idx="6868">
                  <c:v>1.7005041697092045</c:v>
                </c:pt>
                <c:pt idx="6869">
                  <c:v>3.2270953777386424E-2</c:v>
                </c:pt>
                <c:pt idx="6870">
                  <c:v>-1.3844872060773616</c:v>
                </c:pt>
                <c:pt idx="6871">
                  <c:v>-2.9504623939477987</c:v>
                </c:pt>
                <c:pt idx="6872">
                  <c:v>-4.1803523382253189</c:v>
                </c:pt>
                <c:pt idx="6873">
                  <c:v>-5.0115845472697709</c:v>
                </c:pt>
                <c:pt idx="6874">
                  <c:v>-5.3874838478426099</c:v>
                </c:pt>
                <c:pt idx="6875">
                  <c:v>-5.1624687963342106</c:v>
                </c:pt>
                <c:pt idx="6876">
                  <c:v>-4.3931742361626265</c:v>
                </c:pt>
                <c:pt idx="6877">
                  <c:v>-3.1308973025053288</c:v>
                </c:pt>
                <c:pt idx="6878">
                  <c:v>-1.7048438282721583</c:v>
                </c:pt>
                <c:pt idx="6879">
                  <c:v>0.24654172966655485</c:v>
                </c:pt>
                <c:pt idx="6880">
                  <c:v>1.91976575200333</c:v>
                </c:pt>
                <c:pt idx="6881">
                  <c:v>3.1525487866255286</c:v>
                </c:pt>
                <c:pt idx="6882">
                  <c:v>3.8921536390657749</c:v>
                </c:pt>
                <c:pt idx="6883">
                  <c:v>3.9965656987302896</c:v>
                </c:pt>
                <c:pt idx="6884">
                  <c:v>3.4314026963533006</c:v>
                </c:pt>
                <c:pt idx="6885">
                  <c:v>2.2597705948129043</c:v>
                </c:pt>
                <c:pt idx="6886">
                  <c:v>1.0100666581443989</c:v>
                </c:pt>
                <c:pt idx="6887">
                  <c:v>-0.31035101654149355</c:v>
                </c:pt>
                <c:pt idx="6888">
                  <c:v>-1.7890655960565678</c:v>
                </c:pt>
                <c:pt idx="6889">
                  <c:v>-2.7514234913480466</c:v>
                </c:pt>
                <c:pt idx="6890">
                  <c:v>-3.4345857326049822</c:v>
                </c:pt>
                <c:pt idx="6891">
                  <c:v>-3.9591136699039424</c:v>
                </c:pt>
                <c:pt idx="6892">
                  <c:v>-3.6802237769087216</c:v>
                </c:pt>
                <c:pt idx="6893">
                  <c:v>-3.2391230778679403</c:v>
                </c:pt>
                <c:pt idx="6894">
                  <c:v>-2.3683562422566853</c:v>
                </c:pt>
                <c:pt idx="6895">
                  <c:v>-1.2969139086347274</c:v>
                </c:pt>
                <c:pt idx="6896">
                  <c:v>5.0538482496450321E-2</c:v>
                </c:pt>
                <c:pt idx="6897">
                  <c:v>1.6479875960672121</c:v>
                </c:pt>
                <c:pt idx="6898">
                  <c:v>3.0948806776476507</c:v>
                </c:pt>
                <c:pt idx="6899">
                  <c:v>4.028416180528624</c:v>
                </c:pt>
                <c:pt idx="6900">
                  <c:v>4.3084813574319512</c:v>
                </c:pt>
                <c:pt idx="6901">
                  <c:v>4.1851598948359285</c:v>
                </c:pt>
                <c:pt idx="6902">
                  <c:v>3.5079745286213919</c:v>
                </c:pt>
                <c:pt idx="6903">
                  <c:v>2.6118690407323166</c:v>
                </c:pt>
                <c:pt idx="6904">
                  <c:v>1.5174761665479746</c:v>
                </c:pt>
                <c:pt idx="6905">
                  <c:v>0.24348405195090761</c:v>
                </c:pt>
                <c:pt idx="6906">
                  <c:v>-0.91043713460767539</c:v>
                </c:pt>
                <c:pt idx="6907">
                  <c:v>-1.8613560318831426</c:v>
                </c:pt>
                <c:pt idx="6908">
                  <c:v>-2.2514140364649315</c:v>
                </c:pt>
                <c:pt idx="6909">
                  <c:v>-2.3219666013735978</c:v>
                </c:pt>
                <c:pt idx="6910">
                  <c:v>-1.9146308456555257</c:v>
                </c:pt>
                <c:pt idx="6911">
                  <c:v>-0.98019890282254107</c:v>
                </c:pt>
                <c:pt idx="6912">
                  <c:v>5.4660463419319072E-2</c:v>
                </c:pt>
                <c:pt idx="6913">
                  <c:v>1.3689777506174337</c:v>
                </c:pt>
                <c:pt idx="6914">
                  <c:v>2.4651757721894247</c:v>
                </c:pt>
                <c:pt idx="6915">
                  <c:v>3.4580595642179084</c:v>
                </c:pt>
                <c:pt idx="6916">
                  <c:v>3.9803751450084652</c:v>
                </c:pt>
                <c:pt idx="6917">
                  <c:v>4.0764725236242345</c:v>
                </c:pt>
                <c:pt idx="6918">
                  <c:v>4.1635129376793474</c:v>
                </c:pt>
                <c:pt idx="6919">
                  <c:v>3.6768633083274689</c:v>
                </c:pt>
                <c:pt idx="6920">
                  <c:v>3.0475837667735242</c:v>
                </c:pt>
                <c:pt idx="6921">
                  <c:v>2.1006213063328114</c:v>
                </c:pt>
                <c:pt idx="6922">
                  <c:v>1.1486601755527803</c:v>
                </c:pt>
                <c:pt idx="6923">
                  <c:v>0.38066704722929046</c:v>
                </c:pt>
                <c:pt idx="6924">
                  <c:v>-3.2201095172662453E-2</c:v>
                </c:pt>
                <c:pt idx="6925">
                  <c:v>-0.31190955227478434</c:v>
                </c:pt>
                <c:pt idx="6926">
                  <c:v>-0.28251276953445603</c:v>
                </c:pt>
                <c:pt idx="6927">
                  <c:v>-0.16163878868731962</c:v>
                </c:pt>
                <c:pt idx="6928">
                  <c:v>0.13633864706801885</c:v>
                </c:pt>
                <c:pt idx="6929">
                  <c:v>0.78322348956099752</c:v>
                </c:pt>
                <c:pt idx="6930">
                  <c:v>1.5576364312025279</c:v>
                </c:pt>
                <c:pt idx="6931">
                  <c:v>2.5418060114179628</c:v>
                </c:pt>
                <c:pt idx="6932">
                  <c:v>3.3389720143329633</c:v>
                </c:pt>
                <c:pt idx="6933">
                  <c:v>3.6840157730637095</c:v>
                </c:pt>
                <c:pt idx="6934">
                  <c:v>3.902292144058896</c:v>
                </c:pt>
                <c:pt idx="6935">
                  <c:v>3.5345097741007985</c:v>
                </c:pt>
                <c:pt idx="6936">
                  <c:v>3.1071422962824129</c:v>
                </c:pt>
                <c:pt idx="6937">
                  <c:v>2.7200532543249505</c:v>
                </c:pt>
                <c:pt idx="6938">
                  <c:v>2.1809509358670609</c:v>
                </c:pt>
                <c:pt idx="6939">
                  <c:v>1.786905593512881</c:v>
                </c:pt>
                <c:pt idx="6940">
                  <c:v>1.5242459293480299</c:v>
                </c:pt>
                <c:pt idx="6941">
                  <c:v>1.3805891349309125</c:v>
                </c:pt>
                <c:pt idx="6942">
                  <c:v>1.4389672336285548</c:v>
                </c:pt>
                <c:pt idx="6943">
                  <c:v>1.5860911057539193</c:v>
                </c:pt>
                <c:pt idx="6944">
                  <c:v>1.719348879604182</c:v>
                </c:pt>
                <c:pt idx="6945">
                  <c:v>2.1227907429766746</c:v>
                </c:pt>
                <c:pt idx="6946">
                  <c:v>2.5824568861332131</c:v>
                </c:pt>
                <c:pt idx="6947">
                  <c:v>3.2815438547594966</c:v>
                </c:pt>
                <c:pt idx="6948">
                  <c:v>3.8204956492323858</c:v>
                </c:pt>
                <c:pt idx="6949">
                  <c:v>4.120156874545235</c:v>
                </c:pt>
                <c:pt idx="6950">
                  <c:v>4.1088323559147462</c:v>
                </c:pt>
                <c:pt idx="6951">
                  <c:v>3.5330884703741443</c:v>
                </c:pt>
                <c:pt idx="6952">
                  <c:v>3.0116071676684504</c:v>
                </c:pt>
                <c:pt idx="6953">
                  <c:v>2.3507787606343085</c:v>
                </c:pt>
                <c:pt idx="6954">
                  <c:v>1.940727522880211</c:v>
                </c:pt>
                <c:pt idx="6955">
                  <c:v>1.7578182630252113</c:v>
                </c:pt>
                <c:pt idx="6956">
                  <c:v>1.6863955743889258</c:v>
                </c:pt>
                <c:pt idx="6957">
                  <c:v>1.8101998747856096</c:v>
                </c:pt>
                <c:pt idx="6958">
                  <c:v>2.1108314539794097</c:v>
                </c:pt>
                <c:pt idx="6959">
                  <c:v>2.3831291743542393</c:v>
                </c:pt>
                <c:pt idx="6960">
                  <c:v>2.7240112187991983</c:v>
                </c:pt>
                <c:pt idx="6961">
                  <c:v>2.9385181078393949</c:v>
                </c:pt>
                <c:pt idx="6962">
                  <c:v>3.2270559784846928</c:v>
                </c:pt>
                <c:pt idx="6963">
                  <c:v>3.5826475750966336</c:v>
                </c:pt>
                <c:pt idx="6964">
                  <c:v>3.9047254532807441</c:v>
                </c:pt>
                <c:pt idx="6965">
                  <c:v>4.0079526473698568</c:v>
                </c:pt>
                <c:pt idx="6966">
                  <c:v>3.9129553484055508</c:v>
                </c:pt>
                <c:pt idx="6967">
                  <c:v>3.4499202155065838</c:v>
                </c:pt>
                <c:pt idx="6968">
                  <c:v>2.8420295565483107</c:v>
                </c:pt>
                <c:pt idx="6969">
                  <c:v>2.1971834628334186</c:v>
                </c:pt>
                <c:pt idx="6970">
                  <c:v>1.5188649020321563</c:v>
                </c:pt>
                <c:pt idx="6971">
                  <c:v>0.99872413906079305</c:v>
                </c:pt>
                <c:pt idx="6972">
                  <c:v>0.90459660651370766</c:v>
                </c:pt>
                <c:pt idx="6973">
                  <c:v>0.91358816451682978</c:v>
                </c:pt>
                <c:pt idx="6974">
                  <c:v>1.298723406573719</c:v>
                </c:pt>
                <c:pt idx="6975">
                  <c:v>1.8360560664334624</c:v>
                </c:pt>
                <c:pt idx="6976">
                  <c:v>2.5112418754061165</c:v>
                </c:pt>
                <c:pt idx="6977">
                  <c:v>3.1227929210604732</c:v>
                </c:pt>
                <c:pt idx="6978">
                  <c:v>3.4882110793297558</c:v>
                </c:pt>
                <c:pt idx="6979">
                  <c:v>3.9134371671615198</c:v>
                </c:pt>
                <c:pt idx="6980">
                  <c:v>4.20433886077618</c:v>
                </c:pt>
                <c:pt idx="6981">
                  <c:v>4.467823715683541</c:v>
                </c:pt>
                <c:pt idx="6982">
                  <c:v>4.4237323692325461</c:v>
                </c:pt>
                <c:pt idx="6983">
                  <c:v>4.1010531954613896</c:v>
                </c:pt>
                <c:pt idx="6984">
                  <c:v>3.431794698913035</c:v>
                </c:pt>
                <c:pt idx="6985">
                  <c:v>2.5428689908248647</c:v>
                </c:pt>
                <c:pt idx="6986">
                  <c:v>1.5492269977448139</c:v>
                </c:pt>
                <c:pt idx="6987">
                  <c:v>0.74348133584521503</c:v>
                </c:pt>
                <c:pt idx="6988">
                  <c:v>0.20217097272357254</c:v>
                </c:pt>
                <c:pt idx="6989">
                  <c:v>-0.28812209059522076</c:v>
                </c:pt>
                <c:pt idx="6990">
                  <c:v>-0.44946278251608196</c:v>
                </c:pt>
                <c:pt idx="6991">
                  <c:v>6.4136984790823415E-2</c:v>
                </c:pt>
                <c:pt idx="6992">
                  <c:v>0.71782667363741237</c:v>
                </c:pt>
                <c:pt idx="6993">
                  <c:v>1.4041553403654601</c:v>
                </c:pt>
                <c:pt idx="6994">
                  <c:v>2.1200468337809739</c:v>
                </c:pt>
                <c:pt idx="6995">
                  <c:v>2.6742193638943461</c:v>
                </c:pt>
                <c:pt idx="6996">
                  <c:v>3.081914583917261</c:v>
                </c:pt>
                <c:pt idx="6997">
                  <c:v>3.2626898754809588</c:v>
                </c:pt>
                <c:pt idx="6998">
                  <c:v>3.3321797175991508</c:v>
                </c:pt>
                <c:pt idx="6999">
                  <c:v>2.9238813983539451</c:v>
                </c:pt>
                <c:pt idx="7000">
                  <c:v>2.2713209502920719</c:v>
                </c:pt>
                <c:pt idx="7001">
                  <c:v>1.3975195366967506</c:v>
                </c:pt>
                <c:pt idx="7002">
                  <c:v>0.41757640693546483</c:v>
                </c:pt>
                <c:pt idx="7003">
                  <c:v>-0.47000925870400567</c:v>
                </c:pt>
                <c:pt idx="7004">
                  <c:v>-1.2739419461453392</c:v>
                </c:pt>
                <c:pt idx="7005">
                  <c:v>-1.9078579832335871</c:v>
                </c:pt>
                <c:pt idx="7006">
                  <c:v>-2.3877810617608652</c:v>
                </c:pt>
                <c:pt idx="7007">
                  <c:v>-2.5397291169313774</c:v>
                </c:pt>
                <c:pt idx="7008">
                  <c:v>-2.4888608460709736</c:v>
                </c:pt>
                <c:pt idx="7009">
                  <c:v>-2.1600434579685643</c:v>
                </c:pt>
                <c:pt idx="7010">
                  <c:v>-1.1082341417296582</c:v>
                </c:pt>
                <c:pt idx="7011">
                  <c:v>0.12718782070612589</c:v>
                </c:pt>
                <c:pt idx="7012">
                  <c:v>1.1519262266960637</c:v>
                </c:pt>
                <c:pt idx="7013">
                  <c:v>1.891589754027335</c:v>
                </c:pt>
                <c:pt idx="7014">
                  <c:v>2.2787982974277576</c:v>
                </c:pt>
                <c:pt idx="7015">
                  <c:v>2.3467699565444797</c:v>
                </c:pt>
                <c:pt idx="7016">
                  <c:v>2.1255920988901185</c:v>
                </c:pt>
                <c:pt idx="7017">
                  <c:v>1.6425164243949859</c:v>
                </c:pt>
                <c:pt idx="7018">
                  <c:v>0.92222622078042737</c:v>
                </c:pt>
                <c:pt idx="7019">
                  <c:v>8.1326210314327074E-2</c:v>
                </c:pt>
                <c:pt idx="7020">
                  <c:v>-0.86881640050864439</c:v>
                </c:pt>
                <c:pt idx="7021">
                  <c:v>-1.540914620735506</c:v>
                </c:pt>
                <c:pt idx="7022">
                  <c:v>-2.1496690760277031</c:v>
                </c:pt>
                <c:pt idx="7023">
                  <c:v>-2.6068019959746258</c:v>
                </c:pt>
                <c:pt idx="7024">
                  <c:v>-2.6438600348001944</c:v>
                </c:pt>
                <c:pt idx="7025">
                  <c:v>-2.3946820969267559</c:v>
                </c:pt>
                <c:pt idx="7026">
                  <c:v>-1.791997507994338</c:v>
                </c:pt>
                <c:pt idx="7027">
                  <c:v>-0.86912348494180081</c:v>
                </c:pt>
                <c:pt idx="7028">
                  <c:v>6.1019490188108927E-2</c:v>
                </c:pt>
                <c:pt idx="7029">
                  <c:v>1.1862418940174118</c:v>
                </c:pt>
                <c:pt idx="7030">
                  <c:v>2.0169190255055831</c:v>
                </c:pt>
                <c:pt idx="7031">
                  <c:v>2.6750589021724123</c:v>
                </c:pt>
                <c:pt idx="7032">
                  <c:v>2.705683879145949</c:v>
                </c:pt>
                <c:pt idx="7033">
                  <c:v>2.3564314016084178</c:v>
                </c:pt>
                <c:pt idx="7034">
                  <c:v>1.6631040761705096</c:v>
                </c:pt>
                <c:pt idx="7035">
                  <c:v>0.75237797287338404</c:v>
                </c:pt>
                <c:pt idx="7036">
                  <c:v>-0.26100977657260793</c:v>
                </c:pt>
                <c:pt idx="7037">
                  <c:v>-1.1788879807516772</c:v>
                </c:pt>
                <c:pt idx="7038">
                  <c:v>-1.9160104226288781</c:v>
                </c:pt>
                <c:pt idx="7039">
                  <c:v>-2.3951651518447639</c:v>
                </c:pt>
                <c:pt idx="7040">
                  <c:v>-2.7349128321358327</c:v>
                </c:pt>
                <c:pt idx="7041">
                  <c:v>-2.7598967091095226</c:v>
                </c:pt>
                <c:pt idx="7042">
                  <c:v>-2.4055347927216753</c:v>
                </c:pt>
                <c:pt idx="7043">
                  <c:v>-1.7075795817001345</c:v>
                </c:pt>
                <c:pt idx="7044">
                  <c:v>-0.60416620154452438</c:v>
                </c:pt>
                <c:pt idx="7045">
                  <c:v>0.48950069714969313</c:v>
                </c:pt>
                <c:pt idx="7046">
                  <c:v>1.480091919011548</c:v>
                </c:pt>
                <c:pt idx="7047">
                  <c:v>2.188826558498663</c:v>
                </c:pt>
                <c:pt idx="7048">
                  <c:v>2.5480211930599768</c:v>
                </c:pt>
                <c:pt idx="7049">
                  <c:v>2.6848669716515023</c:v>
                </c:pt>
                <c:pt idx="7050">
                  <c:v>2.4318242210313152</c:v>
                </c:pt>
                <c:pt idx="7051">
                  <c:v>1.8256390693721292</c:v>
                </c:pt>
                <c:pt idx="7052">
                  <c:v>0.99384218346489295</c:v>
                </c:pt>
                <c:pt idx="7053">
                  <c:v>5.1944747923620582E-2</c:v>
                </c:pt>
                <c:pt idx="7054">
                  <c:v>-0.8011809456997061</c:v>
                </c:pt>
                <c:pt idx="7055">
                  <c:v>-1.4796536573650667</c:v>
                </c:pt>
                <c:pt idx="7056">
                  <c:v>-1.9056862632161686</c:v>
                </c:pt>
                <c:pt idx="7057">
                  <c:v>-2.1973184623176305</c:v>
                </c:pt>
                <c:pt idx="7058">
                  <c:v>-2.0844738557608955</c:v>
                </c:pt>
                <c:pt idx="7059">
                  <c:v>-1.6995212639897552</c:v>
                </c:pt>
                <c:pt idx="7060">
                  <c:v>-0.97385848081649684</c:v>
                </c:pt>
                <c:pt idx="7061">
                  <c:v>6.0403314729517876E-2</c:v>
                </c:pt>
                <c:pt idx="7062">
                  <c:v>1.1856837917276417</c:v>
                </c:pt>
                <c:pt idx="7063">
                  <c:v>2.2049090823328057</c:v>
                </c:pt>
                <c:pt idx="7064">
                  <c:v>3.0338268727707325</c:v>
                </c:pt>
                <c:pt idx="7065">
                  <c:v>3.5961254427671818</c:v>
                </c:pt>
                <c:pt idx="7066">
                  <c:v>3.6341897230264153</c:v>
                </c:pt>
                <c:pt idx="7067">
                  <c:v>3.2916754109580761</c:v>
                </c:pt>
                <c:pt idx="7068">
                  <c:v>2.5102034142475658</c:v>
                </c:pt>
                <c:pt idx="7069">
                  <c:v>1.6138878588372241</c:v>
                </c:pt>
                <c:pt idx="7070">
                  <c:v>0.70780027474445029</c:v>
                </c:pt>
                <c:pt idx="7071">
                  <c:v>-1.864278680978626E-2</c:v>
                </c:pt>
                <c:pt idx="7072">
                  <c:v>-0.7708679824088146</c:v>
                </c:pt>
                <c:pt idx="7073">
                  <c:v>-1.4521976235576712</c:v>
                </c:pt>
                <c:pt idx="7074">
                  <c:v>-1.8808178996319538</c:v>
                </c:pt>
                <c:pt idx="7075">
                  <c:v>-1.9862983275683173</c:v>
                </c:pt>
                <c:pt idx="7076">
                  <c:v>-1.6105985613411402</c:v>
                </c:pt>
                <c:pt idx="7077">
                  <c:v>-0.79906876584153519</c:v>
                </c:pt>
                <c:pt idx="7078">
                  <c:v>0.3129672667775214</c:v>
                </c:pt>
                <c:pt idx="7079">
                  <c:v>1.5086919316938705</c:v>
                </c:pt>
                <c:pt idx="7080">
                  <c:v>2.5917222019196999</c:v>
                </c:pt>
                <c:pt idx="7081">
                  <c:v>3.2899359351057429</c:v>
                </c:pt>
                <c:pt idx="7082">
                  <c:v>4.0165923538550965</c:v>
                </c:pt>
                <c:pt idx="7083">
                  <c:v>4.4862674593842575</c:v>
                </c:pt>
                <c:pt idx="7084">
                  <c:v>4.4404378310418169</c:v>
                </c:pt>
                <c:pt idx="7085">
                  <c:v>3.8334408657647341</c:v>
                </c:pt>
                <c:pt idx="7086">
                  <c:v>3.0009086778705436</c:v>
                </c:pt>
                <c:pt idx="7087">
                  <c:v>1.9640974613142346</c:v>
                </c:pt>
                <c:pt idx="7088">
                  <c:v>0.93075562018301561</c:v>
                </c:pt>
                <c:pt idx="7089">
                  <c:v>8.905173276183409E-2</c:v>
                </c:pt>
                <c:pt idx="7090">
                  <c:v>-0.67332343218273683</c:v>
                </c:pt>
                <c:pt idx="7091">
                  <c:v>-1.1753508713878449</c:v>
                </c:pt>
                <c:pt idx="7092">
                  <c:v>-1.4415677799303475</c:v>
                </c:pt>
                <c:pt idx="7093">
                  <c:v>-1.3057032175179197</c:v>
                </c:pt>
                <c:pt idx="7094">
                  <c:v>-0.89990024961715287</c:v>
                </c:pt>
                <c:pt idx="7095">
                  <c:v>3.3143367246917244E-2</c:v>
                </c:pt>
                <c:pt idx="7096">
                  <c:v>1.1609930337674983</c:v>
                </c:pt>
                <c:pt idx="7097">
                  <c:v>2.3710409327026243</c:v>
                </c:pt>
                <c:pt idx="7098">
                  <c:v>3.4670445039441598</c:v>
                </c:pt>
                <c:pt idx="7099">
                  <c:v>4.2712566129386902</c:v>
                </c:pt>
                <c:pt idx="7100">
                  <c:v>4.9054257367191711</c:v>
                </c:pt>
                <c:pt idx="7101">
                  <c:v>5.1028347102568103</c:v>
                </c:pt>
                <c:pt idx="7102">
                  <c:v>5.1873905467561992</c:v>
                </c:pt>
                <c:pt idx="7103">
                  <c:v>4.6042427261587928</c:v>
                </c:pt>
                <c:pt idx="7104">
                  <c:v>3.5105686151895954</c:v>
                </c:pt>
                <c:pt idx="7105">
                  <c:v>2.2372275219705817</c:v>
                </c:pt>
                <c:pt idx="7106">
                  <c:v>0.89540044025530596</c:v>
                </c:pt>
                <c:pt idx="7107">
                  <c:v>-0.31996241839083361</c:v>
                </c:pt>
                <c:pt idx="7108">
                  <c:v>-1.1380366873688337</c:v>
                </c:pt>
                <c:pt idx="7109">
                  <c:v>-1.5962659341183887</c:v>
                </c:pt>
                <c:pt idx="7110">
                  <c:v>-1.5400691937720232</c:v>
                </c:pt>
                <c:pt idx="7111">
                  <c:v>-1.2064255326014113</c:v>
                </c:pt>
                <c:pt idx="7112">
                  <c:v>-0.62148370685322996</c:v>
                </c:pt>
                <c:pt idx="7113">
                  <c:v>0.28531976904928991</c:v>
                </c:pt>
                <c:pt idx="7114">
                  <c:v>1.2951545900228461</c:v>
                </c:pt>
                <c:pt idx="7115">
                  <c:v>2.5868058397798865</c:v>
                </c:pt>
                <c:pt idx="7116">
                  <c:v>3.8509696068275172</c:v>
                </c:pt>
                <c:pt idx="7117">
                  <c:v>4.807493186555023</c:v>
                </c:pt>
                <c:pt idx="7118">
                  <c:v>5.673866542750809</c:v>
                </c:pt>
                <c:pt idx="7119">
                  <c:v>5.7046038969523263</c:v>
                </c:pt>
                <c:pt idx="7120">
                  <c:v>5.4497009849462534</c:v>
                </c:pt>
                <c:pt idx="7121">
                  <c:v>4.8418309879815133</c:v>
                </c:pt>
                <c:pt idx="7122">
                  <c:v>3.6315169312669791</c:v>
                </c:pt>
                <c:pt idx="7123">
                  <c:v>2.3467767278103824</c:v>
                </c:pt>
                <c:pt idx="7124">
                  <c:v>0.99462487668691923</c:v>
                </c:pt>
                <c:pt idx="7125">
                  <c:v>-0.32433744438341838</c:v>
                </c:pt>
                <c:pt idx="7126">
                  <c:v>-1.330494936091279</c:v>
                </c:pt>
                <c:pt idx="7127">
                  <c:v>-1.864833199839252</c:v>
                </c:pt>
                <c:pt idx="7128">
                  <c:v>-1.8775723706310794</c:v>
                </c:pt>
                <c:pt idx="7129">
                  <c:v>-1.4178720048232649</c:v>
                </c:pt>
                <c:pt idx="7130">
                  <c:v>-0.6245062593469064</c:v>
                </c:pt>
                <c:pt idx="7131">
                  <c:v>0.37682986502458404</c:v>
                </c:pt>
                <c:pt idx="7132">
                  <c:v>1.4722878422484755</c:v>
                </c:pt>
                <c:pt idx="7133">
                  <c:v>2.6529968966808672</c:v>
                </c:pt>
                <c:pt idx="7134">
                  <c:v>3.6281789647626126</c:v>
                </c:pt>
                <c:pt idx="7135">
                  <c:v>4.6057000678221085</c:v>
                </c:pt>
                <c:pt idx="7136">
                  <c:v>5.2083486385755018</c:v>
                </c:pt>
                <c:pt idx="7137">
                  <c:v>5.4714555808285565</c:v>
                </c:pt>
                <c:pt idx="7138">
                  <c:v>5.2385263799364221</c:v>
                </c:pt>
                <c:pt idx="7139">
                  <c:v>4.5563113409956966</c:v>
                </c:pt>
                <c:pt idx="7140">
                  <c:v>3.0901635382208665</c:v>
                </c:pt>
                <c:pt idx="7141">
                  <c:v>1.6679491308265695</c:v>
                </c:pt>
                <c:pt idx="7142">
                  <c:v>0.28552749384756337</c:v>
                </c:pt>
                <c:pt idx="7143">
                  <c:v>-0.96660397336453818</c:v>
                </c:pt>
                <c:pt idx="7144">
                  <c:v>-1.5352381523688126</c:v>
                </c:pt>
                <c:pt idx="7145">
                  <c:v>-1.6732887041621152</c:v>
                </c:pt>
                <c:pt idx="7146">
                  <c:v>-1.4213371795445069</c:v>
                </c:pt>
                <c:pt idx="7147">
                  <c:v>-0.81614040826010614</c:v>
                </c:pt>
                <c:pt idx="7148">
                  <c:v>-0.26798208889500541</c:v>
                </c:pt>
                <c:pt idx="7149">
                  <c:v>0.5112568648195307</c:v>
                </c:pt>
                <c:pt idx="7150">
                  <c:v>1.4055498365780368</c:v>
                </c:pt>
                <c:pt idx="7151">
                  <c:v>2.3098054610372318</c:v>
                </c:pt>
                <c:pt idx="7152">
                  <c:v>3.4115803395164601</c:v>
                </c:pt>
                <c:pt idx="7153">
                  <c:v>4.2210198228560971</c:v>
                </c:pt>
                <c:pt idx="7154">
                  <c:v>4.7656758729487869</c:v>
                </c:pt>
                <c:pt idx="7155">
                  <c:v>4.9762559608472623</c:v>
                </c:pt>
                <c:pt idx="7156">
                  <c:v>4.5072548857778569</c:v>
                </c:pt>
                <c:pt idx="7157">
                  <c:v>3.8939605614519768</c:v>
                </c:pt>
                <c:pt idx="7158">
                  <c:v>2.9614767470090366</c:v>
                </c:pt>
                <c:pt idx="7159">
                  <c:v>1.7398863431666811</c:v>
                </c:pt>
                <c:pt idx="7160">
                  <c:v>0.63342812247653368</c:v>
                </c:pt>
                <c:pt idx="7161">
                  <c:v>-0.36874886768488779</c:v>
                </c:pt>
                <c:pt idx="7162">
                  <c:v>-0.99372956292659242</c:v>
                </c:pt>
                <c:pt idx="7163">
                  <c:v>-1.1828160969133183</c:v>
                </c:pt>
                <c:pt idx="7164">
                  <c:v>-1.0713383060949992</c:v>
                </c:pt>
                <c:pt idx="7165">
                  <c:v>-0.87611926992918399</c:v>
                </c:pt>
                <c:pt idx="7166">
                  <c:v>-0.41655585563606951</c:v>
                </c:pt>
                <c:pt idx="7167">
                  <c:v>0.28243806609406957</c:v>
                </c:pt>
                <c:pt idx="7168">
                  <c:v>0.91555336274186905</c:v>
                </c:pt>
                <c:pt idx="7169">
                  <c:v>1.4889989484449471</c:v>
                </c:pt>
                <c:pt idx="7170">
                  <c:v>2.1026463405773703</c:v>
                </c:pt>
                <c:pt idx="7171">
                  <c:v>2.564211048931567</c:v>
                </c:pt>
                <c:pt idx="7172">
                  <c:v>2.8880265287704141</c:v>
                </c:pt>
                <c:pt idx="7173">
                  <c:v>3.18132311863185</c:v>
                </c:pt>
                <c:pt idx="7174">
                  <c:v>3.2584815969169494</c:v>
                </c:pt>
                <c:pt idx="7175">
                  <c:v>2.7628813822996072</c:v>
                </c:pt>
                <c:pt idx="7176">
                  <c:v>2.0312470486599645</c:v>
                </c:pt>
                <c:pt idx="7177">
                  <c:v>1.1800720672352254</c:v>
                </c:pt>
                <c:pt idx="7178">
                  <c:v>0.31487065825969385</c:v>
                </c:pt>
                <c:pt idx="7179">
                  <c:v>-0.37453965939875178</c:v>
                </c:pt>
                <c:pt idx="7180">
                  <c:v>-0.71623124655617265</c:v>
                </c:pt>
                <c:pt idx="7181">
                  <c:v>-0.93147138070568403</c:v>
                </c:pt>
                <c:pt idx="7182">
                  <c:v>-0.84368227130606044</c:v>
                </c:pt>
                <c:pt idx="7183">
                  <c:v>-0.76416709054108833</c:v>
                </c:pt>
                <c:pt idx="7184">
                  <c:v>-0.69214603900831928</c:v>
                </c:pt>
                <c:pt idx="7185">
                  <c:v>-0.53266503205983118</c:v>
                </c:pt>
                <c:pt idx="7186">
                  <c:v>-0.2939669762981435</c:v>
                </c:pt>
                <c:pt idx="7187">
                  <c:v>0.20497765653441302</c:v>
                </c:pt>
                <c:pt idx="7188">
                  <c:v>0.65689786557532504</c:v>
                </c:pt>
                <c:pt idx="7189">
                  <c:v>1.0662255983542863</c:v>
                </c:pt>
                <c:pt idx="7190">
                  <c:v>1.3427273215792852</c:v>
                </c:pt>
                <c:pt idx="7191">
                  <c:v>1.4989215917249332</c:v>
                </c:pt>
                <c:pt idx="7192">
                  <c:v>1.7346426783296034</c:v>
                </c:pt>
                <c:pt idx="7193">
                  <c:v>1.665404237091989</c:v>
                </c:pt>
                <c:pt idx="7194">
                  <c:v>1.5084435855968239</c:v>
                </c:pt>
                <c:pt idx="7195">
                  <c:v>1.1777805677754674</c:v>
                </c:pt>
                <c:pt idx="7196">
                  <c:v>0.68978624596676541</c:v>
                </c:pt>
                <c:pt idx="7197">
                  <c:v>0.24778430544969615</c:v>
                </c:pt>
                <c:pt idx="7198">
                  <c:v>-5.8312153983653636E-2</c:v>
                </c:pt>
                <c:pt idx="7199">
                  <c:v>-0.14706414255424613</c:v>
                </c:pt>
                <c:pt idx="7200">
                  <c:v>-0.22745145326629285</c:v>
                </c:pt>
                <c:pt idx="7201">
                  <c:v>-0.30026243843509542</c:v>
                </c:pt>
                <c:pt idx="7202">
                  <c:v>-0.36621114992068959</c:v>
                </c:pt>
                <c:pt idx="7203">
                  <c:v>-0.42594434178077811</c:v>
                </c:pt>
                <c:pt idx="7204">
                  <c:v>-0.48004781293917292</c:v>
                </c:pt>
                <c:pt idx="7205">
                  <c:v>-0.43480437246412634</c:v>
                </c:pt>
                <c:pt idx="7206">
                  <c:v>-0.20532946658027817</c:v>
                </c:pt>
                <c:pt idx="7207">
                  <c:v>2.5179389483327985E-3</c:v>
                </c:pt>
                <c:pt idx="7208">
                  <c:v>0.19077618800865229</c:v>
                </c:pt>
                <c:pt idx="7209">
                  <c:v>0.36129151510220447</c:v>
                </c:pt>
                <c:pt idx="7210">
                  <c:v>0.60998393083580349</c:v>
                </c:pt>
                <c:pt idx="7211">
                  <c:v>0.92948541818893116</c:v>
                </c:pt>
                <c:pt idx="7212">
                  <c:v>1.2188745997776709</c:v>
                </c:pt>
                <c:pt idx="7213">
                  <c:v>1.4809894935591841</c:v>
                </c:pt>
                <c:pt idx="7214">
                  <c:v>1.5299050813842956</c:v>
                </c:pt>
                <c:pt idx="7215">
                  <c:v>1.4799627040609915</c:v>
                </c:pt>
                <c:pt idx="7216">
                  <c:v>1.2462317256933508</c:v>
                </c:pt>
                <c:pt idx="7217">
                  <c:v>0.94028159345470042</c:v>
                </c:pt>
                <c:pt idx="7218">
                  <c:v>0.66316658185022315</c:v>
                </c:pt>
                <c:pt idx="7219">
                  <c:v>0.31792126517773434</c:v>
                </c:pt>
                <c:pt idx="7220">
                  <c:v>9.9462332629276506E-2</c:v>
                </c:pt>
                <c:pt idx="7221">
                  <c:v>-0.19265511019871606</c:v>
                </c:pt>
                <c:pt idx="7222">
                  <c:v>-0.45724113265549288</c:v>
                </c:pt>
                <c:pt idx="7223">
                  <c:v>-0.69689050998048707</c:v>
                </c:pt>
                <c:pt idx="7224">
                  <c:v>-0.81970568600054039</c:v>
                </c:pt>
                <c:pt idx="7225">
                  <c:v>-0.93094580437857566</c:v>
                </c:pt>
                <c:pt idx="7226">
                  <c:v>-0.84320622938079648</c:v>
                </c:pt>
                <c:pt idx="7227">
                  <c:v>-0.57524035529489304</c:v>
                </c:pt>
                <c:pt idx="7228">
                  <c:v>-0.14403411063683336</c:v>
                </c:pt>
                <c:pt idx="7229">
                  <c:v>0.43502746212461985</c:v>
                </c:pt>
                <c:pt idx="7230">
                  <c:v>0.95951376739716698</c:v>
                </c:pt>
                <c:pt idx="7231">
                  <c:v>1.4345684029631336</c:v>
                </c:pt>
                <c:pt idx="7232">
                  <c:v>1.7706024143269719</c:v>
                </c:pt>
                <c:pt idx="7233">
                  <c:v>2.0749659662471016</c:v>
                </c:pt>
                <c:pt idx="7234">
                  <c:v>2.2563961495975544</c:v>
                </c:pt>
                <c:pt idx="7235">
                  <c:v>2.2322313817980226</c:v>
                </c:pt>
                <c:pt idx="7236">
                  <c:v>1.9276007508852511</c:v>
                </c:pt>
                <c:pt idx="7237">
                  <c:v>1.4631853213211115</c:v>
                </c:pt>
                <c:pt idx="7238">
                  <c:v>0.85404445559355779</c:v>
                </c:pt>
                <c:pt idx="7239">
                  <c:v>0.49080932314452197</c:v>
                </c:pt>
                <c:pt idx="7240">
                  <c:v>0.16180829540431435</c:v>
                </c:pt>
                <c:pt idx="7241">
                  <c:v>-4.1937336375035661E-2</c:v>
                </c:pt>
                <c:pt idx="7242">
                  <c:v>-0.32072817436210893</c:v>
                </c:pt>
                <c:pt idx="7243">
                  <c:v>-0.47899581528623847</c:v>
                </c:pt>
                <c:pt idx="7244">
                  <c:v>-0.52809930286182727</c:v>
                </c:pt>
                <c:pt idx="7245">
                  <c:v>-0.38407933654703524</c:v>
                </c:pt>
                <c:pt idx="7246">
                  <c:v>-6.5137373061199655E-2</c:v>
                </c:pt>
                <c:pt idx="7247">
                  <c:v>0.50648835736545905</c:v>
                </c:pt>
                <c:pt idx="7248">
                  <c:v>1.3069829707558607</c:v>
                </c:pt>
                <c:pt idx="7249">
                  <c:v>2.1262805238539912</c:v>
                </c:pt>
                <c:pt idx="7250">
                  <c:v>2.7741133221269125</c:v>
                </c:pt>
                <c:pt idx="7251">
                  <c:v>3.1723937583901844</c:v>
                </c:pt>
                <c:pt idx="7252">
                  <c:v>3.2503938090513782</c:v>
                </c:pt>
                <c:pt idx="7253">
                  <c:v>3.1325469689130792</c:v>
                </c:pt>
                <c:pt idx="7254">
                  <c:v>2.7430635929685163</c:v>
                </c:pt>
                <c:pt idx="7255">
                  <c:v>2.2960403807931433</c:v>
                </c:pt>
                <c:pt idx="7256">
                  <c:v>1.8911481137983983</c:v>
                </c:pt>
                <c:pt idx="7257">
                  <c:v>1.4301682643405398</c:v>
                </c:pt>
                <c:pt idx="7258">
                  <c:v>1.106882521745667</c:v>
                </c:pt>
                <c:pt idx="7259">
                  <c:v>0.71981796296149181</c:v>
                </c:pt>
                <c:pt idx="7260">
                  <c:v>0.36923337940755668</c:v>
                </c:pt>
                <c:pt idx="7261">
                  <c:v>5.1690614418267944E-2</c:v>
                </c:pt>
                <c:pt idx="7262">
                  <c:v>-0.14167667043259885</c:v>
                </c:pt>
                <c:pt idx="7263">
                  <c:v>-0.12832395882211542</c:v>
                </c:pt>
                <c:pt idx="7264">
                  <c:v>7.2265848582725667E-2</c:v>
                </c:pt>
                <c:pt idx="7265">
                  <c:v>0.44244607124311314</c:v>
                </c:pt>
                <c:pt idx="7266">
                  <c:v>0.87198540947077119</c:v>
                </c:pt>
                <c:pt idx="7267">
                  <c:v>1.7322805168547832</c:v>
                </c:pt>
                <c:pt idx="7268">
                  <c:v>2.5114947205604898</c:v>
                </c:pt>
                <c:pt idx="7269">
                  <c:v>3.2172697157281562</c:v>
                </c:pt>
                <c:pt idx="7270">
                  <c:v>3.4795358662678639</c:v>
                </c:pt>
                <c:pt idx="7271">
                  <c:v>3.7170840144529471</c:v>
                </c:pt>
                <c:pt idx="7272">
                  <c:v>3.7437482179062793</c:v>
                </c:pt>
                <c:pt idx="7273">
                  <c:v>3.5794038201737397</c:v>
                </c:pt>
                <c:pt idx="7274">
                  <c:v>3.3363007374107618</c:v>
                </c:pt>
                <c:pt idx="7275">
                  <c:v>2.9276140211985924</c:v>
                </c:pt>
                <c:pt idx="7276">
                  <c:v>2.3689495613291918</c:v>
                </c:pt>
                <c:pt idx="7277">
                  <c:v>1.8629379863482138</c:v>
                </c:pt>
                <c:pt idx="7278">
                  <c:v>1.3103690991572914</c:v>
                </c:pt>
                <c:pt idx="7279">
                  <c:v>0.80987860266440759</c:v>
                </c:pt>
                <c:pt idx="7280">
                  <c:v>0.45080600378842411</c:v>
                </c:pt>
                <c:pt idx="7281">
                  <c:v>0.31407075928985373</c:v>
                </c:pt>
                <c:pt idx="7282">
                  <c:v>0.28447028758708254</c:v>
                </c:pt>
                <c:pt idx="7283">
                  <c:v>0.44615515383302551</c:v>
                </c:pt>
                <c:pt idx="7284">
                  <c:v>0.781097139654509</c:v>
                </c:pt>
                <c:pt idx="7285">
                  <c:v>1.2729671462303136</c:v>
                </c:pt>
                <c:pt idx="7286">
                  <c:v>1.8127272764384206</c:v>
                </c:pt>
                <c:pt idx="7287">
                  <c:v>2.3016162128536539</c:v>
                </c:pt>
                <c:pt idx="7288">
                  <c:v>2.8386762321446781</c:v>
                </c:pt>
                <c:pt idx="7289">
                  <c:v>3.2308717574937642</c:v>
                </c:pt>
                <c:pt idx="7290">
                  <c:v>3.4918559457989322</c:v>
                </c:pt>
                <c:pt idx="7291">
                  <c:v>3.8224907334513158</c:v>
                </c:pt>
                <c:pt idx="7292">
                  <c:v>3.8392205876833194</c:v>
                </c:pt>
                <c:pt idx="7293">
                  <c:v>3.7601259106931026</c:v>
                </c:pt>
                <c:pt idx="7294">
                  <c:v>3.4999901721726139</c:v>
                </c:pt>
                <c:pt idx="7295">
                  <c:v>3.0758760901889013</c:v>
                </c:pt>
                <c:pt idx="7296">
                  <c:v>2.5032382595171216</c:v>
                </c:pt>
                <c:pt idx="7297">
                  <c:v>1.9845702729055237</c:v>
                </c:pt>
                <c:pt idx="7298">
                  <c:v>1.6090333719933556</c:v>
                </c:pt>
                <c:pt idx="7299">
                  <c:v>1.268889990152914</c:v>
                </c:pt>
                <c:pt idx="7300">
                  <c:v>1.0550521464068796</c:v>
                </c:pt>
                <c:pt idx="7301">
                  <c:v>0.95561582423769975</c:v>
                </c:pt>
                <c:pt idx="7302">
                  <c:v>0.95979893425301421</c:v>
                </c:pt>
                <c:pt idx="7303">
                  <c:v>1.1520833546529181</c:v>
                </c:pt>
                <c:pt idx="7304">
                  <c:v>1.6089887342000602</c:v>
                </c:pt>
                <c:pt idx="7305">
                  <c:v>2.1170795758417671</c:v>
                </c:pt>
                <c:pt idx="7306">
                  <c:v>2.6715317634274327</c:v>
                </c:pt>
                <c:pt idx="7307">
                  <c:v>3.1737280634345209</c:v>
                </c:pt>
                <c:pt idx="7308">
                  <c:v>3.6285934772387418</c:v>
                </c:pt>
                <c:pt idx="7309">
                  <c:v>4.0405888357715796</c:v>
                </c:pt>
                <c:pt idx="7310">
                  <c:v>4.2252589873386341</c:v>
                </c:pt>
                <c:pt idx="7311">
                  <c:v>4.2982766075529844</c:v>
                </c:pt>
                <c:pt idx="7312">
                  <c:v>4.1759169199745063</c:v>
                </c:pt>
                <c:pt idx="7313">
                  <c:v>3.9708415816560971</c:v>
                </c:pt>
                <c:pt idx="7314">
                  <c:v>3.690846359018801</c:v>
                </c:pt>
                <c:pt idx="7315">
                  <c:v>3.248744505200444</c:v>
                </c:pt>
                <c:pt idx="7316">
                  <c:v>2.754061989857219</c:v>
                </c:pt>
                <c:pt idx="7317">
                  <c:v>2.3060022031958418</c:v>
                </c:pt>
                <c:pt idx="7318">
                  <c:v>1.9001710565587961</c:v>
                </c:pt>
                <c:pt idx="7319">
                  <c:v>1.5325885943879365</c:v>
                </c:pt>
                <c:pt idx="7320">
                  <c:v>1.2938977427071032</c:v>
                </c:pt>
                <c:pt idx="7321">
                  <c:v>1.2661985330252454</c:v>
                </c:pt>
                <c:pt idx="7322">
                  <c:v>1.2411099123527907</c:v>
                </c:pt>
                <c:pt idx="7323">
                  <c:v>1.4068813976875221</c:v>
                </c:pt>
                <c:pt idx="7324">
                  <c:v>1.6512770682148794</c:v>
                </c:pt>
                <c:pt idx="7325">
                  <c:v>2.2496301078800749</c:v>
                </c:pt>
                <c:pt idx="7326">
                  <c:v>2.8858374817430055</c:v>
                </c:pt>
                <c:pt idx="7327">
                  <c:v>3.367835943641619</c:v>
                </c:pt>
                <c:pt idx="7328">
                  <c:v>3.6159115615165769</c:v>
                </c:pt>
                <c:pt idx="7329">
                  <c:v>3.8406066032320134</c:v>
                </c:pt>
                <c:pt idx="7330">
                  <c:v>4.0441246361769121</c:v>
                </c:pt>
                <c:pt idx="7331">
                  <c:v>4.2284615464066286</c:v>
                </c:pt>
                <c:pt idx="7332">
                  <c:v>4.3011773325397575</c:v>
                </c:pt>
                <c:pt idx="7333">
                  <c:v>4.272792037679717</c:v>
                </c:pt>
                <c:pt idx="7334">
                  <c:v>3.9643386550106641</c:v>
                </c:pt>
                <c:pt idx="7335">
                  <c:v>3.4964607595552639</c:v>
                </c:pt>
                <c:pt idx="7336">
                  <c:v>2.8841837576586684</c:v>
                </c:pt>
                <c:pt idx="7337">
                  <c:v>2.3296125036956825</c:v>
                </c:pt>
                <c:pt idx="7338">
                  <c:v>1.9215561386606566</c:v>
                </c:pt>
                <c:pt idx="7339">
                  <c:v>1.6462059595926621</c:v>
                </c:pt>
                <c:pt idx="7340">
                  <c:v>1.5853024827317945</c:v>
                </c:pt>
                <c:pt idx="7341">
                  <c:v>1.71863458255084</c:v>
                </c:pt>
                <c:pt idx="7342">
                  <c:v>1.839400428011509</c:v>
                </c:pt>
                <c:pt idx="7343">
                  <c:v>2.043032140292758</c:v>
                </c:pt>
                <c:pt idx="7344">
                  <c:v>2.3217197954414801</c:v>
                </c:pt>
                <c:pt idx="7345">
                  <c:v>2.7626373171037484</c:v>
                </c:pt>
                <c:pt idx="7346">
                  <c:v>3.3504949005746081</c:v>
                </c:pt>
                <c:pt idx="7347">
                  <c:v>4.0714437712931826</c:v>
                </c:pt>
                <c:pt idx="7348">
                  <c:v>4.6301970321281631</c:v>
                </c:pt>
                <c:pt idx="7349">
                  <c:v>5.0420412591731942</c:v>
                </c:pt>
                <c:pt idx="7350">
                  <c:v>5.3208223026672901</c:v>
                </c:pt>
                <c:pt idx="7351">
                  <c:v>5.2905855129922701</c:v>
                </c:pt>
                <c:pt idx="7352">
                  <c:v>5.1689506939988918</c:v>
                </c:pt>
                <c:pt idx="7353">
                  <c:v>4.8702841274032362</c:v>
                </c:pt>
                <c:pt idx="7354">
                  <c:v>4.5997662215522741</c:v>
                </c:pt>
                <c:pt idx="7355">
                  <c:v>4.2604962480641948</c:v>
                </c:pt>
                <c:pt idx="7356">
                  <c:v>3.7647061570495404</c:v>
                </c:pt>
                <c:pt idx="7357">
                  <c:v>3.3156431812645137</c:v>
                </c:pt>
                <c:pt idx="7358">
                  <c:v>2.8146556142435557</c:v>
                </c:pt>
                <c:pt idx="7359">
                  <c:v>2.3608850130253836</c:v>
                </c:pt>
                <c:pt idx="7360">
                  <c:v>2.2326246222463535</c:v>
                </c:pt>
                <c:pt idx="7361">
                  <c:v>2.1164524885098626</c:v>
                </c:pt>
                <c:pt idx="7362">
                  <c:v>2.1054771000380175</c:v>
                </c:pt>
                <c:pt idx="7363">
                  <c:v>2.4725272359907509</c:v>
                </c:pt>
                <c:pt idx="7364">
                  <c:v>2.9934792708406244</c:v>
                </c:pt>
                <c:pt idx="7365">
                  <c:v>3.4653327331237875</c:v>
                </c:pt>
                <c:pt idx="7366">
                  <c:v>3.9869628338942538</c:v>
                </c:pt>
                <c:pt idx="7367">
                  <c:v>4.4594304558905664</c:v>
                </c:pt>
                <c:pt idx="7368">
                  <c:v>4.8873690535771992</c:v>
                </c:pt>
                <c:pt idx="7369">
                  <c:v>5.2749753886234361</c:v>
                </c:pt>
                <c:pt idx="7370">
                  <c:v>5.5318029076219961</c:v>
                </c:pt>
                <c:pt idx="7371">
                  <c:v>5.6701772236050951</c:v>
                </c:pt>
                <c:pt idx="7372">
                  <c:v>5.6070145083366656</c:v>
                </c:pt>
                <c:pt idx="7373">
                  <c:v>5.5498047387362792</c:v>
                </c:pt>
                <c:pt idx="7374">
                  <c:v>5.3094913036772091</c:v>
                </c:pt>
                <c:pt idx="7375">
                  <c:v>4.8090835374592729</c:v>
                </c:pt>
                <c:pt idx="7376">
                  <c:v>4.2615903124981287</c:v>
                </c:pt>
                <c:pt idx="7377">
                  <c:v>3.7656971083398285</c:v>
                </c:pt>
                <c:pt idx="7378">
                  <c:v>3.3165407375959925</c:v>
                </c:pt>
                <c:pt idx="7379">
                  <c:v>3.003964137099107</c:v>
                </c:pt>
                <c:pt idx="7380">
                  <c:v>2.7208471871563744</c:v>
                </c:pt>
                <c:pt idx="7381">
                  <c:v>2.6529089403304345</c:v>
                </c:pt>
                <c:pt idx="7382">
                  <c:v>2.6856215020259726</c:v>
                </c:pt>
                <c:pt idx="7383">
                  <c:v>2.903746536631814</c:v>
                </c:pt>
                <c:pt idx="7384">
                  <c:v>3.1955615506568975</c:v>
                </c:pt>
                <c:pt idx="7385">
                  <c:v>3.4598736475539287</c:v>
                </c:pt>
                <c:pt idx="7386">
                  <c:v>3.8877704754103486</c:v>
                </c:pt>
                <c:pt idx="7387">
                  <c:v>4.2753389773401258</c:v>
                </c:pt>
                <c:pt idx="7388">
                  <c:v>4.7206277881248351</c:v>
                </c:pt>
                <c:pt idx="7389">
                  <c:v>5.1239491172089346</c:v>
                </c:pt>
                <c:pt idx="7390">
                  <c:v>5.4892583065584342</c:v>
                </c:pt>
                <c:pt idx="7391">
                  <c:v>5.6316423567260685</c:v>
                </c:pt>
                <c:pt idx="7392">
                  <c:v>5.6663592467061594</c:v>
                </c:pt>
                <c:pt idx="7393">
                  <c:v>5.6035563672830486</c:v>
                </c:pt>
                <c:pt idx="7394">
                  <c:v>5.4524247401908417</c:v>
                </c:pt>
                <c:pt idx="7395">
                  <c:v>5.1270413741651861</c:v>
                </c:pt>
                <c:pt idx="7396">
                  <c:v>4.7380768883010322</c:v>
                </c:pt>
                <c:pt idx="7397">
                  <c:v>4.1972758823604348</c:v>
                </c:pt>
                <c:pt idx="7398">
                  <c:v>3.7074441704393464</c:v>
                </c:pt>
                <c:pt idx="7399">
                  <c:v>3.2637780097482558</c:v>
                </c:pt>
                <c:pt idx="7400">
                  <c:v>2.9561741791970646</c:v>
                </c:pt>
                <c:pt idx="7401">
                  <c:v>2.6775613266741445</c:v>
                </c:pt>
                <c:pt idx="7402">
                  <c:v>2.5194548964793695</c:v>
                </c:pt>
                <c:pt idx="7403">
                  <c:v>2.3762496462721505</c:v>
                </c:pt>
                <c:pt idx="7404">
                  <c:v>2.4350367321405137</c:v>
                </c:pt>
                <c:pt idx="7405">
                  <c:v>2.6767788249115645</c:v>
                </c:pt>
                <c:pt idx="7406">
                  <c:v>2.9899850418089207</c:v>
                </c:pt>
                <c:pt idx="7407">
                  <c:v>3.5564156070274566</c:v>
                </c:pt>
                <c:pt idx="7408">
                  <c:v>4.1637091287799084</c:v>
                </c:pt>
                <c:pt idx="7409">
                  <c:v>4.8080143641447481</c:v>
                </c:pt>
                <c:pt idx="7410">
                  <c:v>5.2973474820791457</c:v>
                </c:pt>
                <c:pt idx="7411">
                  <c:v>5.6463142605520229</c:v>
                </c:pt>
                <c:pt idx="7412">
                  <c:v>5.7738961357815937</c:v>
                </c:pt>
                <c:pt idx="7413">
                  <c:v>5.7952059229448976</c:v>
                </c:pt>
                <c:pt idx="7414">
                  <c:v>5.8145073099841476</c:v>
                </c:pt>
                <c:pt idx="7415">
                  <c:v>5.7377418045439059</c:v>
                </c:pt>
                <c:pt idx="7416">
                  <c:v>5.5739634979341757</c:v>
                </c:pt>
                <c:pt idx="7417">
                  <c:v>5.2371253738549335</c:v>
                </c:pt>
                <c:pt idx="7418">
                  <c:v>4.649290156234299</c:v>
                </c:pt>
                <c:pt idx="7419">
                  <c:v>4.1168571026496146</c:v>
                </c:pt>
                <c:pt idx="7420">
                  <c:v>3.5403569025473374</c:v>
                </c:pt>
                <c:pt idx="7421">
                  <c:v>2.9239427866403971</c:v>
                </c:pt>
                <c:pt idx="7422">
                  <c:v>2.6483676712996069</c:v>
                </c:pt>
                <c:pt idx="7423">
                  <c:v>2.3987648986948202</c:v>
                </c:pt>
                <c:pt idx="7424">
                  <c:v>2.2669344127996527</c:v>
                </c:pt>
                <c:pt idx="7425">
                  <c:v>2.3360242167000957</c:v>
                </c:pt>
                <c:pt idx="7426">
                  <c:v>2.3986024599893909</c:v>
                </c:pt>
                <c:pt idx="7427">
                  <c:v>2.6437784020123076</c:v>
                </c:pt>
                <c:pt idx="7428">
                  <c:v>3.0543426151017274</c:v>
                </c:pt>
                <c:pt idx="7429">
                  <c:v>3.520459842328783</c:v>
                </c:pt>
                <c:pt idx="7430">
                  <c:v>4.0368943354604871</c:v>
                </c:pt>
                <c:pt idx="7431">
                  <c:v>4.5046560243017035</c:v>
                </c:pt>
                <c:pt idx="7432">
                  <c:v>5.0225799921917842</c:v>
                </c:pt>
                <c:pt idx="7433">
                  <c:v>5.3974429964949246</c:v>
                </c:pt>
                <c:pt idx="7434">
                  <c:v>5.4542326561623433</c:v>
                </c:pt>
                <c:pt idx="7435">
                  <c:v>5.5056700165014316</c:v>
                </c:pt>
                <c:pt idx="7436">
                  <c:v>5.2695161810165985</c:v>
                </c:pt>
                <c:pt idx="7437">
                  <c:v>4.9613715405643575</c:v>
                </c:pt>
                <c:pt idx="7438">
                  <c:v>4.5880210686650571</c:v>
                </c:pt>
                <c:pt idx="7439">
                  <c:v>4.1556102701500572</c:v>
                </c:pt>
                <c:pt idx="7440">
                  <c:v>3.6697054496657922</c:v>
                </c:pt>
                <c:pt idx="7441">
                  <c:v>3.1353483000051501</c:v>
                </c:pt>
                <c:pt idx="7442">
                  <c:v>2.6513531252175198</c:v>
                </c:pt>
                <c:pt idx="7443">
                  <c:v>2.2129734209944614</c:v>
                </c:pt>
                <c:pt idx="7444">
                  <c:v>2.0044055897348914</c:v>
                </c:pt>
                <c:pt idx="7445">
                  <c:v>1.9097425930768217</c:v>
                </c:pt>
                <c:pt idx="7446">
                  <c:v>1.8240013736647855</c:v>
                </c:pt>
                <c:pt idx="7447">
                  <c:v>2.0290844126262715</c:v>
                </c:pt>
                <c:pt idx="7448">
                  <c:v>2.214838830530439</c:v>
                </c:pt>
                <c:pt idx="7449">
                  <c:v>2.4773340866025126</c:v>
                </c:pt>
                <c:pt idx="7450">
                  <c:v>2.8093375272399346</c:v>
                </c:pt>
                <c:pt idx="7451">
                  <c:v>3.2042981603828582</c:v>
                </c:pt>
                <c:pt idx="7452">
                  <c:v>3.8447779696426938</c:v>
                </c:pt>
                <c:pt idx="7453">
                  <c:v>4.519141758603924</c:v>
                </c:pt>
                <c:pt idx="7454">
                  <c:v>4.9414526985923395</c:v>
                </c:pt>
                <c:pt idx="7455">
                  <c:v>5.1354662109674214</c:v>
                </c:pt>
                <c:pt idx="7456">
                  <c:v>5.2169466009795684</c:v>
                </c:pt>
                <c:pt idx="7457">
                  <c:v>5.1964998655438075</c:v>
                </c:pt>
                <c:pt idx="7458">
                  <c:v>4.9894846303077056</c:v>
                </c:pt>
                <c:pt idx="7459">
                  <c:v>4.7077323417298773</c:v>
                </c:pt>
                <c:pt idx="7460">
                  <c:v>4.5467823603575894</c:v>
                </c:pt>
                <c:pt idx="7461">
                  <c:v>4.2125059981421513</c:v>
                </c:pt>
                <c:pt idx="7462">
                  <c:v>3.9097344408408556</c:v>
                </c:pt>
                <c:pt idx="7463">
                  <c:v>3.6354984305435707</c:v>
                </c:pt>
                <c:pt idx="7464">
                  <c:v>3.3871085553052773</c:v>
                </c:pt>
                <c:pt idx="7465">
                  <c:v>2.9736333150698377</c:v>
                </c:pt>
                <c:pt idx="7466">
                  <c:v>2.599127198149346</c:v>
                </c:pt>
                <c:pt idx="7467">
                  <c:v>2.3541652308058039</c:v>
                </c:pt>
                <c:pt idx="7468">
                  <c:v>2.2265381645804165</c:v>
                </c:pt>
                <c:pt idx="7469">
                  <c:v>2.2994352251800039</c:v>
                </c:pt>
                <c:pt idx="7470">
                  <c:v>2.6482052385012338</c:v>
                </c:pt>
                <c:pt idx="7471">
                  <c:v>2.9641044524731921</c:v>
                </c:pt>
                <c:pt idx="7472">
                  <c:v>3.3444786465561713</c:v>
                </c:pt>
                <c:pt idx="7473">
                  <c:v>3.7832511970344576</c:v>
                </c:pt>
                <c:pt idx="7474">
                  <c:v>4.2749181884850547</c:v>
                </c:pt>
                <c:pt idx="7475">
                  <c:v>4.7202466576850375</c:v>
                </c:pt>
                <c:pt idx="7476">
                  <c:v>5.1236039074668289</c:v>
                </c:pt>
                <c:pt idx="7477">
                  <c:v>5.5831934116757145</c:v>
                </c:pt>
                <c:pt idx="7478">
                  <c:v>5.9052198459742176</c:v>
                </c:pt>
                <c:pt idx="7479">
                  <c:v>6.0084004446497161</c:v>
                </c:pt>
                <c:pt idx="7480">
                  <c:v>6.1018565010014569</c:v>
                </c:pt>
                <c:pt idx="7481">
                  <c:v>5.9037611927280729</c:v>
                </c:pt>
                <c:pt idx="7482">
                  <c:v>5.6300881478024634</c:v>
                </c:pt>
                <c:pt idx="7483">
                  <c:v>5.2879604000918752</c:v>
                </c:pt>
                <c:pt idx="7484">
                  <c:v>4.9780774329451916</c:v>
                </c:pt>
                <c:pt idx="7485">
                  <c:v>4.6974002473903269</c:v>
                </c:pt>
                <c:pt idx="7486">
                  <c:v>4.348928483752851</c:v>
                </c:pt>
                <c:pt idx="7487">
                  <c:v>4.0332994100941839</c:v>
                </c:pt>
                <c:pt idx="7488">
                  <c:v>3.7474176758074798</c:v>
                </c:pt>
                <c:pt idx="7489">
                  <c:v>3.5827274398153879</c:v>
                </c:pt>
                <c:pt idx="7490">
                  <c:v>3.5278066724963115</c:v>
                </c:pt>
                <c:pt idx="7491">
                  <c:v>3.4780620655514087</c:v>
                </c:pt>
                <c:pt idx="7492">
                  <c:v>3.6215013365739082</c:v>
                </c:pt>
                <c:pt idx="7493">
                  <c:v>3.9399173340093787</c:v>
                </c:pt>
                <c:pt idx="7494">
                  <c:v>4.3225711103026807</c:v>
                </c:pt>
                <c:pt idx="7495">
                  <c:v>4.8576561770372271</c:v>
                </c:pt>
                <c:pt idx="7496">
                  <c:v>5.2480628847231143</c:v>
                </c:pt>
                <c:pt idx="7497">
                  <c:v>5.6016746270656563</c:v>
                </c:pt>
                <c:pt idx="7498">
                  <c:v>5.8277114682415121</c:v>
                </c:pt>
                <c:pt idx="7499">
                  <c:v>6.0324448390270069</c:v>
                </c:pt>
                <c:pt idx="7500">
                  <c:v>6.2178825442043699</c:v>
                </c:pt>
                <c:pt idx="7501">
                  <c:v>6.3858431574132206</c:v>
                </c:pt>
                <c:pt idx="7502">
                  <c:v>6.4437260761578967</c:v>
                </c:pt>
                <c:pt idx="7503">
                  <c:v>6.4961536583336743</c:v>
                </c:pt>
                <c:pt idx="7504">
                  <c:v>6.4493922776914916</c:v>
                </c:pt>
                <c:pt idx="7505">
                  <c:v>6.3127902737385302</c:v>
                </c:pt>
                <c:pt idx="7506">
                  <c:v>6.094814925740403</c:v>
                </c:pt>
                <c:pt idx="7507">
                  <c:v>5.7088877110849268</c:v>
                </c:pt>
                <c:pt idx="7508">
                  <c:v>5.3593332795009108</c:v>
                </c:pt>
                <c:pt idx="7509">
                  <c:v>4.9484757973380242</c:v>
                </c:pt>
                <c:pt idx="7510">
                  <c:v>4.670588500211891</c:v>
                </c:pt>
                <c:pt idx="7511">
                  <c:v>4.5131392434287729</c:v>
                </c:pt>
                <c:pt idx="7512">
                  <c:v>4.3705292294983451</c:v>
                </c:pt>
                <c:pt idx="7513">
                  <c:v>4.2413598927306824</c:v>
                </c:pt>
                <c:pt idx="7514">
                  <c:v>4.2186122587544643</c:v>
                </c:pt>
                <c:pt idx="7515">
                  <c:v>4.3865040979872214</c:v>
                </c:pt>
                <c:pt idx="7516">
                  <c:v>4.5385725041580391</c:v>
                </c:pt>
                <c:pt idx="7517">
                  <c:v>4.8648043599141637</c:v>
                </c:pt>
                <c:pt idx="7518">
                  <c:v>5.1602895876279762</c:v>
                </c:pt>
                <c:pt idx="7519">
                  <c:v>5.5221737683305818</c:v>
                </c:pt>
                <c:pt idx="7520">
                  <c:v>5.8499511685268173</c:v>
                </c:pt>
                <c:pt idx="7521">
                  <c:v>6.0525884969412811</c:v>
                </c:pt>
                <c:pt idx="7522">
                  <c:v>6.2361277070870473</c:v>
                </c:pt>
                <c:pt idx="7523">
                  <c:v>6.4023687542056251</c:v>
                </c:pt>
                <c:pt idx="7524">
                  <c:v>6.5529419517536187</c:v>
                </c:pt>
                <c:pt idx="7525">
                  <c:v>6.5950761801565898</c:v>
                </c:pt>
                <c:pt idx="7526">
                  <c:v>6.5389915714794036</c:v>
                </c:pt>
                <c:pt idx="7527">
                  <c:v>6.393945033032514</c:v>
                </c:pt>
                <c:pt idx="7528">
                  <c:v>6.1683210291663322</c:v>
                </c:pt>
                <c:pt idx="7529">
                  <c:v>5.775466027475348</c:v>
                </c:pt>
                <c:pt idx="7530">
                  <c:v>5.3253889577938223</c:v>
                </c:pt>
                <c:pt idx="7531">
                  <c:v>5.1062262117975052</c:v>
                </c:pt>
                <c:pt idx="7532">
                  <c:v>4.8134712883763724</c:v>
                </c:pt>
                <c:pt idx="7533">
                  <c:v>4.5483078664569021</c:v>
                </c:pt>
                <c:pt idx="7534">
                  <c:v>4.4023832878942137</c:v>
                </c:pt>
                <c:pt idx="7535">
                  <c:v>4.1759639972435529</c:v>
                </c:pt>
                <c:pt idx="7536">
                  <c:v>4.0651320016047601</c:v>
                </c:pt>
                <c:pt idx="7537">
                  <c:v>4.0589934550721063</c:v>
                </c:pt>
                <c:pt idx="7538">
                  <c:v>4.2419290121355617</c:v>
                </c:pt>
                <c:pt idx="7539">
                  <c:v>4.4076232991344897</c:v>
                </c:pt>
                <c:pt idx="7540">
                  <c:v>4.7461968267054768</c:v>
                </c:pt>
                <c:pt idx="7541">
                  <c:v>5.0528605510689539</c:v>
                </c:pt>
                <c:pt idx="7542">
                  <c:v>5.3306219003249469</c:v>
                </c:pt>
                <c:pt idx="7543">
                  <c:v>5.5822048591527258</c:v>
                </c:pt>
                <c:pt idx="7544">
                  <c:v>5.7158289031161589</c:v>
                </c:pt>
                <c:pt idx="7545">
                  <c:v>5.8368591776338379</c:v>
                </c:pt>
                <c:pt idx="7546">
                  <c:v>6.0407303971206092</c:v>
                </c:pt>
                <c:pt idx="7547">
                  <c:v>6.1311394272371462</c:v>
                </c:pt>
                <c:pt idx="7548">
                  <c:v>6.2130276070087138</c:v>
                </c:pt>
                <c:pt idx="7549">
                  <c:v>6.2871980076606961</c:v>
                </c:pt>
                <c:pt idx="7550">
                  <c:v>6.2601302331309219</c:v>
                </c:pt>
                <c:pt idx="7551">
                  <c:v>6.0471179770341132</c:v>
                </c:pt>
                <c:pt idx="7552">
                  <c:v>5.8541816531036543</c:v>
                </c:pt>
                <c:pt idx="7553">
                  <c:v>5.7736769289170056</c:v>
                </c:pt>
                <c:pt idx="7554">
                  <c:v>5.4180162574097972</c:v>
                </c:pt>
                <c:pt idx="7555">
                  <c:v>5.1901235940936177</c:v>
                </c:pt>
                <c:pt idx="7556">
                  <c:v>4.8894615286761782</c:v>
                </c:pt>
                <c:pt idx="7557">
                  <c:v>4.8056317545519835</c:v>
                </c:pt>
                <c:pt idx="7558">
                  <c:v>4.6354549708963146</c:v>
                </c:pt>
                <c:pt idx="7559">
                  <c:v>4.575564750848665</c:v>
                </c:pt>
                <c:pt idx="7560">
                  <c:v>4.4270712714530287</c:v>
                </c:pt>
                <c:pt idx="7561">
                  <c:v>4.3868207523843461</c:v>
                </c:pt>
                <c:pt idx="7562">
                  <c:v>4.5388593145813312</c:v>
                </c:pt>
                <c:pt idx="7563">
                  <c:v>4.7708163594841979</c:v>
                </c:pt>
                <c:pt idx="7564">
                  <c:v>4.9809119679406075</c:v>
                </c:pt>
                <c:pt idx="7565">
                  <c:v>5.3597020910100612</c:v>
                </c:pt>
                <c:pt idx="7566">
                  <c:v>5.6085443064352001</c:v>
                </c:pt>
                <c:pt idx="7567">
                  <c:v>5.8339336955838599</c:v>
                </c:pt>
                <c:pt idx="7568">
                  <c:v>5.9438328556504301</c:v>
                </c:pt>
                <c:pt idx="7569">
                  <c:v>5.9491264842922815</c:v>
                </c:pt>
                <c:pt idx="7570">
                  <c:v>6.048168979796265</c:v>
                </c:pt>
                <c:pt idx="7571">
                  <c:v>6.1378769400121929</c:v>
                </c:pt>
                <c:pt idx="7572">
                  <c:v>6.219130124164634</c:v>
                </c:pt>
                <c:pt idx="7573">
                  <c:v>6.2927253761246531</c:v>
                </c:pt>
                <c:pt idx="7574">
                  <c:v>6.3593844389977709</c:v>
                </c:pt>
                <c:pt idx="7575">
                  <c:v>6.1370176943812869</c:v>
                </c:pt>
                <c:pt idx="7576">
                  <c:v>6.0298563013111908</c:v>
                </c:pt>
                <c:pt idx="7577">
                  <c:v>5.7442990723822316</c:v>
                </c:pt>
                <c:pt idx="7578">
                  <c:v>5.4856549782307527</c:v>
                </c:pt>
                <c:pt idx="7579">
                  <c:v>5.3456352952693873</c:v>
                </c:pt>
                <c:pt idx="7580">
                  <c:v>5.1245643769208105</c:v>
                </c:pt>
                <c:pt idx="7581">
                  <c:v>4.9243289017624203</c:v>
                </c:pt>
                <c:pt idx="7582">
                  <c:v>4.8372129551440937</c:v>
                </c:pt>
                <c:pt idx="7583">
                  <c:v>4.6640597134552735</c:v>
                </c:pt>
                <c:pt idx="7584">
                  <c:v>4.6957213395428861</c:v>
                </c:pt>
                <c:pt idx="7585">
                  <c:v>4.7243989276729721</c:v>
                </c:pt>
                <c:pt idx="7586">
                  <c:v>4.8446214964049874</c:v>
                </c:pt>
                <c:pt idx="7587">
                  <c:v>5.0477611345829709</c:v>
                </c:pt>
                <c:pt idx="7588">
                  <c:v>5.3260030925200628</c:v>
                </c:pt>
                <c:pt idx="7589">
                  <c:v>5.5780213637278866</c:v>
                </c:pt>
                <c:pt idx="7590">
                  <c:v>5.8062874724538034</c:v>
                </c:pt>
                <c:pt idx="7591">
                  <c:v>6.1072877868803079</c:v>
                </c:pt>
                <c:pt idx="7592">
                  <c:v>6.1914239307955095</c:v>
                </c:pt>
                <c:pt idx="7593">
                  <c:v>6.3618782095696433</c:v>
                </c:pt>
                <c:pt idx="7594">
                  <c:v>6.3277719918292972</c:v>
                </c:pt>
                <c:pt idx="7595">
                  <c:v>6.2968802093817944</c:v>
                </c:pt>
                <c:pt idx="7596">
                  <c:v>6.3631476884457872</c:v>
                </c:pt>
                <c:pt idx="7597">
                  <c:v>6.5174173843554923</c:v>
                </c:pt>
                <c:pt idx="7598">
                  <c:v>6.5628997243572602</c:v>
                </c:pt>
                <c:pt idx="7599">
                  <c:v>6.6040954548024997</c:v>
                </c:pt>
                <c:pt idx="7600">
                  <c:v>6.4529130199085705</c:v>
                </c:pt>
                <c:pt idx="7601">
                  <c:v>6.2217314142113853</c:v>
                </c:pt>
                <c:pt idx="7602">
                  <c:v>5.9180903819296073</c:v>
                </c:pt>
                <c:pt idx="7603">
                  <c:v>5.5488190631304812</c:v>
                </c:pt>
                <c:pt idx="7604">
                  <c:v>5.214350746200977</c:v>
                </c:pt>
                <c:pt idx="7605">
                  <c:v>5.0056531050988955</c:v>
                </c:pt>
                <c:pt idx="7606">
                  <c:v>5.0051203124954355</c:v>
                </c:pt>
                <c:pt idx="7607">
                  <c:v>5.0988855140195373</c:v>
                </c:pt>
                <c:pt idx="7608">
                  <c:v>5.278061333103218</c:v>
                </c:pt>
                <c:pt idx="7609">
                  <c:v>5.3461024494711777</c:v>
                </c:pt>
                <c:pt idx="7610">
                  <c:v>5.5962264009148166</c:v>
                </c:pt>
                <c:pt idx="7611">
                  <c:v>5.7285289457004964</c:v>
                </c:pt>
                <c:pt idx="7612">
                  <c:v>6.0368578286190653</c:v>
                </c:pt>
                <c:pt idx="7613">
                  <c:v>6.2218796193259447</c:v>
                </c:pt>
                <c:pt idx="7614">
                  <c:v>6.4837112966873551</c:v>
                </c:pt>
                <c:pt idx="7615">
                  <c:v>6.7208659198264948</c:v>
                </c:pt>
                <c:pt idx="7616">
                  <c:v>6.935669246311071</c:v>
                </c:pt>
                <c:pt idx="7617">
                  <c:v>7.0359800566144362</c:v>
                </c:pt>
                <c:pt idx="7618">
                  <c:v>7.0325890161683668</c:v>
                </c:pt>
                <c:pt idx="7619">
                  <c:v>7.1237653533625931</c:v>
                </c:pt>
                <c:pt idx="7620">
                  <c:v>7.0178529640081129</c:v>
                </c:pt>
                <c:pt idx="7621">
                  <c:v>7.0161703617909321</c:v>
                </c:pt>
                <c:pt idx="7622">
                  <c:v>6.8261507818812959</c:v>
                </c:pt>
                <c:pt idx="7623">
                  <c:v>6.6540401254601296</c:v>
                </c:pt>
                <c:pt idx="7624">
                  <c:v>6.2154071774304001</c:v>
                </c:pt>
                <c:pt idx="7625">
                  <c:v>5.8181144108152489</c:v>
                </c:pt>
                <c:pt idx="7626">
                  <c:v>5.4582656053077736</c:v>
                </c:pt>
                <c:pt idx="7627">
                  <c:v>5.3208273099292462</c:v>
                </c:pt>
                <c:pt idx="7628">
                  <c:v>5.2905900483309054</c:v>
                </c:pt>
                <c:pt idx="7629">
                  <c:v>5.3574503611073192</c:v>
                </c:pt>
                <c:pt idx="7630">
                  <c:v>5.4180092378606801</c:v>
                </c:pt>
                <c:pt idx="7631">
                  <c:v>5.3786127953368066</c:v>
                </c:pt>
                <c:pt idx="7632">
                  <c:v>5.3429293800452502</c:v>
                </c:pt>
                <c:pt idx="7633">
                  <c:v>5.4048568270214359</c:v>
                </c:pt>
                <c:pt idx="7634">
                  <c:v>5.5551955292310371</c:v>
                </c:pt>
                <c:pt idx="7635">
                  <c:v>5.7856129221759751</c:v>
                </c:pt>
                <c:pt idx="7636">
                  <c:v>6.0885617670605523</c:v>
                </c:pt>
                <c:pt idx="7637">
                  <c:v>6.3629583559800427</c:v>
                </c:pt>
                <c:pt idx="7638">
                  <c:v>6.6114936756619462</c:v>
                </c:pt>
                <c:pt idx="7639">
                  <c:v>6.7423573137020485</c:v>
                </c:pt>
                <c:pt idx="7640">
                  <c:v>6.8608873444254854</c:v>
                </c:pt>
                <c:pt idx="7641">
                  <c:v>6.8739984033287129</c:v>
                </c:pt>
                <c:pt idx="7642">
                  <c:v>6.8858737740420057</c:v>
                </c:pt>
                <c:pt idx="7643">
                  <c:v>6.896629917433553</c:v>
                </c:pt>
                <c:pt idx="7644">
                  <c:v>6.8121245385856106</c:v>
                </c:pt>
                <c:pt idx="7645">
                  <c:v>6.6413358244512999</c:v>
                </c:pt>
                <c:pt idx="7646">
                  <c:v>6.4866435674062011</c:v>
                </c:pt>
                <c:pt idx="7647">
                  <c:v>6.3465307121101056</c:v>
                </c:pt>
                <c:pt idx="7648">
                  <c:v>6.0311276231047737</c:v>
                </c:pt>
                <c:pt idx="7649">
                  <c:v>5.7454505749196025</c:v>
                </c:pt>
                <c:pt idx="7650">
                  <c:v>5.39245017460307</c:v>
                </c:pt>
                <c:pt idx="7651">
                  <c:v>5.1669670578246913</c:v>
                </c:pt>
                <c:pt idx="7652">
                  <c:v>5.151230783357085</c:v>
                </c:pt>
                <c:pt idx="7653">
                  <c:v>5.2312253974250416</c:v>
                </c:pt>
                <c:pt idx="7654">
                  <c:v>5.3036806967365182</c:v>
                </c:pt>
                <c:pt idx="7655">
                  <c:v>5.3693072449670778</c:v>
                </c:pt>
                <c:pt idx="7656">
                  <c:v>5.42874863674359</c:v>
                </c:pt>
                <c:pt idx="7657">
                  <c:v>5.5768355889360688</c:v>
                </c:pt>
                <c:pt idx="7658">
                  <c:v>5.8994612339109231</c:v>
                </c:pt>
                <c:pt idx="7659">
                  <c:v>6.2859279078100911</c:v>
                </c:pt>
                <c:pt idx="7660">
                  <c:v>6.7302187354095855</c:v>
                </c:pt>
                <c:pt idx="7661">
                  <c:v>7.0383883594000691</c:v>
                </c:pt>
                <c:pt idx="7662">
                  <c:v>7.2232659009792179</c:v>
                </c:pt>
                <c:pt idx="7663">
                  <c:v>7.296471365157509</c:v>
                </c:pt>
                <c:pt idx="7664">
                  <c:v>7.1742818176664587</c:v>
                </c:pt>
                <c:pt idx="7665">
                  <c:v>7.0636083637177078</c:v>
                </c:pt>
                <c:pt idx="7666">
                  <c:v>7.0576134166728357</c:v>
                </c:pt>
                <c:pt idx="7667">
                  <c:v>6.9579357004681146</c:v>
                </c:pt>
                <c:pt idx="7668">
                  <c:v>6.77340460808436</c:v>
                </c:pt>
                <c:pt idx="7669">
                  <c:v>6.5120173818186631</c:v>
                </c:pt>
                <c:pt idx="7670">
                  <c:v>6.1810175416386279</c:v>
                </c:pt>
                <c:pt idx="7671">
                  <c:v>5.8812137014460628</c:v>
                </c:pt>
                <c:pt idx="7672">
                  <c:v>5.6096657075095067</c:v>
                </c:pt>
                <c:pt idx="7673">
                  <c:v>5.3637105090583947</c:v>
                </c:pt>
                <c:pt idx="7674">
                  <c:v>5.2351838215519635</c:v>
                </c:pt>
                <c:pt idx="7675">
                  <c:v>5.3072660481787324</c:v>
                </c:pt>
                <c:pt idx="7676">
                  <c:v>5.37255468499675</c:v>
                </c:pt>
                <c:pt idx="7677">
                  <c:v>5.4316900127610568</c:v>
                </c:pt>
                <c:pt idx="7678">
                  <c:v>5.485251967187204</c:v>
                </c:pt>
                <c:pt idx="7679">
                  <c:v>5.7222613855526259</c:v>
                </c:pt>
                <c:pt idx="7680">
                  <c:v>6.0311809720986895</c:v>
                </c:pt>
                <c:pt idx="7681">
                  <c:v>6.4994811327508479</c:v>
                </c:pt>
                <c:pt idx="7682">
                  <c:v>6.8293972634639202</c:v>
                </c:pt>
                <c:pt idx="7683">
                  <c:v>7.2224673110082174</c:v>
                </c:pt>
                <c:pt idx="7684">
                  <c:v>7.3899958201257858</c:v>
                </c:pt>
                <c:pt idx="7685">
                  <c:v>7.447487359630343</c:v>
                </c:pt>
                <c:pt idx="7686">
                  <c:v>7.4995604491903674</c:v>
                </c:pt>
                <c:pt idx="7687">
                  <c:v>7.3582302064666596</c:v>
                </c:pt>
                <c:pt idx="7688">
                  <c:v>7.2302200253110778</c:v>
                </c:pt>
                <c:pt idx="7689">
                  <c:v>7.114274519496588</c:v>
                </c:pt>
                <c:pt idx="7690">
                  <c:v>7.0092566201606044</c:v>
                </c:pt>
                <c:pt idx="7691">
                  <c:v>6.8198886450484082</c:v>
                </c:pt>
                <c:pt idx="7692">
                  <c:v>6.6483681811193414</c:v>
                </c:pt>
                <c:pt idx="7693">
                  <c:v>6.3987653604651769</c:v>
                </c:pt>
                <c:pt idx="7694">
                  <c:v>6.0784392718337905</c:v>
                </c:pt>
                <c:pt idx="7695">
                  <c:v>5.694055426198636</c:v>
                </c:pt>
                <c:pt idx="7696">
                  <c:v>5.4401466841393553</c:v>
                </c:pt>
                <c:pt idx="7697">
                  <c:v>5.58715939567292</c:v>
                </c:pt>
                <c:pt idx="7698">
                  <c:v>5.8145642651780332</c:v>
                </c:pt>
                <c:pt idx="7699">
                  <c:v>6.0205367306603126</c:v>
                </c:pt>
                <c:pt idx="7700">
                  <c:v>6.2070967486105646</c:v>
                </c:pt>
                <c:pt idx="7701">
                  <c:v>6.3760738991054335</c:v>
                </c:pt>
                <c:pt idx="7702">
                  <c:v>6.62337310796942</c:v>
                </c:pt>
                <c:pt idx="7703">
                  <c:v>6.9416126951069304</c:v>
                </c:pt>
                <c:pt idx="7704">
                  <c:v>7.3241066873811551</c:v>
                </c:pt>
                <c:pt idx="7705">
                  <c:v>7.5763036905625576</c:v>
                </c:pt>
                <c:pt idx="7706">
                  <c:v>7.8047316861703981</c:v>
                </c:pt>
                <c:pt idx="7707">
                  <c:v>8.0116308503919633</c:v>
                </c:pt>
                <c:pt idx="7708">
                  <c:v>8.1047824481752659</c:v>
                </c:pt>
                <c:pt idx="7709">
                  <c:v>8.0949069350928884</c:v>
                </c:pt>
                <c:pt idx="7710">
                  <c:v>7.8974666079756242</c:v>
                </c:pt>
                <c:pt idx="7711">
                  <c:v>7.6243868136864856</c:v>
                </c:pt>
                <c:pt idx="7712">
                  <c:v>7.3770441836648244</c:v>
                </c:pt>
                <c:pt idx="7713">
                  <c:v>7.2472608269327257</c:v>
                </c:pt>
                <c:pt idx="7714">
                  <c:v>7.1297092634026606</c:v>
                </c:pt>
                <c:pt idx="7715">
                  <c:v>6.9289888941170226</c:v>
                </c:pt>
                <c:pt idx="7716">
                  <c:v>6.5586904147432046</c:v>
                </c:pt>
                <c:pt idx="7717">
                  <c:v>6.0347961856270871</c:v>
                </c:pt>
                <c:pt idx="7718">
                  <c:v>5.7487733835698354</c:v>
                </c:pt>
                <c:pt idx="7719">
                  <c:v>5.6782031547390384</c:v>
                </c:pt>
                <c:pt idx="7720">
                  <c:v>5.8027795724973386</c:v>
                </c:pt>
                <c:pt idx="7721">
                  <c:v>6.1041104987058254</c:v>
                </c:pt>
                <c:pt idx="7722">
                  <c:v>6.4712894337997273</c:v>
                </c:pt>
                <c:pt idx="7723">
                  <c:v>6.7096147899346175</c:v>
                </c:pt>
                <c:pt idx="7724">
                  <c:v>6.9254785104295813</c:v>
                </c:pt>
                <c:pt idx="7725">
                  <c:v>7.0267497749623447</c:v>
                </c:pt>
                <c:pt idx="7726">
                  <c:v>7.2127242272825258</c:v>
                </c:pt>
                <c:pt idx="7727">
                  <c:v>7.3811710004077726</c:v>
                </c:pt>
                <c:pt idx="7728">
                  <c:v>7.627989818791578</c:v>
                </c:pt>
                <c:pt idx="7729">
                  <c:v>7.8515465115773155</c:v>
                </c:pt>
                <c:pt idx="7730">
                  <c:v>8.1482812620592515</c:v>
                </c:pt>
                <c:pt idx="7731">
                  <c:v>8.2285538619604335</c:v>
                </c:pt>
                <c:pt idx="7732">
                  <c:v>8.0185176087345109</c:v>
                </c:pt>
                <c:pt idx="7733">
                  <c:v>7.4512856875814766</c:v>
                </c:pt>
                <c:pt idx="7734">
                  <c:v>6.8432663359120287</c:v>
                </c:pt>
                <c:pt idx="7735">
                  <c:v>6.3867992377036291</c:v>
                </c:pt>
                <c:pt idx="7736">
                  <c:v>6.2560964887884198</c:v>
                </c:pt>
                <c:pt idx="7737">
                  <c:v>6.3262077429624783</c:v>
                </c:pt>
                <c:pt idx="7738">
                  <c:v>6.2012156078897336</c:v>
                </c:pt>
                <c:pt idx="7739">
                  <c:v>5.9937559244083261</c:v>
                </c:pt>
                <c:pt idx="7740">
                  <c:v>5.617353296237769</c:v>
                </c:pt>
                <c:pt idx="7741">
                  <c:v>5.1821780004030931</c:v>
                </c:pt>
                <c:pt idx="7742">
                  <c:v>4.8822647895486506</c:v>
                </c:pt>
                <c:pt idx="7743">
                  <c:v>4.9876088513230288</c:v>
                </c:pt>
                <c:pt idx="7744">
                  <c:v>5.2715200283957033</c:v>
                </c:pt>
                <c:pt idx="7745">
                  <c:v>5.8114165462465532</c:v>
                </c:pt>
                <c:pt idx="7746">
                  <c:v>6.3004290160720346</c:v>
                </c:pt>
                <c:pt idx="7747">
                  <c:v>6.8376009260236836</c:v>
                </c:pt>
                <c:pt idx="7748">
                  <c:v>7.135650016979378</c:v>
                </c:pt>
                <c:pt idx="7749">
                  <c:v>7.4056086428984074</c:v>
                </c:pt>
                <c:pt idx="7750">
                  <c:v>7.5558764881309299</c:v>
                </c:pt>
                <c:pt idx="7751">
                  <c:v>7.6919819226038548</c:v>
                </c:pt>
                <c:pt idx="7752">
                  <c:v>7.7210119424774719</c:v>
                </c:pt>
                <c:pt idx="7753">
                  <c:v>7.7473059474360335</c:v>
                </c:pt>
                <c:pt idx="7754">
                  <c:v>7.7711218008102572</c:v>
                </c:pt>
                <c:pt idx="7755">
                  <c:v>7.5099497240614168</c:v>
                </c:pt>
                <c:pt idx="7756">
                  <c:v>7.1791447560339909</c:v>
                </c:pt>
                <c:pt idx="7757">
                  <c:v>6.6910218625109561</c:v>
                </c:pt>
                <c:pt idx="7758">
                  <c:v>6.2489034678781499</c:v>
                </c:pt>
                <c:pt idx="7759">
                  <c:v>5.9427015298708978</c:v>
                </c:pt>
                <c:pt idx="7760">
                  <c:v>5.6653584446324023</c:v>
                </c:pt>
                <c:pt idx="7761">
                  <c:v>5.5084021089748756</c:v>
                </c:pt>
                <c:pt idx="7762">
                  <c:v>5.2719907798407375</c:v>
                </c:pt>
                <c:pt idx="7763">
                  <c:v>5.0578606935515955</c:v>
                </c:pt>
                <c:pt idx="7764">
                  <c:v>4.9581596720501029</c:v>
                </c:pt>
                <c:pt idx="7765">
                  <c:v>4.867855250449745</c:v>
                </c:pt>
                <c:pt idx="7766">
                  <c:v>5.0688051588970593</c:v>
                </c:pt>
                <c:pt idx="7767">
                  <c:v>5.2508159846608446</c:v>
                </c:pt>
                <c:pt idx="7768">
                  <c:v>5.6041682534472175</c:v>
                </c:pt>
                <c:pt idx="7769">
                  <c:v>6.0184656350888277</c:v>
                </c:pt>
                <c:pt idx="7770">
                  <c:v>6.4879641880211292</c:v>
                </c:pt>
                <c:pt idx="7771">
                  <c:v>7.0074613244182293</c:v>
                </c:pt>
                <c:pt idx="7772">
                  <c:v>7.3837492295896539</c:v>
                </c:pt>
                <c:pt idx="7773">
                  <c:v>7.6303250555977469</c:v>
                </c:pt>
                <c:pt idx="7774">
                  <c:v>7.7594138778919506</c:v>
                </c:pt>
                <c:pt idx="7775">
                  <c:v>7.7820885857050595</c:v>
                </c:pt>
                <c:pt idx="7776">
                  <c:v>7.8026262526535302</c:v>
                </c:pt>
                <c:pt idx="7777">
                  <c:v>7.8212282900937851</c:v>
                </c:pt>
                <c:pt idx="7778">
                  <c:v>7.743829347201423</c:v>
                </c:pt>
                <c:pt idx="7779">
                  <c:v>7.579477303212955</c:v>
                </c:pt>
                <c:pt idx="7780">
                  <c:v>7.2421195152289979</c:v>
                </c:pt>
                <c:pt idx="7781">
                  <c:v>6.8423091700881988</c:v>
                </c:pt>
                <c:pt idx="7782">
                  <c:v>6.5744278418487996</c:v>
                </c:pt>
                <c:pt idx="7783">
                  <c:v>6.3317937339943233</c:v>
                </c:pt>
                <c:pt idx="7784">
                  <c:v>6.112027352062225</c:v>
                </c:pt>
                <c:pt idx="7785">
                  <c:v>6.0072212432673373</c:v>
                </c:pt>
                <c:pt idx="7786">
                  <c:v>5.7237973183003028</c:v>
                </c:pt>
                <c:pt idx="7787">
                  <c:v>5.5613332485568021</c:v>
                </c:pt>
                <c:pt idx="7788">
                  <c:v>5.5084288362603502</c:v>
                </c:pt>
                <c:pt idx="7789">
                  <c:v>5.7432538861773699</c:v>
                </c:pt>
                <c:pt idx="7790">
                  <c:v>6.2386905353665263</c:v>
                </c:pt>
                <c:pt idx="7791">
                  <c:v>6.5931856008256347</c:v>
                </c:pt>
                <c:pt idx="7792">
                  <c:v>7.0085180730910315</c:v>
                </c:pt>
                <c:pt idx="7793">
                  <c:v>7.290458602438747</c:v>
                </c:pt>
                <c:pt idx="7794">
                  <c:v>7.6400746425217161</c:v>
                </c:pt>
                <c:pt idx="7795">
                  <c:v>7.9567401471116312</c:v>
                </c:pt>
                <c:pt idx="7796">
                  <c:v>8.1493128514079025</c:v>
                </c:pt>
                <c:pt idx="7797">
                  <c:v>8.4179837855188957</c:v>
                </c:pt>
                <c:pt idx="7798">
                  <c:v>8.4728375214294154</c:v>
                </c:pt>
                <c:pt idx="7799">
                  <c:v>8.5225214145271817</c:v>
                </c:pt>
                <c:pt idx="7800">
                  <c:v>8.5675227110182171</c:v>
                </c:pt>
                <c:pt idx="7801">
                  <c:v>8.4197871760201171</c:v>
                </c:pt>
                <c:pt idx="7802">
                  <c:v>8.2859753871647435</c:v>
                </c:pt>
                <c:pt idx="7803">
                  <c:v>8.0705272826866281</c:v>
                </c:pt>
                <c:pt idx="7804">
                  <c:v>7.8753846836762618</c:v>
                </c:pt>
                <c:pt idx="7805">
                  <c:v>7.6986338413294968</c:v>
                </c:pt>
                <c:pt idx="7806">
                  <c:v>7.6327891530253975</c:v>
                </c:pt>
                <c:pt idx="7807">
                  <c:v>7.4789024007852269</c:v>
                </c:pt>
                <c:pt idx="7808">
                  <c:v>7.1510235740393444</c:v>
                </c:pt>
                <c:pt idx="7809">
                  <c:v>6.9482943783023305</c:v>
                </c:pt>
                <c:pt idx="7810">
                  <c:v>6.6704241795174894</c:v>
                </c:pt>
                <c:pt idx="7811">
                  <c:v>6.7014859688103501</c:v>
                </c:pt>
                <c:pt idx="7812">
                  <c:v>6.9181158126471036</c:v>
                </c:pt>
                <c:pt idx="7813">
                  <c:v>7.3028243339208698</c:v>
                </c:pt>
                <c:pt idx="7814">
                  <c:v>7.7455227108761182</c:v>
                </c:pt>
                <c:pt idx="7815">
                  <c:v>8.0522499691597105</c:v>
                </c:pt>
                <c:pt idx="7816">
                  <c:v>8.2358210847972249</c:v>
                </c:pt>
                <c:pt idx="7817">
                  <c:v>8.3078432507781024</c:v>
                </c:pt>
                <c:pt idx="7818">
                  <c:v>8.2788297079250519</c:v>
                </c:pt>
                <c:pt idx="7819">
                  <c:v>8.5352939658875346</c:v>
                </c:pt>
                <c:pt idx="7820">
                  <c:v>8.6733392573806256</c:v>
                </c:pt>
                <c:pt idx="7821">
                  <c:v>8.9868696458805832</c:v>
                </c:pt>
                <c:pt idx="7822">
                  <c:v>9.2708504914248824</c:v>
                </c:pt>
                <c:pt idx="7823">
                  <c:v>9.3395712136101281</c:v>
                </c:pt>
                <c:pt idx="7824">
                  <c:v>9.3075673807086829</c:v>
                </c:pt>
                <c:pt idx="7825">
                  <c:v>9.1843320583894421</c:v>
                </c:pt>
                <c:pt idx="7826">
                  <c:v>8.9784636119603345</c:v>
                </c:pt>
                <c:pt idx="7827">
                  <c:v>8.6977500298907611</c:v>
                </c:pt>
                <c:pt idx="7828">
                  <c:v>8.5377408592446606</c:v>
                </c:pt>
                <c:pt idx="7829">
                  <c:v>8.3928121976488246</c:v>
                </c:pt>
                <c:pt idx="7830">
                  <c:v>8.2615427406099098</c:v>
                </c:pt>
                <c:pt idx="7831">
                  <c:v>8.0483973588195266</c:v>
                </c:pt>
                <c:pt idx="7832">
                  <c:v>7.8553404559965214</c:v>
                </c:pt>
                <c:pt idx="7833">
                  <c:v>7.5862309579948297</c:v>
                </c:pt>
                <c:pt idx="7834">
                  <c:v>7.3424844326511378</c:v>
                </c:pt>
                <c:pt idx="7835">
                  <c:v>7.2159582557158739</c:v>
                </c:pt>
                <c:pt idx="7836">
                  <c:v>7.3841002288420903</c:v>
                </c:pt>
                <c:pt idx="7837">
                  <c:v>7.6306429739499979</c:v>
                </c:pt>
                <c:pt idx="7838">
                  <c:v>7.9481973923607931</c:v>
                </c:pt>
                <c:pt idx="7839">
                  <c:v>8.2358230119317586</c:v>
                </c:pt>
                <c:pt idx="7840">
                  <c:v>8.4963405554998737</c:v>
                </c:pt>
                <c:pt idx="7841">
                  <c:v>8.5438093398224542</c:v>
                </c:pt>
                <c:pt idx="7842">
                  <c:v>8.5868042966219562</c:v>
                </c:pt>
                <c:pt idx="7843">
                  <c:v>8.7199948538164698</c:v>
                </c:pt>
                <c:pt idx="7844">
                  <c:v>8.934880276338383</c:v>
                </c:pt>
                <c:pt idx="7845">
                  <c:v>9.2237610045252385</c:v>
                </c:pt>
                <c:pt idx="7846">
                  <c:v>9.3911675859013357</c:v>
                </c:pt>
                <c:pt idx="7847">
                  <c:v>9.3543009094756329</c:v>
                </c:pt>
                <c:pt idx="7848">
                  <c:v>9.1324132762291796</c:v>
                </c:pt>
                <c:pt idx="7849">
                  <c:v>8.9314380597386123</c:v>
                </c:pt>
                <c:pt idx="7850">
                  <c:v>8.7494043111584556</c:v>
                </c:pt>
                <c:pt idx="7851">
                  <c:v>8.6787746188033381</c:v>
                </c:pt>
                <c:pt idx="7852">
                  <c:v>8.5205538385193709</c:v>
                </c:pt>
                <c:pt idx="7853">
                  <c:v>8.3772450154649647</c:v>
                </c:pt>
                <c:pt idx="7854">
                  <c:v>8.1531949511739334</c:v>
                </c:pt>
                <c:pt idx="7855">
                  <c:v>7.8560133283555995</c:v>
                </c:pt>
                <c:pt idx="7856">
                  <c:v>7.4925926340204114</c:v>
                </c:pt>
                <c:pt idx="7857">
                  <c:v>7.1634235331898006</c:v>
                </c:pt>
                <c:pt idx="7858">
                  <c:v>7.0537734484433239</c:v>
                </c:pt>
                <c:pt idx="7859">
                  <c:v>7.1429531999333857</c:v>
                </c:pt>
                <c:pt idx="7860">
                  <c:v>7.3179757374672372</c:v>
                </c:pt>
                <c:pt idx="7861">
                  <c:v>7.6649983486726061</c:v>
                </c:pt>
                <c:pt idx="7862">
                  <c:v>7.9793148492982056</c:v>
                </c:pt>
                <c:pt idx="7863">
                  <c:v>8.1697599380380872</c:v>
                </c:pt>
                <c:pt idx="7864">
                  <c:v>8.3422560000270458</c:v>
                </c:pt>
                <c:pt idx="7865">
                  <c:v>8.4042469115747789</c:v>
                </c:pt>
                <c:pt idx="7866">
                  <c:v>8.4603953173532815</c:v>
                </c:pt>
                <c:pt idx="7867">
                  <c:v>8.8882429789894246</c:v>
                </c:pt>
                <c:pt idx="7868">
                  <c:v>9.1815191688983226</c:v>
                </c:pt>
                <c:pt idx="7869">
                  <c:v>9.5414025087041967</c:v>
                </c:pt>
                <c:pt idx="7870">
                  <c:v>9.7731198632078726</c:v>
                </c:pt>
                <c:pt idx="7871">
                  <c:v>9.7002550327299275</c:v>
                </c:pt>
                <c:pt idx="7872">
                  <c:v>9.4457619915206319</c:v>
                </c:pt>
                <c:pt idx="7873">
                  <c:v>9.1210065747632267</c:v>
                </c:pt>
                <c:pt idx="7874">
                  <c:v>8.7326108553430846</c:v>
                </c:pt>
                <c:pt idx="7875">
                  <c:v>8.4750683496951176</c:v>
                </c:pt>
                <c:pt idx="7876">
                  <c:v>8.4302942125744611</c:v>
                </c:pt>
                <c:pt idx="7877">
                  <c:v>8.3897399384612772</c:v>
                </c:pt>
                <c:pt idx="7878">
                  <c:v>8.3530078146368627</c:v>
                </c:pt>
                <c:pt idx="7879">
                  <c:v>8.1312420527077869</c:v>
                </c:pt>
                <c:pt idx="7880">
                  <c:v>7.7418816622181472</c:v>
                </c:pt>
                <c:pt idx="7881">
                  <c:v>7.4834654036070338</c:v>
                </c:pt>
                <c:pt idx="7882">
                  <c:v>7.3436520831922394</c:v>
                </c:pt>
                <c:pt idx="7883">
                  <c:v>7.4997591966092001</c:v>
                </c:pt>
                <c:pt idx="7884">
                  <c:v>7.829649120421033</c:v>
                </c:pt>
                <c:pt idx="7885">
                  <c:v>8.0341998717909551</c:v>
                </c:pt>
                <c:pt idx="7886">
                  <c:v>8.2194721690271777</c:v>
                </c:pt>
                <c:pt idx="7887">
                  <c:v>8.2930351840183754</c:v>
                </c:pt>
                <c:pt idx="7888">
                  <c:v>8.3596650481854056</c:v>
                </c:pt>
                <c:pt idx="7889">
                  <c:v>8.3257674159914377</c:v>
                </c:pt>
                <c:pt idx="7890">
                  <c:v>8.4835601195810959</c:v>
                </c:pt>
                <c:pt idx="7891">
                  <c:v>8.6264812112191347</c:v>
                </c:pt>
                <c:pt idx="7892">
                  <c:v>8.9444278665265671</c:v>
                </c:pt>
                <c:pt idx="7893">
                  <c:v>9.3266565351452755</c:v>
                </c:pt>
                <c:pt idx="7894">
                  <c:v>9.6728610004442661</c:v>
                </c:pt>
                <c:pt idx="7895">
                  <c:v>9.892188683990863</c:v>
                </c:pt>
                <c:pt idx="7896">
                  <c:v>9.9965974407490013</c:v>
                </c:pt>
                <c:pt idx="7897">
                  <c:v>9.71417478558031</c:v>
                </c:pt>
                <c:pt idx="7898">
                  <c:v>9.5526176181798714</c:v>
                </c:pt>
                <c:pt idx="7899">
                  <c:v>9.4062868550866323</c:v>
                </c:pt>
                <c:pt idx="7900">
                  <c:v>9.2737474415032306</c:v>
                </c:pt>
                <c:pt idx="7901">
                  <c:v>9.059451793752876</c:v>
                </c:pt>
                <c:pt idx="7902">
                  <c:v>8.6768574757671981</c:v>
                </c:pt>
                <c:pt idx="7903">
                  <c:v>8.2360740431344954</c:v>
                </c:pt>
                <c:pt idx="7904">
                  <c:v>8.0253290295306705</c:v>
                </c:pt>
                <c:pt idx="7905">
                  <c:v>8.0229418247377868</c:v>
                </c:pt>
                <c:pt idx="7906">
                  <c:v>8.0207796086961007</c:v>
                </c:pt>
                <c:pt idx="7907">
                  <c:v>8.2073167359307639</c:v>
                </c:pt>
                <c:pt idx="7908">
                  <c:v>8.1877775938937756</c:v>
                </c:pt>
                <c:pt idx="7909">
                  <c:v>8.3585755318245987</c:v>
                </c:pt>
                <c:pt idx="7910">
                  <c:v>8.5132761433438695</c:v>
                </c:pt>
                <c:pt idx="7911">
                  <c:v>8.7476443453311905</c:v>
                </c:pt>
                <c:pt idx="7912">
                  <c:v>8.959923864670559</c:v>
                </c:pt>
                <c:pt idx="7913">
                  <c:v>9.2464442902636979</c:v>
                </c:pt>
                <c:pt idx="7914">
                  <c:v>9.5059608019324315</c:v>
                </c:pt>
                <c:pt idx="7915">
                  <c:v>9.8352662382125473</c:v>
                </c:pt>
                <c:pt idx="7916">
                  <c:v>10.039287588702825</c:v>
                </c:pt>
                <c:pt idx="7917">
                  <c:v>10.129832600309138</c:v>
                </c:pt>
                <c:pt idx="7918">
                  <c:v>10.211843945617002</c:v>
                </c:pt>
                <c:pt idx="7919">
                  <c:v>10.097630344511572</c:v>
                </c:pt>
                <c:pt idx="7920">
                  <c:v>9.9941811217113283</c:v>
                </c:pt>
                <c:pt idx="7921">
                  <c:v>9.8062339788544559</c:v>
                </c:pt>
                <c:pt idx="7922">
                  <c:v>9.6360004368954542</c:v>
                </c:pt>
                <c:pt idx="7923">
                  <c:v>9.2933154690654529</c:v>
                </c:pt>
                <c:pt idx="7924">
                  <c:v>8.8886800189506694</c:v>
                </c:pt>
                <c:pt idx="7925">
                  <c:v>8.4279327819520695</c:v>
                </c:pt>
                <c:pt idx="7926">
                  <c:v>8.1048577286086623</c:v>
                </c:pt>
                <c:pt idx="7927">
                  <c:v>7.9064795612972025</c:v>
                </c:pt>
                <c:pt idx="7928">
                  <c:v>7.9152936549928787</c:v>
                </c:pt>
                <c:pt idx="7929">
                  <c:v>8.0175248195361775</c:v>
                </c:pt>
                <c:pt idx="7930">
                  <c:v>8.2043687034222543</c:v>
                </c:pt>
                <c:pt idx="7931">
                  <c:v>8.279355186511097</c:v>
                </c:pt>
                <c:pt idx="7932">
                  <c:v>8.4415221396759197</c:v>
                </c:pt>
                <c:pt idx="7933">
                  <c:v>8.5884052175792132</c:v>
                </c:pt>
                <c:pt idx="7934">
                  <c:v>8.7214448915281775</c:v>
                </c:pt>
                <c:pt idx="7935">
                  <c:v>9.0304414308231085</c:v>
                </c:pt>
                <c:pt idx="7936">
                  <c:v>9.4045635119907249</c:v>
                </c:pt>
                <c:pt idx="7937">
                  <c:v>9.7434254177060833</c:v>
                </c:pt>
                <c:pt idx="7938">
                  <c:v>9.9561025616064445</c:v>
                </c:pt>
                <c:pt idx="7939">
                  <c:v>10.242983136528585</c:v>
                </c:pt>
                <c:pt idx="7940">
                  <c:v>10.314330295036346</c:v>
                </c:pt>
                <c:pt idx="7941">
                  <c:v>10.473200921881126</c:v>
                </c:pt>
                <c:pt idx="7942">
                  <c:v>10.428602785685516</c:v>
                </c:pt>
                <c:pt idx="7943">
                  <c:v>10.388207924800984</c:v>
                </c:pt>
                <c:pt idx="7944">
                  <c:v>10.257372410254687</c:v>
                </c:pt>
                <c:pt idx="7945">
                  <c:v>10.044620072840514</c:v>
                </c:pt>
                <c:pt idx="7946">
                  <c:v>9.75767139122628</c:v>
                </c:pt>
                <c:pt idx="7947">
                  <c:v>9.309271426500155</c:v>
                </c:pt>
                <c:pt idx="7948">
                  <c:v>8.9031321628256368</c:v>
                </c:pt>
                <c:pt idx="7949">
                  <c:v>8.5352706229639459</c:v>
                </c:pt>
                <c:pt idx="7950">
                  <c:v>8.2963269960449786</c:v>
                </c:pt>
                <c:pt idx="7951">
                  <c:v>8.3626466142376152</c:v>
                </c:pt>
                <c:pt idx="7952">
                  <c:v>8.4227157556711667</c:v>
                </c:pt>
                <c:pt idx="7953">
                  <c:v>8.477123513901665</c:v>
                </c:pt>
                <c:pt idx="7954">
                  <c:v>8.526403461725506</c:v>
                </c:pt>
                <c:pt idx="7955">
                  <c:v>8.571038883887768</c:v>
                </c:pt>
                <c:pt idx="7956">
                  <c:v>8.7057152962270781</c:v>
                </c:pt>
                <c:pt idx="7957">
                  <c:v>8.9219465353455707</c:v>
                </c:pt>
                <c:pt idx="7958">
                  <c:v>9.4005417991184075</c:v>
                </c:pt>
                <c:pt idx="7959">
                  <c:v>9.9282783015575902</c:v>
                </c:pt>
                <c:pt idx="7960">
                  <c:v>10.406276810423948</c:v>
                </c:pt>
                <c:pt idx="7961">
                  <c:v>10.650729461958477</c:v>
                </c:pt>
                <c:pt idx="7962">
                  <c:v>10.777895214258969</c:v>
                </c:pt>
                <c:pt idx="7963">
                  <c:v>10.70458031754761</c:v>
                </c:pt>
                <c:pt idx="7964">
                  <c:v>10.543927407455771</c:v>
                </c:pt>
                <c:pt idx="7965">
                  <c:v>10.3984156774276</c:v>
                </c:pt>
                <c:pt idx="7966">
                  <c:v>10.172370325253766</c:v>
                </c:pt>
                <c:pt idx="7967">
                  <c:v>10.06187702522065</c:v>
                </c:pt>
                <c:pt idx="7968">
                  <c:v>9.9617974733771799</c:v>
                </c:pt>
                <c:pt idx="7969">
                  <c:v>9.6826546378637026</c:v>
                </c:pt>
                <c:pt idx="7970">
                  <c:v>9.4298203947907666</c:v>
                </c:pt>
                <c:pt idx="7971">
                  <c:v>9.0123196585208589</c:v>
                </c:pt>
                <c:pt idx="7972">
                  <c:v>8.7284152192366609</c:v>
                </c:pt>
                <c:pt idx="7973">
                  <c:v>8.4712681429757666</c:v>
                </c:pt>
                <c:pt idx="7974">
                  <c:v>8.5210999465081532</c:v>
                </c:pt>
                <c:pt idx="7975">
                  <c:v>8.5662352132037647</c:v>
                </c:pt>
                <c:pt idx="7976">
                  <c:v>8.7013643608390083</c:v>
                </c:pt>
                <c:pt idx="7977">
                  <c:v>8.82375788634935</c:v>
                </c:pt>
                <c:pt idx="7978">
                  <c:v>9.2173594326650665</c:v>
                </c:pt>
                <c:pt idx="7979">
                  <c:v>9.5738649071903712</c:v>
                </c:pt>
                <c:pt idx="7980">
                  <c:v>9.8967705323236785</c:v>
                </c:pt>
                <c:pt idx="7981">
                  <c:v>10.189243019265337</c:v>
                </c:pt>
                <c:pt idx="7982">
                  <c:v>10.548398403324098</c:v>
                </c:pt>
                <c:pt idx="7983">
                  <c:v>10.873704189901172</c:v>
                </c:pt>
                <c:pt idx="7984">
                  <c:v>11.168350628399823</c:v>
                </c:pt>
                <c:pt idx="7985">
                  <c:v>11.246731735085273</c:v>
                </c:pt>
                <c:pt idx="7986">
                  <c:v>11.223477816894732</c:v>
                </c:pt>
                <c:pt idx="7987">
                  <c:v>11.108167749253136</c:v>
                </c:pt>
                <c:pt idx="7988">
                  <c:v>10.815229840237784</c:v>
                </c:pt>
                <c:pt idx="7989">
                  <c:v>10.644148458317744</c:v>
                </c:pt>
                <c:pt idx="7990">
                  <c:v>10.489191116775883</c:v>
                </c:pt>
                <c:pt idx="7991">
                  <c:v>10.443085940215948</c:v>
                </c:pt>
                <c:pt idx="7992">
                  <c:v>10.307078294567514</c:v>
                </c:pt>
                <c:pt idx="7993">
                  <c:v>9.9953935083157273</c:v>
                </c:pt>
                <c:pt idx="7994">
                  <c:v>9.524588761890282</c:v>
                </c:pt>
                <c:pt idx="7995">
                  <c:v>9.2866518766595867</c:v>
                </c:pt>
                <c:pt idx="7996">
                  <c:v>9.2596355737640419</c:v>
                </c:pt>
                <c:pt idx="7997">
                  <c:v>9.423661056644999</c:v>
                </c:pt>
                <c:pt idx="7998">
                  <c:v>9.6664752815730406</c:v>
                </c:pt>
                <c:pt idx="7999">
                  <c:v>9.8864048049444495</c:v>
                </c:pt>
                <c:pt idx="8000">
                  <c:v>9.991358679460232</c:v>
                </c:pt>
                <c:pt idx="8001">
                  <c:v>10.180668663949371</c:v>
                </c:pt>
                <c:pt idx="8002">
                  <c:v>10.352136602742842</c:v>
                </c:pt>
                <c:pt idx="8003">
                  <c:v>10.601691848638813</c:v>
                </c:pt>
                <c:pt idx="8004">
                  <c:v>10.921974846327332</c:v>
                </c:pt>
                <c:pt idx="8005">
                  <c:v>11.117824103029918</c:v>
                </c:pt>
                <c:pt idx="8006">
                  <c:v>11.483710561365855</c:v>
                </c:pt>
                <c:pt idx="8007">
                  <c:v>11.720865253807414</c:v>
                </c:pt>
                <c:pt idx="8008">
                  <c:v>11.841420863455117</c:v>
                </c:pt>
                <c:pt idx="8009">
                  <c:v>11.762118815358884</c:v>
                </c:pt>
                <c:pt idx="8010">
                  <c:v>11.596043029606369</c:v>
                </c:pt>
                <c:pt idx="8011">
                  <c:v>11.162876179084551</c:v>
                </c:pt>
                <c:pt idx="8012">
                  <c:v>10.770534342424071</c:v>
                </c:pt>
                <c:pt idx="8013">
                  <c:v>10.509417632323741</c:v>
                </c:pt>
                <c:pt idx="8014">
                  <c:v>10.367158371976526</c:v>
                </c:pt>
                <c:pt idx="8015">
                  <c:v>10.144058951437975</c:v>
                </c:pt>
                <c:pt idx="8016">
                  <c:v>9.9419861559169451</c:v>
                </c:pt>
                <c:pt idx="8017">
                  <c:v>9.5704627134775055</c:v>
                </c:pt>
                <c:pt idx="8018">
                  <c:v>9.4224500897755767</c:v>
                </c:pt>
                <c:pt idx="8019">
                  <c:v>9.4768828864268517</c:v>
                </c:pt>
                <c:pt idx="8020">
                  <c:v>9.6204332924636002</c:v>
                </c:pt>
                <c:pt idx="8021">
                  <c:v>9.9389499506849894</c:v>
                </c:pt>
                <c:pt idx="8022">
                  <c:v>10.133199341493256</c:v>
                </c:pt>
                <c:pt idx="8023">
                  <c:v>10.497636717743084</c:v>
                </c:pt>
                <c:pt idx="8024">
                  <c:v>10.827726680475314</c:v>
                </c:pt>
                <c:pt idx="8025">
                  <c:v>11.126706397149244</c:v>
                </c:pt>
                <c:pt idx="8026">
                  <c:v>11.397507939378919</c:v>
                </c:pt>
                <c:pt idx="8027">
                  <c:v>11.548539257931413</c:v>
                </c:pt>
                <c:pt idx="8028">
                  <c:v>11.685336210059113</c:v>
                </c:pt>
                <c:pt idx="8029">
                  <c:v>11.714992573583983</c:v>
                </c:pt>
                <c:pt idx="8030">
                  <c:v>11.553358331480007</c:v>
                </c:pt>
                <c:pt idx="8031">
                  <c:v>11.406957757802905</c:v>
                </c:pt>
                <c:pt idx="8032">
                  <c:v>11.085859553912774</c:v>
                </c:pt>
                <c:pt idx="8033">
                  <c:v>10.889271922383001</c:v>
                </c:pt>
                <c:pt idx="8034">
                  <c:v>10.711212238623244</c:v>
                </c:pt>
                <c:pt idx="8035">
                  <c:v>10.549934284695492</c:v>
                </c:pt>
                <c:pt idx="8036">
                  <c:v>10.403856419825104</c:v>
                </c:pt>
                <c:pt idx="8037">
                  <c:v>10.177298289760888</c:v>
                </c:pt>
                <c:pt idx="8038">
                  <c:v>9.9720927604072944</c:v>
                </c:pt>
                <c:pt idx="8039">
                  <c:v>9.691979616950805</c:v>
                </c:pt>
                <c:pt idx="8040">
                  <c:v>9.6267620745194087</c:v>
                </c:pt>
                <c:pt idx="8041">
                  <c:v>9.7561866998690299</c:v>
                </c:pt>
                <c:pt idx="8042">
                  <c:v>10.061908900868278</c:v>
                </c:pt>
                <c:pt idx="8043">
                  <c:v>10.338817463246572</c:v>
                </c:pt>
                <c:pt idx="8044">
                  <c:v>10.683875788074047</c:v>
                </c:pt>
                <c:pt idx="8045">
                  <c:v>10.996413131951382</c:v>
                </c:pt>
                <c:pt idx="8046">
                  <c:v>11.279494525123791</c:v>
                </c:pt>
                <c:pt idx="8047">
                  <c:v>11.630143905149142</c:v>
                </c:pt>
                <c:pt idx="8048">
                  <c:v>11.853497580078596</c:v>
                </c:pt>
                <c:pt idx="8049">
                  <c:v>12.150048446686423</c:v>
                </c:pt>
                <c:pt idx="8050">
                  <c:v>12.324402272968031</c:v>
                </c:pt>
                <c:pt idx="8051">
                  <c:v>12.293828079041106</c:v>
                </c:pt>
                <c:pt idx="8052">
                  <c:v>12.0776398757897</c:v>
                </c:pt>
                <c:pt idx="8053">
                  <c:v>11.787579151064422</c:v>
                </c:pt>
                <c:pt idx="8054">
                  <c:v>11.336360446380512</c:v>
                </c:pt>
                <c:pt idx="8055">
                  <c:v>11.021915882338215</c:v>
                </c:pt>
                <c:pt idx="8056">
                  <c:v>10.737107020266613</c:v>
                </c:pt>
                <c:pt idx="8057">
                  <c:v>10.479140761057854</c:v>
                </c:pt>
                <c:pt idx="8058">
                  <c:v>10.433982808208611</c:v>
                </c:pt>
                <c:pt idx="8059">
                  <c:v>10.298833112539345</c:v>
                </c:pt>
                <c:pt idx="8060">
                  <c:v>10.270668755209256</c:v>
                </c:pt>
                <c:pt idx="8061">
                  <c:v>10.150911046413912</c:v>
                </c:pt>
                <c:pt idx="8062">
                  <c:v>10.042440235763433</c:v>
                </c:pt>
                <c:pt idx="8063">
                  <c:v>10.038440337776702</c:v>
                </c:pt>
                <c:pt idx="8064">
                  <c:v>10.223312980509267</c:v>
                </c:pt>
                <c:pt idx="8065">
                  <c:v>10.579257346369467</c:v>
                </c:pt>
                <c:pt idx="8066">
                  <c:v>11.184398084906556</c:v>
                </c:pt>
                <c:pt idx="8067">
                  <c:v>11.544010093270977</c:v>
                </c:pt>
                <c:pt idx="8068">
                  <c:v>11.869729468326788</c:v>
                </c:pt>
                <c:pt idx="8069">
                  <c:v>12.070502735900689</c:v>
                </c:pt>
                <c:pt idx="8070">
                  <c:v>12.252353568801169</c:v>
                </c:pt>
                <c:pt idx="8071">
                  <c:v>12.322817584873276</c:v>
                </c:pt>
                <c:pt idx="8072">
                  <c:v>12.386640523888346</c:v>
                </c:pt>
                <c:pt idx="8073">
                  <c:v>12.444448292613208</c:v>
                </c:pt>
                <c:pt idx="8074">
                  <c:v>12.402560027883982</c:v>
                </c:pt>
                <c:pt idx="8075">
                  <c:v>12.270371859489412</c:v>
                </c:pt>
                <c:pt idx="8076">
                  <c:v>11.96214657324105</c:v>
                </c:pt>
                <c:pt idx="8077">
                  <c:v>11.682970835840543</c:v>
                </c:pt>
                <c:pt idx="8078">
                  <c:v>11.241611232594986</c:v>
                </c:pt>
                <c:pt idx="8079">
                  <c:v>10.936096571571548</c:v>
                </c:pt>
                <c:pt idx="8080">
                  <c:v>10.847871548202555</c:v>
                </c:pt>
                <c:pt idx="8081">
                  <c:v>10.862209316999619</c:v>
                </c:pt>
                <c:pt idx="8082">
                  <c:v>10.969443562530726</c:v>
                </c:pt>
                <c:pt idx="8083">
                  <c:v>11.06657121852262</c:v>
                </c:pt>
                <c:pt idx="8084">
                  <c:v>11.154544808598779</c:v>
                </c:pt>
                <c:pt idx="8085">
                  <c:v>11.328474862753835</c:v>
                </c:pt>
                <c:pt idx="8086">
                  <c:v>11.580260175105424</c:v>
                </c:pt>
                <c:pt idx="8087">
                  <c:v>12.091058619653129</c:v>
                </c:pt>
                <c:pt idx="8088">
                  <c:v>12.742211004190537</c:v>
                </c:pt>
                <c:pt idx="8089">
                  <c:v>13.331993722299039</c:v>
                </c:pt>
                <c:pt idx="8090">
                  <c:v>13.77194294916713</c:v>
                </c:pt>
                <c:pt idx="8091">
                  <c:v>13.8876845994397</c:v>
                </c:pt>
                <c:pt idx="8092">
                  <c:v>13.898270076558257</c:v>
                </c:pt>
                <c:pt idx="8093">
                  <c:v>13.907857895962302</c:v>
                </c:pt>
                <c:pt idx="8094">
                  <c:v>13.916542084676236</c:v>
                </c:pt>
                <c:pt idx="8095">
                  <c:v>13.924407807886187</c:v>
                </c:pt>
                <c:pt idx="8096">
                  <c:v>14.025779983756285</c:v>
                </c:pt>
                <c:pt idx="8097">
                  <c:v>13.929102497921239</c:v>
                </c:pt>
                <c:pt idx="8098">
                  <c:v>13.747288870856506</c:v>
                </c:pt>
                <c:pt idx="8099">
                  <c:v>13.488362994837352</c:v>
                </c:pt>
                <c:pt idx="8100">
                  <c:v>13.065344748500593</c:v>
                </c:pt>
                <c:pt idx="8101">
                  <c:v>12.776442812222307</c:v>
                </c:pt>
                <c:pt idx="8102">
                  <c:v>12.514769241962613</c:v>
                </c:pt>
                <c:pt idx="8103">
                  <c:v>12.466253383897302</c:v>
                </c:pt>
                <c:pt idx="8104">
                  <c:v>12.516557817338102</c:v>
                </c:pt>
                <c:pt idx="8105">
                  <c:v>12.562121169622683</c:v>
                </c:pt>
                <c:pt idx="8106">
                  <c:v>12.60339027712296</c:v>
                </c:pt>
                <c:pt idx="8107">
                  <c:v>12.735017642482637</c:v>
                </c:pt>
                <c:pt idx="8108">
                  <c:v>12.948487200529248</c:v>
                </c:pt>
                <c:pt idx="8109">
                  <c:v>13.424581065539211</c:v>
                </c:pt>
                <c:pt idx="8110">
                  <c:v>13.950051920494834</c:v>
                </c:pt>
                <c:pt idx="8111">
                  <c:v>14.425998314122333</c:v>
                </c:pt>
                <c:pt idx="8112">
                  <c:v>14.857087816938151</c:v>
                </c:pt>
                <c:pt idx="8113">
                  <c:v>14.964804752478312</c:v>
                </c:pt>
                <c:pt idx="8114">
                  <c:v>15.156617385625362</c:v>
                </c:pt>
                <c:pt idx="8115">
                  <c:v>15.330352103997598</c:v>
                </c:pt>
                <c:pt idx="8116">
                  <c:v>15.393464931314789</c:v>
                </c:pt>
                <c:pt idx="8117">
                  <c:v>15.450629514792571</c:v>
                </c:pt>
                <c:pt idx="8118">
                  <c:v>15.313910903989985</c:v>
                </c:pt>
                <c:pt idx="8119">
                  <c:v>15.095829939078897</c:v>
                </c:pt>
                <c:pt idx="8120">
                  <c:v>14.804054841277688</c:v>
                </c:pt>
                <c:pt idx="8121">
                  <c:v>14.539778898589061</c:v>
                </c:pt>
                <c:pt idx="8122">
                  <c:v>14.394658156310262</c:v>
                </c:pt>
                <c:pt idx="8123">
                  <c:v>14.263214721766261</c:v>
                </c:pt>
                <c:pt idx="8124">
                  <c:v>14.049911759464345</c:v>
                </c:pt>
                <c:pt idx="8125">
                  <c:v>13.85671212774313</c:v>
                </c:pt>
                <c:pt idx="8126">
                  <c:v>13.681721132332664</c:v>
                </c:pt>
                <c:pt idx="8127">
                  <c:v>13.711718208906362</c:v>
                </c:pt>
                <c:pt idx="8128">
                  <c:v>13.644640348010572</c:v>
                </c:pt>
                <c:pt idx="8129">
                  <c:v>13.772379985780432</c:v>
                </c:pt>
                <c:pt idx="8130">
                  <c:v>13.888080446322592</c:v>
                </c:pt>
                <c:pt idx="8131">
                  <c:v>14.087124174966759</c:v>
                </c:pt>
                <c:pt idx="8132">
                  <c:v>14.361656253749072</c:v>
                </c:pt>
                <c:pt idx="8133">
                  <c:v>14.610314293675065</c:v>
                </c:pt>
                <c:pt idx="8134">
                  <c:v>14.929784645064128</c:v>
                </c:pt>
                <c:pt idx="8135">
                  <c:v>15.313393404791976</c:v>
                </c:pt>
                <c:pt idx="8136">
                  <c:v>15.472352331462025</c:v>
                </c:pt>
                <c:pt idx="8137">
                  <c:v>15.6163297322446</c:v>
                </c:pt>
                <c:pt idx="8138">
                  <c:v>15.652489803082036</c:v>
                </c:pt>
                <c:pt idx="8139">
                  <c:v>15.685241867532586</c:v>
                </c:pt>
                <c:pt idx="8140">
                  <c:v>15.62065934302341</c:v>
                </c:pt>
                <c:pt idx="8141">
                  <c:v>15.373668018835296</c:v>
                </c:pt>
                <c:pt idx="8142">
                  <c:v>15.24420285814197</c:v>
                </c:pt>
                <c:pt idx="8143">
                  <c:v>15.032691721772849</c:v>
                </c:pt>
                <c:pt idx="8144">
                  <c:v>15.029610599584206</c:v>
                </c:pt>
                <c:pt idx="8145">
                  <c:v>14.932572086712849</c:v>
                </c:pt>
                <c:pt idx="8146">
                  <c:v>14.750431458608356</c:v>
                </c:pt>
                <c:pt idx="8147">
                  <c:v>14.585457180279061</c:v>
                </c:pt>
                <c:pt idx="8148">
                  <c:v>14.341783581766991</c:v>
                </c:pt>
                <c:pt idx="8149">
                  <c:v>14.121075678863701</c:v>
                </c:pt>
                <c:pt idx="8150">
                  <c:v>14.015416785358608</c:v>
                </c:pt>
                <c:pt idx="8151">
                  <c:v>14.013963787569871</c:v>
                </c:pt>
                <c:pt idx="8152">
                  <c:v>14.201143290811885</c:v>
                </c:pt>
                <c:pt idx="8153">
                  <c:v>14.559177100700655</c:v>
                </c:pt>
                <c:pt idx="8154">
                  <c:v>14.883467018982925</c:v>
                </c:pt>
                <c:pt idx="8155">
                  <c:v>15.082945552910237</c:v>
                </c:pt>
                <c:pt idx="8156">
                  <c:v>15.263623677935502</c:v>
                </c:pt>
                <c:pt idx="8157">
                  <c:v>15.333025511245761</c:v>
                </c:pt>
                <c:pt idx="8158">
                  <c:v>15.49013415547352</c:v>
                </c:pt>
                <c:pt idx="8159">
                  <c:v>15.820931218041023</c:v>
                </c:pt>
                <c:pt idx="8160">
                  <c:v>16.0263036123531</c:v>
                </c:pt>
                <c:pt idx="8161">
                  <c:v>16.400815673723933</c:v>
                </c:pt>
                <c:pt idx="8162">
                  <c:v>16.363039686443489</c:v>
                </c:pt>
                <c:pt idx="8163">
                  <c:v>16.234576222479024</c:v>
                </c:pt>
                <c:pt idx="8164">
                  <c:v>16.023972375146229</c:v>
                </c:pt>
                <c:pt idx="8165">
                  <c:v>15.738969693193694</c:v>
                </c:pt>
                <c:pt idx="8166">
                  <c:v>15.669323440412809</c:v>
                </c:pt>
                <c:pt idx="8167">
                  <c:v>15.511993412706826</c:v>
                </c:pt>
                <c:pt idx="8168">
                  <c:v>15.463739170385441</c:v>
                </c:pt>
                <c:pt idx="8169">
                  <c:v>15.420032783259499</c:v>
                </c:pt>
                <c:pt idx="8170">
                  <c:v>15.286197846467157</c:v>
                </c:pt>
                <c:pt idx="8171">
                  <c:v>15.164976555301431</c:v>
                </c:pt>
                <c:pt idx="8172">
                  <c:v>14.960932322061558</c:v>
                </c:pt>
                <c:pt idx="8173">
                  <c:v>14.776118804746297</c:v>
                </c:pt>
                <c:pt idx="8174">
                  <c:v>14.608723551079487</c:v>
                </c:pt>
                <c:pt idx="8175">
                  <c:v>14.739848267210723</c:v>
                </c:pt>
                <c:pt idx="8176">
                  <c:v>14.952862549602594</c:v>
                </c:pt>
                <c:pt idx="8177">
                  <c:v>15.240048488462</c:v>
                </c:pt>
                <c:pt idx="8178">
                  <c:v>15.594415569857048</c:v>
                </c:pt>
                <c:pt idx="8179">
                  <c:v>15.726888781449167</c:v>
                </c:pt>
                <c:pt idx="8180">
                  <c:v>15.846876686991228</c:v>
                </c:pt>
                <c:pt idx="8181">
                  <c:v>16.049803778463868</c:v>
                </c:pt>
                <c:pt idx="8182">
                  <c:v>16.422101001358349</c:v>
                </c:pt>
                <c:pt idx="8183">
                  <c:v>16.85355781724861</c:v>
                </c:pt>
                <c:pt idx="8184">
                  <c:v>17.150103006636915</c:v>
                </c:pt>
                <c:pt idx="8185">
                  <c:v>17.324451690764334</c:v>
                </c:pt>
                <c:pt idx="8186">
                  <c:v>17.388120618927527</c:v>
                </c:pt>
                <c:pt idx="8187">
                  <c:v>17.163045553158256</c:v>
                </c:pt>
                <c:pt idx="8188">
                  <c:v>17.05343109219049</c:v>
                </c:pt>
                <c:pt idx="8189">
                  <c:v>16.859899771174135</c:v>
                </c:pt>
                <c:pt idx="8190">
                  <c:v>16.778856127055807</c:v>
                </c:pt>
                <c:pt idx="8191">
                  <c:v>16.70545066644695</c:v>
                </c:pt>
                <c:pt idx="8192">
                  <c:v>16.638963507511559</c:v>
                </c:pt>
                <c:pt idx="8193">
                  <c:v>16.484494836070557</c:v>
                </c:pt>
                <c:pt idx="8194">
                  <c:v>16.250336714324124</c:v>
                </c:pt>
                <c:pt idx="8195">
                  <c:v>15.849751916414014</c:v>
                </c:pt>
                <c:pt idx="8196">
                  <c:v>15.581169125859223</c:v>
                </c:pt>
                <c:pt idx="8197">
                  <c:v>15.432147446562754</c:v>
                </c:pt>
                <c:pt idx="8198">
                  <c:v>15.579914068476468</c:v>
                </c:pt>
                <c:pt idx="8199">
                  <c:v>16.090745132805459</c:v>
                </c:pt>
                <c:pt idx="8200">
                  <c:v>16.553431503566809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36-46AA-B9BE-5EFD87F49075}"/>
            </c:ext>
          </c:extLst>
        </c:ser>
        <c:ser>
          <c:idx val="1"/>
          <c:order val="2"/>
          <c:tx>
            <c:strRef>
              <c:f>'Filter Test'!$E$5</c:f>
              <c:strCache>
                <c:ptCount val="1"/>
                <c:pt idx="0">
                  <c:v>gyroADC[0]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numRef>
              <c:f>'Filter Test'!$A$6:$A$8206</c:f>
              <c:numCache>
                <c:formatCode>General</c:formatCode>
                <c:ptCount val="820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  <c:pt idx="220">
                  <c:v>440</c:v>
                </c:pt>
                <c:pt idx="221">
                  <c:v>442</c:v>
                </c:pt>
                <c:pt idx="222">
                  <c:v>444</c:v>
                </c:pt>
                <c:pt idx="223">
                  <c:v>446</c:v>
                </c:pt>
                <c:pt idx="224">
                  <c:v>448</c:v>
                </c:pt>
                <c:pt idx="225">
                  <c:v>450</c:v>
                </c:pt>
                <c:pt idx="226">
                  <c:v>452</c:v>
                </c:pt>
                <c:pt idx="227">
                  <c:v>454</c:v>
                </c:pt>
                <c:pt idx="228">
                  <c:v>456</c:v>
                </c:pt>
                <c:pt idx="229">
                  <c:v>458</c:v>
                </c:pt>
                <c:pt idx="230">
                  <c:v>460</c:v>
                </c:pt>
                <c:pt idx="231">
                  <c:v>462</c:v>
                </c:pt>
                <c:pt idx="232">
                  <c:v>464</c:v>
                </c:pt>
                <c:pt idx="233">
                  <c:v>466</c:v>
                </c:pt>
                <c:pt idx="234">
                  <c:v>468</c:v>
                </c:pt>
                <c:pt idx="235">
                  <c:v>470</c:v>
                </c:pt>
                <c:pt idx="236">
                  <c:v>472</c:v>
                </c:pt>
                <c:pt idx="237">
                  <c:v>474</c:v>
                </c:pt>
                <c:pt idx="238">
                  <c:v>476</c:v>
                </c:pt>
                <c:pt idx="239">
                  <c:v>478</c:v>
                </c:pt>
                <c:pt idx="240">
                  <c:v>480</c:v>
                </c:pt>
                <c:pt idx="241">
                  <c:v>482</c:v>
                </c:pt>
                <c:pt idx="242">
                  <c:v>484</c:v>
                </c:pt>
                <c:pt idx="243">
                  <c:v>486</c:v>
                </c:pt>
                <c:pt idx="244">
                  <c:v>488</c:v>
                </c:pt>
                <c:pt idx="245">
                  <c:v>490</c:v>
                </c:pt>
                <c:pt idx="246">
                  <c:v>492</c:v>
                </c:pt>
                <c:pt idx="247">
                  <c:v>494</c:v>
                </c:pt>
                <c:pt idx="248">
                  <c:v>496</c:v>
                </c:pt>
                <c:pt idx="249">
                  <c:v>498</c:v>
                </c:pt>
                <c:pt idx="250">
                  <c:v>500</c:v>
                </c:pt>
                <c:pt idx="251">
                  <c:v>502</c:v>
                </c:pt>
                <c:pt idx="252">
                  <c:v>504</c:v>
                </c:pt>
                <c:pt idx="253">
                  <c:v>506</c:v>
                </c:pt>
                <c:pt idx="254">
                  <c:v>508</c:v>
                </c:pt>
                <c:pt idx="255">
                  <c:v>510</c:v>
                </c:pt>
                <c:pt idx="256">
                  <c:v>512</c:v>
                </c:pt>
                <c:pt idx="257">
                  <c:v>514</c:v>
                </c:pt>
                <c:pt idx="258">
                  <c:v>516</c:v>
                </c:pt>
                <c:pt idx="259">
                  <c:v>518</c:v>
                </c:pt>
                <c:pt idx="260">
                  <c:v>520</c:v>
                </c:pt>
                <c:pt idx="261">
                  <c:v>522</c:v>
                </c:pt>
                <c:pt idx="262">
                  <c:v>524</c:v>
                </c:pt>
                <c:pt idx="263">
                  <c:v>526</c:v>
                </c:pt>
                <c:pt idx="264">
                  <c:v>528</c:v>
                </c:pt>
                <c:pt idx="265">
                  <c:v>530</c:v>
                </c:pt>
                <c:pt idx="266">
                  <c:v>532</c:v>
                </c:pt>
                <c:pt idx="267">
                  <c:v>534</c:v>
                </c:pt>
                <c:pt idx="268">
                  <c:v>536</c:v>
                </c:pt>
                <c:pt idx="269">
                  <c:v>538</c:v>
                </c:pt>
                <c:pt idx="270">
                  <c:v>540</c:v>
                </c:pt>
                <c:pt idx="271">
                  <c:v>542</c:v>
                </c:pt>
                <c:pt idx="272">
                  <c:v>544</c:v>
                </c:pt>
                <c:pt idx="273">
                  <c:v>546</c:v>
                </c:pt>
                <c:pt idx="274">
                  <c:v>548</c:v>
                </c:pt>
                <c:pt idx="275">
                  <c:v>550</c:v>
                </c:pt>
                <c:pt idx="276">
                  <c:v>552</c:v>
                </c:pt>
                <c:pt idx="277">
                  <c:v>554</c:v>
                </c:pt>
                <c:pt idx="278">
                  <c:v>556</c:v>
                </c:pt>
                <c:pt idx="279">
                  <c:v>558</c:v>
                </c:pt>
                <c:pt idx="280">
                  <c:v>560</c:v>
                </c:pt>
                <c:pt idx="281">
                  <c:v>562</c:v>
                </c:pt>
                <c:pt idx="282">
                  <c:v>564</c:v>
                </c:pt>
                <c:pt idx="283">
                  <c:v>566</c:v>
                </c:pt>
                <c:pt idx="284">
                  <c:v>568</c:v>
                </c:pt>
                <c:pt idx="285">
                  <c:v>570</c:v>
                </c:pt>
                <c:pt idx="286">
                  <c:v>572</c:v>
                </c:pt>
                <c:pt idx="287">
                  <c:v>574</c:v>
                </c:pt>
                <c:pt idx="288">
                  <c:v>576</c:v>
                </c:pt>
                <c:pt idx="289">
                  <c:v>578</c:v>
                </c:pt>
                <c:pt idx="290">
                  <c:v>580</c:v>
                </c:pt>
                <c:pt idx="291">
                  <c:v>582</c:v>
                </c:pt>
                <c:pt idx="292">
                  <c:v>584</c:v>
                </c:pt>
                <c:pt idx="293">
                  <c:v>586</c:v>
                </c:pt>
                <c:pt idx="294">
                  <c:v>588</c:v>
                </c:pt>
                <c:pt idx="295">
                  <c:v>590</c:v>
                </c:pt>
                <c:pt idx="296">
                  <c:v>592</c:v>
                </c:pt>
                <c:pt idx="297">
                  <c:v>594</c:v>
                </c:pt>
                <c:pt idx="298">
                  <c:v>596</c:v>
                </c:pt>
                <c:pt idx="299">
                  <c:v>598</c:v>
                </c:pt>
                <c:pt idx="300">
                  <c:v>600</c:v>
                </c:pt>
                <c:pt idx="301">
                  <c:v>602</c:v>
                </c:pt>
                <c:pt idx="302">
                  <c:v>604</c:v>
                </c:pt>
                <c:pt idx="303">
                  <c:v>606</c:v>
                </c:pt>
                <c:pt idx="304">
                  <c:v>608</c:v>
                </c:pt>
                <c:pt idx="305">
                  <c:v>610</c:v>
                </c:pt>
                <c:pt idx="306">
                  <c:v>612</c:v>
                </c:pt>
                <c:pt idx="307">
                  <c:v>614</c:v>
                </c:pt>
                <c:pt idx="308">
                  <c:v>616</c:v>
                </c:pt>
                <c:pt idx="309">
                  <c:v>618</c:v>
                </c:pt>
                <c:pt idx="310">
                  <c:v>620</c:v>
                </c:pt>
                <c:pt idx="311">
                  <c:v>622</c:v>
                </c:pt>
                <c:pt idx="312">
                  <c:v>624</c:v>
                </c:pt>
                <c:pt idx="313">
                  <c:v>626</c:v>
                </c:pt>
                <c:pt idx="314">
                  <c:v>628</c:v>
                </c:pt>
                <c:pt idx="315">
                  <c:v>630</c:v>
                </c:pt>
                <c:pt idx="316">
                  <c:v>632</c:v>
                </c:pt>
                <c:pt idx="317">
                  <c:v>634</c:v>
                </c:pt>
                <c:pt idx="318">
                  <c:v>636</c:v>
                </c:pt>
                <c:pt idx="319">
                  <c:v>638</c:v>
                </c:pt>
                <c:pt idx="320">
                  <c:v>640</c:v>
                </c:pt>
                <c:pt idx="321">
                  <c:v>642</c:v>
                </c:pt>
                <c:pt idx="322">
                  <c:v>644</c:v>
                </c:pt>
                <c:pt idx="323">
                  <c:v>646</c:v>
                </c:pt>
                <c:pt idx="324">
                  <c:v>648</c:v>
                </c:pt>
                <c:pt idx="325">
                  <c:v>650</c:v>
                </c:pt>
                <c:pt idx="326">
                  <c:v>652</c:v>
                </c:pt>
                <c:pt idx="327">
                  <c:v>654</c:v>
                </c:pt>
                <c:pt idx="328">
                  <c:v>656</c:v>
                </c:pt>
                <c:pt idx="329">
                  <c:v>658</c:v>
                </c:pt>
                <c:pt idx="330">
                  <c:v>660</c:v>
                </c:pt>
                <c:pt idx="331">
                  <c:v>662</c:v>
                </c:pt>
                <c:pt idx="332">
                  <c:v>664</c:v>
                </c:pt>
                <c:pt idx="333">
                  <c:v>666</c:v>
                </c:pt>
                <c:pt idx="334">
                  <c:v>668</c:v>
                </c:pt>
                <c:pt idx="335">
                  <c:v>670</c:v>
                </c:pt>
                <c:pt idx="336">
                  <c:v>672</c:v>
                </c:pt>
                <c:pt idx="337">
                  <c:v>674</c:v>
                </c:pt>
                <c:pt idx="338">
                  <c:v>676</c:v>
                </c:pt>
                <c:pt idx="339">
                  <c:v>678</c:v>
                </c:pt>
                <c:pt idx="340">
                  <c:v>680</c:v>
                </c:pt>
                <c:pt idx="341">
                  <c:v>682</c:v>
                </c:pt>
                <c:pt idx="342">
                  <c:v>684</c:v>
                </c:pt>
                <c:pt idx="343">
                  <c:v>686</c:v>
                </c:pt>
                <c:pt idx="344">
                  <c:v>688</c:v>
                </c:pt>
                <c:pt idx="345">
                  <c:v>690</c:v>
                </c:pt>
                <c:pt idx="346">
                  <c:v>692</c:v>
                </c:pt>
                <c:pt idx="347">
                  <c:v>694</c:v>
                </c:pt>
                <c:pt idx="348">
                  <c:v>696</c:v>
                </c:pt>
                <c:pt idx="349">
                  <c:v>698</c:v>
                </c:pt>
                <c:pt idx="350">
                  <c:v>700</c:v>
                </c:pt>
                <c:pt idx="351">
                  <c:v>702</c:v>
                </c:pt>
                <c:pt idx="352">
                  <c:v>704</c:v>
                </c:pt>
                <c:pt idx="353">
                  <c:v>706</c:v>
                </c:pt>
                <c:pt idx="354">
                  <c:v>708</c:v>
                </c:pt>
                <c:pt idx="355">
                  <c:v>710</c:v>
                </c:pt>
                <c:pt idx="356">
                  <c:v>712</c:v>
                </c:pt>
                <c:pt idx="357">
                  <c:v>714</c:v>
                </c:pt>
                <c:pt idx="358">
                  <c:v>716</c:v>
                </c:pt>
                <c:pt idx="359">
                  <c:v>718</c:v>
                </c:pt>
                <c:pt idx="360">
                  <c:v>720</c:v>
                </c:pt>
                <c:pt idx="361">
                  <c:v>722</c:v>
                </c:pt>
                <c:pt idx="362">
                  <c:v>724</c:v>
                </c:pt>
                <c:pt idx="363">
                  <c:v>726</c:v>
                </c:pt>
                <c:pt idx="364">
                  <c:v>728</c:v>
                </c:pt>
                <c:pt idx="365">
                  <c:v>730</c:v>
                </c:pt>
                <c:pt idx="366">
                  <c:v>732</c:v>
                </c:pt>
                <c:pt idx="367">
                  <c:v>734</c:v>
                </c:pt>
                <c:pt idx="368">
                  <c:v>736</c:v>
                </c:pt>
                <c:pt idx="369">
                  <c:v>738</c:v>
                </c:pt>
                <c:pt idx="370">
                  <c:v>740</c:v>
                </c:pt>
                <c:pt idx="371">
                  <c:v>742</c:v>
                </c:pt>
                <c:pt idx="372">
                  <c:v>744</c:v>
                </c:pt>
                <c:pt idx="373">
                  <c:v>746</c:v>
                </c:pt>
                <c:pt idx="374">
                  <c:v>748</c:v>
                </c:pt>
                <c:pt idx="375">
                  <c:v>750</c:v>
                </c:pt>
                <c:pt idx="376">
                  <c:v>752</c:v>
                </c:pt>
                <c:pt idx="377">
                  <c:v>754</c:v>
                </c:pt>
                <c:pt idx="378">
                  <c:v>756</c:v>
                </c:pt>
                <c:pt idx="379">
                  <c:v>758</c:v>
                </c:pt>
                <c:pt idx="380">
                  <c:v>760</c:v>
                </c:pt>
                <c:pt idx="381">
                  <c:v>762</c:v>
                </c:pt>
                <c:pt idx="382">
                  <c:v>764</c:v>
                </c:pt>
                <c:pt idx="383">
                  <c:v>766</c:v>
                </c:pt>
                <c:pt idx="384">
                  <c:v>768</c:v>
                </c:pt>
                <c:pt idx="385">
                  <c:v>770</c:v>
                </c:pt>
                <c:pt idx="386">
                  <c:v>772</c:v>
                </c:pt>
                <c:pt idx="387">
                  <c:v>774</c:v>
                </c:pt>
                <c:pt idx="388">
                  <c:v>776</c:v>
                </c:pt>
                <c:pt idx="389">
                  <c:v>778</c:v>
                </c:pt>
                <c:pt idx="390">
                  <c:v>780</c:v>
                </c:pt>
                <c:pt idx="391">
                  <c:v>782</c:v>
                </c:pt>
                <c:pt idx="392">
                  <c:v>784</c:v>
                </c:pt>
                <c:pt idx="393">
                  <c:v>786</c:v>
                </c:pt>
                <c:pt idx="394">
                  <c:v>788</c:v>
                </c:pt>
                <c:pt idx="395">
                  <c:v>790</c:v>
                </c:pt>
                <c:pt idx="396">
                  <c:v>792</c:v>
                </c:pt>
                <c:pt idx="397">
                  <c:v>794</c:v>
                </c:pt>
                <c:pt idx="398">
                  <c:v>796</c:v>
                </c:pt>
                <c:pt idx="399">
                  <c:v>798</c:v>
                </c:pt>
                <c:pt idx="400">
                  <c:v>800</c:v>
                </c:pt>
                <c:pt idx="401">
                  <c:v>802</c:v>
                </c:pt>
                <c:pt idx="402">
                  <c:v>804</c:v>
                </c:pt>
                <c:pt idx="403">
                  <c:v>806</c:v>
                </c:pt>
                <c:pt idx="404">
                  <c:v>808</c:v>
                </c:pt>
                <c:pt idx="405">
                  <c:v>810</c:v>
                </c:pt>
                <c:pt idx="406">
                  <c:v>812</c:v>
                </c:pt>
                <c:pt idx="407">
                  <c:v>814</c:v>
                </c:pt>
                <c:pt idx="408">
                  <c:v>816</c:v>
                </c:pt>
                <c:pt idx="409">
                  <c:v>818</c:v>
                </c:pt>
                <c:pt idx="410">
                  <c:v>820</c:v>
                </c:pt>
                <c:pt idx="411">
                  <c:v>822</c:v>
                </c:pt>
                <c:pt idx="412">
                  <c:v>824</c:v>
                </c:pt>
                <c:pt idx="413">
                  <c:v>826</c:v>
                </c:pt>
                <c:pt idx="414">
                  <c:v>828</c:v>
                </c:pt>
                <c:pt idx="415">
                  <c:v>830</c:v>
                </c:pt>
                <c:pt idx="416">
                  <c:v>832</c:v>
                </c:pt>
                <c:pt idx="417">
                  <c:v>834</c:v>
                </c:pt>
                <c:pt idx="418">
                  <c:v>836</c:v>
                </c:pt>
                <c:pt idx="419">
                  <c:v>838</c:v>
                </c:pt>
                <c:pt idx="420">
                  <c:v>840</c:v>
                </c:pt>
                <c:pt idx="421">
                  <c:v>842</c:v>
                </c:pt>
                <c:pt idx="422">
                  <c:v>844</c:v>
                </c:pt>
                <c:pt idx="423">
                  <c:v>846</c:v>
                </c:pt>
                <c:pt idx="424">
                  <c:v>848</c:v>
                </c:pt>
                <c:pt idx="425">
                  <c:v>850</c:v>
                </c:pt>
                <c:pt idx="426">
                  <c:v>852</c:v>
                </c:pt>
                <c:pt idx="427">
                  <c:v>854</c:v>
                </c:pt>
                <c:pt idx="428">
                  <c:v>856</c:v>
                </c:pt>
                <c:pt idx="429">
                  <c:v>858</c:v>
                </c:pt>
                <c:pt idx="430">
                  <c:v>860</c:v>
                </c:pt>
                <c:pt idx="431">
                  <c:v>862</c:v>
                </c:pt>
                <c:pt idx="432">
                  <c:v>864</c:v>
                </c:pt>
                <c:pt idx="433">
                  <c:v>866</c:v>
                </c:pt>
                <c:pt idx="434">
                  <c:v>868</c:v>
                </c:pt>
                <c:pt idx="435">
                  <c:v>870</c:v>
                </c:pt>
                <c:pt idx="436">
                  <c:v>872</c:v>
                </c:pt>
                <c:pt idx="437">
                  <c:v>874</c:v>
                </c:pt>
                <c:pt idx="438">
                  <c:v>876</c:v>
                </c:pt>
                <c:pt idx="439">
                  <c:v>878</c:v>
                </c:pt>
                <c:pt idx="440">
                  <c:v>880</c:v>
                </c:pt>
                <c:pt idx="441">
                  <c:v>882</c:v>
                </c:pt>
                <c:pt idx="442">
                  <c:v>884</c:v>
                </c:pt>
                <c:pt idx="443">
                  <c:v>886</c:v>
                </c:pt>
                <c:pt idx="444">
                  <c:v>888</c:v>
                </c:pt>
                <c:pt idx="445">
                  <c:v>890</c:v>
                </c:pt>
                <c:pt idx="446">
                  <c:v>892</c:v>
                </c:pt>
                <c:pt idx="447">
                  <c:v>894</c:v>
                </c:pt>
                <c:pt idx="448">
                  <c:v>896</c:v>
                </c:pt>
                <c:pt idx="449">
                  <c:v>898</c:v>
                </c:pt>
                <c:pt idx="450">
                  <c:v>900</c:v>
                </c:pt>
                <c:pt idx="451">
                  <c:v>902</c:v>
                </c:pt>
                <c:pt idx="452">
                  <c:v>904</c:v>
                </c:pt>
                <c:pt idx="453">
                  <c:v>906</c:v>
                </c:pt>
                <c:pt idx="454">
                  <c:v>908</c:v>
                </c:pt>
                <c:pt idx="455">
                  <c:v>910</c:v>
                </c:pt>
                <c:pt idx="456">
                  <c:v>912</c:v>
                </c:pt>
                <c:pt idx="457">
                  <c:v>914</c:v>
                </c:pt>
                <c:pt idx="458">
                  <c:v>916</c:v>
                </c:pt>
                <c:pt idx="459">
                  <c:v>918</c:v>
                </c:pt>
                <c:pt idx="460">
                  <c:v>920</c:v>
                </c:pt>
                <c:pt idx="461">
                  <c:v>922</c:v>
                </c:pt>
                <c:pt idx="462">
                  <c:v>924</c:v>
                </c:pt>
                <c:pt idx="463">
                  <c:v>926</c:v>
                </c:pt>
                <c:pt idx="464">
                  <c:v>928</c:v>
                </c:pt>
                <c:pt idx="465">
                  <c:v>930</c:v>
                </c:pt>
                <c:pt idx="466">
                  <c:v>932</c:v>
                </c:pt>
                <c:pt idx="467">
                  <c:v>934</c:v>
                </c:pt>
                <c:pt idx="468">
                  <c:v>936</c:v>
                </c:pt>
                <c:pt idx="469">
                  <c:v>938</c:v>
                </c:pt>
                <c:pt idx="470">
                  <c:v>940</c:v>
                </c:pt>
                <c:pt idx="471">
                  <c:v>942</c:v>
                </c:pt>
                <c:pt idx="472">
                  <c:v>944</c:v>
                </c:pt>
                <c:pt idx="473">
                  <c:v>946</c:v>
                </c:pt>
                <c:pt idx="474">
                  <c:v>948</c:v>
                </c:pt>
                <c:pt idx="475">
                  <c:v>950</c:v>
                </c:pt>
                <c:pt idx="476">
                  <c:v>952</c:v>
                </c:pt>
                <c:pt idx="477">
                  <c:v>954</c:v>
                </c:pt>
                <c:pt idx="478">
                  <c:v>956</c:v>
                </c:pt>
                <c:pt idx="479">
                  <c:v>958</c:v>
                </c:pt>
                <c:pt idx="480">
                  <c:v>960</c:v>
                </c:pt>
                <c:pt idx="481">
                  <c:v>962</c:v>
                </c:pt>
                <c:pt idx="482">
                  <c:v>964</c:v>
                </c:pt>
                <c:pt idx="483">
                  <c:v>966</c:v>
                </c:pt>
                <c:pt idx="484">
                  <c:v>968</c:v>
                </c:pt>
                <c:pt idx="485">
                  <c:v>970</c:v>
                </c:pt>
                <c:pt idx="486">
                  <c:v>972</c:v>
                </c:pt>
                <c:pt idx="487">
                  <c:v>974</c:v>
                </c:pt>
                <c:pt idx="488">
                  <c:v>976</c:v>
                </c:pt>
                <c:pt idx="489">
                  <c:v>978</c:v>
                </c:pt>
                <c:pt idx="490">
                  <c:v>980</c:v>
                </c:pt>
                <c:pt idx="491">
                  <c:v>982</c:v>
                </c:pt>
                <c:pt idx="492">
                  <c:v>984</c:v>
                </c:pt>
                <c:pt idx="493">
                  <c:v>986</c:v>
                </c:pt>
                <c:pt idx="494">
                  <c:v>988</c:v>
                </c:pt>
                <c:pt idx="495">
                  <c:v>990</c:v>
                </c:pt>
                <c:pt idx="496">
                  <c:v>992</c:v>
                </c:pt>
                <c:pt idx="497">
                  <c:v>994</c:v>
                </c:pt>
                <c:pt idx="498">
                  <c:v>996</c:v>
                </c:pt>
                <c:pt idx="499">
                  <c:v>998</c:v>
                </c:pt>
                <c:pt idx="500">
                  <c:v>1000</c:v>
                </c:pt>
                <c:pt idx="501">
                  <c:v>1002</c:v>
                </c:pt>
                <c:pt idx="502">
                  <c:v>1004</c:v>
                </c:pt>
                <c:pt idx="503">
                  <c:v>1006</c:v>
                </c:pt>
                <c:pt idx="504">
                  <c:v>1008</c:v>
                </c:pt>
                <c:pt idx="505">
                  <c:v>1010</c:v>
                </c:pt>
                <c:pt idx="506">
                  <c:v>1012</c:v>
                </c:pt>
                <c:pt idx="507">
                  <c:v>1014</c:v>
                </c:pt>
                <c:pt idx="508">
                  <c:v>1016</c:v>
                </c:pt>
                <c:pt idx="509">
                  <c:v>1018</c:v>
                </c:pt>
                <c:pt idx="510">
                  <c:v>1020</c:v>
                </c:pt>
                <c:pt idx="511">
                  <c:v>1022</c:v>
                </c:pt>
                <c:pt idx="512">
                  <c:v>1024</c:v>
                </c:pt>
                <c:pt idx="513">
                  <c:v>1026</c:v>
                </c:pt>
                <c:pt idx="514">
                  <c:v>1028</c:v>
                </c:pt>
                <c:pt idx="515">
                  <c:v>1030</c:v>
                </c:pt>
                <c:pt idx="516">
                  <c:v>1032</c:v>
                </c:pt>
                <c:pt idx="517">
                  <c:v>1034</c:v>
                </c:pt>
                <c:pt idx="518">
                  <c:v>1036</c:v>
                </c:pt>
                <c:pt idx="519">
                  <c:v>1038</c:v>
                </c:pt>
                <c:pt idx="520">
                  <c:v>1040</c:v>
                </c:pt>
                <c:pt idx="521">
                  <c:v>1042</c:v>
                </c:pt>
                <c:pt idx="522">
                  <c:v>1044</c:v>
                </c:pt>
                <c:pt idx="523">
                  <c:v>1046</c:v>
                </c:pt>
                <c:pt idx="524">
                  <c:v>1048</c:v>
                </c:pt>
                <c:pt idx="525">
                  <c:v>1050</c:v>
                </c:pt>
                <c:pt idx="526">
                  <c:v>1052</c:v>
                </c:pt>
                <c:pt idx="527">
                  <c:v>1054</c:v>
                </c:pt>
                <c:pt idx="528">
                  <c:v>1056</c:v>
                </c:pt>
                <c:pt idx="529">
                  <c:v>1058</c:v>
                </c:pt>
                <c:pt idx="530">
                  <c:v>1060</c:v>
                </c:pt>
                <c:pt idx="531">
                  <c:v>1062</c:v>
                </c:pt>
                <c:pt idx="532">
                  <c:v>1064</c:v>
                </c:pt>
                <c:pt idx="533">
                  <c:v>1066</c:v>
                </c:pt>
                <c:pt idx="534">
                  <c:v>1068</c:v>
                </c:pt>
                <c:pt idx="535">
                  <c:v>1070</c:v>
                </c:pt>
                <c:pt idx="536">
                  <c:v>1072</c:v>
                </c:pt>
                <c:pt idx="537">
                  <c:v>1074</c:v>
                </c:pt>
                <c:pt idx="538">
                  <c:v>1076</c:v>
                </c:pt>
                <c:pt idx="539">
                  <c:v>1078</c:v>
                </c:pt>
                <c:pt idx="540">
                  <c:v>1080</c:v>
                </c:pt>
                <c:pt idx="541">
                  <c:v>1082</c:v>
                </c:pt>
                <c:pt idx="542">
                  <c:v>1084</c:v>
                </c:pt>
                <c:pt idx="543">
                  <c:v>1086</c:v>
                </c:pt>
                <c:pt idx="544">
                  <c:v>1088</c:v>
                </c:pt>
                <c:pt idx="545">
                  <c:v>1090</c:v>
                </c:pt>
                <c:pt idx="546">
                  <c:v>1092</c:v>
                </c:pt>
                <c:pt idx="547">
                  <c:v>1094</c:v>
                </c:pt>
                <c:pt idx="548">
                  <c:v>1096</c:v>
                </c:pt>
                <c:pt idx="549">
                  <c:v>1098</c:v>
                </c:pt>
                <c:pt idx="550">
                  <c:v>1100</c:v>
                </c:pt>
                <c:pt idx="551">
                  <c:v>1102</c:v>
                </c:pt>
                <c:pt idx="552">
                  <c:v>1104</c:v>
                </c:pt>
                <c:pt idx="553">
                  <c:v>1106</c:v>
                </c:pt>
                <c:pt idx="554">
                  <c:v>1108</c:v>
                </c:pt>
                <c:pt idx="555">
                  <c:v>1110</c:v>
                </c:pt>
                <c:pt idx="556">
                  <c:v>1112</c:v>
                </c:pt>
                <c:pt idx="557">
                  <c:v>1114</c:v>
                </c:pt>
                <c:pt idx="558">
                  <c:v>1116</c:v>
                </c:pt>
                <c:pt idx="559">
                  <c:v>1118</c:v>
                </c:pt>
                <c:pt idx="560">
                  <c:v>1120</c:v>
                </c:pt>
                <c:pt idx="561">
                  <c:v>1122</c:v>
                </c:pt>
                <c:pt idx="562">
                  <c:v>1124</c:v>
                </c:pt>
                <c:pt idx="563">
                  <c:v>1126</c:v>
                </c:pt>
                <c:pt idx="564">
                  <c:v>1128</c:v>
                </c:pt>
                <c:pt idx="565">
                  <c:v>1130</c:v>
                </c:pt>
                <c:pt idx="566">
                  <c:v>1132</c:v>
                </c:pt>
                <c:pt idx="567">
                  <c:v>1134</c:v>
                </c:pt>
                <c:pt idx="568">
                  <c:v>1136</c:v>
                </c:pt>
                <c:pt idx="569">
                  <c:v>1138</c:v>
                </c:pt>
                <c:pt idx="570">
                  <c:v>1140</c:v>
                </c:pt>
                <c:pt idx="571">
                  <c:v>1142</c:v>
                </c:pt>
                <c:pt idx="572">
                  <c:v>1144</c:v>
                </c:pt>
                <c:pt idx="573">
                  <c:v>1146</c:v>
                </c:pt>
                <c:pt idx="574">
                  <c:v>1148</c:v>
                </c:pt>
                <c:pt idx="575">
                  <c:v>1150</c:v>
                </c:pt>
                <c:pt idx="576">
                  <c:v>1152</c:v>
                </c:pt>
                <c:pt idx="577">
                  <c:v>1154</c:v>
                </c:pt>
                <c:pt idx="578">
                  <c:v>1156</c:v>
                </c:pt>
                <c:pt idx="579">
                  <c:v>1158</c:v>
                </c:pt>
                <c:pt idx="580">
                  <c:v>1160</c:v>
                </c:pt>
                <c:pt idx="581">
                  <c:v>1162</c:v>
                </c:pt>
                <c:pt idx="582">
                  <c:v>1164</c:v>
                </c:pt>
                <c:pt idx="583">
                  <c:v>1166</c:v>
                </c:pt>
                <c:pt idx="584">
                  <c:v>1168</c:v>
                </c:pt>
                <c:pt idx="585">
                  <c:v>1170</c:v>
                </c:pt>
                <c:pt idx="586">
                  <c:v>1172</c:v>
                </c:pt>
                <c:pt idx="587">
                  <c:v>1174</c:v>
                </c:pt>
                <c:pt idx="588">
                  <c:v>1176</c:v>
                </c:pt>
                <c:pt idx="589">
                  <c:v>1178</c:v>
                </c:pt>
                <c:pt idx="590">
                  <c:v>1180</c:v>
                </c:pt>
                <c:pt idx="591">
                  <c:v>1182</c:v>
                </c:pt>
                <c:pt idx="592">
                  <c:v>1184</c:v>
                </c:pt>
                <c:pt idx="593">
                  <c:v>1186</c:v>
                </c:pt>
                <c:pt idx="594">
                  <c:v>1188</c:v>
                </c:pt>
                <c:pt idx="595">
                  <c:v>1190</c:v>
                </c:pt>
                <c:pt idx="596">
                  <c:v>1192</c:v>
                </c:pt>
                <c:pt idx="597">
                  <c:v>1194</c:v>
                </c:pt>
                <c:pt idx="598">
                  <c:v>1196</c:v>
                </c:pt>
                <c:pt idx="599">
                  <c:v>1198</c:v>
                </c:pt>
                <c:pt idx="600">
                  <c:v>1200</c:v>
                </c:pt>
                <c:pt idx="601">
                  <c:v>1202</c:v>
                </c:pt>
                <c:pt idx="602">
                  <c:v>1204</c:v>
                </c:pt>
                <c:pt idx="603">
                  <c:v>1206</c:v>
                </c:pt>
                <c:pt idx="604">
                  <c:v>1208</c:v>
                </c:pt>
                <c:pt idx="605">
                  <c:v>1210</c:v>
                </c:pt>
                <c:pt idx="606">
                  <c:v>1212</c:v>
                </c:pt>
                <c:pt idx="607">
                  <c:v>1214</c:v>
                </c:pt>
                <c:pt idx="608">
                  <c:v>1216</c:v>
                </c:pt>
                <c:pt idx="609">
                  <c:v>1218</c:v>
                </c:pt>
                <c:pt idx="610">
                  <c:v>1220</c:v>
                </c:pt>
                <c:pt idx="611">
                  <c:v>1222</c:v>
                </c:pt>
                <c:pt idx="612">
                  <c:v>1224</c:v>
                </c:pt>
                <c:pt idx="613">
                  <c:v>1226</c:v>
                </c:pt>
                <c:pt idx="614">
                  <c:v>1228</c:v>
                </c:pt>
                <c:pt idx="615">
                  <c:v>1230</c:v>
                </c:pt>
                <c:pt idx="616">
                  <c:v>1232</c:v>
                </c:pt>
                <c:pt idx="617">
                  <c:v>1234</c:v>
                </c:pt>
                <c:pt idx="618">
                  <c:v>1236</c:v>
                </c:pt>
                <c:pt idx="619">
                  <c:v>1238</c:v>
                </c:pt>
                <c:pt idx="620">
                  <c:v>1240</c:v>
                </c:pt>
                <c:pt idx="621">
                  <c:v>1242</c:v>
                </c:pt>
                <c:pt idx="622">
                  <c:v>1244</c:v>
                </c:pt>
                <c:pt idx="623">
                  <c:v>1246</c:v>
                </c:pt>
                <c:pt idx="624">
                  <c:v>1248</c:v>
                </c:pt>
                <c:pt idx="625">
                  <c:v>1250</c:v>
                </c:pt>
                <c:pt idx="626">
                  <c:v>1252</c:v>
                </c:pt>
                <c:pt idx="627">
                  <c:v>1254</c:v>
                </c:pt>
                <c:pt idx="628">
                  <c:v>1256</c:v>
                </c:pt>
                <c:pt idx="629">
                  <c:v>1258</c:v>
                </c:pt>
                <c:pt idx="630">
                  <c:v>1260</c:v>
                </c:pt>
                <c:pt idx="631">
                  <c:v>1262</c:v>
                </c:pt>
                <c:pt idx="632">
                  <c:v>1264</c:v>
                </c:pt>
                <c:pt idx="633">
                  <c:v>1266</c:v>
                </c:pt>
                <c:pt idx="634">
                  <c:v>1268</c:v>
                </c:pt>
                <c:pt idx="635">
                  <c:v>1270</c:v>
                </c:pt>
                <c:pt idx="636">
                  <c:v>1272</c:v>
                </c:pt>
                <c:pt idx="637">
                  <c:v>1274</c:v>
                </c:pt>
                <c:pt idx="638">
                  <c:v>1276</c:v>
                </c:pt>
                <c:pt idx="639">
                  <c:v>1278</c:v>
                </c:pt>
                <c:pt idx="640">
                  <c:v>1280</c:v>
                </c:pt>
                <c:pt idx="641">
                  <c:v>1282</c:v>
                </c:pt>
                <c:pt idx="642">
                  <c:v>1284</c:v>
                </c:pt>
                <c:pt idx="643">
                  <c:v>1286</c:v>
                </c:pt>
                <c:pt idx="644">
                  <c:v>1288</c:v>
                </c:pt>
                <c:pt idx="645">
                  <c:v>1290</c:v>
                </c:pt>
                <c:pt idx="646">
                  <c:v>1292</c:v>
                </c:pt>
                <c:pt idx="647">
                  <c:v>1294</c:v>
                </c:pt>
                <c:pt idx="648">
                  <c:v>1296</c:v>
                </c:pt>
                <c:pt idx="649">
                  <c:v>1298</c:v>
                </c:pt>
                <c:pt idx="650">
                  <c:v>1300</c:v>
                </c:pt>
                <c:pt idx="651">
                  <c:v>1302</c:v>
                </c:pt>
                <c:pt idx="652">
                  <c:v>1304</c:v>
                </c:pt>
                <c:pt idx="653">
                  <c:v>1306</c:v>
                </c:pt>
                <c:pt idx="654">
                  <c:v>1308</c:v>
                </c:pt>
                <c:pt idx="655">
                  <c:v>1310</c:v>
                </c:pt>
                <c:pt idx="656">
                  <c:v>1312</c:v>
                </c:pt>
                <c:pt idx="657">
                  <c:v>1314</c:v>
                </c:pt>
                <c:pt idx="658">
                  <c:v>1316</c:v>
                </c:pt>
                <c:pt idx="659">
                  <c:v>1318</c:v>
                </c:pt>
                <c:pt idx="660">
                  <c:v>1320</c:v>
                </c:pt>
                <c:pt idx="661">
                  <c:v>1322</c:v>
                </c:pt>
                <c:pt idx="662">
                  <c:v>1324</c:v>
                </c:pt>
                <c:pt idx="663">
                  <c:v>1326</c:v>
                </c:pt>
                <c:pt idx="664">
                  <c:v>1328</c:v>
                </c:pt>
                <c:pt idx="665">
                  <c:v>1330</c:v>
                </c:pt>
                <c:pt idx="666">
                  <c:v>1332</c:v>
                </c:pt>
                <c:pt idx="667">
                  <c:v>1334</c:v>
                </c:pt>
                <c:pt idx="668">
                  <c:v>1336</c:v>
                </c:pt>
                <c:pt idx="669">
                  <c:v>1338</c:v>
                </c:pt>
                <c:pt idx="670">
                  <c:v>1340</c:v>
                </c:pt>
                <c:pt idx="671">
                  <c:v>1342</c:v>
                </c:pt>
                <c:pt idx="672">
                  <c:v>1344</c:v>
                </c:pt>
                <c:pt idx="673">
                  <c:v>1346</c:v>
                </c:pt>
                <c:pt idx="674">
                  <c:v>1348</c:v>
                </c:pt>
                <c:pt idx="675">
                  <c:v>1350</c:v>
                </c:pt>
                <c:pt idx="676">
                  <c:v>1352</c:v>
                </c:pt>
                <c:pt idx="677">
                  <c:v>1354</c:v>
                </c:pt>
                <c:pt idx="678">
                  <c:v>1356</c:v>
                </c:pt>
                <c:pt idx="679">
                  <c:v>1358</c:v>
                </c:pt>
                <c:pt idx="680">
                  <c:v>1360</c:v>
                </c:pt>
                <c:pt idx="681">
                  <c:v>1362</c:v>
                </c:pt>
                <c:pt idx="682">
                  <c:v>1364</c:v>
                </c:pt>
                <c:pt idx="683">
                  <c:v>1366</c:v>
                </c:pt>
                <c:pt idx="684">
                  <c:v>1368</c:v>
                </c:pt>
                <c:pt idx="685">
                  <c:v>1370</c:v>
                </c:pt>
                <c:pt idx="686">
                  <c:v>1372</c:v>
                </c:pt>
                <c:pt idx="687">
                  <c:v>1374</c:v>
                </c:pt>
                <c:pt idx="688">
                  <c:v>1376</c:v>
                </c:pt>
                <c:pt idx="689">
                  <c:v>1378</c:v>
                </c:pt>
                <c:pt idx="690">
                  <c:v>1380</c:v>
                </c:pt>
                <c:pt idx="691">
                  <c:v>1382</c:v>
                </c:pt>
                <c:pt idx="692">
                  <c:v>1384</c:v>
                </c:pt>
                <c:pt idx="693">
                  <c:v>1386</c:v>
                </c:pt>
                <c:pt idx="694">
                  <c:v>1388</c:v>
                </c:pt>
                <c:pt idx="695">
                  <c:v>1390</c:v>
                </c:pt>
                <c:pt idx="696">
                  <c:v>1392</c:v>
                </c:pt>
                <c:pt idx="697">
                  <c:v>1394</c:v>
                </c:pt>
                <c:pt idx="698">
                  <c:v>1396</c:v>
                </c:pt>
                <c:pt idx="699">
                  <c:v>1398</c:v>
                </c:pt>
                <c:pt idx="700">
                  <c:v>1400</c:v>
                </c:pt>
                <c:pt idx="701">
                  <c:v>1402</c:v>
                </c:pt>
                <c:pt idx="702">
                  <c:v>1404</c:v>
                </c:pt>
                <c:pt idx="703">
                  <c:v>1406</c:v>
                </c:pt>
                <c:pt idx="704">
                  <c:v>1408</c:v>
                </c:pt>
                <c:pt idx="705">
                  <c:v>1410</c:v>
                </c:pt>
                <c:pt idx="706">
                  <c:v>1412</c:v>
                </c:pt>
                <c:pt idx="707">
                  <c:v>1414</c:v>
                </c:pt>
                <c:pt idx="708">
                  <c:v>1416</c:v>
                </c:pt>
                <c:pt idx="709">
                  <c:v>1418</c:v>
                </c:pt>
                <c:pt idx="710">
                  <c:v>1420</c:v>
                </c:pt>
                <c:pt idx="711">
                  <c:v>1422</c:v>
                </c:pt>
                <c:pt idx="712">
                  <c:v>1424</c:v>
                </c:pt>
                <c:pt idx="713">
                  <c:v>1426</c:v>
                </c:pt>
                <c:pt idx="714">
                  <c:v>1428</c:v>
                </c:pt>
                <c:pt idx="715">
                  <c:v>1430</c:v>
                </c:pt>
                <c:pt idx="716">
                  <c:v>1432</c:v>
                </c:pt>
                <c:pt idx="717">
                  <c:v>1434</c:v>
                </c:pt>
                <c:pt idx="718">
                  <c:v>1436</c:v>
                </c:pt>
                <c:pt idx="719">
                  <c:v>1438</c:v>
                </c:pt>
                <c:pt idx="720">
                  <c:v>1440</c:v>
                </c:pt>
                <c:pt idx="721">
                  <c:v>1442</c:v>
                </c:pt>
                <c:pt idx="722">
                  <c:v>1444</c:v>
                </c:pt>
                <c:pt idx="723">
                  <c:v>1446</c:v>
                </c:pt>
                <c:pt idx="724">
                  <c:v>1448</c:v>
                </c:pt>
                <c:pt idx="725">
                  <c:v>1450</c:v>
                </c:pt>
                <c:pt idx="726">
                  <c:v>1452</c:v>
                </c:pt>
                <c:pt idx="727">
                  <c:v>1454</c:v>
                </c:pt>
                <c:pt idx="728">
                  <c:v>1456</c:v>
                </c:pt>
                <c:pt idx="729">
                  <c:v>1458</c:v>
                </c:pt>
                <c:pt idx="730">
                  <c:v>1460</c:v>
                </c:pt>
                <c:pt idx="731">
                  <c:v>1462</c:v>
                </c:pt>
                <c:pt idx="732">
                  <c:v>1464</c:v>
                </c:pt>
                <c:pt idx="733">
                  <c:v>1466</c:v>
                </c:pt>
                <c:pt idx="734">
                  <c:v>1468</c:v>
                </c:pt>
                <c:pt idx="735">
                  <c:v>1470</c:v>
                </c:pt>
                <c:pt idx="736">
                  <c:v>1472</c:v>
                </c:pt>
                <c:pt idx="737">
                  <c:v>1474</c:v>
                </c:pt>
                <c:pt idx="738">
                  <c:v>1476</c:v>
                </c:pt>
                <c:pt idx="739">
                  <c:v>1478</c:v>
                </c:pt>
                <c:pt idx="740">
                  <c:v>1480</c:v>
                </c:pt>
                <c:pt idx="741">
                  <c:v>1482</c:v>
                </c:pt>
                <c:pt idx="742">
                  <c:v>1484</c:v>
                </c:pt>
                <c:pt idx="743">
                  <c:v>1486</c:v>
                </c:pt>
                <c:pt idx="744">
                  <c:v>1488</c:v>
                </c:pt>
                <c:pt idx="745">
                  <c:v>1490</c:v>
                </c:pt>
                <c:pt idx="746">
                  <c:v>1492</c:v>
                </c:pt>
                <c:pt idx="747">
                  <c:v>1494</c:v>
                </c:pt>
                <c:pt idx="748">
                  <c:v>1496</c:v>
                </c:pt>
                <c:pt idx="749">
                  <c:v>1498</c:v>
                </c:pt>
                <c:pt idx="750">
                  <c:v>1500</c:v>
                </c:pt>
                <c:pt idx="751">
                  <c:v>1502</c:v>
                </c:pt>
                <c:pt idx="752">
                  <c:v>1504</c:v>
                </c:pt>
                <c:pt idx="753">
                  <c:v>1506</c:v>
                </c:pt>
                <c:pt idx="754">
                  <c:v>1508</c:v>
                </c:pt>
                <c:pt idx="755">
                  <c:v>1510</c:v>
                </c:pt>
                <c:pt idx="756">
                  <c:v>1512</c:v>
                </c:pt>
                <c:pt idx="757">
                  <c:v>1514</c:v>
                </c:pt>
                <c:pt idx="758">
                  <c:v>1516</c:v>
                </c:pt>
                <c:pt idx="759">
                  <c:v>1518</c:v>
                </c:pt>
                <c:pt idx="760">
                  <c:v>1520</c:v>
                </c:pt>
                <c:pt idx="761">
                  <c:v>1522</c:v>
                </c:pt>
                <c:pt idx="762">
                  <c:v>1524</c:v>
                </c:pt>
                <c:pt idx="763">
                  <c:v>1526</c:v>
                </c:pt>
                <c:pt idx="764">
                  <c:v>1528</c:v>
                </c:pt>
                <c:pt idx="765">
                  <c:v>1530</c:v>
                </c:pt>
                <c:pt idx="766">
                  <c:v>1532</c:v>
                </c:pt>
                <c:pt idx="767">
                  <c:v>1534</c:v>
                </c:pt>
                <c:pt idx="768">
                  <c:v>1536</c:v>
                </c:pt>
                <c:pt idx="769">
                  <c:v>1538</c:v>
                </c:pt>
                <c:pt idx="770">
                  <c:v>1540</c:v>
                </c:pt>
                <c:pt idx="771">
                  <c:v>1542</c:v>
                </c:pt>
                <c:pt idx="772">
                  <c:v>1544</c:v>
                </c:pt>
                <c:pt idx="773">
                  <c:v>1546</c:v>
                </c:pt>
                <c:pt idx="774">
                  <c:v>1548</c:v>
                </c:pt>
                <c:pt idx="775">
                  <c:v>1550</c:v>
                </c:pt>
                <c:pt idx="776">
                  <c:v>1552</c:v>
                </c:pt>
                <c:pt idx="777">
                  <c:v>1554</c:v>
                </c:pt>
                <c:pt idx="778">
                  <c:v>1556</c:v>
                </c:pt>
                <c:pt idx="779">
                  <c:v>1558</c:v>
                </c:pt>
                <c:pt idx="780">
                  <c:v>1560</c:v>
                </c:pt>
                <c:pt idx="781">
                  <c:v>1562</c:v>
                </c:pt>
                <c:pt idx="782">
                  <c:v>1564</c:v>
                </c:pt>
                <c:pt idx="783">
                  <c:v>1566</c:v>
                </c:pt>
                <c:pt idx="784">
                  <c:v>1568</c:v>
                </c:pt>
                <c:pt idx="785">
                  <c:v>1570</c:v>
                </c:pt>
                <c:pt idx="786">
                  <c:v>1572</c:v>
                </c:pt>
                <c:pt idx="787">
                  <c:v>1574</c:v>
                </c:pt>
                <c:pt idx="788">
                  <c:v>1576</c:v>
                </c:pt>
                <c:pt idx="789">
                  <c:v>1578</c:v>
                </c:pt>
                <c:pt idx="790">
                  <c:v>1580</c:v>
                </c:pt>
                <c:pt idx="791">
                  <c:v>1582</c:v>
                </c:pt>
                <c:pt idx="792">
                  <c:v>1584</c:v>
                </c:pt>
                <c:pt idx="793">
                  <c:v>1586</c:v>
                </c:pt>
                <c:pt idx="794">
                  <c:v>1588</c:v>
                </c:pt>
                <c:pt idx="795">
                  <c:v>1590</c:v>
                </c:pt>
                <c:pt idx="796">
                  <c:v>1592</c:v>
                </c:pt>
                <c:pt idx="797">
                  <c:v>1594</c:v>
                </c:pt>
                <c:pt idx="798">
                  <c:v>1596</c:v>
                </c:pt>
                <c:pt idx="799">
                  <c:v>1598</c:v>
                </c:pt>
                <c:pt idx="800">
                  <c:v>1600</c:v>
                </c:pt>
                <c:pt idx="801">
                  <c:v>1602</c:v>
                </c:pt>
                <c:pt idx="802">
                  <c:v>1604</c:v>
                </c:pt>
                <c:pt idx="803">
                  <c:v>1606</c:v>
                </c:pt>
                <c:pt idx="804">
                  <c:v>1608</c:v>
                </c:pt>
                <c:pt idx="805">
                  <c:v>1610</c:v>
                </c:pt>
                <c:pt idx="806">
                  <c:v>1612</c:v>
                </c:pt>
                <c:pt idx="807">
                  <c:v>1614</c:v>
                </c:pt>
                <c:pt idx="808">
                  <c:v>1616</c:v>
                </c:pt>
                <c:pt idx="809">
                  <c:v>1618</c:v>
                </c:pt>
                <c:pt idx="810">
                  <c:v>1620</c:v>
                </c:pt>
                <c:pt idx="811">
                  <c:v>1622</c:v>
                </c:pt>
                <c:pt idx="812">
                  <c:v>1624</c:v>
                </c:pt>
                <c:pt idx="813">
                  <c:v>1626</c:v>
                </c:pt>
                <c:pt idx="814">
                  <c:v>1628</c:v>
                </c:pt>
                <c:pt idx="815">
                  <c:v>1630</c:v>
                </c:pt>
                <c:pt idx="816">
                  <c:v>1632</c:v>
                </c:pt>
                <c:pt idx="817">
                  <c:v>1634</c:v>
                </c:pt>
                <c:pt idx="818">
                  <c:v>1636</c:v>
                </c:pt>
                <c:pt idx="819">
                  <c:v>1638</c:v>
                </c:pt>
                <c:pt idx="820">
                  <c:v>1640</c:v>
                </c:pt>
                <c:pt idx="821">
                  <c:v>1642</c:v>
                </c:pt>
                <c:pt idx="822">
                  <c:v>1644</c:v>
                </c:pt>
                <c:pt idx="823">
                  <c:v>1646</c:v>
                </c:pt>
                <c:pt idx="824">
                  <c:v>1648</c:v>
                </c:pt>
                <c:pt idx="825">
                  <c:v>1650</c:v>
                </c:pt>
                <c:pt idx="826">
                  <c:v>1652</c:v>
                </c:pt>
                <c:pt idx="827">
                  <c:v>1654</c:v>
                </c:pt>
                <c:pt idx="828">
                  <c:v>1656</c:v>
                </c:pt>
                <c:pt idx="829">
                  <c:v>1658</c:v>
                </c:pt>
                <c:pt idx="830">
                  <c:v>1660</c:v>
                </c:pt>
                <c:pt idx="831">
                  <c:v>1662</c:v>
                </c:pt>
                <c:pt idx="832">
                  <c:v>1664</c:v>
                </c:pt>
                <c:pt idx="833">
                  <c:v>1666</c:v>
                </c:pt>
                <c:pt idx="834">
                  <c:v>1668</c:v>
                </c:pt>
                <c:pt idx="835">
                  <c:v>1670</c:v>
                </c:pt>
                <c:pt idx="836">
                  <c:v>1672</c:v>
                </c:pt>
                <c:pt idx="837">
                  <c:v>1674</c:v>
                </c:pt>
                <c:pt idx="838">
                  <c:v>1676</c:v>
                </c:pt>
                <c:pt idx="839">
                  <c:v>1678</c:v>
                </c:pt>
                <c:pt idx="840">
                  <c:v>1680</c:v>
                </c:pt>
                <c:pt idx="841">
                  <c:v>1682</c:v>
                </c:pt>
                <c:pt idx="842">
                  <c:v>1684</c:v>
                </c:pt>
                <c:pt idx="843">
                  <c:v>1686</c:v>
                </c:pt>
                <c:pt idx="844">
                  <c:v>1688</c:v>
                </c:pt>
                <c:pt idx="845">
                  <c:v>1690</c:v>
                </c:pt>
                <c:pt idx="846">
                  <c:v>1692</c:v>
                </c:pt>
                <c:pt idx="847">
                  <c:v>1694</c:v>
                </c:pt>
                <c:pt idx="848">
                  <c:v>1696</c:v>
                </c:pt>
                <c:pt idx="849">
                  <c:v>1698</c:v>
                </c:pt>
                <c:pt idx="850">
                  <c:v>1700</c:v>
                </c:pt>
                <c:pt idx="851">
                  <c:v>1702</c:v>
                </c:pt>
                <c:pt idx="852">
                  <c:v>1704</c:v>
                </c:pt>
                <c:pt idx="853">
                  <c:v>1706</c:v>
                </c:pt>
                <c:pt idx="854">
                  <c:v>1708</c:v>
                </c:pt>
                <c:pt idx="855">
                  <c:v>1710</c:v>
                </c:pt>
                <c:pt idx="856">
                  <c:v>1712</c:v>
                </c:pt>
                <c:pt idx="857">
                  <c:v>1714</c:v>
                </c:pt>
                <c:pt idx="858">
                  <c:v>1716</c:v>
                </c:pt>
                <c:pt idx="859">
                  <c:v>1718</c:v>
                </c:pt>
                <c:pt idx="860">
                  <c:v>1720</c:v>
                </c:pt>
                <c:pt idx="861">
                  <c:v>1722</c:v>
                </c:pt>
                <c:pt idx="862">
                  <c:v>1724</c:v>
                </c:pt>
                <c:pt idx="863">
                  <c:v>1726</c:v>
                </c:pt>
                <c:pt idx="864">
                  <c:v>1728</c:v>
                </c:pt>
                <c:pt idx="865">
                  <c:v>1730</c:v>
                </c:pt>
                <c:pt idx="866">
                  <c:v>1732</c:v>
                </c:pt>
                <c:pt idx="867">
                  <c:v>1734</c:v>
                </c:pt>
                <c:pt idx="868">
                  <c:v>1736</c:v>
                </c:pt>
                <c:pt idx="869">
                  <c:v>1738</c:v>
                </c:pt>
                <c:pt idx="870">
                  <c:v>1740</c:v>
                </c:pt>
                <c:pt idx="871">
                  <c:v>1742</c:v>
                </c:pt>
                <c:pt idx="872">
                  <c:v>1744</c:v>
                </c:pt>
                <c:pt idx="873">
                  <c:v>1746</c:v>
                </c:pt>
                <c:pt idx="874">
                  <c:v>1748</c:v>
                </c:pt>
                <c:pt idx="875">
                  <c:v>1750</c:v>
                </c:pt>
                <c:pt idx="876">
                  <c:v>1752</c:v>
                </c:pt>
                <c:pt idx="877">
                  <c:v>1754</c:v>
                </c:pt>
                <c:pt idx="878">
                  <c:v>1756</c:v>
                </c:pt>
                <c:pt idx="879">
                  <c:v>1758</c:v>
                </c:pt>
                <c:pt idx="880">
                  <c:v>1760</c:v>
                </c:pt>
                <c:pt idx="881">
                  <c:v>1762</c:v>
                </c:pt>
                <c:pt idx="882">
                  <c:v>1764</c:v>
                </c:pt>
                <c:pt idx="883">
                  <c:v>1766</c:v>
                </c:pt>
                <c:pt idx="884">
                  <c:v>1768</c:v>
                </c:pt>
                <c:pt idx="885">
                  <c:v>1770</c:v>
                </c:pt>
                <c:pt idx="886">
                  <c:v>1772</c:v>
                </c:pt>
                <c:pt idx="887">
                  <c:v>1774</c:v>
                </c:pt>
                <c:pt idx="888">
                  <c:v>1776</c:v>
                </c:pt>
                <c:pt idx="889">
                  <c:v>1778</c:v>
                </c:pt>
                <c:pt idx="890">
                  <c:v>1780</c:v>
                </c:pt>
                <c:pt idx="891">
                  <c:v>1782</c:v>
                </c:pt>
                <c:pt idx="892">
                  <c:v>1784</c:v>
                </c:pt>
                <c:pt idx="893">
                  <c:v>1786</c:v>
                </c:pt>
                <c:pt idx="894">
                  <c:v>1788</c:v>
                </c:pt>
                <c:pt idx="895">
                  <c:v>1790</c:v>
                </c:pt>
                <c:pt idx="896">
                  <c:v>1792</c:v>
                </c:pt>
                <c:pt idx="897">
                  <c:v>1794</c:v>
                </c:pt>
                <c:pt idx="898">
                  <c:v>1796</c:v>
                </c:pt>
                <c:pt idx="899">
                  <c:v>1798</c:v>
                </c:pt>
                <c:pt idx="900">
                  <c:v>1800</c:v>
                </c:pt>
                <c:pt idx="901">
                  <c:v>1802</c:v>
                </c:pt>
                <c:pt idx="902">
                  <c:v>1804</c:v>
                </c:pt>
                <c:pt idx="903">
                  <c:v>1806</c:v>
                </c:pt>
                <c:pt idx="904">
                  <c:v>1808</c:v>
                </c:pt>
                <c:pt idx="905">
                  <c:v>1810</c:v>
                </c:pt>
                <c:pt idx="906">
                  <c:v>1812</c:v>
                </c:pt>
                <c:pt idx="907">
                  <c:v>1814</c:v>
                </c:pt>
                <c:pt idx="908">
                  <c:v>1816</c:v>
                </c:pt>
                <c:pt idx="909">
                  <c:v>1818</c:v>
                </c:pt>
                <c:pt idx="910">
                  <c:v>1820</c:v>
                </c:pt>
                <c:pt idx="911">
                  <c:v>1822</c:v>
                </c:pt>
                <c:pt idx="912">
                  <c:v>1824</c:v>
                </c:pt>
                <c:pt idx="913">
                  <c:v>1826</c:v>
                </c:pt>
                <c:pt idx="914">
                  <c:v>1828</c:v>
                </c:pt>
                <c:pt idx="915">
                  <c:v>1830</c:v>
                </c:pt>
                <c:pt idx="916">
                  <c:v>1832</c:v>
                </c:pt>
                <c:pt idx="917">
                  <c:v>1834</c:v>
                </c:pt>
                <c:pt idx="918">
                  <c:v>1836</c:v>
                </c:pt>
                <c:pt idx="919">
                  <c:v>1838</c:v>
                </c:pt>
                <c:pt idx="920">
                  <c:v>1840</c:v>
                </c:pt>
                <c:pt idx="921">
                  <c:v>1842</c:v>
                </c:pt>
                <c:pt idx="922">
                  <c:v>1844</c:v>
                </c:pt>
                <c:pt idx="923">
                  <c:v>1846</c:v>
                </c:pt>
                <c:pt idx="924">
                  <c:v>1848</c:v>
                </c:pt>
                <c:pt idx="925">
                  <c:v>1850</c:v>
                </c:pt>
                <c:pt idx="926">
                  <c:v>1852</c:v>
                </c:pt>
                <c:pt idx="927">
                  <c:v>1854</c:v>
                </c:pt>
                <c:pt idx="928">
                  <c:v>1856</c:v>
                </c:pt>
                <c:pt idx="929">
                  <c:v>1858</c:v>
                </c:pt>
                <c:pt idx="930">
                  <c:v>1860</c:v>
                </c:pt>
                <c:pt idx="931">
                  <c:v>1862</c:v>
                </c:pt>
                <c:pt idx="932">
                  <c:v>1864</c:v>
                </c:pt>
                <c:pt idx="933">
                  <c:v>1866</c:v>
                </c:pt>
                <c:pt idx="934">
                  <c:v>1868</c:v>
                </c:pt>
                <c:pt idx="935">
                  <c:v>1870</c:v>
                </c:pt>
                <c:pt idx="936">
                  <c:v>1872</c:v>
                </c:pt>
                <c:pt idx="937">
                  <c:v>1874</c:v>
                </c:pt>
                <c:pt idx="938">
                  <c:v>1876</c:v>
                </c:pt>
                <c:pt idx="939">
                  <c:v>1878</c:v>
                </c:pt>
                <c:pt idx="940">
                  <c:v>1880</c:v>
                </c:pt>
                <c:pt idx="941">
                  <c:v>1882</c:v>
                </c:pt>
                <c:pt idx="942">
                  <c:v>1884</c:v>
                </c:pt>
                <c:pt idx="943">
                  <c:v>1886</c:v>
                </c:pt>
                <c:pt idx="944">
                  <c:v>1888</c:v>
                </c:pt>
                <c:pt idx="945">
                  <c:v>1890</c:v>
                </c:pt>
                <c:pt idx="946">
                  <c:v>1892</c:v>
                </c:pt>
                <c:pt idx="947">
                  <c:v>1894</c:v>
                </c:pt>
                <c:pt idx="948">
                  <c:v>1896</c:v>
                </c:pt>
                <c:pt idx="949">
                  <c:v>1898</c:v>
                </c:pt>
                <c:pt idx="950">
                  <c:v>1900</c:v>
                </c:pt>
                <c:pt idx="951">
                  <c:v>1902</c:v>
                </c:pt>
                <c:pt idx="952">
                  <c:v>1904</c:v>
                </c:pt>
                <c:pt idx="953">
                  <c:v>1906</c:v>
                </c:pt>
                <c:pt idx="954">
                  <c:v>1908</c:v>
                </c:pt>
                <c:pt idx="955">
                  <c:v>1910</c:v>
                </c:pt>
                <c:pt idx="956">
                  <c:v>1912</c:v>
                </c:pt>
                <c:pt idx="957">
                  <c:v>1914</c:v>
                </c:pt>
                <c:pt idx="958">
                  <c:v>1916</c:v>
                </c:pt>
                <c:pt idx="959">
                  <c:v>1918</c:v>
                </c:pt>
                <c:pt idx="960">
                  <c:v>1920</c:v>
                </c:pt>
                <c:pt idx="961">
                  <c:v>1922</c:v>
                </c:pt>
                <c:pt idx="962">
                  <c:v>1924</c:v>
                </c:pt>
                <c:pt idx="963">
                  <c:v>1926</c:v>
                </c:pt>
                <c:pt idx="964">
                  <c:v>1928</c:v>
                </c:pt>
                <c:pt idx="965">
                  <c:v>1930</c:v>
                </c:pt>
                <c:pt idx="966">
                  <c:v>1932</c:v>
                </c:pt>
                <c:pt idx="967">
                  <c:v>1934</c:v>
                </c:pt>
                <c:pt idx="968">
                  <c:v>1936</c:v>
                </c:pt>
                <c:pt idx="969">
                  <c:v>1938</c:v>
                </c:pt>
                <c:pt idx="970">
                  <c:v>1940</c:v>
                </c:pt>
                <c:pt idx="971">
                  <c:v>1942</c:v>
                </c:pt>
                <c:pt idx="972">
                  <c:v>1944</c:v>
                </c:pt>
                <c:pt idx="973">
                  <c:v>1946</c:v>
                </c:pt>
                <c:pt idx="974">
                  <c:v>1948</c:v>
                </c:pt>
                <c:pt idx="975">
                  <c:v>1950</c:v>
                </c:pt>
                <c:pt idx="976">
                  <c:v>1952</c:v>
                </c:pt>
                <c:pt idx="977">
                  <c:v>1954</c:v>
                </c:pt>
                <c:pt idx="978">
                  <c:v>1956</c:v>
                </c:pt>
                <c:pt idx="979">
                  <c:v>1958</c:v>
                </c:pt>
                <c:pt idx="980">
                  <c:v>1960</c:v>
                </c:pt>
                <c:pt idx="981">
                  <c:v>1962</c:v>
                </c:pt>
                <c:pt idx="982">
                  <c:v>1964</c:v>
                </c:pt>
                <c:pt idx="983">
                  <c:v>1966</c:v>
                </c:pt>
                <c:pt idx="984">
                  <c:v>1968</c:v>
                </c:pt>
                <c:pt idx="985">
                  <c:v>1970</c:v>
                </c:pt>
                <c:pt idx="986">
                  <c:v>1972</c:v>
                </c:pt>
                <c:pt idx="987">
                  <c:v>1974</c:v>
                </c:pt>
                <c:pt idx="988">
                  <c:v>1976</c:v>
                </c:pt>
                <c:pt idx="989">
                  <c:v>1978</c:v>
                </c:pt>
                <c:pt idx="990">
                  <c:v>1980</c:v>
                </c:pt>
                <c:pt idx="991">
                  <c:v>1982</c:v>
                </c:pt>
                <c:pt idx="992">
                  <c:v>1984</c:v>
                </c:pt>
                <c:pt idx="993">
                  <c:v>1986</c:v>
                </c:pt>
                <c:pt idx="994">
                  <c:v>1988</c:v>
                </c:pt>
                <c:pt idx="995">
                  <c:v>1990</c:v>
                </c:pt>
                <c:pt idx="996">
                  <c:v>1992</c:v>
                </c:pt>
                <c:pt idx="997">
                  <c:v>1994</c:v>
                </c:pt>
                <c:pt idx="998">
                  <c:v>1996</c:v>
                </c:pt>
                <c:pt idx="999">
                  <c:v>1998</c:v>
                </c:pt>
                <c:pt idx="1000">
                  <c:v>2000</c:v>
                </c:pt>
                <c:pt idx="1001">
                  <c:v>2002</c:v>
                </c:pt>
                <c:pt idx="1002">
                  <c:v>2004</c:v>
                </c:pt>
                <c:pt idx="1003">
                  <c:v>2006</c:v>
                </c:pt>
                <c:pt idx="1004">
                  <c:v>2008</c:v>
                </c:pt>
                <c:pt idx="1005">
                  <c:v>2010</c:v>
                </c:pt>
                <c:pt idx="1006">
                  <c:v>2012</c:v>
                </c:pt>
                <c:pt idx="1007">
                  <c:v>2014</c:v>
                </c:pt>
                <c:pt idx="1008">
                  <c:v>2016</c:v>
                </c:pt>
                <c:pt idx="1009">
                  <c:v>2018</c:v>
                </c:pt>
                <c:pt idx="1010">
                  <c:v>2020</c:v>
                </c:pt>
                <c:pt idx="1011">
                  <c:v>2022</c:v>
                </c:pt>
                <c:pt idx="1012">
                  <c:v>2024</c:v>
                </c:pt>
                <c:pt idx="1013">
                  <c:v>2026</c:v>
                </c:pt>
                <c:pt idx="1014">
                  <c:v>2028</c:v>
                </c:pt>
                <c:pt idx="1015">
                  <c:v>2030</c:v>
                </c:pt>
                <c:pt idx="1016">
                  <c:v>2032</c:v>
                </c:pt>
                <c:pt idx="1017">
                  <c:v>2034</c:v>
                </c:pt>
                <c:pt idx="1018">
                  <c:v>2036</c:v>
                </c:pt>
                <c:pt idx="1019">
                  <c:v>2038</c:v>
                </c:pt>
                <c:pt idx="1020">
                  <c:v>2040</c:v>
                </c:pt>
                <c:pt idx="1021">
                  <c:v>2042</c:v>
                </c:pt>
                <c:pt idx="1022">
                  <c:v>2044</c:v>
                </c:pt>
                <c:pt idx="1023">
                  <c:v>2046</c:v>
                </c:pt>
                <c:pt idx="1024">
                  <c:v>2048</c:v>
                </c:pt>
                <c:pt idx="1025">
                  <c:v>2050</c:v>
                </c:pt>
                <c:pt idx="1026">
                  <c:v>2052</c:v>
                </c:pt>
                <c:pt idx="1027">
                  <c:v>2054</c:v>
                </c:pt>
                <c:pt idx="1028">
                  <c:v>2056</c:v>
                </c:pt>
                <c:pt idx="1029">
                  <c:v>2058</c:v>
                </c:pt>
                <c:pt idx="1030">
                  <c:v>2060</c:v>
                </c:pt>
                <c:pt idx="1031">
                  <c:v>2062</c:v>
                </c:pt>
                <c:pt idx="1032">
                  <c:v>2064</c:v>
                </c:pt>
                <c:pt idx="1033">
                  <c:v>2066</c:v>
                </c:pt>
                <c:pt idx="1034">
                  <c:v>2068</c:v>
                </c:pt>
                <c:pt idx="1035">
                  <c:v>2070</c:v>
                </c:pt>
                <c:pt idx="1036">
                  <c:v>2072</c:v>
                </c:pt>
                <c:pt idx="1037">
                  <c:v>2074</c:v>
                </c:pt>
                <c:pt idx="1038">
                  <c:v>2076</c:v>
                </c:pt>
                <c:pt idx="1039">
                  <c:v>2078</c:v>
                </c:pt>
                <c:pt idx="1040">
                  <c:v>2080</c:v>
                </c:pt>
                <c:pt idx="1041">
                  <c:v>2082</c:v>
                </c:pt>
                <c:pt idx="1042">
                  <c:v>2084</c:v>
                </c:pt>
                <c:pt idx="1043">
                  <c:v>2086</c:v>
                </c:pt>
                <c:pt idx="1044">
                  <c:v>2088</c:v>
                </c:pt>
                <c:pt idx="1045">
                  <c:v>2090</c:v>
                </c:pt>
                <c:pt idx="1046">
                  <c:v>2092</c:v>
                </c:pt>
                <c:pt idx="1047">
                  <c:v>2094</c:v>
                </c:pt>
                <c:pt idx="1048">
                  <c:v>2096</c:v>
                </c:pt>
                <c:pt idx="1049">
                  <c:v>2098</c:v>
                </c:pt>
                <c:pt idx="1050">
                  <c:v>2100</c:v>
                </c:pt>
                <c:pt idx="1051">
                  <c:v>2102</c:v>
                </c:pt>
                <c:pt idx="1052">
                  <c:v>2104</c:v>
                </c:pt>
                <c:pt idx="1053">
                  <c:v>2106</c:v>
                </c:pt>
                <c:pt idx="1054">
                  <c:v>2108</c:v>
                </c:pt>
                <c:pt idx="1055">
                  <c:v>2110</c:v>
                </c:pt>
                <c:pt idx="1056">
                  <c:v>2112</c:v>
                </c:pt>
                <c:pt idx="1057">
                  <c:v>2114</c:v>
                </c:pt>
                <c:pt idx="1058">
                  <c:v>2116</c:v>
                </c:pt>
                <c:pt idx="1059">
                  <c:v>2118</c:v>
                </c:pt>
                <c:pt idx="1060">
                  <c:v>2120</c:v>
                </c:pt>
                <c:pt idx="1061">
                  <c:v>2122</c:v>
                </c:pt>
                <c:pt idx="1062">
                  <c:v>2124</c:v>
                </c:pt>
                <c:pt idx="1063">
                  <c:v>2126</c:v>
                </c:pt>
                <c:pt idx="1064">
                  <c:v>2128</c:v>
                </c:pt>
                <c:pt idx="1065">
                  <c:v>2130</c:v>
                </c:pt>
                <c:pt idx="1066">
                  <c:v>2132</c:v>
                </c:pt>
                <c:pt idx="1067">
                  <c:v>2134</c:v>
                </c:pt>
                <c:pt idx="1068">
                  <c:v>2136</c:v>
                </c:pt>
                <c:pt idx="1069">
                  <c:v>2138</c:v>
                </c:pt>
                <c:pt idx="1070">
                  <c:v>2140</c:v>
                </c:pt>
                <c:pt idx="1071">
                  <c:v>2142</c:v>
                </c:pt>
                <c:pt idx="1072">
                  <c:v>2144</c:v>
                </c:pt>
                <c:pt idx="1073">
                  <c:v>2146</c:v>
                </c:pt>
                <c:pt idx="1074">
                  <c:v>2148</c:v>
                </c:pt>
                <c:pt idx="1075">
                  <c:v>2150</c:v>
                </c:pt>
                <c:pt idx="1076">
                  <c:v>2152</c:v>
                </c:pt>
                <c:pt idx="1077">
                  <c:v>2154</c:v>
                </c:pt>
                <c:pt idx="1078">
                  <c:v>2156</c:v>
                </c:pt>
                <c:pt idx="1079">
                  <c:v>2158</c:v>
                </c:pt>
                <c:pt idx="1080">
                  <c:v>2160</c:v>
                </c:pt>
                <c:pt idx="1081">
                  <c:v>2162</c:v>
                </c:pt>
                <c:pt idx="1082">
                  <c:v>2164</c:v>
                </c:pt>
                <c:pt idx="1083">
                  <c:v>2166</c:v>
                </c:pt>
                <c:pt idx="1084">
                  <c:v>2168</c:v>
                </c:pt>
                <c:pt idx="1085">
                  <c:v>2170</c:v>
                </c:pt>
                <c:pt idx="1086">
                  <c:v>2172</c:v>
                </c:pt>
                <c:pt idx="1087">
                  <c:v>2174</c:v>
                </c:pt>
                <c:pt idx="1088">
                  <c:v>2176</c:v>
                </c:pt>
                <c:pt idx="1089">
                  <c:v>2178</c:v>
                </c:pt>
                <c:pt idx="1090">
                  <c:v>2180</c:v>
                </c:pt>
                <c:pt idx="1091">
                  <c:v>2182</c:v>
                </c:pt>
                <c:pt idx="1092">
                  <c:v>2184</c:v>
                </c:pt>
                <c:pt idx="1093">
                  <c:v>2186</c:v>
                </c:pt>
                <c:pt idx="1094">
                  <c:v>2188</c:v>
                </c:pt>
                <c:pt idx="1095">
                  <c:v>2190</c:v>
                </c:pt>
                <c:pt idx="1096">
                  <c:v>2192</c:v>
                </c:pt>
                <c:pt idx="1097">
                  <c:v>2194</c:v>
                </c:pt>
                <c:pt idx="1098">
                  <c:v>2196</c:v>
                </c:pt>
                <c:pt idx="1099">
                  <c:v>2198</c:v>
                </c:pt>
                <c:pt idx="1100">
                  <c:v>2200</c:v>
                </c:pt>
                <c:pt idx="1101">
                  <c:v>2202</c:v>
                </c:pt>
                <c:pt idx="1102">
                  <c:v>2204</c:v>
                </c:pt>
                <c:pt idx="1103">
                  <c:v>2206</c:v>
                </c:pt>
                <c:pt idx="1104">
                  <c:v>2208</c:v>
                </c:pt>
                <c:pt idx="1105">
                  <c:v>2210</c:v>
                </c:pt>
                <c:pt idx="1106">
                  <c:v>2212</c:v>
                </c:pt>
                <c:pt idx="1107">
                  <c:v>2214</c:v>
                </c:pt>
                <c:pt idx="1108">
                  <c:v>2216</c:v>
                </c:pt>
                <c:pt idx="1109">
                  <c:v>2218</c:v>
                </c:pt>
                <c:pt idx="1110">
                  <c:v>2220</c:v>
                </c:pt>
                <c:pt idx="1111">
                  <c:v>2222</c:v>
                </c:pt>
                <c:pt idx="1112">
                  <c:v>2224</c:v>
                </c:pt>
                <c:pt idx="1113">
                  <c:v>2226</c:v>
                </c:pt>
                <c:pt idx="1114">
                  <c:v>2228</c:v>
                </c:pt>
                <c:pt idx="1115">
                  <c:v>2230</c:v>
                </c:pt>
                <c:pt idx="1116">
                  <c:v>2232</c:v>
                </c:pt>
                <c:pt idx="1117">
                  <c:v>2234</c:v>
                </c:pt>
                <c:pt idx="1118">
                  <c:v>2236</c:v>
                </c:pt>
                <c:pt idx="1119">
                  <c:v>2238</c:v>
                </c:pt>
                <c:pt idx="1120">
                  <c:v>2240</c:v>
                </c:pt>
                <c:pt idx="1121">
                  <c:v>2242</c:v>
                </c:pt>
                <c:pt idx="1122">
                  <c:v>2244</c:v>
                </c:pt>
                <c:pt idx="1123">
                  <c:v>2246</c:v>
                </c:pt>
                <c:pt idx="1124">
                  <c:v>2248</c:v>
                </c:pt>
                <c:pt idx="1125">
                  <c:v>2250</c:v>
                </c:pt>
                <c:pt idx="1126">
                  <c:v>2252</c:v>
                </c:pt>
                <c:pt idx="1127">
                  <c:v>2254</c:v>
                </c:pt>
                <c:pt idx="1128">
                  <c:v>2256</c:v>
                </c:pt>
                <c:pt idx="1129">
                  <c:v>2258</c:v>
                </c:pt>
                <c:pt idx="1130">
                  <c:v>2260</c:v>
                </c:pt>
                <c:pt idx="1131">
                  <c:v>2262</c:v>
                </c:pt>
                <c:pt idx="1132">
                  <c:v>2264</c:v>
                </c:pt>
                <c:pt idx="1133">
                  <c:v>2266</c:v>
                </c:pt>
                <c:pt idx="1134">
                  <c:v>2268</c:v>
                </c:pt>
                <c:pt idx="1135">
                  <c:v>2270</c:v>
                </c:pt>
                <c:pt idx="1136">
                  <c:v>2272</c:v>
                </c:pt>
                <c:pt idx="1137">
                  <c:v>2274</c:v>
                </c:pt>
                <c:pt idx="1138">
                  <c:v>2276</c:v>
                </c:pt>
                <c:pt idx="1139">
                  <c:v>2278</c:v>
                </c:pt>
                <c:pt idx="1140">
                  <c:v>2280</c:v>
                </c:pt>
                <c:pt idx="1141">
                  <c:v>2282</c:v>
                </c:pt>
                <c:pt idx="1142">
                  <c:v>2284</c:v>
                </c:pt>
                <c:pt idx="1143">
                  <c:v>2286</c:v>
                </c:pt>
                <c:pt idx="1144">
                  <c:v>2288</c:v>
                </c:pt>
                <c:pt idx="1145">
                  <c:v>2290</c:v>
                </c:pt>
                <c:pt idx="1146">
                  <c:v>2292</c:v>
                </c:pt>
                <c:pt idx="1147">
                  <c:v>2294</c:v>
                </c:pt>
                <c:pt idx="1148">
                  <c:v>2296</c:v>
                </c:pt>
                <c:pt idx="1149">
                  <c:v>2298</c:v>
                </c:pt>
                <c:pt idx="1150">
                  <c:v>2300</c:v>
                </c:pt>
                <c:pt idx="1151">
                  <c:v>2302</c:v>
                </c:pt>
                <c:pt idx="1152">
                  <c:v>2304</c:v>
                </c:pt>
                <c:pt idx="1153">
                  <c:v>2306</c:v>
                </c:pt>
                <c:pt idx="1154">
                  <c:v>2308</c:v>
                </c:pt>
                <c:pt idx="1155">
                  <c:v>2310</c:v>
                </c:pt>
                <c:pt idx="1156">
                  <c:v>2312</c:v>
                </c:pt>
                <c:pt idx="1157">
                  <c:v>2314</c:v>
                </c:pt>
                <c:pt idx="1158">
                  <c:v>2316</c:v>
                </c:pt>
                <c:pt idx="1159">
                  <c:v>2318</c:v>
                </c:pt>
                <c:pt idx="1160">
                  <c:v>2320</c:v>
                </c:pt>
                <c:pt idx="1161">
                  <c:v>2322</c:v>
                </c:pt>
                <c:pt idx="1162">
                  <c:v>2324</c:v>
                </c:pt>
                <c:pt idx="1163">
                  <c:v>2326</c:v>
                </c:pt>
                <c:pt idx="1164">
                  <c:v>2328</c:v>
                </c:pt>
                <c:pt idx="1165">
                  <c:v>2330</c:v>
                </c:pt>
                <c:pt idx="1166">
                  <c:v>2332</c:v>
                </c:pt>
                <c:pt idx="1167">
                  <c:v>2334</c:v>
                </c:pt>
                <c:pt idx="1168">
                  <c:v>2336</c:v>
                </c:pt>
                <c:pt idx="1169">
                  <c:v>2338</c:v>
                </c:pt>
                <c:pt idx="1170">
                  <c:v>2340</c:v>
                </c:pt>
                <c:pt idx="1171">
                  <c:v>2342</c:v>
                </c:pt>
                <c:pt idx="1172">
                  <c:v>2344</c:v>
                </c:pt>
                <c:pt idx="1173">
                  <c:v>2346</c:v>
                </c:pt>
                <c:pt idx="1174">
                  <c:v>2348</c:v>
                </c:pt>
                <c:pt idx="1175">
                  <c:v>2350</c:v>
                </c:pt>
                <c:pt idx="1176">
                  <c:v>2352</c:v>
                </c:pt>
                <c:pt idx="1177">
                  <c:v>2354</c:v>
                </c:pt>
                <c:pt idx="1178">
                  <c:v>2356</c:v>
                </c:pt>
                <c:pt idx="1179">
                  <c:v>2358</c:v>
                </c:pt>
                <c:pt idx="1180">
                  <c:v>2360</c:v>
                </c:pt>
                <c:pt idx="1181">
                  <c:v>2362</c:v>
                </c:pt>
                <c:pt idx="1182">
                  <c:v>2364</c:v>
                </c:pt>
                <c:pt idx="1183">
                  <c:v>2366</c:v>
                </c:pt>
                <c:pt idx="1184">
                  <c:v>2368</c:v>
                </c:pt>
                <c:pt idx="1185">
                  <c:v>2370</c:v>
                </c:pt>
                <c:pt idx="1186">
                  <c:v>2372</c:v>
                </c:pt>
                <c:pt idx="1187">
                  <c:v>2374</c:v>
                </c:pt>
                <c:pt idx="1188">
                  <c:v>2376</c:v>
                </c:pt>
                <c:pt idx="1189">
                  <c:v>2378</c:v>
                </c:pt>
                <c:pt idx="1190">
                  <c:v>2380</c:v>
                </c:pt>
                <c:pt idx="1191">
                  <c:v>2382</c:v>
                </c:pt>
                <c:pt idx="1192">
                  <c:v>2384</c:v>
                </c:pt>
                <c:pt idx="1193">
                  <c:v>2386</c:v>
                </c:pt>
                <c:pt idx="1194">
                  <c:v>2388</c:v>
                </c:pt>
                <c:pt idx="1195">
                  <c:v>2390</c:v>
                </c:pt>
                <c:pt idx="1196">
                  <c:v>2392</c:v>
                </c:pt>
                <c:pt idx="1197">
                  <c:v>2394</c:v>
                </c:pt>
                <c:pt idx="1198">
                  <c:v>2396</c:v>
                </c:pt>
                <c:pt idx="1199">
                  <c:v>2398</c:v>
                </c:pt>
                <c:pt idx="1200">
                  <c:v>2400</c:v>
                </c:pt>
                <c:pt idx="1201">
                  <c:v>2402</c:v>
                </c:pt>
                <c:pt idx="1202">
                  <c:v>2404</c:v>
                </c:pt>
                <c:pt idx="1203">
                  <c:v>2406</c:v>
                </c:pt>
                <c:pt idx="1204">
                  <c:v>2408</c:v>
                </c:pt>
                <c:pt idx="1205">
                  <c:v>2410</c:v>
                </c:pt>
                <c:pt idx="1206">
                  <c:v>2412</c:v>
                </c:pt>
                <c:pt idx="1207">
                  <c:v>2414</c:v>
                </c:pt>
                <c:pt idx="1208">
                  <c:v>2416</c:v>
                </c:pt>
                <c:pt idx="1209">
                  <c:v>2418</c:v>
                </c:pt>
                <c:pt idx="1210">
                  <c:v>2420</c:v>
                </c:pt>
                <c:pt idx="1211">
                  <c:v>2422</c:v>
                </c:pt>
                <c:pt idx="1212">
                  <c:v>2424</c:v>
                </c:pt>
                <c:pt idx="1213">
                  <c:v>2426</c:v>
                </c:pt>
                <c:pt idx="1214">
                  <c:v>2428</c:v>
                </c:pt>
                <c:pt idx="1215">
                  <c:v>2430</c:v>
                </c:pt>
                <c:pt idx="1216">
                  <c:v>2432</c:v>
                </c:pt>
                <c:pt idx="1217">
                  <c:v>2434</c:v>
                </c:pt>
                <c:pt idx="1218">
                  <c:v>2436</c:v>
                </c:pt>
                <c:pt idx="1219">
                  <c:v>2438</c:v>
                </c:pt>
                <c:pt idx="1220">
                  <c:v>2440</c:v>
                </c:pt>
                <c:pt idx="1221">
                  <c:v>2442</c:v>
                </c:pt>
                <c:pt idx="1222">
                  <c:v>2444</c:v>
                </c:pt>
                <c:pt idx="1223">
                  <c:v>2446</c:v>
                </c:pt>
                <c:pt idx="1224">
                  <c:v>2448</c:v>
                </c:pt>
                <c:pt idx="1225">
                  <c:v>2450</c:v>
                </c:pt>
                <c:pt idx="1226">
                  <c:v>2452</c:v>
                </c:pt>
                <c:pt idx="1227">
                  <c:v>2454</c:v>
                </c:pt>
                <c:pt idx="1228">
                  <c:v>2456</c:v>
                </c:pt>
                <c:pt idx="1229">
                  <c:v>2458</c:v>
                </c:pt>
                <c:pt idx="1230">
                  <c:v>2460</c:v>
                </c:pt>
                <c:pt idx="1231">
                  <c:v>2462</c:v>
                </c:pt>
                <c:pt idx="1232">
                  <c:v>2464</c:v>
                </c:pt>
                <c:pt idx="1233">
                  <c:v>2466</c:v>
                </c:pt>
                <c:pt idx="1234">
                  <c:v>2468</c:v>
                </c:pt>
                <c:pt idx="1235">
                  <c:v>2470</c:v>
                </c:pt>
                <c:pt idx="1236">
                  <c:v>2472</c:v>
                </c:pt>
                <c:pt idx="1237">
                  <c:v>2474</c:v>
                </c:pt>
                <c:pt idx="1238">
                  <c:v>2476</c:v>
                </c:pt>
                <c:pt idx="1239">
                  <c:v>2478</c:v>
                </c:pt>
                <c:pt idx="1240">
                  <c:v>2480</c:v>
                </c:pt>
                <c:pt idx="1241">
                  <c:v>2482</c:v>
                </c:pt>
                <c:pt idx="1242">
                  <c:v>2484</c:v>
                </c:pt>
                <c:pt idx="1243">
                  <c:v>2486</c:v>
                </c:pt>
                <c:pt idx="1244">
                  <c:v>2488</c:v>
                </c:pt>
                <c:pt idx="1245">
                  <c:v>2490</c:v>
                </c:pt>
                <c:pt idx="1246">
                  <c:v>2492</c:v>
                </c:pt>
                <c:pt idx="1247">
                  <c:v>2494</c:v>
                </c:pt>
                <c:pt idx="1248">
                  <c:v>2496</c:v>
                </c:pt>
                <c:pt idx="1249">
                  <c:v>2498</c:v>
                </c:pt>
                <c:pt idx="1250">
                  <c:v>2500</c:v>
                </c:pt>
                <c:pt idx="1251">
                  <c:v>2502</c:v>
                </c:pt>
                <c:pt idx="1252">
                  <c:v>2504</c:v>
                </c:pt>
                <c:pt idx="1253">
                  <c:v>2506</c:v>
                </c:pt>
                <c:pt idx="1254">
                  <c:v>2508</c:v>
                </c:pt>
                <c:pt idx="1255">
                  <c:v>2510</c:v>
                </c:pt>
                <c:pt idx="1256">
                  <c:v>2512</c:v>
                </c:pt>
                <c:pt idx="1257">
                  <c:v>2514</c:v>
                </c:pt>
                <c:pt idx="1258">
                  <c:v>2516</c:v>
                </c:pt>
                <c:pt idx="1259">
                  <c:v>2518</c:v>
                </c:pt>
                <c:pt idx="1260">
                  <c:v>2520</c:v>
                </c:pt>
                <c:pt idx="1261">
                  <c:v>2522</c:v>
                </c:pt>
                <c:pt idx="1262">
                  <c:v>2524</c:v>
                </c:pt>
                <c:pt idx="1263">
                  <c:v>2526</c:v>
                </c:pt>
                <c:pt idx="1264">
                  <c:v>2528</c:v>
                </c:pt>
                <c:pt idx="1265">
                  <c:v>2530</c:v>
                </c:pt>
                <c:pt idx="1266">
                  <c:v>2532</c:v>
                </c:pt>
                <c:pt idx="1267">
                  <c:v>2534</c:v>
                </c:pt>
                <c:pt idx="1268">
                  <c:v>2536</c:v>
                </c:pt>
                <c:pt idx="1269">
                  <c:v>2538</c:v>
                </c:pt>
                <c:pt idx="1270">
                  <c:v>2540</c:v>
                </c:pt>
                <c:pt idx="1271">
                  <c:v>2542</c:v>
                </c:pt>
                <c:pt idx="1272">
                  <c:v>2544</c:v>
                </c:pt>
                <c:pt idx="1273">
                  <c:v>2546</c:v>
                </c:pt>
                <c:pt idx="1274">
                  <c:v>2548</c:v>
                </c:pt>
                <c:pt idx="1275">
                  <c:v>2550</c:v>
                </c:pt>
                <c:pt idx="1276">
                  <c:v>2552</c:v>
                </c:pt>
                <c:pt idx="1277">
                  <c:v>2554</c:v>
                </c:pt>
                <c:pt idx="1278">
                  <c:v>2556</c:v>
                </c:pt>
                <c:pt idx="1279">
                  <c:v>2558</c:v>
                </c:pt>
                <c:pt idx="1280">
                  <c:v>2560</c:v>
                </c:pt>
                <c:pt idx="1281">
                  <c:v>2562</c:v>
                </c:pt>
                <c:pt idx="1282">
                  <c:v>2564</c:v>
                </c:pt>
                <c:pt idx="1283">
                  <c:v>2566</c:v>
                </c:pt>
                <c:pt idx="1284">
                  <c:v>2568</c:v>
                </c:pt>
                <c:pt idx="1285">
                  <c:v>2570</c:v>
                </c:pt>
                <c:pt idx="1286">
                  <c:v>2572</c:v>
                </c:pt>
                <c:pt idx="1287">
                  <c:v>2574</c:v>
                </c:pt>
                <c:pt idx="1288">
                  <c:v>2576</c:v>
                </c:pt>
                <c:pt idx="1289">
                  <c:v>2578</c:v>
                </c:pt>
                <c:pt idx="1290">
                  <c:v>2580</c:v>
                </c:pt>
                <c:pt idx="1291">
                  <c:v>2582</c:v>
                </c:pt>
                <c:pt idx="1292">
                  <c:v>2584</c:v>
                </c:pt>
                <c:pt idx="1293">
                  <c:v>2586</c:v>
                </c:pt>
                <c:pt idx="1294">
                  <c:v>2588</c:v>
                </c:pt>
                <c:pt idx="1295">
                  <c:v>2590</c:v>
                </c:pt>
                <c:pt idx="1296">
                  <c:v>2592</c:v>
                </c:pt>
                <c:pt idx="1297">
                  <c:v>2594</c:v>
                </c:pt>
                <c:pt idx="1298">
                  <c:v>2596</c:v>
                </c:pt>
                <c:pt idx="1299">
                  <c:v>2598</c:v>
                </c:pt>
                <c:pt idx="1300">
                  <c:v>2600</c:v>
                </c:pt>
                <c:pt idx="1301">
                  <c:v>2602</c:v>
                </c:pt>
                <c:pt idx="1302">
                  <c:v>2604</c:v>
                </c:pt>
                <c:pt idx="1303">
                  <c:v>2606</c:v>
                </c:pt>
                <c:pt idx="1304">
                  <c:v>2608</c:v>
                </c:pt>
                <c:pt idx="1305">
                  <c:v>2610</c:v>
                </c:pt>
                <c:pt idx="1306">
                  <c:v>2612</c:v>
                </c:pt>
                <c:pt idx="1307">
                  <c:v>2614</c:v>
                </c:pt>
                <c:pt idx="1308">
                  <c:v>2616</c:v>
                </c:pt>
                <c:pt idx="1309">
                  <c:v>2618</c:v>
                </c:pt>
                <c:pt idx="1310">
                  <c:v>2620</c:v>
                </c:pt>
                <c:pt idx="1311">
                  <c:v>2622</c:v>
                </c:pt>
                <c:pt idx="1312">
                  <c:v>2624</c:v>
                </c:pt>
                <c:pt idx="1313">
                  <c:v>2626</c:v>
                </c:pt>
                <c:pt idx="1314">
                  <c:v>2628</c:v>
                </c:pt>
                <c:pt idx="1315">
                  <c:v>2630</c:v>
                </c:pt>
                <c:pt idx="1316">
                  <c:v>2632</c:v>
                </c:pt>
                <c:pt idx="1317">
                  <c:v>2634</c:v>
                </c:pt>
                <c:pt idx="1318">
                  <c:v>2636</c:v>
                </c:pt>
                <c:pt idx="1319">
                  <c:v>2638</c:v>
                </c:pt>
                <c:pt idx="1320">
                  <c:v>2640</c:v>
                </c:pt>
                <c:pt idx="1321">
                  <c:v>2642</c:v>
                </c:pt>
                <c:pt idx="1322">
                  <c:v>2644</c:v>
                </c:pt>
                <c:pt idx="1323">
                  <c:v>2646</c:v>
                </c:pt>
                <c:pt idx="1324">
                  <c:v>2648</c:v>
                </c:pt>
                <c:pt idx="1325">
                  <c:v>2650</c:v>
                </c:pt>
                <c:pt idx="1326">
                  <c:v>2652</c:v>
                </c:pt>
                <c:pt idx="1327">
                  <c:v>2654</c:v>
                </c:pt>
                <c:pt idx="1328">
                  <c:v>2656</c:v>
                </c:pt>
                <c:pt idx="1329">
                  <c:v>2658</c:v>
                </c:pt>
                <c:pt idx="1330">
                  <c:v>2660</c:v>
                </c:pt>
                <c:pt idx="1331">
                  <c:v>2662</c:v>
                </c:pt>
                <c:pt idx="1332">
                  <c:v>2664</c:v>
                </c:pt>
                <c:pt idx="1333">
                  <c:v>2666</c:v>
                </c:pt>
                <c:pt idx="1334">
                  <c:v>2668</c:v>
                </c:pt>
                <c:pt idx="1335">
                  <c:v>2670</c:v>
                </c:pt>
                <c:pt idx="1336">
                  <c:v>2672</c:v>
                </c:pt>
                <c:pt idx="1337">
                  <c:v>2674</c:v>
                </c:pt>
                <c:pt idx="1338">
                  <c:v>2676</c:v>
                </c:pt>
                <c:pt idx="1339">
                  <c:v>2678</c:v>
                </c:pt>
                <c:pt idx="1340">
                  <c:v>2680</c:v>
                </c:pt>
                <c:pt idx="1341">
                  <c:v>2682</c:v>
                </c:pt>
                <c:pt idx="1342">
                  <c:v>2684</c:v>
                </c:pt>
                <c:pt idx="1343">
                  <c:v>2686</c:v>
                </c:pt>
                <c:pt idx="1344">
                  <c:v>2688</c:v>
                </c:pt>
                <c:pt idx="1345">
                  <c:v>2690</c:v>
                </c:pt>
                <c:pt idx="1346">
                  <c:v>2692</c:v>
                </c:pt>
                <c:pt idx="1347">
                  <c:v>2694</c:v>
                </c:pt>
                <c:pt idx="1348">
                  <c:v>2696</c:v>
                </c:pt>
                <c:pt idx="1349">
                  <c:v>2698</c:v>
                </c:pt>
                <c:pt idx="1350">
                  <c:v>2700</c:v>
                </c:pt>
                <c:pt idx="1351">
                  <c:v>2702</c:v>
                </c:pt>
                <c:pt idx="1352">
                  <c:v>2704</c:v>
                </c:pt>
                <c:pt idx="1353">
                  <c:v>2706</c:v>
                </c:pt>
                <c:pt idx="1354">
                  <c:v>2708</c:v>
                </c:pt>
                <c:pt idx="1355">
                  <c:v>2710</c:v>
                </c:pt>
                <c:pt idx="1356">
                  <c:v>2712</c:v>
                </c:pt>
                <c:pt idx="1357">
                  <c:v>2714</c:v>
                </c:pt>
                <c:pt idx="1358">
                  <c:v>2716</c:v>
                </c:pt>
                <c:pt idx="1359">
                  <c:v>2718</c:v>
                </c:pt>
                <c:pt idx="1360">
                  <c:v>2720</c:v>
                </c:pt>
                <c:pt idx="1361">
                  <c:v>2722</c:v>
                </c:pt>
                <c:pt idx="1362">
                  <c:v>2724</c:v>
                </c:pt>
                <c:pt idx="1363">
                  <c:v>2726</c:v>
                </c:pt>
                <c:pt idx="1364">
                  <c:v>2728</c:v>
                </c:pt>
                <c:pt idx="1365">
                  <c:v>2730</c:v>
                </c:pt>
                <c:pt idx="1366">
                  <c:v>2732</c:v>
                </c:pt>
                <c:pt idx="1367">
                  <c:v>2734</c:v>
                </c:pt>
                <c:pt idx="1368">
                  <c:v>2736</c:v>
                </c:pt>
                <c:pt idx="1369">
                  <c:v>2738</c:v>
                </c:pt>
                <c:pt idx="1370">
                  <c:v>2740</c:v>
                </c:pt>
                <c:pt idx="1371">
                  <c:v>2742</c:v>
                </c:pt>
                <c:pt idx="1372">
                  <c:v>2744</c:v>
                </c:pt>
                <c:pt idx="1373">
                  <c:v>2746</c:v>
                </c:pt>
                <c:pt idx="1374">
                  <c:v>2748</c:v>
                </c:pt>
                <c:pt idx="1375">
                  <c:v>2750</c:v>
                </c:pt>
                <c:pt idx="1376">
                  <c:v>2752</c:v>
                </c:pt>
                <c:pt idx="1377">
                  <c:v>2754</c:v>
                </c:pt>
                <c:pt idx="1378">
                  <c:v>2756</c:v>
                </c:pt>
                <c:pt idx="1379">
                  <c:v>2758</c:v>
                </c:pt>
                <c:pt idx="1380">
                  <c:v>2760</c:v>
                </c:pt>
                <c:pt idx="1381">
                  <c:v>2762</c:v>
                </c:pt>
                <c:pt idx="1382">
                  <c:v>2764</c:v>
                </c:pt>
                <c:pt idx="1383">
                  <c:v>2766</c:v>
                </c:pt>
                <c:pt idx="1384">
                  <c:v>2768</c:v>
                </c:pt>
                <c:pt idx="1385">
                  <c:v>2770</c:v>
                </c:pt>
                <c:pt idx="1386">
                  <c:v>2772</c:v>
                </c:pt>
                <c:pt idx="1387">
                  <c:v>2774</c:v>
                </c:pt>
                <c:pt idx="1388">
                  <c:v>2776</c:v>
                </c:pt>
                <c:pt idx="1389">
                  <c:v>2778</c:v>
                </c:pt>
                <c:pt idx="1390">
                  <c:v>2780</c:v>
                </c:pt>
                <c:pt idx="1391">
                  <c:v>2782</c:v>
                </c:pt>
                <c:pt idx="1392">
                  <c:v>2784</c:v>
                </c:pt>
                <c:pt idx="1393">
                  <c:v>2786</c:v>
                </c:pt>
                <c:pt idx="1394">
                  <c:v>2788</c:v>
                </c:pt>
                <c:pt idx="1395">
                  <c:v>2790</c:v>
                </c:pt>
                <c:pt idx="1396">
                  <c:v>2792</c:v>
                </c:pt>
                <c:pt idx="1397">
                  <c:v>2794</c:v>
                </c:pt>
                <c:pt idx="1398">
                  <c:v>2796</c:v>
                </c:pt>
                <c:pt idx="1399">
                  <c:v>2798</c:v>
                </c:pt>
                <c:pt idx="1400">
                  <c:v>2800</c:v>
                </c:pt>
                <c:pt idx="1401">
                  <c:v>2802</c:v>
                </c:pt>
                <c:pt idx="1402">
                  <c:v>2804</c:v>
                </c:pt>
                <c:pt idx="1403">
                  <c:v>2806</c:v>
                </c:pt>
                <c:pt idx="1404">
                  <c:v>2808</c:v>
                </c:pt>
                <c:pt idx="1405">
                  <c:v>2810</c:v>
                </c:pt>
                <c:pt idx="1406">
                  <c:v>2812</c:v>
                </c:pt>
                <c:pt idx="1407">
                  <c:v>2814</c:v>
                </c:pt>
                <c:pt idx="1408">
                  <c:v>2816</c:v>
                </c:pt>
                <c:pt idx="1409">
                  <c:v>2818</c:v>
                </c:pt>
                <c:pt idx="1410">
                  <c:v>2820</c:v>
                </c:pt>
                <c:pt idx="1411">
                  <c:v>2822</c:v>
                </c:pt>
                <c:pt idx="1412">
                  <c:v>2824</c:v>
                </c:pt>
                <c:pt idx="1413">
                  <c:v>2826</c:v>
                </c:pt>
                <c:pt idx="1414">
                  <c:v>2828</c:v>
                </c:pt>
                <c:pt idx="1415">
                  <c:v>2830</c:v>
                </c:pt>
                <c:pt idx="1416">
                  <c:v>2832</c:v>
                </c:pt>
                <c:pt idx="1417">
                  <c:v>2834</c:v>
                </c:pt>
                <c:pt idx="1418">
                  <c:v>2836</c:v>
                </c:pt>
                <c:pt idx="1419">
                  <c:v>2838</c:v>
                </c:pt>
                <c:pt idx="1420">
                  <c:v>2840</c:v>
                </c:pt>
                <c:pt idx="1421">
                  <c:v>2842</c:v>
                </c:pt>
                <c:pt idx="1422">
                  <c:v>2844</c:v>
                </c:pt>
                <c:pt idx="1423">
                  <c:v>2846</c:v>
                </c:pt>
                <c:pt idx="1424">
                  <c:v>2848</c:v>
                </c:pt>
                <c:pt idx="1425">
                  <c:v>2850</c:v>
                </c:pt>
                <c:pt idx="1426">
                  <c:v>2852</c:v>
                </c:pt>
                <c:pt idx="1427">
                  <c:v>2854</c:v>
                </c:pt>
                <c:pt idx="1428">
                  <c:v>2856</c:v>
                </c:pt>
                <c:pt idx="1429">
                  <c:v>2858</c:v>
                </c:pt>
                <c:pt idx="1430">
                  <c:v>2860</c:v>
                </c:pt>
                <c:pt idx="1431">
                  <c:v>2862</c:v>
                </c:pt>
                <c:pt idx="1432">
                  <c:v>2864</c:v>
                </c:pt>
                <c:pt idx="1433">
                  <c:v>2866</c:v>
                </c:pt>
                <c:pt idx="1434">
                  <c:v>2868</c:v>
                </c:pt>
                <c:pt idx="1435">
                  <c:v>2870</c:v>
                </c:pt>
                <c:pt idx="1436">
                  <c:v>2872</c:v>
                </c:pt>
                <c:pt idx="1437">
                  <c:v>2874</c:v>
                </c:pt>
                <c:pt idx="1438">
                  <c:v>2876</c:v>
                </c:pt>
                <c:pt idx="1439">
                  <c:v>2878</c:v>
                </c:pt>
                <c:pt idx="1440">
                  <c:v>2880</c:v>
                </c:pt>
                <c:pt idx="1441">
                  <c:v>2882</c:v>
                </c:pt>
                <c:pt idx="1442">
                  <c:v>2884</c:v>
                </c:pt>
                <c:pt idx="1443">
                  <c:v>2886</c:v>
                </c:pt>
                <c:pt idx="1444">
                  <c:v>2888</c:v>
                </c:pt>
                <c:pt idx="1445">
                  <c:v>2890</c:v>
                </c:pt>
                <c:pt idx="1446">
                  <c:v>2892</c:v>
                </c:pt>
                <c:pt idx="1447">
                  <c:v>2894</c:v>
                </c:pt>
                <c:pt idx="1448">
                  <c:v>2896</c:v>
                </c:pt>
                <c:pt idx="1449">
                  <c:v>2898</c:v>
                </c:pt>
                <c:pt idx="1450">
                  <c:v>2900</c:v>
                </c:pt>
                <c:pt idx="1451">
                  <c:v>2902</c:v>
                </c:pt>
                <c:pt idx="1452">
                  <c:v>2904</c:v>
                </c:pt>
                <c:pt idx="1453">
                  <c:v>2906</c:v>
                </c:pt>
                <c:pt idx="1454">
                  <c:v>2908</c:v>
                </c:pt>
                <c:pt idx="1455">
                  <c:v>2910</c:v>
                </c:pt>
                <c:pt idx="1456">
                  <c:v>2912</c:v>
                </c:pt>
                <c:pt idx="1457">
                  <c:v>2914</c:v>
                </c:pt>
                <c:pt idx="1458">
                  <c:v>2916</c:v>
                </c:pt>
                <c:pt idx="1459">
                  <c:v>2918</c:v>
                </c:pt>
                <c:pt idx="1460">
                  <c:v>2920</c:v>
                </c:pt>
                <c:pt idx="1461">
                  <c:v>2922</c:v>
                </c:pt>
                <c:pt idx="1462">
                  <c:v>2924</c:v>
                </c:pt>
                <c:pt idx="1463">
                  <c:v>2926</c:v>
                </c:pt>
                <c:pt idx="1464">
                  <c:v>2928</c:v>
                </c:pt>
                <c:pt idx="1465">
                  <c:v>2930</c:v>
                </c:pt>
                <c:pt idx="1466">
                  <c:v>2932</c:v>
                </c:pt>
                <c:pt idx="1467">
                  <c:v>2934</c:v>
                </c:pt>
                <c:pt idx="1468">
                  <c:v>2936</c:v>
                </c:pt>
                <c:pt idx="1469">
                  <c:v>2938</c:v>
                </c:pt>
                <c:pt idx="1470">
                  <c:v>2940</c:v>
                </c:pt>
                <c:pt idx="1471">
                  <c:v>2942</c:v>
                </c:pt>
                <c:pt idx="1472">
                  <c:v>2944</c:v>
                </c:pt>
                <c:pt idx="1473">
                  <c:v>2946</c:v>
                </c:pt>
                <c:pt idx="1474">
                  <c:v>2948</c:v>
                </c:pt>
                <c:pt idx="1475">
                  <c:v>2950</c:v>
                </c:pt>
                <c:pt idx="1476">
                  <c:v>2952</c:v>
                </c:pt>
                <c:pt idx="1477">
                  <c:v>2954</c:v>
                </c:pt>
                <c:pt idx="1478">
                  <c:v>2956</c:v>
                </c:pt>
                <c:pt idx="1479">
                  <c:v>2958</c:v>
                </c:pt>
                <c:pt idx="1480">
                  <c:v>2960</c:v>
                </c:pt>
                <c:pt idx="1481">
                  <c:v>2962</c:v>
                </c:pt>
                <c:pt idx="1482">
                  <c:v>2964</c:v>
                </c:pt>
                <c:pt idx="1483">
                  <c:v>2966</c:v>
                </c:pt>
                <c:pt idx="1484">
                  <c:v>2968</c:v>
                </c:pt>
                <c:pt idx="1485">
                  <c:v>2970</c:v>
                </c:pt>
                <c:pt idx="1486">
                  <c:v>2972</c:v>
                </c:pt>
                <c:pt idx="1487">
                  <c:v>2974</c:v>
                </c:pt>
                <c:pt idx="1488">
                  <c:v>2976</c:v>
                </c:pt>
                <c:pt idx="1489">
                  <c:v>2978</c:v>
                </c:pt>
                <c:pt idx="1490">
                  <c:v>2980</c:v>
                </c:pt>
                <c:pt idx="1491">
                  <c:v>2982</c:v>
                </c:pt>
                <c:pt idx="1492">
                  <c:v>2984</c:v>
                </c:pt>
                <c:pt idx="1493">
                  <c:v>2986</c:v>
                </c:pt>
                <c:pt idx="1494">
                  <c:v>2988</c:v>
                </c:pt>
                <c:pt idx="1495">
                  <c:v>2990</c:v>
                </c:pt>
                <c:pt idx="1496">
                  <c:v>2992</c:v>
                </c:pt>
                <c:pt idx="1497">
                  <c:v>2994</c:v>
                </c:pt>
                <c:pt idx="1498">
                  <c:v>2996</c:v>
                </c:pt>
                <c:pt idx="1499">
                  <c:v>2998</c:v>
                </c:pt>
                <c:pt idx="1500">
                  <c:v>3000</c:v>
                </c:pt>
                <c:pt idx="1501">
                  <c:v>3002</c:v>
                </c:pt>
                <c:pt idx="1502">
                  <c:v>3004</c:v>
                </c:pt>
                <c:pt idx="1503">
                  <c:v>3006</c:v>
                </c:pt>
                <c:pt idx="1504">
                  <c:v>3008</c:v>
                </c:pt>
                <c:pt idx="1505">
                  <c:v>3010</c:v>
                </c:pt>
                <c:pt idx="1506">
                  <c:v>3012</c:v>
                </c:pt>
                <c:pt idx="1507">
                  <c:v>3014</c:v>
                </c:pt>
                <c:pt idx="1508">
                  <c:v>3016</c:v>
                </c:pt>
                <c:pt idx="1509">
                  <c:v>3018</c:v>
                </c:pt>
                <c:pt idx="1510">
                  <c:v>3020</c:v>
                </c:pt>
                <c:pt idx="1511">
                  <c:v>3022</c:v>
                </c:pt>
                <c:pt idx="1512">
                  <c:v>3024</c:v>
                </c:pt>
                <c:pt idx="1513">
                  <c:v>3026</c:v>
                </c:pt>
                <c:pt idx="1514">
                  <c:v>3028</c:v>
                </c:pt>
                <c:pt idx="1515">
                  <c:v>3030</c:v>
                </c:pt>
                <c:pt idx="1516">
                  <c:v>3032</c:v>
                </c:pt>
                <c:pt idx="1517">
                  <c:v>3034</c:v>
                </c:pt>
                <c:pt idx="1518">
                  <c:v>3036</c:v>
                </c:pt>
                <c:pt idx="1519">
                  <c:v>3038</c:v>
                </c:pt>
                <c:pt idx="1520">
                  <c:v>3040</c:v>
                </c:pt>
                <c:pt idx="1521">
                  <c:v>3042</c:v>
                </c:pt>
                <c:pt idx="1522">
                  <c:v>3044</c:v>
                </c:pt>
                <c:pt idx="1523">
                  <c:v>3046</c:v>
                </c:pt>
                <c:pt idx="1524">
                  <c:v>3048</c:v>
                </c:pt>
                <c:pt idx="1525">
                  <c:v>3050</c:v>
                </c:pt>
                <c:pt idx="1526">
                  <c:v>3052</c:v>
                </c:pt>
                <c:pt idx="1527">
                  <c:v>3054</c:v>
                </c:pt>
                <c:pt idx="1528">
                  <c:v>3056</c:v>
                </c:pt>
                <c:pt idx="1529">
                  <c:v>3058</c:v>
                </c:pt>
                <c:pt idx="1530">
                  <c:v>3060</c:v>
                </c:pt>
                <c:pt idx="1531">
                  <c:v>3062</c:v>
                </c:pt>
                <c:pt idx="1532">
                  <c:v>3064</c:v>
                </c:pt>
                <c:pt idx="1533">
                  <c:v>3066</c:v>
                </c:pt>
                <c:pt idx="1534">
                  <c:v>3068</c:v>
                </c:pt>
                <c:pt idx="1535">
                  <c:v>3070</c:v>
                </c:pt>
                <c:pt idx="1536">
                  <c:v>3072</c:v>
                </c:pt>
                <c:pt idx="1537">
                  <c:v>3074</c:v>
                </c:pt>
                <c:pt idx="1538">
                  <c:v>3076</c:v>
                </c:pt>
                <c:pt idx="1539">
                  <c:v>3078</c:v>
                </c:pt>
                <c:pt idx="1540">
                  <c:v>3080</c:v>
                </c:pt>
                <c:pt idx="1541">
                  <c:v>3082</c:v>
                </c:pt>
                <c:pt idx="1542">
                  <c:v>3084</c:v>
                </c:pt>
                <c:pt idx="1543">
                  <c:v>3086</c:v>
                </c:pt>
                <c:pt idx="1544">
                  <c:v>3088</c:v>
                </c:pt>
                <c:pt idx="1545">
                  <c:v>3090</c:v>
                </c:pt>
                <c:pt idx="1546">
                  <c:v>3092</c:v>
                </c:pt>
                <c:pt idx="1547">
                  <c:v>3094</c:v>
                </c:pt>
                <c:pt idx="1548">
                  <c:v>3096</c:v>
                </c:pt>
                <c:pt idx="1549">
                  <c:v>3098</c:v>
                </c:pt>
                <c:pt idx="1550">
                  <c:v>3100</c:v>
                </c:pt>
                <c:pt idx="1551">
                  <c:v>3102</c:v>
                </c:pt>
                <c:pt idx="1552">
                  <c:v>3104</c:v>
                </c:pt>
                <c:pt idx="1553">
                  <c:v>3106</c:v>
                </c:pt>
                <c:pt idx="1554">
                  <c:v>3108</c:v>
                </c:pt>
                <c:pt idx="1555">
                  <c:v>3110</c:v>
                </c:pt>
                <c:pt idx="1556">
                  <c:v>3112</c:v>
                </c:pt>
                <c:pt idx="1557">
                  <c:v>3114</c:v>
                </c:pt>
                <c:pt idx="1558">
                  <c:v>3116</c:v>
                </c:pt>
                <c:pt idx="1559">
                  <c:v>3118</c:v>
                </c:pt>
                <c:pt idx="1560">
                  <c:v>3120</c:v>
                </c:pt>
                <c:pt idx="1561">
                  <c:v>3122</c:v>
                </c:pt>
                <c:pt idx="1562">
                  <c:v>3124</c:v>
                </c:pt>
                <c:pt idx="1563">
                  <c:v>3126</c:v>
                </c:pt>
                <c:pt idx="1564">
                  <c:v>3128</c:v>
                </c:pt>
                <c:pt idx="1565">
                  <c:v>3130</c:v>
                </c:pt>
                <c:pt idx="1566">
                  <c:v>3132</c:v>
                </c:pt>
                <c:pt idx="1567">
                  <c:v>3134</c:v>
                </c:pt>
                <c:pt idx="1568">
                  <c:v>3136</c:v>
                </c:pt>
                <c:pt idx="1569">
                  <c:v>3138</c:v>
                </c:pt>
                <c:pt idx="1570">
                  <c:v>3140</c:v>
                </c:pt>
                <c:pt idx="1571">
                  <c:v>3142</c:v>
                </c:pt>
                <c:pt idx="1572">
                  <c:v>3144</c:v>
                </c:pt>
                <c:pt idx="1573">
                  <c:v>3146</c:v>
                </c:pt>
                <c:pt idx="1574">
                  <c:v>3148</c:v>
                </c:pt>
                <c:pt idx="1575">
                  <c:v>3150</c:v>
                </c:pt>
                <c:pt idx="1576">
                  <c:v>3152</c:v>
                </c:pt>
                <c:pt idx="1577">
                  <c:v>3154</c:v>
                </c:pt>
                <c:pt idx="1578">
                  <c:v>3156</c:v>
                </c:pt>
                <c:pt idx="1579">
                  <c:v>3158</c:v>
                </c:pt>
                <c:pt idx="1580">
                  <c:v>3160</c:v>
                </c:pt>
                <c:pt idx="1581">
                  <c:v>3162</c:v>
                </c:pt>
                <c:pt idx="1582">
                  <c:v>3164</c:v>
                </c:pt>
                <c:pt idx="1583">
                  <c:v>3166</c:v>
                </c:pt>
                <c:pt idx="1584">
                  <c:v>3168</c:v>
                </c:pt>
                <c:pt idx="1585">
                  <c:v>3170</c:v>
                </c:pt>
                <c:pt idx="1586">
                  <c:v>3172</c:v>
                </c:pt>
                <c:pt idx="1587">
                  <c:v>3174</c:v>
                </c:pt>
                <c:pt idx="1588">
                  <c:v>3176</c:v>
                </c:pt>
                <c:pt idx="1589">
                  <c:v>3178</c:v>
                </c:pt>
                <c:pt idx="1590">
                  <c:v>3180</c:v>
                </c:pt>
                <c:pt idx="1591">
                  <c:v>3182</c:v>
                </c:pt>
                <c:pt idx="1592">
                  <c:v>3184</c:v>
                </c:pt>
                <c:pt idx="1593">
                  <c:v>3186</c:v>
                </c:pt>
                <c:pt idx="1594">
                  <c:v>3188</c:v>
                </c:pt>
                <c:pt idx="1595">
                  <c:v>3190</c:v>
                </c:pt>
                <c:pt idx="1596">
                  <c:v>3192</c:v>
                </c:pt>
                <c:pt idx="1597">
                  <c:v>3194</c:v>
                </c:pt>
                <c:pt idx="1598">
                  <c:v>3196</c:v>
                </c:pt>
                <c:pt idx="1599">
                  <c:v>3198</c:v>
                </c:pt>
                <c:pt idx="1600">
                  <c:v>3200</c:v>
                </c:pt>
                <c:pt idx="1601">
                  <c:v>3202</c:v>
                </c:pt>
                <c:pt idx="1602">
                  <c:v>3204</c:v>
                </c:pt>
                <c:pt idx="1603">
                  <c:v>3206</c:v>
                </c:pt>
                <c:pt idx="1604">
                  <c:v>3208</c:v>
                </c:pt>
                <c:pt idx="1605">
                  <c:v>3210</c:v>
                </c:pt>
                <c:pt idx="1606">
                  <c:v>3212</c:v>
                </c:pt>
                <c:pt idx="1607">
                  <c:v>3214</c:v>
                </c:pt>
                <c:pt idx="1608">
                  <c:v>3216</c:v>
                </c:pt>
                <c:pt idx="1609">
                  <c:v>3218</c:v>
                </c:pt>
                <c:pt idx="1610">
                  <c:v>3220</c:v>
                </c:pt>
                <c:pt idx="1611">
                  <c:v>3222</c:v>
                </c:pt>
                <c:pt idx="1612">
                  <c:v>3224</c:v>
                </c:pt>
                <c:pt idx="1613">
                  <c:v>3226</c:v>
                </c:pt>
                <c:pt idx="1614">
                  <c:v>3228</c:v>
                </c:pt>
                <c:pt idx="1615">
                  <c:v>3230</c:v>
                </c:pt>
                <c:pt idx="1616">
                  <c:v>3232</c:v>
                </c:pt>
                <c:pt idx="1617">
                  <c:v>3234</c:v>
                </c:pt>
                <c:pt idx="1618">
                  <c:v>3236</c:v>
                </c:pt>
                <c:pt idx="1619">
                  <c:v>3238</c:v>
                </c:pt>
                <c:pt idx="1620">
                  <c:v>3240</c:v>
                </c:pt>
                <c:pt idx="1621">
                  <c:v>3242</c:v>
                </c:pt>
                <c:pt idx="1622">
                  <c:v>3244</c:v>
                </c:pt>
                <c:pt idx="1623">
                  <c:v>3246</c:v>
                </c:pt>
                <c:pt idx="1624">
                  <c:v>3248</c:v>
                </c:pt>
                <c:pt idx="1625">
                  <c:v>3250</c:v>
                </c:pt>
                <c:pt idx="1626">
                  <c:v>3252</c:v>
                </c:pt>
                <c:pt idx="1627">
                  <c:v>3254</c:v>
                </c:pt>
                <c:pt idx="1628">
                  <c:v>3256</c:v>
                </c:pt>
                <c:pt idx="1629">
                  <c:v>3258</c:v>
                </c:pt>
                <c:pt idx="1630">
                  <c:v>3260</c:v>
                </c:pt>
                <c:pt idx="1631">
                  <c:v>3262</c:v>
                </c:pt>
                <c:pt idx="1632">
                  <c:v>3264</c:v>
                </c:pt>
                <c:pt idx="1633">
                  <c:v>3266</c:v>
                </c:pt>
                <c:pt idx="1634">
                  <c:v>3268</c:v>
                </c:pt>
                <c:pt idx="1635">
                  <c:v>3270</c:v>
                </c:pt>
                <c:pt idx="1636">
                  <c:v>3272</c:v>
                </c:pt>
                <c:pt idx="1637">
                  <c:v>3274</c:v>
                </c:pt>
                <c:pt idx="1638">
                  <c:v>3276</c:v>
                </c:pt>
                <c:pt idx="1639">
                  <c:v>3278</c:v>
                </c:pt>
                <c:pt idx="1640">
                  <c:v>3280</c:v>
                </c:pt>
                <c:pt idx="1641">
                  <c:v>3282</c:v>
                </c:pt>
                <c:pt idx="1642">
                  <c:v>3284</c:v>
                </c:pt>
                <c:pt idx="1643">
                  <c:v>3286</c:v>
                </c:pt>
                <c:pt idx="1644">
                  <c:v>3288</c:v>
                </c:pt>
                <c:pt idx="1645">
                  <c:v>3290</c:v>
                </c:pt>
                <c:pt idx="1646">
                  <c:v>3292</c:v>
                </c:pt>
                <c:pt idx="1647">
                  <c:v>3294</c:v>
                </c:pt>
                <c:pt idx="1648">
                  <c:v>3296</c:v>
                </c:pt>
                <c:pt idx="1649">
                  <c:v>3298</c:v>
                </c:pt>
                <c:pt idx="1650">
                  <c:v>3300</c:v>
                </c:pt>
                <c:pt idx="1651">
                  <c:v>3302</c:v>
                </c:pt>
                <c:pt idx="1652">
                  <c:v>3304</c:v>
                </c:pt>
                <c:pt idx="1653">
                  <c:v>3306</c:v>
                </c:pt>
                <c:pt idx="1654">
                  <c:v>3308</c:v>
                </c:pt>
                <c:pt idx="1655">
                  <c:v>3310</c:v>
                </c:pt>
                <c:pt idx="1656">
                  <c:v>3312</c:v>
                </c:pt>
                <c:pt idx="1657">
                  <c:v>3314</c:v>
                </c:pt>
                <c:pt idx="1658">
                  <c:v>3316</c:v>
                </c:pt>
                <c:pt idx="1659">
                  <c:v>3318</c:v>
                </c:pt>
                <c:pt idx="1660">
                  <c:v>3320</c:v>
                </c:pt>
                <c:pt idx="1661">
                  <c:v>3322</c:v>
                </c:pt>
                <c:pt idx="1662">
                  <c:v>3324</c:v>
                </c:pt>
                <c:pt idx="1663">
                  <c:v>3326</c:v>
                </c:pt>
                <c:pt idx="1664">
                  <c:v>3328</c:v>
                </c:pt>
                <c:pt idx="1665">
                  <c:v>3330</c:v>
                </c:pt>
                <c:pt idx="1666">
                  <c:v>3332</c:v>
                </c:pt>
                <c:pt idx="1667">
                  <c:v>3334</c:v>
                </c:pt>
                <c:pt idx="1668">
                  <c:v>3336</c:v>
                </c:pt>
                <c:pt idx="1669">
                  <c:v>3338</c:v>
                </c:pt>
                <c:pt idx="1670">
                  <c:v>3340</c:v>
                </c:pt>
                <c:pt idx="1671">
                  <c:v>3342</c:v>
                </c:pt>
                <c:pt idx="1672">
                  <c:v>3344</c:v>
                </c:pt>
                <c:pt idx="1673">
                  <c:v>3346</c:v>
                </c:pt>
                <c:pt idx="1674">
                  <c:v>3348</c:v>
                </c:pt>
                <c:pt idx="1675">
                  <c:v>3350</c:v>
                </c:pt>
                <c:pt idx="1676">
                  <c:v>3352</c:v>
                </c:pt>
                <c:pt idx="1677">
                  <c:v>3354</c:v>
                </c:pt>
                <c:pt idx="1678">
                  <c:v>3356</c:v>
                </c:pt>
                <c:pt idx="1679">
                  <c:v>3358</c:v>
                </c:pt>
                <c:pt idx="1680">
                  <c:v>3360</c:v>
                </c:pt>
                <c:pt idx="1681">
                  <c:v>3362</c:v>
                </c:pt>
                <c:pt idx="1682">
                  <c:v>3364</c:v>
                </c:pt>
                <c:pt idx="1683">
                  <c:v>3366</c:v>
                </c:pt>
                <c:pt idx="1684">
                  <c:v>3368</c:v>
                </c:pt>
                <c:pt idx="1685">
                  <c:v>3370</c:v>
                </c:pt>
                <c:pt idx="1686">
                  <c:v>3372</c:v>
                </c:pt>
                <c:pt idx="1687">
                  <c:v>3374</c:v>
                </c:pt>
                <c:pt idx="1688">
                  <c:v>3376</c:v>
                </c:pt>
                <c:pt idx="1689">
                  <c:v>3378</c:v>
                </c:pt>
                <c:pt idx="1690">
                  <c:v>3380</c:v>
                </c:pt>
                <c:pt idx="1691">
                  <c:v>3382</c:v>
                </c:pt>
                <c:pt idx="1692">
                  <c:v>3384</c:v>
                </c:pt>
                <c:pt idx="1693">
                  <c:v>3386</c:v>
                </c:pt>
                <c:pt idx="1694">
                  <c:v>3388</c:v>
                </c:pt>
                <c:pt idx="1695">
                  <c:v>3390</c:v>
                </c:pt>
                <c:pt idx="1696">
                  <c:v>3392</c:v>
                </c:pt>
                <c:pt idx="1697">
                  <c:v>3394</c:v>
                </c:pt>
                <c:pt idx="1698">
                  <c:v>3396</c:v>
                </c:pt>
                <c:pt idx="1699">
                  <c:v>3398</c:v>
                </c:pt>
                <c:pt idx="1700">
                  <c:v>3400</c:v>
                </c:pt>
                <c:pt idx="1701">
                  <c:v>3402</c:v>
                </c:pt>
                <c:pt idx="1702">
                  <c:v>3404</c:v>
                </c:pt>
                <c:pt idx="1703">
                  <c:v>3406</c:v>
                </c:pt>
                <c:pt idx="1704">
                  <c:v>3408</c:v>
                </c:pt>
                <c:pt idx="1705">
                  <c:v>3410</c:v>
                </c:pt>
                <c:pt idx="1706">
                  <c:v>3412</c:v>
                </c:pt>
                <c:pt idx="1707">
                  <c:v>3414</c:v>
                </c:pt>
                <c:pt idx="1708">
                  <c:v>3416</c:v>
                </c:pt>
                <c:pt idx="1709">
                  <c:v>3418</c:v>
                </c:pt>
                <c:pt idx="1710">
                  <c:v>3420</c:v>
                </c:pt>
                <c:pt idx="1711">
                  <c:v>3422</c:v>
                </c:pt>
                <c:pt idx="1712">
                  <c:v>3424</c:v>
                </c:pt>
                <c:pt idx="1713">
                  <c:v>3426</c:v>
                </c:pt>
                <c:pt idx="1714">
                  <c:v>3428</c:v>
                </c:pt>
                <c:pt idx="1715">
                  <c:v>3430</c:v>
                </c:pt>
                <c:pt idx="1716">
                  <c:v>3432</c:v>
                </c:pt>
                <c:pt idx="1717">
                  <c:v>3434</c:v>
                </c:pt>
                <c:pt idx="1718">
                  <c:v>3436</c:v>
                </c:pt>
                <c:pt idx="1719">
                  <c:v>3438</c:v>
                </c:pt>
                <c:pt idx="1720">
                  <c:v>3440</c:v>
                </c:pt>
                <c:pt idx="1721">
                  <c:v>3442</c:v>
                </c:pt>
                <c:pt idx="1722">
                  <c:v>3444</c:v>
                </c:pt>
                <c:pt idx="1723">
                  <c:v>3446</c:v>
                </c:pt>
                <c:pt idx="1724">
                  <c:v>3448</c:v>
                </c:pt>
                <c:pt idx="1725">
                  <c:v>3450</c:v>
                </c:pt>
                <c:pt idx="1726">
                  <c:v>3452</c:v>
                </c:pt>
                <c:pt idx="1727">
                  <c:v>3454</c:v>
                </c:pt>
                <c:pt idx="1728">
                  <c:v>3456</c:v>
                </c:pt>
                <c:pt idx="1729">
                  <c:v>3458</c:v>
                </c:pt>
                <c:pt idx="1730">
                  <c:v>3460</c:v>
                </c:pt>
                <c:pt idx="1731">
                  <c:v>3462</c:v>
                </c:pt>
                <c:pt idx="1732">
                  <c:v>3464</c:v>
                </c:pt>
                <c:pt idx="1733">
                  <c:v>3466</c:v>
                </c:pt>
                <c:pt idx="1734">
                  <c:v>3468</c:v>
                </c:pt>
                <c:pt idx="1735">
                  <c:v>3470</c:v>
                </c:pt>
                <c:pt idx="1736">
                  <c:v>3472</c:v>
                </c:pt>
                <c:pt idx="1737">
                  <c:v>3474</c:v>
                </c:pt>
                <c:pt idx="1738">
                  <c:v>3476</c:v>
                </c:pt>
                <c:pt idx="1739">
                  <c:v>3478</c:v>
                </c:pt>
                <c:pt idx="1740">
                  <c:v>3480</c:v>
                </c:pt>
                <c:pt idx="1741">
                  <c:v>3482</c:v>
                </c:pt>
                <c:pt idx="1742">
                  <c:v>3484</c:v>
                </c:pt>
                <c:pt idx="1743">
                  <c:v>3486</c:v>
                </c:pt>
                <c:pt idx="1744">
                  <c:v>3488</c:v>
                </c:pt>
                <c:pt idx="1745">
                  <c:v>3490</c:v>
                </c:pt>
                <c:pt idx="1746">
                  <c:v>3492</c:v>
                </c:pt>
                <c:pt idx="1747">
                  <c:v>3494</c:v>
                </c:pt>
                <c:pt idx="1748">
                  <c:v>3496</c:v>
                </c:pt>
                <c:pt idx="1749">
                  <c:v>3498</c:v>
                </c:pt>
                <c:pt idx="1750">
                  <c:v>3500</c:v>
                </c:pt>
                <c:pt idx="1751">
                  <c:v>3502</c:v>
                </c:pt>
                <c:pt idx="1752">
                  <c:v>3504</c:v>
                </c:pt>
                <c:pt idx="1753">
                  <c:v>3506</c:v>
                </c:pt>
                <c:pt idx="1754">
                  <c:v>3508</c:v>
                </c:pt>
                <c:pt idx="1755">
                  <c:v>3510</c:v>
                </c:pt>
                <c:pt idx="1756">
                  <c:v>3512</c:v>
                </c:pt>
                <c:pt idx="1757">
                  <c:v>3514</c:v>
                </c:pt>
                <c:pt idx="1758">
                  <c:v>3516</c:v>
                </c:pt>
                <c:pt idx="1759">
                  <c:v>3518</c:v>
                </c:pt>
                <c:pt idx="1760">
                  <c:v>3520</c:v>
                </c:pt>
                <c:pt idx="1761">
                  <c:v>3522</c:v>
                </c:pt>
                <c:pt idx="1762">
                  <c:v>3524</c:v>
                </c:pt>
                <c:pt idx="1763">
                  <c:v>3526</c:v>
                </c:pt>
                <c:pt idx="1764">
                  <c:v>3528</c:v>
                </c:pt>
                <c:pt idx="1765">
                  <c:v>3530</c:v>
                </c:pt>
                <c:pt idx="1766">
                  <c:v>3532</c:v>
                </c:pt>
                <c:pt idx="1767">
                  <c:v>3534</c:v>
                </c:pt>
                <c:pt idx="1768">
                  <c:v>3536</c:v>
                </c:pt>
                <c:pt idx="1769">
                  <c:v>3538</c:v>
                </c:pt>
                <c:pt idx="1770">
                  <c:v>3540</c:v>
                </c:pt>
                <c:pt idx="1771">
                  <c:v>3542</c:v>
                </c:pt>
                <c:pt idx="1772">
                  <c:v>3544</c:v>
                </c:pt>
                <c:pt idx="1773">
                  <c:v>3546</c:v>
                </c:pt>
                <c:pt idx="1774">
                  <c:v>3548</c:v>
                </c:pt>
                <c:pt idx="1775">
                  <c:v>3550</c:v>
                </c:pt>
                <c:pt idx="1776">
                  <c:v>3552</c:v>
                </c:pt>
                <c:pt idx="1777">
                  <c:v>3554</c:v>
                </c:pt>
                <c:pt idx="1778">
                  <c:v>3556</c:v>
                </c:pt>
                <c:pt idx="1779">
                  <c:v>3558</c:v>
                </c:pt>
                <c:pt idx="1780">
                  <c:v>3560</c:v>
                </c:pt>
                <c:pt idx="1781">
                  <c:v>3562</c:v>
                </c:pt>
                <c:pt idx="1782">
                  <c:v>3564</c:v>
                </c:pt>
                <c:pt idx="1783">
                  <c:v>3566</c:v>
                </c:pt>
                <c:pt idx="1784">
                  <c:v>3568</c:v>
                </c:pt>
                <c:pt idx="1785">
                  <c:v>3570</c:v>
                </c:pt>
                <c:pt idx="1786">
                  <c:v>3572</c:v>
                </c:pt>
                <c:pt idx="1787">
                  <c:v>3574</c:v>
                </c:pt>
                <c:pt idx="1788">
                  <c:v>3576</c:v>
                </c:pt>
                <c:pt idx="1789">
                  <c:v>3578</c:v>
                </c:pt>
                <c:pt idx="1790">
                  <c:v>3580</c:v>
                </c:pt>
                <c:pt idx="1791">
                  <c:v>3582</c:v>
                </c:pt>
                <c:pt idx="1792">
                  <c:v>3584</c:v>
                </c:pt>
                <c:pt idx="1793">
                  <c:v>3586</c:v>
                </c:pt>
                <c:pt idx="1794">
                  <c:v>3588</c:v>
                </c:pt>
                <c:pt idx="1795">
                  <c:v>3590</c:v>
                </c:pt>
                <c:pt idx="1796">
                  <c:v>3592</c:v>
                </c:pt>
                <c:pt idx="1797">
                  <c:v>3594</c:v>
                </c:pt>
                <c:pt idx="1798">
                  <c:v>3596</c:v>
                </c:pt>
                <c:pt idx="1799">
                  <c:v>3598</c:v>
                </c:pt>
                <c:pt idx="1800">
                  <c:v>3600</c:v>
                </c:pt>
                <c:pt idx="1801">
                  <c:v>3602</c:v>
                </c:pt>
                <c:pt idx="1802">
                  <c:v>3604</c:v>
                </c:pt>
                <c:pt idx="1803">
                  <c:v>3606</c:v>
                </c:pt>
                <c:pt idx="1804">
                  <c:v>3608</c:v>
                </c:pt>
                <c:pt idx="1805">
                  <c:v>3610</c:v>
                </c:pt>
                <c:pt idx="1806">
                  <c:v>3612</c:v>
                </c:pt>
                <c:pt idx="1807">
                  <c:v>3614</c:v>
                </c:pt>
                <c:pt idx="1808">
                  <c:v>3616</c:v>
                </c:pt>
                <c:pt idx="1809">
                  <c:v>3618</c:v>
                </c:pt>
                <c:pt idx="1810">
                  <c:v>3620</c:v>
                </c:pt>
                <c:pt idx="1811">
                  <c:v>3622</c:v>
                </c:pt>
                <c:pt idx="1812">
                  <c:v>3624</c:v>
                </c:pt>
                <c:pt idx="1813">
                  <c:v>3626</c:v>
                </c:pt>
                <c:pt idx="1814">
                  <c:v>3628</c:v>
                </c:pt>
                <c:pt idx="1815">
                  <c:v>3630</c:v>
                </c:pt>
                <c:pt idx="1816">
                  <c:v>3632</c:v>
                </c:pt>
                <c:pt idx="1817">
                  <c:v>3634</c:v>
                </c:pt>
                <c:pt idx="1818">
                  <c:v>3636</c:v>
                </c:pt>
                <c:pt idx="1819">
                  <c:v>3638</c:v>
                </c:pt>
                <c:pt idx="1820">
                  <c:v>3640</c:v>
                </c:pt>
                <c:pt idx="1821">
                  <c:v>3642</c:v>
                </c:pt>
                <c:pt idx="1822">
                  <c:v>3644</c:v>
                </c:pt>
                <c:pt idx="1823">
                  <c:v>3646</c:v>
                </c:pt>
                <c:pt idx="1824">
                  <c:v>3648</c:v>
                </c:pt>
                <c:pt idx="1825">
                  <c:v>3650</c:v>
                </c:pt>
                <c:pt idx="1826">
                  <c:v>3652</c:v>
                </c:pt>
                <c:pt idx="1827">
                  <c:v>3654</c:v>
                </c:pt>
                <c:pt idx="1828">
                  <c:v>3656</c:v>
                </c:pt>
                <c:pt idx="1829">
                  <c:v>3658</c:v>
                </c:pt>
                <c:pt idx="1830">
                  <c:v>3660</c:v>
                </c:pt>
                <c:pt idx="1831">
                  <c:v>3662</c:v>
                </c:pt>
                <c:pt idx="1832">
                  <c:v>3664</c:v>
                </c:pt>
                <c:pt idx="1833">
                  <c:v>3666</c:v>
                </c:pt>
                <c:pt idx="1834">
                  <c:v>3668</c:v>
                </c:pt>
                <c:pt idx="1835">
                  <c:v>3670</c:v>
                </c:pt>
                <c:pt idx="1836">
                  <c:v>3672</c:v>
                </c:pt>
                <c:pt idx="1837">
                  <c:v>3674</c:v>
                </c:pt>
                <c:pt idx="1838">
                  <c:v>3676</c:v>
                </c:pt>
                <c:pt idx="1839">
                  <c:v>3678</c:v>
                </c:pt>
                <c:pt idx="1840">
                  <c:v>3680</c:v>
                </c:pt>
                <c:pt idx="1841">
                  <c:v>3682</c:v>
                </c:pt>
                <c:pt idx="1842">
                  <c:v>3684</c:v>
                </c:pt>
                <c:pt idx="1843">
                  <c:v>3686</c:v>
                </c:pt>
                <c:pt idx="1844">
                  <c:v>3688</c:v>
                </c:pt>
                <c:pt idx="1845">
                  <c:v>3690</c:v>
                </c:pt>
                <c:pt idx="1846">
                  <c:v>3692</c:v>
                </c:pt>
                <c:pt idx="1847">
                  <c:v>3694</c:v>
                </c:pt>
                <c:pt idx="1848">
                  <c:v>3696</c:v>
                </c:pt>
                <c:pt idx="1849">
                  <c:v>3698</c:v>
                </c:pt>
                <c:pt idx="1850">
                  <c:v>3700</c:v>
                </c:pt>
                <c:pt idx="1851">
                  <c:v>3702</c:v>
                </c:pt>
                <c:pt idx="1852">
                  <c:v>3704</c:v>
                </c:pt>
                <c:pt idx="1853">
                  <c:v>3706</c:v>
                </c:pt>
                <c:pt idx="1854">
                  <c:v>3708</c:v>
                </c:pt>
                <c:pt idx="1855">
                  <c:v>3710</c:v>
                </c:pt>
                <c:pt idx="1856">
                  <c:v>3712</c:v>
                </c:pt>
                <c:pt idx="1857">
                  <c:v>3714</c:v>
                </c:pt>
                <c:pt idx="1858">
                  <c:v>3716</c:v>
                </c:pt>
                <c:pt idx="1859">
                  <c:v>3718</c:v>
                </c:pt>
                <c:pt idx="1860">
                  <c:v>3720</c:v>
                </c:pt>
                <c:pt idx="1861">
                  <c:v>3722</c:v>
                </c:pt>
                <c:pt idx="1862">
                  <c:v>3724</c:v>
                </c:pt>
                <c:pt idx="1863">
                  <c:v>3726</c:v>
                </c:pt>
                <c:pt idx="1864">
                  <c:v>3728</c:v>
                </c:pt>
                <c:pt idx="1865">
                  <c:v>3730</c:v>
                </c:pt>
                <c:pt idx="1866">
                  <c:v>3732</c:v>
                </c:pt>
                <c:pt idx="1867">
                  <c:v>3734</c:v>
                </c:pt>
                <c:pt idx="1868">
                  <c:v>3736</c:v>
                </c:pt>
                <c:pt idx="1869">
                  <c:v>3738</c:v>
                </c:pt>
                <c:pt idx="1870">
                  <c:v>3740</c:v>
                </c:pt>
                <c:pt idx="1871">
                  <c:v>3742</c:v>
                </c:pt>
                <c:pt idx="1872">
                  <c:v>3744</c:v>
                </c:pt>
                <c:pt idx="1873">
                  <c:v>3746</c:v>
                </c:pt>
                <c:pt idx="1874">
                  <c:v>3748</c:v>
                </c:pt>
                <c:pt idx="1875">
                  <c:v>3750</c:v>
                </c:pt>
                <c:pt idx="1876">
                  <c:v>3752</c:v>
                </c:pt>
                <c:pt idx="1877">
                  <c:v>3754</c:v>
                </c:pt>
                <c:pt idx="1878">
                  <c:v>3756</c:v>
                </c:pt>
                <c:pt idx="1879">
                  <c:v>3758</c:v>
                </c:pt>
                <c:pt idx="1880">
                  <c:v>3760</c:v>
                </c:pt>
                <c:pt idx="1881">
                  <c:v>3762</c:v>
                </c:pt>
                <c:pt idx="1882">
                  <c:v>3764</c:v>
                </c:pt>
                <c:pt idx="1883">
                  <c:v>3766</c:v>
                </c:pt>
                <c:pt idx="1884">
                  <c:v>3768</c:v>
                </c:pt>
                <c:pt idx="1885">
                  <c:v>3770</c:v>
                </c:pt>
                <c:pt idx="1886">
                  <c:v>3772</c:v>
                </c:pt>
                <c:pt idx="1887">
                  <c:v>3774</c:v>
                </c:pt>
                <c:pt idx="1888">
                  <c:v>3776</c:v>
                </c:pt>
                <c:pt idx="1889">
                  <c:v>3778</c:v>
                </c:pt>
                <c:pt idx="1890">
                  <c:v>3780</c:v>
                </c:pt>
                <c:pt idx="1891">
                  <c:v>3782</c:v>
                </c:pt>
                <c:pt idx="1892">
                  <c:v>3784</c:v>
                </c:pt>
                <c:pt idx="1893">
                  <c:v>3786</c:v>
                </c:pt>
                <c:pt idx="1894">
                  <c:v>3788</c:v>
                </c:pt>
                <c:pt idx="1895">
                  <c:v>3790</c:v>
                </c:pt>
                <c:pt idx="1896">
                  <c:v>3792</c:v>
                </c:pt>
                <c:pt idx="1897">
                  <c:v>3794</c:v>
                </c:pt>
                <c:pt idx="1898">
                  <c:v>3796</c:v>
                </c:pt>
                <c:pt idx="1899">
                  <c:v>3798</c:v>
                </c:pt>
                <c:pt idx="1900">
                  <c:v>3800</c:v>
                </c:pt>
                <c:pt idx="1901">
                  <c:v>3802</c:v>
                </c:pt>
                <c:pt idx="1902">
                  <c:v>3804</c:v>
                </c:pt>
                <c:pt idx="1903">
                  <c:v>3806</c:v>
                </c:pt>
                <c:pt idx="1904">
                  <c:v>3808</c:v>
                </c:pt>
                <c:pt idx="1905">
                  <c:v>3810</c:v>
                </c:pt>
                <c:pt idx="1906">
                  <c:v>3812</c:v>
                </c:pt>
                <c:pt idx="1907">
                  <c:v>3814</c:v>
                </c:pt>
                <c:pt idx="1908">
                  <c:v>3816</c:v>
                </c:pt>
                <c:pt idx="1909">
                  <c:v>3818</c:v>
                </c:pt>
                <c:pt idx="1910">
                  <c:v>3820</c:v>
                </c:pt>
                <c:pt idx="1911">
                  <c:v>3822</c:v>
                </c:pt>
                <c:pt idx="1912">
                  <c:v>3824</c:v>
                </c:pt>
                <c:pt idx="1913">
                  <c:v>3826</c:v>
                </c:pt>
                <c:pt idx="1914">
                  <c:v>3828</c:v>
                </c:pt>
                <c:pt idx="1915">
                  <c:v>3830</c:v>
                </c:pt>
                <c:pt idx="1916">
                  <c:v>3832</c:v>
                </c:pt>
                <c:pt idx="1917">
                  <c:v>3834</c:v>
                </c:pt>
                <c:pt idx="1918">
                  <c:v>3836</c:v>
                </c:pt>
                <c:pt idx="1919">
                  <c:v>3838</c:v>
                </c:pt>
                <c:pt idx="1920">
                  <c:v>3840</c:v>
                </c:pt>
                <c:pt idx="1921">
                  <c:v>3842</c:v>
                </c:pt>
                <c:pt idx="1922">
                  <c:v>3844</c:v>
                </c:pt>
                <c:pt idx="1923">
                  <c:v>3846</c:v>
                </c:pt>
                <c:pt idx="1924">
                  <c:v>3848</c:v>
                </c:pt>
                <c:pt idx="1925">
                  <c:v>3850</c:v>
                </c:pt>
                <c:pt idx="1926">
                  <c:v>3852</c:v>
                </c:pt>
                <c:pt idx="1927">
                  <c:v>3854</c:v>
                </c:pt>
                <c:pt idx="1928">
                  <c:v>3856</c:v>
                </c:pt>
                <c:pt idx="1929">
                  <c:v>3858</c:v>
                </c:pt>
                <c:pt idx="1930">
                  <c:v>3860</c:v>
                </c:pt>
                <c:pt idx="1931">
                  <c:v>3862</c:v>
                </c:pt>
                <c:pt idx="1932">
                  <c:v>3864</c:v>
                </c:pt>
                <c:pt idx="1933">
                  <c:v>3866</c:v>
                </c:pt>
                <c:pt idx="1934">
                  <c:v>3868</c:v>
                </c:pt>
                <c:pt idx="1935">
                  <c:v>3870</c:v>
                </c:pt>
                <c:pt idx="1936">
                  <c:v>3872</c:v>
                </c:pt>
                <c:pt idx="1937">
                  <c:v>3874</c:v>
                </c:pt>
                <c:pt idx="1938">
                  <c:v>3876</c:v>
                </c:pt>
                <c:pt idx="1939">
                  <c:v>3878</c:v>
                </c:pt>
                <c:pt idx="1940">
                  <c:v>3880</c:v>
                </c:pt>
                <c:pt idx="1941">
                  <c:v>3882</c:v>
                </c:pt>
                <c:pt idx="1942">
                  <c:v>3884</c:v>
                </c:pt>
                <c:pt idx="1943">
                  <c:v>3886</c:v>
                </c:pt>
                <c:pt idx="1944">
                  <c:v>3888</c:v>
                </c:pt>
                <c:pt idx="1945">
                  <c:v>3890</c:v>
                </c:pt>
                <c:pt idx="1946">
                  <c:v>3892</c:v>
                </c:pt>
                <c:pt idx="1947">
                  <c:v>3894</c:v>
                </c:pt>
                <c:pt idx="1948">
                  <c:v>3896</c:v>
                </c:pt>
                <c:pt idx="1949">
                  <c:v>3898</c:v>
                </c:pt>
                <c:pt idx="1950">
                  <c:v>3900</c:v>
                </c:pt>
                <c:pt idx="1951">
                  <c:v>3902</c:v>
                </c:pt>
                <c:pt idx="1952">
                  <c:v>3904</c:v>
                </c:pt>
                <c:pt idx="1953">
                  <c:v>3906</c:v>
                </c:pt>
                <c:pt idx="1954">
                  <c:v>3908</c:v>
                </c:pt>
                <c:pt idx="1955">
                  <c:v>3910</c:v>
                </c:pt>
                <c:pt idx="1956">
                  <c:v>3912</c:v>
                </c:pt>
                <c:pt idx="1957">
                  <c:v>3914</c:v>
                </c:pt>
                <c:pt idx="1958">
                  <c:v>3916</c:v>
                </c:pt>
                <c:pt idx="1959">
                  <c:v>3918</c:v>
                </c:pt>
                <c:pt idx="1960">
                  <c:v>3920</c:v>
                </c:pt>
                <c:pt idx="1961">
                  <c:v>3922</c:v>
                </c:pt>
                <c:pt idx="1962">
                  <c:v>3924</c:v>
                </c:pt>
                <c:pt idx="1963">
                  <c:v>3926</c:v>
                </c:pt>
                <c:pt idx="1964">
                  <c:v>3928</c:v>
                </c:pt>
                <c:pt idx="1965">
                  <c:v>3930</c:v>
                </c:pt>
                <c:pt idx="1966">
                  <c:v>3932</c:v>
                </c:pt>
                <c:pt idx="1967">
                  <c:v>3934</c:v>
                </c:pt>
                <c:pt idx="1968">
                  <c:v>3936</c:v>
                </c:pt>
                <c:pt idx="1969">
                  <c:v>3938</c:v>
                </c:pt>
                <c:pt idx="1970">
                  <c:v>3940</c:v>
                </c:pt>
                <c:pt idx="1971">
                  <c:v>3942</c:v>
                </c:pt>
                <c:pt idx="1972">
                  <c:v>3944</c:v>
                </c:pt>
                <c:pt idx="1973">
                  <c:v>3946</c:v>
                </c:pt>
                <c:pt idx="1974">
                  <c:v>3948</c:v>
                </c:pt>
                <c:pt idx="1975">
                  <c:v>3950</c:v>
                </c:pt>
                <c:pt idx="1976">
                  <c:v>3952</c:v>
                </c:pt>
                <c:pt idx="1977">
                  <c:v>3954</c:v>
                </c:pt>
                <c:pt idx="1978">
                  <c:v>3956</c:v>
                </c:pt>
                <c:pt idx="1979">
                  <c:v>3958</c:v>
                </c:pt>
                <c:pt idx="1980">
                  <c:v>3960</c:v>
                </c:pt>
                <c:pt idx="1981">
                  <c:v>3962</c:v>
                </c:pt>
                <c:pt idx="1982">
                  <c:v>3964</c:v>
                </c:pt>
                <c:pt idx="1983">
                  <c:v>3966</c:v>
                </c:pt>
                <c:pt idx="1984">
                  <c:v>3968</c:v>
                </c:pt>
                <c:pt idx="1985">
                  <c:v>3970</c:v>
                </c:pt>
                <c:pt idx="1986">
                  <c:v>3972</c:v>
                </c:pt>
                <c:pt idx="1987">
                  <c:v>3974</c:v>
                </c:pt>
                <c:pt idx="1988">
                  <c:v>3976</c:v>
                </c:pt>
                <c:pt idx="1989">
                  <c:v>3978</c:v>
                </c:pt>
                <c:pt idx="1990">
                  <c:v>3980</c:v>
                </c:pt>
                <c:pt idx="1991">
                  <c:v>3982</c:v>
                </c:pt>
                <c:pt idx="1992">
                  <c:v>3984</c:v>
                </c:pt>
                <c:pt idx="1993">
                  <c:v>3986</c:v>
                </c:pt>
                <c:pt idx="1994">
                  <c:v>3988</c:v>
                </c:pt>
                <c:pt idx="1995">
                  <c:v>3990</c:v>
                </c:pt>
                <c:pt idx="1996">
                  <c:v>3992</c:v>
                </c:pt>
                <c:pt idx="1997">
                  <c:v>3994</c:v>
                </c:pt>
                <c:pt idx="1998">
                  <c:v>3996</c:v>
                </c:pt>
                <c:pt idx="1999">
                  <c:v>3998</c:v>
                </c:pt>
                <c:pt idx="2000">
                  <c:v>4000</c:v>
                </c:pt>
                <c:pt idx="2001">
                  <c:v>4002</c:v>
                </c:pt>
                <c:pt idx="2002">
                  <c:v>4004</c:v>
                </c:pt>
                <c:pt idx="2003">
                  <c:v>4006</c:v>
                </c:pt>
                <c:pt idx="2004">
                  <c:v>4008</c:v>
                </c:pt>
                <c:pt idx="2005">
                  <c:v>4010</c:v>
                </c:pt>
                <c:pt idx="2006">
                  <c:v>4012</c:v>
                </c:pt>
                <c:pt idx="2007">
                  <c:v>4014</c:v>
                </c:pt>
                <c:pt idx="2008">
                  <c:v>4016</c:v>
                </c:pt>
                <c:pt idx="2009">
                  <c:v>4018</c:v>
                </c:pt>
                <c:pt idx="2010">
                  <c:v>4020</c:v>
                </c:pt>
                <c:pt idx="2011">
                  <c:v>4022</c:v>
                </c:pt>
                <c:pt idx="2012">
                  <c:v>4024</c:v>
                </c:pt>
                <c:pt idx="2013">
                  <c:v>4026</c:v>
                </c:pt>
                <c:pt idx="2014">
                  <c:v>4028</c:v>
                </c:pt>
                <c:pt idx="2015">
                  <c:v>4030</c:v>
                </c:pt>
                <c:pt idx="2016">
                  <c:v>4032</c:v>
                </c:pt>
                <c:pt idx="2017">
                  <c:v>4034</c:v>
                </c:pt>
                <c:pt idx="2018">
                  <c:v>4036</c:v>
                </c:pt>
                <c:pt idx="2019">
                  <c:v>4038</c:v>
                </c:pt>
                <c:pt idx="2020">
                  <c:v>4040</c:v>
                </c:pt>
                <c:pt idx="2021">
                  <c:v>4042</c:v>
                </c:pt>
                <c:pt idx="2022">
                  <c:v>4044</c:v>
                </c:pt>
                <c:pt idx="2023">
                  <c:v>4046</c:v>
                </c:pt>
                <c:pt idx="2024">
                  <c:v>4048</c:v>
                </c:pt>
                <c:pt idx="2025">
                  <c:v>4050</c:v>
                </c:pt>
                <c:pt idx="2026">
                  <c:v>4052</c:v>
                </c:pt>
                <c:pt idx="2027">
                  <c:v>4054</c:v>
                </c:pt>
                <c:pt idx="2028">
                  <c:v>4056</c:v>
                </c:pt>
                <c:pt idx="2029">
                  <c:v>4058</c:v>
                </c:pt>
                <c:pt idx="2030">
                  <c:v>4060</c:v>
                </c:pt>
                <c:pt idx="2031">
                  <c:v>4062</c:v>
                </c:pt>
                <c:pt idx="2032">
                  <c:v>4064</c:v>
                </c:pt>
                <c:pt idx="2033">
                  <c:v>4066</c:v>
                </c:pt>
                <c:pt idx="2034">
                  <c:v>4068</c:v>
                </c:pt>
                <c:pt idx="2035">
                  <c:v>4070</c:v>
                </c:pt>
                <c:pt idx="2036">
                  <c:v>4072</c:v>
                </c:pt>
                <c:pt idx="2037">
                  <c:v>4074</c:v>
                </c:pt>
                <c:pt idx="2038">
                  <c:v>4076</c:v>
                </c:pt>
                <c:pt idx="2039">
                  <c:v>4078</c:v>
                </c:pt>
                <c:pt idx="2040">
                  <c:v>4080</c:v>
                </c:pt>
                <c:pt idx="2041">
                  <c:v>4082</c:v>
                </c:pt>
                <c:pt idx="2042">
                  <c:v>4084</c:v>
                </c:pt>
                <c:pt idx="2043">
                  <c:v>4086</c:v>
                </c:pt>
                <c:pt idx="2044">
                  <c:v>4088</c:v>
                </c:pt>
                <c:pt idx="2045">
                  <c:v>4090</c:v>
                </c:pt>
                <c:pt idx="2046">
                  <c:v>4092</c:v>
                </c:pt>
                <c:pt idx="2047">
                  <c:v>4094</c:v>
                </c:pt>
                <c:pt idx="2048">
                  <c:v>4096</c:v>
                </c:pt>
                <c:pt idx="2049">
                  <c:v>4098</c:v>
                </c:pt>
                <c:pt idx="2050">
                  <c:v>4100</c:v>
                </c:pt>
                <c:pt idx="2051">
                  <c:v>4102</c:v>
                </c:pt>
                <c:pt idx="2052">
                  <c:v>4104</c:v>
                </c:pt>
                <c:pt idx="2053">
                  <c:v>4106</c:v>
                </c:pt>
                <c:pt idx="2054">
                  <c:v>4108</c:v>
                </c:pt>
                <c:pt idx="2055">
                  <c:v>4110</c:v>
                </c:pt>
                <c:pt idx="2056">
                  <c:v>4112</c:v>
                </c:pt>
                <c:pt idx="2057">
                  <c:v>4114</c:v>
                </c:pt>
                <c:pt idx="2058">
                  <c:v>4116</c:v>
                </c:pt>
                <c:pt idx="2059">
                  <c:v>4118</c:v>
                </c:pt>
                <c:pt idx="2060">
                  <c:v>4120</c:v>
                </c:pt>
                <c:pt idx="2061">
                  <c:v>4122</c:v>
                </c:pt>
                <c:pt idx="2062">
                  <c:v>4124</c:v>
                </c:pt>
                <c:pt idx="2063">
                  <c:v>4126</c:v>
                </c:pt>
                <c:pt idx="2064">
                  <c:v>4128</c:v>
                </c:pt>
                <c:pt idx="2065">
                  <c:v>4130</c:v>
                </c:pt>
                <c:pt idx="2066">
                  <c:v>4132</c:v>
                </c:pt>
                <c:pt idx="2067">
                  <c:v>4134</c:v>
                </c:pt>
                <c:pt idx="2068">
                  <c:v>4136</c:v>
                </c:pt>
                <c:pt idx="2069">
                  <c:v>4138</c:v>
                </c:pt>
                <c:pt idx="2070">
                  <c:v>4140</c:v>
                </c:pt>
                <c:pt idx="2071">
                  <c:v>4142</c:v>
                </c:pt>
                <c:pt idx="2072">
                  <c:v>4144</c:v>
                </c:pt>
                <c:pt idx="2073">
                  <c:v>4146</c:v>
                </c:pt>
                <c:pt idx="2074">
                  <c:v>4148</c:v>
                </c:pt>
                <c:pt idx="2075">
                  <c:v>4150</c:v>
                </c:pt>
                <c:pt idx="2076">
                  <c:v>4152</c:v>
                </c:pt>
                <c:pt idx="2077">
                  <c:v>4154</c:v>
                </c:pt>
                <c:pt idx="2078">
                  <c:v>4156</c:v>
                </c:pt>
                <c:pt idx="2079">
                  <c:v>4158</c:v>
                </c:pt>
                <c:pt idx="2080">
                  <c:v>4160</c:v>
                </c:pt>
                <c:pt idx="2081">
                  <c:v>4162</c:v>
                </c:pt>
                <c:pt idx="2082">
                  <c:v>4164</c:v>
                </c:pt>
                <c:pt idx="2083">
                  <c:v>4166</c:v>
                </c:pt>
                <c:pt idx="2084">
                  <c:v>4168</c:v>
                </c:pt>
                <c:pt idx="2085">
                  <c:v>4170</c:v>
                </c:pt>
                <c:pt idx="2086">
                  <c:v>4172</c:v>
                </c:pt>
                <c:pt idx="2087">
                  <c:v>4174</c:v>
                </c:pt>
                <c:pt idx="2088">
                  <c:v>4176</c:v>
                </c:pt>
                <c:pt idx="2089">
                  <c:v>4178</c:v>
                </c:pt>
                <c:pt idx="2090">
                  <c:v>4180</c:v>
                </c:pt>
                <c:pt idx="2091">
                  <c:v>4182</c:v>
                </c:pt>
                <c:pt idx="2092">
                  <c:v>4184</c:v>
                </c:pt>
                <c:pt idx="2093">
                  <c:v>4186</c:v>
                </c:pt>
                <c:pt idx="2094">
                  <c:v>4188</c:v>
                </c:pt>
                <c:pt idx="2095">
                  <c:v>4190</c:v>
                </c:pt>
                <c:pt idx="2096">
                  <c:v>4192</c:v>
                </c:pt>
                <c:pt idx="2097">
                  <c:v>4194</c:v>
                </c:pt>
                <c:pt idx="2098">
                  <c:v>4196</c:v>
                </c:pt>
                <c:pt idx="2099">
                  <c:v>4198</c:v>
                </c:pt>
                <c:pt idx="2100">
                  <c:v>4200</c:v>
                </c:pt>
                <c:pt idx="2101">
                  <c:v>4202</c:v>
                </c:pt>
                <c:pt idx="2102">
                  <c:v>4204</c:v>
                </c:pt>
                <c:pt idx="2103">
                  <c:v>4206</c:v>
                </c:pt>
                <c:pt idx="2104">
                  <c:v>4208</c:v>
                </c:pt>
                <c:pt idx="2105">
                  <c:v>4210</c:v>
                </c:pt>
                <c:pt idx="2106">
                  <c:v>4212</c:v>
                </c:pt>
                <c:pt idx="2107">
                  <c:v>4214</c:v>
                </c:pt>
                <c:pt idx="2108">
                  <c:v>4216</c:v>
                </c:pt>
                <c:pt idx="2109">
                  <c:v>4218</c:v>
                </c:pt>
                <c:pt idx="2110">
                  <c:v>4220</c:v>
                </c:pt>
                <c:pt idx="2111">
                  <c:v>4222</c:v>
                </c:pt>
                <c:pt idx="2112">
                  <c:v>4224</c:v>
                </c:pt>
                <c:pt idx="2113">
                  <c:v>4226</c:v>
                </c:pt>
                <c:pt idx="2114">
                  <c:v>4228</c:v>
                </c:pt>
                <c:pt idx="2115">
                  <c:v>4230</c:v>
                </c:pt>
                <c:pt idx="2116">
                  <c:v>4232</c:v>
                </c:pt>
                <c:pt idx="2117">
                  <c:v>4234</c:v>
                </c:pt>
                <c:pt idx="2118">
                  <c:v>4236</c:v>
                </c:pt>
                <c:pt idx="2119">
                  <c:v>4238</c:v>
                </c:pt>
                <c:pt idx="2120">
                  <c:v>4240</c:v>
                </c:pt>
                <c:pt idx="2121">
                  <c:v>4242</c:v>
                </c:pt>
                <c:pt idx="2122">
                  <c:v>4244</c:v>
                </c:pt>
                <c:pt idx="2123">
                  <c:v>4246</c:v>
                </c:pt>
                <c:pt idx="2124">
                  <c:v>4248</c:v>
                </c:pt>
                <c:pt idx="2125">
                  <c:v>4250</c:v>
                </c:pt>
                <c:pt idx="2126">
                  <c:v>4252</c:v>
                </c:pt>
                <c:pt idx="2127">
                  <c:v>4254</c:v>
                </c:pt>
                <c:pt idx="2128">
                  <c:v>4256</c:v>
                </c:pt>
                <c:pt idx="2129">
                  <c:v>4258</c:v>
                </c:pt>
                <c:pt idx="2130">
                  <c:v>4260</c:v>
                </c:pt>
                <c:pt idx="2131">
                  <c:v>4262</c:v>
                </c:pt>
                <c:pt idx="2132">
                  <c:v>4264</c:v>
                </c:pt>
                <c:pt idx="2133">
                  <c:v>4266</c:v>
                </c:pt>
                <c:pt idx="2134">
                  <c:v>4268</c:v>
                </c:pt>
                <c:pt idx="2135">
                  <c:v>4270</c:v>
                </c:pt>
                <c:pt idx="2136">
                  <c:v>4272</c:v>
                </c:pt>
                <c:pt idx="2137">
                  <c:v>4274</c:v>
                </c:pt>
                <c:pt idx="2138">
                  <c:v>4276</c:v>
                </c:pt>
                <c:pt idx="2139">
                  <c:v>4278</c:v>
                </c:pt>
                <c:pt idx="2140">
                  <c:v>4280</c:v>
                </c:pt>
                <c:pt idx="2141">
                  <c:v>4282</c:v>
                </c:pt>
                <c:pt idx="2142">
                  <c:v>4284</c:v>
                </c:pt>
                <c:pt idx="2143">
                  <c:v>4286</c:v>
                </c:pt>
                <c:pt idx="2144">
                  <c:v>4288</c:v>
                </c:pt>
                <c:pt idx="2145">
                  <c:v>4290</c:v>
                </c:pt>
                <c:pt idx="2146">
                  <c:v>4292</c:v>
                </c:pt>
                <c:pt idx="2147">
                  <c:v>4294</c:v>
                </c:pt>
                <c:pt idx="2148">
                  <c:v>4296</c:v>
                </c:pt>
                <c:pt idx="2149">
                  <c:v>4298</c:v>
                </c:pt>
                <c:pt idx="2150">
                  <c:v>4300</c:v>
                </c:pt>
                <c:pt idx="2151">
                  <c:v>4302</c:v>
                </c:pt>
                <c:pt idx="2152">
                  <c:v>4304</c:v>
                </c:pt>
                <c:pt idx="2153">
                  <c:v>4306</c:v>
                </c:pt>
                <c:pt idx="2154">
                  <c:v>4308</c:v>
                </c:pt>
                <c:pt idx="2155">
                  <c:v>4310</c:v>
                </c:pt>
                <c:pt idx="2156">
                  <c:v>4312</c:v>
                </c:pt>
                <c:pt idx="2157">
                  <c:v>4314</c:v>
                </c:pt>
                <c:pt idx="2158">
                  <c:v>4316</c:v>
                </c:pt>
                <c:pt idx="2159">
                  <c:v>4318</c:v>
                </c:pt>
                <c:pt idx="2160">
                  <c:v>4320</c:v>
                </c:pt>
                <c:pt idx="2161">
                  <c:v>4322</c:v>
                </c:pt>
                <c:pt idx="2162">
                  <c:v>4324</c:v>
                </c:pt>
                <c:pt idx="2163">
                  <c:v>4326</c:v>
                </c:pt>
                <c:pt idx="2164">
                  <c:v>4328</c:v>
                </c:pt>
                <c:pt idx="2165">
                  <c:v>4330</c:v>
                </c:pt>
                <c:pt idx="2166">
                  <c:v>4332</c:v>
                </c:pt>
                <c:pt idx="2167">
                  <c:v>4334</c:v>
                </c:pt>
                <c:pt idx="2168">
                  <c:v>4336</c:v>
                </c:pt>
                <c:pt idx="2169">
                  <c:v>4338</c:v>
                </c:pt>
                <c:pt idx="2170">
                  <c:v>4340</c:v>
                </c:pt>
                <c:pt idx="2171">
                  <c:v>4342</c:v>
                </c:pt>
                <c:pt idx="2172">
                  <c:v>4344</c:v>
                </c:pt>
                <c:pt idx="2173">
                  <c:v>4346</c:v>
                </c:pt>
                <c:pt idx="2174">
                  <c:v>4348</c:v>
                </c:pt>
                <c:pt idx="2175">
                  <c:v>4350</c:v>
                </c:pt>
                <c:pt idx="2176">
                  <c:v>4352</c:v>
                </c:pt>
                <c:pt idx="2177">
                  <c:v>4354</c:v>
                </c:pt>
                <c:pt idx="2178">
                  <c:v>4356</c:v>
                </c:pt>
                <c:pt idx="2179">
                  <c:v>4358</c:v>
                </c:pt>
                <c:pt idx="2180">
                  <c:v>4360</c:v>
                </c:pt>
                <c:pt idx="2181">
                  <c:v>4362</c:v>
                </c:pt>
                <c:pt idx="2182">
                  <c:v>4364</c:v>
                </c:pt>
                <c:pt idx="2183">
                  <c:v>4366</c:v>
                </c:pt>
                <c:pt idx="2184">
                  <c:v>4368</c:v>
                </c:pt>
                <c:pt idx="2185">
                  <c:v>4370</c:v>
                </c:pt>
                <c:pt idx="2186">
                  <c:v>4372</c:v>
                </c:pt>
                <c:pt idx="2187">
                  <c:v>4374</c:v>
                </c:pt>
                <c:pt idx="2188">
                  <c:v>4376</c:v>
                </c:pt>
                <c:pt idx="2189">
                  <c:v>4378</c:v>
                </c:pt>
                <c:pt idx="2190">
                  <c:v>4380</c:v>
                </c:pt>
                <c:pt idx="2191">
                  <c:v>4382</c:v>
                </c:pt>
                <c:pt idx="2192">
                  <c:v>4384</c:v>
                </c:pt>
                <c:pt idx="2193">
                  <c:v>4386</c:v>
                </c:pt>
                <c:pt idx="2194">
                  <c:v>4388</c:v>
                </c:pt>
                <c:pt idx="2195">
                  <c:v>4390</c:v>
                </c:pt>
                <c:pt idx="2196">
                  <c:v>4392</c:v>
                </c:pt>
                <c:pt idx="2197">
                  <c:v>4394</c:v>
                </c:pt>
                <c:pt idx="2198">
                  <c:v>4396</c:v>
                </c:pt>
                <c:pt idx="2199">
                  <c:v>4398</c:v>
                </c:pt>
                <c:pt idx="2200">
                  <c:v>4400</c:v>
                </c:pt>
                <c:pt idx="2201">
                  <c:v>4402</c:v>
                </c:pt>
                <c:pt idx="2202">
                  <c:v>4404</c:v>
                </c:pt>
                <c:pt idx="2203">
                  <c:v>4406</c:v>
                </c:pt>
                <c:pt idx="2204">
                  <c:v>4408</c:v>
                </c:pt>
                <c:pt idx="2205">
                  <c:v>4410</c:v>
                </c:pt>
                <c:pt idx="2206">
                  <c:v>4412</c:v>
                </c:pt>
                <c:pt idx="2207">
                  <c:v>4414</c:v>
                </c:pt>
                <c:pt idx="2208">
                  <c:v>4416</c:v>
                </c:pt>
                <c:pt idx="2209">
                  <c:v>4418</c:v>
                </c:pt>
                <c:pt idx="2210">
                  <c:v>4420</c:v>
                </c:pt>
                <c:pt idx="2211">
                  <c:v>4422</c:v>
                </c:pt>
                <c:pt idx="2212">
                  <c:v>4424</c:v>
                </c:pt>
                <c:pt idx="2213">
                  <c:v>4426</c:v>
                </c:pt>
                <c:pt idx="2214">
                  <c:v>4428</c:v>
                </c:pt>
                <c:pt idx="2215">
                  <c:v>4430</c:v>
                </c:pt>
                <c:pt idx="2216">
                  <c:v>4432</c:v>
                </c:pt>
                <c:pt idx="2217">
                  <c:v>4434</c:v>
                </c:pt>
                <c:pt idx="2218">
                  <c:v>4436</c:v>
                </c:pt>
                <c:pt idx="2219">
                  <c:v>4438</c:v>
                </c:pt>
                <c:pt idx="2220">
                  <c:v>4440</c:v>
                </c:pt>
                <c:pt idx="2221">
                  <c:v>4442</c:v>
                </c:pt>
                <c:pt idx="2222">
                  <c:v>4444</c:v>
                </c:pt>
                <c:pt idx="2223">
                  <c:v>4446</c:v>
                </c:pt>
                <c:pt idx="2224">
                  <c:v>4448</c:v>
                </c:pt>
                <c:pt idx="2225">
                  <c:v>4450</c:v>
                </c:pt>
                <c:pt idx="2226">
                  <c:v>4452</c:v>
                </c:pt>
                <c:pt idx="2227">
                  <c:v>4454</c:v>
                </c:pt>
                <c:pt idx="2228">
                  <c:v>4456</c:v>
                </c:pt>
                <c:pt idx="2229">
                  <c:v>4458</c:v>
                </c:pt>
                <c:pt idx="2230">
                  <c:v>4460</c:v>
                </c:pt>
                <c:pt idx="2231">
                  <c:v>4462</c:v>
                </c:pt>
                <c:pt idx="2232">
                  <c:v>4464</c:v>
                </c:pt>
                <c:pt idx="2233">
                  <c:v>4466</c:v>
                </c:pt>
                <c:pt idx="2234">
                  <c:v>4468</c:v>
                </c:pt>
                <c:pt idx="2235">
                  <c:v>4470</c:v>
                </c:pt>
                <c:pt idx="2236">
                  <c:v>4472</c:v>
                </c:pt>
                <c:pt idx="2237">
                  <c:v>4474</c:v>
                </c:pt>
                <c:pt idx="2238">
                  <c:v>4476</c:v>
                </c:pt>
                <c:pt idx="2239">
                  <c:v>4478</c:v>
                </c:pt>
                <c:pt idx="2240">
                  <c:v>4480</c:v>
                </c:pt>
                <c:pt idx="2241">
                  <c:v>4482</c:v>
                </c:pt>
                <c:pt idx="2242">
                  <c:v>4484</c:v>
                </c:pt>
                <c:pt idx="2243">
                  <c:v>4486</c:v>
                </c:pt>
                <c:pt idx="2244">
                  <c:v>4488</c:v>
                </c:pt>
                <c:pt idx="2245">
                  <c:v>4490</c:v>
                </c:pt>
                <c:pt idx="2246">
                  <c:v>4492</c:v>
                </c:pt>
                <c:pt idx="2247">
                  <c:v>4494</c:v>
                </c:pt>
                <c:pt idx="2248">
                  <c:v>4496</c:v>
                </c:pt>
                <c:pt idx="2249">
                  <c:v>4498</c:v>
                </c:pt>
                <c:pt idx="2250">
                  <c:v>4500</c:v>
                </c:pt>
                <c:pt idx="2251">
                  <c:v>4502</c:v>
                </c:pt>
                <c:pt idx="2252">
                  <c:v>4504</c:v>
                </c:pt>
                <c:pt idx="2253">
                  <c:v>4506</c:v>
                </c:pt>
                <c:pt idx="2254">
                  <c:v>4508</c:v>
                </c:pt>
                <c:pt idx="2255">
                  <c:v>4510</c:v>
                </c:pt>
                <c:pt idx="2256">
                  <c:v>4512</c:v>
                </c:pt>
                <c:pt idx="2257">
                  <c:v>4514</c:v>
                </c:pt>
                <c:pt idx="2258">
                  <c:v>4516</c:v>
                </c:pt>
                <c:pt idx="2259">
                  <c:v>4518</c:v>
                </c:pt>
                <c:pt idx="2260">
                  <c:v>4520</c:v>
                </c:pt>
                <c:pt idx="2261">
                  <c:v>4522</c:v>
                </c:pt>
                <c:pt idx="2262">
                  <c:v>4524</c:v>
                </c:pt>
                <c:pt idx="2263">
                  <c:v>4526</c:v>
                </c:pt>
                <c:pt idx="2264">
                  <c:v>4528</c:v>
                </c:pt>
                <c:pt idx="2265">
                  <c:v>4530</c:v>
                </c:pt>
                <c:pt idx="2266">
                  <c:v>4532</c:v>
                </c:pt>
                <c:pt idx="2267">
                  <c:v>4534</c:v>
                </c:pt>
                <c:pt idx="2268">
                  <c:v>4536</c:v>
                </c:pt>
                <c:pt idx="2269">
                  <c:v>4538</c:v>
                </c:pt>
                <c:pt idx="2270">
                  <c:v>4540</c:v>
                </c:pt>
                <c:pt idx="2271">
                  <c:v>4542</c:v>
                </c:pt>
                <c:pt idx="2272">
                  <c:v>4544</c:v>
                </c:pt>
                <c:pt idx="2273">
                  <c:v>4546</c:v>
                </c:pt>
                <c:pt idx="2274">
                  <c:v>4548</c:v>
                </c:pt>
                <c:pt idx="2275">
                  <c:v>4550</c:v>
                </c:pt>
                <c:pt idx="2276">
                  <c:v>4552</c:v>
                </c:pt>
                <c:pt idx="2277">
                  <c:v>4554</c:v>
                </c:pt>
                <c:pt idx="2278">
                  <c:v>4556</c:v>
                </c:pt>
                <c:pt idx="2279">
                  <c:v>4558</c:v>
                </c:pt>
                <c:pt idx="2280">
                  <c:v>4560</c:v>
                </c:pt>
                <c:pt idx="2281">
                  <c:v>4562</c:v>
                </c:pt>
                <c:pt idx="2282">
                  <c:v>4564</c:v>
                </c:pt>
                <c:pt idx="2283">
                  <c:v>4566</c:v>
                </c:pt>
                <c:pt idx="2284">
                  <c:v>4568</c:v>
                </c:pt>
                <c:pt idx="2285">
                  <c:v>4570</c:v>
                </c:pt>
                <c:pt idx="2286">
                  <c:v>4572</c:v>
                </c:pt>
                <c:pt idx="2287">
                  <c:v>4574</c:v>
                </c:pt>
                <c:pt idx="2288">
                  <c:v>4576</c:v>
                </c:pt>
                <c:pt idx="2289">
                  <c:v>4578</c:v>
                </c:pt>
                <c:pt idx="2290">
                  <c:v>4580</c:v>
                </c:pt>
                <c:pt idx="2291">
                  <c:v>4582</c:v>
                </c:pt>
                <c:pt idx="2292">
                  <c:v>4584</c:v>
                </c:pt>
                <c:pt idx="2293">
                  <c:v>4586</c:v>
                </c:pt>
                <c:pt idx="2294">
                  <c:v>4588</c:v>
                </c:pt>
                <c:pt idx="2295">
                  <c:v>4590</c:v>
                </c:pt>
                <c:pt idx="2296">
                  <c:v>4592</c:v>
                </c:pt>
                <c:pt idx="2297">
                  <c:v>4594</c:v>
                </c:pt>
                <c:pt idx="2298">
                  <c:v>4596</c:v>
                </c:pt>
                <c:pt idx="2299">
                  <c:v>4598</c:v>
                </c:pt>
                <c:pt idx="2300">
                  <c:v>4600</c:v>
                </c:pt>
                <c:pt idx="2301">
                  <c:v>4602</c:v>
                </c:pt>
                <c:pt idx="2302">
                  <c:v>4604</c:v>
                </c:pt>
                <c:pt idx="2303">
                  <c:v>4606</c:v>
                </c:pt>
                <c:pt idx="2304">
                  <c:v>4608</c:v>
                </c:pt>
                <c:pt idx="2305">
                  <c:v>4610</c:v>
                </c:pt>
                <c:pt idx="2306">
                  <c:v>4612</c:v>
                </c:pt>
                <c:pt idx="2307">
                  <c:v>4614</c:v>
                </c:pt>
                <c:pt idx="2308">
                  <c:v>4616</c:v>
                </c:pt>
                <c:pt idx="2309">
                  <c:v>4618</c:v>
                </c:pt>
                <c:pt idx="2310">
                  <c:v>4620</c:v>
                </c:pt>
                <c:pt idx="2311">
                  <c:v>4622</c:v>
                </c:pt>
                <c:pt idx="2312">
                  <c:v>4624</c:v>
                </c:pt>
                <c:pt idx="2313">
                  <c:v>4626</c:v>
                </c:pt>
                <c:pt idx="2314">
                  <c:v>4628</c:v>
                </c:pt>
                <c:pt idx="2315">
                  <c:v>4630</c:v>
                </c:pt>
                <c:pt idx="2316">
                  <c:v>4632</c:v>
                </c:pt>
                <c:pt idx="2317">
                  <c:v>4634</c:v>
                </c:pt>
                <c:pt idx="2318">
                  <c:v>4636</c:v>
                </c:pt>
                <c:pt idx="2319">
                  <c:v>4638</c:v>
                </c:pt>
                <c:pt idx="2320">
                  <c:v>4640</c:v>
                </c:pt>
                <c:pt idx="2321">
                  <c:v>4642</c:v>
                </c:pt>
                <c:pt idx="2322">
                  <c:v>4644</c:v>
                </c:pt>
                <c:pt idx="2323">
                  <c:v>4646</c:v>
                </c:pt>
                <c:pt idx="2324">
                  <c:v>4648</c:v>
                </c:pt>
                <c:pt idx="2325">
                  <c:v>4650</c:v>
                </c:pt>
                <c:pt idx="2326">
                  <c:v>4652</c:v>
                </c:pt>
                <c:pt idx="2327">
                  <c:v>4654</c:v>
                </c:pt>
                <c:pt idx="2328">
                  <c:v>4656</c:v>
                </c:pt>
                <c:pt idx="2329">
                  <c:v>4658</c:v>
                </c:pt>
                <c:pt idx="2330">
                  <c:v>4660</c:v>
                </c:pt>
                <c:pt idx="2331">
                  <c:v>4662</c:v>
                </c:pt>
                <c:pt idx="2332">
                  <c:v>4664</c:v>
                </c:pt>
                <c:pt idx="2333">
                  <c:v>4666</c:v>
                </c:pt>
                <c:pt idx="2334">
                  <c:v>4668</c:v>
                </c:pt>
                <c:pt idx="2335">
                  <c:v>4670</c:v>
                </c:pt>
                <c:pt idx="2336">
                  <c:v>4672</c:v>
                </c:pt>
                <c:pt idx="2337">
                  <c:v>4674</c:v>
                </c:pt>
                <c:pt idx="2338">
                  <c:v>4676</c:v>
                </c:pt>
                <c:pt idx="2339">
                  <c:v>4678</c:v>
                </c:pt>
                <c:pt idx="2340">
                  <c:v>4680</c:v>
                </c:pt>
                <c:pt idx="2341">
                  <c:v>4682</c:v>
                </c:pt>
                <c:pt idx="2342">
                  <c:v>4684</c:v>
                </c:pt>
                <c:pt idx="2343">
                  <c:v>4686</c:v>
                </c:pt>
                <c:pt idx="2344">
                  <c:v>4688</c:v>
                </c:pt>
                <c:pt idx="2345">
                  <c:v>4690</c:v>
                </c:pt>
                <c:pt idx="2346">
                  <c:v>4692</c:v>
                </c:pt>
                <c:pt idx="2347">
                  <c:v>4694</c:v>
                </c:pt>
                <c:pt idx="2348">
                  <c:v>4696</c:v>
                </c:pt>
                <c:pt idx="2349">
                  <c:v>4698</c:v>
                </c:pt>
                <c:pt idx="2350">
                  <c:v>4700</c:v>
                </c:pt>
                <c:pt idx="2351">
                  <c:v>4702</c:v>
                </c:pt>
                <c:pt idx="2352">
                  <c:v>4704</c:v>
                </c:pt>
                <c:pt idx="2353">
                  <c:v>4706</c:v>
                </c:pt>
                <c:pt idx="2354">
                  <c:v>4708</c:v>
                </c:pt>
                <c:pt idx="2355">
                  <c:v>4710</c:v>
                </c:pt>
                <c:pt idx="2356">
                  <c:v>4712</c:v>
                </c:pt>
                <c:pt idx="2357">
                  <c:v>4714</c:v>
                </c:pt>
                <c:pt idx="2358">
                  <c:v>4716</c:v>
                </c:pt>
                <c:pt idx="2359">
                  <c:v>4718</c:v>
                </c:pt>
                <c:pt idx="2360">
                  <c:v>4720</c:v>
                </c:pt>
                <c:pt idx="2361">
                  <c:v>4722</c:v>
                </c:pt>
                <c:pt idx="2362">
                  <c:v>4724</c:v>
                </c:pt>
                <c:pt idx="2363">
                  <c:v>4726</c:v>
                </c:pt>
                <c:pt idx="2364">
                  <c:v>4728</c:v>
                </c:pt>
                <c:pt idx="2365">
                  <c:v>4730</c:v>
                </c:pt>
                <c:pt idx="2366">
                  <c:v>4732</c:v>
                </c:pt>
                <c:pt idx="2367">
                  <c:v>4734</c:v>
                </c:pt>
                <c:pt idx="2368">
                  <c:v>4736</c:v>
                </c:pt>
                <c:pt idx="2369">
                  <c:v>4738</c:v>
                </c:pt>
                <c:pt idx="2370">
                  <c:v>4740</c:v>
                </c:pt>
                <c:pt idx="2371">
                  <c:v>4742</c:v>
                </c:pt>
                <c:pt idx="2372">
                  <c:v>4744</c:v>
                </c:pt>
                <c:pt idx="2373">
                  <c:v>4746</c:v>
                </c:pt>
                <c:pt idx="2374">
                  <c:v>4748</c:v>
                </c:pt>
                <c:pt idx="2375">
                  <c:v>4750</c:v>
                </c:pt>
                <c:pt idx="2376">
                  <c:v>4752</c:v>
                </c:pt>
                <c:pt idx="2377">
                  <c:v>4754</c:v>
                </c:pt>
                <c:pt idx="2378">
                  <c:v>4756</c:v>
                </c:pt>
                <c:pt idx="2379">
                  <c:v>4758</c:v>
                </c:pt>
                <c:pt idx="2380">
                  <c:v>4760</c:v>
                </c:pt>
                <c:pt idx="2381">
                  <c:v>4762</c:v>
                </c:pt>
                <c:pt idx="2382">
                  <c:v>4764</c:v>
                </c:pt>
                <c:pt idx="2383">
                  <c:v>4766</c:v>
                </c:pt>
                <c:pt idx="2384">
                  <c:v>4768</c:v>
                </c:pt>
                <c:pt idx="2385">
                  <c:v>4770</c:v>
                </c:pt>
                <c:pt idx="2386">
                  <c:v>4772</c:v>
                </c:pt>
                <c:pt idx="2387">
                  <c:v>4774</c:v>
                </c:pt>
                <c:pt idx="2388">
                  <c:v>4776</c:v>
                </c:pt>
                <c:pt idx="2389">
                  <c:v>4778</c:v>
                </c:pt>
                <c:pt idx="2390">
                  <c:v>4780</c:v>
                </c:pt>
                <c:pt idx="2391">
                  <c:v>4782</c:v>
                </c:pt>
                <c:pt idx="2392">
                  <c:v>4784</c:v>
                </c:pt>
                <c:pt idx="2393">
                  <c:v>4786</c:v>
                </c:pt>
                <c:pt idx="2394">
                  <c:v>4788</c:v>
                </c:pt>
                <c:pt idx="2395">
                  <c:v>4790</c:v>
                </c:pt>
                <c:pt idx="2396">
                  <c:v>4792</c:v>
                </c:pt>
                <c:pt idx="2397">
                  <c:v>4794</c:v>
                </c:pt>
                <c:pt idx="2398">
                  <c:v>4796</c:v>
                </c:pt>
                <c:pt idx="2399">
                  <c:v>4798</c:v>
                </c:pt>
                <c:pt idx="2400">
                  <c:v>4800</c:v>
                </c:pt>
                <c:pt idx="2401">
                  <c:v>4802</c:v>
                </c:pt>
                <c:pt idx="2402">
                  <c:v>4804</c:v>
                </c:pt>
                <c:pt idx="2403">
                  <c:v>4806</c:v>
                </c:pt>
                <c:pt idx="2404">
                  <c:v>4808</c:v>
                </c:pt>
                <c:pt idx="2405">
                  <c:v>4810</c:v>
                </c:pt>
                <c:pt idx="2406">
                  <c:v>4812</c:v>
                </c:pt>
                <c:pt idx="2407">
                  <c:v>4814</c:v>
                </c:pt>
                <c:pt idx="2408">
                  <c:v>4816</c:v>
                </c:pt>
                <c:pt idx="2409">
                  <c:v>4818</c:v>
                </c:pt>
                <c:pt idx="2410">
                  <c:v>4820</c:v>
                </c:pt>
                <c:pt idx="2411">
                  <c:v>4822</c:v>
                </c:pt>
                <c:pt idx="2412">
                  <c:v>4824</c:v>
                </c:pt>
                <c:pt idx="2413">
                  <c:v>4826</c:v>
                </c:pt>
                <c:pt idx="2414">
                  <c:v>4828</c:v>
                </c:pt>
                <c:pt idx="2415">
                  <c:v>4830</c:v>
                </c:pt>
                <c:pt idx="2416">
                  <c:v>4832</c:v>
                </c:pt>
                <c:pt idx="2417">
                  <c:v>4834</c:v>
                </c:pt>
                <c:pt idx="2418">
                  <c:v>4836</c:v>
                </c:pt>
                <c:pt idx="2419">
                  <c:v>4838</c:v>
                </c:pt>
                <c:pt idx="2420">
                  <c:v>4840</c:v>
                </c:pt>
                <c:pt idx="2421">
                  <c:v>4842</c:v>
                </c:pt>
                <c:pt idx="2422">
                  <c:v>4844</c:v>
                </c:pt>
                <c:pt idx="2423">
                  <c:v>4846</c:v>
                </c:pt>
                <c:pt idx="2424">
                  <c:v>4848</c:v>
                </c:pt>
                <c:pt idx="2425">
                  <c:v>4850</c:v>
                </c:pt>
                <c:pt idx="2426">
                  <c:v>4852</c:v>
                </c:pt>
                <c:pt idx="2427">
                  <c:v>4854</c:v>
                </c:pt>
                <c:pt idx="2428">
                  <c:v>4856</c:v>
                </c:pt>
                <c:pt idx="2429">
                  <c:v>4858</c:v>
                </c:pt>
                <c:pt idx="2430">
                  <c:v>4860</c:v>
                </c:pt>
                <c:pt idx="2431">
                  <c:v>4862</c:v>
                </c:pt>
                <c:pt idx="2432">
                  <c:v>4864</c:v>
                </c:pt>
                <c:pt idx="2433">
                  <c:v>4866</c:v>
                </c:pt>
                <c:pt idx="2434">
                  <c:v>4868</c:v>
                </c:pt>
                <c:pt idx="2435">
                  <c:v>4870</c:v>
                </c:pt>
                <c:pt idx="2436">
                  <c:v>4872</c:v>
                </c:pt>
                <c:pt idx="2437">
                  <c:v>4874</c:v>
                </c:pt>
                <c:pt idx="2438">
                  <c:v>4876</c:v>
                </c:pt>
                <c:pt idx="2439">
                  <c:v>4878</c:v>
                </c:pt>
                <c:pt idx="2440">
                  <c:v>4880</c:v>
                </c:pt>
                <c:pt idx="2441">
                  <c:v>4882</c:v>
                </c:pt>
                <c:pt idx="2442">
                  <c:v>4884</c:v>
                </c:pt>
                <c:pt idx="2443">
                  <c:v>4886</c:v>
                </c:pt>
                <c:pt idx="2444">
                  <c:v>4888</c:v>
                </c:pt>
                <c:pt idx="2445">
                  <c:v>4890</c:v>
                </c:pt>
                <c:pt idx="2446">
                  <c:v>4892</c:v>
                </c:pt>
                <c:pt idx="2447">
                  <c:v>4894</c:v>
                </c:pt>
                <c:pt idx="2448">
                  <c:v>4896</c:v>
                </c:pt>
                <c:pt idx="2449">
                  <c:v>4898</c:v>
                </c:pt>
                <c:pt idx="2450">
                  <c:v>4900</c:v>
                </c:pt>
                <c:pt idx="2451">
                  <c:v>4902</c:v>
                </c:pt>
                <c:pt idx="2452">
                  <c:v>4904</c:v>
                </c:pt>
                <c:pt idx="2453">
                  <c:v>4906</c:v>
                </c:pt>
                <c:pt idx="2454">
                  <c:v>4908</c:v>
                </c:pt>
                <c:pt idx="2455">
                  <c:v>4910</c:v>
                </c:pt>
                <c:pt idx="2456">
                  <c:v>4912</c:v>
                </c:pt>
                <c:pt idx="2457">
                  <c:v>4914</c:v>
                </c:pt>
                <c:pt idx="2458">
                  <c:v>4916</c:v>
                </c:pt>
                <c:pt idx="2459">
                  <c:v>4918</c:v>
                </c:pt>
                <c:pt idx="2460">
                  <c:v>4920</c:v>
                </c:pt>
                <c:pt idx="2461">
                  <c:v>4922</c:v>
                </c:pt>
                <c:pt idx="2462">
                  <c:v>4924</c:v>
                </c:pt>
                <c:pt idx="2463">
                  <c:v>4926</c:v>
                </c:pt>
                <c:pt idx="2464">
                  <c:v>4928</c:v>
                </c:pt>
                <c:pt idx="2465">
                  <c:v>4930</c:v>
                </c:pt>
                <c:pt idx="2466">
                  <c:v>4932</c:v>
                </c:pt>
                <c:pt idx="2467">
                  <c:v>4934</c:v>
                </c:pt>
                <c:pt idx="2468">
                  <c:v>4936</c:v>
                </c:pt>
                <c:pt idx="2469">
                  <c:v>4938</c:v>
                </c:pt>
                <c:pt idx="2470">
                  <c:v>4940</c:v>
                </c:pt>
                <c:pt idx="2471">
                  <c:v>4942</c:v>
                </c:pt>
                <c:pt idx="2472">
                  <c:v>4944</c:v>
                </c:pt>
                <c:pt idx="2473">
                  <c:v>4946</c:v>
                </c:pt>
                <c:pt idx="2474">
                  <c:v>4948</c:v>
                </c:pt>
                <c:pt idx="2475">
                  <c:v>4950</c:v>
                </c:pt>
                <c:pt idx="2476">
                  <c:v>4952</c:v>
                </c:pt>
                <c:pt idx="2477">
                  <c:v>4954</c:v>
                </c:pt>
                <c:pt idx="2478">
                  <c:v>4956</c:v>
                </c:pt>
                <c:pt idx="2479">
                  <c:v>4958</c:v>
                </c:pt>
                <c:pt idx="2480">
                  <c:v>4960</c:v>
                </c:pt>
                <c:pt idx="2481">
                  <c:v>4962</c:v>
                </c:pt>
                <c:pt idx="2482">
                  <c:v>4964</c:v>
                </c:pt>
                <c:pt idx="2483">
                  <c:v>4966</c:v>
                </c:pt>
                <c:pt idx="2484">
                  <c:v>4968</c:v>
                </c:pt>
                <c:pt idx="2485">
                  <c:v>4970</c:v>
                </c:pt>
                <c:pt idx="2486">
                  <c:v>4972</c:v>
                </c:pt>
                <c:pt idx="2487">
                  <c:v>4974</c:v>
                </c:pt>
                <c:pt idx="2488">
                  <c:v>4976</c:v>
                </c:pt>
                <c:pt idx="2489">
                  <c:v>4978</c:v>
                </c:pt>
                <c:pt idx="2490">
                  <c:v>4980</c:v>
                </c:pt>
                <c:pt idx="2491">
                  <c:v>4982</c:v>
                </c:pt>
                <c:pt idx="2492">
                  <c:v>4984</c:v>
                </c:pt>
                <c:pt idx="2493">
                  <c:v>4986</c:v>
                </c:pt>
                <c:pt idx="2494">
                  <c:v>4988</c:v>
                </c:pt>
                <c:pt idx="2495">
                  <c:v>4990</c:v>
                </c:pt>
                <c:pt idx="2496">
                  <c:v>4992</c:v>
                </c:pt>
                <c:pt idx="2497">
                  <c:v>4994</c:v>
                </c:pt>
                <c:pt idx="2498">
                  <c:v>4996</c:v>
                </c:pt>
                <c:pt idx="2499">
                  <c:v>4998</c:v>
                </c:pt>
                <c:pt idx="2500">
                  <c:v>5000</c:v>
                </c:pt>
                <c:pt idx="2501">
                  <c:v>5002</c:v>
                </c:pt>
                <c:pt idx="2502">
                  <c:v>5004</c:v>
                </c:pt>
                <c:pt idx="2503">
                  <c:v>5006</c:v>
                </c:pt>
                <c:pt idx="2504">
                  <c:v>5008</c:v>
                </c:pt>
                <c:pt idx="2505">
                  <c:v>5010</c:v>
                </c:pt>
                <c:pt idx="2506">
                  <c:v>5012</c:v>
                </c:pt>
                <c:pt idx="2507">
                  <c:v>5014</c:v>
                </c:pt>
                <c:pt idx="2508">
                  <c:v>5016</c:v>
                </c:pt>
                <c:pt idx="2509">
                  <c:v>5018</c:v>
                </c:pt>
                <c:pt idx="2510">
                  <c:v>5020</c:v>
                </c:pt>
                <c:pt idx="2511">
                  <c:v>5022</c:v>
                </c:pt>
                <c:pt idx="2512">
                  <c:v>5024</c:v>
                </c:pt>
                <c:pt idx="2513">
                  <c:v>5026</c:v>
                </c:pt>
                <c:pt idx="2514">
                  <c:v>5028</c:v>
                </c:pt>
                <c:pt idx="2515">
                  <c:v>5030</c:v>
                </c:pt>
                <c:pt idx="2516">
                  <c:v>5032</c:v>
                </c:pt>
                <c:pt idx="2517">
                  <c:v>5034</c:v>
                </c:pt>
                <c:pt idx="2518">
                  <c:v>5036</c:v>
                </c:pt>
                <c:pt idx="2519">
                  <c:v>5038</c:v>
                </c:pt>
                <c:pt idx="2520">
                  <c:v>5040</c:v>
                </c:pt>
                <c:pt idx="2521">
                  <c:v>5042</c:v>
                </c:pt>
                <c:pt idx="2522">
                  <c:v>5044</c:v>
                </c:pt>
                <c:pt idx="2523">
                  <c:v>5046</c:v>
                </c:pt>
                <c:pt idx="2524">
                  <c:v>5048</c:v>
                </c:pt>
                <c:pt idx="2525">
                  <c:v>5050</c:v>
                </c:pt>
                <c:pt idx="2526">
                  <c:v>5052</c:v>
                </c:pt>
                <c:pt idx="2527">
                  <c:v>5054</c:v>
                </c:pt>
                <c:pt idx="2528">
                  <c:v>5056</c:v>
                </c:pt>
                <c:pt idx="2529">
                  <c:v>5058</c:v>
                </c:pt>
                <c:pt idx="2530">
                  <c:v>5060</c:v>
                </c:pt>
                <c:pt idx="2531">
                  <c:v>5062</c:v>
                </c:pt>
                <c:pt idx="2532">
                  <c:v>5064</c:v>
                </c:pt>
                <c:pt idx="2533">
                  <c:v>5066</c:v>
                </c:pt>
                <c:pt idx="2534">
                  <c:v>5068</c:v>
                </c:pt>
                <c:pt idx="2535">
                  <c:v>5070</c:v>
                </c:pt>
                <c:pt idx="2536">
                  <c:v>5072</c:v>
                </c:pt>
                <c:pt idx="2537">
                  <c:v>5074</c:v>
                </c:pt>
                <c:pt idx="2538">
                  <c:v>5076</c:v>
                </c:pt>
                <c:pt idx="2539">
                  <c:v>5078</c:v>
                </c:pt>
                <c:pt idx="2540">
                  <c:v>5080</c:v>
                </c:pt>
                <c:pt idx="2541">
                  <c:v>5082</c:v>
                </c:pt>
                <c:pt idx="2542">
                  <c:v>5084</c:v>
                </c:pt>
                <c:pt idx="2543">
                  <c:v>5086</c:v>
                </c:pt>
                <c:pt idx="2544">
                  <c:v>5088</c:v>
                </c:pt>
                <c:pt idx="2545">
                  <c:v>5090</c:v>
                </c:pt>
                <c:pt idx="2546">
                  <c:v>5092</c:v>
                </c:pt>
                <c:pt idx="2547">
                  <c:v>5094</c:v>
                </c:pt>
                <c:pt idx="2548">
                  <c:v>5096</c:v>
                </c:pt>
                <c:pt idx="2549">
                  <c:v>5098</c:v>
                </c:pt>
                <c:pt idx="2550">
                  <c:v>5100</c:v>
                </c:pt>
                <c:pt idx="2551">
                  <c:v>5102</c:v>
                </c:pt>
                <c:pt idx="2552">
                  <c:v>5104</c:v>
                </c:pt>
                <c:pt idx="2553">
                  <c:v>5106</c:v>
                </c:pt>
                <c:pt idx="2554">
                  <c:v>5108</c:v>
                </c:pt>
                <c:pt idx="2555">
                  <c:v>5110</c:v>
                </c:pt>
                <c:pt idx="2556">
                  <c:v>5112</c:v>
                </c:pt>
                <c:pt idx="2557">
                  <c:v>5114</c:v>
                </c:pt>
                <c:pt idx="2558">
                  <c:v>5116</c:v>
                </c:pt>
                <c:pt idx="2559">
                  <c:v>5118</c:v>
                </c:pt>
                <c:pt idx="2560">
                  <c:v>5120</c:v>
                </c:pt>
                <c:pt idx="2561">
                  <c:v>5122</c:v>
                </c:pt>
                <c:pt idx="2562">
                  <c:v>5124</c:v>
                </c:pt>
                <c:pt idx="2563">
                  <c:v>5126</c:v>
                </c:pt>
                <c:pt idx="2564">
                  <c:v>5128</c:v>
                </c:pt>
                <c:pt idx="2565">
                  <c:v>5130</c:v>
                </c:pt>
                <c:pt idx="2566">
                  <c:v>5132</c:v>
                </c:pt>
                <c:pt idx="2567">
                  <c:v>5134</c:v>
                </c:pt>
                <c:pt idx="2568">
                  <c:v>5136</c:v>
                </c:pt>
                <c:pt idx="2569">
                  <c:v>5138</c:v>
                </c:pt>
                <c:pt idx="2570">
                  <c:v>5140</c:v>
                </c:pt>
                <c:pt idx="2571">
                  <c:v>5142</c:v>
                </c:pt>
                <c:pt idx="2572">
                  <c:v>5144</c:v>
                </c:pt>
                <c:pt idx="2573">
                  <c:v>5146</c:v>
                </c:pt>
                <c:pt idx="2574">
                  <c:v>5148</c:v>
                </c:pt>
                <c:pt idx="2575">
                  <c:v>5150</c:v>
                </c:pt>
                <c:pt idx="2576">
                  <c:v>5152</c:v>
                </c:pt>
                <c:pt idx="2577">
                  <c:v>5154</c:v>
                </c:pt>
                <c:pt idx="2578">
                  <c:v>5156</c:v>
                </c:pt>
                <c:pt idx="2579">
                  <c:v>5158</c:v>
                </c:pt>
                <c:pt idx="2580">
                  <c:v>5160</c:v>
                </c:pt>
                <c:pt idx="2581">
                  <c:v>5162</c:v>
                </c:pt>
                <c:pt idx="2582">
                  <c:v>5164</c:v>
                </c:pt>
                <c:pt idx="2583">
                  <c:v>5166</c:v>
                </c:pt>
                <c:pt idx="2584">
                  <c:v>5168</c:v>
                </c:pt>
                <c:pt idx="2585">
                  <c:v>5170</c:v>
                </c:pt>
                <c:pt idx="2586">
                  <c:v>5172</c:v>
                </c:pt>
                <c:pt idx="2587">
                  <c:v>5174</c:v>
                </c:pt>
                <c:pt idx="2588">
                  <c:v>5176</c:v>
                </c:pt>
                <c:pt idx="2589">
                  <c:v>5178</c:v>
                </c:pt>
                <c:pt idx="2590">
                  <c:v>5180</c:v>
                </c:pt>
                <c:pt idx="2591">
                  <c:v>5182</c:v>
                </c:pt>
                <c:pt idx="2592">
                  <c:v>5184</c:v>
                </c:pt>
                <c:pt idx="2593">
                  <c:v>5186</c:v>
                </c:pt>
                <c:pt idx="2594">
                  <c:v>5188</c:v>
                </c:pt>
                <c:pt idx="2595">
                  <c:v>5190</c:v>
                </c:pt>
                <c:pt idx="2596">
                  <c:v>5192</c:v>
                </c:pt>
                <c:pt idx="2597">
                  <c:v>5194</c:v>
                </c:pt>
                <c:pt idx="2598">
                  <c:v>5196</c:v>
                </c:pt>
                <c:pt idx="2599">
                  <c:v>5198</c:v>
                </c:pt>
                <c:pt idx="2600">
                  <c:v>5200</c:v>
                </c:pt>
                <c:pt idx="2601">
                  <c:v>5202</c:v>
                </c:pt>
                <c:pt idx="2602">
                  <c:v>5204</c:v>
                </c:pt>
                <c:pt idx="2603">
                  <c:v>5206</c:v>
                </c:pt>
                <c:pt idx="2604">
                  <c:v>5208</c:v>
                </c:pt>
                <c:pt idx="2605">
                  <c:v>5210</c:v>
                </c:pt>
                <c:pt idx="2606">
                  <c:v>5212</c:v>
                </c:pt>
                <c:pt idx="2607">
                  <c:v>5214</c:v>
                </c:pt>
                <c:pt idx="2608">
                  <c:v>5216</c:v>
                </c:pt>
                <c:pt idx="2609">
                  <c:v>5218</c:v>
                </c:pt>
                <c:pt idx="2610">
                  <c:v>5220</c:v>
                </c:pt>
                <c:pt idx="2611">
                  <c:v>5222</c:v>
                </c:pt>
                <c:pt idx="2612">
                  <c:v>5224</c:v>
                </c:pt>
                <c:pt idx="2613">
                  <c:v>5226</c:v>
                </c:pt>
                <c:pt idx="2614">
                  <c:v>5228</c:v>
                </c:pt>
                <c:pt idx="2615">
                  <c:v>5230</c:v>
                </c:pt>
                <c:pt idx="2616">
                  <c:v>5232</c:v>
                </c:pt>
                <c:pt idx="2617">
                  <c:v>5234</c:v>
                </c:pt>
                <c:pt idx="2618">
                  <c:v>5236</c:v>
                </c:pt>
                <c:pt idx="2619">
                  <c:v>5238</c:v>
                </c:pt>
                <c:pt idx="2620">
                  <c:v>5240</c:v>
                </c:pt>
                <c:pt idx="2621">
                  <c:v>5242</c:v>
                </c:pt>
                <c:pt idx="2622">
                  <c:v>5244</c:v>
                </c:pt>
                <c:pt idx="2623">
                  <c:v>5246</c:v>
                </c:pt>
                <c:pt idx="2624">
                  <c:v>5248</c:v>
                </c:pt>
                <c:pt idx="2625">
                  <c:v>5250</c:v>
                </c:pt>
                <c:pt idx="2626">
                  <c:v>5252</c:v>
                </c:pt>
                <c:pt idx="2627">
                  <c:v>5254</c:v>
                </c:pt>
                <c:pt idx="2628">
                  <c:v>5256</c:v>
                </c:pt>
                <c:pt idx="2629">
                  <c:v>5258</c:v>
                </c:pt>
                <c:pt idx="2630">
                  <c:v>5260</c:v>
                </c:pt>
                <c:pt idx="2631">
                  <c:v>5262</c:v>
                </c:pt>
                <c:pt idx="2632">
                  <c:v>5264</c:v>
                </c:pt>
                <c:pt idx="2633">
                  <c:v>5266</c:v>
                </c:pt>
                <c:pt idx="2634">
                  <c:v>5268</c:v>
                </c:pt>
                <c:pt idx="2635">
                  <c:v>5270</c:v>
                </c:pt>
                <c:pt idx="2636">
                  <c:v>5272</c:v>
                </c:pt>
                <c:pt idx="2637">
                  <c:v>5274</c:v>
                </c:pt>
                <c:pt idx="2638">
                  <c:v>5276</c:v>
                </c:pt>
                <c:pt idx="2639">
                  <c:v>5278</c:v>
                </c:pt>
                <c:pt idx="2640">
                  <c:v>5280</c:v>
                </c:pt>
                <c:pt idx="2641">
                  <c:v>5282</c:v>
                </c:pt>
                <c:pt idx="2642">
                  <c:v>5284</c:v>
                </c:pt>
                <c:pt idx="2643">
                  <c:v>5286</c:v>
                </c:pt>
                <c:pt idx="2644">
                  <c:v>5288</c:v>
                </c:pt>
                <c:pt idx="2645">
                  <c:v>5290</c:v>
                </c:pt>
                <c:pt idx="2646">
                  <c:v>5292</c:v>
                </c:pt>
                <c:pt idx="2647">
                  <c:v>5294</c:v>
                </c:pt>
                <c:pt idx="2648">
                  <c:v>5296</c:v>
                </c:pt>
                <c:pt idx="2649">
                  <c:v>5298</c:v>
                </c:pt>
                <c:pt idx="2650">
                  <c:v>5300</c:v>
                </c:pt>
                <c:pt idx="2651">
                  <c:v>5302</c:v>
                </c:pt>
                <c:pt idx="2652">
                  <c:v>5304</c:v>
                </c:pt>
                <c:pt idx="2653">
                  <c:v>5306</c:v>
                </c:pt>
                <c:pt idx="2654">
                  <c:v>5308</c:v>
                </c:pt>
                <c:pt idx="2655">
                  <c:v>5310</c:v>
                </c:pt>
                <c:pt idx="2656">
                  <c:v>5312</c:v>
                </c:pt>
                <c:pt idx="2657">
                  <c:v>5314</c:v>
                </c:pt>
                <c:pt idx="2658">
                  <c:v>5316</c:v>
                </c:pt>
                <c:pt idx="2659">
                  <c:v>5318</c:v>
                </c:pt>
                <c:pt idx="2660">
                  <c:v>5320</c:v>
                </c:pt>
                <c:pt idx="2661">
                  <c:v>5322</c:v>
                </c:pt>
                <c:pt idx="2662">
                  <c:v>5324</c:v>
                </c:pt>
                <c:pt idx="2663">
                  <c:v>5326</c:v>
                </c:pt>
                <c:pt idx="2664">
                  <c:v>5328</c:v>
                </c:pt>
                <c:pt idx="2665">
                  <c:v>5330</c:v>
                </c:pt>
                <c:pt idx="2666">
                  <c:v>5332</c:v>
                </c:pt>
                <c:pt idx="2667">
                  <c:v>5334</c:v>
                </c:pt>
                <c:pt idx="2668">
                  <c:v>5336</c:v>
                </c:pt>
                <c:pt idx="2669">
                  <c:v>5338</c:v>
                </c:pt>
                <c:pt idx="2670">
                  <c:v>5340</c:v>
                </c:pt>
                <c:pt idx="2671">
                  <c:v>5342</c:v>
                </c:pt>
                <c:pt idx="2672">
                  <c:v>5344</c:v>
                </c:pt>
                <c:pt idx="2673">
                  <c:v>5346</c:v>
                </c:pt>
                <c:pt idx="2674">
                  <c:v>5348</c:v>
                </c:pt>
                <c:pt idx="2675">
                  <c:v>5350</c:v>
                </c:pt>
                <c:pt idx="2676">
                  <c:v>5352</c:v>
                </c:pt>
                <c:pt idx="2677">
                  <c:v>5354</c:v>
                </c:pt>
                <c:pt idx="2678">
                  <c:v>5356</c:v>
                </c:pt>
                <c:pt idx="2679">
                  <c:v>5358</c:v>
                </c:pt>
                <c:pt idx="2680">
                  <c:v>5360</c:v>
                </c:pt>
                <c:pt idx="2681">
                  <c:v>5362</c:v>
                </c:pt>
                <c:pt idx="2682">
                  <c:v>5364</c:v>
                </c:pt>
                <c:pt idx="2683">
                  <c:v>5366</c:v>
                </c:pt>
                <c:pt idx="2684">
                  <c:v>5368</c:v>
                </c:pt>
                <c:pt idx="2685">
                  <c:v>5370</c:v>
                </c:pt>
                <c:pt idx="2686">
                  <c:v>5372</c:v>
                </c:pt>
                <c:pt idx="2687">
                  <c:v>5374</c:v>
                </c:pt>
                <c:pt idx="2688">
                  <c:v>5376</c:v>
                </c:pt>
                <c:pt idx="2689">
                  <c:v>5378</c:v>
                </c:pt>
                <c:pt idx="2690">
                  <c:v>5380</c:v>
                </c:pt>
                <c:pt idx="2691">
                  <c:v>5382</c:v>
                </c:pt>
                <c:pt idx="2692">
                  <c:v>5384</c:v>
                </c:pt>
                <c:pt idx="2693">
                  <c:v>5386</c:v>
                </c:pt>
                <c:pt idx="2694">
                  <c:v>5388</c:v>
                </c:pt>
                <c:pt idx="2695">
                  <c:v>5390</c:v>
                </c:pt>
                <c:pt idx="2696">
                  <c:v>5392</c:v>
                </c:pt>
                <c:pt idx="2697">
                  <c:v>5394</c:v>
                </c:pt>
                <c:pt idx="2698">
                  <c:v>5396</c:v>
                </c:pt>
                <c:pt idx="2699">
                  <c:v>5398</c:v>
                </c:pt>
                <c:pt idx="2700">
                  <c:v>5400</c:v>
                </c:pt>
                <c:pt idx="2701">
                  <c:v>5402</c:v>
                </c:pt>
                <c:pt idx="2702">
                  <c:v>5404</c:v>
                </c:pt>
                <c:pt idx="2703">
                  <c:v>5406</c:v>
                </c:pt>
                <c:pt idx="2704">
                  <c:v>5408</c:v>
                </c:pt>
                <c:pt idx="2705">
                  <c:v>5410</c:v>
                </c:pt>
                <c:pt idx="2706">
                  <c:v>5412</c:v>
                </c:pt>
                <c:pt idx="2707">
                  <c:v>5414</c:v>
                </c:pt>
                <c:pt idx="2708">
                  <c:v>5416</c:v>
                </c:pt>
                <c:pt idx="2709">
                  <c:v>5418</c:v>
                </c:pt>
                <c:pt idx="2710">
                  <c:v>5420</c:v>
                </c:pt>
                <c:pt idx="2711">
                  <c:v>5422</c:v>
                </c:pt>
                <c:pt idx="2712">
                  <c:v>5424</c:v>
                </c:pt>
                <c:pt idx="2713">
                  <c:v>5426</c:v>
                </c:pt>
                <c:pt idx="2714">
                  <c:v>5428</c:v>
                </c:pt>
                <c:pt idx="2715">
                  <c:v>5430</c:v>
                </c:pt>
                <c:pt idx="2716">
                  <c:v>5432</c:v>
                </c:pt>
                <c:pt idx="2717">
                  <c:v>5434</c:v>
                </c:pt>
                <c:pt idx="2718">
                  <c:v>5436</c:v>
                </c:pt>
                <c:pt idx="2719">
                  <c:v>5438</c:v>
                </c:pt>
                <c:pt idx="2720">
                  <c:v>5440</c:v>
                </c:pt>
                <c:pt idx="2721">
                  <c:v>5442</c:v>
                </c:pt>
                <c:pt idx="2722">
                  <c:v>5444</c:v>
                </c:pt>
                <c:pt idx="2723">
                  <c:v>5446</c:v>
                </c:pt>
                <c:pt idx="2724">
                  <c:v>5448</c:v>
                </c:pt>
                <c:pt idx="2725">
                  <c:v>5450</c:v>
                </c:pt>
                <c:pt idx="2726">
                  <c:v>5452</c:v>
                </c:pt>
                <c:pt idx="2727">
                  <c:v>5454</c:v>
                </c:pt>
                <c:pt idx="2728">
                  <c:v>5456</c:v>
                </c:pt>
                <c:pt idx="2729">
                  <c:v>5458</c:v>
                </c:pt>
                <c:pt idx="2730">
                  <c:v>5460</c:v>
                </c:pt>
                <c:pt idx="2731">
                  <c:v>5462</c:v>
                </c:pt>
                <c:pt idx="2732">
                  <c:v>5464</c:v>
                </c:pt>
                <c:pt idx="2733">
                  <c:v>5466</c:v>
                </c:pt>
                <c:pt idx="2734">
                  <c:v>5468</c:v>
                </c:pt>
                <c:pt idx="2735">
                  <c:v>5470</c:v>
                </c:pt>
                <c:pt idx="2736">
                  <c:v>5472</c:v>
                </c:pt>
                <c:pt idx="2737">
                  <c:v>5474</c:v>
                </c:pt>
                <c:pt idx="2738">
                  <c:v>5476</c:v>
                </c:pt>
                <c:pt idx="2739">
                  <c:v>5478</c:v>
                </c:pt>
                <c:pt idx="2740">
                  <c:v>5480</c:v>
                </c:pt>
                <c:pt idx="2741">
                  <c:v>5482</c:v>
                </c:pt>
                <c:pt idx="2742">
                  <c:v>5484</c:v>
                </c:pt>
                <c:pt idx="2743">
                  <c:v>5486</c:v>
                </c:pt>
                <c:pt idx="2744">
                  <c:v>5488</c:v>
                </c:pt>
                <c:pt idx="2745">
                  <c:v>5490</c:v>
                </c:pt>
                <c:pt idx="2746">
                  <c:v>5492</c:v>
                </c:pt>
                <c:pt idx="2747">
                  <c:v>5494</c:v>
                </c:pt>
                <c:pt idx="2748">
                  <c:v>5496</c:v>
                </c:pt>
                <c:pt idx="2749">
                  <c:v>5498</c:v>
                </c:pt>
                <c:pt idx="2750">
                  <c:v>5500</c:v>
                </c:pt>
                <c:pt idx="2751">
                  <c:v>5502</c:v>
                </c:pt>
                <c:pt idx="2752">
                  <c:v>5504</c:v>
                </c:pt>
                <c:pt idx="2753">
                  <c:v>5506</c:v>
                </c:pt>
                <c:pt idx="2754">
                  <c:v>5508</c:v>
                </c:pt>
                <c:pt idx="2755">
                  <c:v>5510</c:v>
                </c:pt>
                <c:pt idx="2756">
                  <c:v>5512</c:v>
                </c:pt>
                <c:pt idx="2757">
                  <c:v>5514</c:v>
                </c:pt>
                <c:pt idx="2758">
                  <c:v>5516</c:v>
                </c:pt>
                <c:pt idx="2759">
                  <c:v>5518</c:v>
                </c:pt>
                <c:pt idx="2760">
                  <c:v>5520</c:v>
                </c:pt>
                <c:pt idx="2761">
                  <c:v>5522</c:v>
                </c:pt>
                <c:pt idx="2762">
                  <c:v>5524</c:v>
                </c:pt>
                <c:pt idx="2763">
                  <c:v>5526</c:v>
                </c:pt>
                <c:pt idx="2764">
                  <c:v>5528</c:v>
                </c:pt>
                <c:pt idx="2765">
                  <c:v>5530</c:v>
                </c:pt>
                <c:pt idx="2766">
                  <c:v>5532</c:v>
                </c:pt>
                <c:pt idx="2767">
                  <c:v>5534</c:v>
                </c:pt>
                <c:pt idx="2768">
                  <c:v>5536</c:v>
                </c:pt>
                <c:pt idx="2769">
                  <c:v>5538</c:v>
                </c:pt>
                <c:pt idx="2770">
                  <c:v>5540</c:v>
                </c:pt>
                <c:pt idx="2771">
                  <c:v>5542</c:v>
                </c:pt>
                <c:pt idx="2772">
                  <c:v>5544</c:v>
                </c:pt>
                <c:pt idx="2773">
                  <c:v>5546</c:v>
                </c:pt>
                <c:pt idx="2774">
                  <c:v>5548</c:v>
                </c:pt>
                <c:pt idx="2775">
                  <c:v>5550</c:v>
                </c:pt>
                <c:pt idx="2776">
                  <c:v>5552</c:v>
                </c:pt>
                <c:pt idx="2777">
                  <c:v>5554</c:v>
                </c:pt>
                <c:pt idx="2778">
                  <c:v>5556</c:v>
                </c:pt>
                <c:pt idx="2779">
                  <c:v>5558</c:v>
                </c:pt>
                <c:pt idx="2780">
                  <c:v>5560</c:v>
                </c:pt>
                <c:pt idx="2781">
                  <c:v>5562</c:v>
                </c:pt>
                <c:pt idx="2782">
                  <c:v>5564</c:v>
                </c:pt>
                <c:pt idx="2783">
                  <c:v>5566</c:v>
                </c:pt>
                <c:pt idx="2784">
                  <c:v>5568</c:v>
                </c:pt>
                <c:pt idx="2785">
                  <c:v>5570</c:v>
                </c:pt>
                <c:pt idx="2786">
                  <c:v>5572</c:v>
                </c:pt>
                <c:pt idx="2787">
                  <c:v>5574</c:v>
                </c:pt>
                <c:pt idx="2788">
                  <c:v>5576</c:v>
                </c:pt>
                <c:pt idx="2789">
                  <c:v>5578</c:v>
                </c:pt>
                <c:pt idx="2790">
                  <c:v>5580</c:v>
                </c:pt>
                <c:pt idx="2791">
                  <c:v>5582</c:v>
                </c:pt>
                <c:pt idx="2792">
                  <c:v>5584</c:v>
                </c:pt>
                <c:pt idx="2793">
                  <c:v>5586</c:v>
                </c:pt>
                <c:pt idx="2794">
                  <c:v>5588</c:v>
                </c:pt>
                <c:pt idx="2795">
                  <c:v>5590</c:v>
                </c:pt>
                <c:pt idx="2796">
                  <c:v>5592</c:v>
                </c:pt>
                <c:pt idx="2797">
                  <c:v>5594</c:v>
                </c:pt>
                <c:pt idx="2798">
                  <c:v>5596</c:v>
                </c:pt>
                <c:pt idx="2799">
                  <c:v>5598</c:v>
                </c:pt>
                <c:pt idx="2800">
                  <c:v>5600</c:v>
                </c:pt>
                <c:pt idx="2801">
                  <c:v>5602</c:v>
                </c:pt>
                <c:pt idx="2802">
                  <c:v>5604</c:v>
                </c:pt>
                <c:pt idx="2803">
                  <c:v>5606</c:v>
                </c:pt>
                <c:pt idx="2804">
                  <c:v>5608</c:v>
                </c:pt>
                <c:pt idx="2805">
                  <c:v>5610</c:v>
                </c:pt>
                <c:pt idx="2806">
                  <c:v>5612</c:v>
                </c:pt>
                <c:pt idx="2807">
                  <c:v>5614</c:v>
                </c:pt>
                <c:pt idx="2808">
                  <c:v>5616</c:v>
                </c:pt>
                <c:pt idx="2809">
                  <c:v>5618</c:v>
                </c:pt>
                <c:pt idx="2810">
                  <c:v>5620</c:v>
                </c:pt>
                <c:pt idx="2811">
                  <c:v>5622</c:v>
                </c:pt>
                <c:pt idx="2812">
                  <c:v>5624</c:v>
                </c:pt>
                <c:pt idx="2813">
                  <c:v>5626</c:v>
                </c:pt>
                <c:pt idx="2814">
                  <c:v>5628</c:v>
                </c:pt>
                <c:pt idx="2815">
                  <c:v>5630</c:v>
                </c:pt>
                <c:pt idx="2816">
                  <c:v>5632</c:v>
                </c:pt>
                <c:pt idx="2817">
                  <c:v>5634</c:v>
                </c:pt>
                <c:pt idx="2818">
                  <c:v>5636</c:v>
                </c:pt>
                <c:pt idx="2819">
                  <c:v>5638</c:v>
                </c:pt>
                <c:pt idx="2820">
                  <c:v>5640</c:v>
                </c:pt>
                <c:pt idx="2821">
                  <c:v>5642</c:v>
                </c:pt>
                <c:pt idx="2822">
                  <c:v>5644</c:v>
                </c:pt>
                <c:pt idx="2823">
                  <c:v>5646</c:v>
                </c:pt>
                <c:pt idx="2824">
                  <c:v>5648</c:v>
                </c:pt>
                <c:pt idx="2825">
                  <c:v>5650</c:v>
                </c:pt>
                <c:pt idx="2826">
                  <c:v>5652</c:v>
                </c:pt>
                <c:pt idx="2827">
                  <c:v>5654</c:v>
                </c:pt>
                <c:pt idx="2828">
                  <c:v>5656</c:v>
                </c:pt>
                <c:pt idx="2829">
                  <c:v>5658</c:v>
                </c:pt>
                <c:pt idx="2830">
                  <c:v>5660</c:v>
                </c:pt>
                <c:pt idx="2831">
                  <c:v>5662</c:v>
                </c:pt>
                <c:pt idx="2832">
                  <c:v>5664</c:v>
                </c:pt>
                <c:pt idx="2833">
                  <c:v>5666</c:v>
                </c:pt>
                <c:pt idx="2834">
                  <c:v>5668</c:v>
                </c:pt>
                <c:pt idx="2835">
                  <c:v>5670</c:v>
                </c:pt>
                <c:pt idx="2836">
                  <c:v>5672</c:v>
                </c:pt>
                <c:pt idx="2837">
                  <c:v>5674</c:v>
                </c:pt>
                <c:pt idx="2838">
                  <c:v>5676</c:v>
                </c:pt>
                <c:pt idx="2839">
                  <c:v>5678</c:v>
                </c:pt>
                <c:pt idx="2840">
                  <c:v>5680</c:v>
                </c:pt>
                <c:pt idx="2841">
                  <c:v>5682</c:v>
                </c:pt>
                <c:pt idx="2842">
                  <c:v>5684</c:v>
                </c:pt>
                <c:pt idx="2843">
                  <c:v>5686</c:v>
                </c:pt>
                <c:pt idx="2844">
                  <c:v>5688</c:v>
                </c:pt>
                <c:pt idx="2845">
                  <c:v>5690</c:v>
                </c:pt>
                <c:pt idx="2846">
                  <c:v>5692</c:v>
                </c:pt>
                <c:pt idx="2847">
                  <c:v>5694</c:v>
                </c:pt>
                <c:pt idx="2848">
                  <c:v>5696</c:v>
                </c:pt>
                <c:pt idx="2849">
                  <c:v>5698</c:v>
                </c:pt>
                <c:pt idx="2850">
                  <c:v>5700</c:v>
                </c:pt>
                <c:pt idx="2851">
                  <c:v>5702</c:v>
                </c:pt>
                <c:pt idx="2852">
                  <c:v>5704</c:v>
                </c:pt>
                <c:pt idx="2853">
                  <c:v>5706</c:v>
                </c:pt>
                <c:pt idx="2854">
                  <c:v>5708</c:v>
                </c:pt>
                <c:pt idx="2855">
                  <c:v>5710</c:v>
                </c:pt>
                <c:pt idx="2856">
                  <c:v>5712</c:v>
                </c:pt>
                <c:pt idx="2857">
                  <c:v>5714</c:v>
                </c:pt>
                <c:pt idx="2858">
                  <c:v>5716</c:v>
                </c:pt>
                <c:pt idx="2859">
                  <c:v>5718</c:v>
                </c:pt>
                <c:pt idx="2860">
                  <c:v>5720</c:v>
                </c:pt>
                <c:pt idx="2861">
                  <c:v>5722</c:v>
                </c:pt>
                <c:pt idx="2862">
                  <c:v>5724</c:v>
                </c:pt>
                <c:pt idx="2863">
                  <c:v>5726</c:v>
                </c:pt>
                <c:pt idx="2864">
                  <c:v>5728</c:v>
                </c:pt>
                <c:pt idx="2865">
                  <c:v>5730</c:v>
                </c:pt>
                <c:pt idx="2866">
                  <c:v>5732</c:v>
                </c:pt>
                <c:pt idx="2867">
                  <c:v>5734</c:v>
                </c:pt>
                <c:pt idx="2868">
                  <c:v>5736</c:v>
                </c:pt>
                <c:pt idx="2869">
                  <c:v>5738</c:v>
                </c:pt>
                <c:pt idx="2870">
                  <c:v>5740</c:v>
                </c:pt>
                <c:pt idx="2871">
                  <c:v>5742</c:v>
                </c:pt>
                <c:pt idx="2872">
                  <c:v>5744</c:v>
                </c:pt>
                <c:pt idx="2873">
                  <c:v>5746</c:v>
                </c:pt>
                <c:pt idx="2874">
                  <c:v>5748</c:v>
                </c:pt>
                <c:pt idx="2875">
                  <c:v>5750</c:v>
                </c:pt>
                <c:pt idx="2876">
                  <c:v>5752</c:v>
                </c:pt>
                <c:pt idx="2877">
                  <c:v>5754</c:v>
                </c:pt>
                <c:pt idx="2878">
                  <c:v>5756</c:v>
                </c:pt>
                <c:pt idx="2879">
                  <c:v>5758</c:v>
                </c:pt>
                <c:pt idx="2880">
                  <c:v>5760</c:v>
                </c:pt>
                <c:pt idx="2881">
                  <c:v>5762</c:v>
                </c:pt>
                <c:pt idx="2882">
                  <c:v>5764</c:v>
                </c:pt>
                <c:pt idx="2883">
                  <c:v>5766</c:v>
                </c:pt>
                <c:pt idx="2884">
                  <c:v>5768</c:v>
                </c:pt>
                <c:pt idx="2885">
                  <c:v>5770</c:v>
                </c:pt>
                <c:pt idx="2886">
                  <c:v>5772</c:v>
                </c:pt>
                <c:pt idx="2887">
                  <c:v>5774</c:v>
                </c:pt>
                <c:pt idx="2888">
                  <c:v>5776</c:v>
                </c:pt>
                <c:pt idx="2889">
                  <c:v>5778</c:v>
                </c:pt>
                <c:pt idx="2890">
                  <c:v>5780</c:v>
                </c:pt>
                <c:pt idx="2891">
                  <c:v>5782</c:v>
                </c:pt>
                <c:pt idx="2892">
                  <c:v>5784</c:v>
                </c:pt>
                <c:pt idx="2893">
                  <c:v>5786</c:v>
                </c:pt>
                <c:pt idx="2894">
                  <c:v>5788</c:v>
                </c:pt>
                <c:pt idx="2895">
                  <c:v>5790</c:v>
                </c:pt>
                <c:pt idx="2896">
                  <c:v>5792</c:v>
                </c:pt>
                <c:pt idx="2897">
                  <c:v>5794</c:v>
                </c:pt>
                <c:pt idx="2898">
                  <c:v>5796</c:v>
                </c:pt>
                <c:pt idx="2899">
                  <c:v>5798</c:v>
                </c:pt>
                <c:pt idx="2900">
                  <c:v>5800</c:v>
                </c:pt>
                <c:pt idx="2901">
                  <c:v>5802</c:v>
                </c:pt>
                <c:pt idx="2902">
                  <c:v>5804</c:v>
                </c:pt>
                <c:pt idx="2903">
                  <c:v>5806</c:v>
                </c:pt>
                <c:pt idx="2904">
                  <c:v>5808</c:v>
                </c:pt>
                <c:pt idx="2905">
                  <c:v>5810</c:v>
                </c:pt>
                <c:pt idx="2906">
                  <c:v>5812</c:v>
                </c:pt>
                <c:pt idx="2907">
                  <c:v>5814</c:v>
                </c:pt>
                <c:pt idx="2908">
                  <c:v>5816</c:v>
                </c:pt>
                <c:pt idx="2909">
                  <c:v>5818</c:v>
                </c:pt>
                <c:pt idx="2910">
                  <c:v>5820</c:v>
                </c:pt>
                <c:pt idx="2911">
                  <c:v>5822</c:v>
                </c:pt>
                <c:pt idx="2912">
                  <c:v>5824</c:v>
                </c:pt>
                <c:pt idx="2913">
                  <c:v>5826</c:v>
                </c:pt>
                <c:pt idx="2914">
                  <c:v>5828</c:v>
                </c:pt>
                <c:pt idx="2915">
                  <c:v>5830</c:v>
                </c:pt>
                <c:pt idx="2916">
                  <c:v>5832</c:v>
                </c:pt>
                <c:pt idx="2917">
                  <c:v>5834</c:v>
                </c:pt>
                <c:pt idx="2918">
                  <c:v>5836</c:v>
                </c:pt>
                <c:pt idx="2919">
                  <c:v>5838</c:v>
                </c:pt>
                <c:pt idx="2920">
                  <c:v>5840</c:v>
                </c:pt>
                <c:pt idx="2921">
                  <c:v>5842</c:v>
                </c:pt>
                <c:pt idx="2922">
                  <c:v>5844</c:v>
                </c:pt>
                <c:pt idx="2923">
                  <c:v>5846</c:v>
                </c:pt>
                <c:pt idx="2924">
                  <c:v>5848</c:v>
                </c:pt>
                <c:pt idx="2925">
                  <c:v>5850</c:v>
                </c:pt>
                <c:pt idx="2926">
                  <c:v>5852</c:v>
                </c:pt>
                <c:pt idx="2927">
                  <c:v>5854</c:v>
                </c:pt>
                <c:pt idx="2928">
                  <c:v>5856</c:v>
                </c:pt>
                <c:pt idx="2929">
                  <c:v>5858</c:v>
                </c:pt>
                <c:pt idx="2930">
                  <c:v>5860</c:v>
                </c:pt>
                <c:pt idx="2931">
                  <c:v>5862</c:v>
                </c:pt>
                <c:pt idx="2932">
                  <c:v>5864</c:v>
                </c:pt>
                <c:pt idx="2933">
                  <c:v>5866</c:v>
                </c:pt>
                <c:pt idx="2934">
                  <c:v>5868</c:v>
                </c:pt>
                <c:pt idx="2935">
                  <c:v>5870</c:v>
                </c:pt>
                <c:pt idx="2936">
                  <c:v>5872</c:v>
                </c:pt>
                <c:pt idx="2937">
                  <c:v>5874</c:v>
                </c:pt>
                <c:pt idx="2938">
                  <c:v>5876</c:v>
                </c:pt>
                <c:pt idx="2939">
                  <c:v>5878</c:v>
                </c:pt>
                <c:pt idx="2940">
                  <c:v>5880</c:v>
                </c:pt>
                <c:pt idx="2941">
                  <c:v>5882</c:v>
                </c:pt>
                <c:pt idx="2942">
                  <c:v>5884</c:v>
                </c:pt>
                <c:pt idx="2943">
                  <c:v>5886</c:v>
                </c:pt>
                <c:pt idx="2944">
                  <c:v>5888</c:v>
                </c:pt>
                <c:pt idx="2945">
                  <c:v>5890</c:v>
                </c:pt>
                <c:pt idx="2946">
                  <c:v>5892</c:v>
                </c:pt>
                <c:pt idx="2947">
                  <c:v>5894</c:v>
                </c:pt>
                <c:pt idx="2948">
                  <c:v>5896</c:v>
                </c:pt>
                <c:pt idx="2949">
                  <c:v>5898</c:v>
                </c:pt>
                <c:pt idx="2950">
                  <c:v>5900</c:v>
                </c:pt>
                <c:pt idx="2951">
                  <c:v>5902</c:v>
                </c:pt>
                <c:pt idx="2952">
                  <c:v>5904</c:v>
                </c:pt>
                <c:pt idx="2953">
                  <c:v>5906</c:v>
                </c:pt>
                <c:pt idx="2954">
                  <c:v>5908</c:v>
                </c:pt>
                <c:pt idx="2955">
                  <c:v>5910</c:v>
                </c:pt>
                <c:pt idx="2956">
                  <c:v>5912</c:v>
                </c:pt>
                <c:pt idx="2957">
                  <c:v>5914</c:v>
                </c:pt>
                <c:pt idx="2958">
                  <c:v>5916</c:v>
                </c:pt>
                <c:pt idx="2959">
                  <c:v>5918</c:v>
                </c:pt>
                <c:pt idx="2960">
                  <c:v>5920</c:v>
                </c:pt>
                <c:pt idx="2961">
                  <c:v>5922</c:v>
                </c:pt>
                <c:pt idx="2962">
                  <c:v>5924</c:v>
                </c:pt>
                <c:pt idx="2963">
                  <c:v>5926</c:v>
                </c:pt>
                <c:pt idx="2964">
                  <c:v>5928</c:v>
                </c:pt>
                <c:pt idx="2965">
                  <c:v>5930</c:v>
                </c:pt>
                <c:pt idx="2966">
                  <c:v>5932</c:v>
                </c:pt>
                <c:pt idx="2967">
                  <c:v>5934</c:v>
                </c:pt>
                <c:pt idx="2968">
                  <c:v>5936</c:v>
                </c:pt>
                <c:pt idx="2969">
                  <c:v>5938</c:v>
                </c:pt>
                <c:pt idx="2970">
                  <c:v>5940</c:v>
                </c:pt>
                <c:pt idx="2971">
                  <c:v>5942</c:v>
                </c:pt>
                <c:pt idx="2972">
                  <c:v>5944</c:v>
                </c:pt>
                <c:pt idx="2973">
                  <c:v>5946</c:v>
                </c:pt>
                <c:pt idx="2974">
                  <c:v>5948</c:v>
                </c:pt>
                <c:pt idx="2975">
                  <c:v>5950</c:v>
                </c:pt>
                <c:pt idx="2976">
                  <c:v>5952</c:v>
                </c:pt>
                <c:pt idx="2977">
                  <c:v>5954</c:v>
                </c:pt>
                <c:pt idx="2978">
                  <c:v>5956</c:v>
                </c:pt>
                <c:pt idx="2979">
                  <c:v>5958</c:v>
                </c:pt>
                <c:pt idx="2980">
                  <c:v>5960</c:v>
                </c:pt>
                <c:pt idx="2981">
                  <c:v>5962</c:v>
                </c:pt>
                <c:pt idx="2982">
                  <c:v>5964</c:v>
                </c:pt>
                <c:pt idx="2983">
                  <c:v>5966</c:v>
                </c:pt>
                <c:pt idx="2984">
                  <c:v>5968</c:v>
                </c:pt>
                <c:pt idx="2985">
                  <c:v>5970</c:v>
                </c:pt>
                <c:pt idx="2986">
                  <c:v>5972</c:v>
                </c:pt>
                <c:pt idx="2987">
                  <c:v>5974</c:v>
                </c:pt>
                <c:pt idx="2988">
                  <c:v>5976</c:v>
                </c:pt>
                <c:pt idx="2989">
                  <c:v>5978</c:v>
                </c:pt>
                <c:pt idx="2990">
                  <c:v>5980</c:v>
                </c:pt>
                <c:pt idx="2991">
                  <c:v>5982</c:v>
                </c:pt>
                <c:pt idx="2992">
                  <c:v>5984</c:v>
                </c:pt>
                <c:pt idx="2993">
                  <c:v>5986</c:v>
                </c:pt>
                <c:pt idx="2994">
                  <c:v>5988</c:v>
                </c:pt>
                <c:pt idx="2995">
                  <c:v>5990</c:v>
                </c:pt>
                <c:pt idx="2996">
                  <c:v>5992</c:v>
                </c:pt>
                <c:pt idx="2997">
                  <c:v>5994</c:v>
                </c:pt>
                <c:pt idx="2998">
                  <c:v>5996</c:v>
                </c:pt>
                <c:pt idx="2999">
                  <c:v>5998</c:v>
                </c:pt>
                <c:pt idx="3000">
                  <c:v>6000</c:v>
                </c:pt>
                <c:pt idx="3001">
                  <c:v>6002</c:v>
                </c:pt>
                <c:pt idx="3002">
                  <c:v>6004</c:v>
                </c:pt>
                <c:pt idx="3003">
                  <c:v>6006</c:v>
                </c:pt>
                <c:pt idx="3004">
                  <c:v>6008</c:v>
                </c:pt>
                <c:pt idx="3005">
                  <c:v>6010</c:v>
                </c:pt>
                <c:pt idx="3006">
                  <c:v>6012</c:v>
                </c:pt>
                <c:pt idx="3007">
                  <c:v>6014</c:v>
                </c:pt>
                <c:pt idx="3008">
                  <c:v>6016</c:v>
                </c:pt>
                <c:pt idx="3009">
                  <c:v>6018</c:v>
                </c:pt>
                <c:pt idx="3010">
                  <c:v>6020</c:v>
                </c:pt>
                <c:pt idx="3011">
                  <c:v>6022</c:v>
                </c:pt>
                <c:pt idx="3012">
                  <c:v>6024</c:v>
                </c:pt>
                <c:pt idx="3013">
                  <c:v>6026</c:v>
                </c:pt>
                <c:pt idx="3014">
                  <c:v>6028</c:v>
                </c:pt>
                <c:pt idx="3015">
                  <c:v>6030</c:v>
                </c:pt>
                <c:pt idx="3016">
                  <c:v>6032</c:v>
                </c:pt>
                <c:pt idx="3017">
                  <c:v>6034</c:v>
                </c:pt>
                <c:pt idx="3018">
                  <c:v>6036</c:v>
                </c:pt>
                <c:pt idx="3019">
                  <c:v>6038</c:v>
                </c:pt>
                <c:pt idx="3020">
                  <c:v>6040</c:v>
                </c:pt>
                <c:pt idx="3021">
                  <c:v>6042</c:v>
                </c:pt>
                <c:pt idx="3022">
                  <c:v>6044</c:v>
                </c:pt>
                <c:pt idx="3023">
                  <c:v>6046</c:v>
                </c:pt>
                <c:pt idx="3024">
                  <c:v>6048</c:v>
                </c:pt>
                <c:pt idx="3025">
                  <c:v>6050</c:v>
                </c:pt>
                <c:pt idx="3026">
                  <c:v>6052</c:v>
                </c:pt>
                <c:pt idx="3027">
                  <c:v>6054</c:v>
                </c:pt>
                <c:pt idx="3028">
                  <c:v>6056</c:v>
                </c:pt>
                <c:pt idx="3029">
                  <c:v>6058</c:v>
                </c:pt>
                <c:pt idx="3030">
                  <c:v>6060</c:v>
                </c:pt>
                <c:pt idx="3031">
                  <c:v>6062</c:v>
                </c:pt>
                <c:pt idx="3032">
                  <c:v>6064</c:v>
                </c:pt>
                <c:pt idx="3033">
                  <c:v>6066</c:v>
                </c:pt>
                <c:pt idx="3034">
                  <c:v>6068</c:v>
                </c:pt>
                <c:pt idx="3035">
                  <c:v>6070</c:v>
                </c:pt>
                <c:pt idx="3036">
                  <c:v>6072</c:v>
                </c:pt>
                <c:pt idx="3037">
                  <c:v>6074</c:v>
                </c:pt>
                <c:pt idx="3038">
                  <c:v>6076</c:v>
                </c:pt>
                <c:pt idx="3039">
                  <c:v>6078</c:v>
                </c:pt>
                <c:pt idx="3040">
                  <c:v>6080</c:v>
                </c:pt>
                <c:pt idx="3041">
                  <c:v>6082</c:v>
                </c:pt>
                <c:pt idx="3042">
                  <c:v>6084</c:v>
                </c:pt>
                <c:pt idx="3043">
                  <c:v>6086</c:v>
                </c:pt>
                <c:pt idx="3044">
                  <c:v>6088</c:v>
                </c:pt>
                <c:pt idx="3045">
                  <c:v>6090</c:v>
                </c:pt>
                <c:pt idx="3046">
                  <c:v>6092</c:v>
                </c:pt>
                <c:pt idx="3047">
                  <c:v>6094</c:v>
                </c:pt>
                <c:pt idx="3048">
                  <c:v>6096</c:v>
                </c:pt>
                <c:pt idx="3049">
                  <c:v>6098</c:v>
                </c:pt>
                <c:pt idx="3050">
                  <c:v>6100</c:v>
                </c:pt>
                <c:pt idx="3051">
                  <c:v>6102</c:v>
                </c:pt>
                <c:pt idx="3052">
                  <c:v>6104</c:v>
                </c:pt>
                <c:pt idx="3053">
                  <c:v>6106</c:v>
                </c:pt>
                <c:pt idx="3054">
                  <c:v>6108</c:v>
                </c:pt>
                <c:pt idx="3055">
                  <c:v>6110</c:v>
                </c:pt>
                <c:pt idx="3056">
                  <c:v>6112</c:v>
                </c:pt>
                <c:pt idx="3057">
                  <c:v>6114</c:v>
                </c:pt>
                <c:pt idx="3058">
                  <c:v>6116</c:v>
                </c:pt>
                <c:pt idx="3059">
                  <c:v>6118</c:v>
                </c:pt>
                <c:pt idx="3060">
                  <c:v>6120</c:v>
                </c:pt>
                <c:pt idx="3061">
                  <c:v>6122</c:v>
                </c:pt>
                <c:pt idx="3062">
                  <c:v>6124</c:v>
                </c:pt>
                <c:pt idx="3063">
                  <c:v>6126</c:v>
                </c:pt>
                <c:pt idx="3064">
                  <c:v>6128</c:v>
                </c:pt>
                <c:pt idx="3065">
                  <c:v>6130</c:v>
                </c:pt>
                <c:pt idx="3066">
                  <c:v>6132</c:v>
                </c:pt>
                <c:pt idx="3067">
                  <c:v>6134</c:v>
                </c:pt>
                <c:pt idx="3068">
                  <c:v>6136</c:v>
                </c:pt>
                <c:pt idx="3069">
                  <c:v>6138</c:v>
                </c:pt>
                <c:pt idx="3070">
                  <c:v>6140</c:v>
                </c:pt>
                <c:pt idx="3071">
                  <c:v>6142</c:v>
                </c:pt>
                <c:pt idx="3072">
                  <c:v>6144</c:v>
                </c:pt>
                <c:pt idx="3073">
                  <c:v>6146</c:v>
                </c:pt>
                <c:pt idx="3074">
                  <c:v>6148</c:v>
                </c:pt>
                <c:pt idx="3075">
                  <c:v>6150</c:v>
                </c:pt>
                <c:pt idx="3076">
                  <c:v>6152</c:v>
                </c:pt>
                <c:pt idx="3077">
                  <c:v>6154</c:v>
                </c:pt>
                <c:pt idx="3078">
                  <c:v>6156</c:v>
                </c:pt>
                <c:pt idx="3079">
                  <c:v>6158</c:v>
                </c:pt>
                <c:pt idx="3080">
                  <c:v>6160</c:v>
                </c:pt>
                <c:pt idx="3081">
                  <c:v>6162</c:v>
                </c:pt>
                <c:pt idx="3082">
                  <c:v>6164</c:v>
                </c:pt>
                <c:pt idx="3083">
                  <c:v>6166</c:v>
                </c:pt>
                <c:pt idx="3084">
                  <c:v>6168</c:v>
                </c:pt>
                <c:pt idx="3085">
                  <c:v>6170</c:v>
                </c:pt>
                <c:pt idx="3086">
                  <c:v>6172</c:v>
                </c:pt>
                <c:pt idx="3087">
                  <c:v>6174</c:v>
                </c:pt>
                <c:pt idx="3088">
                  <c:v>6176</c:v>
                </c:pt>
                <c:pt idx="3089">
                  <c:v>6178</c:v>
                </c:pt>
                <c:pt idx="3090">
                  <c:v>6180</c:v>
                </c:pt>
                <c:pt idx="3091">
                  <c:v>6182</c:v>
                </c:pt>
                <c:pt idx="3092">
                  <c:v>6184</c:v>
                </c:pt>
                <c:pt idx="3093">
                  <c:v>6186</c:v>
                </c:pt>
                <c:pt idx="3094">
                  <c:v>6188</c:v>
                </c:pt>
                <c:pt idx="3095">
                  <c:v>6190</c:v>
                </c:pt>
                <c:pt idx="3096">
                  <c:v>6192</c:v>
                </c:pt>
                <c:pt idx="3097">
                  <c:v>6194</c:v>
                </c:pt>
                <c:pt idx="3098">
                  <c:v>6196</c:v>
                </c:pt>
                <c:pt idx="3099">
                  <c:v>6198</c:v>
                </c:pt>
                <c:pt idx="3100">
                  <c:v>6200</c:v>
                </c:pt>
                <c:pt idx="3101">
                  <c:v>6202</c:v>
                </c:pt>
                <c:pt idx="3102">
                  <c:v>6204</c:v>
                </c:pt>
                <c:pt idx="3103">
                  <c:v>6206</c:v>
                </c:pt>
                <c:pt idx="3104">
                  <c:v>6208</c:v>
                </c:pt>
                <c:pt idx="3105">
                  <c:v>6210</c:v>
                </c:pt>
                <c:pt idx="3106">
                  <c:v>6212</c:v>
                </c:pt>
                <c:pt idx="3107">
                  <c:v>6214</c:v>
                </c:pt>
                <c:pt idx="3108">
                  <c:v>6216</c:v>
                </c:pt>
                <c:pt idx="3109">
                  <c:v>6218</c:v>
                </c:pt>
                <c:pt idx="3110">
                  <c:v>6220</c:v>
                </c:pt>
                <c:pt idx="3111">
                  <c:v>6222</c:v>
                </c:pt>
                <c:pt idx="3112">
                  <c:v>6224</c:v>
                </c:pt>
                <c:pt idx="3113">
                  <c:v>6226</c:v>
                </c:pt>
                <c:pt idx="3114">
                  <c:v>6228</c:v>
                </c:pt>
                <c:pt idx="3115">
                  <c:v>6230</c:v>
                </c:pt>
                <c:pt idx="3116">
                  <c:v>6232</c:v>
                </c:pt>
                <c:pt idx="3117">
                  <c:v>6234</c:v>
                </c:pt>
                <c:pt idx="3118">
                  <c:v>6236</c:v>
                </c:pt>
                <c:pt idx="3119">
                  <c:v>6238</c:v>
                </c:pt>
                <c:pt idx="3120">
                  <c:v>6240</c:v>
                </c:pt>
                <c:pt idx="3121">
                  <c:v>6242</c:v>
                </c:pt>
                <c:pt idx="3122">
                  <c:v>6244</c:v>
                </c:pt>
                <c:pt idx="3123">
                  <c:v>6246</c:v>
                </c:pt>
                <c:pt idx="3124">
                  <c:v>6248</c:v>
                </c:pt>
                <c:pt idx="3125">
                  <c:v>6250</c:v>
                </c:pt>
                <c:pt idx="3126">
                  <c:v>6252</c:v>
                </c:pt>
                <c:pt idx="3127">
                  <c:v>6254</c:v>
                </c:pt>
                <c:pt idx="3128">
                  <c:v>6256</c:v>
                </c:pt>
                <c:pt idx="3129">
                  <c:v>6258</c:v>
                </c:pt>
                <c:pt idx="3130">
                  <c:v>6260</c:v>
                </c:pt>
                <c:pt idx="3131">
                  <c:v>6262</c:v>
                </c:pt>
                <c:pt idx="3132">
                  <c:v>6264</c:v>
                </c:pt>
                <c:pt idx="3133">
                  <c:v>6266</c:v>
                </c:pt>
                <c:pt idx="3134">
                  <c:v>6268</c:v>
                </c:pt>
                <c:pt idx="3135">
                  <c:v>6270</c:v>
                </c:pt>
                <c:pt idx="3136">
                  <c:v>6272</c:v>
                </c:pt>
                <c:pt idx="3137">
                  <c:v>6274</c:v>
                </c:pt>
                <c:pt idx="3138">
                  <c:v>6276</c:v>
                </c:pt>
                <c:pt idx="3139">
                  <c:v>6278</c:v>
                </c:pt>
                <c:pt idx="3140">
                  <c:v>6280</c:v>
                </c:pt>
                <c:pt idx="3141">
                  <c:v>6282</c:v>
                </c:pt>
                <c:pt idx="3142">
                  <c:v>6284</c:v>
                </c:pt>
                <c:pt idx="3143">
                  <c:v>6286</c:v>
                </c:pt>
                <c:pt idx="3144">
                  <c:v>6288</c:v>
                </c:pt>
                <c:pt idx="3145">
                  <c:v>6290</c:v>
                </c:pt>
                <c:pt idx="3146">
                  <c:v>6292</c:v>
                </c:pt>
                <c:pt idx="3147">
                  <c:v>6294</c:v>
                </c:pt>
                <c:pt idx="3148">
                  <c:v>6296</c:v>
                </c:pt>
                <c:pt idx="3149">
                  <c:v>6298</c:v>
                </c:pt>
                <c:pt idx="3150">
                  <c:v>6300</c:v>
                </c:pt>
                <c:pt idx="3151">
                  <c:v>6302</c:v>
                </c:pt>
                <c:pt idx="3152">
                  <c:v>6304</c:v>
                </c:pt>
                <c:pt idx="3153">
                  <c:v>6306</c:v>
                </c:pt>
                <c:pt idx="3154">
                  <c:v>6308</c:v>
                </c:pt>
                <c:pt idx="3155">
                  <c:v>6310</c:v>
                </c:pt>
                <c:pt idx="3156">
                  <c:v>6312</c:v>
                </c:pt>
                <c:pt idx="3157">
                  <c:v>6314</c:v>
                </c:pt>
                <c:pt idx="3158">
                  <c:v>6316</c:v>
                </c:pt>
                <c:pt idx="3159">
                  <c:v>6318</c:v>
                </c:pt>
                <c:pt idx="3160">
                  <c:v>6320</c:v>
                </c:pt>
                <c:pt idx="3161">
                  <c:v>6322</c:v>
                </c:pt>
                <c:pt idx="3162">
                  <c:v>6324</c:v>
                </c:pt>
                <c:pt idx="3163">
                  <c:v>6326</c:v>
                </c:pt>
                <c:pt idx="3164">
                  <c:v>6328</c:v>
                </c:pt>
                <c:pt idx="3165">
                  <c:v>6330</c:v>
                </c:pt>
                <c:pt idx="3166">
                  <c:v>6332</c:v>
                </c:pt>
                <c:pt idx="3167">
                  <c:v>6334</c:v>
                </c:pt>
                <c:pt idx="3168">
                  <c:v>6336</c:v>
                </c:pt>
                <c:pt idx="3169">
                  <c:v>6338</c:v>
                </c:pt>
                <c:pt idx="3170">
                  <c:v>6340</c:v>
                </c:pt>
                <c:pt idx="3171">
                  <c:v>6342</c:v>
                </c:pt>
                <c:pt idx="3172">
                  <c:v>6344</c:v>
                </c:pt>
                <c:pt idx="3173">
                  <c:v>6346</c:v>
                </c:pt>
                <c:pt idx="3174">
                  <c:v>6348</c:v>
                </c:pt>
                <c:pt idx="3175">
                  <c:v>6350</c:v>
                </c:pt>
                <c:pt idx="3176">
                  <c:v>6352</c:v>
                </c:pt>
                <c:pt idx="3177">
                  <c:v>6354</c:v>
                </c:pt>
                <c:pt idx="3178">
                  <c:v>6356</c:v>
                </c:pt>
                <c:pt idx="3179">
                  <c:v>6358</c:v>
                </c:pt>
                <c:pt idx="3180">
                  <c:v>6360</c:v>
                </c:pt>
                <c:pt idx="3181">
                  <c:v>6362</c:v>
                </c:pt>
                <c:pt idx="3182">
                  <c:v>6364</c:v>
                </c:pt>
                <c:pt idx="3183">
                  <c:v>6366</c:v>
                </c:pt>
                <c:pt idx="3184">
                  <c:v>6368</c:v>
                </c:pt>
                <c:pt idx="3185">
                  <c:v>6370</c:v>
                </c:pt>
                <c:pt idx="3186">
                  <c:v>6372</c:v>
                </c:pt>
                <c:pt idx="3187">
                  <c:v>6374</c:v>
                </c:pt>
                <c:pt idx="3188">
                  <c:v>6376</c:v>
                </c:pt>
                <c:pt idx="3189">
                  <c:v>6378</c:v>
                </c:pt>
                <c:pt idx="3190">
                  <c:v>6380</c:v>
                </c:pt>
                <c:pt idx="3191">
                  <c:v>6382</c:v>
                </c:pt>
                <c:pt idx="3192">
                  <c:v>6384</c:v>
                </c:pt>
                <c:pt idx="3193">
                  <c:v>6386</c:v>
                </c:pt>
                <c:pt idx="3194">
                  <c:v>6388</c:v>
                </c:pt>
                <c:pt idx="3195">
                  <c:v>6390</c:v>
                </c:pt>
                <c:pt idx="3196">
                  <c:v>6392</c:v>
                </c:pt>
                <c:pt idx="3197">
                  <c:v>6394</c:v>
                </c:pt>
                <c:pt idx="3198">
                  <c:v>6396</c:v>
                </c:pt>
                <c:pt idx="3199">
                  <c:v>6398</c:v>
                </c:pt>
                <c:pt idx="3200">
                  <c:v>6400</c:v>
                </c:pt>
                <c:pt idx="3201">
                  <c:v>6402</c:v>
                </c:pt>
                <c:pt idx="3202">
                  <c:v>6404</c:v>
                </c:pt>
                <c:pt idx="3203">
                  <c:v>6406</c:v>
                </c:pt>
                <c:pt idx="3204">
                  <c:v>6408</c:v>
                </c:pt>
                <c:pt idx="3205">
                  <c:v>6410</c:v>
                </c:pt>
                <c:pt idx="3206">
                  <c:v>6412</c:v>
                </c:pt>
                <c:pt idx="3207">
                  <c:v>6414</c:v>
                </c:pt>
                <c:pt idx="3208">
                  <c:v>6416</c:v>
                </c:pt>
                <c:pt idx="3209">
                  <c:v>6418</c:v>
                </c:pt>
                <c:pt idx="3210">
                  <c:v>6420</c:v>
                </c:pt>
                <c:pt idx="3211">
                  <c:v>6422</c:v>
                </c:pt>
                <c:pt idx="3212">
                  <c:v>6424</c:v>
                </c:pt>
                <c:pt idx="3213">
                  <c:v>6426</c:v>
                </c:pt>
                <c:pt idx="3214">
                  <c:v>6428</c:v>
                </c:pt>
                <c:pt idx="3215">
                  <c:v>6430</c:v>
                </c:pt>
                <c:pt idx="3216">
                  <c:v>6432</c:v>
                </c:pt>
                <c:pt idx="3217">
                  <c:v>6434</c:v>
                </c:pt>
                <c:pt idx="3218">
                  <c:v>6436</c:v>
                </c:pt>
                <c:pt idx="3219">
                  <c:v>6438</c:v>
                </c:pt>
                <c:pt idx="3220">
                  <c:v>6440</c:v>
                </c:pt>
                <c:pt idx="3221">
                  <c:v>6442</c:v>
                </c:pt>
                <c:pt idx="3222">
                  <c:v>6444</c:v>
                </c:pt>
                <c:pt idx="3223">
                  <c:v>6446</c:v>
                </c:pt>
                <c:pt idx="3224">
                  <c:v>6448</c:v>
                </c:pt>
                <c:pt idx="3225">
                  <c:v>6450</c:v>
                </c:pt>
                <c:pt idx="3226">
                  <c:v>6452</c:v>
                </c:pt>
                <c:pt idx="3227">
                  <c:v>6454</c:v>
                </c:pt>
                <c:pt idx="3228">
                  <c:v>6456</c:v>
                </c:pt>
                <c:pt idx="3229">
                  <c:v>6458</c:v>
                </c:pt>
                <c:pt idx="3230">
                  <c:v>6460</c:v>
                </c:pt>
                <c:pt idx="3231">
                  <c:v>6462</c:v>
                </c:pt>
                <c:pt idx="3232">
                  <c:v>6464</c:v>
                </c:pt>
                <c:pt idx="3233">
                  <c:v>6466</c:v>
                </c:pt>
                <c:pt idx="3234">
                  <c:v>6468</c:v>
                </c:pt>
                <c:pt idx="3235">
                  <c:v>6470</c:v>
                </c:pt>
                <c:pt idx="3236">
                  <c:v>6472</c:v>
                </c:pt>
                <c:pt idx="3237">
                  <c:v>6474</c:v>
                </c:pt>
                <c:pt idx="3238">
                  <c:v>6476</c:v>
                </c:pt>
                <c:pt idx="3239">
                  <c:v>6478</c:v>
                </c:pt>
                <c:pt idx="3240">
                  <c:v>6480</c:v>
                </c:pt>
                <c:pt idx="3241">
                  <c:v>6482</c:v>
                </c:pt>
                <c:pt idx="3242">
                  <c:v>6484</c:v>
                </c:pt>
                <c:pt idx="3243">
                  <c:v>6486</c:v>
                </c:pt>
                <c:pt idx="3244">
                  <c:v>6488</c:v>
                </c:pt>
                <c:pt idx="3245">
                  <c:v>6490</c:v>
                </c:pt>
                <c:pt idx="3246">
                  <c:v>6492</c:v>
                </c:pt>
                <c:pt idx="3247">
                  <c:v>6494</c:v>
                </c:pt>
                <c:pt idx="3248">
                  <c:v>6496</c:v>
                </c:pt>
                <c:pt idx="3249">
                  <c:v>6498</c:v>
                </c:pt>
                <c:pt idx="3250">
                  <c:v>6500</c:v>
                </c:pt>
                <c:pt idx="3251">
                  <c:v>6502</c:v>
                </c:pt>
                <c:pt idx="3252">
                  <c:v>6504</c:v>
                </c:pt>
                <c:pt idx="3253">
                  <c:v>6506</c:v>
                </c:pt>
                <c:pt idx="3254">
                  <c:v>6508</c:v>
                </c:pt>
                <c:pt idx="3255">
                  <c:v>6510</c:v>
                </c:pt>
                <c:pt idx="3256">
                  <c:v>6512</c:v>
                </c:pt>
                <c:pt idx="3257">
                  <c:v>6514</c:v>
                </c:pt>
                <c:pt idx="3258">
                  <c:v>6516</c:v>
                </c:pt>
                <c:pt idx="3259">
                  <c:v>6518</c:v>
                </c:pt>
                <c:pt idx="3260">
                  <c:v>6520</c:v>
                </c:pt>
                <c:pt idx="3261">
                  <c:v>6522</c:v>
                </c:pt>
                <c:pt idx="3262">
                  <c:v>6524</c:v>
                </c:pt>
                <c:pt idx="3263">
                  <c:v>6526</c:v>
                </c:pt>
                <c:pt idx="3264">
                  <c:v>6528</c:v>
                </c:pt>
                <c:pt idx="3265">
                  <c:v>6530</c:v>
                </c:pt>
                <c:pt idx="3266">
                  <c:v>6532</c:v>
                </c:pt>
                <c:pt idx="3267">
                  <c:v>6534</c:v>
                </c:pt>
                <c:pt idx="3268">
                  <c:v>6536</c:v>
                </c:pt>
                <c:pt idx="3269">
                  <c:v>6538</c:v>
                </c:pt>
                <c:pt idx="3270">
                  <c:v>6540</c:v>
                </c:pt>
                <c:pt idx="3271">
                  <c:v>6542</c:v>
                </c:pt>
                <c:pt idx="3272">
                  <c:v>6544</c:v>
                </c:pt>
                <c:pt idx="3273">
                  <c:v>6546</c:v>
                </c:pt>
                <c:pt idx="3274">
                  <c:v>6548</c:v>
                </c:pt>
                <c:pt idx="3275">
                  <c:v>6550</c:v>
                </c:pt>
                <c:pt idx="3276">
                  <c:v>6552</c:v>
                </c:pt>
                <c:pt idx="3277">
                  <c:v>6554</c:v>
                </c:pt>
                <c:pt idx="3278">
                  <c:v>6556</c:v>
                </c:pt>
                <c:pt idx="3279">
                  <c:v>6558</c:v>
                </c:pt>
                <c:pt idx="3280">
                  <c:v>6560</c:v>
                </c:pt>
                <c:pt idx="3281">
                  <c:v>6562</c:v>
                </c:pt>
                <c:pt idx="3282">
                  <c:v>6564</c:v>
                </c:pt>
                <c:pt idx="3283">
                  <c:v>6566</c:v>
                </c:pt>
                <c:pt idx="3284">
                  <c:v>6568</c:v>
                </c:pt>
                <c:pt idx="3285">
                  <c:v>6570</c:v>
                </c:pt>
                <c:pt idx="3286">
                  <c:v>6572</c:v>
                </c:pt>
                <c:pt idx="3287">
                  <c:v>6574</c:v>
                </c:pt>
                <c:pt idx="3288">
                  <c:v>6576</c:v>
                </c:pt>
                <c:pt idx="3289">
                  <c:v>6578</c:v>
                </c:pt>
                <c:pt idx="3290">
                  <c:v>6580</c:v>
                </c:pt>
                <c:pt idx="3291">
                  <c:v>6582</c:v>
                </c:pt>
                <c:pt idx="3292">
                  <c:v>6584</c:v>
                </c:pt>
                <c:pt idx="3293">
                  <c:v>6586</c:v>
                </c:pt>
                <c:pt idx="3294">
                  <c:v>6588</c:v>
                </c:pt>
                <c:pt idx="3295">
                  <c:v>6590</c:v>
                </c:pt>
                <c:pt idx="3296">
                  <c:v>6592</c:v>
                </c:pt>
                <c:pt idx="3297">
                  <c:v>6594</c:v>
                </c:pt>
                <c:pt idx="3298">
                  <c:v>6596</c:v>
                </c:pt>
                <c:pt idx="3299">
                  <c:v>6598</c:v>
                </c:pt>
                <c:pt idx="3300">
                  <c:v>6600</c:v>
                </c:pt>
                <c:pt idx="3301">
                  <c:v>6602</c:v>
                </c:pt>
                <c:pt idx="3302">
                  <c:v>6604</c:v>
                </c:pt>
                <c:pt idx="3303">
                  <c:v>6606</c:v>
                </c:pt>
                <c:pt idx="3304">
                  <c:v>6608</c:v>
                </c:pt>
                <c:pt idx="3305">
                  <c:v>6610</c:v>
                </c:pt>
                <c:pt idx="3306">
                  <c:v>6612</c:v>
                </c:pt>
                <c:pt idx="3307">
                  <c:v>6614</c:v>
                </c:pt>
                <c:pt idx="3308">
                  <c:v>6616</c:v>
                </c:pt>
                <c:pt idx="3309">
                  <c:v>6618</c:v>
                </c:pt>
                <c:pt idx="3310">
                  <c:v>6620</c:v>
                </c:pt>
                <c:pt idx="3311">
                  <c:v>6622</c:v>
                </c:pt>
                <c:pt idx="3312">
                  <c:v>6624</c:v>
                </c:pt>
                <c:pt idx="3313">
                  <c:v>6626</c:v>
                </c:pt>
                <c:pt idx="3314">
                  <c:v>6628</c:v>
                </c:pt>
                <c:pt idx="3315">
                  <c:v>6630</c:v>
                </c:pt>
                <c:pt idx="3316">
                  <c:v>6632</c:v>
                </c:pt>
                <c:pt idx="3317">
                  <c:v>6634</c:v>
                </c:pt>
                <c:pt idx="3318">
                  <c:v>6636</c:v>
                </c:pt>
                <c:pt idx="3319">
                  <c:v>6638</c:v>
                </c:pt>
                <c:pt idx="3320">
                  <c:v>6640</c:v>
                </c:pt>
                <c:pt idx="3321">
                  <c:v>6642</c:v>
                </c:pt>
                <c:pt idx="3322">
                  <c:v>6644</c:v>
                </c:pt>
                <c:pt idx="3323">
                  <c:v>6646</c:v>
                </c:pt>
                <c:pt idx="3324">
                  <c:v>6648</c:v>
                </c:pt>
                <c:pt idx="3325">
                  <c:v>6650</c:v>
                </c:pt>
                <c:pt idx="3326">
                  <c:v>6652</c:v>
                </c:pt>
                <c:pt idx="3327">
                  <c:v>6654</c:v>
                </c:pt>
                <c:pt idx="3328">
                  <c:v>6656</c:v>
                </c:pt>
                <c:pt idx="3329">
                  <c:v>6658</c:v>
                </c:pt>
                <c:pt idx="3330">
                  <c:v>6660</c:v>
                </c:pt>
                <c:pt idx="3331">
                  <c:v>6662</c:v>
                </c:pt>
                <c:pt idx="3332">
                  <c:v>6664</c:v>
                </c:pt>
                <c:pt idx="3333">
                  <c:v>6666</c:v>
                </c:pt>
                <c:pt idx="3334">
                  <c:v>6668</c:v>
                </c:pt>
                <c:pt idx="3335">
                  <c:v>6670</c:v>
                </c:pt>
                <c:pt idx="3336">
                  <c:v>6672</c:v>
                </c:pt>
                <c:pt idx="3337">
                  <c:v>6674</c:v>
                </c:pt>
                <c:pt idx="3338">
                  <c:v>6676</c:v>
                </c:pt>
                <c:pt idx="3339">
                  <c:v>6678</c:v>
                </c:pt>
                <c:pt idx="3340">
                  <c:v>6680</c:v>
                </c:pt>
                <c:pt idx="3341">
                  <c:v>6682</c:v>
                </c:pt>
                <c:pt idx="3342">
                  <c:v>6684</c:v>
                </c:pt>
                <c:pt idx="3343">
                  <c:v>6686</c:v>
                </c:pt>
                <c:pt idx="3344">
                  <c:v>6688</c:v>
                </c:pt>
                <c:pt idx="3345">
                  <c:v>6690</c:v>
                </c:pt>
                <c:pt idx="3346">
                  <c:v>6692</c:v>
                </c:pt>
                <c:pt idx="3347">
                  <c:v>6694</c:v>
                </c:pt>
                <c:pt idx="3348">
                  <c:v>6696</c:v>
                </c:pt>
                <c:pt idx="3349">
                  <c:v>6698</c:v>
                </c:pt>
                <c:pt idx="3350">
                  <c:v>6700</c:v>
                </c:pt>
                <c:pt idx="3351">
                  <c:v>6702</c:v>
                </c:pt>
                <c:pt idx="3352">
                  <c:v>6704</c:v>
                </c:pt>
                <c:pt idx="3353">
                  <c:v>6706</c:v>
                </c:pt>
                <c:pt idx="3354">
                  <c:v>6708</c:v>
                </c:pt>
                <c:pt idx="3355">
                  <c:v>6710</c:v>
                </c:pt>
                <c:pt idx="3356">
                  <c:v>6712</c:v>
                </c:pt>
                <c:pt idx="3357">
                  <c:v>6714</c:v>
                </c:pt>
                <c:pt idx="3358">
                  <c:v>6716</c:v>
                </c:pt>
                <c:pt idx="3359">
                  <c:v>6718</c:v>
                </c:pt>
                <c:pt idx="3360">
                  <c:v>6720</c:v>
                </c:pt>
                <c:pt idx="3361">
                  <c:v>6722</c:v>
                </c:pt>
                <c:pt idx="3362">
                  <c:v>6724</c:v>
                </c:pt>
                <c:pt idx="3363">
                  <c:v>6726</c:v>
                </c:pt>
                <c:pt idx="3364">
                  <c:v>6728</c:v>
                </c:pt>
                <c:pt idx="3365">
                  <c:v>6730</c:v>
                </c:pt>
                <c:pt idx="3366">
                  <c:v>6732</c:v>
                </c:pt>
                <c:pt idx="3367">
                  <c:v>6734</c:v>
                </c:pt>
                <c:pt idx="3368">
                  <c:v>6736</c:v>
                </c:pt>
                <c:pt idx="3369">
                  <c:v>6738</c:v>
                </c:pt>
                <c:pt idx="3370">
                  <c:v>6740</c:v>
                </c:pt>
                <c:pt idx="3371">
                  <c:v>6742</c:v>
                </c:pt>
                <c:pt idx="3372">
                  <c:v>6744</c:v>
                </c:pt>
                <c:pt idx="3373">
                  <c:v>6746</c:v>
                </c:pt>
                <c:pt idx="3374">
                  <c:v>6748</c:v>
                </c:pt>
                <c:pt idx="3375">
                  <c:v>6750</c:v>
                </c:pt>
                <c:pt idx="3376">
                  <c:v>6752</c:v>
                </c:pt>
                <c:pt idx="3377">
                  <c:v>6754</c:v>
                </c:pt>
                <c:pt idx="3378">
                  <c:v>6756</c:v>
                </c:pt>
                <c:pt idx="3379">
                  <c:v>6758</c:v>
                </c:pt>
                <c:pt idx="3380">
                  <c:v>6760</c:v>
                </c:pt>
                <c:pt idx="3381">
                  <c:v>6762</c:v>
                </c:pt>
                <c:pt idx="3382">
                  <c:v>6764</c:v>
                </c:pt>
                <c:pt idx="3383">
                  <c:v>6766</c:v>
                </c:pt>
                <c:pt idx="3384">
                  <c:v>6768</c:v>
                </c:pt>
                <c:pt idx="3385">
                  <c:v>6770</c:v>
                </c:pt>
                <c:pt idx="3386">
                  <c:v>6772</c:v>
                </c:pt>
                <c:pt idx="3387">
                  <c:v>6774</c:v>
                </c:pt>
                <c:pt idx="3388">
                  <c:v>6776</c:v>
                </c:pt>
                <c:pt idx="3389">
                  <c:v>6778</c:v>
                </c:pt>
                <c:pt idx="3390">
                  <c:v>6780</c:v>
                </c:pt>
                <c:pt idx="3391">
                  <c:v>6782</c:v>
                </c:pt>
                <c:pt idx="3392">
                  <c:v>6784</c:v>
                </c:pt>
                <c:pt idx="3393">
                  <c:v>6786</c:v>
                </c:pt>
                <c:pt idx="3394">
                  <c:v>6788</c:v>
                </c:pt>
                <c:pt idx="3395">
                  <c:v>6790</c:v>
                </c:pt>
                <c:pt idx="3396">
                  <c:v>6792</c:v>
                </c:pt>
                <c:pt idx="3397">
                  <c:v>6794</c:v>
                </c:pt>
                <c:pt idx="3398">
                  <c:v>6796</c:v>
                </c:pt>
                <c:pt idx="3399">
                  <c:v>6798</c:v>
                </c:pt>
                <c:pt idx="3400">
                  <c:v>6800</c:v>
                </c:pt>
                <c:pt idx="3401">
                  <c:v>6802</c:v>
                </c:pt>
                <c:pt idx="3402">
                  <c:v>6804</c:v>
                </c:pt>
                <c:pt idx="3403">
                  <c:v>6806</c:v>
                </c:pt>
                <c:pt idx="3404">
                  <c:v>6808</c:v>
                </c:pt>
                <c:pt idx="3405">
                  <c:v>6810</c:v>
                </c:pt>
                <c:pt idx="3406">
                  <c:v>6812</c:v>
                </c:pt>
                <c:pt idx="3407">
                  <c:v>6814</c:v>
                </c:pt>
                <c:pt idx="3408">
                  <c:v>6816</c:v>
                </c:pt>
                <c:pt idx="3409">
                  <c:v>6818</c:v>
                </c:pt>
                <c:pt idx="3410">
                  <c:v>6820</c:v>
                </c:pt>
                <c:pt idx="3411">
                  <c:v>6822</c:v>
                </c:pt>
                <c:pt idx="3412">
                  <c:v>6824</c:v>
                </c:pt>
                <c:pt idx="3413">
                  <c:v>6826</c:v>
                </c:pt>
                <c:pt idx="3414">
                  <c:v>6828</c:v>
                </c:pt>
                <c:pt idx="3415">
                  <c:v>6830</c:v>
                </c:pt>
                <c:pt idx="3416">
                  <c:v>6832</c:v>
                </c:pt>
                <c:pt idx="3417">
                  <c:v>6834</c:v>
                </c:pt>
                <c:pt idx="3418">
                  <c:v>6836</c:v>
                </c:pt>
                <c:pt idx="3419">
                  <c:v>6838</c:v>
                </c:pt>
                <c:pt idx="3420">
                  <c:v>6840</c:v>
                </c:pt>
                <c:pt idx="3421">
                  <c:v>6842</c:v>
                </c:pt>
                <c:pt idx="3422">
                  <c:v>6844</c:v>
                </c:pt>
                <c:pt idx="3423">
                  <c:v>6846</c:v>
                </c:pt>
                <c:pt idx="3424">
                  <c:v>6848</c:v>
                </c:pt>
                <c:pt idx="3425">
                  <c:v>6850</c:v>
                </c:pt>
                <c:pt idx="3426">
                  <c:v>6852</c:v>
                </c:pt>
                <c:pt idx="3427">
                  <c:v>6854</c:v>
                </c:pt>
                <c:pt idx="3428">
                  <c:v>6856</c:v>
                </c:pt>
                <c:pt idx="3429">
                  <c:v>6858</c:v>
                </c:pt>
                <c:pt idx="3430">
                  <c:v>6860</c:v>
                </c:pt>
                <c:pt idx="3431">
                  <c:v>6862</c:v>
                </c:pt>
                <c:pt idx="3432">
                  <c:v>6864</c:v>
                </c:pt>
                <c:pt idx="3433">
                  <c:v>6866</c:v>
                </c:pt>
                <c:pt idx="3434">
                  <c:v>6868</c:v>
                </c:pt>
                <c:pt idx="3435">
                  <c:v>6870</c:v>
                </c:pt>
                <c:pt idx="3436">
                  <c:v>6872</c:v>
                </c:pt>
                <c:pt idx="3437">
                  <c:v>6874</c:v>
                </c:pt>
                <c:pt idx="3438">
                  <c:v>6876</c:v>
                </c:pt>
                <c:pt idx="3439">
                  <c:v>6878</c:v>
                </c:pt>
                <c:pt idx="3440">
                  <c:v>6880</c:v>
                </c:pt>
                <c:pt idx="3441">
                  <c:v>6882</c:v>
                </c:pt>
                <c:pt idx="3442">
                  <c:v>6884</c:v>
                </c:pt>
                <c:pt idx="3443">
                  <c:v>6886</c:v>
                </c:pt>
                <c:pt idx="3444">
                  <c:v>6888</c:v>
                </c:pt>
                <c:pt idx="3445">
                  <c:v>6890</c:v>
                </c:pt>
                <c:pt idx="3446">
                  <c:v>6892</c:v>
                </c:pt>
                <c:pt idx="3447">
                  <c:v>6894</c:v>
                </c:pt>
                <c:pt idx="3448">
                  <c:v>6896</c:v>
                </c:pt>
                <c:pt idx="3449">
                  <c:v>6898</c:v>
                </c:pt>
                <c:pt idx="3450">
                  <c:v>6900</c:v>
                </c:pt>
                <c:pt idx="3451">
                  <c:v>6902</c:v>
                </c:pt>
                <c:pt idx="3452">
                  <c:v>6904</c:v>
                </c:pt>
                <c:pt idx="3453">
                  <c:v>6906</c:v>
                </c:pt>
                <c:pt idx="3454">
                  <c:v>6908</c:v>
                </c:pt>
                <c:pt idx="3455">
                  <c:v>6910</c:v>
                </c:pt>
                <c:pt idx="3456">
                  <c:v>6912</c:v>
                </c:pt>
                <c:pt idx="3457">
                  <c:v>6914</c:v>
                </c:pt>
                <c:pt idx="3458">
                  <c:v>6916</c:v>
                </c:pt>
                <c:pt idx="3459">
                  <c:v>6918</c:v>
                </c:pt>
                <c:pt idx="3460">
                  <c:v>6920</c:v>
                </c:pt>
                <c:pt idx="3461">
                  <c:v>6922</c:v>
                </c:pt>
                <c:pt idx="3462">
                  <c:v>6924</c:v>
                </c:pt>
                <c:pt idx="3463">
                  <c:v>6926</c:v>
                </c:pt>
                <c:pt idx="3464">
                  <c:v>6928</c:v>
                </c:pt>
                <c:pt idx="3465">
                  <c:v>6930</c:v>
                </c:pt>
                <c:pt idx="3466">
                  <c:v>6932</c:v>
                </c:pt>
                <c:pt idx="3467">
                  <c:v>6934</c:v>
                </c:pt>
                <c:pt idx="3468">
                  <c:v>6936</c:v>
                </c:pt>
                <c:pt idx="3469">
                  <c:v>6938</c:v>
                </c:pt>
                <c:pt idx="3470">
                  <c:v>6940</c:v>
                </c:pt>
                <c:pt idx="3471">
                  <c:v>6942</c:v>
                </c:pt>
                <c:pt idx="3472">
                  <c:v>6944</c:v>
                </c:pt>
                <c:pt idx="3473">
                  <c:v>6946</c:v>
                </c:pt>
                <c:pt idx="3474">
                  <c:v>6948</c:v>
                </c:pt>
                <c:pt idx="3475">
                  <c:v>6950</c:v>
                </c:pt>
                <c:pt idx="3476">
                  <c:v>6952</c:v>
                </c:pt>
                <c:pt idx="3477">
                  <c:v>6954</c:v>
                </c:pt>
                <c:pt idx="3478">
                  <c:v>6956</c:v>
                </c:pt>
                <c:pt idx="3479">
                  <c:v>6958</c:v>
                </c:pt>
                <c:pt idx="3480">
                  <c:v>6960</c:v>
                </c:pt>
                <c:pt idx="3481">
                  <c:v>6962</c:v>
                </c:pt>
                <c:pt idx="3482">
                  <c:v>6964</c:v>
                </c:pt>
                <c:pt idx="3483">
                  <c:v>6966</c:v>
                </c:pt>
                <c:pt idx="3484">
                  <c:v>6968</c:v>
                </c:pt>
                <c:pt idx="3485">
                  <c:v>6970</c:v>
                </c:pt>
                <c:pt idx="3486">
                  <c:v>6972</c:v>
                </c:pt>
                <c:pt idx="3487">
                  <c:v>6974</c:v>
                </c:pt>
                <c:pt idx="3488">
                  <c:v>6976</c:v>
                </c:pt>
                <c:pt idx="3489">
                  <c:v>6978</c:v>
                </c:pt>
                <c:pt idx="3490">
                  <c:v>6980</c:v>
                </c:pt>
                <c:pt idx="3491">
                  <c:v>6982</c:v>
                </c:pt>
                <c:pt idx="3492">
                  <c:v>6984</c:v>
                </c:pt>
                <c:pt idx="3493">
                  <c:v>6986</c:v>
                </c:pt>
                <c:pt idx="3494">
                  <c:v>6988</c:v>
                </c:pt>
                <c:pt idx="3495">
                  <c:v>6990</c:v>
                </c:pt>
                <c:pt idx="3496">
                  <c:v>6992</c:v>
                </c:pt>
                <c:pt idx="3497">
                  <c:v>6994</c:v>
                </c:pt>
                <c:pt idx="3498">
                  <c:v>6996</c:v>
                </c:pt>
                <c:pt idx="3499">
                  <c:v>6998</c:v>
                </c:pt>
                <c:pt idx="3500">
                  <c:v>7000</c:v>
                </c:pt>
                <c:pt idx="3501">
                  <c:v>7002</c:v>
                </c:pt>
                <c:pt idx="3502">
                  <c:v>7004</c:v>
                </c:pt>
                <c:pt idx="3503">
                  <c:v>7006</c:v>
                </c:pt>
                <c:pt idx="3504">
                  <c:v>7008</c:v>
                </c:pt>
                <c:pt idx="3505">
                  <c:v>7010</c:v>
                </c:pt>
                <c:pt idx="3506">
                  <c:v>7012</c:v>
                </c:pt>
                <c:pt idx="3507">
                  <c:v>7014</c:v>
                </c:pt>
                <c:pt idx="3508">
                  <c:v>7016</c:v>
                </c:pt>
                <c:pt idx="3509">
                  <c:v>7018</c:v>
                </c:pt>
                <c:pt idx="3510">
                  <c:v>7020</c:v>
                </c:pt>
                <c:pt idx="3511">
                  <c:v>7022</c:v>
                </c:pt>
                <c:pt idx="3512">
                  <c:v>7024</c:v>
                </c:pt>
                <c:pt idx="3513">
                  <c:v>7026</c:v>
                </c:pt>
                <c:pt idx="3514">
                  <c:v>7028</c:v>
                </c:pt>
                <c:pt idx="3515">
                  <c:v>7030</c:v>
                </c:pt>
                <c:pt idx="3516">
                  <c:v>7032</c:v>
                </c:pt>
                <c:pt idx="3517">
                  <c:v>7034</c:v>
                </c:pt>
                <c:pt idx="3518">
                  <c:v>7036</c:v>
                </c:pt>
                <c:pt idx="3519">
                  <c:v>7038</c:v>
                </c:pt>
                <c:pt idx="3520">
                  <c:v>7040</c:v>
                </c:pt>
                <c:pt idx="3521">
                  <c:v>7042</c:v>
                </c:pt>
                <c:pt idx="3522">
                  <c:v>7044</c:v>
                </c:pt>
                <c:pt idx="3523">
                  <c:v>7046</c:v>
                </c:pt>
                <c:pt idx="3524">
                  <c:v>7048</c:v>
                </c:pt>
                <c:pt idx="3525">
                  <c:v>7050</c:v>
                </c:pt>
                <c:pt idx="3526">
                  <c:v>7052</c:v>
                </c:pt>
                <c:pt idx="3527">
                  <c:v>7054</c:v>
                </c:pt>
                <c:pt idx="3528">
                  <c:v>7056</c:v>
                </c:pt>
                <c:pt idx="3529">
                  <c:v>7058</c:v>
                </c:pt>
                <c:pt idx="3530">
                  <c:v>7060</c:v>
                </c:pt>
                <c:pt idx="3531">
                  <c:v>7062</c:v>
                </c:pt>
                <c:pt idx="3532">
                  <c:v>7064</c:v>
                </c:pt>
                <c:pt idx="3533">
                  <c:v>7066</c:v>
                </c:pt>
                <c:pt idx="3534">
                  <c:v>7068</c:v>
                </c:pt>
                <c:pt idx="3535">
                  <c:v>7070</c:v>
                </c:pt>
                <c:pt idx="3536">
                  <c:v>7072</c:v>
                </c:pt>
                <c:pt idx="3537">
                  <c:v>7074</c:v>
                </c:pt>
                <c:pt idx="3538">
                  <c:v>7076</c:v>
                </c:pt>
                <c:pt idx="3539">
                  <c:v>7078</c:v>
                </c:pt>
                <c:pt idx="3540">
                  <c:v>7080</c:v>
                </c:pt>
                <c:pt idx="3541">
                  <c:v>7082</c:v>
                </c:pt>
                <c:pt idx="3542">
                  <c:v>7084</c:v>
                </c:pt>
                <c:pt idx="3543">
                  <c:v>7086</c:v>
                </c:pt>
                <c:pt idx="3544">
                  <c:v>7088</c:v>
                </c:pt>
                <c:pt idx="3545">
                  <c:v>7090</c:v>
                </c:pt>
                <c:pt idx="3546">
                  <c:v>7092</c:v>
                </c:pt>
                <c:pt idx="3547">
                  <c:v>7094</c:v>
                </c:pt>
                <c:pt idx="3548">
                  <c:v>7096</c:v>
                </c:pt>
                <c:pt idx="3549">
                  <c:v>7098</c:v>
                </c:pt>
                <c:pt idx="3550">
                  <c:v>7100</c:v>
                </c:pt>
                <c:pt idx="3551">
                  <c:v>7102</c:v>
                </c:pt>
                <c:pt idx="3552">
                  <c:v>7104</c:v>
                </c:pt>
                <c:pt idx="3553">
                  <c:v>7106</c:v>
                </c:pt>
                <c:pt idx="3554">
                  <c:v>7108</c:v>
                </c:pt>
                <c:pt idx="3555">
                  <c:v>7110</c:v>
                </c:pt>
                <c:pt idx="3556">
                  <c:v>7112</c:v>
                </c:pt>
                <c:pt idx="3557">
                  <c:v>7114</c:v>
                </c:pt>
                <c:pt idx="3558">
                  <c:v>7116</c:v>
                </c:pt>
                <c:pt idx="3559">
                  <c:v>7118</c:v>
                </c:pt>
                <c:pt idx="3560">
                  <c:v>7120</c:v>
                </c:pt>
                <c:pt idx="3561">
                  <c:v>7122</c:v>
                </c:pt>
                <c:pt idx="3562">
                  <c:v>7124</c:v>
                </c:pt>
                <c:pt idx="3563">
                  <c:v>7126</c:v>
                </c:pt>
                <c:pt idx="3564">
                  <c:v>7128</c:v>
                </c:pt>
                <c:pt idx="3565">
                  <c:v>7130</c:v>
                </c:pt>
                <c:pt idx="3566">
                  <c:v>7132</c:v>
                </c:pt>
                <c:pt idx="3567">
                  <c:v>7134</c:v>
                </c:pt>
                <c:pt idx="3568">
                  <c:v>7136</c:v>
                </c:pt>
                <c:pt idx="3569">
                  <c:v>7138</c:v>
                </c:pt>
                <c:pt idx="3570">
                  <c:v>7140</c:v>
                </c:pt>
                <c:pt idx="3571">
                  <c:v>7142</c:v>
                </c:pt>
                <c:pt idx="3572">
                  <c:v>7144</c:v>
                </c:pt>
                <c:pt idx="3573">
                  <c:v>7146</c:v>
                </c:pt>
                <c:pt idx="3574">
                  <c:v>7148</c:v>
                </c:pt>
                <c:pt idx="3575">
                  <c:v>7150</c:v>
                </c:pt>
                <c:pt idx="3576">
                  <c:v>7152</c:v>
                </c:pt>
                <c:pt idx="3577">
                  <c:v>7154</c:v>
                </c:pt>
                <c:pt idx="3578">
                  <c:v>7156</c:v>
                </c:pt>
                <c:pt idx="3579">
                  <c:v>7158</c:v>
                </c:pt>
                <c:pt idx="3580">
                  <c:v>7160</c:v>
                </c:pt>
                <c:pt idx="3581">
                  <c:v>7162</c:v>
                </c:pt>
                <c:pt idx="3582">
                  <c:v>7164</c:v>
                </c:pt>
                <c:pt idx="3583">
                  <c:v>7166</c:v>
                </c:pt>
                <c:pt idx="3584">
                  <c:v>7168</c:v>
                </c:pt>
                <c:pt idx="3585">
                  <c:v>7170</c:v>
                </c:pt>
                <c:pt idx="3586">
                  <c:v>7172</c:v>
                </c:pt>
                <c:pt idx="3587">
                  <c:v>7174</c:v>
                </c:pt>
                <c:pt idx="3588">
                  <c:v>7176</c:v>
                </c:pt>
                <c:pt idx="3589">
                  <c:v>7178</c:v>
                </c:pt>
                <c:pt idx="3590">
                  <c:v>7180</c:v>
                </c:pt>
                <c:pt idx="3591">
                  <c:v>7182</c:v>
                </c:pt>
                <c:pt idx="3592">
                  <c:v>7184</c:v>
                </c:pt>
                <c:pt idx="3593">
                  <c:v>7186</c:v>
                </c:pt>
                <c:pt idx="3594">
                  <c:v>7188</c:v>
                </c:pt>
                <c:pt idx="3595">
                  <c:v>7190</c:v>
                </c:pt>
                <c:pt idx="3596">
                  <c:v>7192</c:v>
                </c:pt>
                <c:pt idx="3597">
                  <c:v>7194</c:v>
                </c:pt>
                <c:pt idx="3598">
                  <c:v>7196</c:v>
                </c:pt>
                <c:pt idx="3599">
                  <c:v>7198</c:v>
                </c:pt>
                <c:pt idx="3600">
                  <c:v>7200</c:v>
                </c:pt>
                <c:pt idx="3601">
                  <c:v>7202</c:v>
                </c:pt>
                <c:pt idx="3602">
                  <c:v>7204</c:v>
                </c:pt>
                <c:pt idx="3603">
                  <c:v>7206</c:v>
                </c:pt>
                <c:pt idx="3604">
                  <c:v>7208</c:v>
                </c:pt>
                <c:pt idx="3605">
                  <c:v>7210</c:v>
                </c:pt>
                <c:pt idx="3606">
                  <c:v>7212</c:v>
                </c:pt>
                <c:pt idx="3607">
                  <c:v>7214</c:v>
                </c:pt>
                <c:pt idx="3608">
                  <c:v>7216</c:v>
                </c:pt>
                <c:pt idx="3609">
                  <c:v>7218</c:v>
                </c:pt>
                <c:pt idx="3610">
                  <c:v>7220</c:v>
                </c:pt>
                <c:pt idx="3611">
                  <c:v>7222</c:v>
                </c:pt>
                <c:pt idx="3612">
                  <c:v>7224</c:v>
                </c:pt>
                <c:pt idx="3613">
                  <c:v>7226</c:v>
                </c:pt>
                <c:pt idx="3614">
                  <c:v>7228</c:v>
                </c:pt>
                <c:pt idx="3615">
                  <c:v>7230</c:v>
                </c:pt>
                <c:pt idx="3616">
                  <c:v>7232</c:v>
                </c:pt>
                <c:pt idx="3617">
                  <c:v>7234</c:v>
                </c:pt>
                <c:pt idx="3618">
                  <c:v>7236</c:v>
                </c:pt>
                <c:pt idx="3619">
                  <c:v>7238</c:v>
                </c:pt>
                <c:pt idx="3620">
                  <c:v>7240</c:v>
                </c:pt>
                <c:pt idx="3621">
                  <c:v>7242</c:v>
                </c:pt>
                <c:pt idx="3622">
                  <c:v>7244</c:v>
                </c:pt>
                <c:pt idx="3623">
                  <c:v>7246</c:v>
                </c:pt>
                <c:pt idx="3624">
                  <c:v>7248</c:v>
                </c:pt>
                <c:pt idx="3625">
                  <c:v>7250</c:v>
                </c:pt>
                <c:pt idx="3626">
                  <c:v>7252</c:v>
                </c:pt>
                <c:pt idx="3627">
                  <c:v>7254</c:v>
                </c:pt>
                <c:pt idx="3628">
                  <c:v>7256</c:v>
                </c:pt>
                <c:pt idx="3629">
                  <c:v>7258</c:v>
                </c:pt>
                <c:pt idx="3630">
                  <c:v>7260</c:v>
                </c:pt>
                <c:pt idx="3631">
                  <c:v>7262</c:v>
                </c:pt>
                <c:pt idx="3632">
                  <c:v>7264</c:v>
                </c:pt>
                <c:pt idx="3633">
                  <c:v>7266</c:v>
                </c:pt>
                <c:pt idx="3634">
                  <c:v>7268</c:v>
                </c:pt>
                <c:pt idx="3635">
                  <c:v>7270</c:v>
                </c:pt>
                <c:pt idx="3636">
                  <c:v>7272</c:v>
                </c:pt>
                <c:pt idx="3637">
                  <c:v>7274</c:v>
                </c:pt>
                <c:pt idx="3638">
                  <c:v>7276</c:v>
                </c:pt>
                <c:pt idx="3639">
                  <c:v>7278</c:v>
                </c:pt>
                <c:pt idx="3640">
                  <c:v>7280</c:v>
                </c:pt>
                <c:pt idx="3641">
                  <c:v>7282</c:v>
                </c:pt>
                <c:pt idx="3642">
                  <c:v>7284</c:v>
                </c:pt>
                <c:pt idx="3643">
                  <c:v>7286</c:v>
                </c:pt>
                <c:pt idx="3644">
                  <c:v>7288</c:v>
                </c:pt>
                <c:pt idx="3645">
                  <c:v>7290</c:v>
                </c:pt>
                <c:pt idx="3646">
                  <c:v>7292</c:v>
                </c:pt>
                <c:pt idx="3647">
                  <c:v>7294</c:v>
                </c:pt>
                <c:pt idx="3648">
                  <c:v>7296</c:v>
                </c:pt>
                <c:pt idx="3649">
                  <c:v>7298</c:v>
                </c:pt>
                <c:pt idx="3650">
                  <c:v>7300</c:v>
                </c:pt>
                <c:pt idx="3651">
                  <c:v>7302</c:v>
                </c:pt>
                <c:pt idx="3652">
                  <c:v>7304</c:v>
                </c:pt>
                <c:pt idx="3653">
                  <c:v>7306</c:v>
                </c:pt>
                <c:pt idx="3654">
                  <c:v>7308</c:v>
                </c:pt>
                <c:pt idx="3655">
                  <c:v>7310</c:v>
                </c:pt>
                <c:pt idx="3656">
                  <c:v>7312</c:v>
                </c:pt>
                <c:pt idx="3657">
                  <c:v>7314</c:v>
                </c:pt>
                <c:pt idx="3658">
                  <c:v>7316</c:v>
                </c:pt>
                <c:pt idx="3659">
                  <c:v>7318</c:v>
                </c:pt>
                <c:pt idx="3660">
                  <c:v>7320</c:v>
                </c:pt>
                <c:pt idx="3661">
                  <c:v>7322</c:v>
                </c:pt>
                <c:pt idx="3662">
                  <c:v>7324</c:v>
                </c:pt>
                <c:pt idx="3663">
                  <c:v>7326</c:v>
                </c:pt>
                <c:pt idx="3664">
                  <c:v>7328</c:v>
                </c:pt>
                <c:pt idx="3665">
                  <c:v>7330</c:v>
                </c:pt>
                <c:pt idx="3666">
                  <c:v>7332</c:v>
                </c:pt>
                <c:pt idx="3667">
                  <c:v>7334</c:v>
                </c:pt>
                <c:pt idx="3668">
                  <c:v>7336</c:v>
                </c:pt>
                <c:pt idx="3669">
                  <c:v>7338</c:v>
                </c:pt>
                <c:pt idx="3670">
                  <c:v>7340</c:v>
                </c:pt>
                <c:pt idx="3671">
                  <c:v>7342</c:v>
                </c:pt>
                <c:pt idx="3672">
                  <c:v>7344</c:v>
                </c:pt>
                <c:pt idx="3673">
                  <c:v>7346</c:v>
                </c:pt>
                <c:pt idx="3674">
                  <c:v>7348</c:v>
                </c:pt>
                <c:pt idx="3675">
                  <c:v>7350</c:v>
                </c:pt>
                <c:pt idx="3676">
                  <c:v>7352</c:v>
                </c:pt>
                <c:pt idx="3677">
                  <c:v>7354</c:v>
                </c:pt>
                <c:pt idx="3678">
                  <c:v>7356</c:v>
                </c:pt>
                <c:pt idx="3679">
                  <c:v>7358</c:v>
                </c:pt>
                <c:pt idx="3680">
                  <c:v>7360</c:v>
                </c:pt>
                <c:pt idx="3681">
                  <c:v>7362</c:v>
                </c:pt>
                <c:pt idx="3682">
                  <c:v>7364</c:v>
                </c:pt>
                <c:pt idx="3683">
                  <c:v>7366</c:v>
                </c:pt>
                <c:pt idx="3684">
                  <c:v>7368</c:v>
                </c:pt>
                <c:pt idx="3685">
                  <c:v>7370</c:v>
                </c:pt>
                <c:pt idx="3686">
                  <c:v>7372</c:v>
                </c:pt>
                <c:pt idx="3687">
                  <c:v>7374</c:v>
                </c:pt>
                <c:pt idx="3688">
                  <c:v>7376</c:v>
                </c:pt>
                <c:pt idx="3689">
                  <c:v>7378</c:v>
                </c:pt>
                <c:pt idx="3690">
                  <c:v>7380</c:v>
                </c:pt>
                <c:pt idx="3691">
                  <c:v>7382</c:v>
                </c:pt>
                <c:pt idx="3692">
                  <c:v>7384</c:v>
                </c:pt>
                <c:pt idx="3693">
                  <c:v>7386</c:v>
                </c:pt>
                <c:pt idx="3694">
                  <c:v>7388</c:v>
                </c:pt>
                <c:pt idx="3695">
                  <c:v>7390</c:v>
                </c:pt>
                <c:pt idx="3696">
                  <c:v>7392</c:v>
                </c:pt>
                <c:pt idx="3697">
                  <c:v>7394</c:v>
                </c:pt>
                <c:pt idx="3698">
                  <c:v>7396</c:v>
                </c:pt>
                <c:pt idx="3699">
                  <c:v>7398</c:v>
                </c:pt>
                <c:pt idx="3700">
                  <c:v>7400</c:v>
                </c:pt>
                <c:pt idx="3701">
                  <c:v>7402</c:v>
                </c:pt>
                <c:pt idx="3702">
                  <c:v>7404</c:v>
                </c:pt>
                <c:pt idx="3703">
                  <c:v>7406</c:v>
                </c:pt>
                <c:pt idx="3704">
                  <c:v>7408</c:v>
                </c:pt>
                <c:pt idx="3705">
                  <c:v>7410</c:v>
                </c:pt>
                <c:pt idx="3706">
                  <c:v>7412</c:v>
                </c:pt>
                <c:pt idx="3707">
                  <c:v>7414</c:v>
                </c:pt>
                <c:pt idx="3708">
                  <c:v>7416</c:v>
                </c:pt>
                <c:pt idx="3709">
                  <c:v>7418</c:v>
                </c:pt>
                <c:pt idx="3710">
                  <c:v>7420</c:v>
                </c:pt>
                <c:pt idx="3711">
                  <c:v>7422</c:v>
                </c:pt>
                <c:pt idx="3712">
                  <c:v>7424</c:v>
                </c:pt>
                <c:pt idx="3713">
                  <c:v>7426</c:v>
                </c:pt>
                <c:pt idx="3714">
                  <c:v>7428</c:v>
                </c:pt>
                <c:pt idx="3715">
                  <c:v>7430</c:v>
                </c:pt>
                <c:pt idx="3716">
                  <c:v>7432</c:v>
                </c:pt>
                <c:pt idx="3717">
                  <c:v>7434</c:v>
                </c:pt>
                <c:pt idx="3718">
                  <c:v>7436</c:v>
                </c:pt>
                <c:pt idx="3719">
                  <c:v>7438</c:v>
                </c:pt>
                <c:pt idx="3720">
                  <c:v>7440</c:v>
                </c:pt>
                <c:pt idx="3721">
                  <c:v>7442</c:v>
                </c:pt>
                <c:pt idx="3722">
                  <c:v>7444</c:v>
                </c:pt>
                <c:pt idx="3723">
                  <c:v>7446</c:v>
                </c:pt>
                <c:pt idx="3724">
                  <c:v>7448</c:v>
                </c:pt>
                <c:pt idx="3725">
                  <c:v>7450</c:v>
                </c:pt>
                <c:pt idx="3726">
                  <c:v>7452</c:v>
                </c:pt>
                <c:pt idx="3727">
                  <c:v>7454</c:v>
                </c:pt>
                <c:pt idx="3728">
                  <c:v>7456</c:v>
                </c:pt>
                <c:pt idx="3729">
                  <c:v>7458</c:v>
                </c:pt>
                <c:pt idx="3730">
                  <c:v>7460</c:v>
                </c:pt>
                <c:pt idx="3731">
                  <c:v>7462</c:v>
                </c:pt>
                <c:pt idx="3732">
                  <c:v>7464</c:v>
                </c:pt>
                <c:pt idx="3733">
                  <c:v>7466</c:v>
                </c:pt>
                <c:pt idx="3734">
                  <c:v>7468</c:v>
                </c:pt>
                <c:pt idx="3735">
                  <c:v>7470</c:v>
                </c:pt>
                <c:pt idx="3736">
                  <c:v>7472</c:v>
                </c:pt>
                <c:pt idx="3737">
                  <c:v>7474</c:v>
                </c:pt>
                <c:pt idx="3738">
                  <c:v>7476</c:v>
                </c:pt>
                <c:pt idx="3739">
                  <c:v>7478</c:v>
                </c:pt>
                <c:pt idx="3740">
                  <c:v>7480</c:v>
                </c:pt>
                <c:pt idx="3741">
                  <c:v>7482</c:v>
                </c:pt>
                <c:pt idx="3742">
                  <c:v>7484</c:v>
                </c:pt>
                <c:pt idx="3743">
                  <c:v>7486</c:v>
                </c:pt>
                <c:pt idx="3744">
                  <c:v>7488</c:v>
                </c:pt>
                <c:pt idx="3745">
                  <c:v>7490</c:v>
                </c:pt>
                <c:pt idx="3746">
                  <c:v>7492</c:v>
                </c:pt>
                <c:pt idx="3747">
                  <c:v>7494</c:v>
                </c:pt>
                <c:pt idx="3748">
                  <c:v>7496</c:v>
                </c:pt>
                <c:pt idx="3749">
                  <c:v>7498</c:v>
                </c:pt>
                <c:pt idx="3750">
                  <c:v>7500</c:v>
                </c:pt>
                <c:pt idx="3751">
                  <c:v>7502</c:v>
                </c:pt>
                <c:pt idx="3752">
                  <c:v>7504</c:v>
                </c:pt>
                <c:pt idx="3753">
                  <c:v>7506</c:v>
                </c:pt>
                <c:pt idx="3754">
                  <c:v>7508</c:v>
                </c:pt>
                <c:pt idx="3755">
                  <c:v>7510</c:v>
                </c:pt>
                <c:pt idx="3756">
                  <c:v>7512</c:v>
                </c:pt>
                <c:pt idx="3757">
                  <c:v>7514</c:v>
                </c:pt>
                <c:pt idx="3758">
                  <c:v>7516</c:v>
                </c:pt>
                <c:pt idx="3759">
                  <c:v>7518</c:v>
                </c:pt>
                <c:pt idx="3760">
                  <c:v>7520</c:v>
                </c:pt>
                <c:pt idx="3761">
                  <c:v>7522</c:v>
                </c:pt>
                <c:pt idx="3762">
                  <c:v>7524</c:v>
                </c:pt>
                <c:pt idx="3763">
                  <c:v>7526</c:v>
                </c:pt>
                <c:pt idx="3764">
                  <c:v>7528</c:v>
                </c:pt>
                <c:pt idx="3765">
                  <c:v>7530</c:v>
                </c:pt>
                <c:pt idx="3766">
                  <c:v>7532</c:v>
                </c:pt>
                <c:pt idx="3767">
                  <c:v>7534</c:v>
                </c:pt>
                <c:pt idx="3768">
                  <c:v>7536</c:v>
                </c:pt>
                <c:pt idx="3769">
                  <c:v>7538</c:v>
                </c:pt>
                <c:pt idx="3770">
                  <c:v>7540</c:v>
                </c:pt>
                <c:pt idx="3771">
                  <c:v>7542</c:v>
                </c:pt>
                <c:pt idx="3772">
                  <c:v>7544</c:v>
                </c:pt>
                <c:pt idx="3773">
                  <c:v>7546</c:v>
                </c:pt>
                <c:pt idx="3774">
                  <c:v>7548</c:v>
                </c:pt>
                <c:pt idx="3775">
                  <c:v>7550</c:v>
                </c:pt>
                <c:pt idx="3776">
                  <c:v>7552</c:v>
                </c:pt>
                <c:pt idx="3777">
                  <c:v>7554</c:v>
                </c:pt>
                <c:pt idx="3778">
                  <c:v>7556</c:v>
                </c:pt>
                <c:pt idx="3779">
                  <c:v>7558</c:v>
                </c:pt>
                <c:pt idx="3780">
                  <c:v>7560</c:v>
                </c:pt>
                <c:pt idx="3781">
                  <c:v>7562</c:v>
                </c:pt>
                <c:pt idx="3782">
                  <c:v>7564</c:v>
                </c:pt>
                <c:pt idx="3783">
                  <c:v>7566</c:v>
                </c:pt>
                <c:pt idx="3784">
                  <c:v>7568</c:v>
                </c:pt>
                <c:pt idx="3785">
                  <c:v>7570</c:v>
                </c:pt>
                <c:pt idx="3786">
                  <c:v>7572</c:v>
                </c:pt>
                <c:pt idx="3787">
                  <c:v>7574</c:v>
                </c:pt>
                <c:pt idx="3788">
                  <c:v>7576</c:v>
                </c:pt>
                <c:pt idx="3789">
                  <c:v>7578</c:v>
                </c:pt>
                <c:pt idx="3790">
                  <c:v>7580</c:v>
                </c:pt>
                <c:pt idx="3791">
                  <c:v>7582</c:v>
                </c:pt>
                <c:pt idx="3792">
                  <c:v>7584</c:v>
                </c:pt>
                <c:pt idx="3793">
                  <c:v>7586</c:v>
                </c:pt>
                <c:pt idx="3794">
                  <c:v>7588</c:v>
                </c:pt>
                <c:pt idx="3795">
                  <c:v>7590</c:v>
                </c:pt>
                <c:pt idx="3796">
                  <c:v>7592</c:v>
                </c:pt>
                <c:pt idx="3797">
                  <c:v>7594</c:v>
                </c:pt>
                <c:pt idx="3798">
                  <c:v>7596</c:v>
                </c:pt>
                <c:pt idx="3799">
                  <c:v>7598</c:v>
                </c:pt>
                <c:pt idx="3800">
                  <c:v>7600</c:v>
                </c:pt>
                <c:pt idx="3801">
                  <c:v>7602</c:v>
                </c:pt>
                <c:pt idx="3802">
                  <c:v>7604</c:v>
                </c:pt>
                <c:pt idx="3803">
                  <c:v>7606</c:v>
                </c:pt>
                <c:pt idx="3804">
                  <c:v>7608</c:v>
                </c:pt>
                <c:pt idx="3805">
                  <c:v>7610</c:v>
                </c:pt>
                <c:pt idx="3806">
                  <c:v>7612</c:v>
                </c:pt>
                <c:pt idx="3807">
                  <c:v>7614</c:v>
                </c:pt>
                <c:pt idx="3808">
                  <c:v>7616</c:v>
                </c:pt>
                <c:pt idx="3809">
                  <c:v>7618</c:v>
                </c:pt>
                <c:pt idx="3810">
                  <c:v>7620</c:v>
                </c:pt>
                <c:pt idx="3811">
                  <c:v>7622</c:v>
                </c:pt>
                <c:pt idx="3812">
                  <c:v>7624</c:v>
                </c:pt>
                <c:pt idx="3813">
                  <c:v>7626</c:v>
                </c:pt>
                <c:pt idx="3814">
                  <c:v>7628</c:v>
                </c:pt>
                <c:pt idx="3815">
                  <c:v>7630</c:v>
                </c:pt>
                <c:pt idx="3816">
                  <c:v>7632</c:v>
                </c:pt>
                <c:pt idx="3817">
                  <c:v>7634</c:v>
                </c:pt>
                <c:pt idx="3818">
                  <c:v>7636</c:v>
                </c:pt>
                <c:pt idx="3819">
                  <c:v>7638</c:v>
                </c:pt>
                <c:pt idx="3820">
                  <c:v>7640</c:v>
                </c:pt>
                <c:pt idx="3821">
                  <c:v>7642</c:v>
                </c:pt>
                <c:pt idx="3822">
                  <c:v>7644</c:v>
                </c:pt>
                <c:pt idx="3823">
                  <c:v>7646</c:v>
                </c:pt>
                <c:pt idx="3824">
                  <c:v>7648</c:v>
                </c:pt>
                <c:pt idx="3825">
                  <c:v>7650</c:v>
                </c:pt>
                <c:pt idx="3826">
                  <c:v>7652</c:v>
                </c:pt>
                <c:pt idx="3827">
                  <c:v>7654</c:v>
                </c:pt>
                <c:pt idx="3828">
                  <c:v>7656</c:v>
                </c:pt>
                <c:pt idx="3829">
                  <c:v>7658</c:v>
                </c:pt>
                <c:pt idx="3830">
                  <c:v>7660</c:v>
                </c:pt>
                <c:pt idx="3831">
                  <c:v>7662</c:v>
                </c:pt>
                <c:pt idx="3832">
                  <c:v>7664</c:v>
                </c:pt>
                <c:pt idx="3833">
                  <c:v>7666</c:v>
                </c:pt>
                <c:pt idx="3834">
                  <c:v>7668</c:v>
                </c:pt>
                <c:pt idx="3835">
                  <c:v>7670</c:v>
                </c:pt>
                <c:pt idx="3836">
                  <c:v>7672</c:v>
                </c:pt>
                <c:pt idx="3837">
                  <c:v>7674</c:v>
                </c:pt>
                <c:pt idx="3838">
                  <c:v>7676</c:v>
                </c:pt>
                <c:pt idx="3839">
                  <c:v>7678</c:v>
                </c:pt>
                <c:pt idx="3840">
                  <c:v>7680</c:v>
                </c:pt>
                <c:pt idx="3841">
                  <c:v>7682</c:v>
                </c:pt>
                <c:pt idx="3842">
                  <c:v>7684</c:v>
                </c:pt>
                <c:pt idx="3843">
                  <c:v>7686</c:v>
                </c:pt>
                <c:pt idx="3844">
                  <c:v>7688</c:v>
                </c:pt>
                <c:pt idx="3845">
                  <c:v>7690</c:v>
                </c:pt>
                <c:pt idx="3846">
                  <c:v>7692</c:v>
                </c:pt>
                <c:pt idx="3847">
                  <c:v>7694</c:v>
                </c:pt>
                <c:pt idx="3848">
                  <c:v>7696</c:v>
                </c:pt>
                <c:pt idx="3849">
                  <c:v>7698</c:v>
                </c:pt>
                <c:pt idx="3850">
                  <c:v>7700</c:v>
                </c:pt>
                <c:pt idx="3851">
                  <c:v>7702</c:v>
                </c:pt>
                <c:pt idx="3852">
                  <c:v>7704</c:v>
                </c:pt>
                <c:pt idx="3853">
                  <c:v>7706</c:v>
                </c:pt>
                <c:pt idx="3854">
                  <c:v>7708</c:v>
                </c:pt>
                <c:pt idx="3855">
                  <c:v>7710</c:v>
                </c:pt>
                <c:pt idx="3856">
                  <c:v>7712</c:v>
                </c:pt>
                <c:pt idx="3857">
                  <c:v>7714</c:v>
                </c:pt>
                <c:pt idx="3858">
                  <c:v>7716</c:v>
                </c:pt>
                <c:pt idx="3859">
                  <c:v>7718</c:v>
                </c:pt>
                <c:pt idx="3860">
                  <c:v>7720</c:v>
                </c:pt>
                <c:pt idx="3861">
                  <c:v>7722</c:v>
                </c:pt>
                <c:pt idx="3862">
                  <c:v>7724</c:v>
                </c:pt>
                <c:pt idx="3863">
                  <c:v>7726</c:v>
                </c:pt>
                <c:pt idx="3864">
                  <c:v>7728</c:v>
                </c:pt>
                <c:pt idx="3865">
                  <c:v>7730</c:v>
                </c:pt>
                <c:pt idx="3866">
                  <c:v>7732</c:v>
                </c:pt>
                <c:pt idx="3867">
                  <c:v>7734</c:v>
                </c:pt>
                <c:pt idx="3868">
                  <c:v>7736</c:v>
                </c:pt>
                <c:pt idx="3869">
                  <c:v>7738</c:v>
                </c:pt>
                <c:pt idx="3870">
                  <c:v>7740</c:v>
                </c:pt>
                <c:pt idx="3871">
                  <c:v>7742</c:v>
                </c:pt>
                <c:pt idx="3872">
                  <c:v>7744</c:v>
                </c:pt>
                <c:pt idx="3873">
                  <c:v>7746</c:v>
                </c:pt>
                <c:pt idx="3874">
                  <c:v>7748</c:v>
                </c:pt>
                <c:pt idx="3875">
                  <c:v>7750</c:v>
                </c:pt>
                <c:pt idx="3876">
                  <c:v>7752</c:v>
                </c:pt>
                <c:pt idx="3877">
                  <c:v>7754</c:v>
                </c:pt>
                <c:pt idx="3878">
                  <c:v>7756</c:v>
                </c:pt>
                <c:pt idx="3879">
                  <c:v>7758</c:v>
                </c:pt>
                <c:pt idx="3880">
                  <c:v>7760</c:v>
                </c:pt>
                <c:pt idx="3881">
                  <c:v>7762</c:v>
                </c:pt>
                <c:pt idx="3882">
                  <c:v>7764</c:v>
                </c:pt>
                <c:pt idx="3883">
                  <c:v>7766</c:v>
                </c:pt>
                <c:pt idx="3884">
                  <c:v>7768</c:v>
                </c:pt>
                <c:pt idx="3885">
                  <c:v>7770</c:v>
                </c:pt>
                <c:pt idx="3886">
                  <c:v>7772</c:v>
                </c:pt>
                <c:pt idx="3887">
                  <c:v>7774</c:v>
                </c:pt>
                <c:pt idx="3888">
                  <c:v>7776</c:v>
                </c:pt>
                <c:pt idx="3889">
                  <c:v>7778</c:v>
                </c:pt>
                <c:pt idx="3890">
                  <c:v>7780</c:v>
                </c:pt>
                <c:pt idx="3891">
                  <c:v>7782</c:v>
                </c:pt>
                <c:pt idx="3892">
                  <c:v>7784</c:v>
                </c:pt>
                <c:pt idx="3893">
                  <c:v>7786</c:v>
                </c:pt>
                <c:pt idx="3894">
                  <c:v>7788</c:v>
                </c:pt>
                <c:pt idx="3895">
                  <c:v>7790</c:v>
                </c:pt>
                <c:pt idx="3896">
                  <c:v>7792</c:v>
                </c:pt>
                <c:pt idx="3897">
                  <c:v>7794</c:v>
                </c:pt>
                <c:pt idx="3898">
                  <c:v>7796</c:v>
                </c:pt>
                <c:pt idx="3899">
                  <c:v>7798</c:v>
                </c:pt>
                <c:pt idx="3900">
                  <c:v>7800</c:v>
                </c:pt>
                <c:pt idx="3901">
                  <c:v>7802</c:v>
                </c:pt>
                <c:pt idx="3902">
                  <c:v>7804</c:v>
                </c:pt>
                <c:pt idx="3903">
                  <c:v>7806</c:v>
                </c:pt>
                <c:pt idx="3904">
                  <c:v>7808</c:v>
                </c:pt>
                <c:pt idx="3905">
                  <c:v>7810</c:v>
                </c:pt>
                <c:pt idx="3906">
                  <c:v>7812</c:v>
                </c:pt>
                <c:pt idx="3907">
                  <c:v>7814</c:v>
                </c:pt>
                <c:pt idx="3908">
                  <c:v>7816</c:v>
                </c:pt>
                <c:pt idx="3909">
                  <c:v>7818</c:v>
                </c:pt>
                <c:pt idx="3910">
                  <c:v>7820</c:v>
                </c:pt>
                <c:pt idx="3911">
                  <c:v>7822</c:v>
                </c:pt>
                <c:pt idx="3912">
                  <c:v>7824</c:v>
                </c:pt>
                <c:pt idx="3913">
                  <c:v>7826</c:v>
                </c:pt>
                <c:pt idx="3914">
                  <c:v>7828</c:v>
                </c:pt>
                <c:pt idx="3915">
                  <c:v>7830</c:v>
                </c:pt>
                <c:pt idx="3916">
                  <c:v>7832</c:v>
                </c:pt>
                <c:pt idx="3917">
                  <c:v>7834</c:v>
                </c:pt>
                <c:pt idx="3918">
                  <c:v>7836</c:v>
                </c:pt>
                <c:pt idx="3919">
                  <c:v>7838</c:v>
                </c:pt>
                <c:pt idx="3920">
                  <c:v>7840</c:v>
                </c:pt>
                <c:pt idx="3921">
                  <c:v>7842</c:v>
                </c:pt>
                <c:pt idx="3922">
                  <c:v>7844</c:v>
                </c:pt>
                <c:pt idx="3923">
                  <c:v>7846</c:v>
                </c:pt>
                <c:pt idx="3924">
                  <c:v>7848</c:v>
                </c:pt>
                <c:pt idx="3925">
                  <c:v>7850</c:v>
                </c:pt>
                <c:pt idx="3926">
                  <c:v>7852</c:v>
                </c:pt>
                <c:pt idx="3927">
                  <c:v>7854</c:v>
                </c:pt>
                <c:pt idx="3928">
                  <c:v>7856</c:v>
                </c:pt>
                <c:pt idx="3929">
                  <c:v>7858</c:v>
                </c:pt>
                <c:pt idx="3930">
                  <c:v>7860</c:v>
                </c:pt>
                <c:pt idx="3931">
                  <c:v>7862</c:v>
                </c:pt>
                <c:pt idx="3932">
                  <c:v>7864</c:v>
                </c:pt>
                <c:pt idx="3933">
                  <c:v>7866</c:v>
                </c:pt>
                <c:pt idx="3934">
                  <c:v>7868</c:v>
                </c:pt>
                <c:pt idx="3935">
                  <c:v>7870</c:v>
                </c:pt>
                <c:pt idx="3936">
                  <c:v>7872</c:v>
                </c:pt>
                <c:pt idx="3937">
                  <c:v>7874</c:v>
                </c:pt>
                <c:pt idx="3938">
                  <c:v>7876</c:v>
                </c:pt>
                <c:pt idx="3939">
                  <c:v>7878</c:v>
                </c:pt>
                <c:pt idx="3940">
                  <c:v>7880</c:v>
                </c:pt>
                <c:pt idx="3941">
                  <c:v>7882</c:v>
                </c:pt>
                <c:pt idx="3942">
                  <c:v>7884</c:v>
                </c:pt>
                <c:pt idx="3943">
                  <c:v>7886</c:v>
                </c:pt>
                <c:pt idx="3944">
                  <c:v>7888</c:v>
                </c:pt>
                <c:pt idx="3945">
                  <c:v>7890</c:v>
                </c:pt>
                <c:pt idx="3946">
                  <c:v>7892</c:v>
                </c:pt>
                <c:pt idx="3947">
                  <c:v>7894</c:v>
                </c:pt>
                <c:pt idx="3948">
                  <c:v>7896</c:v>
                </c:pt>
                <c:pt idx="3949">
                  <c:v>7898</c:v>
                </c:pt>
                <c:pt idx="3950">
                  <c:v>7900</c:v>
                </c:pt>
                <c:pt idx="3951">
                  <c:v>7902</c:v>
                </c:pt>
                <c:pt idx="3952">
                  <c:v>7904</c:v>
                </c:pt>
                <c:pt idx="3953">
                  <c:v>7906</c:v>
                </c:pt>
                <c:pt idx="3954">
                  <c:v>7908</c:v>
                </c:pt>
                <c:pt idx="3955">
                  <c:v>7910</c:v>
                </c:pt>
                <c:pt idx="3956">
                  <c:v>7912</c:v>
                </c:pt>
                <c:pt idx="3957">
                  <c:v>7914</c:v>
                </c:pt>
                <c:pt idx="3958">
                  <c:v>7916</c:v>
                </c:pt>
                <c:pt idx="3959">
                  <c:v>7918</c:v>
                </c:pt>
                <c:pt idx="3960">
                  <c:v>7920</c:v>
                </c:pt>
                <c:pt idx="3961">
                  <c:v>7922</c:v>
                </c:pt>
                <c:pt idx="3962">
                  <c:v>7924</c:v>
                </c:pt>
                <c:pt idx="3963">
                  <c:v>7926</c:v>
                </c:pt>
                <c:pt idx="3964">
                  <c:v>7928</c:v>
                </c:pt>
                <c:pt idx="3965">
                  <c:v>7930</c:v>
                </c:pt>
                <c:pt idx="3966">
                  <c:v>7932</c:v>
                </c:pt>
                <c:pt idx="3967">
                  <c:v>7934</c:v>
                </c:pt>
                <c:pt idx="3968">
                  <c:v>7936</c:v>
                </c:pt>
                <c:pt idx="3969">
                  <c:v>7938</c:v>
                </c:pt>
                <c:pt idx="3970">
                  <c:v>7940</c:v>
                </c:pt>
                <c:pt idx="3971">
                  <c:v>7942</c:v>
                </c:pt>
                <c:pt idx="3972">
                  <c:v>7944</c:v>
                </c:pt>
                <c:pt idx="3973">
                  <c:v>7946</c:v>
                </c:pt>
                <c:pt idx="3974">
                  <c:v>7948</c:v>
                </c:pt>
                <c:pt idx="3975">
                  <c:v>7950</c:v>
                </c:pt>
                <c:pt idx="3976">
                  <c:v>7952</c:v>
                </c:pt>
                <c:pt idx="3977">
                  <c:v>7954</c:v>
                </c:pt>
                <c:pt idx="3978">
                  <c:v>7956</c:v>
                </c:pt>
                <c:pt idx="3979">
                  <c:v>7958</c:v>
                </c:pt>
                <c:pt idx="3980">
                  <c:v>7960</c:v>
                </c:pt>
                <c:pt idx="3981">
                  <c:v>7962</c:v>
                </c:pt>
                <c:pt idx="3982">
                  <c:v>7964</c:v>
                </c:pt>
                <c:pt idx="3983">
                  <c:v>7966</c:v>
                </c:pt>
                <c:pt idx="3984">
                  <c:v>7968</c:v>
                </c:pt>
                <c:pt idx="3985">
                  <c:v>7970</c:v>
                </c:pt>
                <c:pt idx="3986">
                  <c:v>7972</c:v>
                </c:pt>
                <c:pt idx="3987">
                  <c:v>7974</c:v>
                </c:pt>
                <c:pt idx="3988">
                  <c:v>7976</c:v>
                </c:pt>
                <c:pt idx="3989">
                  <c:v>7978</c:v>
                </c:pt>
                <c:pt idx="3990">
                  <c:v>7980</c:v>
                </c:pt>
                <c:pt idx="3991">
                  <c:v>7982</c:v>
                </c:pt>
                <c:pt idx="3992">
                  <c:v>7984</c:v>
                </c:pt>
                <c:pt idx="3993">
                  <c:v>7986</c:v>
                </c:pt>
                <c:pt idx="3994">
                  <c:v>7988</c:v>
                </c:pt>
                <c:pt idx="3995">
                  <c:v>7990</c:v>
                </c:pt>
                <c:pt idx="3996">
                  <c:v>7992</c:v>
                </c:pt>
                <c:pt idx="3997">
                  <c:v>7994</c:v>
                </c:pt>
                <c:pt idx="3998">
                  <c:v>7996</c:v>
                </c:pt>
                <c:pt idx="3999">
                  <c:v>7998</c:v>
                </c:pt>
                <c:pt idx="4000">
                  <c:v>8000</c:v>
                </c:pt>
                <c:pt idx="4001">
                  <c:v>8002</c:v>
                </c:pt>
                <c:pt idx="4002">
                  <c:v>8004</c:v>
                </c:pt>
                <c:pt idx="4003">
                  <c:v>8006</c:v>
                </c:pt>
                <c:pt idx="4004">
                  <c:v>8008</c:v>
                </c:pt>
                <c:pt idx="4005">
                  <c:v>8010</c:v>
                </c:pt>
                <c:pt idx="4006">
                  <c:v>8012</c:v>
                </c:pt>
                <c:pt idx="4007">
                  <c:v>8014</c:v>
                </c:pt>
                <c:pt idx="4008">
                  <c:v>8016</c:v>
                </c:pt>
                <c:pt idx="4009">
                  <c:v>8018</c:v>
                </c:pt>
                <c:pt idx="4010">
                  <c:v>8020</c:v>
                </c:pt>
                <c:pt idx="4011">
                  <c:v>8022</c:v>
                </c:pt>
                <c:pt idx="4012">
                  <c:v>8024</c:v>
                </c:pt>
                <c:pt idx="4013">
                  <c:v>8026</c:v>
                </c:pt>
                <c:pt idx="4014">
                  <c:v>8028</c:v>
                </c:pt>
                <c:pt idx="4015">
                  <c:v>8030</c:v>
                </c:pt>
                <c:pt idx="4016">
                  <c:v>8032</c:v>
                </c:pt>
                <c:pt idx="4017">
                  <c:v>8034</c:v>
                </c:pt>
                <c:pt idx="4018">
                  <c:v>8036</c:v>
                </c:pt>
                <c:pt idx="4019">
                  <c:v>8038</c:v>
                </c:pt>
                <c:pt idx="4020">
                  <c:v>8040</c:v>
                </c:pt>
                <c:pt idx="4021">
                  <c:v>8042</c:v>
                </c:pt>
                <c:pt idx="4022">
                  <c:v>8044</c:v>
                </c:pt>
                <c:pt idx="4023">
                  <c:v>8046</c:v>
                </c:pt>
                <c:pt idx="4024">
                  <c:v>8048</c:v>
                </c:pt>
                <c:pt idx="4025">
                  <c:v>8050</c:v>
                </c:pt>
                <c:pt idx="4026">
                  <c:v>8052</c:v>
                </c:pt>
                <c:pt idx="4027">
                  <c:v>8054</c:v>
                </c:pt>
                <c:pt idx="4028">
                  <c:v>8056</c:v>
                </c:pt>
                <c:pt idx="4029">
                  <c:v>8058</c:v>
                </c:pt>
                <c:pt idx="4030">
                  <c:v>8060</c:v>
                </c:pt>
                <c:pt idx="4031">
                  <c:v>8062</c:v>
                </c:pt>
                <c:pt idx="4032">
                  <c:v>8064</c:v>
                </c:pt>
                <c:pt idx="4033">
                  <c:v>8066</c:v>
                </c:pt>
                <c:pt idx="4034">
                  <c:v>8068</c:v>
                </c:pt>
                <c:pt idx="4035">
                  <c:v>8070</c:v>
                </c:pt>
                <c:pt idx="4036">
                  <c:v>8072</c:v>
                </c:pt>
                <c:pt idx="4037">
                  <c:v>8074</c:v>
                </c:pt>
                <c:pt idx="4038">
                  <c:v>8076</c:v>
                </c:pt>
                <c:pt idx="4039">
                  <c:v>8078</c:v>
                </c:pt>
                <c:pt idx="4040">
                  <c:v>8080</c:v>
                </c:pt>
                <c:pt idx="4041">
                  <c:v>8082</c:v>
                </c:pt>
                <c:pt idx="4042">
                  <c:v>8084</c:v>
                </c:pt>
                <c:pt idx="4043">
                  <c:v>8086</c:v>
                </c:pt>
                <c:pt idx="4044">
                  <c:v>8088</c:v>
                </c:pt>
                <c:pt idx="4045">
                  <c:v>8090</c:v>
                </c:pt>
                <c:pt idx="4046">
                  <c:v>8092</c:v>
                </c:pt>
                <c:pt idx="4047">
                  <c:v>8094</c:v>
                </c:pt>
                <c:pt idx="4048">
                  <c:v>8096</c:v>
                </c:pt>
                <c:pt idx="4049">
                  <c:v>8098</c:v>
                </c:pt>
                <c:pt idx="4050">
                  <c:v>8100</c:v>
                </c:pt>
                <c:pt idx="4051">
                  <c:v>8102</c:v>
                </c:pt>
                <c:pt idx="4052">
                  <c:v>8104</c:v>
                </c:pt>
                <c:pt idx="4053">
                  <c:v>8106</c:v>
                </c:pt>
                <c:pt idx="4054">
                  <c:v>8108</c:v>
                </c:pt>
                <c:pt idx="4055">
                  <c:v>8110</c:v>
                </c:pt>
                <c:pt idx="4056">
                  <c:v>8112</c:v>
                </c:pt>
                <c:pt idx="4057">
                  <c:v>8114</c:v>
                </c:pt>
                <c:pt idx="4058">
                  <c:v>8116</c:v>
                </c:pt>
                <c:pt idx="4059">
                  <c:v>8118</c:v>
                </c:pt>
                <c:pt idx="4060">
                  <c:v>8120</c:v>
                </c:pt>
                <c:pt idx="4061">
                  <c:v>8122</c:v>
                </c:pt>
                <c:pt idx="4062">
                  <c:v>8124</c:v>
                </c:pt>
                <c:pt idx="4063">
                  <c:v>8126</c:v>
                </c:pt>
                <c:pt idx="4064">
                  <c:v>8128</c:v>
                </c:pt>
                <c:pt idx="4065">
                  <c:v>8130</c:v>
                </c:pt>
                <c:pt idx="4066">
                  <c:v>8132</c:v>
                </c:pt>
                <c:pt idx="4067">
                  <c:v>8134</c:v>
                </c:pt>
                <c:pt idx="4068">
                  <c:v>8136</c:v>
                </c:pt>
                <c:pt idx="4069">
                  <c:v>8138</c:v>
                </c:pt>
                <c:pt idx="4070">
                  <c:v>8140</c:v>
                </c:pt>
                <c:pt idx="4071">
                  <c:v>8142</c:v>
                </c:pt>
                <c:pt idx="4072">
                  <c:v>8144</c:v>
                </c:pt>
                <c:pt idx="4073">
                  <c:v>8146</c:v>
                </c:pt>
                <c:pt idx="4074">
                  <c:v>8148</c:v>
                </c:pt>
                <c:pt idx="4075">
                  <c:v>8150</c:v>
                </c:pt>
                <c:pt idx="4076">
                  <c:v>8152</c:v>
                </c:pt>
                <c:pt idx="4077">
                  <c:v>8154</c:v>
                </c:pt>
                <c:pt idx="4078">
                  <c:v>8156</c:v>
                </c:pt>
                <c:pt idx="4079">
                  <c:v>8158</c:v>
                </c:pt>
                <c:pt idx="4080">
                  <c:v>8160</c:v>
                </c:pt>
                <c:pt idx="4081">
                  <c:v>8162</c:v>
                </c:pt>
                <c:pt idx="4082">
                  <c:v>8164</c:v>
                </c:pt>
                <c:pt idx="4083">
                  <c:v>8166</c:v>
                </c:pt>
                <c:pt idx="4084">
                  <c:v>8168</c:v>
                </c:pt>
                <c:pt idx="4085">
                  <c:v>8170</c:v>
                </c:pt>
                <c:pt idx="4086">
                  <c:v>8172</c:v>
                </c:pt>
                <c:pt idx="4087">
                  <c:v>8174</c:v>
                </c:pt>
                <c:pt idx="4088">
                  <c:v>8176</c:v>
                </c:pt>
                <c:pt idx="4089">
                  <c:v>8178</c:v>
                </c:pt>
                <c:pt idx="4090">
                  <c:v>8180</c:v>
                </c:pt>
                <c:pt idx="4091">
                  <c:v>8182</c:v>
                </c:pt>
                <c:pt idx="4092">
                  <c:v>8184</c:v>
                </c:pt>
                <c:pt idx="4093">
                  <c:v>8186</c:v>
                </c:pt>
                <c:pt idx="4094">
                  <c:v>8188</c:v>
                </c:pt>
                <c:pt idx="4095">
                  <c:v>8190</c:v>
                </c:pt>
                <c:pt idx="4096">
                  <c:v>8192</c:v>
                </c:pt>
                <c:pt idx="4097">
                  <c:v>8194</c:v>
                </c:pt>
                <c:pt idx="4098">
                  <c:v>8196</c:v>
                </c:pt>
                <c:pt idx="4099">
                  <c:v>8198</c:v>
                </c:pt>
                <c:pt idx="4100">
                  <c:v>8200</c:v>
                </c:pt>
                <c:pt idx="4101">
                  <c:v>8202</c:v>
                </c:pt>
                <c:pt idx="4102">
                  <c:v>8204</c:v>
                </c:pt>
                <c:pt idx="4103">
                  <c:v>8206</c:v>
                </c:pt>
                <c:pt idx="4104">
                  <c:v>8208</c:v>
                </c:pt>
                <c:pt idx="4105">
                  <c:v>8210</c:v>
                </c:pt>
                <c:pt idx="4106">
                  <c:v>8212</c:v>
                </c:pt>
                <c:pt idx="4107">
                  <c:v>8214</c:v>
                </c:pt>
                <c:pt idx="4108">
                  <c:v>8216</c:v>
                </c:pt>
                <c:pt idx="4109">
                  <c:v>8218</c:v>
                </c:pt>
                <c:pt idx="4110">
                  <c:v>8220</c:v>
                </c:pt>
                <c:pt idx="4111">
                  <c:v>8222</c:v>
                </c:pt>
                <c:pt idx="4112">
                  <c:v>8224</c:v>
                </c:pt>
                <c:pt idx="4113">
                  <c:v>8226</c:v>
                </c:pt>
                <c:pt idx="4114">
                  <c:v>8228</c:v>
                </c:pt>
                <c:pt idx="4115">
                  <c:v>8230</c:v>
                </c:pt>
                <c:pt idx="4116">
                  <c:v>8232</c:v>
                </c:pt>
                <c:pt idx="4117">
                  <c:v>8234</c:v>
                </c:pt>
                <c:pt idx="4118">
                  <c:v>8236</c:v>
                </c:pt>
                <c:pt idx="4119">
                  <c:v>8238</c:v>
                </c:pt>
                <c:pt idx="4120">
                  <c:v>8240</c:v>
                </c:pt>
                <c:pt idx="4121">
                  <c:v>8242</c:v>
                </c:pt>
                <c:pt idx="4122">
                  <c:v>8244</c:v>
                </c:pt>
                <c:pt idx="4123">
                  <c:v>8246</c:v>
                </c:pt>
                <c:pt idx="4124">
                  <c:v>8248</c:v>
                </c:pt>
                <c:pt idx="4125">
                  <c:v>8250</c:v>
                </c:pt>
                <c:pt idx="4126">
                  <c:v>8252</c:v>
                </c:pt>
                <c:pt idx="4127">
                  <c:v>8254</c:v>
                </c:pt>
                <c:pt idx="4128">
                  <c:v>8256</c:v>
                </c:pt>
                <c:pt idx="4129">
                  <c:v>8258</c:v>
                </c:pt>
                <c:pt idx="4130">
                  <c:v>8260</c:v>
                </c:pt>
                <c:pt idx="4131">
                  <c:v>8262</c:v>
                </c:pt>
                <c:pt idx="4132">
                  <c:v>8264</c:v>
                </c:pt>
                <c:pt idx="4133">
                  <c:v>8266</c:v>
                </c:pt>
                <c:pt idx="4134">
                  <c:v>8268</c:v>
                </c:pt>
                <c:pt idx="4135">
                  <c:v>8270</c:v>
                </c:pt>
                <c:pt idx="4136">
                  <c:v>8272</c:v>
                </c:pt>
                <c:pt idx="4137">
                  <c:v>8274</c:v>
                </c:pt>
                <c:pt idx="4138">
                  <c:v>8276</c:v>
                </c:pt>
                <c:pt idx="4139">
                  <c:v>8278</c:v>
                </c:pt>
                <c:pt idx="4140">
                  <c:v>8280</c:v>
                </c:pt>
                <c:pt idx="4141">
                  <c:v>8282</c:v>
                </c:pt>
                <c:pt idx="4142">
                  <c:v>8284</c:v>
                </c:pt>
                <c:pt idx="4143">
                  <c:v>8286</c:v>
                </c:pt>
                <c:pt idx="4144">
                  <c:v>8288</c:v>
                </c:pt>
                <c:pt idx="4145">
                  <c:v>8290</c:v>
                </c:pt>
                <c:pt idx="4146">
                  <c:v>8292</c:v>
                </c:pt>
                <c:pt idx="4147">
                  <c:v>8294</c:v>
                </c:pt>
                <c:pt idx="4148">
                  <c:v>8296</c:v>
                </c:pt>
                <c:pt idx="4149">
                  <c:v>8298</c:v>
                </c:pt>
                <c:pt idx="4150">
                  <c:v>8300</c:v>
                </c:pt>
                <c:pt idx="4151">
                  <c:v>8302</c:v>
                </c:pt>
                <c:pt idx="4152">
                  <c:v>8304</c:v>
                </c:pt>
                <c:pt idx="4153">
                  <c:v>8306</c:v>
                </c:pt>
                <c:pt idx="4154">
                  <c:v>8308</c:v>
                </c:pt>
                <c:pt idx="4155">
                  <c:v>8310</c:v>
                </c:pt>
                <c:pt idx="4156">
                  <c:v>8312</c:v>
                </c:pt>
                <c:pt idx="4157">
                  <c:v>8314</c:v>
                </c:pt>
                <c:pt idx="4158">
                  <c:v>8316</c:v>
                </c:pt>
                <c:pt idx="4159">
                  <c:v>8318</c:v>
                </c:pt>
                <c:pt idx="4160">
                  <c:v>8320</c:v>
                </c:pt>
                <c:pt idx="4161">
                  <c:v>8322</c:v>
                </c:pt>
                <c:pt idx="4162">
                  <c:v>8324</c:v>
                </c:pt>
                <c:pt idx="4163">
                  <c:v>8326</c:v>
                </c:pt>
                <c:pt idx="4164">
                  <c:v>8328</c:v>
                </c:pt>
                <c:pt idx="4165">
                  <c:v>8330</c:v>
                </c:pt>
                <c:pt idx="4166">
                  <c:v>8332</c:v>
                </c:pt>
                <c:pt idx="4167">
                  <c:v>8334</c:v>
                </c:pt>
                <c:pt idx="4168">
                  <c:v>8336</c:v>
                </c:pt>
                <c:pt idx="4169">
                  <c:v>8338</c:v>
                </c:pt>
                <c:pt idx="4170">
                  <c:v>8340</c:v>
                </c:pt>
                <c:pt idx="4171">
                  <c:v>8342</c:v>
                </c:pt>
                <c:pt idx="4172">
                  <c:v>8344</c:v>
                </c:pt>
                <c:pt idx="4173">
                  <c:v>8346</c:v>
                </c:pt>
                <c:pt idx="4174">
                  <c:v>8348</c:v>
                </c:pt>
                <c:pt idx="4175">
                  <c:v>8350</c:v>
                </c:pt>
                <c:pt idx="4176">
                  <c:v>8352</c:v>
                </c:pt>
                <c:pt idx="4177">
                  <c:v>8354</c:v>
                </c:pt>
                <c:pt idx="4178">
                  <c:v>8356</c:v>
                </c:pt>
                <c:pt idx="4179">
                  <c:v>8358</c:v>
                </c:pt>
                <c:pt idx="4180">
                  <c:v>8360</c:v>
                </c:pt>
                <c:pt idx="4181">
                  <c:v>8362</c:v>
                </c:pt>
                <c:pt idx="4182">
                  <c:v>8364</c:v>
                </c:pt>
                <c:pt idx="4183">
                  <c:v>8366</c:v>
                </c:pt>
                <c:pt idx="4184">
                  <c:v>8368</c:v>
                </c:pt>
                <c:pt idx="4185">
                  <c:v>8370</c:v>
                </c:pt>
                <c:pt idx="4186">
                  <c:v>8372</c:v>
                </c:pt>
                <c:pt idx="4187">
                  <c:v>8374</c:v>
                </c:pt>
                <c:pt idx="4188">
                  <c:v>8376</c:v>
                </c:pt>
                <c:pt idx="4189">
                  <c:v>8378</c:v>
                </c:pt>
                <c:pt idx="4190">
                  <c:v>8380</c:v>
                </c:pt>
                <c:pt idx="4191">
                  <c:v>8382</c:v>
                </c:pt>
                <c:pt idx="4192">
                  <c:v>8384</c:v>
                </c:pt>
                <c:pt idx="4193">
                  <c:v>8386</c:v>
                </c:pt>
                <c:pt idx="4194">
                  <c:v>8388</c:v>
                </c:pt>
                <c:pt idx="4195">
                  <c:v>8390</c:v>
                </c:pt>
                <c:pt idx="4196">
                  <c:v>8392</c:v>
                </c:pt>
                <c:pt idx="4197">
                  <c:v>8394</c:v>
                </c:pt>
                <c:pt idx="4198">
                  <c:v>8396</c:v>
                </c:pt>
                <c:pt idx="4199">
                  <c:v>8398</c:v>
                </c:pt>
                <c:pt idx="4200">
                  <c:v>8400</c:v>
                </c:pt>
                <c:pt idx="4201">
                  <c:v>8402</c:v>
                </c:pt>
                <c:pt idx="4202">
                  <c:v>8404</c:v>
                </c:pt>
                <c:pt idx="4203">
                  <c:v>8406</c:v>
                </c:pt>
                <c:pt idx="4204">
                  <c:v>8408</c:v>
                </c:pt>
                <c:pt idx="4205">
                  <c:v>8410</c:v>
                </c:pt>
                <c:pt idx="4206">
                  <c:v>8412</c:v>
                </c:pt>
                <c:pt idx="4207">
                  <c:v>8414</c:v>
                </c:pt>
                <c:pt idx="4208">
                  <c:v>8416</c:v>
                </c:pt>
                <c:pt idx="4209">
                  <c:v>8418</c:v>
                </c:pt>
                <c:pt idx="4210">
                  <c:v>8420</c:v>
                </c:pt>
                <c:pt idx="4211">
                  <c:v>8422</c:v>
                </c:pt>
                <c:pt idx="4212">
                  <c:v>8424</c:v>
                </c:pt>
                <c:pt idx="4213">
                  <c:v>8426</c:v>
                </c:pt>
                <c:pt idx="4214">
                  <c:v>8428</c:v>
                </c:pt>
                <c:pt idx="4215">
                  <c:v>8430</c:v>
                </c:pt>
                <c:pt idx="4216">
                  <c:v>8432</c:v>
                </c:pt>
                <c:pt idx="4217">
                  <c:v>8434</c:v>
                </c:pt>
                <c:pt idx="4218">
                  <c:v>8436</c:v>
                </c:pt>
                <c:pt idx="4219">
                  <c:v>8438</c:v>
                </c:pt>
                <c:pt idx="4220">
                  <c:v>8440</c:v>
                </c:pt>
                <c:pt idx="4221">
                  <c:v>8442</c:v>
                </c:pt>
                <c:pt idx="4222">
                  <c:v>8444</c:v>
                </c:pt>
                <c:pt idx="4223">
                  <c:v>8446</c:v>
                </c:pt>
                <c:pt idx="4224">
                  <c:v>8448</c:v>
                </c:pt>
                <c:pt idx="4225">
                  <c:v>8450</c:v>
                </c:pt>
                <c:pt idx="4226">
                  <c:v>8452</c:v>
                </c:pt>
                <c:pt idx="4227">
                  <c:v>8454</c:v>
                </c:pt>
                <c:pt idx="4228">
                  <c:v>8456</c:v>
                </c:pt>
                <c:pt idx="4229">
                  <c:v>8458</c:v>
                </c:pt>
                <c:pt idx="4230">
                  <c:v>8460</c:v>
                </c:pt>
                <c:pt idx="4231">
                  <c:v>8462</c:v>
                </c:pt>
                <c:pt idx="4232">
                  <c:v>8464</c:v>
                </c:pt>
                <c:pt idx="4233">
                  <c:v>8466</c:v>
                </c:pt>
                <c:pt idx="4234">
                  <c:v>8468</c:v>
                </c:pt>
                <c:pt idx="4235">
                  <c:v>8470</c:v>
                </c:pt>
                <c:pt idx="4236">
                  <c:v>8472</c:v>
                </c:pt>
                <c:pt idx="4237">
                  <c:v>8474</c:v>
                </c:pt>
                <c:pt idx="4238">
                  <c:v>8476</c:v>
                </c:pt>
                <c:pt idx="4239">
                  <c:v>8478</c:v>
                </c:pt>
                <c:pt idx="4240">
                  <c:v>8480</c:v>
                </c:pt>
                <c:pt idx="4241">
                  <c:v>8482</c:v>
                </c:pt>
                <c:pt idx="4242">
                  <c:v>8484</c:v>
                </c:pt>
                <c:pt idx="4243">
                  <c:v>8486</c:v>
                </c:pt>
                <c:pt idx="4244">
                  <c:v>8488</c:v>
                </c:pt>
                <c:pt idx="4245">
                  <c:v>8490</c:v>
                </c:pt>
                <c:pt idx="4246">
                  <c:v>8492</c:v>
                </c:pt>
                <c:pt idx="4247">
                  <c:v>8494</c:v>
                </c:pt>
                <c:pt idx="4248">
                  <c:v>8496</c:v>
                </c:pt>
                <c:pt idx="4249">
                  <c:v>8498</c:v>
                </c:pt>
                <c:pt idx="4250">
                  <c:v>8500</c:v>
                </c:pt>
                <c:pt idx="4251">
                  <c:v>8502</c:v>
                </c:pt>
                <c:pt idx="4252">
                  <c:v>8504</c:v>
                </c:pt>
                <c:pt idx="4253">
                  <c:v>8506</c:v>
                </c:pt>
                <c:pt idx="4254">
                  <c:v>8508</c:v>
                </c:pt>
                <c:pt idx="4255">
                  <c:v>8510</c:v>
                </c:pt>
                <c:pt idx="4256">
                  <c:v>8512</c:v>
                </c:pt>
                <c:pt idx="4257">
                  <c:v>8514</c:v>
                </c:pt>
                <c:pt idx="4258">
                  <c:v>8516</c:v>
                </c:pt>
                <c:pt idx="4259">
                  <c:v>8518</c:v>
                </c:pt>
                <c:pt idx="4260">
                  <c:v>8520</c:v>
                </c:pt>
                <c:pt idx="4261">
                  <c:v>8522</c:v>
                </c:pt>
                <c:pt idx="4262">
                  <c:v>8524</c:v>
                </c:pt>
                <c:pt idx="4263">
                  <c:v>8526</c:v>
                </c:pt>
                <c:pt idx="4264">
                  <c:v>8528</c:v>
                </c:pt>
                <c:pt idx="4265">
                  <c:v>8530</c:v>
                </c:pt>
                <c:pt idx="4266">
                  <c:v>8532</c:v>
                </c:pt>
                <c:pt idx="4267">
                  <c:v>8534</c:v>
                </c:pt>
                <c:pt idx="4268">
                  <c:v>8536</c:v>
                </c:pt>
                <c:pt idx="4269">
                  <c:v>8538</c:v>
                </c:pt>
                <c:pt idx="4270">
                  <c:v>8540</c:v>
                </c:pt>
                <c:pt idx="4271">
                  <c:v>8542</c:v>
                </c:pt>
                <c:pt idx="4272">
                  <c:v>8544</c:v>
                </c:pt>
                <c:pt idx="4273">
                  <c:v>8546</c:v>
                </c:pt>
                <c:pt idx="4274">
                  <c:v>8548</c:v>
                </c:pt>
                <c:pt idx="4275">
                  <c:v>8550</c:v>
                </c:pt>
                <c:pt idx="4276">
                  <c:v>8552</c:v>
                </c:pt>
                <c:pt idx="4277">
                  <c:v>8554</c:v>
                </c:pt>
                <c:pt idx="4278">
                  <c:v>8556</c:v>
                </c:pt>
                <c:pt idx="4279">
                  <c:v>8558</c:v>
                </c:pt>
                <c:pt idx="4280">
                  <c:v>8560</c:v>
                </c:pt>
                <c:pt idx="4281">
                  <c:v>8562</c:v>
                </c:pt>
                <c:pt idx="4282">
                  <c:v>8564</c:v>
                </c:pt>
                <c:pt idx="4283">
                  <c:v>8566</c:v>
                </c:pt>
                <c:pt idx="4284">
                  <c:v>8568</c:v>
                </c:pt>
                <c:pt idx="4285">
                  <c:v>8570</c:v>
                </c:pt>
                <c:pt idx="4286">
                  <c:v>8572</c:v>
                </c:pt>
                <c:pt idx="4287">
                  <c:v>8574</c:v>
                </c:pt>
                <c:pt idx="4288">
                  <c:v>8576</c:v>
                </c:pt>
                <c:pt idx="4289">
                  <c:v>8578</c:v>
                </c:pt>
                <c:pt idx="4290">
                  <c:v>8580</c:v>
                </c:pt>
                <c:pt idx="4291">
                  <c:v>8582</c:v>
                </c:pt>
                <c:pt idx="4292">
                  <c:v>8584</c:v>
                </c:pt>
                <c:pt idx="4293">
                  <c:v>8586</c:v>
                </c:pt>
                <c:pt idx="4294">
                  <c:v>8588</c:v>
                </c:pt>
                <c:pt idx="4295">
                  <c:v>8590</c:v>
                </c:pt>
                <c:pt idx="4296">
                  <c:v>8592</c:v>
                </c:pt>
                <c:pt idx="4297">
                  <c:v>8594</c:v>
                </c:pt>
                <c:pt idx="4298">
                  <c:v>8596</c:v>
                </c:pt>
                <c:pt idx="4299">
                  <c:v>8598</c:v>
                </c:pt>
                <c:pt idx="4300">
                  <c:v>8600</c:v>
                </c:pt>
                <c:pt idx="4301">
                  <c:v>8602</c:v>
                </c:pt>
                <c:pt idx="4302">
                  <c:v>8604</c:v>
                </c:pt>
                <c:pt idx="4303">
                  <c:v>8606</c:v>
                </c:pt>
                <c:pt idx="4304">
                  <c:v>8608</c:v>
                </c:pt>
                <c:pt idx="4305">
                  <c:v>8610</c:v>
                </c:pt>
                <c:pt idx="4306">
                  <c:v>8612</c:v>
                </c:pt>
                <c:pt idx="4307">
                  <c:v>8614</c:v>
                </c:pt>
                <c:pt idx="4308">
                  <c:v>8616</c:v>
                </c:pt>
                <c:pt idx="4309">
                  <c:v>8618</c:v>
                </c:pt>
                <c:pt idx="4310">
                  <c:v>8620</c:v>
                </c:pt>
                <c:pt idx="4311">
                  <c:v>8622</c:v>
                </c:pt>
                <c:pt idx="4312">
                  <c:v>8624</c:v>
                </c:pt>
                <c:pt idx="4313">
                  <c:v>8626</c:v>
                </c:pt>
                <c:pt idx="4314">
                  <c:v>8628</c:v>
                </c:pt>
                <c:pt idx="4315">
                  <c:v>8630</c:v>
                </c:pt>
                <c:pt idx="4316">
                  <c:v>8632</c:v>
                </c:pt>
                <c:pt idx="4317">
                  <c:v>8634</c:v>
                </c:pt>
                <c:pt idx="4318">
                  <c:v>8636</c:v>
                </c:pt>
                <c:pt idx="4319">
                  <c:v>8638</c:v>
                </c:pt>
                <c:pt idx="4320">
                  <c:v>8640</c:v>
                </c:pt>
                <c:pt idx="4321">
                  <c:v>8642</c:v>
                </c:pt>
                <c:pt idx="4322">
                  <c:v>8644</c:v>
                </c:pt>
                <c:pt idx="4323">
                  <c:v>8646</c:v>
                </c:pt>
                <c:pt idx="4324">
                  <c:v>8648</c:v>
                </c:pt>
                <c:pt idx="4325">
                  <c:v>8650</c:v>
                </c:pt>
                <c:pt idx="4326">
                  <c:v>8652</c:v>
                </c:pt>
                <c:pt idx="4327">
                  <c:v>8654</c:v>
                </c:pt>
                <c:pt idx="4328">
                  <c:v>8656</c:v>
                </c:pt>
                <c:pt idx="4329">
                  <c:v>8658</c:v>
                </c:pt>
                <c:pt idx="4330">
                  <c:v>8660</c:v>
                </c:pt>
                <c:pt idx="4331">
                  <c:v>8662</c:v>
                </c:pt>
                <c:pt idx="4332">
                  <c:v>8664</c:v>
                </c:pt>
                <c:pt idx="4333">
                  <c:v>8666</c:v>
                </c:pt>
                <c:pt idx="4334">
                  <c:v>8668</c:v>
                </c:pt>
                <c:pt idx="4335">
                  <c:v>8670</c:v>
                </c:pt>
                <c:pt idx="4336">
                  <c:v>8672</c:v>
                </c:pt>
                <c:pt idx="4337">
                  <c:v>8674</c:v>
                </c:pt>
                <c:pt idx="4338">
                  <c:v>8676</c:v>
                </c:pt>
                <c:pt idx="4339">
                  <c:v>8678</c:v>
                </c:pt>
                <c:pt idx="4340">
                  <c:v>8680</c:v>
                </c:pt>
                <c:pt idx="4341">
                  <c:v>8682</c:v>
                </c:pt>
                <c:pt idx="4342">
                  <c:v>8684</c:v>
                </c:pt>
                <c:pt idx="4343">
                  <c:v>8686</c:v>
                </c:pt>
                <c:pt idx="4344">
                  <c:v>8688</c:v>
                </c:pt>
                <c:pt idx="4345">
                  <c:v>8690</c:v>
                </c:pt>
                <c:pt idx="4346">
                  <c:v>8692</c:v>
                </c:pt>
                <c:pt idx="4347">
                  <c:v>8694</c:v>
                </c:pt>
                <c:pt idx="4348">
                  <c:v>8696</c:v>
                </c:pt>
                <c:pt idx="4349">
                  <c:v>8698</c:v>
                </c:pt>
                <c:pt idx="4350">
                  <c:v>8700</c:v>
                </c:pt>
                <c:pt idx="4351">
                  <c:v>8702</c:v>
                </c:pt>
                <c:pt idx="4352">
                  <c:v>8704</c:v>
                </c:pt>
                <c:pt idx="4353">
                  <c:v>8706</c:v>
                </c:pt>
                <c:pt idx="4354">
                  <c:v>8708</c:v>
                </c:pt>
                <c:pt idx="4355">
                  <c:v>8710</c:v>
                </c:pt>
                <c:pt idx="4356">
                  <c:v>8712</c:v>
                </c:pt>
                <c:pt idx="4357">
                  <c:v>8714</c:v>
                </c:pt>
                <c:pt idx="4358">
                  <c:v>8716</c:v>
                </c:pt>
                <c:pt idx="4359">
                  <c:v>8718</c:v>
                </c:pt>
                <c:pt idx="4360">
                  <c:v>8720</c:v>
                </c:pt>
                <c:pt idx="4361">
                  <c:v>8722</c:v>
                </c:pt>
                <c:pt idx="4362">
                  <c:v>8724</c:v>
                </c:pt>
                <c:pt idx="4363">
                  <c:v>8726</c:v>
                </c:pt>
                <c:pt idx="4364">
                  <c:v>8728</c:v>
                </c:pt>
                <c:pt idx="4365">
                  <c:v>8730</c:v>
                </c:pt>
                <c:pt idx="4366">
                  <c:v>8732</c:v>
                </c:pt>
                <c:pt idx="4367">
                  <c:v>8734</c:v>
                </c:pt>
                <c:pt idx="4368">
                  <c:v>8736</c:v>
                </c:pt>
                <c:pt idx="4369">
                  <c:v>8738</c:v>
                </c:pt>
                <c:pt idx="4370">
                  <c:v>8740</c:v>
                </c:pt>
                <c:pt idx="4371">
                  <c:v>8742</c:v>
                </c:pt>
                <c:pt idx="4372">
                  <c:v>8744</c:v>
                </c:pt>
                <c:pt idx="4373">
                  <c:v>8746</c:v>
                </c:pt>
                <c:pt idx="4374">
                  <c:v>8748</c:v>
                </c:pt>
                <c:pt idx="4375">
                  <c:v>8750</c:v>
                </c:pt>
                <c:pt idx="4376">
                  <c:v>8752</c:v>
                </c:pt>
                <c:pt idx="4377">
                  <c:v>8754</c:v>
                </c:pt>
                <c:pt idx="4378">
                  <c:v>8756</c:v>
                </c:pt>
                <c:pt idx="4379">
                  <c:v>8758</c:v>
                </c:pt>
                <c:pt idx="4380">
                  <c:v>8760</c:v>
                </c:pt>
                <c:pt idx="4381">
                  <c:v>8762</c:v>
                </c:pt>
                <c:pt idx="4382">
                  <c:v>8764</c:v>
                </c:pt>
                <c:pt idx="4383">
                  <c:v>8766</c:v>
                </c:pt>
                <c:pt idx="4384">
                  <c:v>8768</c:v>
                </c:pt>
                <c:pt idx="4385">
                  <c:v>8770</c:v>
                </c:pt>
                <c:pt idx="4386">
                  <c:v>8772</c:v>
                </c:pt>
                <c:pt idx="4387">
                  <c:v>8774</c:v>
                </c:pt>
                <c:pt idx="4388">
                  <c:v>8776</c:v>
                </c:pt>
                <c:pt idx="4389">
                  <c:v>8778</c:v>
                </c:pt>
                <c:pt idx="4390">
                  <c:v>8780</c:v>
                </c:pt>
                <c:pt idx="4391">
                  <c:v>8782</c:v>
                </c:pt>
                <c:pt idx="4392">
                  <c:v>8784</c:v>
                </c:pt>
                <c:pt idx="4393">
                  <c:v>8786</c:v>
                </c:pt>
                <c:pt idx="4394">
                  <c:v>8788</c:v>
                </c:pt>
                <c:pt idx="4395">
                  <c:v>8790</c:v>
                </c:pt>
                <c:pt idx="4396">
                  <c:v>8792</c:v>
                </c:pt>
                <c:pt idx="4397">
                  <c:v>8794</c:v>
                </c:pt>
                <c:pt idx="4398">
                  <c:v>8796</c:v>
                </c:pt>
                <c:pt idx="4399">
                  <c:v>8798</c:v>
                </c:pt>
                <c:pt idx="4400">
                  <c:v>8800</c:v>
                </c:pt>
                <c:pt idx="4401">
                  <c:v>8802</c:v>
                </c:pt>
                <c:pt idx="4402">
                  <c:v>8804</c:v>
                </c:pt>
                <c:pt idx="4403">
                  <c:v>8806</c:v>
                </c:pt>
                <c:pt idx="4404">
                  <c:v>8808</c:v>
                </c:pt>
                <c:pt idx="4405">
                  <c:v>8810</c:v>
                </c:pt>
                <c:pt idx="4406">
                  <c:v>8812</c:v>
                </c:pt>
                <c:pt idx="4407">
                  <c:v>8814</c:v>
                </c:pt>
                <c:pt idx="4408">
                  <c:v>8816</c:v>
                </c:pt>
                <c:pt idx="4409">
                  <c:v>8818</c:v>
                </c:pt>
                <c:pt idx="4410">
                  <c:v>8820</c:v>
                </c:pt>
                <c:pt idx="4411">
                  <c:v>8822</c:v>
                </c:pt>
                <c:pt idx="4412">
                  <c:v>8824</c:v>
                </c:pt>
                <c:pt idx="4413">
                  <c:v>8826</c:v>
                </c:pt>
                <c:pt idx="4414">
                  <c:v>8828</c:v>
                </c:pt>
                <c:pt idx="4415">
                  <c:v>8830</c:v>
                </c:pt>
                <c:pt idx="4416">
                  <c:v>8832</c:v>
                </c:pt>
                <c:pt idx="4417">
                  <c:v>8834</c:v>
                </c:pt>
                <c:pt idx="4418">
                  <c:v>8836</c:v>
                </c:pt>
                <c:pt idx="4419">
                  <c:v>8838</c:v>
                </c:pt>
                <c:pt idx="4420">
                  <c:v>8840</c:v>
                </c:pt>
                <c:pt idx="4421">
                  <c:v>8842</c:v>
                </c:pt>
                <c:pt idx="4422">
                  <c:v>8844</c:v>
                </c:pt>
                <c:pt idx="4423">
                  <c:v>8846</c:v>
                </c:pt>
                <c:pt idx="4424">
                  <c:v>8848</c:v>
                </c:pt>
                <c:pt idx="4425">
                  <c:v>8850</c:v>
                </c:pt>
                <c:pt idx="4426">
                  <c:v>8852</c:v>
                </c:pt>
                <c:pt idx="4427">
                  <c:v>8854</c:v>
                </c:pt>
                <c:pt idx="4428">
                  <c:v>8856</c:v>
                </c:pt>
                <c:pt idx="4429">
                  <c:v>8858</c:v>
                </c:pt>
                <c:pt idx="4430">
                  <c:v>8860</c:v>
                </c:pt>
                <c:pt idx="4431">
                  <c:v>8862</c:v>
                </c:pt>
                <c:pt idx="4432">
                  <c:v>8864</c:v>
                </c:pt>
                <c:pt idx="4433">
                  <c:v>8866</c:v>
                </c:pt>
                <c:pt idx="4434">
                  <c:v>8868</c:v>
                </c:pt>
                <c:pt idx="4435">
                  <c:v>8870</c:v>
                </c:pt>
                <c:pt idx="4436">
                  <c:v>8872</c:v>
                </c:pt>
                <c:pt idx="4437">
                  <c:v>8874</c:v>
                </c:pt>
                <c:pt idx="4438">
                  <c:v>8876</c:v>
                </c:pt>
                <c:pt idx="4439">
                  <c:v>8878</c:v>
                </c:pt>
                <c:pt idx="4440">
                  <c:v>8880</c:v>
                </c:pt>
                <c:pt idx="4441">
                  <c:v>8882</c:v>
                </c:pt>
                <c:pt idx="4442">
                  <c:v>8884</c:v>
                </c:pt>
                <c:pt idx="4443">
                  <c:v>8886</c:v>
                </c:pt>
                <c:pt idx="4444">
                  <c:v>8888</c:v>
                </c:pt>
                <c:pt idx="4445">
                  <c:v>8890</c:v>
                </c:pt>
                <c:pt idx="4446">
                  <c:v>8892</c:v>
                </c:pt>
                <c:pt idx="4447">
                  <c:v>8894</c:v>
                </c:pt>
                <c:pt idx="4448">
                  <c:v>8896</c:v>
                </c:pt>
                <c:pt idx="4449">
                  <c:v>8898</c:v>
                </c:pt>
                <c:pt idx="4450">
                  <c:v>8900</c:v>
                </c:pt>
                <c:pt idx="4451">
                  <c:v>8902</c:v>
                </c:pt>
                <c:pt idx="4452">
                  <c:v>8904</c:v>
                </c:pt>
                <c:pt idx="4453">
                  <c:v>8906</c:v>
                </c:pt>
                <c:pt idx="4454">
                  <c:v>8908</c:v>
                </c:pt>
                <c:pt idx="4455">
                  <c:v>8910</c:v>
                </c:pt>
                <c:pt idx="4456">
                  <c:v>8912</c:v>
                </c:pt>
                <c:pt idx="4457">
                  <c:v>8914</c:v>
                </c:pt>
                <c:pt idx="4458">
                  <c:v>8916</c:v>
                </c:pt>
                <c:pt idx="4459">
                  <c:v>8918</c:v>
                </c:pt>
                <c:pt idx="4460">
                  <c:v>8920</c:v>
                </c:pt>
                <c:pt idx="4461">
                  <c:v>8922</c:v>
                </c:pt>
                <c:pt idx="4462">
                  <c:v>8924</c:v>
                </c:pt>
                <c:pt idx="4463">
                  <c:v>8926</c:v>
                </c:pt>
                <c:pt idx="4464">
                  <c:v>8928</c:v>
                </c:pt>
                <c:pt idx="4465">
                  <c:v>8930</c:v>
                </c:pt>
                <c:pt idx="4466">
                  <c:v>8932</c:v>
                </c:pt>
                <c:pt idx="4467">
                  <c:v>8934</c:v>
                </c:pt>
                <c:pt idx="4468">
                  <c:v>8936</c:v>
                </c:pt>
                <c:pt idx="4469">
                  <c:v>8938</c:v>
                </c:pt>
                <c:pt idx="4470">
                  <c:v>8940</c:v>
                </c:pt>
                <c:pt idx="4471">
                  <c:v>8942</c:v>
                </c:pt>
                <c:pt idx="4472">
                  <c:v>8944</c:v>
                </c:pt>
                <c:pt idx="4473">
                  <c:v>8946</c:v>
                </c:pt>
                <c:pt idx="4474">
                  <c:v>8948</c:v>
                </c:pt>
                <c:pt idx="4475">
                  <c:v>8950</c:v>
                </c:pt>
                <c:pt idx="4476">
                  <c:v>8952</c:v>
                </c:pt>
                <c:pt idx="4477">
                  <c:v>8954</c:v>
                </c:pt>
                <c:pt idx="4478">
                  <c:v>8956</c:v>
                </c:pt>
                <c:pt idx="4479">
                  <c:v>8958</c:v>
                </c:pt>
                <c:pt idx="4480">
                  <c:v>8960</c:v>
                </c:pt>
                <c:pt idx="4481">
                  <c:v>8962</c:v>
                </c:pt>
                <c:pt idx="4482">
                  <c:v>8964</c:v>
                </c:pt>
                <c:pt idx="4483">
                  <c:v>8966</c:v>
                </c:pt>
                <c:pt idx="4484">
                  <c:v>8968</c:v>
                </c:pt>
                <c:pt idx="4485">
                  <c:v>8970</c:v>
                </c:pt>
                <c:pt idx="4486">
                  <c:v>8972</c:v>
                </c:pt>
                <c:pt idx="4487">
                  <c:v>8974</c:v>
                </c:pt>
                <c:pt idx="4488">
                  <c:v>8976</c:v>
                </c:pt>
                <c:pt idx="4489">
                  <c:v>8978</c:v>
                </c:pt>
                <c:pt idx="4490">
                  <c:v>8980</c:v>
                </c:pt>
                <c:pt idx="4491">
                  <c:v>8982</c:v>
                </c:pt>
                <c:pt idx="4492">
                  <c:v>8984</c:v>
                </c:pt>
                <c:pt idx="4493">
                  <c:v>8986</c:v>
                </c:pt>
                <c:pt idx="4494">
                  <c:v>8988</c:v>
                </c:pt>
                <c:pt idx="4495">
                  <c:v>8990</c:v>
                </c:pt>
                <c:pt idx="4496">
                  <c:v>8992</c:v>
                </c:pt>
                <c:pt idx="4497">
                  <c:v>8994</c:v>
                </c:pt>
                <c:pt idx="4498">
                  <c:v>8996</c:v>
                </c:pt>
                <c:pt idx="4499">
                  <c:v>8998</c:v>
                </c:pt>
                <c:pt idx="4500">
                  <c:v>9000</c:v>
                </c:pt>
                <c:pt idx="4501">
                  <c:v>9002</c:v>
                </c:pt>
                <c:pt idx="4502">
                  <c:v>9004</c:v>
                </c:pt>
                <c:pt idx="4503">
                  <c:v>9006</c:v>
                </c:pt>
                <c:pt idx="4504">
                  <c:v>9008</c:v>
                </c:pt>
                <c:pt idx="4505">
                  <c:v>9010</c:v>
                </c:pt>
                <c:pt idx="4506">
                  <c:v>9012</c:v>
                </c:pt>
                <c:pt idx="4507">
                  <c:v>9014</c:v>
                </c:pt>
                <c:pt idx="4508">
                  <c:v>9016</c:v>
                </c:pt>
                <c:pt idx="4509">
                  <c:v>9018</c:v>
                </c:pt>
                <c:pt idx="4510">
                  <c:v>9020</c:v>
                </c:pt>
                <c:pt idx="4511">
                  <c:v>9022</c:v>
                </c:pt>
                <c:pt idx="4512">
                  <c:v>9024</c:v>
                </c:pt>
                <c:pt idx="4513">
                  <c:v>9026</c:v>
                </c:pt>
                <c:pt idx="4514">
                  <c:v>9028</c:v>
                </c:pt>
                <c:pt idx="4515">
                  <c:v>9030</c:v>
                </c:pt>
                <c:pt idx="4516">
                  <c:v>9032</c:v>
                </c:pt>
                <c:pt idx="4517">
                  <c:v>9034</c:v>
                </c:pt>
                <c:pt idx="4518">
                  <c:v>9036</c:v>
                </c:pt>
                <c:pt idx="4519">
                  <c:v>9038</c:v>
                </c:pt>
                <c:pt idx="4520">
                  <c:v>9040</c:v>
                </c:pt>
                <c:pt idx="4521">
                  <c:v>9042</c:v>
                </c:pt>
                <c:pt idx="4522">
                  <c:v>9044</c:v>
                </c:pt>
                <c:pt idx="4523">
                  <c:v>9046</c:v>
                </c:pt>
                <c:pt idx="4524">
                  <c:v>9048</c:v>
                </c:pt>
                <c:pt idx="4525">
                  <c:v>9050</c:v>
                </c:pt>
                <c:pt idx="4526">
                  <c:v>9052</c:v>
                </c:pt>
                <c:pt idx="4527">
                  <c:v>9054</c:v>
                </c:pt>
                <c:pt idx="4528">
                  <c:v>9056</c:v>
                </c:pt>
                <c:pt idx="4529">
                  <c:v>9058</c:v>
                </c:pt>
                <c:pt idx="4530">
                  <c:v>9060</c:v>
                </c:pt>
                <c:pt idx="4531">
                  <c:v>9062</c:v>
                </c:pt>
                <c:pt idx="4532">
                  <c:v>9064</c:v>
                </c:pt>
                <c:pt idx="4533">
                  <c:v>9066</c:v>
                </c:pt>
                <c:pt idx="4534">
                  <c:v>9068</c:v>
                </c:pt>
                <c:pt idx="4535">
                  <c:v>9070</c:v>
                </c:pt>
                <c:pt idx="4536">
                  <c:v>9072</c:v>
                </c:pt>
                <c:pt idx="4537">
                  <c:v>9074</c:v>
                </c:pt>
                <c:pt idx="4538">
                  <c:v>9076</c:v>
                </c:pt>
                <c:pt idx="4539">
                  <c:v>9078</c:v>
                </c:pt>
                <c:pt idx="4540">
                  <c:v>9080</c:v>
                </c:pt>
                <c:pt idx="4541">
                  <c:v>9082</c:v>
                </c:pt>
                <c:pt idx="4542">
                  <c:v>9084</c:v>
                </c:pt>
                <c:pt idx="4543">
                  <c:v>9086</c:v>
                </c:pt>
                <c:pt idx="4544">
                  <c:v>9088</c:v>
                </c:pt>
                <c:pt idx="4545">
                  <c:v>9090</c:v>
                </c:pt>
                <c:pt idx="4546">
                  <c:v>9092</c:v>
                </c:pt>
                <c:pt idx="4547">
                  <c:v>9094</c:v>
                </c:pt>
                <c:pt idx="4548">
                  <c:v>9096</c:v>
                </c:pt>
                <c:pt idx="4549">
                  <c:v>9098</c:v>
                </c:pt>
                <c:pt idx="4550">
                  <c:v>9100</c:v>
                </c:pt>
                <c:pt idx="4551">
                  <c:v>9102</c:v>
                </c:pt>
                <c:pt idx="4552">
                  <c:v>9104</c:v>
                </c:pt>
                <c:pt idx="4553">
                  <c:v>9106</c:v>
                </c:pt>
                <c:pt idx="4554">
                  <c:v>9108</c:v>
                </c:pt>
                <c:pt idx="4555">
                  <c:v>9110</c:v>
                </c:pt>
                <c:pt idx="4556">
                  <c:v>9112</c:v>
                </c:pt>
                <c:pt idx="4557">
                  <c:v>9114</c:v>
                </c:pt>
                <c:pt idx="4558">
                  <c:v>9116</c:v>
                </c:pt>
                <c:pt idx="4559">
                  <c:v>9118</c:v>
                </c:pt>
                <c:pt idx="4560">
                  <c:v>9120</c:v>
                </c:pt>
                <c:pt idx="4561">
                  <c:v>9122</c:v>
                </c:pt>
                <c:pt idx="4562">
                  <c:v>9124</c:v>
                </c:pt>
                <c:pt idx="4563">
                  <c:v>9126</c:v>
                </c:pt>
                <c:pt idx="4564">
                  <c:v>9128</c:v>
                </c:pt>
                <c:pt idx="4565">
                  <c:v>9130</c:v>
                </c:pt>
                <c:pt idx="4566">
                  <c:v>9132</c:v>
                </c:pt>
                <c:pt idx="4567">
                  <c:v>9134</c:v>
                </c:pt>
                <c:pt idx="4568">
                  <c:v>9136</c:v>
                </c:pt>
                <c:pt idx="4569">
                  <c:v>9138</c:v>
                </c:pt>
                <c:pt idx="4570">
                  <c:v>9140</c:v>
                </c:pt>
                <c:pt idx="4571">
                  <c:v>9142</c:v>
                </c:pt>
                <c:pt idx="4572">
                  <c:v>9144</c:v>
                </c:pt>
                <c:pt idx="4573">
                  <c:v>9146</c:v>
                </c:pt>
                <c:pt idx="4574">
                  <c:v>9148</c:v>
                </c:pt>
                <c:pt idx="4575">
                  <c:v>9150</c:v>
                </c:pt>
                <c:pt idx="4576">
                  <c:v>9152</c:v>
                </c:pt>
                <c:pt idx="4577">
                  <c:v>9154</c:v>
                </c:pt>
                <c:pt idx="4578">
                  <c:v>9156</c:v>
                </c:pt>
                <c:pt idx="4579">
                  <c:v>9158</c:v>
                </c:pt>
                <c:pt idx="4580">
                  <c:v>9160</c:v>
                </c:pt>
                <c:pt idx="4581">
                  <c:v>9162</c:v>
                </c:pt>
                <c:pt idx="4582">
                  <c:v>9164</c:v>
                </c:pt>
                <c:pt idx="4583">
                  <c:v>9166</c:v>
                </c:pt>
                <c:pt idx="4584">
                  <c:v>9168</c:v>
                </c:pt>
                <c:pt idx="4585">
                  <c:v>9170</c:v>
                </c:pt>
                <c:pt idx="4586">
                  <c:v>9172</c:v>
                </c:pt>
                <c:pt idx="4587">
                  <c:v>9174</c:v>
                </c:pt>
                <c:pt idx="4588">
                  <c:v>9176</c:v>
                </c:pt>
                <c:pt idx="4589">
                  <c:v>9178</c:v>
                </c:pt>
                <c:pt idx="4590">
                  <c:v>9180</c:v>
                </c:pt>
                <c:pt idx="4591">
                  <c:v>9182</c:v>
                </c:pt>
                <c:pt idx="4592">
                  <c:v>9184</c:v>
                </c:pt>
                <c:pt idx="4593">
                  <c:v>9186</c:v>
                </c:pt>
                <c:pt idx="4594">
                  <c:v>9188</c:v>
                </c:pt>
                <c:pt idx="4595">
                  <c:v>9190</c:v>
                </c:pt>
                <c:pt idx="4596">
                  <c:v>9192</c:v>
                </c:pt>
                <c:pt idx="4597">
                  <c:v>9194</c:v>
                </c:pt>
                <c:pt idx="4598">
                  <c:v>9196</c:v>
                </c:pt>
                <c:pt idx="4599">
                  <c:v>9198</c:v>
                </c:pt>
                <c:pt idx="4600">
                  <c:v>9200</c:v>
                </c:pt>
                <c:pt idx="4601">
                  <c:v>9202</c:v>
                </c:pt>
                <c:pt idx="4602">
                  <c:v>9204</c:v>
                </c:pt>
                <c:pt idx="4603">
                  <c:v>9206</c:v>
                </c:pt>
                <c:pt idx="4604">
                  <c:v>9208</c:v>
                </c:pt>
                <c:pt idx="4605">
                  <c:v>9210</c:v>
                </c:pt>
                <c:pt idx="4606">
                  <c:v>9212</c:v>
                </c:pt>
                <c:pt idx="4607">
                  <c:v>9214</c:v>
                </c:pt>
                <c:pt idx="4608">
                  <c:v>9216</c:v>
                </c:pt>
                <c:pt idx="4609">
                  <c:v>9218</c:v>
                </c:pt>
                <c:pt idx="4610">
                  <c:v>9220</c:v>
                </c:pt>
                <c:pt idx="4611">
                  <c:v>9222</c:v>
                </c:pt>
                <c:pt idx="4612">
                  <c:v>9224</c:v>
                </c:pt>
                <c:pt idx="4613">
                  <c:v>9226</c:v>
                </c:pt>
                <c:pt idx="4614">
                  <c:v>9228</c:v>
                </c:pt>
                <c:pt idx="4615">
                  <c:v>9230</c:v>
                </c:pt>
                <c:pt idx="4616">
                  <c:v>9232</c:v>
                </c:pt>
                <c:pt idx="4617">
                  <c:v>9234</c:v>
                </c:pt>
                <c:pt idx="4618">
                  <c:v>9236</c:v>
                </c:pt>
                <c:pt idx="4619">
                  <c:v>9238</c:v>
                </c:pt>
                <c:pt idx="4620">
                  <c:v>9240</c:v>
                </c:pt>
                <c:pt idx="4621">
                  <c:v>9242</c:v>
                </c:pt>
                <c:pt idx="4622">
                  <c:v>9244</c:v>
                </c:pt>
                <c:pt idx="4623">
                  <c:v>9246</c:v>
                </c:pt>
                <c:pt idx="4624">
                  <c:v>9248</c:v>
                </c:pt>
                <c:pt idx="4625">
                  <c:v>9250</c:v>
                </c:pt>
                <c:pt idx="4626">
                  <c:v>9252</c:v>
                </c:pt>
                <c:pt idx="4627">
                  <c:v>9254</c:v>
                </c:pt>
                <c:pt idx="4628">
                  <c:v>9256</c:v>
                </c:pt>
                <c:pt idx="4629">
                  <c:v>9258</c:v>
                </c:pt>
                <c:pt idx="4630">
                  <c:v>9260</c:v>
                </c:pt>
                <c:pt idx="4631">
                  <c:v>9262</c:v>
                </c:pt>
                <c:pt idx="4632">
                  <c:v>9264</c:v>
                </c:pt>
                <c:pt idx="4633">
                  <c:v>9266</c:v>
                </c:pt>
                <c:pt idx="4634">
                  <c:v>9268</c:v>
                </c:pt>
                <c:pt idx="4635">
                  <c:v>9270</c:v>
                </c:pt>
                <c:pt idx="4636">
                  <c:v>9272</c:v>
                </c:pt>
                <c:pt idx="4637">
                  <c:v>9274</c:v>
                </c:pt>
                <c:pt idx="4638">
                  <c:v>9276</c:v>
                </c:pt>
                <c:pt idx="4639">
                  <c:v>9278</c:v>
                </c:pt>
                <c:pt idx="4640">
                  <c:v>9280</c:v>
                </c:pt>
                <c:pt idx="4641">
                  <c:v>9282</c:v>
                </c:pt>
                <c:pt idx="4642">
                  <c:v>9284</c:v>
                </c:pt>
                <c:pt idx="4643">
                  <c:v>9286</c:v>
                </c:pt>
                <c:pt idx="4644">
                  <c:v>9288</c:v>
                </c:pt>
                <c:pt idx="4645">
                  <c:v>9290</c:v>
                </c:pt>
                <c:pt idx="4646">
                  <c:v>9292</c:v>
                </c:pt>
                <c:pt idx="4647">
                  <c:v>9294</c:v>
                </c:pt>
                <c:pt idx="4648">
                  <c:v>9296</c:v>
                </c:pt>
                <c:pt idx="4649">
                  <c:v>9298</c:v>
                </c:pt>
                <c:pt idx="4650">
                  <c:v>9300</c:v>
                </c:pt>
                <c:pt idx="4651">
                  <c:v>9302</c:v>
                </c:pt>
                <c:pt idx="4652">
                  <c:v>9304</c:v>
                </c:pt>
                <c:pt idx="4653">
                  <c:v>9306</c:v>
                </c:pt>
                <c:pt idx="4654">
                  <c:v>9308</c:v>
                </c:pt>
                <c:pt idx="4655">
                  <c:v>9310</c:v>
                </c:pt>
                <c:pt idx="4656">
                  <c:v>9312</c:v>
                </c:pt>
                <c:pt idx="4657">
                  <c:v>9314</c:v>
                </c:pt>
                <c:pt idx="4658">
                  <c:v>9316</c:v>
                </c:pt>
                <c:pt idx="4659">
                  <c:v>9318</c:v>
                </c:pt>
                <c:pt idx="4660">
                  <c:v>9320</c:v>
                </c:pt>
                <c:pt idx="4661">
                  <c:v>9322</c:v>
                </c:pt>
                <c:pt idx="4662">
                  <c:v>9324</c:v>
                </c:pt>
                <c:pt idx="4663">
                  <c:v>9326</c:v>
                </c:pt>
                <c:pt idx="4664">
                  <c:v>9328</c:v>
                </c:pt>
                <c:pt idx="4665">
                  <c:v>9330</c:v>
                </c:pt>
                <c:pt idx="4666">
                  <c:v>9332</c:v>
                </c:pt>
                <c:pt idx="4667">
                  <c:v>9334</c:v>
                </c:pt>
                <c:pt idx="4668">
                  <c:v>9336</c:v>
                </c:pt>
                <c:pt idx="4669">
                  <c:v>9338</c:v>
                </c:pt>
                <c:pt idx="4670">
                  <c:v>9340</c:v>
                </c:pt>
                <c:pt idx="4671">
                  <c:v>9342</c:v>
                </c:pt>
                <c:pt idx="4672">
                  <c:v>9344</c:v>
                </c:pt>
                <c:pt idx="4673">
                  <c:v>9346</c:v>
                </c:pt>
                <c:pt idx="4674">
                  <c:v>9348</c:v>
                </c:pt>
                <c:pt idx="4675">
                  <c:v>9350</c:v>
                </c:pt>
                <c:pt idx="4676">
                  <c:v>9352</c:v>
                </c:pt>
                <c:pt idx="4677">
                  <c:v>9354</c:v>
                </c:pt>
                <c:pt idx="4678">
                  <c:v>9356</c:v>
                </c:pt>
                <c:pt idx="4679">
                  <c:v>9358</c:v>
                </c:pt>
                <c:pt idx="4680">
                  <c:v>9360</c:v>
                </c:pt>
                <c:pt idx="4681">
                  <c:v>9362</c:v>
                </c:pt>
                <c:pt idx="4682">
                  <c:v>9364</c:v>
                </c:pt>
                <c:pt idx="4683">
                  <c:v>9366</c:v>
                </c:pt>
                <c:pt idx="4684">
                  <c:v>9368</c:v>
                </c:pt>
                <c:pt idx="4685">
                  <c:v>9370</c:v>
                </c:pt>
                <c:pt idx="4686">
                  <c:v>9372</c:v>
                </c:pt>
                <c:pt idx="4687">
                  <c:v>9374</c:v>
                </c:pt>
                <c:pt idx="4688">
                  <c:v>9376</c:v>
                </c:pt>
                <c:pt idx="4689">
                  <c:v>9378</c:v>
                </c:pt>
                <c:pt idx="4690">
                  <c:v>9380</c:v>
                </c:pt>
                <c:pt idx="4691">
                  <c:v>9382</c:v>
                </c:pt>
                <c:pt idx="4692">
                  <c:v>9384</c:v>
                </c:pt>
                <c:pt idx="4693">
                  <c:v>9386</c:v>
                </c:pt>
                <c:pt idx="4694">
                  <c:v>9388</c:v>
                </c:pt>
                <c:pt idx="4695">
                  <c:v>9390</c:v>
                </c:pt>
                <c:pt idx="4696">
                  <c:v>9392</c:v>
                </c:pt>
                <c:pt idx="4697">
                  <c:v>9394</c:v>
                </c:pt>
                <c:pt idx="4698">
                  <c:v>9396</c:v>
                </c:pt>
                <c:pt idx="4699">
                  <c:v>9398</c:v>
                </c:pt>
                <c:pt idx="4700">
                  <c:v>9400</c:v>
                </c:pt>
                <c:pt idx="4701">
                  <c:v>9402</c:v>
                </c:pt>
                <c:pt idx="4702">
                  <c:v>9404</c:v>
                </c:pt>
                <c:pt idx="4703">
                  <c:v>9406</c:v>
                </c:pt>
                <c:pt idx="4704">
                  <c:v>9408</c:v>
                </c:pt>
                <c:pt idx="4705">
                  <c:v>9410</c:v>
                </c:pt>
                <c:pt idx="4706">
                  <c:v>9412</c:v>
                </c:pt>
                <c:pt idx="4707">
                  <c:v>9414</c:v>
                </c:pt>
                <c:pt idx="4708">
                  <c:v>9416</c:v>
                </c:pt>
                <c:pt idx="4709">
                  <c:v>9418</c:v>
                </c:pt>
                <c:pt idx="4710">
                  <c:v>9420</c:v>
                </c:pt>
                <c:pt idx="4711">
                  <c:v>9422</c:v>
                </c:pt>
                <c:pt idx="4712">
                  <c:v>9424</c:v>
                </c:pt>
                <c:pt idx="4713">
                  <c:v>9426</c:v>
                </c:pt>
                <c:pt idx="4714">
                  <c:v>9428</c:v>
                </c:pt>
                <c:pt idx="4715">
                  <c:v>9430</c:v>
                </c:pt>
                <c:pt idx="4716">
                  <c:v>9432</c:v>
                </c:pt>
                <c:pt idx="4717">
                  <c:v>9434</c:v>
                </c:pt>
                <c:pt idx="4718">
                  <c:v>9436</c:v>
                </c:pt>
                <c:pt idx="4719">
                  <c:v>9438</c:v>
                </c:pt>
                <c:pt idx="4720">
                  <c:v>9440</c:v>
                </c:pt>
                <c:pt idx="4721">
                  <c:v>9442</c:v>
                </c:pt>
                <c:pt idx="4722">
                  <c:v>9444</c:v>
                </c:pt>
                <c:pt idx="4723">
                  <c:v>9446</c:v>
                </c:pt>
                <c:pt idx="4724">
                  <c:v>9448</c:v>
                </c:pt>
                <c:pt idx="4725">
                  <c:v>9450</c:v>
                </c:pt>
                <c:pt idx="4726">
                  <c:v>9452</c:v>
                </c:pt>
                <c:pt idx="4727">
                  <c:v>9454</c:v>
                </c:pt>
                <c:pt idx="4728">
                  <c:v>9456</c:v>
                </c:pt>
                <c:pt idx="4729">
                  <c:v>9458</c:v>
                </c:pt>
                <c:pt idx="4730">
                  <c:v>9460</c:v>
                </c:pt>
                <c:pt idx="4731">
                  <c:v>9462</c:v>
                </c:pt>
                <c:pt idx="4732">
                  <c:v>9464</c:v>
                </c:pt>
                <c:pt idx="4733">
                  <c:v>9466</c:v>
                </c:pt>
                <c:pt idx="4734">
                  <c:v>9468</c:v>
                </c:pt>
                <c:pt idx="4735">
                  <c:v>9470</c:v>
                </c:pt>
                <c:pt idx="4736">
                  <c:v>9472</c:v>
                </c:pt>
                <c:pt idx="4737">
                  <c:v>9474</c:v>
                </c:pt>
                <c:pt idx="4738">
                  <c:v>9476</c:v>
                </c:pt>
                <c:pt idx="4739">
                  <c:v>9478</c:v>
                </c:pt>
                <c:pt idx="4740">
                  <c:v>9480</c:v>
                </c:pt>
                <c:pt idx="4741">
                  <c:v>9482</c:v>
                </c:pt>
                <c:pt idx="4742">
                  <c:v>9484</c:v>
                </c:pt>
                <c:pt idx="4743">
                  <c:v>9486</c:v>
                </c:pt>
                <c:pt idx="4744">
                  <c:v>9488</c:v>
                </c:pt>
                <c:pt idx="4745">
                  <c:v>9490</c:v>
                </c:pt>
                <c:pt idx="4746">
                  <c:v>9492</c:v>
                </c:pt>
                <c:pt idx="4747">
                  <c:v>9494</c:v>
                </c:pt>
                <c:pt idx="4748">
                  <c:v>9496</c:v>
                </c:pt>
                <c:pt idx="4749">
                  <c:v>9498</c:v>
                </c:pt>
                <c:pt idx="4750">
                  <c:v>9500</c:v>
                </c:pt>
                <c:pt idx="4751">
                  <c:v>9502</c:v>
                </c:pt>
                <c:pt idx="4752">
                  <c:v>9504</c:v>
                </c:pt>
                <c:pt idx="4753">
                  <c:v>9506</c:v>
                </c:pt>
                <c:pt idx="4754">
                  <c:v>9508</c:v>
                </c:pt>
                <c:pt idx="4755">
                  <c:v>9510</c:v>
                </c:pt>
                <c:pt idx="4756">
                  <c:v>9512</c:v>
                </c:pt>
                <c:pt idx="4757">
                  <c:v>9514</c:v>
                </c:pt>
                <c:pt idx="4758">
                  <c:v>9516</c:v>
                </c:pt>
                <c:pt idx="4759">
                  <c:v>9518</c:v>
                </c:pt>
                <c:pt idx="4760">
                  <c:v>9520</c:v>
                </c:pt>
                <c:pt idx="4761">
                  <c:v>9522</c:v>
                </c:pt>
                <c:pt idx="4762">
                  <c:v>9524</c:v>
                </c:pt>
                <c:pt idx="4763">
                  <c:v>9526</c:v>
                </c:pt>
                <c:pt idx="4764">
                  <c:v>9528</c:v>
                </c:pt>
                <c:pt idx="4765">
                  <c:v>9530</c:v>
                </c:pt>
                <c:pt idx="4766">
                  <c:v>9532</c:v>
                </c:pt>
                <c:pt idx="4767">
                  <c:v>9534</c:v>
                </c:pt>
                <c:pt idx="4768">
                  <c:v>9536</c:v>
                </c:pt>
                <c:pt idx="4769">
                  <c:v>9538</c:v>
                </c:pt>
                <c:pt idx="4770">
                  <c:v>9540</c:v>
                </c:pt>
                <c:pt idx="4771">
                  <c:v>9542</c:v>
                </c:pt>
                <c:pt idx="4772">
                  <c:v>9544</c:v>
                </c:pt>
                <c:pt idx="4773">
                  <c:v>9546</c:v>
                </c:pt>
                <c:pt idx="4774">
                  <c:v>9548</c:v>
                </c:pt>
                <c:pt idx="4775">
                  <c:v>9550</c:v>
                </c:pt>
                <c:pt idx="4776">
                  <c:v>9552</c:v>
                </c:pt>
                <c:pt idx="4777">
                  <c:v>9554</c:v>
                </c:pt>
                <c:pt idx="4778">
                  <c:v>9556</c:v>
                </c:pt>
                <c:pt idx="4779">
                  <c:v>9558</c:v>
                </c:pt>
                <c:pt idx="4780">
                  <c:v>9560</c:v>
                </c:pt>
                <c:pt idx="4781">
                  <c:v>9562</c:v>
                </c:pt>
                <c:pt idx="4782">
                  <c:v>9564</c:v>
                </c:pt>
                <c:pt idx="4783">
                  <c:v>9566</c:v>
                </c:pt>
                <c:pt idx="4784">
                  <c:v>9568</c:v>
                </c:pt>
                <c:pt idx="4785">
                  <c:v>9570</c:v>
                </c:pt>
                <c:pt idx="4786">
                  <c:v>9572</c:v>
                </c:pt>
                <c:pt idx="4787">
                  <c:v>9574</c:v>
                </c:pt>
                <c:pt idx="4788">
                  <c:v>9576</c:v>
                </c:pt>
                <c:pt idx="4789">
                  <c:v>9578</c:v>
                </c:pt>
                <c:pt idx="4790">
                  <c:v>9580</c:v>
                </c:pt>
                <c:pt idx="4791">
                  <c:v>9582</c:v>
                </c:pt>
                <c:pt idx="4792">
                  <c:v>9584</c:v>
                </c:pt>
                <c:pt idx="4793">
                  <c:v>9586</c:v>
                </c:pt>
                <c:pt idx="4794">
                  <c:v>9588</c:v>
                </c:pt>
                <c:pt idx="4795">
                  <c:v>9590</c:v>
                </c:pt>
                <c:pt idx="4796">
                  <c:v>9592</c:v>
                </c:pt>
                <c:pt idx="4797">
                  <c:v>9594</c:v>
                </c:pt>
                <c:pt idx="4798">
                  <c:v>9596</c:v>
                </c:pt>
                <c:pt idx="4799">
                  <c:v>9598</c:v>
                </c:pt>
                <c:pt idx="4800">
                  <c:v>9600</c:v>
                </c:pt>
                <c:pt idx="4801">
                  <c:v>9602</c:v>
                </c:pt>
                <c:pt idx="4802">
                  <c:v>9604</c:v>
                </c:pt>
                <c:pt idx="4803">
                  <c:v>9606</c:v>
                </c:pt>
                <c:pt idx="4804">
                  <c:v>9608</c:v>
                </c:pt>
                <c:pt idx="4805">
                  <c:v>9610</c:v>
                </c:pt>
                <c:pt idx="4806">
                  <c:v>9612</c:v>
                </c:pt>
                <c:pt idx="4807">
                  <c:v>9614</c:v>
                </c:pt>
                <c:pt idx="4808">
                  <c:v>9616</c:v>
                </c:pt>
                <c:pt idx="4809">
                  <c:v>9618</c:v>
                </c:pt>
                <c:pt idx="4810">
                  <c:v>9620</c:v>
                </c:pt>
                <c:pt idx="4811">
                  <c:v>9622</c:v>
                </c:pt>
                <c:pt idx="4812">
                  <c:v>9624</c:v>
                </c:pt>
                <c:pt idx="4813">
                  <c:v>9626</c:v>
                </c:pt>
                <c:pt idx="4814">
                  <c:v>9628</c:v>
                </c:pt>
                <c:pt idx="4815">
                  <c:v>9630</c:v>
                </c:pt>
                <c:pt idx="4816">
                  <c:v>9632</c:v>
                </c:pt>
                <c:pt idx="4817">
                  <c:v>9634</c:v>
                </c:pt>
                <c:pt idx="4818">
                  <c:v>9636</c:v>
                </c:pt>
                <c:pt idx="4819">
                  <c:v>9638</c:v>
                </c:pt>
                <c:pt idx="4820">
                  <c:v>9640</c:v>
                </c:pt>
                <c:pt idx="4821">
                  <c:v>9642</c:v>
                </c:pt>
                <c:pt idx="4822">
                  <c:v>9644</c:v>
                </c:pt>
                <c:pt idx="4823">
                  <c:v>9646</c:v>
                </c:pt>
                <c:pt idx="4824">
                  <c:v>9648</c:v>
                </c:pt>
                <c:pt idx="4825">
                  <c:v>9650</c:v>
                </c:pt>
                <c:pt idx="4826">
                  <c:v>9652</c:v>
                </c:pt>
                <c:pt idx="4827">
                  <c:v>9654</c:v>
                </c:pt>
                <c:pt idx="4828">
                  <c:v>9656</c:v>
                </c:pt>
                <c:pt idx="4829">
                  <c:v>9658</c:v>
                </c:pt>
                <c:pt idx="4830">
                  <c:v>9660</c:v>
                </c:pt>
                <c:pt idx="4831">
                  <c:v>9662</c:v>
                </c:pt>
                <c:pt idx="4832">
                  <c:v>9664</c:v>
                </c:pt>
                <c:pt idx="4833">
                  <c:v>9666</c:v>
                </c:pt>
                <c:pt idx="4834">
                  <c:v>9668</c:v>
                </c:pt>
                <c:pt idx="4835">
                  <c:v>9670</c:v>
                </c:pt>
                <c:pt idx="4836">
                  <c:v>9672</c:v>
                </c:pt>
                <c:pt idx="4837">
                  <c:v>9674</c:v>
                </c:pt>
                <c:pt idx="4838">
                  <c:v>9676</c:v>
                </c:pt>
                <c:pt idx="4839">
                  <c:v>9678</c:v>
                </c:pt>
                <c:pt idx="4840">
                  <c:v>9680</c:v>
                </c:pt>
                <c:pt idx="4841">
                  <c:v>9682</c:v>
                </c:pt>
                <c:pt idx="4842">
                  <c:v>9684</c:v>
                </c:pt>
                <c:pt idx="4843">
                  <c:v>9686</c:v>
                </c:pt>
                <c:pt idx="4844">
                  <c:v>9688</c:v>
                </c:pt>
                <c:pt idx="4845">
                  <c:v>9690</c:v>
                </c:pt>
                <c:pt idx="4846">
                  <c:v>9692</c:v>
                </c:pt>
                <c:pt idx="4847">
                  <c:v>9694</c:v>
                </c:pt>
                <c:pt idx="4848">
                  <c:v>9696</c:v>
                </c:pt>
                <c:pt idx="4849">
                  <c:v>9698</c:v>
                </c:pt>
                <c:pt idx="4850">
                  <c:v>9700</c:v>
                </c:pt>
                <c:pt idx="4851">
                  <c:v>9702</c:v>
                </c:pt>
                <c:pt idx="4852">
                  <c:v>9704</c:v>
                </c:pt>
                <c:pt idx="4853">
                  <c:v>9706</c:v>
                </c:pt>
                <c:pt idx="4854">
                  <c:v>9708</c:v>
                </c:pt>
                <c:pt idx="4855">
                  <c:v>9710</c:v>
                </c:pt>
                <c:pt idx="4856">
                  <c:v>9712</c:v>
                </c:pt>
                <c:pt idx="4857">
                  <c:v>9714</c:v>
                </c:pt>
                <c:pt idx="4858">
                  <c:v>9716</c:v>
                </c:pt>
                <c:pt idx="4859">
                  <c:v>9718</c:v>
                </c:pt>
                <c:pt idx="4860">
                  <c:v>9720</c:v>
                </c:pt>
                <c:pt idx="4861">
                  <c:v>9722</c:v>
                </c:pt>
                <c:pt idx="4862">
                  <c:v>9724</c:v>
                </c:pt>
                <c:pt idx="4863">
                  <c:v>9726</c:v>
                </c:pt>
                <c:pt idx="4864">
                  <c:v>9728</c:v>
                </c:pt>
                <c:pt idx="4865">
                  <c:v>9730</c:v>
                </c:pt>
                <c:pt idx="4866">
                  <c:v>9732</c:v>
                </c:pt>
                <c:pt idx="4867">
                  <c:v>9734</c:v>
                </c:pt>
                <c:pt idx="4868">
                  <c:v>9736</c:v>
                </c:pt>
                <c:pt idx="4869">
                  <c:v>9738</c:v>
                </c:pt>
                <c:pt idx="4870">
                  <c:v>9740</c:v>
                </c:pt>
                <c:pt idx="4871">
                  <c:v>9742</c:v>
                </c:pt>
                <c:pt idx="4872">
                  <c:v>9744</c:v>
                </c:pt>
                <c:pt idx="4873">
                  <c:v>9746</c:v>
                </c:pt>
                <c:pt idx="4874">
                  <c:v>9748</c:v>
                </c:pt>
                <c:pt idx="4875">
                  <c:v>9750</c:v>
                </c:pt>
                <c:pt idx="4876">
                  <c:v>9752</c:v>
                </c:pt>
                <c:pt idx="4877">
                  <c:v>9754</c:v>
                </c:pt>
                <c:pt idx="4878">
                  <c:v>9756</c:v>
                </c:pt>
                <c:pt idx="4879">
                  <c:v>9758</c:v>
                </c:pt>
                <c:pt idx="4880">
                  <c:v>9760</c:v>
                </c:pt>
                <c:pt idx="4881">
                  <c:v>9762</c:v>
                </c:pt>
                <c:pt idx="4882">
                  <c:v>9764</c:v>
                </c:pt>
                <c:pt idx="4883">
                  <c:v>9766</c:v>
                </c:pt>
                <c:pt idx="4884">
                  <c:v>9768</c:v>
                </c:pt>
                <c:pt idx="4885">
                  <c:v>9770</c:v>
                </c:pt>
                <c:pt idx="4886">
                  <c:v>9772</c:v>
                </c:pt>
                <c:pt idx="4887">
                  <c:v>9774</c:v>
                </c:pt>
                <c:pt idx="4888">
                  <c:v>9776</c:v>
                </c:pt>
                <c:pt idx="4889">
                  <c:v>9778</c:v>
                </c:pt>
                <c:pt idx="4890">
                  <c:v>9780</c:v>
                </c:pt>
                <c:pt idx="4891">
                  <c:v>9782</c:v>
                </c:pt>
                <c:pt idx="4892">
                  <c:v>9784</c:v>
                </c:pt>
                <c:pt idx="4893">
                  <c:v>9786</c:v>
                </c:pt>
                <c:pt idx="4894">
                  <c:v>9788</c:v>
                </c:pt>
                <c:pt idx="4895">
                  <c:v>9790</c:v>
                </c:pt>
                <c:pt idx="4896">
                  <c:v>9792</c:v>
                </c:pt>
                <c:pt idx="4897">
                  <c:v>9794</c:v>
                </c:pt>
                <c:pt idx="4898">
                  <c:v>9796</c:v>
                </c:pt>
                <c:pt idx="4899">
                  <c:v>9798</c:v>
                </c:pt>
                <c:pt idx="4900">
                  <c:v>9800</c:v>
                </c:pt>
                <c:pt idx="4901">
                  <c:v>9802</c:v>
                </c:pt>
                <c:pt idx="4902">
                  <c:v>9804</c:v>
                </c:pt>
                <c:pt idx="4903">
                  <c:v>9806</c:v>
                </c:pt>
                <c:pt idx="4904">
                  <c:v>9808</c:v>
                </c:pt>
                <c:pt idx="4905">
                  <c:v>9810</c:v>
                </c:pt>
                <c:pt idx="4906">
                  <c:v>9812</c:v>
                </c:pt>
                <c:pt idx="4907">
                  <c:v>9814</c:v>
                </c:pt>
                <c:pt idx="4908">
                  <c:v>9816</c:v>
                </c:pt>
                <c:pt idx="4909">
                  <c:v>9818</c:v>
                </c:pt>
                <c:pt idx="4910">
                  <c:v>9820</c:v>
                </c:pt>
                <c:pt idx="4911">
                  <c:v>9822</c:v>
                </c:pt>
                <c:pt idx="4912">
                  <c:v>9824</c:v>
                </c:pt>
                <c:pt idx="4913">
                  <c:v>9826</c:v>
                </c:pt>
                <c:pt idx="4914">
                  <c:v>9828</c:v>
                </c:pt>
                <c:pt idx="4915">
                  <c:v>9830</c:v>
                </c:pt>
                <c:pt idx="4916">
                  <c:v>9832</c:v>
                </c:pt>
                <c:pt idx="4917">
                  <c:v>9834</c:v>
                </c:pt>
                <c:pt idx="4918">
                  <c:v>9836</c:v>
                </c:pt>
                <c:pt idx="4919">
                  <c:v>9838</c:v>
                </c:pt>
                <c:pt idx="4920">
                  <c:v>9840</c:v>
                </c:pt>
                <c:pt idx="4921">
                  <c:v>9842</c:v>
                </c:pt>
                <c:pt idx="4922">
                  <c:v>9844</c:v>
                </c:pt>
                <c:pt idx="4923">
                  <c:v>9846</c:v>
                </c:pt>
                <c:pt idx="4924">
                  <c:v>9848</c:v>
                </c:pt>
                <c:pt idx="4925">
                  <c:v>9850</c:v>
                </c:pt>
                <c:pt idx="4926">
                  <c:v>9852</c:v>
                </c:pt>
                <c:pt idx="4927">
                  <c:v>9854</c:v>
                </c:pt>
                <c:pt idx="4928">
                  <c:v>9856</c:v>
                </c:pt>
                <c:pt idx="4929">
                  <c:v>9858</c:v>
                </c:pt>
                <c:pt idx="4930">
                  <c:v>9860</c:v>
                </c:pt>
                <c:pt idx="4931">
                  <c:v>9862</c:v>
                </c:pt>
                <c:pt idx="4932">
                  <c:v>9864</c:v>
                </c:pt>
                <c:pt idx="4933">
                  <c:v>9866</c:v>
                </c:pt>
                <c:pt idx="4934">
                  <c:v>9868</c:v>
                </c:pt>
                <c:pt idx="4935">
                  <c:v>9870</c:v>
                </c:pt>
                <c:pt idx="4936">
                  <c:v>9872</c:v>
                </c:pt>
                <c:pt idx="4937">
                  <c:v>9874</c:v>
                </c:pt>
                <c:pt idx="4938">
                  <c:v>9876</c:v>
                </c:pt>
                <c:pt idx="4939">
                  <c:v>9878</c:v>
                </c:pt>
                <c:pt idx="4940">
                  <c:v>9880</c:v>
                </c:pt>
                <c:pt idx="4941">
                  <c:v>9882</c:v>
                </c:pt>
                <c:pt idx="4942">
                  <c:v>9884</c:v>
                </c:pt>
                <c:pt idx="4943">
                  <c:v>9886</c:v>
                </c:pt>
                <c:pt idx="4944">
                  <c:v>9888</c:v>
                </c:pt>
                <c:pt idx="4945">
                  <c:v>9890</c:v>
                </c:pt>
                <c:pt idx="4946">
                  <c:v>9892</c:v>
                </c:pt>
                <c:pt idx="4947">
                  <c:v>9894</c:v>
                </c:pt>
                <c:pt idx="4948">
                  <c:v>9896</c:v>
                </c:pt>
                <c:pt idx="4949">
                  <c:v>9898</c:v>
                </c:pt>
                <c:pt idx="4950">
                  <c:v>9900</c:v>
                </c:pt>
                <c:pt idx="4951">
                  <c:v>9902</c:v>
                </c:pt>
                <c:pt idx="4952">
                  <c:v>9904</c:v>
                </c:pt>
                <c:pt idx="4953">
                  <c:v>9906</c:v>
                </c:pt>
                <c:pt idx="4954">
                  <c:v>9908</c:v>
                </c:pt>
                <c:pt idx="4955">
                  <c:v>9910</c:v>
                </c:pt>
                <c:pt idx="4956">
                  <c:v>9912</c:v>
                </c:pt>
                <c:pt idx="4957">
                  <c:v>9914</c:v>
                </c:pt>
                <c:pt idx="4958">
                  <c:v>9916</c:v>
                </c:pt>
                <c:pt idx="4959">
                  <c:v>9918</c:v>
                </c:pt>
                <c:pt idx="4960">
                  <c:v>9920</c:v>
                </c:pt>
                <c:pt idx="4961">
                  <c:v>9922</c:v>
                </c:pt>
                <c:pt idx="4962">
                  <c:v>9924</c:v>
                </c:pt>
                <c:pt idx="4963">
                  <c:v>9926</c:v>
                </c:pt>
                <c:pt idx="4964">
                  <c:v>9928</c:v>
                </c:pt>
                <c:pt idx="4965">
                  <c:v>9930</c:v>
                </c:pt>
                <c:pt idx="4966">
                  <c:v>9932</c:v>
                </c:pt>
                <c:pt idx="4967">
                  <c:v>9934</c:v>
                </c:pt>
                <c:pt idx="4968">
                  <c:v>9936</c:v>
                </c:pt>
                <c:pt idx="4969">
                  <c:v>9938</c:v>
                </c:pt>
                <c:pt idx="4970">
                  <c:v>9940</c:v>
                </c:pt>
                <c:pt idx="4971">
                  <c:v>9942</c:v>
                </c:pt>
                <c:pt idx="4972">
                  <c:v>9944</c:v>
                </c:pt>
                <c:pt idx="4973">
                  <c:v>9946</c:v>
                </c:pt>
                <c:pt idx="4974">
                  <c:v>9948</c:v>
                </c:pt>
                <c:pt idx="4975">
                  <c:v>9950</c:v>
                </c:pt>
                <c:pt idx="4976">
                  <c:v>9952</c:v>
                </c:pt>
                <c:pt idx="4977">
                  <c:v>9954</c:v>
                </c:pt>
                <c:pt idx="4978">
                  <c:v>9956</c:v>
                </c:pt>
                <c:pt idx="4979">
                  <c:v>9958</c:v>
                </c:pt>
                <c:pt idx="4980">
                  <c:v>9960</c:v>
                </c:pt>
                <c:pt idx="4981">
                  <c:v>9962</c:v>
                </c:pt>
                <c:pt idx="4982">
                  <c:v>9964</c:v>
                </c:pt>
                <c:pt idx="4983">
                  <c:v>9966</c:v>
                </c:pt>
                <c:pt idx="4984">
                  <c:v>9968</c:v>
                </c:pt>
                <c:pt idx="4985">
                  <c:v>9970</c:v>
                </c:pt>
                <c:pt idx="4986">
                  <c:v>9972</c:v>
                </c:pt>
                <c:pt idx="4987">
                  <c:v>9974</c:v>
                </c:pt>
                <c:pt idx="4988">
                  <c:v>9976</c:v>
                </c:pt>
                <c:pt idx="4989">
                  <c:v>9978</c:v>
                </c:pt>
                <c:pt idx="4990">
                  <c:v>9980</c:v>
                </c:pt>
                <c:pt idx="4991">
                  <c:v>9982</c:v>
                </c:pt>
                <c:pt idx="4992">
                  <c:v>9984</c:v>
                </c:pt>
                <c:pt idx="4993">
                  <c:v>9986</c:v>
                </c:pt>
                <c:pt idx="4994">
                  <c:v>9988</c:v>
                </c:pt>
                <c:pt idx="4995">
                  <c:v>9990</c:v>
                </c:pt>
                <c:pt idx="4996">
                  <c:v>9992</c:v>
                </c:pt>
                <c:pt idx="4997">
                  <c:v>9994</c:v>
                </c:pt>
                <c:pt idx="4998">
                  <c:v>9996</c:v>
                </c:pt>
                <c:pt idx="4999">
                  <c:v>9998</c:v>
                </c:pt>
                <c:pt idx="5000">
                  <c:v>10000</c:v>
                </c:pt>
                <c:pt idx="5001">
                  <c:v>10002</c:v>
                </c:pt>
                <c:pt idx="5002">
                  <c:v>10004</c:v>
                </c:pt>
                <c:pt idx="5003">
                  <c:v>10006</c:v>
                </c:pt>
                <c:pt idx="5004">
                  <c:v>10008</c:v>
                </c:pt>
                <c:pt idx="5005">
                  <c:v>10010</c:v>
                </c:pt>
                <c:pt idx="5006">
                  <c:v>10012</c:v>
                </c:pt>
                <c:pt idx="5007">
                  <c:v>10014</c:v>
                </c:pt>
                <c:pt idx="5008">
                  <c:v>10016</c:v>
                </c:pt>
                <c:pt idx="5009">
                  <c:v>10018</c:v>
                </c:pt>
                <c:pt idx="5010">
                  <c:v>10020</c:v>
                </c:pt>
                <c:pt idx="5011">
                  <c:v>10022</c:v>
                </c:pt>
                <c:pt idx="5012">
                  <c:v>10024</c:v>
                </c:pt>
                <c:pt idx="5013">
                  <c:v>10026</c:v>
                </c:pt>
                <c:pt idx="5014">
                  <c:v>10028</c:v>
                </c:pt>
                <c:pt idx="5015">
                  <c:v>10030</c:v>
                </c:pt>
                <c:pt idx="5016">
                  <c:v>10032</c:v>
                </c:pt>
                <c:pt idx="5017">
                  <c:v>10034</c:v>
                </c:pt>
                <c:pt idx="5018">
                  <c:v>10036</c:v>
                </c:pt>
                <c:pt idx="5019">
                  <c:v>10038</c:v>
                </c:pt>
                <c:pt idx="5020">
                  <c:v>10040</c:v>
                </c:pt>
                <c:pt idx="5021">
                  <c:v>10042</c:v>
                </c:pt>
                <c:pt idx="5022">
                  <c:v>10044</c:v>
                </c:pt>
                <c:pt idx="5023">
                  <c:v>10046</c:v>
                </c:pt>
                <c:pt idx="5024">
                  <c:v>10048</c:v>
                </c:pt>
                <c:pt idx="5025">
                  <c:v>10050</c:v>
                </c:pt>
                <c:pt idx="5026">
                  <c:v>10052</c:v>
                </c:pt>
                <c:pt idx="5027">
                  <c:v>10054</c:v>
                </c:pt>
                <c:pt idx="5028">
                  <c:v>10056</c:v>
                </c:pt>
                <c:pt idx="5029">
                  <c:v>10058</c:v>
                </c:pt>
                <c:pt idx="5030">
                  <c:v>10060</c:v>
                </c:pt>
                <c:pt idx="5031">
                  <c:v>10062</c:v>
                </c:pt>
                <c:pt idx="5032">
                  <c:v>10064</c:v>
                </c:pt>
                <c:pt idx="5033">
                  <c:v>10066</c:v>
                </c:pt>
                <c:pt idx="5034">
                  <c:v>10068</c:v>
                </c:pt>
                <c:pt idx="5035">
                  <c:v>10070</c:v>
                </c:pt>
                <c:pt idx="5036">
                  <c:v>10072</c:v>
                </c:pt>
                <c:pt idx="5037">
                  <c:v>10074</c:v>
                </c:pt>
                <c:pt idx="5038">
                  <c:v>10076</c:v>
                </c:pt>
                <c:pt idx="5039">
                  <c:v>10078</c:v>
                </c:pt>
                <c:pt idx="5040">
                  <c:v>10080</c:v>
                </c:pt>
                <c:pt idx="5041">
                  <c:v>10082</c:v>
                </c:pt>
                <c:pt idx="5042">
                  <c:v>10084</c:v>
                </c:pt>
                <c:pt idx="5043">
                  <c:v>10086</c:v>
                </c:pt>
                <c:pt idx="5044">
                  <c:v>10088</c:v>
                </c:pt>
                <c:pt idx="5045">
                  <c:v>10090</c:v>
                </c:pt>
                <c:pt idx="5046">
                  <c:v>10092</c:v>
                </c:pt>
                <c:pt idx="5047">
                  <c:v>10094</c:v>
                </c:pt>
                <c:pt idx="5048">
                  <c:v>10096</c:v>
                </c:pt>
                <c:pt idx="5049">
                  <c:v>10098</c:v>
                </c:pt>
                <c:pt idx="5050">
                  <c:v>10100</c:v>
                </c:pt>
                <c:pt idx="5051">
                  <c:v>10102</c:v>
                </c:pt>
                <c:pt idx="5052">
                  <c:v>10104</c:v>
                </c:pt>
                <c:pt idx="5053">
                  <c:v>10106</c:v>
                </c:pt>
                <c:pt idx="5054">
                  <c:v>10108</c:v>
                </c:pt>
                <c:pt idx="5055">
                  <c:v>10110</c:v>
                </c:pt>
                <c:pt idx="5056">
                  <c:v>10112</c:v>
                </c:pt>
                <c:pt idx="5057">
                  <c:v>10114</c:v>
                </c:pt>
                <c:pt idx="5058">
                  <c:v>10116</c:v>
                </c:pt>
                <c:pt idx="5059">
                  <c:v>10118</c:v>
                </c:pt>
                <c:pt idx="5060">
                  <c:v>10120</c:v>
                </c:pt>
                <c:pt idx="5061">
                  <c:v>10122</c:v>
                </c:pt>
                <c:pt idx="5062">
                  <c:v>10124</c:v>
                </c:pt>
                <c:pt idx="5063">
                  <c:v>10126</c:v>
                </c:pt>
                <c:pt idx="5064">
                  <c:v>10128</c:v>
                </c:pt>
                <c:pt idx="5065">
                  <c:v>10130</c:v>
                </c:pt>
                <c:pt idx="5066">
                  <c:v>10132</c:v>
                </c:pt>
                <c:pt idx="5067">
                  <c:v>10134</c:v>
                </c:pt>
                <c:pt idx="5068">
                  <c:v>10136</c:v>
                </c:pt>
                <c:pt idx="5069">
                  <c:v>10138</c:v>
                </c:pt>
                <c:pt idx="5070">
                  <c:v>10140</c:v>
                </c:pt>
                <c:pt idx="5071">
                  <c:v>10142</c:v>
                </c:pt>
                <c:pt idx="5072">
                  <c:v>10144</c:v>
                </c:pt>
                <c:pt idx="5073">
                  <c:v>10146</c:v>
                </c:pt>
                <c:pt idx="5074">
                  <c:v>10148</c:v>
                </c:pt>
                <c:pt idx="5075">
                  <c:v>10150</c:v>
                </c:pt>
                <c:pt idx="5076">
                  <c:v>10152</c:v>
                </c:pt>
                <c:pt idx="5077">
                  <c:v>10154</c:v>
                </c:pt>
                <c:pt idx="5078">
                  <c:v>10156</c:v>
                </c:pt>
                <c:pt idx="5079">
                  <c:v>10158</c:v>
                </c:pt>
                <c:pt idx="5080">
                  <c:v>10160</c:v>
                </c:pt>
                <c:pt idx="5081">
                  <c:v>10162</c:v>
                </c:pt>
                <c:pt idx="5082">
                  <c:v>10164</c:v>
                </c:pt>
                <c:pt idx="5083">
                  <c:v>10166</c:v>
                </c:pt>
                <c:pt idx="5084">
                  <c:v>10168</c:v>
                </c:pt>
                <c:pt idx="5085">
                  <c:v>10170</c:v>
                </c:pt>
                <c:pt idx="5086">
                  <c:v>10172</c:v>
                </c:pt>
                <c:pt idx="5087">
                  <c:v>10174</c:v>
                </c:pt>
                <c:pt idx="5088">
                  <c:v>10176</c:v>
                </c:pt>
                <c:pt idx="5089">
                  <c:v>10178</c:v>
                </c:pt>
                <c:pt idx="5090">
                  <c:v>10180</c:v>
                </c:pt>
                <c:pt idx="5091">
                  <c:v>10182</c:v>
                </c:pt>
                <c:pt idx="5092">
                  <c:v>10184</c:v>
                </c:pt>
                <c:pt idx="5093">
                  <c:v>10186</c:v>
                </c:pt>
                <c:pt idx="5094">
                  <c:v>10188</c:v>
                </c:pt>
                <c:pt idx="5095">
                  <c:v>10190</c:v>
                </c:pt>
                <c:pt idx="5096">
                  <c:v>10192</c:v>
                </c:pt>
                <c:pt idx="5097">
                  <c:v>10194</c:v>
                </c:pt>
                <c:pt idx="5098">
                  <c:v>10196</c:v>
                </c:pt>
                <c:pt idx="5099">
                  <c:v>10198</c:v>
                </c:pt>
                <c:pt idx="5100">
                  <c:v>10200</c:v>
                </c:pt>
                <c:pt idx="5101">
                  <c:v>10202</c:v>
                </c:pt>
                <c:pt idx="5102">
                  <c:v>10204</c:v>
                </c:pt>
                <c:pt idx="5103">
                  <c:v>10206</c:v>
                </c:pt>
                <c:pt idx="5104">
                  <c:v>10208</c:v>
                </c:pt>
                <c:pt idx="5105">
                  <c:v>10210</c:v>
                </c:pt>
                <c:pt idx="5106">
                  <c:v>10212</c:v>
                </c:pt>
                <c:pt idx="5107">
                  <c:v>10214</c:v>
                </c:pt>
                <c:pt idx="5108">
                  <c:v>10216</c:v>
                </c:pt>
                <c:pt idx="5109">
                  <c:v>10218</c:v>
                </c:pt>
                <c:pt idx="5110">
                  <c:v>10220</c:v>
                </c:pt>
                <c:pt idx="5111">
                  <c:v>10222</c:v>
                </c:pt>
                <c:pt idx="5112">
                  <c:v>10224</c:v>
                </c:pt>
                <c:pt idx="5113">
                  <c:v>10226</c:v>
                </c:pt>
                <c:pt idx="5114">
                  <c:v>10228</c:v>
                </c:pt>
                <c:pt idx="5115">
                  <c:v>10230</c:v>
                </c:pt>
                <c:pt idx="5116">
                  <c:v>10232</c:v>
                </c:pt>
                <c:pt idx="5117">
                  <c:v>10234</c:v>
                </c:pt>
                <c:pt idx="5118">
                  <c:v>10236</c:v>
                </c:pt>
                <c:pt idx="5119">
                  <c:v>10238</c:v>
                </c:pt>
                <c:pt idx="5120">
                  <c:v>10240</c:v>
                </c:pt>
                <c:pt idx="5121">
                  <c:v>10242</c:v>
                </c:pt>
                <c:pt idx="5122">
                  <c:v>10244</c:v>
                </c:pt>
                <c:pt idx="5123">
                  <c:v>10246</c:v>
                </c:pt>
                <c:pt idx="5124">
                  <c:v>10248</c:v>
                </c:pt>
                <c:pt idx="5125">
                  <c:v>10250</c:v>
                </c:pt>
                <c:pt idx="5126">
                  <c:v>10252</c:v>
                </c:pt>
                <c:pt idx="5127">
                  <c:v>10254</c:v>
                </c:pt>
                <c:pt idx="5128">
                  <c:v>10256</c:v>
                </c:pt>
                <c:pt idx="5129">
                  <c:v>10258</c:v>
                </c:pt>
                <c:pt idx="5130">
                  <c:v>10260</c:v>
                </c:pt>
                <c:pt idx="5131">
                  <c:v>10262</c:v>
                </c:pt>
                <c:pt idx="5132">
                  <c:v>10264</c:v>
                </c:pt>
                <c:pt idx="5133">
                  <c:v>10266</c:v>
                </c:pt>
                <c:pt idx="5134">
                  <c:v>10268</c:v>
                </c:pt>
                <c:pt idx="5135">
                  <c:v>10270</c:v>
                </c:pt>
                <c:pt idx="5136">
                  <c:v>10272</c:v>
                </c:pt>
                <c:pt idx="5137">
                  <c:v>10274</c:v>
                </c:pt>
                <c:pt idx="5138">
                  <c:v>10276</c:v>
                </c:pt>
                <c:pt idx="5139">
                  <c:v>10278</c:v>
                </c:pt>
                <c:pt idx="5140">
                  <c:v>10280</c:v>
                </c:pt>
                <c:pt idx="5141">
                  <c:v>10282</c:v>
                </c:pt>
                <c:pt idx="5142">
                  <c:v>10284</c:v>
                </c:pt>
                <c:pt idx="5143">
                  <c:v>10286</c:v>
                </c:pt>
                <c:pt idx="5144">
                  <c:v>10288</c:v>
                </c:pt>
                <c:pt idx="5145">
                  <c:v>10290</c:v>
                </c:pt>
                <c:pt idx="5146">
                  <c:v>10292</c:v>
                </c:pt>
                <c:pt idx="5147">
                  <c:v>10294</c:v>
                </c:pt>
                <c:pt idx="5148">
                  <c:v>10296</c:v>
                </c:pt>
                <c:pt idx="5149">
                  <c:v>10298</c:v>
                </c:pt>
                <c:pt idx="5150">
                  <c:v>10300</c:v>
                </c:pt>
                <c:pt idx="5151">
                  <c:v>10302</c:v>
                </c:pt>
                <c:pt idx="5152">
                  <c:v>10304</c:v>
                </c:pt>
                <c:pt idx="5153">
                  <c:v>10306</c:v>
                </c:pt>
                <c:pt idx="5154">
                  <c:v>10308</c:v>
                </c:pt>
                <c:pt idx="5155">
                  <c:v>10310</c:v>
                </c:pt>
                <c:pt idx="5156">
                  <c:v>10312</c:v>
                </c:pt>
                <c:pt idx="5157">
                  <c:v>10314</c:v>
                </c:pt>
                <c:pt idx="5158">
                  <c:v>10316</c:v>
                </c:pt>
                <c:pt idx="5159">
                  <c:v>10318</c:v>
                </c:pt>
                <c:pt idx="5160">
                  <c:v>10320</c:v>
                </c:pt>
                <c:pt idx="5161">
                  <c:v>10322</c:v>
                </c:pt>
                <c:pt idx="5162">
                  <c:v>10324</c:v>
                </c:pt>
                <c:pt idx="5163">
                  <c:v>10326</c:v>
                </c:pt>
                <c:pt idx="5164">
                  <c:v>10328</c:v>
                </c:pt>
                <c:pt idx="5165">
                  <c:v>10330</c:v>
                </c:pt>
                <c:pt idx="5166">
                  <c:v>10332</c:v>
                </c:pt>
                <c:pt idx="5167">
                  <c:v>10334</c:v>
                </c:pt>
                <c:pt idx="5168">
                  <c:v>10336</c:v>
                </c:pt>
                <c:pt idx="5169">
                  <c:v>10338</c:v>
                </c:pt>
                <c:pt idx="5170">
                  <c:v>10340</c:v>
                </c:pt>
                <c:pt idx="5171">
                  <c:v>10342</c:v>
                </c:pt>
                <c:pt idx="5172">
                  <c:v>10344</c:v>
                </c:pt>
                <c:pt idx="5173">
                  <c:v>10346</c:v>
                </c:pt>
                <c:pt idx="5174">
                  <c:v>10348</c:v>
                </c:pt>
                <c:pt idx="5175">
                  <c:v>10350</c:v>
                </c:pt>
                <c:pt idx="5176">
                  <c:v>10352</c:v>
                </c:pt>
                <c:pt idx="5177">
                  <c:v>10354</c:v>
                </c:pt>
                <c:pt idx="5178">
                  <c:v>10356</c:v>
                </c:pt>
                <c:pt idx="5179">
                  <c:v>10358</c:v>
                </c:pt>
                <c:pt idx="5180">
                  <c:v>10360</c:v>
                </c:pt>
                <c:pt idx="5181">
                  <c:v>10362</c:v>
                </c:pt>
                <c:pt idx="5182">
                  <c:v>10364</c:v>
                </c:pt>
                <c:pt idx="5183">
                  <c:v>10366</c:v>
                </c:pt>
                <c:pt idx="5184">
                  <c:v>10368</c:v>
                </c:pt>
                <c:pt idx="5185">
                  <c:v>10370</c:v>
                </c:pt>
                <c:pt idx="5186">
                  <c:v>10372</c:v>
                </c:pt>
                <c:pt idx="5187">
                  <c:v>10374</c:v>
                </c:pt>
                <c:pt idx="5188">
                  <c:v>10376</c:v>
                </c:pt>
                <c:pt idx="5189">
                  <c:v>10378</c:v>
                </c:pt>
                <c:pt idx="5190">
                  <c:v>10380</c:v>
                </c:pt>
                <c:pt idx="5191">
                  <c:v>10382</c:v>
                </c:pt>
                <c:pt idx="5192">
                  <c:v>10384</c:v>
                </c:pt>
                <c:pt idx="5193">
                  <c:v>10386</c:v>
                </c:pt>
                <c:pt idx="5194">
                  <c:v>10388</c:v>
                </c:pt>
                <c:pt idx="5195">
                  <c:v>10390</c:v>
                </c:pt>
                <c:pt idx="5196">
                  <c:v>10392</c:v>
                </c:pt>
                <c:pt idx="5197">
                  <c:v>10394</c:v>
                </c:pt>
                <c:pt idx="5198">
                  <c:v>10396</c:v>
                </c:pt>
                <c:pt idx="5199">
                  <c:v>10398</c:v>
                </c:pt>
                <c:pt idx="5200">
                  <c:v>10400</c:v>
                </c:pt>
                <c:pt idx="5201">
                  <c:v>10402</c:v>
                </c:pt>
                <c:pt idx="5202">
                  <c:v>10404</c:v>
                </c:pt>
                <c:pt idx="5203">
                  <c:v>10406</c:v>
                </c:pt>
                <c:pt idx="5204">
                  <c:v>10408</c:v>
                </c:pt>
                <c:pt idx="5205">
                  <c:v>10410</c:v>
                </c:pt>
                <c:pt idx="5206">
                  <c:v>10412</c:v>
                </c:pt>
                <c:pt idx="5207">
                  <c:v>10414</c:v>
                </c:pt>
                <c:pt idx="5208">
                  <c:v>10416</c:v>
                </c:pt>
                <c:pt idx="5209">
                  <c:v>10418</c:v>
                </c:pt>
                <c:pt idx="5210">
                  <c:v>10420</c:v>
                </c:pt>
                <c:pt idx="5211">
                  <c:v>10422</c:v>
                </c:pt>
                <c:pt idx="5212">
                  <c:v>10424</c:v>
                </c:pt>
                <c:pt idx="5213">
                  <c:v>10426</c:v>
                </c:pt>
                <c:pt idx="5214">
                  <c:v>10428</c:v>
                </c:pt>
                <c:pt idx="5215">
                  <c:v>10430</c:v>
                </c:pt>
                <c:pt idx="5216">
                  <c:v>10432</c:v>
                </c:pt>
                <c:pt idx="5217">
                  <c:v>10434</c:v>
                </c:pt>
                <c:pt idx="5218">
                  <c:v>10436</c:v>
                </c:pt>
                <c:pt idx="5219">
                  <c:v>10438</c:v>
                </c:pt>
                <c:pt idx="5220">
                  <c:v>10440</c:v>
                </c:pt>
                <c:pt idx="5221">
                  <c:v>10442</c:v>
                </c:pt>
                <c:pt idx="5222">
                  <c:v>10444</c:v>
                </c:pt>
                <c:pt idx="5223">
                  <c:v>10446</c:v>
                </c:pt>
                <c:pt idx="5224">
                  <c:v>10448</c:v>
                </c:pt>
                <c:pt idx="5225">
                  <c:v>10450</c:v>
                </c:pt>
                <c:pt idx="5226">
                  <c:v>10452</c:v>
                </c:pt>
                <c:pt idx="5227">
                  <c:v>10454</c:v>
                </c:pt>
                <c:pt idx="5228">
                  <c:v>10456</c:v>
                </c:pt>
                <c:pt idx="5229">
                  <c:v>10458</c:v>
                </c:pt>
                <c:pt idx="5230">
                  <c:v>10460</c:v>
                </c:pt>
                <c:pt idx="5231">
                  <c:v>10462</c:v>
                </c:pt>
                <c:pt idx="5232">
                  <c:v>10464</c:v>
                </c:pt>
                <c:pt idx="5233">
                  <c:v>10466</c:v>
                </c:pt>
                <c:pt idx="5234">
                  <c:v>10468</c:v>
                </c:pt>
                <c:pt idx="5235">
                  <c:v>10470</c:v>
                </c:pt>
                <c:pt idx="5236">
                  <c:v>10472</c:v>
                </c:pt>
                <c:pt idx="5237">
                  <c:v>10474</c:v>
                </c:pt>
                <c:pt idx="5238">
                  <c:v>10476</c:v>
                </c:pt>
                <c:pt idx="5239">
                  <c:v>10478</c:v>
                </c:pt>
                <c:pt idx="5240">
                  <c:v>10480</c:v>
                </c:pt>
                <c:pt idx="5241">
                  <c:v>10482</c:v>
                </c:pt>
                <c:pt idx="5242">
                  <c:v>10484</c:v>
                </c:pt>
                <c:pt idx="5243">
                  <c:v>10486</c:v>
                </c:pt>
                <c:pt idx="5244">
                  <c:v>10488</c:v>
                </c:pt>
                <c:pt idx="5245">
                  <c:v>10490</c:v>
                </c:pt>
                <c:pt idx="5246">
                  <c:v>10492</c:v>
                </c:pt>
                <c:pt idx="5247">
                  <c:v>10494</c:v>
                </c:pt>
                <c:pt idx="5248">
                  <c:v>10496</c:v>
                </c:pt>
                <c:pt idx="5249">
                  <c:v>10498</c:v>
                </c:pt>
                <c:pt idx="5250">
                  <c:v>10500</c:v>
                </c:pt>
                <c:pt idx="5251">
                  <c:v>10502</c:v>
                </c:pt>
                <c:pt idx="5252">
                  <c:v>10504</c:v>
                </c:pt>
                <c:pt idx="5253">
                  <c:v>10506</c:v>
                </c:pt>
                <c:pt idx="5254">
                  <c:v>10508</c:v>
                </c:pt>
                <c:pt idx="5255">
                  <c:v>10510</c:v>
                </c:pt>
                <c:pt idx="5256">
                  <c:v>10512</c:v>
                </c:pt>
                <c:pt idx="5257">
                  <c:v>10514</c:v>
                </c:pt>
                <c:pt idx="5258">
                  <c:v>10516</c:v>
                </c:pt>
                <c:pt idx="5259">
                  <c:v>10518</c:v>
                </c:pt>
                <c:pt idx="5260">
                  <c:v>10520</c:v>
                </c:pt>
                <c:pt idx="5261">
                  <c:v>10522</c:v>
                </c:pt>
                <c:pt idx="5262">
                  <c:v>10524</c:v>
                </c:pt>
                <c:pt idx="5263">
                  <c:v>10526</c:v>
                </c:pt>
                <c:pt idx="5264">
                  <c:v>10528</c:v>
                </c:pt>
                <c:pt idx="5265">
                  <c:v>10530</c:v>
                </c:pt>
                <c:pt idx="5266">
                  <c:v>10532</c:v>
                </c:pt>
                <c:pt idx="5267">
                  <c:v>10534</c:v>
                </c:pt>
                <c:pt idx="5268">
                  <c:v>10536</c:v>
                </c:pt>
                <c:pt idx="5269">
                  <c:v>10538</c:v>
                </c:pt>
                <c:pt idx="5270">
                  <c:v>10540</c:v>
                </c:pt>
                <c:pt idx="5271">
                  <c:v>10542</c:v>
                </c:pt>
                <c:pt idx="5272">
                  <c:v>10544</c:v>
                </c:pt>
                <c:pt idx="5273">
                  <c:v>10546</c:v>
                </c:pt>
                <c:pt idx="5274">
                  <c:v>10548</c:v>
                </c:pt>
                <c:pt idx="5275">
                  <c:v>10550</c:v>
                </c:pt>
                <c:pt idx="5276">
                  <c:v>10552</c:v>
                </c:pt>
                <c:pt idx="5277">
                  <c:v>10554</c:v>
                </c:pt>
                <c:pt idx="5278">
                  <c:v>10556</c:v>
                </c:pt>
                <c:pt idx="5279">
                  <c:v>10558</c:v>
                </c:pt>
                <c:pt idx="5280">
                  <c:v>10560</c:v>
                </c:pt>
                <c:pt idx="5281">
                  <c:v>10562</c:v>
                </c:pt>
                <c:pt idx="5282">
                  <c:v>10564</c:v>
                </c:pt>
                <c:pt idx="5283">
                  <c:v>10566</c:v>
                </c:pt>
                <c:pt idx="5284">
                  <c:v>10568</c:v>
                </c:pt>
                <c:pt idx="5285">
                  <c:v>10570</c:v>
                </c:pt>
                <c:pt idx="5286">
                  <c:v>10572</c:v>
                </c:pt>
                <c:pt idx="5287">
                  <c:v>10574</c:v>
                </c:pt>
                <c:pt idx="5288">
                  <c:v>10576</c:v>
                </c:pt>
                <c:pt idx="5289">
                  <c:v>10578</c:v>
                </c:pt>
                <c:pt idx="5290">
                  <c:v>10580</c:v>
                </c:pt>
                <c:pt idx="5291">
                  <c:v>10582</c:v>
                </c:pt>
                <c:pt idx="5292">
                  <c:v>10584</c:v>
                </c:pt>
                <c:pt idx="5293">
                  <c:v>10586</c:v>
                </c:pt>
                <c:pt idx="5294">
                  <c:v>10588</c:v>
                </c:pt>
                <c:pt idx="5295">
                  <c:v>10590</c:v>
                </c:pt>
                <c:pt idx="5296">
                  <c:v>10592</c:v>
                </c:pt>
                <c:pt idx="5297">
                  <c:v>10594</c:v>
                </c:pt>
                <c:pt idx="5298">
                  <c:v>10596</c:v>
                </c:pt>
                <c:pt idx="5299">
                  <c:v>10598</c:v>
                </c:pt>
                <c:pt idx="5300">
                  <c:v>10600</c:v>
                </c:pt>
                <c:pt idx="5301">
                  <c:v>10602</c:v>
                </c:pt>
                <c:pt idx="5302">
                  <c:v>10604</c:v>
                </c:pt>
                <c:pt idx="5303">
                  <c:v>10606</c:v>
                </c:pt>
                <c:pt idx="5304">
                  <c:v>10608</c:v>
                </c:pt>
                <c:pt idx="5305">
                  <c:v>10610</c:v>
                </c:pt>
                <c:pt idx="5306">
                  <c:v>10612</c:v>
                </c:pt>
                <c:pt idx="5307">
                  <c:v>10614</c:v>
                </c:pt>
                <c:pt idx="5308">
                  <c:v>10616</c:v>
                </c:pt>
                <c:pt idx="5309">
                  <c:v>10618</c:v>
                </c:pt>
                <c:pt idx="5310">
                  <c:v>10620</c:v>
                </c:pt>
                <c:pt idx="5311">
                  <c:v>10622</c:v>
                </c:pt>
                <c:pt idx="5312">
                  <c:v>10624</c:v>
                </c:pt>
                <c:pt idx="5313">
                  <c:v>10626</c:v>
                </c:pt>
                <c:pt idx="5314">
                  <c:v>10628</c:v>
                </c:pt>
                <c:pt idx="5315">
                  <c:v>10630</c:v>
                </c:pt>
                <c:pt idx="5316">
                  <c:v>10632</c:v>
                </c:pt>
                <c:pt idx="5317">
                  <c:v>10634</c:v>
                </c:pt>
                <c:pt idx="5318">
                  <c:v>10636</c:v>
                </c:pt>
                <c:pt idx="5319">
                  <c:v>10638</c:v>
                </c:pt>
                <c:pt idx="5320">
                  <c:v>10640</c:v>
                </c:pt>
                <c:pt idx="5321">
                  <c:v>10642</c:v>
                </c:pt>
                <c:pt idx="5322">
                  <c:v>10644</c:v>
                </c:pt>
                <c:pt idx="5323">
                  <c:v>10646</c:v>
                </c:pt>
                <c:pt idx="5324">
                  <c:v>10648</c:v>
                </c:pt>
                <c:pt idx="5325">
                  <c:v>10650</c:v>
                </c:pt>
                <c:pt idx="5326">
                  <c:v>10652</c:v>
                </c:pt>
                <c:pt idx="5327">
                  <c:v>10654</c:v>
                </c:pt>
                <c:pt idx="5328">
                  <c:v>10656</c:v>
                </c:pt>
                <c:pt idx="5329">
                  <c:v>10658</c:v>
                </c:pt>
                <c:pt idx="5330">
                  <c:v>10660</c:v>
                </c:pt>
                <c:pt idx="5331">
                  <c:v>10662</c:v>
                </c:pt>
                <c:pt idx="5332">
                  <c:v>10664</c:v>
                </c:pt>
                <c:pt idx="5333">
                  <c:v>10666</c:v>
                </c:pt>
                <c:pt idx="5334">
                  <c:v>10668</c:v>
                </c:pt>
                <c:pt idx="5335">
                  <c:v>10670</c:v>
                </c:pt>
                <c:pt idx="5336">
                  <c:v>10672</c:v>
                </c:pt>
                <c:pt idx="5337">
                  <c:v>10674</c:v>
                </c:pt>
                <c:pt idx="5338">
                  <c:v>10676</c:v>
                </c:pt>
                <c:pt idx="5339">
                  <c:v>10678</c:v>
                </c:pt>
                <c:pt idx="5340">
                  <c:v>10680</c:v>
                </c:pt>
                <c:pt idx="5341">
                  <c:v>10682</c:v>
                </c:pt>
                <c:pt idx="5342">
                  <c:v>10684</c:v>
                </c:pt>
                <c:pt idx="5343">
                  <c:v>10686</c:v>
                </c:pt>
                <c:pt idx="5344">
                  <c:v>10688</c:v>
                </c:pt>
                <c:pt idx="5345">
                  <c:v>10690</c:v>
                </c:pt>
                <c:pt idx="5346">
                  <c:v>10692</c:v>
                </c:pt>
                <c:pt idx="5347">
                  <c:v>10694</c:v>
                </c:pt>
                <c:pt idx="5348">
                  <c:v>10696</c:v>
                </c:pt>
                <c:pt idx="5349">
                  <c:v>10698</c:v>
                </c:pt>
                <c:pt idx="5350">
                  <c:v>10700</c:v>
                </c:pt>
                <c:pt idx="5351">
                  <c:v>10702</c:v>
                </c:pt>
                <c:pt idx="5352">
                  <c:v>10704</c:v>
                </c:pt>
                <c:pt idx="5353">
                  <c:v>10706</c:v>
                </c:pt>
                <c:pt idx="5354">
                  <c:v>10708</c:v>
                </c:pt>
                <c:pt idx="5355">
                  <c:v>10710</c:v>
                </c:pt>
                <c:pt idx="5356">
                  <c:v>10712</c:v>
                </c:pt>
                <c:pt idx="5357">
                  <c:v>10714</c:v>
                </c:pt>
                <c:pt idx="5358">
                  <c:v>10716</c:v>
                </c:pt>
                <c:pt idx="5359">
                  <c:v>10718</c:v>
                </c:pt>
                <c:pt idx="5360">
                  <c:v>10720</c:v>
                </c:pt>
                <c:pt idx="5361">
                  <c:v>10722</c:v>
                </c:pt>
                <c:pt idx="5362">
                  <c:v>10724</c:v>
                </c:pt>
                <c:pt idx="5363">
                  <c:v>10726</c:v>
                </c:pt>
                <c:pt idx="5364">
                  <c:v>10728</c:v>
                </c:pt>
                <c:pt idx="5365">
                  <c:v>10730</c:v>
                </c:pt>
                <c:pt idx="5366">
                  <c:v>10732</c:v>
                </c:pt>
                <c:pt idx="5367">
                  <c:v>10734</c:v>
                </c:pt>
                <c:pt idx="5368">
                  <c:v>10736</c:v>
                </c:pt>
                <c:pt idx="5369">
                  <c:v>10738</c:v>
                </c:pt>
                <c:pt idx="5370">
                  <c:v>10740</c:v>
                </c:pt>
                <c:pt idx="5371">
                  <c:v>10742</c:v>
                </c:pt>
                <c:pt idx="5372">
                  <c:v>10744</c:v>
                </c:pt>
                <c:pt idx="5373">
                  <c:v>10746</c:v>
                </c:pt>
                <c:pt idx="5374">
                  <c:v>10748</c:v>
                </c:pt>
                <c:pt idx="5375">
                  <c:v>10750</c:v>
                </c:pt>
                <c:pt idx="5376">
                  <c:v>10752</c:v>
                </c:pt>
                <c:pt idx="5377">
                  <c:v>10754</c:v>
                </c:pt>
                <c:pt idx="5378">
                  <c:v>10756</c:v>
                </c:pt>
                <c:pt idx="5379">
                  <c:v>10758</c:v>
                </c:pt>
                <c:pt idx="5380">
                  <c:v>10760</c:v>
                </c:pt>
                <c:pt idx="5381">
                  <c:v>10762</c:v>
                </c:pt>
                <c:pt idx="5382">
                  <c:v>10764</c:v>
                </c:pt>
                <c:pt idx="5383">
                  <c:v>10766</c:v>
                </c:pt>
                <c:pt idx="5384">
                  <c:v>10768</c:v>
                </c:pt>
                <c:pt idx="5385">
                  <c:v>10770</c:v>
                </c:pt>
                <c:pt idx="5386">
                  <c:v>10772</c:v>
                </c:pt>
                <c:pt idx="5387">
                  <c:v>10774</c:v>
                </c:pt>
                <c:pt idx="5388">
                  <c:v>10776</c:v>
                </c:pt>
                <c:pt idx="5389">
                  <c:v>10778</c:v>
                </c:pt>
                <c:pt idx="5390">
                  <c:v>10780</c:v>
                </c:pt>
                <c:pt idx="5391">
                  <c:v>10782</c:v>
                </c:pt>
                <c:pt idx="5392">
                  <c:v>10784</c:v>
                </c:pt>
                <c:pt idx="5393">
                  <c:v>10786</c:v>
                </c:pt>
                <c:pt idx="5394">
                  <c:v>10788</c:v>
                </c:pt>
                <c:pt idx="5395">
                  <c:v>10790</c:v>
                </c:pt>
                <c:pt idx="5396">
                  <c:v>10792</c:v>
                </c:pt>
                <c:pt idx="5397">
                  <c:v>10794</c:v>
                </c:pt>
                <c:pt idx="5398">
                  <c:v>10796</c:v>
                </c:pt>
                <c:pt idx="5399">
                  <c:v>10798</c:v>
                </c:pt>
                <c:pt idx="5400">
                  <c:v>10800</c:v>
                </c:pt>
                <c:pt idx="5401">
                  <c:v>10802</c:v>
                </c:pt>
                <c:pt idx="5402">
                  <c:v>10804</c:v>
                </c:pt>
                <c:pt idx="5403">
                  <c:v>10806</c:v>
                </c:pt>
                <c:pt idx="5404">
                  <c:v>10808</c:v>
                </c:pt>
                <c:pt idx="5405">
                  <c:v>10810</c:v>
                </c:pt>
                <c:pt idx="5406">
                  <c:v>10812</c:v>
                </c:pt>
                <c:pt idx="5407">
                  <c:v>10814</c:v>
                </c:pt>
                <c:pt idx="5408">
                  <c:v>10816</c:v>
                </c:pt>
                <c:pt idx="5409">
                  <c:v>10818</c:v>
                </c:pt>
                <c:pt idx="5410">
                  <c:v>10820</c:v>
                </c:pt>
                <c:pt idx="5411">
                  <c:v>10822</c:v>
                </c:pt>
                <c:pt idx="5412">
                  <c:v>10824</c:v>
                </c:pt>
                <c:pt idx="5413">
                  <c:v>10826</c:v>
                </c:pt>
                <c:pt idx="5414">
                  <c:v>10828</c:v>
                </c:pt>
                <c:pt idx="5415">
                  <c:v>10830</c:v>
                </c:pt>
                <c:pt idx="5416">
                  <c:v>10832</c:v>
                </c:pt>
                <c:pt idx="5417">
                  <c:v>10834</c:v>
                </c:pt>
                <c:pt idx="5418">
                  <c:v>10836</c:v>
                </c:pt>
                <c:pt idx="5419">
                  <c:v>10838</c:v>
                </c:pt>
                <c:pt idx="5420">
                  <c:v>10840</c:v>
                </c:pt>
                <c:pt idx="5421">
                  <c:v>10842</c:v>
                </c:pt>
                <c:pt idx="5422">
                  <c:v>10844</c:v>
                </c:pt>
                <c:pt idx="5423">
                  <c:v>10846</c:v>
                </c:pt>
                <c:pt idx="5424">
                  <c:v>10848</c:v>
                </c:pt>
                <c:pt idx="5425">
                  <c:v>10850</c:v>
                </c:pt>
                <c:pt idx="5426">
                  <c:v>10852</c:v>
                </c:pt>
                <c:pt idx="5427">
                  <c:v>10854</c:v>
                </c:pt>
                <c:pt idx="5428">
                  <c:v>10856</c:v>
                </c:pt>
                <c:pt idx="5429">
                  <c:v>10858</c:v>
                </c:pt>
                <c:pt idx="5430">
                  <c:v>10860</c:v>
                </c:pt>
                <c:pt idx="5431">
                  <c:v>10862</c:v>
                </c:pt>
                <c:pt idx="5432">
                  <c:v>10864</c:v>
                </c:pt>
                <c:pt idx="5433">
                  <c:v>10866</c:v>
                </c:pt>
                <c:pt idx="5434">
                  <c:v>10868</c:v>
                </c:pt>
                <c:pt idx="5435">
                  <c:v>10870</c:v>
                </c:pt>
                <c:pt idx="5436">
                  <c:v>10872</c:v>
                </c:pt>
                <c:pt idx="5437">
                  <c:v>10874</c:v>
                </c:pt>
                <c:pt idx="5438">
                  <c:v>10876</c:v>
                </c:pt>
                <c:pt idx="5439">
                  <c:v>10878</c:v>
                </c:pt>
                <c:pt idx="5440">
                  <c:v>10880</c:v>
                </c:pt>
                <c:pt idx="5441">
                  <c:v>10882</c:v>
                </c:pt>
                <c:pt idx="5442">
                  <c:v>10884</c:v>
                </c:pt>
                <c:pt idx="5443">
                  <c:v>10886</c:v>
                </c:pt>
                <c:pt idx="5444">
                  <c:v>10888</c:v>
                </c:pt>
                <c:pt idx="5445">
                  <c:v>10890</c:v>
                </c:pt>
                <c:pt idx="5446">
                  <c:v>10892</c:v>
                </c:pt>
                <c:pt idx="5447">
                  <c:v>10894</c:v>
                </c:pt>
                <c:pt idx="5448">
                  <c:v>10896</c:v>
                </c:pt>
                <c:pt idx="5449">
                  <c:v>10898</c:v>
                </c:pt>
                <c:pt idx="5450">
                  <c:v>10900</c:v>
                </c:pt>
                <c:pt idx="5451">
                  <c:v>10902</c:v>
                </c:pt>
                <c:pt idx="5452">
                  <c:v>10904</c:v>
                </c:pt>
                <c:pt idx="5453">
                  <c:v>10906</c:v>
                </c:pt>
                <c:pt idx="5454">
                  <c:v>10908</c:v>
                </c:pt>
                <c:pt idx="5455">
                  <c:v>10910</c:v>
                </c:pt>
                <c:pt idx="5456">
                  <c:v>10912</c:v>
                </c:pt>
                <c:pt idx="5457">
                  <c:v>10914</c:v>
                </c:pt>
                <c:pt idx="5458">
                  <c:v>10916</c:v>
                </c:pt>
                <c:pt idx="5459">
                  <c:v>10918</c:v>
                </c:pt>
                <c:pt idx="5460">
                  <c:v>10920</c:v>
                </c:pt>
                <c:pt idx="5461">
                  <c:v>10922</c:v>
                </c:pt>
                <c:pt idx="5462">
                  <c:v>10924</c:v>
                </c:pt>
                <c:pt idx="5463">
                  <c:v>10926</c:v>
                </c:pt>
                <c:pt idx="5464">
                  <c:v>10928</c:v>
                </c:pt>
                <c:pt idx="5465">
                  <c:v>10930</c:v>
                </c:pt>
                <c:pt idx="5466">
                  <c:v>10932</c:v>
                </c:pt>
                <c:pt idx="5467">
                  <c:v>10934</c:v>
                </c:pt>
                <c:pt idx="5468">
                  <c:v>10936</c:v>
                </c:pt>
                <c:pt idx="5469">
                  <c:v>10938</c:v>
                </c:pt>
                <c:pt idx="5470">
                  <c:v>10940</c:v>
                </c:pt>
                <c:pt idx="5471">
                  <c:v>10942</c:v>
                </c:pt>
                <c:pt idx="5472">
                  <c:v>10944</c:v>
                </c:pt>
                <c:pt idx="5473">
                  <c:v>10946</c:v>
                </c:pt>
                <c:pt idx="5474">
                  <c:v>10948</c:v>
                </c:pt>
                <c:pt idx="5475">
                  <c:v>10950</c:v>
                </c:pt>
                <c:pt idx="5476">
                  <c:v>10952</c:v>
                </c:pt>
                <c:pt idx="5477">
                  <c:v>10954</c:v>
                </c:pt>
                <c:pt idx="5478">
                  <c:v>10956</c:v>
                </c:pt>
                <c:pt idx="5479">
                  <c:v>10958</c:v>
                </c:pt>
                <c:pt idx="5480">
                  <c:v>10960</c:v>
                </c:pt>
                <c:pt idx="5481">
                  <c:v>10962</c:v>
                </c:pt>
                <c:pt idx="5482">
                  <c:v>10964</c:v>
                </c:pt>
                <c:pt idx="5483">
                  <c:v>10966</c:v>
                </c:pt>
                <c:pt idx="5484">
                  <c:v>10968</c:v>
                </c:pt>
                <c:pt idx="5485">
                  <c:v>10970</c:v>
                </c:pt>
                <c:pt idx="5486">
                  <c:v>10972</c:v>
                </c:pt>
                <c:pt idx="5487">
                  <c:v>10974</c:v>
                </c:pt>
                <c:pt idx="5488">
                  <c:v>10976</c:v>
                </c:pt>
                <c:pt idx="5489">
                  <c:v>10978</c:v>
                </c:pt>
                <c:pt idx="5490">
                  <c:v>10980</c:v>
                </c:pt>
                <c:pt idx="5491">
                  <c:v>10982</c:v>
                </c:pt>
                <c:pt idx="5492">
                  <c:v>10984</c:v>
                </c:pt>
                <c:pt idx="5493">
                  <c:v>10986</c:v>
                </c:pt>
                <c:pt idx="5494">
                  <c:v>10988</c:v>
                </c:pt>
                <c:pt idx="5495">
                  <c:v>10990</c:v>
                </c:pt>
                <c:pt idx="5496">
                  <c:v>10992</c:v>
                </c:pt>
                <c:pt idx="5497">
                  <c:v>10994</c:v>
                </c:pt>
                <c:pt idx="5498">
                  <c:v>10996</c:v>
                </c:pt>
                <c:pt idx="5499">
                  <c:v>10998</c:v>
                </c:pt>
                <c:pt idx="5500">
                  <c:v>11000</c:v>
                </c:pt>
                <c:pt idx="5501">
                  <c:v>11002</c:v>
                </c:pt>
                <c:pt idx="5502">
                  <c:v>11004</c:v>
                </c:pt>
                <c:pt idx="5503">
                  <c:v>11006</c:v>
                </c:pt>
                <c:pt idx="5504">
                  <c:v>11008</c:v>
                </c:pt>
                <c:pt idx="5505">
                  <c:v>11010</c:v>
                </c:pt>
                <c:pt idx="5506">
                  <c:v>11012</c:v>
                </c:pt>
                <c:pt idx="5507">
                  <c:v>11014</c:v>
                </c:pt>
                <c:pt idx="5508">
                  <c:v>11016</c:v>
                </c:pt>
                <c:pt idx="5509">
                  <c:v>11018</c:v>
                </c:pt>
                <c:pt idx="5510">
                  <c:v>11020</c:v>
                </c:pt>
                <c:pt idx="5511">
                  <c:v>11022</c:v>
                </c:pt>
                <c:pt idx="5512">
                  <c:v>11024</c:v>
                </c:pt>
                <c:pt idx="5513">
                  <c:v>11026</c:v>
                </c:pt>
                <c:pt idx="5514">
                  <c:v>11028</c:v>
                </c:pt>
                <c:pt idx="5515">
                  <c:v>11030</c:v>
                </c:pt>
                <c:pt idx="5516">
                  <c:v>11032</c:v>
                </c:pt>
                <c:pt idx="5517">
                  <c:v>11034</c:v>
                </c:pt>
                <c:pt idx="5518">
                  <c:v>11036</c:v>
                </c:pt>
                <c:pt idx="5519">
                  <c:v>11038</c:v>
                </c:pt>
                <c:pt idx="5520">
                  <c:v>11040</c:v>
                </c:pt>
                <c:pt idx="5521">
                  <c:v>11042</c:v>
                </c:pt>
                <c:pt idx="5522">
                  <c:v>11044</c:v>
                </c:pt>
                <c:pt idx="5523">
                  <c:v>11046</c:v>
                </c:pt>
                <c:pt idx="5524">
                  <c:v>11048</c:v>
                </c:pt>
                <c:pt idx="5525">
                  <c:v>11050</c:v>
                </c:pt>
                <c:pt idx="5526">
                  <c:v>11052</c:v>
                </c:pt>
                <c:pt idx="5527">
                  <c:v>11054</c:v>
                </c:pt>
                <c:pt idx="5528">
                  <c:v>11056</c:v>
                </c:pt>
                <c:pt idx="5529">
                  <c:v>11058</c:v>
                </c:pt>
                <c:pt idx="5530">
                  <c:v>11060</c:v>
                </c:pt>
                <c:pt idx="5531">
                  <c:v>11062</c:v>
                </c:pt>
                <c:pt idx="5532">
                  <c:v>11064</c:v>
                </c:pt>
                <c:pt idx="5533">
                  <c:v>11066</c:v>
                </c:pt>
                <c:pt idx="5534">
                  <c:v>11068</c:v>
                </c:pt>
                <c:pt idx="5535">
                  <c:v>11070</c:v>
                </c:pt>
                <c:pt idx="5536">
                  <c:v>11072</c:v>
                </c:pt>
                <c:pt idx="5537">
                  <c:v>11074</c:v>
                </c:pt>
                <c:pt idx="5538">
                  <c:v>11076</c:v>
                </c:pt>
                <c:pt idx="5539">
                  <c:v>11078</c:v>
                </c:pt>
                <c:pt idx="5540">
                  <c:v>11080</c:v>
                </c:pt>
                <c:pt idx="5541">
                  <c:v>11082</c:v>
                </c:pt>
                <c:pt idx="5542">
                  <c:v>11084</c:v>
                </c:pt>
                <c:pt idx="5543">
                  <c:v>11086</c:v>
                </c:pt>
                <c:pt idx="5544">
                  <c:v>11088</c:v>
                </c:pt>
                <c:pt idx="5545">
                  <c:v>11090</c:v>
                </c:pt>
                <c:pt idx="5546">
                  <c:v>11092</c:v>
                </c:pt>
                <c:pt idx="5547">
                  <c:v>11094</c:v>
                </c:pt>
                <c:pt idx="5548">
                  <c:v>11096</c:v>
                </c:pt>
                <c:pt idx="5549">
                  <c:v>11098</c:v>
                </c:pt>
                <c:pt idx="5550">
                  <c:v>11100</c:v>
                </c:pt>
                <c:pt idx="5551">
                  <c:v>11102</c:v>
                </c:pt>
                <c:pt idx="5552">
                  <c:v>11104</c:v>
                </c:pt>
                <c:pt idx="5553">
                  <c:v>11106</c:v>
                </c:pt>
                <c:pt idx="5554">
                  <c:v>11108</c:v>
                </c:pt>
                <c:pt idx="5555">
                  <c:v>11110</c:v>
                </c:pt>
                <c:pt idx="5556">
                  <c:v>11112</c:v>
                </c:pt>
                <c:pt idx="5557">
                  <c:v>11114</c:v>
                </c:pt>
                <c:pt idx="5558">
                  <c:v>11116</c:v>
                </c:pt>
                <c:pt idx="5559">
                  <c:v>11118</c:v>
                </c:pt>
                <c:pt idx="5560">
                  <c:v>11120</c:v>
                </c:pt>
                <c:pt idx="5561">
                  <c:v>11122</c:v>
                </c:pt>
                <c:pt idx="5562">
                  <c:v>11124</c:v>
                </c:pt>
                <c:pt idx="5563">
                  <c:v>11126</c:v>
                </c:pt>
                <c:pt idx="5564">
                  <c:v>11128</c:v>
                </c:pt>
                <c:pt idx="5565">
                  <c:v>11130</c:v>
                </c:pt>
                <c:pt idx="5566">
                  <c:v>11132</c:v>
                </c:pt>
                <c:pt idx="5567">
                  <c:v>11134</c:v>
                </c:pt>
                <c:pt idx="5568">
                  <c:v>11136</c:v>
                </c:pt>
                <c:pt idx="5569">
                  <c:v>11138</c:v>
                </c:pt>
                <c:pt idx="5570">
                  <c:v>11140</c:v>
                </c:pt>
                <c:pt idx="5571">
                  <c:v>11142</c:v>
                </c:pt>
                <c:pt idx="5572">
                  <c:v>11144</c:v>
                </c:pt>
                <c:pt idx="5573">
                  <c:v>11146</c:v>
                </c:pt>
                <c:pt idx="5574">
                  <c:v>11148</c:v>
                </c:pt>
                <c:pt idx="5575">
                  <c:v>11150</c:v>
                </c:pt>
                <c:pt idx="5576">
                  <c:v>11152</c:v>
                </c:pt>
                <c:pt idx="5577">
                  <c:v>11154</c:v>
                </c:pt>
                <c:pt idx="5578">
                  <c:v>11156</c:v>
                </c:pt>
                <c:pt idx="5579">
                  <c:v>11158</c:v>
                </c:pt>
                <c:pt idx="5580">
                  <c:v>11160</c:v>
                </c:pt>
                <c:pt idx="5581">
                  <c:v>11162</c:v>
                </c:pt>
                <c:pt idx="5582">
                  <c:v>11164</c:v>
                </c:pt>
                <c:pt idx="5583">
                  <c:v>11166</c:v>
                </c:pt>
                <c:pt idx="5584">
                  <c:v>11168</c:v>
                </c:pt>
                <c:pt idx="5585">
                  <c:v>11170</c:v>
                </c:pt>
                <c:pt idx="5586">
                  <c:v>11172</c:v>
                </c:pt>
                <c:pt idx="5587">
                  <c:v>11174</c:v>
                </c:pt>
                <c:pt idx="5588">
                  <c:v>11176</c:v>
                </c:pt>
                <c:pt idx="5589">
                  <c:v>11178</c:v>
                </c:pt>
                <c:pt idx="5590">
                  <c:v>11180</c:v>
                </c:pt>
                <c:pt idx="5591">
                  <c:v>11182</c:v>
                </c:pt>
                <c:pt idx="5592">
                  <c:v>11184</c:v>
                </c:pt>
                <c:pt idx="5593">
                  <c:v>11186</c:v>
                </c:pt>
                <c:pt idx="5594">
                  <c:v>11188</c:v>
                </c:pt>
                <c:pt idx="5595">
                  <c:v>11190</c:v>
                </c:pt>
                <c:pt idx="5596">
                  <c:v>11192</c:v>
                </c:pt>
                <c:pt idx="5597">
                  <c:v>11194</c:v>
                </c:pt>
                <c:pt idx="5598">
                  <c:v>11196</c:v>
                </c:pt>
                <c:pt idx="5599">
                  <c:v>11198</c:v>
                </c:pt>
                <c:pt idx="5600">
                  <c:v>11200</c:v>
                </c:pt>
                <c:pt idx="5601">
                  <c:v>11202</c:v>
                </c:pt>
                <c:pt idx="5602">
                  <c:v>11204</c:v>
                </c:pt>
                <c:pt idx="5603">
                  <c:v>11206</c:v>
                </c:pt>
                <c:pt idx="5604">
                  <c:v>11208</c:v>
                </c:pt>
                <c:pt idx="5605">
                  <c:v>11210</c:v>
                </c:pt>
                <c:pt idx="5606">
                  <c:v>11212</c:v>
                </c:pt>
                <c:pt idx="5607">
                  <c:v>11214</c:v>
                </c:pt>
                <c:pt idx="5608">
                  <c:v>11216</c:v>
                </c:pt>
                <c:pt idx="5609">
                  <c:v>11218</c:v>
                </c:pt>
                <c:pt idx="5610">
                  <c:v>11220</c:v>
                </c:pt>
                <c:pt idx="5611">
                  <c:v>11222</c:v>
                </c:pt>
                <c:pt idx="5612">
                  <c:v>11224</c:v>
                </c:pt>
                <c:pt idx="5613">
                  <c:v>11226</c:v>
                </c:pt>
                <c:pt idx="5614">
                  <c:v>11228</c:v>
                </c:pt>
                <c:pt idx="5615">
                  <c:v>11230</c:v>
                </c:pt>
                <c:pt idx="5616">
                  <c:v>11232</c:v>
                </c:pt>
                <c:pt idx="5617">
                  <c:v>11234</c:v>
                </c:pt>
                <c:pt idx="5618">
                  <c:v>11236</c:v>
                </c:pt>
                <c:pt idx="5619">
                  <c:v>11238</c:v>
                </c:pt>
                <c:pt idx="5620">
                  <c:v>11240</c:v>
                </c:pt>
                <c:pt idx="5621">
                  <c:v>11242</c:v>
                </c:pt>
                <c:pt idx="5622">
                  <c:v>11244</c:v>
                </c:pt>
                <c:pt idx="5623">
                  <c:v>11246</c:v>
                </c:pt>
                <c:pt idx="5624">
                  <c:v>11248</c:v>
                </c:pt>
                <c:pt idx="5625">
                  <c:v>11250</c:v>
                </c:pt>
                <c:pt idx="5626">
                  <c:v>11252</c:v>
                </c:pt>
                <c:pt idx="5627">
                  <c:v>11254</c:v>
                </c:pt>
                <c:pt idx="5628">
                  <c:v>11256</c:v>
                </c:pt>
                <c:pt idx="5629">
                  <c:v>11258</c:v>
                </c:pt>
                <c:pt idx="5630">
                  <c:v>11260</c:v>
                </c:pt>
                <c:pt idx="5631">
                  <c:v>11262</c:v>
                </c:pt>
                <c:pt idx="5632">
                  <c:v>11264</c:v>
                </c:pt>
                <c:pt idx="5633">
                  <c:v>11266</c:v>
                </c:pt>
                <c:pt idx="5634">
                  <c:v>11268</c:v>
                </c:pt>
                <c:pt idx="5635">
                  <c:v>11270</c:v>
                </c:pt>
                <c:pt idx="5636">
                  <c:v>11272</c:v>
                </c:pt>
                <c:pt idx="5637">
                  <c:v>11274</c:v>
                </c:pt>
                <c:pt idx="5638">
                  <c:v>11276</c:v>
                </c:pt>
                <c:pt idx="5639">
                  <c:v>11278</c:v>
                </c:pt>
                <c:pt idx="5640">
                  <c:v>11280</c:v>
                </c:pt>
                <c:pt idx="5641">
                  <c:v>11282</c:v>
                </c:pt>
                <c:pt idx="5642">
                  <c:v>11284</c:v>
                </c:pt>
                <c:pt idx="5643">
                  <c:v>11286</c:v>
                </c:pt>
                <c:pt idx="5644">
                  <c:v>11288</c:v>
                </c:pt>
                <c:pt idx="5645">
                  <c:v>11290</c:v>
                </c:pt>
                <c:pt idx="5646">
                  <c:v>11292</c:v>
                </c:pt>
                <c:pt idx="5647">
                  <c:v>11294</c:v>
                </c:pt>
                <c:pt idx="5648">
                  <c:v>11296</c:v>
                </c:pt>
                <c:pt idx="5649">
                  <c:v>11298</c:v>
                </c:pt>
                <c:pt idx="5650">
                  <c:v>11300</c:v>
                </c:pt>
                <c:pt idx="5651">
                  <c:v>11302</c:v>
                </c:pt>
                <c:pt idx="5652">
                  <c:v>11304</c:v>
                </c:pt>
                <c:pt idx="5653">
                  <c:v>11306</c:v>
                </c:pt>
                <c:pt idx="5654">
                  <c:v>11308</c:v>
                </c:pt>
                <c:pt idx="5655">
                  <c:v>11310</c:v>
                </c:pt>
                <c:pt idx="5656">
                  <c:v>11312</c:v>
                </c:pt>
                <c:pt idx="5657">
                  <c:v>11314</c:v>
                </c:pt>
                <c:pt idx="5658">
                  <c:v>11316</c:v>
                </c:pt>
                <c:pt idx="5659">
                  <c:v>11318</c:v>
                </c:pt>
                <c:pt idx="5660">
                  <c:v>11320</c:v>
                </c:pt>
                <c:pt idx="5661">
                  <c:v>11322</c:v>
                </c:pt>
                <c:pt idx="5662">
                  <c:v>11324</c:v>
                </c:pt>
                <c:pt idx="5663">
                  <c:v>11326</c:v>
                </c:pt>
                <c:pt idx="5664">
                  <c:v>11328</c:v>
                </c:pt>
                <c:pt idx="5665">
                  <c:v>11330</c:v>
                </c:pt>
                <c:pt idx="5666">
                  <c:v>11332</c:v>
                </c:pt>
                <c:pt idx="5667">
                  <c:v>11334</c:v>
                </c:pt>
                <c:pt idx="5668">
                  <c:v>11336</c:v>
                </c:pt>
                <c:pt idx="5669">
                  <c:v>11338</c:v>
                </c:pt>
                <c:pt idx="5670">
                  <c:v>11340</c:v>
                </c:pt>
                <c:pt idx="5671">
                  <c:v>11342</c:v>
                </c:pt>
                <c:pt idx="5672">
                  <c:v>11344</c:v>
                </c:pt>
                <c:pt idx="5673">
                  <c:v>11346</c:v>
                </c:pt>
                <c:pt idx="5674">
                  <c:v>11348</c:v>
                </c:pt>
                <c:pt idx="5675">
                  <c:v>11350</c:v>
                </c:pt>
                <c:pt idx="5676">
                  <c:v>11352</c:v>
                </c:pt>
                <c:pt idx="5677">
                  <c:v>11354</c:v>
                </c:pt>
                <c:pt idx="5678">
                  <c:v>11356</c:v>
                </c:pt>
                <c:pt idx="5679">
                  <c:v>11358</c:v>
                </c:pt>
                <c:pt idx="5680">
                  <c:v>11360</c:v>
                </c:pt>
                <c:pt idx="5681">
                  <c:v>11362</c:v>
                </c:pt>
                <c:pt idx="5682">
                  <c:v>11364</c:v>
                </c:pt>
                <c:pt idx="5683">
                  <c:v>11366</c:v>
                </c:pt>
                <c:pt idx="5684">
                  <c:v>11368</c:v>
                </c:pt>
                <c:pt idx="5685">
                  <c:v>11370</c:v>
                </c:pt>
                <c:pt idx="5686">
                  <c:v>11372</c:v>
                </c:pt>
                <c:pt idx="5687">
                  <c:v>11374</c:v>
                </c:pt>
                <c:pt idx="5688">
                  <c:v>11376</c:v>
                </c:pt>
                <c:pt idx="5689">
                  <c:v>11378</c:v>
                </c:pt>
                <c:pt idx="5690">
                  <c:v>11380</c:v>
                </c:pt>
                <c:pt idx="5691">
                  <c:v>11382</c:v>
                </c:pt>
                <c:pt idx="5692">
                  <c:v>11384</c:v>
                </c:pt>
                <c:pt idx="5693">
                  <c:v>11386</c:v>
                </c:pt>
                <c:pt idx="5694">
                  <c:v>11388</c:v>
                </c:pt>
                <c:pt idx="5695">
                  <c:v>11390</c:v>
                </c:pt>
                <c:pt idx="5696">
                  <c:v>11392</c:v>
                </c:pt>
                <c:pt idx="5697">
                  <c:v>11394</c:v>
                </c:pt>
                <c:pt idx="5698">
                  <c:v>11396</c:v>
                </c:pt>
                <c:pt idx="5699">
                  <c:v>11398</c:v>
                </c:pt>
                <c:pt idx="5700">
                  <c:v>11400</c:v>
                </c:pt>
                <c:pt idx="5701">
                  <c:v>11402</c:v>
                </c:pt>
                <c:pt idx="5702">
                  <c:v>11404</c:v>
                </c:pt>
                <c:pt idx="5703">
                  <c:v>11406</c:v>
                </c:pt>
                <c:pt idx="5704">
                  <c:v>11408</c:v>
                </c:pt>
                <c:pt idx="5705">
                  <c:v>11410</c:v>
                </c:pt>
                <c:pt idx="5706">
                  <c:v>11412</c:v>
                </c:pt>
                <c:pt idx="5707">
                  <c:v>11414</c:v>
                </c:pt>
                <c:pt idx="5708">
                  <c:v>11416</c:v>
                </c:pt>
                <c:pt idx="5709">
                  <c:v>11418</c:v>
                </c:pt>
                <c:pt idx="5710">
                  <c:v>11420</c:v>
                </c:pt>
                <c:pt idx="5711">
                  <c:v>11422</c:v>
                </c:pt>
                <c:pt idx="5712">
                  <c:v>11424</c:v>
                </c:pt>
                <c:pt idx="5713">
                  <c:v>11426</c:v>
                </c:pt>
                <c:pt idx="5714">
                  <c:v>11428</c:v>
                </c:pt>
                <c:pt idx="5715">
                  <c:v>11430</c:v>
                </c:pt>
                <c:pt idx="5716">
                  <c:v>11432</c:v>
                </c:pt>
                <c:pt idx="5717">
                  <c:v>11434</c:v>
                </c:pt>
                <c:pt idx="5718">
                  <c:v>11436</c:v>
                </c:pt>
                <c:pt idx="5719">
                  <c:v>11438</c:v>
                </c:pt>
                <c:pt idx="5720">
                  <c:v>11440</c:v>
                </c:pt>
                <c:pt idx="5721">
                  <c:v>11442</c:v>
                </c:pt>
                <c:pt idx="5722">
                  <c:v>11444</c:v>
                </c:pt>
                <c:pt idx="5723">
                  <c:v>11446</c:v>
                </c:pt>
                <c:pt idx="5724">
                  <c:v>11448</c:v>
                </c:pt>
                <c:pt idx="5725">
                  <c:v>11450</c:v>
                </c:pt>
                <c:pt idx="5726">
                  <c:v>11452</c:v>
                </c:pt>
                <c:pt idx="5727">
                  <c:v>11454</c:v>
                </c:pt>
                <c:pt idx="5728">
                  <c:v>11456</c:v>
                </c:pt>
                <c:pt idx="5729">
                  <c:v>11458</c:v>
                </c:pt>
                <c:pt idx="5730">
                  <c:v>11460</c:v>
                </c:pt>
                <c:pt idx="5731">
                  <c:v>11462</c:v>
                </c:pt>
                <c:pt idx="5732">
                  <c:v>11464</c:v>
                </c:pt>
                <c:pt idx="5733">
                  <c:v>11466</c:v>
                </c:pt>
                <c:pt idx="5734">
                  <c:v>11468</c:v>
                </c:pt>
                <c:pt idx="5735">
                  <c:v>11470</c:v>
                </c:pt>
                <c:pt idx="5736">
                  <c:v>11472</c:v>
                </c:pt>
                <c:pt idx="5737">
                  <c:v>11474</c:v>
                </c:pt>
                <c:pt idx="5738">
                  <c:v>11476</c:v>
                </c:pt>
                <c:pt idx="5739">
                  <c:v>11478</c:v>
                </c:pt>
                <c:pt idx="5740">
                  <c:v>11480</c:v>
                </c:pt>
                <c:pt idx="5741">
                  <c:v>11482</c:v>
                </c:pt>
                <c:pt idx="5742">
                  <c:v>11484</c:v>
                </c:pt>
                <c:pt idx="5743">
                  <c:v>11486</c:v>
                </c:pt>
                <c:pt idx="5744">
                  <c:v>11488</c:v>
                </c:pt>
                <c:pt idx="5745">
                  <c:v>11490</c:v>
                </c:pt>
                <c:pt idx="5746">
                  <c:v>11492</c:v>
                </c:pt>
                <c:pt idx="5747">
                  <c:v>11494</c:v>
                </c:pt>
                <c:pt idx="5748">
                  <c:v>11496</c:v>
                </c:pt>
                <c:pt idx="5749">
                  <c:v>11498</c:v>
                </c:pt>
                <c:pt idx="5750">
                  <c:v>11500</c:v>
                </c:pt>
                <c:pt idx="5751">
                  <c:v>11502</c:v>
                </c:pt>
                <c:pt idx="5752">
                  <c:v>11504</c:v>
                </c:pt>
                <c:pt idx="5753">
                  <c:v>11506</c:v>
                </c:pt>
                <c:pt idx="5754">
                  <c:v>11508</c:v>
                </c:pt>
                <c:pt idx="5755">
                  <c:v>11510</c:v>
                </c:pt>
                <c:pt idx="5756">
                  <c:v>11512</c:v>
                </c:pt>
                <c:pt idx="5757">
                  <c:v>11514</c:v>
                </c:pt>
                <c:pt idx="5758">
                  <c:v>11516</c:v>
                </c:pt>
                <c:pt idx="5759">
                  <c:v>11518</c:v>
                </c:pt>
                <c:pt idx="5760">
                  <c:v>11520</c:v>
                </c:pt>
                <c:pt idx="5761">
                  <c:v>11522</c:v>
                </c:pt>
                <c:pt idx="5762">
                  <c:v>11524</c:v>
                </c:pt>
                <c:pt idx="5763">
                  <c:v>11526</c:v>
                </c:pt>
                <c:pt idx="5764">
                  <c:v>11528</c:v>
                </c:pt>
                <c:pt idx="5765">
                  <c:v>11530</c:v>
                </c:pt>
                <c:pt idx="5766">
                  <c:v>11532</c:v>
                </c:pt>
                <c:pt idx="5767">
                  <c:v>11534</c:v>
                </c:pt>
                <c:pt idx="5768">
                  <c:v>11536</c:v>
                </c:pt>
                <c:pt idx="5769">
                  <c:v>11538</c:v>
                </c:pt>
                <c:pt idx="5770">
                  <c:v>11540</c:v>
                </c:pt>
                <c:pt idx="5771">
                  <c:v>11542</c:v>
                </c:pt>
                <c:pt idx="5772">
                  <c:v>11544</c:v>
                </c:pt>
                <c:pt idx="5773">
                  <c:v>11546</c:v>
                </c:pt>
                <c:pt idx="5774">
                  <c:v>11548</c:v>
                </c:pt>
                <c:pt idx="5775">
                  <c:v>11550</c:v>
                </c:pt>
                <c:pt idx="5776">
                  <c:v>11552</c:v>
                </c:pt>
                <c:pt idx="5777">
                  <c:v>11554</c:v>
                </c:pt>
                <c:pt idx="5778">
                  <c:v>11556</c:v>
                </c:pt>
                <c:pt idx="5779">
                  <c:v>11558</c:v>
                </c:pt>
                <c:pt idx="5780">
                  <c:v>11560</c:v>
                </c:pt>
                <c:pt idx="5781">
                  <c:v>11562</c:v>
                </c:pt>
                <c:pt idx="5782">
                  <c:v>11564</c:v>
                </c:pt>
                <c:pt idx="5783">
                  <c:v>11566</c:v>
                </c:pt>
                <c:pt idx="5784">
                  <c:v>11568</c:v>
                </c:pt>
                <c:pt idx="5785">
                  <c:v>11570</c:v>
                </c:pt>
                <c:pt idx="5786">
                  <c:v>11572</c:v>
                </c:pt>
                <c:pt idx="5787">
                  <c:v>11574</c:v>
                </c:pt>
                <c:pt idx="5788">
                  <c:v>11576</c:v>
                </c:pt>
                <c:pt idx="5789">
                  <c:v>11578</c:v>
                </c:pt>
                <c:pt idx="5790">
                  <c:v>11580</c:v>
                </c:pt>
                <c:pt idx="5791">
                  <c:v>11582</c:v>
                </c:pt>
                <c:pt idx="5792">
                  <c:v>11584</c:v>
                </c:pt>
                <c:pt idx="5793">
                  <c:v>11586</c:v>
                </c:pt>
                <c:pt idx="5794">
                  <c:v>11588</c:v>
                </c:pt>
                <c:pt idx="5795">
                  <c:v>11590</c:v>
                </c:pt>
                <c:pt idx="5796">
                  <c:v>11592</c:v>
                </c:pt>
                <c:pt idx="5797">
                  <c:v>11594</c:v>
                </c:pt>
                <c:pt idx="5798">
                  <c:v>11596</c:v>
                </c:pt>
                <c:pt idx="5799">
                  <c:v>11598</c:v>
                </c:pt>
                <c:pt idx="5800">
                  <c:v>11600</c:v>
                </c:pt>
                <c:pt idx="5801">
                  <c:v>11602</c:v>
                </c:pt>
                <c:pt idx="5802">
                  <c:v>11604</c:v>
                </c:pt>
                <c:pt idx="5803">
                  <c:v>11606</c:v>
                </c:pt>
                <c:pt idx="5804">
                  <c:v>11608</c:v>
                </c:pt>
                <c:pt idx="5805">
                  <c:v>11610</c:v>
                </c:pt>
                <c:pt idx="5806">
                  <c:v>11612</c:v>
                </c:pt>
                <c:pt idx="5807">
                  <c:v>11614</c:v>
                </c:pt>
                <c:pt idx="5808">
                  <c:v>11616</c:v>
                </c:pt>
                <c:pt idx="5809">
                  <c:v>11618</c:v>
                </c:pt>
                <c:pt idx="5810">
                  <c:v>11620</c:v>
                </c:pt>
                <c:pt idx="5811">
                  <c:v>11622</c:v>
                </c:pt>
                <c:pt idx="5812">
                  <c:v>11624</c:v>
                </c:pt>
                <c:pt idx="5813">
                  <c:v>11626</c:v>
                </c:pt>
                <c:pt idx="5814">
                  <c:v>11628</c:v>
                </c:pt>
                <c:pt idx="5815">
                  <c:v>11630</c:v>
                </c:pt>
                <c:pt idx="5816">
                  <c:v>11632</c:v>
                </c:pt>
                <c:pt idx="5817">
                  <c:v>11634</c:v>
                </c:pt>
                <c:pt idx="5818">
                  <c:v>11636</c:v>
                </c:pt>
                <c:pt idx="5819">
                  <c:v>11638</c:v>
                </c:pt>
                <c:pt idx="5820">
                  <c:v>11640</c:v>
                </c:pt>
                <c:pt idx="5821">
                  <c:v>11642</c:v>
                </c:pt>
                <c:pt idx="5822">
                  <c:v>11644</c:v>
                </c:pt>
                <c:pt idx="5823">
                  <c:v>11646</c:v>
                </c:pt>
                <c:pt idx="5824">
                  <c:v>11648</c:v>
                </c:pt>
                <c:pt idx="5825">
                  <c:v>11650</c:v>
                </c:pt>
                <c:pt idx="5826">
                  <c:v>11652</c:v>
                </c:pt>
                <c:pt idx="5827">
                  <c:v>11654</c:v>
                </c:pt>
                <c:pt idx="5828">
                  <c:v>11656</c:v>
                </c:pt>
                <c:pt idx="5829">
                  <c:v>11658</c:v>
                </c:pt>
                <c:pt idx="5830">
                  <c:v>11660</c:v>
                </c:pt>
                <c:pt idx="5831">
                  <c:v>11662</c:v>
                </c:pt>
                <c:pt idx="5832">
                  <c:v>11664</c:v>
                </c:pt>
                <c:pt idx="5833">
                  <c:v>11666</c:v>
                </c:pt>
                <c:pt idx="5834">
                  <c:v>11668</c:v>
                </c:pt>
                <c:pt idx="5835">
                  <c:v>11670</c:v>
                </c:pt>
                <c:pt idx="5836">
                  <c:v>11672</c:v>
                </c:pt>
                <c:pt idx="5837">
                  <c:v>11674</c:v>
                </c:pt>
                <c:pt idx="5838">
                  <c:v>11676</c:v>
                </c:pt>
                <c:pt idx="5839">
                  <c:v>11678</c:v>
                </c:pt>
                <c:pt idx="5840">
                  <c:v>11680</c:v>
                </c:pt>
                <c:pt idx="5841">
                  <c:v>11682</c:v>
                </c:pt>
                <c:pt idx="5842">
                  <c:v>11684</c:v>
                </c:pt>
                <c:pt idx="5843">
                  <c:v>11686</c:v>
                </c:pt>
                <c:pt idx="5844">
                  <c:v>11688</c:v>
                </c:pt>
                <c:pt idx="5845">
                  <c:v>11690</c:v>
                </c:pt>
                <c:pt idx="5846">
                  <c:v>11692</c:v>
                </c:pt>
                <c:pt idx="5847">
                  <c:v>11694</c:v>
                </c:pt>
                <c:pt idx="5848">
                  <c:v>11696</c:v>
                </c:pt>
                <c:pt idx="5849">
                  <c:v>11698</c:v>
                </c:pt>
                <c:pt idx="5850">
                  <c:v>11700</c:v>
                </c:pt>
                <c:pt idx="5851">
                  <c:v>11702</c:v>
                </c:pt>
                <c:pt idx="5852">
                  <c:v>11704</c:v>
                </c:pt>
                <c:pt idx="5853">
                  <c:v>11706</c:v>
                </c:pt>
                <c:pt idx="5854">
                  <c:v>11708</c:v>
                </c:pt>
                <c:pt idx="5855">
                  <c:v>11710</c:v>
                </c:pt>
                <c:pt idx="5856">
                  <c:v>11712</c:v>
                </c:pt>
                <c:pt idx="5857">
                  <c:v>11714</c:v>
                </c:pt>
                <c:pt idx="5858">
                  <c:v>11716</c:v>
                </c:pt>
                <c:pt idx="5859">
                  <c:v>11718</c:v>
                </c:pt>
                <c:pt idx="5860">
                  <c:v>11720</c:v>
                </c:pt>
                <c:pt idx="5861">
                  <c:v>11722</c:v>
                </c:pt>
                <c:pt idx="5862">
                  <c:v>11724</c:v>
                </c:pt>
                <c:pt idx="5863">
                  <c:v>11726</c:v>
                </c:pt>
                <c:pt idx="5864">
                  <c:v>11728</c:v>
                </c:pt>
                <c:pt idx="5865">
                  <c:v>11730</c:v>
                </c:pt>
                <c:pt idx="5866">
                  <c:v>11732</c:v>
                </c:pt>
                <c:pt idx="5867">
                  <c:v>11734</c:v>
                </c:pt>
                <c:pt idx="5868">
                  <c:v>11736</c:v>
                </c:pt>
                <c:pt idx="5869">
                  <c:v>11738</c:v>
                </c:pt>
                <c:pt idx="5870">
                  <c:v>11740</c:v>
                </c:pt>
                <c:pt idx="5871">
                  <c:v>11742</c:v>
                </c:pt>
                <c:pt idx="5872">
                  <c:v>11744</c:v>
                </c:pt>
                <c:pt idx="5873">
                  <c:v>11746</c:v>
                </c:pt>
                <c:pt idx="5874">
                  <c:v>11748</c:v>
                </c:pt>
                <c:pt idx="5875">
                  <c:v>11750</c:v>
                </c:pt>
                <c:pt idx="5876">
                  <c:v>11752</c:v>
                </c:pt>
                <c:pt idx="5877">
                  <c:v>11754</c:v>
                </c:pt>
                <c:pt idx="5878">
                  <c:v>11756</c:v>
                </c:pt>
                <c:pt idx="5879">
                  <c:v>11758</c:v>
                </c:pt>
                <c:pt idx="5880">
                  <c:v>11760</c:v>
                </c:pt>
                <c:pt idx="5881">
                  <c:v>11762</c:v>
                </c:pt>
                <c:pt idx="5882">
                  <c:v>11764</c:v>
                </c:pt>
                <c:pt idx="5883">
                  <c:v>11766</c:v>
                </c:pt>
                <c:pt idx="5884">
                  <c:v>11768</c:v>
                </c:pt>
                <c:pt idx="5885">
                  <c:v>11770</c:v>
                </c:pt>
                <c:pt idx="5886">
                  <c:v>11772</c:v>
                </c:pt>
                <c:pt idx="5887">
                  <c:v>11774</c:v>
                </c:pt>
                <c:pt idx="5888">
                  <c:v>11776</c:v>
                </c:pt>
                <c:pt idx="5889">
                  <c:v>11778</c:v>
                </c:pt>
                <c:pt idx="5890">
                  <c:v>11780</c:v>
                </c:pt>
                <c:pt idx="5891">
                  <c:v>11782</c:v>
                </c:pt>
                <c:pt idx="5892">
                  <c:v>11784</c:v>
                </c:pt>
                <c:pt idx="5893">
                  <c:v>11786</c:v>
                </c:pt>
                <c:pt idx="5894">
                  <c:v>11788</c:v>
                </c:pt>
                <c:pt idx="5895">
                  <c:v>11790</c:v>
                </c:pt>
                <c:pt idx="5896">
                  <c:v>11792</c:v>
                </c:pt>
                <c:pt idx="5897">
                  <c:v>11794</c:v>
                </c:pt>
                <c:pt idx="5898">
                  <c:v>11796</c:v>
                </c:pt>
                <c:pt idx="5899">
                  <c:v>11798</c:v>
                </c:pt>
                <c:pt idx="5900">
                  <c:v>11800</c:v>
                </c:pt>
                <c:pt idx="5901">
                  <c:v>11802</c:v>
                </c:pt>
                <c:pt idx="5902">
                  <c:v>11804</c:v>
                </c:pt>
                <c:pt idx="5903">
                  <c:v>11806</c:v>
                </c:pt>
                <c:pt idx="5904">
                  <c:v>11808</c:v>
                </c:pt>
                <c:pt idx="5905">
                  <c:v>11810</c:v>
                </c:pt>
                <c:pt idx="5906">
                  <c:v>11812</c:v>
                </c:pt>
                <c:pt idx="5907">
                  <c:v>11814</c:v>
                </c:pt>
                <c:pt idx="5908">
                  <c:v>11816</c:v>
                </c:pt>
                <c:pt idx="5909">
                  <c:v>11818</c:v>
                </c:pt>
                <c:pt idx="5910">
                  <c:v>11820</c:v>
                </c:pt>
                <c:pt idx="5911">
                  <c:v>11822</c:v>
                </c:pt>
                <c:pt idx="5912">
                  <c:v>11824</c:v>
                </c:pt>
                <c:pt idx="5913">
                  <c:v>11826</c:v>
                </c:pt>
                <c:pt idx="5914">
                  <c:v>11828</c:v>
                </c:pt>
                <c:pt idx="5915">
                  <c:v>11830</c:v>
                </c:pt>
                <c:pt idx="5916">
                  <c:v>11832</c:v>
                </c:pt>
                <c:pt idx="5917">
                  <c:v>11834</c:v>
                </c:pt>
                <c:pt idx="5918">
                  <c:v>11836</c:v>
                </c:pt>
                <c:pt idx="5919">
                  <c:v>11838</c:v>
                </c:pt>
                <c:pt idx="5920">
                  <c:v>11840</c:v>
                </c:pt>
                <c:pt idx="5921">
                  <c:v>11842</c:v>
                </c:pt>
                <c:pt idx="5922">
                  <c:v>11844</c:v>
                </c:pt>
                <c:pt idx="5923">
                  <c:v>11846</c:v>
                </c:pt>
                <c:pt idx="5924">
                  <c:v>11848</c:v>
                </c:pt>
                <c:pt idx="5925">
                  <c:v>11850</c:v>
                </c:pt>
                <c:pt idx="5926">
                  <c:v>11852</c:v>
                </c:pt>
                <c:pt idx="5927">
                  <c:v>11854</c:v>
                </c:pt>
                <c:pt idx="5928">
                  <c:v>11856</c:v>
                </c:pt>
                <c:pt idx="5929">
                  <c:v>11858</c:v>
                </c:pt>
                <c:pt idx="5930">
                  <c:v>11860</c:v>
                </c:pt>
                <c:pt idx="5931">
                  <c:v>11862</c:v>
                </c:pt>
                <c:pt idx="5932">
                  <c:v>11864</c:v>
                </c:pt>
                <c:pt idx="5933">
                  <c:v>11866</c:v>
                </c:pt>
                <c:pt idx="5934">
                  <c:v>11868</c:v>
                </c:pt>
                <c:pt idx="5935">
                  <c:v>11870</c:v>
                </c:pt>
                <c:pt idx="5936">
                  <c:v>11872</c:v>
                </c:pt>
                <c:pt idx="5937">
                  <c:v>11874</c:v>
                </c:pt>
                <c:pt idx="5938">
                  <c:v>11876</c:v>
                </c:pt>
                <c:pt idx="5939">
                  <c:v>11878</c:v>
                </c:pt>
                <c:pt idx="5940">
                  <c:v>11880</c:v>
                </c:pt>
                <c:pt idx="5941">
                  <c:v>11882</c:v>
                </c:pt>
                <c:pt idx="5942">
                  <c:v>11884</c:v>
                </c:pt>
                <c:pt idx="5943">
                  <c:v>11886</c:v>
                </c:pt>
                <c:pt idx="5944">
                  <c:v>11888</c:v>
                </c:pt>
                <c:pt idx="5945">
                  <c:v>11890</c:v>
                </c:pt>
                <c:pt idx="5946">
                  <c:v>11892</c:v>
                </c:pt>
                <c:pt idx="5947">
                  <c:v>11894</c:v>
                </c:pt>
                <c:pt idx="5948">
                  <c:v>11896</c:v>
                </c:pt>
                <c:pt idx="5949">
                  <c:v>11898</c:v>
                </c:pt>
                <c:pt idx="5950">
                  <c:v>11900</c:v>
                </c:pt>
                <c:pt idx="5951">
                  <c:v>11902</c:v>
                </c:pt>
                <c:pt idx="5952">
                  <c:v>11904</c:v>
                </c:pt>
                <c:pt idx="5953">
                  <c:v>11906</c:v>
                </c:pt>
                <c:pt idx="5954">
                  <c:v>11908</c:v>
                </c:pt>
                <c:pt idx="5955">
                  <c:v>11910</c:v>
                </c:pt>
                <c:pt idx="5956">
                  <c:v>11912</c:v>
                </c:pt>
                <c:pt idx="5957">
                  <c:v>11914</c:v>
                </c:pt>
                <c:pt idx="5958">
                  <c:v>11916</c:v>
                </c:pt>
                <c:pt idx="5959">
                  <c:v>11918</c:v>
                </c:pt>
                <c:pt idx="5960">
                  <c:v>11920</c:v>
                </c:pt>
                <c:pt idx="5961">
                  <c:v>11922</c:v>
                </c:pt>
                <c:pt idx="5962">
                  <c:v>11924</c:v>
                </c:pt>
                <c:pt idx="5963">
                  <c:v>11926</c:v>
                </c:pt>
                <c:pt idx="5964">
                  <c:v>11928</c:v>
                </c:pt>
                <c:pt idx="5965">
                  <c:v>11930</c:v>
                </c:pt>
                <c:pt idx="5966">
                  <c:v>11932</c:v>
                </c:pt>
                <c:pt idx="5967">
                  <c:v>11934</c:v>
                </c:pt>
                <c:pt idx="5968">
                  <c:v>11936</c:v>
                </c:pt>
                <c:pt idx="5969">
                  <c:v>11938</c:v>
                </c:pt>
                <c:pt idx="5970">
                  <c:v>11940</c:v>
                </c:pt>
                <c:pt idx="5971">
                  <c:v>11942</c:v>
                </c:pt>
                <c:pt idx="5972">
                  <c:v>11944</c:v>
                </c:pt>
                <c:pt idx="5973">
                  <c:v>11946</c:v>
                </c:pt>
                <c:pt idx="5974">
                  <c:v>11948</c:v>
                </c:pt>
                <c:pt idx="5975">
                  <c:v>11950</c:v>
                </c:pt>
                <c:pt idx="5976">
                  <c:v>11952</c:v>
                </c:pt>
                <c:pt idx="5977">
                  <c:v>11954</c:v>
                </c:pt>
                <c:pt idx="5978">
                  <c:v>11956</c:v>
                </c:pt>
                <c:pt idx="5979">
                  <c:v>11958</c:v>
                </c:pt>
                <c:pt idx="5980">
                  <c:v>11960</c:v>
                </c:pt>
                <c:pt idx="5981">
                  <c:v>11962</c:v>
                </c:pt>
                <c:pt idx="5982">
                  <c:v>11964</c:v>
                </c:pt>
                <c:pt idx="5983">
                  <c:v>11966</c:v>
                </c:pt>
                <c:pt idx="5984">
                  <c:v>11968</c:v>
                </c:pt>
                <c:pt idx="5985">
                  <c:v>11970</c:v>
                </c:pt>
                <c:pt idx="5986">
                  <c:v>11972</c:v>
                </c:pt>
                <c:pt idx="5987">
                  <c:v>11974</c:v>
                </c:pt>
                <c:pt idx="5988">
                  <c:v>11976</c:v>
                </c:pt>
                <c:pt idx="5989">
                  <c:v>11978</c:v>
                </c:pt>
                <c:pt idx="5990">
                  <c:v>11980</c:v>
                </c:pt>
                <c:pt idx="5991">
                  <c:v>11982</c:v>
                </c:pt>
                <c:pt idx="5992">
                  <c:v>11984</c:v>
                </c:pt>
                <c:pt idx="5993">
                  <c:v>11986</c:v>
                </c:pt>
                <c:pt idx="5994">
                  <c:v>11988</c:v>
                </c:pt>
                <c:pt idx="5995">
                  <c:v>11990</c:v>
                </c:pt>
                <c:pt idx="5996">
                  <c:v>11992</c:v>
                </c:pt>
                <c:pt idx="5997">
                  <c:v>11994</c:v>
                </c:pt>
                <c:pt idx="5998">
                  <c:v>11996</c:v>
                </c:pt>
                <c:pt idx="5999">
                  <c:v>11998</c:v>
                </c:pt>
                <c:pt idx="6000">
                  <c:v>12000</c:v>
                </c:pt>
                <c:pt idx="6001">
                  <c:v>12002</c:v>
                </c:pt>
                <c:pt idx="6002">
                  <c:v>12004</c:v>
                </c:pt>
                <c:pt idx="6003">
                  <c:v>12006</c:v>
                </c:pt>
                <c:pt idx="6004">
                  <c:v>12008</c:v>
                </c:pt>
                <c:pt idx="6005">
                  <c:v>12010</c:v>
                </c:pt>
                <c:pt idx="6006">
                  <c:v>12012</c:v>
                </c:pt>
                <c:pt idx="6007">
                  <c:v>12014</c:v>
                </c:pt>
                <c:pt idx="6008">
                  <c:v>12016</c:v>
                </c:pt>
                <c:pt idx="6009">
                  <c:v>12018</c:v>
                </c:pt>
                <c:pt idx="6010">
                  <c:v>12020</c:v>
                </c:pt>
                <c:pt idx="6011">
                  <c:v>12022</c:v>
                </c:pt>
                <c:pt idx="6012">
                  <c:v>12024</c:v>
                </c:pt>
                <c:pt idx="6013">
                  <c:v>12026</c:v>
                </c:pt>
                <c:pt idx="6014">
                  <c:v>12028</c:v>
                </c:pt>
                <c:pt idx="6015">
                  <c:v>12030</c:v>
                </c:pt>
                <c:pt idx="6016">
                  <c:v>12032</c:v>
                </c:pt>
                <c:pt idx="6017">
                  <c:v>12034</c:v>
                </c:pt>
                <c:pt idx="6018">
                  <c:v>12036</c:v>
                </c:pt>
                <c:pt idx="6019">
                  <c:v>12038</c:v>
                </c:pt>
                <c:pt idx="6020">
                  <c:v>12040</c:v>
                </c:pt>
                <c:pt idx="6021">
                  <c:v>12042</c:v>
                </c:pt>
                <c:pt idx="6022">
                  <c:v>12044</c:v>
                </c:pt>
                <c:pt idx="6023">
                  <c:v>12046</c:v>
                </c:pt>
                <c:pt idx="6024">
                  <c:v>12048</c:v>
                </c:pt>
                <c:pt idx="6025">
                  <c:v>12050</c:v>
                </c:pt>
                <c:pt idx="6026">
                  <c:v>12052</c:v>
                </c:pt>
                <c:pt idx="6027">
                  <c:v>12054</c:v>
                </c:pt>
                <c:pt idx="6028">
                  <c:v>12056</c:v>
                </c:pt>
                <c:pt idx="6029">
                  <c:v>12058</c:v>
                </c:pt>
                <c:pt idx="6030">
                  <c:v>12060</c:v>
                </c:pt>
                <c:pt idx="6031">
                  <c:v>12062</c:v>
                </c:pt>
                <c:pt idx="6032">
                  <c:v>12064</c:v>
                </c:pt>
                <c:pt idx="6033">
                  <c:v>12066</c:v>
                </c:pt>
                <c:pt idx="6034">
                  <c:v>12068</c:v>
                </c:pt>
                <c:pt idx="6035">
                  <c:v>12070</c:v>
                </c:pt>
                <c:pt idx="6036">
                  <c:v>12072</c:v>
                </c:pt>
                <c:pt idx="6037">
                  <c:v>12074</c:v>
                </c:pt>
                <c:pt idx="6038">
                  <c:v>12076</c:v>
                </c:pt>
                <c:pt idx="6039">
                  <c:v>12078</c:v>
                </c:pt>
                <c:pt idx="6040">
                  <c:v>12080</c:v>
                </c:pt>
                <c:pt idx="6041">
                  <c:v>12082</c:v>
                </c:pt>
                <c:pt idx="6042">
                  <c:v>12084</c:v>
                </c:pt>
                <c:pt idx="6043">
                  <c:v>12086</c:v>
                </c:pt>
                <c:pt idx="6044">
                  <c:v>12088</c:v>
                </c:pt>
                <c:pt idx="6045">
                  <c:v>12090</c:v>
                </c:pt>
                <c:pt idx="6046">
                  <c:v>12092</c:v>
                </c:pt>
                <c:pt idx="6047">
                  <c:v>12094</c:v>
                </c:pt>
                <c:pt idx="6048">
                  <c:v>12096</c:v>
                </c:pt>
                <c:pt idx="6049">
                  <c:v>12098</c:v>
                </c:pt>
                <c:pt idx="6050">
                  <c:v>12100</c:v>
                </c:pt>
                <c:pt idx="6051">
                  <c:v>12102</c:v>
                </c:pt>
                <c:pt idx="6052">
                  <c:v>12104</c:v>
                </c:pt>
                <c:pt idx="6053">
                  <c:v>12106</c:v>
                </c:pt>
                <c:pt idx="6054">
                  <c:v>12108</c:v>
                </c:pt>
                <c:pt idx="6055">
                  <c:v>12110</c:v>
                </c:pt>
                <c:pt idx="6056">
                  <c:v>12112</c:v>
                </c:pt>
                <c:pt idx="6057">
                  <c:v>12114</c:v>
                </c:pt>
                <c:pt idx="6058">
                  <c:v>12116</c:v>
                </c:pt>
                <c:pt idx="6059">
                  <c:v>12118</c:v>
                </c:pt>
                <c:pt idx="6060">
                  <c:v>12120</c:v>
                </c:pt>
                <c:pt idx="6061">
                  <c:v>12122</c:v>
                </c:pt>
                <c:pt idx="6062">
                  <c:v>12124</c:v>
                </c:pt>
                <c:pt idx="6063">
                  <c:v>12126</c:v>
                </c:pt>
                <c:pt idx="6064">
                  <c:v>12128</c:v>
                </c:pt>
                <c:pt idx="6065">
                  <c:v>12130</c:v>
                </c:pt>
                <c:pt idx="6066">
                  <c:v>12132</c:v>
                </c:pt>
                <c:pt idx="6067">
                  <c:v>12134</c:v>
                </c:pt>
                <c:pt idx="6068">
                  <c:v>12136</c:v>
                </c:pt>
                <c:pt idx="6069">
                  <c:v>12138</c:v>
                </c:pt>
                <c:pt idx="6070">
                  <c:v>12140</c:v>
                </c:pt>
                <c:pt idx="6071">
                  <c:v>12142</c:v>
                </c:pt>
                <c:pt idx="6072">
                  <c:v>12144</c:v>
                </c:pt>
                <c:pt idx="6073">
                  <c:v>12146</c:v>
                </c:pt>
                <c:pt idx="6074">
                  <c:v>12148</c:v>
                </c:pt>
                <c:pt idx="6075">
                  <c:v>12150</c:v>
                </c:pt>
                <c:pt idx="6076">
                  <c:v>12152</c:v>
                </c:pt>
                <c:pt idx="6077">
                  <c:v>12154</c:v>
                </c:pt>
                <c:pt idx="6078">
                  <c:v>12156</c:v>
                </c:pt>
                <c:pt idx="6079">
                  <c:v>12158</c:v>
                </c:pt>
                <c:pt idx="6080">
                  <c:v>12160</c:v>
                </c:pt>
                <c:pt idx="6081">
                  <c:v>12162</c:v>
                </c:pt>
                <c:pt idx="6082">
                  <c:v>12164</c:v>
                </c:pt>
                <c:pt idx="6083">
                  <c:v>12166</c:v>
                </c:pt>
                <c:pt idx="6084">
                  <c:v>12168</c:v>
                </c:pt>
                <c:pt idx="6085">
                  <c:v>12170</c:v>
                </c:pt>
                <c:pt idx="6086">
                  <c:v>12172</c:v>
                </c:pt>
                <c:pt idx="6087">
                  <c:v>12174</c:v>
                </c:pt>
                <c:pt idx="6088">
                  <c:v>12176</c:v>
                </c:pt>
                <c:pt idx="6089">
                  <c:v>12178</c:v>
                </c:pt>
                <c:pt idx="6090">
                  <c:v>12180</c:v>
                </c:pt>
                <c:pt idx="6091">
                  <c:v>12182</c:v>
                </c:pt>
                <c:pt idx="6092">
                  <c:v>12184</c:v>
                </c:pt>
                <c:pt idx="6093">
                  <c:v>12186</c:v>
                </c:pt>
                <c:pt idx="6094">
                  <c:v>12188</c:v>
                </c:pt>
                <c:pt idx="6095">
                  <c:v>12190</c:v>
                </c:pt>
                <c:pt idx="6096">
                  <c:v>12192</c:v>
                </c:pt>
                <c:pt idx="6097">
                  <c:v>12194</c:v>
                </c:pt>
                <c:pt idx="6098">
                  <c:v>12196</c:v>
                </c:pt>
                <c:pt idx="6099">
                  <c:v>12198</c:v>
                </c:pt>
                <c:pt idx="6100">
                  <c:v>12200</c:v>
                </c:pt>
                <c:pt idx="6101">
                  <c:v>12202</c:v>
                </c:pt>
                <c:pt idx="6102">
                  <c:v>12204</c:v>
                </c:pt>
                <c:pt idx="6103">
                  <c:v>12206</c:v>
                </c:pt>
                <c:pt idx="6104">
                  <c:v>12208</c:v>
                </c:pt>
                <c:pt idx="6105">
                  <c:v>12210</c:v>
                </c:pt>
                <c:pt idx="6106">
                  <c:v>12212</c:v>
                </c:pt>
                <c:pt idx="6107">
                  <c:v>12214</c:v>
                </c:pt>
                <c:pt idx="6108">
                  <c:v>12216</c:v>
                </c:pt>
                <c:pt idx="6109">
                  <c:v>12218</c:v>
                </c:pt>
                <c:pt idx="6110">
                  <c:v>12220</c:v>
                </c:pt>
                <c:pt idx="6111">
                  <c:v>12222</c:v>
                </c:pt>
                <c:pt idx="6112">
                  <c:v>12224</c:v>
                </c:pt>
                <c:pt idx="6113">
                  <c:v>12226</c:v>
                </c:pt>
                <c:pt idx="6114">
                  <c:v>12228</c:v>
                </c:pt>
                <c:pt idx="6115">
                  <c:v>12230</c:v>
                </c:pt>
                <c:pt idx="6116">
                  <c:v>12232</c:v>
                </c:pt>
                <c:pt idx="6117">
                  <c:v>12234</c:v>
                </c:pt>
                <c:pt idx="6118">
                  <c:v>12236</c:v>
                </c:pt>
                <c:pt idx="6119">
                  <c:v>12238</c:v>
                </c:pt>
                <c:pt idx="6120">
                  <c:v>12240</c:v>
                </c:pt>
                <c:pt idx="6121">
                  <c:v>12242</c:v>
                </c:pt>
                <c:pt idx="6122">
                  <c:v>12244</c:v>
                </c:pt>
                <c:pt idx="6123">
                  <c:v>12246</c:v>
                </c:pt>
                <c:pt idx="6124">
                  <c:v>12248</c:v>
                </c:pt>
                <c:pt idx="6125">
                  <c:v>12250</c:v>
                </c:pt>
                <c:pt idx="6126">
                  <c:v>12252</c:v>
                </c:pt>
                <c:pt idx="6127">
                  <c:v>12254</c:v>
                </c:pt>
                <c:pt idx="6128">
                  <c:v>12256</c:v>
                </c:pt>
                <c:pt idx="6129">
                  <c:v>12258</c:v>
                </c:pt>
                <c:pt idx="6130">
                  <c:v>12260</c:v>
                </c:pt>
                <c:pt idx="6131">
                  <c:v>12262</c:v>
                </c:pt>
                <c:pt idx="6132">
                  <c:v>12264</c:v>
                </c:pt>
                <c:pt idx="6133">
                  <c:v>12266</c:v>
                </c:pt>
                <c:pt idx="6134">
                  <c:v>12268</c:v>
                </c:pt>
                <c:pt idx="6135">
                  <c:v>12270</c:v>
                </c:pt>
                <c:pt idx="6136">
                  <c:v>12272</c:v>
                </c:pt>
                <c:pt idx="6137">
                  <c:v>12274</c:v>
                </c:pt>
                <c:pt idx="6138">
                  <c:v>12276</c:v>
                </c:pt>
                <c:pt idx="6139">
                  <c:v>12278</c:v>
                </c:pt>
                <c:pt idx="6140">
                  <c:v>12280</c:v>
                </c:pt>
                <c:pt idx="6141">
                  <c:v>12282</c:v>
                </c:pt>
                <c:pt idx="6142">
                  <c:v>12284</c:v>
                </c:pt>
                <c:pt idx="6143">
                  <c:v>12286</c:v>
                </c:pt>
                <c:pt idx="6144">
                  <c:v>12288</c:v>
                </c:pt>
                <c:pt idx="6145">
                  <c:v>12290</c:v>
                </c:pt>
                <c:pt idx="6146">
                  <c:v>12292</c:v>
                </c:pt>
                <c:pt idx="6147">
                  <c:v>12294</c:v>
                </c:pt>
                <c:pt idx="6148">
                  <c:v>12296</c:v>
                </c:pt>
                <c:pt idx="6149">
                  <c:v>12298</c:v>
                </c:pt>
                <c:pt idx="6150">
                  <c:v>12300</c:v>
                </c:pt>
                <c:pt idx="6151">
                  <c:v>12302</c:v>
                </c:pt>
                <c:pt idx="6152">
                  <c:v>12304</c:v>
                </c:pt>
                <c:pt idx="6153">
                  <c:v>12306</c:v>
                </c:pt>
                <c:pt idx="6154">
                  <c:v>12308</c:v>
                </c:pt>
                <c:pt idx="6155">
                  <c:v>12310</c:v>
                </c:pt>
                <c:pt idx="6156">
                  <c:v>12312</c:v>
                </c:pt>
                <c:pt idx="6157">
                  <c:v>12314</c:v>
                </c:pt>
                <c:pt idx="6158">
                  <c:v>12316</c:v>
                </c:pt>
                <c:pt idx="6159">
                  <c:v>12318</c:v>
                </c:pt>
                <c:pt idx="6160">
                  <c:v>12320</c:v>
                </c:pt>
                <c:pt idx="6161">
                  <c:v>12322</c:v>
                </c:pt>
                <c:pt idx="6162">
                  <c:v>12324</c:v>
                </c:pt>
                <c:pt idx="6163">
                  <c:v>12326</c:v>
                </c:pt>
                <c:pt idx="6164">
                  <c:v>12328</c:v>
                </c:pt>
                <c:pt idx="6165">
                  <c:v>12330</c:v>
                </c:pt>
                <c:pt idx="6166">
                  <c:v>12332</c:v>
                </c:pt>
                <c:pt idx="6167">
                  <c:v>12334</c:v>
                </c:pt>
                <c:pt idx="6168">
                  <c:v>12336</c:v>
                </c:pt>
                <c:pt idx="6169">
                  <c:v>12338</c:v>
                </c:pt>
                <c:pt idx="6170">
                  <c:v>12340</c:v>
                </c:pt>
                <c:pt idx="6171">
                  <c:v>12342</c:v>
                </c:pt>
                <c:pt idx="6172">
                  <c:v>12344</c:v>
                </c:pt>
                <c:pt idx="6173">
                  <c:v>12346</c:v>
                </c:pt>
                <c:pt idx="6174">
                  <c:v>12348</c:v>
                </c:pt>
                <c:pt idx="6175">
                  <c:v>12350</c:v>
                </c:pt>
                <c:pt idx="6176">
                  <c:v>12352</c:v>
                </c:pt>
                <c:pt idx="6177">
                  <c:v>12354</c:v>
                </c:pt>
                <c:pt idx="6178">
                  <c:v>12356</c:v>
                </c:pt>
                <c:pt idx="6179">
                  <c:v>12358</c:v>
                </c:pt>
                <c:pt idx="6180">
                  <c:v>12360</c:v>
                </c:pt>
                <c:pt idx="6181">
                  <c:v>12362</c:v>
                </c:pt>
                <c:pt idx="6182">
                  <c:v>12364</c:v>
                </c:pt>
                <c:pt idx="6183">
                  <c:v>12366</c:v>
                </c:pt>
                <c:pt idx="6184">
                  <c:v>12368</c:v>
                </c:pt>
                <c:pt idx="6185">
                  <c:v>12370</c:v>
                </c:pt>
                <c:pt idx="6186">
                  <c:v>12372</c:v>
                </c:pt>
                <c:pt idx="6187">
                  <c:v>12374</c:v>
                </c:pt>
                <c:pt idx="6188">
                  <c:v>12376</c:v>
                </c:pt>
                <c:pt idx="6189">
                  <c:v>12378</c:v>
                </c:pt>
                <c:pt idx="6190">
                  <c:v>12380</c:v>
                </c:pt>
                <c:pt idx="6191">
                  <c:v>12382</c:v>
                </c:pt>
                <c:pt idx="6192">
                  <c:v>12384</c:v>
                </c:pt>
                <c:pt idx="6193">
                  <c:v>12386</c:v>
                </c:pt>
                <c:pt idx="6194">
                  <c:v>12388</c:v>
                </c:pt>
                <c:pt idx="6195">
                  <c:v>12390</c:v>
                </c:pt>
                <c:pt idx="6196">
                  <c:v>12392</c:v>
                </c:pt>
                <c:pt idx="6197">
                  <c:v>12394</c:v>
                </c:pt>
                <c:pt idx="6198">
                  <c:v>12396</c:v>
                </c:pt>
                <c:pt idx="6199">
                  <c:v>12398</c:v>
                </c:pt>
                <c:pt idx="6200">
                  <c:v>12400</c:v>
                </c:pt>
                <c:pt idx="6201">
                  <c:v>12402</c:v>
                </c:pt>
                <c:pt idx="6202">
                  <c:v>12404</c:v>
                </c:pt>
                <c:pt idx="6203">
                  <c:v>12406</c:v>
                </c:pt>
                <c:pt idx="6204">
                  <c:v>12408</c:v>
                </c:pt>
                <c:pt idx="6205">
                  <c:v>12410</c:v>
                </c:pt>
                <c:pt idx="6206">
                  <c:v>12412</c:v>
                </c:pt>
                <c:pt idx="6207">
                  <c:v>12414</c:v>
                </c:pt>
                <c:pt idx="6208">
                  <c:v>12416</c:v>
                </c:pt>
                <c:pt idx="6209">
                  <c:v>12418</c:v>
                </c:pt>
                <c:pt idx="6210">
                  <c:v>12420</c:v>
                </c:pt>
                <c:pt idx="6211">
                  <c:v>12422</c:v>
                </c:pt>
                <c:pt idx="6212">
                  <c:v>12424</c:v>
                </c:pt>
                <c:pt idx="6213">
                  <c:v>12426</c:v>
                </c:pt>
                <c:pt idx="6214">
                  <c:v>12428</c:v>
                </c:pt>
                <c:pt idx="6215">
                  <c:v>12430</c:v>
                </c:pt>
                <c:pt idx="6216">
                  <c:v>12432</c:v>
                </c:pt>
                <c:pt idx="6217">
                  <c:v>12434</c:v>
                </c:pt>
                <c:pt idx="6218">
                  <c:v>12436</c:v>
                </c:pt>
                <c:pt idx="6219">
                  <c:v>12438</c:v>
                </c:pt>
                <c:pt idx="6220">
                  <c:v>12440</c:v>
                </c:pt>
                <c:pt idx="6221">
                  <c:v>12442</c:v>
                </c:pt>
                <c:pt idx="6222">
                  <c:v>12444</c:v>
                </c:pt>
                <c:pt idx="6223">
                  <c:v>12446</c:v>
                </c:pt>
                <c:pt idx="6224">
                  <c:v>12448</c:v>
                </c:pt>
                <c:pt idx="6225">
                  <c:v>12450</c:v>
                </c:pt>
                <c:pt idx="6226">
                  <c:v>12452</c:v>
                </c:pt>
                <c:pt idx="6227">
                  <c:v>12454</c:v>
                </c:pt>
                <c:pt idx="6228">
                  <c:v>12456</c:v>
                </c:pt>
                <c:pt idx="6229">
                  <c:v>12458</c:v>
                </c:pt>
                <c:pt idx="6230">
                  <c:v>12460</c:v>
                </c:pt>
                <c:pt idx="6231">
                  <c:v>12462</c:v>
                </c:pt>
                <c:pt idx="6232">
                  <c:v>12464</c:v>
                </c:pt>
                <c:pt idx="6233">
                  <c:v>12466</c:v>
                </c:pt>
                <c:pt idx="6234">
                  <c:v>12468</c:v>
                </c:pt>
                <c:pt idx="6235">
                  <c:v>12470</c:v>
                </c:pt>
                <c:pt idx="6236">
                  <c:v>12472</c:v>
                </c:pt>
                <c:pt idx="6237">
                  <c:v>12474</c:v>
                </c:pt>
                <c:pt idx="6238">
                  <c:v>12476</c:v>
                </c:pt>
                <c:pt idx="6239">
                  <c:v>12478</c:v>
                </c:pt>
                <c:pt idx="6240">
                  <c:v>12480</c:v>
                </c:pt>
                <c:pt idx="6241">
                  <c:v>12482</c:v>
                </c:pt>
                <c:pt idx="6242">
                  <c:v>12484</c:v>
                </c:pt>
                <c:pt idx="6243">
                  <c:v>12486</c:v>
                </c:pt>
                <c:pt idx="6244">
                  <c:v>12488</c:v>
                </c:pt>
                <c:pt idx="6245">
                  <c:v>12490</c:v>
                </c:pt>
                <c:pt idx="6246">
                  <c:v>12492</c:v>
                </c:pt>
                <c:pt idx="6247">
                  <c:v>12494</c:v>
                </c:pt>
                <c:pt idx="6248">
                  <c:v>12496</c:v>
                </c:pt>
                <c:pt idx="6249">
                  <c:v>12498</c:v>
                </c:pt>
                <c:pt idx="6250">
                  <c:v>12500</c:v>
                </c:pt>
                <c:pt idx="6251">
                  <c:v>12502</c:v>
                </c:pt>
                <c:pt idx="6252">
                  <c:v>12504</c:v>
                </c:pt>
                <c:pt idx="6253">
                  <c:v>12506</c:v>
                </c:pt>
                <c:pt idx="6254">
                  <c:v>12508</c:v>
                </c:pt>
                <c:pt idx="6255">
                  <c:v>12510</c:v>
                </c:pt>
                <c:pt idx="6256">
                  <c:v>12512</c:v>
                </c:pt>
                <c:pt idx="6257">
                  <c:v>12514</c:v>
                </c:pt>
                <c:pt idx="6258">
                  <c:v>12516</c:v>
                </c:pt>
                <c:pt idx="6259">
                  <c:v>12518</c:v>
                </c:pt>
                <c:pt idx="6260">
                  <c:v>12520</c:v>
                </c:pt>
                <c:pt idx="6261">
                  <c:v>12522</c:v>
                </c:pt>
                <c:pt idx="6262">
                  <c:v>12524</c:v>
                </c:pt>
                <c:pt idx="6263">
                  <c:v>12526</c:v>
                </c:pt>
                <c:pt idx="6264">
                  <c:v>12528</c:v>
                </c:pt>
                <c:pt idx="6265">
                  <c:v>12530</c:v>
                </c:pt>
                <c:pt idx="6266">
                  <c:v>12532</c:v>
                </c:pt>
                <c:pt idx="6267">
                  <c:v>12534</c:v>
                </c:pt>
                <c:pt idx="6268">
                  <c:v>12536</c:v>
                </c:pt>
                <c:pt idx="6269">
                  <c:v>12538</c:v>
                </c:pt>
                <c:pt idx="6270">
                  <c:v>12540</c:v>
                </c:pt>
                <c:pt idx="6271">
                  <c:v>12542</c:v>
                </c:pt>
                <c:pt idx="6272">
                  <c:v>12544</c:v>
                </c:pt>
                <c:pt idx="6273">
                  <c:v>12546</c:v>
                </c:pt>
                <c:pt idx="6274">
                  <c:v>12548</c:v>
                </c:pt>
                <c:pt idx="6275">
                  <c:v>12550</c:v>
                </c:pt>
                <c:pt idx="6276">
                  <c:v>12552</c:v>
                </c:pt>
                <c:pt idx="6277">
                  <c:v>12554</c:v>
                </c:pt>
                <c:pt idx="6278">
                  <c:v>12556</c:v>
                </c:pt>
                <c:pt idx="6279">
                  <c:v>12558</c:v>
                </c:pt>
                <c:pt idx="6280">
                  <c:v>12560</c:v>
                </c:pt>
                <c:pt idx="6281">
                  <c:v>12562</c:v>
                </c:pt>
                <c:pt idx="6282">
                  <c:v>12564</c:v>
                </c:pt>
                <c:pt idx="6283">
                  <c:v>12566</c:v>
                </c:pt>
                <c:pt idx="6284">
                  <c:v>12568</c:v>
                </c:pt>
                <c:pt idx="6285">
                  <c:v>12570</c:v>
                </c:pt>
                <c:pt idx="6286">
                  <c:v>12572</c:v>
                </c:pt>
                <c:pt idx="6287">
                  <c:v>12574</c:v>
                </c:pt>
                <c:pt idx="6288">
                  <c:v>12576</c:v>
                </c:pt>
                <c:pt idx="6289">
                  <c:v>12578</c:v>
                </c:pt>
                <c:pt idx="6290">
                  <c:v>12580</c:v>
                </c:pt>
                <c:pt idx="6291">
                  <c:v>12582</c:v>
                </c:pt>
                <c:pt idx="6292">
                  <c:v>12584</c:v>
                </c:pt>
                <c:pt idx="6293">
                  <c:v>12586</c:v>
                </c:pt>
                <c:pt idx="6294">
                  <c:v>12588</c:v>
                </c:pt>
                <c:pt idx="6295">
                  <c:v>12590</c:v>
                </c:pt>
                <c:pt idx="6296">
                  <c:v>12592</c:v>
                </c:pt>
                <c:pt idx="6297">
                  <c:v>12594</c:v>
                </c:pt>
                <c:pt idx="6298">
                  <c:v>12596</c:v>
                </c:pt>
                <c:pt idx="6299">
                  <c:v>12598</c:v>
                </c:pt>
                <c:pt idx="6300">
                  <c:v>12600</c:v>
                </c:pt>
                <c:pt idx="6301">
                  <c:v>12602</c:v>
                </c:pt>
                <c:pt idx="6302">
                  <c:v>12604</c:v>
                </c:pt>
                <c:pt idx="6303">
                  <c:v>12606</c:v>
                </c:pt>
                <c:pt idx="6304">
                  <c:v>12608</c:v>
                </c:pt>
                <c:pt idx="6305">
                  <c:v>12610</c:v>
                </c:pt>
                <c:pt idx="6306">
                  <c:v>12612</c:v>
                </c:pt>
                <c:pt idx="6307">
                  <c:v>12614</c:v>
                </c:pt>
                <c:pt idx="6308">
                  <c:v>12616</c:v>
                </c:pt>
                <c:pt idx="6309">
                  <c:v>12618</c:v>
                </c:pt>
                <c:pt idx="6310">
                  <c:v>12620</c:v>
                </c:pt>
                <c:pt idx="6311">
                  <c:v>12622</c:v>
                </c:pt>
                <c:pt idx="6312">
                  <c:v>12624</c:v>
                </c:pt>
                <c:pt idx="6313">
                  <c:v>12626</c:v>
                </c:pt>
                <c:pt idx="6314">
                  <c:v>12628</c:v>
                </c:pt>
                <c:pt idx="6315">
                  <c:v>12630</c:v>
                </c:pt>
                <c:pt idx="6316">
                  <c:v>12632</c:v>
                </c:pt>
                <c:pt idx="6317">
                  <c:v>12634</c:v>
                </c:pt>
                <c:pt idx="6318">
                  <c:v>12636</c:v>
                </c:pt>
                <c:pt idx="6319">
                  <c:v>12638</c:v>
                </c:pt>
                <c:pt idx="6320">
                  <c:v>12640</c:v>
                </c:pt>
                <c:pt idx="6321">
                  <c:v>12642</c:v>
                </c:pt>
                <c:pt idx="6322">
                  <c:v>12644</c:v>
                </c:pt>
                <c:pt idx="6323">
                  <c:v>12646</c:v>
                </c:pt>
                <c:pt idx="6324">
                  <c:v>12648</c:v>
                </c:pt>
                <c:pt idx="6325">
                  <c:v>12650</c:v>
                </c:pt>
                <c:pt idx="6326">
                  <c:v>12652</c:v>
                </c:pt>
                <c:pt idx="6327">
                  <c:v>12654</c:v>
                </c:pt>
                <c:pt idx="6328">
                  <c:v>12656</c:v>
                </c:pt>
                <c:pt idx="6329">
                  <c:v>12658</c:v>
                </c:pt>
                <c:pt idx="6330">
                  <c:v>12660</c:v>
                </c:pt>
                <c:pt idx="6331">
                  <c:v>12662</c:v>
                </c:pt>
                <c:pt idx="6332">
                  <c:v>12664</c:v>
                </c:pt>
                <c:pt idx="6333">
                  <c:v>12666</c:v>
                </c:pt>
                <c:pt idx="6334">
                  <c:v>12668</c:v>
                </c:pt>
                <c:pt idx="6335">
                  <c:v>12670</c:v>
                </c:pt>
                <c:pt idx="6336">
                  <c:v>12672</c:v>
                </c:pt>
                <c:pt idx="6337">
                  <c:v>12674</c:v>
                </c:pt>
                <c:pt idx="6338">
                  <c:v>12676</c:v>
                </c:pt>
                <c:pt idx="6339">
                  <c:v>12678</c:v>
                </c:pt>
                <c:pt idx="6340">
                  <c:v>12680</c:v>
                </c:pt>
                <c:pt idx="6341">
                  <c:v>12682</c:v>
                </c:pt>
                <c:pt idx="6342">
                  <c:v>12684</c:v>
                </c:pt>
                <c:pt idx="6343">
                  <c:v>12686</c:v>
                </c:pt>
                <c:pt idx="6344">
                  <c:v>12688</c:v>
                </c:pt>
                <c:pt idx="6345">
                  <c:v>12690</c:v>
                </c:pt>
                <c:pt idx="6346">
                  <c:v>12692</c:v>
                </c:pt>
                <c:pt idx="6347">
                  <c:v>12694</c:v>
                </c:pt>
                <c:pt idx="6348">
                  <c:v>12696</c:v>
                </c:pt>
                <c:pt idx="6349">
                  <c:v>12698</c:v>
                </c:pt>
                <c:pt idx="6350">
                  <c:v>12700</c:v>
                </c:pt>
                <c:pt idx="6351">
                  <c:v>12702</c:v>
                </c:pt>
                <c:pt idx="6352">
                  <c:v>12704</c:v>
                </c:pt>
                <c:pt idx="6353">
                  <c:v>12706</c:v>
                </c:pt>
                <c:pt idx="6354">
                  <c:v>12708</c:v>
                </c:pt>
                <c:pt idx="6355">
                  <c:v>12710</c:v>
                </c:pt>
                <c:pt idx="6356">
                  <c:v>12712</c:v>
                </c:pt>
                <c:pt idx="6357">
                  <c:v>12714</c:v>
                </c:pt>
                <c:pt idx="6358">
                  <c:v>12716</c:v>
                </c:pt>
                <c:pt idx="6359">
                  <c:v>12718</c:v>
                </c:pt>
                <c:pt idx="6360">
                  <c:v>12720</c:v>
                </c:pt>
                <c:pt idx="6361">
                  <c:v>12722</c:v>
                </c:pt>
                <c:pt idx="6362">
                  <c:v>12724</c:v>
                </c:pt>
                <c:pt idx="6363">
                  <c:v>12726</c:v>
                </c:pt>
                <c:pt idx="6364">
                  <c:v>12728</c:v>
                </c:pt>
                <c:pt idx="6365">
                  <c:v>12730</c:v>
                </c:pt>
                <c:pt idx="6366">
                  <c:v>12732</c:v>
                </c:pt>
                <c:pt idx="6367">
                  <c:v>12734</c:v>
                </c:pt>
                <c:pt idx="6368">
                  <c:v>12736</c:v>
                </c:pt>
                <c:pt idx="6369">
                  <c:v>12738</c:v>
                </c:pt>
                <c:pt idx="6370">
                  <c:v>12740</c:v>
                </c:pt>
                <c:pt idx="6371">
                  <c:v>12742</c:v>
                </c:pt>
                <c:pt idx="6372">
                  <c:v>12744</c:v>
                </c:pt>
                <c:pt idx="6373">
                  <c:v>12746</c:v>
                </c:pt>
                <c:pt idx="6374">
                  <c:v>12748</c:v>
                </c:pt>
                <c:pt idx="6375">
                  <c:v>12750</c:v>
                </c:pt>
                <c:pt idx="6376">
                  <c:v>12752</c:v>
                </c:pt>
                <c:pt idx="6377">
                  <c:v>12754</c:v>
                </c:pt>
                <c:pt idx="6378">
                  <c:v>12756</c:v>
                </c:pt>
                <c:pt idx="6379">
                  <c:v>12758</c:v>
                </c:pt>
                <c:pt idx="6380">
                  <c:v>12760</c:v>
                </c:pt>
                <c:pt idx="6381">
                  <c:v>12762</c:v>
                </c:pt>
                <c:pt idx="6382">
                  <c:v>12764</c:v>
                </c:pt>
                <c:pt idx="6383">
                  <c:v>12766</c:v>
                </c:pt>
                <c:pt idx="6384">
                  <c:v>12768</c:v>
                </c:pt>
                <c:pt idx="6385">
                  <c:v>12770</c:v>
                </c:pt>
                <c:pt idx="6386">
                  <c:v>12772</c:v>
                </c:pt>
                <c:pt idx="6387">
                  <c:v>12774</c:v>
                </c:pt>
                <c:pt idx="6388">
                  <c:v>12776</c:v>
                </c:pt>
                <c:pt idx="6389">
                  <c:v>12778</c:v>
                </c:pt>
                <c:pt idx="6390">
                  <c:v>12780</c:v>
                </c:pt>
                <c:pt idx="6391">
                  <c:v>12782</c:v>
                </c:pt>
                <c:pt idx="6392">
                  <c:v>12784</c:v>
                </c:pt>
                <c:pt idx="6393">
                  <c:v>12786</c:v>
                </c:pt>
                <c:pt idx="6394">
                  <c:v>12788</c:v>
                </c:pt>
                <c:pt idx="6395">
                  <c:v>12790</c:v>
                </c:pt>
                <c:pt idx="6396">
                  <c:v>12792</c:v>
                </c:pt>
                <c:pt idx="6397">
                  <c:v>12794</c:v>
                </c:pt>
                <c:pt idx="6398">
                  <c:v>12796</c:v>
                </c:pt>
                <c:pt idx="6399">
                  <c:v>12798</c:v>
                </c:pt>
                <c:pt idx="6400">
                  <c:v>12800</c:v>
                </c:pt>
                <c:pt idx="6401">
                  <c:v>12802</c:v>
                </c:pt>
                <c:pt idx="6402">
                  <c:v>12804</c:v>
                </c:pt>
                <c:pt idx="6403">
                  <c:v>12806</c:v>
                </c:pt>
                <c:pt idx="6404">
                  <c:v>12808</c:v>
                </c:pt>
                <c:pt idx="6405">
                  <c:v>12810</c:v>
                </c:pt>
                <c:pt idx="6406">
                  <c:v>12812</c:v>
                </c:pt>
                <c:pt idx="6407">
                  <c:v>12814</c:v>
                </c:pt>
                <c:pt idx="6408">
                  <c:v>12816</c:v>
                </c:pt>
                <c:pt idx="6409">
                  <c:v>12818</c:v>
                </c:pt>
                <c:pt idx="6410">
                  <c:v>12820</c:v>
                </c:pt>
                <c:pt idx="6411">
                  <c:v>12822</c:v>
                </c:pt>
                <c:pt idx="6412">
                  <c:v>12824</c:v>
                </c:pt>
                <c:pt idx="6413">
                  <c:v>12826</c:v>
                </c:pt>
                <c:pt idx="6414">
                  <c:v>12828</c:v>
                </c:pt>
                <c:pt idx="6415">
                  <c:v>12830</c:v>
                </c:pt>
                <c:pt idx="6416">
                  <c:v>12832</c:v>
                </c:pt>
                <c:pt idx="6417">
                  <c:v>12834</c:v>
                </c:pt>
                <c:pt idx="6418">
                  <c:v>12836</c:v>
                </c:pt>
                <c:pt idx="6419">
                  <c:v>12838</c:v>
                </c:pt>
                <c:pt idx="6420">
                  <c:v>12840</c:v>
                </c:pt>
                <c:pt idx="6421">
                  <c:v>12842</c:v>
                </c:pt>
                <c:pt idx="6422">
                  <c:v>12844</c:v>
                </c:pt>
                <c:pt idx="6423">
                  <c:v>12846</c:v>
                </c:pt>
                <c:pt idx="6424">
                  <c:v>12848</c:v>
                </c:pt>
                <c:pt idx="6425">
                  <c:v>12850</c:v>
                </c:pt>
                <c:pt idx="6426">
                  <c:v>12852</c:v>
                </c:pt>
                <c:pt idx="6427">
                  <c:v>12854</c:v>
                </c:pt>
                <c:pt idx="6428">
                  <c:v>12856</c:v>
                </c:pt>
                <c:pt idx="6429">
                  <c:v>12858</c:v>
                </c:pt>
                <c:pt idx="6430">
                  <c:v>12860</c:v>
                </c:pt>
                <c:pt idx="6431">
                  <c:v>12862</c:v>
                </c:pt>
                <c:pt idx="6432">
                  <c:v>12864</c:v>
                </c:pt>
                <c:pt idx="6433">
                  <c:v>12866</c:v>
                </c:pt>
                <c:pt idx="6434">
                  <c:v>12868</c:v>
                </c:pt>
                <c:pt idx="6435">
                  <c:v>12870</c:v>
                </c:pt>
                <c:pt idx="6436">
                  <c:v>12872</c:v>
                </c:pt>
                <c:pt idx="6437">
                  <c:v>12874</c:v>
                </c:pt>
                <c:pt idx="6438">
                  <c:v>12876</c:v>
                </c:pt>
                <c:pt idx="6439">
                  <c:v>12878</c:v>
                </c:pt>
                <c:pt idx="6440">
                  <c:v>12880</c:v>
                </c:pt>
                <c:pt idx="6441">
                  <c:v>12882</c:v>
                </c:pt>
                <c:pt idx="6442">
                  <c:v>12884</c:v>
                </c:pt>
                <c:pt idx="6443">
                  <c:v>12886</c:v>
                </c:pt>
                <c:pt idx="6444">
                  <c:v>12888</c:v>
                </c:pt>
                <c:pt idx="6445">
                  <c:v>12890</c:v>
                </c:pt>
                <c:pt idx="6446">
                  <c:v>12892</c:v>
                </c:pt>
                <c:pt idx="6447">
                  <c:v>12894</c:v>
                </c:pt>
                <c:pt idx="6448">
                  <c:v>12896</c:v>
                </c:pt>
                <c:pt idx="6449">
                  <c:v>12898</c:v>
                </c:pt>
                <c:pt idx="6450">
                  <c:v>12900</c:v>
                </c:pt>
                <c:pt idx="6451">
                  <c:v>12902</c:v>
                </c:pt>
                <c:pt idx="6452">
                  <c:v>12904</c:v>
                </c:pt>
                <c:pt idx="6453">
                  <c:v>12906</c:v>
                </c:pt>
                <c:pt idx="6454">
                  <c:v>12908</c:v>
                </c:pt>
                <c:pt idx="6455">
                  <c:v>12910</c:v>
                </c:pt>
                <c:pt idx="6456">
                  <c:v>12912</c:v>
                </c:pt>
                <c:pt idx="6457">
                  <c:v>12914</c:v>
                </c:pt>
                <c:pt idx="6458">
                  <c:v>12916</c:v>
                </c:pt>
                <c:pt idx="6459">
                  <c:v>12918</c:v>
                </c:pt>
                <c:pt idx="6460">
                  <c:v>12920</c:v>
                </c:pt>
                <c:pt idx="6461">
                  <c:v>12922</c:v>
                </c:pt>
                <c:pt idx="6462">
                  <c:v>12924</c:v>
                </c:pt>
                <c:pt idx="6463">
                  <c:v>12926</c:v>
                </c:pt>
                <c:pt idx="6464">
                  <c:v>12928</c:v>
                </c:pt>
                <c:pt idx="6465">
                  <c:v>12930</c:v>
                </c:pt>
                <c:pt idx="6466">
                  <c:v>12932</c:v>
                </c:pt>
                <c:pt idx="6467">
                  <c:v>12934</c:v>
                </c:pt>
                <c:pt idx="6468">
                  <c:v>12936</c:v>
                </c:pt>
                <c:pt idx="6469">
                  <c:v>12938</c:v>
                </c:pt>
                <c:pt idx="6470">
                  <c:v>12940</c:v>
                </c:pt>
                <c:pt idx="6471">
                  <c:v>12942</c:v>
                </c:pt>
                <c:pt idx="6472">
                  <c:v>12944</c:v>
                </c:pt>
                <c:pt idx="6473">
                  <c:v>12946</c:v>
                </c:pt>
                <c:pt idx="6474">
                  <c:v>12948</c:v>
                </c:pt>
                <c:pt idx="6475">
                  <c:v>12950</c:v>
                </c:pt>
                <c:pt idx="6476">
                  <c:v>12952</c:v>
                </c:pt>
                <c:pt idx="6477">
                  <c:v>12954</c:v>
                </c:pt>
                <c:pt idx="6478">
                  <c:v>12956</c:v>
                </c:pt>
                <c:pt idx="6479">
                  <c:v>12958</c:v>
                </c:pt>
                <c:pt idx="6480">
                  <c:v>12960</c:v>
                </c:pt>
                <c:pt idx="6481">
                  <c:v>12962</c:v>
                </c:pt>
                <c:pt idx="6482">
                  <c:v>12964</c:v>
                </c:pt>
                <c:pt idx="6483">
                  <c:v>12966</c:v>
                </c:pt>
                <c:pt idx="6484">
                  <c:v>12968</c:v>
                </c:pt>
                <c:pt idx="6485">
                  <c:v>12970</c:v>
                </c:pt>
                <c:pt idx="6486">
                  <c:v>12972</c:v>
                </c:pt>
                <c:pt idx="6487">
                  <c:v>12974</c:v>
                </c:pt>
                <c:pt idx="6488">
                  <c:v>12976</c:v>
                </c:pt>
                <c:pt idx="6489">
                  <c:v>12978</c:v>
                </c:pt>
                <c:pt idx="6490">
                  <c:v>12980</c:v>
                </c:pt>
                <c:pt idx="6491">
                  <c:v>12982</c:v>
                </c:pt>
                <c:pt idx="6492">
                  <c:v>12984</c:v>
                </c:pt>
                <c:pt idx="6493">
                  <c:v>12986</c:v>
                </c:pt>
                <c:pt idx="6494">
                  <c:v>12988</c:v>
                </c:pt>
                <c:pt idx="6495">
                  <c:v>12990</c:v>
                </c:pt>
                <c:pt idx="6496">
                  <c:v>12992</c:v>
                </c:pt>
                <c:pt idx="6497">
                  <c:v>12994</c:v>
                </c:pt>
                <c:pt idx="6498">
                  <c:v>12996</c:v>
                </c:pt>
                <c:pt idx="6499">
                  <c:v>12998</c:v>
                </c:pt>
                <c:pt idx="6500">
                  <c:v>13000</c:v>
                </c:pt>
                <c:pt idx="6501">
                  <c:v>13002</c:v>
                </c:pt>
                <c:pt idx="6502">
                  <c:v>13004</c:v>
                </c:pt>
                <c:pt idx="6503">
                  <c:v>13006</c:v>
                </c:pt>
                <c:pt idx="6504">
                  <c:v>13008</c:v>
                </c:pt>
                <c:pt idx="6505">
                  <c:v>13010</c:v>
                </c:pt>
                <c:pt idx="6506">
                  <c:v>13012</c:v>
                </c:pt>
                <c:pt idx="6507">
                  <c:v>13014</c:v>
                </c:pt>
                <c:pt idx="6508">
                  <c:v>13016</c:v>
                </c:pt>
                <c:pt idx="6509">
                  <c:v>13018</c:v>
                </c:pt>
                <c:pt idx="6510">
                  <c:v>13020</c:v>
                </c:pt>
                <c:pt idx="6511">
                  <c:v>13022</c:v>
                </c:pt>
                <c:pt idx="6512">
                  <c:v>13024</c:v>
                </c:pt>
                <c:pt idx="6513">
                  <c:v>13026</c:v>
                </c:pt>
                <c:pt idx="6514">
                  <c:v>13028</c:v>
                </c:pt>
                <c:pt idx="6515">
                  <c:v>13030</c:v>
                </c:pt>
                <c:pt idx="6516">
                  <c:v>13032</c:v>
                </c:pt>
                <c:pt idx="6517">
                  <c:v>13034</c:v>
                </c:pt>
                <c:pt idx="6518">
                  <c:v>13036</c:v>
                </c:pt>
                <c:pt idx="6519">
                  <c:v>13038</c:v>
                </c:pt>
                <c:pt idx="6520">
                  <c:v>13040</c:v>
                </c:pt>
                <c:pt idx="6521">
                  <c:v>13042</c:v>
                </c:pt>
                <c:pt idx="6522">
                  <c:v>13044</c:v>
                </c:pt>
                <c:pt idx="6523">
                  <c:v>13046</c:v>
                </c:pt>
                <c:pt idx="6524">
                  <c:v>13048</c:v>
                </c:pt>
                <c:pt idx="6525">
                  <c:v>13050</c:v>
                </c:pt>
                <c:pt idx="6526">
                  <c:v>13052</c:v>
                </c:pt>
                <c:pt idx="6527">
                  <c:v>13054</c:v>
                </c:pt>
                <c:pt idx="6528">
                  <c:v>13056</c:v>
                </c:pt>
                <c:pt idx="6529">
                  <c:v>13058</c:v>
                </c:pt>
                <c:pt idx="6530">
                  <c:v>13060</c:v>
                </c:pt>
                <c:pt idx="6531">
                  <c:v>13062</c:v>
                </c:pt>
                <c:pt idx="6532">
                  <c:v>13064</c:v>
                </c:pt>
                <c:pt idx="6533">
                  <c:v>13066</c:v>
                </c:pt>
                <c:pt idx="6534">
                  <c:v>13068</c:v>
                </c:pt>
                <c:pt idx="6535">
                  <c:v>13070</c:v>
                </c:pt>
                <c:pt idx="6536">
                  <c:v>13072</c:v>
                </c:pt>
                <c:pt idx="6537">
                  <c:v>13074</c:v>
                </c:pt>
                <c:pt idx="6538">
                  <c:v>13076</c:v>
                </c:pt>
                <c:pt idx="6539">
                  <c:v>13078</c:v>
                </c:pt>
                <c:pt idx="6540">
                  <c:v>13080</c:v>
                </c:pt>
                <c:pt idx="6541">
                  <c:v>13082</c:v>
                </c:pt>
                <c:pt idx="6542">
                  <c:v>13084</c:v>
                </c:pt>
                <c:pt idx="6543">
                  <c:v>13086</c:v>
                </c:pt>
                <c:pt idx="6544">
                  <c:v>13088</c:v>
                </c:pt>
                <c:pt idx="6545">
                  <c:v>13090</c:v>
                </c:pt>
                <c:pt idx="6546">
                  <c:v>13092</c:v>
                </c:pt>
                <c:pt idx="6547">
                  <c:v>13094</c:v>
                </c:pt>
                <c:pt idx="6548">
                  <c:v>13096</c:v>
                </c:pt>
                <c:pt idx="6549">
                  <c:v>13098</c:v>
                </c:pt>
                <c:pt idx="6550">
                  <c:v>13100</c:v>
                </c:pt>
                <c:pt idx="6551">
                  <c:v>13102</c:v>
                </c:pt>
                <c:pt idx="6552">
                  <c:v>13104</c:v>
                </c:pt>
                <c:pt idx="6553">
                  <c:v>13106</c:v>
                </c:pt>
                <c:pt idx="6554">
                  <c:v>13108</c:v>
                </c:pt>
                <c:pt idx="6555">
                  <c:v>13110</c:v>
                </c:pt>
                <c:pt idx="6556">
                  <c:v>13112</c:v>
                </c:pt>
                <c:pt idx="6557">
                  <c:v>13114</c:v>
                </c:pt>
                <c:pt idx="6558">
                  <c:v>13116</c:v>
                </c:pt>
                <c:pt idx="6559">
                  <c:v>13118</c:v>
                </c:pt>
                <c:pt idx="6560">
                  <c:v>13120</c:v>
                </c:pt>
                <c:pt idx="6561">
                  <c:v>13122</c:v>
                </c:pt>
                <c:pt idx="6562">
                  <c:v>13124</c:v>
                </c:pt>
                <c:pt idx="6563">
                  <c:v>13126</c:v>
                </c:pt>
                <c:pt idx="6564">
                  <c:v>13128</c:v>
                </c:pt>
                <c:pt idx="6565">
                  <c:v>13130</c:v>
                </c:pt>
                <c:pt idx="6566">
                  <c:v>13132</c:v>
                </c:pt>
                <c:pt idx="6567">
                  <c:v>13134</c:v>
                </c:pt>
                <c:pt idx="6568">
                  <c:v>13136</c:v>
                </c:pt>
                <c:pt idx="6569">
                  <c:v>13138</c:v>
                </c:pt>
                <c:pt idx="6570">
                  <c:v>13140</c:v>
                </c:pt>
                <c:pt idx="6571">
                  <c:v>13142</c:v>
                </c:pt>
                <c:pt idx="6572">
                  <c:v>13144</c:v>
                </c:pt>
                <c:pt idx="6573">
                  <c:v>13146</c:v>
                </c:pt>
                <c:pt idx="6574">
                  <c:v>13148</c:v>
                </c:pt>
                <c:pt idx="6575">
                  <c:v>13150</c:v>
                </c:pt>
                <c:pt idx="6576">
                  <c:v>13152</c:v>
                </c:pt>
                <c:pt idx="6577">
                  <c:v>13154</c:v>
                </c:pt>
                <c:pt idx="6578">
                  <c:v>13156</c:v>
                </c:pt>
                <c:pt idx="6579">
                  <c:v>13158</c:v>
                </c:pt>
                <c:pt idx="6580">
                  <c:v>13160</c:v>
                </c:pt>
                <c:pt idx="6581">
                  <c:v>13162</c:v>
                </c:pt>
                <c:pt idx="6582">
                  <c:v>13164</c:v>
                </c:pt>
                <c:pt idx="6583">
                  <c:v>13166</c:v>
                </c:pt>
                <c:pt idx="6584">
                  <c:v>13168</c:v>
                </c:pt>
                <c:pt idx="6585">
                  <c:v>13170</c:v>
                </c:pt>
                <c:pt idx="6586">
                  <c:v>13172</c:v>
                </c:pt>
                <c:pt idx="6587">
                  <c:v>13174</c:v>
                </c:pt>
                <c:pt idx="6588">
                  <c:v>13176</c:v>
                </c:pt>
                <c:pt idx="6589">
                  <c:v>13178</c:v>
                </c:pt>
                <c:pt idx="6590">
                  <c:v>13180</c:v>
                </c:pt>
                <c:pt idx="6591">
                  <c:v>13182</c:v>
                </c:pt>
                <c:pt idx="6592">
                  <c:v>13184</c:v>
                </c:pt>
                <c:pt idx="6593">
                  <c:v>13186</c:v>
                </c:pt>
                <c:pt idx="6594">
                  <c:v>13188</c:v>
                </c:pt>
                <c:pt idx="6595">
                  <c:v>13190</c:v>
                </c:pt>
                <c:pt idx="6596">
                  <c:v>13192</c:v>
                </c:pt>
                <c:pt idx="6597">
                  <c:v>13194</c:v>
                </c:pt>
                <c:pt idx="6598">
                  <c:v>13196</c:v>
                </c:pt>
                <c:pt idx="6599">
                  <c:v>13198</c:v>
                </c:pt>
                <c:pt idx="6600">
                  <c:v>13200</c:v>
                </c:pt>
                <c:pt idx="6601">
                  <c:v>13202</c:v>
                </c:pt>
                <c:pt idx="6602">
                  <c:v>13204</c:v>
                </c:pt>
                <c:pt idx="6603">
                  <c:v>13206</c:v>
                </c:pt>
                <c:pt idx="6604">
                  <c:v>13208</c:v>
                </c:pt>
                <c:pt idx="6605">
                  <c:v>13210</c:v>
                </c:pt>
                <c:pt idx="6606">
                  <c:v>13212</c:v>
                </c:pt>
                <c:pt idx="6607">
                  <c:v>13214</c:v>
                </c:pt>
                <c:pt idx="6608">
                  <c:v>13216</c:v>
                </c:pt>
                <c:pt idx="6609">
                  <c:v>13218</c:v>
                </c:pt>
                <c:pt idx="6610">
                  <c:v>13220</c:v>
                </c:pt>
                <c:pt idx="6611">
                  <c:v>13222</c:v>
                </c:pt>
                <c:pt idx="6612">
                  <c:v>13224</c:v>
                </c:pt>
                <c:pt idx="6613">
                  <c:v>13226</c:v>
                </c:pt>
                <c:pt idx="6614">
                  <c:v>13228</c:v>
                </c:pt>
                <c:pt idx="6615">
                  <c:v>13230</c:v>
                </c:pt>
                <c:pt idx="6616">
                  <c:v>13232</c:v>
                </c:pt>
                <c:pt idx="6617">
                  <c:v>13234</c:v>
                </c:pt>
                <c:pt idx="6618">
                  <c:v>13236</c:v>
                </c:pt>
                <c:pt idx="6619">
                  <c:v>13238</c:v>
                </c:pt>
                <c:pt idx="6620">
                  <c:v>13240</c:v>
                </c:pt>
                <c:pt idx="6621">
                  <c:v>13242</c:v>
                </c:pt>
                <c:pt idx="6622">
                  <c:v>13244</c:v>
                </c:pt>
                <c:pt idx="6623">
                  <c:v>13246</c:v>
                </c:pt>
                <c:pt idx="6624">
                  <c:v>13248</c:v>
                </c:pt>
                <c:pt idx="6625">
                  <c:v>13250</c:v>
                </c:pt>
                <c:pt idx="6626">
                  <c:v>13252</c:v>
                </c:pt>
                <c:pt idx="6627">
                  <c:v>13254</c:v>
                </c:pt>
                <c:pt idx="6628">
                  <c:v>13256</c:v>
                </c:pt>
                <c:pt idx="6629">
                  <c:v>13258</c:v>
                </c:pt>
                <c:pt idx="6630">
                  <c:v>13260</c:v>
                </c:pt>
                <c:pt idx="6631">
                  <c:v>13262</c:v>
                </c:pt>
                <c:pt idx="6632">
                  <c:v>13264</c:v>
                </c:pt>
                <c:pt idx="6633">
                  <c:v>13266</c:v>
                </c:pt>
                <c:pt idx="6634">
                  <c:v>13268</c:v>
                </c:pt>
                <c:pt idx="6635">
                  <c:v>13270</c:v>
                </c:pt>
                <c:pt idx="6636">
                  <c:v>13272</c:v>
                </c:pt>
                <c:pt idx="6637">
                  <c:v>13274</c:v>
                </c:pt>
                <c:pt idx="6638">
                  <c:v>13276</c:v>
                </c:pt>
                <c:pt idx="6639">
                  <c:v>13278</c:v>
                </c:pt>
                <c:pt idx="6640">
                  <c:v>13280</c:v>
                </c:pt>
                <c:pt idx="6641">
                  <c:v>13282</c:v>
                </c:pt>
                <c:pt idx="6642">
                  <c:v>13284</c:v>
                </c:pt>
                <c:pt idx="6643">
                  <c:v>13286</c:v>
                </c:pt>
                <c:pt idx="6644">
                  <c:v>13288</c:v>
                </c:pt>
                <c:pt idx="6645">
                  <c:v>13290</c:v>
                </c:pt>
                <c:pt idx="6646">
                  <c:v>13292</c:v>
                </c:pt>
                <c:pt idx="6647">
                  <c:v>13294</c:v>
                </c:pt>
                <c:pt idx="6648">
                  <c:v>13296</c:v>
                </c:pt>
                <c:pt idx="6649">
                  <c:v>13298</c:v>
                </c:pt>
                <c:pt idx="6650">
                  <c:v>13300</c:v>
                </c:pt>
                <c:pt idx="6651">
                  <c:v>13302</c:v>
                </c:pt>
                <c:pt idx="6652">
                  <c:v>13304</c:v>
                </c:pt>
                <c:pt idx="6653">
                  <c:v>13306</c:v>
                </c:pt>
                <c:pt idx="6654">
                  <c:v>13308</c:v>
                </c:pt>
                <c:pt idx="6655">
                  <c:v>13310</c:v>
                </c:pt>
                <c:pt idx="6656">
                  <c:v>13312</c:v>
                </c:pt>
                <c:pt idx="6657">
                  <c:v>13314</c:v>
                </c:pt>
                <c:pt idx="6658">
                  <c:v>13316</c:v>
                </c:pt>
                <c:pt idx="6659">
                  <c:v>13318</c:v>
                </c:pt>
                <c:pt idx="6660">
                  <c:v>13320</c:v>
                </c:pt>
                <c:pt idx="6661">
                  <c:v>13322</c:v>
                </c:pt>
                <c:pt idx="6662">
                  <c:v>13324</c:v>
                </c:pt>
                <c:pt idx="6663">
                  <c:v>13326</c:v>
                </c:pt>
                <c:pt idx="6664">
                  <c:v>13328</c:v>
                </c:pt>
                <c:pt idx="6665">
                  <c:v>13330</c:v>
                </c:pt>
                <c:pt idx="6666">
                  <c:v>13332</c:v>
                </c:pt>
                <c:pt idx="6667">
                  <c:v>13334</c:v>
                </c:pt>
                <c:pt idx="6668">
                  <c:v>13336</c:v>
                </c:pt>
                <c:pt idx="6669">
                  <c:v>13338</c:v>
                </c:pt>
                <c:pt idx="6670">
                  <c:v>13340</c:v>
                </c:pt>
                <c:pt idx="6671">
                  <c:v>13342</c:v>
                </c:pt>
                <c:pt idx="6672">
                  <c:v>13344</c:v>
                </c:pt>
                <c:pt idx="6673">
                  <c:v>13346</c:v>
                </c:pt>
                <c:pt idx="6674">
                  <c:v>13348</c:v>
                </c:pt>
                <c:pt idx="6675">
                  <c:v>13350</c:v>
                </c:pt>
                <c:pt idx="6676">
                  <c:v>13352</c:v>
                </c:pt>
                <c:pt idx="6677">
                  <c:v>13354</c:v>
                </c:pt>
                <c:pt idx="6678">
                  <c:v>13356</c:v>
                </c:pt>
                <c:pt idx="6679">
                  <c:v>13358</c:v>
                </c:pt>
                <c:pt idx="6680">
                  <c:v>13360</c:v>
                </c:pt>
                <c:pt idx="6681">
                  <c:v>13362</c:v>
                </c:pt>
                <c:pt idx="6682">
                  <c:v>13364</c:v>
                </c:pt>
                <c:pt idx="6683">
                  <c:v>13366</c:v>
                </c:pt>
                <c:pt idx="6684">
                  <c:v>13368</c:v>
                </c:pt>
                <c:pt idx="6685">
                  <c:v>13370</c:v>
                </c:pt>
                <c:pt idx="6686">
                  <c:v>13372</c:v>
                </c:pt>
                <c:pt idx="6687">
                  <c:v>13374</c:v>
                </c:pt>
                <c:pt idx="6688">
                  <c:v>13376</c:v>
                </c:pt>
                <c:pt idx="6689">
                  <c:v>13378</c:v>
                </c:pt>
                <c:pt idx="6690">
                  <c:v>13380</c:v>
                </c:pt>
                <c:pt idx="6691">
                  <c:v>13382</c:v>
                </c:pt>
                <c:pt idx="6692">
                  <c:v>13384</c:v>
                </c:pt>
                <c:pt idx="6693">
                  <c:v>13386</c:v>
                </c:pt>
                <c:pt idx="6694">
                  <c:v>13388</c:v>
                </c:pt>
                <c:pt idx="6695">
                  <c:v>13390</c:v>
                </c:pt>
                <c:pt idx="6696">
                  <c:v>13392</c:v>
                </c:pt>
                <c:pt idx="6697">
                  <c:v>13394</c:v>
                </c:pt>
                <c:pt idx="6698">
                  <c:v>13396</c:v>
                </c:pt>
                <c:pt idx="6699">
                  <c:v>13398</c:v>
                </c:pt>
                <c:pt idx="6700">
                  <c:v>13400</c:v>
                </c:pt>
                <c:pt idx="6701">
                  <c:v>13402</c:v>
                </c:pt>
                <c:pt idx="6702">
                  <c:v>13404</c:v>
                </c:pt>
                <c:pt idx="6703">
                  <c:v>13406</c:v>
                </c:pt>
                <c:pt idx="6704">
                  <c:v>13408</c:v>
                </c:pt>
                <c:pt idx="6705">
                  <c:v>13410</c:v>
                </c:pt>
                <c:pt idx="6706">
                  <c:v>13412</c:v>
                </c:pt>
                <c:pt idx="6707">
                  <c:v>13414</c:v>
                </c:pt>
                <c:pt idx="6708">
                  <c:v>13416</c:v>
                </c:pt>
                <c:pt idx="6709">
                  <c:v>13418</c:v>
                </c:pt>
                <c:pt idx="6710">
                  <c:v>13420</c:v>
                </c:pt>
                <c:pt idx="6711">
                  <c:v>13422</c:v>
                </c:pt>
                <c:pt idx="6712">
                  <c:v>13424</c:v>
                </c:pt>
                <c:pt idx="6713">
                  <c:v>13426</c:v>
                </c:pt>
                <c:pt idx="6714">
                  <c:v>13428</c:v>
                </c:pt>
                <c:pt idx="6715">
                  <c:v>13430</c:v>
                </c:pt>
                <c:pt idx="6716">
                  <c:v>13432</c:v>
                </c:pt>
                <c:pt idx="6717">
                  <c:v>13434</c:v>
                </c:pt>
                <c:pt idx="6718">
                  <c:v>13436</c:v>
                </c:pt>
                <c:pt idx="6719">
                  <c:v>13438</c:v>
                </c:pt>
                <c:pt idx="6720">
                  <c:v>13440</c:v>
                </c:pt>
                <c:pt idx="6721">
                  <c:v>13442</c:v>
                </c:pt>
                <c:pt idx="6722">
                  <c:v>13444</c:v>
                </c:pt>
                <c:pt idx="6723">
                  <c:v>13446</c:v>
                </c:pt>
                <c:pt idx="6724">
                  <c:v>13448</c:v>
                </c:pt>
                <c:pt idx="6725">
                  <c:v>13450</c:v>
                </c:pt>
                <c:pt idx="6726">
                  <c:v>13452</c:v>
                </c:pt>
                <c:pt idx="6727">
                  <c:v>13454</c:v>
                </c:pt>
                <c:pt idx="6728">
                  <c:v>13456</c:v>
                </c:pt>
                <c:pt idx="6729">
                  <c:v>13458</c:v>
                </c:pt>
                <c:pt idx="6730">
                  <c:v>13460</c:v>
                </c:pt>
                <c:pt idx="6731">
                  <c:v>13462</c:v>
                </c:pt>
                <c:pt idx="6732">
                  <c:v>13464</c:v>
                </c:pt>
                <c:pt idx="6733">
                  <c:v>13466</c:v>
                </c:pt>
                <c:pt idx="6734">
                  <c:v>13468</c:v>
                </c:pt>
                <c:pt idx="6735">
                  <c:v>13470</c:v>
                </c:pt>
                <c:pt idx="6736">
                  <c:v>13472</c:v>
                </c:pt>
                <c:pt idx="6737">
                  <c:v>13474</c:v>
                </c:pt>
                <c:pt idx="6738">
                  <c:v>13476</c:v>
                </c:pt>
                <c:pt idx="6739">
                  <c:v>13478</c:v>
                </c:pt>
                <c:pt idx="6740">
                  <c:v>13480</c:v>
                </c:pt>
                <c:pt idx="6741">
                  <c:v>13482</c:v>
                </c:pt>
                <c:pt idx="6742">
                  <c:v>13484</c:v>
                </c:pt>
                <c:pt idx="6743">
                  <c:v>13486</c:v>
                </c:pt>
                <c:pt idx="6744">
                  <c:v>13488</c:v>
                </c:pt>
                <c:pt idx="6745">
                  <c:v>13490</c:v>
                </c:pt>
                <c:pt idx="6746">
                  <c:v>13492</c:v>
                </c:pt>
                <c:pt idx="6747">
                  <c:v>13494</c:v>
                </c:pt>
                <c:pt idx="6748">
                  <c:v>13496</c:v>
                </c:pt>
                <c:pt idx="6749">
                  <c:v>13498</c:v>
                </c:pt>
                <c:pt idx="6750">
                  <c:v>13500</c:v>
                </c:pt>
                <c:pt idx="6751">
                  <c:v>13502</c:v>
                </c:pt>
                <c:pt idx="6752">
                  <c:v>13504</c:v>
                </c:pt>
                <c:pt idx="6753">
                  <c:v>13506</c:v>
                </c:pt>
                <c:pt idx="6754">
                  <c:v>13508</c:v>
                </c:pt>
                <c:pt idx="6755">
                  <c:v>13510</c:v>
                </c:pt>
                <c:pt idx="6756">
                  <c:v>13512</c:v>
                </c:pt>
                <c:pt idx="6757">
                  <c:v>13514</c:v>
                </c:pt>
                <c:pt idx="6758">
                  <c:v>13516</c:v>
                </c:pt>
                <c:pt idx="6759">
                  <c:v>13518</c:v>
                </c:pt>
                <c:pt idx="6760">
                  <c:v>13520</c:v>
                </c:pt>
                <c:pt idx="6761">
                  <c:v>13522</c:v>
                </c:pt>
                <c:pt idx="6762">
                  <c:v>13524</c:v>
                </c:pt>
                <c:pt idx="6763">
                  <c:v>13526</c:v>
                </c:pt>
                <c:pt idx="6764">
                  <c:v>13528</c:v>
                </c:pt>
                <c:pt idx="6765">
                  <c:v>13530</c:v>
                </c:pt>
                <c:pt idx="6766">
                  <c:v>13532</c:v>
                </c:pt>
                <c:pt idx="6767">
                  <c:v>13534</c:v>
                </c:pt>
                <c:pt idx="6768">
                  <c:v>13536</c:v>
                </c:pt>
                <c:pt idx="6769">
                  <c:v>13538</c:v>
                </c:pt>
                <c:pt idx="6770">
                  <c:v>13540</c:v>
                </c:pt>
                <c:pt idx="6771">
                  <c:v>13542</c:v>
                </c:pt>
                <c:pt idx="6772">
                  <c:v>13544</c:v>
                </c:pt>
                <c:pt idx="6773">
                  <c:v>13546</c:v>
                </c:pt>
                <c:pt idx="6774">
                  <c:v>13548</c:v>
                </c:pt>
                <c:pt idx="6775">
                  <c:v>13550</c:v>
                </c:pt>
                <c:pt idx="6776">
                  <c:v>13552</c:v>
                </c:pt>
                <c:pt idx="6777">
                  <c:v>13554</c:v>
                </c:pt>
                <c:pt idx="6778">
                  <c:v>13556</c:v>
                </c:pt>
                <c:pt idx="6779">
                  <c:v>13558</c:v>
                </c:pt>
                <c:pt idx="6780">
                  <c:v>13560</c:v>
                </c:pt>
                <c:pt idx="6781">
                  <c:v>13562</c:v>
                </c:pt>
                <c:pt idx="6782">
                  <c:v>13564</c:v>
                </c:pt>
                <c:pt idx="6783">
                  <c:v>13566</c:v>
                </c:pt>
                <c:pt idx="6784">
                  <c:v>13568</c:v>
                </c:pt>
                <c:pt idx="6785">
                  <c:v>13570</c:v>
                </c:pt>
                <c:pt idx="6786">
                  <c:v>13572</c:v>
                </c:pt>
                <c:pt idx="6787">
                  <c:v>13574</c:v>
                </c:pt>
                <c:pt idx="6788">
                  <c:v>13576</c:v>
                </c:pt>
                <c:pt idx="6789">
                  <c:v>13578</c:v>
                </c:pt>
                <c:pt idx="6790">
                  <c:v>13580</c:v>
                </c:pt>
                <c:pt idx="6791">
                  <c:v>13582</c:v>
                </c:pt>
                <c:pt idx="6792">
                  <c:v>13584</c:v>
                </c:pt>
                <c:pt idx="6793">
                  <c:v>13586</c:v>
                </c:pt>
                <c:pt idx="6794">
                  <c:v>13588</c:v>
                </c:pt>
                <c:pt idx="6795">
                  <c:v>13590</c:v>
                </c:pt>
                <c:pt idx="6796">
                  <c:v>13592</c:v>
                </c:pt>
                <c:pt idx="6797">
                  <c:v>13594</c:v>
                </c:pt>
                <c:pt idx="6798">
                  <c:v>13596</c:v>
                </c:pt>
                <c:pt idx="6799">
                  <c:v>13598</c:v>
                </c:pt>
                <c:pt idx="6800">
                  <c:v>13600</c:v>
                </c:pt>
                <c:pt idx="6801">
                  <c:v>13602</c:v>
                </c:pt>
                <c:pt idx="6802">
                  <c:v>13604</c:v>
                </c:pt>
                <c:pt idx="6803">
                  <c:v>13606</c:v>
                </c:pt>
                <c:pt idx="6804">
                  <c:v>13608</c:v>
                </c:pt>
                <c:pt idx="6805">
                  <c:v>13610</c:v>
                </c:pt>
                <c:pt idx="6806">
                  <c:v>13612</c:v>
                </c:pt>
                <c:pt idx="6807">
                  <c:v>13614</c:v>
                </c:pt>
                <c:pt idx="6808">
                  <c:v>13616</c:v>
                </c:pt>
                <c:pt idx="6809">
                  <c:v>13618</c:v>
                </c:pt>
                <c:pt idx="6810">
                  <c:v>13620</c:v>
                </c:pt>
                <c:pt idx="6811">
                  <c:v>13622</c:v>
                </c:pt>
                <c:pt idx="6812">
                  <c:v>13624</c:v>
                </c:pt>
                <c:pt idx="6813">
                  <c:v>13626</c:v>
                </c:pt>
                <c:pt idx="6814">
                  <c:v>13628</c:v>
                </c:pt>
                <c:pt idx="6815">
                  <c:v>13630</c:v>
                </c:pt>
                <c:pt idx="6816">
                  <c:v>13632</c:v>
                </c:pt>
                <c:pt idx="6817">
                  <c:v>13634</c:v>
                </c:pt>
                <c:pt idx="6818">
                  <c:v>13636</c:v>
                </c:pt>
                <c:pt idx="6819">
                  <c:v>13638</c:v>
                </c:pt>
                <c:pt idx="6820">
                  <c:v>13640</c:v>
                </c:pt>
                <c:pt idx="6821">
                  <c:v>13642</c:v>
                </c:pt>
                <c:pt idx="6822">
                  <c:v>13644</c:v>
                </c:pt>
                <c:pt idx="6823">
                  <c:v>13646</c:v>
                </c:pt>
                <c:pt idx="6824">
                  <c:v>13648</c:v>
                </c:pt>
                <c:pt idx="6825">
                  <c:v>13650</c:v>
                </c:pt>
                <c:pt idx="6826">
                  <c:v>13652</c:v>
                </c:pt>
                <c:pt idx="6827">
                  <c:v>13654</c:v>
                </c:pt>
                <c:pt idx="6828">
                  <c:v>13656</c:v>
                </c:pt>
                <c:pt idx="6829">
                  <c:v>13658</c:v>
                </c:pt>
                <c:pt idx="6830">
                  <c:v>13660</c:v>
                </c:pt>
                <c:pt idx="6831">
                  <c:v>13662</c:v>
                </c:pt>
                <c:pt idx="6832">
                  <c:v>13664</c:v>
                </c:pt>
                <c:pt idx="6833">
                  <c:v>13666</c:v>
                </c:pt>
                <c:pt idx="6834">
                  <c:v>13668</c:v>
                </c:pt>
                <c:pt idx="6835">
                  <c:v>13670</c:v>
                </c:pt>
                <c:pt idx="6836">
                  <c:v>13672</c:v>
                </c:pt>
                <c:pt idx="6837">
                  <c:v>13674</c:v>
                </c:pt>
                <c:pt idx="6838">
                  <c:v>13676</c:v>
                </c:pt>
                <c:pt idx="6839">
                  <c:v>13678</c:v>
                </c:pt>
                <c:pt idx="6840">
                  <c:v>13680</c:v>
                </c:pt>
                <c:pt idx="6841">
                  <c:v>13682</c:v>
                </c:pt>
                <c:pt idx="6842">
                  <c:v>13684</c:v>
                </c:pt>
                <c:pt idx="6843">
                  <c:v>13686</c:v>
                </c:pt>
                <c:pt idx="6844">
                  <c:v>13688</c:v>
                </c:pt>
                <c:pt idx="6845">
                  <c:v>13690</c:v>
                </c:pt>
                <c:pt idx="6846">
                  <c:v>13692</c:v>
                </c:pt>
                <c:pt idx="6847">
                  <c:v>13694</c:v>
                </c:pt>
                <c:pt idx="6848">
                  <c:v>13696</c:v>
                </c:pt>
                <c:pt idx="6849">
                  <c:v>13698</c:v>
                </c:pt>
                <c:pt idx="6850">
                  <c:v>13700</c:v>
                </c:pt>
                <c:pt idx="6851">
                  <c:v>13702</c:v>
                </c:pt>
                <c:pt idx="6852">
                  <c:v>13704</c:v>
                </c:pt>
                <c:pt idx="6853">
                  <c:v>13706</c:v>
                </c:pt>
                <c:pt idx="6854">
                  <c:v>13708</c:v>
                </c:pt>
                <c:pt idx="6855">
                  <c:v>13710</c:v>
                </c:pt>
                <c:pt idx="6856">
                  <c:v>13712</c:v>
                </c:pt>
                <c:pt idx="6857">
                  <c:v>13714</c:v>
                </c:pt>
                <c:pt idx="6858">
                  <c:v>13716</c:v>
                </c:pt>
                <c:pt idx="6859">
                  <c:v>13718</c:v>
                </c:pt>
                <c:pt idx="6860">
                  <c:v>13720</c:v>
                </c:pt>
                <c:pt idx="6861">
                  <c:v>13722</c:v>
                </c:pt>
                <c:pt idx="6862">
                  <c:v>13724</c:v>
                </c:pt>
                <c:pt idx="6863">
                  <c:v>13726</c:v>
                </c:pt>
                <c:pt idx="6864">
                  <c:v>13728</c:v>
                </c:pt>
                <c:pt idx="6865">
                  <c:v>13730</c:v>
                </c:pt>
                <c:pt idx="6866">
                  <c:v>13732</c:v>
                </c:pt>
                <c:pt idx="6867">
                  <c:v>13734</c:v>
                </c:pt>
                <c:pt idx="6868">
                  <c:v>13736</c:v>
                </c:pt>
                <c:pt idx="6869">
                  <c:v>13738</c:v>
                </c:pt>
                <c:pt idx="6870">
                  <c:v>13740</c:v>
                </c:pt>
                <c:pt idx="6871">
                  <c:v>13742</c:v>
                </c:pt>
                <c:pt idx="6872">
                  <c:v>13744</c:v>
                </c:pt>
                <c:pt idx="6873">
                  <c:v>13746</c:v>
                </c:pt>
                <c:pt idx="6874">
                  <c:v>13748</c:v>
                </c:pt>
                <c:pt idx="6875">
                  <c:v>13750</c:v>
                </c:pt>
                <c:pt idx="6876">
                  <c:v>13752</c:v>
                </c:pt>
                <c:pt idx="6877">
                  <c:v>13754</c:v>
                </c:pt>
                <c:pt idx="6878">
                  <c:v>13756</c:v>
                </c:pt>
                <c:pt idx="6879">
                  <c:v>13758</c:v>
                </c:pt>
                <c:pt idx="6880">
                  <c:v>13760</c:v>
                </c:pt>
                <c:pt idx="6881">
                  <c:v>13762</c:v>
                </c:pt>
                <c:pt idx="6882">
                  <c:v>13764</c:v>
                </c:pt>
                <c:pt idx="6883">
                  <c:v>13766</c:v>
                </c:pt>
                <c:pt idx="6884">
                  <c:v>13768</c:v>
                </c:pt>
                <c:pt idx="6885">
                  <c:v>13770</c:v>
                </c:pt>
                <c:pt idx="6886">
                  <c:v>13772</c:v>
                </c:pt>
                <c:pt idx="6887">
                  <c:v>13774</c:v>
                </c:pt>
                <c:pt idx="6888">
                  <c:v>13776</c:v>
                </c:pt>
                <c:pt idx="6889">
                  <c:v>13778</c:v>
                </c:pt>
                <c:pt idx="6890">
                  <c:v>13780</c:v>
                </c:pt>
                <c:pt idx="6891">
                  <c:v>13782</c:v>
                </c:pt>
                <c:pt idx="6892">
                  <c:v>13784</c:v>
                </c:pt>
                <c:pt idx="6893">
                  <c:v>13786</c:v>
                </c:pt>
                <c:pt idx="6894">
                  <c:v>13788</c:v>
                </c:pt>
                <c:pt idx="6895">
                  <c:v>13790</c:v>
                </c:pt>
                <c:pt idx="6896">
                  <c:v>13792</c:v>
                </c:pt>
                <c:pt idx="6897">
                  <c:v>13794</c:v>
                </c:pt>
                <c:pt idx="6898">
                  <c:v>13796</c:v>
                </c:pt>
                <c:pt idx="6899">
                  <c:v>13798</c:v>
                </c:pt>
                <c:pt idx="6900">
                  <c:v>13800</c:v>
                </c:pt>
                <c:pt idx="6901">
                  <c:v>13802</c:v>
                </c:pt>
                <c:pt idx="6902">
                  <c:v>13804</c:v>
                </c:pt>
                <c:pt idx="6903">
                  <c:v>13806</c:v>
                </c:pt>
                <c:pt idx="6904">
                  <c:v>13808</c:v>
                </c:pt>
                <c:pt idx="6905">
                  <c:v>13810</c:v>
                </c:pt>
                <c:pt idx="6906">
                  <c:v>13812</c:v>
                </c:pt>
                <c:pt idx="6907">
                  <c:v>13814</c:v>
                </c:pt>
                <c:pt idx="6908">
                  <c:v>13816</c:v>
                </c:pt>
                <c:pt idx="6909">
                  <c:v>13818</c:v>
                </c:pt>
                <c:pt idx="6910">
                  <c:v>13820</c:v>
                </c:pt>
                <c:pt idx="6911">
                  <c:v>13822</c:v>
                </c:pt>
                <c:pt idx="6912">
                  <c:v>13824</c:v>
                </c:pt>
                <c:pt idx="6913">
                  <c:v>13826</c:v>
                </c:pt>
                <c:pt idx="6914">
                  <c:v>13828</c:v>
                </c:pt>
                <c:pt idx="6915">
                  <c:v>13830</c:v>
                </c:pt>
                <c:pt idx="6916">
                  <c:v>13832</c:v>
                </c:pt>
                <c:pt idx="6917">
                  <c:v>13834</c:v>
                </c:pt>
                <c:pt idx="6918">
                  <c:v>13836</c:v>
                </c:pt>
                <c:pt idx="6919">
                  <c:v>13838</c:v>
                </c:pt>
                <c:pt idx="6920">
                  <c:v>13840</c:v>
                </c:pt>
                <c:pt idx="6921">
                  <c:v>13842</c:v>
                </c:pt>
                <c:pt idx="6922">
                  <c:v>13844</c:v>
                </c:pt>
                <c:pt idx="6923">
                  <c:v>13846</c:v>
                </c:pt>
                <c:pt idx="6924">
                  <c:v>13848</c:v>
                </c:pt>
                <c:pt idx="6925">
                  <c:v>13850</c:v>
                </c:pt>
                <c:pt idx="6926">
                  <c:v>13852</c:v>
                </c:pt>
                <c:pt idx="6927">
                  <c:v>13854</c:v>
                </c:pt>
                <c:pt idx="6928">
                  <c:v>13856</c:v>
                </c:pt>
                <c:pt idx="6929">
                  <c:v>13858</c:v>
                </c:pt>
                <c:pt idx="6930">
                  <c:v>13860</c:v>
                </c:pt>
                <c:pt idx="6931">
                  <c:v>13862</c:v>
                </c:pt>
                <c:pt idx="6932">
                  <c:v>13864</c:v>
                </c:pt>
                <c:pt idx="6933">
                  <c:v>13866</c:v>
                </c:pt>
                <c:pt idx="6934">
                  <c:v>13868</c:v>
                </c:pt>
                <c:pt idx="6935">
                  <c:v>13870</c:v>
                </c:pt>
                <c:pt idx="6936">
                  <c:v>13872</c:v>
                </c:pt>
                <c:pt idx="6937">
                  <c:v>13874</c:v>
                </c:pt>
                <c:pt idx="6938">
                  <c:v>13876</c:v>
                </c:pt>
                <c:pt idx="6939">
                  <c:v>13878</c:v>
                </c:pt>
                <c:pt idx="6940">
                  <c:v>13880</c:v>
                </c:pt>
                <c:pt idx="6941">
                  <c:v>13882</c:v>
                </c:pt>
                <c:pt idx="6942">
                  <c:v>13884</c:v>
                </c:pt>
                <c:pt idx="6943">
                  <c:v>13886</c:v>
                </c:pt>
                <c:pt idx="6944">
                  <c:v>13888</c:v>
                </c:pt>
                <c:pt idx="6945">
                  <c:v>13890</c:v>
                </c:pt>
                <c:pt idx="6946">
                  <c:v>13892</c:v>
                </c:pt>
                <c:pt idx="6947">
                  <c:v>13894</c:v>
                </c:pt>
                <c:pt idx="6948">
                  <c:v>13896</c:v>
                </c:pt>
                <c:pt idx="6949">
                  <c:v>13898</c:v>
                </c:pt>
                <c:pt idx="6950">
                  <c:v>13900</c:v>
                </c:pt>
                <c:pt idx="6951">
                  <c:v>13902</c:v>
                </c:pt>
                <c:pt idx="6952">
                  <c:v>13904</c:v>
                </c:pt>
                <c:pt idx="6953">
                  <c:v>13906</c:v>
                </c:pt>
                <c:pt idx="6954">
                  <c:v>13908</c:v>
                </c:pt>
                <c:pt idx="6955">
                  <c:v>13910</c:v>
                </c:pt>
                <c:pt idx="6956">
                  <c:v>13912</c:v>
                </c:pt>
                <c:pt idx="6957">
                  <c:v>13914</c:v>
                </c:pt>
                <c:pt idx="6958">
                  <c:v>13916</c:v>
                </c:pt>
                <c:pt idx="6959">
                  <c:v>13918</c:v>
                </c:pt>
                <c:pt idx="6960">
                  <c:v>13920</c:v>
                </c:pt>
                <c:pt idx="6961">
                  <c:v>13922</c:v>
                </c:pt>
                <c:pt idx="6962">
                  <c:v>13924</c:v>
                </c:pt>
                <c:pt idx="6963">
                  <c:v>13926</c:v>
                </c:pt>
                <c:pt idx="6964">
                  <c:v>13928</c:v>
                </c:pt>
                <c:pt idx="6965">
                  <c:v>13930</c:v>
                </c:pt>
                <c:pt idx="6966">
                  <c:v>13932</c:v>
                </c:pt>
                <c:pt idx="6967">
                  <c:v>13934</c:v>
                </c:pt>
                <c:pt idx="6968">
                  <c:v>13936</c:v>
                </c:pt>
                <c:pt idx="6969">
                  <c:v>13938</c:v>
                </c:pt>
                <c:pt idx="6970">
                  <c:v>13940</c:v>
                </c:pt>
                <c:pt idx="6971">
                  <c:v>13942</c:v>
                </c:pt>
                <c:pt idx="6972">
                  <c:v>13944</c:v>
                </c:pt>
                <c:pt idx="6973">
                  <c:v>13946</c:v>
                </c:pt>
                <c:pt idx="6974">
                  <c:v>13948</c:v>
                </c:pt>
                <c:pt idx="6975">
                  <c:v>13950</c:v>
                </c:pt>
                <c:pt idx="6976">
                  <c:v>13952</c:v>
                </c:pt>
                <c:pt idx="6977">
                  <c:v>13954</c:v>
                </c:pt>
                <c:pt idx="6978">
                  <c:v>13956</c:v>
                </c:pt>
                <c:pt idx="6979">
                  <c:v>13958</c:v>
                </c:pt>
                <c:pt idx="6980">
                  <c:v>13960</c:v>
                </c:pt>
                <c:pt idx="6981">
                  <c:v>13962</c:v>
                </c:pt>
                <c:pt idx="6982">
                  <c:v>13964</c:v>
                </c:pt>
                <c:pt idx="6983">
                  <c:v>13966</c:v>
                </c:pt>
                <c:pt idx="6984">
                  <c:v>13968</c:v>
                </c:pt>
                <c:pt idx="6985">
                  <c:v>13970</c:v>
                </c:pt>
                <c:pt idx="6986">
                  <c:v>13972</c:v>
                </c:pt>
                <c:pt idx="6987">
                  <c:v>13974</c:v>
                </c:pt>
                <c:pt idx="6988">
                  <c:v>13976</c:v>
                </c:pt>
                <c:pt idx="6989">
                  <c:v>13978</c:v>
                </c:pt>
                <c:pt idx="6990">
                  <c:v>13980</c:v>
                </c:pt>
                <c:pt idx="6991">
                  <c:v>13982</c:v>
                </c:pt>
                <c:pt idx="6992">
                  <c:v>13984</c:v>
                </c:pt>
                <c:pt idx="6993">
                  <c:v>13986</c:v>
                </c:pt>
                <c:pt idx="6994">
                  <c:v>13988</c:v>
                </c:pt>
                <c:pt idx="6995">
                  <c:v>13990</c:v>
                </c:pt>
                <c:pt idx="6996">
                  <c:v>13992</c:v>
                </c:pt>
                <c:pt idx="6997">
                  <c:v>13994</c:v>
                </c:pt>
                <c:pt idx="6998">
                  <c:v>13996</c:v>
                </c:pt>
                <c:pt idx="6999">
                  <c:v>13998</c:v>
                </c:pt>
                <c:pt idx="7000">
                  <c:v>14000</c:v>
                </c:pt>
                <c:pt idx="7001">
                  <c:v>14002</c:v>
                </c:pt>
                <c:pt idx="7002">
                  <c:v>14004</c:v>
                </c:pt>
                <c:pt idx="7003">
                  <c:v>14006</c:v>
                </c:pt>
                <c:pt idx="7004">
                  <c:v>14008</c:v>
                </c:pt>
                <c:pt idx="7005">
                  <c:v>14010</c:v>
                </c:pt>
                <c:pt idx="7006">
                  <c:v>14012</c:v>
                </c:pt>
                <c:pt idx="7007">
                  <c:v>14014</c:v>
                </c:pt>
                <c:pt idx="7008">
                  <c:v>14016</c:v>
                </c:pt>
                <c:pt idx="7009">
                  <c:v>14018</c:v>
                </c:pt>
                <c:pt idx="7010">
                  <c:v>14020</c:v>
                </c:pt>
                <c:pt idx="7011">
                  <c:v>14022</c:v>
                </c:pt>
                <c:pt idx="7012">
                  <c:v>14024</c:v>
                </c:pt>
                <c:pt idx="7013">
                  <c:v>14026</c:v>
                </c:pt>
                <c:pt idx="7014">
                  <c:v>14028</c:v>
                </c:pt>
                <c:pt idx="7015">
                  <c:v>14030</c:v>
                </c:pt>
                <c:pt idx="7016">
                  <c:v>14032</c:v>
                </c:pt>
                <c:pt idx="7017">
                  <c:v>14034</c:v>
                </c:pt>
                <c:pt idx="7018">
                  <c:v>14036</c:v>
                </c:pt>
                <c:pt idx="7019">
                  <c:v>14038</c:v>
                </c:pt>
                <c:pt idx="7020">
                  <c:v>14040</c:v>
                </c:pt>
                <c:pt idx="7021">
                  <c:v>14042</c:v>
                </c:pt>
                <c:pt idx="7022">
                  <c:v>14044</c:v>
                </c:pt>
                <c:pt idx="7023">
                  <c:v>14046</c:v>
                </c:pt>
                <c:pt idx="7024">
                  <c:v>14048</c:v>
                </c:pt>
                <c:pt idx="7025">
                  <c:v>14050</c:v>
                </c:pt>
                <c:pt idx="7026">
                  <c:v>14052</c:v>
                </c:pt>
                <c:pt idx="7027">
                  <c:v>14054</c:v>
                </c:pt>
                <c:pt idx="7028">
                  <c:v>14056</c:v>
                </c:pt>
                <c:pt idx="7029">
                  <c:v>14058</c:v>
                </c:pt>
                <c:pt idx="7030">
                  <c:v>14060</c:v>
                </c:pt>
                <c:pt idx="7031">
                  <c:v>14062</c:v>
                </c:pt>
                <c:pt idx="7032">
                  <c:v>14064</c:v>
                </c:pt>
                <c:pt idx="7033">
                  <c:v>14066</c:v>
                </c:pt>
                <c:pt idx="7034">
                  <c:v>14068</c:v>
                </c:pt>
                <c:pt idx="7035">
                  <c:v>14070</c:v>
                </c:pt>
                <c:pt idx="7036">
                  <c:v>14072</c:v>
                </c:pt>
                <c:pt idx="7037">
                  <c:v>14074</c:v>
                </c:pt>
                <c:pt idx="7038">
                  <c:v>14076</c:v>
                </c:pt>
                <c:pt idx="7039">
                  <c:v>14078</c:v>
                </c:pt>
                <c:pt idx="7040">
                  <c:v>14080</c:v>
                </c:pt>
                <c:pt idx="7041">
                  <c:v>14082</c:v>
                </c:pt>
                <c:pt idx="7042">
                  <c:v>14084</c:v>
                </c:pt>
                <c:pt idx="7043">
                  <c:v>14086</c:v>
                </c:pt>
                <c:pt idx="7044">
                  <c:v>14088</c:v>
                </c:pt>
                <c:pt idx="7045">
                  <c:v>14090</c:v>
                </c:pt>
                <c:pt idx="7046">
                  <c:v>14092</c:v>
                </c:pt>
                <c:pt idx="7047">
                  <c:v>14094</c:v>
                </c:pt>
                <c:pt idx="7048">
                  <c:v>14096</c:v>
                </c:pt>
                <c:pt idx="7049">
                  <c:v>14098</c:v>
                </c:pt>
                <c:pt idx="7050">
                  <c:v>14100</c:v>
                </c:pt>
                <c:pt idx="7051">
                  <c:v>14102</c:v>
                </c:pt>
                <c:pt idx="7052">
                  <c:v>14104</c:v>
                </c:pt>
                <c:pt idx="7053">
                  <c:v>14106</c:v>
                </c:pt>
                <c:pt idx="7054">
                  <c:v>14108</c:v>
                </c:pt>
                <c:pt idx="7055">
                  <c:v>14110</c:v>
                </c:pt>
                <c:pt idx="7056">
                  <c:v>14112</c:v>
                </c:pt>
                <c:pt idx="7057">
                  <c:v>14114</c:v>
                </c:pt>
                <c:pt idx="7058">
                  <c:v>14116</c:v>
                </c:pt>
                <c:pt idx="7059">
                  <c:v>14118</c:v>
                </c:pt>
                <c:pt idx="7060">
                  <c:v>14120</c:v>
                </c:pt>
                <c:pt idx="7061">
                  <c:v>14122</c:v>
                </c:pt>
                <c:pt idx="7062">
                  <c:v>14124</c:v>
                </c:pt>
                <c:pt idx="7063">
                  <c:v>14126</c:v>
                </c:pt>
                <c:pt idx="7064">
                  <c:v>14128</c:v>
                </c:pt>
                <c:pt idx="7065">
                  <c:v>14130</c:v>
                </c:pt>
                <c:pt idx="7066">
                  <c:v>14132</c:v>
                </c:pt>
                <c:pt idx="7067">
                  <c:v>14134</c:v>
                </c:pt>
                <c:pt idx="7068">
                  <c:v>14136</c:v>
                </c:pt>
                <c:pt idx="7069">
                  <c:v>14138</c:v>
                </c:pt>
                <c:pt idx="7070">
                  <c:v>14140</c:v>
                </c:pt>
                <c:pt idx="7071">
                  <c:v>14142</c:v>
                </c:pt>
                <c:pt idx="7072">
                  <c:v>14144</c:v>
                </c:pt>
                <c:pt idx="7073">
                  <c:v>14146</c:v>
                </c:pt>
                <c:pt idx="7074">
                  <c:v>14148</c:v>
                </c:pt>
                <c:pt idx="7075">
                  <c:v>14150</c:v>
                </c:pt>
                <c:pt idx="7076">
                  <c:v>14152</c:v>
                </c:pt>
                <c:pt idx="7077">
                  <c:v>14154</c:v>
                </c:pt>
                <c:pt idx="7078">
                  <c:v>14156</c:v>
                </c:pt>
                <c:pt idx="7079">
                  <c:v>14158</c:v>
                </c:pt>
                <c:pt idx="7080">
                  <c:v>14160</c:v>
                </c:pt>
                <c:pt idx="7081">
                  <c:v>14162</c:v>
                </c:pt>
                <c:pt idx="7082">
                  <c:v>14164</c:v>
                </c:pt>
                <c:pt idx="7083">
                  <c:v>14166</c:v>
                </c:pt>
                <c:pt idx="7084">
                  <c:v>14168</c:v>
                </c:pt>
                <c:pt idx="7085">
                  <c:v>14170</c:v>
                </c:pt>
                <c:pt idx="7086">
                  <c:v>14172</c:v>
                </c:pt>
                <c:pt idx="7087">
                  <c:v>14174</c:v>
                </c:pt>
                <c:pt idx="7088">
                  <c:v>14176</c:v>
                </c:pt>
                <c:pt idx="7089">
                  <c:v>14178</c:v>
                </c:pt>
                <c:pt idx="7090">
                  <c:v>14180</c:v>
                </c:pt>
                <c:pt idx="7091">
                  <c:v>14182</c:v>
                </c:pt>
                <c:pt idx="7092">
                  <c:v>14184</c:v>
                </c:pt>
                <c:pt idx="7093">
                  <c:v>14186</c:v>
                </c:pt>
                <c:pt idx="7094">
                  <c:v>14188</c:v>
                </c:pt>
                <c:pt idx="7095">
                  <c:v>14190</c:v>
                </c:pt>
                <c:pt idx="7096">
                  <c:v>14192</c:v>
                </c:pt>
                <c:pt idx="7097">
                  <c:v>14194</c:v>
                </c:pt>
                <c:pt idx="7098">
                  <c:v>14196</c:v>
                </c:pt>
                <c:pt idx="7099">
                  <c:v>14198</c:v>
                </c:pt>
                <c:pt idx="7100">
                  <c:v>14200</c:v>
                </c:pt>
                <c:pt idx="7101">
                  <c:v>14202</c:v>
                </c:pt>
                <c:pt idx="7102">
                  <c:v>14204</c:v>
                </c:pt>
                <c:pt idx="7103">
                  <c:v>14206</c:v>
                </c:pt>
                <c:pt idx="7104">
                  <c:v>14208</c:v>
                </c:pt>
                <c:pt idx="7105">
                  <c:v>14210</c:v>
                </c:pt>
                <c:pt idx="7106">
                  <c:v>14212</c:v>
                </c:pt>
                <c:pt idx="7107">
                  <c:v>14214</c:v>
                </c:pt>
                <c:pt idx="7108">
                  <c:v>14216</c:v>
                </c:pt>
                <c:pt idx="7109">
                  <c:v>14218</c:v>
                </c:pt>
                <c:pt idx="7110">
                  <c:v>14220</c:v>
                </c:pt>
                <c:pt idx="7111">
                  <c:v>14222</c:v>
                </c:pt>
                <c:pt idx="7112">
                  <c:v>14224</c:v>
                </c:pt>
                <c:pt idx="7113">
                  <c:v>14226</c:v>
                </c:pt>
                <c:pt idx="7114">
                  <c:v>14228</c:v>
                </c:pt>
                <c:pt idx="7115">
                  <c:v>14230</c:v>
                </c:pt>
                <c:pt idx="7116">
                  <c:v>14232</c:v>
                </c:pt>
                <c:pt idx="7117">
                  <c:v>14234</c:v>
                </c:pt>
                <c:pt idx="7118">
                  <c:v>14236</c:v>
                </c:pt>
                <c:pt idx="7119">
                  <c:v>14238</c:v>
                </c:pt>
                <c:pt idx="7120">
                  <c:v>14240</c:v>
                </c:pt>
                <c:pt idx="7121">
                  <c:v>14242</c:v>
                </c:pt>
                <c:pt idx="7122">
                  <c:v>14244</c:v>
                </c:pt>
                <c:pt idx="7123">
                  <c:v>14246</c:v>
                </c:pt>
                <c:pt idx="7124">
                  <c:v>14248</c:v>
                </c:pt>
                <c:pt idx="7125">
                  <c:v>14250</c:v>
                </c:pt>
                <c:pt idx="7126">
                  <c:v>14252</c:v>
                </c:pt>
                <c:pt idx="7127">
                  <c:v>14254</c:v>
                </c:pt>
                <c:pt idx="7128">
                  <c:v>14256</c:v>
                </c:pt>
                <c:pt idx="7129">
                  <c:v>14258</c:v>
                </c:pt>
                <c:pt idx="7130">
                  <c:v>14260</c:v>
                </c:pt>
                <c:pt idx="7131">
                  <c:v>14262</c:v>
                </c:pt>
                <c:pt idx="7132">
                  <c:v>14264</c:v>
                </c:pt>
                <c:pt idx="7133">
                  <c:v>14266</c:v>
                </c:pt>
                <c:pt idx="7134">
                  <c:v>14268</c:v>
                </c:pt>
                <c:pt idx="7135">
                  <c:v>14270</c:v>
                </c:pt>
                <c:pt idx="7136">
                  <c:v>14272</c:v>
                </c:pt>
                <c:pt idx="7137">
                  <c:v>14274</c:v>
                </c:pt>
                <c:pt idx="7138">
                  <c:v>14276</c:v>
                </c:pt>
                <c:pt idx="7139">
                  <c:v>14278</c:v>
                </c:pt>
                <c:pt idx="7140">
                  <c:v>14280</c:v>
                </c:pt>
                <c:pt idx="7141">
                  <c:v>14282</c:v>
                </c:pt>
                <c:pt idx="7142">
                  <c:v>14284</c:v>
                </c:pt>
                <c:pt idx="7143">
                  <c:v>14286</c:v>
                </c:pt>
                <c:pt idx="7144">
                  <c:v>14288</c:v>
                </c:pt>
                <c:pt idx="7145">
                  <c:v>14290</c:v>
                </c:pt>
                <c:pt idx="7146">
                  <c:v>14292</c:v>
                </c:pt>
                <c:pt idx="7147">
                  <c:v>14294</c:v>
                </c:pt>
                <c:pt idx="7148">
                  <c:v>14296</c:v>
                </c:pt>
                <c:pt idx="7149">
                  <c:v>14298</c:v>
                </c:pt>
                <c:pt idx="7150">
                  <c:v>14300</c:v>
                </c:pt>
                <c:pt idx="7151">
                  <c:v>14302</c:v>
                </c:pt>
                <c:pt idx="7152">
                  <c:v>14304</c:v>
                </c:pt>
                <c:pt idx="7153">
                  <c:v>14306</c:v>
                </c:pt>
                <c:pt idx="7154">
                  <c:v>14308</c:v>
                </c:pt>
                <c:pt idx="7155">
                  <c:v>14310</c:v>
                </c:pt>
                <c:pt idx="7156">
                  <c:v>14312</c:v>
                </c:pt>
                <c:pt idx="7157">
                  <c:v>14314</c:v>
                </c:pt>
                <c:pt idx="7158">
                  <c:v>14316</c:v>
                </c:pt>
                <c:pt idx="7159">
                  <c:v>14318</c:v>
                </c:pt>
                <c:pt idx="7160">
                  <c:v>14320</c:v>
                </c:pt>
                <c:pt idx="7161">
                  <c:v>14322</c:v>
                </c:pt>
                <c:pt idx="7162">
                  <c:v>14324</c:v>
                </c:pt>
                <c:pt idx="7163">
                  <c:v>14326</c:v>
                </c:pt>
                <c:pt idx="7164">
                  <c:v>14328</c:v>
                </c:pt>
                <c:pt idx="7165">
                  <c:v>14330</c:v>
                </c:pt>
                <c:pt idx="7166">
                  <c:v>14332</c:v>
                </c:pt>
                <c:pt idx="7167">
                  <c:v>14334</c:v>
                </c:pt>
                <c:pt idx="7168">
                  <c:v>14336</c:v>
                </c:pt>
                <c:pt idx="7169">
                  <c:v>14338</c:v>
                </c:pt>
                <c:pt idx="7170">
                  <c:v>14340</c:v>
                </c:pt>
                <c:pt idx="7171">
                  <c:v>14342</c:v>
                </c:pt>
                <c:pt idx="7172">
                  <c:v>14344</c:v>
                </c:pt>
                <c:pt idx="7173">
                  <c:v>14346</c:v>
                </c:pt>
                <c:pt idx="7174">
                  <c:v>14348</c:v>
                </c:pt>
                <c:pt idx="7175">
                  <c:v>14350</c:v>
                </c:pt>
                <c:pt idx="7176">
                  <c:v>14352</c:v>
                </c:pt>
                <c:pt idx="7177">
                  <c:v>14354</c:v>
                </c:pt>
                <c:pt idx="7178">
                  <c:v>14356</c:v>
                </c:pt>
                <c:pt idx="7179">
                  <c:v>14358</c:v>
                </c:pt>
                <c:pt idx="7180">
                  <c:v>14360</c:v>
                </c:pt>
                <c:pt idx="7181">
                  <c:v>14362</c:v>
                </c:pt>
                <c:pt idx="7182">
                  <c:v>14364</c:v>
                </c:pt>
                <c:pt idx="7183">
                  <c:v>14366</c:v>
                </c:pt>
                <c:pt idx="7184">
                  <c:v>14368</c:v>
                </c:pt>
                <c:pt idx="7185">
                  <c:v>14370</c:v>
                </c:pt>
                <c:pt idx="7186">
                  <c:v>14372</c:v>
                </c:pt>
                <c:pt idx="7187">
                  <c:v>14374</c:v>
                </c:pt>
                <c:pt idx="7188">
                  <c:v>14376</c:v>
                </c:pt>
                <c:pt idx="7189">
                  <c:v>14378</c:v>
                </c:pt>
                <c:pt idx="7190">
                  <c:v>14380</c:v>
                </c:pt>
                <c:pt idx="7191">
                  <c:v>14382</c:v>
                </c:pt>
                <c:pt idx="7192">
                  <c:v>14384</c:v>
                </c:pt>
                <c:pt idx="7193">
                  <c:v>14386</c:v>
                </c:pt>
                <c:pt idx="7194">
                  <c:v>14388</c:v>
                </c:pt>
                <c:pt idx="7195">
                  <c:v>14390</c:v>
                </c:pt>
                <c:pt idx="7196">
                  <c:v>14392</c:v>
                </c:pt>
                <c:pt idx="7197">
                  <c:v>14394</c:v>
                </c:pt>
                <c:pt idx="7198">
                  <c:v>14396</c:v>
                </c:pt>
                <c:pt idx="7199">
                  <c:v>14398</c:v>
                </c:pt>
                <c:pt idx="7200">
                  <c:v>14400</c:v>
                </c:pt>
                <c:pt idx="7201">
                  <c:v>14402</c:v>
                </c:pt>
                <c:pt idx="7202">
                  <c:v>14404</c:v>
                </c:pt>
                <c:pt idx="7203">
                  <c:v>14406</c:v>
                </c:pt>
                <c:pt idx="7204">
                  <c:v>14408</c:v>
                </c:pt>
                <c:pt idx="7205">
                  <c:v>14410</c:v>
                </c:pt>
                <c:pt idx="7206">
                  <c:v>14412</c:v>
                </c:pt>
                <c:pt idx="7207">
                  <c:v>14414</c:v>
                </c:pt>
                <c:pt idx="7208">
                  <c:v>14416</c:v>
                </c:pt>
                <c:pt idx="7209">
                  <c:v>14418</c:v>
                </c:pt>
                <c:pt idx="7210">
                  <c:v>14420</c:v>
                </c:pt>
                <c:pt idx="7211">
                  <c:v>14422</c:v>
                </c:pt>
                <c:pt idx="7212">
                  <c:v>14424</c:v>
                </c:pt>
                <c:pt idx="7213">
                  <c:v>14426</c:v>
                </c:pt>
                <c:pt idx="7214">
                  <c:v>14428</c:v>
                </c:pt>
                <c:pt idx="7215">
                  <c:v>14430</c:v>
                </c:pt>
                <c:pt idx="7216">
                  <c:v>14432</c:v>
                </c:pt>
                <c:pt idx="7217">
                  <c:v>14434</c:v>
                </c:pt>
                <c:pt idx="7218">
                  <c:v>14436</c:v>
                </c:pt>
                <c:pt idx="7219">
                  <c:v>14438</c:v>
                </c:pt>
                <c:pt idx="7220">
                  <c:v>14440</c:v>
                </c:pt>
                <c:pt idx="7221">
                  <c:v>14442</c:v>
                </c:pt>
                <c:pt idx="7222">
                  <c:v>14444</c:v>
                </c:pt>
                <c:pt idx="7223">
                  <c:v>14446</c:v>
                </c:pt>
                <c:pt idx="7224">
                  <c:v>14448</c:v>
                </c:pt>
                <c:pt idx="7225">
                  <c:v>14450</c:v>
                </c:pt>
                <c:pt idx="7226">
                  <c:v>14452</c:v>
                </c:pt>
                <c:pt idx="7227">
                  <c:v>14454</c:v>
                </c:pt>
                <c:pt idx="7228">
                  <c:v>14456</c:v>
                </c:pt>
                <c:pt idx="7229">
                  <c:v>14458</c:v>
                </c:pt>
                <c:pt idx="7230">
                  <c:v>14460</c:v>
                </c:pt>
                <c:pt idx="7231">
                  <c:v>14462</c:v>
                </c:pt>
                <c:pt idx="7232">
                  <c:v>14464</c:v>
                </c:pt>
                <c:pt idx="7233">
                  <c:v>14466</c:v>
                </c:pt>
                <c:pt idx="7234">
                  <c:v>14468</c:v>
                </c:pt>
                <c:pt idx="7235">
                  <c:v>14470</c:v>
                </c:pt>
                <c:pt idx="7236">
                  <c:v>14472</c:v>
                </c:pt>
                <c:pt idx="7237">
                  <c:v>14474</c:v>
                </c:pt>
                <c:pt idx="7238">
                  <c:v>14476</c:v>
                </c:pt>
                <c:pt idx="7239">
                  <c:v>14478</c:v>
                </c:pt>
                <c:pt idx="7240">
                  <c:v>14480</c:v>
                </c:pt>
                <c:pt idx="7241">
                  <c:v>14482</c:v>
                </c:pt>
                <c:pt idx="7242">
                  <c:v>14484</c:v>
                </c:pt>
                <c:pt idx="7243">
                  <c:v>14486</c:v>
                </c:pt>
                <c:pt idx="7244">
                  <c:v>14488</c:v>
                </c:pt>
                <c:pt idx="7245">
                  <c:v>14490</c:v>
                </c:pt>
                <c:pt idx="7246">
                  <c:v>14492</c:v>
                </c:pt>
                <c:pt idx="7247">
                  <c:v>14494</c:v>
                </c:pt>
                <c:pt idx="7248">
                  <c:v>14496</c:v>
                </c:pt>
                <c:pt idx="7249">
                  <c:v>14498</c:v>
                </c:pt>
                <c:pt idx="7250">
                  <c:v>14500</c:v>
                </c:pt>
                <c:pt idx="7251">
                  <c:v>14502</c:v>
                </c:pt>
                <c:pt idx="7252">
                  <c:v>14504</c:v>
                </c:pt>
                <c:pt idx="7253">
                  <c:v>14506</c:v>
                </c:pt>
                <c:pt idx="7254">
                  <c:v>14508</c:v>
                </c:pt>
                <c:pt idx="7255">
                  <c:v>14510</c:v>
                </c:pt>
                <c:pt idx="7256">
                  <c:v>14512</c:v>
                </c:pt>
                <c:pt idx="7257">
                  <c:v>14514</c:v>
                </c:pt>
                <c:pt idx="7258">
                  <c:v>14516</c:v>
                </c:pt>
                <c:pt idx="7259">
                  <c:v>14518</c:v>
                </c:pt>
                <c:pt idx="7260">
                  <c:v>14520</c:v>
                </c:pt>
                <c:pt idx="7261">
                  <c:v>14522</c:v>
                </c:pt>
                <c:pt idx="7262">
                  <c:v>14524</c:v>
                </c:pt>
                <c:pt idx="7263">
                  <c:v>14526</c:v>
                </c:pt>
                <c:pt idx="7264">
                  <c:v>14528</c:v>
                </c:pt>
                <c:pt idx="7265">
                  <c:v>14530</c:v>
                </c:pt>
                <c:pt idx="7266">
                  <c:v>14532</c:v>
                </c:pt>
                <c:pt idx="7267">
                  <c:v>14534</c:v>
                </c:pt>
                <c:pt idx="7268">
                  <c:v>14536</c:v>
                </c:pt>
                <c:pt idx="7269">
                  <c:v>14538</c:v>
                </c:pt>
                <c:pt idx="7270">
                  <c:v>14540</c:v>
                </c:pt>
                <c:pt idx="7271">
                  <c:v>14542</c:v>
                </c:pt>
                <c:pt idx="7272">
                  <c:v>14544</c:v>
                </c:pt>
                <c:pt idx="7273">
                  <c:v>14546</c:v>
                </c:pt>
                <c:pt idx="7274">
                  <c:v>14548</c:v>
                </c:pt>
                <c:pt idx="7275">
                  <c:v>14550</c:v>
                </c:pt>
                <c:pt idx="7276">
                  <c:v>14552</c:v>
                </c:pt>
                <c:pt idx="7277">
                  <c:v>14554</c:v>
                </c:pt>
                <c:pt idx="7278">
                  <c:v>14556</c:v>
                </c:pt>
                <c:pt idx="7279">
                  <c:v>14558</c:v>
                </c:pt>
                <c:pt idx="7280">
                  <c:v>14560</c:v>
                </c:pt>
                <c:pt idx="7281">
                  <c:v>14562</c:v>
                </c:pt>
                <c:pt idx="7282">
                  <c:v>14564</c:v>
                </c:pt>
                <c:pt idx="7283">
                  <c:v>14566</c:v>
                </c:pt>
                <c:pt idx="7284">
                  <c:v>14568</c:v>
                </c:pt>
                <c:pt idx="7285">
                  <c:v>14570</c:v>
                </c:pt>
                <c:pt idx="7286">
                  <c:v>14572</c:v>
                </c:pt>
                <c:pt idx="7287">
                  <c:v>14574</c:v>
                </c:pt>
                <c:pt idx="7288">
                  <c:v>14576</c:v>
                </c:pt>
                <c:pt idx="7289">
                  <c:v>14578</c:v>
                </c:pt>
                <c:pt idx="7290">
                  <c:v>14580</c:v>
                </c:pt>
                <c:pt idx="7291">
                  <c:v>14582</c:v>
                </c:pt>
                <c:pt idx="7292">
                  <c:v>14584</c:v>
                </c:pt>
                <c:pt idx="7293">
                  <c:v>14586</c:v>
                </c:pt>
                <c:pt idx="7294">
                  <c:v>14588</c:v>
                </c:pt>
                <c:pt idx="7295">
                  <c:v>14590</c:v>
                </c:pt>
                <c:pt idx="7296">
                  <c:v>14592</c:v>
                </c:pt>
                <c:pt idx="7297">
                  <c:v>14594</c:v>
                </c:pt>
                <c:pt idx="7298">
                  <c:v>14596</c:v>
                </c:pt>
                <c:pt idx="7299">
                  <c:v>14598</c:v>
                </c:pt>
                <c:pt idx="7300">
                  <c:v>14600</c:v>
                </c:pt>
                <c:pt idx="7301">
                  <c:v>14602</c:v>
                </c:pt>
                <c:pt idx="7302">
                  <c:v>14604</c:v>
                </c:pt>
                <c:pt idx="7303">
                  <c:v>14606</c:v>
                </c:pt>
                <c:pt idx="7304">
                  <c:v>14608</c:v>
                </c:pt>
                <c:pt idx="7305">
                  <c:v>14610</c:v>
                </c:pt>
                <c:pt idx="7306">
                  <c:v>14612</c:v>
                </c:pt>
                <c:pt idx="7307">
                  <c:v>14614</c:v>
                </c:pt>
                <c:pt idx="7308">
                  <c:v>14616</c:v>
                </c:pt>
                <c:pt idx="7309">
                  <c:v>14618</c:v>
                </c:pt>
                <c:pt idx="7310">
                  <c:v>14620</c:v>
                </c:pt>
                <c:pt idx="7311">
                  <c:v>14622</c:v>
                </c:pt>
                <c:pt idx="7312">
                  <c:v>14624</c:v>
                </c:pt>
                <c:pt idx="7313">
                  <c:v>14626</c:v>
                </c:pt>
                <c:pt idx="7314">
                  <c:v>14628</c:v>
                </c:pt>
                <c:pt idx="7315">
                  <c:v>14630</c:v>
                </c:pt>
                <c:pt idx="7316">
                  <c:v>14632</c:v>
                </c:pt>
                <c:pt idx="7317">
                  <c:v>14634</c:v>
                </c:pt>
                <c:pt idx="7318">
                  <c:v>14636</c:v>
                </c:pt>
                <c:pt idx="7319">
                  <c:v>14638</c:v>
                </c:pt>
                <c:pt idx="7320">
                  <c:v>14640</c:v>
                </c:pt>
                <c:pt idx="7321">
                  <c:v>14642</c:v>
                </c:pt>
                <c:pt idx="7322">
                  <c:v>14644</c:v>
                </c:pt>
                <c:pt idx="7323">
                  <c:v>14646</c:v>
                </c:pt>
                <c:pt idx="7324">
                  <c:v>14648</c:v>
                </c:pt>
                <c:pt idx="7325">
                  <c:v>14650</c:v>
                </c:pt>
                <c:pt idx="7326">
                  <c:v>14652</c:v>
                </c:pt>
                <c:pt idx="7327">
                  <c:v>14654</c:v>
                </c:pt>
                <c:pt idx="7328">
                  <c:v>14656</c:v>
                </c:pt>
                <c:pt idx="7329">
                  <c:v>14658</c:v>
                </c:pt>
                <c:pt idx="7330">
                  <c:v>14660</c:v>
                </c:pt>
                <c:pt idx="7331">
                  <c:v>14662</c:v>
                </c:pt>
                <c:pt idx="7332">
                  <c:v>14664</c:v>
                </c:pt>
                <c:pt idx="7333">
                  <c:v>14666</c:v>
                </c:pt>
                <c:pt idx="7334">
                  <c:v>14668</c:v>
                </c:pt>
                <c:pt idx="7335">
                  <c:v>14670</c:v>
                </c:pt>
                <c:pt idx="7336">
                  <c:v>14672</c:v>
                </c:pt>
                <c:pt idx="7337">
                  <c:v>14674</c:v>
                </c:pt>
                <c:pt idx="7338">
                  <c:v>14676</c:v>
                </c:pt>
                <c:pt idx="7339">
                  <c:v>14678</c:v>
                </c:pt>
                <c:pt idx="7340">
                  <c:v>14680</c:v>
                </c:pt>
                <c:pt idx="7341">
                  <c:v>14682</c:v>
                </c:pt>
                <c:pt idx="7342">
                  <c:v>14684</c:v>
                </c:pt>
                <c:pt idx="7343">
                  <c:v>14686</c:v>
                </c:pt>
                <c:pt idx="7344">
                  <c:v>14688</c:v>
                </c:pt>
                <c:pt idx="7345">
                  <c:v>14690</c:v>
                </c:pt>
                <c:pt idx="7346">
                  <c:v>14692</c:v>
                </c:pt>
                <c:pt idx="7347">
                  <c:v>14694</c:v>
                </c:pt>
                <c:pt idx="7348">
                  <c:v>14696</c:v>
                </c:pt>
                <c:pt idx="7349">
                  <c:v>14698</c:v>
                </c:pt>
                <c:pt idx="7350">
                  <c:v>14700</c:v>
                </c:pt>
                <c:pt idx="7351">
                  <c:v>14702</c:v>
                </c:pt>
                <c:pt idx="7352">
                  <c:v>14704</c:v>
                </c:pt>
                <c:pt idx="7353">
                  <c:v>14706</c:v>
                </c:pt>
                <c:pt idx="7354">
                  <c:v>14708</c:v>
                </c:pt>
                <c:pt idx="7355">
                  <c:v>14710</c:v>
                </c:pt>
                <c:pt idx="7356">
                  <c:v>14712</c:v>
                </c:pt>
                <c:pt idx="7357">
                  <c:v>14714</c:v>
                </c:pt>
                <c:pt idx="7358">
                  <c:v>14716</c:v>
                </c:pt>
                <c:pt idx="7359">
                  <c:v>14718</c:v>
                </c:pt>
                <c:pt idx="7360">
                  <c:v>14720</c:v>
                </c:pt>
                <c:pt idx="7361">
                  <c:v>14722</c:v>
                </c:pt>
                <c:pt idx="7362">
                  <c:v>14724</c:v>
                </c:pt>
                <c:pt idx="7363">
                  <c:v>14726</c:v>
                </c:pt>
                <c:pt idx="7364">
                  <c:v>14728</c:v>
                </c:pt>
                <c:pt idx="7365">
                  <c:v>14730</c:v>
                </c:pt>
                <c:pt idx="7366">
                  <c:v>14732</c:v>
                </c:pt>
                <c:pt idx="7367">
                  <c:v>14734</c:v>
                </c:pt>
                <c:pt idx="7368">
                  <c:v>14736</c:v>
                </c:pt>
                <c:pt idx="7369">
                  <c:v>14738</c:v>
                </c:pt>
                <c:pt idx="7370">
                  <c:v>14740</c:v>
                </c:pt>
                <c:pt idx="7371">
                  <c:v>14742</c:v>
                </c:pt>
                <c:pt idx="7372">
                  <c:v>14744</c:v>
                </c:pt>
                <c:pt idx="7373">
                  <c:v>14746</c:v>
                </c:pt>
                <c:pt idx="7374">
                  <c:v>14748</c:v>
                </c:pt>
                <c:pt idx="7375">
                  <c:v>14750</c:v>
                </c:pt>
                <c:pt idx="7376">
                  <c:v>14752</c:v>
                </c:pt>
                <c:pt idx="7377">
                  <c:v>14754</c:v>
                </c:pt>
                <c:pt idx="7378">
                  <c:v>14756</c:v>
                </c:pt>
                <c:pt idx="7379">
                  <c:v>14758</c:v>
                </c:pt>
                <c:pt idx="7380">
                  <c:v>14760</c:v>
                </c:pt>
                <c:pt idx="7381">
                  <c:v>14762</c:v>
                </c:pt>
                <c:pt idx="7382">
                  <c:v>14764</c:v>
                </c:pt>
                <c:pt idx="7383">
                  <c:v>14766</c:v>
                </c:pt>
                <c:pt idx="7384">
                  <c:v>14768</c:v>
                </c:pt>
                <c:pt idx="7385">
                  <c:v>14770</c:v>
                </c:pt>
                <c:pt idx="7386">
                  <c:v>14772</c:v>
                </c:pt>
                <c:pt idx="7387">
                  <c:v>14774</c:v>
                </c:pt>
                <c:pt idx="7388">
                  <c:v>14776</c:v>
                </c:pt>
                <c:pt idx="7389">
                  <c:v>14778</c:v>
                </c:pt>
                <c:pt idx="7390">
                  <c:v>14780</c:v>
                </c:pt>
                <c:pt idx="7391">
                  <c:v>14782</c:v>
                </c:pt>
                <c:pt idx="7392">
                  <c:v>14784</c:v>
                </c:pt>
                <c:pt idx="7393">
                  <c:v>14786</c:v>
                </c:pt>
                <c:pt idx="7394">
                  <c:v>14788</c:v>
                </c:pt>
                <c:pt idx="7395">
                  <c:v>14790</c:v>
                </c:pt>
                <c:pt idx="7396">
                  <c:v>14792</c:v>
                </c:pt>
                <c:pt idx="7397">
                  <c:v>14794</c:v>
                </c:pt>
                <c:pt idx="7398">
                  <c:v>14796</c:v>
                </c:pt>
                <c:pt idx="7399">
                  <c:v>14798</c:v>
                </c:pt>
                <c:pt idx="7400">
                  <c:v>14800</c:v>
                </c:pt>
                <c:pt idx="7401">
                  <c:v>14802</c:v>
                </c:pt>
                <c:pt idx="7402">
                  <c:v>14804</c:v>
                </c:pt>
                <c:pt idx="7403">
                  <c:v>14806</c:v>
                </c:pt>
                <c:pt idx="7404">
                  <c:v>14808</c:v>
                </c:pt>
                <c:pt idx="7405">
                  <c:v>14810</c:v>
                </c:pt>
                <c:pt idx="7406">
                  <c:v>14812</c:v>
                </c:pt>
                <c:pt idx="7407">
                  <c:v>14814</c:v>
                </c:pt>
                <c:pt idx="7408">
                  <c:v>14816</c:v>
                </c:pt>
                <c:pt idx="7409">
                  <c:v>14818</c:v>
                </c:pt>
                <c:pt idx="7410">
                  <c:v>14820</c:v>
                </c:pt>
                <c:pt idx="7411">
                  <c:v>14822</c:v>
                </c:pt>
                <c:pt idx="7412">
                  <c:v>14824</c:v>
                </c:pt>
                <c:pt idx="7413">
                  <c:v>14826</c:v>
                </c:pt>
                <c:pt idx="7414">
                  <c:v>14828</c:v>
                </c:pt>
                <c:pt idx="7415">
                  <c:v>14830</c:v>
                </c:pt>
                <c:pt idx="7416">
                  <c:v>14832</c:v>
                </c:pt>
                <c:pt idx="7417">
                  <c:v>14834</c:v>
                </c:pt>
                <c:pt idx="7418">
                  <c:v>14836</c:v>
                </c:pt>
                <c:pt idx="7419">
                  <c:v>14838</c:v>
                </c:pt>
                <c:pt idx="7420">
                  <c:v>14840</c:v>
                </c:pt>
                <c:pt idx="7421">
                  <c:v>14842</c:v>
                </c:pt>
                <c:pt idx="7422">
                  <c:v>14844</c:v>
                </c:pt>
                <c:pt idx="7423">
                  <c:v>14846</c:v>
                </c:pt>
                <c:pt idx="7424">
                  <c:v>14848</c:v>
                </c:pt>
                <c:pt idx="7425">
                  <c:v>14850</c:v>
                </c:pt>
                <c:pt idx="7426">
                  <c:v>14852</c:v>
                </c:pt>
                <c:pt idx="7427">
                  <c:v>14854</c:v>
                </c:pt>
                <c:pt idx="7428">
                  <c:v>14856</c:v>
                </c:pt>
                <c:pt idx="7429">
                  <c:v>14858</c:v>
                </c:pt>
                <c:pt idx="7430">
                  <c:v>14860</c:v>
                </c:pt>
                <c:pt idx="7431">
                  <c:v>14862</c:v>
                </c:pt>
                <c:pt idx="7432">
                  <c:v>14864</c:v>
                </c:pt>
                <c:pt idx="7433">
                  <c:v>14866</c:v>
                </c:pt>
                <c:pt idx="7434">
                  <c:v>14868</c:v>
                </c:pt>
                <c:pt idx="7435">
                  <c:v>14870</c:v>
                </c:pt>
                <c:pt idx="7436">
                  <c:v>14872</c:v>
                </c:pt>
                <c:pt idx="7437">
                  <c:v>14874</c:v>
                </c:pt>
                <c:pt idx="7438">
                  <c:v>14876</c:v>
                </c:pt>
                <c:pt idx="7439">
                  <c:v>14878</c:v>
                </c:pt>
                <c:pt idx="7440">
                  <c:v>14880</c:v>
                </c:pt>
                <c:pt idx="7441">
                  <c:v>14882</c:v>
                </c:pt>
                <c:pt idx="7442">
                  <c:v>14884</c:v>
                </c:pt>
                <c:pt idx="7443">
                  <c:v>14886</c:v>
                </c:pt>
                <c:pt idx="7444">
                  <c:v>14888</c:v>
                </c:pt>
                <c:pt idx="7445">
                  <c:v>14890</c:v>
                </c:pt>
                <c:pt idx="7446">
                  <c:v>14892</c:v>
                </c:pt>
                <c:pt idx="7447">
                  <c:v>14894</c:v>
                </c:pt>
                <c:pt idx="7448">
                  <c:v>14896</c:v>
                </c:pt>
                <c:pt idx="7449">
                  <c:v>14898</c:v>
                </c:pt>
                <c:pt idx="7450">
                  <c:v>14900</c:v>
                </c:pt>
                <c:pt idx="7451">
                  <c:v>14902</c:v>
                </c:pt>
                <c:pt idx="7452">
                  <c:v>14904</c:v>
                </c:pt>
                <c:pt idx="7453">
                  <c:v>14906</c:v>
                </c:pt>
                <c:pt idx="7454">
                  <c:v>14908</c:v>
                </c:pt>
                <c:pt idx="7455">
                  <c:v>14910</c:v>
                </c:pt>
                <c:pt idx="7456">
                  <c:v>14912</c:v>
                </c:pt>
                <c:pt idx="7457">
                  <c:v>14914</c:v>
                </c:pt>
                <c:pt idx="7458">
                  <c:v>14916</c:v>
                </c:pt>
                <c:pt idx="7459">
                  <c:v>14918</c:v>
                </c:pt>
                <c:pt idx="7460">
                  <c:v>14920</c:v>
                </c:pt>
                <c:pt idx="7461">
                  <c:v>14922</c:v>
                </c:pt>
                <c:pt idx="7462">
                  <c:v>14924</c:v>
                </c:pt>
                <c:pt idx="7463">
                  <c:v>14926</c:v>
                </c:pt>
                <c:pt idx="7464">
                  <c:v>14928</c:v>
                </c:pt>
                <c:pt idx="7465">
                  <c:v>14930</c:v>
                </c:pt>
                <c:pt idx="7466">
                  <c:v>14932</c:v>
                </c:pt>
                <c:pt idx="7467">
                  <c:v>14934</c:v>
                </c:pt>
                <c:pt idx="7468">
                  <c:v>14936</c:v>
                </c:pt>
                <c:pt idx="7469">
                  <c:v>14938</c:v>
                </c:pt>
                <c:pt idx="7470">
                  <c:v>14940</c:v>
                </c:pt>
                <c:pt idx="7471">
                  <c:v>14942</c:v>
                </c:pt>
                <c:pt idx="7472">
                  <c:v>14944</c:v>
                </c:pt>
                <c:pt idx="7473">
                  <c:v>14946</c:v>
                </c:pt>
                <c:pt idx="7474">
                  <c:v>14948</c:v>
                </c:pt>
                <c:pt idx="7475">
                  <c:v>14950</c:v>
                </c:pt>
                <c:pt idx="7476">
                  <c:v>14952</c:v>
                </c:pt>
                <c:pt idx="7477">
                  <c:v>14954</c:v>
                </c:pt>
                <c:pt idx="7478">
                  <c:v>14956</c:v>
                </c:pt>
                <c:pt idx="7479">
                  <c:v>14958</c:v>
                </c:pt>
                <c:pt idx="7480">
                  <c:v>14960</c:v>
                </c:pt>
                <c:pt idx="7481">
                  <c:v>14962</c:v>
                </c:pt>
                <c:pt idx="7482">
                  <c:v>14964</c:v>
                </c:pt>
                <c:pt idx="7483">
                  <c:v>14966</c:v>
                </c:pt>
                <c:pt idx="7484">
                  <c:v>14968</c:v>
                </c:pt>
                <c:pt idx="7485">
                  <c:v>14970</c:v>
                </c:pt>
                <c:pt idx="7486">
                  <c:v>14972</c:v>
                </c:pt>
                <c:pt idx="7487">
                  <c:v>14974</c:v>
                </c:pt>
                <c:pt idx="7488">
                  <c:v>14976</c:v>
                </c:pt>
                <c:pt idx="7489">
                  <c:v>14978</c:v>
                </c:pt>
                <c:pt idx="7490">
                  <c:v>14980</c:v>
                </c:pt>
                <c:pt idx="7491">
                  <c:v>14982</c:v>
                </c:pt>
                <c:pt idx="7492">
                  <c:v>14984</c:v>
                </c:pt>
                <c:pt idx="7493">
                  <c:v>14986</c:v>
                </c:pt>
                <c:pt idx="7494">
                  <c:v>14988</c:v>
                </c:pt>
                <c:pt idx="7495">
                  <c:v>14990</c:v>
                </c:pt>
                <c:pt idx="7496">
                  <c:v>14992</c:v>
                </c:pt>
                <c:pt idx="7497">
                  <c:v>14994</c:v>
                </c:pt>
                <c:pt idx="7498">
                  <c:v>14996</c:v>
                </c:pt>
                <c:pt idx="7499">
                  <c:v>14998</c:v>
                </c:pt>
                <c:pt idx="7500">
                  <c:v>15000</c:v>
                </c:pt>
                <c:pt idx="7501">
                  <c:v>15002</c:v>
                </c:pt>
                <c:pt idx="7502">
                  <c:v>15004</c:v>
                </c:pt>
                <c:pt idx="7503">
                  <c:v>15006</c:v>
                </c:pt>
                <c:pt idx="7504">
                  <c:v>15008</c:v>
                </c:pt>
                <c:pt idx="7505">
                  <c:v>15010</c:v>
                </c:pt>
                <c:pt idx="7506">
                  <c:v>15012</c:v>
                </c:pt>
                <c:pt idx="7507">
                  <c:v>15014</c:v>
                </c:pt>
                <c:pt idx="7508">
                  <c:v>15016</c:v>
                </c:pt>
                <c:pt idx="7509">
                  <c:v>15018</c:v>
                </c:pt>
                <c:pt idx="7510">
                  <c:v>15020</c:v>
                </c:pt>
                <c:pt idx="7511">
                  <c:v>15022</c:v>
                </c:pt>
                <c:pt idx="7512">
                  <c:v>15024</c:v>
                </c:pt>
                <c:pt idx="7513">
                  <c:v>15026</c:v>
                </c:pt>
                <c:pt idx="7514">
                  <c:v>15028</c:v>
                </c:pt>
                <c:pt idx="7515">
                  <c:v>15030</c:v>
                </c:pt>
                <c:pt idx="7516">
                  <c:v>15032</c:v>
                </c:pt>
                <c:pt idx="7517">
                  <c:v>15034</c:v>
                </c:pt>
                <c:pt idx="7518">
                  <c:v>15036</c:v>
                </c:pt>
                <c:pt idx="7519">
                  <c:v>15038</c:v>
                </c:pt>
                <c:pt idx="7520">
                  <c:v>15040</c:v>
                </c:pt>
                <c:pt idx="7521">
                  <c:v>15042</c:v>
                </c:pt>
                <c:pt idx="7522">
                  <c:v>15044</c:v>
                </c:pt>
                <c:pt idx="7523">
                  <c:v>15046</c:v>
                </c:pt>
                <c:pt idx="7524">
                  <c:v>15048</c:v>
                </c:pt>
                <c:pt idx="7525">
                  <c:v>15050</c:v>
                </c:pt>
                <c:pt idx="7526">
                  <c:v>15052</c:v>
                </c:pt>
                <c:pt idx="7527">
                  <c:v>15054</c:v>
                </c:pt>
                <c:pt idx="7528">
                  <c:v>15056</c:v>
                </c:pt>
                <c:pt idx="7529">
                  <c:v>15058</c:v>
                </c:pt>
                <c:pt idx="7530">
                  <c:v>15060</c:v>
                </c:pt>
                <c:pt idx="7531">
                  <c:v>15062</c:v>
                </c:pt>
                <c:pt idx="7532">
                  <c:v>15064</c:v>
                </c:pt>
                <c:pt idx="7533">
                  <c:v>15066</c:v>
                </c:pt>
                <c:pt idx="7534">
                  <c:v>15068</c:v>
                </c:pt>
                <c:pt idx="7535">
                  <c:v>15070</c:v>
                </c:pt>
                <c:pt idx="7536">
                  <c:v>15072</c:v>
                </c:pt>
                <c:pt idx="7537">
                  <c:v>15074</c:v>
                </c:pt>
                <c:pt idx="7538">
                  <c:v>15076</c:v>
                </c:pt>
                <c:pt idx="7539">
                  <c:v>15078</c:v>
                </c:pt>
                <c:pt idx="7540">
                  <c:v>15080</c:v>
                </c:pt>
                <c:pt idx="7541">
                  <c:v>15082</c:v>
                </c:pt>
                <c:pt idx="7542">
                  <c:v>15084</c:v>
                </c:pt>
                <c:pt idx="7543">
                  <c:v>15086</c:v>
                </c:pt>
                <c:pt idx="7544">
                  <c:v>15088</c:v>
                </c:pt>
                <c:pt idx="7545">
                  <c:v>15090</c:v>
                </c:pt>
                <c:pt idx="7546">
                  <c:v>15092</c:v>
                </c:pt>
                <c:pt idx="7547">
                  <c:v>15094</c:v>
                </c:pt>
                <c:pt idx="7548">
                  <c:v>15096</c:v>
                </c:pt>
                <c:pt idx="7549">
                  <c:v>15098</c:v>
                </c:pt>
                <c:pt idx="7550">
                  <c:v>15100</c:v>
                </c:pt>
                <c:pt idx="7551">
                  <c:v>15102</c:v>
                </c:pt>
                <c:pt idx="7552">
                  <c:v>15104</c:v>
                </c:pt>
                <c:pt idx="7553">
                  <c:v>15106</c:v>
                </c:pt>
                <c:pt idx="7554">
                  <c:v>15108</c:v>
                </c:pt>
                <c:pt idx="7555">
                  <c:v>15110</c:v>
                </c:pt>
                <c:pt idx="7556">
                  <c:v>15112</c:v>
                </c:pt>
                <c:pt idx="7557">
                  <c:v>15114</c:v>
                </c:pt>
                <c:pt idx="7558">
                  <c:v>15116</c:v>
                </c:pt>
                <c:pt idx="7559">
                  <c:v>15118</c:v>
                </c:pt>
                <c:pt idx="7560">
                  <c:v>15120</c:v>
                </c:pt>
                <c:pt idx="7561">
                  <c:v>15122</c:v>
                </c:pt>
                <c:pt idx="7562">
                  <c:v>15124</c:v>
                </c:pt>
                <c:pt idx="7563">
                  <c:v>15126</c:v>
                </c:pt>
                <c:pt idx="7564">
                  <c:v>15128</c:v>
                </c:pt>
                <c:pt idx="7565">
                  <c:v>15130</c:v>
                </c:pt>
                <c:pt idx="7566">
                  <c:v>15132</c:v>
                </c:pt>
                <c:pt idx="7567">
                  <c:v>15134</c:v>
                </c:pt>
                <c:pt idx="7568">
                  <c:v>15136</c:v>
                </c:pt>
                <c:pt idx="7569">
                  <c:v>15138</c:v>
                </c:pt>
                <c:pt idx="7570">
                  <c:v>15140</c:v>
                </c:pt>
                <c:pt idx="7571">
                  <c:v>15142</c:v>
                </c:pt>
                <c:pt idx="7572">
                  <c:v>15144</c:v>
                </c:pt>
                <c:pt idx="7573">
                  <c:v>15146</c:v>
                </c:pt>
                <c:pt idx="7574">
                  <c:v>15148</c:v>
                </c:pt>
                <c:pt idx="7575">
                  <c:v>15150</c:v>
                </c:pt>
                <c:pt idx="7576">
                  <c:v>15152</c:v>
                </c:pt>
                <c:pt idx="7577">
                  <c:v>15154</c:v>
                </c:pt>
                <c:pt idx="7578">
                  <c:v>15156</c:v>
                </c:pt>
                <c:pt idx="7579">
                  <c:v>15158</c:v>
                </c:pt>
                <c:pt idx="7580">
                  <c:v>15160</c:v>
                </c:pt>
                <c:pt idx="7581">
                  <c:v>15162</c:v>
                </c:pt>
                <c:pt idx="7582">
                  <c:v>15164</c:v>
                </c:pt>
                <c:pt idx="7583">
                  <c:v>15166</c:v>
                </c:pt>
                <c:pt idx="7584">
                  <c:v>15168</c:v>
                </c:pt>
                <c:pt idx="7585">
                  <c:v>15170</c:v>
                </c:pt>
                <c:pt idx="7586">
                  <c:v>15172</c:v>
                </c:pt>
                <c:pt idx="7587">
                  <c:v>15174</c:v>
                </c:pt>
                <c:pt idx="7588">
                  <c:v>15176</c:v>
                </c:pt>
                <c:pt idx="7589">
                  <c:v>15178</c:v>
                </c:pt>
                <c:pt idx="7590">
                  <c:v>15180</c:v>
                </c:pt>
                <c:pt idx="7591">
                  <c:v>15182</c:v>
                </c:pt>
                <c:pt idx="7592">
                  <c:v>15184</c:v>
                </c:pt>
                <c:pt idx="7593">
                  <c:v>15186</c:v>
                </c:pt>
                <c:pt idx="7594">
                  <c:v>15188</c:v>
                </c:pt>
                <c:pt idx="7595">
                  <c:v>15190</c:v>
                </c:pt>
                <c:pt idx="7596">
                  <c:v>15192</c:v>
                </c:pt>
                <c:pt idx="7597">
                  <c:v>15194</c:v>
                </c:pt>
                <c:pt idx="7598">
                  <c:v>15196</c:v>
                </c:pt>
                <c:pt idx="7599">
                  <c:v>15198</c:v>
                </c:pt>
                <c:pt idx="7600">
                  <c:v>15200</c:v>
                </c:pt>
                <c:pt idx="7601">
                  <c:v>15202</c:v>
                </c:pt>
                <c:pt idx="7602">
                  <c:v>15204</c:v>
                </c:pt>
                <c:pt idx="7603">
                  <c:v>15206</c:v>
                </c:pt>
                <c:pt idx="7604">
                  <c:v>15208</c:v>
                </c:pt>
                <c:pt idx="7605">
                  <c:v>15210</c:v>
                </c:pt>
                <c:pt idx="7606">
                  <c:v>15212</c:v>
                </c:pt>
                <c:pt idx="7607">
                  <c:v>15214</c:v>
                </c:pt>
                <c:pt idx="7608">
                  <c:v>15216</c:v>
                </c:pt>
                <c:pt idx="7609">
                  <c:v>15218</c:v>
                </c:pt>
                <c:pt idx="7610">
                  <c:v>15220</c:v>
                </c:pt>
                <c:pt idx="7611">
                  <c:v>15222</c:v>
                </c:pt>
                <c:pt idx="7612">
                  <c:v>15224</c:v>
                </c:pt>
                <c:pt idx="7613">
                  <c:v>15226</c:v>
                </c:pt>
                <c:pt idx="7614">
                  <c:v>15228</c:v>
                </c:pt>
                <c:pt idx="7615">
                  <c:v>15230</c:v>
                </c:pt>
                <c:pt idx="7616">
                  <c:v>15232</c:v>
                </c:pt>
                <c:pt idx="7617">
                  <c:v>15234</c:v>
                </c:pt>
                <c:pt idx="7618">
                  <c:v>15236</c:v>
                </c:pt>
                <c:pt idx="7619">
                  <c:v>15238</c:v>
                </c:pt>
                <c:pt idx="7620">
                  <c:v>15240</c:v>
                </c:pt>
                <c:pt idx="7621">
                  <c:v>15242</c:v>
                </c:pt>
                <c:pt idx="7622">
                  <c:v>15244</c:v>
                </c:pt>
                <c:pt idx="7623">
                  <c:v>15246</c:v>
                </c:pt>
                <c:pt idx="7624">
                  <c:v>15248</c:v>
                </c:pt>
                <c:pt idx="7625">
                  <c:v>15250</c:v>
                </c:pt>
                <c:pt idx="7626">
                  <c:v>15252</c:v>
                </c:pt>
                <c:pt idx="7627">
                  <c:v>15254</c:v>
                </c:pt>
                <c:pt idx="7628">
                  <c:v>15256</c:v>
                </c:pt>
                <c:pt idx="7629">
                  <c:v>15258</c:v>
                </c:pt>
                <c:pt idx="7630">
                  <c:v>15260</c:v>
                </c:pt>
                <c:pt idx="7631">
                  <c:v>15262</c:v>
                </c:pt>
                <c:pt idx="7632">
                  <c:v>15264</c:v>
                </c:pt>
                <c:pt idx="7633">
                  <c:v>15266</c:v>
                </c:pt>
                <c:pt idx="7634">
                  <c:v>15268</c:v>
                </c:pt>
                <c:pt idx="7635">
                  <c:v>15270</c:v>
                </c:pt>
                <c:pt idx="7636">
                  <c:v>15272</c:v>
                </c:pt>
                <c:pt idx="7637">
                  <c:v>15274</c:v>
                </c:pt>
                <c:pt idx="7638">
                  <c:v>15276</c:v>
                </c:pt>
                <c:pt idx="7639">
                  <c:v>15278</c:v>
                </c:pt>
                <c:pt idx="7640">
                  <c:v>15280</c:v>
                </c:pt>
                <c:pt idx="7641">
                  <c:v>15282</c:v>
                </c:pt>
                <c:pt idx="7642">
                  <c:v>15284</c:v>
                </c:pt>
                <c:pt idx="7643">
                  <c:v>15286</c:v>
                </c:pt>
                <c:pt idx="7644">
                  <c:v>15288</c:v>
                </c:pt>
                <c:pt idx="7645">
                  <c:v>15290</c:v>
                </c:pt>
                <c:pt idx="7646">
                  <c:v>15292</c:v>
                </c:pt>
                <c:pt idx="7647">
                  <c:v>15294</c:v>
                </c:pt>
                <c:pt idx="7648">
                  <c:v>15296</c:v>
                </c:pt>
                <c:pt idx="7649">
                  <c:v>15298</c:v>
                </c:pt>
                <c:pt idx="7650">
                  <c:v>15300</c:v>
                </c:pt>
                <c:pt idx="7651">
                  <c:v>15302</c:v>
                </c:pt>
                <c:pt idx="7652">
                  <c:v>15304</c:v>
                </c:pt>
                <c:pt idx="7653">
                  <c:v>15306</c:v>
                </c:pt>
                <c:pt idx="7654">
                  <c:v>15308</c:v>
                </c:pt>
                <c:pt idx="7655">
                  <c:v>15310</c:v>
                </c:pt>
                <c:pt idx="7656">
                  <c:v>15312</c:v>
                </c:pt>
                <c:pt idx="7657">
                  <c:v>15314</c:v>
                </c:pt>
                <c:pt idx="7658">
                  <c:v>15316</c:v>
                </c:pt>
                <c:pt idx="7659">
                  <c:v>15318</c:v>
                </c:pt>
                <c:pt idx="7660">
                  <c:v>15320</c:v>
                </c:pt>
                <c:pt idx="7661">
                  <c:v>15322</c:v>
                </c:pt>
                <c:pt idx="7662">
                  <c:v>15324</c:v>
                </c:pt>
                <c:pt idx="7663">
                  <c:v>15326</c:v>
                </c:pt>
                <c:pt idx="7664">
                  <c:v>15328</c:v>
                </c:pt>
                <c:pt idx="7665">
                  <c:v>15330</c:v>
                </c:pt>
                <c:pt idx="7666">
                  <c:v>15332</c:v>
                </c:pt>
                <c:pt idx="7667">
                  <c:v>15334</c:v>
                </c:pt>
                <c:pt idx="7668">
                  <c:v>15336</c:v>
                </c:pt>
                <c:pt idx="7669">
                  <c:v>15338</c:v>
                </c:pt>
                <c:pt idx="7670">
                  <c:v>15340</c:v>
                </c:pt>
                <c:pt idx="7671">
                  <c:v>15342</c:v>
                </c:pt>
                <c:pt idx="7672">
                  <c:v>15344</c:v>
                </c:pt>
                <c:pt idx="7673">
                  <c:v>15346</c:v>
                </c:pt>
                <c:pt idx="7674">
                  <c:v>15348</c:v>
                </c:pt>
                <c:pt idx="7675">
                  <c:v>15350</c:v>
                </c:pt>
                <c:pt idx="7676">
                  <c:v>15352</c:v>
                </c:pt>
                <c:pt idx="7677">
                  <c:v>15354</c:v>
                </c:pt>
                <c:pt idx="7678">
                  <c:v>15356</c:v>
                </c:pt>
                <c:pt idx="7679">
                  <c:v>15358</c:v>
                </c:pt>
                <c:pt idx="7680">
                  <c:v>15360</c:v>
                </c:pt>
                <c:pt idx="7681">
                  <c:v>15362</c:v>
                </c:pt>
                <c:pt idx="7682">
                  <c:v>15364</c:v>
                </c:pt>
                <c:pt idx="7683">
                  <c:v>15366</c:v>
                </c:pt>
                <c:pt idx="7684">
                  <c:v>15368</c:v>
                </c:pt>
                <c:pt idx="7685">
                  <c:v>15370</c:v>
                </c:pt>
                <c:pt idx="7686">
                  <c:v>15372</c:v>
                </c:pt>
                <c:pt idx="7687">
                  <c:v>15374</c:v>
                </c:pt>
                <c:pt idx="7688">
                  <c:v>15376</c:v>
                </c:pt>
                <c:pt idx="7689">
                  <c:v>15378</c:v>
                </c:pt>
                <c:pt idx="7690">
                  <c:v>15380</c:v>
                </c:pt>
                <c:pt idx="7691">
                  <c:v>15382</c:v>
                </c:pt>
                <c:pt idx="7692">
                  <c:v>15384</c:v>
                </c:pt>
                <c:pt idx="7693">
                  <c:v>15386</c:v>
                </c:pt>
                <c:pt idx="7694">
                  <c:v>15388</c:v>
                </c:pt>
                <c:pt idx="7695">
                  <c:v>15390</c:v>
                </c:pt>
                <c:pt idx="7696">
                  <c:v>15392</c:v>
                </c:pt>
                <c:pt idx="7697">
                  <c:v>15394</c:v>
                </c:pt>
                <c:pt idx="7698">
                  <c:v>15396</c:v>
                </c:pt>
                <c:pt idx="7699">
                  <c:v>15398</c:v>
                </c:pt>
                <c:pt idx="7700">
                  <c:v>15400</c:v>
                </c:pt>
                <c:pt idx="7701">
                  <c:v>15402</c:v>
                </c:pt>
                <c:pt idx="7702">
                  <c:v>15404</c:v>
                </c:pt>
                <c:pt idx="7703">
                  <c:v>15406</c:v>
                </c:pt>
                <c:pt idx="7704">
                  <c:v>15408</c:v>
                </c:pt>
                <c:pt idx="7705">
                  <c:v>15410</c:v>
                </c:pt>
                <c:pt idx="7706">
                  <c:v>15412</c:v>
                </c:pt>
                <c:pt idx="7707">
                  <c:v>15414</c:v>
                </c:pt>
                <c:pt idx="7708">
                  <c:v>15416</c:v>
                </c:pt>
                <c:pt idx="7709">
                  <c:v>15418</c:v>
                </c:pt>
                <c:pt idx="7710">
                  <c:v>15420</c:v>
                </c:pt>
                <c:pt idx="7711">
                  <c:v>15422</c:v>
                </c:pt>
                <c:pt idx="7712">
                  <c:v>15424</c:v>
                </c:pt>
                <c:pt idx="7713">
                  <c:v>15426</c:v>
                </c:pt>
                <c:pt idx="7714">
                  <c:v>15428</c:v>
                </c:pt>
                <c:pt idx="7715">
                  <c:v>15430</c:v>
                </c:pt>
                <c:pt idx="7716">
                  <c:v>15432</c:v>
                </c:pt>
                <c:pt idx="7717">
                  <c:v>15434</c:v>
                </c:pt>
                <c:pt idx="7718">
                  <c:v>15436</c:v>
                </c:pt>
                <c:pt idx="7719">
                  <c:v>15438</c:v>
                </c:pt>
                <c:pt idx="7720">
                  <c:v>15440</c:v>
                </c:pt>
                <c:pt idx="7721">
                  <c:v>15442</c:v>
                </c:pt>
                <c:pt idx="7722">
                  <c:v>15444</c:v>
                </c:pt>
                <c:pt idx="7723">
                  <c:v>15446</c:v>
                </c:pt>
                <c:pt idx="7724">
                  <c:v>15448</c:v>
                </c:pt>
                <c:pt idx="7725">
                  <c:v>15450</c:v>
                </c:pt>
                <c:pt idx="7726">
                  <c:v>15452</c:v>
                </c:pt>
                <c:pt idx="7727">
                  <c:v>15454</c:v>
                </c:pt>
                <c:pt idx="7728">
                  <c:v>15456</c:v>
                </c:pt>
                <c:pt idx="7729">
                  <c:v>15458</c:v>
                </c:pt>
                <c:pt idx="7730">
                  <c:v>15460</c:v>
                </c:pt>
                <c:pt idx="7731">
                  <c:v>15462</c:v>
                </c:pt>
                <c:pt idx="7732">
                  <c:v>15464</c:v>
                </c:pt>
                <c:pt idx="7733">
                  <c:v>15466</c:v>
                </c:pt>
                <c:pt idx="7734">
                  <c:v>15468</c:v>
                </c:pt>
                <c:pt idx="7735">
                  <c:v>15470</c:v>
                </c:pt>
                <c:pt idx="7736">
                  <c:v>15472</c:v>
                </c:pt>
                <c:pt idx="7737">
                  <c:v>15474</c:v>
                </c:pt>
                <c:pt idx="7738">
                  <c:v>15476</c:v>
                </c:pt>
                <c:pt idx="7739">
                  <c:v>15478</c:v>
                </c:pt>
                <c:pt idx="7740">
                  <c:v>15480</c:v>
                </c:pt>
                <c:pt idx="7741">
                  <c:v>15482</c:v>
                </c:pt>
                <c:pt idx="7742">
                  <c:v>15484</c:v>
                </c:pt>
                <c:pt idx="7743">
                  <c:v>15486</c:v>
                </c:pt>
                <c:pt idx="7744">
                  <c:v>15488</c:v>
                </c:pt>
                <c:pt idx="7745">
                  <c:v>15490</c:v>
                </c:pt>
                <c:pt idx="7746">
                  <c:v>15492</c:v>
                </c:pt>
                <c:pt idx="7747">
                  <c:v>15494</c:v>
                </c:pt>
                <c:pt idx="7748">
                  <c:v>15496</c:v>
                </c:pt>
                <c:pt idx="7749">
                  <c:v>15498</c:v>
                </c:pt>
                <c:pt idx="7750">
                  <c:v>15500</c:v>
                </c:pt>
                <c:pt idx="7751">
                  <c:v>15502</c:v>
                </c:pt>
                <c:pt idx="7752">
                  <c:v>15504</c:v>
                </c:pt>
                <c:pt idx="7753">
                  <c:v>15506</c:v>
                </c:pt>
                <c:pt idx="7754">
                  <c:v>15508</c:v>
                </c:pt>
                <c:pt idx="7755">
                  <c:v>15510</c:v>
                </c:pt>
                <c:pt idx="7756">
                  <c:v>15512</c:v>
                </c:pt>
                <c:pt idx="7757">
                  <c:v>15514</c:v>
                </c:pt>
                <c:pt idx="7758">
                  <c:v>15516</c:v>
                </c:pt>
                <c:pt idx="7759">
                  <c:v>15518</c:v>
                </c:pt>
                <c:pt idx="7760">
                  <c:v>15520</c:v>
                </c:pt>
                <c:pt idx="7761">
                  <c:v>15522</c:v>
                </c:pt>
                <c:pt idx="7762">
                  <c:v>15524</c:v>
                </c:pt>
                <c:pt idx="7763">
                  <c:v>15526</c:v>
                </c:pt>
                <c:pt idx="7764">
                  <c:v>15528</c:v>
                </c:pt>
                <c:pt idx="7765">
                  <c:v>15530</c:v>
                </c:pt>
                <c:pt idx="7766">
                  <c:v>15532</c:v>
                </c:pt>
                <c:pt idx="7767">
                  <c:v>15534</c:v>
                </c:pt>
                <c:pt idx="7768">
                  <c:v>15536</c:v>
                </c:pt>
                <c:pt idx="7769">
                  <c:v>15538</c:v>
                </c:pt>
                <c:pt idx="7770">
                  <c:v>15540</c:v>
                </c:pt>
                <c:pt idx="7771">
                  <c:v>15542</c:v>
                </c:pt>
                <c:pt idx="7772">
                  <c:v>15544</c:v>
                </c:pt>
                <c:pt idx="7773">
                  <c:v>15546</c:v>
                </c:pt>
                <c:pt idx="7774">
                  <c:v>15548</c:v>
                </c:pt>
                <c:pt idx="7775">
                  <c:v>15550</c:v>
                </c:pt>
                <c:pt idx="7776">
                  <c:v>15552</c:v>
                </c:pt>
                <c:pt idx="7777">
                  <c:v>15554</c:v>
                </c:pt>
                <c:pt idx="7778">
                  <c:v>15556</c:v>
                </c:pt>
                <c:pt idx="7779">
                  <c:v>15558</c:v>
                </c:pt>
                <c:pt idx="7780">
                  <c:v>15560</c:v>
                </c:pt>
                <c:pt idx="7781">
                  <c:v>15562</c:v>
                </c:pt>
                <c:pt idx="7782">
                  <c:v>15564</c:v>
                </c:pt>
                <c:pt idx="7783">
                  <c:v>15566</c:v>
                </c:pt>
                <c:pt idx="7784">
                  <c:v>15568</c:v>
                </c:pt>
                <c:pt idx="7785">
                  <c:v>15570</c:v>
                </c:pt>
                <c:pt idx="7786">
                  <c:v>15572</c:v>
                </c:pt>
                <c:pt idx="7787">
                  <c:v>15574</c:v>
                </c:pt>
                <c:pt idx="7788">
                  <c:v>15576</c:v>
                </c:pt>
                <c:pt idx="7789">
                  <c:v>15578</c:v>
                </c:pt>
                <c:pt idx="7790">
                  <c:v>15580</c:v>
                </c:pt>
                <c:pt idx="7791">
                  <c:v>15582</c:v>
                </c:pt>
                <c:pt idx="7792">
                  <c:v>15584</c:v>
                </c:pt>
                <c:pt idx="7793">
                  <c:v>15586</c:v>
                </c:pt>
                <c:pt idx="7794">
                  <c:v>15588</c:v>
                </c:pt>
                <c:pt idx="7795">
                  <c:v>15590</c:v>
                </c:pt>
                <c:pt idx="7796">
                  <c:v>15592</c:v>
                </c:pt>
                <c:pt idx="7797">
                  <c:v>15594</c:v>
                </c:pt>
                <c:pt idx="7798">
                  <c:v>15596</c:v>
                </c:pt>
                <c:pt idx="7799">
                  <c:v>15598</c:v>
                </c:pt>
                <c:pt idx="7800">
                  <c:v>15600</c:v>
                </c:pt>
                <c:pt idx="7801">
                  <c:v>15602</c:v>
                </c:pt>
                <c:pt idx="7802">
                  <c:v>15604</c:v>
                </c:pt>
                <c:pt idx="7803">
                  <c:v>15606</c:v>
                </c:pt>
                <c:pt idx="7804">
                  <c:v>15608</c:v>
                </c:pt>
                <c:pt idx="7805">
                  <c:v>15610</c:v>
                </c:pt>
                <c:pt idx="7806">
                  <c:v>15612</c:v>
                </c:pt>
                <c:pt idx="7807">
                  <c:v>15614</c:v>
                </c:pt>
                <c:pt idx="7808">
                  <c:v>15616</c:v>
                </c:pt>
                <c:pt idx="7809">
                  <c:v>15618</c:v>
                </c:pt>
                <c:pt idx="7810">
                  <c:v>15620</c:v>
                </c:pt>
                <c:pt idx="7811">
                  <c:v>15622</c:v>
                </c:pt>
                <c:pt idx="7812">
                  <c:v>15624</c:v>
                </c:pt>
                <c:pt idx="7813">
                  <c:v>15626</c:v>
                </c:pt>
                <c:pt idx="7814">
                  <c:v>15628</c:v>
                </c:pt>
                <c:pt idx="7815">
                  <c:v>15630</c:v>
                </c:pt>
                <c:pt idx="7816">
                  <c:v>15632</c:v>
                </c:pt>
                <c:pt idx="7817">
                  <c:v>15634</c:v>
                </c:pt>
                <c:pt idx="7818">
                  <c:v>15636</c:v>
                </c:pt>
                <c:pt idx="7819">
                  <c:v>15638</c:v>
                </c:pt>
                <c:pt idx="7820">
                  <c:v>15640</c:v>
                </c:pt>
                <c:pt idx="7821">
                  <c:v>15642</c:v>
                </c:pt>
                <c:pt idx="7822">
                  <c:v>15644</c:v>
                </c:pt>
                <c:pt idx="7823">
                  <c:v>15646</c:v>
                </c:pt>
                <c:pt idx="7824">
                  <c:v>15648</c:v>
                </c:pt>
                <c:pt idx="7825">
                  <c:v>15650</c:v>
                </c:pt>
                <c:pt idx="7826">
                  <c:v>15652</c:v>
                </c:pt>
                <c:pt idx="7827">
                  <c:v>15654</c:v>
                </c:pt>
                <c:pt idx="7828">
                  <c:v>15656</c:v>
                </c:pt>
                <c:pt idx="7829">
                  <c:v>15658</c:v>
                </c:pt>
                <c:pt idx="7830">
                  <c:v>15660</c:v>
                </c:pt>
                <c:pt idx="7831">
                  <c:v>15662</c:v>
                </c:pt>
                <c:pt idx="7832">
                  <c:v>15664</c:v>
                </c:pt>
                <c:pt idx="7833">
                  <c:v>15666</c:v>
                </c:pt>
                <c:pt idx="7834">
                  <c:v>15668</c:v>
                </c:pt>
                <c:pt idx="7835">
                  <c:v>15670</c:v>
                </c:pt>
                <c:pt idx="7836">
                  <c:v>15672</c:v>
                </c:pt>
                <c:pt idx="7837">
                  <c:v>15674</c:v>
                </c:pt>
                <c:pt idx="7838">
                  <c:v>15676</c:v>
                </c:pt>
                <c:pt idx="7839">
                  <c:v>15678</c:v>
                </c:pt>
                <c:pt idx="7840">
                  <c:v>15680</c:v>
                </c:pt>
                <c:pt idx="7841">
                  <c:v>15682</c:v>
                </c:pt>
                <c:pt idx="7842">
                  <c:v>15684</c:v>
                </c:pt>
                <c:pt idx="7843">
                  <c:v>15686</c:v>
                </c:pt>
                <c:pt idx="7844">
                  <c:v>15688</c:v>
                </c:pt>
                <c:pt idx="7845">
                  <c:v>15690</c:v>
                </c:pt>
                <c:pt idx="7846">
                  <c:v>15692</c:v>
                </c:pt>
                <c:pt idx="7847">
                  <c:v>15694</c:v>
                </c:pt>
                <c:pt idx="7848">
                  <c:v>15696</c:v>
                </c:pt>
                <c:pt idx="7849">
                  <c:v>15698</c:v>
                </c:pt>
                <c:pt idx="7850">
                  <c:v>15700</c:v>
                </c:pt>
                <c:pt idx="7851">
                  <c:v>15702</c:v>
                </c:pt>
                <c:pt idx="7852">
                  <c:v>15704</c:v>
                </c:pt>
                <c:pt idx="7853">
                  <c:v>15706</c:v>
                </c:pt>
                <c:pt idx="7854">
                  <c:v>15708</c:v>
                </c:pt>
                <c:pt idx="7855">
                  <c:v>15710</c:v>
                </c:pt>
                <c:pt idx="7856">
                  <c:v>15712</c:v>
                </c:pt>
                <c:pt idx="7857">
                  <c:v>15714</c:v>
                </c:pt>
                <c:pt idx="7858">
                  <c:v>15716</c:v>
                </c:pt>
                <c:pt idx="7859">
                  <c:v>15718</c:v>
                </c:pt>
                <c:pt idx="7860">
                  <c:v>15720</c:v>
                </c:pt>
                <c:pt idx="7861">
                  <c:v>15722</c:v>
                </c:pt>
                <c:pt idx="7862">
                  <c:v>15724</c:v>
                </c:pt>
                <c:pt idx="7863">
                  <c:v>15726</c:v>
                </c:pt>
                <c:pt idx="7864">
                  <c:v>15728</c:v>
                </c:pt>
                <c:pt idx="7865">
                  <c:v>15730</c:v>
                </c:pt>
                <c:pt idx="7866">
                  <c:v>15732</c:v>
                </c:pt>
                <c:pt idx="7867">
                  <c:v>15734</c:v>
                </c:pt>
                <c:pt idx="7868">
                  <c:v>15736</c:v>
                </c:pt>
                <c:pt idx="7869">
                  <c:v>15738</c:v>
                </c:pt>
                <c:pt idx="7870">
                  <c:v>15740</c:v>
                </c:pt>
                <c:pt idx="7871">
                  <c:v>15742</c:v>
                </c:pt>
                <c:pt idx="7872">
                  <c:v>15744</c:v>
                </c:pt>
                <c:pt idx="7873">
                  <c:v>15746</c:v>
                </c:pt>
                <c:pt idx="7874">
                  <c:v>15748</c:v>
                </c:pt>
                <c:pt idx="7875">
                  <c:v>15750</c:v>
                </c:pt>
                <c:pt idx="7876">
                  <c:v>15752</c:v>
                </c:pt>
                <c:pt idx="7877">
                  <c:v>15754</c:v>
                </c:pt>
                <c:pt idx="7878">
                  <c:v>15756</c:v>
                </c:pt>
                <c:pt idx="7879">
                  <c:v>15758</c:v>
                </c:pt>
                <c:pt idx="7880">
                  <c:v>15760</c:v>
                </c:pt>
                <c:pt idx="7881">
                  <c:v>15762</c:v>
                </c:pt>
                <c:pt idx="7882">
                  <c:v>15764</c:v>
                </c:pt>
                <c:pt idx="7883">
                  <c:v>15766</c:v>
                </c:pt>
                <c:pt idx="7884">
                  <c:v>15768</c:v>
                </c:pt>
                <c:pt idx="7885">
                  <c:v>15770</c:v>
                </c:pt>
                <c:pt idx="7886">
                  <c:v>15772</c:v>
                </c:pt>
                <c:pt idx="7887">
                  <c:v>15774</c:v>
                </c:pt>
                <c:pt idx="7888">
                  <c:v>15776</c:v>
                </c:pt>
                <c:pt idx="7889">
                  <c:v>15778</c:v>
                </c:pt>
                <c:pt idx="7890">
                  <c:v>15780</c:v>
                </c:pt>
                <c:pt idx="7891">
                  <c:v>15782</c:v>
                </c:pt>
                <c:pt idx="7892">
                  <c:v>15784</c:v>
                </c:pt>
                <c:pt idx="7893">
                  <c:v>15786</c:v>
                </c:pt>
                <c:pt idx="7894">
                  <c:v>15788</c:v>
                </c:pt>
                <c:pt idx="7895">
                  <c:v>15790</c:v>
                </c:pt>
                <c:pt idx="7896">
                  <c:v>15792</c:v>
                </c:pt>
                <c:pt idx="7897">
                  <c:v>15794</c:v>
                </c:pt>
                <c:pt idx="7898">
                  <c:v>15796</c:v>
                </c:pt>
                <c:pt idx="7899">
                  <c:v>15798</c:v>
                </c:pt>
                <c:pt idx="7900">
                  <c:v>15800</c:v>
                </c:pt>
                <c:pt idx="7901">
                  <c:v>15802</c:v>
                </c:pt>
                <c:pt idx="7902">
                  <c:v>15804</c:v>
                </c:pt>
                <c:pt idx="7903">
                  <c:v>15806</c:v>
                </c:pt>
                <c:pt idx="7904">
                  <c:v>15808</c:v>
                </c:pt>
                <c:pt idx="7905">
                  <c:v>15810</c:v>
                </c:pt>
                <c:pt idx="7906">
                  <c:v>15812</c:v>
                </c:pt>
                <c:pt idx="7907">
                  <c:v>15814</c:v>
                </c:pt>
                <c:pt idx="7908">
                  <c:v>15816</c:v>
                </c:pt>
                <c:pt idx="7909">
                  <c:v>15818</c:v>
                </c:pt>
                <c:pt idx="7910">
                  <c:v>15820</c:v>
                </c:pt>
                <c:pt idx="7911">
                  <c:v>15822</c:v>
                </c:pt>
                <c:pt idx="7912">
                  <c:v>15824</c:v>
                </c:pt>
                <c:pt idx="7913">
                  <c:v>15826</c:v>
                </c:pt>
                <c:pt idx="7914">
                  <c:v>15828</c:v>
                </c:pt>
                <c:pt idx="7915">
                  <c:v>15830</c:v>
                </c:pt>
                <c:pt idx="7916">
                  <c:v>15832</c:v>
                </c:pt>
                <c:pt idx="7917">
                  <c:v>15834</c:v>
                </c:pt>
                <c:pt idx="7918">
                  <c:v>15836</c:v>
                </c:pt>
                <c:pt idx="7919">
                  <c:v>15838</c:v>
                </c:pt>
                <c:pt idx="7920">
                  <c:v>15840</c:v>
                </c:pt>
                <c:pt idx="7921">
                  <c:v>15842</c:v>
                </c:pt>
                <c:pt idx="7922">
                  <c:v>15844</c:v>
                </c:pt>
                <c:pt idx="7923">
                  <c:v>15846</c:v>
                </c:pt>
                <c:pt idx="7924">
                  <c:v>15848</c:v>
                </c:pt>
                <c:pt idx="7925">
                  <c:v>15850</c:v>
                </c:pt>
                <c:pt idx="7926">
                  <c:v>15852</c:v>
                </c:pt>
                <c:pt idx="7927">
                  <c:v>15854</c:v>
                </c:pt>
                <c:pt idx="7928">
                  <c:v>15856</c:v>
                </c:pt>
                <c:pt idx="7929">
                  <c:v>15858</c:v>
                </c:pt>
                <c:pt idx="7930">
                  <c:v>15860</c:v>
                </c:pt>
                <c:pt idx="7931">
                  <c:v>15862</c:v>
                </c:pt>
                <c:pt idx="7932">
                  <c:v>15864</c:v>
                </c:pt>
                <c:pt idx="7933">
                  <c:v>15866</c:v>
                </c:pt>
                <c:pt idx="7934">
                  <c:v>15868</c:v>
                </c:pt>
                <c:pt idx="7935">
                  <c:v>15870</c:v>
                </c:pt>
                <c:pt idx="7936">
                  <c:v>15872</c:v>
                </c:pt>
                <c:pt idx="7937">
                  <c:v>15874</c:v>
                </c:pt>
                <c:pt idx="7938">
                  <c:v>15876</c:v>
                </c:pt>
                <c:pt idx="7939">
                  <c:v>15878</c:v>
                </c:pt>
                <c:pt idx="7940">
                  <c:v>15880</c:v>
                </c:pt>
                <c:pt idx="7941">
                  <c:v>15882</c:v>
                </c:pt>
                <c:pt idx="7942">
                  <c:v>15884</c:v>
                </c:pt>
                <c:pt idx="7943">
                  <c:v>15886</c:v>
                </c:pt>
                <c:pt idx="7944">
                  <c:v>15888</c:v>
                </c:pt>
                <c:pt idx="7945">
                  <c:v>15890</c:v>
                </c:pt>
                <c:pt idx="7946">
                  <c:v>15892</c:v>
                </c:pt>
                <c:pt idx="7947">
                  <c:v>15894</c:v>
                </c:pt>
                <c:pt idx="7948">
                  <c:v>15896</c:v>
                </c:pt>
                <c:pt idx="7949">
                  <c:v>15898</c:v>
                </c:pt>
                <c:pt idx="7950">
                  <c:v>15900</c:v>
                </c:pt>
                <c:pt idx="7951">
                  <c:v>15902</c:v>
                </c:pt>
                <c:pt idx="7952">
                  <c:v>15904</c:v>
                </c:pt>
                <c:pt idx="7953">
                  <c:v>15906</c:v>
                </c:pt>
                <c:pt idx="7954">
                  <c:v>15908</c:v>
                </c:pt>
                <c:pt idx="7955">
                  <c:v>15910</c:v>
                </c:pt>
                <c:pt idx="7956">
                  <c:v>15912</c:v>
                </c:pt>
                <c:pt idx="7957">
                  <c:v>15914</c:v>
                </c:pt>
                <c:pt idx="7958">
                  <c:v>15916</c:v>
                </c:pt>
                <c:pt idx="7959">
                  <c:v>15918</c:v>
                </c:pt>
                <c:pt idx="7960">
                  <c:v>15920</c:v>
                </c:pt>
                <c:pt idx="7961">
                  <c:v>15922</c:v>
                </c:pt>
                <c:pt idx="7962">
                  <c:v>15924</c:v>
                </c:pt>
                <c:pt idx="7963">
                  <c:v>15926</c:v>
                </c:pt>
                <c:pt idx="7964">
                  <c:v>15928</c:v>
                </c:pt>
                <c:pt idx="7965">
                  <c:v>15930</c:v>
                </c:pt>
                <c:pt idx="7966">
                  <c:v>15932</c:v>
                </c:pt>
                <c:pt idx="7967">
                  <c:v>15934</c:v>
                </c:pt>
                <c:pt idx="7968">
                  <c:v>15936</c:v>
                </c:pt>
                <c:pt idx="7969">
                  <c:v>15938</c:v>
                </c:pt>
                <c:pt idx="7970">
                  <c:v>15940</c:v>
                </c:pt>
                <c:pt idx="7971">
                  <c:v>15942</c:v>
                </c:pt>
                <c:pt idx="7972">
                  <c:v>15944</c:v>
                </c:pt>
                <c:pt idx="7973">
                  <c:v>15946</c:v>
                </c:pt>
                <c:pt idx="7974">
                  <c:v>15948</c:v>
                </c:pt>
                <c:pt idx="7975">
                  <c:v>15950</c:v>
                </c:pt>
                <c:pt idx="7976">
                  <c:v>15952</c:v>
                </c:pt>
                <c:pt idx="7977">
                  <c:v>15954</c:v>
                </c:pt>
                <c:pt idx="7978">
                  <c:v>15956</c:v>
                </c:pt>
                <c:pt idx="7979">
                  <c:v>15958</c:v>
                </c:pt>
                <c:pt idx="7980">
                  <c:v>15960</c:v>
                </c:pt>
                <c:pt idx="7981">
                  <c:v>15962</c:v>
                </c:pt>
                <c:pt idx="7982">
                  <c:v>15964</c:v>
                </c:pt>
                <c:pt idx="7983">
                  <c:v>15966</c:v>
                </c:pt>
                <c:pt idx="7984">
                  <c:v>15968</c:v>
                </c:pt>
                <c:pt idx="7985">
                  <c:v>15970</c:v>
                </c:pt>
                <c:pt idx="7986">
                  <c:v>15972</c:v>
                </c:pt>
                <c:pt idx="7987">
                  <c:v>15974</c:v>
                </c:pt>
                <c:pt idx="7988">
                  <c:v>15976</c:v>
                </c:pt>
                <c:pt idx="7989">
                  <c:v>15978</c:v>
                </c:pt>
                <c:pt idx="7990">
                  <c:v>15980</c:v>
                </c:pt>
                <c:pt idx="7991">
                  <c:v>15982</c:v>
                </c:pt>
                <c:pt idx="7992">
                  <c:v>15984</c:v>
                </c:pt>
                <c:pt idx="7993">
                  <c:v>15986</c:v>
                </c:pt>
                <c:pt idx="7994">
                  <c:v>15988</c:v>
                </c:pt>
                <c:pt idx="7995">
                  <c:v>15990</c:v>
                </c:pt>
                <c:pt idx="7996">
                  <c:v>15992</c:v>
                </c:pt>
                <c:pt idx="7997">
                  <c:v>15994</c:v>
                </c:pt>
                <c:pt idx="7998">
                  <c:v>15996</c:v>
                </c:pt>
                <c:pt idx="7999">
                  <c:v>15998</c:v>
                </c:pt>
                <c:pt idx="8000">
                  <c:v>16000</c:v>
                </c:pt>
                <c:pt idx="8001">
                  <c:v>16002</c:v>
                </c:pt>
                <c:pt idx="8002">
                  <c:v>16004</c:v>
                </c:pt>
                <c:pt idx="8003">
                  <c:v>16006</c:v>
                </c:pt>
                <c:pt idx="8004">
                  <c:v>16008</c:v>
                </c:pt>
                <c:pt idx="8005">
                  <c:v>16010</c:v>
                </c:pt>
                <c:pt idx="8006">
                  <c:v>16012</c:v>
                </c:pt>
                <c:pt idx="8007">
                  <c:v>16014</c:v>
                </c:pt>
                <c:pt idx="8008">
                  <c:v>16016</c:v>
                </c:pt>
                <c:pt idx="8009">
                  <c:v>16018</c:v>
                </c:pt>
                <c:pt idx="8010">
                  <c:v>16020</c:v>
                </c:pt>
                <c:pt idx="8011">
                  <c:v>16022</c:v>
                </c:pt>
                <c:pt idx="8012">
                  <c:v>16024</c:v>
                </c:pt>
                <c:pt idx="8013">
                  <c:v>16026</c:v>
                </c:pt>
                <c:pt idx="8014">
                  <c:v>16028</c:v>
                </c:pt>
                <c:pt idx="8015">
                  <c:v>16030</c:v>
                </c:pt>
                <c:pt idx="8016">
                  <c:v>16032</c:v>
                </c:pt>
                <c:pt idx="8017">
                  <c:v>16034</c:v>
                </c:pt>
                <c:pt idx="8018">
                  <c:v>16036</c:v>
                </c:pt>
                <c:pt idx="8019">
                  <c:v>16038</c:v>
                </c:pt>
                <c:pt idx="8020">
                  <c:v>16040</c:v>
                </c:pt>
                <c:pt idx="8021">
                  <c:v>16042</c:v>
                </c:pt>
                <c:pt idx="8022">
                  <c:v>16044</c:v>
                </c:pt>
                <c:pt idx="8023">
                  <c:v>16046</c:v>
                </c:pt>
                <c:pt idx="8024">
                  <c:v>16048</c:v>
                </c:pt>
                <c:pt idx="8025">
                  <c:v>16050</c:v>
                </c:pt>
                <c:pt idx="8026">
                  <c:v>16052</c:v>
                </c:pt>
                <c:pt idx="8027">
                  <c:v>16054</c:v>
                </c:pt>
                <c:pt idx="8028">
                  <c:v>16056</c:v>
                </c:pt>
                <c:pt idx="8029">
                  <c:v>16058</c:v>
                </c:pt>
                <c:pt idx="8030">
                  <c:v>16060</c:v>
                </c:pt>
                <c:pt idx="8031">
                  <c:v>16062</c:v>
                </c:pt>
                <c:pt idx="8032">
                  <c:v>16064</c:v>
                </c:pt>
                <c:pt idx="8033">
                  <c:v>16066</c:v>
                </c:pt>
                <c:pt idx="8034">
                  <c:v>16068</c:v>
                </c:pt>
                <c:pt idx="8035">
                  <c:v>16070</c:v>
                </c:pt>
                <c:pt idx="8036">
                  <c:v>16072</c:v>
                </c:pt>
                <c:pt idx="8037">
                  <c:v>16074</c:v>
                </c:pt>
                <c:pt idx="8038">
                  <c:v>16076</c:v>
                </c:pt>
                <c:pt idx="8039">
                  <c:v>16078</c:v>
                </c:pt>
                <c:pt idx="8040">
                  <c:v>16080</c:v>
                </c:pt>
                <c:pt idx="8041">
                  <c:v>16082</c:v>
                </c:pt>
                <c:pt idx="8042">
                  <c:v>16084</c:v>
                </c:pt>
                <c:pt idx="8043">
                  <c:v>16086</c:v>
                </c:pt>
                <c:pt idx="8044">
                  <c:v>16088</c:v>
                </c:pt>
                <c:pt idx="8045">
                  <c:v>16090</c:v>
                </c:pt>
                <c:pt idx="8046">
                  <c:v>16092</c:v>
                </c:pt>
                <c:pt idx="8047">
                  <c:v>16094</c:v>
                </c:pt>
                <c:pt idx="8048">
                  <c:v>16096</c:v>
                </c:pt>
                <c:pt idx="8049">
                  <c:v>16098</c:v>
                </c:pt>
                <c:pt idx="8050">
                  <c:v>16100</c:v>
                </c:pt>
                <c:pt idx="8051">
                  <c:v>16102</c:v>
                </c:pt>
                <c:pt idx="8052">
                  <c:v>16104</c:v>
                </c:pt>
                <c:pt idx="8053">
                  <c:v>16106</c:v>
                </c:pt>
                <c:pt idx="8054">
                  <c:v>16108</c:v>
                </c:pt>
                <c:pt idx="8055">
                  <c:v>16110</c:v>
                </c:pt>
                <c:pt idx="8056">
                  <c:v>16112</c:v>
                </c:pt>
                <c:pt idx="8057">
                  <c:v>16114</c:v>
                </c:pt>
                <c:pt idx="8058">
                  <c:v>16116</c:v>
                </c:pt>
                <c:pt idx="8059">
                  <c:v>16118</c:v>
                </c:pt>
                <c:pt idx="8060">
                  <c:v>16120</c:v>
                </c:pt>
                <c:pt idx="8061">
                  <c:v>16122</c:v>
                </c:pt>
                <c:pt idx="8062">
                  <c:v>16124</c:v>
                </c:pt>
                <c:pt idx="8063">
                  <c:v>16126</c:v>
                </c:pt>
                <c:pt idx="8064">
                  <c:v>16128</c:v>
                </c:pt>
                <c:pt idx="8065">
                  <c:v>16130</c:v>
                </c:pt>
                <c:pt idx="8066">
                  <c:v>16132</c:v>
                </c:pt>
                <c:pt idx="8067">
                  <c:v>16134</c:v>
                </c:pt>
                <c:pt idx="8068">
                  <c:v>16136</c:v>
                </c:pt>
                <c:pt idx="8069">
                  <c:v>16138</c:v>
                </c:pt>
                <c:pt idx="8070">
                  <c:v>16140</c:v>
                </c:pt>
                <c:pt idx="8071">
                  <c:v>16142</c:v>
                </c:pt>
                <c:pt idx="8072">
                  <c:v>16144</c:v>
                </c:pt>
                <c:pt idx="8073">
                  <c:v>16146</c:v>
                </c:pt>
                <c:pt idx="8074">
                  <c:v>16148</c:v>
                </c:pt>
                <c:pt idx="8075">
                  <c:v>16150</c:v>
                </c:pt>
                <c:pt idx="8076">
                  <c:v>16152</c:v>
                </c:pt>
                <c:pt idx="8077">
                  <c:v>16154</c:v>
                </c:pt>
                <c:pt idx="8078">
                  <c:v>16156</c:v>
                </c:pt>
                <c:pt idx="8079">
                  <c:v>16158</c:v>
                </c:pt>
                <c:pt idx="8080">
                  <c:v>16160</c:v>
                </c:pt>
                <c:pt idx="8081">
                  <c:v>16162</c:v>
                </c:pt>
                <c:pt idx="8082">
                  <c:v>16164</c:v>
                </c:pt>
                <c:pt idx="8083">
                  <c:v>16166</c:v>
                </c:pt>
                <c:pt idx="8084">
                  <c:v>16168</c:v>
                </c:pt>
                <c:pt idx="8085">
                  <c:v>16170</c:v>
                </c:pt>
                <c:pt idx="8086">
                  <c:v>16172</c:v>
                </c:pt>
                <c:pt idx="8087">
                  <c:v>16174</c:v>
                </c:pt>
                <c:pt idx="8088">
                  <c:v>16176</c:v>
                </c:pt>
                <c:pt idx="8089">
                  <c:v>16178</c:v>
                </c:pt>
                <c:pt idx="8090">
                  <c:v>16180</c:v>
                </c:pt>
                <c:pt idx="8091">
                  <c:v>16182</c:v>
                </c:pt>
                <c:pt idx="8092">
                  <c:v>16184</c:v>
                </c:pt>
                <c:pt idx="8093">
                  <c:v>16186</c:v>
                </c:pt>
                <c:pt idx="8094">
                  <c:v>16188</c:v>
                </c:pt>
                <c:pt idx="8095">
                  <c:v>16190</c:v>
                </c:pt>
                <c:pt idx="8096">
                  <c:v>16192</c:v>
                </c:pt>
                <c:pt idx="8097">
                  <c:v>16194</c:v>
                </c:pt>
                <c:pt idx="8098">
                  <c:v>16196</c:v>
                </c:pt>
                <c:pt idx="8099">
                  <c:v>16198</c:v>
                </c:pt>
                <c:pt idx="8100">
                  <c:v>16200</c:v>
                </c:pt>
                <c:pt idx="8101">
                  <c:v>16202</c:v>
                </c:pt>
                <c:pt idx="8102">
                  <c:v>16204</c:v>
                </c:pt>
                <c:pt idx="8103">
                  <c:v>16206</c:v>
                </c:pt>
                <c:pt idx="8104">
                  <c:v>16208</c:v>
                </c:pt>
                <c:pt idx="8105">
                  <c:v>16210</c:v>
                </c:pt>
                <c:pt idx="8106">
                  <c:v>16212</c:v>
                </c:pt>
                <c:pt idx="8107">
                  <c:v>16214</c:v>
                </c:pt>
                <c:pt idx="8108">
                  <c:v>16216</c:v>
                </c:pt>
                <c:pt idx="8109">
                  <c:v>16218</c:v>
                </c:pt>
                <c:pt idx="8110">
                  <c:v>16220</c:v>
                </c:pt>
                <c:pt idx="8111">
                  <c:v>16222</c:v>
                </c:pt>
                <c:pt idx="8112">
                  <c:v>16224</c:v>
                </c:pt>
                <c:pt idx="8113">
                  <c:v>16226</c:v>
                </c:pt>
                <c:pt idx="8114">
                  <c:v>16228</c:v>
                </c:pt>
                <c:pt idx="8115">
                  <c:v>16230</c:v>
                </c:pt>
                <c:pt idx="8116">
                  <c:v>16232</c:v>
                </c:pt>
                <c:pt idx="8117">
                  <c:v>16234</c:v>
                </c:pt>
                <c:pt idx="8118">
                  <c:v>16236</c:v>
                </c:pt>
                <c:pt idx="8119">
                  <c:v>16238</c:v>
                </c:pt>
                <c:pt idx="8120">
                  <c:v>16240</c:v>
                </c:pt>
                <c:pt idx="8121">
                  <c:v>16242</c:v>
                </c:pt>
                <c:pt idx="8122">
                  <c:v>16244</c:v>
                </c:pt>
                <c:pt idx="8123">
                  <c:v>16246</c:v>
                </c:pt>
                <c:pt idx="8124">
                  <c:v>16248</c:v>
                </c:pt>
                <c:pt idx="8125">
                  <c:v>16250</c:v>
                </c:pt>
                <c:pt idx="8126">
                  <c:v>16252</c:v>
                </c:pt>
                <c:pt idx="8127">
                  <c:v>16254</c:v>
                </c:pt>
                <c:pt idx="8128">
                  <c:v>16256</c:v>
                </c:pt>
                <c:pt idx="8129">
                  <c:v>16258</c:v>
                </c:pt>
                <c:pt idx="8130">
                  <c:v>16260</c:v>
                </c:pt>
                <c:pt idx="8131">
                  <c:v>16262</c:v>
                </c:pt>
                <c:pt idx="8132">
                  <c:v>16264</c:v>
                </c:pt>
                <c:pt idx="8133">
                  <c:v>16266</c:v>
                </c:pt>
                <c:pt idx="8134">
                  <c:v>16268</c:v>
                </c:pt>
                <c:pt idx="8135">
                  <c:v>16270</c:v>
                </c:pt>
                <c:pt idx="8136">
                  <c:v>16272</c:v>
                </c:pt>
                <c:pt idx="8137">
                  <c:v>16274</c:v>
                </c:pt>
                <c:pt idx="8138">
                  <c:v>16276</c:v>
                </c:pt>
                <c:pt idx="8139">
                  <c:v>16278</c:v>
                </c:pt>
                <c:pt idx="8140">
                  <c:v>16280</c:v>
                </c:pt>
                <c:pt idx="8141">
                  <c:v>16282</c:v>
                </c:pt>
                <c:pt idx="8142">
                  <c:v>16284</c:v>
                </c:pt>
                <c:pt idx="8143">
                  <c:v>16286</c:v>
                </c:pt>
                <c:pt idx="8144">
                  <c:v>16288</c:v>
                </c:pt>
                <c:pt idx="8145">
                  <c:v>16290</c:v>
                </c:pt>
                <c:pt idx="8146">
                  <c:v>16292</c:v>
                </c:pt>
                <c:pt idx="8147">
                  <c:v>16294</c:v>
                </c:pt>
                <c:pt idx="8148">
                  <c:v>16296</c:v>
                </c:pt>
                <c:pt idx="8149">
                  <c:v>16298</c:v>
                </c:pt>
                <c:pt idx="8150">
                  <c:v>16300</c:v>
                </c:pt>
                <c:pt idx="8151">
                  <c:v>16302</c:v>
                </c:pt>
                <c:pt idx="8152">
                  <c:v>16304</c:v>
                </c:pt>
                <c:pt idx="8153">
                  <c:v>16306</c:v>
                </c:pt>
                <c:pt idx="8154">
                  <c:v>16308</c:v>
                </c:pt>
                <c:pt idx="8155">
                  <c:v>16310</c:v>
                </c:pt>
                <c:pt idx="8156">
                  <c:v>16312</c:v>
                </c:pt>
                <c:pt idx="8157">
                  <c:v>16314</c:v>
                </c:pt>
                <c:pt idx="8158">
                  <c:v>16316</c:v>
                </c:pt>
                <c:pt idx="8159">
                  <c:v>16318</c:v>
                </c:pt>
                <c:pt idx="8160">
                  <c:v>16320</c:v>
                </c:pt>
                <c:pt idx="8161">
                  <c:v>16322</c:v>
                </c:pt>
                <c:pt idx="8162">
                  <c:v>16324</c:v>
                </c:pt>
                <c:pt idx="8163">
                  <c:v>16326</c:v>
                </c:pt>
                <c:pt idx="8164">
                  <c:v>16328</c:v>
                </c:pt>
                <c:pt idx="8165">
                  <c:v>16330</c:v>
                </c:pt>
                <c:pt idx="8166">
                  <c:v>16332</c:v>
                </c:pt>
                <c:pt idx="8167">
                  <c:v>16334</c:v>
                </c:pt>
                <c:pt idx="8168">
                  <c:v>16336</c:v>
                </c:pt>
                <c:pt idx="8169">
                  <c:v>16338</c:v>
                </c:pt>
                <c:pt idx="8170">
                  <c:v>16340</c:v>
                </c:pt>
                <c:pt idx="8171">
                  <c:v>16342</c:v>
                </c:pt>
                <c:pt idx="8172">
                  <c:v>16344</c:v>
                </c:pt>
                <c:pt idx="8173">
                  <c:v>16346</c:v>
                </c:pt>
                <c:pt idx="8174">
                  <c:v>16348</c:v>
                </c:pt>
                <c:pt idx="8175">
                  <c:v>16350</c:v>
                </c:pt>
                <c:pt idx="8176">
                  <c:v>16352</c:v>
                </c:pt>
                <c:pt idx="8177">
                  <c:v>16354</c:v>
                </c:pt>
                <c:pt idx="8178">
                  <c:v>16356</c:v>
                </c:pt>
                <c:pt idx="8179">
                  <c:v>16358</c:v>
                </c:pt>
                <c:pt idx="8180">
                  <c:v>16360</c:v>
                </c:pt>
                <c:pt idx="8181">
                  <c:v>16362</c:v>
                </c:pt>
                <c:pt idx="8182">
                  <c:v>16364</c:v>
                </c:pt>
                <c:pt idx="8183">
                  <c:v>16366</c:v>
                </c:pt>
                <c:pt idx="8184">
                  <c:v>16368</c:v>
                </c:pt>
                <c:pt idx="8185">
                  <c:v>16370</c:v>
                </c:pt>
                <c:pt idx="8186">
                  <c:v>16372</c:v>
                </c:pt>
                <c:pt idx="8187">
                  <c:v>16374</c:v>
                </c:pt>
                <c:pt idx="8188">
                  <c:v>16376</c:v>
                </c:pt>
                <c:pt idx="8189">
                  <c:v>16378</c:v>
                </c:pt>
                <c:pt idx="8190">
                  <c:v>16380</c:v>
                </c:pt>
                <c:pt idx="8191">
                  <c:v>16382</c:v>
                </c:pt>
                <c:pt idx="8192">
                  <c:v>16384</c:v>
                </c:pt>
                <c:pt idx="8193">
                  <c:v>16386</c:v>
                </c:pt>
                <c:pt idx="8194">
                  <c:v>16388</c:v>
                </c:pt>
                <c:pt idx="8195">
                  <c:v>16390</c:v>
                </c:pt>
                <c:pt idx="8196">
                  <c:v>16392</c:v>
                </c:pt>
                <c:pt idx="8197">
                  <c:v>16394</c:v>
                </c:pt>
                <c:pt idx="8198">
                  <c:v>16396</c:v>
                </c:pt>
                <c:pt idx="8199">
                  <c:v>16398</c:v>
                </c:pt>
                <c:pt idx="8200">
                  <c:v>16400</c:v>
                </c:pt>
              </c:numCache>
            </c:numRef>
          </c:xVal>
          <c:yVal>
            <c:numRef>
              <c:f>'Filter Test'!$E$6:$E$8206</c:f>
              <c:numCache>
                <c:formatCode>General</c:formatCode>
                <c:ptCount val="8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-2</c:v>
                </c:pt>
                <c:pt idx="226">
                  <c:v>-2</c:v>
                </c:pt>
                <c:pt idx="227">
                  <c:v>-2</c:v>
                </c:pt>
                <c:pt idx="228">
                  <c:v>-2</c:v>
                </c:pt>
                <c:pt idx="229">
                  <c:v>-2</c:v>
                </c:pt>
                <c:pt idx="230">
                  <c:v>-2</c:v>
                </c:pt>
                <c:pt idx="231">
                  <c:v>-2</c:v>
                </c:pt>
                <c:pt idx="232">
                  <c:v>-2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-2</c:v>
                </c:pt>
                <c:pt idx="237">
                  <c:v>-3</c:v>
                </c:pt>
                <c:pt idx="238">
                  <c:v>-3</c:v>
                </c:pt>
                <c:pt idx="239">
                  <c:v>-3</c:v>
                </c:pt>
                <c:pt idx="240">
                  <c:v>-3</c:v>
                </c:pt>
                <c:pt idx="241">
                  <c:v>-3</c:v>
                </c:pt>
                <c:pt idx="242">
                  <c:v>-3</c:v>
                </c:pt>
                <c:pt idx="243">
                  <c:v>-3</c:v>
                </c:pt>
                <c:pt idx="244">
                  <c:v>-2</c:v>
                </c:pt>
                <c:pt idx="245">
                  <c:v>-2</c:v>
                </c:pt>
                <c:pt idx="246">
                  <c:v>-2</c:v>
                </c:pt>
                <c:pt idx="247">
                  <c:v>-2</c:v>
                </c:pt>
                <c:pt idx="248">
                  <c:v>-2</c:v>
                </c:pt>
                <c:pt idx="249">
                  <c:v>-2</c:v>
                </c:pt>
                <c:pt idx="250">
                  <c:v>-2</c:v>
                </c:pt>
                <c:pt idx="251">
                  <c:v>-2</c:v>
                </c:pt>
                <c:pt idx="252">
                  <c:v>-2</c:v>
                </c:pt>
                <c:pt idx="253">
                  <c:v>-2</c:v>
                </c:pt>
                <c:pt idx="254">
                  <c:v>-2</c:v>
                </c:pt>
                <c:pt idx="255">
                  <c:v>-2</c:v>
                </c:pt>
                <c:pt idx="256">
                  <c:v>-2</c:v>
                </c:pt>
                <c:pt idx="257">
                  <c:v>-2</c:v>
                </c:pt>
                <c:pt idx="258">
                  <c:v>-2</c:v>
                </c:pt>
                <c:pt idx="259">
                  <c:v>-2</c:v>
                </c:pt>
                <c:pt idx="260">
                  <c:v>-2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-2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-2</c:v>
                </c:pt>
                <c:pt idx="400">
                  <c:v>-2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0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0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-1</c:v>
                </c:pt>
                <c:pt idx="1501">
                  <c:v>0</c:v>
                </c:pt>
                <c:pt idx="1502">
                  <c:v>-1</c:v>
                </c:pt>
                <c:pt idx="1503">
                  <c:v>0</c:v>
                </c:pt>
                <c:pt idx="1504">
                  <c:v>-1</c:v>
                </c:pt>
                <c:pt idx="1505">
                  <c:v>-1</c:v>
                </c:pt>
                <c:pt idx="1506">
                  <c:v>-1</c:v>
                </c:pt>
                <c:pt idx="1507">
                  <c:v>-1</c:v>
                </c:pt>
                <c:pt idx="1508">
                  <c:v>-1</c:v>
                </c:pt>
                <c:pt idx="1509">
                  <c:v>-1</c:v>
                </c:pt>
                <c:pt idx="1510">
                  <c:v>-1</c:v>
                </c:pt>
                <c:pt idx="1511">
                  <c:v>-1</c:v>
                </c:pt>
                <c:pt idx="1512">
                  <c:v>-1</c:v>
                </c:pt>
                <c:pt idx="1513">
                  <c:v>-1</c:v>
                </c:pt>
                <c:pt idx="1514">
                  <c:v>0</c:v>
                </c:pt>
                <c:pt idx="1515">
                  <c:v>0</c:v>
                </c:pt>
                <c:pt idx="1516">
                  <c:v>-1</c:v>
                </c:pt>
                <c:pt idx="1517">
                  <c:v>0</c:v>
                </c:pt>
                <c:pt idx="1518">
                  <c:v>-1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1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1</c:v>
                </c:pt>
                <c:pt idx="1808">
                  <c:v>0</c:v>
                </c:pt>
                <c:pt idx="1809">
                  <c:v>1</c:v>
                </c:pt>
                <c:pt idx="1810">
                  <c:v>1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1</c:v>
                </c:pt>
                <c:pt idx="1815">
                  <c:v>0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0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0</c:v>
                </c:pt>
                <c:pt idx="1824">
                  <c:v>1</c:v>
                </c:pt>
                <c:pt idx="1825">
                  <c:v>0</c:v>
                </c:pt>
                <c:pt idx="1826">
                  <c:v>1</c:v>
                </c:pt>
                <c:pt idx="1827">
                  <c:v>0</c:v>
                </c:pt>
                <c:pt idx="1828">
                  <c:v>1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1</c:v>
                </c:pt>
                <c:pt idx="2572">
                  <c:v>1</c:v>
                </c:pt>
                <c:pt idx="2573">
                  <c:v>0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0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-1</c:v>
                </c:pt>
                <c:pt idx="3406">
                  <c:v>-1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-1</c:v>
                </c:pt>
                <c:pt idx="3413">
                  <c:v>-1</c:v>
                </c:pt>
                <c:pt idx="3414">
                  <c:v>-1</c:v>
                </c:pt>
                <c:pt idx="3415">
                  <c:v>0</c:v>
                </c:pt>
                <c:pt idx="3416">
                  <c:v>-1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-1</c:v>
                </c:pt>
                <c:pt idx="3473">
                  <c:v>-1</c:v>
                </c:pt>
                <c:pt idx="3474">
                  <c:v>-1</c:v>
                </c:pt>
                <c:pt idx="3475">
                  <c:v>0</c:v>
                </c:pt>
                <c:pt idx="3476">
                  <c:v>-1</c:v>
                </c:pt>
                <c:pt idx="3477">
                  <c:v>-1</c:v>
                </c:pt>
                <c:pt idx="3478">
                  <c:v>-1</c:v>
                </c:pt>
                <c:pt idx="3479">
                  <c:v>-1</c:v>
                </c:pt>
                <c:pt idx="3480">
                  <c:v>0</c:v>
                </c:pt>
                <c:pt idx="3481">
                  <c:v>-1</c:v>
                </c:pt>
                <c:pt idx="3482">
                  <c:v>-1</c:v>
                </c:pt>
                <c:pt idx="3483">
                  <c:v>-1</c:v>
                </c:pt>
                <c:pt idx="3484">
                  <c:v>-1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-1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-1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-1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-1</c:v>
                </c:pt>
                <c:pt idx="3517">
                  <c:v>-1</c:v>
                </c:pt>
                <c:pt idx="3518">
                  <c:v>-1</c:v>
                </c:pt>
                <c:pt idx="3519">
                  <c:v>0</c:v>
                </c:pt>
                <c:pt idx="3520">
                  <c:v>-1</c:v>
                </c:pt>
                <c:pt idx="3521">
                  <c:v>-1</c:v>
                </c:pt>
                <c:pt idx="3522">
                  <c:v>-1</c:v>
                </c:pt>
                <c:pt idx="3523">
                  <c:v>-1</c:v>
                </c:pt>
                <c:pt idx="3524">
                  <c:v>-1</c:v>
                </c:pt>
                <c:pt idx="3525">
                  <c:v>-1</c:v>
                </c:pt>
                <c:pt idx="3526">
                  <c:v>-1</c:v>
                </c:pt>
                <c:pt idx="3527">
                  <c:v>-1</c:v>
                </c:pt>
                <c:pt idx="3528">
                  <c:v>-1</c:v>
                </c:pt>
                <c:pt idx="3529">
                  <c:v>-1</c:v>
                </c:pt>
                <c:pt idx="3530">
                  <c:v>-1</c:v>
                </c:pt>
                <c:pt idx="3531">
                  <c:v>-1</c:v>
                </c:pt>
                <c:pt idx="3532">
                  <c:v>-1</c:v>
                </c:pt>
                <c:pt idx="3533">
                  <c:v>-1</c:v>
                </c:pt>
                <c:pt idx="3534">
                  <c:v>-1</c:v>
                </c:pt>
                <c:pt idx="3535">
                  <c:v>-1</c:v>
                </c:pt>
                <c:pt idx="3536">
                  <c:v>-1</c:v>
                </c:pt>
                <c:pt idx="3537">
                  <c:v>-1</c:v>
                </c:pt>
                <c:pt idx="3538">
                  <c:v>-1</c:v>
                </c:pt>
                <c:pt idx="3539">
                  <c:v>-1</c:v>
                </c:pt>
                <c:pt idx="3540">
                  <c:v>-1</c:v>
                </c:pt>
                <c:pt idx="3541">
                  <c:v>-1</c:v>
                </c:pt>
                <c:pt idx="3542">
                  <c:v>-1</c:v>
                </c:pt>
                <c:pt idx="3543">
                  <c:v>-1</c:v>
                </c:pt>
                <c:pt idx="3544">
                  <c:v>-1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-1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-1</c:v>
                </c:pt>
                <c:pt idx="3582">
                  <c:v>-1</c:v>
                </c:pt>
                <c:pt idx="3583">
                  <c:v>-1</c:v>
                </c:pt>
                <c:pt idx="3584">
                  <c:v>-1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-1</c:v>
                </c:pt>
                <c:pt idx="3609">
                  <c:v>-1</c:v>
                </c:pt>
                <c:pt idx="3610">
                  <c:v>-1</c:v>
                </c:pt>
                <c:pt idx="3611">
                  <c:v>-1</c:v>
                </c:pt>
                <c:pt idx="3612">
                  <c:v>-1</c:v>
                </c:pt>
                <c:pt idx="3613">
                  <c:v>-1</c:v>
                </c:pt>
                <c:pt idx="3614">
                  <c:v>-1</c:v>
                </c:pt>
                <c:pt idx="3615">
                  <c:v>-1</c:v>
                </c:pt>
                <c:pt idx="3616">
                  <c:v>-1</c:v>
                </c:pt>
                <c:pt idx="3617">
                  <c:v>-1</c:v>
                </c:pt>
                <c:pt idx="3618">
                  <c:v>-1</c:v>
                </c:pt>
                <c:pt idx="3619">
                  <c:v>-1</c:v>
                </c:pt>
                <c:pt idx="3620">
                  <c:v>-1</c:v>
                </c:pt>
                <c:pt idx="3621">
                  <c:v>-1</c:v>
                </c:pt>
                <c:pt idx="3622">
                  <c:v>-1</c:v>
                </c:pt>
                <c:pt idx="3623">
                  <c:v>-1</c:v>
                </c:pt>
                <c:pt idx="3624">
                  <c:v>-1</c:v>
                </c:pt>
                <c:pt idx="3625">
                  <c:v>-1</c:v>
                </c:pt>
                <c:pt idx="3626">
                  <c:v>-1</c:v>
                </c:pt>
                <c:pt idx="3627">
                  <c:v>-1</c:v>
                </c:pt>
                <c:pt idx="3628">
                  <c:v>-1</c:v>
                </c:pt>
                <c:pt idx="3629">
                  <c:v>-1</c:v>
                </c:pt>
                <c:pt idx="3630">
                  <c:v>-1</c:v>
                </c:pt>
                <c:pt idx="3631">
                  <c:v>-1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-1</c:v>
                </c:pt>
                <c:pt idx="3660">
                  <c:v>-1</c:v>
                </c:pt>
                <c:pt idx="3661">
                  <c:v>-1</c:v>
                </c:pt>
                <c:pt idx="3662">
                  <c:v>-1</c:v>
                </c:pt>
                <c:pt idx="3663">
                  <c:v>-1</c:v>
                </c:pt>
                <c:pt idx="3664">
                  <c:v>-1</c:v>
                </c:pt>
                <c:pt idx="3665">
                  <c:v>-1</c:v>
                </c:pt>
                <c:pt idx="3666">
                  <c:v>-1</c:v>
                </c:pt>
                <c:pt idx="3667">
                  <c:v>-1</c:v>
                </c:pt>
                <c:pt idx="3668">
                  <c:v>-1</c:v>
                </c:pt>
                <c:pt idx="3669">
                  <c:v>-1</c:v>
                </c:pt>
                <c:pt idx="3670">
                  <c:v>-1</c:v>
                </c:pt>
                <c:pt idx="3671">
                  <c:v>-1</c:v>
                </c:pt>
                <c:pt idx="3672">
                  <c:v>-1</c:v>
                </c:pt>
                <c:pt idx="3673">
                  <c:v>-1</c:v>
                </c:pt>
                <c:pt idx="3674">
                  <c:v>-1</c:v>
                </c:pt>
                <c:pt idx="3675">
                  <c:v>-1</c:v>
                </c:pt>
                <c:pt idx="3676">
                  <c:v>-1</c:v>
                </c:pt>
                <c:pt idx="3677">
                  <c:v>-1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-1</c:v>
                </c:pt>
                <c:pt idx="3705">
                  <c:v>-1</c:v>
                </c:pt>
                <c:pt idx="3706">
                  <c:v>-1</c:v>
                </c:pt>
                <c:pt idx="3707">
                  <c:v>-1</c:v>
                </c:pt>
                <c:pt idx="3708">
                  <c:v>-1</c:v>
                </c:pt>
                <c:pt idx="3709">
                  <c:v>-1</c:v>
                </c:pt>
                <c:pt idx="3710">
                  <c:v>-1</c:v>
                </c:pt>
                <c:pt idx="3711">
                  <c:v>-1</c:v>
                </c:pt>
                <c:pt idx="3712">
                  <c:v>-1</c:v>
                </c:pt>
                <c:pt idx="3713">
                  <c:v>-1</c:v>
                </c:pt>
                <c:pt idx="3714">
                  <c:v>-1</c:v>
                </c:pt>
                <c:pt idx="3715">
                  <c:v>-1</c:v>
                </c:pt>
                <c:pt idx="3716">
                  <c:v>-1</c:v>
                </c:pt>
                <c:pt idx="3717">
                  <c:v>-1</c:v>
                </c:pt>
                <c:pt idx="3718">
                  <c:v>-1</c:v>
                </c:pt>
                <c:pt idx="3719">
                  <c:v>-1</c:v>
                </c:pt>
                <c:pt idx="3720">
                  <c:v>-1</c:v>
                </c:pt>
                <c:pt idx="3721">
                  <c:v>-1</c:v>
                </c:pt>
                <c:pt idx="3722">
                  <c:v>-1</c:v>
                </c:pt>
                <c:pt idx="3723">
                  <c:v>-1</c:v>
                </c:pt>
                <c:pt idx="3724">
                  <c:v>-1</c:v>
                </c:pt>
                <c:pt idx="3725">
                  <c:v>-1</c:v>
                </c:pt>
                <c:pt idx="3726">
                  <c:v>-1</c:v>
                </c:pt>
                <c:pt idx="3727">
                  <c:v>-1</c:v>
                </c:pt>
                <c:pt idx="3728">
                  <c:v>-1</c:v>
                </c:pt>
                <c:pt idx="3729">
                  <c:v>-1</c:v>
                </c:pt>
                <c:pt idx="3730">
                  <c:v>-1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-1</c:v>
                </c:pt>
                <c:pt idx="3750">
                  <c:v>-1</c:v>
                </c:pt>
                <c:pt idx="3751">
                  <c:v>-1</c:v>
                </c:pt>
                <c:pt idx="3752">
                  <c:v>-1</c:v>
                </c:pt>
                <c:pt idx="3753">
                  <c:v>-1</c:v>
                </c:pt>
                <c:pt idx="3754">
                  <c:v>-1</c:v>
                </c:pt>
                <c:pt idx="3755">
                  <c:v>-1</c:v>
                </c:pt>
                <c:pt idx="3756">
                  <c:v>-1</c:v>
                </c:pt>
                <c:pt idx="3757">
                  <c:v>-2</c:v>
                </c:pt>
                <c:pt idx="3758">
                  <c:v>-2</c:v>
                </c:pt>
                <c:pt idx="3759">
                  <c:v>-2</c:v>
                </c:pt>
                <c:pt idx="3760">
                  <c:v>-2</c:v>
                </c:pt>
                <c:pt idx="3761">
                  <c:v>-2</c:v>
                </c:pt>
                <c:pt idx="3762">
                  <c:v>-2</c:v>
                </c:pt>
                <c:pt idx="3763">
                  <c:v>-2</c:v>
                </c:pt>
                <c:pt idx="3764">
                  <c:v>-2</c:v>
                </c:pt>
                <c:pt idx="3765">
                  <c:v>-2</c:v>
                </c:pt>
                <c:pt idx="3766">
                  <c:v>-2</c:v>
                </c:pt>
                <c:pt idx="3767">
                  <c:v>-2</c:v>
                </c:pt>
                <c:pt idx="3768">
                  <c:v>-2</c:v>
                </c:pt>
                <c:pt idx="3769">
                  <c:v>-2</c:v>
                </c:pt>
                <c:pt idx="3770">
                  <c:v>-2</c:v>
                </c:pt>
                <c:pt idx="3771">
                  <c:v>-2</c:v>
                </c:pt>
                <c:pt idx="3772">
                  <c:v>-2</c:v>
                </c:pt>
                <c:pt idx="3773">
                  <c:v>-2</c:v>
                </c:pt>
                <c:pt idx="3774">
                  <c:v>-2</c:v>
                </c:pt>
                <c:pt idx="3775">
                  <c:v>-2</c:v>
                </c:pt>
                <c:pt idx="3776">
                  <c:v>-2</c:v>
                </c:pt>
                <c:pt idx="3777">
                  <c:v>-2</c:v>
                </c:pt>
                <c:pt idx="3778">
                  <c:v>-1</c:v>
                </c:pt>
                <c:pt idx="3779">
                  <c:v>-1</c:v>
                </c:pt>
                <c:pt idx="3780">
                  <c:v>-1</c:v>
                </c:pt>
                <c:pt idx="3781">
                  <c:v>-1</c:v>
                </c:pt>
                <c:pt idx="3782">
                  <c:v>-1</c:v>
                </c:pt>
                <c:pt idx="3783">
                  <c:v>-1</c:v>
                </c:pt>
                <c:pt idx="3784">
                  <c:v>-1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-1</c:v>
                </c:pt>
                <c:pt idx="3803">
                  <c:v>-1</c:v>
                </c:pt>
                <c:pt idx="3804">
                  <c:v>-1</c:v>
                </c:pt>
                <c:pt idx="3805">
                  <c:v>-1</c:v>
                </c:pt>
                <c:pt idx="3806">
                  <c:v>-1</c:v>
                </c:pt>
                <c:pt idx="3807">
                  <c:v>-1</c:v>
                </c:pt>
                <c:pt idx="3808">
                  <c:v>-1</c:v>
                </c:pt>
                <c:pt idx="3809">
                  <c:v>-1</c:v>
                </c:pt>
                <c:pt idx="3810">
                  <c:v>-1</c:v>
                </c:pt>
                <c:pt idx="3811">
                  <c:v>-1</c:v>
                </c:pt>
                <c:pt idx="3812">
                  <c:v>-1</c:v>
                </c:pt>
                <c:pt idx="3813">
                  <c:v>-1</c:v>
                </c:pt>
                <c:pt idx="3814">
                  <c:v>-1</c:v>
                </c:pt>
                <c:pt idx="3815">
                  <c:v>-1</c:v>
                </c:pt>
                <c:pt idx="3816">
                  <c:v>-1</c:v>
                </c:pt>
                <c:pt idx="3817">
                  <c:v>-1</c:v>
                </c:pt>
                <c:pt idx="3818">
                  <c:v>-1</c:v>
                </c:pt>
                <c:pt idx="3819">
                  <c:v>-1</c:v>
                </c:pt>
                <c:pt idx="3820">
                  <c:v>-1</c:v>
                </c:pt>
                <c:pt idx="3821">
                  <c:v>-1</c:v>
                </c:pt>
                <c:pt idx="3822">
                  <c:v>-1</c:v>
                </c:pt>
                <c:pt idx="3823">
                  <c:v>-1</c:v>
                </c:pt>
                <c:pt idx="3824">
                  <c:v>-1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-1</c:v>
                </c:pt>
                <c:pt idx="3852">
                  <c:v>-1</c:v>
                </c:pt>
                <c:pt idx="3853">
                  <c:v>-1</c:v>
                </c:pt>
                <c:pt idx="3854">
                  <c:v>-1</c:v>
                </c:pt>
                <c:pt idx="3855">
                  <c:v>-1</c:v>
                </c:pt>
                <c:pt idx="3856">
                  <c:v>-1</c:v>
                </c:pt>
                <c:pt idx="3857">
                  <c:v>-2</c:v>
                </c:pt>
                <c:pt idx="3858">
                  <c:v>-2</c:v>
                </c:pt>
                <c:pt idx="3859">
                  <c:v>-2</c:v>
                </c:pt>
                <c:pt idx="3860">
                  <c:v>-2</c:v>
                </c:pt>
                <c:pt idx="3861">
                  <c:v>-2</c:v>
                </c:pt>
                <c:pt idx="3862">
                  <c:v>-2</c:v>
                </c:pt>
                <c:pt idx="3863">
                  <c:v>-2</c:v>
                </c:pt>
                <c:pt idx="3864">
                  <c:v>-2</c:v>
                </c:pt>
                <c:pt idx="3865">
                  <c:v>-2</c:v>
                </c:pt>
                <c:pt idx="3866">
                  <c:v>-2</c:v>
                </c:pt>
                <c:pt idx="3867">
                  <c:v>-2</c:v>
                </c:pt>
                <c:pt idx="3868">
                  <c:v>-2</c:v>
                </c:pt>
                <c:pt idx="3869">
                  <c:v>-2</c:v>
                </c:pt>
                <c:pt idx="3870">
                  <c:v>-2</c:v>
                </c:pt>
                <c:pt idx="3871">
                  <c:v>-1</c:v>
                </c:pt>
                <c:pt idx="3872">
                  <c:v>-1</c:v>
                </c:pt>
                <c:pt idx="3873">
                  <c:v>-1</c:v>
                </c:pt>
                <c:pt idx="3874">
                  <c:v>-1</c:v>
                </c:pt>
                <c:pt idx="3875">
                  <c:v>-1</c:v>
                </c:pt>
                <c:pt idx="3876">
                  <c:v>-1</c:v>
                </c:pt>
                <c:pt idx="3877">
                  <c:v>-1</c:v>
                </c:pt>
                <c:pt idx="3878">
                  <c:v>-1</c:v>
                </c:pt>
                <c:pt idx="3879">
                  <c:v>-1</c:v>
                </c:pt>
                <c:pt idx="3880">
                  <c:v>-1</c:v>
                </c:pt>
                <c:pt idx="3881">
                  <c:v>-1</c:v>
                </c:pt>
                <c:pt idx="3882">
                  <c:v>-1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-1</c:v>
                </c:pt>
                <c:pt idx="3892">
                  <c:v>-1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-1</c:v>
                </c:pt>
                <c:pt idx="3897">
                  <c:v>-1</c:v>
                </c:pt>
                <c:pt idx="3898">
                  <c:v>-1</c:v>
                </c:pt>
                <c:pt idx="3899">
                  <c:v>-1</c:v>
                </c:pt>
                <c:pt idx="3900">
                  <c:v>-1</c:v>
                </c:pt>
                <c:pt idx="3901">
                  <c:v>-1</c:v>
                </c:pt>
                <c:pt idx="3902">
                  <c:v>-1</c:v>
                </c:pt>
                <c:pt idx="3903">
                  <c:v>-1</c:v>
                </c:pt>
                <c:pt idx="3904">
                  <c:v>-1</c:v>
                </c:pt>
                <c:pt idx="3905">
                  <c:v>-1</c:v>
                </c:pt>
                <c:pt idx="3906">
                  <c:v>-2</c:v>
                </c:pt>
                <c:pt idx="3907">
                  <c:v>-2</c:v>
                </c:pt>
                <c:pt idx="3908">
                  <c:v>-2</c:v>
                </c:pt>
                <c:pt idx="3909">
                  <c:v>-2</c:v>
                </c:pt>
                <c:pt idx="3910">
                  <c:v>-2</c:v>
                </c:pt>
                <c:pt idx="3911">
                  <c:v>-2</c:v>
                </c:pt>
                <c:pt idx="3912">
                  <c:v>-2</c:v>
                </c:pt>
                <c:pt idx="3913">
                  <c:v>-2</c:v>
                </c:pt>
                <c:pt idx="3914">
                  <c:v>-2</c:v>
                </c:pt>
                <c:pt idx="3915">
                  <c:v>-2</c:v>
                </c:pt>
                <c:pt idx="3916">
                  <c:v>-3</c:v>
                </c:pt>
                <c:pt idx="3917">
                  <c:v>-3</c:v>
                </c:pt>
                <c:pt idx="3918">
                  <c:v>-3</c:v>
                </c:pt>
                <c:pt idx="3919">
                  <c:v>-3</c:v>
                </c:pt>
                <c:pt idx="3920">
                  <c:v>-3</c:v>
                </c:pt>
                <c:pt idx="3921">
                  <c:v>-3</c:v>
                </c:pt>
                <c:pt idx="3922">
                  <c:v>-3</c:v>
                </c:pt>
                <c:pt idx="3923">
                  <c:v>-3</c:v>
                </c:pt>
                <c:pt idx="3924">
                  <c:v>-3</c:v>
                </c:pt>
                <c:pt idx="3925">
                  <c:v>-2</c:v>
                </c:pt>
                <c:pt idx="3926">
                  <c:v>-2</c:v>
                </c:pt>
                <c:pt idx="3927">
                  <c:v>-2</c:v>
                </c:pt>
                <c:pt idx="3928">
                  <c:v>-2</c:v>
                </c:pt>
                <c:pt idx="3929">
                  <c:v>-2</c:v>
                </c:pt>
                <c:pt idx="3930">
                  <c:v>-2</c:v>
                </c:pt>
                <c:pt idx="3931">
                  <c:v>-2</c:v>
                </c:pt>
                <c:pt idx="3932">
                  <c:v>-1</c:v>
                </c:pt>
                <c:pt idx="3933">
                  <c:v>-1</c:v>
                </c:pt>
                <c:pt idx="3934">
                  <c:v>-1</c:v>
                </c:pt>
                <c:pt idx="3935">
                  <c:v>-1</c:v>
                </c:pt>
                <c:pt idx="3936">
                  <c:v>-1</c:v>
                </c:pt>
                <c:pt idx="3937">
                  <c:v>-1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-1</c:v>
                </c:pt>
                <c:pt idx="3946">
                  <c:v>0</c:v>
                </c:pt>
                <c:pt idx="3947">
                  <c:v>-1</c:v>
                </c:pt>
                <c:pt idx="3948">
                  <c:v>-1</c:v>
                </c:pt>
                <c:pt idx="3949">
                  <c:v>-1</c:v>
                </c:pt>
                <c:pt idx="3950">
                  <c:v>-1</c:v>
                </c:pt>
                <c:pt idx="3951">
                  <c:v>-1</c:v>
                </c:pt>
                <c:pt idx="3952">
                  <c:v>-1</c:v>
                </c:pt>
                <c:pt idx="3953">
                  <c:v>-1</c:v>
                </c:pt>
                <c:pt idx="3954">
                  <c:v>-1</c:v>
                </c:pt>
                <c:pt idx="3955">
                  <c:v>-1</c:v>
                </c:pt>
                <c:pt idx="3956">
                  <c:v>-1</c:v>
                </c:pt>
                <c:pt idx="3957">
                  <c:v>-1</c:v>
                </c:pt>
                <c:pt idx="3958">
                  <c:v>-2</c:v>
                </c:pt>
                <c:pt idx="3959">
                  <c:v>-2</c:v>
                </c:pt>
                <c:pt idx="3960">
                  <c:v>-2</c:v>
                </c:pt>
                <c:pt idx="3961">
                  <c:v>-1</c:v>
                </c:pt>
                <c:pt idx="3962">
                  <c:v>-1</c:v>
                </c:pt>
                <c:pt idx="3963">
                  <c:v>-1</c:v>
                </c:pt>
                <c:pt idx="3964">
                  <c:v>-2</c:v>
                </c:pt>
                <c:pt idx="3965">
                  <c:v>-2</c:v>
                </c:pt>
                <c:pt idx="3966">
                  <c:v>-2</c:v>
                </c:pt>
                <c:pt idx="3967">
                  <c:v>-2</c:v>
                </c:pt>
                <c:pt idx="3968">
                  <c:v>-1</c:v>
                </c:pt>
                <c:pt idx="3969">
                  <c:v>-2</c:v>
                </c:pt>
                <c:pt idx="3970">
                  <c:v>-1</c:v>
                </c:pt>
                <c:pt idx="3971">
                  <c:v>-1</c:v>
                </c:pt>
                <c:pt idx="3972">
                  <c:v>-1</c:v>
                </c:pt>
                <c:pt idx="3973">
                  <c:v>-1</c:v>
                </c:pt>
                <c:pt idx="3974">
                  <c:v>-1</c:v>
                </c:pt>
                <c:pt idx="3975">
                  <c:v>-1</c:v>
                </c:pt>
                <c:pt idx="3976">
                  <c:v>-1</c:v>
                </c:pt>
                <c:pt idx="3977">
                  <c:v>-1</c:v>
                </c:pt>
                <c:pt idx="3978">
                  <c:v>-1</c:v>
                </c:pt>
                <c:pt idx="3979">
                  <c:v>-1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-1</c:v>
                </c:pt>
                <c:pt idx="4007">
                  <c:v>-1</c:v>
                </c:pt>
                <c:pt idx="4008">
                  <c:v>-1</c:v>
                </c:pt>
                <c:pt idx="4009">
                  <c:v>-1</c:v>
                </c:pt>
                <c:pt idx="4010">
                  <c:v>-1</c:v>
                </c:pt>
                <c:pt idx="4011">
                  <c:v>-1</c:v>
                </c:pt>
                <c:pt idx="4012">
                  <c:v>-2</c:v>
                </c:pt>
                <c:pt idx="4013">
                  <c:v>-2</c:v>
                </c:pt>
                <c:pt idx="4014">
                  <c:v>-2</c:v>
                </c:pt>
                <c:pt idx="4015">
                  <c:v>-2</c:v>
                </c:pt>
                <c:pt idx="4016">
                  <c:v>-2</c:v>
                </c:pt>
                <c:pt idx="4017">
                  <c:v>-2</c:v>
                </c:pt>
                <c:pt idx="4018">
                  <c:v>-2</c:v>
                </c:pt>
                <c:pt idx="4019">
                  <c:v>-2</c:v>
                </c:pt>
                <c:pt idx="4020">
                  <c:v>-3</c:v>
                </c:pt>
                <c:pt idx="4021">
                  <c:v>-2</c:v>
                </c:pt>
                <c:pt idx="4022">
                  <c:v>-2</c:v>
                </c:pt>
                <c:pt idx="4023">
                  <c:v>-2</c:v>
                </c:pt>
                <c:pt idx="4024">
                  <c:v>-2</c:v>
                </c:pt>
                <c:pt idx="4025">
                  <c:v>-2</c:v>
                </c:pt>
                <c:pt idx="4026">
                  <c:v>-2</c:v>
                </c:pt>
                <c:pt idx="4027">
                  <c:v>-2</c:v>
                </c:pt>
                <c:pt idx="4028">
                  <c:v>-2</c:v>
                </c:pt>
                <c:pt idx="4029">
                  <c:v>-2</c:v>
                </c:pt>
                <c:pt idx="4030">
                  <c:v>-1</c:v>
                </c:pt>
                <c:pt idx="4031">
                  <c:v>-1</c:v>
                </c:pt>
                <c:pt idx="4032">
                  <c:v>-1</c:v>
                </c:pt>
                <c:pt idx="4033">
                  <c:v>-1</c:v>
                </c:pt>
                <c:pt idx="4034">
                  <c:v>-1</c:v>
                </c:pt>
                <c:pt idx="4035">
                  <c:v>-1</c:v>
                </c:pt>
                <c:pt idx="4036">
                  <c:v>-1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2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-1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1</c:v>
                </c:pt>
                <c:pt idx="4090">
                  <c:v>1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1</c:v>
                </c:pt>
                <c:pt idx="4098">
                  <c:v>0</c:v>
                </c:pt>
                <c:pt idx="4099">
                  <c:v>1</c:v>
                </c:pt>
                <c:pt idx="4100">
                  <c:v>1</c:v>
                </c:pt>
                <c:pt idx="4101">
                  <c:v>1</c:v>
                </c:pt>
                <c:pt idx="4102">
                  <c:v>1</c:v>
                </c:pt>
                <c:pt idx="4103">
                  <c:v>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1</c:v>
                </c:pt>
                <c:pt idx="4112">
                  <c:v>1</c:v>
                </c:pt>
                <c:pt idx="4113">
                  <c:v>1</c:v>
                </c:pt>
                <c:pt idx="4114">
                  <c:v>1</c:v>
                </c:pt>
                <c:pt idx="4115">
                  <c:v>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1</c:v>
                </c:pt>
                <c:pt idx="4129">
                  <c:v>1</c:v>
                </c:pt>
                <c:pt idx="4130">
                  <c:v>1</c:v>
                </c:pt>
                <c:pt idx="4131">
                  <c:v>1</c:v>
                </c:pt>
                <c:pt idx="4132">
                  <c:v>1</c:v>
                </c:pt>
                <c:pt idx="4133">
                  <c:v>0</c:v>
                </c:pt>
                <c:pt idx="4134">
                  <c:v>1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-1</c:v>
                </c:pt>
                <c:pt idx="4151">
                  <c:v>0</c:v>
                </c:pt>
                <c:pt idx="4152">
                  <c:v>0</c:v>
                </c:pt>
                <c:pt idx="4153">
                  <c:v>-1</c:v>
                </c:pt>
                <c:pt idx="4154">
                  <c:v>-1</c:v>
                </c:pt>
                <c:pt idx="4155">
                  <c:v>-1</c:v>
                </c:pt>
                <c:pt idx="4156">
                  <c:v>-1</c:v>
                </c:pt>
                <c:pt idx="4157">
                  <c:v>-1</c:v>
                </c:pt>
                <c:pt idx="4158">
                  <c:v>-1</c:v>
                </c:pt>
                <c:pt idx="4159">
                  <c:v>-1</c:v>
                </c:pt>
                <c:pt idx="4160">
                  <c:v>-1</c:v>
                </c:pt>
                <c:pt idx="4161">
                  <c:v>-1</c:v>
                </c:pt>
                <c:pt idx="4162">
                  <c:v>-1</c:v>
                </c:pt>
                <c:pt idx="4163">
                  <c:v>-2</c:v>
                </c:pt>
                <c:pt idx="4164">
                  <c:v>-2</c:v>
                </c:pt>
                <c:pt idx="4165">
                  <c:v>-2</c:v>
                </c:pt>
                <c:pt idx="4166">
                  <c:v>-2</c:v>
                </c:pt>
                <c:pt idx="4167">
                  <c:v>-2</c:v>
                </c:pt>
                <c:pt idx="4168">
                  <c:v>-2</c:v>
                </c:pt>
                <c:pt idx="4169">
                  <c:v>-2</c:v>
                </c:pt>
                <c:pt idx="4170">
                  <c:v>-2</c:v>
                </c:pt>
                <c:pt idx="4171">
                  <c:v>-2</c:v>
                </c:pt>
                <c:pt idx="4172">
                  <c:v>-2</c:v>
                </c:pt>
                <c:pt idx="4173">
                  <c:v>-2</c:v>
                </c:pt>
                <c:pt idx="4174">
                  <c:v>-2</c:v>
                </c:pt>
                <c:pt idx="4175">
                  <c:v>-3</c:v>
                </c:pt>
                <c:pt idx="4176">
                  <c:v>-2</c:v>
                </c:pt>
                <c:pt idx="4177">
                  <c:v>-3</c:v>
                </c:pt>
                <c:pt idx="4178">
                  <c:v>-2</c:v>
                </c:pt>
                <c:pt idx="4179">
                  <c:v>-3</c:v>
                </c:pt>
                <c:pt idx="4180">
                  <c:v>-2</c:v>
                </c:pt>
                <c:pt idx="4181">
                  <c:v>-3</c:v>
                </c:pt>
                <c:pt idx="4182">
                  <c:v>-2</c:v>
                </c:pt>
                <c:pt idx="4183">
                  <c:v>-2</c:v>
                </c:pt>
                <c:pt idx="4184">
                  <c:v>-2</c:v>
                </c:pt>
                <c:pt idx="4185">
                  <c:v>-2</c:v>
                </c:pt>
                <c:pt idx="4186">
                  <c:v>-2</c:v>
                </c:pt>
                <c:pt idx="4187">
                  <c:v>-2</c:v>
                </c:pt>
                <c:pt idx="4188">
                  <c:v>-1</c:v>
                </c:pt>
                <c:pt idx="4189">
                  <c:v>-1</c:v>
                </c:pt>
                <c:pt idx="4190">
                  <c:v>-1</c:v>
                </c:pt>
                <c:pt idx="4191">
                  <c:v>-1</c:v>
                </c:pt>
                <c:pt idx="4192">
                  <c:v>-1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-1</c:v>
                </c:pt>
                <c:pt idx="4206">
                  <c:v>-1</c:v>
                </c:pt>
                <c:pt idx="4207">
                  <c:v>-1</c:v>
                </c:pt>
                <c:pt idx="4208">
                  <c:v>-1</c:v>
                </c:pt>
                <c:pt idx="4209">
                  <c:v>-1</c:v>
                </c:pt>
                <c:pt idx="4210">
                  <c:v>-1</c:v>
                </c:pt>
                <c:pt idx="4211">
                  <c:v>-1</c:v>
                </c:pt>
                <c:pt idx="4212">
                  <c:v>-1</c:v>
                </c:pt>
                <c:pt idx="4213">
                  <c:v>-1</c:v>
                </c:pt>
                <c:pt idx="4214">
                  <c:v>-1</c:v>
                </c:pt>
                <c:pt idx="4215">
                  <c:v>-1</c:v>
                </c:pt>
                <c:pt idx="4216">
                  <c:v>-1</c:v>
                </c:pt>
                <c:pt idx="4217">
                  <c:v>-1</c:v>
                </c:pt>
                <c:pt idx="4218">
                  <c:v>-1</c:v>
                </c:pt>
                <c:pt idx="4219">
                  <c:v>-1</c:v>
                </c:pt>
                <c:pt idx="4220">
                  <c:v>-1</c:v>
                </c:pt>
                <c:pt idx="4221">
                  <c:v>-1</c:v>
                </c:pt>
                <c:pt idx="4222">
                  <c:v>-1</c:v>
                </c:pt>
                <c:pt idx="4223">
                  <c:v>-1</c:v>
                </c:pt>
                <c:pt idx="4224">
                  <c:v>-1</c:v>
                </c:pt>
                <c:pt idx="4225">
                  <c:v>-1</c:v>
                </c:pt>
                <c:pt idx="4226">
                  <c:v>-1</c:v>
                </c:pt>
                <c:pt idx="4227">
                  <c:v>-1</c:v>
                </c:pt>
                <c:pt idx="4228">
                  <c:v>-1</c:v>
                </c:pt>
                <c:pt idx="4229">
                  <c:v>-1</c:v>
                </c:pt>
                <c:pt idx="4230">
                  <c:v>-1</c:v>
                </c:pt>
                <c:pt idx="4231">
                  <c:v>-1</c:v>
                </c:pt>
                <c:pt idx="4232">
                  <c:v>-2</c:v>
                </c:pt>
                <c:pt idx="4233">
                  <c:v>-2</c:v>
                </c:pt>
                <c:pt idx="4234">
                  <c:v>-2</c:v>
                </c:pt>
                <c:pt idx="4235">
                  <c:v>-2</c:v>
                </c:pt>
                <c:pt idx="4236">
                  <c:v>-2</c:v>
                </c:pt>
                <c:pt idx="4237">
                  <c:v>-2</c:v>
                </c:pt>
                <c:pt idx="4238">
                  <c:v>-2</c:v>
                </c:pt>
                <c:pt idx="4239">
                  <c:v>-2</c:v>
                </c:pt>
                <c:pt idx="4240">
                  <c:v>-1</c:v>
                </c:pt>
                <c:pt idx="4241">
                  <c:v>-2</c:v>
                </c:pt>
                <c:pt idx="4242">
                  <c:v>-1</c:v>
                </c:pt>
                <c:pt idx="4243">
                  <c:v>-1</c:v>
                </c:pt>
                <c:pt idx="4244">
                  <c:v>-1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2</c:v>
                </c:pt>
                <c:pt idx="4254">
                  <c:v>2</c:v>
                </c:pt>
                <c:pt idx="4255">
                  <c:v>2</c:v>
                </c:pt>
                <c:pt idx="4256">
                  <c:v>2</c:v>
                </c:pt>
                <c:pt idx="4257">
                  <c:v>2</c:v>
                </c:pt>
                <c:pt idx="4258">
                  <c:v>2</c:v>
                </c:pt>
                <c:pt idx="4259">
                  <c:v>2</c:v>
                </c:pt>
                <c:pt idx="4260">
                  <c:v>2</c:v>
                </c:pt>
                <c:pt idx="4261">
                  <c:v>2</c:v>
                </c:pt>
                <c:pt idx="4262">
                  <c:v>2</c:v>
                </c:pt>
                <c:pt idx="4263">
                  <c:v>2</c:v>
                </c:pt>
                <c:pt idx="4264">
                  <c:v>2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-1</c:v>
                </c:pt>
                <c:pt idx="4280">
                  <c:v>-1</c:v>
                </c:pt>
                <c:pt idx="4281">
                  <c:v>-1</c:v>
                </c:pt>
                <c:pt idx="4282">
                  <c:v>-1</c:v>
                </c:pt>
                <c:pt idx="4283">
                  <c:v>-1</c:v>
                </c:pt>
                <c:pt idx="4284">
                  <c:v>-1</c:v>
                </c:pt>
                <c:pt idx="4285">
                  <c:v>-1</c:v>
                </c:pt>
                <c:pt idx="4286">
                  <c:v>-1</c:v>
                </c:pt>
                <c:pt idx="4287">
                  <c:v>-2</c:v>
                </c:pt>
                <c:pt idx="4288">
                  <c:v>-2</c:v>
                </c:pt>
                <c:pt idx="4289">
                  <c:v>-2</c:v>
                </c:pt>
                <c:pt idx="4290">
                  <c:v>-2</c:v>
                </c:pt>
                <c:pt idx="4291">
                  <c:v>-2</c:v>
                </c:pt>
                <c:pt idx="4292">
                  <c:v>-2</c:v>
                </c:pt>
                <c:pt idx="4293">
                  <c:v>-2</c:v>
                </c:pt>
                <c:pt idx="4294">
                  <c:v>-2</c:v>
                </c:pt>
                <c:pt idx="4295">
                  <c:v>-2</c:v>
                </c:pt>
                <c:pt idx="4296">
                  <c:v>-2</c:v>
                </c:pt>
                <c:pt idx="4297">
                  <c:v>-3</c:v>
                </c:pt>
                <c:pt idx="4298">
                  <c:v>-3</c:v>
                </c:pt>
                <c:pt idx="4299">
                  <c:v>-3</c:v>
                </c:pt>
                <c:pt idx="4300">
                  <c:v>-3</c:v>
                </c:pt>
                <c:pt idx="4301">
                  <c:v>-3</c:v>
                </c:pt>
                <c:pt idx="4302">
                  <c:v>-2</c:v>
                </c:pt>
                <c:pt idx="4303">
                  <c:v>-2</c:v>
                </c:pt>
                <c:pt idx="4304">
                  <c:v>-2</c:v>
                </c:pt>
                <c:pt idx="4305">
                  <c:v>-2</c:v>
                </c:pt>
                <c:pt idx="4306">
                  <c:v>-2</c:v>
                </c:pt>
                <c:pt idx="4307">
                  <c:v>-1</c:v>
                </c:pt>
                <c:pt idx="4308">
                  <c:v>-1</c:v>
                </c:pt>
                <c:pt idx="4309">
                  <c:v>-1</c:v>
                </c:pt>
                <c:pt idx="4310">
                  <c:v>-1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-1</c:v>
                </c:pt>
                <c:pt idx="4324">
                  <c:v>-1</c:v>
                </c:pt>
                <c:pt idx="4325">
                  <c:v>-1</c:v>
                </c:pt>
                <c:pt idx="4326">
                  <c:v>-1</c:v>
                </c:pt>
                <c:pt idx="4327">
                  <c:v>-1</c:v>
                </c:pt>
                <c:pt idx="4328">
                  <c:v>-1</c:v>
                </c:pt>
                <c:pt idx="4329">
                  <c:v>-1</c:v>
                </c:pt>
                <c:pt idx="4330">
                  <c:v>-1</c:v>
                </c:pt>
                <c:pt idx="4331">
                  <c:v>-1</c:v>
                </c:pt>
                <c:pt idx="4332">
                  <c:v>-1</c:v>
                </c:pt>
                <c:pt idx="4333">
                  <c:v>-1</c:v>
                </c:pt>
                <c:pt idx="4334">
                  <c:v>-1</c:v>
                </c:pt>
                <c:pt idx="4335">
                  <c:v>-1</c:v>
                </c:pt>
                <c:pt idx="4336">
                  <c:v>-1</c:v>
                </c:pt>
                <c:pt idx="4337">
                  <c:v>-1</c:v>
                </c:pt>
                <c:pt idx="4338">
                  <c:v>-1</c:v>
                </c:pt>
                <c:pt idx="4339">
                  <c:v>-1</c:v>
                </c:pt>
                <c:pt idx="4340">
                  <c:v>-1</c:v>
                </c:pt>
                <c:pt idx="4341">
                  <c:v>-1</c:v>
                </c:pt>
                <c:pt idx="4342">
                  <c:v>-2</c:v>
                </c:pt>
                <c:pt idx="4343">
                  <c:v>-2</c:v>
                </c:pt>
                <c:pt idx="4344">
                  <c:v>-2</c:v>
                </c:pt>
                <c:pt idx="4345">
                  <c:v>-2</c:v>
                </c:pt>
                <c:pt idx="4346">
                  <c:v>-2</c:v>
                </c:pt>
                <c:pt idx="4347">
                  <c:v>-2</c:v>
                </c:pt>
                <c:pt idx="4348">
                  <c:v>-2</c:v>
                </c:pt>
                <c:pt idx="4349">
                  <c:v>-2</c:v>
                </c:pt>
                <c:pt idx="4350">
                  <c:v>-2</c:v>
                </c:pt>
                <c:pt idx="4351">
                  <c:v>-2</c:v>
                </c:pt>
                <c:pt idx="4352">
                  <c:v>-2</c:v>
                </c:pt>
                <c:pt idx="4353">
                  <c:v>-2</c:v>
                </c:pt>
                <c:pt idx="4354">
                  <c:v>-2</c:v>
                </c:pt>
                <c:pt idx="4355">
                  <c:v>-2</c:v>
                </c:pt>
                <c:pt idx="4356">
                  <c:v>-2</c:v>
                </c:pt>
                <c:pt idx="4357">
                  <c:v>-2</c:v>
                </c:pt>
                <c:pt idx="4358">
                  <c:v>-1</c:v>
                </c:pt>
                <c:pt idx="4359">
                  <c:v>-1</c:v>
                </c:pt>
                <c:pt idx="4360">
                  <c:v>-1</c:v>
                </c:pt>
                <c:pt idx="4361">
                  <c:v>-1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2</c:v>
                </c:pt>
                <c:pt idx="4371">
                  <c:v>2</c:v>
                </c:pt>
                <c:pt idx="4372">
                  <c:v>2</c:v>
                </c:pt>
                <c:pt idx="4373">
                  <c:v>2</c:v>
                </c:pt>
                <c:pt idx="4374">
                  <c:v>2</c:v>
                </c:pt>
                <c:pt idx="4375">
                  <c:v>2</c:v>
                </c:pt>
                <c:pt idx="4376">
                  <c:v>2</c:v>
                </c:pt>
                <c:pt idx="4377">
                  <c:v>2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1</c:v>
                </c:pt>
                <c:pt idx="4412">
                  <c:v>1</c:v>
                </c:pt>
                <c:pt idx="4413">
                  <c:v>1</c:v>
                </c:pt>
                <c:pt idx="4414">
                  <c:v>1</c:v>
                </c:pt>
                <c:pt idx="4415">
                  <c:v>1</c:v>
                </c:pt>
                <c:pt idx="4416">
                  <c:v>1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2</c:v>
                </c:pt>
                <c:pt idx="4421">
                  <c:v>2</c:v>
                </c:pt>
                <c:pt idx="4422">
                  <c:v>2</c:v>
                </c:pt>
                <c:pt idx="4423">
                  <c:v>2</c:v>
                </c:pt>
                <c:pt idx="4424">
                  <c:v>2</c:v>
                </c:pt>
                <c:pt idx="4425">
                  <c:v>2</c:v>
                </c:pt>
                <c:pt idx="4426">
                  <c:v>2</c:v>
                </c:pt>
                <c:pt idx="4427">
                  <c:v>2</c:v>
                </c:pt>
                <c:pt idx="4428">
                  <c:v>2</c:v>
                </c:pt>
                <c:pt idx="4429">
                  <c:v>2</c:v>
                </c:pt>
                <c:pt idx="4430">
                  <c:v>2</c:v>
                </c:pt>
                <c:pt idx="4431">
                  <c:v>2</c:v>
                </c:pt>
                <c:pt idx="4432">
                  <c:v>2</c:v>
                </c:pt>
                <c:pt idx="4433">
                  <c:v>1</c:v>
                </c:pt>
                <c:pt idx="4434">
                  <c:v>1</c:v>
                </c:pt>
                <c:pt idx="4435">
                  <c:v>1</c:v>
                </c:pt>
                <c:pt idx="4436">
                  <c:v>1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1</c:v>
                </c:pt>
                <c:pt idx="4448">
                  <c:v>1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-1</c:v>
                </c:pt>
                <c:pt idx="4463">
                  <c:v>-1</c:v>
                </c:pt>
                <c:pt idx="4464">
                  <c:v>-1</c:v>
                </c:pt>
                <c:pt idx="4465">
                  <c:v>-1</c:v>
                </c:pt>
                <c:pt idx="4466">
                  <c:v>-1</c:v>
                </c:pt>
                <c:pt idx="4467">
                  <c:v>-1</c:v>
                </c:pt>
                <c:pt idx="4468">
                  <c:v>-1</c:v>
                </c:pt>
                <c:pt idx="4469">
                  <c:v>-1</c:v>
                </c:pt>
                <c:pt idx="4470">
                  <c:v>-1</c:v>
                </c:pt>
                <c:pt idx="4471">
                  <c:v>-1</c:v>
                </c:pt>
                <c:pt idx="4472">
                  <c:v>-1</c:v>
                </c:pt>
                <c:pt idx="4473">
                  <c:v>-1</c:v>
                </c:pt>
                <c:pt idx="4474">
                  <c:v>-1</c:v>
                </c:pt>
                <c:pt idx="4475">
                  <c:v>-1</c:v>
                </c:pt>
                <c:pt idx="4476">
                  <c:v>-1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1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1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0</c:v>
                </c:pt>
                <c:pt idx="4509">
                  <c:v>1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-1</c:v>
                </c:pt>
                <c:pt idx="4516">
                  <c:v>-1</c:v>
                </c:pt>
                <c:pt idx="4517">
                  <c:v>-1</c:v>
                </c:pt>
                <c:pt idx="4518">
                  <c:v>-1</c:v>
                </c:pt>
                <c:pt idx="4519">
                  <c:v>-1</c:v>
                </c:pt>
                <c:pt idx="4520">
                  <c:v>-1</c:v>
                </c:pt>
                <c:pt idx="4521">
                  <c:v>-2</c:v>
                </c:pt>
                <c:pt idx="4522">
                  <c:v>-2</c:v>
                </c:pt>
                <c:pt idx="4523">
                  <c:v>-2</c:v>
                </c:pt>
                <c:pt idx="4524">
                  <c:v>-3</c:v>
                </c:pt>
                <c:pt idx="4525">
                  <c:v>-3</c:v>
                </c:pt>
                <c:pt idx="4526">
                  <c:v>-3</c:v>
                </c:pt>
                <c:pt idx="4527">
                  <c:v>-3</c:v>
                </c:pt>
                <c:pt idx="4528">
                  <c:v>-3</c:v>
                </c:pt>
                <c:pt idx="4529">
                  <c:v>-3</c:v>
                </c:pt>
                <c:pt idx="4530">
                  <c:v>-3</c:v>
                </c:pt>
                <c:pt idx="4531">
                  <c:v>-3</c:v>
                </c:pt>
                <c:pt idx="4532">
                  <c:v>-3</c:v>
                </c:pt>
                <c:pt idx="4533">
                  <c:v>-3</c:v>
                </c:pt>
                <c:pt idx="4534">
                  <c:v>-3</c:v>
                </c:pt>
                <c:pt idx="4535">
                  <c:v>-3</c:v>
                </c:pt>
                <c:pt idx="4536">
                  <c:v>-3</c:v>
                </c:pt>
                <c:pt idx="4537">
                  <c:v>-2</c:v>
                </c:pt>
                <c:pt idx="4538">
                  <c:v>-2</c:v>
                </c:pt>
                <c:pt idx="4539">
                  <c:v>-2</c:v>
                </c:pt>
                <c:pt idx="4540">
                  <c:v>-2</c:v>
                </c:pt>
                <c:pt idx="4541">
                  <c:v>-1</c:v>
                </c:pt>
                <c:pt idx="4542">
                  <c:v>-1</c:v>
                </c:pt>
                <c:pt idx="4543">
                  <c:v>-1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-1</c:v>
                </c:pt>
                <c:pt idx="4577">
                  <c:v>-1</c:v>
                </c:pt>
                <c:pt idx="4578">
                  <c:v>-1</c:v>
                </c:pt>
                <c:pt idx="4579">
                  <c:v>-1</c:v>
                </c:pt>
                <c:pt idx="4580">
                  <c:v>-2</c:v>
                </c:pt>
                <c:pt idx="4581">
                  <c:v>-2</c:v>
                </c:pt>
                <c:pt idx="4582">
                  <c:v>-2</c:v>
                </c:pt>
                <c:pt idx="4583">
                  <c:v>-2</c:v>
                </c:pt>
                <c:pt idx="4584">
                  <c:v>-3</c:v>
                </c:pt>
                <c:pt idx="4585">
                  <c:v>-3</c:v>
                </c:pt>
                <c:pt idx="4586">
                  <c:v>-3</c:v>
                </c:pt>
                <c:pt idx="4587">
                  <c:v>-3</c:v>
                </c:pt>
                <c:pt idx="4588">
                  <c:v>-3</c:v>
                </c:pt>
                <c:pt idx="4589">
                  <c:v>-3</c:v>
                </c:pt>
                <c:pt idx="4590">
                  <c:v>-3</c:v>
                </c:pt>
                <c:pt idx="4591">
                  <c:v>-3</c:v>
                </c:pt>
                <c:pt idx="4592">
                  <c:v>-3</c:v>
                </c:pt>
                <c:pt idx="4593">
                  <c:v>-3</c:v>
                </c:pt>
                <c:pt idx="4594">
                  <c:v>-3</c:v>
                </c:pt>
                <c:pt idx="4595">
                  <c:v>-3</c:v>
                </c:pt>
                <c:pt idx="4596">
                  <c:v>-3</c:v>
                </c:pt>
                <c:pt idx="4597">
                  <c:v>-2</c:v>
                </c:pt>
                <c:pt idx="4598">
                  <c:v>-2</c:v>
                </c:pt>
                <c:pt idx="4599">
                  <c:v>-2</c:v>
                </c:pt>
                <c:pt idx="4600">
                  <c:v>-2</c:v>
                </c:pt>
                <c:pt idx="4601">
                  <c:v>-2</c:v>
                </c:pt>
                <c:pt idx="4602">
                  <c:v>-1</c:v>
                </c:pt>
                <c:pt idx="4603">
                  <c:v>-1</c:v>
                </c:pt>
                <c:pt idx="4604">
                  <c:v>-1</c:v>
                </c:pt>
                <c:pt idx="4605">
                  <c:v>-1</c:v>
                </c:pt>
                <c:pt idx="4606">
                  <c:v>-1</c:v>
                </c:pt>
                <c:pt idx="4607">
                  <c:v>-1</c:v>
                </c:pt>
                <c:pt idx="4608">
                  <c:v>-1</c:v>
                </c:pt>
                <c:pt idx="4609">
                  <c:v>-1</c:v>
                </c:pt>
                <c:pt idx="4610">
                  <c:v>-1</c:v>
                </c:pt>
                <c:pt idx="4611">
                  <c:v>-1</c:v>
                </c:pt>
                <c:pt idx="4612">
                  <c:v>-1</c:v>
                </c:pt>
                <c:pt idx="4613">
                  <c:v>-1</c:v>
                </c:pt>
                <c:pt idx="4614">
                  <c:v>-1</c:v>
                </c:pt>
                <c:pt idx="4615">
                  <c:v>-1</c:v>
                </c:pt>
                <c:pt idx="4616">
                  <c:v>-1</c:v>
                </c:pt>
                <c:pt idx="4617">
                  <c:v>-1</c:v>
                </c:pt>
                <c:pt idx="4618">
                  <c:v>-1</c:v>
                </c:pt>
                <c:pt idx="4619">
                  <c:v>-1</c:v>
                </c:pt>
                <c:pt idx="4620">
                  <c:v>-1</c:v>
                </c:pt>
                <c:pt idx="4621">
                  <c:v>-1</c:v>
                </c:pt>
                <c:pt idx="4622">
                  <c:v>-1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2</c:v>
                </c:pt>
                <c:pt idx="4631">
                  <c:v>2</c:v>
                </c:pt>
                <c:pt idx="4632">
                  <c:v>2</c:v>
                </c:pt>
                <c:pt idx="4633">
                  <c:v>2</c:v>
                </c:pt>
                <c:pt idx="4634">
                  <c:v>2</c:v>
                </c:pt>
                <c:pt idx="4635">
                  <c:v>2</c:v>
                </c:pt>
                <c:pt idx="4636">
                  <c:v>2</c:v>
                </c:pt>
                <c:pt idx="4637">
                  <c:v>2</c:v>
                </c:pt>
                <c:pt idx="4638">
                  <c:v>2</c:v>
                </c:pt>
                <c:pt idx="4639">
                  <c:v>2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0</c:v>
                </c:pt>
                <c:pt idx="4648">
                  <c:v>1</c:v>
                </c:pt>
                <c:pt idx="4649">
                  <c:v>0</c:v>
                </c:pt>
                <c:pt idx="4650">
                  <c:v>1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1</c:v>
                </c:pt>
                <c:pt idx="4668">
                  <c:v>1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1</c:v>
                </c:pt>
                <c:pt idx="4680">
                  <c:v>1</c:v>
                </c:pt>
                <c:pt idx="4681">
                  <c:v>1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1</c:v>
                </c:pt>
                <c:pt idx="4686">
                  <c:v>1</c:v>
                </c:pt>
                <c:pt idx="4687">
                  <c:v>1</c:v>
                </c:pt>
                <c:pt idx="4688">
                  <c:v>1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-1</c:v>
                </c:pt>
                <c:pt idx="4720">
                  <c:v>-1</c:v>
                </c:pt>
                <c:pt idx="4721">
                  <c:v>-1</c:v>
                </c:pt>
                <c:pt idx="4722">
                  <c:v>-1</c:v>
                </c:pt>
                <c:pt idx="4723">
                  <c:v>-1</c:v>
                </c:pt>
                <c:pt idx="4724">
                  <c:v>-1</c:v>
                </c:pt>
                <c:pt idx="4725">
                  <c:v>-2</c:v>
                </c:pt>
                <c:pt idx="4726">
                  <c:v>-2</c:v>
                </c:pt>
                <c:pt idx="4727">
                  <c:v>-2</c:v>
                </c:pt>
                <c:pt idx="4728">
                  <c:v>-2</c:v>
                </c:pt>
                <c:pt idx="4729">
                  <c:v>-2</c:v>
                </c:pt>
                <c:pt idx="4730">
                  <c:v>-2</c:v>
                </c:pt>
                <c:pt idx="4731">
                  <c:v>-2</c:v>
                </c:pt>
                <c:pt idx="4732">
                  <c:v>-2</c:v>
                </c:pt>
                <c:pt idx="4733">
                  <c:v>-2</c:v>
                </c:pt>
                <c:pt idx="4734">
                  <c:v>-2</c:v>
                </c:pt>
                <c:pt idx="4735">
                  <c:v>-2</c:v>
                </c:pt>
                <c:pt idx="4736">
                  <c:v>-2</c:v>
                </c:pt>
                <c:pt idx="4737">
                  <c:v>-2</c:v>
                </c:pt>
                <c:pt idx="4738">
                  <c:v>-2</c:v>
                </c:pt>
                <c:pt idx="4739">
                  <c:v>-2</c:v>
                </c:pt>
                <c:pt idx="4740">
                  <c:v>-2</c:v>
                </c:pt>
                <c:pt idx="4741">
                  <c:v>-2</c:v>
                </c:pt>
                <c:pt idx="4742">
                  <c:v>-2</c:v>
                </c:pt>
                <c:pt idx="4743">
                  <c:v>-2</c:v>
                </c:pt>
                <c:pt idx="4744">
                  <c:v>-2</c:v>
                </c:pt>
                <c:pt idx="4745">
                  <c:v>-2</c:v>
                </c:pt>
                <c:pt idx="4746">
                  <c:v>-2</c:v>
                </c:pt>
                <c:pt idx="4747">
                  <c:v>-2</c:v>
                </c:pt>
                <c:pt idx="4748">
                  <c:v>-2</c:v>
                </c:pt>
                <c:pt idx="4749">
                  <c:v>-2</c:v>
                </c:pt>
                <c:pt idx="4750">
                  <c:v>-2</c:v>
                </c:pt>
                <c:pt idx="4751">
                  <c:v>-2</c:v>
                </c:pt>
                <c:pt idx="4752">
                  <c:v>-2</c:v>
                </c:pt>
                <c:pt idx="4753">
                  <c:v>-2</c:v>
                </c:pt>
                <c:pt idx="4754">
                  <c:v>-2</c:v>
                </c:pt>
                <c:pt idx="4755">
                  <c:v>-2</c:v>
                </c:pt>
                <c:pt idx="4756">
                  <c:v>-2</c:v>
                </c:pt>
                <c:pt idx="4757">
                  <c:v>-2</c:v>
                </c:pt>
                <c:pt idx="4758">
                  <c:v>-2</c:v>
                </c:pt>
                <c:pt idx="4759">
                  <c:v>-1</c:v>
                </c:pt>
                <c:pt idx="4760">
                  <c:v>-1</c:v>
                </c:pt>
                <c:pt idx="4761">
                  <c:v>-1</c:v>
                </c:pt>
                <c:pt idx="4762">
                  <c:v>-1</c:v>
                </c:pt>
                <c:pt idx="4763">
                  <c:v>-1</c:v>
                </c:pt>
                <c:pt idx="4764">
                  <c:v>0</c:v>
                </c:pt>
                <c:pt idx="4765">
                  <c:v>0</c:v>
                </c:pt>
                <c:pt idx="4766">
                  <c:v>-1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-1</c:v>
                </c:pt>
                <c:pt idx="4775">
                  <c:v>-1</c:v>
                </c:pt>
                <c:pt idx="4776">
                  <c:v>-1</c:v>
                </c:pt>
                <c:pt idx="4777">
                  <c:v>-1</c:v>
                </c:pt>
                <c:pt idx="4778">
                  <c:v>-1</c:v>
                </c:pt>
                <c:pt idx="4779">
                  <c:v>-1</c:v>
                </c:pt>
                <c:pt idx="4780">
                  <c:v>-1</c:v>
                </c:pt>
                <c:pt idx="4781">
                  <c:v>-2</c:v>
                </c:pt>
                <c:pt idx="4782">
                  <c:v>-1</c:v>
                </c:pt>
                <c:pt idx="4783">
                  <c:v>-2</c:v>
                </c:pt>
                <c:pt idx="4784">
                  <c:v>-2</c:v>
                </c:pt>
                <c:pt idx="4785">
                  <c:v>-2</c:v>
                </c:pt>
                <c:pt idx="4786">
                  <c:v>-2</c:v>
                </c:pt>
                <c:pt idx="4787">
                  <c:v>-2</c:v>
                </c:pt>
                <c:pt idx="4788">
                  <c:v>-2</c:v>
                </c:pt>
                <c:pt idx="4789">
                  <c:v>-2</c:v>
                </c:pt>
                <c:pt idx="4790">
                  <c:v>-2</c:v>
                </c:pt>
                <c:pt idx="4791">
                  <c:v>-2</c:v>
                </c:pt>
                <c:pt idx="4792">
                  <c:v>-2</c:v>
                </c:pt>
                <c:pt idx="4793">
                  <c:v>-2</c:v>
                </c:pt>
                <c:pt idx="4794">
                  <c:v>-2</c:v>
                </c:pt>
                <c:pt idx="4795">
                  <c:v>-2</c:v>
                </c:pt>
                <c:pt idx="4796">
                  <c:v>-2</c:v>
                </c:pt>
                <c:pt idx="4797">
                  <c:v>-3</c:v>
                </c:pt>
                <c:pt idx="4798">
                  <c:v>-3</c:v>
                </c:pt>
                <c:pt idx="4799">
                  <c:v>-3</c:v>
                </c:pt>
                <c:pt idx="4800">
                  <c:v>-3</c:v>
                </c:pt>
                <c:pt idx="4801">
                  <c:v>-3</c:v>
                </c:pt>
                <c:pt idx="4802">
                  <c:v>-3</c:v>
                </c:pt>
                <c:pt idx="4803">
                  <c:v>-3</c:v>
                </c:pt>
                <c:pt idx="4804">
                  <c:v>-3</c:v>
                </c:pt>
                <c:pt idx="4805">
                  <c:v>-3</c:v>
                </c:pt>
                <c:pt idx="4806">
                  <c:v>-3</c:v>
                </c:pt>
                <c:pt idx="4807">
                  <c:v>-3</c:v>
                </c:pt>
                <c:pt idx="4808">
                  <c:v>-3</c:v>
                </c:pt>
                <c:pt idx="4809">
                  <c:v>-3</c:v>
                </c:pt>
                <c:pt idx="4810">
                  <c:v>-3</c:v>
                </c:pt>
                <c:pt idx="4811">
                  <c:v>-2</c:v>
                </c:pt>
                <c:pt idx="4812">
                  <c:v>-2</c:v>
                </c:pt>
                <c:pt idx="4813">
                  <c:v>-2</c:v>
                </c:pt>
                <c:pt idx="4814">
                  <c:v>-2</c:v>
                </c:pt>
                <c:pt idx="4815">
                  <c:v>-2</c:v>
                </c:pt>
                <c:pt idx="4816">
                  <c:v>-2</c:v>
                </c:pt>
                <c:pt idx="4817">
                  <c:v>-2</c:v>
                </c:pt>
                <c:pt idx="4818">
                  <c:v>-2</c:v>
                </c:pt>
                <c:pt idx="4819">
                  <c:v>-2</c:v>
                </c:pt>
                <c:pt idx="4820">
                  <c:v>-2</c:v>
                </c:pt>
                <c:pt idx="4821">
                  <c:v>-2</c:v>
                </c:pt>
                <c:pt idx="4822">
                  <c:v>-1</c:v>
                </c:pt>
                <c:pt idx="4823">
                  <c:v>-1</c:v>
                </c:pt>
                <c:pt idx="4824">
                  <c:v>-1</c:v>
                </c:pt>
                <c:pt idx="4825">
                  <c:v>-1</c:v>
                </c:pt>
                <c:pt idx="4826">
                  <c:v>-1</c:v>
                </c:pt>
                <c:pt idx="4827">
                  <c:v>-1</c:v>
                </c:pt>
                <c:pt idx="4828">
                  <c:v>-1</c:v>
                </c:pt>
                <c:pt idx="4829">
                  <c:v>-1</c:v>
                </c:pt>
                <c:pt idx="4830">
                  <c:v>-1</c:v>
                </c:pt>
                <c:pt idx="4831">
                  <c:v>-1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2</c:v>
                </c:pt>
                <c:pt idx="4853">
                  <c:v>2</c:v>
                </c:pt>
                <c:pt idx="4854">
                  <c:v>2</c:v>
                </c:pt>
                <c:pt idx="4855">
                  <c:v>2</c:v>
                </c:pt>
                <c:pt idx="4856">
                  <c:v>2</c:v>
                </c:pt>
                <c:pt idx="4857">
                  <c:v>2</c:v>
                </c:pt>
                <c:pt idx="4858">
                  <c:v>2</c:v>
                </c:pt>
                <c:pt idx="4859">
                  <c:v>2</c:v>
                </c:pt>
                <c:pt idx="4860">
                  <c:v>2</c:v>
                </c:pt>
                <c:pt idx="4861">
                  <c:v>2</c:v>
                </c:pt>
                <c:pt idx="4862">
                  <c:v>2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-1</c:v>
                </c:pt>
                <c:pt idx="4870">
                  <c:v>-1</c:v>
                </c:pt>
                <c:pt idx="4871">
                  <c:v>-1</c:v>
                </c:pt>
                <c:pt idx="4872">
                  <c:v>-1</c:v>
                </c:pt>
                <c:pt idx="4873">
                  <c:v>-1</c:v>
                </c:pt>
                <c:pt idx="4874">
                  <c:v>-2</c:v>
                </c:pt>
                <c:pt idx="4875">
                  <c:v>-1</c:v>
                </c:pt>
                <c:pt idx="4876">
                  <c:v>-1</c:v>
                </c:pt>
                <c:pt idx="4877">
                  <c:v>-1</c:v>
                </c:pt>
                <c:pt idx="4878">
                  <c:v>-1</c:v>
                </c:pt>
                <c:pt idx="4879">
                  <c:v>-1</c:v>
                </c:pt>
                <c:pt idx="4880">
                  <c:v>-1</c:v>
                </c:pt>
                <c:pt idx="4881">
                  <c:v>-1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-1</c:v>
                </c:pt>
                <c:pt idx="4891">
                  <c:v>-1</c:v>
                </c:pt>
                <c:pt idx="4892">
                  <c:v>-1</c:v>
                </c:pt>
                <c:pt idx="4893">
                  <c:v>-1</c:v>
                </c:pt>
                <c:pt idx="4894">
                  <c:v>-1</c:v>
                </c:pt>
                <c:pt idx="4895">
                  <c:v>-2</c:v>
                </c:pt>
                <c:pt idx="4896">
                  <c:v>-2</c:v>
                </c:pt>
                <c:pt idx="4897">
                  <c:v>-2</c:v>
                </c:pt>
                <c:pt idx="4898">
                  <c:v>-2</c:v>
                </c:pt>
                <c:pt idx="4899">
                  <c:v>-2</c:v>
                </c:pt>
                <c:pt idx="4900">
                  <c:v>-2</c:v>
                </c:pt>
                <c:pt idx="4901">
                  <c:v>-2</c:v>
                </c:pt>
                <c:pt idx="4902">
                  <c:v>-2</c:v>
                </c:pt>
                <c:pt idx="4903">
                  <c:v>-1</c:v>
                </c:pt>
                <c:pt idx="4904">
                  <c:v>-1</c:v>
                </c:pt>
                <c:pt idx="4905">
                  <c:v>-1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1</c:v>
                </c:pt>
                <c:pt idx="4911">
                  <c:v>1</c:v>
                </c:pt>
                <c:pt idx="4912">
                  <c:v>1</c:v>
                </c:pt>
                <c:pt idx="4913">
                  <c:v>1</c:v>
                </c:pt>
                <c:pt idx="4914">
                  <c:v>0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1</c:v>
                </c:pt>
                <c:pt idx="4937">
                  <c:v>1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1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-1</c:v>
                </c:pt>
                <c:pt idx="4965">
                  <c:v>-1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-1</c:v>
                </c:pt>
                <c:pt idx="4973">
                  <c:v>-1</c:v>
                </c:pt>
                <c:pt idx="4974">
                  <c:v>-1</c:v>
                </c:pt>
                <c:pt idx="4975">
                  <c:v>-1</c:v>
                </c:pt>
                <c:pt idx="4976">
                  <c:v>-1</c:v>
                </c:pt>
                <c:pt idx="4977">
                  <c:v>-1</c:v>
                </c:pt>
                <c:pt idx="4978">
                  <c:v>-1</c:v>
                </c:pt>
                <c:pt idx="4979">
                  <c:v>-1</c:v>
                </c:pt>
                <c:pt idx="4980">
                  <c:v>-2</c:v>
                </c:pt>
                <c:pt idx="4981">
                  <c:v>-2</c:v>
                </c:pt>
                <c:pt idx="4982">
                  <c:v>-2</c:v>
                </c:pt>
                <c:pt idx="4983">
                  <c:v>-1</c:v>
                </c:pt>
                <c:pt idx="4984">
                  <c:v>-1</c:v>
                </c:pt>
                <c:pt idx="4985">
                  <c:v>-1</c:v>
                </c:pt>
                <c:pt idx="4986">
                  <c:v>-2</c:v>
                </c:pt>
                <c:pt idx="4987">
                  <c:v>-2</c:v>
                </c:pt>
                <c:pt idx="4988">
                  <c:v>-2</c:v>
                </c:pt>
                <c:pt idx="4989">
                  <c:v>-2</c:v>
                </c:pt>
                <c:pt idx="4990">
                  <c:v>-2</c:v>
                </c:pt>
                <c:pt idx="4991">
                  <c:v>-2</c:v>
                </c:pt>
                <c:pt idx="4992">
                  <c:v>-2</c:v>
                </c:pt>
                <c:pt idx="4993">
                  <c:v>-2</c:v>
                </c:pt>
                <c:pt idx="4994">
                  <c:v>-2</c:v>
                </c:pt>
                <c:pt idx="4995">
                  <c:v>-2</c:v>
                </c:pt>
                <c:pt idx="4996">
                  <c:v>-2</c:v>
                </c:pt>
                <c:pt idx="4997">
                  <c:v>-2</c:v>
                </c:pt>
                <c:pt idx="4998">
                  <c:v>-2</c:v>
                </c:pt>
                <c:pt idx="4999">
                  <c:v>-2</c:v>
                </c:pt>
                <c:pt idx="5000">
                  <c:v>-2</c:v>
                </c:pt>
                <c:pt idx="5001">
                  <c:v>-2</c:v>
                </c:pt>
                <c:pt idx="5002">
                  <c:v>-2</c:v>
                </c:pt>
                <c:pt idx="5003">
                  <c:v>-2</c:v>
                </c:pt>
                <c:pt idx="5004">
                  <c:v>-2</c:v>
                </c:pt>
                <c:pt idx="5005">
                  <c:v>-2</c:v>
                </c:pt>
                <c:pt idx="5006">
                  <c:v>-2</c:v>
                </c:pt>
                <c:pt idx="5007">
                  <c:v>-2</c:v>
                </c:pt>
                <c:pt idx="5008">
                  <c:v>-2</c:v>
                </c:pt>
                <c:pt idx="5009">
                  <c:v>-2</c:v>
                </c:pt>
                <c:pt idx="5010">
                  <c:v>-2</c:v>
                </c:pt>
                <c:pt idx="5011">
                  <c:v>-2</c:v>
                </c:pt>
                <c:pt idx="5012">
                  <c:v>-2</c:v>
                </c:pt>
                <c:pt idx="5013">
                  <c:v>-1</c:v>
                </c:pt>
                <c:pt idx="5014">
                  <c:v>-1</c:v>
                </c:pt>
                <c:pt idx="5015">
                  <c:v>-1</c:v>
                </c:pt>
                <c:pt idx="5016">
                  <c:v>-1</c:v>
                </c:pt>
                <c:pt idx="5017">
                  <c:v>0</c:v>
                </c:pt>
                <c:pt idx="5018">
                  <c:v>0</c:v>
                </c:pt>
                <c:pt idx="5019">
                  <c:v>-1</c:v>
                </c:pt>
                <c:pt idx="5020">
                  <c:v>-1</c:v>
                </c:pt>
                <c:pt idx="5021">
                  <c:v>-1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-1</c:v>
                </c:pt>
                <c:pt idx="5026">
                  <c:v>-1</c:v>
                </c:pt>
                <c:pt idx="5027">
                  <c:v>-1</c:v>
                </c:pt>
                <c:pt idx="5028">
                  <c:v>-1</c:v>
                </c:pt>
                <c:pt idx="5029">
                  <c:v>-1</c:v>
                </c:pt>
                <c:pt idx="5030">
                  <c:v>-1</c:v>
                </c:pt>
                <c:pt idx="5031">
                  <c:v>-1</c:v>
                </c:pt>
                <c:pt idx="5032">
                  <c:v>-1</c:v>
                </c:pt>
                <c:pt idx="5033">
                  <c:v>-1</c:v>
                </c:pt>
                <c:pt idx="5034">
                  <c:v>-1</c:v>
                </c:pt>
                <c:pt idx="5035">
                  <c:v>-1</c:v>
                </c:pt>
                <c:pt idx="5036">
                  <c:v>-1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-1</c:v>
                </c:pt>
                <c:pt idx="5056">
                  <c:v>-1</c:v>
                </c:pt>
                <c:pt idx="5057">
                  <c:v>-1</c:v>
                </c:pt>
                <c:pt idx="5058">
                  <c:v>-1</c:v>
                </c:pt>
                <c:pt idx="5059">
                  <c:v>-1</c:v>
                </c:pt>
                <c:pt idx="5060">
                  <c:v>-1</c:v>
                </c:pt>
                <c:pt idx="5061">
                  <c:v>-1</c:v>
                </c:pt>
                <c:pt idx="5062">
                  <c:v>-1</c:v>
                </c:pt>
                <c:pt idx="5063">
                  <c:v>-1</c:v>
                </c:pt>
                <c:pt idx="5064">
                  <c:v>-1</c:v>
                </c:pt>
                <c:pt idx="5065">
                  <c:v>-1</c:v>
                </c:pt>
                <c:pt idx="5066">
                  <c:v>-1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1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-1</c:v>
                </c:pt>
                <c:pt idx="5084">
                  <c:v>-1</c:v>
                </c:pt>
                <c:pt idx="5085">
                  <c:v>-1</c:v>
                </c:pt>
                <c:pt idx="5086">
                  <c:v>-1</c:v>
                </c:pt>
                <c:pt idx="5087">
                  <c:v>-1</c:v>
                </c:pt>
                <c:pt idx="5088">
                  <c:v>-1</c:v>
                </c:pt>
                <c:pt idx="5089">
                  <c:v>-1</c:v>
                </c:pt>
                <c:pt idx="5090">
                  <c:v>-1</c:v>
                </c:pt>
                <c:pt idx="5091">
                  <c:v>-1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2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1</c:v>
                </c:pt>
                <c:pt idx="5105">
                  <c:v>1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1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1</c:v>
                </c:pt>
                <c:pt idx="5115">
                  <c:v>1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3</c:v>
                </c:pt>
                <c:pt idx="5121">
                  <c:v>3</c:v>
                </c:pt>
                <c:pt idx="5122">
                  <c:v>3</c:v>
                </c:pt>
                <c:pt idx="5123">
                  <c:v>3</c:v>
                </c:pt>
                <c:pt idx="5124">
                  <c:v>3</c:v>
                </c:pt>
                <c:pt idx="5125">
                  <c:v>3</c:v>
                </c:pt>
                <c:pt idx="5126">
                  <c:v>3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1</c:v>
                </c:pt>
                <c:pt idx="5136">
                  <c:v>1</c:v>
                </c:pt>
                <c:pt idx="5137">
                  <c:v>1</c:v>
                </c:pt>
                <c:pt idx="5138">
                  <c:v>1</c:v>
                </c:pt>
                <c:pt idx="5139">
                  <c:v>2</c:v>
                </c:pt>
                <c:pt idx="5140">
                  <c:v>2</c:v>
                </c:pt>
                <c:pt idx="5141">
                  <c:v>3</c:v>
                </c:pt>
                <c:pt idx="5142">
                  <c:v>3</c:v>
                </c:pt>
                <c:pt idx="5143">
                  <c:v>3</c:v>
                </c:pt>
                <c:pt idx="5144">
                  <c:v>4</c:v>
                </c:pt>
                <c:pt idx="5145">
                  <c:v>4</c:v>
                </c:pt>
                <c:pt idx="5146">
                  <c:v>4</c:v>
                </c:pt>
                <c:pt idx="5147">
                  <c:v>4</c:v>
                </c:pt>
                <c:pt idx="5148">
                  <c:v>4</c:v>
                </c:pt>
                <c:pt idx="5149">
                  <c:v>4</c:v>
                </c:pt>
                <c:pt idx="5150">
                  <c:v>3</c:v>
                </c:pt>
                <c:pt idx="5151">
                  <c:v>3</c:v>
                </c:pt>
                <c:pt idx="5152">
                  <c:v>3</c:v>
                </c:pt>
                <c:pt idx="5153">
                  <c:v>3</c:v>
                </c:pt>
                <c:pt idx="5154">
                  <c:v>2</c:v>
                </c:pt>
                <c:pt idx="5155">
                  <c:v>2</c:v>
                </c:pt>
                <c:pt idx="5156">
                  <c:v>2</c:v>
                </c:pt>
                <c:pt idx="5157">
                  <c:v>2</c:v>
                </c:pt>
                <c:pt idx="5158">
                  <c:v>2</c:v>
                </c:pt>
                <c:pt idx="5159">
                  <c:v>2</c:v>
                </c:pt>
                <c:pt idx="5160">
                  <c:v>2</c:v>
                </c:pt>
                <c:pt idx="5161">
                  <c:v>2</c:v>
                </c:pt>
                <c:pt idx="5162">
                  <c:v>3</c:v>
                </c:pt>
                <c:pt idx="5163">
                  <c:v>3</c:v>
                </c:pt>
                <c:pt idx="5164">
                  <c:v>3</c:v>
                </c:pt>
                <c:pt idx="5165">
                  <c:v>4</c:v>
                </c:pt>
                <c:pt idx="5166">
                  <c:v>4</c:v>
                </c:pt>
                <c:pt idx="5167">
                  <c:v>4</c:v>
                </c:pt>
                <c:pt idx="5168">
                  <c:v>4</c:v>
                </c:pt>
                <c:pt idx="5169">
                  <c:v>5</c:v>
                </c:pt>
                <c:pt idx="5170">
                  <c:v>5</c:v>
                </c:pt>
                <c:pt idx="5171">
                  <c:v>5</c:v>
                </c:pt>
                <c:pt idx="5172">
                  <c:v>4</c:v>
                </c:pt>
                <c:pt idx="5173">
                  <c:v>4</c:v>
                </c:pt>
                <c:pt idx="5174">
                  <c:v>4</c:v>
                </c:pt>
                <c:pt idx="5175">
                  <c:v>4</c:v>
                </c:pt>
                <c:pt idx="5176">
                  <c:v>4</c:v>
                </c:pt>
                <c:pt idx="5177">
                  <c:v>4</c:v>
                </c:pt>
                <c:pt idx="5178">
                  <c:v>3</c:v>
                </c:pt>
                <c:pt idx="5179">
                  <c:v>3</c:v>
                </c:pt>
                <c:pt idx="5180">
                  <c:v>3</c:v>
                </c:pt>
                <c:pt idx="5181">
                  <c:v>3</c:v>
                </c:pt>
                <c:pt idx="5182">
                  <c:v>3</c:v>
                </c:pt>
                <c:pt idx="5183">
                  <c:v>3</c:v>
                </c:pt>
                <c:pt idx="5184">
                  <c:v>3</c:v>
                </c:pt>
                <c:pt idx="5185">
                  <c:v>3</c:v>
                </c:pt>
                <c:pt idx="5186">
                  <c:v>3</c:v>
                </c:pt>
                <c:pt idx="5187">
                  <c:v>3</c:v>
                </c:pt>
                <c:pt idx="5188">
                  <c:v>3</c:v>
                </c:pt>
                <c:pt idx="5189">
                  <c:v>3</c:v>
                </c:pt>
                <c:pt idx="5190">
                  <c:v>3</c:v>
                </c:pt>
                <c:pt idx="5191">
                  <c:v>3</c:v>
                </c:pt>
                <c:pt idx="5192">
                  <c:v>3</c:v>
                </c:pt>
                <c:pt idx="5193">
                  <c:v>3</c:v>
                </c:pt>
                <c:pt idx="5194">
                  <c:v>3</c:v>
                </c:pt>
                <c:pt idx="5195">
                  <c:v>3</c:v>
                </c:pt>
                <c:pt idx="5196">
                  <c:v>3</c:v>
                </c:pt>
                <c:pt idx="5197">
                  <c:v>3</c:v>
                </c:pt>
                <c:pt idx="5198">
                  <c:v>4</c:v>
                </c:pt>
                <c:pt idx="5199">
                  <c:v>4</c:v>
                </c:pt>
                <c:pt idx="5200">
                  <c:v>4</c:v>
                </c:pt>
                <c:pt idx="5201">
                  <c:v>4</c:v>
                </c:pt>
                <c:pt idx="5202">
                  <c:v>3</c:v>
                </c:pt>
                <c:pt idx="5203">
                  <c:v>3</c:v>
                </c:pt>
                <c:pt idx="5204">
                  <c:v>3</c:v>
                </c:pt>
                <c:pt idx="5205">
                  <c:v>4</c:v>
                </c:pt>
                <c:pt idx="5206">
                  <c:v>4</c:v>
                </c:pt>
                <c:pt idx="5207">
                  <c:v>4</c:v>
                </c:pt>
                <c:pt idx="5208">
                  <c:v>4</c:v>
                </c:pt>
                <c:pt idx="5209">
                  <c:v>4</c:v>
                </c:pt>
                <c:pt idx="5210">
                  <c:v>4</c:v>
                </c:pt>
                <c:pt idx="5211">
                  <c:v>4</c:v>
                </c:pt>
                <c:pt idx="5212">
                  <c:v>4</c:v>
                </c:pt>
                <c:pt idx="5213">
                  <c:v>4</c:v>
                </c:pt>
                <c:pt idx="5214">
                  <c:v>4</c:v>
                </c:pt>
                <c:pt idx="5215">
                  <c:v>4</c:v>
                </c:pt>
                <c:pt idx="5216">
                  <c:v>4</c:v>
                </c:pt>
                <c:pt idx="5217">
                  <c:v>3</c:v>
                </c:pt>
                <c:pt idx="5218">
                  <c:v>3</c:v>
                </c:pt>
                <c:pt idx="5219">
                  <c:v>3</c:v>
                </c:pt>
                <c:pt idx="5220">
                  <c:v>3</c:v>
                </c:pt>
                <c:pt idx="5221">
                  <c:v>3</c:v>
                </c:pt>
                <c:pt idx="5222">
                  <c:v>4</c:v>
                </c:pt>
                <c:pt idx="5223">
                  <c:v>4</c:v>
                </c:pt>
                <c:pt idx="5224">
                  <c:v>3</c:v>
                </c:pt>
                <c:pt idx="5225">
                  <c:v>3</c:v>
                </c:pt>
                <c:pt idx="5226">
                  <c:v>3</c:v>
                </c:pt>
                <c:pt idx="5227">
                  <c:v>3</c:v>
                </c:pt>
                <c:pt idx="5228">
                  <c:v>4</c:v>
                </c:pt>
                <c:pt idx="5229">
                  <c:v>4</c:v>
                </c:pt>
                <c:pt idx="5230">
                  <c:v>4</c:v>
                </c:pt>
                <c:pt idx="5231">
                  <c:v>4</c:v>
                </c:pt>
                <c:pt idx="5232">
                  <c:v>4</c:v>
                </c:pt>
                <c:pt idx="5233">
                  <c:v>4</c:v>
                </c:pt>
                <c:pt idx="5234">
                  <c:v>4</c:v>
                </c:pt>
                <c:pt idx="5235">
                  <c:v>4</c:v>
                </c:pt>
                <c:pt idx="5236">
                  <c:v>4</c:v>
                </c:pt>
                <c:pt idx="5237">
                  <c:v>4</c:v>
                </c:pt>
                <c:pt idx="5238">
                  <c:v>4</c:v>
                </c:pt>
                <c:pt idx="5239">
                  <c:v>4</c:v>
                </c:pt>
                <c:pt idx="5240">
                  <c:v>4</c:v>
                </c:pt>
                <c:pt idx="5241">
                  <c:v>4</c:v>
                </c:pt>
                <c:pt idx="5242">
                  <c:v>4</c:v>
                </c:pt>
                <c:pt idx="5243">
                  <c:v>4</c:v>
                </c:pt>
                <c:pt idx="5244">
                  <c:v>4</c:v>
                </c:pt>
                <c:pt idx="5245">
                  <c:v>4</c:v>
                </c:pt>
                <c:pt idx="5246">
                  <c:v>4</c:v>
                </c:pt>
                <c:pt idx="5247">
                  <c:v>4</c:v>
                </c:pt>
                <c:pt idx="5248">
                  <c:v>4</c:v>
                </c:pt>
                <c:pt idx="5249">
                  <c:v>4</c:v>
                </c:pt>
                <c:pt idx="5250">
                  <c:v>4</c:v>
                </c:pt>
                <c:pt idx="5251">
                  <c:v>4</c:v>
                </c:pt>
                <c:pt idx="5252">
                  <c:v>5</c:v>
                </c:pt>
                <c:pt idx="5253">
                  <c:v>4</c:v>
                </c:pt>
                <c:pt idx="5254">
                  <c:v>4</c:v>
                </c:pt>
                <c:pt idx="5255">
                  <c:v>4</c:v>
                </c:pt>
                <c:pt idx="5256">
                  <c:v>4</c:v>
                </c:pt>
                <c:pt idx="5257">
                  <c:v>4</c:v>
                </c:pt>
                <c:pt idx="5258">
                  <c:v>4</c:v>
                </c:pt>
                <c:pt idx="5259">
                  <c:v>4</c:v>
                </c:pt>
                <c:pt idx="5260">
                  <c:v>4</c:v>
                </c:pt>
                <c:pt idx="5261">
                  <c:v>4</c:v>
                </c:pt>
                <c:pt idx="5262">
                  <c:v>4</c:v>
                </c:pt>
                <c:pt idx="5263">
                  <c:v>4</c:v>
                </c:pt>
                <c:pt idx="5264">
                  <c:v>4</c:v>
                </c:pt>
                <c:pt idx="5265">
                  <c:v>4</c:v>
                </c:pt>
                <c:pt idx="5266">
                  <c:v>4</c:v>
                </c:pt>
                <c:pt idx="5267">
                  <c:v>4</c:v>
                </c:pt>
                <c:pt idx="5268">
                  <c:v>3</c:v>
                </c:pt>
                <c:pt idx="5269">
                  <c:v>3</c:v>
                </c:pt>
                <c:pt idx="5270">
                  <c:v>3</c:v>
                </c:pt>
                <c:pt idx="5271">
                  <c:v>3</c:v>
                </c:pt>
                <c:pt idx="5272">
                  <c:v>3</c:v>
                </c:pt>
                <c:pt idx="5273">
                  <c:v>3</c:v>
                </c:pt>
                <c:pt idx="5274">
                  <c:v>3</c:v>
                </c:pt>
                <c:pt idx="5275">
                  <c:v>3</c:v>
                </c:pt>
                <c:pt idx="5276">
                  <c:v>3</c:v>
                </c:pt>
                <c:pt idx="5277">
                  <c:v>3</c:v>
                </c:pt>
                <c:pt idx="5278">
                  <c:v>3</c:v>
                </c:pt>
                <c:pt idx="5279">
                  <c:v>3</c:v>
                </c:pt>
                <c:pt idx="5280">
                  <c:v>3</c:v>
                </c:pt>
                <c:pt idx="5281">
                  <c:v>3</c:v>
                </c:pt>
                <c:pt idx="5282">
                  <c:v>3</c:v>
                </c:pt>
                <c:pt idx="5283">
                  <c:v>3</c:v>
                </c:pt>
                <c:pt idx="5284">
                  <c:v>3</c:v>
                </c:pt>
                <c:pt idx="5285">
                  <c:v>3</c:v>
                </c:pt>
                <c:pt idx="5286">
                  <c:v>3</c:v>
                </c:pt>
                <c:pt idx="5287">
                  <c:v>3</c:v>
                </c:pt>
                <c:pt idx="5288">
                  <c:v>3</c:v>
                </c:pt>
                <c:pt idx="5289">
                  <c:v>3</c:v>
                </c:pt>
                <c:pt idx="5290">
                  <c:v>3</c:v>
                </c:pt>
                <c:pt idx="5291">
                  <c:v>3</c:v>
                </c:pt>
                <c:pt idx="5292">
                  <c:v>3</c:v>
                </c:pt>
                <c:pt idx="5293">
                  <c:v>3</c:v>
                </c:pt>
                <c:pt idx="5294">
                  <c:v>3</c:v>
                </c:pt>
                <c:pt idx="5295">
                  <c:v>3</c:v>
                </c:pt>
                <c:pt idx="5296">
                  <c:v>3</c:v>
                </c:pt>
                <c:pt idx="5297">
                  <c:v>3</c:v>
                </c:pt>
                <c:pt idx="5298">
                  <c:v>3</c:v>
                </c:pt>
                <c:pt idx="5299">
                  <c:v>3</c:v>
                </c:pt>
                <c:pt idx="5300">
                  <c:v>3</c:v>
                </c:pt>
                <c:pt idx="5301">
                  <c:v>3</c:v>
                </c:pt>
                <c:pt idx="5302">
                  <c:v>3</c:v>
                </c:pt>
                <c:pt idx="5303">
                  <c:v>3</c:v>
                </c:pt>
                <c:pt idx="5304">
                  <c:v>3</c:v>
                </c:pt>
                <c:pt idx="5305">
                  <c:v>3</c:v>
                </c:pt>
                <c:pt idx="5306">
                  <c:v>3</c:v>
                </c:pt>
                <c:pt idx="5307">
                  <c:v>3</c:v>
                </c:pt>
                <c:pt idx="5308">
                  <c:v>3</c:v>
                </c:pt>
                <c:pt idx="5309">
                  <c:v>3</c:v>
                </c:pt>
                <c:pt idx="5310">
                  <c:v>4</c:v>
                </c:pt>
                <c:pt idx="5311">
                  <c:v>4</c:v>
                </c:pt>
                <c:pt idx="5312">
                  <c:v>4</c:v>
                </c:pt>
                <c:pt idx="5313">
                  <c:v>4</c:v>
                </c:pt>
                <c:pt idx="5314">
                  <c:v>4</c:v>
                </c:pt>
                <c:pt idx="5315">
                  <c:v>4</c:v>
                </c:pt>
                <c:pt idx="5316">
                  <c:v>4</c:v>
                </c:pt>
                <c:pt idx="5317">
                  <c:v>4</c:v>
                </c:pt>
                <c:pt idx="5318">
                  <c:v>4</c:v>
                </c:pt>
                <c:pt idx="5319">
                  <c:v>4</c:v>
                </c:pt>
                <c:pt idx="5320">
                  <c:v>4</c:v>
                </c:pt>
                <c:pt idx="5321">
                  <c:v>4</c:v>
                </c:pt>
                <c:pt idx="5322">
                  <c:v>4</c:v>
                </c:pt>
                <c:pt idx="5323">
                  <c:v>4</c:v>
                </c:pt>
                <c:pt idx="5324">
                  <c:v>4</c:v>
                </c:pt>
                <c:pt idx="5325">
                  <c:v>4</c:v>
                </c:pt>
                <c:pt idx="5326">
                  <c:v>4</c:v>
                </c:pt>
                <c:pt idx="5327">
                  <c:v>4</c:v>
                </c:pt>
                <c:pt idx="5328">
                  <c:v>4</c:v>
                </c:pt>
                <c:pt idx="5329">
                  <c:v>5</c:v>
                </c:pt>
                <c:pt idx="5330">
                  <c:v>5</c:v>
                </c:pt>
                <c:pt idx="5331">
                  <c:v>5</c:v>
                </c:pt>
                <c:pt idx="5332">
                  <c:v>5</c:v>
                </c:pt>
                <c:pt idx="5333">
                  <c:v>5</c:v>
                </c:pt>
                <c:pt idx="5334">
                  <c:v>5</c:v>
                </c:pt>
                <c:pt idx="5335">
                  <c:v>5</c:v>
                </c:pt>
                <c:pt idx="5336">
                  <c:v>5</c:v>
                </c:pt>
                <c:pt idx="5337">
                  <c:v>5</c:v>
                </c:pt>
                <c:pt idx="5338">
                  <c:v>5</c:v>
                </c:pt>
                <c:pt idx="5339">
                  <c:v>5</c:v>
                </c:pt>
                <c:pt idx="5340">
                  <c:v>5</c:v>
                </c:pt>
                <c:pt idx="5341">
                  <c:v>5</c:v>
                </c:pt>
                <c:pt idx="5342">
                  <c:v>5</c:v>
                </c:pt>
                <c:pt idx="5343">
                  <c:v>5</c:v>
                </c:pt>
                <c:pt idx="5344">
                  <c:v>5</c:v>
                </c:pt>
                <c:pt idx="5345">
                  <c:v>5</c:v>
                </c:pt>
                <c:pt idx="5346">
                  <c:v>5</c:v>
                </c:pt>
                <c:pt idx="5347">
                  <c:v>5</c:v>
                </c:pt>
                <c:pt idx="5348">
                  <c:v>5</c:v>
                </c:pt>
                <c:pt idx="5349">
                  <c:v>5</c:v>
                </c:pt>
                <c:pt idx="5350">
                  <c:v>5</c:v>
                </c:pt>
                <c:pt idx="5351">
                  <c:v>5</c:v>
                </c:pt>
                <c:pt idx="5352">
                  <c:v>5</c:v>
                </c:pt>
                <c:pt idx="5353">
                  <c:v>5</c:v>
                </c:pt>
                <c:pt idx="5354">
                  <c:v>5</c:v>
                </c:pt>
                <c:pt idx="5355">
                  <c:v>5</c:v>
                </c:pt>
                <c:pt idx="5356">
                  <c:v>5</c:v>
                </c:pt>
                <c:pt idx="5357">
                  <c:v>5</c:v>
                </c:pt>
                <c:pt idx="5358">
                  <c:v>5</c:v>
                </c:pt>
                <c:pt idx="5359">
                  <c:v>5</c:v>
                </c:pt>
                <c:pt idx="5360">
                  <c:v>5</c:v>
                </c:pt>
                <c:pt idx="5361">
                  <c:v>5</c:v>
                </c:pt>
                <c:pt idx="5362">
                  <c:v>5</c:v>
                </c:pt>
                <c:pt idx="5363">
                  <c:v>5</c:v>
                </c:pt>
                <c:pt idx="5364">
                  <c:v>5</c:v>
                </c:pt>
                <c:pt idx="5365">
                  <c:v>4</c:v>
                </c:pt>
                <c:pt idx="5366">
                  <c:v>4</c:v>
                </c:pt>
                <c:pt idx="5367">
                  <c:v>4</c:v>
                </c:pt>
                <c:pt idx="5368">
                  <c:v>5</c:v>
                </c:pt>
                <c:pt idx="5369">
                  <c:v>4</c:v>
                </c:pt>
                <c:pt idx="5370">
                  <c:v>4</c:v>
                </c:pt>
                <c:pt idx="5371">
                  <c:v>4</c:v>
                </c:pt>
                <c:pt idx="5372">
                  <c:v>4</c:v>
                </c:pt>
                <c:pt idx="5373">
                  <c:v>4</c:v>
                </c:pt>
                <c:pt idx="5374">
                  <c:v>4</c:v>
                </c:pt>
                <c:pt idx="5375">
                  <c:v>4</c:v>
                </c:pt>
                <c:pt idx="5376">
                  <c:v>4</c:v>
                </c:pt>
                <c:pt idx="5377">
                  <c:v>4</c:v>
                </c:pt>
                <c:pt idx="5378">
                  <c:v>3</c:v>
                </c:pt>
                <c:pt idx="5379">
                  <c:v>3</c:v>
                </c:pt>
                <c:pt idx="5380">
                  <c:v>3</c:v>
                </c:pt>
                <c:pt idx="5381">
                  <c:v>3</c:v>
                </c:pt>
                <c:pt idx="5382">
                  <c:v>3</c:v>
                </c:pt>
                <c:pt idx="5383">
                  <c:v>3</c:v>
                </c:pt>
                <c:pt idx="5384">
                  <c:v>3</c:v>
                </c:pt>
                <c:pt idx="5385">
                  <c:v>3</c:v>
                </c:pt>
                <c:pt idx="5386">
                  <c:v>3</c:v>
                </c:pt>
                <c:pt idx="5387">
                  <c:v>2</c:v>
                </c:pt>
                <c:pt idx="5388">
                  <c:v>2</c:v>
                </c:pt>
                <c:pt idx="5389">
                  <c:v>2</c:v>
                </c:pt>
                <c:pt idx="5390">
                  <c:v>2</c:v>
                </c:pt>
                <c:pt idx="5391">
                  <c:v>2</c:v>
                </c:pt>
                <c:pt idx="5392">
                  <c:v>2</c:v>
                </c:pt>
                <c:pt idx="5393">
                  <c:v>2</c:v>
                </c:pt>
                <c:pt idx="5394">
                  <c:v>2</c:v>
                </c:pt>
                <c:pt idx="5395">
                  <c:v>2</c:v>
                </c:pt>
                <c:pt idx="5396">
                  <c:v>2</c:v>
                </c:pt>
                <c:pt idx="5397">
                  <c:v>2</c:v>
                </c:pt>
                <c:pt idx="5398">
                  <c:v>2</c:v>
                </c:pt>
                <c:pt idx="5399">
                  <c:v>2</c:v>
                </c:pt>
                <c:pt idx="5400">
                  <c:v>2</c:v>
                </c:pt>
                <c:pt idx="5401">
                  <c:v>2</c:v>
                </c:pt>
                <c:pt idx="5402">
                  <c:v>2</c:v>
                </c:pt>
                <c:pt idx="5403">
                  <c:v>2</c:v>
                </c:pt>
                <c:pt idx="5404">
                  <c:v>2</c:v>
                </c:pt>
                <c:pt idx="5405">
                  <c:v>2</c:v>
                </c:pt>
                <c:pt idx="5406">
                  <c:v>2</c:v>
                </c:pt>
                <c:pt idx="5407">
                  <c:v>2</c:v>
                </c:pt>
                <c:pt idx="5408">
                  <c:v>2</c:v>
                </c:pt>
                <c:pt idx="5409">
                  <c:v>2</c:v>
                </c:pt>
                <c:pt idx="5410">
                  <c:v>2</c:v>
                </c:pt>
                <c:pt idx="5411">
                  <c:v>2</c:v>
                </c:pt>
                <c:pt idx="5412">
                  <c:v>2</c:v>
                </c:pt>
                <c:pt idx="5413">
                  <c:v>2</c:v>
                </c:pt>
                <c:pt idx="5414">
                  <c:v>2</c:v>
                </c:pt>
                <c:pt idx="5415">
                  <c:v>2</c:v>
                </c:pt>
                <c:pt idx="5416">
                  <c:v>2</c:v>
                </c:pt>
                <c:pt idx="5417">
                  <c:v>2</c:v>
                </c:pt>
                <c:pt idx="5418">
                  <c:v>2</c:v>
                </c:pt>
                <c:pt idx="5419">
                  <c:v>2</c:v>
                </c:pt>
                <c:pt idx="5420">
                  <c:v>2</c:v>
                </c:pt>
                <c:pt idx="5421">
                  <c:v>2</c:v>
                </c:pt>
                <c:pt idx="5422">
                  <c:v>2</c:v>
                </c:pt>
                <c:pt idx="5423">
                  <c:v>2</c:v>
                </c:pt>
                <c:pt idx="5424">
                  <c:v>2</c:v>
                </c:pt>
                <c:pt idx="5425">
                  <c:v>2</c:v>
                </c:pt>
                <c:pt idx="5426">
                  <c:v>2</c:v>
                </c:pt>
                <c:pt idx="5427">
                  <c:v>2</c:v>
                </c:pt>
                <c:pt idx="5428">
                  <c:v>2</c:v>
                </c:pt>
                <c:pt idx="5429">
                  <c:v>2</c:v>
                </c:pt>
                <c:pt idx="5430">
                  <c:v>2</c:v>
                </c:pt>
                <c:pt idx="5431">
                  <c:v>2</c:v>
                </c:pt>
                <c:pt idx="5432">
                  <c:v>2</c:v>
                </c:pt>
                <c:pt idx="5433">
                  <c:v>2</c:v>
                </c:pt>
                <c:pt idx="5434">
                  <c:v>2</c:v>
                </c:pt>
                <c:pt idx="5435">
                  <c:v>2</c:v>
                </c:pt>
                <c:pt idx="5436">
                  <c:v>2</c:v>
                </c:pt>
                <c:pt idx="5437">
                  <c:v>2</c:v>
                </c:pt>
                <c:pt idx="5438">
                  <c:v>2</c:v>
                </c:pt>
                <c:pt idx="5439">
                  <c:v>2</c:v>
                </c:pt>
                <c:pt idx="5440">
                  <c:v>2</c:v>
                </c:pt>
                <c:pt idx="5441">
                  <c:v>2</c:v>
                </c:pt>
                <c:pt idx="5442">
                  <c:v>2</c:v>
                </c:pt>
                <c:pt idx="5443">
                  <c:v>2</c:v>
                </c:pt>
                <c:pt idx="5444">
                  <c:v>2</c:v>
                </c:pt>
                <c:pt idx="5445">
                  <c:v>2</c:v>
                </c:pt>
                <c:pt idx="5446">
                  <c:v>2</c:v>
                </c:pt>
                <c:pt idx="5447">
                  <c:v>2</c:v>
                </c:pt>
                <c:pt idx="5448">
                  <c:v>2</c:v>
                </c:pt>
                <c:pt idx="5449">
                  <c:v>2</c:v>
                </c:pt>
                <c:pt idx="5450">
                  <c:v>2</c:v>
                </c:pt>
                <c:pt idx="5451">
                  <c:v>2</c:v>
                </c:pt>
                <c:pt idx="5452">
                  <c:v>2</c:v>
                </c:pt>
                <c:pt idx="5453">
                  <c:v>2</c:v>
                </c:pt>
                <c:pt idx="5454">
                  <c:v>2</c:v>
                </c:pt>
                <c:pt idx="5455">
                  <c:v>2</c:v>
                </c:pt>
                <c:pt idx="5456">
                  <c:v>2</c:v>
                </c:pt>
                <c:pt idx="5457">
                  <c:v>2</c:v>
                </c:pt>
                <c:pt idx="5458">
                  <c:v>2</c:v>
                </c:pt>
                <c:pt idx="5459">
                  <c:v>3</c:v>
                </c:pt>
                <c:pt idx="5460">
                  <c:v>2</c:v>
                </c:pt>
                <c:pt idx="5461">
                  <c:v>2</c:v>
                </c:pt>
                <c:pt idx="5462">
                  <c:v>2</c:v>
                </c:pt>
                <c:pt idx="5463">
                  <c:v>2</c:v>
                </c:pt>
                <c:pt idx="5464">
                  <c:v>2</c:v>
                </c:pt>
                <c:pt idx="5465">
                  <c:v>3</c:v>
                </c:pt>
                <c:pt idx="5466">
                  <c:v>3</c:v>
                </c:pt>
                <c:pt idx="5467">
                  <c:v>3</c:v>
                </c:pt>
                <c:pt idx="5468">
                  <c:v>3</c:v>
                </c:pt>
                <c:pt idx="5469">
                  <c:v>3</c:v>
                </c:pt>
                <c:pt idx="5470">
                  <c:v>3</c:v>
                </c:pt>
                <c:pt idx="5471">
                  <c:v>3</c:v>
                </c:pt>
                <c:pt idx="5472">
                  <c:v>3</c:v>
                </c:pt>
                <c:pt idx="5473">
                  <c:v>3</c:v>
                </c:pt>
                <c:pt idx="5474">
                  <c:v>3</c:v>
                </c:pt>
                <c:pt idx="5475">
                  <c:v>3</c:v>
                </c:pt>
                <c:pt idx="5476">
                  <c:v>3</c:v>
                </c:pt>
                <c:pt idx="5477">
                  <c:v>3</c:v>
                </c:pt>
                <c:pt idx="5478">
                  <c:v>3</c:v>
                </c:pt>
                <c:pt idx="5479">
                  <c:v>3</c:v>
                </c:pt>
                <c:pt idx="5480">
                  <c:v>3</c:v>
                </c:pt>
                <c:pt idx="5481">
                  <c:v>3</c:v>
                </c:pt>
                <c:pt idx="5482">
                  <c:v>3</c:v>
                </c:pt>
                <c:pt idx="5483">
                  <c:v>3</c:v>
                </c:pt>
                <c:pt idx="5484">
                  <c:v>3</c:v>
                </c:pt>
                <c:pt idx="5485">
                  <c:v>3</c:v>
                </c:pt>
                <c:pt idx="5486">
                  <c:v>4</c:v>
                </c:pt>
                <c:pt idx="5487">
                  <c:v>4</c:v>
                </c:pt>
                <c:pt idx="5488">
                  <c:v>4</c:v>
                </c:pt>
                <c:pt idx="5489">
                  <c:v>4</c:v>
                </c:pt>
                <c:pt idx="5490">
                  <c:v>4</c:v>
                </c:pt>
                <c:pt idx="5491">
                  <c:v>4</c:v>
                </c:pt>
                <c:pt idx="5492">
                  <c:v>4</c:v>
                </c:pt>
                <c:pt idx="5493">
                  <c:v>4</c:v>
                </c:pt>
                <c:pt idx="5494">
                  <c:v>4</c:v>
                </c:pt>
                <c:pt idx="5495">
                  <c:v>4</c:v>
                </c:pt>
                <c:pt idx="5496">
                  <c:v>4</c:v>
                </c:pt>
                <c:pt idx="5497">
                  <c:v>4</c:v>
                </c:pt>
                <c:pt idx="5498">
                  <c:v>4</c:v>
                </c:pt>
                <c:pt idx="5499">
                  <c:v>4</c:v>
                </c:pt>
                <c:pt idx="5500">
                  <c:v>4</c:v>
                </c:pt>
                <c:pt idx="5501">
                  <c:v>4</c:v>
                </c:pt>
                <c:pt idx="5502">
                  <c:v>4</c:v>
                </c:pt>
                <c:pt idx="5503">
                  <c:v>4</c:v>
                </c:pt>
                <c:pt idx="5504">
                  <c:v>4</c:v>
                </c:pt>
                <c:pt idx="5505">
                  <c:v>4</c:v>
                </c:pt>
                <c:pt idx="5506">
                  <c:v>4</c:v>
                </c:pt>
                <c:pt idx="5507">
                  <c:v>4</c:v>
                </c:pt>
                <c:pt idx="5508">
                  <c:v>4</c:v>
                </c:pt>
                <c:pt idx="5509">
                  <c:v>5</c:v>
                </c:pt>
                <c:pt idx="5510">
                  <c:v>5</c:v>
                </c:pt>
                <c:pt idx="5511">
                  <c:v>5</c:v>
                </c:pt>
                <c:pt idx="5512">
                  <c:v>4</c:v>
                </c:pt>
                <c:pt idx="5513">
                  <c:v>4</c:v>
                </c:pt>
                <c:pt idx="5514">
                  <c:v>4</c:v>
                </c:pt>
                <c:pt idx="5515">
                  <c:v>4</c:v>
                </c:pt>
                <c:pt idx="5516">
                  <c:v>4</c:v>
                </c:pt>
                <c:pt idx="5517">
                  <c:v>5</c:v>
                </c:pt>
                <c:pt idx="5518">
                  <c:v>5</c:v>
                </c:pt>
                <c:pt idx="5519">
                  <c:v>5</c:v>
                </c:pt>
                <c:pt idx="5520">
                  <c:v>5</c:v>
                </c:pt>
                <c:pt idx="5521">
                  <c:v>4</c:v>
                </c:pt>
                <c:pt idx="5522">
                  <c:v>4</c:v>
                </c:pt>
                <c:pt idx="5523">
                  <c:v>4</c:v>
                </c:pt>
                <c:pt idx="5524">
                  <c:v>4</c:v>
                </c:pt>
                <c:pt idx="5525">
                  <c:v>4</c:v>
                </c:pt>
                <c:pt idx="5526">
                  <c:v>4</c:v>
                </c:pt>
                <c:pt idx="5527">
                  <c:v>4</c:v>
                </c:pt>
                <c:pt idx="5528">
                  <c:v>4</c:v>
                </c:pt>
                <c:pt idx="5529">
                  <c:v>4</c:v>
                </c:pt>
                <c:pt idx="5530">
                  <c:v>4</c:v>
                </c:pt>
                <c:pt idx="5531">
                  <c:v>4</c:v>
                </c:pt>
                <c:pt idx="5532">
                  <c:v>4</c:v>
                </c:pt>
                <c:pt idx="5533">
                  <c:v>4</c:v>
                </c:pt>
                <c:pt idx="5534">
                  <c:v>4</c:v>
                </c:pt>
                <c:pt idx="5535">
                  <c:v>3</c:v>
                </c:pt>
                <c:pt idx="5536">
                  <c:v>3</c:v>
                </c:pt>
                <c:pt idx="5537">
                  <c:v>3</c:v>
                </c:pt>
                <c:pt idx="5538">
                  <c:v>3</c:v>
                </c:pt>
                <c:pt idx="5539">
                  <c:v>3</c:v>
                </c:pt>
                <c:pt idx="5540">
                  <c:v>3</c:v>
                </c:pt>
                <c:pt idx="5541">
                  <c:v>3</c:v>
                </c:pt>
                <c:pt idx="5542">
                  <c:v>3</c:v>
                </c:pt>
                <c:pt idx="5543">
                  <c:v>2</c:v>
                </c:pt>
                <c:pt idx="5544">
                  <c:v>2</c:v>
                </c:pt>
                <c:pt idx="5545">
                  <c:v>2</c:v>
                </c:pt>
                <c:pt idx="5546">
                  <c:v>2</c:v>
                </c:pt>
                <c:pt idx="5547">
                  <c:v>2</c:v>
                </c:pt>
                <c:pt idx="5548">
                  <c:v>2</c:v>
                </c:pt>
                <c:pt idx="5549">
                  <c:v>2</c:v>
                </c:pt>
                <c:pt idx="5550">
                  <c:v>2</c:v>
                </c:pt>
                <c:pt idx="5551">
                  <c:v>2</c:v>
                </c:pt>
                <c:pt idx="5552">
                  <c:v>2</c:v>
                </c:pt>
                <c:pt idx="5553">
                  <c:v>2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1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0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0</c:v>
                </c:pt>
                <c:pt idx="5607">
                  <c:v>0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0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2</c:v>
                </c:pt>
                <c:pt idx="5631">
                  <c:v>2</c:v>
                </c:pt>
                <c:pt idx="5632">
                  <c:v>1</c:v>
                </c:pt>
                <c:pt idx="5633">
                  <c:v>1</c:v>
                </c:pt>
                <c:pt idx="5634">
                  <c:v>2</c:v>
                </c:pt>
                <c:pt idx="5635">
                  <c:v>2</c:v>
                </c:pt>
                <c:pt idx="5636">
                  <c:v>2</c:v>
                </c:pt>
                <c:pt idx="5637">
                  <c:v>2</c:v>
                </c:pt>
                <c:pt idx="5638">
                  <c:v>2</c:v>
                </c:pt>
                <c:pt idx="5639">
                  <c:v>2</c:v>
                </c:pt>
                <c:pt idx="5640">
                  <c:v>2</c:v>
                </c:pt>
                <c:pt idx="5641">
                  <c:v>2</c:v>
                </c:pt>
                <c:pt idx="5642">
                  <c:v>2</c:v>
                </c:pt>
                <c:pt idx="5643">
                  <c:v>2</c:v>
                </c:pt>
                <c:pt idx="5644">
                  <c:v>2</c:v>
                </c:pt>
                <c:pt idx="5645">
                  <c:v>2</c:v>
                </c:pt>
                <c:pt idx="5646">
                  <c:v>2</c:v>
                </c:pt>
                <c:pt idx="5647">
                  <c:v>2</c:v>
                </c:pt>
                <c:pt idx="5648">
                  <c:v>2</c:v>
                </c:pt>
                <c:pt idx="5649">
                  <c:v>3</c:v>
                </c:pt>
                <c:pt idx="5650">
                  <c:v>2</c:v>
                </c:pt>
                <c:pt idx="5651">
                  <c:v>3</c:v>
                </c:pt>
                <c:pt idx="5652">
                  <c:v>2</c:v>
                </c:pt>
                <c:pt idx="5653">
                  <c:v>3</c:v>
                </c:pt>
                <c:pt idx="5654">
                  <c:v>3</c:v>
                </c:pt>
                <c:pt idx="5655">
                  <c:v>3</c:v>
                </c:pt>
                <c:pt idx="5656">
                  <c:v>3</c:v>
                </c:pt>
                <c:pt idx="5657">
                  <c:v>3</c:v>
                </c:pt>
                <c:pt idx="5658">
                  <c:v>3</c:v>
                </c:pt>
                <c:pt idx="5659">
                  <c:v>3</c:v>
                </c:pt>
                <c:pt idx="5660">
                  <c:v>3</c:v>
                </c:pt>
                <c:pt idx="5661">
                  <c:v>3</c:v>
                </c:pt>
                <c:pt idx="5662">
                  <c:v>3</c:v>
                </c:pt>
                <c:pt idx="5663">
                  <c:v>4</c:v>
                </c:pt>
                <c:pt idx="5664">
                  <c:v>4</c:v>
                </c:pt>
                <c:pt idx="5665">
                  <c:v>4</c:v>
                </c:pt>
                <c:pt idx="5666">
                  <c:v>4</c:v>
                </c:pt>
                <c:pt idx="5667">
                  <c:v>4</c:v>
                </c:pt>
                <c:pt idx="5668">
                  <c:v>4</c:v>
                </c:pt>
                <c:pt idx="5669">
                  <c:v>4</c:v>
                </c:pt>
                <c:pt idx="5670">
                  <c:v>5</c:v>
                </c:pt>
                <c:pt idx="5671">
                  <c:v>5</c:v>
                </c:pt>
                <c:pt idx="5672">
                  <c:v>5</c:v>
                </c:pt>
                <c:pt idx="5673">
                  <c:v>5</c:v>
                </c:pt>
                <c:pt idx="5674">
                  <c:v>5</c:v>
                </c:pt>
                <c:pt idx="5675">
                  <c:v>5</c:v>
                </c:pt>
                <c:pt idx="5676">
                  <c:v>5</c:v>
                </c:pt>
                <c:pt idx="5677">
                  <c:v>6</c:v>
                </c:pt>
                <c:pt idx="5678">
                  <c:v>6</c:v>
                </c:pt>
                <c:pt idx="5679">
                  <c:v>6</c:v>
                </c:pt>
                <c:pt idx="5680">
                  <c:v>5</c:v>
                </c:pt>
                <c:pt idx="5681">
                  <c:v>5</c:v>
                </c:pt>
                <c:pt idx="5682">
                  <c:v>6</c:v>
                </c:pt>
                <c:pt idx="5683">
                  <c:v>6</c:v>
                </c:pt>
                <c:pt idx="5684">
                  <c:v>6</c:v>
                </c:pt>
                <c:pt idx="5685">
                  <c:v>6</c:v>
                </c:pt>
                <c:pt idx="5686">
                  <c:v>6</c:v>
                </c:pt>
                <c:pt idx="5687">
                  <c:v>6</c:v>
                </c:pt>
                <c:pt idx="5688">
                  <c:v>6</c:v>
                </c:pt>
                <c:pt idx="5689">
                  <c:v>6</c:v>
                </c:pt>
                <c:pt idx="5690">
                  <c:v>6</c:v>
                </c:pt>
                <c:pt idx="5691">
                  <c:v>6</c:v>
                </c:pt>
                <c:pt idx="5692">
                  <c:v>6</c:v>
                </c:pt>
                <c:pt idx="5693">
                  <c:v>6</c:v>
                </c:pt>
                <c:pt idx="5694">
                  <c:v>6</c:v>
                </c:pt>
                <c:pt idx="5695">
                  <c:v>5</c:v>
                </c:pt>
                <c:pt idx="5696">
                  <c:v>5</c:v>
                </c:pt>
                <c:pt idx="5697">
                  <c:v>5</c:v>
                </c:pt>
                <c:pt idx="5698">
                  <c:v>5</c:v>
                </c:pt>
                <c:pt idx="5699">
                  <c:v>5</c:v>
                </c:pt>
                <c:pt idx="5700">
                  <c:v>5</c:v>
                </c:pt>
                <c:pt idx="5701">
                  <c:v>5</c:v>
                </c:pt>
                <c:pt idx="5702">
                  <c:v>5</c:v>
                </c:pt>
                <c:pt idx="5703">
                  <c:v>5</c:v>
                </c:pt>
                <c:pt idx="5704">
                  <c:v>5</c:v>
                </c:pt>
                <c:pt idx="5705">
                  <c:v>5</c:v>
                </c:pt>
                <c:pt idx="5706">
                  <c:v>5</c:v>
                </c:pt>
                <c:pt idx="5707">
                  <c:v>4</c:v>
                </c:pt>
                <c:pt idx="5708">
                  <c:v>4</c:v>
                </c:pt>
                <c:pt idx="5709">
                  <c:v>4</c:v>
                </c:pt>
                <c:pt idx="5710">
                  <c:v>4</c:v>
                </c:pt>
                <c:pt idx="5711">
                  <c:v>4</c:v>
                </c:pt>
                <c:pt idx="5712">
                  <c:v>4</c:v>
                </c:pt>
                <c:pt idx="5713">
                  <c:v>4</c:v>
                </c:pt>
                <c:pt idx="5714">
                  <c:v>4</c:v>
                </c:pt>
                <c:pt idx="5715">
                  <c:v>4</c:v>
                </c:pt>
                <c:pt idx="5716">
                  <c:v>3</c:v>
                </c:pt>
                <c:pt idx="5717">
                  <c:v>3</c:v>
                </c:pt>
                <c:pt idx="5718">
                  <c:v>3</c:v>
                </c:pt>
                <c:pt idx="5719">
                  <c:v>3</c:v>
                </c:pt>
                <c:pt idx="5720">
                  <c:v>3</c:v>
                </c:pt>
                <c:pt idx="5721">
                  <c:v>3</c:v>
                </c:pt>
                <c:pt idx="5722">
                  <c:v>3</c:v>
                </c:pt>
                <c:pt idx="5723">
                  <c:v>3</c:v>
                </c:pt>
                <c:pt idx="5724">
                  <c:v>3</c:v>
                </c:pt>
                <c:pt idx="5725">
                  <c:v>2</c:v>
                </c:pt>
                <c:pt idx="5726">
                  <c:v>2</c:v>
                </c:pt>
                <c:pt idx="5727">
                  <c:v>2</c:v>
                </c:pt>
                <c:pt idx="5728">
                  <c:v>2</c:v>
                </c:pt>
                <c:pt idx="5729">
                  <c:v>2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-1</c:v>
                </c:pt>
                <c:pt idx="5746">
                  <c:v>-1</c:v>
                </c:pt>
                <c:pt idx="5747">
                  <c:v>-1</c:v>
                </c:pt>
                <c:pt idx="5748">
                  <c:v>-1</c:v>
                </c:pt>
                <c:pt idx="5749">
                  <c:v>-1</c:v>
                </c:pt>
                <c:pt idx="5750">
                  <c:v>-1</c:v>
                </c:pt>
                <c:pt idx="5751">
                  <c:v>-1</c:v>
                </c:pt>
                <c:pt idx="5752">
                  <c:v>-1</c:v>
                </c:pt>
                <c:pt idx="5753">
                  <c:v>-1</c:v>
                </c:pt>
                <c:pt idx="5754">
                  <c:v>-1</c:v>
                </c:pt>
                <c:pt idx="5755">
                  <c:v>-1</c:v>
                </c:pt>
                <c:pt idx="5756">
                  <c:v>-1</c:v>
                </c:pt>
                <c:pt idx="5757">
                  <c:v>-2</c:v>
                </c:pt>
                <c:pt idx="5758">
                  <c:v>-2</c:v>
                </c:pt>
                <c:pt idx="5759">
                  <c:v>-2</c:v>
                </c:pt>
                <c:pt idx="5760">
                  <c:v>-2</c:v>
                </c:pt>
                <c:pt idx="5761">
                  <c:v>-2</c:v>
                </c:pt>
                <c:pt idx="5762">
                  <c:v>-2</c:v>
                </c:pt>
                <c:pt idx="5763">
                  <c:v>-2</c:v>
                </c:pt>
                <c:pt idx="5764">
                  <c:v>-2</c:v>
                </c:pt>
                <c:pt idx="5765">
                  <c:v>-2</c:v>
                </c:pt>
                <c:pt idx="5766">
                  <c:v>-2</c:v>
                </c:pt>
                <c:pt idx="5767">
                  <c:v>-2</c:v>
                </c:pt>
                <c:pt idx="5768">
                  <c:v>-2</c:v>
                </c:pt>
                <c:pt idx="5769">
                  <c:v>-2</c:v>
                </c:pt>
                <c:pt idx="5770">
                  <c:v>-2</c:v>
                </c:pt>
                <c:pt idx="5771">
                  <c:v>-2</c:v>
                </c:pt>
                <c:pt idx="5772">
                  <c:v>-2</c:v>
                </c:pt>
                <c:pt idx="5773">
                  <c:v>-2</c:v>
                </c:pt>
                <c:pt idx="5774">
                  <c:v>-2</c:v>
                </c:pt>
                <c:pt idx="5775">
                  <c:v>-2</c:v>
                </c:pt>
                <c:pt idx="5776">
                  <c:v>-2</c:v>
                </c:pt>
                <c:pt idx="5777">
                  <c:v>-2</c:v>
                </c:pt>
                <c:pt idx="5778">
                  <c:v>-2</c:v>
                </c:pt>
                <c:pt idx="5779">
                  <c:v>-2</c:v>
                </c:pt>
                <c:pt idx="5780">
                  <c:v>-2</c:v>
                </c:pt>
                <c:pt idx="5781">
                  <c:v>-2</c:v>
                </c:pt>
                <c:pt idx="5782">
                  <c:v>-2</c:v>
                </c:pt>
                <c:pt idx="5783">
                  <c:v>-1</c:v>
                </c:pt>
                <c:pt idx="5784">
                  <c:v>-1</c:v>
                </c:pt>
                <c:pt idx="5785">
                  <c:v>-1</c:v>
                </c:pt>
                <c:pt idx="5786">
                  <c:v>-1</c:v>
                </c:pt>
                <c:pt idx="5787">
                  <c:v>-1</c:v>
                </c:pt>
                <c:pt idx="5788">
                  <c:v>-1</c:v>
                </c:pt>
                <c:pt idx="5789">
                  <c:v>-1</c:v>
                </c:pt>
                <c:pt idx="5790">
                  <c:v>-1</c:v>
                </c:pt>
                <c:pt idx="5791">
                  <c:v>-1</c:v>
                </c:pt>
                <c:pt idx="5792">
                  <c:v>-1</c:v>
                </c:pt>
                <c:pt idx="5793">
                  <c:v>-1</c:v>
                </c:pt>
                <c:pt idx="5794">
                  <c:v>-1</c:v>
                </c:pt>
                <c:pt idx="5795">
                  <c:v>-1</c:v>
                </c:pt>
                <c:pt idx="5796">
                  <c:v>-1</c:v>
                </c:pt>
                <c:pt idx="5797">
                  <c:v>-1</c:v>
                </c:pt>
                <c:pt idx="5798">
                  <c:v>-1</c:v>
                </c:pt>
                <c:pt idx="5799">
                  <c:v>-1</c:v>
                </c:pt>
                <c:pt idx="5800">
                  <c:v>-1</c:v>
                </c:pt>
                <c:pt idx="5801">
                  <c:v>-1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2</c:v>
                </c:pt>
                <c:pt idx="5825">
                  <c:v>2</c:v>
                </c:pt>
                <c:pt idx="5826">
                  <c:v>2</c:v>
                </c:pt>
                <c:pt idx="5827">
                  <c:v>2</c:v>
                </c:pt>
                <c:pt idx="5828">
                  <c:v>2</c:v>
                </c:pt>
                <c:pt idx="5829">
                  <c:v>2</c:v>
                </c:pt>
                <c:pt idx="5830">
                  <c:v>2</c:v>
                </c:pt>
                <c:pt idx="5831">
                  <c:v>2</c:v>
                </c:pt>
                <c:pt idx="5832">
                  <c:v>3</c:v>
                </c:pt>
                <c:pt idx="5833">
                  <c:v>3</c:v>
                </c:pt>
                <c:pt idx="5834">
                  <c:v>3</c:v>
                </c:pt>
                <c:pt idx="5835">
                  <c:v>3</c:v>
                </c:pt>
                <c:pt idx="5836">
                  <c:v>3</c:v>
                </c:pt>
                <c:pt idx="5837">
                  <c:v>3</c:v>
                </c:pt>
                <c:pt idx="5838">
                  <c:v>3</c:v>
                </c:pt>
                <c:pt idx="5839">
                  <c:v>4</c:v>
                </c:pt>
                <c:pt idx="5840">
                  <c:v>4</c:v>
                </c:pt>
                <c:pt idx="5841">
                  <c:v>4</c:v>
                </c:pt>
                <c:pt idx="5842">
                  <c:v>4</c:v>
                </c:pt>
                <c:pt idx="5843">
                  <c:v>4</c:v>
                </c:pt>
                <c:pt idx="5844">
                  <c:v>4</c:v>
                </c:pt>
                <c:pt idx="5845">
                  <c:v>4</c:v>
                </c:pt>
                <c:pt idx="5846">
                  <c:v>5</c:v>
                </c:pt>
                <c:pt idx="5847">
                  <c:v>5</c:v>
                </c:pt>
                <c:pt idx="5848">
                  <c:v>5</c:v>
                </c:pt>
                <c:pt idx="5849">
                  <c:v>5</c:v>
                </c:pt>
                <c:pt idx="5850">
                  <c:v>5</c:v>
                </c:pt>
                <c:pt idx="5851">
                  <c:v>5</c:v>
                </c:pt>
                <c:pt idx="5852">
                  <c:v>5</c:v>
                </c:pt>
                <c:pt idx="5853">
                  <c:v>5</c:v>
                </c:pt>
                <c:pt idx="5854">
                  <c:v>5</c:v>
                </c:pt>
                <c:pt idx="5855">
                  <c:v>5</c:v>
                </c:pt>
                <c:pt idx="5856">
                  <c:v>5</c:v>
                </c:pt>
                <c:pt idx="5857">
                  <c:v>5</c:v>
                </c:pt>
                <c:pt idx="5858">
                  <c:v>5</c:v>
                </c:pt>
                <c:pt idx="5859">
                  <c:v>5</c:v>
                </c:pt>
                <c:pt idx="5860">
                  <c:v>5</c:v>
                </c:pt>
                <c:pt idx="5861">
                  <c:v>5</c:v>
                </c:pt>
                <c:pt idx="5862">
                  <c:v>5</c:v>
                </c:pt>
                <c:pt idx="5863">
                  <c:v>5</c:v>
                </c:pt>
                <c:pt idx="5864">
                  <c:v>5</c:v>
                </c:pt>
                <c:pt idx="5865">
                  <c:v>5</c:v>
                </c:pt>
                <c:pt idx="5866">
                  <c:v>4</c:v>
                </c:pt>
                <c:pt idx="5867">
                  <c:v>4</c:v>
                </c:pt>
                <c:pt idx="5868">
                  <c:v>4</c:v>
                </c:pt>
                <c:pt idx="5869">
                  <c:v>4</c:v>
                </c:pt>
                <c:pt idx="5870">
                  <c:v>4</c:v>
                </c:pt>
                <c:pt idx="5871">
                  <c:v>4</c:v>
                </c:pt>
                <c:pt idx="5872">
                  <c:v>4</c:v>
                </c:pt>
                <c:pt idx="5873">
                  <c:v>4</c:v>
                </c:pt>
                <c:pt idx="5874">
                  <c:v>4</c:v>
                </c:pt>
                <c:pt idx="5875">
                  <c:v>4</c:v>
                </c:pt>
                <c:pt idx="5876">
                  <c:v>4</c:v>
                </c:pt>
                <c:pt idx="5877">
                  <c:v>4</c:v>
                </c:pt>
                <c:pt idx="5878">
                  <c:v>4</c:v>
                </c:pt>
                <c:pt idx="5879">
                  <c:v>4</c:v>
                </c:pt>
                <c:pt idx="5880">
                  <c:v>4</c:v>
                </c:pt>
                <c:pt idx="5881">
                  <c:v>4</c:v>
                </c:pt>
                <c:pt idx="5882">
                  <c:v>4</c:v>
                </c:pt>
                <c:pt idx="5883">
                  <c:v>4</c:v>
                </c:pt>
                <c:pt idx="5884">
                  <c:v>4</c:v>
                </c:pt>
                <c:pt idx="5885">
                  <c:v>4</c:v>
                </c:pt>
                <c:pt idx="5886">
                  <c:v>4</c:v>
                </c:pt>
                <c:pt idx="5887">
                  <c:v>4</c:v>
                </c:pt>
                <c:pt idx="5888">
                  <c:v>4</c:v>
                </c:pt>
                <c:pt idx="5889">
                  <c:v>5</c:v>
                </c:pt>
                <c:pt idx="5890">
                  <c:v>4</c:v>
                </c:pt>
                <c:pt idx="5891">
                  <c:v>4</c:v>
                </c:pt>
                <c:pt idx="5892">
                  <c:v>4</c:v>
                </c:pt>
                <c:pt idx="5893">
                  <c:v>4</c:v>
                </c:pt>
                <c:pt idx="5894">
                  <c:v>4</c:v>
                </c:pt>
                <c:pt idx="5895">
                  <c:v>4</c:v>
                </c:pt>
                <c:pt idx="5896">
                  <c:v>4</c:v>
                </c:pt>
                <c:pt idx="5897">
                  <c:v>4</c:v>
                </c:pt>
                <c:pt idx="5898">
                  <c:v>4</c:v>
                </c:pt>
                <c:pt idx="5899">
                  <c:v>4</c:v>
                </c:pt>
                <c:pt idx="5900">
                  <c:v>4</c:v>
                </c:pt>
                <c:pt idx="5901">
                  <c:v>4</c:v>
                </c:pt>
                <c:pt idx="5902">
                  <c:v>3</c:v>
                </c:pt>
                <c:pt idx="5903">
                  <c:v>3</c:v>
                </c:pt>
                <c:pt idx="5904">
                  <c:v>3</c:v>
                </c:pt>
                <c:pt idx="5905">
                  <c:v>3</c:v>
                </c:pt>
                <c:pt idx="5906">
                  <c:v>3</c:v>
                </c:pt>
                <c:pt idx="5907">
                  <c:v>3</c:v>
                </c:pt>
                <c:pt idx="5908">
                  <c:v>3</c:v>
                </c:pt>
                <c:pt idx="5909">
                  <c:v>3</c:v>
                </c:pt>
                <c:pt idx="5910">
                  <c:v>3</c:v>
                </c:pt>
                <c:pt idx="5911">
                  <c:v>3</c:v>
                </c:pt>
                <c:pt idx="5912">
                  <c:v>3</c:v>
                </c:pt>
                <c:pt idx="5913">
                  <c:v>3</c:v>
                </c:pt>
                <c:pt idx="5914">
                  <c:v>3</c:v>
                </c:pt>
                <c:pt idx="5915">
                  <c:v>3</c:v>
                </c:pt>
                <c:pt idx="5916">
                  <c:v>3</c:v>
                </c:pt>
                <c:pt idx="5917">
                  <c:v>3</c:v>
                </c:pt>
                <c:pt idx="5918">
                  <c:v>3</c:v>
                </c:pt>
                <c:pt idx="5919">
                  <c:v>3</c:v>
                </c:pt>
                <c:pt idx="5920">
                  <c:v>3</c:v>
                </c:pt>
                <c:pt idx="5921">
                  <c:v>3</c:v>
                </c:pt>
                <c:pt idx="5922">
                  <c:v>3</c:v>
                </c:pt>
                <c:pt idx="5923">
                  <c:v>3</c:v>
                </c:pt>
                <c:pt idx="5924">
                  <c:v>3</c:v>
                </c:pt>
                <c:pt idx="5925">
                  <c:v>3</c:v>
                </c:pt>
                <c:pt idx="5926">
                  <c:v>3</c:v>
                </c:pt>
                <c:pt idx="5927">
                  <c:v>3</c:v>
                </c:pt>
                <c:pt idx="5928">
                  <c:v>3</c:v>
                </c:pt>
                <c:pt idx="5929">
                  <c:v>3</c:v>
                </c:pt>
                <c:pt idx="5930">
                  <c:v>3</c:v>
                </c:pt>
                <c:pt idx="5931">
                  <c:v>3</c:v>
                </c:pt>
                <c:pt idx="5932">
                  <c:v>2</c:v>
                </c:pt>
                <c:pt idx="5933">
                  <c:v>2</c:v>
                </c:pt>
                <c:pt idx="5934">
                  <c:v>2</c:v>
                </c:pt>
                <c:pt idx="5935">
                  <c:v>2</c:v>
                </c:pt>
                <c:pt idx="5936">
                  <c:v>2</c:v>
                </c:pt>
                <c:pt idx="5937">
                  <c:v>2</c:v>
                </c:pt>
                <c:pt idx="5938">
                  <c:v>2</c:v>
                </c:pt>
                <c:pt idx="5939">
                  <c:v>2</c:v>
                </c:pt>
                <c:pt idx="5940">
                  <c:v>2</c:v>
                </c:pt>
                <c:pt idx="5941">
                  <c:v>2</c:v>
                </c:pt>
                <c:pt idx="5942">
                  <c:v>2</c:v>
                </c:pt>
                <c:pt idx="5943">
                  <c:v>2</c:v>
                </c:pt>
                <c:pt idx="5944">
                  <c:v>2</c:v>
                </c:pt>
                <c:pt idx="5945">
                  <c:v>2</c:v>
                </c:pt>
                <c:pt idx="5946">
                  <c:v>2</c:v>
                </c:pt>
                <c:pt idx="5947">
                  <c:v>2</c:v>
                </c:pt>
                <c:pt idx="5948">
                  <c:v>2</c:v>
                </c:pt>
                <c:pt idx="5949">
                  <c:v>2</c:v>
                </c:pt>
                <c:pt idx="5950">
                  <c:v>2</c:v>
                </c:pt>
                <c:pt idx="5951">
                  <c:v>2</c:v>
                </c:pt>
                <c:pt idx="5952">
                  <c:v>2</c:v>
                </c:pt>
                <c:pt idx="5953">
                  <c:v>2</c:v>
                </c:pt>
                <c:pt idx="5954">
                  <c:v>2</c:v>
                </c:pt>
                <c:pt idx="5955">
                  <c:v>2</c:v>
                </c:pt>
                <c:pt idx="5956">
                  <c:v>2</c:v>
                </c:pt>
                <c:pt idx="5957">
                  <c:v>2</c:v>
                </c:pt>
                <c:pt idx="5958">
                  <c:v>3</c:v>
                </c:pt>
                <c:pt idx="5959">
                  <c:v>3</c:v>
                </c:pt>
                <c:pt idx="5960">
                  <c:v>3</c:v>
                </c:pt>
                <c:pt idx="5961">
                  <c:v>3</c:v>
                </c:pt>
                <c:pt idx="5962">
                  <c:v>3</c:v>
                </c:pt>
                <c:pt idx="5963">
                  <c:v>3</c:v>
                </c:pt>
                <c:pt idx="5964">
                  <c:v>3</c:v>
                </c:pt>
                <c:pt idx="5965">
                  <c:v>3</c:v>
                </c:pt>
                <c:pt idx="5966">
                  <c:v>4</c:v>
                </c:pt>
                <c:pt idx="5967">
                  <c:v>3</c:v>
                </c:pt>
                <c:pt idx="5968">
                  <c:v>3</c:v>
                </c:pt>
                <c:pt idx="5969">
                  <c:v>3</c:v>
                </c:pt>
                <c:pt idx="5970">
                  <c:v>4</c:v>
                </c:pt>
                <c:pt idx="5971">
                  <c:v>4</c:v>
                </c:pt>
                <c:pt idx="5972">
                  <c:v>4</c:v>
                </c:pt>
                <c:pt idx="5973">
                  <c:v>4</c:v>
                </c:pt>
                <c:pt idx="5974">
                  <c:v>4</c:v>
                </c:pt>
                <c:pt idx="5975">
                  <c:v>4</c:v>
                </c:pt>
                <c:pt idx="5976">
                  <c:v>4</c:v>
                </c:pt>
                <c:pt idx="5977">
                  <c:v>4</c:v>
                </c:pt>
                <c:pt idx="5978">
                  <c:v>4</c:v>
                </c:pt>
                <c:pt idx="5979">
                  <c:v>4</c:v>
                </c:pt>
                <c:pt idx="5980">
                  <c:v>4</c:v>
                </c:pt>
                <c:pt idx="5981">
                  <c:v>4</c:v>
                </c:pt>
                <c:pt idx="5982">
                  <c:v>4</c:v>
                </c:pt>
                <c:pt idx="5983">
                  <c:v>4</c:v>
                </c:pt>
                <c:pt idx="5984">
                  <c:v>4</c:v>
                </c:pt>
                <c:pt idx="5985">
                  <c:v>4</c:v>
                </c:pt>
                <c:pt idx="5986">
                  <c:v>4</c:v>
                </c:pt>
                <c:pt idx="5987">
                  <c:v>4</c:v>
                </c:pt>
                <c:pt idx="5988">
                  <c:v>4</c:v>
                </c:pt>
                <c:pt idx="5989">
                  <c:v>4</c:v>
                </c:pt>
                <c:pt idx="5990">
                  <c:v>4</c:v>
                </c:pt>
                <c:pt idx="5991">
                  <c:v>4</c:v>
                </c:pt>
                <c:pt idx="5992">
                  <c:v>4</c:v>
                </c:pt>
                <c:pt idx="5993">
                  <c:v>4</c:v>
                </c:pt>
                <c:pt idx="5994">
                  <c:v>4</c:v>
                </c:pt>
                <c:pt idx="5995">
                  <c:v>4</c:v>
                </c:pt>
                <c:pt idx="5996">
                  <c:v>4</c:v>
                </c:pt>
                <c:pt idx="5997">
                  <c:v>4</c:v>
                </c:pt>
                <c:pt idx="5998">
                  <c:v>4</c:v>
                </c:pt>
                <c:pt idx="5999">
                  <c:v>4</c:v>
                </c:pt>
                <c:pt idx="6000">
                  <c:v>4</c:v>
                </c:pt>
                <c:pt idx="6001">
                  <c:v>4</c:v>
                </c:pt>
                <c:pt idx="6002">
                  <c:v>4</c:v>
                </c:pt>
                <c:pt idx="6003">
                  <c:v>4</c:v>
                </c:pt>
                <c:pt idx="6004">
                  <c:v>4</c:v>
                </c:pt>
                <c:pt idx="6005">
                  <c:v>4</c:v>
                </c:pt>
                <c:pt idx="6006">
                  <c:v>4</c:v>
                </c:pt>
                <c:pt idx="6007">
                  <c:v>4</c:v>
                </c:pt>
                <c:pt idx="6008">
                  <c:v>4</c:v>
                </c:pt>
                <c:pt idx="6009">
                  <c:v>4</c:v>
                </c:pt>
                <c:pt idx="6010">
                  <c:v>4</c:v>
                </c:pt>
                <c:pt idx="6011">
                  <c:v>4</c:v>
                </c:pt>
                <c:pt idx="6012">
                  <c:v>4</c:v>
                </c:pt>
                <c:pt idx="6013">
                  <c:v>4</c:v>
                </c:pt>
                <c:pt idx="6014">
                  <c:v>4</c:v>
                </c:pt>
                <c:pt idx="6015">
                  <c:v>4</c:v>
                </c:pt>
                <c:pt idx="6016">
                  <c:v>4</c:v>
                </c:pt>
                <c:pt idx="6017">
                  <c:v>3</c:v>
                </c:pt>
                <c:pt idx="6018">
                  <c:v>4</c:v>
                </c:pt>
                <c:pt idx="6019">
                  <c:v>4</c:v>
                </c:pt>
                <c:pt idx="6020">
                  <c:v>4</c:v>
                </c:pt>
                <c:pt idx="6021">
                  <c:v>4</c:v>
                </c:pt>
                <c:pt idx="6022">
                  <c:v>4</c:v>
                </c:pt>
                <c:pt idx="6023">
                  <c:v>3</c:v>
                </c:pt>
                <c:pt idx="6024">
                  <c:v>3</c:v>
                </c:pt>
                <c:pt idx="6025">
                  <c:v>3</c:v>
                </c:pt>
                <c:pt idx="6026">
                  <c:v>3</c:v>
                </c:pt>
                <c:pt idx="6027">
                  <c:v>3</c:v>
                </c:pt>
                <c:pt idx="6028">
                  <c:v>3</c:v>
                </c:pt>
                <c:pt idx="6029">
                  <c:v>3</c:v>
                </c:pt>
                <c:pt idx="6030">
                  <c:v>3</c:v>
                </c:pt>
                <c:pt idx="6031">
                  <c:v>3</c:v>
                </c:pt>
                <c:pt idx="6032">
                  <c:v>3</c:v>
                </c:pt>
                <c:pt idx="6033">
                  <c:v>3</c:v>
                </c:pt>
                <c:pt idx="6034">
                  <c:v>3</c:v>
                </c:pt>
                <c:pt idx="6035">
                  <c:v>3</c:v>
                </c:pt>
                <c:pt idx="6036">
                  <c:v>3</c:v>
                </c:pt>
                <c:pt idx="6037">
                  <c:v>3</c:v>
                </c:pt>
                <c:pt idx="6038">
                  <c:v>3</c:v>
                </c:pt>
                <c:pt idx="6039">
                  <c:v>3</c:v>
                </c:pt>
                <c:pt idx="6040">
                  <c:v>3</c:v>
                </c:pt>
                <c:pt idx="6041">
                  <c:v>3</c:v>
                </c:pt>
                <c:pt idx="6042">
                  <c:v>3</c:v>
                </c:pt>
                <c:pt idx="6043">
                  <c:v>3</c:v>
                </c:pt>
                <c:pt idx="6044">
                  <c:v>2</c:v>
                </c:pt>
                <c:pt idx="6045">
                  <c:v>3</c:v>
                </c:pt>
                <c:pt idx="6046">
                  <c:v>3</c:v>
                </c:pt>
                <c:pt idx="6047">
                  <c:v>3</c:v>
                </c:pt>
                <c:pt idx="6048">
                  <c:v>3</c:v>
                </c:pt>
                <c:pt idx="6049">
                  <c:v>3</c:v>
                </c:pt>
                <c:pt idx="6050">
                  <c:v>3</c:v>
                </c:pt>
                <c:pt idx="6051">
                  <c:v>3</c:v>
                </c:pt>
                <c:pt idx="6052">
                  <c:v>3</c:v>
                </c:pt>
                <c:pt idx="6053">
                  <c:v>3</c:v>
                </c:pt>
                <c:pt idx="6054">
                  <c:v>3</c:v>
                </c:pt>
                <c:pt idx="6055">
                  <c:v>3</c:v>
                </c:pt>
                <c:pt idx="6056">
                  <c:v>3</c:v>
                </c:pt>
                <c:pt idx="6057">
                  <c:v>3</c:v>
                </c:pt>
                <c:pt idx="6058">
                  <c:v>3</c:v>
                </c:pt>
                <c:pt idx="6059">
                  <c:v>3</c:v>
                </c:pt>
                <c:pt idx="6060">
                  <c:v>3</c:v>
                </c:pt>
                <c:pt idx="6061">
                  <c:v>3</c:v>
                </c:pt>
                <c:pt idx="6062">
                  <c:v>3</c:v>
                </c:pt>
                <c:pt idx="6063">
                  <c:v>3</c:v>
                </c:pt>
                <c:pt idx="6064">
                  <c:v>3</c:v>
                </c:pt>
                <c:pt idx="6065">
                  <c:v>3</c:v>
                </c:pt>
                <c:pt idx="6066">
                  <c:v>3</c:v>
                </c:pt>
                <c:pt idx="6067">
                  <c:v>3</c:v>
                </c:pt>
                <c:pt idx="6068">
                  <c:v>3</c:v>
                </c:pt>
                <c:pt idx="6069">
                  <c:v>3</c:v>
                </c:pt>
                <c:pt idx="6070">
                  <c:v>3</c:v>
                </c:pt>
                <c:pt idx="6071">
                  <c:v>3</c:v>
                </c:pt>
                <c:pt idx="6072">
                  <c:v>3</c:v>
                </c:pt>
                <c:pt idx="6073">
                  <c:v>3</c:v>
                </c:pt>
                <c:pt idx="6074">
                  <c:v>3</c:v>
                </c:pt>
                <c:pt idx="6075">
                  <c:v>3</c:v>
                </c:pt>
                <c:pt idx="6076">
                  <c:v>3</c:v>
                </c:pt>
                <c:pt idx="6077">
                  <c:v>3</c:v>
                </c:pt>
                <c:pt idx="6078">
                  <c:v>3</c:v>
                </c:pt>
                <c:pt idx="6079">
                  <c:v>3</c:v>
                </c:pt>
                <c:pt idx="6080">
                  <c:v>3</c:v>
                </c:pt>
                <c:pt idx="6081">
                  <c:v>3</c:v>
                </c:pt>
                <c:pt idx="6082">
                  <c:v>3</c:v>
                </c:pt>
                <c:pt idx="6083">
                  <c:v>3</c:v>
                </c:pt>
                <c:pt idx="6084">
                  <c:v>3</c:v>
                </c:pt>
                <c:pt idx="6085">
                  <c:v>3</c:v>
                </c:pt>
                <c:pt idx="6086">
                  <c:v>3</c:v>
                </c:pt>
                <c:pt idx="6087">
                  <c:v>3</c:v>
                </c:pt>
                <c:pt idx="6088">
                  <c:v>3</c:v>
                </c:pt>
                <c:pt idx="6089">
                  <c:v>3</c:v>
                </c:pt>
                <c:pt idx="6090">
                  <c:v>3</c:v>
                </c:pt>
                <c:pt idx="6091">
                  <c:v>3</c:v>
                </c:pt>
                <c:pt idx="6092">
                  <c:v>3</c:v>
                </c:pt>
                <c:pt idx="6093">
                  <c:v>3</c:v>
                </c:pt>
                <c:pt idx="6094">
                  <c:v>3</c:v>
                </c:pt>
                <c:pt idx="6095">
                  <c:v>3</c:v>
                </c:pt>
                <c:pt idx="6096">
                  <c:v>3</c:v>
                </c:pt>
                <c:pt idx="6097">
                  <c:v>3</c:v>
                </c:pt>
                <c:pt idx="6098">
                  <c:v>3</c:v>
                </c:pt>
                <c:pt idx="6099">
                  <c:v>3</c:v>
                </c:pt>
                <c:pt idx="6100">
                  <c:v>3</c:v>
                </c:pt>
                <c:pt idx="6101">
                  <c:v>3</c:v>
                </c:pt>
                <c:pt idx="6102">
                  <c:v>3</c:v>
                </c:pt>
                <c:pt idx="6103">
                  <c:v>3</c:v>
                </c:pt>
                <c:pt idx="6104">
                  <c:v>3</c:v>
                </c:pt>
                <c:pt idx="6105">
                  <c:v>3</c:v>
                </c:pt>
                <c:pt idx="6106">
                  <c:v>3</c:v>
                </c:pt>
                <c:pt idx="6107">
                  <c:v>3</c:v>
                </c:pt>
                <c:pt idx="6108">
                  <c:v>3</c:v>
                </c:pt>
                <c:pt idx="6109">
                  <c:v>3</c:v>
                </c:pt>
                <c:pt idx="6110">
                  <c:v>3</c:v>
                </c:pt>
                <c:pt idx="6111">
                  <c:v>3</c:v>
                </c:pt>
                <c:pt idx="6112">
                  <c:v>3</c:v>
                </c:pt>
                <c:pt idx="6113">
                  <c:v>3</c:v>
                </c:pt>
                <c:pt idx="6114">
                  <c:v>3</c:v>
                </c:pt>
                <c:pt idx="6115">
                  <c:v>3</c:v>
                </c:pt>
                <c:pt idx="6116">
                  <c:v>3</c:v>
                </c:pt>
                <c:pt idx="6117">
                  <c:v>3</c:v>
                </c:pt>
                <c:pt idx="6118">
                  <c:v>3</c:v>
                </c:pt>
                <c:pt idx="6119">
                  <c:v>3</c:v>
                </c:pt>
                <c:pt idx="6120">
                  <c:v>3</c:v>
                </c:pt>
                <c:pt idx="6121">
                  <c:v>3</c:v>
                </c:pt>
                <c:pt idx="6122">
                  <c:v>3</c:v>
                </c:pt>
                <c:pt idx="6123">
                  <c:v>3</c:v>
                </c:pt>
                <c:pt idx="6124">
                  <c:v>3</c:v>
                </c:pt>
                <c:pt idx="6125">
                  <c:v>3</c:v>
                </c:pt>
                <c:pt idx="6126">
                  <c:v>3</c:v>
                </c:pt>
                <c:pt idx="6127">
                  <c:v>2</c:v>
                </c:pt>
                <c:pt idx="6128">
                  <c:v>2</c:v>
                </c:pt>
                <c:pt idx="6129">
                  <c:v>3</c:v>
                </c:pt>
                <c:pt idx="6130">
                  <c:v>3</c:v>
                </c:pt>
                <c:pt idx="6131">
                  <c:v>3</c:v>
                </c:pt>
                <c:pt idx="6132">
                  <c:v>2</c:v>
                </c:pt>
                <c:pt idx="6133">
                  <c:v>2</c:v>
                </c:pt>
                <c:pt idx="6134">
                  <c:v>2</c:v>
                </c:pt>
                <c:pt idx="6135">
                  <c:v>3</c:v>
                </c:pt>
                <c:pt idx="6136">
                  <c:v>3</c:v>
                </c:pt>
                <c:pt idx="6137">
                  <c:v>2</c:v>
                </c:pt>
                <c:pt idx="6138">
                  <c:v>2</c:v>
                </c:pt>
                <c:pt idx="6139">
                  <c:v>2</c:v>
                </c:pt>
                <c:pt idx="6140">
                  <c:v>2</c:v>
                </c:pt>
                <c:pt idx="6141">
                  <c:v>2</c:v>
                </c:pt>
                <c:pt idx="6142">
                  <c:v>2</c:v>
                </c:pt>
                <c:pt idx="6143">
                  <c:v>3</c:v>
                </c:pt>
                <c:pt idx="6144">
                  <c:v>2</c:v>
                </c:pt>
                <c:pt idx="6145">
                  <c:v>2</c:v>
                </c:pt>
                <c:pt idx="6146">
                  <c:v>2</c:v>
                </c:pt>
                <c:pt idx="6147">
                  <c:v>2</c:v>
                </c:pt>
                <c:pt idx="6148">
                  <c:v>2</c:v>
                </c:pt>
                <c:pt idx="6149">
                  <c:v>2</c:v>
                </c:pt>
                <c:pt idx="6150">
                  <c:v>2</c:v>
                </c:pt>
                <c:pt idx="6151">
                  <c:v>2</c:v>
                </c:pt>
                <c:pt idx="6152">
                  <c:v>2</c:v>
                </c:pt>
                <c:pt idx="6153">
                  <c:v>2</c:v>
                </c:pt>
                <c:pt idx="6154">
                  <c:v>2</c:v>
                </c:pt>
                <c:pt idx="6155">
                  <c:v>2</c:v>
                </c:pt>
                <c:pt idx="6156">
                  <c:v>2</c:v>
                </c:pt>
                <c:pt idx="6157">
                  <c:v>2</c:v>
                </c:pt>
                <c:pt idx="6158">
                  <c:v>2</c:v>
                </c:pt>
                <c:pt idx="6159">
                  <c:v>2</c:v>
                </c:pt>
                <c:pt idx="6160">
                  <c:v>2</c:v>
                </c:pt>
                <c:pt idx="6161">
                  <c:v>2</c:v>
                </c:pt>
                <c:pt idx="6162">
                  <c:v>2</c:v>
                </c:pt>
                <c:pt idx="6163">
                  <c:v>2</c:v>
                </c:pt>
                <c:pt idx="6164">
                  <c:v>2</c:v>
                </c:pt>
                <c:pt idx="6165">
                  <c:v>2</c:v>
                </c:pt>
                <c:pt idx="6166">
                  <c:v>2</c:v>
                </c:pt>
                <c:pt idx="6167">
                  <c:v>2</c:v>
                </c:pt>
                <c:pt idx="6168">
                  <c:v>2</c:v>
                </c:pt>
                <c:pt idx="6169">
                  <c:v>2</c:v>
                </c:pt>
                <c:pt idx="6170">
                  <c:v>2</c:v>
                </c:pt>
                <c:pt idx="6171">
                  <c:v>2</c:v>
                </c:pt>
                <c:pt idx="6172">
                  <c:v>2</c:v>
                </c:pt>
                <c:pt idx="6173">
                  <c:v>2</c:v>
                </c:pt>
                <c:pt idx="6174">
                  <c:v>2</c:v>
                </c:pt>
                <c:pt idx="6175">
                  <c:v>2</c:v>
                </c:pt>
                <c:pt idx="6176">
                  <c:v>2</c:v>
                </c:pt>
                <c:pt idx="6177">
                  <c:v>2</c:v>
                </c:pt>
                <c:pt idx="6178">
                  <c:v>2</c:v>
                </c:pt>
                <c:pt idx="6179">
                  <c:v>2</c:v>
                </c:pt>
                <c:pt idx="6180">
                  <c:v>2</c:v>
                </c:pt>
                <c:pt idx="6181">
                  <c:v>2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0</c:v>
                </c:pt>
                <c:pt idx="6190">
                  <c:v>1</c:v>
                </c:pt>
                <c:pt idx="6191">
                  <c:v>1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-1</c:v>
                </c:pt>
                <c:pt idx="6199">
                  <c:v>-1</c:v>
                </c:pt>
                <c:pt idx="6200">
                  <c:v>-1</c:v>
                </c:pt>
                <c:pt idx="6201">
                  <c:v>-1</c:v>
                </c:pt>
                <c:pt idx="6202">
                  <c:v>-1</c:v>
                </c:pt>
                <c:pt idx="6203">
                  <c:v>-1</c:v>
                </c:pt>
                <c:pt idx="6204">
                  <c:v>-1</c:v>
                </c:pt>
                <c:pt idx="6205">
                  <c:v>-1</c:v>
                </c:pt>
                <c:pt idx="6206">
                  <c:v>-1</c:v>
                </c:pt>
                <c:pt idx="6207">
                  <c:v>-1</c:v>
                </c:pt>
                <c:pt idx="6208">
                  <c:v>-1</c:v>
                </c:pt>
                <c:pt idx="6209">
                  <c:v>-1</c:v>
                </c:pt>
                <c:pt idx="6210">
                  <c:v>-1</c:v>
                </c:pt>
                <c:pt idx="6211">
                  <c:v>-1</c:v>
                </c:pt>
                <c:pt idx="6212">
                  <c:v>-2</c:v>
                </c:pt>
                <c:pt idx="6213">
                  <c:v>-2</c:v>
                </c:pt>
                <c:pt idx="6214">
                  <c:v>-1</c:v>
                </c:pt>
                <c:pt idx="6215">
                  <c:v>-1</c:v>
                </c:pt>
                <c:pt idx="6216">
                  <c:v>-1</c:v>
                </c:pt>
                <c:pt idx="6217">
                  <c:v>-1</c:v>
                </c:pt>
                <c:pt idx="6218">
                  <c:v>-1</c:v>
                </c:pt>
                <c:pt idx="6219">
                  <c:v>-1</c:v>
                </c:pt>
                <c:pt idx="6220">
                  <c:v>-1</c:v>
                </c:pt>
                <c:pt idx="6221">
                  <c:v>-2</c:v>
                </c:pt>
                <c:pt idx="6222">
                  <c:v>-2</c:v>
                </c:pt>
                <c:pt idx="6223">
                  <c:v>-2</c:v>
                </c:pt>
                <c:pt idx="6224">
                  <c:v>-2</c:v>
                </c:pt>
                <c:pt idx="6225">
                  <c:v>-2</c:v>
                </c:pt>
                <c:pt idx="6226">
                  <c:v>-2</c:v>
                </c:pt>
                <c:pt idx="6227">
                  <c:v>-1</c:v>
                </c:pt>
                <c:pt idx="6228">
                  <c:v>-1</c:v>
                </c:pt>
                <c:pt idx="6229">
                  <c:v>-2</c:v>
                </c:pt>
                <c:pt idx="6230">
                  <c:v>-2</c:v>
                </c:pt>
                <c:pt idx="6231">
                  <c:v>-2</c:v>
                </c:pt>
                <c:pt idx="6232">
                  <c:v>-1</c:v>
                </c:pt>
                <c:pt idx="6233">
                  <c:v>-2</c:v>
                </c:pt>
                <c:pt idx="6234">
                  <c:v>-1</c:v>
                </c:pt>
                <c:pt idx="6235">
                  <c:v>-1</c:v>
                </c:pt>
                <c:pt idx="6236">
                  <c:v>-1</c:v>
                </c:pt>
                <c:pt idx="6237">
                  <c:v>-1</c:v>
                </c:pt>
                <c:pt idx="6238">
                  <c:v>-1</c:v>
                </c:pt>
                <c:pt idx="6239">
                  <c:v>-1</c:v>
                </c:pt>
                <c:pt idx="6240">
                  <c:v>-1</c:v>
                </c:pt>
                <c:pt idx="6241">
                  <c:v>-1</c:v>
                </c:pt>
                <c:pt idx="6242">
                  <c:v>-1</c:v>
                </c:pt>
                <c:pt idx="6243">
                  <c:v>-1</c:v>
                </c:pt>
                <c:pt idx="6244">
                  <c:v>-1</c:v>
                </c:pt>
                <c:pt idx="6245">
                  <c:v>-1</c:v>
                </c:pt>
                <c:pt idx="6246">
                  <c:v>-1</c:v>
                </c:pt>
                <c:pt idx="6247">
                  <c:v>-1</c:v>
                </c:pt>
                <c:pt idx="6248">
                  <c:v>-1</c:v>
                </c:pt>
                <c:pt idx="6249">
                  <c:v>-1</c:v>
                </c:pt>
                <c:pt idx="6250">
                  <c:v>-1</c:v>
                </c:pt>
                <c:pt idx="6251">
                  <c:v>-1</c:v>
                </c:pt>
                <c:pt idx="6252">
                  <c:v>-1</c:v>
                </c:pt>
                <c:pt idx="6253">
                  <c:v>-1</c:v>
                </c:pt>
                <c:pt idx="6254">
                  <c:v>-1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2</c:v>
                </c:pt>
                <c:pt idx="6278">
                  <c:v>2</c:v>
                </c:pt>
                <c:pt idx="6279">
                  <c:v>2</c:v>
                </c:pt>
                <c:pt idx="6280">
                  <c:v>2</c:v>
                </c:pt>
                <c:pt idx="6281">
                  <c:v>2</c:v>
                </c:pt>
                <c:pt idx="6282">
                  <c:v>2</c:v>
                </c:pt>
                <c:pt idx="6283">
                  <c:v>2</c:v>
                </c:pt>
                <c:pt idx="6284">
                  <c:v>2</c:v>
                </c:pt>
                <c:pt idx="6285">
                  <c:v>2</c:v>
                </c:pt>
                <c:pt idx="6286">
                  <c:v>2</c:v>
                </c:pt>
                <c:pt idx="6287">
                  <c:v>2</c:v>
                </c:pt>
                <c:pt idx="6288">
                  <c:v>2</c:v>
                </c:pt>
                <c:pt idx="6289">
                  <c:v>2</c:v>
                </c:pt>
                <c:pt idx="6290">
                  <c:v>3</c:v>
                </c:pt>
                <c:pt idx="6291">
                  <c:v>3</c:v>
                </c:pt>
                <c:pt idx="6292">
                  <c:v>3</c:v>
                </c:pt>
                <c:pt idx="6293">
                  <c:v>3</c:v>
                </c:pt>
                <c:pt idx="6294">
                  <c:v>3</c:v>
                </c:pt>
                <c:pt idx="6295">
                  <c:v>3</c:v>
                </c:pt>
                <c:pt idx="6296">
                  <c:v>3</c:v>
                </c:pt>
                <c:pt idx="6297">
                  <c:v>3</c:v>
                </c:pt>
                <c:pt idx="6298">
                  <c:v>3</c:v>
                </c:pt>
                <c:pt idx="6299">
                  <c:v>3</c:v>
                </c:pt>
                <c:pt idx="6300">
                  <c:v>3</c:v>
                </c:pt>
                <c:pt idx="6301">
                  <c:v>3</c:v>
                </c:pt>
                <c:pt idx="6302">
                  <c:v>3</c:v>
                </c:pt>
                <c:pt idx="6303">
                  <c:v>3</c:v>
                </c:pt>
                <c:pt idx="6304">
                  <c:v>3</c:v>
                </c:pt>
                <c:pt idx="6305">
                  <c:v>3</c:v>
                </c:pt>
                <c:pt idx="6306">
                  <c:v>3</c:v>
                </c:pt>
                <c:pt idx="6307">
                  <c:v>3</c:v>
                </c:pt>
                <c:pt idx="6308">
                  <c:v>3</c:v>
                </c:pt>
                <c:pt idx="6309">
                  <c:v>3</c:v>
                </c:pt>
                <c:pt idx="6310">
                  <c:v>3</c:v>
                </c:pt>
                <c:pt idx="6311">
                  <c:v>3</c:v>
                </c:pt>
                <c:pt idx="6312">
                  <c:v>3</c:v>
                </c:pt>
                <c:pt idx="6313">
                  <c:v>3</c:v>
                </c:pt>
                <c:pt idx="6314">
                  <c:v>3</c:v>
                </c:pt>
                <c:pt idx="6315">
                  <c:v>3</c:v>
                </c:pt>
                <c:pt idx="6316">
                  <c:v>3</c:v>
                </c:pt>
                <c:pt idx="6317">
                  <c:v>3</c:v>
                </c:pt>
                <c:pt idx="6318">
                  <c:v>3</c:v>
                </c:pt>
                <c:pt idx="6319">
                  <c:v>3</c:v>
                </c:pt>
                <c:pt idx="6320">
                  <c:v>3</c:v>
                </c:pt>
                <c:pt idx="6321">
                  <c:v>3</c:v>
                </c:pt>
                <c:pt idx="6322">
                  <c:v>3</c:v>
                </c:pt>
                <c:pt idx="6323">
                  <c:v>3</c:v>
                </c:pt>
                <c:pt idx="6324">
                  <c:v>3</c:v>
                </c:pt>
                <c:pt idx="6325">
                  <c:v>3</c:v>
                </c:pt>
                <c:pt idx="6326">
                  <c:v>3</c:v>
                </c:pt>
                <c:pt idx="6327">
                  <c:v>3</c:v>
                </c:pt>
                <c:pt idx="6328">
                  <c:v>3</c:v>
                </c:pt>
                <c:pt idx="6329">
                  <c:v>3</c:v>
                </c:pt>
                <c:pt idx="6330">
                  <c:v>3</c:v>
                </c:pt>
                <c:pt idx="6331">
                  <c:v>3</c:v>
                </c:pt>
                <c:pt idx="6332">
                  <c:v>3</c:v>
                </c:pt>
                <c:pt idx="6333">
                  <c:v>3</c:v>
                </c:pt>
                <c:pt idx="6334">
                  <c:v>3</c:v>
                </c:pt>
                <c:pt idx="6335">
                  <c:v>3</c:v>
                </c:pt>
                <c:pt idx="6336">
                  <c:v>3</c:v>
                </c:pt>
                <c:pt idx="6337">
                  <c:v>3</c:v>
                </c:pt>
                <c:pt idx="6338">
                  <c:v>3</c:v>
                </c:pt>
                <c:pt idx="6339">
                  <c:v>3</c:v>
                </c:pt>
                <c:pt idx="6340">
                  <c:v>3</c:v>
                </c:pt>
                <c:pt idx="6341">
                  <c:v>3</c:v>
                </c:pt>
                <c:pt idx="6342">
                  <c:v>3</c:v>
                </c:pt>
                <c:pt idx="6343">
                  <c:v>3</c:v>
                </c:pt>
                <c:pt idx="6344">
                  <c:v>3</c:v>
                </c:pt>
                <c:pt idx="6345">
                  <c:v>3</c:v>
                </c:pt>
                <c:pt idx="6346">
                  <c:v>3</c:v>
                </c:pt>
                <c:pt idx="6347">
                  <c:v>3</c:v>
                </c:pt>
                <c:pt idx="6348">
                  <c:v>3</c:v>
                </c:pt>
                <c:pt idx="6349">
                  <c:v>3</c:v>
                </c:pt>
                <c:pt idx="6350">
                  <c:v>2</c:v>
                </c:pt>
                <c:pt idx="6351">
                  <c:v>2</c:v>
                </c:pt>
                <c:pt idx="6352">
                  <c:v>2</c:v>
                </c:pt>
                <c:pt idx="6353">
                  <c:v>2</c:v>
                </c:pt>
                <c:pt idx="6354">
                  <c:v>2</c:v>
                </c:pt>
                <c:pt idx="6355">
                  <c:v>2</c:v>
                </c:pt>
                <c:pt idx="6356">
                  <c:v>2</c:v>
                </c:pt>
                <c:pt idx="6357">
                  <c:v>2</c:v>
                </c:pt>
                <c:pt idx="6358">
                  <c:v>2</c:v>
                </c:pt>
                <c:pt idx="6359">
                  <c:v>2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2</c:v>
                </c:pt>
                <c:pt idx="6364">
                  <c:v>2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1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1</c:v>
                </c:pt>
                <c:pt idx="6374">
                  <c:v>1</c:v>
                </c:pt>
                <c:pt idx="6375">
                  <c:v>1</c:v>
                </c:pt>
                <c:pt idx="6376">
                  <c:v>1</c:v>
                </c:pt>
                <c:pt idx="6377">
                  <c:v>1</c:v>
                </c:pt>
                <c:pt idx="6378">
                  <c:v>1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1</c:v>
                </c:pt>
                <c:pt idx="6383">
                  <c:v>1</c:v>
                </c:pt>
                <c:pt idx="6384">
                  <c:v>1</c:v>
                </c:pt>
                <c:pt idx="6385">
                  <c:v>1</c:v>
                </c:pt>
                <c:pt idx="6386">
                  <c:v>1</c:v>
                </c:pt>
                <c:pt idx="6387">
                  <c:v>1</c:v>
                </c:pt>
                <c:pt idx="6388">
                  <c:v>1</c:v>
                </c:pt>
                <c:pt idx="6389">
                  <c:v>1</c:v>
                </c:pt>
                <c:pt idx="6390">
                  <c:v>1</c:v>
                </c:pt>
                <c:pt idx="6391">
                  <c:v>1</c:v>
                </c:pt>
                <c:pt idx="6392">
                  <c:v>1</c:v>
                </c:pt>
                <c:pt idx="6393">
                  <c:v>2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1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1</c:v>
                </c:pt>
                <c:pt idx="6403">
                  <c:v>1</c:v>
                </c:pt>
                <c:pt idx="6404">
                  <c:v>1</c:v>
                </c:pt>
                <c:pt idx="6405">
                  <c:v>1</c:v>
                </c:pt>
                <c:pt idx="6406">
                  <c:v>1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1</c:v>
                </c:pt>
                <c:pt idx="6413">
                  <c:v>1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1</c:v>
                </c:pt>
                <c:pt idx="6446">
                  <c:v>1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1</c:v>
                </c:pt>
                <c:pt idx="6451">
                  <c:v>1</c:v>
                </c:pt>
                <c:pt idx="6452">
                  <c:v>1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</c:v>
                </c:pt>
                <c:pt idx="6461">
                  <c:v>1</c:v>
                </c:pt>
                <c:pt idx="6462">
                  <c:v>1</c:v>
                </c:pt>
                <c:pt idx="6463">
                  <c:v>2</c:v>
                </c:pt>
                <c:pt idx="6464">
                  <c:v>2</c:v>
                </c:pt>
                <c:pt idx="6465">
                  <c:v>2</c:v>
                </c:pt>
                <c:pt idx="6466">
                  <c:v>1</c:v>
                </c:pt>
                <c:pt idx="6467">
                  <c:v>1</c:v>
                </c:pt>
                <c:pt idx="6468">
                  <c:v>1</c:v>
                </c:pt>
                <c:pt idx="6469">
                  <c:v>2</c:v>
                </c:pt>
                <c:pt idx="6470">
                  <c:v>2</c:v>
                </c:pt>
                <c:pt idx="6471">
                  <c:v>2</c:v>
                </c:pt>
                <c:pt idx="6472">
                  <c:v>2</c:v>
                </c:pt>
                <c:pt idx="6473">
                  <c:v>2</c:v>
                </c:pt>
                <c:pt idx="6474">
                  <c:v>2</c:v>
                </c:pt>
                <c:pt idx="6475">
                  <c:v>2</c:v>
                </c:pt>
                <c:pt idx="6476">
                  <c:v>2</c:v>
                </c:pt>
                <c:pt idx="6477">
                  <c:v>2</c:v>
                </c:pt>
                <c:pt idx="6478">
                  <c:v>2</c:v>
                </c:pt>
                <c:pt idx="6479">
                  <c:v>2</c:v>
                </c:pt>
                <c:pt idx="6480">
                  <c:v>2</c:v>
                </c:pt>
                <c:pt idx="6481">
                  <c:v>2</c:v>
                </c:pt>
                <c:pt idx="6482">
                  <c:v>2</c:v>
                </c:pt>
                <c:pt idx="6483">
                  <c:v>2</c:v>
                </c:pt>
                <c:pt idx="6484">
                  <c:v>2</c:v>
                </c:pt>
                <c:pt idx="6485">
                  <c:v>2</c:v>
                </c:pt>
                <c:pt idx="6486">
                  <c:v>3</c:v>
                </c:pt>
                <c:pt idx="6487">
                  <c:v>3</c:v>
                </c:pt>
                <c:pt idx="6488">
                  <c:v>3</c:v>
                </c:pt>
                <c:pt idx="6489">
                  <c:v>3</c:v>
                </c:pt>
                <c:pt idx="6490">
                  <c:v>3</c:v>
                </c:pt>
                <c:pt idx="6491">
                  <c:v>3</c:v>
                </c:pt>
                <c:pt idx="6492">
                  <c:v>3</c:v>
                </c:pt>
                <c:pt idx="6493">
                  <c:v>3</c:v>
                </c:pt>
                <c:pt idx="6494">
                  <c:v>3</c:v>
                </c:pt>
                <c:pt idx="6495">
                  <c:v>3</c:v>
                </c:pt>
                <c:pt idx="6496">
                  <c:v>3</c:v>
                </c:pt>
                <c:pt idx="6497">
                  <c:v>3</c:v>
                </c:pt>
                <c:pt idx="6498">
                  <c:v>3</c:v>
                </c:pt>
                <c:pt idx="6499">
                  <c:v>3</c:v>
                </c:pt>
                <c:pt idx="6500">
                  <c:v>2</c:v>
                </c:pt>
                <c:pt idx="6501">
                  <c:v>2</c:v>
                </c:pt>
                <c:pt idx="6502">
                  <c:v>2</c:v>
                </c:pt>
                <c:pt idx="6503">
                  <c:v>2</c:v>
                </c:pt>
                <c:pt idx="6504">
                  <c:v>2</c:v>
                </c:pt>
                <c:pt idx="6505">
                  <c:v>2</c:v>
                </c:pt>
                <c:pt idx="6506">
                  <c:v>2</c:v>
                </c:pt>
                <c:pt idx="6507">
                  <c:v>2</c:v>
                </c:pt>
                <c:pt idx="6508">
                  <c:v>2</c:v>
                </c:pt>
                <c:pt idx="6509">
                  <c:v>2</c:v>
                </c:pt>
                <c:pt idx="6510">
                  <c:v>2</c:v>
                </c:pt>
                <c:pt idx="6511">
                  <c:v>2</c:v>
                </c:pt>
                <c:pt idx="6512">
                  <c:v>2</c:v>
                </c:pt>
                <c:pt idx="6513">
                  <c:v>2</c:v>
                </c:pt>
                <c:pt idx="6514">
                  <c:v>2</c:v>
                </c:pt>
                <c:pt idx="6515">
                  <c:v>2</c:v>
                </c:pt>
                <c:pt idx="6516">
                  <c:v>2</c:v>
                </c:pt>
                <c:pt idx="6517">
                  <c:v>2</c:v>
                </c:pt>
                <c:pt idx="6518">
                  <c:v>2</c:v>
                </c:pt>
                <c:pt idx="6519">
                  <c:v>2</c:v>
                </c:pt>
                <c:pt idx="6520">
                  <c:v>2</c:v>
                </c:pt>
                <c:pt idx="6521">
                  <c:v>2</c:v>
                </c:pt>
                <c:pt idx="6522">
                  <c:v>2</c:v>
                </c:pt>
                <c:pt idx="6523">
                  <c:v>2</c:v>
                </c:pt>
                <c:pt idx="6524">
                  <c:v>2</c:v>
                </c:pt>
                <c:pt idx="6525">
                  <c:v>2</c:v>
                </c:pt>
                <c:pt idx="6526">
                  <c:v>2</c:v>
                </c:pt>
                <c:pt idx="6527">
                  <c:v>2</c:v>
                </c:pt>
                <c:pt idx="6528">
                  <c:v>2</c:v>
                </c:pt>
                <c:pt idx="6529">
                  <c:v>2</c:v>
                </c:pt>
                <c:pt idx="6530">
                  <c:v>2</c:v>
                </c:pt>
                <c:pt idx="6531">
                  <c:v>2</c:v>
                </c:pt>
                <c:pt idx="6532">
                  <c:v>2</c:v>
                </c:pt>
                <c:pt idx="6533">
                  <c:v>2</c:v>
                </c:pt>
                <c:pt idx="6534">
                  <c:v>2</c:v>
                </c:pt>
                <c:pt idx="6535">
                  <c:v>2</c:v>
                </c:pt>
                <c:pt idx="6536">
                  <c:v>2</c:v>
                </c:pt>
                <c:pt idx="6537">
                  <c:v>2</c:v>
                </c:pt>
                <c:pt idx="6538">
                  <c:v>2</c:v>
                </c:pt>
                <c:pt idx="6539">
                  <c:v>2</c:v>
                </c:pt>
                <c:pt idx="6540">
                  <c:v>2</c:v>
                </c:pt>
                <c:pt idx="6541">
                  <c:v>1</c:v>
                </c:pt>
                <c:pt idx="6542">
                  <c:v>1</c:v>
                </c:pt>
                <c:pt idx="6543">
                  <c:v>2</c:v>
                </c:pt>
                <c:pt idx="6544">
                  <c:v>2</c:v>
                </c:pt>
                <c:pt idx="6545">
                  <c:v>2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2</c:v>
                </c:pt>
                <c:pt idx="6560">
                  <c:v>2</c:v>
                </c:pt>
                <c:pt idx="6561">
                  <c:v>2</c:v>
                </c:pt>
                <c:pt idx="6562">
                  <c:v>2</c:v>
                </c:pt>
                <c:pt idx="6563">
                  <c:v>2</c:v>
                </c:pt>
                <c:pt idx="6564">
                  <c:v>2</c:v>
                </c:pt>
                <c:pt idx="6565">
                  <c:v>2</c:v>
                </c:pt>
                <c:pt idx="6566">
                  <c:v>2</c:v>
                </c:pt>
                <c:pt idx="6567">
                  <c:v>2</c:v>
                </c:pt>
                <c:pt idx="6568">
                  <c:v>3</c:v>
                </c:pt>
                <c:pt idx="6569">
                  <c:v>3</c:v>
                </c:pt>
                <c:pt idx="6570">
                  <c:v>3</c:v>
                </c:pt>
                <c:pt idx="6571">
                  <c:v>3</c:v>
                </c:pt>
                <c:pt idx="6572">
                  <c:v>2</c:v>
                </c:pt>
                <c:pt idx="6573">
                  <c:v>3</c:v>
                </c:pt>
                <c:pt idx="6574">
                  <c:v>2</c:v>
                </c:pt>
                <c:pt idx="6575">
                  <c:v>2</c:v>
                </c:pt>
                <c:pt idx="6576">
                  <c:v>3</c:v>
                </c:pt>
                <c:pt idx="6577">
                  <c:v>3</c:v>
                </c:pt>
                <c:pt idx="6578">
                  <c:v>3</c:v>
                </c:pt>
                <c:pt idx="6579">
                  <c:v>3</c:v>
                </c:pt>
                <c:pt idx="6580">
                  <c:v>3</c:v>
                </c:pt>
                <c:pt idx="6581">
                  <c:v>3</c:v>
                </c:pt>
                <c:pt idx="6582">
                  <c:v>3</c:v>
                </c:pt>
                <c:pt idx="6583">
                  <c:v>3</c:v>
                </c:pt>
                <c:pt idx="6584">
                  <c:v>3</c:v>
                </c:pt>
                <c:pt idx="6585">
                  <c:v>3</c:v>
                </c:pt>
                <c:pt idx="6586">
                  <c:v>3</c:v>
                </c:pt>
                <c:pt idx="6587">
                  <c:v>3</c:v>
                </c:pt>
                <c:pt idx="6588">
                  <c:v>3</c:v>
                </c:pt>
                <c:pt idx="6589">
                  <c:v>3</c:v>
                </c:pt>
                <c:pt idx="6590">
                  <c:v>3</c:v>
                </c:pt>
                <c:pt idx="6591">
                  <c:v>3</c:v>
                </c:pt>
                <c:pt idx="6592">
                  <c:v>3</c:v>
                </c:pt>
                <c:pt idx="6593">
                  <c:v>3</c:v>
                </c:pt>
                <c:pt idx="6594">
                  <c:v>3</c:v>
                </c:pt>
                <c:pt idx="6595">
                  <c:v>3</c:v>
                </c:pt>
                <c:pt idx="6596">
                  <c:v>3</c:v>
                </c:pt>
                <c:pt idx="6597">
                  <c:v>3</c:v>
                </c:pt>
                <c:pt idx="6598">
                  <c:v>3</c:v>
                </c:pt>
                <c:pt idx="6599">
                  <c:v>3</c:v>
                </c:pt>
                <c:pt idx="6600">
                  <c:v>2</c:v>
                </c:pt>
                <c:pt idx="6601">
                  <c:v>3</c:v>
                </c:pt>
                <c:pt idx="6602">
                  <c:v>3</c:v>
                </c:pt>
                <c:pt idx="6603">
                  <c:v>3</c:v>
                </c:pt>
                <c:pt idx="6604">
                  <c:v>3</c:v>
                </c:pt>
                <c:pt idx="6605">
                  <c:v>3</c:v>
                </c:pt>
                <c:pt idx="6606">
                  <c:v>3</c:v>
                </c:pt>
                <c:pt idx="6607">
                  <c:v>3</c:v>
                </c:pt>
                <c:pt idx="6608">
                  <c:v>3</c:v>
                </c:pt>
                <c:pt idx="6609">
                  <c:v>3</c:v>
                </c:pt>
                <c:pt idx="6610">
                  <c:v>3</c:v>
                </c:pt>
                <c:pt idx="6611">
                  <c:v>3</c:v>
                </c:pt>
                <c:pt idx="6612">
                  <c:v>3</c:v>
                </c:pt>
                <c:pt idx="6613">
                  <c:v>3</c:v>
                </c:pt>
                <c:pt idx="6614">
                  <c:v>3</c:v>
                </c:pt>
                <c:pt idx="6615">
                  <c:v>3</c:v>
                </c:pt>
                <c:pt idx="6616">
                  <c:v>3</c:v>
                </c:pt>
                <c:pt idx="6617">
                  <c:v>3</c:v>
                </c:pt>
                <c:pt idx="6618">
                  <c:v>3</c:v>
                </c:pt>
                <c:pt idx="6619">
                  <c:v>3</c:v>
                </c:pt>
                <c:pt idx="6620">
                  <c:v>3</c:v>
                </c:pt>
                <c:pt idx="6621">
                  <c:v>3</c:v>
                </c:pt>
                <c:pt idx="6622">
                  <c:v>3</c:v>
                </c:pt>
                <c:pt idx="6623">
                  <c:v>3</c:v>
                </c:pt>
                <c:pt idx="6624">
                  <c:v>3</c:v>
                </c:pt>
                <c:pt idx="6625">
                  <c:v>3</c:v>
                </c:pt>
                <c:pt idx="6626">
                  <c:v>3</c:v>
                </c:pt>
                <c:pt idx="6627">
                  <c:v>3</c:v>
                </c:pt>
                <c:pt idx="6628">
                  <c:v>3</c:v>
                </c:pt>
                <c:pt idx="6629">
                  <c:v>2</c:v>
                </c:pt>
                <c:pt idx="6630">
                  <c:v>2</c:v>
                </c:pt>
                <c:pt idx="6631">
                  <c:v>3</c:v>
                </c:pt>
                <c:pt idx="6632">
                  <c:v>3</c:v>
                </c:pt>
                <c:pt idx="6633">
                  <c:v>3</c:v>
                </c:pt>
                <c:pt idx="6634">
                  <c:v>3</c:v>
                </c:pt>
                <c:pt idx="6635">
                  <c:v>3</c:v>
                </c:pt>
                <c:pt idx="6636">
                  <c:v>3</c:v>
                </c:pt>
                <c:pt idx="6637">
                  <c:v>2</c:v>
                </c:pt>
                <c:pt idx="6638">
                  <c:v>3</c:v>
                </c:pt>
                <c:pt idx="6639">
                  <c:v>3</c:v>
                </c:pt>
                <c:pt idx="6640">
                  <c:v>4</c:v>
                </c:pt>
                <c:pt idx="6641">
                  <c:v>4</c:v>
                </c:pt>
                <c:pt idx="6642">
                  <c:v>4</c:v>
                </c:pt>
                <c:pt idx="6643">
                  <c:v>4</c:v>
                </c:pt>
                <c:pt idx="6644">
                  <c:v>4</c:v>
                </c:pt>
                <c:pt idx="6645">
                  <c:v>3</c:v>
                </c:pt>
                <c:pt idx="6646">
                  <c:v>4</c:v>
                </c:pt>
                <c:pt idx="6647">
                  <c:v>4</c:v>
                </c:pt>
                <c:pt idx="6648">
                  <c:v>4</c:v>
                </c:pt>
                <c:pt idx="6649">
                  <c:v>5</c:v>
                </c:pt>
                <c:pt idx="6650">
                  <c:v>4</c:v>
                </c:pt>
                <c:pt idx="6651">
                  <c:v>4</c:v>
                </c:pt>
                <c:pt idx="6652">
                  <c:v>4</c:v>
                </c:pt>
                <c:pt idx="6653">
                  <c:v>4</c:v>
                </c:pt>
                <c:pt idx="6654">
                  <c:v>4</c:v>
                </c:pt>
                <c:pt idx="6655">
                  <c:v>4</c:v>
                </c:pt>
                <c:pt idx="6656">
                  <c:v>4</c:v>
                </c:pt>
                <c:pt idx="6657">
                  <c:v>4</c:v>
                </c:pt>
                <c:pt idx="6658">
                  <c:v>5</c:v>
                </c:pt>
                <c:pt idx="6659">
                  <c:v>5</c:v>
                </c:pt>
                <c:pt idx="6660">
                  <c:v>4</c:v>
                </c:pt>
                <c:pt idx="6661">
                  <c:v>4</c:v>
                </c:pt>
                <c:pt idx="6662">
                  <c:v>3</c:v>
                </c:pt>
                <c:pt idx="6663">
                  <c:v>3</c:v>
                </c:pt>
                <c:pt idx="6664">
                  <c:v>3</c:v>
                </c:pt>
                <c:pt idx="6665">
                  <c:v>4</c:v>
                </c:pt>
                <c:pt idx="6666">
                  <c:v>3</c:v>
                </c:pt>
                <c:pt idx="6667">
                  <c:v>3</c:v>
                </c:pt>
                <c:pt idx="6668">
                  <c:v>3</c:v>
                </c:pt>
                <c:pt idx="6669">
                  <c:v>3</c:v>
                </c:pt>
                <c:pt idx="6670">
                  <c:v>3</c:v>
                </c:pt>
                <c:pt idx="6671">
                  <c:v>3</c:v>
                </c:pt>
                <c:pt idx="6672">
                  <c:v>2</c:v>
                </c:pt>
                <c:pt idx="6673">
                  <c:v>2</c:v>
                </c:pt>
                <c:pt idx="6674">
                  <c:v>2</c:v>
                </c:pt>
                <c:pt idx="6675">
                  <c:v>2</c:v>
                </c:pt>
                <c:pt idx="6676">
                  <c:v>2</c:v>
                </c:pt>
                <c:pt idx="6677">
                  <c:v>2</c:v>
                </c:pt>
                <c:pt idx="6678">
                  <c:v>2</c:v>
                </c:pt>
                <c:pt idx="6679">
                  <c:v>2</c:v>
                </c:pt>
                <c:pt idx="6680">
                  <c:v>1</c:v>
                </c:pt>
                <c:pt idx="6681">
                  <c:v>1</c:v>
                </c:pt>
                <c:pt idx="6682">
                  <c:v>2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1</c:v>
                </c:pt>
                <c:pt idx="6688">
                  <c:v>1</c:v>
                </c:pt>
                <c:pt idx="6689">
                  <c:v>1</c:v>
                </c:pt>
                <c:pt idx="6690">
                  <c:v>1</c:v>
                </c:pt>
                <c:pt idx="6691">
                  <c:v>0</c:v>
                </c:pt>
                <c:pt idx="6692">
                  <c:v>1</c:v>
                </c:pt>
                <c:pt idx="6693">
                  <c:v>1</c:v>
                </c:pt>
                <c:pt idx="6694">
                  <c:v>1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1</c:v>
                </c:pt>
                <c:pt idx="6767">
                  <c:v>1</c:v>
                </c:pt>
                <c:pt idx="6768">
                  <c:v>1</c:v>
                </c:pt>
                <c:pt idx="6769">
                  <c:v>1</c:v>
                </c:pt>
                <c:pt idx="6770">
                  <c:v>1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2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2</c:v>
                </c:pt>
                <c:pt idx="6789">
                  <c:v>1</c:v>
                </c:pt>
                <c:pt idx="6790">
                  <c:v>1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2</c:v>
                </c:pt>
                <c:pt idx="6795">
                  <c:v>2</c:v>
                </c:pt>
                <c:pt idx="6796">
                  <c:v>2</c:v>
                </c:pt>
                <c:pt idx="6797">
                  <c:v>2</c:v>
                </c:pt>
                <c:pt idx="6798">
                  <c:v>1</c:v>
                </c:pt>
                <c:pt idx="6799">
                  <c:v>1</c:v>
                </c:pt>
                <c:pt idx="6800">
                  <c:v>1</c:v>
                </c:pt>
                <c:pt idx="6801">
                  <c:v>1</c:v>
                </c:pt>
                <c:pt idx="6802">
                  <c:v>2</c:v>
                </c:pt>
                <c:pt idx="6803">
                  <c:v>2</c:v>
                </c:pt>
                <c:pt idx="6804">
                  <c:v>2</c:v>
                </c:pt>
                <c:pt idx="6805">
                  <c:v>2</c:v>
                </c:pt>
                <c:pt idx="6806">
                  <c:v>2</c:v>
                </c:pt>
                <c:pt idx="6807">
                  <c:v>1</c:v>
                </c:pt>
                <c:pt idx="6808">
                  <c:v>1</c:v>
                </c:pt>
                <c:pt idx="6809">
                  <c:v>1</c:v>
                </c:pt>
                <c:pt idx="6810">
                  <c:v>1</c:v>
                </c:pt>
                <c:pt idx="6811">
                  <c:v>1</c:v>
                </c:pt>
                <c:pt idx="6812">
                  <c:v>1</c:v>
                </c:pt>
                <c:pt idx="6813">
                  <c:v>1</c:v>
                </c:pt>
                <c:pt idx="6814">
                  <c:v>1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1</c:v>
                </c:pt>
                <c:pt idx="6819">
                  <c:v>1</c:v>
                </c:pt>
                <c:pt idx="6820">
                  <c:v>1</c:v>
                </c:pt>
                <c:pt idx="6821">
                  <c:v>1</c:v>
                </c:pt>
                <c:pt idx="6822">
                  <c:v>1</c:v>
                </c:pt>
                <c:pt idx="6823">
                  <c:v>1</c:v>
                </c:pt>
                <c:pt idx="6824">
                  <c:v>1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1</c:v>
                </c:pt>
                <c:pt idx="6829">
                  <c:v>1</c:v>
                </c:pt>
                <c:pt idx="6830">
                  <c:v>1</c:v>
                </c:pt>
                <c:pt idx="6831">
                  <c:v>1</c:v>
                </c:pt>
                <c:pt idx="6832">
                  <c:v>1</c:v>
                </c:pt>
                <c:pt idx="6833">
                  <c:v>0</c:v>
                </c:pt>
                <c:pt idx="6834">
                  <c:v>1</c:v>
                </c:pt>
                <c:pt idx="6835">
                  <c:v>1</c:v>
                </c:pt>
                <c:pt idx="6836">
                  <c:v>1</c:v>
                </c:pt>
                <c:pt idx="6837">
                  <c:v>1</c:v>
                </c:pt>
                <c:pt idx="6838">
                  <c:v>1</c:v>
                </c:pt>
                <c:pt idx="6839">
                  <c:v>1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-1</c:v>
                </c:pt>
                <c:pt idx="6850">
                  <c:v>-1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-1</c:v>
                </c:pt>
                <c:pt idx="6858">
                  <c:v>0</c:v>
                </c:pt>
                <c:pt idx="6859">
                  <c:v>-1</c:v>
                </c:pt>
                <c:pt idx="6860">
                  <c:v>-1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-1</c:v>
                </c:pt>
                <c:pt idx="6865">
                  <c:v>-1</c:v>
                </c:pt>
                <c:pt idx="6866">
                  <c:v>-1</c:v>
                </c:pt>
                <c:pt idx="6867">
                  <c:v>-1</c:v>
                </c:pt>
                <c:pt idx="6868">
                  <c:v>-1</c:v>
                </c:pt>
                <c:pt idx="6869">
                  <c:v>-1</c:v>
                </c:pt>
                <c:pt idx="6870">
                  <c:v>0</c:v>
                </c:pt>
                <c:pt idx="6871">
                  <c:v>-1</c:v>
                </c:pt>
                <c:pt idx="6872">
                  <c:v>-1</c:v>
                </c:pt>
                <c:pt idx="6873">
                  <c:v>-1</c:v>
                </c:pt>
                <c:pt idx="6874">
                  <c:v>-1</c:v>
                </c:pt>
                <c:pt idx="6875">
                  <c:v>-1</c:v>
                </c:pt>
                <c:pt idx="6876">
                  <c:v>-1</c:v>
                </c:pt>
                <c:pt idx="6877">
                  <c:v>-1</c:v>
                </c:pt>
                <c:pt idx="6878">
                  <c:v>-1</c:v>
                </c:pt>
                <c:pt idx="6879">
                  <c:v>-1</c:v>
                </c:pt>
                <c:pt idx="6880">
                  <c:v>-1</c:v>
                </c:pt>
                <c:pt idx="6881">
                  <c:v>-1</c:v>
                </c:pt>
                <c:pt idx="6882">
                  <c:v>-1</c:v>
                </c:pt>
                <c:pt idx="6883">
                  <c:v>-1</c:v>
                </c:pt>
                <c:pt idx="6884">
                  <c:v>-1</c:v>
                </c:pt>
                <c:pt idx="6885">
                  <c:v>-1</c:v>
                </c:pt>
                <c:pt idx="6886">
                  <c:v>-1</c:v>
                </c:pt>
                <c:pt idx="6887">
                  <c:v>-1</c:v>
                </c:pt>
                <c:pt idx="6888">
                  <c:v>-1</c:v>
                </c:pt>
                <c:pt idx="6889">
                  <c:v>0</c:v>
                </c:pt>
                <c:pt idx="6890">
                  <c:v>0</c:v>
                </c:pt>
                <c:pt idx="6891">
                  <c:v>-1</c:v>
                </c:pt>
                <c:pt idx="6892">
                  <c:v>0</c:v>
                </c:pt>
                <c:pt idx="6893">
                  <c:v>-1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1</c:v>
                </c:pt>
                <c:pt idx="6909">
                  <c:v>1</c:v>
                </c:pt>
                <c:pt idx="6910">
                  <c:v>1</c:v>
                </c:pt>
                <c:pt idx="6911">
                  <c:v>1</c:v>
                </c:pt>
                <c:pt idx="6912">
                  <c:v>1</c:v>
                </c:pt>
                <c:pt idx="6913">
                  <c:v>1</c:v>
                </c:pt>
                <c:pt idx="6914">
                  <c:v>1</c:v>
                </c:pt>
                <c:pt idx="6915">
                  <c:v>1</c:v>
                </c:pt>
                <c:pt idx="6916">
                  <c:v>1</c:v>
                </c:pt>
                <c:pt idx="6917">
                  <c:v>1</c:v>
                </c:pt>
                <c:pt idx="6918">
                  <c:v>1</c:v>
                </c:pt>
                <c:pt idx="6919">
                  <c:v>1</c:v>
                </c:pt>
                <c:pt idx="6920">
                  <c:v>1</c:v>
                </c:pt>
                <c:pt idx="6921">
                  <c:v>1</c:v>
                </c:pt>
                <c:pt idx="6922">
                  <c:v>1</c:v>
                </c:pt>
                <c:pt idx="6923">
                  <c:v>1</c:v>
                </c:pt>
                <c:pt idx="6924">
                  <c:v>2</c:v>
                </c:pt>
                <c:pt idx="6925">
                  <c:v>2</c:v>
                </c:pt>
                <c:pt idx="6926">
                  <c:v>2</c:v>
                </c:pt>
                <c:pt idx="6927">
                  <c:v>1</c:v>
                </c:pt>
                <c:pt idx="6928">
                  <c:v>1</c:v>
                </c:pt>
                <c:pt idx="6929">
                  <c:v>2</c:v>
                </c:pt>
                <c:pt idx="6930">
                  <c:v>2</c:v>
                </c:pt>
                <c:pt idx="6931">
                  <c:v>2</c:v>
                </c:pt>
                <c:pt idx="6932">
                  <c:v>2</c:v>
                </c:pt>
                <c:pt idx="6933">
                  <c:v>2</c:v>
                </c:pt>
                <c:pt idx="6934">
                  <c:v>2</c:v>
                </c:pt>
                <c:pt idx="6935">
                  <c:v>2</c:v>
                </c:pt>
                <c:pt idx="6936">
                  <c:v>2</c:v>
                </c:pt>
                <c:pt idx="6937">
                  <c:v>2</c:v>
                </c:pt>
                <c:pt idx="6938">
                  <c:v>2</c:v>
                </c:pt>
                <c:pt idx="6939">
                  <c:v>2</c:v>
                </c:pt>
                <c:pt idx="6940">
                  <c:v>2</c:v>
                </c:pt>
                <c:pt idx="6941">
                  <c:v>2</c:v>
                </c:pt>
                <c:pt idx="6942">
                  <c:v>2</c:v>
                </c:pt>
                <c:pt idx="6943">
                  <c:v>2</c:v>
                </c:pt>
                <c:pt idx="6944">
                  <c:v>2</c:v>
                </c:pt>
                <c:pt idx="6945">
                  <c:v>2</c:v>
                </c:pt>
                <c:pt idx="6946">
                  <c:v>3</c:v>
                </c:pt>
                <c:pt idx="6947">
                  <c:v>3</c:v>
                </c:pt>
                <c:pt idx="6948">
                  <c:v>3</c:v>
                </c:pt>
                <c:pt idx="6949">
                  <c:v>3</c:v>
                </c:pt>
                <c:pt idx="6950">
                  <c:v>3</c:v>
                </c:pt>
                <c:pt idx="6951">
                  <c:v>2</c:v>
                </c:pt>
                <c:pt idx="6952">
                  <c:v>3</c:v>
                </c:pt>
                <c:pt idx="6953">
                  <c:v>3</c:v>
                </c:pt>
                <c:pt idx="6954">
                  <c:v>3</c:v>
                </c:pt>
                <c:pt idx="6955">
                  <c:v>3</c:v>
                </c:pt>
                <c:pt idx="6956">
                  <c:v>3</c:v>
                </c:pt>
                <c:pt idx="6957">
                  <c:v>3</c:v>
                </c:pt>
                <c:pt idx="6958">
                  <c:v>3</c:v>
                </c:pt>
                <c:pt idx="6959">
                  <c:v>3</c:v>
                </c:pt>
                <c:pt idx="6960">
                  <c:v>3</c:v>
                </c:pt>
                <c:pt idx="6961">
                  <c:v>3</c:v>
                </c:pt>
                <c:pt idx="6962">
                  <c:v>3</c:v>
                </c:pt>
                <c:pt idx="6963">
                  <c:v>3</c:v>
                </c:pt>
                <c:pt idx="6964">
                  <c:v>3</c:v>
                </c:pt>
                <c:pt idx="6965">
                  <c:v>3</c:v>
                </c:pt>
                <c:pt idx="6966">
                  <c:v>3</c:v>
                </c:pt>
                <c:pt idx="6967">
                  <c:v>3</c:v>
                </c:pt>
                <c:pt idx="6968">
                  <c:v>3</c:v>
                </c:pt>
                <c:pt idx="6969">
                  <c:v>3</c:v>
                </c:pt>
                <c:pt idx="6970">
                  <c:v>3</c:v>
                </c:pt>
                <c:pt idx="6971">
                  <c:v>3</c:v>
                </c:pt>
                <c:pt idx="6972">
                  <c:v>3</c:v>
                </c:pt>
                <c:pt idx="6973">
                  <c:v>3</c:v>
                </c:pt>
                <c:pt idx="6974">
                  <c:v>3</c:v>
                </c:pt>
                <c:pt idx="6975">
                  <c:v>3</c:v>
                </c:pt>
                <c:pt idx="6976">
                  <c:v>2</c:v>
                </c:pt>
                <c:pt idx="6977">
                  <c:v>2</c:v>
                </c:pt>
                <c:pt idx="6978">
                  <c:v>2</c:v>
                </c:pt>
                <c:pt idx="6979">
                  <c:v>2</c:v>
                </c:pt>
                <c:pt idx="6980">
                  <c:v>2</c:v>
                </c:pt>
                <c:pt idx="6981">
                  <c:v>3</c:v>
                </c:pt>
                <c:pt idx="6982">
                  <c:v>3</c:v>
                </c:pt>
                <c:pt idx="6983">
                  <c:v>2</c:v>
                </c:pt>
                <c:pt idx="6984">
                  <c:v>2</c:v>
                </c:pt>
                <c:pt idx="6985">
                  <c:v>2</c:v>
                </c:pt>
                <c:pt idx="6986">
                  <c:v>2</c:v>
                </c:pt>
                <c:pt idx="6987">
                  <c:v>2</c:v>
                </c:pt>
                <c:pt idx="6988">
                  <c:v>2</c:v>
                </c:pt>
                <c:pt idx="6989">
                  <c:v>2</c:v>
                </c:pt>
                <c:pt idx="6990">
                  <c:v>2</c:v>
                </c:pt>
                <c:pt idx="6991">
                  <c:v>2</c:v>
                </c:pt>
                <c:pt idx="6992">
                  <c:v>2</c:v>
                </c:pt>
                <c:pt idx="6993">
                  <c:v>2</c:v>
                </c:pt>
                <c:pt idx="6994">
                  <c:v>2</c:v>
                </c:pt>
                <c:pt idx="6995">
                  <c:v>2</c:v>
                </c:pt>
                <c:pt idx="6996">
                  <c:v>2</c:v>
                </c:pt>
                <c:pt idx="6997">
                  <c:v>2</c:v>
                </c:pt>
                <c:pt idx="6998">
                  <c:v>2</c:v>
                </c:pt>
                <c:pt idx="6999">
                  <c:v>2</c:v>
                </c:pt>
                <c:pt idx="7000">
                  <c:v>1</c:v>
                </c:pt>
                <c:pt idx="7001">
                  <c:v>1</c:v>
                </c:pt>
                <c:pt idx="7002">
                  <c:v>1</c:v>
                </c:pt>
                <c:pt idx="7003">
                  <c:v>1</c:v>
                </c:pt>
                <c:pt idx="7004">
                  <c:v>1</c:v>
                </c:pt>
                <c:pt idx="7005">
                  <c:v>1</c:v>
                </c:pt>
                <c:pt idx="7006">
                  <c:v>1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-1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1</c:v>
                </c:pt>
                <c:pt idx="7063">
                  <c:v>1</c:v>
                </c:pt>
                <c:pt idx="7064">
                  <c:v>1</c:v>
                </c:pt>
                <c:pt idx="7065">
                  <c:v>1</c:v>
                </c:pt>
                <c:pt idx="7066">
                  <c:v>1</c:v>
                </c:pt>
                <c:pt idx="7067">
                  <c:v>1</c:v>
                </c:pt>
                <c:pt idx="7068">
                  <c:v>1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1</c:v>
                </c:pt>
                <c:pt idx="7074">
                  <c:v>1</c:v>
                </c:pt>
                <c:pt idx="7075">
                  <c:v>1</c:v>
                </c:pt>
                <c:pt idx="7076">
                  <c:v>1</c:v>
                </c:pt>
                <c:pt idx="7077">
                  <c:v>1</c:v>
                </c:pt>
                <c:pt idx="7078">
                  <c:v>1</c:v>
                </c:pt>
                <c:pt idx="7079">
                  <c:v>1</c:v>
                </c:pt>
                <c:pt idx="7080">
                  <c:v>1</c:v>
                </c:pt>
                <c:pt idx="7081">
                  <c:v>1</c:v>
                </c:pt>
                <c:pt idx="7082">
                  <c:v>1</c:v>
                </c:pt>
                <c:pt idx="7083">
                  <c:v>1</c:v>
                </c:pt>
                <c:pt idx="7084">
                  <c:v>1</c:v>
                </c:pt>
                <c:pt idx="7085">
                  <c:v>1</c:v>
                </c:pt>
                <c:pt idx="7086">
                  <c:v>1</c:v>
                </c:pt>
                <c:pt idx="7087">
                  <c:v>1</c:v>
                </c:pt>
                <c:pt idx="7088">
                  <c:v>1</c:v>
                </c:pt>
                <c:pt idx="7089">
                  <c:v>2</c:v>
                </c:pt>
                <c:pt idx="7090">
                  <c:v>2</c:v>
                </c:pt>
                <c:pt idx="7091">
                  <c:v>1</c:v>
                </c:pt>
                <c:pt idx="7092">
                  <c:v>1</c:v>
                </c:pt>
                <c:pt idx="7093">
                  <c:v>1</c:v>
                </c:pt>
                <c:pt idx="7094">
                  <c:v>1</c:v>
                </c:pt>
                <c:pt idx="7095">
                  <c:v>2</c:v>
                </c:pt>
                <c:pt idx="7096">
                  <c:v>2</c:v>
                </c:pt>
                <c:pt idx="7097">
                  <c:v>2</c:v>
                </c:pt>
                <c:pt idx="7098">
                  <c:v>2</c:v>
                </c:pt>
                <c:pt idx="7099">
                  <c:v>1</c:v>
                </c:pt>
                <c:pt idx="7100">
                  <c:v>2</c:v>
                </c:pt>
                <c:pt idx="7101">
                  <c:v>2</c:v>
                </c:pt>
                <c:pt idx="7102">
                  <c:v>2</c:v>
                </c:pt>
                <c:pt idx="7103">
                  <c:v>2</c:v>
                </c:pt>
                <c:pt idx="7104">
                  <c:v>2</c:v>
                </c:pt>
                <c:pt idx="7105">
                  <c:v>2</c:v>
                </c:pt>
                <c:pt idx="7106">
                  <c:v>2</c:v>
                </c:pt>
                <c:pt idx="7107">
                  <c:v>2</c:v>
                </c:pt>
                <c:pt idx="7108">
                  <c:v>2</c:v>
                </c:pt>
                <c:pt idx="7109">
                  <c:v>2</c:v>
                </c:pt>
                <c:pt idx="7110">
                  <c:v>2</c:v>
                </c:pt>
                <c:pt idx="7111">
                  <c:v>2</c:v>
                </c:pt>
                <c:pt idx="7112">
                  <c:v>2</c:v>
                </c:pt>
                <c:pt idx="7113">
                  <c:v>2</c:v>
                </c:pt>
                <c:pt idx="7114">
                  <c:v>2</c:v>
                </c:pt>
                <c:pt idx="7115">
                  <c:v>2</c:v>
                </c:pt>
                <c:pt idx="7116">
                  <c:v>2</c:v>
                </c:pt>
                <c:pt idx="7117">
                  <c:v>2</c:v>
                </c:pt>
                <c:pt idx="7118">
                  <c:v>2</c:v>
                </c:pt>
                <c:pt idx="7119">
                  <c:v>2</c:v>
                </c:pt>
                <c:pt idx="7120">
                  <c:v>2</c:v>
                </c:pt>
                <c:pt idx="7121">
                  <c:v>2</c:v>
                </c:pt>
                <c:pt idx="7122">
                  <c:v>2</c:v>
                </c:pt>
                <c:pt idx="7123">
                  <c:v>2</c:v>
                </c:pt>
                <c:pt idx="7124">
                  <c:v>2</c:v>
                </c:pt>
                <c:pt idx="7125">
                  <c:v>2</c:v>
                </c:pt>
                <c:pt idx="7126">
                  <c:v>2</c:v>
                </c:pt>
                <c:pt idx="7127">
                  <c:v>2</c:v>
                </c:pt>
                <c:pt idx="7128">
                  <c:v>2</c:v>
                </c:pt>
                <c:pt idx="7129">
                  <c:v>2</c:v>
                </c:pt>
                <c:pt idx="7130">
                  <c:v>2</c:v>
                </c:pt>
                <c:pt idx="7131">
                  <c:v>2</c:v>
                </c:pt>
                <c:pt idx="7132">
                  <c:v>2</c:v>
                </c:pt>
                <c:pt idx="7133">
                  <c:v>2</c:v>
                </c:pt>
                <c:pt idx="7134">
                  <c:v>1</c:v>
                </c:pt>
                <c:pt idx="7135">
                  <c:v>2</c:v>
                </c:pt>
                <c:pt idx="7136">
                  <c:v>2</c:v>
                </c:pt>
                <c:pt idx="7137">
                  <c:v>2</c:v>
                </c:pt>
                <c:pt idx="7138">
                  <c:v>2</c:v>
                </c:pt>
                <c:pt idx="7139">
                  <c:v>2</c:v>
                </c:pt>
                <c:pt idx="7140">
                  <c:v>1</c:v>
                </c:pt>
                <c:pt idx="7141">
                  <c:v>1</c:v>
                </c:pt>
                <c:pt idx="7142">
                  <c:v>2</c:v>
                </c:pt>
                <c:pt idx="7143">
                  <c:v>2</c:v>
                </c:pt>
                <c:pt idx="7144">
                  <c:v>2</c:v>
                </c:pt>
                <c:pt idx="7145">
                  <c:v>2</c:v>
                </c:pt>
                <c:pt idx="7146">
                  <c:v>2</c:v>
                </c:pt>
                <c:pt idx="7147">
                  <c:v>2</c:v>
                </c:pt>
                <c:pt idx="7148">
                  <c:v>2</c:v>
                </c:pt>
                <c:pt idx="7149">
                  <c:v>2</c:v>
                </c:pt>
                <c:pt idx="7150">
                  <c:v>2</c:v>
                </c:pt>
                <c:pt idx="7151">
                  <c:v>2</c:v>
                </c:pt>
                <c:pt idx="7152">
                  <c:v>2</c:v>
                </c:pt>
                <c:pt idx="7153">
                  <c:v>2</c:v>
                </c:pt>
                <c:pt idx="7154">
                  <c:v>2</c:v>
                </c:pt>
                <c:pt idx="7155">
                  <c:v>2</c:v>
                </c:pt>
                <c:pt idx="7156">
                  <c:v>2</c:v>
                </c:pt>
                <c:pt idx="7157">
                  <c:v>2</c:v>
                </c:pt>
                <c:pt idx="7158">
                  <c:v>2</c:v>
                </c:pt>
                <c:pt idx="7159">
                  <c:v>2</c:v>
                </c:pt>
                <c:pt idx="7160">
                  <c:v>2</c:v>
                </c:pt>
                <c:pt idx="7161">
                  <c:v>2</c:v>
                </c:pt>
                <c:pt idx="7162">
                  <c:v>2</c:v>
                </c:pt>
                <c:pt idx="7163">
                  <c:v>2</c:v>
                </c:pt>
                <c:pt idx="7164">
                  <c:v>2</c:v>
                </c:pt>
                <c:pt idx="7165">
                  <c:v>2</c:v>
                </c:pt>
                <c:pt idx="7166">
                  <c:v>2</c:v>
                </c:pt>
                <c:pt idx="7167">
                  <c:v>2</c:v>
                </c:pt>
                <c:pt idx="7168">
                  <c:v>2</c:v>
                </c:pt>
                <c:pt idx="7169">
                  <c:v>1</c:v>
                </c:pt>
                <c:pt idx="7170">
                  <c:v>2</c:v>
                </c:pt>
                <c:pt idx="7171">
                  <c:v>1</c:v>
                </c:pt>
                <c:pt idx="7172">
                  <c:v>1</c:v>
                </c:pt>
                <c:pt idx="7173">
                  <c:v>2</c:v>
                </c:pt>
                <c:pt idx="7174">
                  <c:v>2</c:v>
                </c:pt>
                <c:pt idx="7175">
                  <c:v>1</c:v>
                </c:pt>
                <c:pt idx="7176">
                  <c:v>1</c:v>
                </c:pt>
                <c:pt idx="7177">
                  <c:v>1</c:v>
                </c:pt>
                <c:pt idx="7178">
                  <c:v>1</c:v>
                </c:pt>
                <c:pt idx="7179">
                  <c:v>1</c:v>
                </c:pt>
                <c:pt idx="7180">
                  <c:v>1</c:v>
                </c:pt>
                <c:pt idx="7181">
                  <c:v>1</c:v>
                </c:pt>
                <c:pt idx="7182">
                  <c:v>1</c:v>
                </c:pt>
                <c:pt idx="7183">
                  <c:v>1</c:v>
                </c:pt>
                <c:pt idx="7184">
                  <c:v>1</c:v>
                </c:pt>
                <c:pt idx="7185">
                  <c:v>1</c:v>
                </c:pt>
                <c:pt idx="7186">
                  <c:v>1</c:v>
                </c:pt>
                <c:pt idx="7187">
                  <c:v>1</c:v>
                </c:pt>
                <c:pt idx="7188">
                  <c:v>1</c:v>
                </c:pt>
                <c:pt idx="7189">
                  <c:v>1</c:v>
                </c:pt>
                <c:pt idx="7190">
                  <c:v>1</c:v>
                </c:pt>
                <c:pt idx="7191">
                  <c:v>1</c:v>
                </c:pt>
                <c:pt idx="7192">
                  <c:v>1</c:v>
                </c:pt>
                <c:pt idx="7193">
                  <c:v>1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1</c:v>
                </c:pt>
                <c:pt idx="7200">
                  <c:v>1</c:v>
                </c:pt>
                <c:pt idx="7201">
                  <c:v>1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1</c:v>
                </c:pt>
                <c:pt idx="7207">
                  <c:v>1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1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1</c:v>
                </c:pt>
                <c:pt idx="7235">
                  <c:v>1</c:v>
                </c:pt>
                <c:pt idx="7236">
                  <c:v>0</c:v>
                </c:pt>
                <c:pt idx="7237">
                  <c:v>0</c:v>
                </c:pt>
                <c:pt idx="7238">
                  <c:v>1</c:v>
                </c:pt>
                <c:pt idx="7239">
                  <c:v>1</c:v>
                </c:pt>
                <c:pt idx="7240">
                  <c:v>1</c:v>
                </c:pt>
                <c:pt idx="7241">
                  <c:v>1</c:v>
                </c:pt>
                <c:pt idx="7242">
                  <c:v>1</c:v>
                </c:pt>
                <c:pt idx="7243">
                  <c:v>1</c:v>
                </c:pt>
                <c:pt idx="7244">
                  <c:v>1</c:v>
                </c:pt>
                <c:pt idx="7245">
                  <c:v>1</c:v>
                </c:pt>
                <c:pt idx="7246">
                  <c:v>1</c:v>
                </c:pt>
                <c:pt idx="7247">
                  <c:v>1</c:v>
                </c:pt>
                <c:pt idx="7248">
                  <c:v>1</c:v>
                </c:pt>
                <c:pt idx="7249">
                  <c:v>1</c:v>
                </c:pt>
                <c:pt idx="7250">
                  <c:v>1</c:v>
                </c:pt>
                <c:pt idx="7251">
                  <c:v>1</c:v>
                </c:pt>
                <c:pt idx="7252">
                  <c:v>1</c:v>
                </c:pt>
                <c:pt idx="7253">
                  <c:v>1</c:v>
                </c:pt>
                <c:pt idx="7254">
                  <c:v>1</c:v>
                </c:pt>
                <c:pt idx="7255">
                  <c:v>1</c:v>
                </c:pt>
                <c:pt idx="7256">
                  <c:v>1</c:v>
                </c:pt>
                <c:pt idx="7257">
                  <c:v>1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1</c:v>
                </c:pt>
                <c:pt idx="7263">
                  <c:v>1</c:v>
                </c:pt>
                <c:pt idx="7264">
                  <c:v>1</c:v>
                </c:pt>
                <c:pt idx="7265">
                  <c:v>1</c:v>
                </c:pt>
                <c:pt idx="7266">
                  <c:v>1</c:v>
                </c:pt>
                <c:pt idx="7267">
                  <c:v>2</c:v>
                </c:pt>
                <c:pt idx="7268">
                  <c:v>2</c:v>
                </c:pt>
                <c:pt idx="7269">
                  <c:v>2</c:v>
                </c:pt>
                <c:pt idx="7270">
                  <c:v>1</c:v>
                </c:pt>
                <c:pt idx="7271">
                  <c:v>2</c:v>
                </c:pt>
                <c:pt idx="7272">
                  <c:v>2</c:v>
                </c:pt>
                <c:pt idx="7273">
                  <c:v>2</c:v>
                </c:pt>
                <c:pt idx="7274">
                  <c:v>2</c:v>
                </c:pt>
                <c:pt idx="7275">
                  <c:v>2</c:v>
                </c:pt>
                <c:pt idx="7276">
                  <c:v>2</c:v>
                </c:pt>
                <c:pt idx="7277">
                  <c:v>2</c:v>
                </c:pt>
                <c:pt idx="7278">
                  <c:v>2</c:v>
                </c:pt>
                <c:pt idx="7279">
                  <c:v>2</c:v>
                </c:pt>
                <c:pt idx="7280">
                  <c:v>2</c:v>
                </c:pt>
                <c:pt idx="7281">
                  <c:v>2</c:v>
                </c:pt>
                <c:pt idx="7282">
                  <c:v>2</c:v>
                </c:pt>
                <c:pt idx="7283">
                  <c:v>2</c:v>
                </c:pt>
                <c:pt idx="7284">
                  <c:v>2</c:v>
                </c:pt>
                <c:pt idx="7285">
                  <c:v>2</c:v>
                </c:pt>
                <c:pt idx="7286">
                  <c:v>2</c:v>
                </c:pt>
                <c:pt idx="7287">
                  <c:v>2</c:v>
                </c:pt>
                <c:pt idx="7288">
                  <c:v>2</c:v>
                </c:pt>
                <c:pt idx="7289">
                  <c:v>2</c:v>
                </c:pt>
                <c:pt idx="7290">
                  <c:v>2</c:v>
                </c:pt>
                <c:pt idx="7291">
                  <c:v>2</c:v>
                </c:pt>
                <c:pt idx="7292">
                  <c:v>2</c:v>
                </c:pt>
                <c:pt idx="7293">
                  <c:v>2</c:v>
                </c:pt>
                <c:pt idx="7294">
                  <c:v>2</c:v>
                </c:pt>
                <c:pt idx="7295">
                  <c:v>2</c:v>
                </c:pt>
                <c:pt idx="7296">
                  <c:v>2</c:v>
                </c:pt>
                <c:pt idx="7297">
                  <c:v>2</c:v>
                </c:pt>
                <c:pt idx="7298">
                  <c:v>2</c:v>
                </c:pt>
                <c:pt idx="7299">
                  <c:v>2</c:v>
                </c:pt>
                <c:pt idx="7300">
                  <c:v>2</c:v>
                </c:pt>
                <c:pt idx="7301">
                  <c:v>2</c:v>
                </c:pt>
                <c:pt idx="7302">
                  <c:v>2</c:v>
                </c:pt>
                <c:pt idx="7303">
                  <c:v>2</c:v>
                </c:pt>
                <c:pt idx="7304">
                  <c:v>2</c:v>
                </c:pt>
                <c:pt idx="7305">
                  <c:v>2</c:v>
                </c:pt>
                <c:pt idx="7306">
                  <c:v>2</c:v>
                </c:pt>
                <c:pt idx="7307">
                  <c:v>2</c:v>
                </c:pt>
                <c:pt idx="7308">
                  <c:v>2</c:v>
                </c:pt>
                <c:pt idx="7309">
                  <c:v>2</c:v>
                </c:pt>
                <c:pt idx="7310">
                  <c:v>2</c:v>
                </c:pt>
                <c:pt idx="7311">
                  <c:v>3</c:v>
                </c:pt>
                <c:pt idx="7312">
                  <c:v>3</c:v>
                </c:pt>
                <c:pt idx="7313">
                  <c:v>3</c:v>
                </c:pt>
                <c:pt idx="7314">
                  <c:v>3</c:v>
                </c:pt>
                <c:pt idx="7315">
                  <c:v>3</c:v>
                </c:pt>
                <c:pt idx="7316">
                  <c:v>3</c:v>
                </c:pt>
                <c:pt idx="7317">
                  <c:v>3</c:v>
                </c:pt>
                <c:pt idx="7318">
                  <c:v>3</c:v>
                </c:pt>
                <c:pt idx="7319">
                  <c:v>3</c:v>
                </c:pt>
                <c:pt idx="7320">
                  <c:v>3</c:v>
                </c:pt>
                <c:pt idx="7321">
                  <c:v>3</c:v>
                </c:pt>
                <c:pt idx="7322">
                  <c:v>3</c:v>
                </c:pt>
                <c:pt idx="7323">
                  <c:v>3</c:v>
                </c:pt>
                <c:pt idx="7324">
                  <c:v>3</c:v>
                </c:pt>
                <c:pt idx="7325">
                  <c:v>3</c:v>
                </c:pt>
                <c:pt idx="7326">
                  <c:v>3</c:v>
                </c:pt>
                <c:pt idx="7327">
                  <c:v>3</c:v>
                </c:pt>
                <c:pt idx="7328">
                  <c:v>3</c:v>
                </c:pt>
                <c:pt idx="7329">
                  <c:v>3</c:v>
                </c:pt>
                <c:pt idx="7330">
                  <c:v>3</c:v>
                </c:pt>
                <c:pt idx="7331">
                  <c:v>3</c:v>
                </c:pt>
                <c:pt idx="7332">
                  <c:v>3</c:v>
                </c:pt>
                <c:pt idx="7333">
                  <c:v>3</c:v>
                </c:pt>
                <c:pt idx="7334">
                  <c:v>3</c:v>
                </c:pt>
                <c:pt idx="7335">
                  <c:v>3</c:v>
                </c:pt>
                <c:pt idx="7336">
                  <c:v>3</c:v>
                </c:pt>
                <c:pt idx="7337">
                  <c:v>3</c:v>
                </c:pt>
                <c:pt idx="7338">
                  <c:v>3</c:v>
                </c:pt>
                <c:pt idx="7339">
                  <c:v>3</c:v>
                </c:pt>
                <c:pt idx="7340">
                  <c:v>3</c:v>
                </c:pt>
                <c:pt idx="7341">
                  <c:v>3</c:v>
                </c:pt>
                <c:pt idx="7342">
                  <c:v>3</c:v>
                </c:pt>
                <c:pt idx="7343">
                  <c:v>3</c:v>
                </c:pt>
                <c:pt idx="7344">
                  <c:v>3</c:v>
                </c:pt>
                <c:pt idx="7345">
                  <c:v>3</c:v>
                </c:pt>
                <c:pt idx="7346">
                  <c:v>3</c:v>
                </c:pt>
                <c:pt idx="7347">
                  <c:v>3</c:v>
                </c:pt>
                <c:pt idx="7348">
                  <c:v>3</c:v>
                </c:pt>
                <c:pt idx="7349">
                  <c:v>3</c:v>
                </c:pt>
                <c:pt idx="7350">
                  <c:v>3</c:v>
                </c:pt>
                <c:pt idx="7351">
                  <c:v>3</c:v>
                </c:pt>
                <c:pt idx="7352">
                  <c:v>3</c:v>
                </c:pt>
                <c:pt idx="7353">
                  <c:v>3</c:v>
                </c:pt>
                <c:pt idx="7354">
                  <c:v>4</c:v>
                </c:pt>
                <c:pt idx="7355">
                  <c:v>4</c:v>
                </c:pt>
                <c:pt idx="7356">
                  <c:v>4</c:v>
                </c:pt>
                <c:pt idx="7357">
                  <c:v>4</c:v>
                </c:pt>
                <c:pt idx="7358">
                  <c:v>4</c:v>
                </c:pt>
                <c:pt idx="7359">
                  <c:v>4</c:v>
                </c:pt>
                <c:pt idx="7360">
                  <c:v>4</c:v>
                </c:pt>
                <c:pt idx="7361">
                  <c:v>4</c:v>
                </c:pt>
                <c:pt idx="7362">
                  <c:v>4</c:v>
                </c:pt>
                <c:pt idx="7363">
                  <c:v>4</c:v>
                </c:pt>
                <c:pt idx="7364">
                  <c:v>4</c:v>
                </c:pt>
                <c:pt idx="7365">
                  <c:v>4</c:v>
                </c:pt>
                <c:pt idx="7366">
                  <c:v>4</c:v>
                </c:pt>
                <c:pt idx="7367">
                  <c:v>4</c:v>
                </c:pt>
                <c:pt idx="7368">
                  <c:v>4</c:v>
                </c:pt>
                <c:pt idx="7369">
                  <c:v>4</c:v>
                </c:pt>
                <c:pt idx="7370">
                  <c:v>4</c:v>
                </c:pt>
                <c:pt idx="7371">
                  <c:v>4</c:v>
                </c:pt>
                <c:pt idx="7372">
                  <c:v>4</c:v>
                </c:pt>
                <c:pt idx="7373">
                  <c:v>4</c:v>
                </c:pt>
                <c:pt idx="7374">
                  <c:v>4</c:v>
                </c:pt>
                <c:pt idx="7375">
                  <c:v>4</c:v>
                </c:pt>
                <c:pt idx="7376">
                  <c:v>4</c:v>
                </c:pt>
                <c:pt idx="7377">
                  <c:v>4</c:v>
                </c:pt>
                <c:pt idx="7378">
                  <c:v>4</c:v>
                </c:pt>
                <c:pt idx="7379">
                  <c:v>4</c:v>
                </c:pt>
                <c:pt idx="7380">
                  <c:v>4</c:v>
                </c:pt>
                <c:pt idx="7381">
                  <c:v>4</c:v>
                </c:pt>
                <c:pt idx="7382">
                  <c:v>4</c:v>
                </c:pt>
                <c:pt idx="7383">
                  <c:v>4</c:v>
                </c:pt>
                <c:pt idx="7384">
                  <c:v>4</c:v>
                </c:pt>
                <c:pt idx="7385">
                  <c:v>4</c:v>
                </c:pt>
                <c:pt idx="7386">
                  <c:v>4</c:v>
                </c:pt>
                <c:pt idx="7387">
                  <c:v>4</c:v>
                </c:pt>
                <c:pt idx="7388">
                  <c:v>4</c:v>
                </c:pt>
                <c:pt idx="7389">
                  <c:v>4</c:v>
                </c:pt>
                <c:pt idx="7390">
                  <c:v>4</c:v>
                </c:pt>
                <c:pt idx="7391">
                  <c:v>4</c:v>
                </c:pt>
                <c:pt idx="7392">
                  <c:v>4</c:v>
                </c:pt>
                <c:pt idx="7393">
                  <c:v>4</c:v>
                </c:pt>
                <c:pt idx="7394">
                  <c:v>4</c:v>
                </c:pt>
                <c:pt idx="7395">
                  <c:v>4</c:v>
                </c:pt>
                <c:pt idx="7396">
                  <c:v>4</c:v>
                </c:pt>
                <c:pt idx="7397">
                  <c:v>4</c:v>
                </c:pt>
                <c:pt idx="7398">
                  <c:v>4</c:v>
                </c:pt>
                <c:pt idx="7399">
                  <c:v>4</c:v>
                </c:pt>
                <c:pt idx="7400">
                  <c:v>4</c:v>
                </c:pt>
                <c:pt idx="7401">
                  <c:v>4</c:v>
                </c:pt>
                <c:pt idx="7402">
                  <c:v>4</c:v>
                </c:pt>
                <c:pt idx="7403">
                  <c:v>4</c:v>
                </c:pt>
                <c:pt idx="7404">
                  <c:v>4</c:v>
                </c:pt>
                <c:pt idx="7405">
                  <c:v>4</c:v>
                </c:pt>
                <c:pt idx="7406">
                  <c:v>4</c:v>
                </c:pt>
                <c:pt idx="7407">
                  <c:v>4</c:v>
                </c:pt>
                <c:pt idx="7408">
                  <c:v>4</c:v>
                </c:pt>
                <c:pt idx="7409">
                  <c:v>4</c:v>
                </c:pt>
                <c:pt idx="7410">
                  <c:v>4</c:v>
                </c:pt>
                <c:pt idx="7411">
                  <c:v>4</c:v>
                </c:pt>
                <c:pt idx="7412">
                  <c:v>4</c:v>
                </c:pt>
                <c:pt idx="7413">
                  <c:v>4</c:v>
                </c:pt>
                <c:pt idx="7414">
                  <c:v>4</c:v>
                </c:pt>
                <c:pt idx="7415">
                  <c:v>4</c:v>
                </c:pt>
                <c:pt idx="7416">
                  <c:v>4</c:v>
                </c:pt>
                <c:pt idx="7417">
                  <c:v>4</c:v>
                </c:pt>
                <c:pt idx="7418">
                  <c:v>4</c:v>
                </c:pt>
                <c:pt idx="7419">
                  <c:v>4</c:v>
                </c:pt>
                <c:pt idx="7420">
                  <c:v>4</c:v>
                </c:pt>
                <c:pt idx="7421">
                  <c:v>4</c:v>
                </c:pt>
                <c:pt idx="7422">
                  <c:v>4</c:v>
                </c:pt>
                <c:pt idx="7423">
                  <c:v>4</c:v>
                </c:pt>
                <c:pt idx="7424">
                  <c:v>4</c:v>
                </c:pt>
                <c:pt idx="7425">
                  <c:v>4</c:v>
                </c:pt>
                <c:pt idx="7426">
                  <c:v>4</c:v>
                </c:pt>
                <c:pt idx="7427">
                  <c:v>4</c:v>
                </c:pt>
                <c:pt idx="7428">
                  <c:v>4</c:v>
                </c:pt>
                <c:pt idx="7429">
                  <c:v>4</c:v>
                </c:pt>
                <c:pt idx="7430">
                  <c:v>4</c:v>
                </c:pt>
                <c:pt idx="7431">
                  <c:v>4</c:v>
                </c:pt>
                <c:pt idx="7432">
                  <c:v>4</c:v>
                </c:pt>
                <c:pt idx="7433">
                  <c:v>4</c:v>
                </c:pt>
                <c:pt idx="7434">
                  <c:v>4</c:v>
                </c:pt>
                <c:pt idx="7435">
                  <c:v>4</c:v>
                </c:pt>
                <c:pt idx="7436">
                  <c:v>4</c:v>
                </c:pt>
                <c:pt idx="7437">
                  <c:v>4</c:v>
                </c:pt>
                <c:pt idx="7438">
                  <c:v>4</c:v>
                </c:pt>
                <c:pt idx="7439">
                  <c:v>4</c:v>
                </c:pt>
                <c:pt idx="7440">
                  <c:v>4</c:v>
                </c:pt>
                <c:pt idx="7441">
                  <c:v>4</c:v>
                </c:pt>
                <c:pt idx="7442">
                  <c:v>4</c:v>
                </c:pt>
                <c:pt idx="7443">
                  <c:v>4</c:v>
                </c:pt>
                <c:pt idx="7444">
                  <c:v>4</c:v>
                </c:pt>
                <c:pt idx="7445">
                  <c:v>4</c:v>
                </c:pt>
                <c:pt idx="7446">
                  <c:v>4</c:v>
                </c:pt>
                <c:pt idx="7447">
                  <c:v>4</c:v>
                </c:pt>
                <c:pt idx="7448">
                  <c:v>4</c:v>
                </c:pt>
                <c:pt idx="7449">
                  <c:v>3</c:v>
                </c:pt>
                <c:pt idx="7450">
                  <c:v>3</c:v>
                </c:pt>
                <c:pt idx="7451">
                  <c:v>3</c:v>
                </c:pt>
                <c:pt idx="7452">
                  <c:v>3</c:v>
                </c:pt>
                <c:pt idx="7453">
                  <c:v>4</c:v>
                </c:pt>
                <c:pt idx="7454">
                  <c:v>3</c:v>
                </c:pt>
                <c:pt idx="7455">
                  <c:v>3</c:v>
                </c:pt>
                <c:pt idx="7456">
                  <c:v>3</c:v>
                </c:pt>
                <c:pt idx="7457">
                  <c:v>3</c:v>
                </c:pt>
                <c:pt idx="7458">
                  <c:v>3</c:v>
                </c:pt>
                <c:pt idx="7459">
                  <c:v>3</c:v>
                </c:pt>
                <c:pt idx="7460">
                  <c:v>4</c:v>
                </c:pt>
                <c:pt idx="7461">
                  <c:v>4</c:v>
                </c:pt>
                <c:pt idx="7462">
                  <c:v>4</c:v>
                </c:pt>
                <c:pt idx="7463">
                  <c:v>4</c:v>
                </c:pt>
                <c:pt idx="7464">
                  <c:v>4</c:v>
                </c:pt>
                <c:pt idx="7465">
                  <c:v>4</c:v>
                </c:pt>
                <c:pt idx="7466">
                  <c:v>4</c:v>
                </c:pt>
                <c:pt idx="7467">
                  <c:v>4</c:v>
                </c:pt>
                <c:pt idx="7468">
                  <c:v>4</c:v>
                </c:pt>
                <c:pt idx="7469">
                  <c:v>4</c:v>
                </c:pt>
                <c:pt idx="7470">
                  <c:v>4</c:v>
                </c:pt>
                <c:pt idx="7471">
                  <c:v>4</c:v>
                </c:pt>
                <c:pt idx="7472">
                  <c:v>4</c:v>
                </c:pt>
                <c:pt idx="7473">
                  <c:v>4</c:v>
                </c:pt>
                <c:pt idx="7474">
                  <c:v>4</c:v>
                </c:pt>
                <c:pt idx="7475">
                  <c:v>4</c:v>
                </c:pt>
                <c:pt idx="7476">
                  <c:v>4</c:v>
                </c:pt>
                <c:pt idx="7477">
                  <c:v>4</c:v>
                </c:pt>
                <c:pt idx="7478">
                  <c:v>4</c:v>
                </c:pt>
                <c:pt idx="7479">
                  <c:v>4</c:v>
                </c:pt>
                <c:pt idx="7480">
                  <c:v>4</c:v>
                </c:pt>
                <c:pt idx="7481">
                  <c:v>4</c:v>
                </c:pt>
                <c:pt idx="7482">
                  <c:v>4</c:v>
                </c:pt>
                <c:pt idx="7483">
                  <c:v>4</c:v>
                </c:pt>
                <c:pt idx="7484">
                  <c:v>4</c:v>
                </c:pt>
                <c:pt idx="7485">
                  <c:v>4</c:v>
                </c:pt>
                <c:pt idx="7486">
                  <c:v>4</c:v>
                </c:pt>
                <c:pt idx="7487">
                  <c:v>4</c:v>
                </c:pt>
                <c:pt idx="7488">
                  <c:v>4</c:v>
                </c:pt>
                <c:pt idx="7489">
                  <c:v>5</c:v>
                </c:pt>
                <c:pt idx="7490">
                  <c:v>5</c:v>
                </c:pt>
                <c:pt idx="7491">
                  <c:v>5</c:v>
                </c:pt>
                <c:pt idx="7492">
                  <c:v>5</c:v>
                </c:pt>
                <c:pt idx="7493">
                  <c:v>5</c:v>
                </c:pt>
                <c:pt idx="7494">
                  <c:v>5</c:v>
                </c:pt>
                <c:pt idx="7495">
                  <c:v>5</c:v>
                </c:pt>
                <c:pt idx="7496">
                  <c:v>5</c:v>
                </c:pt>
                <c:pt idx="7497">
                  <c:v>5</c:v>
                </c:pt>
                <c:pt idx="7498">
                  <c:v>5</c:v>
                </c:pt>
                <c:pt idx="7499">
                  <c:v>5</c:v>
                </c:pt>
                <c:pt idx="7500">
                  <c:v>5</c:v>
                </c:pt>
                <c:pt idx="7501">
                  <c:v>5</c:v>
                </c:pt>
                <c:pt idx="7502">
                  <c:v>5</c:v>
                </c:pt>
                <c:pt idx="7503">
                  <c:v>5</c:v>
                </c:pt>
                <c:pt idx="7504">
                  <c:v>5</c:v>
                </c:pt>
                <c:pt idx="7505">
                  <c:v>5</c:v>
                </c:pt>
                <c:pt idx="7506">
                  <c:v>5</c:v>
                </c:pt>
                <c:pt idx="7507">
                  <c:v>5</c:v>
                </c:pt>
                <c:pt idx="7508">
                  <c:v>5</c:v>
                </c:pt>
                <c:pt idx="7509">
                  <c:v>5</c:v>
                </c:pt>
                <c:pt idx="7510">
                  <c:v>5</c:v>
                </c:pt>
                <c:pt idx="7511">
                  <c:v>5</c:v>
                </c:pt>
                <c:pt idx="7512">
                  <c:v>5</c:v>
                </c:pt>
                <c:pt idx="7513">
                  <c:v>5</c:v>
                </c:pt>
                <c:pt idx="7514">
                  <c:v>5</c:v>
                </c:pt>
                <c:pt idx="7515">
                  <c:v>5</c:v>
                </c:pt>
                <c:pt idx="7516">
                  <c:v>5</c:v>
                </c:pt>
                <c:pt idx="7517">
                  <c:v>5</c:v>
                </c:pt>
                <c:pt idx="7518">
                  <c:v>5</c:v>
                </c:pt>
                <c:pt idx="7519">
                  <c:v>5</c:v>
                </c:pt>
                <c:pt idx="7520">
                  <c:v>5</c:v>
                </c:pt>
                <c:pt idx="7521">
                  <c:v>5</c:v>
                </c:pt>
                <c:pt idx="7522">
                  <c:v>5</c:v>
                </c:pt>
                <c:pt idx="7523">
                  <c:v>5</c:v>
                </c:pt>
                <c:pt idx="7524">
                  <c:v>6</c:v>
                </c:pt>
                <c:pt idx="7525">
                  <c:v>6</c:v>
                </c:pt>
                <c:pt idx="7526">
                  <c:v>6</c:v>
                </c:pt>
                <c:pt idx="7527">
                  <c:v>6</c:v>
                </c:pt>
                <c:pt idx="7528">
                  <c:v>6</c:v>
                </c:pt>
                <c:pt idx="7529">
                  <c:v>5</c:v>
                </c:pt>
                <c:pt idx="7530">
                  <c:v>5</c:v>
                </c:pt>
                <c:pt idx="7531">
                  <c:v>5</c:v>
                </c:pt>
                <c:pt idx="7532">
                  <c:v>6</c:v>
                </c:pt>
                <c:pt idx="7533">
                  <c:v>5</c:v>
                </c:pt>
                <c:pt idx="7534">
                  <c:v>6</c:v>
                </c:pt>
                <c:pt idx="7535">
                  <c:v>5</c:v>
                </c:pt>
                <c:pt idx="7536">
                  <c:v>5</c:v>
                </c:pt>
                <c:pt idx="7537">
                  <c:v>5</c:v>
                </c:pt>
                <c:pt idx="7538">
                  <c:v>5</c:v>
                </c:pt>
                <c:pt idx="7539">
                  <c:v>5</c:v>
                </c:pt>
                <c:pt idx="7540">
                  <c:v>5</c:v>
                </c:pt>
                <c:pt idx="7541">
                  <c:v>5</c:v>
                </c:pt>
                <c:pt idx="7542">
                  <c:v>5</c:v>
                </c:pt>
                <c:pt idx="7543">
                  <c:v>5</c:v>
                </c:pt>
                <c:pt idx="7544">
                  <c:v>5</c:v>
                </c:pt>
                <c:pt idx="7545">
                  <c:v>5</c:v>
                </c:pt>
                <c:pt idx="7546">
                  <c:v>5</c:v>
                </c:pt>
                <c:pt idx="7547">
                  <c:v>5</c:v>
                </c:pt>
                <c:pt idx="7548">
                  <c:v>5</c:v>
                </c:pt>
                <c:pt idx="7549">
                  <c:v>5</c:v>
                </c:pt>
                <c:pt idx="7550">
                  <c:v>5</c:v>
                </c:pt>
                <c:pt idx="7551">
                  <c:v>5</c:v>
                </c:pt>
                <c:pt idx="7552">
                  <c:v>5</c:v>
                </c:pt>
                <c:pt idx="7553">
                  <c:v>5</c:v>
                </c:pt>
                <c:pt idx="7554">
                  <c:v>5</c:v>
                </c:pt>
                <c:pt idx="7555">
                  <c:v>5</c:v>
                </c:pt>
                <c:pt idx="7556">
                  <c:v>5</c:v>
                </c:pt>
                <c:pt idx="7557">
                  <c:v>5</c:v>
                </c:pt>
                <c:pt idx="7558">
                  <c:v>5</c:v>
                </c:pt>
                <c:pt idx="7559">
                  <c:v>5</c:v>
                </c:pt>
                <c:pt idx="7560">
                  <c:v>5</c:v>
                </c:pt>
                <c:pt idx="7561">
                  <c:v>5</c:v>
                </c:pt>
                <c:pt idx="7562">
                  <c:v>5</c:v>
                </c:pt>
                <c:pt idx="7563">
                  <c:v>5</c:v>
                </c:pt>
                <c:pt idx="7564">
                  <c:v>5</c:v>
                </c:pt>
                <c:pt idx="7565">
                  <c:v>5</c:v>
                </c:pt>
                <c:pt idx="7566">
                  <c:v>5</c:v>
                </c:pt>
                <c:pt idx="7567">
                  <c:v>5</c:v>
                </c:pt>
                <c:pt idx="7568">
                  <c:v>5</c:v>
                </c:pt>
                <c:pt idx="7569">
                  <c:v>5</c:v>
                </c:pt>
                <c:pt idx="7570">
                  <c:v>5</c:v>
                </c:pt>
                <c:pt idx="7571">
                  <c:v>5</c:v>
                </c:pt>
                <c:pt idx="7572">
                  <c:v>5</c:v>
                </c:pt>
                <c:pt idx="7573">
                  <c:v>5</c:v>
                </c:pt>
                <c:pt idx="7574">
                  <c:v>5</c:v>
                </c:pt>
                <c:pt idx="7575">
                  <c:v>5</c:v>
                </c:pt>
                <c:pt idx="7576">
                  <c:v>5</c:v>
                </c:pt>
                <c:pt idx="7577">
                  <c:v>5</c:v>
                </c:pt>
                <c:pt idx="7578">
                  <c:v>5</c:v>
                </c:pt>
                <c:pt idx="7579">
                  <c:v>5</c:v>
                </c:pt>
                <c:pt idx="7580">
                  <c:v>5</c:v>
                </c:pt>
                <c:pt idx="7581">
                  <c:v>5</c:v>
                </c:pt>
                <c:pt idx="7582">
                  <c:v>5</c:v>
                </c:pt>
                <c:pt idx="7583">
                  <c:v>5</c:v>
                </c:pt>
                <c:pt idx="7584">
                  <c:v>5</c:v>
                </c:pt>
                <c:pt idx="7585">
                  <c:v>5</c:v>
                </c:pt>
                <c:pt idx="7586">
                  <c:v>5</c:v>
                </c:pt>
                <c:pt idx="7587">
                  <c:v>6</c:v>
                </c:pt>
                <c:pt idx="7588">
                  <c:v>6</c:v>
                </c:pt>
                <c:pt idx="7589">
                  <c:v>6</c:v>
                </c:pt>
                <c:pt idx="7590">
                  <c:v>5</c:v>
                </c:pt>
                <c:pt idx="7591">
                  <c:v>6</c:v>
                </c:pt>
                <c:pt idx="7592">
                  <c:v>5</c:v>
                </c:pt>
                <c:pt idx="7593">
                  <c:v>6</c:v>
                </c:pt>
                <c:pt idx="7594">
                  <c:v>5</c:v>
                </c:pt>
                <c:pt idx="7595">
                  <c:v>6</c:v>
                </c:pt>
                <c:pt idx="7596">
                  <c:v>6</c:v>
                </c:pt>
                <c:pt idx="7597">
                  <c:v>6</c:v>
                </c:pt>
                <c:pt idx="7598">
                  <c:v>6</c:v>
                </c:pt>
                <c:pt idx="7599">
                  <c:v>6</c:v>
                </c:pt>
                <c:pt idx="7600">
                  <c:v>6</c:v>
                </c:pt>
                <c:pt idx="7601">
                  <c:v>6</c:v>
                </c:pt>
                <c:pt idx="7602">
                  <c:v>6</c:v>
                </c:pt>
                <c:pt idx="7603">
                  <c:v>6</c:v>
                </c:pt>
                <c:pt idx="7604">
                  <c:v>6</c:v>
                </c:pt>
                <c:pt idx="7605">
                  <c:v>6</c:v>
                </c:pt>
                <c:pt idx="7606">
                  <c:v>6</c:v>
                </c:pt>
                <c:pt idx="7607">
                  <c:v>6</c:v>
                </c:pt>
                <c:pt idx="7608">
                  <c:v>6</c:v>
                </c:pt>
                <c:pt idx="7609">
                  <c:v>6</c:v>
                </c:pt>
                <c:pt idx="7610">
                  <c:v>6</c:v>
                </c:pt>
                <c:pt idx="7611">
                  <c:v>6</c:v>
                </c:pt>
                <c:pt idx="7612">
                  <c:v>6</c:v>
                </c:pt>
                <c:pt idx="7613">
                  <c:v>6</c:v>
                </c:pt>
                <c:pt idx="7614">
                  <c:v>6</c:v>
                </c:pt>
                <c:pt idx="7615">
                  <c:v>6</c:v>
                </c:pt>
                <c:pt idx="7616">
                  <c:v>6</c:v>
                </c:pt>
                <c:pt idx="7617">
                  <c:v>6</c:v>
                </c:pt>
                <c:pt idx="7618">
                  <c:v>6</c:v>
                </c:pt>
                <c:pt idx="7619">
                  <c:v>6</c:v>
                </c:pt>
                <c:pt idx="7620">
                  <c:v>6</c:v>
                </c:pt>
                <c:pt idx="7621">
                  <c:v>6</c:v>
                </c:pt>
                <c:pt idx="7622">
                  <c:v>6</c:v>
                </c:pt>
                <c:pt idx="7623">
                  <c:v>6</c:v>
                </c:pt>
                <c:pt idx="7624">
                  <c:v>6</c:v>
                </c:pt>
                <c:pt idx="7625">
                  <c:v>6</c:v>
                </c:pt>
                <c:pt idx="7626">
                  <c:v>6</c:v>
                </c:pt>
                <c:pt idx="7627">
                  <c:v>6</c:v>
                </c:pt>
                <c:pt idx="7628">
                  <c:v>6</c:v>
                </c:pt>
                <c:pt idx="7629">
                  <c:v>6</c:v>
                </c:pt>
                <c:pt idx="7630">
                  <c:v>6</c:v>
                </c:pt>
                <c:pt idx="7631">
                  <c:v>6</c:v>
                </c:pt>
                <c:pt idx="7632">
                  <c:v>6</c:v>
                </c:pt>
                <c:pt idx="7633">
                  <c:v>6</c:v>
                </c:pt>
                <c:pt idx="7634">
                  <c:v>6</c:v>
                </c:pt>
                <c:pt idx="7635">
                  <c:v>6</c:v>
                </c:pt>
                <c:pt idx="7636">
                  <c:v>6</c:v>
                </c:pt>
                <c:pt idx="7637">
                  <c:v>6</c:v>
                </c:pt>
                <c:pt idx="7638">
                  <c:v>6</c:v>
                </c:pt>
                <c:pt idx="7639">
                  <c:v>6</c:v>
                </c:pt>
                <c:pt idx="7640">
                  <c:v>6</c:v>
                </c:pt>
                <c:pt idx="7641">
                  <c:v>6</c:v>
                </c:pt>
                <c:pt idx="7642">
                  <c:v>6</c:v>
                </c:pt>
                <c:pt idx="7643">
                  <c:v>6</c:v>
                </c:pt>
                <c:pt idx="7644">
                  <c:v>6</c:v>
                </c:pt>
                <c:pt idx="7645">
                  <c:v>6</c:v>
                </c:pt>
                <c:pt idx="7646">
                  <c:v>6</c:v>
                </c:pt>
                <c:pt idx="7647">
                  <c:v>6</c:v>
                </c:pt>
                <c:pt idx="7648">
                  <c:v>6</c:v>
                </c:pt>
                <c:pt idx="7649">
                  <c:v>6</c:v>
                </c:pt>
                <c:pt idx="7650">
                  <c:v>6</c:v>
                </c:pt>
                <c:pt idx="7651">
                  <c:v>6</c:v>
                </c:pt>
                <c:pt idx="7652">
                  <c:v>6</c:v>
                </c:pt>
                <c:pt idx="7653">
                  <c:v>6</c:v>
                </c:pt>
                <c:pt idx="7654">
                  <c:v>6</c:v>
                </c:pt>
                <c:pt idx="7655">
                  <c:v>6</c:v>
                </c:pt>
                <c:pt idx="7656">
                  <c:v>6</c:v>
                </c:pt>
                <c:pt idx="7657">
                  <c:v>6</c:v>
                </c:pt>
                <c:pt idx="7658">
                  <c:v>6</c:v>
                </c:pt>
                <c:pt idx="7659">
                  <c:v>6</c:v>
                </c:pt>
                <c:pt idx="7660">
                  <c:v>6</c:v>
                </c:pt>
                <c:pt idx="7661">
                  <c:v>6</c:v>
                </c:pt>
                <c:pt idx="7662">
                  <c:v>6</c:v>
                </c:pt>
                <c:pt idx="7663">
                  <c:v>6</c:v>
                </c:pt>
                <c:pt idx="7664">
                  <c:v>6</c:v>
                </c:pt>
                <c:pt idx="7665">
                  <c:v>6</c:v>
                </c:pt>
                <c:pt idx="7666">
                  <c:v>6</c:v>
                </c:pt>
                <c:pt idx="7667">
                  <c:v>6</c:v>
                </c:pt>
                <c:pt idx="7668">
                  <c:v>6</c:v>
                </c:pt>
                <c:pt idx="7669">
                  <c:v>6</c:v>
                </c:pt>
                <c:pt idx="7670">
                  <c:v>6</c:v>
                </c:pt>
                <c:pt idx="7671">
                  <c:v>6</c:v>
                </c:pt>
                <c:pt idx="7672">
                  <c:v>6</c:v>
                </c:pt>
                <c:pt idx="7673">
                  <c:v>6</c:v>
                </c:pt>
                <c:pt idx="7674">
                  <c:v>6</c:v>
                </c:pt>
                <c:pt idx="7675">
                  <c:v>6</c:v>
                </c:pt>
                <c:pt idx="7676">
                  <c:v>6</c:v>
                </c:pt>
                <c:pt idx="7677">
                  <c:v>6</c:v>
                </c:pt>
                <c:pt idx="7678">
                  <c:v>6</c:v>
                </c:pt>
                <c:pt idx="7679">
                  <c:v>6</c:v>
                </c:pt>
                <c:pt idx="7680">
                  <c:v>6</c:v>
                </c:pt>
                <c:pt idx="7681">
                  <c:v>6</c:v>
                </c:pt>
                <c:pt idx="7682">
                  <c:v>6</c:v>
                </c:pt>
                <c:pt idx="7683">
                  <c:v>6</c:v>
                </c:pt>
                <c:pt idx="7684">
                  <c:v>6</c:v>
                </c:pt>
                <c:pt idx="7685">
                  <c:v>6</c:v>
                </c:pt>
                <c:pt idx="7686">
                  <c:v>6</c:v>
                </c:pt>
                <c:pt idx="7687">
                  <c:v>6</c:v>
                </c:pt>
                <c:pt idx="7688">
                  <c:v>6</c:v>
                </c:pt>
                <c:pt idx="7689">
                  <c:v>6</c:v>
                </c:pt>
                <c:pt idx="7690">
                  <c:v>6</c:v>
                </c:pt>
                <c:pt idx="7691">
                  <c:v>6</c:v>
                </c:pt>
                <c:pt idx="7692">
                  <c:v>6</c:v>
                </c:pt>
                <c:pt idx="7693">
                  <c:v>6</c:v>
                </c:pt>
                <c:pt idx="7694">
                  <c:v>6</c:v>
                </c:pt>
                <c:pt idx="7695">
                  <c:v>6</c:v>
                </c:pt>
                <c:pt idx="7696">
                  <c:v>6</c:v>
                </c:pt>
                <c:pt idx="7697">
                  <c:v>7</c:v>
                </c:pt>
                <c:pt idx="7698">
                  <c:v>7</c:v>
                </c:pt>
                <c:pt idx="7699">
                  <c:v>7</c:v>
                </c:pt>
                <c:pt idx="7700">
                  <c:v>7</c:v>
                </c:pt>
                <c:pt idx="7701">
                  <c:v>7</c:v>
                </c:pt>
                <c:pt idx="7702">
                  <c:v>7</c:v>
                </c:pt>
                <c:pt idx="7703">
                  <c:v>7</c:v>
                </c:pt>
                <c:pt idx="7704">
                  <c:v>7</c:v>
                </c:pt>
                <c:pt idx="7705">
                  <c:v>7</c:v>
                </c:pt>
                <c:pt idx="7706">
                  <c:v>7</c:v>
                </c:pt>
                <c:pt idx="7707">
                  <c:v>7</c:v>
                </c:pt>
                <c:pt idx="7708">
                  <c:v>7</c:v>
                </c:pt>
                <c:pt idx="7709">
                  <c:v>7</c:v>
                </c:pt>
                <c:pt idx="7710">
                  <c:v>7</c:v>
                </c:pt>
                <c:pt idx="7711">
                  <c:v>7</c:v>
                </c:pt>
                <c:pt idx="7712">
                  <c:v>7</c:v>
                </c:pt>
                <c:pt idx="7713">
                  <c:v>7</c:v>
                </c:pt>
                <c:pt idx="7714">
                  <c:v>7</c:v>
                </c:pt>
                <c:pt idx="7715">
                  <c:v>7</c:v>
                </c:pt>
                <c:pt idx="7716">
                  <c:v>7</c:v>
                </c:pt>
                <c:pt idx="7717">
                  <c:v>7</c:v>
                </c:pt>
                <c:pt idx="7718">
                  <c:v>7</c:v>
                </c:pt>
                <c:pt idx="7719">
                  <c:v>7</c:v>
                </c:pt>
                <c:pt idx="7720">
                  <c:v>7</c:v>
                </c:pt>
                <c:pt idx="7721">
                  <c:v>7</c:v>
                </c:pt>
                <c:pt idx="7722">
                  <c:v>7</c:v>
                </c:pt>
                <c:pt idx="7723">
                  <c:v>7</c:v>
                </c:pt>
                <c:pt idx="7724">
                  <c:v>7</c:v>
                </c:pt>
                <c:pt idx="7725">
                  <c:v>7</c:v>
                </c:pt>
                <c:pt idx="7726">
                  <c:v>7</c:v>
                </c:pt>
                <c:pt idx="7727">
                  <c:v>7</c:v>
                </c:pt>
                <c:pt idx="7728">
                  <c:v>7</c:v>
                </c:pt>
                <c:pt idx="7729">
                  <c:v>7</c:v>
                </c:pt>
                <c:pt idx="7730">
                  <c:v>7</c:v>
                </c:pt>
                <c:pt idx="7731">
                  <c:v>7</c:v>
                </c:pt>
                <c:pt idx="7732">
                  <c:v>7</c:v>
                </c:pt>
                <c:pt idx="7733">
                  <c:v>7</c:v>
                </c:pt>
                <c:pt idx="7734">
                  <c:v>7</c:v>
                </c:pt>
                <c:pt idx="7735">
                  <c:v>7</c:v>
                </c:pt>
                <c:pt idx="7736">
                  <c:v>7</c:v>
                </c:pt>
                <c:pt idx="7737">
                  <c:v>7</c:v>
                </c:pt>
                <c:pt idx="7738">
                  <c:v>7</c:v>
                </c:pt>
                <c:pt idx="7739">
                  <c:v>7</c:v>
                </c:pt>
                <c:pt idx="7740">
                  <c:v>7</c:v>
                </c:pt>
                <c:pt idx="7741">
                  <c:v>6</c:v>
                </c:pt>
                <c:pt idx="7742">
                  <c:v>6</c:v>
                </c:pt>
                <c:pt idx="7743">
                  <c:v>7</c:v>
                </c:pt>
                <c:pt idx="7744">
                  <c:v>7</c:v>
                </c:pt>
                <c:pt idx="7745">
                  <c:v>7</c:v>
                </c:pt>
                <c:pt idx="7746">
                  <c:v>7</c:v>
                </c:pt>
                <c:pt idx="7747">
                  <c:v>7</c:v>
                </c:pt>
                <c:pt idx="7748">
                  <c:v>6</c:v>
                </c:pt>
                <c:pt idx="7749">
                  <c:v>6</c:v>
                </c:pt>
                <c:pt idx="7750">
                  <c:v>6</c:v>
                </c:pt>
                <c:pt idx="7751">
                  <c:v>6</c:v>
                </c:pt>
                <c:pt idx="7752">
                  <c:v>7</c:v>
                </c:pt>
                <c:pt idx="7753">
                  <c:v>7</c:v>
                </c:pt>
                <c:pt idx="7754">
                  <c:v>7</c:v>
                </c:pt>
                <c:pt idx="7755">
                  <c:v>7</c:v>
                </c:pt>
                <c:pt idx="7756">
                  <c:v>6</c:v>
                </c:pt>
                <c:pt idx="7757">
                  <c:v>6</c:v>
                </c:pt>
                <c:pt idx="7758">
                  <c:v>6</c:v>
                </c:pt>
                <c:pt idx="7759">
                  <c:v>6</c:v>
                </c:pt>
                <c:pt idx="7760">
                  <c:v>6</c:v>
                </c:pt>
                <c:pt idx="7761">
                  <c:v>6</c:v>
                </c:pt>
                <c:pt idx="7762">
                  <c:v>6</c:v>
                </c:pt>
                <c:pt idx="7763">
                  <c:v>6</c:v>
                </c:pt>
                <c:pt idx="7764">
                  <c:v>6</c:v>
                </c:pt>
                <c:pt idx="7765">
                  <c:v>6</c:v>
                </c:pt>
                <c:pt idx="7766">
                  <c:v>6</c:v>
                </c:pt>
                <c:pt idx="7767">
                  <c:v>6</c:v>
                </c:pt>
                <c:pt idx="7768">
                  <c:v>6</c:v>
                </c:pt>
                <c:pt idx="7769">
                  <c:v>6</c:v>
                </c:pt>
                <c:pt idx="7770">
                  <c:v>6</c:v>
                </c:pt>
                <c:pt idx="7771">
                  <c:v>6</c:v>
                </c:pt>
                <c:pt idx="7772">
                  <c:v>6</c:v>
                </c:pt>
                <c:pt idx="7773">
                  <c:v>6</c:v>
                </c:pt>
                <c:pt idx="7774">
                  <c:v>6</c:v>
                </c:pt>
                <c:pt idx="7775">
                  <c:v>6</c:v>
                </c:pt>
                <c:pt idx="7776">
                  <c:v>6</c:v>
                </c:pt>
                <c:pt idx="7777">
                  <c:v>7</c:v>
                </c:pt>
                <c:pt idx="7778">
                  <c:v>7</c:v>
                </c:pt>
                <c:pt idx="7779">
                  <c:v>6</c:v>
                </c:pt>
                <c:pt idx="7780">
                  <c:v>6</c:v>
                </c:pt>
                <c:pt idx="7781">
                  <c:v>6</c:v>
                </c:pt>
                <c:pt idx="7782">
                  <c:v>7</c:v>
                </c:pt>
                <c:pt idx="7783">
                  <c:v>7</c:v>
                </c:pt>
                <c:pt idx="7784">
                  <c:v>7</c:v>
                </c:pt>
                <c:pt idx="7785">
                  <c:v>7</c:v>
                </c:pt>
                <c:pt idx="7786">
                  <c:v>7</c:v>
                </c:pt>
                <c:pt idx="7787">
                  <c:v>7</c:v>
                </c:pt>
                <c:pt idx="7788">
                  <c:v>7</c:v>
                </c:pt>
                <c:pt idx="7789">
                  <c:v>7</c:v>
                </c:pt>
                <c:pt idx="7790">
                  <c:v>7</c:v>
                </c:pt>
                <c:pt idx="7791">
                  <c:v>7</c:v>
                </c:pt>
                <c:pt idx="7792">
                  <c:v>7</c:v>
                </c:pt>
                <c:pt idx="7793">
                  <c:v>7</c:v>
                </c:pt>
                <c:pt idx="7794">
                  <c:v>7</c:v>
                </c:pt>
                <c:pt idx="7795">
                  <c:v>7</c:v>
                </c:pt>
                <c:pt idx="7796">
                  <c:v>7</c:v>
                </c:pt>
                <c:pt idx="7797">
                  <c:v>7</c:v>
                </c:pt>
                <c:pt idx="7798">
                  <c:v>7</c:v>
                </c:pt>
                <c:pt idx="7799">
                  <c:v>7</c:v>
                </c:pt>
                <c:pt idx="7800">
                  <c:v>7</c:v>
                </c:pt>
                <c:pt idx="7801">
                  <c:v>7</c:v>
                </c:pt>
                <c:pt idx="7802">
                  <c:v>7</c:v>
                </c:pt>
                <c:pt idx="7803">
                  <c:v>7</c:v>
                </c:pt>
                <c:pt idx="7804">
                  <c:v>7</c:v>
                </c:pt>
                <c:pt idx="7805">
                  <c:v>7</c:v>
                </c:pt>
                <c:pt idx="7806">
                  <c:v>8</c:v>
                </c:pt>
                <c:pt idx="7807">
                  <c:v>8</c:v>
                </c:pt>
                <c:pt idx="7808">
                  <c:v>8</c:v>
                </c:pt>
                <c:pt idx="7809">
                  <c:v>8</c:v>
                </c:pt>
                <c:pt idx="7810">
                  <c:v>8</c:v>
                </c:pt>
                <c:pt idx="7811">
                  <c:v>8</c:v>
                </c:pt>
                <c:pt idx="7812">
                  <c:v>8</c:v>
                </c:pt>
                <c:pt idx="7813">
                  <c:v>8</c:v>
                </c:pt>
                <c:pt idx="7814">
                  <c:v>8</c:v>
                </c:pt>
                <c:pt idx="7815">
                  <c:v>8</c:v>
                </c:pt>
                <c:pt idx="7816">
                  <c:v>8</c:v>
                </c:pt>
                <c:pt idx="7817">
                  <c:v>8</c:v>
                </c:pt>
                <c:pt idx="7818">
                  <c:v>8</c:v>
                </c:pt>
                <c:pt idx="7819">
                  <c:v>8</c:v>
                </c:pt>
                <c:pt idx="7820">
                  <c:v>8</c:v>
                </c:pt>
                <c:pt idx="7821">
                  <c:v>8</c:v>
                </c:pt>
                <c:pt idx="7822">
                  <c:v>8</c:v>
                </c:pt>
                <c:pt idx="7823">
                  <c:v>8</c:v>
                </c:pt>
                <c:pt idx="7824">
                  <c:v>8</c:v>
                </c:pt>
                <c:pt idx="7825">
                  <c:v>8</c:v>
                </c:pt>
                <c:pt idx="7826">
                  <c:v>8</c:v>
                </c:pt>
                <c:pt idx="7827">
                  <c:v>8</c:v>
                </c:pt>
                <c:pt idx="7828">
                  <c:v>8</c:v>
                </c:pt>
                <c:pt idx="7829">
                  <c:v>8</c:v>
                </c:pt>
                <c:pt idx="7830">
                  <c:v>8</c:v>
                </c:pt>
                <c:pt idx="7831">
                  <c:v>8</c:v>
                </c:pt>
                <c:pt idx="7832">
                  <c:v>8</c:v>
                </c:pt>
                <c:pt idx="7833">
                  <c:v>8</c:v>
                </c:pt>
                <c:pt idx="7834">
                  <c:v>8</c:v>
                </c:pt>
                <c:pt idx="7835">
                  <c:v>8</c:v>
                </c:pt>
                <c:pt idx="7836">
                  <c:v>8</c:v>
                </c:pt>
                <c:pt idx="7837">
                  <c:v>8</c:v>
                </c:pt>
                <c:pt idx="7838">
                  <c:v>8</c:v>
                </c:pt>
                <c:pt idx="7839">
                  <c:v>8</c:v>
                </c:pt>
                <c:pt idx="7840">
                  <c:v>8</c:v>
                </c:pt>
                <c:pt idx="7841">
                  <c:v>8</c:v>
                </c:pt>
                <c:pt idx="7842">
                  <c:v>8</c:v>
                </c:pt>
                <c:pt idx="7843">
                  <c:v>8</c:v>
                </c:pt>
                <c:pt idx="7844">
                  <c:v>8</c:v>
                </c:pt>
                <c:pt idx="7845">
                  <c:v>9</c:v>
                </c:pt>
                <c:pt idx="7846">
                  <c:v>9</c:v>
                </c:pt>
                <c:pt idx="7847">
                  <c:v>8</c:v>
                </c:pt>
                <c:pt idx="7848">
                  <c:v>8</c:v>
                </c:pt>
                <c:pt idx="7849">
                  <c:v>8</c:v>
                </c:pt>
                <c:pt idx="7850">
                  <c:v>8</c:v>
                </c:pt>
                <c:pt idx="7851">
                  <c:v>8</c:v>
                </c:pt>
                <c:pt idx="7852">
                  <c:v>8</c:v>
                </c:pt>
                <c:pt idx="7853">
                  <c:v>8</c:v>
                </c:pt>
                <c:pt idx="7854">
                  <c:v>8</c:v>
                </c:pt>
                <c:pt idx="7855">
                  <c:v>8</c:v>
                </c:pt>
                <c:pt idx="7856">
                  <c:v>8</c:v>
                </c:pt>
                <c:pt idx="7857">
                  <c:v>8</c:v>
                </c:pt>
                <c:pt idx="7858">
                  <c:v>8</c:v>
                </c:pt>
                <c:pt idx="7859">
                  <c:v>8</c:v>
                </c:pt>
                <c:pt idx="7860">
                  <c:v>8</c:v>
                </c:pt>
                <c:pt idx="7861">
                  <c:v>9</c:v>
                </c:pt>
                <c:pt idx="7862">
                  <c:v>8</c:v>
                </c:pt>
                <c:pt idx="7863">
                  <c:v>8</c:v>
                </c:pt>
                <c:pt idx="7864">
                  <c:v>8</c:v>
                </c:pt>
                <c:pt idx="7865">
                  <c:v>8</c:v>
                </c:pt>
                <c:pt idx="7866">
                  <c:v>8</c:v>
                </c:pt>
                <c:pt idx="7867">
                  <c:v>8</c:v>
                </c:pt>
                <c:pt idx="7868">
                  <c:v>9</c:v>
                </c:pt>
                <c:pt idx="7869">
                  <c:v>9</c:v>
                </c:pt>
                <c:pt idx="7870">
                  <c:v>9</c:v>
                </c:pt>
                <c:pt idx="7871">
                  <c:v>8</c:v>
                </c:pt>
                <c:pt idx="7872">
                  <c:v>8</c:v>
                </c:pt>
                <c:pt idx="7873">
                  <c:v>8</c:v>
                </c:pt>
                <c:pt idx="7874">
                  <c:v>8</c:v>
                </c:pt>
                <c:pt idx="7875">
                  <c:v>8</c:v>
                </c:pt>
                <c:pt idx="7876">
                  <c:v>9</c:v>
                </c:pt>
                <c:pt idx="7877">
                  <c:v>9</c:v>
                </c:pt>
                <c:pt idx="7878">
                  <c:v>9</c:v>
                </c:pt>
                <c:pt idx="7879">
                  <c:v>9</c:v>
                </c:pt>
                <c:pt idx="7880">
                  <c:v>8</c:v>
                </c:pt>
                <c:pt idx="7881">
                  <c:v>8</c:v>
                </c:pt>
                <c:pt idx="7882">
                  <c:v>8</c:v>
                </c:pt>
                <c:pt idx="7883">
                  <c:v>9</c:v>
                </c:pt>
                <c:pt idx="7884">
                  <c:v>9</c:v>
                </c:pt>
                <c:pt idx="7885">
                  <c:v>9</c:v>
                </c:pt>
                <c:pt idx="7886">
                  <c:v>9</c:v>
                </c:pt>
                <c:pt idx="7887">
                  <c:v>8</c:v>
                </c:pt>
                <c:pt idx="7888">
                  <c:v>8</c:v>
                </c:pt>
                <c:pt idx="7889">
                  <c:v>8</c:v>
                </c:pt>
                <c:pt idx="7890">
                  <c:v>8</c:v>
                </c:pt>
                <c:pt idx="7891">
                  <c:v>8</c:v>
                </c:pt>
                <c:pt idx="7892">
                  <c:v>9</c:v>
                </c:pt>
                <c:pt idx="7893">
                  <c:v>9</c:v>
                </c:pt>
                <c:pt idx="7894">
                  <c:v>9</c:v>
                </c:pt>
                <c:pt idx="7895">
                  <c:v>9</c:v>
                </c:pt>
                <c:pt idx="7896">
                  <c:v>9</c:v>
                </c:pt>
                <c:pt idx="7897">
                  <c:v>8</c:v>
                </c:pt>
                <c:pt idx="7898">
                  <c:v>8</c:v>
                </c:pt>
                <c:pt idx="7899">
                  <c:v>9</c:v>
                </c:pt>
                <c:pt idx="7900">
                  <c:v>9</c:v>
                </c:pt>
                <c:pt idx="7901">
                  <c:v>9</c:v>
                </c:pt>
                <c:pt idx="7902">
                  <c:v>9</c:v>
                </c:pt>
                <c:pt idx="7903">
                  <c:v>9</c:v>
                </c:pt>
                <c:pt idx="7904">
                  <c:v>9</c:v>
                </c:pt>
                <c:pt idx="7905">
                  <c:v>9</c:v>
                </c:pt>
                <c:pt idx="7906">
                  <c:v>9</c:v>
                </c:pt>
                <c:pt idx="7907">
                  <c:v>9</c:v>
                </c:pt>
                <c:pt idx="7908">
                  <c:v>9</c:v>
                </c:pt>
                <c:pt idx="7909">
                  <c:v>9</c:v>
                </c:pt>
                <c:pt idx="7910">
                  <c:v>9</c:v>
                </c:pt>
                <c:pt idx="7911">
                  <c:v>9</c:v>
                </c:pt>
                <c:pt idx="7912">
                  <c:v>9</c:v>
                </c:pt>
                <c:pt idx="7913">
                  <c:v>9</c:v>
                </c:pt>
                <c:pt idx="7914">
                  <c:v>9</c:v>
                </c:pt>
                <c:pt idx="7915">
                  <c:v>9</c:v>
                </c:pt>
                <c:pt idx="7916">
                  <c:v>9</c:v>
                </c:pt>
                <c:pt idx="7917">
                  <c:v>9</c:v>
                </c:pt>
                <c:pt idx="7918">
                  <c:v>9</c:v>
                </c:pt>
                <c:pt idx="7919">
                  <c:v>9</c:v>
                </c:pt>
                <c:pt idx="7920">
                  <c:v>9</c:v>
                </c:pt>
                <c:pt idx="7921">
                  <c:v>9</c:v>
                </c:pt>
                <c:pt idx="7922">
                  <c:v>9</c:v>
                </c:pt>
                <c:pt idx="7923">
                  <c:v>9</c:v>
                </c:pt>
                <c:pt idx="7924">
                  <c:v>9</c:v>
                </c:pt>
                <c:pt idx="7925">
                  <c:v>9</c:v>
                </c:pt>
                <c:pt idx="7926">
                  <c:v>9</c:v>
                </c:pt>
                <c:pt idx="7927">
                  <c:v>9</c:v>
                </c:pt>
                <c:pt idx="7928">
                  <c:v>9</c:v>
                </c:pt>
                <c:pt idx="7929">
                  <c:v>9</c:v>
                </c:pt>
                <c:pt idx="7930">
                  <c:v>9</c:v>
                </c:pt>
                <c:pt idx="7931">
                  <c:v>9</c:v>
                </c:pt>
                <c:pt idx="7932">
                  <c:v>9</c:v>
                </c:pt>
                <c:pt idx="7933">
                  <c:v>9</c:v>
                </c:pt>
                <c:pt idx="7934">
                  <c:v>9</c:v>
                </c:pt>
                <c:pt idx="7935">
                  <c:v>9</c:v>
                </c:pt>
                <c:pt idx="7936">
                  <c:v>9</c:v>
                </c:pt>
                <c:pt idx="7937">
                  <c:v>9</c:v>
                </c:pt>
                <c:pt idx="7938">
                  <c:v>9</c:v>
                </c:pt>
                <c:pt idx="7939">
                  <c:v>9</c:v>
                </c:pt>
                <c:pt idx="7940">
                  <c:v>9</c:v>
                </c:pt>
                <c:pt idx="7941">
                  <c:v>9</c:v>
                </c:pt>
                <c:pt idx="7942">
                  <c:v>9</c:v>
                </c:pt>
                <c:pt idx="7943">
                  <c:v>9</c:v>
                </c:pt>
                <c:pt idx="7944">
                  <c:v>9</c:v>
                </c:pt>
                <c:pt idx="7945">
                  <c:v>9</c:v>
                </c:pt>
                <c:pt idx="7946">
                  <c:v>9</c:v>
                </c:pt>
                <c:pt idx="7947">
                  <c:v>9</c:v>
                </c:pt>
                <c:pt idx="7948">
                  <c:v>9</c:v>
                </c:pt>
                <c:pt idx="7949">
                  <c:v>9</c:v>
                </c:pt>
                <c:pt idx="7950">
                  <c:v>9</c:v>
                </c:pt>
                <c:pt idx="7951">
                  <c:v>9</c:v>
                </c:pt>
                <c:pt idx="7952">
                  <c:v>9</c:v>
                </c:pt>
                <c:pt idx="7953">
                  <c:v>9</c:v>
                </c:pt>
                <c:pt idx="7954">
                  <c:v>9</c:v>
                </c:pt>
                <c:pt idx="7955">
                  <c:v>9</c:v>
                </c:pt>
                <c:pt idx="7956">
                  <c:v>9</c:v>
                </c:pt>
                <c:pt idx="7957">
                  <c:v>9</c:v>
                </c:pt>
                <c:pt idx="7958">
                  <c:v>9</c:v>
                </c:pt>
                <c:pt idx="7959">
                  <c:v>10</c:v>
                </c:pt>
                <c:pt idx="7960">
                  <c:v>10</c:v>
                </c:pt>
                <c:pt idx="7961">
                  <c:v>9</c:v>
                </c:pt>
                <c:pt idx="7962">
                  <c:v>9</c:v>
                </c:pt>
                <c:pt idx="7963">
                  <c:v>9</c:v>
                </c:pt>
                <c:pt idx="7964">
                  <c:v>9</c:v>
                </c:pt>
                <c:pt idx="7965">
                  <c:v>9</c:v>
                </c:pt>
                <c:pt idx="7966">
                  <c:v>9</c:v>
                </c:pt>
                <c:pt idx="7967">
                  <c:v>10</c:v>
                </c:pt>
                <c:pt idx="7968">
                  <c:v>10</c:v>
                </c:pt>
                <c:pt idx="7969">
                  <c:v>10</c:v>
                </c:pt>
                <c:pt idx="7970">
                  <c:v>9</c:v>
                </c:pt>
                <c:pt idx="7971">
                  <c:v>9</c:v>
                </c:pt>
                <c:pt idx="7972">
                  <c:v>9</c:v>
                </c:pt>
                <c:pt idx="7973">
                  <c:v>9</c:v>
                </c:pt>
                <c:pt idx="7974">
                  <c:v>10</c:v>
                </c:pt>
                <c:pt idx="7975">
                  <c:v>10</c:v>
                </c:pt>
                <c:pt idx="7976">
                  <c:v>10</c:v>
                </c:pt>
                <c:pt idx="7977">
                  <c:v>10</c:v>
                </c:pt>
                <c:pt idx="7978">
                  <c:v>10</c:v>
                </c:pt>
                <c:pt idx="7979">
                  <c:v>10</c:v>
                </c:pt>
                <c:pt idx="7980">
                  <c:v>10</c:v>
                </c:pt>
                <c:pt idx="7981">
                  <c:v>10</c:v>
                </c:pt>
                <c:pt idx="7982">
                  <c:v>10</c:v>
                </c:pt>
                <c:pt idx="7983">
                  <c:v>10</c:v>
                </c:pt>
                <c:pt idx="7984">
                  <c:v>10</c:v>
                </c:pt>
                <c:pt idx="7985">
                  <c:v>10</c:v>
                </c:pt>
                <c:pt idx="7986">
                  <c:v>10</c:v>
                </c:pt>
                <c:pt idx="7987">
                  <c:v>10</c:v>
                </c:pt>
                <c:pt idx="7988">
                  <c:v>10</c:v>
                </c:pt>
                <c:pt idx="7989">
                  <c:v>10</c:v>
                </c:pt>
                <c:pt idx="7990">
                  <c:v>10</c:v>
                </c:pt>
                <c:pt idx="7991">
                  <c:v>10</c:v>
                </c:pt>
                <c:pt idx="7992">
                  <c:v>10</c:v>
                </c:pt>
                <c:pt idx="7993">
                  <c:v>10</c:v>
                </c:pt>
                <c:pt idx="7994">
                  <c:v>10</c:v>
                </c:pt>
                <c:pt idx="7995">
                  <c:v>10</c:v>
                </c:pt>
                <c:pt idx="7996">
                  <c:v>10</c:v>
                </c:pt>
                <c:pt idx="7997">
                  <c:v>10</c:v>
                </c:pt>
                <c:pt idx="7998">
                  <c:v>10</c:v>
                </c:pt>
                <c:pt idx="7999">
                  <c:v>10</c:v>
                </c:pt>
                <c:pt idx="8000">
                  <c:v>10</c:v>
                </c:pt>
                <c:pt idx="8001">
                  <c:v>10</c:v>
                </c:pt>
                <c:pt idx="8002">
                  <c:v>10</c:v>
                </c:pt>
                <c:pt idx="8003">
                  <c:v>10</c:v>
                </c:pt>
                <c:pt idx="8004">
                  <c:v>10</c:v>
                </c:pt>
                <c:pt idx="8005">
                  <c:v>10</c:v>
                </c:pt>
                <c:pt idx="8006">
                  <c:v>11</c:v>
                </c:pt>
                <c:pt idx="8007">
                  <c:v>11</c:v>
                </c:pt>
                <c:pt idx="8008">
                  <c:v>11</c:v>
                </c:pt>
                <c:pt idx="8009">
                  <c:v>11</c:v>
                </c:pt>
                <c:pt idx="8010">
                  <c:v>10</c:v>
                </c:pt>
                <c:pt idx="8011">
                  <c:v>10</c:v>
                </c:pt>
                <c:pt idx="8012">
                  <c:v>10</c:v>
                </c:pt>
                <c:pt idx="8013">
                  <c:v>11</c:v>
                </c:pt>
                <c:pt idx="8014">
                  <c:v>11</c:v>
                </c:pt>
                <c:pt idx="8015">
                  <c:v>11</c:v>
                </c:pt>
                <c:pt idx="8016">
                  <c:v>11</c:v>
                </c:pt>
                <c:pt idx="8017">
                  <c:v>10</c:v>
                </c:pt>
                <c:pt idx="8018">
                  <c:v>10</c:v>
                </c:pt>
                <c:pt idx="8019">
                  <c:v>11</c:v>
                </c:pt>
                <c:pt idx="8020">
                  <c:v>11</c:v>
                </c:pt>
                <c:pt idx="8021">
                  <c:v>11</c:v>
                </c:pt>
                <c:pt idx="8022">
                  <c:v>11</c:v>
                </c:pt>
                <c:pt idx="8023">
                  <c:v>11</c:v>
                </c:pt>
                <c:pt idx="8024">
                  <c:v>11</c:v>
                </c:pt>
                <c:pt idx="8025">
                  <c:v>11</c:v>
                </c:pt>
                <c:pt idx="8026">
                  <c:v>11</c:v>
                </c:pt>
                <c:pt idx="8027">
                  <c:v>11</c:v>
                </c:pt>
                <c:pt idx="8028">
                  <c:v>11</c:v>
                </c:pt>
                <c:pt idx="8029">
                  <c:v>11</c:v>
                </c:pt>
                <c:pt idx="8030">
                  <c:v>11</c:v>
                </c:pt>
                <c:pt idx="8031">
                  <c:v>11</c:v>
                </c:pt>
                <c:pt idx="8032">
                  <c:v>11</c:v>
                </c:pt>
                <c:pt idx="8033">
                  <c:v>11</c:v>
                </c:pt>
                <c:pt idx="8034">
                  <c:v>11</c:v>
                </c:pt>
                <c:pt idx="8035">
                  <c:v>11</c:v>
                </c:pt>
                <c:pt idx="8036">
                  <c:v>11</c:v>
                </c:pt>
                <c:pt idx="8037">
                  <c:v>11</c:v>
                </c:pt>
                <c:pt idx="8038">
                  <c:v>11</c:v>
                </c:pt>
                <c:pt idx="8039">
                  <c:v>11</c:v>
                </c:pt>
                <c:pt idx="8040">
                  <c:v>11</c:v>
                </c:pt>
                <c:pt idx="8041">
                  <c:v>11</c:v>
                </c:pt>
                <c:pt idx="8042">
                  <c:v>11</c:v>
                </c:pt>
                <c:pt idx="8043">
                  <c:v>11</c:v>
                </c:pt>
                <c:pt idx="8044">
                  <c:v>11</c:v>
                </c:pt>
                <c:pt idx="8045">
                  <c:v>11</c:v>
                </c:pt>
                <c:pt idx="8046">
                  <c:v>11</c:v>
                </c:pt>
                <c:pt idx="8047">
                  <c:v>11</c:v>
                </c:pt>
                <c:pt idx="8048">
                  <c:v>11</c:v>
                </c:pt>
                <c:pt idx="8049">
                  <c:v>11</c:v>
                </c:pt>
                <c:pt idx="8050">
                  <c:v>11</c:v>
                </c:pt>
                <c:pt idx="8051">
                  <c:v>11</c:v>
                </c:pt>
                <c:pt idx="8052">
                  <c:v>11</c:v>
                </c:pt>
                <c:pt idx="8053">
                  <c:v>11</c:v>
                </c:pt>
                <c:pt idx="8054">
                  <c:v>11</c:v>
                </c:pt>
                <c:pt idx="8055">
                  <c:v>11</c:v>
                </c:pt>
                <c:pt idx="8056">
                  <c:v>11</c:v>
                </c:pt>
                <c:pt idx="8057">
                  <c:v>11</c:v>
                </c:pt>
                <c:pt idx="8058">
                  <c:v>11</c:v>
                </c:pt>
                <c:pt idx="8059">
                  <c:v>11</c:v>
                </c:pt>
                <c:pt idx="8060">
                  <c:v>11</c:v>
                </c:pt>
                <c:pt idx="8061">
                  <c:v>11</c:v>
                </c:pt>
                <c:pt idx="8062">
                  <c:v>11</c:v>
                </c:pt>
                <c:pt idx="8063">
                  <c:v>11</c:v>
                </c:pt>
                <c:pt idx="8064">
                  <c:v>11</c:v>
                </c:pt>
                <c:pt idx="8065">
                  <c:v>11</c:v>
                </c:pt>
                <c:pt idx="8066">
                  <c:v>11</c:v>
                </c:pt>
                <c:pt idx="8067">
                  <c:v>11</c:v>
                </c:pt>
                <c:pt idx="8068">
                  <c:v>11</c:v>
                </c:pt>
                <c:pt idx="8069">
                  <c:v>11</c:v>
                </c:pt>
                <c:pt idx="8070">
                  <c:v>11</c:v>
                </c:pt>
                <c:pt idx="8071">
                  <c:v>11</c:v>
                </c:pt>
                <c:pt idx="8072">
                  <c:v>11</c:v>
                </c:pt>
                <c:pt idx="8073">
                  <c:v>11</c:v>
                </c:pt>
                <c:pt idx="8074">
                  <c:v>11</c:v>
                </c:pt>
                <c:pt idx="8075">
                  <c:v>11</c:v>
                </c:pt>
                <c:pt idx="8076">
                  <c:v>11</c:v>
                </c:pt>
                <c:pt idx="8077">
                  <c:v>11</c:v>
                </c:pt>
                <c:pt idx="8078">
                  <c:v>11</c:v>
                </c:pt>
                <c:pt idx="8079">
                  <c:v>11</c:v>
                </c:pt>
                <c:pt idx="8080">
                  <c:v>12</c:v>
                </c:pt>
                <c:pt idx="8081">
                  <c:v>12</c:v>
                </c:pt>
                <c:pt idx="8082">
                  <c:v>12</c:v>
                </c:pt>
                <c:pt idx="8083">
                  <c:v>12</c:v>
                </c:pt>
                <c:pt idx="8084">
                  <c:v>12</c:v>
                </c:pt>
                <c:pt idx="8085">
                  <c:v>12</c:v>
                </c:pt>
                <c:pt idx="8086">
                  <c:v>12</c:v>
                </c:pt>
                <c:pt idx="8087">
                  <c:v>12</c:v>
                </c:pt>
                <c:pt idx="8088">
                  <c:v>12</c:v>
                </c:pt>
                <c:pt idx="8089">
                  <c:v>12</c:v>
                </c:pt>
                <c:pt idx="8090">
                  <c:v>12</c:v>
                </c:pt>
                <c:pt idx="8091">
                  <c:v>12</c:v>
                </c:pt>
                <c:pt idx="8092">
                  <c:v>12</c:v>
                </c:pt>
                <c:pt idx="8093">
                  <c:v>12</c:v>
                </c:pt>
                <c:pt idx="8094">
                  <c:v>13</c:v>
                </c:pt>
                <c:pt idx="8095">
                  <c:v>13</c:v>
                </c:pt>
                <c:pt idx="8096">
                  <c:v>13</c:v>
                </c:pt>
                <c:pt idx="8097">
                  <c:v>13</c:v>
                </c:pt>
                <c:pt idx="8098">
                  <c:v>13</c:v>
                </c:pt>
                <c:pt idx="8099">
                  <c:v>13</c:v>
                </c:pt>
                <c:pt idx="8100">
                  <c:v>13</c:v>
                </c:pt>
                <c:pt idx="8101">
                  <c:v>13</c:v>
                </c:pt>
                <c:pt idx="8102">
                  <c:v>13</c:v>
                </c:pt>
                <c:pt idx="8103">
                  <c:v>14</c:v>
                </c:pt>
                <c:pt idx="8104">
                  <c:v>14</c:v>
                </c:pt>
                <c:pt idx="8105">
                  <c:v>14</c:v>
                </c:pt>
                <c:pt idx="8106">
                  <c:v>13</c:v>
                </c:pt>
                <c:pt idx="8107">
                  <c:v>13</c:v>
                </c:pt>
                <c:pt idx="8108">
                  <c:v>13</c:v>
                </c:pt>
                <c:pt idx="8109">
                  <c:v>14</c:v>
                </c:pt>
                <c:pt idx="8110">
                  <c:v>14</c:v>
                </c:pt>
                <c:pt idx="8111">
                  <c:v>14</c:v>
                </c:pt>
                <c:pt idx="8112">
                  <c:v>14</c:v>
                </c:pt>
                <c:pt idx="8113">
                  <c:v>14</c:v>
                </c:pt>
                <c:pt idx="8114">
                  <c:v>14</c:v>
                </c:pt>
                <c:pt idx="8115">
                  <c:v>14</c:v>
                </c:pt>
                <c:pt idx="8116">
                  <c:v>14</c:v>
                </c:pt>
                <c:pt idx="8117">
                  <c:v>14</c:v>
                </c:pt>
                <c:pt idx="8118">
                  <c:v>14</c:v>
                </c:pt>
                <c:pt idx="8119">
                  <c:v>14</c:v>
                </c:pt>
                <c:pt idx="8120">
                  <c:v>14</c:v>
                </c:pt>
                <c:pt idx="8121">
                  <c:v>14</c:v>
                </c:pt>
                <c:pt idx="8122">
                  <c:v>14</c:v>
                </c:pt>
                <c:pt idx="8123">
                  <c:v>14</c:v>
                </c:pt>
                <c:pt idx="8124">
                  <c:v>14</c:v>
                </c:pt>
                <c:pt idx="8125">
                  <c:v>14</c:v>
                </c:pt>
                <c:pt idx="8126">
                  <c:v>14</c:v>
                </c:pt>
                <c:pt idx="8127">
                  <c:v>15</c:v>
                </c:pt>
                <c:pt idx="8128">
                  <c:v>15</c:v>
                </c:pt>
                <c:pt idx="8129">
                  <c:v>15</c:v>
                </c:pt>
                <c:pt idx="8130">
                  <c:v>15</c:v>
                </c:pt>
                <c:pt idx="8131">
                  <c:v>15</c:v>
                </c:pt>
                <c:pt idx="8132">
                  <c:v>15</c:v>
                </c:pt>
                <c:pt idx="8133">
                  <c:v>15</c:v>
                </c:pt>
                <c:pt idx="8134">
                  <c:v>15</c:v>
                </c:pt>
                <c:pt idx="8135">
                  <c:v>15</c:v>
                </c:pt>
                <c:pt idx="8136">
                  <c:v>15</c:v>
                </c:pt>
                <c:pt idx="8137">
                  <c:v>15</c:v>
                </c:pt>
                <c:pt idx="8138">
                  <c:v>15</c:v>
                </c:pt>
                <c:pt idx="8139">
                  <c:v>15</c:v>
                </c:pt>
                <c:pt idx="8140">
                  <c:v>15</c:v>
                </c:pt>
                <c:pt idx="8141">
                  <c:v>15</c:v>
                </c:pt>
                <c:pt idx="8142">
                  <c:v>15</c:v>
                </c:pt>
                <c:pt idx="8143">
                  <c:v>15</c:v>
                </c:pt>
                <c:pt idx="8144">
                  <c:v>15</c:v>
                </c:pt>
                <c:pt idx="8145">
                  <c:v>15</c:v>
                </c:pt>
                <c:pt idx="8146">
                  <c:v>15</c:v>
                </c:pt>
                <c:pt idx="8147">
                  <c:v>15</c:v>
                </c:pt>
                <c:pt idx="8148">
                  <c:v>15</c:v>
                </c:pt>
                <c:pt idx="8149">
                  <c:v>15</c:v>
                </c:pt>
                <c:pt idx="8150">
                  <c:v>15</c:v>
                </c:pt>
                <c:pt idx="8151">
                  <c:v>15</c:v>
                </c:pt>
                <c:pt idx="8152">
                  <c:v>15</c:v>
                </c:pt>
                <c:pt idx="8153">
                  <c:v>15</c:v>
                </c:pt>
                <c:pt idx="8154">
                  <c:v>15</c:v>
                </c:pt>
                <c:pt idx="8155">
                  <c:v>15</c:v>
                </c:pt>
                <c:pt idx="8156">
                  <c:v>15</c:v>
                </c:pt>
                <c:pt idx="8157">
                  <c:v>15</c:v>
                </c:pt>
                <c:pt idx="8158">
                  <c:v>15</c:v>
                </c:pt>
                <c:pt idx="8159">
                  <c:v>15</c:v>
                </c:pt>
                <c:pt idx="8160">
                  <c:v>15</c:v>
                </c:pt>
                <c:pt idx="8161">
                  <c:v>15</c:v>
                </c:pt>
                <c:pt idx="8162">
                  <c:v>15</c:v>
                </c:pt>
                <c:pt idx="8163">
                  <c:v>15</c:v>
                </c:pt>
                <c:pt idx="8164">
                  <c:v>15</c:v>
                </c:pt>
                <c:pt idx="8165">
                  <c:v>15</c:v>
                </c:pt>
                <c:pt idx="8166">
                  <c:v>15</c:v>
                </c:pt>
                <c:pt idx="8167">
                  <c:v>15</c:v>
                </c:pt>
                <c:pt idx="8168">
                  <c:v>16</c:v>
                </c:pt>
                <c:pt idx="8169">
                  <c:v>16</c:v>
                </c:pt>
                <c:pt idx="8170">
                  <c:v>15</c:v>
                </c:pt>
                <c:pt idx="8171">
                  <c:v>15</c:v>
                </c:pt>
                <c:pt idx="8172">
                  <c:v>15</c:v>
                </c:pt>
                <c:pt idx="8173">
                  <c:v>15</c:v>
                </c:pt>
                <c:pt idx="8174">
                  <c:v>15</c:v>
                </c:pt>
                <c:pt idx="8175">
                  <c:v>16</c:v>
                </c:pt>
                <c:pt idx="8176">
                  <c:v>16</c:v>
                </c:pt>
                <c:pt idx="8177">
                  <c:v>16</c:v>
                </c:pt>
                <c:pt idx="8178">
                  <c:v>16</c:v>
                </c:pt>
                <c:pt idx="8179">
                  <c:v>16</c:v>
                </c:pt>
                <c:pt idx="8180">
                  <c:v>15</c:v>
                </c:pt>
                <c:pt idx="8181">
                  <c:v>16</c:v>
                </c:pt>
                <c:pt idx="8182">
                  <c:v>16</c:v>
                </c:pt>
                <c:pt idx="8183">
                  <c:v>16</c:v>
                </c:pt>
                <c:pt idx="8184">
                  <c:v>16</c:v>
                </c:pt>
                <c:pt idx="8185">
                  <c:v>16</c:v>
                </c:pt>
                <c:pt idx="8186">
                  <c:v>16</c:v>
                </c:pt>
                <c:pt idx="8187">
                  <c:v>16</c:v>
                </c:pt>
                <c:pt idx="8188">
                  <c:v>16</c:v>
                </c:pt>
                <c:pt idx="8189">
                  <c:v>16</c:v>
                </c:pt>
                <c:pt idx="8190">
                  <c:v>16</c:v>
                </c:pt>
                <c:pt idx="8191">
                  <c:v>16</c:v>
                </c:pt>
                <c:pt idx="8192">
                  <c:v>16</c:v>
                </c:pt>
                <c:pt idx="8193">
                  <c:v>16</c:v>
                </c:pt>
                <c:pt idx="8194">
                  <c:v>16</c:v>
                </c:pt>
                <c:pt idx="8195">
                  <c:v>16</c:v>
                </c:pt>
                <c:pt idx="8196">
                  <c:v>16</c:v>
                </c:pt>
                <c:pt idx="8197">
                  <c:v>16</c:v>
                </c:pt>
                <c:pt idx="8198">
                  <c:v>17</c:v>
                </c:pt>
                <c:pt idx="8199">
                  <c:v>17</c:v>
                </c:pt>
                <c:pt idx="8200">
                  <c:v>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36-46AA-B9BE-5EFD87F49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4656440"/>
        <c:axId val="477852056"/>
      </c:scatterChart>
      <c:valAx>
        <c:axId val="564656440"/>
        <c:scaling>
          <c:orientation val="minMax"/>
          <c:max val="8000"/>
          <c:min val="700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852056"/>
        <c:crosses val="autoZero"/>
        <c:crossBetween val="midCat"/>
      </c:valAx>
      <c:valAx>
        <c:axId val="477852056"/>
        <c:scaling>
          <c:orientation val="minMax"/>
          <c:max val="6"/>
          <c:min val="-6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656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800"/>
              <a:t>Fast Kalman Filter (FKF) Values</a:t>
            </a:r>
          </a:p>
        </c:rich>
      </c:tx>
      <c:layout>
        <c:manualLayout>
          <c:xMode val="edge"/>
          <c:yMode val="edge"/>
          <c:x val="0.11711361567858676"/>
          <c:y val="1.21252066019044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782941186720619E-2"/>
          <c:y val="7.4953985477439561E-2"/>
          <c:w val="0.879357059037151"/>
          <c:h val="0.83777826115944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'FKF-Cutoff Calcs'!$E$7</c:f>
              <c:strCache>
                <c:ptCount val="1"/>
                <c:pt idx="0">
                  <c:v>4k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31"/>
              <c:layout>
                <c:manualLayout>
                  <c:x val="1.2896854360748881E-3"/>
                  <c:y val="4.05685226135897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31-4B4A-9A97-BBF046E722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'FKF-Cutoff Calcs'!$E$8:$E$41</c:f>
              <c:numCache>
                <c:formatCode>0.0</c:formatCode>
                <c:ptCount val="34"/>
                <c:pt idx="0">
                  <c:v>4.2993463824683271</c:v>
                </c:pt>
                <c:pt idx="1">
                  <c:v>6.0844635555280915</c:v>
                </c:pt>
                <c:pt idx="2">
                  <c:v>7.4559371589833283</c:v>
                </c:pt>
                <c:pt idx="3">
                  <c:v>8.6132966843503755</c:v>
                </c:pt>
                <c:pt idx="4">
                  <c:v>10.557166948824053</c:v>
                </c:pt>
                <c:pt idx="5">
                  <c:v>12.198248401776363</c:v>
                </c:pt>
                <c:pt idx="6">
                  <c:v>13.645837544508129</c:v>
                </c:pt>
                <c:pt idx="7">
                  <c:v>14.955987667387655</c:v>
                </c:pt>
                <c:pt idx="8">
                  <c:v>16.161996640174145</c:v>
                </c:pt>
                <c:pt idx="9">
                  <c:v>17.285559637303912</c:v>
                </c:pt>
                <c:pt idx="10">
                  <c:v>19.341527581990071</c:v>
                </c:pt>
                <c:pt idx="11">
                  <c:v>21.203159234378983</c:v>
                </c:pt>
                <c:pt idx="12">
                  <c:v>22.917542258831897</c:v>
                </c:pt>
                <c:pt idx="13">
                  <c:v>24.515356224901691</c:v>
                </c:pt>
                <c:pt idx="14">
                  <c:v>27.440721047396064</c:v>
                </c:pt>
                <c:pt idx="15">
                  <c:v>30.091345070434599</c:v>
                </c:pt>
                <c:pt idx="16">
                  <c:v>32.23825017376528</c:v>
                </c:pt>
                <c:pt idx="17">
                  <c:v>34.811506171242975</c:v>
                </c:pt>
                <c:pt idx="18">
                  <c:v>38.984902420621772</c:v>
                </c:pt>
                <c:pt idx="19">
                  <c:v>43.667537306356451</c:v>
                </c:pt>
                <c:pt idx="20">
                  <c:v>49.519224193828258</c:v>
                </c:pt>
                <c:pt idx="21">
                  <c:v>55.496061402588019</c:v>
                </c:pt>
                <c:pt idx="22">
                  <c:v>62.21288195512313</c:v>
                </c:pt>
                <c:pt idx="23">
                  <c:v>70.622723032218573</c:v>
                </c:pt>
                <c:pt idx="24">
                  <c:v>76.635550824124977</c:v>
                </c:pt>
                <c:pt idx="25">
                  <c:v>82.986879482812967</c:v>
                </c:pt>
                <c:pt idx="26">
                  <c:v>88.928601983823256</c:v>
                </c:pt>
                <c:pt idx="27">
                  <c:v>101.10545446448107</c:v>
                </c:pt>
                <c:pt idx="28">
                  <c:v>109.83609532121264</c:v>
                </c:pt>
                <c:pt idx="29">
                  <c:v>119.08088875587225</c:v>
                </c:pt>
                <c:pt idx="30">
                  <c:v>131.90487730966353</c:v>
                </c:pt>
                <c:pt idx="31">
                  <c:v>145.58561294149561</c:v>
                </c:pt>
              </c:numCache>
            </c:numRef>
          </c:xVal>
          <c:yVal>
            <c:numRef>
              <c:f>'FKF-Cutoff Calcs'!$A$8:$A$41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14</c:v>
                </c:pt>
                <c:pt idx="9">
                  <c:v>16</c:v>
                </c:pt>
                <c:pt idx="10">
                  <c:v>20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  <c:pt idx="14">
                  <c:v>40</c:v>
                </c:pt>
                <c:pt idx="15">
                  <c:v>48</c:v>
                </c:pt>
                <c:pt idx="16">
                  <c:v>55</c:v>
                </c:pt>
                <c:pt idx="17">
                  <c:v>64</c:v>
                </c:pt>
                <c:pt idx="18">
                  <c:v>80</c:v>
                </c:pt>
                <c:pt idx="19">
                  <c:v>100</c:v>
                </c:pt>
                <c:pt idx="20">
                  <c:v>128</c:v>
                </c:pt>
                <c:pt idx="21">
                  <c:v>160</c:v>
                </c:pt>
                <c:pt idx="22">
                  <c:v>200</c:v>
                </c:pt>
                <c:pt idx="23">
                  <c:v>256</c:v>
                </c:pt>
                <c:pt idx="24">
                  <c:v>300</c:v>
                </c:pt>
                <c:pt idx="25">
                  <c:v>350</c:v>
                </c:pt>
                <c:pt idx="26">
                  <c:v>400</c:v>
                </c:pt>
                <c:pt idx="27">
                  <c:v>512</c:v>
                </c:pt>
                <c:pt idx="28">
                  <c:v>600</c:v>
                </c:pt>
                <c:pt idx="29">
                  <c:v>700</c:v>
                </c:pt>
                <c:pt idx="30">
                  <c:v>850</c:v>
                </c:pt>
                <c:pt idx="31">
                  <c:v>1024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31-4B4A-9A97-BBF046E722C6}"/>
            </c:ext>
          </c:extLst>
        </c:ser>
        <c:ser>
          <c:idx val="1"/>
          <c:order val="1"/>
          <c:tx>
            <c:strRef>
              <c:f>'FKF-Cutoff Calcs'!$F$7</c:f>
              <c:strCache>
                <c:ptCount val="1"/>
                <c:pt idx="0">
                  <c:v>8k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'FKF-Cutoff Calcs'!$F$8:$F$41</c:f>
              <c:numCache>
                <c:formatCode>0.0</c:formatCode>
                <c:ptCount val="34"/>
                <c:pt idx="0">
                  <c:v>8.5986927649366542</c:v>
                </c:pt>
                <c:pt idx="1">
                  <c:v>12.168927111056183</c:v>
                </c:pt>
                <c:pt idx="2">
                  <c:v>14.911874317966657</c:v>
                </c:pt>
                <c:pt idx="3">
                  <c:v>17.226593368700751</c:v>
                </c:pt>
                <c:pt idx="4">
                  <c:v>21.114333897648105</c:v>
                </c:pt>
                <c:pt idx="5">
                  <c:v>24.396496803552726</c:v>
                </c:pt>
                <c:pt idx="6">
                  <c:v>27.291675089016259</c:v>
                </c:pt>
                <c:pt idx="7">
                  <c:v>29.91197533477531</c:v>
                </c:pt>
                <c:pt idx="8">
                  <c:v>32.32399328034829</c:v>
                </c:pt>
                <c:pt idx="9">
                  <c:v>34.571119274607824</c:v>
                </c:pt>
                <c:pt idx="10">
                  <c:v>38.683055163980143</c:v>
                </c:pt>
                <c:pt idx="11">
                  <c:v>42.406318468757966</c:v>
                </c:pt>
                <c:pt idx="12">
                  <c:v>45.835084517663795</c:v>
                </c:pt>
                <c:pt idx="13">
                  <c:v>49.030712449803382</c:v>
                </c:pt>
                <c:pt idx="14">
                  <c:v>54.881442094792128</c:v>
                </c:pt>
                <c:pt idx="15">
                  <c:v>60.182690140869198</c:v>
                </c:pt>
                <c:pt idx="16">
                  <c:v>64.47650034753056</c:v>
                </c:pt>
                <c:pt idx="17">
                  <c:v>69.62301234248595</c:v>
                </c:pt>
                <c:pt idx="18">
                  <c:v>77.969804841243544</c:v>
                </c:pt>
                <c:pt idx="19">
                  <c:v>87.335074612712901</c:v>
                </c:pt>
                <c:pt idx="20">
                  <c:v>99.038448387656516</c:v>
                </c:pt>
                <c:pt idx="21">
                  <c:v>110.99212280517604</c:v>
                </c:pt>
                <c:pt idx="22">
                  <c:v>124.42576391024626</c:v>
                </c:pt>
                <c:pt idx="23">
                  <c:v>141.24544606443715</c:v>
                </c:pt>
                <c:pt idx="24">
                  <c:v>153.27110164824995</c:v>
                </c:pt>
                <c:pt idx="25">
                  <c:v>165.97375896562593</c:v>
                </c:pt>
                <c:pt idx="26">
                  <c:v>177.85720396764651</c:v>
                </c:pt>
                <c:pt idx="27">
                  <c:v>202.21090892896214</c:v>
                </c:pt>
                <c:pt idx="28">
                  <c:v>219.67219064242528</c:v>
                </c:pt>
                <c:pt idx="29">
                  <c:v>238.1617775117445</c:v>
                </c:pt>
                <c:pt idx="30">
                  <c:v>263.80975461932707</c:v>
                </c:pt>
                <c:pt idx="31">
                  <c:v>291.17122588299122</c:v>
                </c:pt>
              </c:numCache>
            </c:numRef>
          </c:xVal>
          <c:yVal>
            <c:numRef>
              <c:f>'FKF-Cutoff Calcs'!$A$8:$A$41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14</c:v>
                </c:pt>
                <c:pt idx="9">
                  <c:v>16</c:v>
                </c:pt>
                <c:pt idx="10">
                  <c:v>20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  <c:pt idx="14">
                  <c:v>40</c:v>
                </c:pt>
                <c:pt idx="15">
                  <c:v>48</c:v>
                </c:pt>
                <c:pt idx="16">
                  <c:v>55</c:v>
                </c:pt>
                <c:pt idx="17">
                  <c:v>64</c:v>
                </c:pt>
                <c:pt idx="18">
                  <c:v>80</c:v>
                </c:pt>
                <c:pt idx="19">
                  <c:v>100</c:v>
                </c:pt>
                <c:pt idx="20">
                  <c:v>128</c:v>
                </c:pt>
                <c:pt idx="21">
                  <c:v>160</c:v>
                </c:pt>
                <c:pt idx="22">
                  <c:v>200</c:v>
                </c:pt>
                <c:pt idx="23">
                  <c:v>256</c:v>
                </c:pt>
                <c:pt idx="24">
                  <c:v>300</c:v>
                </c:pt>
                <c:pt idx="25">
                  <c:v>350</c:v>
                </c:pt>
                <c:pt idx="26">
                  <c:v>400</c:v>
                </c:pt>
                <c:pt idx="27">
                  <c:v>512</c:v>
                </c:pt>
                <c:pt idx="28">
                  <c:v>600</c:v>
                </c:pt>
                <c:pt idx="29">
                  <c:v>700</c:v>
                </c:pt>
                <c:pt idx="30">
                  <c:v>850</c:v>
                </c:pt>
                <c:pt idx="31">
                  <c:v>1024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31-4B4A-9A97-BBF046E722C6}"/>
            </c:ext>
          </c:extLst>
        </c:ser>
        <c:ser>
          <c:idx val="2"/>
          <c:order val="2"/>
          <c:tx>
            <c:strRef>
              <c:f>'FKF-Cutoff Calcs'!$G$7</c:f>
              <c:strCache>
                <c:ptCount val="1"/>
                <c:pt idx="0">
                  <c:v>16k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'FKF-Cutoff Calcs'!$G$8:$G$41</c:f>
              <c:numCache>
                <c:formatCode>0.0</c:formatCode>
                <c:ptCount val="34"/>
                <c:pt idx="0">
                  <c:v>17.197385529873308</c:v>
                </c:pt>
                <c:pt idx="1">
                  <c:v>24.337854222112366</c:v>
                </c:pt>
                <c:pt idx="2">
                  <c:v>29.823748635933313</c:v>
                </c:pt>
                <c:pt idx="3">
                  <c:v>34.453186737401502</c:v>
                </c:pt>
                <c:pt idx="4">
                  <c:v>42.228667795296211</c:v>
                </c:pt>
                <c:pt idx="5">
                  <c:v>48.792993607105451</c:v>
                </c:pt>
                <c:pt idx="6">
                  <c:v>54.583350178032518</c:v>
                </c:pt>
                <c:pt idx="7">
                  <c:v>59.823950669550619</c:v>
                </c:pt>
                <c:pt idx="8">
                  <c:v>64.64798656069658</c:v>
                </c:pt>
                <c:pt idx="9">
                  <c:v>69.142238549215648</c:v>
                </c:pt>
                <c:pt idx="10">
                  <c:v>77.366110327960286</c:v>
                </c:pt>
                <c:pt idx="11">
                  <c:v>84.812636937515933</c:v>
                </c:pt>
                <c:pt idx="12">
                  <c:v>91.670169035327589</c:v>
                </c:pt>
                <c:pt idx="13">
                  <c:v>98.061424899606763</c:v>
                </c:pt>
                <c:pt idx="14">
                  <c:v>109.76288418958426</c:v>
                </c:pt>
                <c:pt idx="15">
                  <c:v>120.3653802817384</c:v>
                </c:pt>
                <c:pt idx="16">
                  <c:v>128.95300069506112</c:v>
                </c:pt>
                <c:pt idx="17">
                  <c:v>139.2460246849719</c:v>
                </c:pt>
                <c:pt idx="18">
                  <c:v>155.93960968248709</c:v>
                </c:pt>
                <c:pt idx="19">
                  <c:v>174.6701492254258</c:v>
                </c:pt>
                <c:pt idx="20">
                  <c:v>198.07689677531303</c:v>
                </c:pt>
                <c:pt idx="21">
                  <c:v>221.98424561035208</c:v>
                </c:pt>
                <c:pt idx="22">
                  <c:v>248.85152782049252</c:v>
                </c:pt>
                <c:pt idx="23">
                  <c:v>282.49089212887429</c:v>
                </c:pt>
                <c:pt idx="24">
                  <c:v>306.54220329649991</c:v>
                </c:pt>
                <c:pt idx="25">
                  <c:v>331.94751793125187</c:v>
                </c:pt>
                <c:pt idx="26">
                  <c:v>355.71440793529302</c:v>
                </c:pt>
                <c:pt idx="27">
                  <c:v>404.42181785792428</c:v>
                </c:pt>
                <c:pt idx="28">
                  <c:v>439.34438128485056</c:v>
                </c:pt>
                <c:pt idx="29">
                  <c:v>476.32355502348901</c:v>
                </c:pt>
                <c:pt idx="30">
                  <c:v>527.61950923865413</c:v>
                </c:pt>
                <c:pt idx="31">
                  <c:v>582.34245176598245</c:v>
                </c:pt>
              </c:numCache>
            </c:numRef>
          </c:xVal>
          <c:yVal>
            <c:numRef>
              <c:f>'FKF-Cutoff Calcs'!$A$8:$A$41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14</c:v>
                </c:pt>
                <c:pt idx="9">
                  <c:v>16</c:v>
                </c:pt>
                <c:pt idx="10">
                  <c:v>20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  <c:pt idx="14">
                  <c:v>40</c:v>
                </c:pt>
                <c:pt idx="15">
                  <c:v>48</c:v>
                </c:pt>
                <c:pt idx="16">
                  <c:v>55</c:v>
                </c:pt>
                <c:pt idx="17">
                  <c:v>64</c:v>
                </c:pt>
                <c:pt idx="18">
                  <c:v>80</c:v>
                </c:pt>
                <c:pt idx="19">
                  <c:v>100</c:v>
                </c:pt>
                <c:pt idx="20">
                  <c:v>128</c:v>
                </c:pt>
                <c:pt idx="21">
                  <c:v>160</c:v>
                </c:pt>
                <c:pt idx="22">
                  <c:v>200</c:v>
                </c:pt>
                <c:pt idx="23">
                  <c:v>256</c:v>
                </c:pt>
                <c:pt idx="24">
                  <c:v>300</c:v>
                </c:pt>
                <c:pt idx="25">
                  <c:v>350</c:v>
                </c:pt>
                <c:pt idx="26">
                  <c:v>400</c:v>
                </c:pt>
                <c:pt idx="27">
                  <c:v>512</c:v>
                </c:pt>
                <c:pt idx="28">
                  <c:v>600</c:v>
                </c:pt>
                <c:pt idx="29">
                  <c:v>700</c:v>
                </c:pt>
                <c:pt idx="30">
                  <c:v>850</c:v>
                </c:pt>
                <c:pt idx="31">
                  <c:v>1024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31-4B4A-9A97-BBF046E722C6}"/>
            </c:ext>
          </c:extLst>
        </c:ser>
        <c:ser>
          <c:idx val="3"/>
          <c:order val="3"/>
          <c:tx>
            <c:strRef>
              <c:f>'FKF-Cutoff Calcs'!$H$7</c:f>
              <c:strCache>
                <c:ptCount val="1"/>
                <c:pt idx="0">
                  <c:v>32k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4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'FKF-Cutoff Calcs'!$H$8:$H$41</c:f>
              <c:numCache>
                <c:formatCode>0.0</c:formatCode>
                <c:ptCount val="34"/>
                <c:pt idx="0">
                  <c:v>34.394771059746617</c:v>
                </c:pt>
                <c:pt idx="1">
                  <c:v>48.675708444224732</c:v>
                </c:pt>
                <c:pt idx="2">
                  <c:v>59.647497271866627</c:v>
                </c:pt>
                <c:pt idx="3">
                  <c:v>68.906373474803004</c:v>
                </c:pt>
                <c:pt idx="4">
                  <c:v>84.457335590592422</c:v>
                </c:pt>
                <c:pt idx="5">
                  <c:v>97.585987214210903</c:v>
                </c:pt>
                <c:pt idx="6">
                  <c:v>109.16670035606504</c:v>
                </c:pt>
                <c:pt idx="7">
                  <c:v>119.64790133910124</c:v>
                </c:pt>
                <c:pt idx="8">
                  <c:v>129.29597312139316</c:v>
                </c:pt>
                <c:pt idx="9">
                  <c:v>138.2844770984313</c:v>
                </c:pt>
                <c:pt idx="10">
                  <c:v>154.73222065592057</c:v>
                </c:pt>
                <c:pt idx="11">
                  <c:v>169.62527387503187</c:v>
                </c:pt>
                <c:pt idx="12">
                  <c:v>183.34033807065518</c:v>
                </c:pt>
                <c:pt idx="13">
                  <c:v>196.12284979921353</c:v>
                </c:pt>
                <c:pt idx="14">
                  <c:v>219.52576837916851</c:v>
                </c:pt>
                <c:pt idx="15">
                  <c:v>240.73076056347679</c:v>
                </c:pt>
                <c:pt idx="16">
                  <c:v>257.90600139012224</c:v>
                </c:pt>
                <c:pt idx="17">
                  <c:v>278.4920493699438</c:v>
                </c:pt>
                <c:pt idx="18">
                  <c:v>311.87921936497418</c:v>
                </c:pt>
                <c:pt idx="19">
                  <c:v>349.34029845085161</c:v>
                </c:pt>
                <c:pt idx="20">
                  <c:v>396.15379355062606</c:v>
                </c:pt>
                <c:pt idx="21">
                  <c:v>443.96849122070415</c:v>
                </c:pt>
                <c:pt idx="22">
                  <c:v>497.70305564098504</c:v>
                </c:pt>
                <c:pt idx="23">
                  <c:v>564.98178425774859</c:v>
                </c:pt>
                <c:pt idx="24">
                  <c:v>613.08440659299981</c:v>
                </c:pt>
                <c:pt idx="25">
                  <c:v>663.89503586250373</c:v>
                </c:pt>
                <c:pt idx="26">
                  <c:v>711.42881587058605</c:v>
                </c:pt>
                <c:pt idx="27">
                  <c:v>808.84363571584856</c:v>
                </c:pt>
                <c:pt idx="28">
                  <c:v>878.68876256970111</c:v>
                </c:pt>
                <c:pt idx="29">
                  <c:v>952.64711004697801</c:v>
                </c:pt>
                <c:pt idx="30">
                  <c:v>1055.2390184773083</c:v>
                </c:pt>
                <c:pt idx="31">
                  <c:v>1164.6849035319649</c:v>
                </c:pt>
              </c:numCache>
            </c:numRef>
          </c:xVal>
          <c:yVal>
            <c:numRef>
              <c:f>'FKF-Cutoff Calcs'!$A$8:$A$41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14</c:v>
                </c:pt>
                <c:pt idx="9">
                  <c:v>16</c:v>
                </c:pt>
                <c:pt idx="10">
                  <c:v>20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  <c:pt idx="14">
                  <c:v>40</c:v>
                </c:pt>
                <c:pt idx="15">
                  <c:v>48</c:v>
                </c:pt>
                <c:pt idx="16">
                  <c:v>55</c:v>
                </c:pt>
                <c:pt idx="17">
                  <c:v>64</c:v>
                </c:pt>
                <c:pt idx="18">
                  <c:v>80</c:v>
                </c:pt>
                <c:pt idx="19">
                  <c:v>100</c:v>
                </c:pt>
                <c:pt idx="20">
                  <c:v>128</c:v>
                </c:pt>
                <c:pt idx="21">
                  <c:v>160</c:v>
                </c:pt>
                <c:pt idx="22">
                  <c:v>200</c:v>
                </c:pt>
                <c:pt idx="23">
                  <c:v>256</c:v>
                </c:pt>
                <c:pt idx="24">
                  <c:v>300</c:v>
                </c:pt>
                <c:pt idx="25">
                  <c:v>350</c:v>
                </c:pt>
                <c:pt idx="26">
                  <c:v>400</c:v>
                </c:pt>
                <c:pt idx="27">
                  <c:v>512</c:v>
                </c:pt>
                <c:pt idx="28">
                  <c:v>600</c:v>
                </c:pt>
                <c:pt idx="29">
                  <c:v>700</c:v>
                </c:pt>
                <c:pt idx="30">
                  <c:v>850</c:v>
                </c:pt>
                <c:pt idx="31">
                  <c:v>1024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31-4B4A-9A97-BBF046E722C6}"/>
            </c:ext>
          </c:extLst>
        </c:ser>
        <c:ser>
          <c:idx val="4"/>
          <c:order val="4"/>
          <c:tx>
            <c:v>Q=400 / R=88</c:v>
          </c:tx>
          <c:spPr>
            <a:ln w="95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errBars>
            <c:errDir val="x"/>
            <c:errBarType val="both"/>
            <c:errValType val="percentage"/>
            <c:noEndCap val="1"/>
            <c:val val="50"/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prstDash val="lgDash"/>
                <a:round/>
              </a:ln>
              <a:effectLst/>
            </c:spPr>
          </c:errBars>
          <c:errBars>
            <c:errDir val="y"/>
            <c:errBarType val="both"/>
            <c:errValType val="percentage"/>
            <c:noEndCap val="1"/>
            <c:val val="50"/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prstDash val="lgDash"/>
                <a:round/>
              </a:ln>
              <a:effectLst/>
            </c:spPr>
          </c:errBars>
          <c:xVal>
            <c:numRef>
              <c:f>'FKF-Cutoff Calcs'!$H$34</c:f>
              <c:numCache>
                <c:formatCode>0.0</c:formatCode>
                <c:ptCount val="1"/>
                <c:pt idx="0">
                  <c:v>711.42881587058605</c:v>
                </c:pt>
              </c:numCache>
            </c:numRef>
          </c:xVal>
          <c:yVal>
            <c:numRef>
              <c:f>'FKF-Cutoff Calcs'!$A$34</c:f>
              <c:numCache>
                <c:formatCode>General</c:formatCode>
                <c:ptCount val="1"/>
                <c:pt idx="0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31-4B4A-9A97-BBF046E7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991784"/>
        <c:axId val="479727560"/>
      </c:scatterChart>
      <c:valAx>
        <c:axId val="471991784"/>
        <c:scaling>
          <c:logBase val="2"/>
          <c:orientation val="minMax"/>
          <c:max val="1024"/>
          <c:min val="8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cap="none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cap="none" baseline="0"/>
                  <a:t>Peak Motor Noise  (in 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cap="none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9727560"/>
        <c:crosses val="autoZero"/>
        <c:crossBetween val="midCat"/>
      </c:valAx>
      <c:valAx>
        <c:axId val="479727560"/>
        <c:scaling>
          <c:logBase val="2"/>
          <c:orientation val="minMax"/>
          <c:max val="1024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 w="31750">
              <a:solidFill>
                <a:schemeClr val="bg1"/>
              </a:solidFill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cap="none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cap="none" baseline="0"/>
                  <a:t>Q Setting with R = 88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cap="none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991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1187501868001339"/>
          <c:y val="9.4903610176835435E-2"/>
          <c:w val="0.28869346678537045"/>
          <c:h val="4.630096237970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Throttle Converter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'Gyro LPF1'!$H$8</c:f>
              <c:strCache>
                <c:ptCount val="1"/>
                <c:pt idx="0">
                  <c:v>final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'Gyro LPF1'!$B$9:$B$29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'Gyro LPF1'!$H$9:$H$29</c:f>
              <c:numCache>
                <c:formatCode>0.0</c:formatCode>
                <c:ptCount val="21"/>
                <c:pt idx="0">
                  <c:v>0</c:v>
                </c:pt>
                <c:pt idx="1">
                  <c:v>37.46875</c:v>
                </c:pt>
                <c:pt idx="2">
                  <c:v>74.75</c:v>
                </c:pt>
                <c:pt idx="3">
                  <c:v>111.65625000000003</c:v>
                </c:pt>
                <c:pt idx="4">
                  <c:v>148</c:v>
                </c:pt>
                <c:pt idx="5">
                  <c:v>183.59375</c:v>
                </c:pt>
                <c:pt idx="6">
                  <c:v>218.25</c:v>
                </c:pt>
                <c:pt idx="7">
                  <c:v>251.78125</c:v>
                </c:pt>
                <c:pt idx="8">
                  <c:v>284</c:v>
                </c:pt>
                <c:pt idx="9">
                  <c:v>314.71875</c:v>
                </c:pt>
                <c:pt idx="10">
                  <c:v>343.75</c:v>
                </c:pt>
                <c:pt idx="11">
                  <c:v>370.90624999999994</c:v>
                </c:pt>
                <c:pt idx="12">
                  <c:v>396</c:v>
                </c:pt>
                <c:pt idx="13">
                  <c:v>418.84374999999994</c:v>
                </c:pt>
                <c:pt idx="14">
                  <c:v>439.25000000000006</c:v>
                </c:pt>
                <c:pt idx="15">
                  <c:v>457.03125</c:v>
                </c:pt>
                <c:pt idx="16">
                  <c:v>472.00000000000011</c:v>
                </c:pt>
                <c:pt idx="17">
                  <c:v>483.96875000000006</c:v>
                </c:pt>
                <c:pt idx="18">
                  <c:v>492.75</c:v>
                </c:pt>
                <c:pt idx="19">
                  <c:v>498.15624999999994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E5-468D-B5B4-ED0CC4B90DF3}"/>
            </c:ext>
          </c:extLst>
        </c:ser>
        <c:ser>
          <c:idx val="1"/>
          <c:order val="1"/>
          <c:tx>
            <c:strRef>
              <c:f>'Gyro LPF1'!$D$8</c:f>
              <c:strCache>
                <c:ptCount val="1"/>
                <c:pt idx="0">
                  <c:v>basic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'Gyro LPF1'!$B$9:$B$29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'Gyro LPF1'!$D$9:$D$29</c:f>
              <c:numCache>
                <c:formatCode>0.00</c:formatCode>
                <c:ptCount val="21"/>
                <c:pt idx="0">
                  <c:v>0</c:v>
                </c:pt>
                <c:pt idx="1">
                  <c:v>37.46875</c:v>
                </c:pt>
                <c:pt idx="2">
                  <c:v>74.75</c:v>
                </c:pt>
                <c:pt idx="3">
                  <c:v>111.65625000000003</c:v>
                </c:pt>
                <c:pt idx="4">
                  <c:v>148</c:v>
                </c:pt>
                <c:pt idx="5">
                  <c:v>183.59375</c:v>
                </c:pt>
                <c:pt idx="6">
                  <c:v>218.25</c:v>
                </c:pt>
                <c:pt idx="7">
                  <c:v>251.78125</c:v>
                </c:pt>
                <c:pt idx="8">
                  <c:v>284</c:v>
                </c:pt>
                <c:pt idx="9">
                  <c:v>314.71875</c:v>
                </c:pt>
                <c:pt idx="10">
                  <c:v>343.75</c:v>
                </c:pt>
                <c:pt idx="11">
                  <c:v>370.90624999999994</c:v>
                </c:pt>
                <c:pt idx="12">
                  <c:v>396</c:v>
                </c:pt>
                <c:pt idx="13">
                  <c:v>418.84374999999994</c:v>
                </c:pt>
                <c:pt idx="14">
                  <c:v>439.25000000000006</c:v>
                </c:pt>
                <c:pt idx="15">
                  <c:v>457.03125</c:v>
                </c:pt>
                <c:pt idx="16">
                  <c:v>472.00000000000011</c:v>
                </c:pt>
                <c:pt idx="17">
                  <c:v>483.96875000000006</c:v>
                </c:pt>
                <c:pt idx="18">
                  <c:v>492.75</c:v>
                </c:pt>
                <c:pt idx="19">
                  <c:v>498.15624999999994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E5-468D-B5B4-ED0CC4B90DF3}"/>
            </c:ext>
          </c:extLst>
        </c:ser>
        <c:ser>
          <c:idx val="2"/>
          <c:order val="2"/>
          <c:tx>
            <c:strRef>
              <c:f>'Gyro LPF1'!$E$8</c:f>
              <c:strCache>
                <c:ptCount val="1"/>
                <c:pt idx="0">
                  <c:v>linear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'Gyro LPF1'!$B$9:$B$29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'Gyro LPF1'!$E$9:$E$29</c:f>
              <c:numCache>
                <c:formatCode>0.00</c:formatCode>
                <c:ptCount val="21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75.000000000000014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199.99999999999997</c:v>
                </c:pt>
                <c:pt idx="9">
                  <c:v>224.99999999999997</c:v>
                </c:pt>
                <c:pt idx="10">
                  <c:v>249.99999999999997</c:v>
                </c:pt>
                <c:pt idx="11">
                  <c:v>274.99999999999994</c:v>
                </c:pt>
                <c:pt idx="12">
                  <c:v>300</c:v>
                </c:pt>
                <c:pt idx="13">
                  <c:v>325</c:v>
                </c:pt>
                <c:pt idx="14">
                  <c:v>350.00000000000006</c:v>
                </c:pt>
                <c:pt idx="15">
                  <c:v>375.00000000000006</c:v>
                </c:pt>
                <c:pt idx="16">
                  <c:v>400.00000000000006</c:v>
                </c:pt>
                <c:pt idx="17">
                  <c:v>425.00000000000011</c:v>
                </c:pt>
                <c:pt idx="18">
                  <c:v>450.00000000000011</c:v>
                </c:pt>
                <c:pt idx="19">
                  <c:v>475.00000000000017</c:v>
                </c:pt>
                <c:pt idx="20">
                  <c:v>500.00000000000011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E5-468D-B5B4-ED0CC4B90DF3}"/>
            </c:ext>
          </c:extLst>
        </c:ser>
        <c:ser>
          <c:idx val="3"/>
          <c:order val="3"/>
          <c:tx>
            <c:strRef>
              <c:f>'Gyro LPF1'!$F$8</c:f>
              <c:strCache>
                <c:ptCount val="1"/>
                <c:pt idx="0">
                  <c:v>zero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'Gyro LPF1'!$B$9:$B$29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'Gyro LPF1'!$F$9:$F$29</c:f>
              <c:numCache>
                <c:formatCode>0.00</c:formatCode>
                <c:ptCount val="21"/>
                <c:pt idx="0">
                  <c:v>0</c:v>
                </c:pt>
                <c:pt idx="1">
                  <c:v>37.46875</c:v>
                </c:pt>
                <c:pt idx="2">
                  <c:v>74.75</c:v>
                </c:pt>
                <c:pt idx="3">
                  <c:v>111.65625000000003</c:v>
                </c:pt>
                <c:pt idx="4">
                  <c:v>148</c:v>
                </c:pt>
                <c:pt idx="5">
                  <c:v>183.59375</c:v>
                </c:pt>
                <c:pt idx="6">
                  <c:v>218.25</c:v>
                </c:pt>
                <c:pt idx="7">
                  <c:v>251.78125</c:v>
                </c:pt>
                <c:pt idx="8">
                  <c:v>284</c:v>
                </c:pt>
                <c:pt idx="9">
                  <c:v>314.71875</c:v>
                </c:pt>
                <c:pt idx="10">
                  <c:v>343.75</c:v>
                </c:pt>
                <c:pt idx="11">
                  <c:v>370.90624999999994</c:v>
                </c:pt>
                <c:pt idx="12">
                  <c:v>396</c:v>
                </c:pt>
                <c:pt idx="13">
                  <c:v>418.84374999999994</c:v>
                </c:pt>
                <c:pt idx="14">
                  <c:v>439.25000000000006</c:v>
                </c:pt>
                <c:pt idx="15">
                  <c:v>457.03125</c:v>
                </c:pt>
                <c:pt idx="16">
                  <c:v>472.00000000000011</c:v>
                </c:pt>
                <c:pt idx="17">
                  <c:v>483.96875000000006</c:v>
                </c:pt>
                <c:pt idx="18">
                  <c:v>492.75</c:v>
                </c:pt>
                <c:pt idx="19">
                  <c:v>498.15624999999994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E5-468D-B5B4-ED0CC4B9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209728"/>
        <c:axId val="32151368"/>
      </c:scatterChart>
      <c:valAx>
        <c:axId val="61720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51368"/>
        <c:crosses val="autoZero"/>
        <c:crossBetween val="midCat"/>
      </c:valAx>
      <c:valAx>
        <c:axId val="32151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209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Throttle Converter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'D-term LPF1'!$H$8</c:f>
              <c:strCache>
                <c:ptCount val="1"/>
                <c:pt idx="0">
                  <c:v>final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'D-term LPF1'!$B$9:$B$29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'D-term LPF1'!$H$9:$H$29</c:f>
              <c:numCache>
                <c:formatCode>0.0</c:formatCode>
                <c:ptCount val="21"/>
                <c:pt idx="0">
                  <c:v>0</c:v>
                </c:pt>
                <c:pt idx="1">
                  <c:v>12.739375000000001</c:v>
                </c:pt>
                <c:pt idx="2">
                  <c:v>25.414999999999999</c:v>
                </c:pt>
                <c:pt idx="3">
                  <c:v>37.963125000000012</c:v>
                </c:pt>
                <c:pt idx="4">
                  <c:v>50.32</c:v>
                </c:pt>
                <c:pt idx="5">
                  <c:v>62.421875</c:v>
                </c:pt>
                <c:pt idx="6">
                  <c:v>74.204999999999998</c:v>
                </c:pt>
                <c:pt idx="7">
                  <c:v>85.605625000000003</c:v>
                </c:pt>
                <c:pt idx="8">
                  <c:v>96.559999999999988</c:v>
                </c:pt>
                <c:pt idx="9">
                  <c:v>107.004375</c:v>
                </c:pt>
                <c:pt idx="10">
                  <c:v>116.875</c:v>
                </c:pt>
                <c:pt idx="11">
                  <c:v>126.10812499999997</c:v>
                </c:pt>
                <c:pt idx="12">
                  <c:v>134.64000000000001</c:v>
                </c:pt>
                <c:pt idx="13">
                  <c:v>142.40687499999999</c:v>
                </c:pt>
                <c:pt idx="14">
                  <c:v>149.345</c:v>
                </c:pt>
                <c:pt idx="15">
                  <c:v>155.390625</c:v>
                </c:pt>
                <c:pt idx="16">
                  <c:v>160.48000000000002</c:v>
                </c:pt>
                <c:pt idx="17">
                  <c:v>164.54937500000003</c:v>
                </c:pt>
                <c:pt idx="18">
                  <c:v>167.535</c:v>
                </c:pt>
                <c:pt idx="19">
                  <c:v>169.37312499999999</c:v>
                </c:pt>
                <c:pt idx="20">
                  <c:v>170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5E-4B5D-8D58-F96249313B95}"/>
            </c:ext>
          </c:extLst>
        </c:ser>
        <c:ser>
          <c:idx val="1"/>
          <c:order val="1"/>
          <c:tx>
            <c:strRef>
              <c:f>'D-term LPF1'!$D$8</c:f>
              <c:strCache>
                <c:ptCount val="1"/>
                <c:pt idx="0">
                  <c:v>basic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'D-term LPF1'!$B$9:$B$29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'D-term LPF1'!$D$9:$D$29</c:f>
              <c:numCache>
                <c:formatCode>0.00</c:formatCode>
                <c:ptCount val="21"/>
                <c:pt idx="0">
                  <c:v>0</c:v>
                </c:pt>
                <c:pt idx="1">
                  <c:v>12.739375000000001</c:v>
                </c:pt>
                <c:pt idx="2">
                  <c:v>25.414999999999999</c:v>
                </c:pt>
                <c:pt idx="3">
                  <c:v>37.963125000000012</c:v>
                </c:pt>
                <c:pt idx="4">
                  <c:v>50.32</c:v>
                </c:pt>
                <c:pt idx="5">
                  <c:v>62.421875</c:v>
                </c:pt>
                <c:pt idx="6">
                  <c:v>74.204999999999998</c:v>
                </c:pt>
                <c:pt idx="7">
                  <c:v>85.605625000000003</c:v>
                </c:pt>
                <c:pt idx="8">
                  <c:v>96.559999999999988</c:v>
                </c:pt>
                <c:pt idx="9">
                  <c:v>107.004375</c:v>
                </c:pt>
                <c:pt idx="10">
                  <c:v>116.875</c:v>
                </c:pt>
                <c:pt idx="11">
                  <c:v>126.10812499999997</c:v>
                </c:pt>
                <c:pt idx="12">
                  <c:v>134.64000000000001</c:v>
                </c:pt>
                <c:pt idx="13">
                  <c:v>142.40687499999999</c:v>
                </c:pt>
                <c:pt idx="14">
                  <c:v>149.345</c:v>
                </c:pt>
                <c:pt idx="15">
                  <c:v>155.390625</c:v>
                </c:pt>
                <c:pt idx="16">
                  <c:v>160.48000000000002</c:v>
                </c:pt>
                <c:pt idx="17">
                  <c:v>164.54937500000003</c:v>
                </c:pt>
                <c:pt idx="18">
                  <c:v>167.535</c:v>
                </c:pt>
                <c:pt idx="19">
                  <c:v>169.37312499999999</c:v>
                </c:pt>
                <c:pt idx="20">
                  <c:v>170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5E-4B5D-8D58-F96249313B95}"/>
            </c:ext>
          </c:extLst>
        </c:ser>
        <c:ser>
          <c:idx val="2"/>
          <c:order val="2"/>
          <c:tx>
            <c:strRef>
              <c:f>'D-term LPF1'!$E$8</c:f>
              <c:strCache>
                <c:ptCount val="1"/>
                <c:pt idx="0">
                  <c:v>linear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'D-term LPF1'!$B$9:$B$29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'D-term LPF1'!$E$9:$E$29</c:f>
              <c:numCache>
                <c:formatCode>0.00</c:formatCode>
                <c:ptCount val="21"/>
                <c:pt idx="0">
                  <c:v>0</c:v>
                </c:pt>
                <c:pt idx="1">
                  <c:v>8.5</c:v>
                </c:pt>
                <c:pt idx="2">
                  <c:v>17</c:v>
                </c:pt>
                <c:pt idx="3">
                  <c:v>25.500000000000004</c:v>
                </c:pt>
                <c:pt idx="4">
                  <c:v>34</c:v>
                </c:pt>
                <c:pt idx="5">
                  <c:v>42.5</c:v>
                </c:pt>
                <c:pt idx="6">
                  <c:v>51</c:v>
                </c:pt>
                <c:pt idx="7">
                  <c:v>59.499999999999993</c:v>
                </c:pt>
                <c:pt idx="8">
                  <c:v>68</c:v>
                </c:pt>
                <c:pt idx="9">
                  <c:v>76.499999999999986</c:v>
                </c:pt>
                <c:pt idx="10">
                  <c:v>84.999999999999986</c:v>
                </c:pt>
                <c:pt idx="11">
                  <c:v>93.499999999999986</c:v>
                </c:pt>
                <c:pt idx="12">
                  <c:v>102</c:v>
                </c:pt>
                <c:pt idx="13">
                  <c:v>110.5</c:v>
                </c:pt>
                <c:pt idx="14">
                  <c:v>119.00000000000001</c:v>
                </c:pt>
                <c:pt idx="15">
                  <c:v>127.50000000000001</c:v>
                </c:pt>
                <c:pt idx="16">
                  <c:v>136.00000000000003</c:v>
                </c:pt>
                <c:pt idx="17">
                  <c:v>144.50000000000003</c:v>
                </c:pt>
                <c:pt idx="18">
                  <c:v>153.00000000000003</c:v>
                </c:pt>
                <c:pt idx="19">
                  <c:v>161.50000000000006</c:v>
                </c:pt>
                <c:pt idx="20">
                  <c:v>170.00000000000003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5E-4B5D-8D58-F96249313B95}"/>
            </c:ext>
          </c:extLst>
        </c:ser>
        <c:ser>
          <c:idx val="3"/>
          <c:order val="3"/>
          <c:tx>
            <c:strRef>
              <c:f>'D-term LPF1'!$F$8</c:f>
              <c:strCache>
                <c:ptCount val="1"/>
                <c:pt idx="0">
                  <c:v>zero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'D-term LPF1'!$B$9:$B$29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'D-term LPF1'!$F$9:$F$29</c:f>
              <c:numCache>
                <c:formatCode>0.00</c:formatCode>
                <c:ptCount val="21"/>
                <c:pt idx="0">
                  <c:v>0</c:v>
                </c:pt>
                <c:pt idx="1">
                  <c:v>12.739375000000001</c:v>
                </c:pt>
                <c:pt idx="2">
                  <c:v>25.414999999999999</c:v>
                </c:pt>
                <c:pt idx="3">
                  <c:v>37.963125000000012</c:v>
                </c:pt>
                <c:pt idx="4">
                  <c:v>50.32</c:v>
                </c:pt>
                <c:pt idx="5">
                  <c:v>62.421875</c:v>
                </c:pt>
                <c:pt idx="6">
                  <c:v>74.204999999999998</c:v>
                </c:pt>
                <c:pt idx="7">
                  <c:v>85.605625000000003</c:v>
                </c:pt>
                <c:pt idx="8">
                  <c:v>96.559999999999988</c:v>
                </c:pt>
                <c:pt idx="9">
                  <c:v>107.004375</c:v>
                </c:pt>
                <c:pt idx="10">
                  <c:v>116.875</c:v>
                </c:pt>
                <c:pt idx="11">
                  <c:v>126.10812499999997</c:v>
                </c:pt>
                <c:pt idx="12">
                  <c:v>134.64000000000001</c:v>
                </c:pt>
                <c:pt idx="13">
                  <c:v>142.40687499999999</c:v>
                </c:pt>
                <c:pt idx="14">
                  <c:v>149.345</c:v>
                </c:pt>
                <c:pt idx="15">
                  <c:v>155.390625</c:v>
                </c:pt>
                <c:pt idx="16">
                  <c:v>160.48000000000002</c:v>
                </c:pt>
                <c:pt idx="17">
                  <c:v>164.54937500000003</c:v>
                </c:pt>
                <c:pt idx="18">
                  <c:v>167.535</c:v>
                </c:pt>
                <c:pt idx="19">
                  <c:v>169.37312499999999</c:v>
                </c:pt>
                <c:pt idx="20">
                  <c:v>170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5E-4B5D-8D58-F96249313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52152"/>
        <c:axId val="32152544"/>
      </c:scatterChart>
      <c:valAx>
        <c:axId val="32152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52544"/>
        <c:crosses val="autoZero"/>
        <c:crossBetween val="midCat"/>
      </c:valAx>
      <c:valAx>
        <c:axId val="3215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52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Throttle Converter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Notches!$H$8</c:f>
              <c:strCache>
                <c:ptCount val="1"/>
                <c:pt idx="0">
                  <c:v>final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Notches!$B$9:$B$29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Notches!$H$9:$H$29</c:f>
              <c:numCache>
                <c:formatCode>0.0</c:formatCode>
                <c:ptCount val="21"/>
                <c:pt idx="0">
                  <c:v>0</c:v>
                </c:pt>
                <c:pt idx="1">
                  <c:v>37.46875</c:v>
                </c:pt>
                <c:pt idx="2">
                  <c:v>74.75</c:v>
                </c:pt>
                <c:pt idx="3">
                  <c:v>111.65625000000003</c:v>
                </c:pt>
                <c:pt idx="4">
                  <c:v>148</c:v>
                </c:pt>
                <c:pt idx="5">
                  <c:v>183.59375</c:v>
                </c:pt>
                <c:pt idx="6">
                  <c:v>218.25</c:v>
                </c:pt>
                <c:pt idx="7">
                  <c:v>251.78125</c:v>
                </c:pt>
                <c:pt idx="8">
                  <c:v>284</c:v>
                </c:pt>
                <c:pt idx="9">
                  <c:v>314.71875</c:v>
                </c:pt>
                <c:pt idx="10">
                  <c:v>343.75</c:v>
                </c:pt>
                <c:pt idx="11">
                  <c:v>370.90624999999994</c:v>
                </c:pt>
                <c:pt idx="12">
                  <c:v>396</c:v>
                </c:pt>
                <c:pt idx="13">
                  <c:v>418.84374999999994</c:v>
                </c:pt>
                <c:pt idx="14">
                  <c:v>439.25000000000006</c:v>
                </c:pt>
                <c:pt idx="15">
                  <c:v>457.03125</c:v>
                </c:pt>
                <c:pt idx="16">
                  <c:v>472.00000000000011</c:v>
                </c:pt>
                <c:pt idx="17">
                  <c:v>483.96875000000006</c:v>
                </c:pt>
                <c:pt idx="18">
                  <c:v>492.75</c:v>
                </c:pt>
                <c:pt idx="19">
                  <c:v>498.15624999999994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BE-4789-834C-DE759143F15B}"/>
            </c:ext>
          </c:extLst>
        </c:ser>
        <c:ser>
          <c:idx val="1"/>
          <c:order val="1"/>
          <c:tx>
            <c:strRef>
              <c:f>Notches!$D$8</c:f>
              <c:strCache>
                <c:ptCount val="1"/>
                <c:pt idx="0">
                  <c:v>basic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Notches!$B$9:$B$29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Notches!$D$9:$D$29</c:f>
              <c:numCache>
                <c:formatCode>0.00</c:formatCode>
                <c:ptCount val="21"/>
                <c:pt idx="0">
                  <c:v>0</c:v>
                </c:pt>
                <c:pt idx="1">
                  <c:v>37.46875</c:v>
                </c:pt>
                <c:pt idx="2">
                  <c:v>74.75</c:v>
                </c:pt>
                <c:pt idx="3">
                  <c:v>111.65625000000003</c:v>
                </c:pt>
                <c:pt idx="4">
                  <c:v>148</c:v>
                </c:pt>
                <c:pt idx="5">
                  <c:v>183.59375</c:v>
                </c:pt>
                <c:pt idx="6">
                  <c:v>218.25</c:v>
                </c:pt>
                <c:pt idx="7">
                  <c:v>251.78125</c:v>
                </c:pt>
                <c:pt idx="8">
                  <c:v>284</c:v>
                </c:pt>
                <c:pt idx="9">
                  <c:v>314.71875</c:v>
                </c:pt>
                <c:pt idx="10">
                  <c:v>343.75</c:v>
                </c:pt>
                <c:pt idx="11">
                  <c:v>370.90624999999994</c:v>
                </c:pt>
                <c:pt idx="12">
                  <c:v>396</c:v>
                </c:pt>
                <c:pt idx="13">
                  <c:v>418.84374999999994</c:v>
                </c:pt>
                <c:pt idx="14">
                  <c:v>439.25000000000006</c:v>
                </c:pt>
                <c:pt idx="15">
                  <c:v>457.03125</c:v>
                </c:pt>
                <c:pt idx="16">
                  <c:v>472.00000000000011</c:v>
                </c:pt>
                <c:pt idx="17">
                  <c:v>483.96875000000006</c:v>
                </c:pt>
                <c:pt idx="18">
                  <c:v>492.75</c:v>
                </c:pt>
                <c:pt idx="19">
                  <c:v>498.15624999999994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BE-4789-834C-DE759143F15B}"/>
            </c:ext>
          </c:extLst>
        </c:ser>
        <c:ser>
          <c:idx val="2"/>
          <c:order val="2"/>
          <c:tx>
            <c:strRef>
              <c:f>Notches!$E$8</c:f>
              <c:strCache>
                <c:ptCount val="1"/>
                <c:pt idx="0">
                  <c:v>linear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Notches!$B$9:$B$29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Notches!$E$9:$E$29</c:f>
              <c:numCache>
                <c:formatCode>0.00</c:formatCode>
                <c:ptCount val="21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75.000000000000014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199.99999999999997</c:v>
                </c:pt>
                <c:pt idx="9">
                  <c:v>224.99999999999997</c:v>
                </c:pt>
                <c:pt idx="10">
                  <c:v>249.99999999999997</c:v>
                </c:pt>
                <c:pt idx="11">
                  <c:v>274.99999999999994</c:v>
                </c:pt>
                <c:pt idx="12">
                  <c:v>300</c:v>
                </c:pt>
                <c:pt idx="13">
                  <c:v>325</c:v>
                </c:pt>
                <c:pt idx="14">
                  <c:v>350.00000000000006</c:v>
                </c:pt>
                <c:pt idx="15">
                  <c:v>375.00000000000006</c:v>
                </c:pt>
                <c:pt idx="16">
                  <c:v>400.00000000000006</c:v>
                </c:pt>
                <c:pt idx="17">
                  <c:v>425.00000000000011</c:v>
                </c:pt>
                <c:pt idx="18">
                  <c:v>450.00000000000011</c:v>
                </c:pt>
                <c:pt idx="19">
                  <c:v>475.00000000000017</c:v>
                </c:pt>
                <c:pt idx="20">
                  <c:v>500.00000000000011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BE-4789-834C-DE759143F15B}"/>
            </c:ext>
          </c:extLst>
        </c:ser>
        <c:ser>
          <c:idx val="3"/>
          <c:order val="3"/>
          <c:tx>
            <c:strRef>
              <c:f>Notches!$F$8</c:f>
              <c:strCache>
                <c:ptCount val="1"/>
                <c:pt idx="0">
                  <c:v>zero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Notches!$B$9:$B$29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Notches!$F$9:$F$29</c:f>
              <c:numCache>
                <c:formatCode>0.00</c:formatCode>
                <c:ptCount val="21"/>
                <c:pt idx="0">
                  <c:v>0</c:v>
                </c:pt>
                <c:pt idx="1">
                  <c:v>37.46875</c:v>
                </c:pt>
                <c:pt idx="2">
                  <c:v>74.75</c:v>
                </c:pt>
                <c:pt idx="3">
                  <c:v>111.65625000000003</c:v>
                </c:pt>
                <c:pt idx="4">
                  <c:v>148</c:v>
                </c:pt>
                <c:pt idx="5">
                  <c:v>183.59375</c:v>
                </c:pt>
                <c:pt idx="6">
                  <c:v>218.25</c:v>
                </c:pt>
                <c:pt idx="7">
                  <c:v>251.78125</c:v>
                </c:pt>
                <c:pt idx="8">
                  <c:v>284</c:v>
                </c:pt>
                <c:pt idx="9">
                  <c:v>314.71875</c:v>
                </c:pt>
                <c:pt idx="10">
                  <c:v>343.75</c:v>
                </c:pt>
                <c:pt idx="11">
                  <c:v>370.90624999999994</c:v>
                </c:pt>
                <c:pt idx="12">
                  <c:v>396</c:v>
                </c:pt>
                <c:pt idx="13">
                  <c:v>418.84374999999994</c:v>
                </c:pt>
                <c:pt idx="14">
                  <c:v>439.25000000000006</c:v>
                </c:pt>
                <c:pt idx="15">
                  <c:v>457.03125</c:v>
                </c:pt>
                <c:pt idx="16">
                  <c:v>472.00000000000011</c:v>
                </c:pt>
                <c:pt idx="17">
                  <c:v>483.96875000000006</c:v>
                </c:pt>
                <c:pt idx="18">
                  <c:v>492.75</c:v>
                </c:pt>
                <c:pt idx="19">
                  <c:v>498.15624999999994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BE-4789-834C-DE759143F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979192"/>
        <c:axId val="572979584"/>
      </c:scatterChart>
      <c:valAx>
        <c:axId val="572979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979584"/>
        <c:crosses val="autoZero"/>
        <c:crossBetween val="midCat"/>
      </c:valAx>
      <c:valAx>
        <c:axId val="57297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979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Filtering</a:t>
            </a:r>
            <a:r>
              <a:rPr lang="en-US" baseline="0"/>
              <a:t> Delay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4"/>
          <c:order val="0"/>
          <c:tx>
            <c:strRef>
              <c:f>'Filter Latency'!$DB$28</c:f>
              <c:strCache>
                <c:ptCount val="1"/>
                <c:pt idx="0">
                  <c:v>TOTAL Latency (ms)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dash"/>
            </a:ln>
            <a:effectLst/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Latency'!$DB$36:$DB$964</c:f>
              <c:numCache>
                <c:formatCode>0.0</c:formatCode>
                <c:ptCount val="211"/>
                <c:pt idx="0">
                  <c:v>5.3763717321612807</c:v>
                </c:pt>
                <c:pt idx="1">
                  <c:v>5.3763885501459487</c:v>
                </c:pt>
                <c:pt idx="2">
                  <c:v>5.3764467622745897</c:v>
                </c:pt>
                <c:pt idx="3">
                  <c:v>5.3763885501459487</c:v>
                </c:pt>
                <c:pt idx="4">
                  <c:v>5.3764467622745897</c:v>
                </c:pt>
                <c:pt idx="5">
                  <c:v>5.3764975724689741</c:v>
                </c:pt>
                <c:pt idx="6">
                  <c:v>5.3765260353572355</c:v>
                </c:pt>
                <c:pt idx="7">
                  <c:v>5.3764570281254827</c:v>
                </c:pt>
                <c:pt idx="8">
                  <c:v>5.3762906792334544</c:v>
                </c:pt>
                <c:pt idx="9">
                  <c:v>5.3760271633951948</c:v>
                </c:pt>
                <c:pt idx="10">
                  <c:v>5.3756667013549739</c:v>
                </c:pt>
                <c:pt idx="11">
                  <c:v>5.3752095595998757</c:v>
                </c:pt>
                <c:pt idx="12">
                  <c:v>5.3746560500100298</c:v>
                </c:pt>
                <c:pt idx="13">
                  <c:v>5.3740065294475832</c:v>
                </c:pt>
                <c:pt idx="14">
                  <c:v>5.373261399285429</c:v>
                </c:pt>
                <c:pt idx="15">
                  <c:v>5.3714861349704712</c:v>
                </c:pt>
                <c:pt idx="16">
                  <c:v>5.3681186967680254</c:v>
                </c:pt>
                <c:pt idx="17">
                  <c:v>5.3606704704515593</c:v>
                </c:pt>
                <c:pt idx="18">
                  <c:v>5.3510128132018497</c:v>
                </c:pt>
                <c:pt idx="19">
                  <c:v>5.3392634976422473</c:v>
                </c:pt>
                <c:pt idx="20">
                  <c:v>5.3255584802556459</c:v>
                </c:pt>
                <c:pt idx="21">
                  <c:v>5.310048120051027</c:v>
                </c:pt>
                <c:pt idx="22">
                  <c:v>5.2928933187560574</c:v>
                </c:pt>
                <c:pt idx="23">
                  <c:v>5.2742617674166583</c:v>
                </c:pt>
                <c:pt idx="24">
                  <c:v>5.2332525168401904</c:v>
                </c:pt>
                <c:pt idx="25">
                  <c:v>5.188374552303415</c:v>
                </c:pt>
                <c:pt idx="26">
                  <c:v>5.1409098597124974</c:v>
                </c:pt>
                <c:pt idx="27">
                  <c:v>5.0920188204562313</c:v>
                </c:pt>
                <c:pt idx="28">
                  <c:v>5.0427161810449581</c:v>
                </c:pt>
                <c:pt idx="29">
                  <c:v>5.0181862798179093</c:v>
                </c:pt>
                <c:pt idx="30">
                  <c:v>4.99386601868183</c:v>
                </c:pt>
                <c:pt idx="31">
                  <c:v>4.9698410684769003</c:v>
                </c:pt>
                <c:pt idx="32">
                  <c:v>4.9461889830462251</c:v>
                </c:pt>
                <c:pt idx="33">
                  <c:v>4.9229797113970983</c:v>
                </c:pt>
                <c:pt idx="34">
                  <c:v>4.9002761182519574</c:v>
                </c:pt>
                <c:pt idx="35">
                  <c:v>4.8781344937121034</c:v>
                </c:pt>
                <c:pt idx="36">
                  <c:v>4.8566050369876494</c:v>
                </c:pt>
                <c:pt idx="37">
                  <c:v>4.8357323026834056</c:v>
                </c:pt>
                <c:pt idx="38">
                  <c:v>4.8155556010290912</c:v>
                </c:pt>
                <c:pt idx="39">
                  <c:v>4.7961093457886079</c:v>
                </c:pt>
                <c:pt idx="40">
                  <c:v>4.7774233454773425</c:v>
                </c:pt>
                <c:pt idx="41">
                  <c:v>4.7595230350655129</c:v>
                </c:pt>
                <c:pt idx="42">
                  <c:v>4.7424296466577065</c:v>
                </c:pt>
                <c:pt idx="43">
                  <c:v>4.7261603188199031</c:v>
                </c:pt>
                <c:pt idx="44">
                  <c:v>4.7107281453766596</c:v>
                </c:pt>
                <c:pt idx="45">
                  <c:v>4.6961421657168616</c:v>
                </c:pt>
                <c:pt idx="46">
                  <c:v>4.6824073000102846</c:v>
                </c:pt>
                <c:pt idx="47">
                  <c:v>4.6695242343175245</c:v>
                </c:pt>
                <c:pt idx="48">
                  <c:v>4.6574892624198512</c:v>
                </c:pt>
                <c:pt idx="49">
                  <c:v>4.6462940933193622</c:v>
                </c:pt>
                <c:pt idx="50">
                  <c:v>4.6359256357391807</c:v>
                </c:pt>
                <c:pt idx="51">
                  <c:v>4.6263657735114574</c:v>
                </c:pt>
                <c:pt idx="52">
                  <c:v>4.6175911483380245</c:v>
                </c:pt>
                <c:pt idx="53">
                  <c:v>4.6095729688357814</c:v>
                </c:pt>
                <c:pt idx="54">
                  <c:v>4.6022768667583858</c:v>
                </c:pt>
                <c:pt idx="55">
                  <c:v>4.595662822483094</c:v>
                </c:pt>
                <c:pt idx="56">
                  <c:v>4.5896851819024889</c:v>
                </c:pt>
                <c:pt idx="57">
                  <c:v>4.5842927854158155</c:v>
                </c:pt>
                <c:pt idx="58">
                  <c:v>4.5794292264987639</c:v>
                </c:pt>
                <c:pt idx="59">
                  <c:v>4.5750332522121564</c:v>
                </c:pt>
                <c:pt idx="60">
                  <c:v>4.5710393110687182</c:v>
                </c:pt>
                <c:pt idx="61">
                  <c:v>4.567378245251037</c:v>
                </c:pt>
                <c:pt idx="62">
                  <c:v>4.5639781148732439</c:v>
                </c:pt>
                <c:pt idx="63">
                  <c:v>4.5607651326464183</c:v>
                </c:pt>
                <c:pt idx="64">
                  <c:v>4.5576646789251516</c:v>
                </c:pt>
                <c:pt idx="65">
                  <c:v>4.5546023606587864</c:v>
                </c:pt>
                <c:pt idx="66">
                  <c:v>4.5515050740578875</c:v>
                </c:pt>
                <c:pt idx="67">
                  <c:v>4.5483020303069743</c:v>
                </c:pt>
                <c:pt idx="68">
                  <c:v>4.5449257064796242</c:v>
                </c:pt>
                <c:pt idx="69">
                  <c:v>4.5413126895662224</c:v>
                </c:pt>
                <c:pt idx="70">
                  <c:v>4.5374043894496792</c:v>
                </c:pt>
                <c:pt idx="71">
                  <c:v>4.5033506878744287</c:v>
                </c:pt>
                <c:pt idx="72">
                  <c:v>4.4616877650729716</c:v>
                </c:pt>
                <c:pt idx="73">
                  <c:v>4.4214848531612887</c:v>
                </c:pt>
                <c:pt idx="74">
                  <c:v>4.3826791833084062</c:v>
                </c:pt>
                <c:pt idx="75">
                  <c:v>4.3452059372131462</c:v>
                </c:pt>
                <c:pt idx="76">
                  <c:v>4.3089989207751636</c:v>
                </c:pt>
                <c:pt idx="77">
                  <c:v>4.2739912890970722</c:v>
                </c:pt>
                <c:pt idx="78">
                  <c:v>4.2401162825170085</c:v>
                </c:pt>
                <c:pt idx="79">
                  <c:v>4.2073079381844645</c:v>
                </c:pt>
                <c:pt idx="80">
                  <c:v>4.1755017480111452</c:v>
                </c:pt>
                <c:pt idx="81">
                  <c:v>4.1446352409392579</c:v>
                </c:pt>
                <c:pt idx="82">
                  <c:v>4.0865658232763185</c:v>
                </c:pt>
                <c:pt idx="83">
                  <c:v>4.0304924326493214</c:v>
                </c:pt>
                <c:pt idx="84">
                  <c:v>3.9763525838612126</c:v>
                </c:pt>
                <c:pt idx="85">
                  <c:v>3.9240832406066009</c:v>
                </c:pt>
                <c:pt idx="86">
                  <c:v>3.8736211060000367</c:v>
                </c:pt>
                <c:pt idx="87">
                  <c:v>3.8249029065505837</c:v>
                </c:pt>
                <c:pt idx="88">
                  <c:v>3.7778656644621096</c:v>
                </c:pt>
                <c:pt idx="89">
                  <c:v>3.7324469539855345</c:v>
                </c:pt>
                <c:pt idx="90">
                  <c:v>3.6885851383928983</c:v>
                </c:pt>
                <c:pt idx="91">
                  <c:v>3.6462195849812122</c:v>
                </c:pt>
                <c:pt idx="92">
                  <c:v>3.6052908563316919</c:v>
                </c:pt>
                <c:pt idx="93">
                  <c:v>3.5657408768254282</c:v>
                </c:pt>
                <c:pt idx="94">
                  <c:v>3.5275130741271572</c:v>
                </c:pt>
                <c:pt idx="95">
                  <c:v>3.4905524959752476</c:v>
                </c:pt>
                <c:pt idx="96">
                  <c:v>3.4548059031447593</c:v>
                </c:pt>
                <c:pt idx="97">
                  <c:v>3.4202218398744972</c:v>
                </c:pt>
                <c:pt idx="98">
                  <c:v>3.3867506833682048</c:v>
                </c:pt>
                <c:pt idx="99">
                  <c:v>3.3543446741995133</c:v>
                </c:pt>
                <c:pt idx="100">
                  <c:v>3.322957929579387</c:v>
                </c:pt>
                <c:pt idx="101">
                  <c:v>3.292546441495698</c:v>
                </c:pt>
                <c:pt idx="102">
                  <c:v>3.2630680617204648</c:v>
                </c:pt>
                <c:pt idx="103">
                  <c:v>3.2344824756148642</c:v>
                </c:pt>
                <c:pt idx="104">
                  <c:v>3.2067511665581767</c:v>
                </c:pt>
                <c:pt idx="105">
                  <c:v>3.1798373726960101</c:v>
                </c:pt>
                <c:pt idx="106">
                  <c:v>3.1537060375555392</c:v>
                </c:pt>
                <c:pt idx="107">
                  <c:v>3.1283237559194919</c:v>
                </c:pt>
                <c:pt idx="108">
                  <c:v>3.1036587161927969</c:v>
                </c:pt>
                <c:pt idx="109">
                  <c:v>3.0796806403414836</c:v>
                </c:pt>
                <c:pt idx="110">
                  <c:v>3.0563607223361116</c:v>
                </c:pt>
                <c:pt idx="111">
                  <c:v>3.0336715658944589</c:v>
                </c:pt>
                <c:pt idx="112">
                  <c:v>3.0115871221918558</c:v>
                </c:pt>
                <c:pt idx="113">
                  <c:v>2.990082628093242</c:v>
                </c:pt>
                <c:pt idx="114">
                  <c:v>2.9691345453590143</c:v>
                </c:pt>
                <c:pt idx="115">
                  <c:v>2.9487205011866759</c:v>
                </c:pt>
                <c:pt idx="116">
                  <c:v>2.9288192303717473</c:v>
                </c:pt>
                <c:pt idx="117">
                  <c:v>2.9094105193035134</c:v>
                </c:pt>
                <c:pt idx="118">
                  <c:v>2.890475151953134</c:v>
                </c:pt>
                <c:pt idx="119">
                  <c:v>2.8719948579625147</c:v>
                </c:pt>
                <c:pt idx="120">
                  <c:v>2.8539522629010858</c:v>
                </c:pt>
                <c:pt idx="121">
                  <c:v>2.8363308407234902</c:v>
                </c:pt>
                <c:pt idx="122">
                  <c:v>2.8191148684331337</c:v>
                </c:pt>
                <c:pt idx="123">
                  <c:v>2.8022893829338495</c:v>
                </c:pt>
                <c:pt idx="124">
                  <c:v>2.7858401400338564</c:v>
                </c:pt>
                <c:pt idx="125">
                  <c:v>2.7697535755519986</c:v>
                </c:pt>
                <c:pt idx="126">
                  <c:v>2.7540167684654344</c:v>
                </c:pt>
                <c:pt idx="127">
                  <c:v>2.7386174060298876</c:v>
                </c:pt>
                <c:pt idx="128">
                  <c:v>2.7235437507978881</c:v>
                </c:pt>
                <c:pt idx="129">
                  <c:v>2.7087846094566546</c:v>
                </c:pt>
                <c:pt idx="130">
                  <c:v>2.6943293034051106</c:v>
                </c:pt>
                <c:pt idx="131">
                  <c:v>2.6801676409886301</c:v>
                </c:pt>
                <c:pt idx="132">
                  <c:v>2.6662898913102873</c:v>
                </c:pt>
                <c:pt idx="133">
                  <c:v>2.6526867595383488</c:v>
                </c:pt>
                <c:pt idx="134">
                  <c:v>2.6393493636313936</c:v>
                </c:pt>
                <c:pt idx="135">
                  <c:v>2.6262692124045515</c:v>
                </c:pt>
                <c:pt idx="136">
                  <c:v>2.6134381848628498</c:v>
                </c:pt>
                <c:pt idx="137">
                  <c:v>2.6008485107304082</c:v>
                </c:pt>
                <c:pt idx="138">
                  <c:v>2.5884927521071344</c:v>
                </c:pt>
                <c:pt idx="139">
                  <c:v>2.5763637861876401</c:v>
                </c:pt>
                <c:pt idx="140">
                  <c:v>2.5644547889801497</c:v>
                </c:pt>
                <c:pt idx="141">
                  <c:v>2.5527592199662918</c:v>
                </c:pt>
                <c:pt idx="142">
                  <c:v>2.5412708076457182</c:v>
                </c:pt>
                <c:pt idx="143">
                  <c:v>2.5299835359125087</c:v>
                </c:pt>
                <c:pt idx="144">
                  <c:v>2.5188916312132386</c:v>
                </c:pt>
                <c:pt idx="145">
                  <c:v>2.5079895504394343</c:v>
                </c:pt>
                <c:pt idx="146">
                  <c:v>2.4972719695098702</c:v>
                </c:pt>
                <c:pt idx="147">
                  <c:v>2.4867337726007701</c:v>
                </c:pt>
                <c:pt idx="148">
                  <c:v>2.4763700419844836</c:v>
                </c:pt>
                <c:pt idx="149">
                  <c:v>2.4661760484396011</c:v>
                </c:pt>
                <c:pt idx="150">
                  <c:v>2.4561472421976953</c:v>
                </c:pt>
                <c:pt idx="151">
                  <c:v>2.44627924439407</c:v>
                </c:pt>
                <c:pt idx="152">
                  <c:v>2.4365678389918672</c:v>
                </c:pt>
                <c:pt idx="153">
                  <c:v>2.4270089651508417</c:v>
                </c:pt>
                <c:pt idx="154">
                  <c:v>2.4175987100138734</c:v>
                </c:pt>
                <c:pt idx="155">
                  <c:v>2.4083333018860102</c:v>
                </c:pt>
                <c:pt idx="156">
                  <c:v>2.3992091037823995</c:v>
                </c:pt>
                <c:pt idx="157">
                  <c:v>2.3902226073229866</c:v>
                </c:pt>
                <c:pt idx="158">
                  <c:v>2.3813704269532376</c:v>
                </c:pt>
                <c:pt idx="159">
                  <c:v>2.3726492944714703</c:v>
                </c:pt>
                <c:pt idx="160">
                  <c:v>2.364056053844604</c:v>
                </c:pt>
                <c:pt idx="161">
                  <c:v>2.3555876562952944</c:v>
                </c:pt>
                <c:pt idx="162">
                  <c:v>2.3472411556444834</c:v>
                </c:pt>
                <c:pt idx="163">
                  <c:v>2.3390137038944334</c:v>
                </c:pt>
                <c:pt idx="164">
                  <c:v>2.3309025470382201</c:v>
                </c:pt>
                <c:pt idx="165">
                  <c:v>2.3229050210825726</c:v>
                </c:pt>
                <c:pt idx="166">
                  <c:v>2.3150185482717518</c:v>
                </c:pt>
                <c:pt idx="167">
                  <c:v>2.3072406335009497</c:v>
                </c:pt>
                <c:pt idx="168">
                  <c:v>2.2995688609083857</c:v>
                </c:pt>
                <c:pt idx="169">
                  <c:v>2.2920008906359759</c:v>
                </c:pt>
                <c:pt idx="170">
                  <c:v>2.2845344557490628</c:v>
                </c:pt>
                <c:pt idx="171">
                  <c:v>2.2771673593062873</c:v>
                </c:pt>
                <c:pt idx="172">
                  <c:v>2.2698974715712343</c:v>
                </c:pt>
                <c:pt idx="173">
                  <c:v>2.262722727357998</c:v>
                </c:pt>
                <c:pt idx="174">
                  <c:v>2.2556411235032798</c:v>
                </c:pt>
                <c:pt idx="175">
                  <c:v>2.2486507164581075</c:v>
                </c:pt>
                <c:pt idx="176">
                  <c:v>2.2417496199926537</c:v>
                </c:pt>
                <c:pt idx="177">
                  <c:v>2.2349360030080447</c:v>
                </c:pt>
                <c:pt idx="178">
                  <c:v>2.2282080874494095</c:v>
                </c:pt>
                <c:pt idx="179">
                  <c:v>2.2215641463147611</c:v>
                </c:pt>
                <c:pt idx="180">
                  <c:v>2.2150025017546282</c:v>
                </c:pt>
                <c:pt idx="181">
                  <c:v>2.2085215232576498</c:v>
                </c:pt>
                <c:pt idx="182">
                  <c:v>2.2021196259176357</c:v>
                </c:pt>
                <c:pt idx="183">
                  <c:v>2.1957952687778435</c:v>
                </c:pt>
                <c:pt idx="184">
                  <c:v>2.1895469532484926</c:v>
                </c:pt>
                <c:pt idx="185">
                  <c:v>2.1833732215937398</c:v>
                </c:pt>
                <c:pt idx="186">
                  <c:v>2.1772726554845807</c:v>
                </c:pt>
                <c:pt idx="187">
                  <c:v>2.1712438746143321</c:v>
                </c:pt>
                <c:pt idx="188">
                  <c:v>2.1652855353735423</c:v>
                </c:pt>
                <c:pt idx="189">
                  <c:v>2.1593963295813561</c:v>
                </c:pt>
                <c:pt idx="190">
                  <c:v>2.1535749832705302</c:v>
                </c:pt>
                <c:pt idx="191">
                  <c:v>2.1478202555234476</c:v>
                </c:pt>
                <c:pt idx="192">
                  <c:v>2.1421309373566304</c:v>
                </c:pt>
                <c:pt idx="193">
                  <c:v>2.1365058506513908</c:v>
                </c:pt>
                <c:pt idx="194">
                  <c:v>2.1309438471283784</c:v>
                </c:pt>
                <c:pt idx="195">
                  <c:v>2.1254438073639275</c:v>
                </c:pt>
                <c:pt idx="196">
                  <c:v>2.1200046398461927</c:v>
                </c:pt>
                <c:pt idx="197">
                  <c:v>2.1146252800691947</c:v>
                </c:pt>
                <c:pt idx="198">
                  <c:v>2.1093046896629839</c:v>
                </c:pt>
                <c:pt idx="199">
                  <c:v>2.1040418555582407</c:v>
                </c:pt>
                <c:pt idx="200">
                  <c:v>2.0988357891836928</c:v>
                </c:pt>
                <c:pt idx="201">
                  <c:v>2.093685525694855</c:v>
                </c:pt>
                <c:pt idx="202">
                  <c:v>2.088590123232632</c:v>
                </c:pt>
                <c:pt idx="203">
                  <c:v>2.0835486622104447</c:v>
                </c:pt>
                <c:pt idx="204">
                  <c:v>2.0785602446285658</c:v>
                </c:pt>
                <c:pt idx="205">
                  <c:v>2.0736239934144614</c:v>
                </c:pt>
                <c:pt idx="206">
                  <c:v>2.0687390517879551</c:v>
                </c:pt>
                <c:pt idx="207">
                  <c:v>2.0639045826501352</c:v>
                </c:pt>
                <c:pt idx="208">
                  <c:v>2.0591197679949342</c:v>
                </c:pt>
                <c:pt idx="209">
                  <c:v>2.0543838083424051</c:v>
                </c:pt>
                <c:pt idx="210">
                  <c:v>2.0496959221927389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A0-41DC-9754-8A964BE06291}"/>
            </c:ext>
          </c:extLst>
        </c:ser>
        <c:ser>
          <c:idx val="0"/>
          <c:order val="1"/>
          <c:tx>
            <c:strRef>
              <c:f>'Filter Latency'!$BW$28</c:f>
              <c:strCache>
                <c:ptCount val="1"/>
                <c:pt idx="0">
                  <c:v>Gyro Latency (ms)</c:v>
                </c:pt>
              </c:strCache>
            </c:strRef>
          </c:tx>
          <c:spPr>
            <a:ln w="38100" cap="rnd">
              <a:solidFill>
                <a:srgbClr val="00B050"/>
              </a:solidFill>
              <a:prstDash val="sysDot"/>
            </a:ln>
            <a:effectLst/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Latency'!$BW$36:$BW$964</c:f>
              <c:numCache>
                <c:formatCode>0.0</c:formatCode>
                <c:ptCount val="211"/>
                <c:pt idx="0">
                  <c:v>2.9535852544833383</c:v>
                </c:pt>
                <c:pt idx="1">
                  <c:v>2.9536025619117403</c:v>
                </c:pt>
                <c:pt idx="2">
                  <c:v>2.9536725217520434</c:v>
                </c:pt>
                <c:pt idx="3">
                  <c:v>2.9536025619117403</c:v>
                </c:pt>
                <c:pt idx="4">
                  <c:v>2.9536725217520434</c:v>
                </c:pt>
                <c:pt idx="5">
                  <c:v>2.953760042150448</c:v>
                </c:pt>
                <c:pt idx="6">
                  <c:v>2.9539353247235729</c:v>
                </c:pt>
                <c:pt idx="7">
                  <c:v>2.9541109418647213</c:v>
                </c:pt>
                <c:pt idx="8">
                  <c:v>2.954286909493582</c:v>
                </c:pt>
                <c:pt idx="9">
                  <c:v>2.9544632449932959</c:v>
                </c:pt>
                <c:pt idx="10">
                  <c:v>2.9546399672107224</c:v>
                </c:pt>
                <c:pt idx="11">
                  <c:v>2.9548170964563436</c:v>
                </c:pt>
                <c:pt idx="12">
                  <c:v>2.9549946545038854</c:v>
                </c:pt>
                <c:pt idx="13">
                  <c:v>2.9551726645897487</c:v>
                </c:pt>
                <c:pt idx="14">
                  <c:v>2.9553511514120383</c:v>
                </c:pt>
                <c:pt idx="15">
                  <c:v>2.9557096613595073</c:v>
                </c:pt>
                <c:pt idx="16">
                  <c:v>2.9562517031511173</c:v>
                </c:pt>
                <c:pt idx="17">
                  <c:v>2.9571687156453206</c:v>
                </c:pt>
                <c:pt idx="18">
                  <c:v>2.9581069084267582</c:v>
                </c:pt>
                <c:pt idx="19">
                  <c:v>2.9590718938284315</c:v>
                </c:pt>
                <c:pt idx="20">
                  <c:v>2.9600701617049392</c:v>
                </c:pt>
                <c:pt idx="21">
                  <c:v>2.9611090603940831</c:v>
                </c:pt>
                <c:pt idx="22">
                  <c:v>2.9621967741729436</c:v>
                </c:pt>
                <c:pt idx="23">
                  <c:v>2.9633422974792829</c:v>
                </c:pt>
                <c:pt idx="24">
                  <c:v>2.965846626094589</c:v>
                </c:pt>
                <c:pt idx="25">
                  <c:v>2.9687090472255484</c:v>
                </c:pt>
                <c:pt idx="26">
                  <c:v>2.9720274231039818</c:v>
                </c:pt>
                <c:pt idx="27">
                  <c:v>2.9759092176477759</c:v>
                </c:pt>
                <c:pt idx="28">
                  <c:v>2.9804700956841255</c:v>
                </c:pt>
                <c:pt idx="29">
                  <c:v>2.9830431967753972</c:v>
                </c:pt>
                <c:pt idx="30">
                  <c:v>2.9858323533152538</c:v>
                </c:pt>
                <c:pt idx="31">
                  <c:v>2.988853593379809</c:v>
                </c:pt>
                <c:pt idx="32">
                  <c:v>2.9921231172489122</c:v>
                </c:pt>
                <c:pt idx="33">
                  <c:v>2.9956572208011774</c:v>
                </c:pt>
                <c:pt idx="34">
                  <c:v>2.9994722100713562</c:v>
                </c:pt>
                <c:pt idx="35">
                  <c:v>3.0035843053466378</c:v>
                </c:pt>
                <c:pt idx="36">
                  <c:v>3.0080095330044321</c:v>
                </c:pt>
                <c:pt idx="37">
                  <c:v>3.0127636031410803</c:v>
                </c:pt>
                <c:pt idx="38">
                  <c:v>3.0178617709219431</c:v>
                </c:pt>
                <c:pt idx="39">
                  <c:v>3.0233186795156821</c:v>
                </c:pt>
                <c:pt idx="40">
                  <c:v>3.0291481824810216</c:v>
                </c:pt>
                <c:pt idx="41">
                  <c:v>3.0353631435794339</c:v>
                </c:pt>
                <c:pt idx="42">
                  <c:v>3.0419752122242265</c:v>
                </c:pt>
                <c:pt idx="43">
                  <c:v>3.0489945731820955</c:v>
                </c:pt>
                <c:pt idx="44">
                  <c:v>3.0564296697583586</c:v>
                </c:pt>
                <c:pt idx="45">
                  <c:v>3.064286900564142</c:v>
                </c:pt>
                <c:pt idx="46">
                  <c:v>3.0725702911235921</c:v>
                </c:pt>
                <c:pt idx="47">
                  <c:v>3.0812811430648317</c:v>
                </c:pt>
                <c:pt idx="48">
                  <c:v>3.0904176654684794</c:v>
                </c:pt>
                <c:pt idx="49">
                  <c:v>3.0999745951157043</c:v>
                </c:pt>
                <c:pt idx="50">
                  <c:v>3.1099428148418897</c:v>
                </c:pt>
                <c:pt idx="51">
                  <c:v>3.1203089818713372</c:v>
                </c:pt>
                <c:pt idx="52">
                  <c:v>3.1310551807330893</c:v>
                </c:pt>
                <c:pt idx="53">
                  <c:v>3.1421586179210106</c:v>
                </c:pt>
                <c:pt idx="54">
                  <c:v>3.153591377579108</c:v>
                </c:pt>
                <c:pt idx="55">
                  <c:v>3.1653202588270726</c:v>
                </c:pt>
                <c:pt idx="56">
                  <c:v>3.1773067155241037</c:v>
                </c:pt>
                <c:pt idx="57">
                  <c:v>3.1895069179498239</c:v>
                </c:pt>
                <c:pt idx="58">
                  <c:v>3.2018719527833071</c:v>
                </c:pt>
                <c:pt idx="59">
                  <c:v>3.2143481727527172</c:v>
                </c:pt>
                <c:pt idx="60">
                  <c:v>3.2268777004880658</c:v>
                </c:pt>
                <c:pt idx="61">
                  <c:v>3.2393990827763917</c:v>
                </c:pt>
                <c:pt idx="62">
                  <c:v>3.2518480822026574</c:v>
                </c:pt>
                <c:pt idx="63">
                  <c:v>3.2641585839039258</c:v>
                </c:pt>
                <c:pt idx="64">
                  <c:v>3.2762635868510941</c:v>
                </c:pt>
                <c:pt idx="65">
                  <c:v>3.2880962426810774</c:v>
                </c:pt>
                <c:pt idx="66">
                  <c:v>3.2995909014454301</c:v>
                </c:pt>
                <c:pt idx="67">
                  <c:v>3.3106841232121385</c:v>
                </c:pt>
                <c:pt idx="68">
                  <c:v>3.3213156173273726</c:v>
                </c:pt>
                <c:pt idx="69">
                  <c:v>3.3314290769382424</c:v>
                </c:pt>
                <c:pt idx="70">
                  <c:v>3.3409728843384103</c:v>
                </c:pt>
                <c:pt idx="71">
                  <c:v>3.3201037539402498</c:v>
                </c:pt>
                <c:pt idx="72">
                  <c:v>3.2913645543244487</c:v>
                </c:pt>
                <c:pt idx="73">
                  <c:v>3.2638310582901666</c:v>
                </c:pt>
                <c:pt idx="74">
                  <c:v>3.2374468877450955</c:v>
                </c:pt>
                <c:pt idx="75">
                  <c:v>3.2121534638222924</c:v>
                </c:pt>
                <c:pt idx="76">
                  <c:v>3.1878906799822246</c:v>
                </c:pt>
                <c:pt idx="77">
                  <c:v>3.164597627123702</c:v>
                </c:pt>
                <c:pt idx="78">
                  <c:v>3.142213330303588</c:v>
                </c:pt>
                <c:pt idx="79">
                  <c:v>3.1206774614908555</c:v>
                </c:pt>
                <c:pt idx="80">
                  <c:v>3.0999309991101693</c:v>
                </c:pt>
                <c:pt idx="81">
                  <c:v>3.0799168122503233</c:v>
                </c:pt>
                <c:pt idx="82">
                  <c:v>3.0324975032279076</c:v>
                </c:pt>
                <c:pt idx="83">
                  <c:v>2.9868770640077424</c:v>
                </c:pt>
                <c:pt idx="84">
                  <c:v>2.9429979247182243</c:v>
                </c:pt>
                <c:pt idx="85">
                  <c:v>2.9008018281794947</c:v>
                </c:pt>
                <c:pt idx="86">
                  <c:v>2.8602301233637912</c:v>
                </c:pt>
                <c:pt idx="87">
                  <c:v>2.8212240523922327</c:v>
                </c:pt>
                <c:pt idx="88">
                  <c:v>2.7837250259219224</c:v>
                </c:pt>
                <c:pt idx="89">
                  <c:v>2.7476748826275319</c:v>
                </c:pt>
                <c:pt idx="90">
                  <c:v>2.7130161293282136</c:v>
                </c:pt>
                <c:pt idx="91">
                  <c:v>2.6796921591514709</c:v>
                </c:pt>
                <c:pt idx="92">
                  <c:v>2.6476474459456232</c:v>
                </c:pt>
                <c:pt idx="93">
                  <c:v>2.6168277139300189</c:v>
                </c:pt>
                <c:pt idx="94">
                  <c:v>2.5871800822845796</c:v>
                </c:pt>
                <c:pt idx="95">
                  <c:v>2.5586531850083225</c:v>
                </c:pt>
                <c:pt idx="96">
                  <c:v>2.5311972669066209</c:v>
                </c:pt>
                <c:pt idx="97">
                  <c:v>2.5047642569922788</c:v>
                </c:pt>
                <c:pt idx="98">
                  <c:v>2.4793078209057611</c:v>
                </c:pt>
                <c:pt idx="99">
                  <c:v>2.4547833941803434</c:v>
                </c:pt>
                <c:pt idx="100">
                  <c:v>2.4311481983078753</c:v>
                </c:pt>
                <c:pt idx="101">
                  <c:v>2.4083612416124431</c:v>
                </c:pt>
                <c:pt idx="102">
                  <c:v>2.386383306925747</c:v>
                </c:pt>
                <c:pt idx="103">
                  <c:v>2.3651769279931005</c:v>
                </c:pt>
                <c:pt idx="104">
                  <c:v>2.3447063564354691</c:v>
                </c:pt>
                <c:pt idx="105">
                  <c:v>2.3249375209625578</c:v>
                </c:pt>
                <c:pt idx="106">
                  <c:v>2.3058379803846685</c:v>
                </c:pt>
                <c:pt idx="107">
                  <c:v>2.2873768718153418</c:v>
                </c:pt>
                <c:pt idx="108">
                  <c:v>2.2695248552992289</c:v>
                </c:pt>
                <c:pt idx="109">
                  <c:v>2.2522540559455115</c:v>
                </c:pt>
                <c:pt idx="110">
                  <c:v>2.2355380045000581</c:v>
                </c:pt>
                <c:pt idx="111">
                  <c:v>2.2193515771521</c:v>
                </c:pt>
                <c:pt idx="112">
                  <c:v>2.2036709352449755</c:v>
                </c:pt>
                <c:pt idx="113">
                  <c:v>2.1884734654462972</c:v>
                </c:pt>
                <c:pt idx="114">
                  <c:v>2.1737377208309483</c:v>
                </c:pt>
                <c:pt idx="115">
                  <c:v>2.1594433632403223</c:v>
                </c:pt>
                <c:pt idx="116">
                  <c:v>2.1455711072027177</c:v>
                </c:pt>
                <c:pt idx="117">
                  <c:v>2.1321026656319386</c:v>
                </c:pt>
                <c:pt idx="118">
                  <c:v>2.1190206974631409</c:v>
                </c:pt>
                <c:pt idx="119">
                  <c:v>2.1063087573358179</c:v>
                </c:pt>
                <c:pt idx="120">
                  <c:v>2.093951247392611</c:v>
                </c:pt>
                <c:pt idx="121">
                  <c:v>2.0819333712284434</c:v>
                </c:pt>
                <c:pt idx="122">
                  <c:v>2.070241089996443</c:v>
                </c:pt>
                <c:pt idx="123">
                  <c:v>2.0588610806543932</c:v>
                </c:pt>
                <c:pt idx="124">
                  <c:v>2.0477806963173624</c:v>
                </c:pt>
                <c:pt idx="125">
                  <c:v>2.0369879286679478</c:v>
                </c:pt>
                <c:pt idx="126">
                  <c:v>2.026471372364723</c:v>
                </c:pt>
                <c:pt idx="127">
                  <c:v>2.016220191381398</c:v>
                </c:pt>
                <c:pt idx="128">
                  <c:v>2.0062240872034818</c:v>
                </c:pt>
                <c:pt idx="129">
                  <c:v>1.996473268805439</c:v>
                </c:pt>
                <c:pt idx="130">
                  <c:v>1.986958424329123</c:v>
                </c:pt>
                <c:pt idx="131">
                  <c:v>1.9776706943833608</c:v>
                </c:pt>
                <c:pt idx="132">
                  <c:v>1.9686016468846859</c:v>
                </c:pt>
                <c:pt idx="133">
                  <c:v>1.9597432533601693</c:v>
                </c:pt>
                <c:pt idx="134">
                  <c:v>1.951087866634887</c:v>
                </c:pt>
                <c:pt idx="135">
                  <c:v>1.9426281998286528</c:v>
                </c:pt>
                <c:pt idx="136">
                  <c:v>1.9343573065891009</c:v>
                </c:pt>
                <c:pt idx="137">
                  <c:v>1.9262685624909166</c:v>
                </c:pt>
                <c:pt idx="138">
                  <c:v>1.9183556475339021</c:v>
                </c:pt>
                <c:pt idx="139">
                  <c:v>1.9106125296755865</c:v>
                </c:pt>
                <c:pt idx="140">
                  <c:v>1.9030334493371204</c:v>
                </c:pt>
                <c:pt idx="141">
                  <c:v>1.8956129048242749</c:v>
                </c:pt>
                <c:pt idx="142">
                  <c:v>1.8883456386083868</c:v>
                </c:pt>
                <c:pt idx="143">
                  <c:v>1.8812266244150824</c:v>
                </c:pt>
                <c:pt idx="144">
                  <c:v>1.8742510550714915</c:v>
                </c:pt>
                <c:pt idx="145">
                  <c:v>1.8674143310654945</c:v>
                </c:pt>
                <c:pt idx="146">
                  <c:v>1.860712049773229</c:v>
                </c:pt>
                <c:pt idx="147">
                  <c:v>1.8541399953136835</c:v>
                </c:pt>
                <c:pt idx="148">
                  <c:v>1.8476941289916717</c:v>
                </c:pt>
                <c:pt idx="149">
                  <c:v>1.8413705802928544</c:v>
                </c:pt>
                <c:pt idx="150">
                  <c:v>1.8351656383966768</c:v>
                </c:pt>
                <c:pt idx="151">
                  <c:v>1.8290757441752503</c:v>
                </c:pt>
                <c:pt idx="152">
                  <c:v>1.8230974826481681</c:v>
                </c:pt>
                <c:pt idx="153">
                  <c:v>1.8172275758651626</c:v>
                </c:pt>
                <c:pt idx="154">
                  <c:v>1.811462876190264</c:v>
                </c:pt>
                <c:pt idx="155">
                  <c:v>1.8058003599628178</c:v>
                </c:pt>
                <c:pt idx="156">
                  <c:v>1.8002371215122615</c:v>
                </c:pt>
                <c:pt idx="157">
                  <c:v>1.7947703675050606</c:v>
                </c:pt>
                <c:pt idx="158">
                  <c:v>1.7893974116035722</c:v>
                </c:pt>
                <c:pt idx="159">
                  <c:v>1.784115669417901</c:v>
                </c:pt>
                <c:pt idx="160">
                  <c:v>1.778922653733026</c:v>
                </c:pt>
                <c:pt idx="161">
                  <c:v>1.7738159699946205</c:v>
                </c:pt>
                <c:pt idx="162">
                  <c:v>1.7687933120380317</c:v>
                </c:pt>
                <c:pt idx="163">
                  <c:v>1.7638524580458956</c:v>
                </c:pt>
                <c:pt idx="164">
                  <c:v>1.7589912667207843</c:v>
                </c:pt>
                <c:pt idx="165">
                  <c:v>1.7542076736601473</c:v>
                </c:pt>
                <c:pt idx="166">
                  <c:v>1.7494996879216229</c:v>
                </c:pt>
                <c:pt idx="167">
                  <c:v>1.7448653887675556</c:v>
                </c:pt>
                <c:pt idx="168">
                  <c:v>1.7403029225782538</c:v>
                </c:pt>
                <c:pt idx="169">
                  <c:v>1.7358104999241863</c:v>
                </c:pt>
                <c:pt idx="170">
                  <c:v>1.7313863927879423</c:v>
                </c:pt>
                <c:pt idx="171">
                  <c:v>1.7270289319273355</c:v>
                </c:pt>
                <c:pt idx="172">
                  <c:v>1.7227365043715934</c:v>
                </c:pt>
                <c:pt idx="173">
                  <c:v>1.7185075510430594</c:v>
                </c:pt>
                <c:pt idx="174">
                  <c:v>1.7143405644973091</c:v>
                </c:pt>
                <c:pt idx="175">
                  <c:v>1.7102340867750259</c:v>
                </c:pt>
                <c:pt idx="176">
                  <c:v>1.7061867073593848</c:v>
                </c:pt>
                <c:pt idx="177">
                  <c:v>1.702197061233079</c:v>
                </c:pt>
                <c:pt idx="178">
                  <c:v>1.6982638270294779</c:v>
                </c:pt>
                <c:pt idx="179">
                  <c:v>1.694385725272749</c:v>
                </c:pt>
                <c:pt idx="180">
                  <c:v>1.6905615167020769</c:v>
                </c:pt>
                <c:pt idx="181">
                  <c:v>1.6867900006754135</c:v>
                </c:pt>
                <c:pt idx="182">
                  <c:v>1.6830700136484686</c:v>
                </c:pt>
                <c:pt idx="183">
                  <c:v>1.6794004277248911</c:v>
                </c:pt>
                <c:pt idx="184">
                  <c:v>1.6757801492738582</c:v>
                </c:pt>
                <c:pt idx="185">
                  <c:v>1.6722081176114814</c:v>
                </c:pt>
                <c:pt idx="186">
                  <c:v>1.6686833037426752</c:v>
                </c:pt>
                <c:pt idx="187">
                  <c:v>1.6652047091603162</c:v>
                </c:pt>
                <c:pt idx="188">
                  <c:v>1.6617713646987085</c:v>
                </c:pt>
                <c:pt idx="189">
                  <c:v>1.6583823294385458</c:v>
                </c:pt>
                <c:pt idx="190">
                  <c:v>1.6550366896607165</c:v>
                </c:pt>
                <c:pt idx="191">
                  <c:v>1.6517335578464596</c:v>
                </c:pt>
                <c:pt idx="192">
                  <c:v>1.6484720717215089</c:v>
                </c:pt>
                <c:pt idx="193">
                  <c:v>1.6452513933420088</c:v>
                </c:pt>
                <c:pt idx="194">
                  <c:v>1.6420707082200996</c:v>
                </c:pt>
                <c:pt idx="195">
                  <c:v>1.6389292244871987</c:v>
                </c:pt>
                <c:pt idx="196">
                  <c:v>1.6358261720930971</c:v>
                </c:pt>
                <c:pt idx="197">
                  <c:v>1.6327608020391207</c:v>
                </c:pt>
                <c:pt idx="198">
                  <c:v>1.6297323856436718</c:v>
                </c:pt>
                <c:pt idx="199">
                  <c:v>1.6267402138385887</c:v>
                </c:pt>
                <c:pt idx="200">
                  <c:v>1.6237835964948166</c:v>
                </c:pt>
                <c:pt idx="201">
                  <c:v>1.6208618617759971</c:v>
                </c:pt>
                <c:pt idx="202">
                  <c:v>1.6179743555186226</c:v>
                </c:pt>
                <c:pt idx="203">
                  <c:v>1.6151204406375135</c:v>
                </c:pt>
                <c:pt idx="204">
                  <c:v>1.6122994965554023</c:v>
                </c:pt>
                <c:pt idx="205">
                  <c:v>1.6095109186555112</c:v>
                </c:pt>
                <c:pt idx="206">
                  <c:v>1.6067541177560352</c:v>
                </c:pt>
                <c:pt idx="207">
                  <c:v>1.6040285196055273</c:v>
                </c:pt>
                <c:pt idx="208">
                  <c:v>1.6013335643982138</c:v>
                </c:pt>
                <c:pt idx="209">
                  <c:v>1.5986687063083311</c:v>
                </c:pt>
                <c:pt idx="210">
                  <c:v>1.5960334130426168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A0-41DC-9754-8A964BE06291}"/>
            </c:ext>
          </c:extLst>
        </c:ser>
        <c:ser>
          <c:idx val="3"/>
          <c:order val="2"/>
          <c:tx>
            <c:strRef>
              <c:f>'Filter Latency'!$DA$28</c:f>
              <c:strCache>
                <c:ptCount val="1"/>
                <c:pt idx="0">
                  <c:v>D-Term Latency (ms)</c:v>
                </c:pt>
              </c:strCache>
            </c:strRef>
          </c:tx>
          <c:spPr>
            <a:ln w="38100" cap="rnd">
              <a:solidFill>
                <a:srgbClr val="FFFF00"/>
              </a:solidFill>
              <a:prstDash val="sysDot"/>
            </a:ln>
            <a:effectLst/>
          </c:spPr>
          <c:marker>
            <c:symbol val="none"/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Latency'!$DA$36:$DA$964</c:f>
              <c:numCache>
                <c:formatCode>0.0</c:formatCode>
                <c:ptCount val="211"/>
                <c:pt idx="0">
                  <c:v>2.4227864776779424</c:v>
                </c:pt>
                <c:pt idx="1">
                  <c:v>2.4227859882342089</c:v>
                </c:pt>
                <c:pt idx="2">
                  <c:v>2.4227742405225459</c:v>
                </c:pt>
                <c:pt idx="3">
                  <c:v>2.4227859882342089</c:v>
                </c:pt>
                <c:pt idx="4">
                  <c:v>2.4227742405225459</c:v>
                </c:pt>
                <c:pt idx="5">
                  <c:v>2.4227375303185257</c:v>
                </c:pt>
                <c:pt idx="6">
                  <c:v>2.4225907106336626</c:v>
                </c:pt>
                <c:pt idx="7">
                  <c:v>2.4223460862607618</c:v>
                </c:pt>
                <c:pt idx="8">
                  <c:v>2.422003769739872</c:v>
                </c:pt>
                <c:pt idx="9">
                  <c:v>2.4215639184018993</c:v>
                </c:pt>
                <c:pt idx="10">
                  <c:v>2.4210267341442515</c:v>
                </c:pt>
                <c:pt idx="11">
                  <c:v>2.4203924631435321</c:v>
                </c:pt>
                <c:pt idx="12">
                  <c:v>2.4196613955061448</c:v>
                </c:pt>
                <c:pt idx="13">
                  <c:v>2.4188338648578345</c:v>
                </c:pt>
                <c:pt idx="14">
                  <c:v>2.4179102478733903</c:v>
                </c:pt>
                <c:pt idx="15">
                  <c:v>2.4157764736109644</c:v>
                </c:pt>
                <c:pt idx="16">
                  <c:v>2.4118669936169082</c:v>
                </c:pt>
                <c:pt idx="17">
                  <c:v>2.4035017548062392</c:v>
                </c:pt>
                <c:pt idx="18">
                  <c:v>2.3929059047750916</c:v>
                </c:pt>
                <c:pt idx="19">
                  <c:v>2.3801916038138158</c:v>
                </c:pt>
                <c:pt idx="20">
                  <c:v>2.3654883185507063</c:v>
                </c:pt>
                <c:pt idx="21">
                  <c:v>2.3489390596569439</c:v>
                </c:pt>
                <c:pt idx="22">
                  <c:v>2.3306965445831134</c:v>
                </c:pt>
                <c:pt idx="23">
                  <c:v>2.3109194699373754</c:v>
                </c:pt>
                <c:pt idx="24">
                  <c:v>2.2674058907456018</c:v>
                </c:pt>
                <c:pt idx="25">
                  <c:v>2.2196655050778666</c:v>
                </c:pt>
                <c:pt idx="26">
                  <c:v>2.168882436608516</c:v>
                </c:pt>
                <c:pt idx="27">
                  <c:v>2.1161096028084554</c:v>
                </c:pt>
                <c:pt idx="28">
                  <c:v>2.0622460853608326</c:v>
                </c:pt>
                <c:pt idx="29">
                  <c:v>2.0351430830425126</c:v>
                </c:pt>
                <c:pt idx="30">
                  <c:v>2.0080336653665758</c:v>
                </c:pt>
                <c:pt idx="31">
                  <c:v>1.9809874750970913</c:v>
                </c:pt>
                <c:pt idx="32">
                  <c:v>1.9540658657973133</c:v>
                </c:pt>
                <c:pt idx="33">
                  <c:v>1.9273224905959208</c:v>
                </c:pt>
                <c:pt idx="34">
                  <c:v>1.900803908180601</c:v>
                </c:pt>
                <c:pt idx="35">
                  <c:v>1.8745501883654654</c:v>
                </c:pt>
                <c:pt idx="36">
                  <c:v>1.8485955039832174</c:v>
                </c:pt>
                <c:pt idx="37">
                  <c:v>1.8229686995423253</c:v>
                </c:pt>
                <c:pt idx="38">
                  <c:v>1.7976938301071483</c:v>
                </c:pt>
                <c:pt idx="39">
                  <c:v>1.7727906662729254</c:v>
                </c:pt>
                <c:pt idx="40">
                  <c:v>1.7482751629963209</c:v>
                </c:pt>
                <c:pt idx="41">
                  <c:v>1.7241598914860785</c:v>
                </c:pt>
                <c:pt idx="42">
                  <c:v>1.7004544344334795</c:v>
                </c:pt>
                <c:pt idx="43">
                  <c:v>1.6771657456378077</c:v>
                </c:pt>
                <c:pt idx="44">
                  <c:v>1.6542984756183006</c:v>
                </c:pt>
                <c:pt idx="45">
                  <c:v>1.6318552651527194</c:v>
                </c:pt>
                <c:pt idx="46">
                  <c:v>1.609837008886692</c:v>
                </c:pt>
                <c:pt idx="47">
                  <c:v>1.5882430912526924</c:v>
                </c:pt>
                <c:pt idx="48">
                  <c:v>1.5670715969513722</c:v>
                </c:pt>
                <c:pt idx="49">
                  <c:v>1.5463194982036583</c:v>
                </c:pt>
                <c:pt idx="50">
                  <c:v>1.525982820897291</c:v>
                </c:pt>
                <c:pt idx="51">
                  <c:v>1.5060567916401206</c:v>
                </c:pt>
                <c:pt idx="52">
                  <c:v>1.4865359676049354</c:v>
                </c:pt>
                <c:pt idx="53">
                  <c:v>1.4674143509147708</c:v>
                </c:pt>
                <c:pt idx="54">
                  <c:v>1.4486854891792773</c:v>
                </c:pt>
                <c:pt idx="55">
                  <c:v>1.4303425636560212</c:v>
                </c:pt>
                <c:pt idx="56">
                  <c:v>1.4123784663783852</c:v>
                </c:pt>
                <c:pt idx="57">
                  <c:v>1.3947858674659916</c:v>
                </c:pt>
                <c:pt idx="58">
                  <c:v>1.3775572737154567</c:v>
                </c:pt>
                <c:pt idx="59">
                  <c:v>1.3606850794594392</c:v>
                </c:pt>
                <c:pt idx="60">
                  <c:v>1.344161610580652</c:v>
                </c:pt>
                <c:pt idx="61">
                  <c:v>1.3279791624746458</c:v>
                </c:pt>
                <c:pt idx="62">
                  <c:v>1.3121300326705863</c:v>
                </c:pt>
                <c:pt idx="63">
                  <c:v>1.2966065487424925</c:v>
                </c:pt>
                <c:pt idx="64">
                  <c:v>1.2814010920740579</c:v>
                </c:pt>
                <c:pt idx="65">
                  <c:v>1.2665061179777088</c:v>
                </c:pt>
                <c:pt idx="66">
                  <c:v>1.2519141726124579</c:v>
                </c:pt>
                <c:pt idx="67">
                  <c:v>1.2376179070948363</c:v>
                </c:pt>
                <c:pt idx="68">
                  <c:v>1.2236100891522517</c:v>
                </c:pt>
                <c:pt idx="69">
                  <c:v>1.2098836126279802</c:v>
                </c:pt>
                <c:pt idx="70">
                  <c:v>1.1964315051112688</c:v>
                </c:pt>
                <c:pt idx="71">
                  <c:v>1.1832469339341789</c:v>
                </c:pt>
                <c:pt idx="72">
                  <c:v>1.1703232107485224</c:v>
                </c:pt>
                <c:pt idx="73">
                  <c:v>1.1576537948711216</c:v>
                </c:pt>
                <c:pt idx="74">
                  <c:v>1.1452322955633103</c:v>
                </c:pt>
                <c:pt idx="75">
                  <c:v>1.1330524733908542</c:v>
                </c:pt>
                <c:pt idx="76">
                  <c:v>1.1211082407929391</c:v>
                </c:pt>
                <c:pt idx="77">
                  <c:v>1.1093936619733702</c:v>
                </c:pt>
                <c:pt idx="78">
                  <c:v>1.0979029522134207</c:v>
                </c:pt>
                <c:pt idx="79">
                  <c:v>1.086630476693609</c:v>
                </c:pt>
                <c:pt idx="80">
                  <c:v>1.0755707489009754</c:v>
                </c:pt>
                <c:pt idx="81">
                  <c:v>1.0647184286889344</c:v>
                </c:pt>
                <c:pt idx="82">
                  <c:v>1.0540683200484109</c:v>
                </c:pt>
                <c:pt idx="83">
                  <c:v>1.0436153686415794</c:v>
                </c:pt>
                <c:pt idx="84">
                  <c:v>1.0333546591429883</c:v>
                </c:pt>
                <c:pt idx="85">
                  <c:v>1.0232814124271059</c:v>
                </c:pt>
                <c:pt idx="86">
                  <c:v>1.0133909826362455</c:v>
                </c:pt>
                <c:pt idx="87">
                  <c:v>1.0036788541583512</c:v>
                </c:pt>
                <c:pt idx="88">
                  <c:v>0.99414063854018719</c:v>
                </c:pt>
                <c:pt idx="89">
                  <c:v>0.98477207135800238</c:v>
                </c:pt>
                <c:pt idx="90">
                  <c:v>0.97556900906468469</c:v>
                </c:pt>
                <c:pt idx="91">
                  <c:v>0.9665274258297416</c:v>
                </c:pt>
                <c:pt idx="92">
                  <c:v>0.95764341038606882</c:v>
                </c:pt>
                <c:pt idx="93">
                  <c:v>0.94891316289540928</c:v>
                </c:pt>
                <c:pt idx="94">
                  <c:v>0.94033299184257746</c:v>
                </c:pt>
                <c:pt idx="95">
                  <c:v>0.93189931096692535</c:v>
                </c:pt>
                <c:pt idx="96">
                  <c:v>0.92360863623813849</c:v>
                </c:pt>
                <c:pt idx="97">
                  <c:v>0.91545758288221846</c:v>
                </c:pt>
                <c:pt idx="98">
                  <c:v>0.90744286246244388</c:v>
                </c:pt>
                <c:pt idx="99">
                  <c:v>0.89956128001916991</c:v>
                </c:pt>
                <c:pt idx="100">
                  <c:v>0.89180973127151175</c:v>
                </c:pt>
                <c:pt idx="101">
                  <c:v>0.88418519988325484</c:v>
                </c:pt>
                <c:pt idx="102">
                  <c:v>0.87668475479471764</c:v>
                </c:pt>
                <c:pt idx="103">
                  <c:v>0.86930554762176371</c:v>
                </c:pt>
                <c:pt idx="104">
                  <c:v>0.86204481012270751</c:v>
                </c:pt>
                <c:pt idx="105">
                  <c:v>0.85489985173345207</c:v>
                </c:pt>
                <c:pt idx="106">
                  <c:v>0.84786805717087077</c:v>
                </c:pt>
                <c:pt idx="107">
                  <c:v>0.84094688410415008</c:v>
                </c:pt>
                <c:pt idx="108">
                  <c:v>0.834133860893568</c:v>
                </c:pt>
                <c:pt idx="109">
                  <c:v>0.82742658439597228</c:v>
                </c:pt>
                <c:pt idx="110">
                  <c:v>0.82082271783605321</c:v>
                </c:pt>
                <c:pt idx="111">
                  <c:v>0.81431998874235878</c:v>
                </c:pt>
                <c:pt idx="112">
                  <c:v>0.80791618694688028</c:v>
                </c:pt>
                <c:pt idx="113">
                  <c:v>0.80160916264694482</c:v>
                </c:pt>
                <c:pt idx="114">
                  <c:v>0.79539682452806615</c:v>
                </c:pt>
                <c:pt idx="115">
                  <c:v>0.78927713794635346</c:v>
                </c:pt>
                <c:pt idx="116">
                  <c:v>0.78324812316902959</c:v>
                </c:pt>
                <c:pt idx="117">
                  <c:v>0.77730785367157451</c:v>
                </c:pt>
                <c:pt idx="118">
                  <c:v>0.77145445448999306</c:v>
                </c:pt>
                <c:pt idx="119">
                  <c:v>0.76568610062669684</c:v>
                </c:pt>
                <c:pt idx="120">
                  <c:v>0.76000101550847488</c:v>
                </c:pt>
                <c:pt idx="121">
                  <c:v>0.75439746949504682</c:v>
                </c:pt>
                <c:pt idx="122">
                  <c:v>0.7488737784366909</c:v>
                </c:pt>
                <c:pt idx="123">
                  <c:v>0.74342830227945644</c:v>
                </c:pt>
                <c:pt idx="124">
                  <c:v>0.73805944371649401</c:v>
                </c:pt>
                <c:pt idx="125">
                  <c:v>0.73276564688405066</c:v>
                </c:pt>
                <c:pt idx="126">
                  <c:v>0.72754539610071134</c:v>
                </c:pt>
                <c:pt idx="127">
                  <c:v>0.72239721464848972</c:v>
                </c:pt>
                <c:pt idx="128">
                  <c:v>0.71731966359440646</c:v>
                </c:pt>
                <c:pt idx="129">
                  <c:v>0.71231134065121571</c:v>
                </c:pt>
                <c:pt idx="130">
                  <c:v>0.70737087907598739</c:v>
                </c:pt>
                <c:pt idx="131">
                  <c:v>0.70249694660526929</c:v>
                </c:pt>
                <c:pt idx="132">
                  <c:v>0.69768824442560129</c:v>
                </c:pt>
                <c:pt idx="133">
                  <c:v>0.69294350617817968</c:v>
                </c:pt>
                <c:pt idx="134">
                  <c:v>0.68826149699650685</c:v>
                </c:pt>
                <c:pt idx="135">
                  <c:v>0.68364101257589893</c:v>
                </c:pt>
                <c:pt idx="136">
                  <c:v>0.67908087827374908</c:v>
                </c:pt>
                <c:pt idx="137">
                  <c:v>0.67457994823949141</c:v>
                </c:pt>
                <c:pt idx="138">
                  <c:v>0.67013710457323206</c:v>
                </c:pt>
                <c:pt idx="139">
                  <c:v>0.66575125651205358</c:v>
                </c:pt>
                <c:pt idx="140">
                  <c:v>0.66142133964302929</c:v>
                </c:pt>
                <c:pt idx="141">
                  <c:v>0.65714631514201693</c:v>
                </c:pt>
                <c:pt idx="142">
                  <c:v>0.65292516903733122</c:v>
                </c:pt>
                <c:pt idx="143">
                  <c:v>0.64875691149742631</c:v>
                </c:pt>
                <c:pt idx="144">
                  <c:v>0.64464057614174708</c:v>
                </c:pt>
                <c:pt idx="145">
                  <c:v>0.6405752193739398</c:v>
                </c:pt>
                <c:pt idx="146">
                  <c:v>0.63655991973664139</c:v>
                </c:pt>
                <c:pt idx="147">
                  <c:v>0.63259377728708688</c:v>
                </c:pt>
                <c:pt idx="148">
                  <c:v>0.62867591299281211</c:v>
                </c:pt>
                <c:pt idx="149">
                  <c:v>0.62480546814674665</c:v>
                </c:pt>
                <c:pt idx="150">
                  <c:v>0.62098160380101874</c:v>
                </c:pt>
                <c:pt idx="151">
                  <c:v>0.61720350021881987</c:v>
                </c:pt>
                <c:pt idx="152">
                  <c:v>0.61347035634369917</c:v>
                </c:pt>
                <c:pt idx="153">
                  <c:v>0.60978138928567915</c:v>
                </c:pt>
                <c:pt idx="154">
                  <c:v>0.60613583382360936</c:v>
                </c:pt>
                <c:pt idx="155">
                  <c:v>0.60253294192319229</c:v>
                </c:pt>
                <c:pt idx="156">
                  <c:v>0.59897198227013826</c:v>
                </c:pt>
                <c:pt idx="157">
                  <c:v>0.59545223981792617</c:v>
                </c:pt>
                <c:pt idx="158">
                  <c:v>0.59197301534966518</c:v>
                </c:pt>
                <c:pt idx="159">
                  <c:v>0.5885336250535691</c:v>
                </c:pt>
                <c:pt idx="160">
                  <c:v>0.58513340011157811</c:v>
                </c:pt>
                <c:pt idx="161">
                  <c:v>0.58177168630067366</c:v>
                </c:pt>
                <c:pt idx="162">
                  <c:v>0.57844784360645174</c:v>
                </c:pt>
                <c:pt idx="163">
                  <c:v>0.57516124584853778</c:v>
                </c:pt>
                <c:pt idx="164">
                  <c:v>0.57191128031743599</c:v>
                </c:pt>
                <c:pt idx="165">
                  <c:v>0.56869734742242517</c:v>
                </c:pt>
                <c:pt idx="166">
                  <c:v>0.56551886035012888</c:v>
                </c:pt>
                <c:pt idx="167">
                  <c:v>0.56237524473339384</c:v>
                </c:pt>
                <c:pt idx="168">
                  <c:v>0.55926593833013194</c:v>
                </c:pt>
                <c:pt idx="169">
                  <c:v>0.55619039071178955</c:v>
                </c:pt>
                <c:pt idx="170">
                  <c:v>0.5531480629611204</c:v>
                </c:pt>
                <c:pt idx="171">
                  <c:v>0.55013842737895158</c:v>
                </c:pt>
                <c:pt idx="172">
                  <c:v>0.54716096719964091</c:v>
                </c:pt>
                <c:pt idx="173">
                  <c:v>0.54421517631493843</c:v>
                </c:pt>
                <c:pt idx="174">
                  <c:v>0.54130055900597074</c:v>
                </c:pt>
                <c:pt idx="175">
                  <c:v>0.53841662968308168</c:v>
                </c:pt>
                <c:pt idx="176">
                  <c:v>0.53556291263326883</c:v>
                </c:pt>
                <c:pt idx="177">
                  <c:v>0.53273894177496572</c:v>
                </c:pt>
                <c:pt idx="178">
                  <c:v>0.52994426041993159</c:v>
                </c:pt>
                <c:pt idx="179">
                  <c:v>0.52717842104201218</c:v>
                </c:pt>
                <c:pt idx="180">
                  <c:v>0.52444098505255132</c:v>
                </c:pt>
                <c:pt idx="181">
                  <c:v>0.5217315225822361</c:v>
                </c:pt>
                <c:pt idx="182">
                  <c:v>0.51904961226916702</c:v>
                </c:pt>
                <c:pt idx="183">
                  <c:v>0.51639484105295241</c:v>
                </c:pt>
                <c:pt idx="184">
                  <c:v>0.51376680397463459</c:v>
                </c:pt>
                <c:pt idx="185">
                  <c:v>0.51116510398225845</c:v>
                </c:pt>
                <c:pt idx="186">
                  <c:v>0.50858935174190556</c:v>
                </c:pt>
                <c:pt idx="187">
                  <c:v>0.50603916545401595</c:v>
                </c:pt>
                <c:pt idx="188">
                  <c:v>0.50351417067483384</c:v>
                </c:pt>
                <c:pt idx="189">
                  <c:v>0.50101400014281039</c:v>
                </c:pt>
                <c:pt idx="190">
                  <c:v>0.49853829360981378</c:v>
                </c:pt>
                <c:pt idx="191">
                  <c:v>0.49608669767698804</c:v>
                </c:pt>
                <c:pt idx="192">
                  <c:v>0.49365886563512174</c:v>
                </c:pt>
                <c:pt idx="193">
                  <c:v>0.49125445730938189</c:v>
                </c:pt>
                <c:pt idx="194">
                  <c:v>0.48887313890827855</c:v>
                </c:pt>
                <c:pt idx="195">
                  <c:v>0.486514582876729</c:v>
                </c:pt>
                <c:pt idx="196">
                  <c:v>0.4841784677530957</c:v>
                </c:pt>
                <c:pt idx="197">
                  <c:v>0.48186447803007382</c:v>
                </c:pt>
                <c:pt idx="198">
                  <c:v>0.47957230401931195</c:v>
                </c:pt>
                <c:pt idx="199">
                  <c:v>0.47730164171965184</c:v>
                </c:pt>
                <c:pt idx="200">
                  <c:v>0.47505219268887611</c:v>
                </c:pt>
                <c:pt idx="201">
                  <c:v>0.47282366391885777</c:v>
                </c:pt>
                <c:pt idx="202">
                  <c:v>0.47061576771400926</c:v>
                </c:pt>
                <c:pt idx="203">
                  <c:v>0.46842822157293112</c:v>
                </c:pt>
                <c:pt idx="204">
                  <c:v>0.46626074807316364</c:v>
                </c:pt>
                <c:pt idx="205">
                  <c:v>0.46411307475895003</c:v>
                </c:pt>
                <c:pt idx="206">
                  <c:v>0.46198493403192009</c:v>
                </c:pt>
                <c:pt idx="207">
                  <c:v>0.45987606304460793</c:v>
                </c:pt>
                <c:pt idx="208">
                  <c:v>0.45778620359672045</c:v>
                </c:pt>
                <c:pt idx="209">
                  <c:v>0.45571510203407384</c:v>
                </c:pt>
                <c:pt idx="210">
                  <c:v>0.45366250915012196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A0-41DC-9754-8A964BE06291}"/>
            </c:ext>
          </c:extLst>
        </c:ser>
        <c:ser>
          <c:idx val="1"/>
          <c:order val="3"/>
          <c:tx>
            <c:v>80 MARKER</c:v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errBars>
            <c:errDir val="y"/>
            <c:errBarType val="plus"/>
            <c:errValType val="fixedVal"/>
            <c:noEndCap val="1"/>
            <c:val val="10"/>
            <c:spPr>
              <a:noFill/>
              <a:ln w="9525">
                <a:solidFill>
                  <a:schemeClr val="bg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80</c:v>
              </c:pt>
            </c:numLit>
          </c:xVal>
          <c:yVal>
            <c:numRef>
              <c:f>'Filter Latency'!$BW$41</c:f>
              <c:numCache>
                <c:formatCode>0.0</c:formatCode>
                <c:ptCount val="1"/>
                <c:pt idx="0">
                  <c:v>2.953760042150448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A0-41DC-9754-8A964BE06291}"/>
            </c:ext>
          </c:extLst>
        </c:ser>
        <c:ser>
          <c:idx val="2"/>
          <c:order val="4"/>
          <c:tx>
            <c:v>20 MARKER</c:v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dPt>
            <c:idx val="0"/>
            <c:marker>
              <c:symbol val="circle"/>
              <c:size val="3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glow rad="63500">
                    <a:schemeClr val="accent3">
                      <a:satMod val="175000"/>
                      <a:alpha val="25000"/>
                    </a:schemeClr>
                  </a:glo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A0-41DC-9754-8A964BE06291}"/>
              </c:ext>
            </c:extLst>
          </c:dPt>
          <c:errBars>
            <c:errDir val="x"/>
            <c:errBarType val="both"/>
            <c:errValType val="percentage"/>
            <c:noEndCap val="0"/>
            <c:val val="5"/>
            <c:spPr>
              <a:noFill/>
              <a:ln w="9525">
                <a:solidFill>
                  <a:schemeClr val="lt1">
                    <a:lumMod val="50000"/>
                  </a:schemeClr>
                </a:solidFill>
                <a:round/>
              </a:ln>
              <a:effectLst/>
            </c:spPr>
          </c:errBars>
          <c:errBars>
            <c:errDir val="y"/>
            <c:errBarType val="plus"/>
            <c:errValType val="fixedVal"/>
            <c:noEndCap val="1"/>
            <c:val val="10"/>
            <c:spPr>
              <a:noFill/>
              <a:ln w="12700" cap="sq">
                <a:solidFill>
                  <a:schemeClr val="bg1"/>
                </a:solidFill>
                <a:prstDash val="lgDash"/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20</c:v>
              </c:pt>
            </c:numLit>
          </c:xVal>
          <c:yVal>
            <c:numRef>
              <c:f>'Filter Latency'!$BW$41</c:f>
              <c:numCache>
                <c:formatCode>0.0</c:formatCode>
                <c:ptCount val="1"/>
                <c:pt idx="0">
                  <c:v>2.953760042150448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1A0-41DC-9754-8A964BE06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612744"/>
        <c:axId val="223613136"/>
      </c:scatterChart>
      <c:valAx>
        <c:axId val="223612744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Motion Frequency (Hz)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613136"/>
        <c:crossesAt val="0"/>
        <c:crossBetween val="midCat"/>
        <c:minorUnit val="10"/>
      </c:valAx>
      <c:valAx>
        <c:axId val="223613136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Gyro Lag (in</a:t>
                </a:r>
                <a:r>
                  <a:rPr lang="en-US" baseline="0"/>
                  <a:t> milliseconds)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612744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3671994413999231"/>
          <c:y val="5.4051655337534747E-2"/>
          <c:w val="0.23402210803351223"/>
          <c:h val="0.310866334590087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56013584810733E-2"/>
          <c:y val="0.12717976117676552"/>
          <c:w val="0.62556504579328831"/>
          <c:h val="0.84042398510096983"/>
        </c:manualLayout>
      </c:layout>
      <c:scatterChart>
        <c:scatterStyle val="lineMarker"/>
        <c:varyColors val="0"/>
        <c:ser>
          <c:idx val="25"/>
          <c:order val="0"/>
          <c:tx>
            <c:strRef>
              <c:f>'Filter Latency'!$BB$28:$BB$32</c:f>
              <c:strCache>
                <c:ptCount val="5"/>
                <c:pt idx="0">
                  <c:v>Static
Notch 1</c:v>
                </c:pt>
                <c:pt idx="1">
                  <c:v>Center Freq.</c:v>
                </c:pt>
                <c:pt idx="2">
                  <c:v>BeF Q = </c:v>
                </c:pt>
                <c:pt idx="3">
                  <c:v>BeF HPF = </c:v>
                </c:pt>
                <c:pt idx="4">
                  <c:v>70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>
              <a:glow rad="139700">
                <a:schemeClr val="accent2">
                  <a:lumMod val="60000"/>
                  <a:lumOff val="40000"/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lumMod val="60000"/>
                    <a:lumOff val="40000"/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Latency'!$BB$33:$BB$964</c:f>
            </c:numRef>
          </c:yVal>
          <c:smooth val="0"/>
          <c:extLst>
            <c:ext xmlns:c16="http://schemas.microsoft.com/office/drawing/2014/chart" uri="{C3380CC4-5D6E-409C-BE32-E72D297353CC}">
              <c16:uniqueId val="{00000000-9714-4E9B-8279-62DD4D9B3207}"/>
            </c:ext>
          </c:extLst>
        </c:ser>
        <c:ser>
          <c:idx val="26"/>
          <c:order val="1"/>
          <c:tx>
            <c:strRef>
              <c:f>'Filter Latency'!$BC$28:$BC$32</c:f>
              <c:strCache>
                <c:ptCount val="5"/>
                <c:pt idx="0">
                  <c:v>Static
Notch 1</c:v>
                </c:pt>
                <c:pt idx="1">
                  <c:v>Center Freq.</c:v>
                </c:pt>
                <c:pt idx="2">
                  <c:v>1.37</c:v>
                </c:pt>
                <c:pt idx="3">
                  <c:v>143</c:v>
                </c:pt>
                <c:pt idx="4">
                  <c:v>130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glow rad="139700">
                <a:schemeClr val="accent3">
                  <a:lumMod val="60000"/>
                  <a:lumOff val="40000"/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60000"/>
                  <a:lumOff val="40000"/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lumMod val="60000"/>
                    <a:lumOff val="40000"/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Latency'!$BC$33:$BC$964</c:f>
            </c:numRef>
          </c:yVal>
          <c:smooth val="0"/>
          <c:extLst>
            <c:ext xmlns:c16="http://schemas.microsoft.com/office/drawing/2014/chart" uri="{C3380CC4-5D6E-409C-BE32-E72D297353CC}">
              <c16:uniqueId val="{00000001-9714-4E9B-8279-62DD4D9B3207}"/>
            </c:ext>
          </c:extLst>
        </c:ser>
        <c:ser>
          <c:idx val="30"/>
          <c:order val="2"/>
          <c:tx>
            <c:strRef>
              <c:f>'Filter Latency'!$BO$28:$BO$32</c:f>
              <c:strCache>
                <c:ptCount val="5"/>
                <c:pt idx="0">
                  <c:v>Dynamic Notch</c:v>
                </c:pt>
                <c:pt idx="1">
                  <c:v>1.20</c:v>
                </c:pt>
                <c:pt idx="2">
                  <c:v>BeF Q = </c:v>
                </c:pt>
                <c:pt idx="3">
                  <c:v>BeF HPF = </c:v>
                </c:pt>
                <c:pt idx="4">
                  <c:v>213</c:v>
                </c:pt>
              </c:strCache>
            </c:strRef>
          </c:tx>
          <c:spPr>
            <a:ln w="22225" cap="rnd">
              <a:solidFill>
                <a:schemeClr val="accent1">
                  <a:lumMod val="50000"/>
                </a:schemeClr>
              </a:solidFill>
            </a:ln>
            <a:effectLst>
              <a:glow rad="139700">
                <a:schemeClr val="accent1">
                  <a:lumMod val="5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strRef>
              <c:f>'Filter Latency'!$A$33:$A$254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Latency'!$BO$33:$BO$254</c:f>
            </c:numRef>
          </c:yVal>
          <c:smooth val="0"/>
          <c:extLst>
            <c:ext xmlns:c16="http://schemas.microsoft.com/office/drawing/2014/chart" uri="{C3380CC4-5D6E-409C-BE32-E72D297353CC}">
              <c16:uniqueId val="{00000002-9714-4E9B-8279-62DD4D9B3207}"/>
            </c:ext>
          </c:extLst>
        </c:ser>
        <c:ser>
          <c:idx val="31"/>
          <c:order val="3"/>
          <c:tx>
            <c:strRef>
              <c:f>'Filter Latency'!$BP$28:$BP$32</c:f>
              <c:strCache>
                <c:ptCount val="5"/>
                <c:pt idx="0">
                  <c:v>Dynamic Notch</c:v>
                </c:pt>
                <c:pt idx="1">
                  <c:v>89</c:v>
                </c:pt>
                <c:pt idx="2">
                  <c:v>0.88</c:v>
                </c:pt>
                <c:pt idx="3">
                  <c:v>626</c:v>
                </c:pt>
                <c:pt idx="4">
                  <c:v>517</c:v>
                </c:pt>
              </c:strCache>
            </c:strRef>
          </c:tx>
          <c:spPr>
            <a:ln w="22225" cap="rnd">
              <a:solidFill>
                <a:schemeClr val="accent2">
                  <a:lumMod val="50000"/>
                </a:schemeClr>
              </a:solidFill>
            </a:ln>
            <a:effectLst>
              <a:glow rad="139700">
                <a:schemeClr val="accent2">
                  <a:lumMod val="5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xVal>
            <c:strRef>
              <c:f>'Filter Latency'!$A$33:$A$254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Latency'!$BP$33:$BP$254</c:f>
            </c:numRef>
          </c:yVal>
          <c:smooth val="0"/>
          <c:extLst>
            <c:ext xmlns:c16="http://schemas.microsoft.com/office/drawing/2014/chart" uri="{C3380CC4-5D6E-409C-BE32-E72D297353CC}">
              <c16:uniqueId val="{00000003-9714-4E9B-8279-62DD4D9B3207}"/>
            </c:ext>
          </c:extLst>
        </c:ser>
        <c:ser>
          <c:idx val="38"/>
          <c:order val="4"/>
          <c:tx>
            <c:strRef>
              <c:f>'Filter Latency'!$BZ$28:$BZ$32</c:f>
              <c:strCache>
                <c:ptCount val="5"/>
                <c:pt idx="0">
                  <c:v>                                                      DATA PASSED TO PID LOOP</c:v>
                </c:pt>
                <c:pt idx="2">
                  <c:v>BeF Q = </c:v>
                </c:pt>
                <c:pt idx="3">
                  <c:v>BeF HPF = </c:v>
                </c:pt>
                <c:pt idx="4">
                  <c:v>80</c:v>
                </c:pt>
              </c:strCache>
            </c:strRef>
          </c:tx>
          <c:spPr>
            <a:ln w="22225" cap="rnd">
              <a:solidFill>
                <a:schemeClr val="accent3">
                  <a:lumMod val="70000"/>
                  <a:lumOff val="30000"/>
                </a:schemeClr>
              </a:solidFill>
            </a:ln>
            <a:effectLst>
              <a:glow rad="139700">
                <a:schemeClr val="accent3">
                  <a:lumMod val="70000"/>
                  <a:lumOff val="30000"/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70000"/>
                  <a:lumOff val="30000"/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lumMod val="70000"/>
                    <a:lumOff val="30000"/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Latency'!$BZ$33:$BZ$964</c:f>
            </c:numRef>
          </c:yVal>
          <c:smooth val="0"/>
          <c:extLst>
            <c:ext xmlns:c16="http://schemas.microsoft.com/office/drawing/2014/chart" uri="{C3380CC4-5D6E-409C-BE32-E72D297353CC}">
              <c16:uniqueId val="{00000004-9714-4E9B-8279-62DD4D9B3207}"/>
            </c:ext>
          </c:extLst>
        </c:ser>
        <c:ser>
          <c:idx val="39"/>
          <c:order val="5"/>
          <c:tx>
            <c:strRef>
              <c:f>'Filter Latency'!$CA$28:$CA$32</c:f>
              <c:strCache>
                <c:ptCount val="5"/>
                <c:pt idx="0">
                  <c:v>                                                      DATA PASSED TO PID LOOP</c:v>
                </c:pt>
                <c:pt idx="2">
                  <c:v>2.22</c:v>
                </c:pt>
                <c:pt idx="3">
                  <c:v>125</c:v>
                </c:pt>
                <c:pt idx="4">
                  <c:v>120</c:v>
                </c:pt>
              </c:strCache>
            </c:strRef>
          </c:tx>
          <c:spPr>
            <a:ln w="22225" cap="rnd">
              <a:solidFill>
                <a:schemeClr val="accent4">
                  <a:lumMod val="70000"/>
                  <a:lumOff val="30000"/>
                </a:schemeClr>
              </a:solidFill>
            </a:ln>
            <a:effectLst>
              <a:glow rad="139700">
                <a:schemeClr val="accent4">
                  <a:lumMod val="70000"/>
                  <a:lumOff val="30000"/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4">
                  <a:lumMod val="70000"/>
                  <a:lumOff val="30000"/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4">
                    <a:lumMod val="70000"/>
                    <a:lumOff val="30000"/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Latency'!$CA$33:$CA$964</c:f>
            </c:numRef>
          </c:yVal>
          <c:smooth val="0"/>
          <c:extLst>
            <c:ext xmlns:c16="http://schemas.microsoft.com/office/drawing/2014/chart" uri="{C3380CC4-5D6E-409C-BE32-E72D297353CC}">
              <c16:uniqueId val="{00000005-9714-4E9B-8279-62DD4D9B3207}"/>
            </c:ext>
          </c:extLst>
        </c:ser>
        <c:ser>
          <c:idx val="44"/>
          <c:order val="6"/>
          <c:tx>
            <c:strRef>
              <c:f>'Filter Latency'!$CH$28:$CH$32</c:f>
              <c:strCache>
                <c:ptCount val="5"/>
                <c:pt idx="0">
                  <c:v>D-Term
Lowpass1</c:v>
                </c:pt>
                <c:pt idx="1">
                  <c:v>Filter Type</c:v>
                </c:pt>
                <c:pt idx="2">
                  <c:v>PT1</c:v>
                </c:pt>
                <c:pt idx="3">
                  <c:v>Q</c:v>
                </c:pt>
                <c:pt idx="4">
                  <c:v>0.707</c:v>
                </c:pt>
              </c:strCache>
            </c:strRef>
          </c:tx>
          <c:spPr>
            <a:ln w="22225" cap="rnd">
              <a:solidFill>
                <a:schemeClr val="accent3">
                  <a:lumMod val="70000"/>
                </a:schemeClr>
              </a:solidFill>
            </a:ln>
            <a:effectLst>
              <a:glow rad="139700">
                <a:schemeClr val="accent3">
                  <a:lumMod val="70000"/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70000"/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lumMod val="70000"/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Latency'!$CH$33:$CH$964</c:f>
            </c:numRef>
          </c:yVal>
          <c:smooth val="0"/>
          <c:extLst>
            <c:ext xmlns:c16="http://schemas.microsoft.com/office/drawing/2014/chart" uri="{C3380CC4-5D6E-409C-BE32-E72D297353CC}">
              <c16:uniqueId val="{00000006-9714-4E9B-8279-62DD4D9B3207}"/>
            </c:ext>
          </c:extLst>
        </c:ser>
        <c:ser>
          <c:idx val="45"/>
          <c:order val="7"/>
          <c:tx>
            <c:strRef>
              <c:f>'Filter Latency'!$CI$28:$CI$32</c:f>
              <c:strCache>
                <c:ptCount val="5"/>
                <c:pt idx="0">
                  <c:v>D-Term
Lowpass1</c:v>
                </c:pt>
                <c:pt idx="1">
                  <c:v>Filter Type</c:v>
                </c:pt>
                <c:pt idx="2">
                  <c:v>PT1</c:v>
                </c:pt>
                <c:pt idx="3">
                  <c:v>Q</c:v>
                </c:pt>
                <c:pt idx="4">
                  <c:v>0.707</c:v>
                </c:pt>
              </c:strCache>
            </c:strRef>
          </c:tx>
          <c:spPr>
            <a:ln w="22225" cap="rnd">
              <a:solidFill>
                <a:schemeClr val="accent4">
                  <a:lumMod val="70000"/>
                </a:schemeClr>
              </a:solidFill>
            </a:ln>
            <a:effectLst>
              <a:glow rad="139700">
                <a:schemeClr val="accent4">
                  <a:lumMod val="70000"/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4">
                  <a:lumMod val="70000"/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4">
                    <a:lumMod val="70000"/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Latency'!$CI$33:$CI$964</c:f>
            </c:numRef>
          </c:yVal>
          <c:smooth val="0"/>
          <c:extLst>
            <c:ext xmlns:c16="http://schemas.microsoft.com/office/drawing/2014/chart" uri="{C3380CC4-5D6E-409C-BE32-E72D297353CC}">
              <c16:uniqueId val="{00000007-9714-4E9B-8279-62DD4D9B3207}"/>
            </c:ext>
          </c:extLst>
        </c:ser>
        <c:ser>
          <c:idx val="46"/>
          <c:order val="8"/>
          <c:tx>
            <c:strRef>
              <c:f>'Filter Latency'!$CJ$28:$CJ$32</c:f>
              <c:strCache>
                <c:ptCount val="5"/>
                <c:pt idx="0">
                  <c:v>D-Term
Lowpass1</c:v>
                </c:pt>
                <c:pt idx="1">
                  <c:v>Filter Type</c:v>
                </c:pt>
                <c:pt idx="2">
                  <c:v>PT1</c:v>
                </c:pt>
                <c:pt idx="3">
                  <c:v>Q</c:v>
                </c:pt>
                <c:pt idx="4">
                  <c:v>Taps</c:v>
                </c:pt>
              </c:strCache>
            </c:strRef>
          </c:tx>
          <c:spPr>
            <a:ln w="22225" cap="rnd">
              <a:solidFill>
                <a:schemeClr val="accent5">
                  <a:lumMod val="70000"/>
                </a:schemeClr>
              </a:solidFill>
            </a:ln>
            <a:effectLst>
              <a:glow rad="139700">
                <a:schemeClr val="accent5">
                  <a:lumMod val="70000"/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5">
                  <a:lumMod val="70000"/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lumMod val="70000"/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Latency'!$CJ$33:$CJ$964</c:f>
            </c:numRef>
          </c:yVal>
          <c:smooth val="0"/>
          <c:extLst>
            <c:ext xmlns:c16="http://schemas.microsoft.com/office/drawing/2014/chart" uri="{C3380CC4-5D6E-409C-BE32-E72D297353CC}">
              <c16:uniqueId val="{00000008-9714-4E9B-8279-62DD4D9B3207}"/>
            </c:ext>
          </c:extLst>
        </c:ser>
        <c:ser>
          <c:idx val="47"/>
          <c:order val="9"/>
          <c:tx>
            <c:strRef>
              <c:f>'Filter Latency'!$CK$28:$CK$32</c:f>
              <c:strCache>
                <c:ptCount val="5"/>
                <c:pt idx="0">
                  <c:v>D-Term
Lowpass1</c:v>
                </c:pt>
                <c:pt idx="1">
                  <c:v>Filter Type</c:v>
                </c:pt>
                <c:pt idx="2">
                  <c:v>PT1</c:v>
                </c:pt>
                <c:pt idx="3">
                  <c:v>Q</c:v>
                </c:pt>
                <c:pt idx="4">
                  <c:v>Taps</c:v>
                </c:pt>
              </c:strCache>
            </c:strRef>
          </c:tx>
          <c:spPr>
            <a:ln w="22225" cap="rnd">
              <a:solidFill>
                <a:schemeClr val="accent6">
                  <a:lumMod val="70000"/>
                </a:schemeClr>
              </a:solidFill>
            </a:ln>
            <a:effectLst>
              <a:glow rad="139700">
                <a:schemeClr val="accent6">
                  <a:lumMod val="70000"/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6">
                  <a:lumMod val="70000"/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6">
                    <a:lumMod val="70000"/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Latency'!$CK$33:$CK$964</c:f>
            </c:numRef>
          </c:yVal>
          <c:smooth val="0"/>
          <c:extLst>
            <c:ext xmlns:c16="http://schemas.microsoft.com/office/drawing/2014/chart" uri="{C3380CC4-5D6E-409C-BE32-E72D297353CC}">
              <c16:uniqueId val="{00000009-9714-4E9B-8279-62DD4D9B3207}"/>
            </c:ext>
          </c:extLst>
        </c:ser>
        <c:ser>
          <c:idx val="51"/>
          <c:order val="10"/>
          <c:tx>
            <c:strRef>
              <c:f>'Filter Latency'!$CR$28:$CR$32</c:f>
              <c:strCache>
                <c:ptCount val="5"/>
                <c:pt idx="0">
                  <c:v>D-Term
Lowpass2</c:v>
                </c:pt>
                <c:pt idx="1">
                  <c:v>Filter Type</c:v>
                </c:pt>
                <c:pt idx="2">
                  <c:v>PT1</c:v>
                </c:pt>
                <c:pt idx="3">
                  <c:v>Q</c:v>
                </c:pt>
                <c:pt idx="4">
                  <c:v>0.707</c:v>
                </c:pt>
              </c:strCache>
            </c:strRef>
          </c:tx>
          <c:spPr>
            <a:ln w="22225" cap="rnd">
              <a:solidFill>
                <a:schemeClr val="accent4">
                  <a:lumMod val="50000"/>
                  <a:lumOff val="50000"/>
                </a:schemeClr>
              </a:solidFill>
            </a:ln>
            <a:effectLst>
              <a:glow rad="139700">
                <a:schemeClr val="accent4">
                  <a:lumMod val="50000"/>
                  <a:lumOff val="50000"/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4">
                  <a:lumMod val="50000"/>
                  <a:lumOff val="50000"/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4">
                    <a:lumMod val="50000"/>
                    <a:lumOff val="50000"/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Latency'!$CR$33:$CR$964</c:f>
            </c:numRef>
          </c:yVal>
          <c:smooth val="0"/>
          <c:extLst>
            <c:ext xmlns:c16="http://schemas.microsoft.com/office/drawing/2014/chart" uri="{C3380CC4-5D6E-409C-BE32-E72D297353CC}">
              <c16:uniqueId val="{0000000A-9714-4E9B-8279-62DD4D9B3207}"/>
            </c:ext>
          </c:extLst>
        </c:ser>
        <c:ser>
          <c:idx val="52"/>
          <c:order val="11"/>
          <c:tx>
            <c:strRef>
              <c:f>'Filter Latency'!$CS$28:$CS$32</c:f>
              <c:strCache>
                <c:ptCount val="5"/>
                <c:pt idx="0">
                  <c:v>D-Term
Lowpass2</c:v>
                </c:pt>
                <c:pt idx="1">
                  <c:v>Filter Type</c:v>
                </c:pt>
                <c:pt idx="2">
                  <c:v>PT1</c:v>
                </c:pt>
                <c:pt idx="3">
                  <c:v>Q</c:v>
                </c:pt>
                <c:pt idx="4">
                  <c:v>0.707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  <a:lumOff val="50000"/>
                </a:schemeClr>
              </a:solidFill>
            </a:ln>
            <a:effectLst>
              <a:glow rad="139700">
                <a:schemeClr val="accent5">
                  <a:lumMod val="50000"/>
                  <a:lumOff val="50000"/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5">
                  <a:lumMod val="50000"/>
                  <a:lumOff val="50000"/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lumMod val="50000"/>
                    <a:lumOff val="50000"/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Latency'!$CS$33:$CS$964</c:f>
            </c:numRef>
          </c:yVal>
          <c:smooth val="0"/>
          <c:extLst>
            <c:ext xmlns:c16="http://schemas.microsoft.com/office/drawing/2014/chart" uri="{C3380CC4-5D6E-409C-BE32-E72D297353CC}">
              <c16:uniqueId val="{0000000B-9714-4E9B-8279-62DD4D9B3207}"/>
            </c:ext>
          </c:extLst>
        </c:ser>
        <c:ser>
          <c:idx val="53"/>
          <c:order val="12"/>
          <c:tx>
            <c:strRef>
              <c:f>'Filter Latency'!$CT$28:$CT$32</c:f>
              <c:strCache>
                <c:ptCount val="5"/>
                <c:pt idx="0">
                  <c:v>D-Term
Lowpass2</c:v>
                </c:pt>
                <c:pt idx="1">
                  <c:v>Filter Type</c:v>
                </c:pt>
                <c:pt idx="2">
                  <c:v>PT1</c:v>
                </c:pt>
                <c:pt idx="3">
                  <c:v>Q</c:v>
                </c:pt>
                <c:pt idx="4">
                  <c:v>0.707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  <a:lumOff val="50000"/>
                </a:schemeClr>
              </a:solidFill>
            </a:ln>
            <a:effectLst>
              <a:glow rad="139700">
                <a:schemeClr val="accent6">
                  <a:lumMod val="50000"/>
                  <a:lumOff val="50000"/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6">
                  <a:lumMod val="50000"/>
                  <a:lumOff val="50000"/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6">
                    <a:lumMod val="50000"/>
                    <a:lumOff val="50000"/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Latency'!$CT$33:$CT$964</c:f>
            </c:numRef>
          </c:yVal>
          <c:smooth val="0"/>
          <c:extLst>
            <c:ext xmlns:c16="http://schemas.microsoft.com/office/drawing/2014/chart" uri="{C3380CC4-5D6E-409C-BE32-E72D297353CC}">
              <c16:uniqueId val="{0000000C-9714-4E9B-8279-62DD4D9B3207}"/>
            </c:ext>
          </c:extLst>
        </c:ser>
        <c:ser>
          <c:idx val="54"/>
          <c:order val="13"/>
          <c:tx>
            <c:strRef>
              <c:f>'Filter Latency'!$CU$28:$CU$32</c:f>
              <c:strCache>
                <c:ptCount val="5"/>
                <c:pt idx="0">
                  <c:v>D-Term
Lowpass2</c:v>
                </c:pt>
                <c:pt idx="1">
                  <c:v>Filter Type</c:v>
                </c:pt>
                <c:pt idx="2">
                  <c:v>PT1</c:v>
                </c:pt>
                <c:pt idx="3">
                  <c:v>Q</c:v>
                </c:pt>
                <c:pt idx="4">
                  <c:v>0.707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strRef>
              <c:f>'Filter Latency'!$A$33:$A$964</c:f>
              <c:strCache>
                <c:ptCount val="214"/>
                <c:pt idx="0">
                  <c:v>actual --&gt;</c:v>
                </c:pt>
                <c:pt idx="2">
                  <c:v>Freq.</c:v>
                </c:pt>
                <c:pt idx="3">
                  <c:v>0.001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0.5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15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35</c:v>
                </c:pt>
                <c:pt idx="24">
                  <c:v>40</c:v>
                </c:pt>
                <c:pt idx="25">
                  <c:v>45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80</c:v>
                </c:pt>
                <c:pt idx="30">
                  <c:v>90</c:v>
                </c:pt>
                <c:pt idx="31">
                  <c:v>100</c:v>
                </c:pt>
                <c:pt idx="32">
                  <c:v>105</c:v>
                </c:pt>
                <c:pt idx="33">
                  <c:v>110</c:v>
                </c:pt>
                <c:pt idx="34">
                  <c:v>115</c:v>
                </c:pt>
                <c:pt idx="35">
                  <c:v>120</c:v>
                </c:pt>
                <c:pt idx="36">
                  <c:v>125</c:v>
                </c:pt>
                <c:pt idx="37">
                  <c:v>130</c:v>
                </c:pt>
                <c:pt idx="38">
                  <c:v>135</c:v>
                </c:pt>
                <c:pt idx="39">
                  <c:v>140</c:v>
                </c:pt>
                <c:pt idx="40">
                  <c:v>145</c:v>
                </c:pt>
                <c:pt idx="41">
                  <c:v>150</c:v>
                </c:pt>
                <c:pt idx="42">
                  <c:v>155</c:v>
                </c:pt>
                <c:pt idx="43">
                  <c:v>160</c:v>
                </c:pt>
                <c:pt idx="44">
                  <c:v>165</c:v>
                </c:pt>
                <c:pt idx="45">
                  <c:v>170</c:v>
                </c:pt>
                <c:pt idx="46">
                  <c:v>175</c:v>
                </c:pt>
                <c:pt idx="47">
                  <c:v>180</c:v>
                </c:pt>
                <c:pt idx="48">
                  <c:v>185</c:v>
                </c:pt>
                <c:pt idx="49">
                  <c:v>190</c:v>
                </c:pt>
                <c:pt idx="50">
                  <c:v>195</c:v>
                </c:pt>
                <c:pt idx="51">
                  <c:v>200</c:v>
                </c:pt>
                <c:pt idx="52">
                  <c:v>205</c:v>
                </c:pt>
                <c:pt idx="53">
                  <c:v>210</c:v>
                </c:pt>
                <c:pt idx="54">
                  <c:v>215</c:v>
                </c:pt>
                <c:pt idx="55">
                  <c:v>220</c:v>
                </c:pt>
                <c:pt idx="56">
                  <c:v>225</c:v>
                </c:pt>
                <c:pt idx="57">
                  <c:v>230</c:v>
                </c:pt>
                <c:pt idx="58">
                  <c:v>235</c:v>
                </c:pt>
                <c:pt idx="59">
                  <c:v>240</c:v>
                </c:pt>
                <c:pt idx="60">
                  <c:v>245</c:v>
                </c:pt>
                <c:pt idx="61">
                  <c:v>250</c:v>
                </c:pt>
                <c:pt idx="62">
                  <c:v>255</c:v>
                </c:pt>
                <c:pt idx="63">
                  <c:v>260</c:v>
                </c:pt>
                <c:pt idx="64">
                  <c:v>265</c:v>
                </c:pt>
                <c:pt idx="65">
                  <c:v>270</c:v>
                </c:pt>
                <c:pt idx="66">
                  <c:v>275</c:v>
                </c:pt>
                <c:pt idx="67">
                  <c:v>280</c:v>
                </c:pt>
                <c:pt idx="68">
                  <c:v>285</c:v>
                </c:pt>
                <c:pt idx="69">
                  <c:v>290</c:v>
                </c:pt>
                <c:pt idx="70">
                  <c:v>295</c:v>
                </c:pt>
                <c:pt idx="71">
                  <c:v>300</c:v>
                </c:pt>
                <c:pt idx="72">
                  <c:v>305</c:v>
                </c:pt>
                <c:pt idx="73">
                  <c:v>310</c:v>
                </c:pt>
                <c:pt idx="74">
                  <c:v>315</c:v>
                </c:pt>
                <c:pt idx="75">
                  <c:v>320</c:v>
                </c:pt>
                <c:pt idx="76">
                  <c:v>325</c:v>
                </c:pt>
                <c:pt idx="77">
                  <c:v>330</c:v>
                </c:pt>
                <c:pt idx="78">
                  <c:v>335</c:v>
                </c:pt>
                <c:pt idx="79">
                  <c:v>340</c:v>
                </c:pt>
                <c:pt idx="80">
                  <c:v>345</c:v>
                </c:pt>
                <c:pt idx="81">
                  <c:v>350</c:v>
                </c:pt>
                <c:pt idx="82">
                  <c:v>355</c:v>
                </c:pt>
                <c:pt idx="83">
                  <c:v>360</c:v>
                </c:pt>
                <c:pt idx="84">
                  <c:v>365</c:v>
                </c:pt>
                <c:pt idx="85">
                  <c:v>370</c:v>
                </c:pt>
                <c:pt idx="86">
                  <c:v>375</c:v>
                </c:pt>
                <c:pt idx="87">
                  <c:v>380</c:v>
                </c:pt>
                <c:pt idx="88">
                  <c:v>385</c:v>
                </c:pt>
                <c:pt idx="89">
                  <c:v>390</c:v>
                </c:pt>
                <c:pt idx="90">
                  <c:v>395</c:v>
                </c:pt>
                <c:pt idx="91">
                  <c:v>400</c:v>
                </c:pt>
                <c:pt idx="92">
                  <c:v>405</c:v>
                </c:pt>
                <c:pt idx="93">
                  <c:v>410</c:v>
                </c:pt>
                <c:pt idx="94">
                  <c:v>415</c:v>
                </c:pt>
                <c:pt idx="95">
                  <c:v>420</c:v>
                </c:pt>
                <c:pt idx="96">
                  <c:v>425</c:v>
                </c:pt>
                <c:pt idx="97">
                  <c:v>430</c:v>
                </c:pt>
                <c:pt idx="98">
                  <c:v>435</c:v>
                </c:pt>
                <c:pt idx="99">
                  <c:v>440</c:v>
                </c:pt>
                <c:pt idx="100">
                  <c:v>445</c:v>
                </c:pt>
                <c:pt idx="101">
                  <c:v>450</c:v>
                </c:pt>
                <c:pt idx="102">
                  <c:v>455</c:v>
                </c:pt>
                <c:pt idx="103">
                  <c:v>460</c:v>
                </c:pt>
                <c:pt idx="104">
                  <c:v>465</c:v>
                </c:pt>
                <c:pt idx="105">
                  <c:v>470</c:v>
                </c:pt>
                <c:pt idx="106">
                  <c:v>475</c:v>
                </c:pt>
                <c:pt idx="107">
                  <c:v>480</c:v>
                </c:pt>
                <c:pt idx="108">
                  <c:v>485</c:v>
                </c:pt>
                <c:pt idx="109">
                  <c:v>490</c:v>
                </c:pt>
                <c:pt idx="110">
                  <c:v>495</c:v>
                </c:pt>
                <c:pt idx="111">
                  <c:v>500</c:v>
                </c:pt>
                <c:pt idx="112">
                  <c:v>505</c:v>
                </c:pt>
                <c:pt idx="113">
                  <c:v>510</c:v>
                </c:pt>
                <c:pt idx="114">
                  <c:v>515</c:v>
                </c:pt>
                <c:pt idx="115">
                  <c:v>520</c:v>
                </c:pt>
                <c:pt idx="116">
                  <c:v>525</c:v>
                </c:pt>
                <c:pt idx="117">
                  <c:v>530</c:v>
                </c:pt>
                <c:pt idx="118">
                  <c:v>535</c:v>
                </c:pt>
                <c:pt idx="119">
                  <c:v>540</c:v>
                </c:pt>
                <c:pt idx="120">
                  <c:v>545</c:v>
                </c:pt>
                <c:pt idx="121">
                  <c:v>550</c:v>
                </c:pt>
                <c:pt idx="122">
                  <c:v>555</c:v>
                </c:pt>
                <c:pt idx="123">
                  <c:v>560</c:v>
                </c:pt>
                <c:pt idx="124">
                  <c:v>565</c:v>
                </c:pt>
                <c:pt idx="125">
                  <c:v>570</c:v>
                </c:pt>
                <c:pt idx="126">
                  <c:v>575</c:v>
                </c:pt>
                <c:pt idx="127">
                  <c:v>580</c:v>
                </c:pt>
                <c:pt idx="128">
                  <c:v>585</c:v>
                </c:pt>
                <c:pt idx="129">
                  <c:v>590</c:v>
                </c:pt>
                <c:pt idx="130">
                  <c:v>595</c:v>
                </c:pt>
                <c:pt idx="131">
                  <c:v>600</c:v>
                </c:pt>
                <c:pt idx="132">
                  <c:v>605</c:v>
                </c:pt>
                <c:pt idx="133">
                  <c:v>610</c:v>
                </c:pt>
                <c:pt idx="134">
                  <c:v>615</c:v>
                </c:pt>
                <c:pt idx="135">
                  <c:v>620</c:v>
                </c:pt>
                <c:pt idx="136">
                  <c:v>625</c:v>
                </c:pt>
                <c:pt idx="137">
                  <c:v>630</c:v>
                </c:pt>
                <c:pt idx="138">
                  <c:v>635</c:v>
                </c:pt>
                <c:pt idx="139">
                  <c:v>640</c:v>
                </c:pt>
                <c:pt idx="140">
                  <c:v>645</c:v>
                </c:pt>
                <c:pt idx="141">
                  <c:v>650</c:v>
                </c:pt>
                <c:pt idx="142">
                  <c:v>655</c:v>
                </c:pt>
                <c:pt idx="143">
                  <c:v>660</c:v>
                </c:pt>
                <c:pt idx="144">
                  <c:v>665</c:v>
                </c:pt>
                <c:pt idx="145">
                  <c:v>670</c:v>
                </c:pt>
                <c:pt idx="146">
                  <c:v>675</c:v>
                </c:pt>
                <c:pt idx="147">
                  <c:v>680</c:v>
                </c:pt>
                <c:pt idx="148">
                  <c:v>685</c:v>
                </c:pt>
                <c:pt idx="149">
                  <c:v>690</c:v>
                </c:pt>
                <c:pt idx="150">
                  <c:v>695</c:v>
                </c:pt>
                <c:pt idx="151">
                  <c:v>700</c:v>
                </c:pt>
                <c:pt idx="152">
                  <c:v>705</c:v>
                </c:pt>
                <c:pt idx="153">
                  <c:v>710</c:v>
                </c:pt>
                <c:pt idx="154">
                  <c:v>715</c:v>
                </c:pt>
                <c:pt idx="155">
                  <c:v>720</c:v>
                </c:pt>
                <c:pt idx="156">
                  <c:v>725</c:v>
                </c:pt>
                <c:pt idx="157">
                  <c:v>730</c:v>
                </c:pt>
                <c:pt idx="158">
                  <c:v>735</c:v>
                </c:pt>
                <c:pt idx="159">
                  <c:v>740</c:v>
                </c:pt>
                <c:pt idx="160">
                  <c:v>745</c:v>
                </c:pt>
                <c:pt idx="161">
                  <c:v>750</c:v>
                </c:pt>
                <c:pt idx="162">
                  <c:v>755</c:v>
                </c:pt>
                <c:pt idx="163">
                  <c:v>760</c:v>
                </c:pt>
                <c:pt idx="164">
                  <c:v>765</c:v>
                </c:pt>
                <c:pt idx="165">
                  <c:v>770</c:v>
                </c:pt>
                <c:pt idx="166">
                  <c:v>775</c:v>
                </c:pt>
                <c:pt idx="167">
                  <c:v>780</c:v>
                </c:pt>
                <c:pt idx="168">
                  <c:v>785</c:v>
                </c:pt>
                <c:pt idx="169">
                  <c:v>790</c:v>
                </c:pt>
                <c:pt idx="170">
                  <c:v>795</c:v>
                </c:pt>
                <c:pt idx="171">
                  <c:v>800</c:v>
                </c:pt>
                <c:pt idx="172">
                  <c:v>805</c:v>
                </c:pt>
                <c:pt idx="173">
                  <c:v>810</c:v>
                </c:pt>
                <c:pt idx="174">
                  <c:v>815</c:v>
                </c:pt>
                <c:pt idx="175">
                  <c:v>820</c:v>
                </c:pt>
                <c:pt idx="176">
                  <c:v>825</c:v>
                </c:pt>
                <c:pt idx="177">
                  <c:v>830</c:v>
                </c:pt>
                <c:pt idx="178">
                  <c:v>835</c:v>
                </c:pt>
                <c:pt idx="179">
                  <c:v>840</c:v>
                </c:pt>
                <c:pt idx="180">
                  <c:v>845</c:v>
                </c:pt>
                <c:pt idx="181">
                  <c:v>850</c:v>
                </c:pt>
                <c:pt idx="182">
                  <c:v>855</c:v>
                </c:pt>
                <c:pt idx="183">
                  <c:v>860</c:v>
                </c:pt>
                <c:pt idx="184">
                  <c:v>865</c:v>
                </c:pt>
                <c:pt idx="185">
                  <c:v>870</c:v>
                </c:pt>
                <c:pt idx="186">
                  <c:v>875</c:v>
                </c:pt>
                <c:pt idx="187">
                  <c:v>880</c:v>
                </c:pt>
                <c:pt idx="188">
                  <c:v>885</c:v>
                </c:pt>
                <c:pt idx="189">
                  <c:v>890</c:v>
                </c:pt>
                <c:pt idx="190">
                  <c:v>895</c:v>
                </c:pt>
                <c:pt idx="191">
                  <c:v>900</c:v>
                </c:pt>
                <c:pt idx="192">
                  <c:v>905</c:v>
                </c:pt>
                <c:pt idx="193">
                  <c:v>910</c:v>
                </c:pt>
                <c:pt idx="194">
                  <c:v>915</c:v>
                </c:pt>
                <c:pt idx="195">
                  <c:v>920</c:v>
                </c:pt>
                <c:pt idx="196">
                  <c:v>925</c:v>
                </c:pt>
                <c:pt idx="197">
                  <c:v>930</c:v>
                </c:pt>
                <c:pt idx="198">
                  <c:v>935</c:v>
                </c:pt>
                <c:pt idx="199">
                  <c:v>940</c:v>
                </c:pt>
                <c:pt idx="200">
                  <c:v>945</c:v>
                </c:pt>
                <c:pt idx="201">
                  <c:v>950</c:v>
                </c:pt>
                <c:pt idx="202">
                  <c:v>955</c:v>
                </c:pt>
                <c:pt idx="203">
                  <c:v>960</c:v>
                </c:pt>
                <c:pt idx="204">
                  <c:v>965</c:v>
                </c:pt>
                <c:pt idx="205">
                  <c:v>970</c:v>
                </c:pt>
                <c:pt idx="206">
                  <c:v>975</c:v>
                </c:pt>
                <c:pt idx="207">
                  <c:v>980</c:v>
                </c:pt>
                <c:pt idx="208">
                  <c:v>985</c:v>
                </c:pt>
                <c:pt idx="209">
                  <c:v>990</c:v>
                </c:pt>
                <c:pt idx="210">
                  <c:v>995</c:v>
                </c:pt>
                <c:pt idx="211">
                  <c:v>1000</c:v>
                </c:pt>
                <c:pt idx="212">
                  <c:v>1005</c:v>
                </c:pt>
                <c:pt idx="213">
                  <c:v>1010</c:v>
                </c:pt>
              </c:strCache>
            </c:strRef>
          </c:xVal>
          <c:yVal>
            <c:numRef>
              <c:f>'Filter Latency'!$CU$33:$CU$964</c:f>
            </c:numRef>
          </c:yVal>
          <c:smooth val="0"/>
          <c:extLst>
            <c:ext xmlns:c16="http://schemas.microsoft.com/office/drawing/2014/chart" uri="{C3380CC4-5D6E-409C-BE32-E72D297353CC}">
              <c16:uniqueId val="{0000000D-9714-4E9B-8279-62DD4D9B3207}"/>
            </c:ext>
          </c:extLst>
        </c:ser>
        <c:ser>
          <c:idx val="2"/>
          <c:order val="14"/>
          <c:tx>
            <c:strRef>
              <c:f>'Filter Latency'!$DC$28</c:f>
              <c:strCache>
                <c:ptCount val="1"/>
                <c:pt idx="0">
                  <c:v>TOTAL Attenuation (Amplitude)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dash"/>
            </a:ln>
            <a:effectLst/>
          </c:spPr>
          <c:marker>
            <c:symbol val="none"/>
          </c:marker>
          <c:xVal>
            <c:numRef>
              <c:f>'Filter Latency'!$A$36:$A$254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Latency'!$DC$36:$DC$254</c:f>
              <c:numCache>
                <c:formatCode>0.00</c:formatCode>
                <c:ptCount val="211"/>
                <c:pt idx="0">
                  <c:v>0.99999999992147948</c:v>
                </c:pt>
                <c:pt idx="1">
                  <c:v>0.99999921479271492</c:v>
                </c:pt>
                <c:pt idx="2">
                  <c:v>0.99998037011947938</c:v>
                </c:pt>
                <c:pt idx="3">
                  <c:v>0.99999921479271492</c:v>
                </c:pt>
                <c:pt idx="4">
                  <c:v>0.99998037011947938</c:v>
                </c:pt>
                <c:pt idx="5">
                  <c:v>0.99992148424780336</c:v>
                </c:pt>
                <c:pt idx="6">
                  <c:v>0.99968599729519236</c:v>
                </c:pt>
                <c:pt idx="7">
                  <c:v>0.99929371994049909</c:v>
                </c:pt>
                <c:pt idx="8">
                  <c:v>0.9987449531359982</c:v>
                </c:pt>
                <c:pt idx="9">
                  <c:v>0.99804011742189636</c:v>
                </c:pt>
                <c:pt idx="10">
                  <c:v>0.99717975213672738</c:v>
                </c:pt>
                <c:pt idx="11">
                  <c:v>0.99616451440694198</c:v>
                </c:pt>
                <c:pt idx="12">
                  <c:v>0.99499517791925529</c:v>
                </c:pt>
                <c:pt idx="13">
                  <c:v>0.99367263148005236</c:v>
                </c:pt>
                <c:pt idx="14">
                  <c:v>0.99219787736689302</c:v>
                </c:pt>
                <c:pt idx="15">
                  <c:v>0.98879631128498902</c:v>
                </c:pt>
                <c:pt idx="16">
                  <c:v>0.98258376501572675</c:v>
                </c:pt>
                <c:pt idx="17">
                  <c:v>0.9693762799018325</c:v>
                </c:pt>
                <c:pt idx="18">
                  <c:v>0.95281397776165799</c:v>
                </c:pt>
                <c:pt idx="19">
                  <c:v>0.93318526889523623</c:v>
                </c:pt>
                <c:pt idx="20">
                  <c:v>0.91081676111220589</c:v>
                </c:pt>
                <c:pt idx="21">
                  <c:v>0.88606097710737608</c:v>
                </c:pt>
                <c:pt idx="22">
                  <c:v>0.85928422901676649</c:v>
                </c:pt>
                <c:pt idx="23">
                  <c:v>0.83085531559226566</c:v>
                </c:pt>
                <c:pt idx="24">
                  <c:v>0.77047041330109434</c:v>
                </c:pt>
                <c:pt idx="25">
                  <c:v>0.70756963705614973</c:v>
                </c:pt>
                <c:pt idx="26">
                  <c:v>0.64439700573085579</c:v>
                </c:pt>
                <c:pt idx="27">
                  <c:v>0.58270123429598653</c:v>
                </c:pt>
                <c:pt idx="28">
                  <c:v>0.52373998087221163</c:v>
                </c:pt>
                <c:pt idx="29">
                  <c:v>0.49555631573784692</c:v>
                </c:pt>
                <c:pt idx="30">
                  <c:v>0.46833409361315154</c:v>
                </c:pt>
                <c:pt idx="31">
                  <c:v>0.44212048187464598</c:v>
                </c:pt>
                <c:pt idx="32">
                  <c:v>0.41694542883483926</c:v>
                </c:pt>
                <c:pt idx="33">
                  <c:v>0.39282414421175377</c:v>
                </c:pt>
                <c:pt idx="34">
                  <c:v>0.36975941343959007</c:v>
                </c:pt>
                <c:pt idx="35">
                  <c:v>0.34774371694697337</c:v>
                </c:pt>
                <c:pt idx="36">
                  <c:v>0.3267611402419518</c:v>
                </c:pt>
                <c:pt idx="37">
                  <c:v>0.30678907170547426</c:v>
                </c:pt>
                <c:pt idx="38">
                  <c:v>0.28779969296140684</c:v>
                </c:pt>
                <c:pt idx="39">
                  <c:v>0.26976127212424889</c:v>
                </c:pt>
                <c:pt idx="40">
                  <c:v>0.25263927365202909</c:v>
                </c:pt>
                <c:pt idx="41">
                  <c:v>0.23639730041686213</c:v>
                </c:pt>
                <c:pt idx="42">
                  <c:v>0.22099788434426981</c:v>
                </c:pt>
                <c:pt idx="43">
                  <c:v>0.2064031418887774</c:v>
                </c:pt>
                <c:pt idx="44">
                  <c:v>0.19257530996598182</c:v>
                </c:pt>
                <c:pt idx="45">
                  <c:v>0.17947717695103793</c:v>
                </c:pt>
                <c:pt idx="46">
                  <c:v>0.16707242213196599</c:v>
                </c:pt>
                <c:pt idx="47">
                  <c:v>0.15532587568438336</c:v>
                </c:pt>
                <c:pt idx="48">
                  <c:v>0.14420370988994352</c:v>
                </c:pt>
                <c:pt idx="49">
                  <c:v>0.13367357100455693</c:v>
                </c:pt>
                <c:pt idx="50">
                  <c:v>0.12370465992239525</c:v>
                </c:pt>
                <c:pt idx="51">
                  <c:v>0.11426776858604043</c:v>
                </c:pt>
                <c:pt idx="52">
                  <c:v>0.10533527795122376</c:v>
                </c:pt>
                <c:pt idx="53">
                  <c:v>9.6881122194894947E-2</c:v>
                </c:pt>
                <c:pt idx="54">
                  <c:v>8.8880722699671844E-2</c:v>
                </c:pt>
                <c:pt idx="55">
                  <c:v>8.1310894058921515E-2</c:v>
                </c:pt>
                <c:pt idx="56">
                  <c:v>7.4149722764770443E-2</c:v>
                </c:pt>
                <c:pt idx="57">
                  <c:v>6.7376417097171876E-2</c:v>
                </c:pt>
                <c:pt idx="58">
                  <c:v>6.0971123557102012E-2</c:v>
                </c:pt>
                <c:pt idx="59">
                  <c:v>5.4914700129120322E-2</c:v>
                </c:pt>
                <c:pt idx="60">
                  <c:v>4.9188428094040094E-2</c:v>
                </c:pt>
                <c:pt idx="61">
                  <c:v>4.3773628779541517E-2</c:v>
                </c:pt>
                <c:pt idx="62">
                  <c:v>3.865112258545398E-2</c:v>
                </c:pt>
                <c:pt idx="63">
                  <c:v>3.3800408994730413E-2</c:v>
                </c:pt>
                <c:pt idx="64">
                  <c:v>2.9198318812495429E-2</c:v>
                </c:pt>
                <c:pt idx="65">
                  <c:v>2.4816585924931377E-2</c:v>
                </c:pt>
                <c:pt idx="66">
                  <c:v>2.0616969205484777E-2</c:v>
                </c:pt>
                <c:pt idx="67">
                  <c:v>1.6539972052108026E-2</c:v>
                </c:pt>
                <c:pt idx="68">
                  <c:v>1.2472791072984626E-2</c:v>
                </c:pt>
                <c:pt idx="69">
                  <c:v>8.1178077530561811E-3</c:v>
                </c:pt>
                <c:pt idx="70">
                  <c:v>4.0270652111561269E-5</c:v>
                </c:pt>
                <c:pt idx="71">
                  <c:v>6.7920865208173772E-3</c:v>
                </c:pt>
                <c:pt idx="72">
                  <c:v>8.7181886306544054E-3</c:v>
                </c:pt>
                <c:pt idx="73">
                  <c:v>9.6270325890098086E-3</c:v>
                </c:pt>
                <c:pt idx="74">
                  <c:v>9.9397824841250693E-3</c:v>
                </c:pt>
                <c:pt idx="75">
                  <c:v>9.8308025723486542E-3</c:v>
                </c:pt>
                <c:pt idx="76">
                  <c:v>9.3895550029613768E-3</c:v>
                </c:pt>
                <c:pt idx="77">
                  <c:v>8.6606787350229381E-3</c:v>
                </c:pt>
                <c:pt idx="78">
                  <c:v>7.652568691550652E-3</c:v>
                </c:pt>
                <c:pt idx="79">
                  <c:v>6.3228818874283494E-3</c:v>
                </c:pt>
                <c:pt idx="80">
                  <c:v>4.4948313373825571E-3</c:v>
                </c:pt>
                <c:pt idx="81">
                  <c:v>2.6390383572403321E-5</c:v>
                </c:pt>
                <c:pt idx="82">
                  <c:v>4.4748979362090211E-3</c:v>
                </c:pt>
                <c:pt idx="83">
                  <c:v>6.2768750534978662E-3</c:v>
                </c:pt>
                <c:pt idx="84">
                  <c:v>7.6005061178948058E-3</c:v>
                </c:pt>
                <c:pt idx="85">
                  <c:v>8.6529004202306314E-3</c:v>
                </c:pt>
                <c:pt idx="86">
                  <c:v>9.5151778187497534E-3</c:v>
                </c:pt>
                <c:pt idx="87">
                  <c:v>1.0230242548342207E-2</c:v>
                </c:pt>
                <c:pt idx="88">
                  <c:v>1.0824891694625301E-2</c:v>
                </c:pt>
                <c:pt idx="89">
                  <c:v>1.1317782587513654E-2</c:v>
                </c:pt>
                <c:pt idx="90">
                  <c:v>1.1722926613331238E-2</c:v>
                </c:pt>
                <c:pt idx="91">
                  <c:v>1.2051430695351433E-2</c:v>
                </c:pt>
                <c:pt idx="92">
                  <c:v>1.2312449072458017E-2</c:v>
                </c:pt>
                <c:pt idx="93">
                  <c:v>1.2513741702222102E-2</c:v>
                </c:pt>
                <c:pt idx="94">
                  <c:v>1.2662021343904177E-2</c:v>
                </c:pt>
                <c:pt idx="95">
                  <c:v>1.2763180201853158E-2</c:v>
                </c:pt>
                <c:pt idx="96">
                  <c:v>1.2822444560173511E-2</c:v>
                </c:pt>
                <c:pt idx="97">
                  <c:v>1.2844484612527062E-2</c:v>
                </c:pt>
                <c:pt idx="98">
                  <c:v>1.283349544124722E-2</c:v>
                </c:pt>
                <c:pt idx="99">
                  <c:v>1.2793258843921294E-2</c:v>
                </c:pt>
                <c:pt idx="100">
                  <c:v>1.2727192083204384E-2</c:v>
                </c:pt>
                <c:pt idx="101">
                  <c:v>1.2638387465267593E-2</c:v>
                </c:pt>
                <c:pt idx="102">
                  <c:v>1.2529645313580622E-2</c:v>
                </c:pt>
                <c:pt idx="103">
                  <c:v>1.2403502058312541E-2</c:v>
                </c:pt>
                <c:pt idx="104">
                  <c:v>1.2262254615074294E-2</c:v>
                </c:pt>
                <c:pt idx="105">
                  <c:v>1.2107981867407578E-2</c:v>
                </c:pt>
                <c:pt idx="106">
                  <c:v>1.1942563827574314E-2</c:v>
                </c:pt>
                <c:pt idx="107">
                  <c:v>1.1767698888008358E-2</c:v>
                </c:pt>
                <c:pt idx="108">
                  <c:v>1.1584919464885926E-2</c:v>
                </c:pt>
                <c:pt idx="109">
                  <c:v>1.1395606258696702E-2</c:v>
                </c:pt>
                <c:pt idx="110">
                  <c:v>1.1201001303358283E-2</c:v>
                </c:pt>
                <c:pt idx="111">
                  <c:v>1.1002219937947316E-2</c:v>
                </c:pt>
                <c:pt idx="112">
                  <c:v>1.0800261808564757E-2</c:v>
                </c:pt>
                <c:pt idx="113">
                  <c:v>1.0596020988843243E-2</c:v>
                </c:pt>
                <c:pt idx="114">
                  <c:v>1.0390295293830943E-2</c:v>
                </c:pt>
                <c:pt idx="115">
                  <c:v>1.0183794851853429E-2</c:v>
                </c:pt>
                <c:pt idx="116">
                  <c:v>9.9771499913579777E-3</c:v>
                </c:pt>
                <c:pt idx="117">
                  <c:v>9.7709184939120137E-3</c:v>
                </c:pt>
                <c:pt idx="118">
                  <c:v>9.5655922599249196E-3</c:v>
                </c:pt>
                <c:pt idx="119">
                  <c:v>9.36160342991685E-3</c:v>
                </c:pt>
                <c:pt idx="120">
                  <c:v>9.1593300010109381E-3</c:v>
                </c:pt>
                <c:pt idx="121">
                  <c:v>8.9591009755999717E-3</c:v>
                </c:pt>
                <c:pt idx="122">
                  <c:v>8.7612010767114078E-3</c:v>
                </c:pt>
                <c:pt idx="123">
                  <c:v>8.5658750623857933E-3</c:v>
                </c:pt>
                <c:pt idx="124">
                  <c:v>8.3733316693367869E-3</c:v>
                </c:pt>
                <c:pt idx="125">
                  <c:v>8.1837472142412149E-3</c:v>
                </c:pt>
                <c:pt idx="126">
                  <c:v>7.9972688791919017E-3</c:v>
                </c:pt>
                <c:pt idx="127">
                  <c:v>7.8140177061208575E-3</c:v>
                </c:pt>
                <c:pt idx="128">
                  <c:v>7.6340913233563443E-3</c:v>
                </c:pt>
                <c:pt idx="129">
                  <c:v>7.4575664259112469E-3</c:v>
                </c:pt>
                <c:pt idx="130">
                  <c:v>7.2845010296078644E-3</c:v>
                </c:pt>
                <c:pt idx="131">
                  <c:v>7.1149365177257161E-3</c:v>
                </c:pt>
                <c:pt idx="132">
                  <c:v>6.9488994975125846E-3</c:v>
                </c:pt>
                <c:pt idx="133">
                  <c:v>6.7864034826245236E-3</c:v>
                </c:pt>
                <c:pt idx="134">
                  <c:v>6.6274504163571822E-3</c:v>
                </c:pt>
                <c:pt idx="135">
                  <c:v>6.4720320493970992E-3</c:v>
                </c:pt>
                <c:pt idx="136">
                  <c:v>6.3201311847571355E-3</c:v>
                </c:pt>
                <c:pt idx="137">
                  <c:v>6.171722801561968E-3</c:v>
                </c:pt>
                <c:pt idx="138">
                  <c:v>6.0267750684171138E-3</c:v>
                </c:pt>
                <c:pt idx="139">
                  <c:v>5.8852502562246898E-3</c:v>
                </c:pt>
                <c:pt idx="140">
                  <c:v>5.7471055594992288E-3</c:v>
                </c:pt>
                <c:pt idx="141">
                  <c:v>5.6122938344849082E-3</c:v>
                </c:pt>
                <c:pt idx="142">
                  <c:v>5.480764261677918E-3</c:v>
                </c:pt>
                <c:pt idx="143">
                  <c:v>5.3524629397126286E-3</c:v>
                </c:pt>
                <c:pt idx="144">
                  <c:v>5.2273334169735779E-3</c:v>
                </c:pt>
                <c:pt idx="145">
                  <c:v>5.1053171667455937E-3</c:v>
                </c:pt>
                <c:pt idx="146">
                  <c:v>4.9863540112073173E-3</c:v>
                </c:pt>
                <c:pt idx="147">
                  <c:v>4.8703824991074241E-3</c:v>
                </c:pt>
                <c:pt idx="148">
                  <c:v>4.7573402415343876E-3</c:v>
                </c:pt>
                <c:pt idx="149">
                  <c:v>4.6471642097974959E-3</c:v>
                </c:pt>
                <c:pt idx="150">
                  <c:v>4.5397909990763981E-3</c:v>
                </c:pt>
                <c:pt idx="151">
                  <c:v>4.4351570611663961E-3</c:v>
                </c:pt>
                <c:pt idx="152">
                  <c:v>4.3331989093444417E-3</c:v>
                </c:pt>
                <c:pt idx="153">
                  <c:v>4.2338532981047302E-3</c:v>
                </c:pt>
                <c:pt idx="154">
                  <c:v>4.1370573802603358E-3</c:v>
                </c:pt>
                <c:pt idx="155">
                  <c:v>4.0427488436770706E-3</c:v>
                </c:pt>
                <c:pt idx="156">
                  <c:v>3.9508660296954309E-3</c:v>
                </c:pt>
                <c:pt idx="157">
                  <c:v>3.8613480351050488E-3</c:v>
                </c:pt>
                <c:pt idx="158">
                  <c:v>3.7741347993613832E-3</c:v>
                </c:pt>
                <c:pt idx="159">
                  <c:v>3.6891671785754094E-3</c:v>
                </c:pt>
                <c:pt idx="160">
                  <c:v>3.6063870076623494E-3</c:v>
                </c:pt>
                <c:pt idx="161">
                  <c:v>3.5257371519039175E-3</c:v>
                </c:pt>
                <c:pt idx="162">
                  <c:v>3.4471615490586781E-3</c:v>
                </c:pt>
                <c:pt idx="163">
                  <c:v>3.3706052430465482E-3</c:v>
                </c:pt>
                <c:pt idx="164">
                  <c:v>3.2960144101343205E-3</c:v>
                </c:pt>
                <c:pt idx="165">
                  <c:v>3.2233363784596528E-3</c:v>
                </c:pt>
                <c:pt idx="166">
                  <c:v>3.1525196416490944E-3</c:v>
                </c:pt>
                <c:pt idx="167">
                  <c:v>3.0835138672121445E-3</c:v>
                </c:pt>
                <c:pt idx="168">
                  <c:v>3.0162699003258475E-3</c:v>
                </c:pt>
                <c:pt idx="169">
                  <c:v>2.9507397635639369E-3</c:v>
                </c:pt>
                <c:pt idx="170">
                  <c:v>2.8868766530691092E-3</c:v>
                </c:pt>
                <c:pt idx="171">
                  <c:v>2.8246349316171436E-3</c:v>
                </c:pt>
                <c:pt idx="172">
                  <c:v>2.7639701189763055E-3</c:v>
                </c:pt>
                <c:pt idx="173">
                  <c:v>2.7048388799243745E-3</c:v>
                </c:pt>
                <c:pt idx="174">
                  <c:v>2.6471990102485505E-3</c:v>
                </c:pt>
                <c:pt idx="175">
                  <c:v>2.5910094210199004E-3</c:v>
                </c:pt>
                <c:pt idx="176">
                  <c:v>2.5362301214035409E-3</c:v>
                </c:pt>
                <c:pt idx="177">
                  <c:v>2.4828222002383246E-3</c:v>
                </c:pt>
                <c:pt idx="178">
                  <c:v>2.4307478065948599E-3</c:v>
                </c:pt>
                <c:pt idx="179">
                  <c:v>2.3799701294983104E-3</c:v>
                </c:pt>
                <c:pt idx="180">
                  <c:v>2.3304533769820126E-3</c:v>
                </c:pt>
                <c:pt idx="181">
                  <c:v>2.2821627546197672E-3</c:v>
                </c:pt>
                <c:pt idx="182">
                  <c:v>2.2350644436679732E-3</c:v>
                </c:pt>
                <c:pt idx="183">
                  <c:v>2.1891255789339525E-3</c:v>
                </c:pt>
                <c:pt idx="184">
                  <c:v>2.1443142264733058E-3</c:v>
                </c:pt>
                <c:pt idx="185">
                  <c:v>2.1005993612070572E-3</c:v>
                </c:pt>
                <c:pt idx="186">
                  <c:v>2.0579508445383488E-3</c:v>
                </c:pt>
                <c:pt idx="187">
                  <c:v>2.0163394020387363E-3</c:v>
                </c:pt>
                <c:pt idx="188">
                  <c:v>1.9757366012651506E-3</c:v>
                </c:pt>
                <c:pt idx="189">
                  <c:v>1.9361148297607845E-3</c:v>
                </c:pt>
                <c:pt idx="190">
                  <c:v>1.8974472732859024E-3</c:v>
                </c:pt>
                <c:pt idx="191">
                  <c:v>1.8597078943182637E-3</c:v>
                </c:pt>
                <c:pt idx="192">
                  <c:v>1.8228714108570402E-3</c:v>
                </c:pt>
                <c:pt idx="193">
                  <c:v>1.7869132755590029E-3</c:v>
                </c:pt>
                <c:pt idx="194">
                  <c:v>1.7518096552311424E-3</c:v>
                </c:pt>
                <c:pt idx="195">
                  <c:v>1.7175374106997599E-3</c:v>
                </c:pt>
                <c:pt idx="196">
                  <c:v>1.6840740770724361E-3</c:v>
                </c:pt>
                <c:pt idx="197">
                  <c:v>1.6513978444059579E-3</c:v>
                </c:pt>
                <c:pt idx="198">
                  <c:v>1.6194875387904467E-3</c:v>
                </c:pt>
                <c:pt idx="199">
                  <c:v>1.5883226038572789E-3</c:v>
                </c:pt>
                <c:pt idx="200">
                  <c:v>1.5578830827161598E-3</c:v>
                </c:pt>
                <c:pt idx="201">
                  <c:v>1.5281496003246408E-3</c:v>
                </c:pt>
                <c:pt idx="202">
                  <c:v>1.4991033462916374E-3</c:v>
                </c:pt>
                <c:pt idx="203">
                  <c:v>1.4707260581148611E-3</c:v>
                </c:pt>
                <c:pt idx="204">
                  <c:v>1.4430000048508095E-3</c:v>
                </c:pt>
                <c:pt idx="205">
                  <c:v>1.4159079712146262E-3</c:v>
                </c:pt>
                <c:pt idx="206">
                  <c:v>1.3894332421062337E-3</c:v>
                </c:pt>
                <c:pt idx="207">
                  <c:v>1.3635595875581194E-3</c:v>
                </c:pt>
                <c:pt idx="208">
                  <c:v>1.3382712480994585E-3</c:v>
                </c:pt>
                <c:pt idx="209">
                  <c:v>1.313552920530545E-3</c:v>
                </c:pt>
                <c:pt idx="210">
                  <c:v>1.2893897441009783E-3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714-4E9B-8279-62DD4D9B3207}"/>
            </c:ext>
          </c:extLst>
        </c:ser>
        <c:ser>
          <c:idx val="3"/>
          <c:order val="15"/>
          <c:tx>
            <c:strRef>
              <c:f>'Filter Latency'!$AH$35</c:f>
              <c:strCache>
                <c:ptCount val="1"/>
                <c:pt idx="0">
                  <c:v>Lowpass1 Attenuation</c:v>
                </c:pt>
              </c:strCache>
            </c:strRef>
          </c:tx>
          <c:spPr>
            <a:ln w="38100" cap="rnd">
              <a:solidFill>
                <a:srgbClr val="FF0066"/>
              </a:solidFill>
            </a:ln>
            <a:effectLst/>
          </c:spPr>
          <c:marker>
            <c:symbol val="none"/>
          </c:marker>
          <c:xVal>
            <c:numRef>
              <c:f>'Filter Latency'!$A$36:$A$254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Latency'!$AH$36:$AH$254</c:f>
              <c:numCache>
                <c:formatCode>0.00</c:formatCode>
                <c:ptCount val="211"/>
                <c:pt idx="0">
                  <c:v>0.99999999999576872</c:v>
                </c:pt>
                <c:pt idx="1">
                  <c:v>0.99999995768595307</c:v>
                </c:pt>
                <c:pt idx="2">
                  <c:v>0.99999894215043883</c:v>
                </c:pt>
                <c:pt idx="3">
                  <c:v>0.99999995768595307</c:v>
                </c:pt>
                <c:pt idx="4">
                  <c:v>0.99999894215043883</c:v>
                </c:pt>
                <c:pt idx="5">
                  <c:v>0.99999576862189843</c:v>
                </c:pt>
                <c:pt idx="6">
                  <c:v>0.99998307480986826</c:v>
                </c:pt>
                <c:pt idx="7">
                  <c:v>0.9999619195306656</c:v>
                </c:pt>
                <c:pt idx="8">
                  <c:v>0.99993230439532388</c:v>
                </c:pt>
                <c:pt idx="9">
                  <c:v>0.99989423165881286</c:v>
                </c:pt>
                <c:pt idx="10">
                  <c:v>0.99984770421956082</c:v>
                </c:pt>
                <c:pt idx="11">
                  <c:v>0.99979272561884314</c:v>
                </c:pt>
                <c:pt idx="12">
                  <c:v>0.99972930004003346</c:v>
                </c:pt>
                <c:pt idx="13">
                  <c:v>0.99965743230771964</c:v>
                </c:pt>
                <c:pt idx="14">
                  <c:v>0.99957712788668518</c:v>
                </c:pt>
                <c:pt idx="15">
                  <c:v>0.99939123403151309</c:v>
                </c:pt>
                <c:pt idx="16">
                  <c:v>0.99904929137526588</c:v>
                </c:pt>
                <c:pt idx="17">
                  <c:v>0.99831172307944149</c:v>
                </c:pt>
                <c:pt idx="18">
                  <c:v>0.99736581695879378</c:v>
                </c:pt>
                <c:pt idx="19">
                  <c:v>0.9962133526914736</c:v>
                </c:pt>
                <c:pt idx="20">
                  <c:v>0.99485648643477342</c:v>
                </c:pt>
                <c:pt idx="21">
                  <c:v>0.99329773972575253</c:v>
                </c:pt>
                <c:pt idx="22">
                  <c:v>0.99153998663277176</c:v>
                </c:pt>
                <c:pt idx="23">
                  <c:v>0.9895864392845114</c:v>
                </c:pt>
                <c:pt idx="24">
                  <c:v>0.98510640358830726</c:v>
                </c:pt>
                <c:pt idx="25">
                  <c:v>0.97988945267823058</c:v>
                </c:pt>
                <c:pt idx="26">
                  <c:v>0.97397167058012291</c:v>
                </c:pt>
                <c:pt idx="27">
                  <c:v>0.96739274843297207</c:v>
                </c:pt>
                <c:pt idx="28" formatCode="0.0">
                  <c:v>0.9601952966035755</c:v>
                </c:pt>
                <c:pt idx="29">
                  <c:v>0.95637856424766077</c:v>
                </c:pt>
                <c:pt idx="30">
                  <c:v>0.95242414719932422</c:v>
                </c:pt>
                <c:pt idx="31">
                  <c:v>0.94833788381600925</c:v>
                </c:pt>
                <c:pt idx="32">
                  <c:v>0.94412566680176457</c:v>
                </c:pt>
                <c:pt idx="33">
                  <c:v>0.93979342348843709</c:v>
                </c:pt>
                <c:pt idx="34">
                  <c:v>0.93534709688177708</c:v>
                </c:pt>
                <c:pt idx="35">
                  <c:v>0.93079262755489489</c:v>
                </c:pt>
                <c:pt idx="36">
                  <c:v>0.92613593645855452</c:v>
                </c:pt>
                <c:pt idx="37">
                  <c:v>0.92138290870500705</c:v>
                </c:pt>
                <c:pt idx="38">
                  <c:v>0.91653937836963317</c:v>
                </c:pt>
                <c:pt idx="39">
                  <c:v>0.91161111434270314</c:v>
                </c:pt>
                <c:pt idx="40">
                  <c:v>0.90660380725223078</c:v>
                </c:pt>
                <c:pt idx="41">
                  <c:v>0.90152305746827344</c:v>
                </c:pt>
                <c:pt idx="42">
                  <c:v>0.89637436418920258</c:v>
                </c:pt>
                <c:pt idx="43">
                  <c:v>0.8911631156014922</c:v>
                </c:pt>
                <c:pt idx="44">
                  <c:v>0.88589458009649413</c:v>
                </c:pt>
                <c:pt idx="45">
                  <c:v>0.88057389852048773</c:v>
                </c:pt>
                <c:pt idx="46">
                  <c:v>0.87520607742803069</c:v>
                </c:pt>
                <c:pt idx="47">
                  <c:v>0.86979598330327001</c:v>
                </c:pt>
                <c:pt idx="48">
                  <c:v>0.86434833770937702</c:v>
                </c:pt>
                <c:pt idx="49">
                  <c:v>0.8588677133226118</c:v>
                </c:pt>
                <c:pt idx="50">
                  <c:v>0.8533585308046574</c:v>
                </c:pt>
                <c:pt idx="51">
                  <c:v>0.84782505646472661</c:v>
                </c:pt>
                <c:pt idx="52">
                  <c:v>0.8422714006615114</c:v>
                </c:pt>
                <c:pt idx="53">
                  <c:v>0.83670151689420391</c:v>
                </c:pt>
                <c:pt idx="54">
                  <c:v>0.83111920153157537</c:v>
                </c:pt>
                <c:pt idx="55">
                  <c:v>0.82552809412831962</c:v>
                </c:pt>
                <c:pt idx="56">
                  <c:v>0.81993167827855562</c:v>
                </c:pt>
                <c:pt idx="57">
                  <c:v>0.81433328295743668</c:v>
                </c:pt>
                <c:pt idx="58">
                  <c:v>0.80873608430318855</c:v>
                </c:pt>
                <c:pt idx="59">
                  <c:v>0.80314310779355169</c:v>
                </c:pt>
                <c:pt idx="60">
                  <c:v>0.79755723077246476</c:v>
                </c:pt>
                <c:pt idx="61">
                  <c:v>0.7919811852848635</c:v>
                </c:pt>
                <c:pt idx="62">
                  <c:v>0.78641756117963568</c:v>
                </c:pt>
                <c:pt idx="63">
                  <c:v>0.78086880944303028</c:v>
                </c:pt>
                <c:pt idx="64">
                  <c:v>0.77533724572712748</c:v>
                </c:pt>
                <c:pt idx="65">
                  <c:v>0.76982505404031787</c:v>
                </c:pt>
                <c:pt idx="66">
                  <c:v>0.76433429056907265</c:v>
                </c:pt>
                <c:pt idx="67">
                  <c:v>0.75886688760259968</c:v>
                </c:pt>
                <c:pt idx="68">
                  <c:v>0.75342465753424648</c:v>
                </c:pt>
                <c:pt idx="69">
                  <c:v>0.7480092969157246</c:v>
                </c:pt>
                <c:pt idx="70">
                  <c:v>0.74262239054235524</c:v>
                </c:pt>
                <c:pt idx="71">
                  <c:v>0.73726541554959779</c:v>
                </c:pt>
                <c:pt idx="72">
                  <c:v>0.73193974550307228</c:v>
                </c:pt>
                <c:pt idx="73">
                  <c:v>0.72664665446615062</c:v>
                </c:pt>
                <c:pt idx="74">
                  <c:v>0.72138732103095149</c:v>
                </c:pt>
                <c:pt idx="75">
                  <c:v>0.71616283230022237</c:v>
                </c:pt>
                <c:pt idx="76">
                  <c:v>0.7109741878091439</c:v>
                </c:pt>
                <c:pt idx="77">
                  <c:v>0.70582230337753216</c:v>
                </c:pt>
                <c:pt idx="78">
                  <c:v>0.70070801488425405</c:v>
                </c:pt>
                <c:pt idx="79">
                  <c:v>0.69563208195690618</c:v>
                </c:pt>
                <c:pt idx="80">
                  <c:v>0.69059519157094906</c:v>
                </c:pt>
                <c:pt idx="81">
                  <c:v>0.68559796155352615</c:v>
                </c:pt>
                <c:pt idx="82">
                  <c:v>0.68064094398815622</c:v>
                </c:pt>
                <c:pt idx="83">
                  <c:v>0.67572462851734638</c:v>
                </c:pt>
                <c:pt idx="84">
                  <c:v>0.67084944554095571</c:v>
                </c:pt>
                <c:pt idx="85">
                  <c:v>0.66601576930885231</c:v>
                </c:pt>
                <c:pt idx="86">
                  <c:v>0.66122392090702431</c:v>
                </c:pt>
                <c:pt idx="87">
                  <c:v>0.65647417113688311</c:v>
                </c:pt>
                <c:pt idx="88">
                  <c:v>0.65176674328798645</c:v>
                </c:pt>
                <c:pt idx="89">
                  <c:v>0.6471018158048546</c:v>
                </c:pt>
                <c:pt idx="90">
                  <c:v>0.64247952484893744</c:v>
                </c:pt>
                <c:pt idx="91">
                  <c:v>0.63789996675712513</c:v>
                </c:pt>
                <c:pt idx="92">
                  <c:v>0.63336320039848637</c:v>
                </c:pt>
                <c:pt idx="93">
                  <c:v>0.62886924943116351</c:v>
                </c:pt>
                <c:pt idx="94">
                  <c:v>0.62441810446156276</c:v>
                </c:pt>
                <c:pt idx="95">
                  <c:v>0.62000972510815111</c:v>
                </c:pt>
                <c:pt idx="96">
                  <c:v>0.61564404197231504</c:v>
                </c:pt>
                <c:pt idx="97">
                  <c:v>0.61132095851884583</c:v>
                </c:pt>
                <c:pt idx="98">
                  <c:v>0.60704035286870628</c:v>
                </c:pt>
                <c:pt idx="99">
                  <c:v>0.60280207950679898</c:v>
                </c:pt>
                <c:pt idx="100">
                  <c:v>0.59860597090749501</c:v>
                </c:pt>
                <c:pt idx="101">
                  <c:v>0.59445183908071519</c:v>
                </c:pt>
                <c:pt idx="102">
                  <c:v>0.59033947704135858</c:v>
                </c:pt>
                <c:pt idx="103">
                  <c:v>0.58626866020487234</c:v>
                </c:pt>
                <c:pt idx="104">
                  <c:v>0.58223914771173912</c:v>
                </c:pt>
                <c:pt idx="105">
                  <c:v>0.57825068368363064</c:v>
                </c:pt>
                <c:pt idx="106">
                  <c:v>0.57430299841393728</c:v>
                </c:pt>
                <c:pt idx="107">
                  <c:v>0.5703958094953443</c:v>
                </c:pt>
                <c:pt idx="108">
                  <c:v>0.56652882288706508</c:v>
                </c:pt>
                <c:pt idx="109">
                  <c:v>0.56270173392429468</c:v>
                </c:pt>
                <c:pt idx="110">
                  <c:v>0.55891422827237491</c:v>
                </c:pt>
                <c:pt idx="111">
                  <c:v>0.55516598282810825</c:v>
                </c:pt>
                <c:pt idx="112">
                  <c:v>0.5514566665705789</c:v>
                </c:pt>
                <c:pt idx="113">
                  <c:v>0.54778594136377567</c:v>
                </c:pt>
                <c:pt idx="114">
                  <c:v>0.54415346271323806</c:v>
                </c:pt>
                <c:pt idx="115">
                  <c:v>0.54055888047887024</c:v>
                </c:pt>
                <c:pt idx="116">
                  <c:v>0.537001839546001</c:v>
                </c:pt>
                <c:pt idx="117">
                  <c:v>0.5334819804566856</c:v>
                </c:pt>
                <c:pt idx="118">
                  <c:v>0.52999894000317993</c:v>
                </c:pt>
                <c:pt idx="119">
                  <c:v>0.52655235178543824</c:v>
                </c:pt>
                <c:pt idx="120">
                  <c:v>0.52314184673441722</c:v>
                </c:pt>
                <c:pt idx="121">
                  <c:v>0.51976705360289854</c:v>
                </c:pt>
                <c:pt idx="122">
                  <c:v>0.51642759942546779</c:v>
                </c:pt>
                <c:pt idx="123">
                  <c:v>0.51312310994922605</c:v>
                </c:pt>
                <c:pt idx="124">
                  <c:v>0.50985321003673822</c:v>
                </c:pt>
                <c:pt idx="125">
                  <c:v>0.50661752404266069</c:v>
                </c:pt>
                <c:pt idx="126">
                  <c:v>0.50341567616542449</c:v>
                </c:pt>
                <c:pt idx="127">
                  <c:v>0.50024729077529384</c:v>
                </c:pt>
                <c:pt idx="128">
                  <c:v>0.49711199272005341</c:v>
                </c:pt>
                <c:pt idx="129">
                  <c:v>0.49400940760952738</c:v>
                </c:pt>
                <c:pt idx="130">
                  <c:v>0.49093916208007277</c:v>
                </c:pt>
                <c:pt idx="131">
                  <c:v>0.48790088404013843</c:v>
                </c:pt>
                <c:pt idx="132">
                  <c:v>0.48489420289792795</c:v>
                </c:pt>
                <c:pt idx="133">
                  <c:v>0.48191874977215576</c:v>
                </c:pt>
                <c:pt idx="134">
                  <c:v>0.47897415768683943</c:v>
                </c:pt>
                <c:pt idx="135">
                  <c:v>0.47606006175102017</c:v>
                </c:pt>
                <c:pt idx="136">
                  <c:v>0.47317609932426757</c:v>
                </c:pt>
                <c:pt idx="137">
                  <c:v>0.47032191016877367</c:v>
                </c:pt>
                <c:pt idx="138">
                  <c:v>0.46749713658880759</c:v>
                </c:pt>
                <c:pt idx="139">
                  <c:v>0.46470142355825955</c:v>
                </c:pt>
                <c:pt idx="140">
                  <c:v>0.4619344188369684</c:v>
                </c:pt>
                <c:pt idx="141">
                  <c:v>0.45919577307648934</c:v>
                </c:pt>
                <c:pt idx="142">
                  <c:v>0.45648513991592432</c:v>
                </c:pt>
                <c:pt idx="143">
                  <c:v>0.45380217606841095</c:v>
                </c:pt>
                <c:pt idx="144">
                  <c:v>0.45114654139882499</c:v>
                </c:pt>
                <c:pt idx="145">
                  <c:v>0.44851789899323191</c:v>
                </c:pt>
                <c:pt idx="146">
                  <c:v>0.4459159152205891</c:v>
                </c:pt>
                <c:pt idx="147">
                  <c:v>0.44334025978717517</c:v>
                </c:pt>
                <c:pt idx="148">
                  <c:v>0.44079060578419882</c:v>
                </c:pt>
                <c:pt idx="149">
                  <c:v>0.43826662972901254</c:v>
                </c:pt>
                <c:pt idx="150">
                  <c:v>0.43576801160033718</c:v>
                </c:pt>
                <c:pt idx="151">
                  <c:v>0.43329443486787794</c:v>
                </c:pt>
                <c:pt idx="152">
                  <c:v>0.43084558651669452</c:v>
                </c:pt>
                <c:pt idx="153">
                  <c:v>0.42842115706666595</c:v>
                </c:pt>
                <c:pt idx="154">
                  <c:v>0.42602084058737361</c:v>
                </c:pt>
                <c:pt idx="155">
                  <c:v>0.42364433470870783</c:v>
                </c:pt>
                <c:pt idx="156">
                  <c:v>0.42129134062748508</c:v>
                </c:pt>
                <c:pt idx="157">
                  <c:v>0.41896156311034954</c:v>
                </c:pt>
                <c:pt idx="158">
                  <c:v>0.41665471049321362</c:v>
                </c:pt>
                <c:pt idx="159">
                  <c:v>0.41437049467748249</c:v>
                </c:pt>
                <c:pt idx="160">
                  <c:v>0.41210863112328894</c:v>
                </c:pt>
                <c:pt idx="161">
                  <c:v>0.40986883883995595</c:v>
                </c:pt>
                <c:pt idx="162">
                  <c:v>0.40765084037388893</c:v>
                </c:pt>
                <c:pt idx="163">
                  <c:v>0.40545436179409061</c:v>
                </c:pt>
                <c:pt idx="164">
                  <c:v>0.40327913267547866</c:v>
                </c:pt>
                <c:pt idx="165">
                  <c:v>0.40112488608017555</c:v>
                </c:pt>
                <c:pt idx="166">
                  <c:v>0.39899135853693246</c:v>
                </c:pt>
                <c:pt idx="167">
                  <c:v>0.39687829001883645</c:v>
                </c:pt>
                <c:pt idx="168">
                  <c:v>0.39478542391944377</c:v>
                </c:pt>
                <c:pt idx="169">
                  <c:v>0.39271250702747312</c:v>
                </c:pt>
                <c:pt idx="170">
                  <c:v>0.3906592895001828</c:v>
                </c:pt>
                <c:pt idx="171">
                  <c:v>0.38862552483555263</c:v>
                </c:pt>
                <c:pt idx="172">
                  <c:v>0.38661096984337806</c:v>
                </c:pt>
                <c:pt idx="173">
                  <c:v>0.38461538461538453</c:v>
                </c:pt>
                <c:pt idx="174">
                  <c:v>0.38263853249445617</c:v>
                </c:pt>
                <c:pt idx="175">
                  <c:v>0.38068018004307319</c:v>
                </c:pt>
                <c:pt idx="176">
                  <c:v>0.37874009701104322</c:v>
                </c:pt>
                <c:pt idx="177">
                  <c:v>0.37681805630260728</c:v>
                </c:pt>
                <c:pt idx="178">
                  <c:v>0.37491383394299593</c:v>
                </c:pt>
                <c:pt idx="179">
                  <c:v>0.37302720904450737</c:v>
                </c:pt>
                <c:pt idx="180">
                  <c:v>0.37115796377217197</c:v>
                </c:pt>
                <c:pt idx="181">
                  <c:v>0.36930588330906738</c:v>
                </c:pt>
                <c:pt idx="182">
                  <c:v>0.36747075582134098</c:v>
                </c:pt>
                <c:pt idx="183">
                  <c:v>0.36565237242299348</c:v>
                </c:pt>
                <c:pt idx="184">
                  <c:v>0.36385052714047628</c:v>
                </c:pt>
                <c:pt idx="185">
                  <c:v>0.36206501687714698</c:v>
                </c:pt>
                <c:pt idx="186">
                  <c:v>0.36029564137762971</c:v>
                </c:pt>
                <c:pt idx="187">
                  <c:v>0.35854220319211905</c:v>
                </c:pt>
                <c:pt idx="188">
                  <c:v>0.35680450764066729</c:v>
                </c:pt>
                <c:pt idx="189">
                  <c:v>0.35508236277748934</c:v>
                </c:pt>
                <c:pt idx="190">
                  <c:v>0.3533755793553201</c:v>
                </c:pt>
                <c:pt idx="191">
                  <c:v>0.35168397078985053</c:v>
                </c:pt>
                <c:pt idx="192">
                  <c:v>0.35000735312427733</c:v>
                </c:pt>
                <c:pt idx="193">
                  <c:v>0.3483455449939854</c:v>
                </c:pt>
                <c:pt idx="194">
                  <c:v>0.34669836759139272</c:v>
                </c:pt>
                <c:pt idx="195">
                  <c:v>0.34506564463097644</c:v>
                </c:pt>
                <c:pt idx="196">
                  <c:v>0.34344720231450332</c:v>
                </c:pt>
                <c:pt idx="197">
                  <c:v>0.34184286929648067</c:v>
                </c:pt>
                <c:pt idx="198">
                  <c:v>0.34025247664984803</c:v>
                </c:pt>
                <c:pt idx="199">
                  <c:v>0.3386758578319225</c:v>
                </c:pt>
                <c:pt idx="200">
                  <c:v>0.33711284865061553</c:v>
                </c:pt>
                <c:pt idx="201">
                  <c:v>0.33556328723093065</c:v>
                </c:pt>
                <c:pt idx="202">
                  <c:v>0.33402701398175727</c:v>
                </c:pt>
                <c:pt idx="203">
                  <c:v>0.33250387156296968</c:v>
                </c:pt>
                <c:pt idx="204">
                  <c:v>0.33099370485284124</c:v>
                </c:pt>
                <c:pt idx="205">
                  <c:v>0.32949636091578244</c:v>
                </c:pt>
                <c:pt idx="206">
                  <c:v>0.32801168897041194</c:v>
                </c:pt>
                <c:pt idx="207">
                  <c:v>0.32653954035796501</c:v>
                </c:pt>
                <c:pt idx="208">
                  <c:v>0.32507976851104792</c:v>
                </c:pt>
                <c:pt idx="209">
                  <c:v>0.32363222892274196</c:v>
                </c:pt>
                <c:pt idx="210">
                  <c:v>0.32219677911606259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714-4E9B-8279-62DD4D9B3207}"/>
            </c:ext>
          </c:extLst>
        </c:ser>
        <c:ser>
          <c:idx val="4"/>
          <c:order val="16"/>
          <c:tx>
            <c:strRef>
              <c:f>'Filter Latency'!$AR$35</c:f>
              <c:strCache>
                <c:ptCount val="1"/>
                <c:pt idx="0">
                  <c:v>Lowpass2 Attenuation</c:v>
                </c:pt>
              </c:strCache>
            </c:strRef>
          </c:tx>
          <c:spPr>
            <a:ln w="22225" cap="rnd">
              <a:solidFill>
                <a:srgbClr val="660066"/>
              </a:solidFill>
            </a:ln>
            <a:effectLst/>
          </c:spPr>
          <c:marker>
            <c:symbol val="circle"/>
            <c:size val="3"/>
            <c:spPr>
              <a:noFill/>
              <a:ln w="19050">
                <a:solidFill>
                  <a:srgbClr val="660066"/>
                </a:solidFill>
              </a:ln>
              <a:effectLst/>
            </c:spPr>
          </c:marker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Latency'!$AR$36:$AR$964</c:f>
              <c:numCache>
                <c:formatCode>0.00</c:formatCode>
                <c:ptCount val="211"/>
                <c:pt idx="0">
                  <c:v>0.99999999999199995</c:v>
                </c:pt>
                <c:pt idx="1">
                  <c:v>0.99999992000000959</c:v>
                </c:pt>
                <c:pt idx="2">
                  <c:v>0.99999800000600014</c:v>
                </c:pt>
                <c:pt idx="3">
                  <c:v>0.99999992000000959</c:v>
                </c:pt>
                <c:pt idx="4">
                  <c:v>0.99999800000600014</c:v>
                </c:pt>
                <c:pt idx="5">
                  <c:v>0.99999200009599876</c:v>
                </c:pt>
                <c:pt idx="6">
                  <c:v>0.99996800153591803</c:v>
                </c:pt>
                <c:pt idx="7">
                  <c:v>0.99992800777506696</c:v>
                </c:pt>
                <c:pt idx="8">
                  <c:v>0.9998720245707583</c:v>
                </c:pt>
                <c:pt idx="9">
                  <c:v>0.99980005998000709</c:v>
                </c:pt>
                <c:pt idx="10">
                  <c:v>0.99971212435631052</c:v>
                </c:pt>
                <c:pt idx="11">
                  <c:v>0.99960823034551261</c:v>
                </c:pt>
                <c:pt idx="12">
                  <c:v>0.99948839288075619</c:v>
                </c:pt>
                <c:pt idx="13">
                  <c:v>0.99935262917652601</c:v>
                </c:pt>
                <c:pt idx="14">
                  <c:v>0.99920095872178949</c:v>
                </c:pt>
                <c:pt idx="15">
                  <c:v>0.99884998684162973</c:v>
                </c:pt>
                <c:pt idx="16">
                  <c:v>0.9982048454657787</c:v>
                </c:pt>
                <c:pt idx="17">
                  <c:v>0.99681527853612495</c:v>
                </c:pt>
                <c:pt idx="18">
                  <c:v>0.99503719020998926</c:v>
                </c:pt>
                <c:pt idx="19">
                  <c:v>0.9928768384869221</c:v>
                </c:pt>
                <c:pt idx="20">
                  <c:v>0.99034174667433017</c:v>
                </c:pt>
                <c:pt idx="21">
                  <c:v>0.98744063191670528</c:v>
                </c:pt>
                <c:pt idx="22">
                  <c:v>0.98418332397369535</c:v>
                </c:pt>
                <c:pt idx="23">
                  <c:v>0.98058067569092011</c:v>
                </c:pt>
                <c:pt idx="24">
                  <c:v>0.97238730198051748</c:v>
                </c:pt>
                <c:pt idx="25">
                  <c:v>0.96296401971418166</c:v>
                </c:pt>
                <c:pt idx="26">
                  <c:v>0.95242414719932422</c:v>
                </c:pt>
                <c:pt idx="27">
                  <c:v>0.94088741186872682</c:v>
                </c:pt>
                <c:pt idx="28" formatCode="0.0">
                  <c:v>0.92847669088525941</c:v>
                </c:pt>
                <c:pt idx="29">
                  <c:v>0.92198210560736127</c:v>
                </c:pt>
                <c:pt idx="30">
                  <c:v>0.91531503242276557</c:v>
                </c:pt>
                <c:pt idx="31">
                  <c:v>0.90849045267857464</c:v>
                </c:pt>
                <c:pt idx="32">
                  <c:v>0.90152305746827344</c:v>
                </c:pt>
                <c:pt idx="33">
                  <c:v>0.89442719099991586</c:v>
                </c:pt>
                <c:pt idx="34">
                  <c:v>0.88721680123459512</c:v>
                </c:pt>
                <c:pt idx="35">
                  <c:v>0.87990539765719233</c:v>
                </c:pt>
                <c:pt idx="36">
                  <c:v>0.8725060159497201</c:v>
                </c:pt>
                <c:pt idx="37">
                  <c:v>0.86503118926180333</c:v>
                </c:pt>
                <c:pt idx="38">
                  <c:v>0.85749292571254432</c:v>
                </c:pt>
                <c:pt idx="39">
                  <c:v>0.84990269171237953</c:v>
                </c:pt>
                <c:pt idx="40">
                  <c:v>0.8422714006615114</c:v>
                </c:pt>
                <c:pt idx="41">
                  <c:v>0.83460940656172522</c:v>
                </c:pt>
                <c:pt idx="42">
                  <c:v>0.82692650206952811</c:v>
                </c:pt>
                <c:pt idx="43">
                  <c:v>0.81923192051904048</c:v>
                </c:pt>
                <c:pt idx="44">
                  <c:v>0.81153434145149428</c:v>
                </c:pt>
                <c:pt idx="45">
                  <c:v>0.8038418992031009</c:v>
                </c:pt>
                <c:pt idx="46">
                  <c:v>0.79616219412310252</c:v>
                </c:pt>
                <c:pt idx="47">
                  <c:v>0.78850230601779103</c:v>
                </c:pt>
                <c:pt idx="48">
                  <c:v>0.78086880944303028</c:v>
                </c:pt>
                <c:pt idx="49">
                  <c:v>0.77326779049639838</c:v>
                </c:pt>
                <c:pt idx="50">
                  <c:v>0.76570486478961108</c:v>
                </c:pt>
                <c:pt idx="51">
                  <c:v>0.75818519631168302</c:v>
                </c:pt>
                <c:pt idx="52">
                  <c:v>0.75071351692275523</c:v>
                </c:pt>
                <c:pt idx="53">
                  <c:v>0.74329414624716628</c:v>
                </c:pt>
                <c:pt idx="54">
                  <c:v>0.73593101176182962</c:v>
                </c:pt>
                <c:pt idx="55">
                  <c:v>0.72862766890200725</c:v>
                </c:pt>
                <c:pt idx="56">
                  <c:v>0.72138732103095149</c:v>
                </c:pt>
                <c:pt idx="57">
                  <c:v>0.71421283914250711</c:v>
                </c:pt>
                <c:pt idx="58">
                  <c:v>0.70710678118654746</c:v>
                </c:pt>
                <c:pt idx="59">
                  <c:v>0.7000714109260574</c:v>
                </c:pt>
                <c:pt idx="60">
                  <c:v>0.6931087162517845</c:v>
                </c:pt>
                <c:pt idx="61">
                  <c:v>0.68622042689571927</c:v>
                </c:pt>
                <c:pt idx="62">
                  <c:v>0.67940803149830487</c:v>
                </c:pt>
                <c:pt idx="63">
                  <c:v>0.67267279399631241</c:v>
                </c:pt>
                <c:pt idx="64">
                  <c:v>0.66601576930885231</c:v>
                </c:pt>
                <c:pt idx="65">
                  <c:v>0.65943781830813575</c:v>
                </c:pt>
                <c:pt idx="66">
                  <c:v>0.65293962206946266</c:v>
                </c:pt>
                <c:pt idx="67">
                  <c:v>0.6465216954016153</c:v>
                </c:pt>
                <c:pt idx="68">
                  <c:v>0.64018439966447993</c:v>
                </c:pt>
                <c:pt idx="69">
                  <c:v>0.6339279548854202</c:v>
                </c:pt>
                <c:pt idx="70">
                  <c:v>0.62775245118978173</c:v>
                </c:pt>
                <c:pt idx="71">
                  <c:v>0.62165785956400965</c:v>
                </c:pt>
                <c:pt idx="72">
                  <c:v>0.61564404197231504</c:v>
                </c:pt>
                <c:pt idx="73">
                  <c:v>0.60971076084969245</c:v>
                </c:pt>
                <c:pt idx="74">
                  <c:v>0.60385768799546236</c:v>
                </c:pt>
                <c:pt idx="75">
                  <c:v>0.59808441289245562</c:v>
                </c:pt>
                <c:pt idx="76">
                  <c:v>0.59239045047751804</c:v>
                </c:pt>
                <c:pt idx="77">
                  <c:v>0.58677524838927653</c:v>
                </c:pt>
                <c:pt idx="78">
                  <c:v>0.58123819371909635</c:v>
                </c:pt>
                <c:pt idx="79">
                  <c:v>0.57577861929092911</c:v>
                </c:pt>
                <c:pt idx="80">
                  <c:v>0.5703958094953443</c:v>
                </c:pt>
                <c:pt idx="81">
                  <c:v>0.56508900570248166</c:v>
                </c:pt>
                <c:pt idx="82">
                  <c:v>0.55985741127798661</c:v>
                </c:pt>
                <c:pt idx="83">
                  <c:v>0.55470019622522904</c:v>
                </c:pt>
                <c:pt idx="84">
                  <c:v>0.54961650147627639</c:v>
                </c:pt>
                <c:pt idx="85">
                  <c:v>0.54460544285320567</c:v>
                </c:pt>
                <c:pt idx="86">
                  <c:v>0.53966611472043191</c:v>
                </c:pt>
                <c:pt idx="87">
                  <c:v>0.53479759334779098</c:v>
                </c:pt>
                <c:pt idx="88">
                  <c:v>0.52999894000317993</c:v>
                </c:pt>
                <c:pt idx="89">
                  <c:v>0.52526920379261732</c:v>
                </c:pt>
                <c:pt idx="90">
                  <c:v>0.52060742426465612</c:v>
                </c:pt>
                <c:pt idx="91">
                  <c:v>0.51601263379517548</c:v>
                </c:pt>
                <c:pt idx="92">
                  <c:v>0.51148385976768251</c:v>
                </c:pt>
                <c:pt idx="93">
                  <c:v>0.50702012656339379</c:v>
                </c:pt>
                <c:pt idx="94">
                  <c:v>0.50262045737453065</c:v>
                </c:pt>
                <c:pt idx="95">
                  <c:v>0.4982838758534584</c:v>
                </c:pt>
                <c:pt idx="96">
                  <c:v>0.49400940760952738</c:v>
                </c:pt>
                <c:pt idx="97">
                  <c:v>0.48979608156473575</c:v>
                </c:pt>
                <c:pt idx="98">
                  <c:v>0.48564293117863211</c:v>
                </c:pt>
                <c:pt idx="99">
                  <c:v>0.48154899555220348</c:v>
                </c:pt>
                <c:pt idx="100">
                  <c:v>0.47751332041986216</c:v>
                </c:pt>
                <c:pt idx="101">
                  <c:v>0.4735349590380416</c:v>
                </c:pt>
                <c:pt idx="102">
                  <c:v>0.46961297297834032</c:v>
                </c:pt>
                <c:pt idx="103">
                  <c:v>0.46574643283262224</c:v>
                </c:pt>
                <c:pt idx="104">
                  <c:v>0.4619344188369684</c:v>
                </c:pt>
                <c:pt idx="105">
                  <c:v>0.45817602142090386</c:v>
                </c:pt>
                <c:pt idx="106">
                  <c:v>0.45447034168787392</c:v>
                </c:pt>
                <c:pt idx="107">
                  <c:v>0.45081649183252631</c:v>
                </c:pt>
                <c:pt idx="108">
                  <c:v>0.44721359549995793</c:v>
                </c:pt>
                <c:pt idx="109">
                  <c:v>0.44366078809171999</c:v>
                </c:pt>
                <c:pt idx="110">
                  <c:v>0.44015721702302935</c:v>
                </c:pt>
                <c:pt idx="111">
                  <c:v>0.43670204193530809</c:v>
                </c:pt>
                <c:pt idx="112">
                  <c:v>0.43329443486787794</c:v>
                </c:pt>
                <c:pt idx="113">
                  <c:v>0.42993358039234769</c:v>
                </c:pt>
                <c:pt idx="114">
                  <c:v>0.42661867571297646</c:v>
                </c:pt>
                <c:pt idx="115">
                  <c:v>0.42334893073604385</c:v>
                </c:pt>
                <c:pt idx="116">
                  <c:v>0.42012356811103746</c:v>
                </c:pt>
                <c:pt idx="117">
                  <c:v>0.41694182324625029</c:v>
                </c:pt>
                <c:pt idx="118">
                  <c:v>0.41380294430118386</c:v>
                </c:pt>
                <c:pt idx="119">
                  <c:v>0.4107061921579761</c:v>
                </c:pt>
                <c:pt idx="120">
                  <c:v>0.40765084037388893</c:v>
                </c:pt>
                <c:pt idx="121">
                  <c:v>0.40463617511674793</c:v>
                </c:pt>
                <c:pt idx="122">
                  <c:v>0.40166149508506543</c:v>
                </c:pt>
                <c:pt idx="123">
                  <c:v>0.39872611141445002</c:v>
                </c:pt>
                <c:pt idx="124">
                  <c:v>0.39582934757177546</c:v>
                </c:pt>
                <c:pt idx="125">
                  <c:v>0.39297053923846575</c:v>
                </c:pt>
                <c:pt idx="126">
                  <c:v>0.39014903418414004</c:v>
                </c:pt>
                <c:pt idx="127">
                  <c:v>0.38736419213176837</c:v>
                </c:pt>
                <c:pt idx="128">
                  <c:v>0.38461538461538453</c:v>
                </c:pt>
                <c:pt idx="129">
                  <c:v>0.38190199483132592</c:v>
                </c:pt>
                <c:pt idx="130">
                  <c:v>0.37922341748388194</c:v>
                </c:pt>
                <c:pt idx="131">
                  <c:v>0.37657905862616453</c:v>
                </c:pt>
                <c:pt idx="132">
                  <c:v>0.37396833549694036</c:v>
                </c:pt>
                <c:pt idx="133">
                  <c:v>0.37139067635410367</c:v>
                </c:pt>
                <c:pt idx="134">
                  <c:v>0.36884552030541023</c:v>
                </c:pt>
                <c:pt idx="135">
                  <c:v>0.36633231713703573</c:v>
                </c:pt>
                <c:pt idx="136">
                  <c:v>0.36385052714047628</c:v>
                </c:pt>
                <c:pt idx="137">
                  <c:v>0.36139962093825562</c:v>
                </c:pt>
                <c:pt idx="138">
                  <c:v>0.35897907930886891</c:v>
                </c:pt>
                <c:pt idx="139">
                  <c:v>0.35658839301134798</c:v>
                </c:pt>
                <c:pt idx="140">
                  <c:v>0.35422706260979503</c:v>
                </c:pt>
                <c:pt idx="141">
                  <c:v>0.35189459829820741</c:v>
                </c:pt>
                <c:pt idx="142">
                  <c:v>0.34959051972587257</c:v>
                </c:pt>
                <c:pt idx="143">
                  <c:v>0.34731435582359393</c:v>
                </c:pt>
                <c:pt idx="144">
                  <c:v>0.34506564463097644</c:v>
                </c:pt>
                <c:pt idx="145">
                  <c:v>0.34284393312497968</c:v>
                </c:pt>
                <c:pt idx="146">
                  <c:v>0.34064877704992147</c:v>
                </c:pt>
                <c:pt idx="147">
                  <c:v>0.33847974074909665</c:v>
                </c:pt>
                <c:pt idx="148">
                  <c:v>0.3363363969981561</c:v>
                </c:pt>
                <c:pt idx="149">
                  <c:v>0.3342183268403735</c:v>
                </c:pt>
                <c:pt idx="150">
                  <c:v>0.33212511942391126</c:v>
                </c:pt>
                <c:pt idx="151">
                  <c:v>0.33005637184118564</c:v>
                </c:pt>
                <c:pt idx="152">
                  <c:v>0.32801168897041194</c:v>
                </c:pt>
                <c:pt idx="153">
                  <c:v>0.32599068331940412</c:v>
                </c:pt>
                <c:pt idx="154">
                  <c:v>0.32399297487168999</c:v>
                </c:pt>
                <c:pt idx="155">
                  <c:v>0.32201819093499057</c:v>
                </c:pt>
                <c:pt idx="156">
                  <c:v>0.32006596599210796</c:v>
                </c:pt>
                <c:pt idx="157">
                  <c:v>0.31813594155425279</c:v>
                </c:pt>
                <c:pt idx="158">
                  <c:v>0.31622776601683794</c:v>
                </c:pt>
                <c:pt idx="159">
                  <c:v>0.31434109451775538</c:v>
                </c:pt>
                <c:pt idx="160">
                  <c:v>0.31247558879815046</c:v>
                </c:pt>
                <c:pt idx="161">
                  <c:v>0.31063091706569701</c:v>
                </c:pt>
                <c:pt idx="162">
                  <c:v>0.30880675386037676</c:v>
                </c:pt>
                <c:pt idx="163">
                  <c:v>0.30700277992275832</c:v>
                </c:pt>
                <c:pt idx="164">
                  <c:v>0.3052186820647671</c:v>
                </c:pt>
                <c:pt idx="165">
                  <c:v>0.30345415304293577</c:v>
                </c:pt>
                <c:pt idx="166">
                  <c:v>0.30170889143411878</c:v>
                </c:pt>
                <c:pt idx="167">
                  <c:v>0.29998260151365364</c:v>
                </c:pt>
                <c:pt idx="168">
                  <c:v>0.2982749931359468</c:v>
                </c:pt>
                <c:pt idx="169">
                  <c:v>0.2965857816174613</c:v>
                </c:pt>
                <c:pt idx="170">
                  <c:v>0.29491468762208095</c:v>
                </c:pt>
                <c:pt idx="171">
                  <c:v>0.2932614370488219</c:v>
                </c:pt>
                <c:pt idx="172">
                  <c:v>0.29162576092186404</c:v>
                </c:pt>
                <c:pt idx="173">
                  <c:v>0.29000739528287073</c:v>
                </c:pt>
                <c:pt idx="174">
                  <c:v>0.2884060810855647</c:v>
                </c:pt>
                <c:pt idx="175">
                  <c:v>0.28682156409252774</c:v>
                </c:pt>
                <c:pt idx="176">
                  <c:v>0.28525359477418938</c:v>
                </c:pt>
                <c:pt idx="177">
                  <c:v>0.28370192820997131</c:v>
                </c:pt>
                <c:pt idx="178">
                  <c:v>0.28216632399155012</c:v>
                </c:pt>
                <c:pt idx="179">
                  <c:v>0.28064654612820511</c:v>
                </c:pt>
                <c:pt idx="180">
                  <c:v>0.27914236295421263</c:v>
                </c:pt>
                <c:pt idx="181">
                  <c:v>0.27765354703825174</c:v>
                </c:pt>
                <c:pt idx="182">
                  <c:v>0.27617987509478531</c:v>
                </c:pt>
                <c:pt idx="183">
                  <c:v>0.27472112789737801</c:v>
                </c:pt>
                <c:pt idx="184">
                  <c:v>0.27327709019391577</c:v>
                </c:pt>
                <c:pt idx="185">
                  <c:v>0.27184755062369043</c:v>
                </c:pt>
                <c:pt idx="186">
                  <c:v>0.27043230163631088</c:v>
                </c:pt>
                <c:pt idx="187">
                  <c:v>0.26903113941240836</c:v>
                </c:pt>
                <c:pt idx="188">
                  <c:v>0.26764386378609456</c:v>
                </c:pt>
                <c:pt idx="189">
                  <c:v>0.26627027816914217</c:v>
                </c:pt>
                <c:pt idx="190">
                  <c:v>0.26491018947684764</c:v>
                </c:pt>
                <c:pt idx="191">
                  <c:v>0.26356340805554446</c:v>
                </c:pt>
                <c:pt idx="192">
                  <c:v>0.26222974761173035</c:v>
                </c:pt>
                <c:pt idx="193">
                  <c:v>0.26090902514277464</c:v>
                </c:pt>
                <c:pt idx="194">
                  <c:v>0.25960106086917167</c:v>
                </c:pt>
                <c:pt idx="195">
                  <c:v>0.25830567816830724</c:v>
                </c:pt>
                <c:pt idx="196">
                  <c:v>0.25702270350970491</c:v>
                </c:pt>
                <c:pt idx="197">
                  <c:v>0.25575196639171893</c:v>
                </c:pt>
                <c:pt idx="198">
                  <c:v>0.25449329927964376</c:v>
                </c:pt>
                <c:pt idx="199">
                  <c:v>0.2532465375452066</c:v>
                </c:pt>
                <c:pt idx="200">
                  <c:v>0.25201151940741345</c:v>
                </c:pt>
                <c:pt idx="201">
                  <c:v>0.25078808587471774</c:v>
                </c:pt>
                <c:pt idx="202">
                  <c:v>0.24957608068848222</c:v>
                </c:pt>
                <c:pt idx="203">
                  <c:v>0.24837535026770383</c:v>
                </c:pt>
                <c:pt idx="204">
                  <c:v>0.24718574365497412</c:v>
                </c:pt>
                <c:pt idx="205">
                  <c:v>0.2460071124636462</c:v>
                </c:pt>
                <c:pt idx="206">
                  <c:v>0.24483931082618093</c:v>
                </c:pt>
                <c:pt idx="207">
                  <c:v>0.24368219534364455</c:v>
                </c:pt>
                <c:pt idx="208">
                  <c:v>0.24253562503633297</c:v>
                </c:pt>
                <c:pt idx="209">
                  <c:v>0.24139946129549444</c:v>
                </c:pt>
                <c:pt idx="210">
                  <c:v>0.24027356783612719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9714-4E9B-8279-62DD4D9B3207}"/>
            </c:ext>
          </c:extLst>
        </c:ser>
        <c:ser>
          <c:idx val="5"/>
          <c:order val="17"/>
          <c:tx>
            <c:strRef>
              <c:f>'Filter Latency'!$AY$35</c:f>
              <c:strCache>
                <c:ptCount val="1"/>
                <c:pt idx="0">
                  <c:v>Notch 1 Attenuation</c:v>
                </c:pt>
              </c:strCache>
            </c:strRef>
          </c:tx>
          <c:spPr>
            <a:ln w="22225" cap="rnd">
              <a:solidFill>
                <a:srgbClr val="0070C0"/>
              </a:solidFill>
            </a:ln>
            <a:effectLst/>
          </c:spPr>
          <c:marker>
            <c:symbol val="none"/>
          </c:marker>
          <c:xVal>
            <c:numRef>
              <c:f>'Filter Latency'!$A$36:$A$254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Latency'!$AY$36:$AY$254</c:f>
              <c:numCache>
                <c:formatCode>0.0</c:formatCode>
                <c:ptCount val="2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714-4E9B-8279-62DD4D9B3207}"/>
            </c:ext>
          </c:extLst>
        </c:ser>
        <c:ser>
          <c:idx val="6"/>
          <c:order val="18"/>
          <c:tx>
            <c:strRef>
              <c:f>'Filter Latency'!$BF$35</c:f>
              <c:strCache>
                <c:ptCount val="1"/>
                <c:pt idx="0">
                  <c:v>Notch 2 Attenuation</c:v>
                </c:pt>
              </c:strCache>
            </c:strRef>
          </c:tx>
          <c:spPr>
            <a:ln w="22225" cap="rnd">
              <a:solidFill>
                <a:srgbClr val="00B0F0"/>
              </a:solidFill>
            </a:ln>
            <a:effectLst/>
          </c:spPr>
          <c:marker>
            <c:symbol val="none"/>
          </c:marker>
          <c:xVal>
            <c:numRef>
              <c:f>'Filter Latency'!$A$36:$A$254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Latency'!$BF$36:$BF$254</c:f>
              <c:numCache>
                <c:formatCode>0.0</c:formatCode>
                <c:ptCount val="2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714-4E9B-8279-62DD4D9B3207}"/>
            </c:ext>
          </c:extLst>
        </c:ser>
        <c:ser>
          <c:idx val="7"/>
          <c:order val="19"/>
          <c:tx>
            <c:strRef>
              <c:f>'Filter Latency'!$BS$35</c:f>
              <c:strCache>
                <c:ptCount val="1"/>
                <c:pt idx="0">
                  <c:v>2nd Attenuation</c:v>
                </c:pt>
              </c:strCache>
            </c:strRef>
          </c:tx>
          <c:spPr>
            <a:ln w="22225" cap="rnd">
              <a:solidFill>
                <a:srgbClr val="CCFFCC"/>
              </a:solidFill>
            </a:ln>
            <a:effectLst/>
          </c:spPr>
          <c:marker>
            <c:symbol val="none"/>
          </c:marker>
          <c:xVal>
            <c:numRef>
              <c:f>'Filter Latency'!$A$36:$A$254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Latency'!$BS$36:$BS$254</c:f>
              <c:numCache>
                <c:formatCode>0.0</c:formatCode>
                <c:ptCount val="211"/>
                <c:pt idx="0">
                  <c:v>0.9999999999968725</c:v>
                </c:pt>
                <c:pt idx="1">
                  <c:v>0.99999996872459029</c:v>
                </c:pt>
                <c:pt idx="2">
                  <c:v>0.99999921811563519</c:v>
                </c:pt>
                <c:pt idx="3">
                  <c:v>0.99999996872459029</c:v>
                </c:pt>
                <c:pt idx="4">
                  <c:v>0.99999921811563519</c:v>
                </c:pt>
                <c:pt idx="5">
                  <c:v>0.99999687247354452</c:v>
                </c:pt>
                <c:pt idx="6">
                  <c:v>0.99998749007021559</c:v>
                </c:pt>
                <c:pt idx="7">
                  <c:v>0.99997185331794536</c:v>
                </c:pt>
                <c:pt idx="8">
                  <c:v>0.99994996309602124</c:v>
                </c:pt>
                <c:pt idx="9">
                  <c:v>0.99992182063418789</c:v>
                </c:pt>
                <c:pt idx="10">
                  <c:v>0.99988742751139015</c:v>
                </c:pt>
                <c:pt idx="11">
                  <c:v>0.99984678565415541</c:v>
                </c:pt>
                <c:pt idx="12">
                  <c:v>0.99979989733462082</c:v>
                </c:pt>
                <c:pt idx="13">
                  <c:v>0.9997467651682026</c:v>
                </c:pt>
                <c:pt idx="14">
                  <c:v>0.99968739211090674</c:v>
                </c:pt>
                <c:pt idx="15">
                  <c:v>0.99954993683204385</c:v>
                </c:pt>
                <c:pt idx="16">
                  <c:v>0.9992970403496001</c:v>
                </c:pt>
                <c:pt idx="17">
                  <c:v>0.99875129922994288</c:v>
                </c:pt>
                <c:pt idx="18">
                  <c:v>0.99805089669639968</c:v>
                </c:pt>
                <c:pt idx="19">
                  <c:v>0.99719673547060084</c:v>
                </c:pt>
                <c:pt idx="20">
                  <c:v>0.99618986853454761</c:v>
                </c:pt>
                <c:pt idx="21">
                  <c:v>0.99503146959005873</c:v>
                </c:pt>
                <c:pt idx="22">
                  <c:v>0.99372279873938552</c:v>
                </c:pt>
                <c:pt idx="23">
                  <c:v>0.99226516366807727</c:v>
                </c:pt>
                <c:pt idx="24">
                  <c:v>0.9889082076725626</c:v>
                </c:pt>
                <c:pt idx="25">
                  <c:v>0.98497028761369576</c:v>
                </c:pt>
                <c:pt idx="26">
                  <c:v>0.98045873230736813</c:v>
                </c:pt>
                <c:pt idx="27">
                  <c:v>0.97537668915547615</c:v>
                </c:pt>
                <c:pt idx="28">
                  <c:v>0.96972118295892595</c:v>
                </c:pt>
                <c:pt idx="29">
                  <c:v>0.9666752849706145</c:v>
                </c:pt>
                <c:pt idx="30">
                  <c:v>0.96348111393536695</c:v>
                </c:pt>
                <c:pt idx="31">
                  <c:v>0.96013568371903557</c:v>
                </c:pt>
                <c:pt idx="32">
                  <c:v>0.95663525222898271</c:v>
                </c:pt>
                <c:pt idx="33">
                  <c:v>0.95297526261238397</c:v>
                </c:pt>
                <c:pt idx="34">
                  <c:v>0.9491502866558218</c:v>
                </c:pt>
                <c:pt idx="35">
                  <c:v>0.94515397083344632</c:v>
                </c:pt>
                <c:pt idx="36">
                  <c:v>0.94097898544596748</c:v>
                </c:pt>
                <c:pt idx="37">
                  <c:v>0.9366169772845151</c:v>
                </c:pt>
                <c:pt idx="38">
                  <c:v>0.93205852624054997</c:v>
                </c:pt>
                <c:pt idx="39">
                  <c:v>0.927293106263685</c:v>
                </c:pt>
                <c:pt idx="40">
                  <c:v>0.92230905104126648</c:v>
                </c:pt>
                <c:pt idx="41">
                  <c:v>0.917093524734099</c:v>
                </c:pt>
                <c:pt idx="42">
                  <c:v>0.91163249804857005</c:v>
                </c:pt>
                <c:pt idx="43">
                  <c:v>0.90591072985276977</c:v>
                </c:pt>
                <c:pt idx="44">
                  <c:v>0.89991175444861093</c:v>
                </c:pt>
                <c:pt idx="45">
                  <c:v>0.8936178744882618</c:v>
                </c:pt>
                <c:pt idx="46">
                  <c:v>0.88701015936550631</c:v>
                </c:pt>
                <c:pt idx="47">
                  <c:v>0.88006844871413281</c:v>
                </c:pt>
                <c:pt idx="48">
                  <c:v>0.87277136039821079</c:v>
                </c:pt>
                <c:pt idx="49">
                  <c:v>0.86509630207395349</c:v>
                </c:pt>
                <c:pt idx="50">
                  <c:v>0.85701948502882441</c:v>
                </c:pt>
                <c:pt idx="51">
                  <c:v>0.84851593854742768</c:v>
                </c:pt>
                <c:pt idx="52">
                  <c:v>0.83955952249916077</c:v>
                </c:pt>
                <c:pt idx="53">
                  <c:v>0.83012293516882341</c:v>
                </c:pt>
                <c:pt idx="54">
                  <c:v>0.8201777125312526</c:v>
                </c:pt>
                <c:pt idx="55">
                  <c:v>0.80969421416833454</c:v>
                </c:pt>
                <c:pt idx="56">
                  <c:v>0.79864158979174382</c:v>
                </c:pt>
                <c:pt idx="57">
                  <c:v>0.78698771879819185</c:v>
                </c:pt>
                <c:pt idx="58">
                  <c:v>0.77469911334732189</c:v>
                </c:pt>
                <c:pt idx="59">
                  <c:v>0.76174077297380138</c:v>
                </c:pt>
                <c:pt idx="60">
                  <c:v>0.74807597551729355</c:v>
                </c:pt>
                <c:pt idx="61">
                  <c:v>0.73366598487000156</c:v>
                </c:pt>
                <c:pt idx="62">
                  <c:v>0.71846965024103449</c:v>
                </c:pt>
                <c:pt idx="63">
                  <c:v>0.70244286361903452</c:v>
                </c:pt>
                <c:pt idx="64">
                  <c:v>0.68553783079456898</c:v>
                </c:pt>
                <c:pt idx="65">
                  <c:v>0.66770209497113664</c:v>
                </c:pt>
                <c:pt idx="66">
                  <c:v>0.64887722789285474</c:v>
                </c:pt>
                <c:pt idx="67">
                  <c:v>0.62899706700058744</c:v>
                </c:pt>
                <c:pt idx="68">
                  <c:v>0.60798532068115374</c:v>
                </c:pt>
                <c:pt idx="69">
                  <c:v>0.58575227368738669</c:v>
                </c:pt>
                <c:pt idx="70">
                  <c:v>0.56219017675964178</c:v>
                </c:pt>
                <c:pt idx="71">
                  <c:v>0.53716665198414071</c:v>
                </c:pt>
                <c:pt idx="72">
                  <c:v>0.51051499641557274</c:v>
                </c:pt>
                <c:pt idx="73">
                  <c:v>0.48201942769122796</c:v>
                </c:pt>
                <c:pt idx="74">
                  <c:v>0.45139165293628752</c:v>
                </c:pt>
                <c:pt idx="75">
                  <c:v>0.41823160006740628</c:v>
                </c:pt>
                <c:pt idx="76">
                  <c:v>0.38195688408930878</c:v>
                </c:pt>
                <c:pt idx="77">
                  <c:v>0.34166386263515441</c:v>
                </c:pt>
                <c:pt idx="78">
                  <c:v>0.29581601661490747</c:v>
                </c:pt>
                <c:pt idx="79">
                  <c:v>0.24139127497493942</c:v>
                </c:pt>
                <c:pt idx="80">
                  <c:v>0.17053255023482866</c:v>
                </c:pt>
                <c:pt idx="81">
                  <c:v>1E-3</c:v>
                </c:pt>
                <c:pt idx="82">
                  <c:v>0.17005263785717512</c:v>
                </c:pt>
                <c:pt idx="83">
                  <c:v>0.24003761689377792</c:v>
                </c:pt>
                <c:pt idx="84">
                  <c:v>0.29334057459102159</c:v>
                </c:pt>
                <c:pt idx="85">
                  <c:v>0.33787701480282895</c:v>
                </c:pt>
                <c:pt idx="86">
                  <c:v>0.37670787529745986</c:v>
                </c:pt>
                <c:pt idx="87">
                  <c:v>0.41140018838771569</c:v>
                </c:pt>
                <c:pt idx="88">
                  <c:v>0.44288359772508179</c:v>
                </c:pt>
                <c:pt idx="89">
                  <c:v>0.47176362105511366</c:v>
                </c:pt>
                <c:pt idx="90">
                  <c:v>0.4984613680462282</c:v>
                </c:pt>
                <c:pt idx="91">
                  <c:v>0.52328444571549237</c:v>
                </c:pt>
                <c:pt idx="92">
                  <c:v>0.54646639662141872</c:v>
                </c:pt>
                <c:pt idx="93">
                  <c:v>0.56819019396875414</c:v>
                </c:pt>
                <c:pt idx="94">
                  <c:v>0.58860300618267059</c:v>
                </c:pt>
                <c:pt idx="95">
                  <c:v>0.60782587926737042</c:v>
                </c:pt>
                <c:pt idx="96">
                  <c:v>0.62596031102706584</c:v>
                </c:pt>
                <c:pt idx="97">
                  <c:v>0.64309284557730551</c:v>
                </c:pt>
                <c:pt idx="98">
                  <c:v>0.65929836330122338</c:v>
                </c:pt>
                <c:pt idx="99">
                  <c:v>0.67464248608664434</c:v>
                </c:pt>
                <c:pt idx="100">
                  <c:v>0.68918336767131472</c:v>
                </c:pt>
                <c:pt idx="101">
                  <c:v>0.70297304752845302</c:v>
                </c:pt>
                <c:pt idx="102">
                  <c:v>0.71605848925113291</c:v>
                </c:pt>
                <c:pt idx="103">
                  <c:v>0.72848238723234859</c:v>
                </c:pt>
                <c:pt idx="104">
                  <c:v>0.74028380081015244</c:v>
                </c:pt>
                <c:pt idx="105">
                  <c:v>0.7514986583643346</c:v>
                </c:pt>
                <c:pt idx="106">
                  <c:v>0.76216016232606687</c:v>
                </c:pt>
                <c:pt idx="107">
                  <c:v>0.77229911795888628</c:v>
                </c:pt>
                <c:pt idx="108">
                  <c:v>0.78194420298177281</c:v>
                </c:pt>
                <c:pt idx="109">
                  <c:v>0.79112219091237601</c:v>
                </c:pt>
                <c:pt idx="110">
                  <c:v>0.79985813793247451</c:v>
                </c:pt>
                <c:pt idx="111">
                  <c:v>0.80817554079540221</c:v>
                </c:pt>
                <c:pt idx="112">
                  <c:v>0.81609647158455256</c:v>
                </c:pt>
                <c:pt idx="113">
                  <c:v>0.82364169383848029</c:v>
                </c:pt>
                <c:pt idx="114">
                  <c:v>0.83083076357210883</c:v>
                </c:pt>
                <c:pt idx="115">
                  <c:v>0.8376821179667947</c:v>
                </c:pt>
                <c:pt idx="116">
                  <c:v>0.84421315391762175</c:v>
                </c:pt>
                <c:pt idx="117">
                  <c:v>0.85044029817264621</c:v>
                </c:pt>
                <c:pt idx="118">
                  <c:v>0.85637907044501571</c:v>
                </c:pt>
                <c:pt idx="119">
                  <c:v>0.86204414060185142</c:v>
                </c:pt>
                <c:pt idx="120">
                  <c:v>0.86744938081610046</c:v>
                </c:pt>
                <c:pt idx="121">
                  <c:v>0.87260791339600541</c:v>
                </c:pt>
                <c:pt idx="122">
                  <c:v>0.87753215487125846</c:v>
                </c:pt>
                <c:pt idx="123">
                  <c:v>0.88223385680751909</c:v>
                </c:pt>
                <c:pt idx="124">
                  <c:v>0.88672414373571151</c:v>
                </c:pt>
                <c:pt idx="125">
                  <c:v>0.89101354851470604</c:v>
                </c:pt>
                <c:pt idx="126">
                  <c:v>0.89511204539191969</c:v>
                </c:pt>
                <c:pt idx="127">
                  <c:v>0.89902908098319001</c:v>
                </c:pt>
                <c:pt idx="128">
                  <c:v>0.90277360335869627</c:v>
                </c:pt>
                <c:pt idx="129">
                  <c:v>0.90635408939394702</c:v>
                </c:pt>
                <c:pt idx="130">
                  <c:v>0.909778570522498</c:v>
                </c:pt>
                <c:pt idx="131">
                  <c:v>0.91305465700900468</c:v>
                </c:pt>
                <c:pt idx="132">
                  <c:v>0.91618956084655323</c:v>
                </c:pt>
                <c:pt idx="133">
                  <c:v>0.91919011737025347</c:v>
                </c:pt>
                <c:pt idx="134">
                  <c:v>0.92206280566926668</c:v>
                </c:pt>
                <c:pt idx="135">
                  <c:v>0.92481376787132474</c:v>
                </c:pt>
                <c:pt idx="136">
                  <c:v>0.92744882736703771</c:v>
                </c:pt>
                <c:pt idx="137">
                  <c:v>0.92997350603560713</c:v>
                </c:pt>
                <c:pt idx="138">
                  <c:v>0.93239304052872907</c:v>
                </c:pt>
                <c:pt idx="139">
                  <c:v>0.93471239766532743</c:v>
                </c:pt>
                <c:pt idx="140">
                  <c:v>0.93693628898615955</c:v>
                </c:pt>
                <c:pt idx="141">
                  <c:v>0.93906918451416888</c:v>
                </c:pt>
                <c:pt idx="142">
                  <c:v>0.94111532576365287</c:v>
                </c:pt>
                <c:pt idx="143">
                  <c:v>0.94307873803878906</c:v>
                </c:pt>
                <c:pt idx="144">
                  <c:v>0.94496324205976756</c:v>
                </c:pt>
                <c:pt idx="145">
                  <c:v>0.94677246495268541</c:v>
                </c:pt>
                <c:pt idx="146">
                  <c:v>0.94850985063741011</c:v>
                </c:pt>
                <c:pt idx="147">
                  <c:v>0.95017866964582487</c:v>
                </c:pt>
                <c:pt idx="148">
                  <c:v>0.95178202840117687</c:v>
                </c:pt>
                <c:pt idx="149">
                  <c:v>0.95332287798765547</c:v>
                </c:pt>
                <c:pt idx="150">
                  <c:v>0.95480402243783991</c:v>
                </c:pt>
                <c:pt idx="151">
                  <c:v>0.95622812656422784</c:v>
                </c:pt>
                <c:pt idx="152">
                  <c:v>0.95759772335970716</c:v>
                </c:pt>
                <c:pt idx="153">
                  <c:v>0.95891522099055848</c:v>
                </c:pt>
                <c:pt idx="154">
                  <c:v>0.96018290940434636</c:v>
                </c:pt>
                <c:pt idx="155">
                  <c:v>0.96140296657390101</c:v>
                </c:pt>
                <c:pt idx="156">
                  <c:v>0.96257746439747838</c:v>
                </c:pt>
                <c:pt idx="157">
                  <c:v>0.96370837427413159</c:v>
                </c:pt>
                <c:pt idx="158">
                  <c:v>0.96479757237232</c:v>
                </c:pt>
                <c:pt idx="159">
                  <c:v>0.96584684460881765</c:v>
                </c:pt>
                <c:pt idx="160">
                  <c:v>0.96685789135407407</c:v>
                </c:pt>
                <c:pt idx="161">
                  <c:v>0.96783233187930218</c:v>
                </c:pt>
                <c:pt idx="162">
                  <c:v>0.96877170855974348</c:v>
                </c:pt>
                <c:pt idx="163">
                  <c:v>0.96967749084777477</c:v>
                </c:pt>
                <c:pt idx="164">
                  <c:v>0.9705510790287597</c:v>
                </c:pt>
                <c:pt idx="165">
                  <c:v>0.9713938077718518</c:v>
                </c:pt>
                <c:pt idx="166">
                  <c:v>0.9722069494872676</c:v>
                </c:pt>
                <c:pt idx="167">
                  <c:v>0.97299171750090996</c:v>
                </c:pt>
                <c:pt idx="168">
                  <c:v>0.97374926905661974</c:v>
                </c:pt>
                <c:pt idx="169">
                  <c:v>0.97448070815574772</c:v>
                </c:pt>
                <c:pt idx="170">
                  <c:v>0.97518708824320033</c:v>
                </c:pt>
                <c:pt idx="171">
                  <c:v>0.97586941474859212</c:v>
                </c:pt>
                <c:pt idx="172">
                  <c:v>0.97652864749064971</c:v>
                </c:pt>
                <c:pt idx="173">
                  <c:v>0.97716570295255123</c:v>
                </c:pt>
                <c:pt idx="174">
                  <c:v>0.97778145643544545</c:v>
                </c:pt>
                <c:pt idx="175">
                  <c:v>0.97837674409698294</c:v>
                </c:pt>
                <c:pt idx="176">
                  <c:v>0.97895236488130122</c:v>
                </c:pt>
                <c:pt idx="177">
                  <c:v>0.97950908234653944</c:v>
                </c:pt>
                <c:pt idx="178">
                  <c:v>0.98004762639560628</c:v>
                </c:pt>
                <c:pt idx="179">
                  <c:v>0.98056869491560028</c:v>
                </c:pt>
                <c:pt idx="180">
                  <c:v>0.98107295533096994</c:v>
                </c:pt>
                <c:pt idx="181">
                  <c:v>0.98156104607521333</c:v>
                </c:pt>
                <c:pt idx="182">
                  <c:v>0.98203357798563284</c:v>
                </c:pt>
                <c:pt idx="183">
                  <c:v>0.98249113562541335</c:v>
                </c:pt>
                <c:pt idx="184">
                  <c:v>0.98293427853703597</c:v>
                </c:pt>
                <c:pt idx="185">
                  <c:v>0.98336354243081892</c:v>
                </c:pt>
                <c:pt idx="186">
                  <c:v>0.98377944031215048</c:v>
                </c:pt>
                <c:pt idx="187">
                  <c:v>0.98418246355078531</c:v>
                </c:pt>
                <c:pt idx="188">
                  <c:v>0.98457308289537193</c:v>
                </c:pt>
                <c:pt idx="189">
                  <c:v>0.98495174943620578</c:v>
                </c:pt>
                <c:pt idx="190">
                  <c:v>0.98531889551902907</c:v>
                </c:pt>
                <c:pt idx="191">
                  <c:v>0.98567493561253294</c:v>
                </c:pt>
                <c:pt idx="192">
                  <c:v>0.98602026713207658</c:v>
                </c:pt>
                <c:pt idx="193">
                  <c:v>0.98635527122198385</c:v>
                </c:pt>
                <c:pt idx="194">
                  <c:v>0.98668031349865115</c:v>
                </c:pt>
                <c:pt idx="195">
                  <c:v>0.98699574475657192</c:v>
                </c:pt>
                <c:pt idx="196">
                  <c:v>0.98730190163926002</c:v>
                </c:pt>
                <c:pt idx="197">
                  <c:v>0.98759910727695166</c:v>
                </c:pt>
                <c:pt idx="198">
                  <c:v>0.9878876718928491</c:v>
                </c:pt>
                <c:pt idx="199">
                  <c:v>0.98816789337957622</c:v>
                </c:pt>
                <c:pt idx="200">
                  <c:v>0.98844005784742195</c:v>
                </c:pt>
                <c:pt idx="201">
                  <c:v>0.98870444014585823</c:v>
                </c:pt>
                <c:pt idx="202">
                  <c:v>0.98896130435973661</c:v>
                </c:pt>
                <c:pt idx="203">
                  <c:v>0.98921090428148628</c:v>
                </c:pt>
                <c:pt idx="204">
                  <c:v>0.98945348386057141</c:v>
                </c:pt>
                <c:pt idx="205">
                  <c:v>0.98968927763138614</c:v>
                </c:pt>
                <c:pt idx="206">
                  <c:v>0.98991851112070361</c:v>
                </c:pt>
                <c:pt idx="207">
                  <c:v>0.99014140123574013</c:v>
                </c:pt>
                <c:pt idx="208">
                  <c:v>0.99035815663382687</c:v>
                </c:pt>
                <c:pt idx="209">
                  <c:v>0.99056897807463351</c:v>
                </c:pt>
                <c:pt idx="210">
                  <c:v>0.99077405875583779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9714-4E9B-8279-62DD4D9B3207}"/>
            </c:ext>
          </c:extLst>
        </c:ser>
        <c:ser>
          <c:idx val="8"/>
          <c:order val="20"/>
          <c:tx>
            <c:strRef>
              <c:f>'Filter Latency'!$CD$35</c:f>
              <c:strCache>
                <c:ptCount val="1"/>
                <c:pt idx="0">
                  <c:v>D-term Notch Attenuation</c:v>
                </c:pt>
              </c:strCache>
            </c:strRef>
          </c:tx>
          <c:spPr>
            <a:ln w="19050" cap="rnd">
              <a:solidFill>
                <a:srgbClr val="FFC000"/>
              </a:solidFill>
            </a:ln>
            <a:effectLst/>
          </c:spPr>
          <c:marker>
            <c:symbol val="none"/>
          </c:marker>
          <c:xVal>
            <c:numRef>
              <c:f>'Filter Latency'!$A$36:$A$254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Latency'!$CD$36:$CD$254</c:f>
              <c:numCache>
                <c:formatCode>0.0</c:formatCode>
                <c:ptCount val="2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9714-4E9B-8279-62DD4D9B3207}"/>
            </c:ext>
          </c:extLst>
        </c:ser>
        <c:ser>
          <c:idx val="9"/>
          <c:order val="21"/>
          <c:tx>
            <c:strRef>
              <c:f>'Filter Latency'!$CN$35</c:f>
              <c:strCache>
                <c:ptCount val="1"/>
                <c:pt idx="0">
                  <c:v>D-Term LPF1 Attenuation</c:v>
                </c:pt>
              </c:strCache>
            </c:strRef>
          </c:tx>
          <c:spPr>
            <a:ln w="19050" cap="rnd">
              <a:solidFill>
                <a:srgbClr val="FFFF00"/>
              </a:solidFill>
            </a:ln>
            <a:effectLst/>
          </c:spPr>
          <c:marker>
            <c:symbol val="none"/>
          </c:marker>
          <c:xVal>
            <c:numRef>
              <c:f>'Filter Latency'!$A$36:$A$254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Latency'!$CN$36:$CN$254</c:f>
              <c:numCache>
                <c:formatCode>0.00</c:formatCode>
                <c:ptCount val="211"/>
                <c:pt idx="0">
                  <c:v>0.99999999996339617</c:v>
                </c:pt>
                <c:pt idx="1">
                  <c:v>0.99999963396170977</c:v>
                </c:pt>
                <c:pt idx="2">
                  <c:v>0.99999084916332737</c:v>
                </c:pt>
                <c:pt idx="3">
                  <c:v>0.99999963396170977</c:v>
                </c:pt>
                <c:pt idx="4">
                  <c:v>0.99999084916332737</c:v>
                </c:pt>
                <c:pt idx="5">
                  <c:v>0.99996339816051649</c:v>
                </c:pt>
                <c:pt idx="6">
                  <c:v>0.99985361675186357</c:v>
                </c:pt>
                <c:pt idx="7">
                  <c:v>0.99967072805933344</c:v>
                </c:pt>
                <c:pt idx="8">
                  <c:v>0.9994148524115738</c:v>
                </c:pt>
                <c:pt idx="9">
                  <c:v>0.99908615796087863</c:v>
                </c:pt>
                <c:pt idx="10">
                  <c:v>0.99868486037669801</c:v>
                </c:pt>
                <c:pt idx="11">
                  <c:v>0.99821122245345806</c:v>
                </c:pt>
                <c:pt idx="12">
                  <c:v>0.99766555363408727</c:v>
                </c:pt>
                <c:pt idx="13">
                  <c:v>0.99704820945093287</c:v>
                </c:pt>
                <c:pt idx="14">
                  <c:v>0.99635959088604309</c:v>
                </c:pt>
                <c:pt idx="15">
                  <c:v>0.99477035740318087</c:v>
                </c:pt>
                <c:pt idx="16">
                  <c:v>0.99186450142990423</c:v>
                </c:pt>
                <c:pt idx="17">
                  <c:v>0.98567237133628893</c:v>
                </c:pt>
                <c:pt idx="18">
                  <c:v>0.9778788751852765</c:v>
                </c:pt>
                <c:pt idx="19">
                  <c:v>0.96859992677707252</c:v>
                </c:pt>
                <c:pt idx="20">
                  <c:v>0.9579671649362097</c:v>
                </c:pt>
                <c:pt idx="21">
                  <c:v>0.94612320046436371</c:v>
                </c:pt>
                <c:pt idx="22">
                  <c:v>0.93321692606599105</c:v>
                </c:pt>
                <c:pt idx="23">
                  <c:v>0.91939914397982381</c:v>
                </c:pt>
                <c:pt idx="24">
                  <c:v>0.88961926037262495</c:v>
                </c:pt>
                <c:pt idx="25">
                  <c:v>0.85789745621318569</c:v>
                </c:pt>
                <c:pt idx="26">
                  <c:v>0.8251990068884949</c:v>
                </c:pt>
                <c:pt idx="27">
                  <c:v>0.79230886875382689</c:v>
                </c:pt>
                <c:pt idx="28" formatCode="0.0">
                  <c:v>0.75982994436543017</c:v>
                </c:pt>
                <c:pt idx="29">
                  <c:v>0.74388725813312029</c:v>
                </c:pt>
                <c:pt idx="30">
                  <c:v>0.72819999269280278</c:v>
                </c:pt>
                <c:pt idx="31">
                  <c:v>0.71280132201336643</c:v>
                </c:pt>
                <c:pt idx="32">
                  <c:v>0.69771748119967403</c:v>
                </c:pt>
                <c:pt idx="33">
                  <c:v>0.68296861645869789</c:v>
                </c:pt>
                <c:pt idx="34">
                  <c:v>0.66856958316880288</c:v>
                </c:pt>
                <c:pt idx="35">
                  <c:v>0.65453068184483409</c:v>
                </c:pt>
                <c:pt idx="36">
                  <c:v>0.64085832689405764</c:v>
                </c:pt>
                <c:pt idx="37">
                  <c:v>0.62755564685091769</c:v>
                </c:pt>
                <c:pt idx="38">
                  <c:v>0.6146230174817584</c:v>
                </c:pt>
                <c:pt idx="39">
                  <c:v>0.60205853097809159</c:v>
                </c:pt>
                <c:pt idx="40">
                  <c:v>0.58985840560236835</c:v>
                </c:pt>
                <c:pt idx="41">
                  <c:v>0.57801734078033895</c:v>
                </c:pt>
                <c:pt idx="42">
                  <c:v>0.56652882288706508</c:v>
                </c:pt>
                <c:pt idx="43">
                  <c:v>0.55538538696036455</c:v>
                </c:pt>
                <c:pt idx="44">
                  <c:v>0.54457883938245222</c:v>
                </c:pt>
                <c:pt idx="45">
                  <c:v>0.53410044626364539</c:v>
                </c:pt>
                <c:pt idx="46">
                  <c:v>0.52394109189004312</c:v>
                </c:pt>
                <c:pt idx="47">
                  <c:v>0.51409141119531776</c:v>
                </c:pt>
                <c:pt idx="48">
                  <c:v>0.50454189980979003</c:v>
                </c:pt>
                <c:pt idx="49">
                  <c:v>0.49528300484435744</c:v>
                </c:pt>
                <c:pt idx="50">
                  <c:v>0.48630519919310894</c:v>
                </c:pt>
                <c:pt idx="51">
                  <c:v>0.47759904179270207</c:v>
                </c:pt>
                <c:pt idx="52">
                  <c:v>0.4691552259617493</c:v>
                </c:pt>
                <c:pt idx="53">
                  <c:v>0.46096461766035324</c:v>
                </c:pt>
                <c:pt idx="54">
                  <c:v>0.45301828525786675</c:v>
                </c:pt>
                <c:pt idx="55">
                  <c:v>0.44530752217434577</c:v>
                </c:pt>
                <c:pt idx="56">
                  <c:v>0.43782386356586694</c:v>
                </c:pt>
                <c:pt idx="57">
                  <c:v>0.43055909805351722</c:v>
                </c:pt>
                <c:pt idx="58">
                  <c:v>0.42350527534791843</c:v>
                </c:pt>
                <c:pt idx="59">
                  <c:v>0.41665471049321362</c:v>
                </c:pt>
                <c:pt idx="60">
                  <c:v>0.40999998534416265</c:v>
                </c:pt>
                <c:pt idx="61">
                  <c:v>0.40353394779524254</c:v>
                </c:pt>
                <c:pt idx="62">
                  <c:v>0.3972497091994231</c:v>
                </c:pt>
                <c:pt idx="63">
                  <c:v>0.39114064034485174</c:v>
                </c:pt>
                <c:pt idx="64">
                  <c:v>0.38520036629841503</c:v>
                </c:pt>
                <c:pt idx="65">
                  <c:v>0.37942276037468281</c:v>
                </c:pt>
                <c:pt idx="66">
                  <c:v>0.37380193744582896</c:v>
                </c:pt>
                <c:pt idx="67">
                  <c:v>0.3683322467717195</c:v>
                </c:pt>
                <c:pt idx="68">
                  <c:v>0.36300826449849377</c:v>
                </c:pt>
                <c:pt idx="69">
                  <c:v>0.35782478594787503</c:v>
                </c:pt>
                <c:pt idx="70">
                  <c:v>0.35277681779739783</c:v>
                </c:pt>
                <c:pt idx="71">
                  <c:v>0.34785957023316089</c:v>
                </c:pt>
                <c:pt idx="72">
                  <c:v>0.34306844914107271</c:v>
                </c:pt>
                <c:pt idx="73">
                  <c:v>0.33839904838942142</c:v>
                </c:pt>
                <c:pt idx="74">
                  <c:v>0.33384714224459427</c:v>
                </c:pt>
                <c:pt idx="75">
                  <c:v>0.32940867795255874</c:v>
                </c:pt>
                <c:pt idx="76">
                  <c:v>0.32507976851104792</c:v>
                </c:pt>
                <c:pt idx="77">
                  <c:v>0.32085668565100245</c:v>
                </c:pt>
                <c:pt idx="78">
                  <c:v>0.31673585304053542</c:v>
                </c:pt>
                <c:pt idx="79">
                  <c:v>0.31271383972031913</c:v>
                </c:pt>
                <c:pt idx="80">
                  <c:v>0.30878735377570815</c:v>
                </c:pt>
                <c:pt idx="81">
                  <c:v>0.30495323624798354</c:v>
                </c:pt>
                <c:pt idx="82">
                  <c:v>0.30120845528472673</c:v>
                </c:pt>
                <c:pt idx="83">
                  <c:v>0.29755010052742142</c:v>
                </c:pt>
                <c:pt idx="84">
                  <c:v>0.29397537773285476</c:v>
                </c:pt>
                <c:pt idx="85">
                  <c:v>0.29048160362369874</c:v>
                </c:pt>
                <c:pt idx="86">
                  <c:v>0.28706620096271929</c:v>
                </c:pt>
                <c:pt idx="87">
                  <c:v>0.28372669384436905</c:v>
                </c:pt>
                <c:pt idx="88">
                  <c:v>0.28046070319700395</c:v>
                </c:pt>
                <c:pt idx="89">
                  <c:v>0.27726594248860803</c:v>
                </c:pt>
                <c:pt idx="90">
                  <c:v>0.27414021362868757</c:v>
                </c:pt>
                <c:pt idx="91">
                  <c:v>0.2710814030588638</c:v>
                </c:pt>
                <c:pt idx="92">
                  <c:v>0.26808747802466504</c:v>
                </c:pt>
                <c:pt idx="93">
                  <c:v>0.26515648302104233</c:v>
                </c:pt>
                <c:pt idx="94">
                  <c:v>0.26228653640422184</c:v>
                </c:pt>
                <c:pt idx="95">
                  <c:v>0.25947582716263784</c:v>
                </c:pt>
                <c:pt idx="96">
                  <c:v>0.25672261183985057</c:v>
                </c:pt>
                <c:pt idx="97">
                  <c:v>0.25402521160254588</c:v>
                </c:pt>
                <c:pt idx="98">
                  <c:v>0.25138200944692174</c:v>
                </c:pt>
                <c:pt idx="99">
                  <c:v>0.24879144753698657</c:v>
                </c:pt>
                <c:pt idx="100">
                  <c:v>0.24625202466853266</c:v>
                </c:pt>
                <c:pt idx="101">
                  <c:v>0.24376229385277745</c:v>
                </c:pt>
                <c:pt idx="102">
                  <c:v>0.24132086001391373</c:v>
                </c:pt>
                <c:pt idx="103">
                  <c:v>0.23892637779504144</c:v>
                </c:pt>
                <c:pt idx="104">
                  <c:v>0.23657754946719942</c:v>
                </c:pt>
                <c:pt idx="105">
                  <c:v>0.23427312293644392</c:v>
                </c:pt>
                <c:pt idx="106">
                  <c:v>0.23201188984415258</c:v>
                </c:pt>
                <c:pt idx="107">
                  <c:v>0.22979268375595724</c:v>
                </c:pt>
                <c:pt idx="108">
                  <c:v>0.22761437843492249</c:v>
                </c:pt>
                <c:pt idx="109">
                  <c:v>0.22547588619480102</c:v>
                </c:pt>
                <c:pt idx="110">
                  <c:v>0.22337615632939614</c:v>
                </c:pt>
                <c:pt idx="111">
                  <c:v>0.22131417361425834</c:v>
                </c:pt>
                <c:pt idx="112">
                  <c:v>0.21928895687712921</c:v>
                </c:pt>
                <c:pt idx="113">
                  <c:v>0.21729955763372555</c:v>
                </c:pt>
                <c:pt idx="114">
                  <c:v>0.21534505878562862</c:v>
                </c:pt>
                <c:pt idx="115">
                  <c:v>0.2134245733772048</c:v>
                </c:pt>
                <c:pt idx="116">
                  <c:v>0.21153724340864419</c:v>
                </c:pt>
                <c:pt idx="117">
                  <c:v>0.20968223870234851</c:v>
                </c:pt>
                <c:pt idx="118">
                  <c:v>0.20785875582004462</c:v>
                </c:pt>
                <c:pt idx="119">
                  <c:v>0.20606601702813263</c:v>
                </c:pt>
                <c:pt idx="120">
                  <c:v>0.20430326930890666</c:v>
                </c:pt>
                <c:pt idx="121">
                  <c:v>0.20256978341540874</c:v>
                </c:pt>
                <c:pt idx="122">
                  <c:v>0.20086485296779011</c:v>
                </c:pt>
                <c:pt idx="123">
                  <c:v>0.19918779358916572</c:v>
                </c:pt>
                <c:pt idx="124">
                  <c:v>0.19753794207904993</c:v>
                </c:pt>
                <c:pt idx="125">
                  <c:v>0.19591465562256241</c:v>
                </c:pt>
                <c:pt idx="126">
                  <c:v>0.1943173110336831</c:v>
                </c:pt>
                <c:pt idx="127">
                  <c:v>0.19274530403092785</c:v>
                </c:pt>
                <c:pt idx="128">
                  <c:v>0.19119804854389685</c:v>
                </c:pt>
                <c:pt idx="129">
                  <c:v>0.18967497604922873</c:v>
                </c:pt>
                <c:pt idx="130">
                  <c:v>0.18817553493456912</c:v>
                </c:pt>
                <c:pt idx="131">
                  <c:v>0.18669918988923176</c:v>
                </c:pt>
                <c:pt idx="132">
                  <c:v>0.1852454213203</c:v>
                </c:pt>
                <c:pt idx="133">
                  <c:v>0.18381372479297808</c:v>
                </c:pt>
                <c:pt idx="134">
                  <c:v>0.18240361049406401</c:v>
                </c:pt>
                <c:pt idx="135">
                  <c:v>0.18101460271747158</c:v>
                </c:pt>
                <c:pt idx="136">
                  <c:v>0.17964623937078431</c:v>
                </c:pt>
                <c:pt idx="137">
                  <c:v>0.17829807150187399</c:v>
                </c:pt>
                <c:pt idx="138">
                  <c:v>0.17696966284466667</c:v>
                </c:pt>
                <c:pt idx="139">
                  <c:v>0.17566058938318413</c:v>
                </c:pt>
                <c:pt idx="140">
                  <c:v>0.17437043893303142</c:v>
                </c:pt>
                <c:pt idx="141">
                  <c:v>0.17309881073954431</c:v>
                </c:pt>
                <c:pt idx="142">
                  <c:v>0.17184531509184706</c:v>
                </c:pt>
                <c:pt idx="143">
                  <c:v>0.17060957295211043</c:v>
                </c:pt>
                <c:pt idx="144">
                  <c:v>0.16939121559933257</c:v>
                </c:pt>
                <c:pt idx="145">
                  <c:v>0.1681898842869998</c:v>
                </c:pt>
                <c:pt idx="146">
                  <c:v>0.16700522991401548</c:v>
                </c:pt>
                <c:pt idx="147">
                  <c:v>0.16583691270831483</c:v>
                </c:pt>
                <c:pt idx="148">
                  <c:v>0.16468460192261156</c:v>
                </c:pt>
                <c:pt idx="149">
                  <c:v>0.16354797554174952</c:v>
                </c:pt>
                <c:pt idx="150">
                  <c:v>0.16242672000115677</c:v>
                </c:pt>
                <c:pt idx="151">
                  <c:v>0.1613205299159248</c:v>
                </c:pt>
                <c:pt idx="152">
                  <c:v>0.16022910782005773</c:v>
                </c:pt>
                <c:pt idx="153">
                  <c:v>0.15915216391545747</c:v>
                </c:pt>
                <c:pt idx="154">
                  <c:v>0.15808941583023245</c:v>
                </c:pt>
                <c:pt idx="155">
                  <c:v>0.1570405883859356</c:v>
                </c:pt>
                <c:pt idx="156">
                  <c:v>0.15600541337335747</c:v>
                </c:pt>
                <c:pt idx="157">
                  <c:v>0.15498362933651524</c:v>
                </c:pt>
                <c:pt idx="158">
                  <c:v>0.15397498136449828</c:v>
                </c:pt>
                <c:pt idx="159">
                  <c:v>0.15297922089084415</c:v>
                </c:pt>
                <c:pt idx="160">
                  <c:v>0.15199610550013395</c:v>
                </c:pt>
                <c:pt idx="161">
                  <c:v>0.15102539874151297</c:v>
                </c:pt>
                <c:pt idx="162">
                  <c:v>0.15006686994885182</c:v>
                </c:pt>
                <c:pt idx="163">
                  <c:v>0.14912029406728042</c:v>
                </c:pt>
                <c:pt idx="164">
                  <c:v>0.14818545148583515</c:v>
                </c:pt>
                <c:pt idx="165">
                  <c:v>0.14726212787597595</c:v>
                </c:pt>
                <c:pt idx="166">
                  <c:v>0.14635011403573495</c:v>
                </c:pt>
                <c:pt idx="167">
                  <c:v>0.14544920573927669</c:v>
                </c:pt>
                <c:pt idx="168">
                  <c:v>0.14455920359165048</c:v>
                </c:pt>
                <c:pt idx="169">
                  <c:v>0.14367991288853502</c:v>
                </c:pt>
                <c:pt idx="170">
                  <c:v>0.14281114348077517</c:v>
                </c:pt>
                <c:pt idx="171">
                  <c:v>0.1419527096435261</c:v>
                </c:pt>
                <c:pt idx="172">
                  <c:v>0.14110442994982483</c:v>
                </c:pt>
                <c:pt idx="173">
                  <c:v>0.14026612714841791</c:v>
                </c:pt>
                <c:pt idx="174">
                  <c:v>0.13943762804568136</c:v>
                </c:pt>
                <c:pt idx="175">
                  <c:v>0.1386187633914758</c:v>
                </c:pt>
                <c:pt idx="176">
                  <c:v>0.13780936776878733</c:v>
                </c:pt>
                <c:pt idx="177">
                  <c:v>0.13700927948700919</c:v>
                </c:pt>
                <c:pt idx="178">
                  <c:v>0.13621834047872816</c:v>
                </c:pt>
                <c:pt idx="179">
                  <c:v>0.13543639619988262</c:v>
                </c:pt>
                <c:pt idx="180">
                  <c:v>0.1346632955331665</c:v>
                </c:pt>
                <c:pt idx="181">
                  <c:v>0.13389889069455863</c:v>
                </c:pt>
                <c:pt idx="182">
                  <c:v>0.13314303714286096</c:v>
                </c:pt>
                <c:pt idx="183">
                  <c:v>0.13239559349213464</c:v>
                </c:pt>
                <c:pt idx="184">
                  <c:v>0.13165642142692799</c:v>
                </c:pt>
                <c:pt idx="185">
                  <c:v>0.13092538562019421</c:v>
                </c:pt>
                <c:pt idx="186">
                  <c:v>0.13020235365380001</c:v>
                </c:pt>
                <c:pt idx="187">
                  <c:v>0.12948719594153241</c:v>
                </c:pt>
                <c:pt idx="188">
                  <c:v>0.12877978565451376</c:v>
                </c:pt>
                <c:pt idx="189">
                  <c:v>0.12807999864893682</c:v>
                </c:pt>
                <c:pt idx="190">
                  <c:v>0.12738771339603894</c:v>
                </c:pt>
                <c:pt idx="191">
                  <c:v>0.12670281091423544</c:v>
                </c:pt>
                <c:pt idx="192">
                  <c:v>0.12602517470333383</c:v>
                </c:pt>
                <c:pt idx="193">
                  <c:v>0.12535469068075805</c:v>
                </c:pt>
                <c:pt idx="194">
                  <c:v>0.12469124711971129</c:v>
                </c:pt>
                <c:pt idx="195">
                  <c:v>0.12403473458920847</c:v>
                </c:pt>
                <c:pt idx="196">
                  <c:v>0.12338504589591545</c:v>
                </c:pt>
                <c:pt idx="197">
                  <c:v>0.12274207602773091</c:v>
                </c:pt>
                <c:pt idx="198">
                  <c:v>0.12210572209905146</c:v>
                </c:pt>
                <c:pt idx="199">
                  <c:v>0.12147588329766233</c:v>
                </c:pt>
                <c:pt idx="200">
                  <c:v>0.12085246083319759</c:v>
                </c:pt>
                <c:pt idx="201">
                  <c:v>0.12023535788711719</c:v>
                </c:pt>
                <c:pt idx="202">
                  <c:v>0.11962447956414936</c:v>
                </c:pt>
                <c:pt idx="203">
                  <c:v>0.11901973284514802</c:v>
                </c:pt>
                <c:pt idx="204">
                  <c:v>0.1184210265413201</c:v>
                </c:pt>
                <c:pt idx="205">
                  <c:v>0.11782827124977341</c:v>
                </c:pt>
                <c:pt idx="206">
                  <c:v>0.1172413793103448</c:v>
                </c:pt>
                <c:pt idx="207">
                  <c:v>0.11666026476366406</c:v>
                </c:pt>
                <c:pt idx="208">
                  <c:v>0.11608484331041316</c:v>
                </c:pt>
                <c:pt idx="209">
                  <c:v>0.11551503227174216</c:v>
                </c:pt>
                <c:pt idx="210">
                  <c:v>0.11495075055080345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9714-4E9B-8279-62DD4D9B3207}"/>
            </c:ext>
          </c:extLst>
        </c:ser>
        <c:ser>
          <c:idx val="10"/>
          <c:order val="22"/>
          <c:tx>
            <c:strRef>
              <c:f>'Filter Latency'!$CX$35</c:f>
              <c:strCache>
                <c:ptCount val="1"/>
                <c:pt idx="0">
                  <c:v>D-Term LPF2 Attenuation</c:v>
                </c:pt>
              </c:strCache>
            </c:strRef>
          </c:tx>
          <c:spPr>
            <a:ln w="22225" cap="rnd">
              <a:solidFill>
                <a:schemeClr val="accent4">
                  <a:lumMod val="20000"/>
                  <a:lumOff val="80000"/>
                </a:schemeClr>
              </a:solidFill>
            </a:ln>
            <a:effectLst/>
          </c:spPr>
          <c:marker>
            <c:symbol val="none"/>
          </c:marker>
          <c:xVal>
            <c:numRef>
              <c:f>'Filter Latency'!$A$36:$A$254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Latency'!$CX$36:$CX$254</c:f>
              <c:numCache>
                <c:formatCode>0.00</c:formatCode>
                <c:ptCount val="211"/>
                <c:pt idx="0">
                  <c:v>0.99999999997777778</c:v>
                </c:pt>
                <c:pt idx="1">
                  <c:v>0.99999977777785187</c:v>
                </c:pt>
                <c:pt idx="2">
                  <c:v>0.99999444449074038</c:v>
                </c:pt>
                <c:pt idx="3">
                  <c:v>0.99999977777785187</c:v>
                </c:pt>
                <c:pt idx="4">
                  <c:v>0.99999444449074038</c:v>
                </c:pt>
                <c:pt idx="5">
                  <c:v>0.99997777851849112</c:v>
                </c:pt>
                <c:pt idx="6">
                  <c:v>0.99991112296120743</c:v>
                </c:pt>
                <c:pt idx="7">
                  <c:v>0.99980005998000709</c:v>
                </c:pt>
                <c:pt idx="8">
                  <c:v>0.99964463396177083</c:v>
                </c:pt>
                <c:pt idx="9">
                  <c:v>0.99944490697915445</c:v>
                </c:pt>
                <c:pt idx="10">
                  <c:v>0.99920095872178949</c:v>
                </c:pt>
                <c:pt idx="11">
                  <c:v>0.9989128864080864</c:v>
                </c:pt>
                <c:pt idx="12">
                  <c:v>0.99858080467782651</c:v>
                </c:pt>
                <c:pt idx="13">
                  <c:v>0.9982048454657787</c:v>
                </c:pt>
                <c:pt idx="14">
                  <c:v>0.99778515785660904</c:v>
                </c:pt>
                <c:pt idx="15">
                  <c:v>0.99681527853612495</c:v>
                </c:pt>
                <c:pt idx="16">
                  <c:v>0.99503719020998926</c:v>
                </c:pt>
                <c:pt idx="17">
                  <c:v>0.99122790068263456</c:v>
                </c:pt>
                <c:pt idx="18">
                  <c:v>0.98639392383214386</c:v>
                </c:pt>
                <c:pt idx="19">
                  <c:v>0.98058067569092011</c:v>
                </c:pt>
                <c:pt idx="20">
                  <c:v>0.97384120974179322</c:v>
                </c:pt>
                <c:pt idx="21">
                  <c:v>0.96623493960124629</c:v>
                </c:pt>
                <c:pt idx="22">
                  <c:v>0.95782628522115132</c:v>
                </c:pt>
                <c:pt idx="23">
                  <c:v>0.94868329805051377</c:v>
                </c:pt>
                <c:pt idx="24">
                  <c:v>0.92847669088525941</c:v>
                </c:pt>
                <c:pt idx="25">
                  <c:v>0.90618313999526556</c:v>
                </c:pt>
                <c:pt idx="26">
                  <c:v>0.88235294117647056</c:v>
                </c:pt>
                <c:pt idx="27">
                  <c:v>0.85749292571254432</c:v>
                </c:pt>
                <c:pt idx="28" formatCode="0.0">
                  <c:v>0.83205029433784372</c:v>
                </c:pt>
                <c:pt idx="29">
                  <c:v>0.81923192051904048</c:v>
                </c:pt>
                <c:pt idx="30">
                  <c:v>0.80640499585570558</c:v>
                </c:pt>
                <c:pt idx="31">
                  <c:v>0.79360636129191608</c:v>
                </c:pt>
                <c:pt idx="32">
                  <c:v>0.78086880944303028</c:v>
                </c:pt>
                <c:pt idx="33">
                  <c:v>0.76822127959737574</c:v>
                </c:pt>
                <c:pt idx="34">
                  <c:v>0.75568908278981761</c:v>
                </c:pt>
                <c:pt idx="35">
                  <c:v>0.74329414624716628</c:v>
                </c:pt>
                <c:pt idx="36">
                  <c:v>0.73105526824286893</c:v>
                </c:pt>
                <c:pt idx="37">
                  <c:v>0.71898837604911192</c:v>
                </c:pt>
                <c:pt idx="38">
                  <c:v>0.70710678118654746</c:v>
                </c:pt>
                <c:pt idx="39">
                  <c:v>0.69542142751605562</c:v>
                </c:pt>
                <c:pt idx="40">
                  <c:v>0.68394112888132974</c:v>
                </c:pt>
                <c:pt idx="41">
                  <c:v>0.67267279399631241</c:v>
                </c:pt>
                <c:pt idx="42">
                  <c:v>0.66162163708684629</c:v>
                </c:pt>
                <c:pt idx="43">
                  <c:v>0.65079137345596849</c:v>
                </c:pt>
                <c:pt idx="44">
                  <c:v>0.64018439966447993</c:v>
                </c:pt>
                <c:pt idx="45">
                  <c:v>0.62980195842121922</c:v>
                </c:pt>
                <c:pt idx="46">
                  <c:v>0.61964428857902065</c:v>
                </c:pt>
                <c:pt idx="47">
                  <c:v>0.60971076084969245</c:v>
                </c:pt>
                <c:pt idx="48">
                  <c:v>0.6</c:v>
                </c:pt>
                <c:pt idx="49">
                  <c:v>0.59050999438421714</c:v>
                </c:pt>
                <c:pt idx="50">
                  <c:v>0.58123819371909635</c:v>
                </c:pt>
                <c:pt idx="51">
                  <c:v>0.57218159602408125</c:v>
                </c:pt>
                <c:pt idx="52">
                  <c:v>0.56333682464150969</c:v>
                </c:pt>
                <c:pt idx="53">
                  <c:v>0.55470019622522904</c:v>
                </c:pt>
                <c:pt idx="54">
                  <c:v>0.54626778054692227</c:v>
                </c:pt>
                <c:pt idx="55">
                  <c:v>0.53803545292186483</c:v>
                </c:pt>
                <c:pt idx="56">
                  <c:v>0.52999894000317993</c:v>
                </c:pt>
                <c:pt idx="57">
                  <c:v>0.52215385963852978</c:v>
                </c:pt>
                <c:pt idx="58">
                  <c:v>0.51449575542752646</c:v>
                </c:pt>
                <c:pt idx="59">
                  <c:v>0.50702012656339379</c:v>
                </c:pt>
                <c:pt idx="60">
                  <c:v>0.49972245348957722</c:v>
                </c:pt>
                <c:pt idx="61">
                  <c:v>0.49259821985176966</c:v>
                </c:pt>
                <c:pt idx="62">
                  <c:v>0.48564293117863211</c:v>
                </c:pt>
                <c:pt idx="63">
                  <c:v>0.47885213068057331</c:v>
                </c:pt>
                <c:pt idx="64">
                  <c:v>0.47222141251541894</c:v>
                </c:pt>
                <c:pt idx="65">
                  <c:v>0.46574643283262224</c:v>
                </c:pt>
                <c:pt idx="66">
                  <c:v>0.45942291887376668</c:v>
                </c:pt>
                <c:pt idx="67">
                  <c:v>0.45324667637634092</c:v>
                </c:pt>
                <c:pt idx="68">
                  <c:v>0.44721359549995793</c:v>
                </c:pt>
                <c:pt idx="69">
                  <c:v>0.44131965546913665</c:v>
                </c:pt>
                <c:pt idx="70">
                  <c:v>0.43556092810428071</c:v>
                </c:pt>
                <c:pt idx="71">
                  <c:v>0.42993358039234769</c:v>
                </c:pt>
                <c:pt idx="72">
                  <c:v>0.42443387623071954</c:v>
                </c:pt>
                <c:pt idx="73">
                  <c:v>0.41905817746174689</c:v>
                </c:pt>
                <c:pt idx="74">
                  <c:v>0.41380294430118386</c:v>
                </c:pt>
                <c:pt idx="75">
                  <c:v>0.40866473525105851</c:v>
                </c:pt>
                <c:pt idx="76">
                  <c:v>0.40364020657629363</c:v>
                </c:pt>
                <c:pt idx="77">
                  <c:v>0.39872611141445002</c:v>
                </c:pt>
                <c:pt idx="78">
                  <c:v>0.39391929857916769</c:v>
                </c:pt>
                <c:pt idx="79">
                  <c:v>0.38921671111011213</c:v>
                </c:pt>
                <c:pt idx="80">
                  <c:v>0.38461538461538453</c:v>
                </c:pt>
                <c:pt idx="81">
                  <c:v>0.38011244544631201</c:v>
                </c:pt>
                <c:pt idx="82">
                  <c:v>0.3757051087392182</c:v>
                </c:pt>
                <c:pt idx="83">
                  <c:v>0.37139067635410367</c:v>
                </c:pt>
                <c:pt idx="84">
                  <c:v>0.36716653473604838</c:v>
                </c:pt>
                <c:pt idx="85">
                  <c:v>0.36303015272155342</c:v>
                </c:pt>
                <c:pt idx="86">
                  <c:v>0.35897907930886891</c:v>
                </c:pt>
                <c:pt idx="87">
                  <c:v>0.35501094140859252</c:v>
                </c:pt>
                <c:pt idx="88">
                  <c:v>0.35112344158839165</c:v>
                </c:pt>
                <c:pt idx="89">
                  <c:v>0.34731435582359393</c:v>
                </c:pt>
                <c:pt idx="90">
                  <c:v>0.34358153126353208</c:v>
                </c:pt>
                <c:pt idx="91">
                  <c:v>0.33992288402192344</c:v>
                </c:pt>
                <c:pt idx="92">
                  <c:v>0.3363363969981561</c:v>
                </c:pt>
                <c:pt idx="93">
                  <c:v>0.33282011773513748</c:v>
                </c:pt>
                <c:pt idx="94">
                  <c:v>0.32937215631829414</c:v>
                </c:pt>
                <c:pt idx="95">
                  <c:v>0.32599068331940412</c:v>
                </c:pt>
                <c:pt idx="96">
                  <c:v>0.32267392778813853</c:v>
                </c:pt>
                <c:pt idx="97">
                  <c:v>0.31942017529351036</c:v>
                </c:pt>
                <c:pt idx="98">
                  <c:v>0.31622776601683794</c:v>
                </c:pt>
                <c:pt idx="99">
                  <c:v>0.31309509289732373</c:v>
                </c:pt>
                <c:pt idx="100">
                  <c:v>0.31002059983091695</c:v>
                </c:pt>
                <c:pt idx="101">
                  <c:v>0.30700277992275832</c:v>
                </c:pt>
                <c:pt idx="102">
                  <c:v>0.30404017379319653</c:v>
                </c:pt>
                <c:pt idx="103">
                  <c:v>0.30113136793709733</c:v>
                </c:pt>
                <c:pt idx="104">
                  <c:v>0.2982749931359468</c:v>
                </c:pt>
                <c:pt idx="105">
                  <c:v>0.29546972292206758</c:v>
                </c:pt>
                <c:pt idx="106">
                  <c:v>0.29271427209411172</c:v>
                </c:pt>
                <c:pt idx="107">
                  <c:v>0.29000739528287073</c:v>
                </c:pt>
                <c:pt idx="108">
                  <c:v>0.28734788556634533</c:v>
                </c:pt>
                <c:pt idx="109">
                  <c:v>0.28473457313293515</c:v>
                </c:pt>
                <c:pt idx="110">
                  <c:v>0.28216632399155012</c:v>
                </c:pt>
                <c:pt idx="111">
                  <c:v>0.27964203872739929</c:v>
                </c:pt>
                <c:pt idx="112">
                  <c:v>0.27716065130218109</c:v>
                </c:pt>
                <c:pt idx="113">
                  <c:v>0.27472112789737801</c:v>
                </c:pt>
                <c:pt idx="114">
                  <c:v>0.27232246579934893</c:v>
                </c:pt>
                <c:pt idx="115">
                  <c:v>0.26996369232490924</c:v>
                </c:pt>
                <c:pt idx="116">
                  <c:v>0.26764386378609456</c:v>
                </c:pt>
                <c:pt idx="117">
                  <c:v>0.26536206449281319</c:v>
                </c:pt>
                <c:pt idx="118">
                  <c:v>0.26311740579210868</c:v>
                </c:pt>
                <c:pt idx="119">
                  <c:v>0.26090902514277464</c:v>
                </c:pt>
                <c:pt idx="120">
                  <c:v>0.25873608522408348</c:v>
                </c:pt>
                <c:pt idx="121">
                  <c:v>0.25659777307742115</c:v>
                </c:pt>
                <c:pt idx="122">
                  <c:v>0.25449329927964376</c:v>
                </c:pt>
                <c:pt idx="123">
                  <c:v>0.25242189714700275</c:v>
                </c:pt>
                <c:pt idx="124">
                  <c:v>0.25038282196851758</c:v>
                </c:pt>
                <c:pt idx="125">
                  <c:v>0.24837535026770383</c:v>
                </c:pt>
                <c:pt idx="126">
                  <c:v>0.24639877909159885</c:v>
                </c:pt>
                <c:pt idx="127">
                  <c:v>0.24445242532605874</c:v>
                </c:pt>
                <c:pt idx="128">
                  <c:v>0.24253562503633297</c:v>
                </c:pt>
                <c:pt idx="129">
                  <c:v>0.2406477328319572</c:v>
                </c:pt>
                <c:pt idx="130">
                  <c:v>0.23878812125503401</c:v>
                </c:pt>
                <c:pt idx="131">
                  <c:v>0.23695618019100714</c:v>
                </c:pt>
                <c:pt idx="132">
                  <c:v>0.23515131630106256</c:v>
                </c:pt>
                <c:pt idx="133">
                  <c:v>0.23337295247532419</c:v>
                </c:pt>
                <c:pt idx="134">
                  <c:v>0.23162052730603971</c:v>
                </c:pt>
                <c:pt idx="135">
                  <c:v>0.22989349457998309</c:v>
                </c:pt>
                <c:pt idx="136">
                  <c:v>0.22819132278932833</c:v>
                </c:pt>
                <c:pt idx="137">
                  <c:v>0.22651349466027823</c:v>
                </c:pt>
                <c:pt idx="138">
                  <c:v>0.2248595066987584</c:v>
                </c:pt>
                <c:pt idx="139">
                  <c:v>0.22322886875251341</c:v>
                </c:pt>
                <c:pt idx="140">
                  <c:v>0.22162110358896808</c:v>
                </c:pt>
                <c:pt idx="141">
                  <c:v>0.22003574648824126</c:v>
                </c:pt>
                <c:pt idx="142">
                  <c:v>0.21847234485072381</c:v>
                </c:pt>
                <c:pt idx="143">
                  <c:v>0.21693045781865614</c:v>
                </c:pt>
                <c:pt idx="144">
                  <c:v>0.21540965591116126</c:v>
                </c:pt>
                <c:pt idx="145">
                  <c:v>0.21390952067221383</c:v>
                </c:pt>
                <c:pt idx="146">
                  <c:v>0.21242964433104367</c:v>
                </c:pt>
                <c:pt idx="147">
                  <c:v>0.21096962947449405</c:v>
                </c:pt>
                <c:pt idx="148">
                  <c:v>0.20952908873087339</c:v>
                </c:pt>
                <c:pt idx="149">
                  <c:v>0.20810764446485858</c:v>
                </c:pt>
                <c:pt idx="150">
                  <c:v>0.20670492848302394</c:v>
                </c:pt>
                <c:pt idx="151">
                  <c:v>0.2053205817495902</c:v>
                </c:pt>
                <c:pt idx="152">
                  <c:v>0.20395425411200102</c:v>
                </c:pt>
                <c:pt idx="153">
                  <c:v>0.20260560403595229</c:v>
                </c:pt>
                <c:pt idx="154">
                  <c:v>0.20127429834951427</c:v>
                </c:pt>
                <c:pt idx="155">
                  <c:v>0.19996001199600139</c:v>
                </c:pt>
                <c:pt idx="156">
                  <c:v>0.19866242779525697</c:v>
                </c:pt>
                <c:pt idx="157">
                  <c:v>0.19738123621303674</c:v>
                </c:pt>
                <c:pt idx="158">
                  <c:v>0.19611613513818399</c:v>
                </c:pt>
                <c:pt idx="159">
                  <c:v>0.19486682966730462</c:v>
                </c:pt>
                <c:pt idx="160">
                  <c:v>0.19363303189666031</c:v>
                </c:pt>
                <c:pt idx="161">
                  <c:v>0.19241446072101123</c:v>
                </c:pt>
                <c:pt idx="162">
                  <c:v>0.19121084163914703</c:v>
                </c:pt>
                <c:pt idx="163">
                  <c:v>0.19002190656586093</c:v>
                </c:pt>
                <c:pt idx="164">
                  <c:v>0.18884739365012446</c:v>
                </c:pt>
                <c:pt idx="165">
                  <c:v>0.1876870470992382</c:v>
                </c:pt>
                <c:pt idx="166">
                  <c:v>0.18654061700873451</c:v>
                </c:pt>
                <c:pt idx="167">
                  <c:v>0.18540785919782468</c:v>
                </c:pt>
                <c:pt idx="168">
                  <c:v>0.18428853505018536</c:v>
                </c:pt>
                <c:pt idx="169">
                  <c:v>0.18318241135989133</c:v>
                </c:pt>
                <c:pt idx="170">
                  <c:v>0.18208926018230745</c:v>
                </c:pt>
                <c:pt idx="171">
                  <c:v>0.18100885868975874</c:v>
                </c:pt>
                <c:pt idx="172">
                  <c:v>0.17994098903180966</c:v>
                </c:pt>
                <c:pt idx="173">
                  <c:v>0.17888543819998318</c:v>
                </c:pt>
                <c:pt idx="174">
                  <c:v>0.17784199789676303</c:v>
                </c:pt>
                <c:pt idx="175">
                  <c:v>0.17681046440872628</c:v>
                </c:pt>
                <c:pt idx="176">
                  <c:v>0.17579063848365745</c:v>
                </c:pt>
                <c:pt idx="177">
                  <c:v>0.1747823252115058</c:v>
                </c:pt>
                <c:pt idx="178">
                  <c:v>0.17378533390904763</c:v>
                </c:pt>
                <c:pt idx="179">
                  <c:v>0.17279947800812526</c:v>
                </c:pt>
                <c:pt idx="180">
                  <c:v>0.17182457494733561</c:v>
                </c:pt>
                <c:pt idx="181">
                  <c:v>0.17086044606704992</c:v>
                </c:pt>
                <c:pt idx="182">
                  <c:v>0.16990691650764617</c:v>
                </c:pt>
                <c:pt idx="183">
                  <c:v>0.16896381511084566</c:v>
                </c:pt>
                <c:pt idx="184">
                  <c:v>0.16803097432404421</c:v>
                </c:pt>
                <c:pt idx="185">
                  <c:v>0.1671082301075362</c:v>
                </c:pt>
                <c:pt idx="186">
                  <c:v>0.16619542184453212</c:v>
                </c:pt>
                <c:pt idx="187">
                  <c:v>0.16529239225387415</c:v>
                </c:pt>
                <c:pt idx="188">
                  <c:v>0.16439898730535726</c:v>
                </c:pt>
                <c:pt idx="189">
                  <c:v>0.16351505613756945</c:v>
                </c:pt>
                <c:pt idx="190">
                  <c:v>0.16264045097816357</c:v>
                </c:pt>
                <c:pt idx="191">
                  <c:v>0.16177502706648089</c:v>
                </c:pt>
                <c:pt idx="192">
                  <c:v>0.16091864257844674</c:v>
                </c:pt>
                <c:pt idx="193">
                  <c:v>0.16007115855366238</c:v>
                </c:pt>
                <c:pt idx="194">
                  <c:v>0.15923243882462051</c:v>
                </c:pt>
                <c:pt idx="195">
                  <c:v>0.15840234994797306</c:v>
                </c:pt>
                <c:pt idx="196">
                  <c:v>0.15758076113778516</c:v>
                </c:pt>
                <c:pt idx="197">
                  <c:v>0.15676754420070838</c:v>
                </c:pt>
                <c:pt idx="198">
                  <c:v>0.15596257347301087</c:v>
                </c:pt>
                <c:pt idx="199">
                  <c:v>0.15516572575940454</c:v>
                </c:pt>
                <c:pt idx="200">
                  <c:v>0.15437688027360957</c:v>
                </c:pt>
                <c:pt idx="201">
                  <c:v>0.15359591858060134</c:v>
                </c:pt>
                <c:pt idx="202">
                  <c:v>0.15282272454048426</c:v>
                </c:pt>
                <c:pt idx="203">
                  <c:v>0.15205718425394107</c:v>
                </c:pt>
                <c:pt idx="204">
                  <c:v>0.15129918600920669</c:v>
                </c:pt>
                <c:pt idx="205">
                  <c:v>0.15054862023051838</c:v>
                </c:pt>
                <c:pt idx="206">
                  <c:v>0.14980537942799488</c:v>
                </c:pt>
                <c:pt idx="207">
                  <c:v>0.14906935814889977</c:v>
                </c:pt>
                <c:pt idx="208">
                  <c:v>0.14834045293024459</c:v>
                </c:pt>
                <c:pt idx="209">
                  <c:v>0.14761856225269071</c:v>
                </c:pt>
                <c:pt idx="210">
                  <c:v>0.14690358649570853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9714-4E9B-8279-62DD4D9B3207}"/>
            </c:ext>
          </c:extLst>
        </c:ser>
        <c:ser>
          <c:idx val="11"/>
          <c:order val="23"/>
          <c:tx>
            <c:strRef>
              <c:f>'Filter Latency'!$BM$35</c:f>
              <c:strCache>
                <c:ptCount val="1"/>
                <c:pt idx="0">
                  <c:v>1st Attenuation</c:v>
                </c:pt>
              </c:strCache>
            </c:strRef>
          </c:tx>
          <c:spPr>
            <a:ln w="22225" cap="rnd">
              <a:solidFill>
                <a:srgbClr val="33CC33"/>
              </a:solidFill>
            </a:ln>
            <a:effectLst/>
          </c:spPr>
          <c:marker>
            <c:symbol val="none"/>
          </c:marker>
          <c:xVal>
            <c:numRef>
              <c:f>'Filter Latency'!$A$36:$A$254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Latency'!$BM$36:$BM$254</c:f>
              <c:numCache>
                <c:formatCode>0.0</c:formatCode>
                <c:ptCount val="211"/>
                <c:pt idx="0">
                  <c:v>0.99999999999566436</c:v>
                </c:pt>
                <c:pt idx="1">
                  <c:v>0.99999995664238928</c:v>
                </c:pt>
                <c:pt idx="2">
                  <c:v>0.99999891606142255</c:v>
                </c:pt>
                <c:pt idx="3">
                  <c:v>0.99999995664238928</c:v>
                </c:pt>
                <c:pt idx="4">
                  <c:v>0.99999891606142255</c:v>
                </c:pt>
                <c:pt idx="5">
                  <c:v>0.99999566426683717</c:v>
                </c:pt>
                <c:pt idx="6">
                  <c:v>0.99998265740564785</c:v>
                </c:pt>
                <c:pt idx="7">
                  <c:v>0.99996098043085035</c:v>
                </c:pt>
                <c:pt idx="8">
                  <c:v>0.99993063503154522</c:v>
                </c:pt>
                <c:pt idx="9">
                  <c:v>0.99989162356912242</c:v>
                </c:pt>
                <c:pt idx="10">
                  <c:v>0.99984394907391183</c:v>
                </c:pt>
                <c:pt idx="11">
                  <c:v>0.99978761524087911</c:v>
                </c:pt>
                <c:pt idx="12">
                  <c:v>0.99972262642437082</c:v>
                </c:pt>
                <c:pt idx="13">
                  <c:v>0.99964898763190813</c:v>
                </c:pt>
                <c:pt idx="14">
                  <c:v>0.99956670451703566</c:v>
                </c:pt>
                <c:pt idx="15">
                  <c:v>0.99937623111484153</c:v>
                </c:pt>
                <c:pt idx="16">
                  <c:v>0.99902586610340371</c:v>
                </c:pt>
                <c:pt idx="17">
                  <c:v>0.99827012230958245</c:v>
                </c:pt>
                <c:pt idx="18">
                  <c:v>0.99730084096934568</c:v>
                </c:pt>
                <c:pt idx="19">
                  <c:v>0.99611969276099843</c:v>
                </c:pt>
                <c:pt idx="20">
                  <c:v>0.99472858665487229</c:v>
                </c:pt>
                <c:pt idx="21">
                  <c:v>0.99312959255920052</c:v>
                </c:pt>
                <c:pt idx="22">
                  <c:v>0.99132485204223253</c:v>
                </c:pt>
                <c:pt idx="23">
                  <c:v>0.98931647812752854</c:v>
                </c:pt>
                <c:pt idx="24">
                  <c:v>0.98469647063938348</c:v>
                </c:pt>
                <c:pt idx="25">
                  <c:v>0.97928151617589376</c:v>
                </c:pt>
                <c:pt idx="26">
                  <c:v>0.97307527557484375</c:v>
                </c:pt>
                <c:pt idx="27">
                  <c:v>0.96606871268678485</c:v>
                </c:pt>
                <c:pt idx="28">
                  <c:v>0.958235557621826</c:v>
                </c:pt>
                <c:pt idx="29">
                  <c:v>0.9539949793878818</c:v>
                </c:pt>
                <c:pt idx="30">
                  <c:v>0.94952782515736822</c:v>
                </c:pt>
                <c:pt idx="31">
                  <c:v>0.94482400674492362</c:v>
                </c:pt>
                <c:pt idx="32">
                  <c:v>0.93987156949158701</c:v>
                </c:pt>
                <c:pt idx="33">
                  <c:v>0.93465658515881467</c:v>
                </c:pt>
                <c:pt idx="34">
                  <c:v>0.92916305541947142</c:v>
                </c:pt>
                <c:pt idx="35">
                  <c:v>0.92337282719048974</c:v>
                </c:pt>
                <c:pt idx="36">
                  <c:v>0.91726552093717284</c:v>
                </c:pt>
                <c:pt idx="37">
                  <c:v>0.91081847290969664</c:v>
                </c:pt>
                <c:pt idx="38">
                  <c:v>0.90400669203032469</c:v>
                </c:pt>
                <c:pt idx="39">
                  <c:v>0.89680283181362452</c:v>
                </c:pt>
                <c:pt idx="40">
                  <c:v>0.88917717724599266</c:v>
                </c:pt>
                <c:pt idx="41">
                  <c:v>0.88109764594478202</c:v>
                </c:pt>
                <c:pt idx="42">
                  <c:v>0.87252980212549325</c:v>
                </c:pt>
                <c:pt idx="43">
                  <c:v>0.86343688088517534</c:v>
                </c:pt>
                <c:pt idx="44">
                  <c:v>0.85377981900968003</c:v>
                </c:pt>
                <c:pt idx="45">
                  <c:v>0.84351728686763938</c:v>
                </c:pt>
                <c:pt idx="46">
                  <c:v>0.83260571388285998</c:v>
                </c:pt>
                <c:pt idx="47">
                  <c:v>0.82099929747043809</c:v>
                </c:pt>
                <c:pt idx="48">
                  <c:v>0.80864998203046423</c:v>
                </c:pt>
                <c:pt idx="49">
                  <c:v>0.79550739040347707</c:v>
                </c:pt>
                <c:pt idx="50">
                  <c:v>0.78151868479104591</c:v>
                </c:pt>
                <c:pt idx="51">
                  <c:v>0.76662832706263573</c:v>
                </c:pt>
                <c:pt idx="52">
                  <c:v>0.750777698883631</c:v>
                </c:pt>
                <c:pt idx="53">
                  <c:v>0.73390452907791393</c:v>
                </c:pt>
                <c:pt idx="54">
                  <c:v>0.71594205727771332</c:v>
                </c:pt>
                <c:pt idx="55">
                  <c:v>0.69681783627998317</c:v>
                </c:pt>
                <c:pt idx="56">
                  <c:v>0.67645203574562207</c:v>
                </c:pt>
                <c:pt idx="57">
                  <c:v>0.6547550486306225</c:v>
                </c:pt>
                <c:pt idx="58">
                  <c:v>0.63162410442357464</c:v>
                </c:pt>
                <c:pt idx="59">
                  <c:v>0.60693843333096753</c:v>
                </c:pt>
                <c:pt idx="60">
                  <c:v>0.58055225273143052</c:v>
                </c:pt>
                <c:pt idx="61">
                  <c:v>0.55228436171194528</c:v>
                </c:pt>
                <c:pt idx="62">
                  <c:v>0.52190222175808554</c:v>
                </c:pt>
                <c:pt idx="63">
                  <c:v>0.48909660132358246</c:v>
                </c:pt>
                <c:pt idx="64">
                  <c:v>0.45343902389718993</c:v>
                </c:pt>
                <c:pt idx="65">
                  <c:v>0.41430529876187017</c:v>
                </c:pt>
                <c:pt idx="66">
                  <c:v>0.37072486614789518</c:v>
                </c:pt>
                <c:pt idx="67">
                  <c:v>0.3210429034254853</c:v>
                </c:pt>
                <c:pt idx="68">
                  <c:v>0.26199567818128594</c:v>
                </c:pt>
                <c:pt idx="69">
                  <c:v>0.18507774060095938</c:v>
                </c:pt>
                <c:pt idx="70">
                  <c:v>1E-3</c:v>
                </c:pt>
                <c:pt idx="71">
                  <c:v>0.18446481980853163</c:v>
                </c:pt>
                <c:pt idx="72">
                  <c:v>0.26026869028881477</c:v>
                </c:pt>
                <c:pt idx="73">
                  <c:v>0.31789032321832783</c:v>
                </c:pt>
                <c:pt idx="74">
                  <c:v>0.3659139885533127</c:v>
                </c:pt>
                <c:pt idx="75">
                  <c:v>0.40765771876624246</c:v>
                </c:pt>
                <c:pt idx="76">
                  <c:v>0.44482012131022453</c:v>
                </c:pt>
                <c:pt idx="77">
                  <c:v>0.47840966912667532</c:v>
                </c:pt>
                <c:pt idx="78">
                  <c:v>0.50908445757965659</c:v>
                </c:pt>
                <c:pt idx="79">
                  <c:v>0.53730364018926402</c:v>
                </c:pt>
                <c:pt idx="80">
                  <c:v>0.56340419862001889</c:v>
                </c:pt>
                <c:pt idx="81">
                  <c:v>0.58764357374440046</c:v>
                </c:pt>
                <c:pt idx="82">
                  <c:v>0.61022500499383836</c:v>
                </c:pt>
                <c:pt idx="83">
                  <c:v>0.63131340581000372</c:v>
                </c:pt>
                <c:pt idx="84">
                  <c:v>0.65104573516585662</c:v>
                </c:pt>
                <c:pt idx="85">
                  <c:v>0.66953800813274966</c:v>
                </c:pt>
                <c:pt idx="86">
                  <c:v>0.68689017055387724</c:v>
                </c:pt>
                <c:pt idx="87">
                  <c:v>0.70318957072846922</c:v>
                </c:pt>
                <c:pt idx="88">
                  <c:v>0.71851348366886225</c:v>
                </c:pt>
                <c:pt idx="89">
                  <c:v>0.73293098045162053</c:v>
                </c:pt>
                <c:pt idx="90">
                  <c:v>0.74650433578449127</c:v>
                </c:pt>
                <c:pt idx="91">
                  <c:v>0.75929010436478173</c:v>
                </c:pt>
                <c:pt idx="92">
                  <c:v>0.77133995614510364</c:v>
                </c:pt>
                <c:pt idx="93">
                  <c:v>0.78270133380746476</c:v>
                </c:pt>
                <c:pt idx="94">
                  <c:v>0.79341797759201649</c:v>
                </c:pt>
                <c:pt idx="95">
                  <c:v>0.80353035010319673</c:v>
                </c:pt>
                <c:pt idx="96">
                  <c:v>0.81307598493418864</c:v>
                </c:pt>
                <c:pt idx="97">
                  <c:v>0.8220897767038744</c:v>
                </c:pt>
                <c:pt idx="98">
                  <c:v>0.83060422560150537</c:v>
                </c:pt>
                <c:pt idx="99">
                  <c:v>0.83864964625917338</c:v>
                </c:pt>
                <c:pt idx="100">
                  <c:v>0.84625434836592539</c:v>
                </c:pt>
                <c:pt idx="101">
                  <c:v>0.85344479465554413</c:v>
                </c:pt>
                <c:pt idx="102">
                  <c:v>0.86024574057173808</c:v>
                </c:pt>
                <c:pt idx="103">
                  <c:v>0.86668035891870765</c:v>
                </c:pt>
                <c:pt idx="104">
                  <c:v>0.87277035205494469</c:v>
                </c:pt>
                <c:pt idx="105">
                  <c:v>0.87853605362076637</c:v>
                </c:pt>
                <c:pt idx="106">
                  <c:v>0.88399652135944695</c:v>
                </c:pt>
                <c:pt idx="107">
                  <c:v>0.88916962226390117</c:v>
                </c:pt>
                <c:pt idx="108">
                  <c:v>0.89407211103048545</c:v>
                </c:pt>
                <c:pt idx="109">
                  <c:v>0.89871970260971368</c:v>
                </c:pt>
                <c:pt idx="110">
                  <c:v>0.90312713949638856</c:v>
                </c:pt>
                <c:pt idx="111">
                  <c:v>0.90730825428812722</c:v>
                </c:pt>
                <c:pt idx="112">
                  <c:v>0.91127602795342477</c:v>
                </c:pt>
                <c:pt idx="113">
                  <c:v>0.91504264418209524</c:v>
                </c:pt>
                <c:pt idx="114">
                  <c:v>0.91861954013754799</c:v>
                </c:pt>
                <c:pt idx="115">
                  <c:v>0.92201745388827261</c:v>
                </c:pt>
                <c:pt idx="116">
                  <c:v>0.92524646876250005</c:v>
                </c:pt>
                <c:pt idx="117">
                  <c:v>0.92831605484317081</c:v>
                </c:pt>
                <c:pt idx="118">
                  <c:v>0.93123510779853647</c:v>
                </c:pt>
                <c:pt idx="119">
                  <c:v>0.93401198522576101</c:v>
                </c:pt>
                <c:pt idx="120">
                  <c:v>0.93665454066986997</c:v>
                </c:pt>
                <c:pt idx="121">
                  <c:v>0.93917015546763616</c:v>
                </c:pt>
                <c:pt idx="122">
                  <c:v>0.94156576855497875</c:v>
                </c:pt>
                <c:pt idx="123">
                  <c:v>0.94384790436680022</c:v>
                </c:pt>
                <c:pt idx="124">
                  <c:v>0.94602269894960389</c:v>
                </c:pt>
                <c:pt idx="125">
                  <c:v>0.94809592439948753</c:v>
                </c:pt>
                <c:pt idx="126">
                  <c:v>0.95007301173106862</c:v>
                </c:pt>
                <c:pt idx="127">
                  <c:v>0.95195907227639198</c:v>
                </c:pt>
                <c:pt idx="128">
                  <c:v>0.95375891770686283</c:v>
                </c:pt>
                <c:pt idx="129">
                  <c:v>0.95547707876561838</c:v>
                </c:pt>
                <c:pt idx="130">
                  <c:v>0.95711782279249646</c:v>
                </c:pt>
                <c:pt idx="131">
                  <c:v>0.95868517011879428</c:v>
                </c:pt>
                <c:pt idx="132">
                  <c:v>0.96018290940434636</c:v>
                </c:pt>
                <c:pt idx="133">
                  <c:v>0.96161461198504283</c:v>
                </c:pt>
                <c:pt idx="134">
                  <c:v>0.96298364529473413</c:v>
                </c:pt>
                <c:pt idx="135">
                  <c:v>0.96429318542153364</c:v>
                </c:pt>
                <c:pt idx="136">
                  <c:v>0.96554622885481178</c:v>
                </c:pt>
                <c:pt idx="137">
                  <c:v>0.96674560347564342</c:v>
                </c:pt>
                <c:pt idx="138">
                  <c:v>0.96789397884016093</c:v>
                </c:pt>
                <c:pt idx="139">
                  <c:v>0.96899387580212681</c:v>
                </c:pt>
                <c:pt idx="140">
                  <c:v>0.97004767551807758</c:v>
                </c:pt>
                <c:pt idx="141">
                  <c:v>0.97105762787561167</c:v>
                </c:pt>
                <c:pt idx="142">
                  <c:v>0.97202585938277131</c:v>
                </c:pt>
                <c:pt idx="143">
                  <c:v>0.97295438055399863</c:v>
                </c:pt>
                <c:pt idx="144">
                  <c:v>0.97384509282583043</c:v>
                </c:pt>
                <c:pt idx="145">
                  <c:v>0.97469979503332249</c:v>
                </c:pt>
                <c:pt idx="146">
                  <c:v>0.97552018947614472</c:v>
                </c:pt>
                <c:pt idx="147">
                  <c:v>0.97630788760138376</c:v>
                </c:pt>
                <c:pt idx="148">
                  <c:v>0.97706441532828692</c:v>
                </c:pt>
                <c:pt idx="149">
                  <c:v>0.97779121803850655</c:v>
                </c:pt>
                <c:pt idx="150">
                  <c:v>0.97848966525383185</c:v>
                </c:pt>
                <c:pt idx="151">
                  <c:v>0.97916105502192352</c:v>
                </c:pt>
                <c:pt idx="152">
                  <c:v>0.979806618029194</c:v>
                </c:pt>
                <c:pt idx="153">
                  <c:v>0.98042752145869427</c:v>
                </c:pt>
                <c:pt idx="154">
                  <c:v>0.98102487260966154</c:v>
                </c:pt>
                <c:pt idx="155">
                  <c:v>0.98159972229427739</c:v>
                </c:pt>
                <c:pt idx="156">
                  <c:v>0.98215306802612479</c:v>
                </c:pt>
                <c:pt idx="157">
                  <c:v>0.98268585701387146</c:v>
                </c:pt>
                <c:pt idx="158">
                  <c:v>0.98319898897279334</c:v>
                </c:pt>
                <c:pt idx="159">
                  <c:v>0.98369331876590071</c:v>
                </c:pt>
                <c:pt idx="160">
                  <c:v>0.98416965888564745</c:v>
                </c:pt>
                <c:pt idx="161">
                  <c:v>0.98462878178646462</c:v>
                </c:pt>
                <c:pt idx="162">
                  <c:v>0.98507142207766851</c:v>
                </c:pt>
                <c:pt idx="163">
                  <c:v>0.98549827858566263</c:v>
                </c:pt>
                <c:pt idx="164">
                  <c:v>0.98591001629375186</c:v>
                </c:pt>
                <c:pt idx="165">
                  <c:v>0.98630726816733272</c:v>
                </c:pt>
                <c:pt idx="166">
                  <c:v>0.98669063687170733</c:v>
                </c:pt>
                <c:pt idx="167">
                  <c:v>0.98706069638929139</c:v>
                </c:pt>
                <c:pt idx="168">
                  <c:v>0.98741799354252602</c:v>
                </c:pt>
                <c:pt idx="169">
                  <c:v>0.98776304942840054</c:v>
                </c:pt>
                <c:pt idx="170">
                  <c:v>0.98809636077009166</c:v>
                </c:pt>
                <c:pt idx="171">
                  <c:v>0.98841840119086855</c:v>
                </c:pt>
                <c:pt idx="172">
                  <c:v>0.98872962241507212</c:v>
                </c:pt>
                <c:pt idx="173">
                  <c:v>0.98903045540066536</c:v>
                </c:pt>
                <c:pt idx="174">
                  <c:v>0.98932131140755131</c:v>
                </c:pt>
                <c:pt idx="175">
                  <c:v>0.98960258300559123</c:v>
                </c:pt>
                <c:pt idx="176">
                  <c:v>0.98987464502599154</c:v>
                </c:pt>
                <c:pt idx="177">
                  <c:v>0.99013785545949795</c:v>
                </c:pt>
                <c:pt idx="178">
                  <c:v>0.99039255630460599</c:v>
                </c:pt>
                <c:pt idx="179">
                  <c:v>0.9906390743687995</c:v>
                </c:pt>
                <c:pt idx="180">
                  <c:v>0.99087772202562641</c:v>
                </c:pt>
                <c:pt idx="181">
                  <c:v>0.99110879793025031</c:v>
                </c:pt>
                <c:pt idx="182">
                  <c:v>0.99133258769594224</c:v>
                </c:pt>
                <c:pt idx="183">
                  <c:v>0.99154936453382436</c:v>
                </c:pt>
                <c:pt idx="184">
                  <c:v>0.99175938985802614</c:v>
                </c:pt>
                <c:pt idx="185">
                  <c:v>0.99196291385828905</c:v>
                </c:pt>
                <c:pt idx="186">
                  <c:v>0.99216017604191087</c:v>
                </c:pt>
                <c:pt idx="187">
                  <c:v>0.99235140574682035</c:v>
                </c:pt>
                <c:pt idx="188">
                  <c:v>0.99253682262744591</c:v>
                </c:pt>
                <c:pt idx="189">
                  <c:v>0.99271663711495362</c:v>
                </c:pt>
                <c:pt idx="190">
                  <c:v>0.99289105085331597</c:v>
                </c:pt>
                <c:pt idx="191">
                  <c:v>0.99306025711260149</c:v>
                </c:pt>
                <c:pt idx="192">
                  <c:v>0.99322444118077191</c:v>
                </c:pt>
                <c:pt idx="193">
                  <c:v>0.99338378073520928</c:v>
                </c:pt>
                <c:pt idx="194">
                  <c:v>0.99353844619511156</c:v>
                </c:pt>
                <c:pt idx="195">
                  <c:v>0.99368860105583412</c:v>
                </c:pt>
                <c:pt idx="196">
                  <c:v>0.99383440220618047</c:v>
                </c:pt>
                <c:pt idx="197">
                  <c:v>0.99397600022959343</c:v>
                </c:pt>
                <c:pt idx="198">
                  <c:v>0.99411353969013883</c:v>
                </c:pt>
                <c:pt idx="199">
                  <c:v>0.99424715940411523</c:v>
                </c:pt>
                <c:pt idx="200">
                  <c:v>0.99437699269808411</c:v>
                </c:pt>
                <c:pt idx="201">
                  <c:v>0.99450316765405444</c:v>
                </c:pt>
                <c:pt idx="202">
                  <c:v>0.99462580734252914</c:v>
                </c:pt>
                <c:pt idx="203">
                  <c:v>0.99474503004406145</c:v>
                </c:pt>
                <c:pt idx="204">
                  <c:v>0.99486094945994608</c:v>
                </c:pt>
                <c:pt idx="205">
                  <c:v>0.99497367491262356</c:v>
                </c:pt>
                <c:pt idx="206">
                  <c:v>0.9950833115363531</c:v>
                </c:pt>
                <c:pt idx="207">
                  <c:v>0.9951899604586617</c:v>
                </c:pt>
                <c:pt idx="208">
                  <c:v>0.99529371897306684</c:v>
                </c:pt>
                <c:pt idx="209">
                  <c:v>0.99539468070352566</c:v>
                </c:pt>
                <c:pt idx="210">
                  <c:v>0.99549293576104969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714-4E9B-8279-62DD4D9B3207}"/>
            </c:ext>
          </c:extLst>
        </c:ser>
        <c:ser>
          <c:idx val="0"/>
          <c:order val="24"/>
          <c:tx>
            <c:v>Motor Peak</c:v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4.0903609168726797E-2"/>
                  <c:y val="-0.26377159643961229"/>
                </c:manualLayout>
              </c:layout>
              <c:tx>
                <c:rich>
                  <a:bodyPr rot="-540000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ln>
                          <a:noFill/>
                        </a:ln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692CC7D-AD47-4A05-BD2E-C267F119FDA2}" type="SERIESNAME">
                      <a:rPr lang="en-US" sz="1600">
                        <a:ln>
                          <a:noFill/>
                        </a:ln>
                        <a:solidFill>
                          <a:schemeClr val="bg1"/>
                        </a:solidFill>
                      </a:rPr>
                      <a:pPr>
                        <a:defRPr sz="1600">
                          <a:ln>
                            <a:noFill/>
                          </a:ln>
                          <a:solidFill>
                            <a:schemeClr val="bg1"/>
                          </a:solidFill>
                        </a:defRPr>
                      </a:pPr>
                      <a:t>[SERIES NAME]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ln>
                        <a:noFill/>
                      </a:ln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024154668695316"/>
                      <c:h val="0.133373776473270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9714-4E9B-8279-62DD4D9B3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wrap="none" lIns="38100" tIns="19050" rIns="38100" bIns="19050" anchor="ctr" anchorCtr="0">
                <a:noAutofit/>
              </a:bodyPr>
              <a:lstStyle/>
              <a:p>
                <a:pPr>
                  <a:defRPr sz="16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percentage"/>
            <c:noEndCap val="1"/>
            <c:val val="5"/>
            <c:spPr>
              <a:noFill/>
              <a:ln w="9525">
                <a:noFill/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1"/>
            <c:val val="1"/>
            <c:spPr>
              <a:noFill/>
              <a:ln w="9525">
                <a:solidFill>
                  <a:srgbClr val="FF0000"/>
                </a:solidFill>
                <a:prstDash val="dash"/>
                <a:round/>
              </a:ln>
              <a:effectLst/>
            </c:spPr>
          </c:errBars>
          <c:xVal>
            <c:numRef>
              <c:f>'Filter Latency'!$L$29</c:f>
              <c:numCache>
                <c:formatCode>0"hz"</c:formatCode>
                <c:ptCount val="1"/>
                <c:pt idx="0">
                  <c:v>340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0.5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9714-4E9B-8279-62DD4D9B3207}"/>
            </c:ext>
          </c:extLst>
        </c:ser>
        <c:ser>
          <c:idx val="1"/>
          <c:order val="25"/>
          <c:tx>
            <c:strRef>
              <c:f>'Filter Latency'!$K$35</c:f>
              <c:strCache>
                <c:ptCount val="1"/>
                <c:pt idx="0">
                  <c:v>1st Attenuation</c:v>
                </c:pt>
              </c:strCache>
            </c:strRef>
          </c:tx>
          <c:spPr>
            <a:ln w="22225" cap="rnd">
              <a:solidFill>
                <a:srgbClr val="CC00CC"/>
              </a:solidFill>
            </a:ln>
            <a:effectLst/>
          </c:spPr>
          <c:marker>
            <c:symbol val="none"/>
          </c:marker>
          <c:xVal>
            <c:numRef>
              <c:f>'Filter Latency'!$A$36:$A$246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Latency'!$K$36:$K$246</c:f>
              <c:numCache>
                <c:formatCode>0.0</c:formatCode>
                <c:ptCount val="2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B9-492C-BC97-68AA89B61D38}"/>
            </c:ext>
          </c:extLst>
        </c:ser>
        <c:ser>
          <c:idx val="12"/>
          <c:order val="26"/>
          <c:tx>
            <c:strRef>
              <c:f>'Filter Latency'!$Q$35</c:f>
              <c:strCache>
                <c:ptCount val="1"/>
                <c:pt idx="0">
                  <c:v>2st Attenuation</c:v>
                </c:pt>
              </c:strCache>
            </c:strRef>
          </c:tx>
          <c:spPr>
            <a:ln w="22225" cap="rnd">
              <a:solidFill>
                <a:srgbClr val="FF99FF"/>
              </a:solidFill>
            </a:ln>
            <a:effectLst/>
          </c:spPr>
          <c:marker>
            <c:symbol val="none"/>
          </c:marker>
          <c:xVal>
            <c:numRef>
              <c:f>'Filter Latency'!$A$36:$A$246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Latency'!$Q$36:$Q$246</c:f>
              <c:numCache>
                <c:formatCode>0.0</c:formatCode>
                <c:ptCount val="2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B9-492C-BC97-68AA89B61D38}"/>
            </c:ext>
          </c:extLst>
        </c:ser>
        <c:ser>
          <c:idx val="13"/>
          <c:order val="27"/>
          <c:tx>
            <c:strRef>
              <c:f>'Filter Latency'!$W$35</c:f>
              <c:strCache>
                <c:ptCount val="1"/>
                <c:pt idx="0">
                  <c:v>3rd Attenuation</c:v>
                </c:pt>
              </c:strCache>
            </c:strRef>
          </c:tx>
          <c:spPr>
            <a:ln w="22225" cap="rnd">
              <a:solidFill>
                <a:srgbClr val="FFCCFF"/>
              </a:solidFill>
            </a:ln>
            <a:effectLst/>
          </c:spPr>
          <c:marker>
            <c:symbol val="none"/>
          </c:marker>
          <c:xVal>
            <c:numRef>
              <c:f>'Filter Latency'!$A$36:$A$246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Latency'!$W$36:$W$246</c:f>
              <c:numCache>
                <c:formatCode>0.0</c:formatCode>
                <c:ptCount val="2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B9-492C-BC97-68AA89B61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531488"/>
        <c:axId val="473531880"/>
      </c:scatterChart>
      <c:valAx>
        <c:axId val="473531488"/>
        <c:scaling>
          <c:orientation val="minMax"/>
          <c:max val="1000"/>
          <c:min val="0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Motion</a:t>
                </a:r>
                <a:r>
                  <a:rPr lang="en-US" baseline="0"/>
                  <a:t> Frequency (Hz)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531880"/>
        <c:crosses val="max"/>
        <c:crossBetween val="midCat"/>
      </c:valAx>
      <c:valAx>
        <c:axId val="473531880"/>
        <c:scaling>
          <c:orientation val="minMax"/>
          <c:max val="1"/>
          <c:min val="1.0000000000000003E-4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Noisde</a:t>
                </a:r>
                <a:r>
                  <a:rPr lang="en-US" baseline="0"/>
                  <a:t> Attenuation  (amplitude)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cross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531488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21649109327293"/>
          <c:y val="6.2532795124149956E-2"/>
          <c:w val="0.25078350890672707"/>
          <c:h val="0.91078136656535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D-term</a:t>
            </a:r>
            <a:r>
              <a:rPr lang="en-US" baseline="0"/>
              <a:t> Frequency Multiplier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'Filter Latency'!$DE$28</c:f>
              <c:strCache>
                <c:ptCount val="1"/>
                <c:pt idx="0">
                  <c:v>D-term Gains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3"/>
              <c:layout>
                <c:manualLayout>
                  <c:x val="-0.10068923233049325"/>
                  <c:y val="-2.45983945466273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57-45DD-B37E-D031BCB9B0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57-45DD-B37E-D031BCB9B031}"/>
                </c:ext>
              </c:extLst>
            </c:dLbl>
            <c:dLbl>
              <c:idx val="28"/>
              <c:layout>
                <c:manualLayout>
                  <c:x val="-0.11757405900054264"/>
                  <c:y val="-5.96280025467224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7-45DD-B37E-D031BCB9B031}"/>
                </c:ext>
              </c:extLst>
            </c:dLbl>
            <c:dLbl>
              <c:idx val="58"/>
              <c:layout>
                <c:manualLayout>
                  <c:x val="2.5097650056026453E-2"/>
                  <c:y val="4.90747655612514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57-45DD-B37E-D031BCB9B031}"/>
                </c:ext>
              </c:extLst>
            </c:dLbl>
            <c:dLbl>
              <c:idx val="108"/>
              <c:layout>
                <c:manualLayout>
                  <c:x val="-8.1298847051029979E-2"/>
                  <c:y val="-4.92595993920405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7-45DD-B37E-D031BCB9B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Latency'!$DE$36:$DE$964</c:f>
              <c:numCache>
                <c:formatCode>0.00</c:formatCode>
                <c:ptCount val="211"/>
                <c:pt idx="0">
                  <c:v>8.3333333333333331E-5</c:v>
                </c:pt>
                <c:pt idx="1">
                  <c:v>8.3333333333333332E-3</c:v>
                </c:pt>
                <c:pt idx="2">
                  <c:v>4.1666666666666664E-2</c:v>
                </c:pt>
                <c:pt idx="3">
                  <c:v>8.3333333333333332E-3</c:v>
                </c:pt>
                <c:pt idx="4">
                  <c:v>4.1666666666666664E-2</c:v>
                </c:pt>
                <c:pt idx="5">
                  <c:v>8.3333333333333329E-2</c:v>
                </c:pt>
                <c:pt idx="6">
                  <c:v>0.16666666666666666</c:v>
                </c:pt>
                <c:pt idx="7">
                  <c:v>0.25</c:v>
                </c:pt>
                <c:pt idx="8">
                  <c:v>0.33333333333333331</c:v>
                </c:pt>
                <c:pt idx="9">
                  <c:v>0.41666666666666669</c:v>
                </c:pt>
                <c:pt idx="10">
                  <c:v>0.5</c:v>
                </c:pt>
                <c:pt idx="11">
                  <c:v>0.58333333333333337</c:v>
                </c:pt>
                <c:pt idx="12">
                  <c:v>0.66666666666666663</c:v>
                </c:pt>
                <c:pt idx="13">
                  <c:v>0.75</c:v>
                </c:pt>
                <c:pt idx="14">
                  <c:v>0.83333333333333337</c:v>
                </c:pt>
                <c:pt idx="15">
                  <c:v>1</c:v>
                </c:pt>
                <c:pt idx="16">
                  <c:v>1.25</c:v>
                </c:pt>
                <c:pt idx="17">
                  <c:v>1.6666666666666667</c:v>
                </c:pt>
                <c:pt idx="18">
                  <c:v>2.0833333333333335</c:v>
                </c:pt>
                <c:pt idx="19">
                  <c:v>2.5</c:v>
                </c:pt>
                <c:pt idx="20">
                  <c:v>2.9166666666666665</c:v>
                </c:pt>
                <c:pt idx="21">
                  <c:v>3.3333333333333335</c:v>
                </c:pt>
                <c:pt idx="22">
                  <c:v>3.75</c:v>
                </c:pt>
                <c:pt idx="23">
                  <c:v>4.166666666666667</c:v>
                </c:pt>
                <c:pt idx="24">
                  <c:v>5</c:v>
                </c:pt>
                <c:pt idx="25">
                  <c:v>5.833333333333333</c:v>
                </c:pt>
                <c:pt idx="26">
                  <c:v>6.666666666666667</c:v>
                </c:pt>
                <c:pt idx="27">
                  <c:v>7.5</c:v>
                </c:pt>
                <c:pt idx="28">
                  <c:v>8.3333333333333339</c:v>
                </c:pt>
                <c:pt idx="29">
                  <c:v>8.75</c:v>
                </c:pt>
                <c:pt idx="30">
                  <c:v>9.1666666666666661</c:v>
                </c:pt>
                <c:pt idx="31">
                  <c:v>9.5833333333333339</c:v>
                </c:pt>
                <c:pt idx="32">
                  <c:v>10</c:v>
                </c:pt>
                <c:pt idx="33">
                  <c:v>10.416666666666666</c:v>
                </c:pt>
                <c:pt idx="34">
                  <c:v>10.833333333333334</c:v>
                </c:pt>
                <c:pt idx="35">
                  <c:v>11.25</c:v>
                </c:pt>
                <c:pt idx="36">
                  <c:v>11.666666666666666</c:v>
                </c:pt>
                <c:pt idx="37">
                  <c:v>12.083333333333334</c:v>
                </c:pt>
                <c:pt idx="38">
                  <c:v>12.5</c:v>
                </c:pt>
                <c:pt idx="39">
                  <c:v>12.916666666666666</c:v>
                </c:pt>
                <c:pt idx="40">
                  <c:v>13.333333333333334</c:v>
                </c:pt>
                <c:pt idx="41">
                  <c:v>13.75</c:v>
                </c:pt>
                <c:pt idx="42">
                  <c:v>14.166666666666666</c:v>
                </c:pt>
                <c:pt idx="43">
                  <c:v>14.583333333333334</c:v>
                </c:pt>
                <c:pt idx="44">
                  <c:v>15</c:v>
                </c:pt>
                <c:pt idx="45">
                  <c:v>15.416666666666666</c:v>
                </c:pt>
                <c:pt idx="46">
                  <c:v>15.833333333333334</c:v>
                </c:pt>
                <c:pt idx="47">
                  <c:v>16.25</c:v>
                </c:pt>
                <c:pt idx="48">
                  <c:v>16.666666666666668</c:v>
                </c:pt>
                <c:pt idx="49">
                  <c:v>17.083333333333332</c:v>
                </c:pt>
                <c:pt idx="50">
                  <c:v>17.5</c:v>
                </c:pt>
                <c:pt idx="51">
                  <c:v>17.916666666666668</c:v>
                </c:pt>
                <c:pt idx="52">
                  <c:v>18.333333333333332</c:v>
                </c:pt>
                <c:pt idx="53">
                  <c:v>18.75</c:v>
                </c:pt>
                <c:pt idx="54">
                  <c:v>19.166666666666668</c:v>
                </c:pt>
                <c:pt idx="55">
                  <c:v>19.583333333333332</c:v>
                </c:pt>
                <c:pt idx="56">
                  <c:v>20</c:v>
                </c:pt>
                <c:pt idx="57">
                  <c:v>20.416666666666668</c:v>
                </c:pt>
                <c:pt idx="58">
                  <c:v>20.833333333333332</c:v>
                </c:pt>
                <c:pt idx="59">
                  <c:v>21.25</c:v>
                </c:pt>
                <c:pt idx="60">
                  <c:v>21.666666666666668</c:v>
                </c:pt>
                <c:pt idx="61">
                  <c:v>22.083333333333332</c:v>
                </c:pt>
                <c:pt idx="62">
                  <c:v>22.5</c:v>
                </c:pt>
                <c:pt idx="63">
                  <c:v>22.916666666666668</c:v>
                </c:pt>
                <c:pt idx="64">
                  <c:v>23.333333333333332</c:v>
                </c:pt>
                <c:pt idx="65">
                  <c:v>23.75</c:v>
                </c:pt>
                <c:pt idx="66">
                  <c:v>24.166666666666668</c:v>
                </c:pt>
                <c:pt idx="67">
                  <c:v>24.583333333333332</c:v>
                </c:pt>
                <c:pt idx="68">
                  <c:v>25</c:v>
                </c:pt>
                <c:pt idx="69">
                  <c:v>25.416666666666668</c:v>
                </c:pt>
                <c:pt idx="70">
                  <c:v>25.833333333333332</c:v>
                </c:pt>
                <c:pt idx="71">
                  <c:v>26.25</c:v>
                </c:pt>
                <c:pt idx="72">
                  <c:v>26.666666666666668</c:v>
                </c:pt>
                <c:pt idx="73">
                  <c:v>27.083333333333332</c:v>
                </c:pt>
                <c:pt idx="74">
                  <c:v>27.5</c:v>
                </c:pt>
                <c:pt idx="75">
                  <c:v>27.916666666666668</c:v>
                </c:pt>
                <c:pt idx="76">
                  <c:v>28.333333333333332</c:v>
                </c:pt>
                <c:pt idx="77">
                  <c:v>28.75</c:v>
                </c:pt>
                <c:pt idx="78">
                  <c:v>29.166666666666668</c:v>
                </c:pt>
                <c:pt idx="79">
                  <c:v>29.583333333333332</c:v>
                </c:pt>
                <c:pt idx="80">
                  <c:v>30</c:v>
                </c:pt>
                <c:pt idx="81">
                  <c:v>30.416666666666668</c:v>
                </c:pt>
                <c:pt idx="82">
                  <c:v>30.833333333333332</c:v>
                </c:pt>
                <c:pt idx="83">
                  <c:v>31.25</c:v>
                </c:pt>
                <c:pt idx="84">
                  <c:v>31.666666666666668</c:v>
                </c:pt>
                <c:pt idx="85">
                  <c:v>32.083333333333336</c:v>
                </c:pt>
                <c:pt idx="86">
                  <c:v>32.5</c:v>
                </c:pt>
                <c:pt idx="87">
                  <c:v>32.916666666666664</c:v>
                </c:pt>
                <c:pt idx="88">
                  <c:v>33.333333333333336</c:v>
                </c:pt>
                <c:pt idx="89">
                  <c:v>33.75</c:v>
                </c:pt>
                <c:pt idx="90">
                  <c:v>34.166666666666664</c:v>
                </c:pt>
                <c:pt idx="91">
                  <c:v>34.583333333333336</c:v>
                </c:pt>
                <c:pt idx="92">
                  <c:v>35</c:v>
                </c:pt>
                <c:pt idx="93">
                  <c:v>35.416666666666664</c:v>
                </c:pt>
                <c:pt idx="94">
                  <c:v>35.833333333333336</c:v>
                </c:pt>
                <c:pt idx="95">
                  <c:v>36.25</c:v>
                </c:pt>
                <c:pt idx="96">
                  <c:v>36.666666666666664</c:v>
                </c:pt>
                <c:pt idx="97">
                  <c:v>37.083333333333336</c:v>
                </c:pt>
                <c:pt idx="98">
                  <c:v>37.5</c:v>
                </c:pt>
                <c:pt idx="99">
                  <c:v>37.916666666666664</c:v>
                </c:pt>
                <c:pt idx="100">
                  <c:v>38.333333333333336</c:v>
                </c:pt>
                <c:pt idx="101">
                  <c:v>38.75</c:v>
                </c:pt>
                <c:pt idx="102">
                  <c:v>39.166666666666664</c:v>
                </c:pt>
                <c:pt idx="103">
                  <c:v>39.583333333333336</c:v>
                </c:pt>
                <c:pt idx="104">
                  <c:v>40</c:v>
                </c:pt>
                <c:pt idx="105">
                  <c:v>40.416666666666664</c:v>
                </c:pt>
                <c:pt idx="106">
                  <c:v>40.833333333333336</c:v>
                </c:pt>
                <c:pt idx="107">
                  <c:v>41.25</c:v>
                </c:pt>
                <c:pt idx="108">
                  <c:v>41.666666666666664</c:v>
                </c:pt>
                <c:pt idx="109">
                  <c:v>42.083333333333336</c:v>
                </c:pt>
                <c:pt idx="110">
                  <c:v>42.5</c:v>
                </c:pt>
                <c:pt idx="111">
                  <c:v>42.916666666666664</c:v>
                </c:pt>
                <c:pt idx="112">
                  <c:v>43.333333333333336</c:v>
                </c:pt>
                <c:pt idx="113">
                  <c:v>43.75</c:v>
                </c:pt>
                <c:pt idx="114">
                  <c:v>44.166666666666664</c:v>
                </c:pt>
                <c:pt idx="115">
                  <c:v>44.583333333333336</c:v>
                </c:pt>
                <c:pt idx="116">
                  <c:v>45</c:v>
                </c:pt>
                <c:pt idx="117">
                  <c:v>45.416666666666664</c:v>
                </c:pt>
                <c:pt idx="118">
                  <c:v>45.833333333333336</c:v>
                </c:pt>
                <c:pt idx="119">
                  <c:v>46.25</c:v>
                </c:pt>
                <c:pt idx="120">
                  <c:v>46.666666666666664</c:v>
                </c:pt>
                <c:pt idx="121">
                  <c:v>47.083333333333336</c:v>
                </c:pt>
                <c:pt idx="122">
                  <c:v>47.5</c:v>
                </c:pt>
                <c:pt idx="123">
                  <c:v>47.916666666666664</c:v>
                </c:pt>
                <c:pt idx="124">
                  <c:v>48.333333333333336</c:v>
                </c:pt>
                <c:pt idx="125">
                  <c:v>48.75</c:v>
                </c:pt>
                <c:pt idx="126">
                  <c:v>49.166666666666664</c:v>
                </c:pt>
                <c:pt idx="127">
                  <c:v>49.583333333333336</c:v>
                </c:pt>
                <c:pt idx="128">
                  <c:v>50</c:v>
                </c:pt>
                <c:pt idx="129">
                  <c:v>50.416666666666664</c:v>
                </c:pt>
                <c:pt idx="130">
                  <c:v>50.833333333333336</c:v>
                </c:pt>
                <c:pt idx="131">
                  <c:v>51.25</c:v>
                </c:pt>
                <c:pt idx="132">
                  <c:v>51.666666666666664</c:v>
                </c:pt>
                <c:pt idx="133">
                  <c:v>52.083333333333336</c:v>
                </c:pt>
                <c:pt idx="134">
                  <c:v>52.5</c:v>
                </c:pt>
                <c:pt idx="135">
                  <c:v>52.916666666666664</c:v>
                </c:pt>
                <c:pt idx="136">
                  <c:v>53.333333333333336</c:v>
                </c:pt>
                <c:pt idx="137">
                  <c:v>53.75</c:v>
                </c:pt>
                <c:pt idx="138">
                  <c:v>54.166666666666664</c:v>
                </c:pt>
                <c:pt idx="139">
                  <c:v>54.583333333333336</c:v>
                </c:pt>
                <c:pt idx="140">
                  <c:v>55</c:v>
                </c:pt>
                <c:pt idx="141">
                  <c:v>55.416666666666664</c:v>
                </c:pt>
                <c:pt idx="142">
                  <c:v>55.833333333333336</c:v>
                </c:pt>
                <c:pt idx="143">
                  <c:v>56.25</c:v>
                </c:pt>
                <c:pt idx="144">
                  <c:v>56.666666666666664</c:v>
                </c:pt>
                <c:pt idx="145">
                  <c:v>57.083333333333336</c:v>
                </c:pt>
                <c:pt idx="146">
                  <c:v>57.5</c:v>
                </c:pt>
                <c:pt idx="147">
                  <c:v>57.916666666666664</c:v>
                </c:pt>
                <c:pt idx="148">
                  <c:v>58.333333333333336</c:v>
                </c:pt>
                <c:pt idx="149">
                  <c:v>58.75</c:v>
                </c:pt>
                <c:pt idx="150">
                  <c:v>59.166666666666664</c:v>
                </c:pt>
                <c:pt idx="151">
                  <c:v>59.583333333333336</c:v>
                </c:pt>
                <c:pt idx="152">
                  <c:v>60</c:v>
                </c:pt>
                <c:pt idx="153">
                  <c:v>60.416666666666664</c:v>
                </c:pt>
                <c:pt idx="154">
                  <c:v>60.833333333333336</c:v>
                </c:pt>
                <c:pt idx="155">
                  <c:v>61.25</c:v>
                </c:pt>
                <c:pt idx="156">
                  <c:v>61.666666666666664</c:v>
                </c:pt>
                <c:pt idx="157">
                  <c:v>62.083333333333336</c:v>
                </c:pt>
                <c:pt idx="158">
                  <c:v>62.5</c:v>
                </c:pt>
                <c:pt idx="159">
                  <c:v>62.916666666666664</c:v>
                </c:pt>
                <c:pt idx="160">
                  <c:v>63.333333333333336</c:v>
                </c:pt>
                <c:pt idx="161">
                  <c:v>63.75</c:v>
                </c:pt>
                <c:pt idx="162">
                  <c:v>64.166666666666671</c:v>
                </c:pt>
                <c:pt idx="163">
                  <c:v>64.583333333333329</c:v>
                </c:pt>
                <c:pt idx="164">
                  <c:v>65</c:v>
                </c:pt>
                <c:pt idx="165">
                  <c:v>65.416666666666671</c:v>
                </c:pt>
                <c:pt idx="166">
                  <c:v>65.833333333333329</c:v>
                </c:pt>
                <c:pt idx="167">
                  <c:v>66.25</c:v>
                </c:pt>
                <c:pt idx="168">
                  <c:v>66.666666666666671</c:v>
                </c:pt>
                <c:pt idx="169">
                  <c:v>67.083333333333329</c:v>
                </c:pt>
                <c:pt idx="170">
                  <c:v>67.5</c:v>
                </c:pt>
                <c:pt idx="171">
                  <c:v>67.916666666666671</c:v>
                </c:pt>
                <c:pt idx="172">
                  <c:v>68.333333333333329</c:v>
                </c:pt>
                <c:pt idx="173">
                  <c:v>68.75</c:v>
                </c:pt>
                <c:pt idx="174">
                  <c:v>69.166666666666671</c:v>
                </c:pt>
                <c:pt idx="175">
                  <c:v>69.583333333333329</c:v>
                </c:pt>
                <c:pt idx="176">
                  <c:v>70</c:v>
                </c:pt>
                <c:pt idx="177">
                  <c:v>70.416666666666671</c:v>
                </c:pt>
                <c:pt idx="178">
                  <c:v>70.833333333333329</c:v>
                </c:pt>
                <c:pt idx="179">
                  <c:v>71.25</c:v>
                </c:pt>
                <c:pt idx="180">
                  <c:v>71.666666666666671</c:v>
                </c:pt>
                <c:pt idx="181">
                  <c:v>72.083333333333329</c:v>
                </c:pt>
                <c:pt idx="182">
                  <c:v>72.5</c:v>
                </c:pt>
                <c:pt idx="183">
                  <c:v>72.916666666666671</c:v>
                </c:pt>
                <c:pt idx="184">
                  <c:v>73.333333333333329</c:v>
                </c:pt>
                <c:pt idx="185">
                  <c:v>73.75</c:v>
                </c:pt>
                <c:pt idx="186">
                  <c:v>74.166666666666671</c:v>
                </c:pt>
                <c:pt idx="187">
                  <c:v>74.583333333333329</c:v>
                </c:pt>
                <c:pt idx="188">
                  <c:v>75</c:v>
                </c:pt>
                <c:pt idx="189">
                  <c:v>75.416666666666671</c:v>
                </c:pt>
                <c:pt idx="190">
                  <c:v>75.833333333333329</c:v>
                </c:pt>
                <c:pt idx="191">
                  <c:v>76.25</c:v>
                </c:pt>
                <c:pt idx="192">
                  <c:v>76.666666666666671</c:v>
                </c:pt>
                <c:pt idx="193">
                  <c:v>77.083333333333329</c:v>
                </c:pt>
                <c:pt idx="194">
                  <c:v>77.5</c:v>
                </c:pt>
                <c:pt idx="195">
                  <c:v>77.916666666666671</c:v>
                </c:pt>
                <c:pt idx="196">
                  <c:v>78.333333333333329</c:v>
                </c:pt>
                <c:pt idx="197">
                  <c:v>78.75</c:v>
                </c:pt>
                <c:pt idx="198">
                  <c:v>79.166666666666671</c:v>
                </c:pt>
                <c:pt idx="199">
                  <c:v>79.583333333333329</c:v>
                </c:pt>
                <c:pt idx="200">
                  <c:v>80</c:v>
                </c:pt>
                <c:pt idx="201">
                  <c:v>80.416666666666671</c:v>
                </c:pt>
                <c:pt idx="202">
                  <c:v>80.833333333333329</c:v>
                </c:pt>
                <c:pt idx="203">
                  <c:v>81.25</c:v>
                </c:pt>
                <c:pt idx="204">
                  <c:v>81.666666666666671</c:v>
                </c:pt>
                <c:pt idx="205">
                  <c:v>82.083333333333329</c:v>
                </c:pt>
                <c:pt idx="206">
                  <c:v>82.5</c:v>
                </c:pt>
                <c:pt idx="207">
                  <c:v>82.916666666666671</c:v>
                </c:pt>
                <c:pt idx="208">
                  <c:v>83.333333333333329</c:v>
                </c:pt>
                <c:pt idx="209">
                  <c:v>83.75</c:v>
                </c:pt>
                <c:pt idx="210">
                  <c:v>84.166666666666671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657-45DD-B37E-D031BCB9B031}"/>
            </c:ext>
          </c:extLst>
        </c:ser>
        <c:ser>
          <c:idx val="1"/>
          <c:order val="1"/>
          <c:tx>
            <c:strRef>
              <c:f>'Filter Latency'!$DF$28</c:f>
              <c:strCache>
                <c:ptCount val="1"/>
                <c:pt idx="0">
                  <c:v>D-Term Attenuation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3"/>
              <c:layout>
                <c:manualLayout>
                  <c:x val="1.6781538721748875E-2"/>
                  <c:y val="2.81124509104311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57-45DD-B37E-D031BCB9B031}"/>
                </c:ext>
              </c:extLst>
            </c:dLbl>
            <c:dLbl>
              <c:idx val="28"/>
              <c:layout>
                <c:manualLayout>
                  <c:x val="1.4053817108269464E-2"/>
                  <c:y val="4.56999866471712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57-45DD-B37E-D031BCB9B031}"/>
                </c:ext>
              </c:extLst>
            </c:dLbl>
            <c:dLbl>
              <c:idx val="58"/>
              <c:layout>
                <c:manualLayout>
                  <c:x val="1.9591694972515429E-2"/>
                  <c:y val="-6.32417103147894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57-45DD-B37E-D031BCB9B031}"/>
                </c:ext>
              </c:extLst>
            </c:dLbl>
            <c:dLbl>
              <c:idx val="108"/>
              <c:layout>
                <c:manualLayout>
                  <c:x val="-6.9970339187555103E-2"/>
                  <c:y val="-5.27014252623245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57-45DD-B37E-D031BCB9B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'Filter Latency'!$A$36:$A$964</c:f>
              <c:numCache>
                <c:formatCode>General</c:formatCode>
                <c:ptCount val="211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 formatCode="0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'Filter Latency'!$DF$36:$DF$964</c:f>
              <c:numCache>
                <c:formatCode>0.00</c:formatCode>
                <c:ptCount val="211"/>
                <c:pt idx="0">
                  <c:v>8.3333333328431151E-5</c:v>
                </c:pt>
                <c:pt idx="1">
                  <c:v>8.3333284311636908E-3</c:v>
                </c:pt>
                <c:pt idx="2">
                  <c:v>4.1666053904371052E-2</c:v>
                </c:pt>
                <c:pt idx="3">
                  <c:v>8.3333284311636908E-3</c:v>
                </c:pt>
                <c:pt idx="4">
                  <c:v>4.1666053904371052E-2</c:v>
                </c:pt>
                <c:pt idx="5">
                  <c:v>8.3328431457696223E-2</c:v>
                </c:pt>
                <c:pt idx="6">
                  <c:v>0.16662745878719676</c:v>
                </c:pt>
                <c:pt idx="7">
                  <c:v>0.24986771346849473</c:v>
                </c:pt>
                <c:pt idx="8">
                  <c:v>0.33301989810497495</c:v>
                </c:pt>
                <c:pt idx="9">
                  <c:v>0.41605482175307135</c:v>
                </c:pt>
                <c:pt idx="10">
                  <c:v>0.49894343497466659</c:v>
                </c:pt>
                <c:pt idx="11">
                  <c:v>0.58165686452179144</c:v>
                </c:pt>
                <c:pt idx="12">
                  <c:v>0.66416644756485077</c:v>
                </c:pt>
                <c:pt idx="13">
                  <c:v>0.74644376537767487</c:v>
                </c:pt>
                <c:pt idx="14">
                  <c:v>0.82846067639514742</c:v>
                </c:pt>
                <c:pt idx="15">
                  <c:v>0.99160229089433227</c:v>
                </c:pt>
                <c:pt idx="16">
                  <c:v>1.2336775832148046</c:v>
                </c:pt>
                <c:pt idx="17">
                  <c:v>1.6283765923342399</c:v>
                </c:pt>
                <c:pt idx="18">
                  <c:v>2.0095287098470171</c:v>
                </c:pt>
                <c:pt idx="19">
                  <c:v>2.3744759266830937</c:v>
                </c:pt>
                <c:pt idx="20">
                  <c:v>2.7209813831503169</c:v>
                </c:pt>
                <c:pt idx="21">
                  <c:v>3.0472576448534081</c:v>
                </c:pt>
                <c:pt idx="22">
                  <c:v>3.3519738809973374</c:v>
                </c:pt>
                <c:pt idx="23">
                  <c:v>3.6342442172316605</c:v>
                </c:pt>
                <c:pt idx="24">
                  <c:v>4.1299537350928333</c:v>
                </c:pt>
                <c:pt idx="25">
                  <c:v>4.5349045622137565</c:v>
                </c:pt>
                <c:pt idx="26">
                  <c:v>4.8541118052264407</c:v>
                </c:pt>
                <c:pt idx="27">
                  <c:v>5.0954943745178651</c:v>
                </c:pt>
                <c:pt idx="28" formatCode="0.0">
                  <c:v>5.2684727404663638</c:v>
                </c:pt>
                <c:pt idx="29">
                  <c:v>5.3323916373878442</c:v>
                </c:pt>
                <c:pt idx="30">
                  <c:v>5.3828876941543404</c:v>
                </c:pt>
                <c:pt idx="31">
                  <c:v>5.4211351084179951</c:v>
                </c:pt>
                <c:pt idx="32">
                  <c:v>5.4482581887197927</c:v>
                </c:pt>
                <c:pt idx="33">
                  <c:v>5.4653231714661477</c:v>
                </c:pt>
                <c:pt idx="34">
                  <c:v>5.4733329634317034</c:v>
                </c:pt>
                <c:pt idx="35">
                  <c:v>5.4732242739873556</c:v>
                </c:pt>
                <c:pt idx="36">
                  <c:v>5.465866654187467</c:v>
                </c:pt>
                <c:pt idx="37">
                  <c:v>5.4520630195349788</c:v>
                </c:pt>
                <c:pt idx="38">
                  <c:v>5.4325512941836163</c:v>
                </c:pt>
                <c:pt idx="39">
                  <c:v>5.4080068728712991</c:v>
                </c:pt>
                <c:pt idx="40">
                  <c:v>5.3790456507710012</c:v>
                </c:pt>
                <c:pt idx="41">
                  <c:v>5.3462274195141521</c:v>
                </c:pt>
                <c:pt idx="42">
                  <c:v>5.310059469451839</c:v>
                </c:pt>
                <c:pt idx="43">
                  <c:v>5.2710002738357735</c:v>
                </c:pt>
                <c:pt idx="44">
                  <c:v>5.229463160400516</c:v>
                </c:pt>
                <c:pt idx="45">
                  <c:v>5.1858199003617358</c:v>
                </c:pt>
                <c:pt idx="46">
                  <c:v>5.140404164740751</c:v>
                </c:pt>
                <c:pt idx="47">
                  <c:v>5.0935148138255757</c:v>
                </c:pt>
                <c:pt idx="48">
                  <c:v>5.0454189980979001</c:v>
                </c:pt>
                <c:pt idx="49">
                  <c:v>4.9963550586578442</c:v>
                </c:pt>
                <c:pt idx="50">
                  <c:v>4.9465352225661396</c:v>
                </c:pt>
                <c:pt idx="51">
                  <c:v>4.8961480940326529</c:v>
                </c:pt>
                <c:pt idx="52">
                  <c:v>4.8453609463831331</c:v>
                </c:pt>
                <c:pt idx="53">
                  <c:v>4.7943218225453554</c:v>
                </c:pt>
                <c:pt idx="54">
                  <c:v>4.7431614536705915</c:v>
                </c:pt>
                <c:pt idx="55">
                  <c:v>4.6919950066590044</c:v>
                </c:pt>
                <c:pt idx="56">
                  <c:v>4.6409236719601266</c:v>
                </c:pt>
                <c:pt idx="57">
                  <c:v>4.5900361032105348</c:v>
                </c:pt>
                <c:pt idx="58">
                  <c:v>4.5394097201597896</c:v>
                </c:pt>
                <c:pt idx="59">
                  <c:v>4.4891118860094466</c:v>
                </c:pt>
                <c:pt idx="60">
                  <c:v>4.4392009698156398</c:v>
                </c:pt>
                <c:pt idx="61">
                  <c:v>4.3897273040357296</c:v>
                </c:pt>
                <c:pt idx="62">
                  <c:v>4.3407340466730089</c:v>
                </c:pt>
                <c:pt idx="63">
                  <c:v>4.292257956820535</c:v>
                </c:pt>
                <c:pt idx="64">
                  <c:v>4.2443300917475346</c:v>
                </c:pt>
                <c:pt idx="65">
                  <c:v>4.1969764330253643</c:v>
                </c:pt>
                <c:pt idx="66">
                  <c:v>4.1502184485657709</c:v>
                </c:pt>
                <c:pt idx="67">
                  <c:v>4.1040735968496715</c:v>
                </c:pt>
                <c:pt idx="68">
                  <c:v>4.0585557790642781</c:v>
                </c:pt>
                <c:pt idx="69">
                  <c:v>4.0136757443428586</c:v>
                </c:pt>
                <c:pt idx="70">
                  <c:v>3.9694414528156576</c:v>
                </c:pt>
                <c:pt idx="71">
                  <c:v>3.9258584007322628</c:v>
                </c:pt>
                <c:pt idx="72">
                  <c:v>3.8829299115041853</c:v>
                </c:pt>
                <c:pt idx="73">
                  <c:v>3.8406573961399704</c:v>
                </c:pt>
                <c:pt idx="74">
                  <c:v>3.7990405862021044</c:v>
                </c:pt>
                <c:pt idx="75">
                  <c:v>3.7580777421030009</c:v>
                </c:pt>
                <c:pt idx="76">
                  <c:v>3.7177658392745712</c:v>
                </c:pt>
                <c:pt idx="77">
                  <c:v>3.6781007344898922</c:v>
                </c:pt>
                <c:pt idx="78">
                  <c:v>3.6390773143842265</c:v>
                </c:pt>
                <c:pt idx="79">
                  <c:v>3.6006896280139884</c:v>
                </c:pt>
                <c:pt idx="80">
                  <c:v>3.5629310051043239</c:v>
                </c:pt>
                <c:pt idx="81">
                  <c:v>3.5257941614667168</c:v>
                </c:pt>
                <c:pt idx="82">
                  <c:v>3.4892712929158729</c:v>
                </c:pt>
                <c:pt idx="83">
                  <c:v>3.4533541588784558</c:v>
                </c:pt>
                <c:pt idx="84">
                  <c:v>3.4180341567632833</c:v>
                </c:pt>
                <c:pt idx="85">
                  <c:v>3.3833023880525452</c:v>
                </c:pt>
                <c:pt idx="86">
                  <c:v>3.3491497169744804</c:v>
                </c:pt>
                <c:pt idx="87">
                  <c:v>3.3155668225293828</c:v>
                </c:pt>
                <c:pt idx="88">
                  <c:v>3.2825442445610826</c:v>
                </c:pt>
                <c:pt idx="89">
                  <c:v>3.2500724244947734</c:v>
                </c:pt>
                <c:pt idx="90">
                  <c:v>3.2181417412980897</c:v>
                </c:pt>
                <c:pt idx="91">
                  <c:v>3.1867425431648799</c:v>
                </c:pt>
                <c:pt idx="92">
                  <c:v>3.1558651753698368</c:v>
                </c:pt>
                <c:pt idx="93">
                  <c:v>3.1255000046959807</c:v>
                </c:pt>
                <c:pt idx="94">
                  <c:v>3.0956374407956315</c:v>
                </c:pt>
                <c:pt idx="95">
                  <c:v>3.0662679548085765</c:v>
                </c:pt>
                <c:pt idx="96">
                  <c:v>3.0373820955277893</c:v>
                </c:pt>
                <c:pt idx="97">
                  <c:v>3.0089705033733365</c:v>
                </c:pt>
                <c:pt idx="98">
                  <c:v>2.9810239224083892</c:v>
                </c:pt>
                <c:pt idx="99">
                  <c:v>2.9535332106072385</c:v>
                </c:pt>
                <c:pt idx="100">
                  <c:v>2.9264893485637899</c:v>
                </c:pt>
                <c:pt idx="101">
                  <c:v>2.8998834468096004</c:v>
                </c:pt>
                <c:pt idx="102">
                  <c:v>2.8737067518933639</c:v>
                </c:pt>
                <c:pt idx="103">
                  <c:v>2.8479506513580302</c:v>
                </c:pt>
                <c:pt idx="104">
                  <c:v>2.8226066777379208</c:v>
                </c:pt>
                <c:pt idx="105">
                  <c:v>2.797666511685625</c:v>
                </c:pt>
                <c:pt idx="106">
                  <c:v>2.7731219843271728</c:v>
                </c:pt>
                <c:pt idx="107">
                  <c:v>2.7489650789339306</c:v>
                </c:pt>
                <c:pt idx="108">
                  <c:v>2.725187931990539</c:v>
                </c:pt>
                <c:pt idx="109">
                  <c:v>2.7017828337300585</c:v>
                </c:pt>
                <c:pt idx="110">
                  <c:v>2.6787422282001705</c:v>
                </c:pt>
                <c:pt idx="111">
                  <c:v>2.6560587129176509</c:v>
                </c:pt>
                <c:pt idx="112">
                  <c:v>2.6337250381624449</c:v>
                </c:pt>
                <c:pt idx="113">
                  <c:v>2.6117341059573045</c:v>
                </c:pt>
                <c:pt idx="114">
                  <c:v>2.5900789687741925</c:v>
                </c:pt>
                <c:pt idx="115">
                  <c:v>2.5687528280043024</c:v>
                </c:pt>
                <c:pt idx="116">
                  <c:v>2.5477490322247092</c:v>
                </c:pt>
                <c:pt idx="117">
                  <c:v>2.5270610752911562</c:v>
                </c:pt>
                <c:pt idx="118">
                  <c:v>2.506682594283336</c:v>
                </c:pt>
                <c:pt idx="119">
                  <c:v>2.4866073673262323</c:v>
                </c:pt>
                <c:pt idx="120">
                  <c:v>2.4668293113085138</c:v>
                </c:pt>
                <c:pt idx="121">
                  <c:v>2.4473424795167262</c:v>
                </c:pt>
                <c:pt idx="122">
                  <c:v>2.428141059201939</c:v>
                </c:pt>
                <c:pt idx="123">
                  <c:v>2.4092193690936758</c:v>
                </c:pt>
                <c:pt idx="124">
                  <c:v>2.3905718568742946</c:v>
                </c:pt>
                <c:pt idx="125">
                  <c:v>2.3721930966254874</c:v>
                </c:pt>
                <c:pt idx="126">
                  <c:v>2.3540777862572142</c:v>
                </c:pt>
                <c:pt idx="127">
                  <c:v>2.3362207449282071</c:v>
                </c:pt>
                <c:pt idx="128">
                  <c:v>2.3186169104660577</c:v>
                </c:pt>
                <c:pt idx="129">
                  <c:v>2.3012613367939685</c:v>
                </c:pt>
                <c:pt idx="130">
                  <c:v>2.2841491913703282</c:v>
                </c:pt>
                <c:pt idx="131">
                  <c:v>2.2672757526465279</c:v>
                </c:pt>
                <c:pt idx="132">
                  <c:v>2.2506364075476957</c:v>
                </c:pt>
                <c:pt idx="133">
                  <c:v>2.2342266489804166</c:v>
                </c:pt>
                <c:pt idx="134">
                  <c:v>2.2180420733709307</c:v>
                </c:pt>
                <c:pt idx="135">
                  <c:v>2.2020783782367954</c:v>
                </c:pt>
                <c:pt idx="136">
                  <c:v>2.1863313597945377</c:v>
                </c:pt>
                <c:pt idx="137">
                  <c:v>2.1707969106054228</c:v>
                </c:pt>
                <c:pt idx="138">
                  <c:v>2.1554710172611058</c:v>
                </c:pt>
                <c:pt idx="139">
                  <c:v>2.1403497581106015</c:v>
                </c:pt>
                <c:pt idx="140">
                  <c:v>2.1254293010297154</c:v>
                </c:pt>
                <c:pt idx="141">
                  <c:v>2.1107059012338429</c:v>
                </c:pt>
                <c:pt idx="142">
                  <c:v>2.0961758991347748</c:v>
                </c:pt>
                <c:pt idx="143">
                  <c:v>2.0818357182420035</c:v>
                </c:pt>
                <c:pt idx="144">
                  <c:v>2.0676818631087817</c:v>
                </c:pt>
                <c:pt idx="145">
                  <c:v>2.0537109173230714</c:v>
                </c:pt>
                <c:pt idx="146">
                  <c:v>2.0399195415433629</c:v>
                </c:pt>
                <c:pt idx="147">
                  <c:v>2.0263044715792247</c:v>
                </c:pt>
                <c:pt idx="148">
                  <c:v>2.0128625165163339</c:v>
                </c:pt>
                <c:pt idx="149">
                  <c:v>1.9995905568856505</c:v>
                </c:pt>
                <c:pt idx="150">
                  <c:v>1.9864855428762997</c:v>
                </c:pt>
                <c:pt idx="151">
                  <c:v>1.973544492591687</c:v>
                </c:pt>
                <c:pt idx="152">
                  <c:v>1.9607644903482757</c:v>
                </c:pt>
                <c:pt idx="153">
                  <c:v>1.9481426850164258</c:v>
                </c:pt>
                <c:pt idx="154">
                  <c:v>1.9356762884026402</c:v>
                </c:pt>
                <c:pt idx="155">
                  <c:v>1.9233625736725364</c:v>
                </c:pt>
                <c:pt idx="156">
                  <c:v>1.9111988738138204</c:v>
                </c:pt>
                <c:pt idx="157">
                  <c:v>1.8991825801385176</c:v>
                </c:pt>
                <c:pt idx="158">
                  <c:v>1.8873111408237064</c:v>
                </c:pt>
                <c:pt idx="159">
                  <c:v>1.8755820594899737</c:v>
                </c:pt>
                <c:pt idx="160">
                  <c:v>1.8639928938167871</c:v>
                </c:pt>
                <c:pt idx="161">
                  <c:v>1.8525412541940243</c:v>
                </c:pt>
                <c:pt idx="162">
                  <c:v>1.8412248024088111</c:v>
                </c:pt>
                <c:pt idx="163">
                  <c:v>1.8300412503669174</c:v>
                </c:pt>
                <c:pt idx="164">
                  <c:v>1.8189883588478504</c:v>
                </c:pt>
                <c:pt idx="165">
                  <c:v>1.8080639362929154</c:v>
                </c:pt>
                <c:pt idx="166">
                  <c:v>1.797265837625373</c:v>
                </c:pt>
                <c:pt idx="167">
                  <c:v>1.78659196310199</c:v>
                </c:pt>
                <c:pt idx="168">
                  <c:v>1.7760402571951173</c:v>
                </c:pt>
                <c:pt idx="169">
                  <c:v>1.7656087075046067</c:v>
                </c:pt>
                <c:pt idx="170">
                  <c:v>1.7552953436987504</c:v>
                </c:pt>
                <c:pt idx="171">
                  <c:v>1.7450982364835081</c:v>
                </c:pt>
                <c:pt idx="172">
                  <c:v>1.7350154965993141</c:v>
                </c:pt>
                <c:pt idx="173">
                  <c:v>1.7250452738447015</c:v>
                </c:pt>
                <c:pt idx="174">
                  <c:v>1.7151857561260537</c:v>
                </c:pt>
                <c:pt idx="175">
                  <c:v>1.7054351685327918</c:v>
                </c:pt>
                <c:pt idx="176">
                  <c:v>1.6957917724373002</c:v>
                </c:pt>
                <c:pt idx="177">
                  <c:v>1.6862538646189325</c:v>
                </c:pt>
                <c:pt idx="178">
                  <c:v>1.6768197764114412</c:v>
                </c:pt>
                <c:pt idx="179">
                  <c:v>1.6674878728731968</c:v>
                </c:pt>
                <c:pt idx="180">
                  <c:v>1.6582565519795536</c:v>
                </c:pt>
                <c:pt idx="181">
                  <c:v>1.6491242438367884</c:v>
                </c:pt>
                <c:pt idx="182">
                  <c:v>1.6400894099169721</c:v>
                </c:pt>
                <c:pt idx="183">
                  <c:v>1.6311505423132295</c:v>
                </c:pt>
                <c:pt idx="184">
                  <c:v>1.6223061630148032</c:v>
                </c:pt>
                <c:pt idx="185">
                  <c:v>1.6135548232013774</c:v>
                </c:pt>
                <c:pt idx="186">
                  <c:v>1.6048951025561151</c:v>
                </c:pt>
                <c:pt idx="187">
                  <c:v>1.5963256085968933</c:v>
                </c:pt>
                <c:pt idx="188">
                  <c:v>1.5878449760252278</c:v>
                </c:pt>
                <c:pt idx="189">
                  <c:v>1.5794518660923798</c:v>
                </c:pt>
                <c:pt idx="190">
                  <c:v>1.5711449659821688</c:v>
                </c:pt>
                <c:pt idx="191">
                  <c:v>1.5629229882100357</c:v>
                </c:pt>
                <c:pt idx="192">
                  <c:v>1.5547846700378598</c:v>
                </c:pt>
                <c:pt idx="193">
                  <c:v>1.5467287729041297</c:v>
                </c:pt>
                <c:pt idx="194">
                  <c:v>1.5387540818690177</c:v>
                </c:pt>
                <c:pt idx="195">
                  <c:v>1.5308594050739179</c:v>
                </c:pt>
                <c:pt idx="196">
                  <c:v>1.5230435732150813</c:v>
                </c:pt>
                <c:pt idx="197">
                  <c:v>1.515305439030916</c:v>
                </c:pt>
                <c:pt idx="198">
                  <c:v>1.5076438768025786</c:v>
                </c:pt>
                <c:pt idx="199">
                  <c:v>1.5000577818674925</c:v>
                </c:pt>
                <c:pt idx="200">
                  <c:v>1.4925460701454107</c:v>
                </c:pt>
                <c:pt idx="201">
                  <c:v>1.4851076776766872</c:v>
                </c:pt>
                <c:pt idx="202">
                  <c:v>1.4777415601724051</c:v>
                </c:pt>
                <c:pt idx="203">
                  <c:v>1.4704466925760233</c:v>
                </c:pt>
                <c:pt idx="204">
                  <c:v>1.4632220686362387</c:v>
                </c:pt>
                <c:pt idx="205">
                  <c:v>1.4560667004907193</c:v>
                </c:pt>
                <c:pt idx="206">
                  <c:v>1.4489796182604329</c:v>
                </c:pt>
                <c:pt idx="207">
                  <c:v>1.4419598696542593</c:v>
                </c:pt>
                <c:pt idx="208">
                  <c:v>1.4350065195835966</c:v>
                </c:pt>
                <c:pt idx="209">
                  <c:v>1.4281186497866989</c:v>
                </c:pt>
                <c:pt idx="210">
                  <c:v>1.421295358462453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D657-45DD-B37E-D031BCB9B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120640"/>
        <c:axId val="475121032"/>
      </c:scatterChart>
      <c:valAx>
        <c:axId val="475120640"/>
        <c:scaling>
          <c:orientation val="minMax"/>
          <c:max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1032"/>
        <c:crosses val="autoZero"/>
        <c:crossBetween val="midCat"/>
        <c:majorUnit val="50"/>
        <c:minorUnit val="10"/>
      </c:valAx>
      <c:valAx>
        <c:axId val="47512103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D-Term</a:t>
                </a:r>
                <a:r>
                  <a:rPr lang="en-US" baseline="0"/>
                  <a:t> Frequency Multiplier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0640"/>
        <c:crosses val="autoZero"/>
        <c:crossBetween val="midCat"/>
        <c:majorUnit val="10"/>
        <c:minorUnit val="5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Filter</a:t>
            </a:r>
            <a:r>
              <a:rPr lang="en-US" baseline="0"/>
              <a:t> Effectiveness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'Attenuation vs. Latency'!$B$1</c:f>
              <c:strCache>
                <c:ptCount val="1"/>
                <c:pt idx="0">
                  <c:v>Gyro
Lowpass 1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'Attenuation vs. Latency'!$A$2:$A$250</c:f>
              <c:numCache>
                <c:formatCode>General</c:formatCode>
                <c:ptCount val="249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'Attenuation vs. Latency'!$B$2:$B$250</c:f>
              <c:numCache>
                <c:formatCode>0.00</c:formatCode>
                <c:ptCount val="249"/>
                <c:pt idx="0">
                  <c:v>2.1598449493582144</c:v>
                </c:pt>
                <c:pt idx="1">
                  <c:v>2.1598451016626261</c:v>
                </c:pt>
                <c:pt idx="2">
                  <c:v>2.1598487573336218</c:v>
                </c:pt>
                <c:pt idx="3">
                  <c:v>2.1598451016626261</c:v>
                </c:pt>
                <c:pt idx="4">
                  <c:v>2.1598487573336218</c:v>
                </c:pt>
                <c:pt idx="5">
                  <c:v>2.1598601813000595</c:v>
                </c:pt>
                <c:pt idx="6">
                  <c:v>2.1599058770836348</c:v>
                </c:pt>
                <c:pt idx="7">
                  <c:v>2.1599820364307587</c:v>
                </c:pt>
                <c:pt idx="8">
                  <c:v>2.1600886589032178</c:v>
                </c:pt>
                <c:pt idx="9">
                  <c:v>2.1602257438875849</c:v>
                </c:pt>
                <c:pt idx="10">
                  <c:v>2.1603932905953021</c:v>
                </c:pt>
                <c:pt idx="11">
                  <c:v>2.1605912980627728</c:v>
                </c:pt>
                <c:pt idx="12">
                  <c:v>2.1608197651514822</c:v>
                </c:pt>
                <c:pt idx="13">
                  <c:v>2.1610786905481354</c:v>
                </c:pt>
                <c:pt idx="14">
                  <c:v>2.1613680727648235</c:v>
                </c:pt>
                <c:pt idx="15">
                  <c:v>2.1620382008347048</c:v>
                </c:pt>
                <c:pt idx="16">
                  <c:v>2.1632717718736809</c:v>
                </c:pt>
                <c:pt idx="17">
                  <c:v>2.1659365682735299</c:v>
                </c:pt>
                <c:pt idx="18">
                  <c:v>2.1693620810214909</c:v>
                </c:pt>
                <c:pt idx="19">
                  <c:v>2.1735478223362814</c:v>
                </c:pt>
                <c:pt idx="20">
                  <c:v>2.1784931990802603</c:v>
                </c:pt>
                <c:pt idx="21">
                  <c:v>2.1841975145491488</c:v>
                </c:pt>
                <c:pt idx="22">
                  <c:v>2.190659970556887</c:v>
                </c:pt>
                <c:pt idx="23">
                  <c:v>2.1978796698011549</c:v>
                </c:pt>
                <c:pt idx="24">
                  <c:v>2.2145867292355952</c:v>
                </c:pt>
                <c:pt idx="25">
                  <c:v>2.2343096380659535</c:v>
                </c:pt>
                <c:pt idx="26">
                  <c:v>2.2570379479171678</c:v>
                </c:pt>
                <c:pt idx="27">
                  <c:v>2.2827599310846023</c:v>
                </c:pt>
                <c:pt idx="28">
                  <c:v>2.3114627039393998</c:v>
                </c:pt>
                <c:pt idx="29">
                  <c:v>2.3269275761335204</c:v>
                </c:pt>
                <c:pt idx="30">
                  <c:v>2.3431323566585855</c:v>
                </c:pt>
                <c:pt idx="31">
                  <c:v>2.3600751683190664</c:v>
                </c:pt>
                <c:pt idx="32">
                  <c:v>2.3777540865138973</c:v>
                </c:pt>
                <c:pt idx="33">
                  <c:v>2.3961671434143499</c:v>
                </c:pt>
                <c:pt idx="34">
                  <c:v>2.4153123321011787</c:v>
                </c:pt>
                <c:pt idx="35">
                  <c:v>2.4351876106450678</c:v>
                </c:pt>
                <c:pt idx="36">
                  <c:v>2.4557909061156398</c:v>
                </c:pt>
                <c:pt idx="37">
                  <c:v>2.4771201185056073</c:v>
                </c:pt>
                <c:pt idx="38">
                  <c:v>2.4991731245579576</c:v>
                </c:pt>
                <c:pt idx="39">
                  <c:v>2.5219477814853932</c:v>
                </c:pt>
                <c:pt idx="40">
                  <c:v>2.5454419305725899</c:v>
                </c:pt>
                <c:pt idx="41">
                  <c:v>2.5696534006531175</c:v>
                </c:pt>
                <c:pt idx="42">
                  <c:v>2.5945800114541577</c:v>
                </c:pt>
                <c:pt idx="43">
                  <c:v>2.6202195768033927</c:v>
                </c:pt>
                <c:pt idx="44">
                  <c:v>2.646569907693578</c:v>
                </c:pt>
                <c:pt idx="45">
                  <c:v>2.6736288152014938</c:v>
                </c:pt>
                <c:pt idx="46">
                  <c:v>2.7013941132589561</c:v>
                </c:pt>
                <c:pt idx="47">
                  <c:v>2.7298636212746126</c:v>
                </c:pt>
                <c:pt idx="48">
                  <c:v>2.759035166606119</c:v>
                </c:pt>
                <c:pt idx="49">
                  <c:v>2.7889065868831548</c:v>
                </c:pt>
                <c:pt idx="50">
                  <c:v>2.8194757321824766</c:v>
                </c:pt>
                <c:pt idx="51">
                  <c:v>2.8507404670569154</c:v>
                </c:pt>
                <c:pt idx="52">
                  <c:v>2.8826986724208119</c:v>
                </c:pt>
                <c:pt idx="53">
                  <c:v>2.9153482472949568</c:v>
                </c:pt>
                <c:pt idx="54">
                  <c:v>2.9486871104145167</c:v>
                </c:pt>
                <c:pt idx="55">
                  <c:v>2.9827132017039051</c:v>
                </c:pt>
                <c:pt idx="56">
                  <c:v>3.0174244836228032</c:v>
                </c:pt>
                <c:pt idx="57">
                  <c:v>3.0528189423879049</c:v>
                </c:pt>
                <c:pt idx="58">
                  <c:v>3.0888945890751178</c:v>
                </c:pt>
                <c:pt idx="59">
                  <c:v>3.1256494606071374</c:v>
                </c:pt>
                <c:pt idx="60">
                  <c:v>3.1630816206314618</c:v>
                </c:pt>
                <c:pt idx="61">
                  <c:v>3.2011891602939486</c:v>
                </c:pt>
                <c:pt idx="62">
                  <c:v>3.239970198913086</c:v>
                </c:pt>
                <c:pt idx="63">
                  <c:v>3.2794228845601494</c:v>
                </c:pt>
                <c:pt idx="64">
                  <c:v>3.3195453945503628</c:v>
                </c:pt>
                <c:pt idx="65">
                  <c:v>3.3603359358501654</c:v>
                </c:pt>
                <c:pt idx="66">
                  <c:v>3.4017927454055727</c:v>
                </c:pt>
                <c:pt idx="67">
                  <c:v>3.4439140903965333</c:v>
                </c:pt>
                <c:pt idx="68">
                  <c:v>3.4866982684220624</c:v>
                </c:pt>
                <c:pt idx="69">
                  <c:v>3.5301436076207913</c:v>
                </c:pt>
                <c:pt idx="70">
                  <c:v>3.5742484667314471</c:v>
                </c:pt>
                <c:pt idx="71">
                  <c:v>3.6190112350975792</c:v>
                </c:pt>
                <c:pt idx="72">
                  <c:v>3.6644303326207366</c:v>
                </c:pt>
                <c:pt idx="73">
                  <c:v>3.710504209666083</c:v>
                </c:pt>
                <c:pt idx="74">
                  <c:v>3.7572313469242942</c:v>
                </c:pt>
                <c:pt idx="75">
                  <c:v>3.8046102552334022</c:v>
                </c:pt>
                <c:pt idx="76">
                  <c:v>3.8526394753640498</c:v>
                </c:pt>
                <c:pt idx="77">
                  <c:v>3.901317577771481</c:v>
                </c:pt>
                <c:pt idx="78">
                  <c:v>3.9506431623173874</c:v>
                </c:pt>
                <c:pt idx="79">
                  <c:v>4.0006148579645711</c:v>
                </c:pt>
                <c:pt idx="80">
                  <c:v>4.0512313224472249</c:v>
                </c:pt>
                <c:pt idx="81">
                  <c:v>4.1024912419194468</c:v>
                </c:pt>
                <c:pt idx="82">
                  <c:v>4.1543933305844583</c:v>
                </c:pt>
                <c:pt idx="83">
                  <c:v>4.2069363303068341</c:v>
                </c:pt>
                <c:pt idx="84">
                  <c:v>4.2601190102099205</c:v>
                </c:pt>
                <c:pt idx="85">
                  <c:v>4.313940166260446</c:v>
                </c:pt>
                <c:pt idx="86">
                  <c:v>4.3683986208422008</c:v>
                </c:pt>
                <c:pt idx="87">
                  <c:v>4.4234932223205474</c:v>
                </c:pt>
                <c:pt idx="88">
                  <c:v>4.4792228445993834</c:v>
                </c:pt>
                <c:pt idx="89">
                  <c:v>4.5355863866720236</c:v>
                </c:pt>
                <c:pt idx="90">
                  <c:v>4.5925827721674457</c:v>
                </c:pt>
                <c:pt idx="91">
                  <c:v>4.6502109488931236</c:v>
                </c:pt>
                <c:pt idx="92">
                  <c:v>4.7084698883756548</c:v>
                </c:pt>
                <c:pt idx="93">
                  <c:v>4.7673585854002507</c:v>
                </c:pt>
                <c:pt idx="94">
                  <c:v>4.8268760575500611</c:v>
                </c:pt>
                <c:pt idx="95">
                  <c:v>4.8870213447462847</c:v>
                </c:pt>
                <c:pt idx="96">
                  <c:v>4.9477935087898066</c:v>
                </c:pt>
                <c:pt idx="97">
                  <c:v>5.0091916329051775</c:v>
                </c:pt>
                <c:pt idx="98">
                  <c:v>5.0712148212875787</c:v>
                </c:pt>
                <c:pt idx="99">
                  <c:v>5.133862198653361</c:v>
                </c:pt>
                <c:pt idx="100">
                  <c:v>5.1971329097947496</c:v>
                </c:pt>
                <c:pt idx="101">
                  <c:v>5.2610261191391476</c:v>
                </c:pt>
                <c:pt idx="102">
                  <c:v>5.3255410103135148</c:v>
                </c:pt>
                <c:pt idx="103">
                  <c:v>5.3906767857141791</c:v>
                </c:pt>
                <c:pt idx="104">
                  <c:v>5.4564326660824278</c:v>
                </c:pt>
                <c:pt idx="105">
                  <c:v>5.5228078900861668</c:v>
                </c:pt>
                <c:pt idx="106">
                  <c:v>5.5898017139079146</c:v>
                </c:pt>
                <c:pt idx="107">
                  <c:v>5.6574134108393181</c:v>
                </c:pt>
                <c:pt idx="108">
                  <c:v>5.7256422708824264</c:v>
                </c:pt>
                <c:pt idx="109">
                  <c:v>5.7944876003577992</c:v>
                </c:pt>
                <c:pt idx="110">
                  <c:v>5.863948721519666</c:v>
                </c:pt>
                <c:pt idx="111">
                  <c:v>5.9340249721781486</c:v>
                </c:pt>
                <c:pt idx="112">
                  <c:v>6.0047157053286657</c:v>
                </c:pt>
                <c:pt idx="113">
                  <c:v>6.0760202887885786</c:v>
                </c:pt>
                <c:pt idx="114">
                  <c:v>6.1479381048410655</c:v>
                </c:pt>
                <c:pt idx="115">
                  <c:v>6.2204685498862915</c:v>
                </c:pt>
                <c:pt idx="116">
                  <c:v>6.2936110340998273</c:v>
                </c:pt>
                <c:pt idx="117">
                  <c:v>6.3673649810983326</c:v>
                </c:pt>
                <c:pt idx="118">
                  <c:v>6.441729827612436</c:v>
                </c:pt>
                <c:pt idx="119">
                  <c:v>6.5167050231668151</c:v>
                </c:pt>
                <c:pt idx="120">
                  <c:v>6.5922900297673799</c:v>
                </c:pt>
                <c:pt idx="121">
                  <c:v>6.668484321595499</c:v>
                </c:pt>
                <c:pt idx="122">
                  <c:v>6.7452873847092434</c:v>
                </c:pt>
                <c:pt idx="123">
                  <c:v>6.8226987167515052</c:v>
                </c:pt>
                <c:pt idx="124">
                  <c:v>6.9007178266649305</c:v>
                </c:pt>
                <c:pt idx="125">
                  <c:v>6.9793442344135919</c:v>
                </c:pt>
                <c:pt idx="126">
                  <c:v>7.0585774707112803</c:v>
                </c:pt>
                <c:pt idx="127">
                  <c:v>7.1384170767562827</c:v>
                </c:pt>
                <c:pt idx="128">
                  <c:v>7.2188626039726431</c:v>
                </c:pt>
                <c:pt idx="129">
                  <c:v>7.299913613757659</c:v>
                </c:pt>
                <c:pt idx="130">
                  <c:v>7.381569677235615</c:v>
                </c:pt>
                <c:pt idx="131">
                  <c:v>7.4638303750175776</c:v>
                </c:pt>
                <c:pt idx="132">
                  <c:v>7.5466952969671546</c:v>
                </c:pt>
                <c:pt idx="133">
                  <c:v>7.6301640419721091</c:v>
                </c:pt>
                <c:pt idx="134">
                  <c:v>7.7142362177216723</c:v>
                </c:pt>
                <c:pt idx="135">
                  <c:v>7.7989114404895235</c:v>
                </c:pt>
                <c:pt idx="136">
                  <c:v>7.884189334922195</c:v>
                </c:pt>
                <c:pt idx="137">
                  <c:v>7.9700695338328806</c:v>
                </c:pt>
                <c:pt idx="138">
                  <c:v>8.0565516780005151</c:v>
                </c:pt>
                <c:pt idx="139">
                  <c:v>8.143635415973959</c:v>
                </c:pt>
                <c:pt idx="140">
                  <c:v>8.2313204038812025</c:v>
                </c:pt>
                <c:pt idx="141">
                  <c:v>8.3196063052435107</c:v>
                </c:pt>
                <c:pt idx="142">
                  <c:v>8.408492790794325</c:v>
                </c:pt>
                <c:pt idx="143">
                  <c:v>8.4979795383028218</c:v>
                </c:pt>
                <c:pt idx="144">
                  <c:v>8.5880662324021078</c:v>
                </c:pt>
                <c:pt idx="145">
                  <c:v>8.6787525644217745</c:v>
                </c:pt>
                <c:pt idx="146">
                  <c:v>8.7700382322248647</c:v>
                </c:pt>
                <c:pt idx="147">
                  <c:v>8.8619229400490518</c:v>
                </c:pt>
                <c:pt idx="148">
                  <c:v>8.9544063983519475</c:v>
                </c:pt>
                <c:pt idx="149">
                  <c:v>9.0474883236604224</c:v>
                </c:pt>
                <c:pt idx="150">
                  <c:v>9.1411684384239056</c:v>
                </c:pt>
                <c:pt idx="151">
                  <c:v>9.2354464708714357</c:v>
                </c:pt>
                <c:pt idx="152">
                  <c:v>9.3303221548724977</c:v>
                </c:pt>
                <c:pt idx="153">
                  <c:v>9.4257952298014409</c:v>
                </c:pt>
                <c:pt idx="154">
                  <c:v>9.5218654404054917</c:v>
                </c:pt>
                <c:pt idx="155">
                  <c:v>9.6185325366761489</c:v>
                </c:pt>
                <c:pt idx="156">
                  <c:v>9.7157962737239831</c:v>
                </c:pt>
                <c:pt idx="157">
                  <c:v>9.813656411656666</c:v>
                </c:pt>
                <c:pt idx="158">
                  <c:v>9.9121127154602036</c:v>
                </c:pt>
                <c:pt idx="159">
                  <c:v>10.011164954883238</c:v>
                </c:pt>
                <c:pt idx="160">
                  <c:v>10.110812904324405</c:v>
                </c:pt>
                <c:pt idx="161">
                  <c:v>10.211056342722559</c:v>
                </c:pt>
                <c:pt idx="162">
                  <c:v>10.311895053449925</c:v>
                </c:pt>
                <c:pt idx="163">
                  <c:v>10.413328824207976</c:v>
                </c:pt>
                <c:pt idx="164">
                  <c:v>10.515357446926021</c:v>
                </c:pt>
                <c:pt idx="165">
                  <c:v>10.617980717662448</c:v>
                </c:pt>
                <c:pt idx="166">
                  <c:v>10.721198436508491</c:v>
                </c:pt>
                <c:pt idx="167">
                  <c:v>10.825010407494515</c:v>
                </c:pt>
                <c:pt idx="168">
                  <c:v>10.929416438498711</c:v>
                </c:pt>
                <c:pt idx="169">
                  <c:v>11.034416341158122</c:v>
                </c:pt>
                <c:pt idx="170">
                  <c:v>11.140009930782043</c:v>
                </c:pt>
                <c:pt idx="171">
                  <c:v>11.246197026267524</c:v>
                </c:pt>
                <c:pt idx="172">
                  <c:v>11.352977450017171</c:v>
                </c:pt>
                <c:pt idx="173">
                  <c:v>11.460351027858957</c:v>
                </c:pt>
                <c:pt idx="174">
                  <c:v>11.568317588968153</c:v>
                </c:pt>
                <c:pt idx="175">
                  <c:v>11.676876965791228</c:v>
                </c:pt>
                <c:pt idx="176">
                  <c:v>11.786028993971675</c:v>
                </c:pt>
                <c:pt idx="177">
                  <c:v>11.895773512277769</c:v>
                </c:pt>
                <c:pt idx="178">
                  <c:v>12.006110362532121</c:v>
                </c:pt>
                <c:pt idx="179">
                  <c:v>12.117039389543045</c:v>
                </c:pt>
                <c:pt idx="180">
                  <c:v>12.228560441037649</c:v>
                </c:pt>
                <c:pt idx="181">
                  <c:v>12.340673367596631</c:v>
                </c:pt>
                <c:pt idx="182">
                  <c:v>12.453378022590718</c:v>
                </c:pt>
                <c:pt idx="183">
                  <c:v>12.566674262118692</c:v>
                </c:pt>
                <c:pt idx="184">
                  <c:v>12.680561944946993</c:v>
                </c:pt>
                <c:pt idx="185">
                  <c:v>12.795040932450815</c:v>
                </c:pt>
                <c:pt idx="186">
                  <c:v>12.9101110885567</c:v>
                </c:pt>
                <c:pt idx="187">
                  <c:v>13.025772279686541</c:v>
                </c:pt>
                <c:pt idx="188">
                  <c:v>13.142024374703004</c:v>
                </c:pt>
                <c:pt idx="189">
                  <c:v>13.258867244856296</c:v>
                </c:pt>
                <c:pt idx="190">
                  <c:v>13.376300763732223</c:v>
                </c:pt>
                <c:pt idx="191">
                  <c:v>13.494324807201602</c:v>
                </c:pt>
                <c:pt idx="192">
                  <c:v>13.612939253370856</c:v>
                </c:pt>
                <c:pt idx="193">
                  <c:v>13.732143982533863</c:v>
                </c:pt>
                <c:pt idx="194">
                  <c:v>13.851938877124958</c:v>
                </c:pt>
                <c:pt idx="195">
                  <c:v>13.972323821673143</c:v>
                </c:pt>
                <c:pt idx="196">
                  <c:v>14.093298702757329</c:v>
                </c:pt>
                <c:pt idx="197">
                  <c:v>14.214863408962758</c:v>
                </c:pt>
                <c:pt idx="198">
                  <c:v>14.337017830838427</c:v>
                </c:pt>
                <c:pt idx="199">
                  <c:v>14.459761860855577</c:v>
                </c:pt>
                <c:pt idx="200">
                  <c:v>14.583095393367158</c:v>
                </c:pt>
                <c:pt idx="201">
                  <c:v>14.707018324568308</c:v>
                </c:pt>
                <c:pt idx="202">
                  <c:v>14.831530552457759</c:v>
                </c:pt>
                <c:pt idx="203">
                  <c:v>14.956631976800153</c:v>
                </c:pt>
                <c:pt idx="204">
                  <c:v>15.082322499089326</c:v>
                </c:pt>
                <c:pt idx="205">
                  <c:v>15.208602022512411</c:v>
                </c:pt>
                <c:pt idx="206">
                  <c:v>15.33547045191478</c:v>
                </c:pt>
                <c:pt idx="207">
                  <c:v>15.462927693765907</c:v>
                </c:pt>
                <c:pt idx="208">
                  <c:v>15.590973656125952</c:v>
                </c:pt>
                <c:pt idx="209">
                  <c:v>15.719608248613172</c:v>
                </c:pt>
                <c:pt idx="210">
                  <c:v>15.848831382372113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6D-4B74-AA1F-B595A9918B98}"/>
            </c:ext>
          </c:extLst>
        </c:ser>
        <c:ser>
          <c:idx val="1"/>
          <c:order val="1"/>
          <c:tx>
            <c:strRef>
              <c:f>'Attenuation vs. Latency'!$C$1</c:f>
              <c:strCache>
                <c:ptCount val="1"/>
                <c:pt idx="0">
                  <c:v>Dyn Notch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'Attenuation vs. Latency'!$A$2:$A$250</c:f>
              <c:numCache>
                <c:formatCode>General</c:formatCode>
                <c:ptCount val="249"/>
                <c:pt idx="0">
                  <c:v>1E-3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0.5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15</c:v>
                </c:pt>
                <c:pt idx="17">
                  <c:v>20</c:v>
                </c:pt>
                <c:pt idx="18">
                  <c:v>25</c:v>
                </c:pt>
                <c:pt idx="19">
                  <c:v>30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50</c:v>
                </c:pt>
                <c:pt idx="24">
                  <c:v>60</c:v>
                </c:pt>
                <c:pt idx="25">
                  <c:v>70</c:v>
                </c:pt>
                <c:pt idx="26">
                  <c:v>80</c:v>
                </c:pt>
                <c:pt idx="27">
                  <c:v>90</c:v>
                </c:pt>
                <c:pt idx="28">
                  <c:v>100</c:v>
                </c:pt>
                <c:pt idx="29">
                  <c:v>105</c:v>
                </c:pt>
                <c:pt idx="30">
                  <c:v>110</c:v>
                </c:pt>
                <c:pt idx="31">
                  <c:v>115</c:v>
                </c:pt>
                <c:pt idx="32">
                  <c:v>120</c:v>
                </c:pt>
                <c:pt idx="33">
                  <c:v>125</c:v>
                </c:pt>
                <c:pt idx="34">
                  <c:v>130</c:v>
                </c:pt>
                <c:pt idx="35">
                  <c:v>135</c:v>
                </c:pt>
                <c:pt idx="36">
                  <c:v>140</c:v>
                </c:pt>
                <c:pt idx="37">
                  <c:v>145</c:v>
                </c:pt>
                <c:pt idx="38">
                  <c:v>150</c:v>
                </c:pt>
                <c:pt idx="39">
                  <c:v>155</c:v>
                </c:pt>
                <c:pt idx="40">
                  <c:v>160</c:v>
                </c:pt>
                <c:pt idx="41">
                  <c:v>165</c:v>
                </c:pt>
                <c:pt idx="42">
                  <c:v>170</c:v>
                </c:pt>
                <c:pt idx="43">
                  <c:v>175</c:v>
                </c:pt>
                <c:pt idx="44">
                  <c:v>180</c:v>
                </c:pt>
                <c:pt idx="45">
                  <c:v>185</c:v>
                </c:pt>
                <c:pt idx="46">
                  <c:v>190</c:v>
                </c:pt>
                <c:pt idx="47">
                  <c:v>195</c:v>
                </c:pt>
                <c:pt idx="48">
                  <c:v>200</c:v>
                </c:pt>
                <c:pt idx="49">
                  <c:v>205</c:v>
                </c:pt>
                <c:pt idx="50">
                  <c:v>210</c:v>
                </c:pt>
                <c:pt idx="51">
                  <c:v>215</c:v>
                </c:pt>
                <c:pt idx="52">
                  <c:v>220</c:v>
                </c:pt>
                <c:pt idx="53">
                  <c:v>225</c:v>
                </c:pt>
                <c:pt idx="54">
                  <c:v>230</c:v>
                </c:pt>
                <c:pt idx="55">
                  <c:v>235</c:v>
                </c:pt>
                <c:pt idx="56">
                  <c:v>240</c:v>
                </c:pt>
                <c:pt idx="57">
                  <c:v>245</c:v>
                </c:pt>
                <c:pt idx="58">
                  <c:v>250</c:v>
                </c:pt>
                <c:pt idx="59">
                  <c:v>255</c:v>
                </c:pt>
                <c:pt idx="60">
                  <c:v>260</c:v>
                </c:pt>
                <c:pt idx="61">
                  <c:v>265</c:v>
                </c:pt>
                <c:pt idx="62">
                  <c:v>270</c:v>
                </c:pt>
                <c:pt idx="63">
                  <c:v>275</c:v>
                </c:pt>
                <c:pt idx="64">
                  <c:v>280</c:v>
                </c:pt>
                <c:pt idx="65">
                  <c:v>285</c:v>
                </c:pt>
                <c:pt idx="66">
                  <c:v>290</c:v>
                </c:pt>
                <c:pt idx="67">
                  <c:v>295</c:v>
                </c:pt>
                <c:pt idx="68">
                  <c:v>300</c:v>
                </c:pt>
                <c:pt idx="69">
                  <c:v>305</c:v>
                </c:pt>
                <c:pt idx="70">
                  <c:v>310</c:v>
                </c:pt>
                <c:pt idx="71">
                  <c:v>315</c:v>
                </c:pt>
                <c:pt idx="72">
                  <c:v>320</c:v>
                </c:pt>
                <c:pt idx="73">
                  <c:v>325</c:v>
                </c:pt>
                <c:pt idx="74">
                  <c:v>330</c:v>
                </c:pt>
                <c:pt idx="75">
                  <c:v>335</c:v>
                </c:pt>
                <c:pt idx="76">
                  <c:v>340</c:v>
                </c:pt>
                <c:pt idx="77">
                  <c:v>345</c:v>
                </c:pt>
                <c:pt idx="78">
                  <c:v>350</c:v>
                </c:pt>
                <c:pt idx="79">
                  <c:v>355</c:v>
                </c:pt>
                <c:pt idx="80">
                  <c:v>360</c:v>
                </c:pt>
                <c:pt idx="81">
                  <c:v>365</c:v>
                </c:pt>
                <c:pt idx="82">
                  <c:v>370</c:v>
                </c:pt>
                <c:pt idx="83">
                  <c:v>375</c:v>
                </c:pt>
                <c:pt idx="84">
                  <c:v>380</c:v>
                </c:pt>
                <c:pt idx="85">
                  <c:v>385</c:v>
                </c:pt>
                <c:pt idx="86">
                  <c:v>390</c:v>
                </c:pt>
                <c:pt idx="87">
                  <c:v>395</c:v>
                </c:pt>
                <c:pt idx="88">
                  <c:v>400</c:v>
                </c:pt>
                <c:pt idx="89">
                  <c:v>405</c:v>
                </c:pt>
                <c:pt idx="90">
                  <c:v>410</c:v>
                </c:pt>
                <c:pt idx="91">
                  <c:v>415</c:v>
                </c:pt>
                <c:pt idx="92">
                  <c:v>420</c:v>
                </c:pt>
                <c:pt idx="93">
                  <c:v>425</c:v>
                </c:pt>
                <c:pt idx="94">
                  <c:v>430</c:v>
                </c:pt>
                <c:pt idx="95">
                  <c:v>435</c:v>
                </c:pt>
                <c:pt idx="96">
                  <c:v>440</c:v>
                </c:pt>
                <c:pt idx="97">
                  <c:v>445</c:v>
                </c:pt>
                <c:pt idx="98">
                  <c:v>450</c:v>
                </c:pt>
                <c:pt idx="99">
                  <c:v>455</c:v>
                </c:pt>
                <c:pt idx="100">
                  <c:v>460</c:v>
                </c:pt>
                <c:pt idx="101">
                  <c:v>465</c:v>
                </c:pt>
                <c:pt idx="102">
                  <c:v>470</c:v>
                </c:pt>
                <c:pt idx="103">
                  <c:v>475</c:v>
                </c:pt>
                <c:pt idx="104">
                  <c:v>480</c:v>
                </c:pt>
                <c:pt idx="105">
                  <c:v>485</c:v>
                </c:pt>
                <c:pt idx="106">
                  <c:v>490</c:v>
                </c:pt>
                <c:pt idx="107">
                  <c:v>495</c:v>
                </c:pt>
                <c:pt idx="108">
                  <c:v>500</c:v>
                </c:pt>
                <c:pt idx="109">
                  <c:v>505</c:v>
                </c:pt>
                <c:pt idx="110">
                  <c:v>510</c:v>
                </c:pt>
                <c:pt idx="111">
                  <c:v>515</c:v>
                </c:pt>
                <c:pt idx="112">
                  <c:v>520</c:v>
                </c:pt>
                <c:pt idx="113">
                  <c:v>525</c:v>
                </c:pt>
                <c:pt idx="114">
                  <c:v>530</c:v>
                </c:pt>
                <c:pt idx="115">
                  <c:v>535</c:v>
                </c:pt>
                <c:pt idx="116">
                  <c:v>540</c:v>
                </c:pt>
                <c:pt idx="117">
                  <c:v>545</c:v>
                </c:pt>
                <c:pt idx="118">
                  <c:v>550</c:v>
                </c:pt>
                <c:pt idx="119">
                  <c:v>555</c:v>
                </c:pt>
                <c:pt idx="120">
                  <c:v>560</c:v>
                </c:pt>
                <c:pt idx="121">
                  <c:v>565</c:v>
                </c:pt>
                <c:pt idx="122">
                  <c:v>570</c:v>
                </c:pt>
                <c:pt idx="123">
                  <c:v>575</c:v>
                </c:pt>
                <c:pt idx="124">
                  <c:v>580</c:v>
                </c:pt>
                <c:pt idx="125">
                  <c:v>585</c:v>
                </c:pt>
                <c:pt idx="126">
                  <c:v>590</c:v>
                </c:pt>
                <c:pt idx="127">
                  <c:v>595</c:v>
                </c:pt>
                <c:pt idx="128">
                  <c:v>600</c:v>
                </c:pt>
                <c:pt idx="129">
                  <c:v>605</c:v>
                </c:pt>
                <c:pt idx="130">
                  <c:v>610</c:v>
                </c:pt>
                <c:pt idx="131">
                  <c:v>615</c:v>
                </c:pt>
                <c:pt idx="132">
                  <c:v>620</c:v>
                </c:pt>
                <c:pt idx="133">
                  <c:v>625</c:v>
                </c:pt>
                <c:pt idx="134">
                  <c:v>630</c:v>
                </c:pt>
                <c:pt idx="135">
                  <c:v>635</c:v>
                </c:pt>
                <c:pt idx="136">
                  <c:v>640</c:v>
                </c:pt>
                <c:pt idx="137">
                  <c:v>645</c:v>
                </c:pt>
                <c:pt idx="138">
                  <c:v>650</c:v>
                </c:pt>
                <c:pt idx="139">
                  <c:v>655</c:v>
                </c:pt>
                <c:pt idx="140">
                  <c:v>660</c:v>
                </c:pt>
                <c:pt idx="141">
                  <c:v>665</c:v>
                </c:pt>
                <c:pt idx="142">
                  <c:v>670</c:v>
                </c:pt>
                <c:pt idx="143">
                  <c:v>675</c:v>
                </c:pt>
                <c:pt idx="144">
                  <c:v>680</c:v>
                </c:pt>
                <c:pt idx="145">
                  <c:v>685</c:v>
                </c:pt>
                <c:pt idx="146">
                  <c:v>690</c:v>
                </c:pt>
                <c:pt idx="147">
                  <c:v>695</c:v>
                </c:pt>
                <c:pt idx="148">
                  <c:v>700</c:v>
                </c:pt>
                <c:pt idx="149">
                  <c:v>705</c:v>
                </c:pt>
                <c:pt idx="150">
                  <c:v>710</c:v>
                </c:pt>
                <c:pt idx="151">
                  <c:v>715</c:v>
                </c:pt>
                <c:pt idx="152">
                  <c:v>720</c:v>
                </c:pt>
                <c:pt idx="153">
                  <c:v>725</c:v>
                </c:pt>
                <c:pt idx="154">
                  <c:v>730</c:v>
                </c:pt>
                <c:pt idx="155">
                  <c:v>735</c:v>
                </c:pt>
                <c:pt idx="156">
                  <c:v>740</c:v>
                </c:pt>
                <c:pt idx="157">
                  <c:v>745</c:v>
                </c:pt>
                <c:pt idx="158">
                  <c:v>750</c:v>
                </c:pt>
                <c:pt idx="159">
                  <c:v>755</c:v>
                </c:pt>
                <c:pt idx="160">
                  <c:v>760</c:v>
                </c:pt>
                <c:pt idx="161">
                  <c:v>765</c:v>
                </c:pt>
                <c:pt idx="162">
                  <c:v>770</c:v>
                </c:pt>
                <c:pt idx="163">
                  <c:v>775</c:v>
                </c:pt>
                <c:pt idx="164">
                  <c:v>780</c:v>
                </c:pt>
                <c:pt idx="165">
                  <c:v>785</c:v>
                </c:pt>
                <c:pt idx="166">
                  <c:v>790</c:v>
                </c:pt>
                <c:pt idx="167">
                  <c:v>795</c:v>
                </c:pt>
                <c:pt idx="168">
                  <c:v>800</c:v>
                </c:pt>
                <c:pt idx="169">
                  <c:v>805</c:v>
                </c:pt>
                <c:pt idx="170">
                  <c:v>810</c:v>
                </c:pt>
                <c:pt idx="171">
                  <c:v>815</c:v>
                </c:pt>
                <c:pt idx="172">
                  <c:v>820</c:v>
                </c:pt>
                <c:pt idx="173">
                  <c:v>825</c:v>
                </c:pt>
                <c:pt idx="174">
                  <c:v>830</c:v>
                </c:pt>
                <c:pt idx="175">
                  <c:v>835</c:v>
                </c:pt>
                <c:pt idx="176">
                  <c:v>840</c:v>
                </c:pt>
                <c:pt idx="177">
                  <c:v>845</c:v>
                </c:pt>
                <c:pt idx="178">
                  <c:v>850</c:v>
                </c:pt>
                <c:pt idx="179">
                  <c:v>855</c:v>
                </c:pt>
                <c:pt idx="180">
                  <c:v>860</c:v>
                </c:pt>
                <c:pt idx="181">
                  <c:v>865</c:v>
                </c:pt>
                <c:pt idx="182">
                  <c:v>870</c:v>
                </c:pt>
                <c:pt idx="183">
                  <c:v>875</c:v>
                </c:pt>
                <c:pt idx="184">
                  <c:v>880</c:v>
                </c:pt>
                <c:pt idx="185">
                  <c:v>885</c:v>
                </c:pt>
                <c:pt idx="186">
                  <c:v>890</c:v>
                </c:pt>
                <c:pt idx="187">
                  <c:v>895</c:v>
                </c:pt>
                <c:pt idx="188">
                  <c:v>900</c:v>
                </c:pt>
                <c:pt idx="189">
                  <c:v>905</c:v>
                </c:pt>
                <c:pt idx="190">
                  <c:v>910</c:v>
                </c:pt>
                <c:pt idx="191">
                  <c:v>915</c:v>
                </c:pt>
                <c:pt idx="192">
                  <c:v>920</c:v>
                </c:pt>
                <c:pt idx="193">
                  <c:v>925</c:v>
                </c:pt>
                <c:pt idx="194">
                  <c:v>930</c:v>
                </c:pt>
                <c:pt idx="195">
                  <c:v>935</c:v>
                </c:pt>
                <c:pt idx="196">
                  <c:v>940</c:v>
                </c:pt>
                <c:pt idx="197">
                  <c:v>945</c:v>
                </c:pt>
                <c:pt idx="198">
                  <c:v>950</c:v>
                </c:pt>
                <c:pt idx="199">
                  <c:v>955</c:v>
                </c:pt>
                <c:pt idx="200">
                  <c:v>960</c:v>
                </c:pt>
                <c:pt idx="201">
                  <c:v>965</c:v>
                </c:pt>
                <c:pt idx="202">
                  <c:v>970</c:v>
                </c:pt>
                <c:pt idx="203">
                  <c:v>975</c:v>
                </c:pt>
                <c:pt idx="204">
                  <c:v>980</c:v>
                </c:pt>
                <c:pt idx="205">
                  <c:v>985</c:v>
                </c:pt>
                <c:pt idx="206">
                  <c:v>990</c:v>
                </c:pt>
                <c:pt idx="207">
                  <c:v>995</c:v>
                </c:pt>
                <c:pt idx="208">
                  <c:v>1000</c:v>
                </c:pt>
                <c:pt idx="209">
                  <c:v>1005</c:v>
                </c:pt>
                <c:pt idx="210">
                  <c:v>1010</c:v>
                </c:pt>
              </c:numCache>
            </c:numRef>
          </c:xVal>
          <c:yVal>
            <c:numRef>
              <c:f>'Attenuation vs. Latency'!$C$2:$C$250</c:f>
              <c:numCache>
                <c:formatCode>0.00</c:formatCode>
                <c:ptCount val="249"/>
                <c:pt idx="0">
                  <c:v>1.3175763776514322</c:v>
                </c:pt>
                <c:pt idx="1">
                  <c:v>1.3175463492289448</c:v>
                </c:pt>
                <c:pt idx="2">
                  <c:v>1.3174253165795302</c:v>
                </c:pt>
                <c:pt idx="3">
                  <c:v>1.3175463492289448</c:v>
                </c:pt>
                <c:pt idx="4">
                  <c:v>1.3174253165795302</c:v>
                </c:pt>
                <c:pt idx="5">
                  <c:v>1.3172746881861603</c:v>
                </c:pt>
                <c:pt idx="6">
                  <c:v>1.3169756334340359</c:v>
                </c:pt>
                <c:pt idx="7">
                  <c:v>1.316679503477582</c:v>
                </c:pt>
                <c:pt idx="8">
                  <c:v>1.3163862838406155</c:v>
                </c:pt>
                <c:pt idx="9">
                  <c:v>1.3160959589369581</c:v>
                </c:pt>
                <c:pt idx="10">
                  <c:v>1.3158085120773257</c:v>
                </c:pt>
                <c:pt idx="11">
                  <c:v>1.3155239254780011</c:v>
                </c:pt>
                <c:pt idx="12">
                  <c:v>1.3152421802711243</c:v>
                </c:pt>
                <c:pt idx="13">
                  <c:v>1.3149632565164648</c:v>
                </c:pt>
                <c:pt idx="14">
                  <c:v>1.3146871332150185</c:v>
                </c:pt>
                <c:pt idx="15">
                  <c:v>1.3141431987740377</c:v>
                </c:pt>
                <c:pt idx="16">
                  <c:v>1.3133477164642577</c:v>
                </c:pt>
                <c:pt idx="17">
                  <c:v>1.3120745833949299</c:v>
                </c:pt>
                <c:pt idx="18">
                  <c:v>1.3108640381808387</c:v>
                </c:pt>
                <c:pt idx="19">
                  <c:v>1.3097119065807723</c:v>
                </c:pt>
                <c:pt idx="20">
                  <c:v>1.3086136524882139</c:v>
                </c:pt>
                <c:pt idx="21">
                  <c:v>1.3075645184262983</c:v>
                </c:pt>
                <c:pt idx="22">
                  <c:v>1.3065596894288711</c:v>
                </c:pt>
                <c:pt idx="23">
                  <c:v>1.3055944796758945</c:v>
                </c:pt>
                <c:pt idx="24">
                  <c:v>1.3037660938169799</c:v>
                </c:pt>
                <c:pt idx="25">
                  <c:v>1.3020529139166079</c:v>
                </c:pt>
                <c:pt idx="26">
                  <c:v>1.3004460624634151</c:v>
                </c:pt>
                <c:pt idx="27">
                  <c:v>1.2989637678772141</c:v>
                </c:pt>
                <c:pt idx="28">
                  <c:v>1.2976620428146755</c:v>
                </c:pt>
                <c:pt idx="29">
                  <c:v>1.2971096097943078</c:v>
                </c:pt>
                <c:pt idx="30">
                  <c:v>1.2966464861965183</c:v>
                </c:pt>
                <c:pt idx="31">
                  <c:v>1.2962957545161538</c:v>
                </c:pt>
                <c:pt idx="32">
                  <c:v>1.2960853016462239</c:v>
                </c:pt>
                <c:pt idx="33">
                  <c:v>1.2960483147108168</c:v>
                </c:pt>
                <c:pt idx="34">
                  <c:v>1.2962238149785006</c:v>
                </c:pt>
                <c:pt idx="35">
                  <c:v>1.2966572388547739</c:v>
                </c:pt>
                <c:pt idx="36">
                  <c:v>1.2974010776338374</c:v>
                </c:pt>
                <c:pt idx="37">
                  <c:v>1.2985155909996753</c:v>
                </c:pt>
                <c:pt idx="38">
                  <c:v>1.3000696133650236</c:v>
                </c:pt>
                <c:pt idx="39">
                  <c:v>1.3021414772397741</c:v>
                </c:pt>
                <c:pt idx="40">
                  <c:v>1.3048200842190139</c:v>
                </c:pt>
                <c:pt idx="41">
                  <c:v>1.3082061622741816</c:v>
                </c:pt>
                <c:pt idx="42">
                  <c:v>1.3124137583687931</c:v>
                </c:pt>
                <c:pt idx="43">
                  <c:v>1.317572028769888</c:v>
                </c:pt>
                <c:pt idx="44">
                  <c:v>1.323827406866257</c:v>
                </c:pt>
                <c:pt idx="45">
                  <c:v>1.3313462513673486</c:v>
                </c:pt>
                <c:pt idx="46">
                  <c:v>1.3403181086435745</c:v>
                </c:pt>
                <c:pt idx="47">
                  <c:v>1.3509597648778775</c:v>
                </c:pt>
                <c:pt idx="48">
                  <c:v>1.3635203213368465</c:v>
                </c:pt>
                <c:pt idx="49">
                  <c:v>1.3782876064625265</c:v>
                </c:pt>
                <c:pt idx="50">
                  <c:v>1.3955963522810075</c:v>
                </c:pt>
                <c:pt idx="51">
                  <c:v>1.4158387262357102</c:v>
                </c:pt>
                <c:pt idx="52">
                  <c:v>1.4394780487665928</c:v>
                </c:pt>
                <c:pt idx="53">
                  <c:v>1.4670668831217333</c:v>
                </c:pt>
                <c:pt idx="54">
                  <c:v>1.4992712248576443</c:v>
                </c:pt>
                <c:pt idx="55">
                  <c:v>1.5369033584708289</c:v>
                </c:pt>
                <c:pt idx="56">
                  <c:v>1.5809672853811385</c:v>
                </c:pt>
                <c:pt idx="57">
                  <c:v>1.6327228145780794</c:v>
                </c:pt>
                <c:pt idx="58">
                  <c:v>1.6937780995417455</c:v>
                </c:pt>
                <c:pt idx="59">
                  <c:v>1.7662268659343154</c:v>
                </c:pt>
                <c:pt idx="60">
                  <c:v>1.8528583569951487</c:v>
                </c:pt>
                <c:pt idx="61">
                  <c:v>1.9574905713338751</c:v>
                </c:pt>
                <c:pt idx="62">
                  <c:v>2.0855230446867616</c:v>
                </c:pt>
                <c:pt idx="63">
                  <c:v>2.2449045089879429</c:v>
                </c:pt>
                <c:pt idx="64">
                  <c:v>2.4479445064062673</c:v>
                </c:pt>
                <c:pt idx="65">
                  <c:v>2.7150110462967105</c:v>
                </c:pt>
                <c:pt idx="66">
                  <c:v>3.0830032385616164</c:v>
                </c:pt>
                <c:pt idx="67">
                  <c:v>3.6282301743492837</c:v>
                </c:pt>
                <c:pt idx="68">
                  <c:v>4.5462708285898916</c:v>
                </c:pt>
                <c:pt idx="69">
                  <c:v>6.6060088427740098</c:v>
                </c:pt>
                <c:pt idx="70">
                  <c:v>1260.4539385739922</c:v>
                </c:pt>
                <c:pt idx="71">
                  <c:v>7.2312089569988762</c:v>
                </c:pt>
                <c:pt idx="72">
                  <c:v>5.4849772517379236</c:v>
                </c:pt>
                <c:pt idx="73">
                  <c:v>4.8348760674329183</c:v>
                </c:pt>
                <c:pt idx="74">
                  <c:v>4.5569148600278728</c:v>
                </c:pt>
                <c:pt idx="75">
                  <c:v>4.4825741706365818</c:v>
                </c:pt>
                <c:pt idx="76">
                  <c:v>4.5650518473362123</c:v>
                </c:pt>
                <c:pt idx="77">
                  <c:v>4.8131234483097094</c:v>
                </c:pt>
                <c:pt idx="78">
                  <c:v>5.2964310533222703</c:v>
                </c:pt>
                <c:pt idx="79">
                  <c:v>6.2319064012825507</c:v>
                </c:pt>
                <c:pt idx="80">
                  <c:v>8.5214367190409881</c:v>
                </c:pt>
                <c:pt idx="81">
                  <c:v>1410.6748353457415</c:v>
                </c:pt>
                <c:pt idx="82">
                  <c:v>8.2805453109318812</c:v>
                </c:pt>
                <c:pt idx="83">
                  <c:v>5.8762332275522873</c:v>
                </c:pt>
                <c:pt idx="84">
                  <c:v>4.8308260364752673</c:v>
                </c:pt>
                <c:pt idx="85">
                  <c:v>4.2241093511438104</c:v>
                </c:pt>
                <c:pt idx="86">
                  <c:v>3.8239803418498575</c:v>
                </c:pt>
                <c:pt idx="87">
                  <c:v>3.5406007448544283</c:v>
                </c:pt>
                <c:pt idx="88">
                  <c:v>3.3308634360542735</c:v>
                </c:pt>
                <c:pt idx="89">
                  <c:v>3.1711511535469366</c:v>
                </c:pt>
                <c:pt idx="90">
                  <c:v>3.0472947252752096</c:v>
                </c:pt>
                <c:pt idx="91">
                  <c:v>2.950210506196842</c:v>
                </c:pt>
                <c:pt idx="92">
                  <c:v>2.8737725408041017</c:v>
                </c:pt>
                <c:pt idx="93">
                  <c:v>2.8136809336397439</c:v>
                </c:pt>
                <c:pt idx="94">
                  <c:v>2.7668181041794795</c:v>
                </c:pt>
                <c:pt idx="95">
                  <c:v>2.7308622607398592</c:v>
                </c:pt>
                <c:pt idx="96">
                  <c:v>2.7040447975636321</c:v>
                </c:pt>
                <c:pt idx="97">
                  <c:v>2.6849922753338937</c:v>
                </c:pt>
                <c:pt idx="98">
                  <c:v>2.6726202050263246</c:v>
                </c:pt>
                <c:pt idx="99">
                  <c:v>2.6660596946656776</c:v>
                </c:pt>
                <c:pt idx="100">
                  <c:v>2.6646055861549494</c:v>
                </c:pt>
                <c:pt idx="101">
                  <c:v>2.6676790221410203</c:v>
                </c:pt>
                <c:pt idx="102">
                  <c:v>2.6747999306670218</c:v>
                </c:pt>
                <c:pt idx="103">
                  <c:v>2.685566468648843</c:v>
                </c:pt>
                <c:pt idx="104">
                  <c:v>2.6996394389556753</c:v>
                </c:pt>
                <c:pt idx="105">
                  <c:v>2.7167303216541145</c:v>
                </c:pt>
                <c:pt idx="106">
                  <c:v>2.736591971193048</c:v>
                </c:pt>
                <c:pt idx="107">
                  <c:v>2.759011307013949</c:v>
                </c:pt>
                <c:pt idx="108">
                  <c:v>2.7838035133229662</c:v>
                </c:pt>
                <c:pt idx="109">
                  <c:v>2.810807394450459</c:v>
                </c:pt>
                <c:pt idx="110">
                  <c:v>2.8398816243406726</c:v>
                </c:pt>
                <c:pt idx="111">
                  <c:v>2.8709016945558519</c:v>
                </c:pt>
                <c:pt idx="112">
                  <c:v>2.9037574128497519</c:v>
                </c:pt>
                <c:pt idx="113">
                  <c:v>2.938350839293193</c:v>
                </c:pt>
                <c:pt idx="114">
                  <c:v>2.9745945728094698</c:v>
                </c:pt>
                <c:pt idx="115">
                  <c:v>3.0124103203444235</c:v>
                </c:pt>
                <c:pt idx="116">
                  <c:v>3.0517276955309809</c:v>
                </c:pt>
                <c:pt idx="117">
                  <c:v>3.0924832048669244</c:v>
                </c:pt>
                <c:pt idx="118">
                  <c:v>3.1346193880046505</c:v>
                </c:pt>
                <c:pt idx="119">
                  <c:v>3.1780840854009793</c:v>
                </c:pt>
                <c:pt idx="120">
                  <c:v>3.2228298117662972</c:v>
                </c:pt>
                <c:pt idx="121">
                  <c:v>3.2688132178337646</c:v>
                </c:pt>
                <c:pt idx="122">
                  <c:v>3.3159946261990925</c:v>
                </c:pt>
                <c:pt idx="123">
                  <c:v>3.3643376295534093</c:v>
                </c:pt>
                <c:pt idx="124">
                  <c:v>3.4138087416918208</c:v>
                </c:pt>
                <c:pt idx="125">
                  <c:v>3.4643770933396945</c:v>
                </c:pt>
                <c:pt idx="126">
                  <c:v>3.5160141661821767</c:v>
                </c:pt>
                <c:pt idx="127">
                  <c:v>3.5686935595759839</c:v>
                </c:pt>
                <c:pt idx="128">
                  <c:v>3.622390785316445</c:v>
                </c:pt>
                <c:pt idx="129">
                  <c:v>3.6770830865671518</c:v>
                </c:pt>
                <c:pt idx="130">
                  <c:v>3.7327492776652824</c:v>
                </c:pt>
                <c:pt idx="131">
                  <c:v>3.7893696020174477</c:v>
                </c:pt>
                <c:pt idx="132">
                  <c:v>3.8469256057181607</c:v>
                </c:pt>
                <c:pt idx="133">
                  <c:v>3.9054000248712164</c:v>
                </c:pt>
                <c:pt idx="134">
                  <c:v>3.9647766848860595</c:v>
                </c:pt>
                <c:pt idx="135">
                  <c:v>4.0250404102664197</c:v>
                </c:pt>
                <c:pt idx="136">
                  <c:v>4.0861769436152207</c:v>
                </c:pt>
                <c:pt idx="137">
                  <c:v>4.14817287275479</c:v>
                </c:pt>
                <c:pt idx="138">
                  <c:v>4.2110155650098005</c:v>
                </c:pt>
                <c:pt idx="139">
                  <c:v>4.2746931078266064</c:v>
                </c:pt>
                <c:pt idx="140">
                  <c:v>4.3391942550106597</c:v>
                </c:pt>
                <c:pt idx="141">
                  <c:v>4.404508377955648</c:v>
                </c:pt>
                <c:pt idx="142">
                  <c:v>4.4706254213174228</c:v>
                </c:pt>
                <c:pt idx="143">
                  <c:v>4.5375358626535958</c:v>
                </c:pt>
                <c:pt idx="144">
                  <c:v>4.6052306756085803</c:v>
                </c:pt>
                <c:pt idx="145">
                  <c:v>4.6737012962743796</c:v>
                </c:pt>
                <c:pt idx="146">
                  <c:v>4.7429395924015578</c:v>
                </c:pt>
                <c:pt idx="147">
                  <c:v>4.8129378351726784</c:v>
                </c:pt>
                <c:pt idx="148">
                  <c:v>4.8836886732839959</c:v>
                </c:pt>
                <c:pt idx="149">
                  <c:v>4.9551851091098129</c:v>
                </c:pt>
                <c:pt idx="150">
                  <c:v>5.0274204767493496</c:v>
                </c:pt>
                <c:pt idx="151">
                  <c:v>5.1003884217779873</c:v>
                </c:pt>
                <c:pt idx="152">
                  <c:v>5.1740828825442158</c:v>
                </c:pt>
                <c:pt idx="153">
                  <c:v>5.2484980728704809</c:v>
                </c:pt>
                <c:pt idx="154">
                  <c:v>5.323628466031372</c:v>
                </c:pt>
                <c:pt idx="155">
                  <c:v>5.3994687798954972</c:v>
                </c:pt>
                <c:pt idx="156">
                  <c:v>5.4760139631293576</c:v>
                </c:pt>
                <c:pt idx="157">
                  <c:v>5.5532591823716242</c:v>
                </c:pt>
                <c:pt idx="158">
                  <c:v>5.6311998102955014</c:v>
                </c:pt>
                <c:pt idx="159">
                  <c:v>5.7098314144849383</c:v>
                </c:pt>
                <c:pt idx="160">
                  <c:v>5.7891497470576931</c:v>
                </c:pt>
                <c:pt idx="161">
                  <c:v>5.8691507349746157</c:v>
                </c:pt>
                <c:pt idx="162">
                  <c:v>5.9498304709803911</c:v>
                </c:pt>
                <c:pt idx="163">
                  <c:v>6.0311852051259098</c:v>
                </c:pt>
                <c:pt idx="164">
                  <c:v>6.1132113368271339</c:v>
                </c:pt>
                <c:pt idx="165">
                  <c:v>6.1959054074195077</c:v>
                </c:pt>
                <c:pt idx="166">
                  <c:v>6.2792640931704238</c:v>
                </c:pt>
                <c:pt idx="167">
                  <c:v>6.3632841987156805</c:v>
                </c:pt>
                <c:pt idx="168">
                  <c:v>6.4479626508889627</c:v>
                </c:pt>
                <c:pt idx="169">
                  <c:v>6.5332964929157837</c:v>
                </c:pt>
                <c:pt idx="170">
                  <c:v>6.6192828789460085</c:v>
                </c:pt>
                <c:pt idx="171">
                  <c:v>6.7059190689009816</c:v>
                </c:pt>
                <c:pt idx="172">
                  <c:v>6.7932024236136659</c:v>
                </c:pt>
                <c:pt idx="173">
                  <c:v>6.8811304002414104</c:v>
                </c:pt>
                <c:pt idx="174">
                  <c:v>6.9697005479331677</c:v>
                </c:pt>
                <c:pt idx="175">
                  <c:v>7.0589105037341371</c:v>
                </c:pt>
                <c:pt idx="176">
                  <c:v>7.148757988711993</c:v>
                </c:pt>
                <c:pt idx="177">
                  <c:v>7.2392408042905396</c:v>
                </c:pt>
                <c:pt idx="178">
                  <c:v>7.3303568287773633</c:v>
                </c:pt>
                <c:pt idx="179">
                  <c:v>7.422104014073077</c:v>
                </c:pt>
                <c:pt idx="180">
                  <c:v>7.5144803825509463</c:v>
                </c:pt>
                <c:pt idx="181">
                  <c:v>7.6074840240962462</c:v>
                </c:pt>
                <c:pt idx="182">
                  <c:v>7.7011130932955059</c:v>
                </c:pt>
                <c:pt idx="183">
                  <c:v>7.7953658067667568</c:v>
                </c:pt>
                <c:pt idx="184">
                  <c:v>7.8902404406221551</c:v>
                </c:pt>
                <c:pt idx="185">
                  <c:v>7.985735328055287</c:v>
                </c:pt>
                <c:pt idx="186">
                  <c:v>8.081848857045788</c:v>
                </c:pt>
                <c:pt idx="187">
                  <c:v>8.1785794681745489</c:v>
                </c:pt>
                <c:pt idx="188">
                  <c:v>8.2759256525431244</c:v>
                </c:pt>
                <c:pt idx="189">
                  <c:v>8.3738859497914877</c:v>
                </c:pt>
                <c:pt idx="190">
                  <c:v>8.47245894620856</c:v>
                </c:pt>
                <c:pt idx="191">
                  <c:v>8.571643272930535</c:v>
                </c:pt>
                <c:pt idx="192">
                  <c:v>8.6714376042219161</c:v>
                </c:pt>
                <c:pt idx="193">
                  <c:v>8.771840655835053</c:v>
                </c:pt>
                <c:pt idx="194">
                  <c:v>8.8728511834437374</c:v>
                </c:pt>
                <c:pt idx="195">
                  <c:v>8.974467981146967</c:v>
                </c:pt>
                <c:pt idx="196">
                  <c:v>9.0766898800393978</c:v>
                </c:pt>
                <c:pt idx="197">
                  <c:v>9.1795157468445581</c:v>
                </c:pt>
                <c:pt idx="198">
                  <c:v>9.2829444826080145</c:v>
                </c:pt>
                <c:pt idx="199">
                  <c:v>9.3869750214470731</c:v>
                </c:pt>
                <c:pt idx="200">
                  <c:v>9.4916063293545054</c:v>
                </c:pt>
                <c:pt idx="201">
                  <c:v>9.596837403053037</c:v>
                </c:pt>
                <c:pt idx="202">
                  <c:v>9.7026672688987574</c:v>
                </c:pt>
                <c:pt idx="203">
                  <c:v>9.8090949818303645</c:v>
                </c:pt>
                <c:pt idx="204">
                  <c:v>9.9161196243624694</c:v>
                </c:pt>
                <c:pt idx="205">
                  <c:v>10.023740305620459</c:v>
                </c:pt>
                <c:pt idx="206">
                  <c:v>10.131956160415299</c:v>
                </c:pt>
                <c:pt idx="207">
                  <c:v>10.24076634835596</c:v>
                </c:pt>
                <c:pt idx="208">
                  <c:v>10.350170052997944</c:v>
                </c:pt>
                <c:pt idx="209">
                  <c:v>10.460166481026127</c:v>
                </c:pt>
                <c:pt idx="210">
                  <c:v>10.570754861470277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6D-4B74-AA1F-B595A9918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122208"/>
        <c:axId val="476720384"/>
      </c:scatterChart>
      <c:valAx>
        <c:axId val="475122208"/>
        <c:scaling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  <a:r>
                  <a:rPr lang="en-US" baseline="0"/>
                  <a:t> (Hz)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720384"/>
        <c:crosses val="autoZero"/>
        <c:crossBetween val="midCat"/>
      </c:valAx>
      <c:valAx>
        <c:axId val="476720384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Attenuation</a:t>
                </a:r>
                <a:r>
                  <a:rPr lang="en-US" baseline="0"/>
                  <a:t> / Latency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2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'PWM Freq.'!$Q$3</c:f>
              <c:strCache>
                <c:ptCount val="1"/>
                <c:pt idx="0">
                  <c:v>Voltage</c:v>
                </c:pt>
              </c:strCache>
            </c:strRef>
          </c:tx>
          <c:spPr>
            <a:ln w="31750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'PWM Freq.'!$P$4:$P$15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 formatCode="0.0">
                  <c:v>100</c:v>
                </c:pt>
                <c:pt idx="3" formatCode="0.0">
                  <c:v>100</c:v>
                </c:pt>
                <c:pt idx="4" formatCode="0.0">
                  <c:v>200</c:v>
                </c:pt>
                <c:pt idx="5" formatCode="0.0">
                  <c:v>200</c:v>
                </c:pt>
                <c:pt idx="6" formatCode="0.0">
                  <c:v>300</c:v>
                </c:pt>
                <c:pt idx="7" formatCode="0.0">
                  <c:v>300</c:v>
                </c:pt>
                <c:pt idx="8" formatCode="0.0">
                  <c:v>400</c:v>
                </c:pt>
                <c:pt idx="9" formatCode="0.0">
                  <c:v>400</c:v>
                </c:pt>
                <c:pt idx="10" formatCode="0.0">
                  <c:v>500</c:v>
                </c:pt>
                <c:pt idx="11" formatCode="0.0">
                  <c:v>500</c:v>
                </c:pt>
              </c:numCache>
            </c:numRef>
          </c:xVal>
          <c:yVal>
            <c:numRef>
              <c:f>'PWM Freq.'!$Q$4:$Q$15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07-4428-8A2C-F8E52AF9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657888"/>
        <c:axId val="1839130624"/>
      </c:scatterChart>
      <c:valAx>
        <c:axId val="2115657888"/>
        <c:scaling>
          <c:orientation val="minMax"/>
          <c:max val="50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9130624"/>
        <c:crosses val="autoZero"/>
        <c:crossBetween val="midCat"/>
        <c:majorUnit val="100"/>
      </c:valAx>
      <c:valAx>
        <c:axId val="1839130624"/>
        <c:scaling>
          <c:orientation val="minMax"/>
          <c:max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65788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24Khz PWM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0025371828521436E-2"/>
          <c:y val="0.14115188645904603"/>
          <c:w val="0.91686000348354624"/>
          <c:h val="0.72773255900133638"/>
        </c:manualLayout>
      </c:layout>
      <c:scatterChart>
        <c:scatterStyle val="smoothMarker"/>
        <c:varyColors val="0"/>
        <c:ser>
          <c:idx val="0"/>
          <c:order val="0"/>
          <c:tx>
            <c:v>24Khz PWM</c:v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'PWM Freq.'!$P$18:$P$41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 formatCode="0.0">
                  <c:v>30</c:v>
                </c:pt>
                <c:pt idx="3" formatCode="0.0">
                  <c:v>30</c:v>
                </c:pt>
                <c:pt idx="4" formatCode="0.0">
                  <c:v>100</c:v>
                </c:pt>
                <c:pt idx="5" formatCode="0.0">
                  <c:v>100</c:v>
                </c:pt>
                <c:pt idx="6" formatCode="0.0">
                  <c:v>130</c:v>
                </c:pt>
                <c:pt idx="7" formatCode="0.0">
                  <c:v>130</c:v>
                </c:pt>
                <c:pt idx="8" formatCode="0.0">
                  <c:v>200</c:v>
                </c:pt>
                <c:pt idx="9" formatCode="0.0">
                  <c:v>200</c:v>
                </c:pt>
                <c:pt idx="10" formatCode="0.0">
                  <c:v>230</c:v>
                </c:pt>
                <c:pt idx="11" formatCode="0.0">
                  <c:v>230</c:v>
                </c:pt>
                <c:pt idx="12" formatCode="0.0">
                  <c:v>300</c:v>
                </c:pt>
                <c:pt idx="13" formatCode="0.0">
                  <c:v>300</c:v>
                </c:pt>
                <c:pt idx="14" formatCode="0.0">
                  <c:v>330</c:v>
                </c:pt>
                <c:pt idx="15" formatCode="0.0">
                  <c:v>330</c:v>
                </c:pt>
                <c:pt idx="16" formatCode="0.0">
                  <c:v>400</c:v>
                </c:pt>
                <c:pt idx="17" formatCode="0.0">
                  <c:v>400</c:v>
                </c:pt>
                <c:pt idx="18" formatCode="0.0">
                  <c:v>430</c:v>
                </c:pt>
                <c:pt idx="19" formatCode="0.0">
                  <c:v>430</c:v>
                </c:pt>
                <c:pt idx="20" formatCode="0.0">
                  <c:v>500</c:v>
                </c:pt>
                <c:pt idx="21" formatCode="0.0">
                  <c:v>500</c:v>
                </c:pt>
                <c:pt idx="22" formatCode="0.0">
                  <c:v>530</c:v>
                </c:pt>
                <c:pt idx="23" formatCode="0.0">
                  <c:v>530</c:v>
                </c:pt>
              </c:numCache>
            </c:numRef>
          </c:xVal>
          <c:yVal>
            <c:numRef>
              <c:f>'PWM Freq.'!$Q$18:$Q$41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D9-4D96-936A-AB637CA8FBFE}"/>
            </c:ext>
          </c:extLst>
        </c:ser>
        <c:ser>
          <c:idx val="1"/>
          <c:order val="1"/>
          <c:tx>
            <c:v>Voltage</c:v>
          </c:tx>
          <c:spPr>
            <a:ln w="95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'PWM Freq.'!$P$18:$P$41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 formatCode="0.0">
                  <c:v>30</c:v>
                </c:pt>
                <c:pt idx="3" formatCode="0.0">
                  <c:v>30</c:v>
                </c:pt>
                <c:pt idx="4" formatCode="0.0">
                  <c:v>100</c:v>
                </c:pt>
                <c:pt idx="5" formatCode="0.0">
                  <c:v>100</c:v>
                </c:pt>
                <c:pt idx="6" formatCode="0.0">
                  <c:v>130</c:v>
                </c:pt>
                <c:pt idx="7" formatCode="0.0">
                  <c:v>130</c:v>
                </c:pt>
                <c:pt idx="8" formatCode="0.0">
                  <c:v>200</c:v>
                </c:pt>
                <c:pt idx="9" formatCode="0.0">
                  <c:v>200</c:v>
                </c:pt>
                <c:pt idx="10" formatCode="0.0">
                  <c:v>230</c:v>
                </c:pt>
                <c:pt idx="11" formatCode="0.0">
                  <c:v>230</c:v>
                </c:pt>
                <c:pt idx="12" formatCode="0.0">
                  <c:v>300</c:v>
                </c:pt>
                <c:pt idx="13" formatCode="0.0">
                  <c:v>300</c:v>
                </c:pt>
                <c:pt idx="14" formatCode="0.0">
                  <c:v>330</c:v>
                </c:pt>
                <c:pt idx="15" formatCode="0.0">
                  <c:v>330</c:v>
                </c:pt>
                <c:pt idx="16" formatCode="0.0">
                  <c:v>400</c:v>
                </c:pt>
                <c:pt idx="17" formatCode="0.0">
                  <c:v>400</c:v>
                </c:pt>
                <c:pt idx="18" formatCode="0.0">
                  <c:v>430</c:v>
                </c:pt>
                <c:pt idx="19" formatCode="0.0">
                  <c:v>430</c:v>
                </c:pt>
                <c:pt idx="20" formatCode="0.0">
                  <c:v>500</c:v>
                </c:pt>
                <c:pt idx="21" formatCode="0.0">
                  <c:v>500</c:v>
                </c:pt>
                <c:pt idx="22" formatCode="0.0">
                  <c:v>530</c:v>
                </c:pt>
                <c:pt idx="23" formatCode="0.0">
                  <c:v>530</c:v>
                </c:pt>
              </c:numCache>
            </c:numRef>
          </c:xVal>
          <c:yVal>
            <c:numRef>
              <c:f>'PWM Freq.'!$R$18:$R$41</c:f>
              <c:numCache>
                <c:formatCode>0.00</c:formatCode>
                <c:ptCount val="24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D9-4D96-936A-AB637CA8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657888"/>
        <c:axId val="1839130624"/>
      </c:scatterChart>
      <c:valAx>
        <c:axId val="2115657888"/>
        <c:scaling>
          <c:orientation val="minMax"/>
          <c:max val="510"/>
          <c:min val="0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9130624"/>
        <c:crosses val="autoZero"/>
        <c:crossBetween val="midCat"/>
      </c:valAx>
      <c:valAx>
        <c:axId val="183913062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65788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'PWM Freq.'!$Q$3</c:f>
              <c:strCache>
                <c:ptCount val="1"/>
                <c:pt idx="0">
                  <c:v>Voltage</c:v>
                </c:pt>
              </c:strCache>
            </c:strRef>
          </c:tx>
          <c:spPr>
            <a:ln w="31750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'PWM Freq.'!$T$4:$T$25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 formatCode="0.00">
                  <c:v>50</c:v>
                </c:pt>
                <c:pt idx="3" formatCode="0.00">
                  <c:v>50</c:v>
                </c:pt>
                <c:pt idx="4" formatCode="0.00">
                  <c:v>100</c:v>
                </c:pt>
                <c:pt idx="5" formatCode="0.00">
                  <c:v>100</c:v>
                </c:pt>
                <c:pt idx="6" formatCode="0.00">
                  <c:v>150</c:v>
                </c:pt>
                <c:pt idx="7" formatCode="0.00">
                  <c:v>150</c:v>
                </c:pt>
                <c:pt idx="8" formatCode="0.00">
                  <c:v>200</c:v>
                </c:pt>
                <c:pt idx="9" formatCode="0.00">
                  <c:v>200</c:v>
                </c:pt>
                <c:pt idx="10" formatCode="0.00">
                  <c:v>250</c:v>
                </c:pt>
                <c:pt idx="11" formatCode="0.00">
                  <c:v>250</c:v>
                </c:pt>
                <c:pt idx="12" formatCode="0.00">
                  <c:v>300</c:v>
                </c:pt>
                <c:pt idx="13" formatCode="0.00">
                  <c:v>300</c:v>
                </c:pt>
                <c:pt idx="14" formatCode="0.00">
                  <c:v>350</c:v>
                </c:pt>
                <c:pt idx="15" formatCode="0.00">
                  <c:v>350</c:v>
                </c:pt>
                <c:pt idx="16" formatCode="0.00">
                  <c:v>400</c:v>
                </c:pt>
                <c:pt idx="17" formatCode="0.00">
                  <c:v>400</c:v>
                </c:pt>
                <c:pt idx="18" formatCode="0.00">
                  <c:v>450</c:v>
                </c:pt>
                <c:pt idx="19" formatCode="0.00">
                  <c:v>450</c:v>
                </c:pt>
                <c:pt idx="20" formatCode="0.00">
                  <c:v>500</c:v>
                </c:pt>
                <c:pt idx="21" formatCode="0.00">
                  <c:v>500</c:v>
                </c:pt>
              </c:numCache>
            </c:numRef>
          </c:xVal>
          <c:yVal>
            <c:numRef>
              <c:f>'PWM Freq.'!$U$4:$U$25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E9-4DA9-B22A-1BAC85942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657888"/>
        <c:axId val="1839130624"/>
      </c:scatterChart>
      <c:valAx>
        <c:axId val="2115657888"/>
        <c:scaling>
          <c:orientation val="minMax"/>
          <c:max val="51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9130624"/>
        <c:crosses val="autoZero"/>
        <c:crossBetween val="midCat"/>
        <c:majorUnit val="100"/>
      </c:valAx>
      <c:valAx>
        <c:axId val="1839130624"/>
        <c:scaling>
          <c:orientation val="minMax"/>
          <c:max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65788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48Khz PWM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0025371828521436E-2"/>
          <c:y val="0.16592187662126412"/>
          <c:w val="0.91686000348354624"/>
          <c:h val="0.70296256883911834"/>
        </c:manualLayout>
      </c:layout>
      <c:scatterChart>
        <c:scatterStyle val="smoothMarker"/>
        <c:varyColors val="0"/>
        <c:ser>
          <c:idx val="0"/>
          <c:order val="0"/>
          <c:tx>
            <c:v>48Khz PWM</c:v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og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og"/>
            <c:dispRSqr val="0"/>
            <c:dispEq val="0"/>
          </c:trendline>
          <c:xVal>
            <c:numRef>
              <c:f>'PWM Freq.'!$T$29:$T$68</c:f>
              <c:numCache>
                <c:formatCode>0.00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15</c:v>
                </c:pt>
                <c:pt idx="4">
                  <c:v>50</c:v>
                </c:pt>
                <c:pt idx="5">
                  <c:v>50</c:v>
                </c:pt>
                <c:pt idx="6">
                  <c:v>65</c:v>
                </c:pt>
                <c:pt idx="7">
                  <c:v>65</c:v>
                </c:pt>
                <c:pt idx="8">
                  <c:v>100</c:v>
                </c:pt>
                <c:pt idx="9">
                  <c:v>100</c:v>
                </c:pt>
                <c:pt idx="10">
                  <c:v>115</c:v>
                </c:pt>
                <c:pt idx="11">
                  <c:v>115</c:v>
                </c:pt>
                <c:pt idx="12">
                  <c:v>150</c:v>
                </c:pt>
                <c:pt idx="13">
                  <c:v>150</c:v>
                </c:pt>
                <c:pt idx="14">
                  <c:v>165</c:v>
                </c:pt>
                <c:pt idx="15">
                  <c:v>165</c:v>
                </c:pt>
                <c:pt idx="16">
                  <c:v>200</c:v>
                </c:pt>
                <c:pt idx="17">
                  <c:v>200</c:v>
                </c:pt>
                <c:pt idx="18">
                  <c:v>215</c:v>
                </c:pt>
                <c:pt idx="19">
                  <c:v>215</c:v>
                </c:pt>
                <c:pt idx="20">
                  <c:v>250</c:v>
                </c:pt>
                <c:pt idx="21">
                  <c:v>250</c:v>
                </c:pt>
                <c:pt idx="22">
                  <c:v>265</c:v>
                </c:pt>
                <c:pt idx="23">
                  <c:v>265</c:v>
                </c:pt>
                <c:pt idx="24">
                  <c:v>300</c:v>
                </c:pt>
                <c:pt idx="25">
                  <c:v>300</c:v>
                </c:pt>
                <c:pt idx="26">
                  <c:v>315</c:v>
                </c:pt>
                <c:pt idx="27">
                  <c:v>315</c:v>
                </c:pt>
                <c:pt idx="28">
                  <c:v>350</c:v>
                </c:pt>
                <c:pt idx="29">
                  <c:v>350</c:v>
                </c:pt>
                <c:pt idx="30">
                  <c:v>365</c:v>
                </c:pt>
                <c:pt idx="31">
                  <c:v>365</c:v>
                </c:pt>
                <c:pt idx="32">
                  <c:v>400</c:v>
                </c:pt>
                <c:pt idx="33">
                  <c:v>400</c:v>
                </c:pt>
                <c:pt idx="34">
                  <c:v>415</c:v>
                </c:pt>
                <c:pt idx="35">
                  <c:v>415</c:v>
                </c:pt>
                <c:pt idx="36">
                  <c:v>450</c:v>
                </c:pt>
                <c:pt idx="37">
                  <c:v>450</c:v>
                </c:pt>
                <c:pt idx="38">
                  <c:v>465</c:v>
                </c:pt>
                <c:pt idx="39">
                  <c:v>465</c:v>
                </c:pt>
              </c:numCache>
            </c:numRef>
          </c:xVal>
          <c:yVal>
            <c:numRef>
              <c:f>'PWM Freq.'!$U$29:$U$68</c:f>
              <c:numCache>
                <c:formatCode>General</c:formatCode>
                <c:ptCount val="4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73-4F0B-8A0D-DBB7DED88760}"/>
            </c:ext>
          </c:extLst>
        </c:ser>
        <c:ser>
          <c:idx val="1"/>
          <c:order val="1"/>
          <c:tx>
            <c:v>Voltage</c:v>
          </c:tx>
          <c:spPr>
            <a:ln w="95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'PWM Freq.'!$T$29:$T$68</c:f>
              <c:numCache>
                <c:formatCode>0.00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15</c:v>
                </c:pt>
                <c:pt idx="4">
                  <c:v>50</c:v>
                </c:pt>
                <c:pt idx="5">
                  <c:v>50</c:v>
                </c:pt>
                <c:pt idx="6">
                  <c:v>65</c:v>
                </c:pt>
                <c:pt idx="7">
                  <c:v>65</c:v>
                </c:pt>
                <c:pt idx="8">
                  <c:v>100</c:v>
                </c:pt>
                <c:pt idx="9">
                  <c:v>100</c:v>
                </c:pt>
                <c:pt idx="10">
                  <c:v>115</c:v>
                </c:pt>
                <c:pt idx="11">
                  <c:v>115</c:v>
                </c:pt>
                <c:pt idx="12">
                  <c:v>150</c:v>
                </c:pt>
                <c:pt idx="13">
                  <c:v>150</c:v>
                </c:pt>
                <c:pt idx="14">
                  <c:v>165</c:v>
                </c:pt>
                <c:pt idx="15">
                  <c:v>165</c:v>
                </c:pt>
                <c:pt idx="16">
                  <c:v>200</c:v>
                </c:pt>
                <c:pt idx="17">
                  <c:v>200</c:v>
                </c:pt>
                <c:pt idx="18">
                  <c:v>215</c:v>
                </c:pt>
                <c:pt idx="19">
                  <c:v>215</c:v>
                </c:pt>
                <c:pt idx="20">
                  <c:v>250</c:v>
                </c:pt>
                <c:pt idx="21">
                  <c:v>250</c:v>
                </c:pt>
                <c:pt idx="22">
                  <c:v>265</c:v>
                </c:pt>
                <c:pt idx="23">
                  <c:v>265</c:v>
                </c:pt>
                <c:pt idx="24">
                  <c:v>300</c:v>
                </c:pt>
                <c:pt idx="25">
                  <c:v>300</c:v>
                </c:pt>
                <c:pt idx="26">
                  <c:v>315</c:v>
                </c:pt>
                <c:pt idx="27">
                  <c:v>315</c:v>
                </c:pt>
                <c:pt idx="28">
                  <c:v>350</c:v>
                </c:pt>
                <c:pt idx="29">
                  <c:v>350</c:v>
                </c:pt>
                <c:pt idx="30">
                  <c:v>365</c:v>
                </c:pt>
                <c:pt idx="31">
                  <c:v>365</c:v>
                </c:pt>
                <c:pt idx="32">
                  <c:v>400</c:v>
                </c:pt>
                <c:pt idx="33">
                  <c:v>400</c:v>
                </c:pt>
                <c:pt idx="34">
                  <c:v>415</c:v>
                </c:pt>
                <c:pt idx="35">
                  <c:v>415</c:v>
                </c:pt>
                <c:pt idx="36">
                  <c:v>450</c:v>
                </c:pt>
                <c:pt idx="37">
                  <c:v>450</c:v>
                </c:pt>
                <c:pt idx="38">
                  <c:v>465</c:v>
                </c:pt>
                <c:pt idx="39">
                  <c:v>465</c:v>
                </c:pt>
              </c:numCache>
            </c:numRef>
          </c:xVal>
          <c:yVal>
            <c:numRef>
              <c:f>'PWM Freq.'!$V$29:$V$68</c:f>
              <c:numCache>
                <c:formatCode>#,##0.00_);\(#,##0.00\)</c:formatCode>
                <c:ptCount val="40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</c:v>
                </c:pt>
                <c:pt idx="26">
                  <c:v>0.3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73-4F0B-8A0D-DBB7DED88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657888"/>
        <c:axId val="1839130624"/>
      </c:scatterChart>
      <c:valAx>
        <c:axId val="2115657888"/>
        <c:scaling>
          <c:orientation val="minMax"/>
          <c:max val="500"/>
          <c:min val="0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9130624"/>
        <c:crosses val="autoZero"/>
        <c:crossBetween val="midCat"/>
      </c:valAx>
      <c:valAx>
        <c:axId val="18391306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657888"/>
        <c:crosses val="autoZero"/>
        <c:crossBetween val="midCat"/>
        <c:majorUnit val="1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Scroll" dx="22" fmlaLink="$BU$23" inc="10" max="100" page="10" val="50"/>
</file>

<file path=xl/ctrlProps/ctrlProp2.xml><?xml version="1.0" encoding="utf-8"?>
<formControlPr xmlns="http://schemas.microsoft.com/office/spreadsheetml/2009/9/main" objectType="Scroll" dx="22" fmlaLink="$L$24" horiz="1" max="20" min="5" page="0" val="10"/>
</file>

<file path=xl/ctrlProps/ctrlProp3.xml><?xml version="1.0" encoding="utf-8"?>
<formControlPr xmlns="http://schemas.microsoft.com/office/spreadsheetml/2009/9/main" objectType="Scroll" dx="22" fmlaLink="$L$25" horiz="1" max="20" min="5" page="0" val="1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</xdr:colOff>
      <xdr:row>0</xdr:row>
      <xdr:rowOff>0</xdr:rowOff>
    </xdr:from>
    <xdr:to>
      <xdr:col>17</xdr:col>
      <xdr:colOff>536864</xdr:colOff>
      <xdr:row>22</xdr:row>
      <xdr:rowOff>119744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75</xdr:col>
      <xdr:colOff>142875</xdr:colOff>
      <xdr:row>42</xdr:row>
      <xdr:rowOff>142876</xdr:rowOff>
    </xdr:from>
    <xdr:to>
      <xdr:col>75</xdr:col>
      <xdr:colOff>369092</xdr:colOff>
      <xdr:row>50</xdr:row>
      <xdr:rowOff>59532</xdr:rowOff>
    </xdr:to>
    <xdr:sp macro="" textlink="">
      <xdr:nvSpPr>
        <xdr:cNvPr id="3" name="TextBox 2"/>
        <xdr:cNvSpPr txBox="1"/>
      </xdr:nvSpPr>
      <xdr:spPr>
        <a:xfrm rot="16200000">
          <a:off x="11656219" y="8643939"/>
          <a:ext cx="1440656" cy="226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(Copter Motion Band)</a:t>
          </a:r>
        </a:p>
      </xdr:txBody>
    </xdr:sp>
    <xdr:clientData/>
  </xdr:twoCellAnchor>
  <xdr:twoCellAnchor>
    <xdr:from>
      <xdr:col>75</xdr:col>
      <xdr:colOff>166686</xdr:colOff>
      <xdr:row>54</xdr:row>
      <xdr:rowOff>11906</xdr:rowOff>
    </xdr:from>
    <xdr:to>
      <xdr:col>75</xdr:col>
      <xdr:colOff>416717</xdr:colOff>
      <xdr:row>61</xdr:row>
      <xdr:rowOff>119062</xdr:rowOff>
    </xdr:to>
    <xdr:sp macro="" textlink="">
      <xdr:nvSpPr>
        <xdr:cNvPr id="7" name="TextBox 6"/>
        <xdr:cNvSpPr txBox="1"/>
      </xdr:nvSpPr>
      <xdr:spPr>
        <a:xfrm rot="16200000">
          <a:off x="11691937" y="10787062"/>
          <a:ext cx="1440656" cy="250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(Prop</a:t>
          </a:r>
          <a:r>
            <a:rPr lang="en-US" sz="1100" baseline="0">
              <a:solidFill>
                <a:schemeClr val="bg1"/>
              </a:solidFill>
            </a:rPr>
            <a:t> Wash</a:t>
          </a:r>
          <a:r>
            <a:rPr lang="en-US" sz="1100">
              <a:solidFill>
                <a:schemeClr val="bg1"/>
              </a:solidFill>
            </a:rPr>
            <a:t> Band)</a:t>
          </a:r>
        </a:p>
      </xdr:txBody>
    </xdr:sp>
    <xdr:clientData/>
  </xdr:twoCellAnchor>
  <xdr:twoCellAnchor>
    <xdr:from>
      <xdr:col>18</xdr:col>
      <xdr:colOff>16760</xdr:colOff>
      <xdr:row>0</xdr:row>
      <xdr:rowOff>0</xdr:rowOff>
    </xdr:from>
    <xdr:to>
      <xdr:col>44</xdr:col>
      <xdr:colOff>69272</xdr:colOff>
      <xdr:row>22</xdr:row>
      <xdr:rowOff>119744</xdr:rowOff>
    </xdr:to>
    <xdr:grpSp>
      <xdr:nvGrpSpPr>
        <xdr:cNvPr id="4" name="Group 3"/>
        <xdr:cNvGrpSpPr/>
      </xdr:nvGrpSpPr>
      <xdr:grpSpPr>
        <a:xfrm>
          <a:off x="5870864" y="0"/>
          <a:ext cx="5766953" cy="4310744"/>
          <a:chOff x="546425" y="0"/>
          <a:chExt cx="6720014" cy="4310744"/>
        </a:xfrm>
      </xdr:grpSpPr>
      <xdr:graphicFrame macro="">
        <xdr:nvGraphicFramePr>
          <xdr:cNvPr id="8" name="Chart 7"/>
          <xdr:cNvGraphicFramePr>
            <a:graphicFrameLocks/>
          </xdr:cNvGraphicFramePr>
        </xdr:nvGraphicFramePr>
        <xdr:xfrm>
          <a:off x="546425" y="0"/>
          <a:ext cx="6720014" cy="43107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1" name="TextBox 10"/>
          <xdr:cNvSpPr txBox="1"/>
        </xdr:nvSpPr>
        <xdr:spPr>
          <a:xfrm>
            <a:off x="2410183" y="649962"/>
            <a:ext cx="1147948" cy="6690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>
                <a:solidFill>
                  <a:schemeClr val="bg1"/>
                </a:solidFill>
              </a:rPr>
              <a:t>Prop. Wash Handling Freq. Zone</a:t>
            </a:r>
          </a:p>
        </xdr:txBody>
      </xdr:sp>
      <xdr:sp macro="" textlink="">
        <xdr:nvSpPr>
          <xdr:cNvPr id="12" name="TextBox 11"/>
          <xdr:cNvSpPr txBox="1"/>
        </xdr:nvSpPr>
        <xdr:spPr>
          <a:xfrm rot="16200000">
            <a:off x="1067984" y="553063"/>
            <a:ext cx="954931" cy="7017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>
                <a:solidFill>
                  <a:schemeClr val="bg1"/>
                </a:solidFill>
              </a:rPr>
              <a:t>Copter Base Motion Freq. Zone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5763002" y="2416969"/>
            <a:ext cx="1486116" cy="18606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1100" b="1">
                <a:solidFill>
                  <a:srgbClr val="FF0000"/>
                </a:solidFill>
              </a:rPr>
              <a:t>IMPORTANT NOTE:</a:t>
            </a:r>
          </a:p>
          <a:p>
            <a:pPr algn="l"/>
            <a:r>
              <a:rPr lang="en-US" sz="1100">
                <a:solidFill>
                  <a:schemeClr val="bg1"/>
                </a:solidFill>
              </a:rPr>
              <a:t>Delay reported is for estimating purposes</a:t>
            </a:r>
            <a:r>
              <a:rPr lang="en-US" sz="1100" baseline="0">
                <a:solidFill>
                  <a:schemeClr val="bg1"/>
                </a:solidFill>
              </a:rPr>
              <a:t> ONLY to compair differient filter combinations.  Field results may vary due to a number of very complicated factors.</a:t>
            </a:r>
            <a:endParaRPr lang="en-US" sz="11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44</xdr:col>
      <xdr:colOff>129680</xdr:colOff>
      <xdr:row>0</xdr:row>
      <xdr:rowOff>0</xdr:rowOff>
    </xdr:from>
    <xdr:to>
      <xdr:col>71</xdr:col>
      <xdr:colOff>571500</xdr:colOff>
      <xdr:row>22</xdr:row>
      <xdr:rowOff>121227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72</xdr:col>
          <xdr:colOff>85725</xdr:colOff>
          <xdr:row>3</xdr:row>
          <xdr:rowOff>123825</xdr:rowOff>
        </xdr:from>
        <xdr:to>
          <xdr:col>72</xdr:col>
          <xdr:colOff>381000</xdr:colOff>
          <xdr:row>23</xdr:row>
          <xdr:rowOff>38100</xdr:rowOff>
        </xdr:to>
        <xdr:sp macro="" textlink="">
          <xdr:nvSpPr>
            <xdr:cNvPr id="1032" name="Scroll Bar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oneCellAnchor>
    <xdr:from>
      <xdr:col>72</xdr:col>
      <xdr:colOff>325340</xdr:colOff>
      <xdr:row>5</xdr:row>
      <xdr:rowOff>120572</xdr:rowOff>
    </xdr:from>
    <xdr:ext cx="489857" cy="2937984"/>
    <xdr:sp macro="" textlink="">
      <xdr:nvSpPr>
        <xdr:cNvPr id="16" name="Rectangle 15"/>
        <xdr:cNvSpPr/>
      </xdr:nvSpPr>
      <xdr:spPr>
        <a:xfrm rot="16200000">
          <a:off x="18185913" y="2314453"/>
          <a:ext cx="2937984" cy="48985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Throttle Value</a:t>
          </a:r>
        </a:p>
      </xdr:txBody>
    </xdr:sp>
    <xdr:clientData/>
  </xdr:oneCellAnchor>
  <xdr:twoCellAnchor>
    <xdr:from>
      <xdr:col>76</xdr:col>
      <xdr:colOff>337952</xdr:colOff>
      <xdr:row>5</xdr:row>
      <xdr:rowOff>130380</xdr:rowOff>
    </xdr:from>
    <xdr:to>
      <xdr:col>94</xdr:col>
      <xdr:colOff>398318</xdr:colOff>
      <xdr:row>24</xdr:row>
      <xdr:rowOff>225137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23</xdr:row>
          <xdr:rowOff>0</xdr:rowOff>
        </xdr:from>
        <xdr:to>
          <xdr:col>71</xdr:col>
          <xdr:colOff>533400</xdr:colOff>
          <xdr:row>23</xdr:row>
          <xdr:rowOff>276225</xdr:rowOff>
        </xdr:to>
        <xdr:sp macro="" textlink="">
          <xdr:nvSpPr>
            <xdr:cNvPr id="1049" name="Scroll Bar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23</xdr:row>
          <xdr:rowOff>352425</xdr:rowOff>
        </xdr:from>
        <xdr:to>
          <xdr:col>71</xdr:col>
          <xdr:colOff>514350</xdr:colOff>
          <xdr:row>24</xdr:row>
          <xdr:rowOff>247650</xdr:rowOff>
        </xdr:to>
        <xdr:sp macro="" textlink="">
          <xdr:nvSpPr>
            <xdr:cNvPr id="1050" name="Scroll Bar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520700</xdr:colOff>
      <xdr:row>2</xdr:row>
      <xdr:rowOff>139700</xdr:rowOff>
    </xdr:from>
    <xdr:to>
      <xdr:col>16</xdr:col>
      <xdr:colOff>165100</xdr:colOff>
      <xdr:row>28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520700</xdr:colOff>
      <xdr:row>2</xdr:row>
      <xdr:rowOff>139700</xdr:rowOff>
    </xdr:from>
    <xdr:to>
      <xdr:col>16</xdr:col>
      <xdr:colOff>165100</xdr:colOff>
      <xdr:row>28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44822</xdr:colOff>
      <xdr:row>0</xdr:row>
      <xdr:rowOff>17929</xdr:rowOff>
    </xdr:from>
    <xdr:to>
      <xdr:col>17</xdr:col>
      <xdr:colOff>470646</xdr:colOff>
      <xdr:row>28</xdr:row>
      <xdr:rowOff>44824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</xdr:row>
          <xdr:rowOff>19050</xdr:rowOff>
        </xdr:from>
        <xdr:to>
          <xdr:col>6</xdr:col>
          <xdr:colOff>0</xdr:colOff>
          <xdr:row>2</xdr:row>
          <xdr:rowOff>9525</xdr:rowOff>
        </xdr:to>
        <xdr:sp macro="" textlink="">
          <xdr:nvSpPr>
            <xdr:cNvPr id="13313" name="ScrollBar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285710</xdr:colOff>
      <xdr:row>41</xdr:row>
      <xdr:rowOff>139392</xdr:rowOff>
    </xdr:from>
    <xdr:to>
      <xdr:col>12</xdr:col>
      <xdr:colOff>474891</xdr:colOff>
      <xdr:row>54</xdr:row>
      <xdr:rowOff>27455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238125</xdr:colOff>
      <xdr:row>0</xdr:row>
      <xdr:rowOff>0</xdr:rowOff>
    </xdr:from>
    <xdr:to>
      <xdr:col>13</xdr:col>
      <xdr:colOff>142875</xdr:colOff>
      <xdr:row>12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177612</xdr:rowOff>
    </xdr:from>
    <xdr:to>
      <xdr:col>5</xdr:col>
      <xdr:colOff>211592</xdr:colOff>
      <xdr:row>54</xdr:row>
      <xdr:rowOff>69757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217713</xdr:colOff>
      <xdr:row>12</xdr:row>
      <xdr:rowOff>163284</xdr:rowOff>
    </xdr:from>
    <xdr:to>
      <xdr:col>13</xdr:col>
      <xdr:colOff>122463</xdr:colOff>
      <xdr:row>27</xdr:row>
      <xdr:rowOff>73477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12236</xdr:colOff>
      <xdr:row>1</xdr:row>
      <xdr:rowOff>91108</xdr:rowOff>
    </xdr:from>
    <xdr:to>
      <xdr:col>9</xdr:col>
      <xdr:colOff>90786</xdr:colOff>
      <xdr:row>10</xdr:row>
      <xdr:rowOff>79202</xdr:rowOff>
    </xdr:to>
    <xdr:sp macro="" textlink="">
      <xdr:nvSpPr>
        <xdr:cNvPr id="10" name="TextBox 9"/>
        <xdr:cNvSpPr txBox="1"/>
      </xdr:nvSpPr>
      <xdr:spPr>
        <a:xfrm>
          <a:off x="6095247" y="346551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10</xdr:col>
      <xdr:colOff>155864</xdr:colOff>
      <xdr:row>1</xdr:row>
      <xdr:rowOff>108238</xdr:rowOff>
    </xdr:from>
    <xdr:to>
      <xdr:col>10</xdr:col>
      <xdr:colOff>234414</xdr:colOff>
      <xdr:row>10</xdr:row>
      <xdr:rowOff>96332</xdr:rowOff>
    </xdr:to>
    <xdr:sp macro="" textlink="">
      <xdr:nvSpPr>
        <xdr:cNvPr id="11" name="TextBox 10"/>
        <xdr:cNvSpPr txBox="1"/>
      </xdr:nvSpPr>
      <xdr:spPr>
        <a:xfrm>
          <a:off x="6849341" y="363681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11</xdr:col>
      <xdr:colOff>294409</xdr:colOff>
      <xdr:row>1</xdr:row>
      <xdr:rowOff>108238</xdr:rowOff>
    </xdr:from>
    <xdr:to>
      <xdr:col>11</xdr:col>
      <xdr:colOff>372959</xdr:colOff>
      <xdr:row>10</xdr:row>
      <xdr:rowOff>96332</xdr:rowOff>
    </xdr:to>
    <xdr:sp macro="" textlink="">
      <xdr:nvSpPr>
        <xdr:cNvPr id="12" name="TextBox 11"/>
        <xdr:cNvSpPr txBox="1"/>
      </xdr:nvSpPr>
      <xdr:spPr>
        <a:xfrm>
          <a:off x="7598352" y="363681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7</xdr:col>
      <xdr:colOff>484909</xdr:colOff>
      <xdr:row>1</xdr:row>
      <xdr:rowOff>108239</xdr:rowOff>
    </xdr:from>
    <xdr:to>
      <xdr:col>7</xdr:col>
      <xdr:colOff>563459</xdr:colOff>
      <xdr:row>10</xdr:row>
      <xdr:rowOff>96333</xdr:rowOff>
    </xdr:to>
    <xdr:sp macro="" textlink="">
      <xdr:nvSpPr>
        <xdr:cNvPr id="13" name="TextBox 12"/>
        <xdr:cNvSpPr txBox="1"/>
      </xdr:nvSpPr>
      <xdr:spPr>
        <a:xfrm>
          <a:off x="5346989" y="363682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12</xdr:col>
      <xdr:colOff>437284</xdr:colOff>
      <xdr:row>1</xdr:row>
      <xdr:rowOff>103909</xdr:rowOff>
    </xdr:from>
    <xdr:to>
      <xdr:col>12</xdr:col>
      <xdr:colOff>515834</xdr:colOff>
      <xdr:row>10</xdr:row>
      <xdr:rowOff>92003</xdr:rowOff>
    </xdr:to>
    <xdr:sp macro="" textlink="">
      <xdr:nvSpPr>
        <xdr:cNvPr id="14" name="TextBox 13"/>
        <xdr:cNvSpPr txBox="1"/>
      </xdr:nvSpPr>
      <xdr:spPr>
        <a:xfrm>
          <a:off x="8351693" y="359352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7</xdr:col>
      <xdr:colOff>86592</xdr:colOff>
      <xdr:row>15</xdr:row>
      <xdr:rowOff>56284</xdr:rowOff>
    </xdr:from>
    <xdr:to>
      <xdr:col>7</xdr:col>
      <xdr:colOff>165142</xdr:colOff>
      <xdr:row>25</xdr:row>
      <xdr:rowOff>83344</xdr:rowOff>
    </xdr:to>
    <xdr:sp macro="" textlink="">
      <xdr:nvSpPr>
        <xdr:cNvPr id="15" name="TextBox 14"/>
        <xdr:cNvSpPr txBox="1"/>
      </xdr:nvSpPr>
      <xdr:spPr>
        <a:xfrm>
          <a:off x="4944342" y="3096957"/>
          <a:ext cx="78550" cy="1858791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7</xdr:col>
      <xdr:colOff>463262</xdr:colOff>
      <xdr:row>15</xdr:row>
      <xdr:rowOff>64943</xdr:rowOff>
    </xdr:from>
    <xdr:to>
      <xdr:col>7</xdr:col>
      <xdr:colOff>541812</xdr:colOff>
      <xdr:row>25</xdr:row>
      <xdr:rowOff>92003</xdr:rowOff>
    </xdr:to>
    <xdr:sp macro="" textlink="">
      <xdr:nvSpPr>
        <xdr:cNvPr id="16" name="TextBox 15"/>
        <xdr:cNvSpPr txBox="1"/>
      </xdr:nvSpPr>
      <xdr:spPr>
        <a:xfrm>
          <a:off x="5325342" y="3086966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8</xdr:col>
      <xdr:colOff>229466</xdr:colOff>
      <xdr:row>15</xdr:row>
      <xdr:rowOff>56283</xdr:rowOff>
    </xdr:from>
    <xdr:to>
      <xdr:col>8</xdr:col>
      <xdr:colOff>308016</xdr:colOff>
      <xdr:row>25</xdr:row>
      <xdr:rowOff>83343</xdr:rowOff>
    </xdr:to>
    <xdr:sp macro="" textlink="">
      <xdr:nvSpPr>
        <xdr:cNvPr id="17" name="TextBox 16"/>
        <xdr:cNvSpPr txBox="1"/>
      </xdr:nvSpPr>
      <xdr:spPr>
        <a:xfrm>
          <a:off x="5702011" y="3078306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8</xdr:col>
      <xdr:colOff>606136</xdr:colOff>
      <xdr:row>15</xdr:row>
      <xdr:rowOff>51954</xdr:rowOff>
    </xdr:from>
    <xdr:to>
      <xdr:col>9</xdr:col>
      <xdr:colOff>74220</xdr:colOff>
      <xdr:row>25</xdr:row>
      <xdr:rowOff>79014</xdr:rowOff>
    </xdr:to>
    <xdr:sp macro="" textlink="">
      <xdr:nvSpPr>
        <xdr:cNvPr id="18" name="TextBox 17"/>
        <xdr:cNvSpPr txBox="1"/>
      </xdr:nvSpPr>
      <xdr:spPr>
        <a:xfrm>
          <a:off x="6078681" y="3073977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9</xdr:col>
      <xdr:colOff>372342</xdr:colOff>
      <xdr:row>15</xdr:row>
      <xdr:rowOff>51956</xdr:rowOff>
    </xdr:from>
    <xdr:to>
      <xdr:col>9</xdr:col>
      <xdr:colOff>450892</xdr:colOff>
      <xdr:row>25</xdr:row>
      <xdr:rowOff>79016</xdr:rowOff>
    </xdr:to>
    <xdr:sp macro="" textlink="">
      <xdr:nvSpPr>
        <xdr:cNvPr id="19" name="TextBox 18"/>
        <xdr:cNvSpPr txBox="1"/>
      </xdr:nvSpPr>
      <xdr:spPr>
        <a:xfrm>
          <a:off x="6455353" y="3073979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10</xdr:col>
      <xdr:colOff>134216</xdr:colOff>
      <xdr:row>15</xdr:row>
      <xdr:rowOff>51954</xdr:rowOff>
    </xdr:from>
    <xdr:to>
      <xdr:col>10</xdr:col>
      <xdr:colOff>212766</xdr:colOff>
      <xdr:row>25</xdr:row>
      <xdr:rowOff>79014</xdr:rowOff>
    </xdr:to>
    <xdr:sp macro="" textlink="">
      <xdr:nvSpPr>
        <xdr:cNvPr id="20" name="TextBox 19"/>
        <xdr:cNvSpPr txBox="1"/>
      </xdr:nvSpPr>
      <xdr:spPr>
        <a:xfrm>
          <a:off x="6827693" y="3073977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10</xdr:col>
      <xdr:colOff>510887</xdr:colOff>
      <xdr:row>15</xdr:row>
      <xdr:rowOff>51955</xdr:rowOff>
    </xdr:from>
    <xdr:to>
      <xdr:col>10</xdr:col>
      <xdr:colOff>589437</xdr:colOff>
      <xdr:row>25</xdr:row>
      <xdr:rowOff>79015</xdr:rowOff>
    </xdr:to>
    <xdr:sp macro="" textlink="">
      <xdr:nvSpPr>
        <xdr:cNvPr id="21" name="TextBox 20"/>
        <xdr:cNvSpPr txBox="1"/>
      </xdr:nvSpPr>
      <xdr:spPr>
        <a:xfrm>
          <a:off x="7204364" y="3073978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11</xdr:col>
      <xdr:colOff>277092</xdr:colOff>
      <xdr:row>15</xdr:row>
      <xdr:rowOff>51954</xdr:rowOff>
    </xdr:from>
    <xdr:to>
      <xdr:col>11</xdr:col>
      <xdr:colOff>355642</xdr:colOff>
      <xdr:row>25</xdr:row>
      <xdr:rowOff>79014</xdr:rowOff>
    </xdr:to>
    <xdr:sp macro="" textlink="">
      <xdr:nvSpPr>
        <xdr:cNvPr id="22" name="TextBox 21"/>
        <xdr:cNvSpPr txBox="1"/>
      </xdr:nvSpPr>
      <xdr:spPr>
        <a:xfrm>
          <a:off x="7581035" y="3073977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12</xdr:col>
      <xdr:colOff>43296</xdr:colOff>
      <xdr:row>15</xdr:row>
      <xdr:rowOff>51955</xdr:rowOff>
    </xdr:from>
    <xdr:to>
      <xdr:col>12</xdr:col>
      <xdr:colOff>121846</xdr:colOff>
      <xdr:row>25</xdr:row>
      <xdr:rowOff>79015</xdr:rowOff>
    </xdr:to>
    <xdr:sp macro="" textlink="">
      <xdr:nvSpPr>
        <xdr:cNvPr id="23" name="TextBox 22"/>
        <xdr:cNvSpPr txBox="1"/>
      </xdr:nvSpPr>
      <xdr:spPr>
        <a:xfrm>
          <a:off x="7957705" y="3073978"/>
          <a:ext cx="78550" cy="1845469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3176</xdr:colOff>
      <xdr:row>3</xdr:row>
      <xdr:rowOff>180975</xdr:rowOff>
    </xdr:from>
    <xdr:to>
      <xdr:col>13</xdr:col>
      <xdr:colOff>547688</xdr:colOff>
      <xdr:row>20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21981</xdr:colOff>
      <xdr:row>1</xdr:row>
      <xdr:rowOff>0</xdr:rowOff>
    </xdr:from>
    <xdr:to>
      <xdr:col>14</xdr:col>
      <xdr:colOff>337037</xdr:colOff>
      <xdr:row>18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121019</xdr:colOff>
      <xdr:row>19</xdr:row>
      <xdr:rowOff>36635</xdr:rowOff>
    </xdr:from>
    <xdr:to>
      <xdr:col>5</xdr:col>
      <xdr:colOff>239815</xdr:colOff>
      <xdr:row>24</xdr:row>
      <xdr:rowOff>93785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846" y="3275135"/>
          <a:ext cx="1335065" cy="100965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7</xdr:col>
      <xdr:colOff>65944</xdr:colOff>
      <xdr:row>11</xdr:row>
      <xdr:rowOff>80596</xdr:rowOff>
    </xdr:from>
    <xdr:to>
      <xdr:col>14</xdr:col>
      <xdr:colOff>263770</xdr:colOff>
      <xdr:row>11</xdr:row>
      <xdr:rowOff>80596</xdr:rowOff>
    </xdr:to>
    <xdr:cxnSp macro="">
      <xdr:nvCxnSpPr>
        <xdr:cNvPr id="7" name="Straight Connector 6"/>
        <xdr:cNvCxnSpPr/>
      </xdr:nvCxnSpPr>
      <xdr:spPr>
        <a:xfrm>
          <a:off x="4982309" y="2176096"/>
          <a:ext cx="4454769" cy="0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262466</xdr:colOff>
      <xdr:row>0</xdr:row>
      <xdr:rowOff>56092</xdr:rowOff>
    </xdr:from>
    <xdr:to>
      <xdr:col>23</xdr:col>
      <xdr:colOff>609600</xdr:colOff>
      <xdr:row>31</xdr:row>
      <xdr:rowOff>151342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6</xdr:row>
      <xdr:rowOff>9526</xdr:rowOff>
    </xdr:from>
    <xdr:to>
      <xdr:col>10</xdr:col>
      <xdr:colOff>619125</xdr:colOff>
      <xdr:row>9</xdr:row>
      <xdr:rowOff>38101</xdr:rowOff>
    </xdr:to>
    <xdr:sp macro="" textlink="">
      <xdr:nvSpPr>
        <xdr:cNvPr id="2" name="TextBox 1"/>
        <xdr:cNvSpPr txBox="1"/>
      </xdr:nvSpPr>
      <xdr:spPr>
        <a:xfrm>
          <a:off x="6915150" y="209551"/>
          <a:ext cx="2276475" cy="6286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Feel free to change highlighted cells to calc new cutoff</a:t>
          </a:r>
          <a:r>
            <a:rPr lang="en-US" sz="1100" baseline="0"/>
            <a:t> frequency results. </a:t>
          </a:r>
          <a:endParaRPr lang="en-US" sz="1100"/>
        </a:p>
      </xdr:txBody>
    </xdr:sp>
    <xdr:clientData/>
  </xdr:twoCellAnchor>
  <xdr:twoCellAnchor>
    <xdr:from>
      <xdr:col>8</xdr:col>
      <xdr:colOff>76199</xdr:colOff>
      <xdr:row>9</xdr:row>
      <xdr:rowOff>85724</xdr:rowOff>
    </xdr:from>
    <xdr:to>
      <xdr:col>19</xdr:col>
      <xdr:colOff>353785</xdr:colOff>
      <xdr:row>35</xdr:row>
      <xdr:rowOff>190500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0.08551</cdr:x>
      <cdr:y>0.21736</cdr:y>
    </cdr:from>
    <cdr:to>
      <cdr:x>0.29527</cdr:x>
      <cdr:y>0.43499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41193" y="1368506"/>
          <a:ext cx="1818147" cy="1370204"/>
        </a:xfrm>
        <a:prstGeom xmlns:a="http://schemas.openxmlformats.org/drawingml/2006/main" prst="ellipse">
          <a:avLst/>
        </a:prstGeom>
        <a:ln xmlns:a="http://schemas.openxmlformats.org/drawingml/2006/main">
          <a:noFill/>
        </a:ln>
        <a:effectLst xmlns:a="http://schemas.openxmlformats.org/drawingml/2006/main">
          <a:softEdge rad="112500"/>
        </a:effectLst>
      </cdr:spPr>
    </cdr:pic>
  </cdr:relSizeAnchor>
  <cdr:relSizeAnchor xmlns:cdr="http://schemas.openxmlformats.org/drawingml/2006/chartDrawing">
    <cdr:from>
      <cdr:x>0.76374</cdr:x>
      <cdr:y>0.18853</cdr:y>
    </cdr:from>
    <cdr:to>
      <cdr:x>0.76374</cdr:x>
      <cdr:y>0.91528</cdr:y>
    </cdr:to>
    <cdr:cxnSp macro="">
      <cdr:nvCxnSpPr>
        <cdr:cNvPr id="5" name="Straight Arrow Connector 4"/>
        <cdr:cNvCxnSpPr/>
      </cdr:nvCxnSpPr>
      <cdr:spPr>
        <a:xfrm xmlns:a="http://schemas.openxmlformats.org/drawingml/2006/main">
          <a:off x="6619875" y="1186962"/>
          <a:ext cx="0" cy="457566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0.63846</cdr:x>
      <cdr:y>0.18969</cdr:y>
    </cdr:from>
    <cdr:to>
      <cdr:x>0.63846</cdr:x>
      <cdr:y>0.91225</cdr:y>
    </cdr:to>
    <cdr:cxnSp macro="">
      <cdr:nvCxnSpPr>
        <cdr:cNvPr id="9" name="Straight Arrow Connector 8"/>
        <cdr:cNvCxnSpPr/>
      </cdr:nvCxnSpPr>
      <cdr:spPr>
        <a:xfrm xmlns:a="http://schemas.openxmlformats.org/drawingml/2006/main">
          <a:off x="5534025" y="1194288"/>
          <a:ext cx="0" cy="454928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0.51209</cdr:x>
      <cdr:y>0.18853</cdr:y>
    </cdr:from>
    <cdr:to>
      <cdr:x>0.51209</cdr:x>
      <cdr:y>0.91074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4438650" y="1186962"/>
          <a:ext cx="0" cy="454708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0.57426</cdr:x>
      <cdr:y>0.61326</cdr:y>
    </cdr:from>
    <cdr:to>
      <cdr:x>0.93405</cdr:x>
      <cdr:y>0.87746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20753" y="3291574"/>
          <a:ext cx="2644392" cy="1418050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tx1">
            <a:lumMod val="85000"/>
            <a:lumOff val="15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chemeClr val="bg1"/>
              </a:solidFill>
            </a:rPr>
            <a:t>Example:</a:t>
          </a:r>
          <a:br>
            <a:rPr lang="en-US" sz="1100">
              <a:solidFill>
                <a:schemeClr val="bg1"/>
              </a:solidFill>
            </a:rPr>
          </a:br>
          <a:r>
            <a:rPr lang="en-US" sz="1100">
              <a:solidFill>
                <a:schemeClr val="bg1"/>
              </a:solidFill>
            </a:rPr>
            <a:t>Q = 400</a:t>
          </a:r>
          <a:r>
            <a:rPr lang="en-US" sz="1100" baseline="0">
              <a:solidFill>
                <a:schemeClr val="bg1"/>
              </a:solidFill>
            </a:rPr>
            <a:t> / </a:t>
          </a:r>
          <a:r>
            <a:rPr lang="en-US" sz="1100">
              <a:solidFill>
                <a:schemeClr val="bg1"/>
              </a:solidFill>
            </a:rPr>
            <a:t>R = 88  </a:t>
          </a:r>
          <a:br>
            <a:rPr lang="en-US" sz="1100">
              <a:solidFill>
                <a:schemeClr val="bg1"/>
              </a:solidFill>
            </a:rPr>
          </a:br>
          <a:r>
            <a:rPr lang="en-US" sz="1100">
              <a:solidFill>
                <a:schemeClr val="bg1"/>
              </a:solidFill>
            </a:rPr>
            <a:t>FKF cutoff result =  711.4hz @</a:t>
          </a:r>
          <a:r>
            <a:rPr lang="en-US" sz="1100" baseline="0">
              <a:solidFill>
                <a:schemeClr val="bg1"/>
              </a:solidFill>
            </a:rPr>
            <a:t> 32k</a:t>
          </a:r>
          <a:br>
            <a:rPr lang="en-US" sz="1100" baseline="0">
              <a:solidFill>
                <a:schemeClr val="bg1"/>
              </a:solidFill>
            </a:rPr>
          </a:br>
          <a:r>
            <a:rPr lang="en-U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FKF cutoff result =  355.7hz @</a:t>
          </a:r>
          <a:r>
            <a:rPr lang="en-US" sz="11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16k</a:t>
          </a:r>
        </a:p>
        <a:p xmlns:a="http://schemas.openxmlformats.org/drawingml/2006/main">
          <a:r>
            <a:rPr lang="en-U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FKF cutoff result =  177.9hz @</a:t>
          </a:r>
          <a:r>
            <a:rPr lang="en-US" sz="11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8k</a:t>
          </a:r>
          <a:r>
            <a:rPr lang="en-US" sz="1100">
              <a:solidFill>
                <a:schemeClr val="bg1"/>
              </a:solidFill>
            </a:rPr>
            <a:t/>
          </a:r>
          <a:br>
            <a:rPr lang="en-US" sz="1100">
              <a:solidFill>
                <a:schemeClr val="bg1"/>
              </a:solidFill>
            </a:rPr>
          </a:br>
          <a:r>
            <a:rPr lang="en-U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FKF cutoff result =  88.9hz @</a:t>
          </a:r>
          <a:r>
            <a:rPr lang="en-US" sz="11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8k</a:t>
          </a:r>
          <a:r>
            <a:rPr lang="en-US" sz="1100">
              <a:solidFill>
                <a:schemeClr val="bg1"/>
              </a:solidFill>
            </a:rPr>
            <a:t/>
          </a:r>
          <a:br>
            <a:rPr lang="en-US" sz="1100">
              <a:solidFill>
                <a:schemeClr val="bg1"/>
              </a:solidFill>
            </a:rPr>
          </a:br>
          <a:endParaRPr lang="en-US" sz="1100">
            <a:solidFill>
              <a:schemeClr val="bg1"/>
            </a:solidFill>
          </a:endParaRPr>
        </a:p>
        <a:p xmlns:a="http://schemas.openxmlformats.org/drawingml/2006/main">
          <a:r>
            <a:rPr lang="en-US" sz="1100">
              <a:solidFill>
                <a:schemeClr val="bg1"/>
              </a:solidFill>
            </a:rPr>
            <a:t>(see Cutoff Calcs</a:t>
          </a:r>
          <a:r>
            <a:rPr lang="en-US" sz="1100" baseline="0">
              <a:solidFill>
                <a:schemeClr val="bg1"/>
              </a:solidFill>
            </a:rPr>
            <a:t> tab)</a:t>
          </a:r>
          <a:endParaRPr lang="en-US" sz="11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0.27348</cdr:x>
      <cdr:y>0.19255</cdr:y>
    </cdr:from>
    <cdr:to>
      <cdr:x>0.42701</cdr:x>
      <cdr:y>0.24384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010050" y="1033463"/>
          <a:ext cx="1128438" cy="275309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tx1">
            <a:lumMod val="85000"/>
            <a:lumOff val="1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Q = 400</a:t>
          </a:r>
          <a:r>
            <a:rPr lang="en-US" sz="1100" baseline="0">
              <a:solidFill>
                <a:schemeClr val="bg1"/>
              </a:solidFill>
            </a:rPr>
            <a:t> / </a:t>
          </a:r>
          <a:r>
            <a:rPr lang="en-US" sz="1100">
              <a:solidFill>
                <a:schemeClr val="bg1"/>
              </a:solidFill>
            </a:rPr>
            <a:t>R = 88  </a:t>
          </a:r>
        </a:p>
      </cdr:txBody>
    </cdr:sp>
  </cdr:relSizeAnchor>
  <cdr:relSizeAnchor xmlns:cdr="http://schemas.openxmlformats.org/drawingml/2006/chartDrawing">
    <cdr:from>
      <cdr:x>0.89036</cdr:x>
      <cdr:y>0.19728</cdr:y>
    </cdr:from>
    <cdr:to>
      <cdr:x>0.89036</cdr:x>
      <cdr:y>0.91327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7709667" y="1240220"/>
          <a:ext cx="0" cy="450105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0.07484</cdr:x>
      <cdr:y>0.18902</cdr:y>
    </cdr:from>
    <cdr:to>
      <cdr:x>0.88577</cdr:x>
      <cdr:y>0.18902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648730" y="1190098"/>
          <a:ext cx="7028939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0.18791</cdr:x>
      <cdr:y>0.06354</cdr:y>
    </cdr:from>
    <cdr:to>
      <cdr:x>0.34066</cdr:x>
      <cdr:y>0.10741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28774" y="400050"/>
          <a:ext cx="132397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chemeClr val="bg1"/>
              </a:solidFill>
            </a:rPr>
            <a:t>Gyro Sampling Rate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520700</xdr:colOff>
      <xdr:row>2</xdr:row>
      <xdr:rowOff>139700</xdr:rowOff>
    </xdr:from>
    <xdr:to>
      <xdr:col>16</xdr:col>
      <xdr:colOff>165100</xdr:colOff>
      <xdr:row>28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spatz\Downloads\DC%20Motor%20PWM%20contro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WM Freq."/>
    </sheetNames>
    <sheetDataSet>
      <sheetData sheetId="0">
        <row r="3">
          <cell r="Q3" t="str">
            <v>Voltage</v>
          </cell>
        </row>
        <row r="4">
          <cell r="P4">
            <v>0</v>
          </cell>
          <cell r="Q4">
            <v>0</v>
          </cell>
          <cell r="T4">
            <v>0</v>
          </cell>
          <cell r="U4">
            <v>0</v>
          </cell>
        </row>
        <row r="5">
          <cell r="P5">
            <v>0</v>
          </cell>
          <cell r="Q5">
            <v>1</v>
          </cell>
          <cell r="T5">
            <v>0</v>
          </cell>
          <cell r="U5">
            <v>1</v>
          </cell>
        </row>
        <row r="6">
          <cell r="P6">
            <v>100</v>
          </cell>
          <cell r="Q6">
            <v>1</v>
          </cell>
          <cell r="T6">
            <v>50</v>
          </cell>
          <cell r="U6">
            <v>1</v>
          </cell>
        </row>
        <row r="7">
          <cell r="P7">
            <v>100</v>
          </cell>
          <cell r="Q7">
            <v>0</v>
          </cell>
          <cell r="T7">
            <v>50</v>
          </cell>
          <cell r="U7">
            <v>0</v>
          </cell>
        </row>
        <row r="8">
          <cell r="P8">
            <v>200</v>
          </cell>
          <cell r="Q8">
            <v>0</v>
          </cell>
          <cell r="T8">
            <v>100</v>
          </cell>
          <cell r="U8">
            <v>0</v>
          </cell>
        </row>
        <row r="9">
          <cell r="P9">
            <v>200</v>
          </cell>
          <cell r="Q9">
            <v>1</v>
          </cell>
          <cell r="T9">
            <v>100</v>
          </cell>
          <cell r="U9">
            <v>1</v>
          </cell>
        </row>
        <row r="10">
          <cell r="P10">
            <v>300</v>
          </cell>
          <cell r="Q10">
            <v>1</v>
          </cell>
          <cell r="T10">
            <v>150</v>
          </cell>
          <cell r="U10">
            <v>1</v>
          </cell>
        </row>
        <row r="11">
          <cell r="P11">
            <v>300</v>
          </cell>
          <cell r="Q11">
            <v>0</v>
          </cell>
          <cell r="T11">
            <v>150</v>
          </cell>
          <cell r="U11">
            <v>0</v>
          </cell>
        </row>
        <row r="12">
          <cell r="P12">
            <v>400</v>
          </cell>
          <cell r="Q12">
            <v>0</v>
          </cell>
          <cell r="T12">
            <v>200</v>
          </cell>
          <cell r="U12">
            <v>0</v>
          </cell>
        </row>
        <row r="13">
          <cell r="P13">
            <v>400</v>
          </cell>
          <cell r="Q13">
            <v>1</v>
          </cell>
          <cell r="T13">
            <v>200</v>
          </cell>
          <cell r="U13">
            <v>1</v>
          </cell>
        </row>
        <row r="14">
          <cell r="P14">
            <v>500</v>
          </cell>
          <cell r="Q14">
            <v>1</v>
          </cell>
          <cell r="T14">
            <v>250</v>
          </cell>
          <cell r="U14">
            <v>1</v>
          </cell>
        </row>
        <row r="15">
          <cell r="P15">
            <v>500</v>
          </cell>
          <cell r="Q15">
            <v>0</v>
          </cell>
          <cell r="T15">
            <v>250</v>
          </cell>
          <cell r="U15">
            <v>0</v>
          </cell>
        </row>
        <row r="16">
          <cell r="T16">
            <v>300</v>
          </cell>
          <cell r="U16">
            <v>0</v>
          </cell>
        </row>
        <row r="17">
          <cell r="T17">
            <v>300</v>
          </cell>
          <cell r="U17">
            <v>1</v>
          </cell>
        </row>
        <row r="18">
          <cell r="P18">
            <v>0</v>
          </cell>
          <cell r="Q18">
            <v>0</v>
          </cell>
          <cell r="T18">
            <v>350</v>
          </cell>
          <cell r="U18">
            <v>1</v>
          </cell>
        </row>
        <row r="19">
          <cell r="P19">
            <v>0</v>
          </cell>
          <cell r="Q19">
            <v>1</v>
          </cell>
          <cell r="T19">
            <v>350</v>
          </cell>
          <cell r="U19">
            <v>0</v>
          </cell>
        </row>
        <row r="20">
          <cell r="P20">
            <v>15</v>
          </cell>
          <cell r="Q20">
            <v>1</v>
          </cell>
          <cell r="T20">
            <v>400</v>
          </cell>
          <cell r="U20">
            <v>0</v>
          </cell>
        </row>
        <row r="21">
          <cell r="P21">
            <v>15</v>
          </cell>
          <cell r="Q21">
            <v>0</v>
          </cell>
          <cell r="T21">
            <v>400</v>
          </cell>
          <cell r="U21">
            <v>1</v>
          </cell>
        </row>
        <row r="22">
          <cell r="P22">
            <v>100</v>
          </cell>
          <cell r="Q22">
            <v>0</v>
          </cell>
          <cell r="T22">
            <v>450</v>
          </cell>
          <cell r="U22">
            <v>1</v>
          </cell>
        </row>
        <row r="23">
          <cell r="P23">
            <v>100</v>
          </cell>
          <cell r="Q23">
            <v>1</v>
          </cell>
          <cell r="T23">
            <v>450</v>
          </cell>
          <cell r="U23">
            <v>0</v>
          </cell>
        </row>
        <row r="24">
          <cell r="P24">
            <v>115</v>
          </cell>
          <cell r="Q24">
            <v>1</v>
          </cell>
          <cell r="T24">
            <v>500</v>
          </cell>
          <cell r="U24">
            <v>0</v>
          </cell>
        </row>
        <row r="25">
          <cell r="P25">
            <v>115</v>
          </cell>
          <cell r="Q25">
            <v>0</v>
          </cell>
          <cell r="T25">
            <v>500</v>
          </cell>
          <cell r="U25">
            <v>1</v>
          </cell>
        </row>
        <row r="26">
          <cell r="P26">
            <v>200</v>
          </cell>
          <cell r="Q26">
            <v>0</v>
          </cell>
        </row>
        <row r="27">
          <cell r="P27">
            <v>200</v>
          </cell>
          <cell r="Q27">
            <v>1</v>
          </cell>
        </row>
        <row r="28">
          <cell r="P28">
            <v>215</v>
          </cell>
          <cell r="Q28">
            <v>1</v>
          </cell>
        </row>
        <row r="29">
          <cell r="P29">
            <v>215</v>
          </cell>
          <cell r="Q29">
            <v>0</v>
          </cell>
          <cell r="T29">
            <v>0</v>
          </cell>
          <cell r="U29">
            <v>0</v>
          </cell>
        </row>
        <row r="30">
          <cell r="P30">
            <v>300</v>
          </cell>
          <cell r="Q30">
            <v>0</v>
          </cell>
          <cell r="T30">
            <v>0</v>
          </cell>
          <cell r="U30">
            <v>1</v>
          </cell>
        </row>
        <row r="31">
          <cell r="P31">
            <v>300</v>
          </cell>
          <cell r="Q31">
            <v>1</v>
          </cell>
          <cell r="T31">
            <v>7.5</v>
          </cell>
          <cell r="U31">
            <v>1</v>
          </cell>
        </row>
        <row r="32">
          <cell r="P32">
            <v>315</v>
          </cell>
          <cell r="Q32">
            <v>1</v>
          </cell>
          <cell r="T32">
            <v>7.5</v>
          </cell>
          <cell r="U32">
            <v>0</v>
          </cell>
        </row>
        <row r="33">
          <cell r="P33">
            <v>315</v>
          </cell>
          <cell r="Q33">
            <v>0</v>
          </cell>
          <cell r="T33">
            <v>50</v>
          </cell>
          <cell r="U33">
            <v>0</v>
          </cell>
        </row>
        <row r="34">
          <cell r="P34">
            <v>400</v>
          </cell>
          <cell r="Q34">
            <v>0</v>
          </cell>
          <cell r="T34">
            <v>50</v>
          </cell>
          <cell r="U34">
            <v>1</v>
          </cell>
        </row>
        <row r="35">
          <cell r="P35">
            <v>400</v>
          </cell>
          <cell r="Q35">
            <v>1</v>
          </cell>
          <cell r="T35">
            <v>57.5</v>
          </cell>
          <cell r="U35">
            <v>1</v>
          </cell>
        </row>
        <row r="36">
          <cell r="P36">
            <v>415</v>
          </cell>
          <cell r="Q36">
            <v>1</v>
          </cell>
          <cell r="T36">
            <v>57.5</v>
          </cell>
          <cell r="U36">
            <v>0</v>
          </cell>
        </row>
        <row r="37">
          <cell r="P37">
            <v>415</v>
          </cell>
          <cell r="Q37">
            <v>0</v>
          </cell>
          <cell r="T37">
            <v>100</v>
          </cell>
          <cell r="U37">
            <v>0</v>
          </cell>
        </row>
        <row r="38">
          <cell r="P38">
            <v>500</v>
          </cell>
          <cell r="Q38">
            <v>0</v>
          </cell>
          <cell r="T38">
            <v>100</v>
          </cell>
          <cell r="U38">
            <v>1</v>
          </cell>
        </row>
        <row r="39">
          <cell r="P39">
            <v>500</v>
          </cell>
          <cell r="Q39">
            <v>1</v>
          </cell>
          <cell r="T39">
            <v>107.5</v>
          </cell>
          <cell r="U39">
            <v>1</v>
          </cell>
        </row>
        <row r="40">
          <cell r="P40">
            <v>515</v>
          </cell>
          <cell r="Q40">
            <v>1</v>
          </cell>
          <cell r="T40">
            <v>107.5</v>
          </cell>
          <cell r="U40">
            <v>0</v>
          </cell>
        </row>
        <row r="41">
          <cell r="P41">
            <v>515</v>
          </cell>
          <cell r="Q41">
            <v>0</v>
          </cell>
          <cell r="T41">
            <v>150</v>
          </cell>
          <cell r="U41">
            <v>0</v>
          </cell>
        </row>
        <row r="42">
          <cell r="T42">
            <v>150</v>
          </cell>
          <cell r="U42">
            <v>1</v>
          </cell>
        </row>
        <row r="43">
          <cell r="T43">
            <v>157.5</v>
          </cell>
          <cell r="U43">
            <v>1</v>
          </cell>
        </row>
        <row r="44">
          <cell r="T44">
            <v>157.5</v>
          </cell>
          <cell r="U44">
            <v>0</v>
          </cell>
        </row>
        <row r="45">
          <cell r="T45">
            <v>200</v>
          </cell>
          <cell r="U45">
            <v>0</v>
          </cell>
        </row>
        <row r="46">
          <cell r="T46">
            <v>200</v>
          </cell>
          <cell r="U46">
            <v>1</v>
          </cell>
        </row>
        <row r="47">
          <cell r="T47">
            <v>207.5</v>
          </cell>
          <cell r="U47">
            <v>1</v>
          </cell>
        </row>
        <row r="48">
          <cell r="T48">
            <v>207.5</v>
          </cell>
          <cell r="U48">
            <v>0</v>
          </cell>
        </row>
        <row r="49">
          <cell r="T49">
            <v>250</v>
          </cell>
          <cell r="U49">
            <v>0</v>
          </cell>
        </row>
        <row r="50">
          <cell r="T50">
            <v>250</v>
          </cell>
          <cell r="U50">
            <v>1</v>
          </cell>
        </row>
        <row r="51">
          <cell r="T51">
            <v>257.5</v>
          </cell>
          <cell r="U51">
            <v>1</v>
          </cell>
        </row>
        <row r="52">
          <cell r="T52">
            <v>257.5</v>
          </cell>
          <cell r="U52">
            <v>0</v>
          </cell>
        </row>
        <row r="53">
          <cell r="T53">
            <v>300</v>
          </cell>
          <cell r="U53">
            <v>0</v>
          </cell>
        </row>
        <row r="54">
          <cell r="T54">
            <v>300</v>
          </cell>
          <cell r="U54">
            <v>1</v>
          </cell>
        </row>
        <row r="55">
          <cell r="T55">
            <v>307.5</v>
          </cell>
          <cell r="U55">
            <v>1</v>
          </cell>
        </row>
        <row r="56">
          <cell r="T56">
            <v>307.5</v>
          </cell>
          <cell r="U56">
            <v>0</v>
          </cell>
        </row>
        <row r="57">
          <cell r="T57">
            <v>350</v>
          </cell>
          <cell r="U57">
            <v>0</v>
          </cell>
        </row>
        <row r="58">
          <cell r="T58">
            <v>350</v>
          </cell>
          <cell r="U58">
            <v>1</v>
          </cell>
        </row>
        <row r="59">
          <cell r="T59">
            <v>357.5</v>
          </cell>
          <cell r="U59">
            <v>1</v>
          </cell>
        </row>
        <row r="60">
          <cell r="T60">
            <v>357.5</v>
          </cell>
          <cell r="U60">
            <v>0</v>
          </cell>
        </row>
        <row r="61">
          <cell r="T61">
            <v>400</v>
          </cell>
          <cell r="U61">
            <v>0</v>
          </cell>
        </row>
        <row r="62">
          <cell r="T62">
            <v>400</v>
          </cell>
          <cell r="U62">
            <v>1</v>
          </cell>
        </row>
        <row r="63">
          <cell r="T63">
            <v>407.5</v>
          </cell>
          <cell r="U63">
            <v>1</v>
          </cell>
        </row>
        <row r="64">
          <cell r="T64">
            <v>407.5</v>
          </cell>
          <cell r="U64">
            <v>0</v>
          </cell>
        </row>
        <row r="65">
          <cell r="T65">
            <v>450</v>
          </cell>
          <cell r="U65">
            <v>0</v>
          </cell>
        </row>
        <row r="66">
          <cell r="T66">
            <v>450</v>
          </cell>
          <cell r="U66">
            <v>1</v>
          </cell>
        </row>
        <row r="67">
          <cell r="T67">
            <v>457.5</v>
          </cell>
          <cell r="U67">
            <v>1</v>
          </cell>
        </row>
        <row r="68">
          <cell r="T68">
            <v>457.5</v>
          </cell>
          <cell r="U68">
            <v>0</v>
          </cell>
        </row>
      </sheetData>
    </sheetDataSet>
  </externalBook>
</externalLink>
</file>

<file path=xl/tables/table1.xml><?xml version="1.0" encoding="utf-8"?>
<table xmlns="http://schemas.openxmlformats.org/spreadsheetml/2006/main" id="1" name="Filter_Test" displayName="Filter_Test" ref="A5:I8206" totalsRowShown="0">
  <autoFilter ref="A5:I8206"/>
  <tableColumns count="9">
    <tableColumn id="1" name="loopIteration"/>
    <tableColumn id="2" name="debug[0]"/>
    <tableColumn id="3" name="debug[1]"/>
    <tableColumn id="4" name="debug[2]"/>
    <tableColumn id="8" name="gyroADC[0]"/>
    <tableColumn id="7" name="gyroADC[1]"/>
    <tableColumn id="6" name="gyroADC[2]"/>
    <tableColumn id="5" name="PT1"/>
    <tableColumn id="9" name="PT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70C0"/>
  </sheetPr>
  <dimension ref="A1:FG1159"/>
  <sheetViews>
    <sheetView showGridLines="0" zoomScale="55" zoomScaleNormal="55" workbookViewId="0">
      <selection activeCell="CX24" sqref="CX24"/>
    </sheetView>
  </sheetViews>
  <sheetFormatPr defaultColWidth="0" defaultRowHeight="15" zeroHeight="1" x14ac:dyDescent="0.25"/>
  <cols>
    <col min="1" max="1" width="8.7109375" style="49" customWidth="1"/>
    <col min="2" max="2" width="12.7109375" style="49" customWidth="1"/>
    <col min="3" max="3" width="2.7109375" style="95" customWidth="1"/>
    <col min="4" max="4" width="11.7109375" style="49" customWidth="1"/>
    <col min="5" max="5" width="10.7109375" style="49" customWidth="1"/>
    <col min="6" max="6" width="2.7109375" style="85" customWidth="1"/>
    <col min="7" max="8" width="12.7109375" style="49" hidden="1" customWidth="1"/>
    <col min="9" max="9" width="8.7109375" style="49" hidden="1" customWidth="1"/>
    <col min="10" max="10" width="12.7109375" style="49" hidden="1" customWidth="1"/>
    <col min="11" max="11" width="10.7109375" style="49" customWidth="1"/>
    <col min="12" max="12" width="8.7109375" style="49" customWidth="1"/>
    <col min="13" max="14" width="12.7109375" style="49" hidden="1" customWidth="1"/>
    <col min="15" max="15" width="8.7109375" style="49" hidden="1" customWidth="1"/>
    <col min="16" max="16" width="12.7109375" style="49" hidden="1" customWidth="1"/>
    <col min="17" max="17" width="10.7109375" style="49" customWidth="1"/>
    <col min="18" max="18" width="8.7109375" style="49" customWidth="1"/>
    <col min="19" max="20" width="12.7109375" style="49" hidden="1" customWidth="1"/>
    <col min="21" max="21" width="8.7109375" style="49" hidden="1" customWidth="1"/>
    <col min="22" max="22" width="12.7109375" style="49" hidden="1" customWidth="1"/>
    <col min="23" max="23" width="10.7109375" style="49" customWidth="1"/>
    <col min="24" max="25" width="8.7109375" style="49" customWidth="1"/>
    <col min="26" max="26" width="2.7109375" style="85" customWidth="1"/>
    <col min="27" max="27" width="12.7109375" style="49" customWidth="1"/>
    <col min="28" max="29" width="12.7109375" style="49" hidden="1" customWidth="1"/>
    <col min="30" max="30" width="10.5703125" style="49" hidden="1" customWidth="1"/>
    <col min="31" max="33" width="12.7109375" style="49" hidden="1" customWidth="1"/>
    <col min="34" max="35" width="8.7109375" style="49" customWidth="1"/>
    <col min="36" max="36" width="2.7109375" style="85" customWidth="1"/>
    <col min="37" max="37" width="12.7109375" style="49" customWidth="1"/>
    <col min="38" max="38" width="12.5703125" style="49" hidden="1" customWidth="1"/>
    <col min="39" max="39" width="12.42578125" style="49" hidden="1" customWidth="1"/>
    <col min="40" max="40" width="10.5703125" style="49" hidden="1" customWidth="1"/>
    <col min="41" max="43" width="12.7109375" style="49" hidden="1" customWidth="1"/>
    <col min="44" max="44" width="8.7109375" style="49" customWidth="1"/>
    <col min="45" max="45" width="8.7109375" style="49" customWidth="1" collapsed="1"/>
    <col min="46" max="46" width="2.7109375" style="85" customWidth="1"/>
    <col min="47" max="47" width="12.7109375" style="49" hidden="1" customWidth="1"/>
    <col min="48" max="48" width="15.5703125" style="49" hidden="1" customWidth="1"/>
    <col min="49" max="49" width="12.7109375" style="49" customWidth="1"/>
    <col min="50" max="50" width="8.7109375" style="49" hidden="1" customWidth="1"/>
    <col min="51" max="52" width="8.7109375" style="49" customWidth="1"/>
    <col min="53" max="53" width="2.7109375" style="85" customWidth="1"/>
    <col min="54" max="54" width="12.7109375" style="48" hidden="1" customWidth="1"/>
    <col min="55" max="55" width="12.7109375" style="49" hidden="1" customWidth="1"/>
    <col min="56" max="56" width="12.7109375" style="49" customWidth="1"/>
    <col min="57" max="57" width="8.7109375" style="49" hidden="1" customWidth="1"/>
    <col min="58" max="59" width="8.7109375" style="49" customWidth="1"/>
    <col min="60" max="60" width="2.7109375" style="85" customWidth="1"/>
    <col min="61" max="62" width="12.7109375" style="49" hidden="1" customWidth="1"/>
    <col min="63" max="63" width="8.7109375" style="49" hidden="1" customWidth="1"/>
    <col min="64" max="64" width="12.7109375" style="49" hidden="1" customWidth="1"/>
    <col min="65" max="66" width="8.7109375" style="49" customWidth="1"/>
    <col min="67" max="68" width="12.7109375" style="49" hidden="1" customWidth="1"/>
    <col min="69" max="69" width="8.7109375" style="49" hidden="1" customWidth="1"/>
    <col min="70" max="70" width="12.7109375" style="49" hidden="1" customWidth="1"/>
    <col min="71" max="73" width="8.7109375" style="49" customWidth="1"/>
    <col min="74" max="74" width="2.7109375" style="85" customWidth="1"/>
    <col min="75" max="75" width="8.7109375" style="85" customWidth="1"/>
    <col min="76" max="76" width="6.7109375" style="85" customWidth="1"/>
    <col min="77" max="77" width="10.7109375" style="48" customWidth="1"/>
    <col min="78" max="78" width="12.7109375" style="48" hidden="1" customWidth="1"/>
    <col min="79" max="79" width="12.7109375" style="49" hidden="1" customWidth="1"/>
    <col min="80" max="80" width="12.7109375" style="49" customWidth="1"/>
    <col min="81" max="81" width="8.7109375" style="49" hidden="1" customWidth="1"/>
    <col min="82" max="83" width="8.7109375" style="49" customWidth="1"/>
    <col min="84" max="84" width="2.7109375" style="85" customWidth="1"/>
    <col min="85" max="85" width="12.7109375" style="49" customWidth="1"/>
    <col min="86" max="87" width="12.7109375" style="49" hidden="1" customWidth="1"/>
    <col min="88" max="88" width="10.5703125" style="49" hidden="1" customWidth="1"/>
    <col min="89" max="91" width="12.7109375" style="49" hidden="1" customWidth="1"/>
    <col min="92" max="93" width="8.7109375" style="49" customWidth="1"/>
    <col min="94" max="94" width="4" style="85" customWidth="1"/>
    <col min="95" max="95" width="12.7109375" style="49" customWidth="1"/>
    <col min="96" max="97" width="12.7109375" style="49" hidden="1" customWidth="1"/>
    <col min="98" max="98" width="10.5703125" style="49" hidden="1" customWidth="1"/>
    <col min="99" max="101" width="12.7109375" style="49" hidden="1" customWidth="1"/>
    <col min="102" max="103" width="8.7109375" style="49" customWidth="1"/>
    <col min="104" max="104" width="2.7109375" style="85" customWidth="1"/>
    <col min="105" max="108" width="10.7109375" style="69" customWidth="1"/>
    <col min="109" max="110" width="8.7109375" style="85" customWidth="1"/>
    <col min="111" max="111" width="2.7109375" style="52" customWidth="1"/>
    <col min="112" max="118" width="9.140625" style="53" customWidth="1"/>
    <col min="119" max="119" width="9.140625" style="62" customWidth="1"/>
    <col min="120" max="122" width="9.140625" style="53" customWidth="1"/>
    <col min="123" max="137" width="9.140625" style="53" hidden="1" customWidth="1"/>
    <col min="138" max="163" width="0" style="49" hidden="1" customWidth="1"/>
    <col min="164" max="16384" width="9.140625" style="49" hidden="1"/>
  </cols>
  <sheetData>
    <row r="1" spans="1:119" x14ac:dyDescent="0.25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9"/>
      <c r="CA1" s="48"/>
      <c r="CB1" s="48"/>
      <c r="CC1" s="48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382" t="s">
        <v>145</v>
      </c>
      <c r="DB1" s="382"/>
      <c r="DC1" s="382"/>
      <c r="DD1" s="382"/>
      <c r="DE1" s="382"/>
      <c r="DF1" s="77"/>
      <c r="DH1" s="53" t="s">
        <v>24</v>
      </c>
      <c r="DI1" s="54" t="s">
        <v>17</v>
      </c>
      <c r="DJ1" s="55" t="s">
        <v>23</v>
      </c>
      <c r="DK1" s="54" t="s">
        <v>20</v>
      </c>
      <c r="DL1" s="55" t="s">
        <v>23</v>
      </c>
      <c r="DM1" s="54" t="s">
        <v>21</v>
      </c>
      <c r="DN1" s="55" t="s">
        <v>23</v>
      </c>
      <c r="DO1" s="54" t="s">
        <v>57</v>
      </c>
    </row>
    <row r="2" spans="1:119" x14ac:dyDescent="0.25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V2" s="161" t="s">
        <v>222</v>
      </c>
      <c r="BW2" s="163">
        <v>500</v>
      </c>
      <c r="BX2" s="159"/>
      <c r="BY2" s="159"/>
      <c r="BZ2" s="159"/>
      <c r="CA2" s="159"/>
      <c r="CC2" s="48"/>
      <c r="CD2" s="159"/>
      <c r="CE2" s="162" t="s">
        <v>183</v>
      </c>
      <c r="CF2" s="159"/>
      <c r="CG2" s="316">
        <v>25</v>
      </c>
      <c r="CH2" s="159"/>
      <c r="CI2" s="159"/>
      <c r="CJ2" s="159"/>
      <c r="CK2" s="159"/>
      <c r="CL2" s="159"/>
      <c r="CM2" s="159"/>
      <c r="CN2" s="159"/>
      <c r="CO2" s="159"/>
      <c r="CP2" s="159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50"/>
      <c r="DB2" s="51" t="s">
        <v>122</v>
      </c>
      <c r="DC2" s="51" t="s">
        <v>124</v>
      </c>
      <c r="DD2" s="51" t="s">
        <v>123</v>
      </c>
      <c r="DE2" s="321" t="s">
        <v>252</v>
      </c>
      <c r="DF2" s="51"/>
      <c r="DH2" s="53" t="s">
        <v>71</v>
      </c>
      <c r="DI2" s="54" t="s">
        <v>22</v>
      </c>
      <c r="DJ2" s="55" t="s">
        <v>22</v>
      </c>
      <c r="DK2" s="54">
        <v>8800</v>
      </c>
      <c r="DL2" s="55">
        <v>6.4000000000000001E-2</v>
      </c>
      <c r="DM2" s="54">
        <v>8173</v>
      </c>
      <c r="DN2" s="55">
        <v>6.4000000000000001E-2</v>
      </c>
      <c r="DO2" s="54">
        <v>32000</v>
      </c>
    </row>
    <row r="3" spans="1:119" x14ac:dyDescent="0.25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152" t="s">
        <v>251</v>
      </c>
      <c r="BX3" s="49"/>
      <c r="CA3" s="48"/>
      <c r="CB3" s="48"/>
      <c r="CC3" s="48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56" t="s">
        <v>125</v>
      </c>
      <c r="DB3" s="51">
        <v>42</v>
      </c>
      <c r="DC3" s="51">
        <v>85</v>
      </c>
      <c r="DD3" s="245">
        <v>20</v>
      </c>
      <c r="DE3" s="244">
        <f>DB3/DD3</f>
        <v>2.1</v>
      </c>
      <c r="DF3" s="57"/>
      <c r="DH3" s="53" t="s">
        <v>56</v>
      </c>
      <c r="DI3" s="54" t="s">
        <v>22</v>
      </c>
      <c r="DJ3" s="55" t="s">
        <v>22</v>
      </c>
      <c r="DK3" s="54">
        <v>3600</v>
      </c>
      <c r="DL3" s="55">
        <v>0.11</v>
      </c>
      <c r="DM3" s="54">
        <v>3281</v>
      </c>
      <c r="DN3" s="58">
        <v>0.11</v>
      </c>
      <c r="DO3" s="54">
        <v>32000</v>
      </c>
    </row>
    <row r="4" spans="1:119" x14ac:dyDescent="0.25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9"/>
      <c r="CA4" s="48"/>
      <c r="CB4" s="48"/>
      <c r="CC4" s="48"/>
      <c r="CD4" s="159"/>
      <c r="CE4" s="278" t="s">
        <v>208</v>
      </c>
      <c r="CF4" s="159"/>
      <c r="CG4" s="316">
        <v>0.5</v>
      </c>
      <c r="CH4" s="159"/>
      <c r="CI4" s="159"/>
      <c r="CJ4" s="159"/>
      <c r="CK4" s="159"/>
      <c r="CL4" s="159"/>
      <c r="CM4" s="159"/>
      <c r="CN4" s="206" t="s">
        <v>211</v>
      </c>
      <c r="CO4" s="318">
        <f>DD3*CG4</f>
        <v>10</v>
      </c>
      <c r="CP4" s="159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56" t="s">
        <v>126</v>
      </c>
      <c r="DB4" s="51">
        <v>46</v>
      </c>
      <c r="DC4" s="51">
        <v>90</v>
      </c>
      <c r="DD4" s="245">
        <v>22</v>
      </c>
      <c r="DE4" s="244">
        <f t="shared" ref="DE4" si="0">DB4/DD4</f>
        <v>2.0909090909090908</v>
      </c>
      <c r="DF4" s="57"/>
      <c r="DH4" s="59" t="s">
        <v>19</v>
      </c>
      <c r="DI4" s="54" t="s">
        <v>70</v>
      </c>
      <c r="DJ4" s="55">
        <v>0.11</v>
      </c>
      <c r="DK4" s="54">
        <v>3600</v>
      </c>
      <c r="DL4" s="55">
        <v>0.11</v>
      </c>
      <c r="DM4" s="54">
        <v>3281</v>
      </c>
      <c r="DN4" s="58">
        <v>0.11</v>
      </c>
      <c r="DO4" s="54">
        <v>8000</v>
      </c>
    </row>
    <row r="5" spans="1:119" x14ac:dyDescent="0.25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9"/>
      <c r="CA5" s="48"/>
      <c r="CB5" s="48"/>
      <c r="CC5" s="48"/>
      <c r="CD5" s="159"/>
      <c r="CE5" s="278" t="s">
        <v>209</v>
      </c>
      <c r="CF5" s="159"/>
      <c r="CG5" s="317">
        <v>1500</v>
      </c>
      <c r="CH5" s="159"/>
      <c r="CI5" s="159"/>
      <c r="CJ5" s="159"/>
      <c r="CK5" s="159"/>
      <c r="CL5" s="159"/>
      <c r="CM5" s="159"/>
      <c r="CN5" s="206" t="s">
        <v>210</v>
      </c>
      <c r="CO5" s="318">
        <f>DD4*CG4</f>
        <v>11</v>
      </c>
      <c r="CP5" s="159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56" t="s">
        <v>127</v>
      </c>
      <c r="DB5" s="51">
        <v>30</v>
      </c>
      <c r="DC5" s="51">
        <v>90</v>
      </c>
      <c r="DD5" s="51">
        <v>0</v>
      </c>
      <c r="DE5" s="244" t="str">
        <f>IF(ISERROR(DB5/DD5),"--",DB5/DD5)</f>
        <v>--</v>
      </c>
      <c r="DF5" s="57"/>
      <c r="DH5" s="59" t="s">
        <v>72</v>
      </c>
      <c r="DI5" s="54">
        <v>256</v>
      </c>
      <c r="DJ5" s="55">
        <v>0.98</v>
      </c>
      <c r="DK5" s="54">
        <v>250</v>
      </c>
      <c r="DL5" s="55">
        <v>0.97</v>
      </c>
      <c r="DM5" s="54">
        <v>250</v>
      </c>
      <c r="DN5" s="55">
        <v>0.97</v>
      </c>
      <c r="DO5" s="54">
        <f>8000</f>
        <v>8000</v>
      </c>
    </row>
    <row r="6" spans="1:119" x14ac:dyDescent="0.25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9"/>
      <c r="CA6" s="48"/>
      <c r="CB6" s="48"/>
      <c r="CC6" s="48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56"/>
      <c r="DB6" s="60"/>
      <c r="DC6" s="60"/>
      <c r="DD6" s="60"/>
      <c r="DE6" s="60"/>
      <c r="DF6" s="60"/>
      <c r="DH6" s="59">
        <v>188</v>
      </c>
      <c r="DI6" s="54">
        <v>188</v>
      </c>
      <c r="DJ6" s="55">
        <v>1.98</v>
      </c>
      <c r="DK6" s="54">
        <v>184</v>
      </c>
      <c r="DL6" s="55">
        <v>2.9</v>
      </c>
      <c r="DM6" s="54">
        <v>176</v>
      </c>
      <c r="DN6" s="55">
        <v>3.1</v>
      </c>
      <c r="DO6" s="54">
        <v>1000</v>
      </c>
    </row>
    <row r="7" spans="1:119" x14ac:dyDescent="0.2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9"/>
      <c r="CA7" s="48"/>
      <c r="CB7" s="48"/>
      <c r="CC7" s="48"/>
      <c r="CD7" s="159"/>
      <c r="CE7" s="159"/>
      <c r="CF7" s="159"/>
      <c r="CG7" s="159"/>
      <c r="CH7" s="159"/>
      <c r="CI7" s="159"/>
      <c r="CJ7" s="159"/>
      <c r="CK7" s="159"/>
      <c r="CL7" s="159"/>
      <c r="CM7" s="159"/>
      <c r="CN7" s="159"/>
      <c r="CO7" s="159"/>
      <c r="CP7" s="159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383" t="s">
        <v>146</v>
      </c>
      <c r="DB7" s="383"/>
      <c r="DC7" s="383"/>
      <c r="DD7" s="383"/>
      <c r="DE7" s="383"/>
      <c r="DF7" s="320"/>
      <c r="DH7" s="59">
        <v>98</v>
      </c>
      <c r="DI7" s="54">
        <v>98</v>
      </c>
      <c r="DJ7" s="55">
        <v>2.8</v>
      </c>
      <c r="DK7" s="54">
        <v>92</v>
      </c>
      <c r="DL7" s="55">
        <v>3.9</v>
      </c>
      <c r="DM7" s="54">
        <v>92</v>
      </c>
      <c r="DN7" s="55">
        <v>3.9</v>
      </c>
      <c r="DO7" s="54">
        <v>1000</v>
      </c>
    </row>
    <row r="8" spans="1:119" x14ac:dyDescent="0.25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9"/>
      <c r="CA8" s="48"/>
      <c r="CB8" s="48"/>
      <c r="CC8" s="48"/>
      <c r="CD8" s="159"/>
      <c r="CE8" s="179"/>
      <c r="CF8" s="392"/>
      <c r="CG8" s="392"/>
      <c r="CH8" s="392"/>
      <c r="CI8" s="392"/>
      <c r="CJ8" s="392"/>
      <c r="CK8" s="392"/>
      <c r="CL8" s="392"/>
      <c r="CM8" s="392"/>
      <c r="CN8" s="392"/>
      <c r="CO8" s="392"/>
      <c r="CP8" s="179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50"/>
      <c r="DB8" s="51" t="s">
        <v>122</v>
      </c>
      <c r="DC8" s="51" t="s">
        <v>124</v>
      </c>
      <c r="DD8" s="51" t="s">
        <v>123</v>
      </c>
      <c r="DE8" s="321" t="s">
        <v>252</v>
      </c>
      <c r="DF8" s="51"/>
      <c r="DH8" s="59">
        <v>42</v>
      </c>
      <c r="DI8" s="54">
        <v>42</v>
      </c>
      <c r="DJ8" s="55">
        <v>4.8</v>
      </c>
      <c r="DK8" s="54">
        <v>41</v>
      </c>
      <c r="DL8" s="55">
        <v>5.9</v>
      </c>
      <c r="DM8" s="54">
        <v>41</v>
      </c>
      <c r="DN8" s="55">
        <v>5.9</v>
      </c>
      <c r="DO8" s="54">
        <v>1000</v>
      </c>
    </row>
    <row r="9" spans="1:119" x14ac:dyDescent="0.2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9"/>
      <c r="CA9" s="48"/>
      <c r="CB9" s="48"/>
      <c r="CC9" s="48"/>
      <c r="CD9" s="15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56" t="s">
        <v>125</v>
      </c>
      <c r="DB9" s="146">
        <v>60</v>
      </c>
      <c r="DC9" s="146">
        <v>85</v>
      </c>
      <c r="DD9" s="147">
        <v>45</v>
      </c>
      <c r="DE9" s="244">
        <f>DB9/DD9</f>
        <v>1.3333333333333333</v>
      </c>
      <c r="DF9" s="57"/>
      <c r="DH9" s="59">
        <v>20</v>
      </c>
      <c r="DI9" s="54">
        <v>20</v>
      </c>
      <c r="DJ9" s="55">
        <v>8.3000000000000007</v>
      </c>
      <c r="DK9" s="54">
        <v>20</v>
      </c>
      <c r="DL9" s="55">
        <v>9.9</v>
      </c>
      <c r="DM9" s="54">
        <v>20</v>
      </c>
      <c r="DN9" s="55">
        <v>9.9</v>
      </c>
      <c r="DO9" s="54">
        <v>1000</v>
      </c>
    </row>
    <row r="10" spans="1:119" x14ac:dyDescent="0.25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9"/>
      <c r="CA10" s="48"/>
      <c r="CB10" s="48"/>
      <c r="CC10" s="48"/>
      <c r="CD10" s="159"/>
      <c r="CE10" s="179"/>
      <c r="CF10" s="179"/>
      <c r="CG10" s="159"/>
      <c r="CH10" s="206"/>
      <c r="CI10" s="206"/>
      <c r="CJ10" s="206"/>
      <c r="CK10" s="206"/>
      <c r="CL10" s="206"/>
      <c r="CM10" s="206"/>
      <c r="CN10" s="159"/>
      <c r="CO10" s="180"/>
      <c r="CP10" s="179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56" t="s">
        <v>126</v>
      </c>
      <c r="DB10" s="146">
        <v>60</v>
      </c>
      <c r="DC10" s="146">
        <v>90</v>
      </c>
      <c r="DD10" s="147">
        <v>45</v>
      </c>
      <c r="DE10" s="244">
        <f t="shared" ref="DE10" si="1">DB10/DD10</f>
        <v>1.3333333333333333</v>
      </c>
      <c r="DF10" s="57"/>
      <c r="DH10" s="59">
        <v>10</v>
      </c>
      <c r="DI10" s="54">
        <v>10</v>
      </c>
      <c r="DJ10" s="55">
        <v>13.4</v>
      </c>
      <c r="DK10" s="54">
        <v>10</v>
      </c>
      <c r="DL10" s="55">
        <v>17.850000000000001</v>
      </c>
      <c r="DM10" s="54">
        <v>10</v>
      </c>
      <c r="DN10" s="55">
        <v>17.850000000000001</v>
      </c>
      <c r="DO10" s="54">
        <v>1000</v>
      </c>
    </row>
    <row r="11" spans="1:119" x14ac:dyDescent="0.25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9"/>
      <c r="CA11" s="48"/>
      <c r="CB11" s="48"/>
      <c r="CC11" s="48"/>
      <c r="CD11" s="159"/>
      <c r="CE11" s="179"/>
      <c r="CF11" s="179"/>
      <c r="CG11" s="162"/>
      <c r="CH11" s="206"/>
      <c r="CI11" s="206"/>
      <c r="CJ11" s="206"/>
      <c r="CK11" s="206"/>
      <c r="CL11" s="206"/>
      <c r="CM11" s="206"/>
      <c r="CN11" s="315"/>
      <c r="CO11" s="179"/>
      <c r="CP11" s="179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56" t="s">
        <v>127</v>
      </c>
      <c r="DB11" s="146">
        <v>80</v>
      </c>
      <c r="DC11" s="146">
        <v>100</v>
      </c>
      <c r="DD11" s="146">
        <v>0</v>
      </c>
      <c r="DE11" s="244" t="str">
        <f>IF(ISERROR(DB11/DD11),"--",DB11/DD11)</f>
        <v>--</v>
      </c>
      <c r="DF11" s="57"/>
      <c r="DH11" s="59">
        <v>5</v>
      </c>
      <c r="DI11" s="54">
        <v>5</v>
      </c>
      <c r="DJ11" s="55">
        <v>18.600000000000001</v>
      </c>
      <c r="DK11" s="54">
        <v>5</v>
      </c>
      <c r="DL11" s="55">
        <v>33.479999999999997</v>
      </c>
      <c r="DM11" s="54">
        <v>5</v>
      </c>
      <c r="DN11" s="55">
        <v>33.479999999999997</v>
      </c>
      <c r="DO11" s="54">
        <v>1000</v>
      </c>
    </row>
    <row r="12" spans="1:119" x14ac:dyDescent="0.25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9"/>
      <c r="CA12" s="48"/>
      <c r="CB12" s="48"/>
      <c r="CC12" s="48"/>
      <c r="CD12" s="159"/>
      <c r="CE12" s="179"/>
      <c r="CF12" s="179"/>
      <c r="CG12" s="159"/>
      <c r="CH12" s="159"/>
      <c r="CI12" s="159"/>
      <c r="CJ12" s="159"/>
      <c r="CK12" s="159"/>
      <c r="CL12" s="159"/>
      <c r="CM12" s="159"/>
      <c r="CN12" s="159"/>
      <c r="CO12" s="179"/>
      <c r="CP12" s="179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50"/>
      <c r="DB12" s="61"/>
      <c r="DC12" s="61"/>
      <c r="DD12" s="61"/>
      <c r="DE12" s="49"/>
      <c r="DF12" s="49"/>
    </row>
    <row r="13" spans="1:119" x14ac:dyDescent="0.25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9"/>
      <c r="CA13" s="48"/>
      <c r="CB13" s="48"/>
      <c r="CC13" s="48"/>
      <c r="CD13" s="159"/>
      <c r="CE13" s="179"/>
      <c r="CF13" s="17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56"/>
      <c r="DB13" s="60"/>
      <c r="DC13" s="60"/>
      <c r="DD13" s="60"/>
      <c r="DE13" s="60"/>
      <c r="DF13" s="60"/>
    </row>
    <row r="14" spans="1:119" x14ac:dyDescent="0.25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9"/>
      <c r="CA14" s="48"/>
      <c r="CB14" s="48"/>
      <c r="CC14" s="48"/>
      <c r="CD14" s="159"/>
      <c r="CE14" s="179"/>
      <c r="CF14" s="17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56"/>
      <c r="DB14" s="60"/>
      <c r="DC14" s="60"/>
      <c r="DD14" s="60"/>
      <c r="DE14" s="60"/>
      <c r="DF14" s="60"/>
      <c r="DH14" s="126" t="s">
        <v>168</v>
      </c>
      <c r="DI14" s="126"/>
      <c r="DJ14" s="126"/>
    </row>
    <row r="15" spans="1:119" x14ac:dyDescent="0.25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9"/>
      <c r="CA15" s="48"/>
      <c r="CB15" s="48"/>
      <c r="CC15" s="48"/>
      <c r="CD15" s="15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56"/>
      <c r="DB15" s="60"/>
      <c r="DC15" s="60"/>
      <c r="DD15" s="60"/>
      <c r="DE15" s="60"/>
      <c r="DF15" s="60"/>
      <c r="DH15" s="53" t="s">
        <v>90</v>
      </c>
      <c r="DI15" s="53" t="s">
        <v>172</v>
      </c>
      <c r="DJ15" s="126"/>
    </row>
    <row r="16" spans="1:119" x14ac:dyDescent="0.25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9"/>
      <c r="CA16" s="48"/>
      <c r="CB16" s="48"/>
      <c r="CC16" s="48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56"/>
      <c r="DB16" s="60"/>
      <c r="DC16" s="60"/>
      <c r="DD16" s="60"/>
      <c r="DE16" s="60"/>
      <c r="DF16" s="60"/>
      <c r="DH16" s="126" t="s">
        <v>169</v>
      </c>
      <c r="DI16" s="126">
        <v>333</v>
      </c>
      <c r="DJ16" s="126"/>
    </row>
    <row r="17" spans="1:114" x14ac:dyDescent="0.25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9"/>
      <c r="CA17" s="48"/>
      <c r="CB17" s="48"/>
      <c r="CC17" s="48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56"/>
      <c r="DB17" s="60"/>
      <c r="DC17" s="60"/>
      <c r="DD17" s="60"/>
      <c r="DE17" s="60"/>
      <c r="DF17" s="60"/>
      <c r="DH17" s="126" t="s">
        <v>170</v>
      </c>
      <c r="DI17" s="126">
        <v>610</v>
      </c>
      <c r="DJ17" s="126"/>
    </row>
    <row r="18" spans="1:114" ht="15" customHeight="1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9"/>
      <c r="CA18" s="48"/>
      <c r="CB18" s="48"/>
      <c r="CC18" s="48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56"/>
      <c r="DB18" s="60"/>
      <c r="DC18" s="60"/>
      <c r="DD18" s="60"/>
      <c r="DE18" s="60"/>
      <c r="DF18" s="60"/>
      <c r="DH18" s="126" t="s">
        <v>171</v>
      </c>
      <c r="DI18" s="126">
        <v>900</v>
      </c>
      <c r="DJ18" s="126"/>
    </row>
    <row r="19" spans="1:114" x14ac:dyDescent="0.25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9"/>
      <c r="CA19" s="48"/>
      <c r="CB19" s="48"/>
      <c r="CC19" s="48"/>
      <c r="CD19" s="159"/>
      <c r="CE19" s="159"/>
      <c r="CF19" s="319"/>
      <c r="CG19" s="159"/>
      <c r="CH19" s="159"/>
      <c r="CI19" s="159"/>
      <c r="CJ19" s="159"/>
      <c r="CK19" s="159"/>
      <c r="CL19" s="159"/>
      <c r="CM19" s="159"/>
      <c r="CN19" s="159"/>
      <c r="CO19" s="221"/>
      <c r="CP19" s="159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56"/>
      <c r="DB19" s="60"/>
      <c r="DC19" s="60"/>
      <c r="DD19" s="60"/>
      <c r="DE19" s="60"/>
      <c r="DF19" s="60"/>
      <c r="DH19" s="126" t="s">
        <v>163</v>
      </c>
      <c r="DI19" s="126">
        <f>IF(AA33&lt;DI16,DI16,IF(AA33&lt;DI17,DI17,DI18))</f>
        <v>610</v>
      </c>
    </row>
    <row r="20" spans="1:114" x14ac:dyDescent="0.25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9"/>
      <c r="CA20" s="48"/>
      <c r="CB20" s="48"/>
      <c r="CC20" s="48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56"/>
      <c r="DB20" s="60"/>
      <c r="DC20" s="60"/>
      <c r="DD20" s="60"/>
      <c r="DE20" s="60"/>
      <c r="DF20" s="60"/>
      <c r="DH20" s="53" t="s">
        <v>173</v>
      </c>
      <c r="DI20" s="126">
        <f>VLOOKUP(BT34,DH16:DI19,2,FALSE)</f>
        <v>610</v>
      </c>
    </row>
    <row r="21" spans="1:114" x14ac:dyDescent="0.25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9"/>
      <c r="CA21" s="48"/>
      <c r="CB21" s="48"/>
      <c r="CC21" s="48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56"/>
      <c r="DB21" s="60"/>
      <c r="DC21" s="60"/>
      <c r="DD21" s="60"/>
      <c r="DE21" s="60"/>
      <c r="DF21" s="60"/>
      <c r="DH21" s="63"/>
    </row>
    <row r="22" spans="1:114" x14ac:dyDescent="0.25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9"/>
      <c r="CA22" s="48"/>
      <c r="CB22" s="48"/>
      <c r="CC22" s="48"/>
      <c r="CD22" s="159"/>
      <c r="CE22" s="159"/>
      <c r="CF22" s="159"/>
      <c r="CG22" s="159"/>
      <c r="CH22" s="159"/>
      <c r="CI22" s="159"/>
      <c r="CJ22" s="159"/>
      <c r="CK22" s="159"/>
      <c r="CL22" s="159"/>
      <c r="CM22" s="159"/>
      <c r="CN22" s="159"/>
      <c r="CO22" s="159"/>
      <c r="CP22" s="159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56"/>
      <c r="DB22" s="60"/>
      <c r="DC22" s="60"/>
      <c r="DD22" s="60"/>
      <c r="DE22" s="60"/>
      <c r="DF22" s="60"/>
      <c r="DH22" s="63"/>
    </row>
    <row r="23" spans="1:114" x14ac:dyDescent="0.25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156">
        <v>50</v>
      </c>
      <c r="BV23" s="48"/>
      <c r="BW23" s="48"/>
      <c r="BX23" s="49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56"/>
      <c r="DB23" s="60"/>
      <c r="DC23" s="60"/>
      <c r="DD23" s="60"/>
      <c r="DE23" s="60"/>
      <c r="DF23" s="60"/>
    </row>
    <row r="24" spans="1:114" ht="30" customHeight="1" x14ac:dyDescent="0.45">
      <c r="A24" s="48"/>
      <c r="B24" s="48"/>
      <c r="C24" s="48"/>
      <c r="D24" s="48"/>
      <c r="E24" s="288" t="s">
        <v>247</v>
      </c>
      <c r="F24" s="48"/>
      <c r="G24" s="48"/>
      <c r="H24" s="48"/>
      <c r="I24" s="48"/>
      <c r="J24" s="48"/>
      <c r="K24" s="294">
        <f>L24/10</f>
        <v>1</v>
      </c>
      <c r="L24" s="314">
        <v>10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293">
        <f>100-BU23+0.0001</f>
        <v>50.000100000000003</v>
      </c>
      <c r="BV24" s="48"/>
      <c r="BW24" s="172"/>
      <c r="BX24" s="49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56"/>
      <c r="DB24" s="60"/>
      <c r="DC24" s="60"/>
      <c r="DD24" s="60"/>
      <c r="DE24" s="60"/>
      <c r="DF24" s="60"/>
    </row>
    <row r="25" spans="1:114" ht="30" customHeight="1" thickBot="1" x14ac:dyDescent="0.5">
      <c r="A25" s="48"/>
      <c r="B25" s="48"/>
      <c r="C25" s="48"/>
      <c r="D25" s="48"/>
      <c r="E25" s="288" t="s">
        <v>248</v>
      </c>
      <c r="F25" s="48"/>
      <c r="G25" s="48"/>
      <c r="H25" s="48"/>
      <c r="I25" s="48"/>
      <c r="J25" s="48"/>
      <c r="K25" s="294">
        <f>L25/10</f>
        <v>1</v>
      </c>
      <c r="L25" s="314">
        <v>10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V25" s="48"/>
      <c r="BW25" s="172"/>
      <c r="BX25" s="49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56"/>
      <c r="DB25" s="60"/>
      <c r="DC25" s="60"/>
      <c r="DD25" s="60"/>
      <c r="DE25" s="60"/>
      <c r="DF25" s="60"/>
    </row>
    <row r="26" spans="1:114" ht="15" customHeight="1" thickTop="1" x14ac:dyDescent="0.25">
      <c r="A26" s="48"/>
      <c r="B26" s="371" t="s">
        <v>246</v>
      </c>
      <c r="C26" s="371"/>
      <c r="D26" s="371"/>
      <c r="E26" s="372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 t="s">
        <v>139</v>
      </c>
      <c r="AB26" s="157"/>
      <c r="AC26" s="157"/>
      <c r="AD26" s="157"/>
      <c r="AE26" s="157"/>
      <c r="AF26" s="157"/>
      <c r="AG26" s="157"/>
      <c r="AH26" s="157">
        <v>200</v>
      </c>
      <c r="AI26" s="157"/>
      <c r="AJ26" s="157"/>
      <c r="AK26" s="157">
        <v>250</v>
      </c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295"/>
      <c r="BY26" s="157"/>
      <c r="BZ26" s="157"/>
      <c r="CA26" s="157"/>
      <c r="CB26" s="157"/>
      <c r="CC26" s="157"/>
      <c r="CD26" s="157"/>
      <c r="CE26" s="157"/>
      <c r="CF26" s="157"/>
      <c r="CG26" s="157" t="s">
        <v>139</v>
      </c>
      <c r="CH26" s="157"/>
      <c r="CI26" s="157"/>
      <c r="CJ26" s="157"/>
      <c r="CK26" s="157"/>
      <c r="CL26" s="157"/>
      <c r="CM26" s="157"/>
      <c r="CN26" s="157">
        <v>70</v>
      </c>
      <c r="CO26" s="157"/>
      <c r="CP26" s="157"/>
      <c r="CQ26" s="157">
        <v>150</v>
      </c>
      <c r="CR26" s="157"/>
      <c r="CS26" s="157"/>
      <c r="CT26" s="157"/>
      <c r="CU26" s="157"/>
      <c r="CV26" s="157"/>
      <c r="CW26" s="157"/>
      <c r="CX26" s="157"/>
      <c r="CY26" s="158"/>
      <c r="CZ26" s="48"/>
      <c r="DA26" s="56"/>
      <c r="DB26" s="60"/>
      <c r="DC26" s="60"/>
      <c r="DD26" s="60"/>
      <c r="DE26" s="60"/>
      <c r="DF26" s="60"/>
    </row>
    <row r="27" spans="1:114" ht="15" customHeight="1" thickBot="1" x14ac:dyDescent="0.3">
      <c r="A27" s="48"/>
      <c r="B27" s="371"/>
      <c r="C27" s="371"/>
      <c r="D27" s="371"/>
      <c r="E27" s="372"/>
      <c r="F27" s="164"/>
      <c r="G27" s="289"/>
      <c r="H27" s="290"/>
      <c r="I27" s="164"/>
      <c r="J27" s="164"/>
      <c r="K27" s="166"/>
      <c r="L27" s="166"/>
      <c r="M27" s="289"/>
      <c r="N27" s="290"/>
      <c r="O27" s="164"/>
      <c r="P27" s="164"/>
      <c r="Q27" s="166"/>
      <c r="R27" s="166"/>
      <c r="S27" s="289"/>
      <c r="T27" s="290"/>
      <c r="U27" s="164"/>
      <c r="V27" s="164"/>
      <c r="W27" s="166"/>
      <c r="X27" s="166"/>
      <c r="Y27" s="166"/>
      <c r="Z27" s="164"/>
      <c r="AA27" s="164" t="s">
        <v>137</v>
      </c>
      <c r="AB27" s="164"/>
      <c r="AC27" s="164"/>
      <c r="AD27" s="164"/>
      <c r="AE27" s="164"/>
      <c r="AF27" s="164"/>
      <c r="AG27" s="164"/>
      <c r="AH27" s="164">
        <v>500</v>
      </c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291"/>
      <c r="BH27" s="291"/>
      <c r="BI27" s="291"/>
      <c r="BJ27" s="291"/>
      <c r="BK27" s="291"/>
      <c r="BL27" s="166"/>
      <c r="BM27" s="166"/>
      <c r="BN27" s="292"/>
      <c r="BO27" s="289" t="s">
        <v>144</v>
      </c>
      <c r="BP27" s="290"/>
      <c r="BQ27" s="164"/>
      <c r="BR27" s="164"/>
      <c r="BS27" s="166"/>
      <c r="BT27" s="166"/>
      <c r="BU27" s="166"/>
      <c r="BV27" s="164"/>
      <c r="BW27" s="164"/>
      <c r="BX27" s="166"/>
      <c r="BY27" s="164"/>
      <c r="BZ27" s="164"/>
      <c r="CA27" s="164"/>
      <c r="CB27" s="164"/>
      <c r="CC27" s="164"/>
      <c r="CD27" s="166"/>
      <c r="CE27" s="166"/>
      <c r="CF27" s="164"/>
      <c r="CG27" s="164" t="s">
        <v>137</v>
      </c>
      <c r="CH27" s="164"/>
      <c r="CI27" s="164"/>
      <c r="CJ27" s="164"/>
      <c r="CK27" s="164"/>
      <c r="CL27" s="164"/>
      <c r="CM27" s="164"/>
      <c r="CN27" s="164">
        <v>170</v>
      </c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5"/>
      <c r="CZ27" s="48"/>
      <c r="DA27" s="50"/>
      <c r="DB27" s="61"/>
      <c r="DC27" s="61"/>
      <c r="DD27" s="61"/>
      <c r="DE27" s="49"/>
      <c r="DF27" s="49"/>
    </row>
    <row r="28" spans="1:114" ht="60" customHeight="1" thickTop="1" x14ac:dyDescent="0.35">
      <c r="A28" s="50"/>
      <c r="B28" s="182" t="s">
        <v>63</v>
      </c>
      <c r="C28" s="64"/>
      <c r="D28" s="397" t="s">
        <v>6</v>
      </c>
      <c r="E28" s="397"/>
      <c r="F28" s="64"/>
      <c r="G28" s="379" t="s">
        <v>212</v>
      </c>
      <c r="H28" s="379"/>
      <c r="I28" s="379"/>
      <c r="J28" s="379"/>
      <c r="K28" s="379"/>
      <c r="L28" s="379"/>
      <c r="M28" s="379"/>
      <c r="N28" s="379"/>
      <c r="O28" s="379"/>
      <c r="P28" s="379"/>
      <c r="Q28" s="379"/>
      <c r="R28" s="379"/>
      <c r="S28" s="379"/>
      <c r="T28" s="379"/>
      <c r="U28" s="379"/>
      <c r="V28" s="379"/>
      <c r="W28" s="379"/>
      <c r="X28" s="379"/>
      <c r="Y28" s="379"/>
      <c r="Z28" s="64"/>
      <c r="AA28" s="386" t="s">
        <v>148</v>
      </c>
      <c r="AB28" s="386"/>
      <c r="AC28" s="386"/>
      <c r="AD28" s="386"/>
      <c r="AE28" s="386"/>
      <c r="AF28" s="386"/>
      <c r="AG28" s="386"/>
      <c r="AH28" s="386"/>
      <c r="AI28" s="387"/>
      <c r="AJ28" s="64"/>
      <c r="AK28" s="389" t="s">
        <v>149</v>
      </c>
      <c r="AL28" s="389"/>
      <c r="AM28" s="389"/>
      <c r="AN28" s="389"/>
      <c r="AO28" s="389"/>
      <c r="AP28" s="389"/>
      <c r="AQ28" s="389"/>
      <c r="AR28" s="389"/>
      <c r="AS28" s="390"/>
      <c r="AT28" s="64"/>
      <c r="AU28" s="65"/>
      <c r="AV28" s="65"/>
      <c r="AW28" s="398" t="s">
        <v>5</v>
      </c>
      <c r="AX28" s="398"/>
      <c r="AY28" s="398"/>
      <c r="AZ28" s="399"/>
      <c r="BA28" s="64"/>
      <c r="BB28" s="66"/>
      <c r="BC28" s="65"/>
      <c r="BD28" s="400" t="s">
        <v>4</v>
      </c>
      <c r="BE28" s="400"/>
      <c r="BF28" s="400"/>
      <c r="BG28" s="401"/>
      <c r="BH28" s="64"/>
      <c r="BI28" s="373" t="s">
        <v>250</v>
      </c>
      <c r="BJ28" s="374"/>
      <c r="BK28" s="374"/>
      <c r="BL28" s="374"/>
      <c r="BM28" s="374"/>
      <c r="BN28" s="374"/>
      <c r="BO28" s="374"/>
      <c r="BP28" s="374"/>
      <c r="BQ28" s="374"/>
      <c r="BR28" s="374"/>
      <c r="BS28" s="374"/>
      <c r="BT28" s="374"/>
      <c r="BU28" s="198"/>
      <c r="BV28" s="64"/>
      <c r="BW28" s="187" t="s">
        <v>32</v>
      </c>
      <c r="BX28" s="67"/>
      <c r="BY28" s="183" t="s">
        <v>10</v>
      </c>
      <c r="BZ28" s="66"/>
      <c r="CA28" s="65"/>
      <c r="CB28" s="402" t="s">
        <v>31</v>
      </c>
      <c r="CC28" s="402"/>
      <c r="CD28" s="402"/>
      <c r="CE28" s="403"/>
      <c r="CF28" s="64"/>
      <c r="CG28" s="406" t="s">
        <v>150</v>
      </c>
      <c r="CH28" s="406"/>
      <c r="CI28" s="406"/>
      <c r="CJ28" s="406"/>
      <c r="CK28" s="406"/>
      <c r="CL28" s="406"/>
      <c r="CM28" s="406"/>
      <c r="CN28" s="406"/>
      <c r="CO28" s="407"/>
      <c r="CP28" s="64"/>
      <c r="CQ28" s="404" t="s">
        <v>151</v>
      </c>
      <c r="CR28" s="404"/>
      <c r="CS28" s="404"/>
      <c r="CT28" s="404"/>
      <c r="CU28" s="404"/>
      <c r="CV28" s="404"/>
      <c r="CW28" s="404"/>
      <c r="CX28" s="404"/>
      <c r="CY28" s="405"/>
      <c r="CZ28" s="69"/>
      <c r="DA28" s="192" t="s">
        <v>33</v>
      </c>
      <c r="DB28" s="201" t="s">
        <v>34</v>
      </c>
      <c r="DC28" s="186" t="s">
        <v>119</v>
      </c>
      <c r="DD28" s="186" t="s">
        <v>118</v>
      </c>
      <c r="DE28" s="70" t="s">
        <v>158</v>
      </c>
      <c r="DF28" s="70" t="s">
        <v>159</v>
      </c>
    </row>
    <row r="29" spans="1:114" ht="15" customHeight="1" x14ac:dyDescent="0.25">
      <c r="A29" s="50"/>
      <c r="B29" s="71" t="s">
        <v>62</v>
      </c>
      <c r="C29" s="64"/>
      <c r="D29" s="72" t="s">
        <v>16</v>
      </c>
      <c r="E29" s="73" t="s">
        <v>68</v>
      </c>
      <c r="F29" s="64"/>
      <c r="G29" s="50"/>
      <c r="H29" s="150" t="s">
        <v>9</v>
      </c>
      <c r="I29" s="72"/>
      <c r="K29" s="49" t="s">
        <v>214</v>
      </c>
      <c r="L29" s="326">
        <f>VLOOKUP(MIN(BM20,MAX(X30,VLOOKUP($BU$24/100,Dyn_Notch,7,TRUE))),A36:A254,TRUE)</f>
        <v>340</v>
      </c>
      <c r="M29" s="255"/>
      <c r="N29" s="150" t="s">
        <v>9</v>
      </c>
      <c r="O29" s="72"/>
      <c r="Q29" s="48"/>
      <c r="R29" s="152"/>
      <c r="S29" s="255"/>
      <c r="T29" s="150" t="s">
        <v>9</v>
      </c>
      <c r="U29" s="72"/>
      <c r="W29" s="74" t="s">
        <v>53</v>
      </c>
      <c r="X29" s="226">
        <v>500</v>
      </c>
      <c r="Y29" s="7" t="s">
        <v>15</v>
      </c>
      <c r="Z29" s="64"/>
      <c r="AA29" s="72" t="s">
        <v>27</v>
      </c>
      <c r="AB29" s="72"/>
      <c r="AC29" s="72"/>
      <c r="AD29" s="72"/>
      <c r="AE29" s="72"/>
      <c r="AF29" s="72"/>
      <c r="AG29" s="72"/>
      <c r="AJ29" s="64"/>
      <c r="AK29" s="72" t="s">
        <v>27</v>
      </c>
      <c r="AL29" s="72"/>
      <c r="AM29" s="72"/>
      <c r="AN29" s="72"/>
      <c r="AO29" s="72"/>
      <c r="AP29" s="72"/>
      <c r="AQ29" s="72"/>
      <c r="AR29" s="72"/>
      <c r="AS29" s="75"/>
      <c r="AT29" s="64"/>
      <c r="AU29" s="50"/>
      <c r="AV29" s="76"/>
      <c r="AW29" s="72" t="s">
        <v>9</v>
      </c>
      <c r="AX29" s="72"/>
      <c r="AY29" s="72"/>
      <c r="AZ29" s="75"/>
      <c r="BA29" s="64"/>
      <c r="BB29" s="50"/>
      <c r="BC29" s="50"/>
      <c r="BD29" s="72" t="s">
        <v>9</v>
      </c>
      <c r="BE29" s="72"/>
      <c r="BF29" s="72"/>
      <c r="BG29" s="75"/>
      <c r="BH29" s="64"/>
      <c r="BI29" s="50"/>
      <c r="BJ29" s="77"/>
      <c r="BK29" s="72"/>
      <c r="BL29" s="150" t="s">
        <v>9</v>
      </c>
      <c r="BM29" s="174" t="s">
        <v>53</v>
      </c>
      <c r="BN29" s="175">
        <f>BU31</f>
        <v>1.2</v>
      </c>
      <c r="BO29" s="296"/>
      <c r="BP29" s="265">
        <f>IF(BT34="Low",67,IF(BT34="Med",89,133))</f>
        <v>89</v>
      </c>
      <c r="BQ29" s="266" t="s">
        <v>156</v>
      </c>
      <c r="BR29" s="267" t="s">
        <v>9</v>
      </c>
      <c r="BS29" s="322" t="s">
        <v>255</v>
      </c>
      <c r="BT29" s="324">
        <f>IF(BU30="FFT Peak",BU32,BT30)</f>
        <v>340</v>
      </c>
      <c r="BU29" s="275" t="s">
        <v>188</v>
      </c>
      <c r="BV29" s="64"/>
      <c r="BW29" s="188"/>
      <c r="BX29" s="67"/>
      <c r="BY29" s="183"/>
      <c r="BZ29" s="50"/>
      <c r="CA29" s="50"/>
      <c r="CB29" s="72" t="s">
        <v>9</v>
      </c>
      <c r="CC29" s="72"/>
      <c r="CD29" s="72"/>
      <c r="CE29" s="75"/>
      <c r="CF29" s="64"/>
      <c r="CG29" s="72" t="s">
        <v>27</v>
      </c>
      <c r="CH29" s="72"/>
      <c r="CI29" s="72"/>
      <c r="CJ29" s="72"/>
      <c r="CK29" s="72"/>
      <c r="CL29" s="72"/>
      <c r="CM29" s="72"/>
      <c r="CP29" s="64"/>
      <c r="CQ29" s="72" t="s">
        <v>27</v>
      </c>
      <c r="CR29" s="72"/>
      <c r="CS29" s="72"/>
      <c r="CT29" s="72"/>
      <c r="CU29" s="72"/>
      <c r="CV29" s="72"/>
      <c r="CW29" s="72"/>
      <c r="CX29" s="72"/>
      <c r="CY29" s="75"/>
      <c r="CZ29" s="69"/>
      <c r="DA29" s="193"/>
      <c r="DB29" s="202"/>
      <c r="DC29" s="56"/>
      <c r="DD29" s="56"/>
      <c r="DE29" s="78"/>
      <c r="DF29" s="78"/>
    </row>
    <row r="30" spans="1:114" ht="17.25" customHeight="1" x14ac:dyDescent="0.25">
      <c r="A30" s="50"/>
      <c r="B30" s="73">
        <f>INDEX($DI$2:$DO$11,MATCH($D$32,$DH$2:$DH$11,0),MATCH("Sample Rate",$DI$1:$DO$1,0))</f>
        <v>8000</v>
      </c>
      <c r="C30" s="64"/>
      <c r="D30" s="4" t="s">
        <v>21</v>
      </c>
      <c r="E30" s="4" t="s">
        <v>85</v>
      </c>
      <c r="F30" s="64"/>
      <c r="G30" s="80"/>
      <c r="H30" s="151">
        <f>L29</f>
        <v>340</v>
      </c>
      <c r="I30" s="32"/>
      <c r="K30" s="49" t="s">
        <v>213</v>
      </c>
      <c r="L30" s="326">
        <f>IF(X31&gt;1,L29*2,0)</f>
        <v>680</v>
      </c>
      <c r="M30" s="256"/>
      <c r="N30" s="151">
        <f>L30</f>
        <v>680</v>
      </c>
      <c r="O30" s="32"/>
      <c r="Q30" s="48"/>
      <c r="R30" s="152"/>
      <c r="S30" s="256"/>
      <c r="T30" s="151">
        <f>L31</f>
        <v>1360</v>
      </c>
      <c r="U30" s="32"/>
      <c r="W30" s="74" t="s">
        <v>162</v>
      </c>
      <c r="X30" s="178">
        <v>100</v>
      </c>
      <c r="Z30" s="64"/>
      <c r="AA30" s="4" t="s">
        <v>28</v>
      </c>
      <c r="AB30" s="73"/>
      <c r="AC30" s="73"/>
      <c r="AD30" s="73"/>
      <c r="AE30" s="73"/>
      <c r="AF30" s="73"/>
      <c r="AG30" s="73"/>
      <c r="AH30" s="74" t="s">
        <v>121</v>
      </c>
      <c r="AI30" s="7" t="s">
        <v>207</v>
      </c>
      <c r="AJ30" s="64"/>
      <c r="AK30" s="4" t="s">
        <v>28</v>
      </c>
      <c r="AL30" s="73"/>
      <c r="AM30" s="73"/>
      <c r="AN30" s="73"/>
      <c r="AO30" s="73"/>
      <c r="AP30" s="73"/>
      <c r="AQ30" s="73"/>
      <c r="AR30" s="73"/>
      <c r="AS30" s="75"/>
      <c r="AT30" s="64"/>
      <c r="AU30" s="80" t="s">
        <v>91</v>
      </c>
      <c r="AV30" s="81">
        <f>(AW30*AW32)/(AW30^2-AW32^2)</f>
        <v>3.0630630630630629</v>
      </c>
      <c r="AW30" s="6">
        <v>100</v>
      </c>
      <c r="AX30" s="32"/>
      <c r="AY30" s="32"/>
      <c r="AZ30" s="75"/>
      <c r="BA30" s="64"/>
      <c r="BB30" s="80" t="s">
        <v>91</v>
      </c>
      <c r="BC30" s="76">
        <f>(BD30*BD32)/(BD30^2-BD32^2)</f>
        <v>1.3725490196078431</v>
      </c>
      <c r="BD30" s="6">
        <v>100</v>
      </c>
      <c r="BE30" s="32"/>
      <c r="BF30" s="32"/>
      <c r="BG30" s="75"/>
      <c r="BH30" s="64"/>
      <c r="BI30" s="80"/>
      <c r="BJ30" s="76"/>
      <c r="BK30" s="32"/>
      <c r="BL30" s="151">
        <f>VLOOKUP(BT29-(BT32*BT29),A36:A254,TRUE)</f>
        <v>310</v>
      </c>
      <c r="BM30" s="174" t="s">
        <v>153</v>
      </c>
      <c r="BN30" s="285">
        <f>BR30-BL30</f>
        <v>55</v>
      </c>
      <c r="BO30" s="297" t="s">
        <v>91</v>
      </c>
      <c r="BP30" s="268">
        <f>(BR30*BR32)/(BR30^2-BR32^2)</f>
        <v>0.88421052631578934</v>
      </c>
      <c r="BQ30" s="269" t="s">
        <v>157</v>
      </c>
      <c r="BR30" s="270">
        <f>VLOOKUP(BT29+(BT32*BT29),A36:A254,TRUE)</f>
        <v>365</v>
      </c>
      <c r="BS30" s="74" t="s">
        <v>254</v>
      </c>
      <c r="BT30" s="325">
        <v>250</v>
      </c>
      <c r="BU30" s="323" t="s">
        <v>253</v>
      </c>
      <c r="BV30" s="64"/>
      <c r="BW30" s="188"/>
      <c r="BX30" s="67"/>
      <c r="BY30" s="183"/>
      <c r="BZ30" s="80" t="s">
        <v>91</v>
      </c>
      <c r="CA30" s="76">
        <f>(CB30*CB32)/(CB30^2-CB32^2)</f>
        <v>2.2222222222222223</v>
      </c>
      <c r="CB30" s="6">
        <v>100</v>
      </c>
      <c r="CC30" s="32"/>
      <c r="CD30" s="32"/>
      <c r="CE30" s="75"/>
      <c r="CF30" s="64"/>
      <c r="CG30" s="4" t="s">
        <v>28</v>
      </c>
      <c r="CH30" s="73"/>
      <c r="CI30" s="73"/>
      <c r="CJ30" s="73"/>
      <c r="CK30" s="73"/>
      <c r="CL30" s="73"/>
      <c r="CM30" s="73"/>
      <c r="CN30" s="74" t="s">
        <v>121</v>
      </c>
      <c r="CO30" s="7" t="s">
        <v>207</v>
      </c>
      <c r="CP30" s="64"/>
      <c r="CQ30" s="4" t="s">
        <v>28</v>
      </c>
      <c r="CR30" s="73"/>
      <c r="CS30" s="73"/>
      <c r="CT30" s="73"/>
      <c r="CU30" s="73"/>
      <c r="CV30" s="73"/>
      <c r="CW30" s="73"/>
      <c r="CX30" s="73"/>
      <c r="CY30" s="75"/>
      <c r="CZ30" s="69"/>
      <c r="DA30" s="193"/>
      <c r="DB30" s="202"/>
      <c r="DC30" s="56"/>
      <c r="DD30" s="56"/>
      <c r="DE30" s="78"/>
      <c r="DF30" s="78"/>
    </row>
    <row r="31" spans="1:114" x14ac:dyDescent="0.25">
      <c r="B31" s="74" t="s">
        <v>60</v>
      </c>
      <c r="C31" s="83"/>
      <c r="D31" s="72" t="s">
        <v>18</v>
      </c>
      <c r="E31" s="84" t="s">
        <v>25</v>
      </c>
      <c r="G31" s="88"/>
      <c r="H31" s="150" t="s">
        <v>98</v>
      </c>
      <c r="I31" s="155"/>
      <c r="J31" s="49" t="s">
        <v>229</v>
      </c>
      <c r="K31" s="49" t="s">
        <v>215</v>
      </c>
      <c r="L31" s="326">
        <f>IF(X31&gt;2,L29*4,0)</f>
        <v>1360</v>
      </c>
      <c r="M31" s="257"/>
      <c r="N31" s="150" t="s">
        <v>98</v>
      </c>
      <c r="O31" s="155"/>
      <c r="Q31" s="48"/>
      <c r="R31" s="152"/>
      <c r="S31" s="257"/>
      <c r="T31" s="150" t="s">
        <v>98</v>
      </c>
      <c r="U31" s="155"/>
      <c r="W31" s="79" t="s">
        <v>236</v>
      </c>
      <c r="X31" s="177">
        <v>3</v>
      </c>
      <c r="AA31" s="327">
        <f>AH26*K24</f>
        <v>200</v>
      </c>
      <c r="AB31" s="73" t="s">
        <v>53</v>
      </c>
      <c r="AC31" s="73"/>
      <c r="AD31" s="73"/>
      <c r="AE31" s="73"/>
      <c r="AF31" s="73"/>
      <c r="AG31" s="73"/>
      <c r="AH31" s="86" t="str">
        <f>IF(AI30="Yes","min.","cutoff")</f>
        <v>min.</v>
      </c>
      <c r="AI31" s="205">
        <f>IF(AI32="on",AA32,0)</f>
        <v>343.75</v>
      </c>
      <c r="AK31" s="72" t="s">
        <v>0</v>
      </c>
      <c r="AL31" s="73" t="s">
        <v>53</v>
      </c>
      <c r="AN31" s="73"/>
      <c r="AO31" s="73"/>
      <c r="AP31" s="73"/>
      <c r="AQ31" s="73"/>
      <c r="AR31" s="73"/>
      <c r="AS31" s="87">
        <f>IF(AS32="on",AK32,0)</f>
        <v>250</v>
      </c>
      <c r="AU31" s="88" t="s">
        <v>92</v>
      </c>
      <c r="AV31" s="89">
        <f>AW30^2/AW32</f>
        <v>117.64705882352941</v>
      </c>
      <c r="AW31" s="72" t="s">
        <v>0</v>
      </c>
      <c r="AX31" s="73"/>
      <c r="AY31" s="73"/>
      <c r="BB31" s="88" t="s">
        <v>92</v>
      </c>
      <c r="BC31" s="89">
        <f>BD30^2/BD32</f>
        <v>142.85714285714286</v>
      </c>
      <c r="BD31" s="72" t="s">
        <v>0</v>
      </c>
      <c r="BE31" s="72"/>
      <c r="BF31" s="73"/>
      <c r="BI31" s="88"/>
      <c r="BJ31" s="89"/>
      <c r="BK31" s="72"/>
      <c r="BL31" s="72"/>
      <c r="BM31" s="174"/>
      <c r="BN31" s="286" t="s">
        <v>160</v>
      </c>
      <c r="BO31" s="299" t="s">
        <v>92</v>
      </c>
      <c r="BP31" s="271">
        <f>BR30^2/BR32</f>
        <v>625.71428571428578</v>
      </c>
      <c r="BQ31" s="272">
        <f>BR30-BR32</f>
        <v>152.08333333333334</v>
      </c>
      <c r="BR31" s="267" t="s">
        <v>98</v>
      </c>
      <c r="BS31" s="161" t="s">
        <v>53</v>
      </c>
      <c r="BT31" s="298">
        <v>120</v>
      </c>
      <c r="BU31" s="227">
        <f>BT31/100</f>
        <v>1.2</v>
      </c>
      <c r="BW31" s="189"/>
      <c r="BX31" s="67"/>
      <c r="BY31" s="73" t="s">
        <v>59</v>
      </c>
      <c r="BZ31" s="88" t="s">
        <v>92</v>
      </c>
      <c r="CA31" s="89">
        <f>CB30^2/CB32</f>
        <v>125</v>
      </c>
      <c r="CB31" s="72" t="s">
        <v>0</v>
      </c>
      <c r="CC31" s="72"/>
      <c r="CD31" s="73"/>
      <c r="CG31" s="327">
        <f>CN26*K25</f>
        <v>70</v>
      </c>
      <c r="CH31" s="73" t="s">
        <v>53</v>
      </c>
      <c r="CI31" s="73"/>
      <c r="CJ31" s="73"/>
      <c r="CK31" s="73"/>
      <c r="CL31" s="73"/>
      <c r="CM31" s="73"/>
      <c r="CN31" s="86" t="str">
        <f>IF(CO30="Yes","min.","cutoff")</f>
        <v>min.</v>
      </c>
      <c r="CO31" s="205">
        <f>IF(CO32="on",CG32,0)</f>
        <v>116.875</v>
      </c>
      <c r="CQ31" s="72" t="s">
        <v>0</v>
      </c>
      <c r="CR31" s="73" t="s">
        <v>53</v>
      </c>
      <c r="CS31" s="73"/>
      <c r="CT31" s="73"/>
      <c r="CU31" s="73"/>
      <c r="CV31" s="73"/>
      <c r="CW31" s="73"/>
      <c r="CX31" s="73"/>
      <c r="CY31" s="205">
        <f>IF(CY32="on",CQ32,0)</f>
        <v>150</v>
      </c>
      <c r="DA31" s="193"/>
      <c r="DB31" s="202"/>
      <c r="DC31" s="56"/>
      <c r="DD31" s="56"/>
      <c r="DE31" s="53"/>
      <c r="DF31" s="53"/>
    </row>
    <row r="32" spans="1:114" x14ac:dyDescent="0.25">
      <c r="B32" s="5">
        <v>8000</v>
      </c>
      <c r="C32" s="90"/>
      <c r="D32" s="4" t="s">
        <v>72</v>
      </c>
      <c r="E32" s="91">
        <f>INDEX($DI$2:$DN$11,MATCH($D$32,$DH$2:$DH$11,0),MATCH($D$30,$DI$1:$DN$1,0))</f>
        <v>250</v>
      </c>
      <c r="G32" s="153"/>
      <c r="H32" s="151">
        <f>H30-H30/(2*J32)</f>
        <v>306</v>
      </c>
      <c r="I32" s="154"/>
      <c r="J32" s="76">
        <f>X29/100</f>
        <v>5</v>
      </c>
      <c r="M32" s="258"/>
      <c r="N32" s="151">
        <f>N30-N30/(2*P32)</f>
        <v>612</v>
      </c>
      <c r="O32" s="154"/>
      <c r="P32" s="76">
        <f>$J$32</f>
        <v>5</v>
      </c>
      <c r="Q32" s="79"/>
      <c r="R32" s="254"/>
      <c r="S32" s="258"/>
      <c r="T32" s="151">
        <f>T30-T30/(2*V32)</f>
        <v>1224</v>
      </c>
      <c r="U32" s="154"/>
      <c r="V32" s="76">
        <f>$J$32</f>
        <v>5</v>
      </c>
      <c r="W32" s="79"/>
      <c r="X32" s="254"/>
      <c r="AA32" s="328">
        <f>MAX(AA31,IF(AI30="Yes",VLOOKUP($BU$24/100,Gyro_LPF1,7,TRUE),AA31))</f>
        <v>343.75</v>
      </c>
      <c r="AB32" s="92">
        <v>0.70699999999999996</v>
      </c>
      <c r="AC32" s="73"/>
      <c r="AD32" s="93" t="s">
        <v>69</v>
      </c>
      <c r="AE32" s="73"/>
      <c r="AF32" s="73"/>
      <c r="AG32" s="93" t="s">
        <v>104</v>
      </c>
      <c r="AH32" s="86" t="s">
        <v>142</v>
      </c>
      <c r="AI32" s="7" t="s">
        <v>188</v>
      </c>
      <c r="AK32" s="327">
        <f>AK26*K24</f>
        <v>250</v>
      </c>
      <c r="AL32" s="73">
        <v>0.70699999999999996</v>
      </c>
      <c r="AN32" s="93" t="s">
        <v>69</v>
      </c>
      <c r="AO32" s="73"/>
      <c r="AP32" s="73"/>
      <c r="AQ32" s="93" t="s">
        <v>104</v>
      </c>
      <c r="AR32" s="93"/>
      <c r="AS32" s="7" t="s">
        <v>188</v>
      </c>
      <c r="AU32" s="94">
        <f>AW32</f>
        <v>85</v>
      </c>
      <c r="AV32" s="89">
        <f>AW30+AW30-AW32</f>
        <v>115</v>
      </c>
      <c r="AW32" s="6">
        <v>85</v>
      </c>
      <c r="AX32" s="32"/>
      <c r="AY32" s="32"/>
      <c r="AZ32" s="7" t="s">
        <v>15</v>
      </c>
      <c r="BB32" s="94">
        <f>BD32</f>
        <v>70</v>
      </c>
      <c r="BC32" s="94">
        <f>BD30+(BD30-BD32)</f>
        <v>130</v>
      </c>
      <c r="BD32" s="6">
        <v>70</v>
      </c>
      <c r="BE32" s="32"/>
      <c r="BF32" s="32"/>
      <c r="BG32" s="7" t="s">
        <v>15</v>
      </c>
      <c r="BJ32" s="94"/>
      <c r="BK32" s="47">
        <f>BL30-BL32</f>
        <v>129.16666666666669</v>
      </c>
      <c r="BL32" s="151">
        <f>BL30-BL30/(2*BN29)</f>
        <v>180.83333333333331</v>
      </c>
      <c r="BM32" s="174"/>
      <c r="BN32" s="285">
        <f>BT29*BT32*2</f>
        <v>54.4</v>
      </c>
      <c r="BO32" s="301">
        <f>BR32</f>
        <v>212.91666666666666</v>
      </c>
      <c r="BP32" s="271">
        <f>BR30+(BR30-BR32)</f>
        <v>517.08333333333337</v>
      </c>
      <c r="BQ32" s="274" t="s">
        <v>155</v>
      </c>
      <c r="BR32" s="270">
        <f>BR30-BR30/(2*BU31)</f>
        <v>212.91666666666666</v>
      </c>
      <c r="BS32" s="273" t="s">
        <v>154</v>
      </c>
      <c r="BT32" s="300">
        <v>0.08</v>
      </c>
      <c r="BU32" s="61">
        <f>VLOOKUP(MIN(DI20,MAX(BT33,VLOOKUP($BU$24/100,Dyn_Notch,7,TRUE))),A36:A254,TRUE)</f>
        <v>340</v>
      </c>
      <c r="BW32" s="189"/>
      <c r="BX32" s="67"/>
      <c r="BY32" s="149">
        <v>8000</v>
      </c>
      <c r="BZ32" s="94">
        <f>CB32</f>
        <v>80</v>
      </c>
      <c r="CA32" s="94">
        <f>CB30+(CB30-CB32)</f>
        <v>120</v>
      </c>
      <c r="CB32" s="6">
        <v>80</v>
      </c>
      <c r="CC32" s="32"/>
      <c r="CD32" s="32"/>
      <c r="CE32" s="7" t="s">
        <v>15</v>
      </c>
      <c r="CG32" s="328">
        <f>MAX(CG31,IF(CO30="Yes",VLOOKUP($BU$24/100,Dterm_LPF1,7,TRUE),CG31))</f>
        <v>116.875</v>
      </c>
      <c r="CH32" s="92">
        <v>0.70699999999999996</v>
      </c>
      <c r="CI32" s="73"/>
      <c r="CJ32" s="93" t="s">
        <v>69</v>
      </c>
      <c r="CK32" s="73"/>
      <c r="CL32" s="73"/>
      <c r="CM32" s="93" t="s">
        <v>104</v>
      </c>
      <c r="CN32" s="86" t="s">
        <v>142</v>
      </c>
      <c r="CO32" s="7" t="s">
        <v>188</v>
      </c>
      <c r="CQ32" s="327">
        <f>CQ26*K25</f>
        <v>150</v>
      </c>
      <c r="CR32" s="92">
        <v>0.70699999999999996</v>
      </c>
      <c r="CS32" s="73"/>
      <c r="CT32" s="73"/>
      <c r="CU32" s="73"/>
      <c r="CV32" s="73"/>
      <c r="CW32" s="93" t="s">
        <v>104</v>
      </c>
      <c r="CX32" s="93"/>
      <c r="CY32" s="7" t="s">
        <v>188</v>
      </c>
      <c r="DA32" s="193"/>
      <c r="DB32" s="202"/>
      <c r="DC32" s="56"/>
      <c r="DD32" s="56"/>
      <c r="DE32" s="53"/>
      <c r="DF32" s="53"/>
    </row>
    <row r="33" spans="1:137" x14ac:dyDescent="0.25">
      <c r="A33" s="82" t="s">
        <v>43</v>
      </c>
      <c r="B33" s="94">
        <f>MIN(B30,B32)</f>
        <v>8000</v>
      </c>
      <c r="D33" s="82" t="s">
        <v>26</v>
      </c>
      <c r="E33" s="96">
        <f>INDEX($DI$2:$DN$11,MATCH($D$32,$DH$2:$DH$11,0),MATCH($D$30,$DI$1:$DN$1,0)+1)</f>
        <v>0.97</v>
      </c>
      <c r="G33" s="100"/>
      <c r="I33" s="155"/>
      <c r="K33" s="380" t="s">
        <v>239</v>
      </c>
      <c r="L33" s="381"/>
      <c r="M33" s="259"/>
      <c r="O33" s="155"/>
      <c r="Q33" s="375" t="s">
        <v>238</v>
      </c>
      <c r="R33" s="376"/>
      <c r="S33" s="259"/>
      <c r="U33" s="155"/>
      <c r="W33" s="377" t="s">
        <v>237</v>
      </c>
      <c r="X33" s="378"/>
      <c r="Y33" s="367"/>
      <c r="AA33" s="327">
        <f>AH27*K24</f>
        <v>500</v>
      </c>
      <c r="AB33" s="97">
        <f>1/AB32</f>
        <v>1.4144271570014144</v>
      </c>
      <c r="AC33" s="98" t="s">
        <v>107</v>
      </c>
      <c r="AD33" s="94">
        <f>IF(OR($E$30="F4",$E$30="F7"),120,"unknown")</f>
        <v>120</v>
      </c>
      <c r="AG33" s="94">
        <v>1</v>
      </c>
      <c r="AH33" s="99" t="s">
        <v>143</v>
      </c>
      <c r="AK33" s="82"/>
      <c r="AL33" s="97">
        <f>1/AL32</f>
        <v>1.4144271570014144</v>
      </c>
      <c r="AM33" s="98" t="s">
        <v>107</v>
      </c>
      <c r="AN33" s="94">
        <f>IF(OR($E$30="F4",$E$30="F7"),120,"unknown")</f>
        <v>120</v>
      </c>
      <c r="AQ33" s="94">
        <v>1</v>
      </c>
      <c r="AR33" s="94"/>
      <c r="AU33" s="100" t="s">
        <v>11</v>
      </c>
      <c r="AV33" s="101">
        <f>AW30/(AV32-AU32)</f>
        <v>3.3333333333333335</v>
      </c>
      <c r="AW33" s="94"/>
      <c r="BB33" s="100" t="s">
        <v>11</v>
      </c>
      <c r="BC33" s="181">
        <f>BD30/(BC32-BB32)</f>
        <v>1.6666666666666667</v>
      </c>
      <c r="BI33" s="100"/>
      <c r="BK33" s="72"/>
      <c r="BL33" s="149" t="str">
        <f>IF(OR(BT32=0,BU29="Off"),"Off","On")</f>
        <v>On</v>
      </c>
      <c r="BM33" s="174"/>
      <c r="BN33" s="287" t="s">
        <v>161</v>
      </c>
      <c r="BO33" s="303"/>
      <c r="BP33" s="225"/>
      <c r="BQ33" s="272">
        <f>(BR30-BR32)*2</f>
        <v>304.16666666666669</v>
      </c>
      <c r="BR33" s="225"/>
      <c r="BS33" s="161" t="s">
        <v>162</v>
      </c>
      <c r="BT33" s="302">
        <v>150</v>
      </c>
      <c r="BU33"/>
      <c r="BW33" s="189"/>
      <c r="BX33" s="67"/>
      <c r="BY33" s="183"/>
      <c r="BZ33" s="100" t="s">
        <v>11</v>
      </c>
      <c r="CA33" s="102">
        <f>CB30/(CA32-BZ32)</f>
        <v>2.5</v>
      </c>
      <c r="CG33" s="327">
        <f>CN27*K25</f>
        <v>170</v>
      </c>
      <c r="CH33" s="97">
        <f>1/CH32</f>
        <v>1.4144271570014144</v>
      </c>
      <c r="CI33" s="98" t="s">
        <v>107</v>
      </c>
      <c r="CJ33" s="94">
        <f>IF(OR($E$30="F4",$E$30="F7"),120,"unknown")</f>
        <v>120</v>
      </c>
      <c r="CM33" s="94">
        <v>1</v>
      </c>
      <c r="CN33" s="99" t="s">
        <v>143</v>
      </c>
      <c r="CR33" s="97">
        <f>1/CR32</f>
        <v>1.4144271570014144</v>
      </c>
      <c r="CW33" s="94">
        <v>1</v>
      </c>
      <c r="CX33" s="94"/>
      <c r="DA33" s="193"/>
      <c r="DB33" s="202"/>
      <c r="DC33" s="56"/>
      <c r="DD33" s="56"/>
      <c r="DE33" s="53"/>
      <c r="DF33" s="53"/>
    </row>
    <row r="34" spans="1:137" s="48" customFormat="1" x14ac:dyDescent="0.25">
      <c r="A34" s="100"/>
      <c r="B34" s="152"/>
      <c r="D34" s="100"/>
      <c r="E34" s="246"/>
      <c r="G34" s="100"/>
      <c r="I34" s="247"/>
      <c r="J34" s="149"/>
      <c r="K34" s="380"/>
      <c r="L34" s="381"/>
      <c r="M34" s="259"/>
      <c r="O34" s="247"/>
      <c r="P34" s="149"/>
      <c r="Q34" s="375"/>
      <c r="R34" s="376"/>
      <c r="S34" s="259"/>
      <c r="U34" s="247"/>
      <c r="V34" s="149"/>
      <c r="W34" s="377"/>
      <c r="X34" s="378"/>
      <c r="Y34" s="368"/>
      <c r="AA34" s="248"/>
      <c r="AB34" s="250"/>
      <c r="AC34" s="251"/>
      <c r="AD34" s="152"/>
      <c r="AG34" s="152"/>
      <c r="AH34" s="86"/>
      <c r="AK34" s="100"/>
      <c r="AL34" s="250"/>
      <c r="AM34" s="251"/>
      <c r="AN34" s="152"/>
      <c r="AQ34" s="152"/>
      <c r="AR34" s="152"/>
      <c r="AU34" s="100"/>
      <c r="AV34" s="101"/>
      <c r="AW34" s="152"/>
      <c r="BB34" s="100"/>
      <c r="BC34" s="252"/>
      <c r="BI34" s="100"/>
      <c r="BK34" s="73"/>
      <c r="BL34" s="149"/>
      <c r="BM34" s="100"/>
      <c r="BN34" s="176"/>
      <c r="BO34" s="259"/>
      <c r="BP34" s="159"/>
      <c r="BQ34" s="276"/>
      <c r="BR34" s="277" t="s">
        <v>188</v>
      </c>
      <c r="BS34" s="161" t="s">
        <v>90</v>
      </c>
      <c r="BT34" s="304" t="s">
        <v>170</v>
      </c>
      <c r="BU34" s="249"/>
      <c r="BX34" s="253"/>
      <c r="BY34" s="183"/>
      <c r="BZ34" s="100"/>
      <c r="CA34" s="102"/>
      <c r="CG34" s="248"/>
      <c r="CH34" s="250"/>
      <c r="CI34" s="251"/>
      <c r="CJ34" s="152"/>
      <c r="CM34" s="152"/>
      <c r="CN34" s="86"/>
      <c r="CR34" s="250"/>
      <c r="CW34" s="152"/>
      <c r="CX34" s="152"/>
      <c r="DA34" s="56"/>
      <c r="DB34" s="50"/>
      <c r="DC34" s="56"/>
      <c r="DD34" s="56"/>
      <c r="DO34" s="152"/>
    </row>
    <row r="35" spans="1:137" s="103" customFormat="1" ht="60" customHeight="1" x14ac:dyDescent="0.25">
      <c r="A35" s="103" t="s">
        <v>108</v>
      </c>
      <c r="B35" s="103" t="s">
        <v>61</v>
      </c>
      <c r="C35" s="104"/>
      <c r="D35" s="103" t="s">
        <v>1</v>
      </c>
      <c r="E35" s="103" t="s">
        <v>167</v>
      </c>
      <c r="F35" s="105"/>
      <c r="G35" s="103" t="s">
        <v>217</v>
      </c>
      <c r="H35" s="103" t="s">
        <v>218</v>
      </c>
      <c r="I35" s="103" t="s">
        <v>219</v>
      </c>
      <c r="J35" s="103" t="s">
        <v>216</v>
      </c>
      <c r="K35" s="307" t="s">
        <v>220</v>
      </c>
      <c r="L35" s="308" t="s">
        <v>221</v>
      </c>
      <c r="M35" s="260" t="s">
        <v>223</v>
      </c>
      <c r="N35" s="103" t="s">
        <v>224</v>
      </c>
      <c r="O35" s="103" t="s">
        <v>225</v>
      </c>
      <c r="P35" s="103" t="s">
        <v>226</v>
      </c>
      <c r="Q35" s="309" t="s">
        <v>227</v>
      </c>
      <c r="R35" s="310" t="s">
        <v>228</v>
      </c>
      <c r="S35" s="260" t="s">
        <v>230</v>
      </c>
      <c r="T35" s="103" t="s">
        <v>231</v>
      </c>
      <c r="U35" s="103" t="s">
        <v>232</v>
      </c>
      <c r="V35" s="103" t="s">
        <v>233</v>
      </c>
      <c r="W35" s="305" t="s">
        <v>234</v>
      </c>
      <c r="X35" s="306" t="s">
        <v>235</v>
      </c>
      <c r="Y35" s="369" t="s">
        <v>249</v>
      </c>
      <c r="Z35" s="105"/>
      <c r="AA35" s="103" t="s">
        <v>86</v>
      </c>
      <c r="AB35" s="103" t="s">
        <v>29</v>
      </c>
      <c r="AC35" s="103" t="s">
        <v>30</v>
      </c>
      <c r="AD35" s="103" t="s">
        <v>58</v>
      </c>
      <c r="AE35" s="103" t="s">
        <v>2</v>
      </c>
      <c r="AF35" s="103" t="s">
        <v>109</v>
      </c>
      <c r="AG35" s="103" t="s">
        <v>110</v>
      </c>
      <c r="AH35" s="103" t="s">
        <v>105</v>
      </c>
      <c r="AI35" s="103" t="s">
        <v>87</v>
      </c>
      <c r="AJ35" s="105"/>
      <c r="AK35" s="103" t="s">
        <v>88</v>
      </c>
      <c r="AL35" s="103" t="s">
        <v>29</v>
      </c>
      <c r="AM35" s="103" t="s">
        <v>30</v>
      </c>
      <c r="AN35" s="103" t="s">
        <v>58</v>
      </c>
      <c r="AO35" s="103" t="s">
        <v>2</v>
      </c>
      <c r="AP35" s="103" t="s">
        <v>109</v>
      </c>
      <c r="AQ35" s="103" t="s">
        <v>110</v>
      </c>
      <c r="AR35" s="103" t="s">
        <v>106</v>
      </c>
      <c r="AS35" s="103" t="s">
        <v>89</v>
      </c>
      <c r="AT35" s="105"/>
      <c r="AU35" s="103" t="s">
        <v>7</v>
      </c>
      <c r="AV35" s="103" t="s">
        <v>8</v>
      </c>
      <c r="AW35" s="103" t="s">
        <v>3</v>
      </c>
      <c r="AX35" s="103" t="s">
        <v>164</v>
      </c>
      <c r="AY35" s="103" t="s">
        <v>115</v>
      </c>
      <c r="AZ35" s="103" t="s">
        <v>35</v>
      </c>
      <c r="BA35" s="105"/>
      <c r="BB35" s="103" t="s">
        <v>12</v>
      </c>
      <c r="BC35" s="103" t="s">
        <v>13</v>
      </c>
      <c r="BD35" s="103" t="s">
        <v>14</v>
      </c>
      <c r="BE35" s="103" t="s">
        <v>165</v>
      </c>
      <c r="BF35" s="103" t="s">
        <v>116</v>
      </c>
      <c r="BG35" s="103" t="s">
        <v>36</v>
      </c>
      <c r="BH35" s="105"/>
      <c r="BI35" s="103" t="s">
        <v>217</v>
      </c>
      <c r="BJ35" s="103" t="s">
        <v>218</v>
      </c>
      <c r="BK35" s="103" t="s">
        <v>219</v>
      </c>
      <c r="BL35" s="103" t="s">
        <v>216</v>
      </c>
      <c r="BM35" s="311" t="s">
        <v>220</v>
      </c>
      <c r="BN35" s="311" t="s">
        <v>221</v>
      </c>
      <c r="BO35" s="260" t="s">
        <v>240</v>
      </c>
      <c r="BP35" s="262" t="s">
        <v>241</v>
      </c>
      <c r="BQ35" s="262" t="s">
        <v>242</v>
      </c>
      <c r="BR35" s="262" t="s">
        <v>243</v>
      </c>
      <c r="BS35" s="312" t="s">
        <v>244</v>
      </c>
      <c r="BT35" s="313" t="s">
        <v>245</v>
      </c>
      <c r="BU35" s="103" t="s">
        <v>152</v>
      </c>
      <c r="BV35" s="105"/>
      <c r="BW35" s="190"/>
      <c r="BX35" s="106"/>
      <c r="BY35" s="183"/>
      <c r="BZ35" s="103" t="s">
        <v>12</v>
      </c>
      <c r="CA35" s="103" t="s">
        <v>13</v>
      </c>
      <c r="CB35" s="103" t="s">
        <v>38</v>
      </c>
      <c r="CC35" s="103" t="s">
        <v>166</v>
      </c>
      <c r="CD35" s="103" t="s">
        <v>117</v>
      </c>
      <c r="CE35" s="103" t="s">
        <v>39</v>
      </c>
      <c r="CF35" s="105"/>
      <c r="CG35" s="103" t="s">
        <v>37</v>
      </c>
      <c r="CH35" s="103" t="s">
        <v>29</v>
      </c>
      <c r="CI35" s="103" t="s">
        <v>30</v>
      </c>
      <c r="CJ35" s="103" t="s">
        <v>58</v>
      </c>
      <c r="CK35" s="103" t="s">
        <v>2</v>
      </c>
      <c r="CL35" s="103" t="s">
        <v>109</v>
      </c>
      <c r="CM35" s="103" t="s">
        <v>110</v>
      </c>
      <c r="CN35" s="103" t="s">
        <v>114</v>
      </c>
      <c r="CO35" s="103" t="s">
        <v>113</v>
      </c>
      <c r="CP35" s="105"/>
      <c r="CQ35" s="103" t="s">
        <v>37</v>
      </c>
      <c r="CR35" s="103" t="s">
        <v>29</v>
      </c>
      <c r="CS35" s="103" t="s">
        <v>30</v>
      </c>
      <c r="CT35" s="103" t="s">
        <v>58</v>
      </c>
      <c r="CU35" s="103" t="s">
        <v>2</v>
      </c>
      <c r="CV35" s="103" t="s">
        <v>109</v>
      </c>
      <c r="CW35" s="103" t="s">
        <v>110</v>
      </c>
      <c r="CX35" s="103" t="s">
        <v>112</v>
      </c>
      <c r="CY35" s="103" t="s">
        <v>111</v>
      </c>
      <c r="CZ35" s="105"/>
      <c r="DA35" s="194"/>
      <c r="DB35" s="203"/>
      <c r="DC35" s="196"/>
      <c r="DD35" s="196"/>
      <c r="DE35" s="107"/>
      <c r="DF35" s="107"/>
      <c r="DG35" s="108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</row>
    <row r="36" spans="1:137" x14ac:dyDescent="0.25">
      <c r="A36" s="49">
        <v>1E-3</v>
      </c>
      <c r="B36" s="109">
        <f>1/$B$33*1000</f>
        <v>0.125</v>
      </c>
      <c r="C36" s="393">
        <f>AVERAGE(B36:B63)</f>
        <v>0.125</v>
      </c>
      <c r="D36" s="110">
        <f t="shared" ref="D36:D99" si="2">-(E36*360*$A36)/1000</f>
        <v>-3.4920000000000003E-4</v>
      </c>
      <c r="E36" s="111">
        <f>E33</f>
        <v>0.97</v>
      </c>
      <c r="F36" s="112"/>
      <c r="G36" s="110">
        <f>(-ATAN(2*J$32*$A36/$H$30+SQRT(4*J$32^2-1))-ATAN(2*J$32*$A36/H$30-SQRT(4*J$32^2-1)))*180/PI()</f>
        <v>-3.3703399708560073E-5</v>
      </c>
      <c r="H36" s="110">
        <f>(-ATAN(2*J$32*$A36/H$30+SQRT(4*J$32^2-1))-ATAN(2*J$32*$A36/H$30-SQRT(4*J$32^2-1)))*180/PI()+180</f>
        <v>179.99996629660029</v>
      </c>
      <c r="I36" s="110">
        <f>10*LOG10(ABS((1-($A36^6/H$30^6))/(($A36^6/H$30^6)+($A36^2/(J$32*H$30^2))+1)))*4</f>
        <v>-3.0056158477558855E-11</v>
      </c>
      <c r="J36" s="110">
        <f t="shared" ref="J36" si="3">IF($A36&lt;=H$30,G36,H36)</f>
        <v>-3.3703399708560073E-5</v>
      </c>
      <c r="K36" s="263">
        <f>IF(Y$29="On",10^((IF(ISERROR(I36),-60,I36))/20),1)</f>
        <v>1</v>
      </c>
      <c r="L36" s="264">
        <f>IF($Y$29="On",ABS((J36/(360*$A36))*1000),0)*4</f>
        <v>0</v>
      </c>
      <c r="M36" s="261">
        <f>(-ATAN(2*P$32*$A36/$N$30+SQRT(4*P$32^2-1))-ATAN(2*P$32*$A36/N$30-SQRT(4*P$32^2-1)))*180/PI()</f>
        <v>-1.6851699860641145E-5</v>
      </c>
      <c r="N36" s="110">
        <f>(-ATAN(2*P$32*$A36/N$30+SQRT(4*P$32^2-1))-ATAN(2*P$32*$A36/N$30-SQRT(4*P$32^2-1)))*180/PI()+180</f>
        <v>179.99998314830015</v>
      </c>
      <c r="O36" s="110">
        <f>10*LOG10(ABS((1-($A36^6/N$30^6))/(($A36^6/N$30^6)+($A36^2/(P$32*N$30^2))+1)))*4</f>
        <v>-7.5140396193848378E-12</v>
      </c>
      <c r="P36" s="110">
        <f t="shared" ref="P36" si="4">IF($A36&lt;=N$30,M36,N36)</f>
        <v>-1.6851699860641145E-5</v>
      </c>
      <c r="Q36" s="263">
        <f>IF(Y$29="On",10^((IF(ISERROR(M36),0,O36))/20),1)</f>
        <v>1</v>
      </c>
      <c r="R36" s="264">
        <f>IF($Y$29="On",IF(ISERROR(P36),0,ABS((P36/(360*$A36))*1000)),0)*4</f>
        <v>0</v>
      </c>
      <c r="S36" s="261">
        <f>(-ATAN(2*V$32*$A36/$T$30+SQRT(4*V$32^2-1))-ATAN(2*V$32*$A36/T$30-SQRT(4*V$32^2-1)))*180/PI()</f>
        <v>-8.4258499303205727E-6</v>
      </c>
      <c r="T36" s="110">
        <f>(-ATAN(2*V$32*$A36/T$30+SQRT(4*V$32^2-1))-ATAN(2*V$32*$A36/T$30-SQRT(4*V$32^2-1)))*180/PI()+180</f>
        <v>179.99999157415007</v>
      </c>
      <c r="U36" s="110">
        <f>10*LOG10(ABS((1-($A36^6/T$30^6))/(($A36^6/T$30^6)+($A36^2/(V$32*T$30^2))+1)))*4</f>
        <v>-1.8785099048459049E-12</v>
      </c>
      <c r="V36" s="110">
        <f t="shared" ref="V36" si="5">IF($A36&lt;=T$30,S36,T36)</f>
        <v>-8.4258499303205727E-6</v>
      </c>
      <c r="W36" s="263">
        <f>IF(Y$29="On",10^((IF(ISERROR(S36),0,U36))/20),1)</f>
        <v>1</v>
      </c>
      <c r="X36" s="264">
        <f>IF($Y$29="On",IF(ISERROR(V36),0,ABS((V36/(360*$A36))*1000)),0)*4</f>
        <v>0</v>
      </c>
      <c r="Y36" s="110">
        <f>L36+R36+X36</f>
        <v>0</v>
      </c>
      <c r="Z36" s="112"/>
      <c r="AA36" s="110">
        <f t="shared" ref="AA36:AA64" si="6">IF(AA$30="PT1",AE36,IF(AA$30="BiQUAD",AB36,IF(AA$30="FIR",AC36,"N/A")))</f>
        <v>-1.6667863131031475E-4</v>
      </c>
      <c r="AB36" s="110">
        <f t="shared" ref="AB36:AB99" si="7">(-ATAN(1/AB$33*(2*$A36/AA$32+SQRT(4-AB$33^2)))-ATAN(1/AB$33*(2*$A36/AA$32-SQRT(4-AB$33^2))))*180/PI()</f>
        <v>-2.3575478260986997E-4</v>
      </c>
      <c r="AC36" s="110">
        <f t="shared" ref="AC36:AC99" si="8">-360*$A36*AD36/1000</f>
        <v>-2.6774999999999998E-3</v>
      </c>
      <c r="AD36" s="110">
        <f t="shared" ref="AD36:AD99" si="9">($AD$33-1)/(2*$B$33)*1000</f>
        <v>7.4375</v>
      </c>
      <c r="AE36" s="110">
        <f t="shared" ref="AE36:AE99" si="10">-ATAN($A36/AA$32)*180/PI()</f>
        <v>-1.6667863131031475E-4</v>
      </c>
      <c r="AF36" s="111">
        <f t="shared" ref="AF36:AF99" si="11">10^(10*LOG10(AA$32^2/($A36^2+AA$32^2))/20)</f>
        <v>0.99999999999576872</v>
      </c>
      <c r="AG36" s="111">
        <f t="shared" ref="AG36:AG99" si="12">10^((10*LOG10(AG$33*AA$32^4/($A36^4+AA$32^4)))/20)</f>
        <v>1</v>
      </c>
      <c r="AH36" s="111">
        <f>IF(AI$32="On",IF(AA$30="PT1",AF36,AG36),1)</f>
        <v>0.99999999999576872</v>
      </c>
      <c r="AI36" s="110">
        <f t="shared" ref="AI36:AI99" si="13">IF(AI$32="On",ABS((AA36/(360*$A36))*1000),0)</f>
        <v>0.46299619808420767</v>
      </c>
      <c r="AJ36" s="113"/>
      <c r="AK36" s="110">
        <f t="shared" ref="AK36:AK64" si="14">IF(AK$30="PT1",AO36,IF(AK$30="BiQUAD",AL36,IF(AK$30="FIR",AM36,"N/A")))</f>
        <v>-2.2918311805110697E-4</v>
      </c>
      <c r="AL36" s="110">
        <f t="shared" ref="AL36:AL99" si="15">(-ATAN(1/AL$33*(2*$A36/AK$32+SQRT(4-AL$33^2)))-ATAN(1/AL$33*(2*$A36/AK$32-SQRT(4-AL$33^2))))*180/PI()</f>
        <v>-3.2416282609493228E-4</v>
      </c>
      <c r="AM36" s="110">
        <f t="shared" ref="AM36:AM99" si="16">-360*$A36*AN36/1000</f>
        <v>-2.6774999999999998E-3</v>
      </c>
      <c r="AN36" s="110">
        <f t="shared" ref="AN36:AN99" si="17">($AD$33-1)/(2*$B$33)*1000</f>
        <v>7.4375</v>
      </c>
      <c r="AO36" s="110">
        <f t="shared" ref="AO36:AO99" si="18">-ATAN($A36/AK$32)*180/PI()</f>
        <v>-2.2918311805110697E-4</v>
      </c>
      <c r="AP36" s="111">
        <f t="shared" ref="AP36:AP99" si="19">10^((10*LOG10(AK$32^2/($A36^2+AK$32^2)))/20)</f>
        <v>0.99999999999199995</v>
      </c>
      <c r="AQ36" s="111">
        <f t="shared" ref="AQ36:AQ99" si="20">10^((10*LOG10(AQ$33*AK$32^4/($A36^4+AK$32^4)))/20)</f>
        <v>1</v>
      </c>
      <c r="AR36" s="111">
        <f>IF(AS$32="On",IF(AK$30="PT1",AP36,AQ36),1)</f>
        <v>0.99999999999199995</v>
      </c>
      <c r="AS36" s="110">
        <f t="shared" ref="AS36:AS99" si="21">IF(AS$32="On",ABS((AK36/(360*$A36))*1000),0)</f>
        <v>0.63661977236418599</v>
      </c>
      <c r="AT36" s="113"/>
      <c r="AU36" s="110">
        <f t="shared" ref="AU36:AU99" si="22">(-ATAN(2*AV$33*$A36/$AW$30+SQRT(4*AV$33^2-1))-ATAN(2*AV$33*$A36/AW$30-SQRT(4*AV$33^2-1)))*180/PI()</f>
        <v>-1.7188733855055081E-4</v>
      </c>
      <c r="AV36" s="110">
        <f t="shared" ref="AV36:AV99" si="23">(-ATAN(2*AV$33*$A36/AW$30+SQRT(4*AV$33^2-1))-ATAN(2*AV$33*$A36/AW$30-SQRT(4*AV$33^2-1)))*180/PI()+180</f>
        <v>179.99982811266145</v>
      </c>
      <c r="AW36" s="110">
        <f t="shared" ref="AW36:AW99" si="24">IF($A36&lt;=AW$30,AU36,AV36)</f>
        <v>-1.7188733855055081E-4</v>
      </c>
      <c r="AX36" s="110">
        <f t="shared" ref="AX36:AX99" si="25">10*LOG10(ABS((1-($A36^6/AW$30^6))/(($A36^6/AW$30^6)+($A36^2/(AV$33*AW$30^2))+1)))</f>
        <v>-1.3028835535303584E-10</v>
      </c>
      <c r="AY36" s="110">
        <f>IF(AZ$32="On",10^((IF(ISERROR(AX36),-60,AX36))/20),1)</f>
        <v>1</v>
      </c>
      <c r="AZ36" s="110">
        <f t="shared" ref="AZ36:AZ99" si="26">IF(AZ$32="On",ABS((AW36/(360*$A36))*1000),0)</f>
        <v>0</v>
      </c>
      <c r="BA36" s="112"/>
      <c r="BB36" s="110">
        <f t="shared" ref="BB36:BB99" si="27">(-ATAN(2*BC$33*$A36/BD$30+SQRT(4*BC$33^2-1))-ATAN(2*BC$33*$A36/BD$30-SQRT(4*BC$33^2-1)))*180/PI()</f>
        <v>-3.4377467711382386E-4</v>
      </c>
      <c r="BC36" s="110">
        <f t="shared" ref="BC36:BC99" si="28">(-ATAN(2*BC$33*$A36/BD$30+SQRT(4*BC$33^2-1))-ATAN(2*BC$33*$A36/BD$30-SQRT(4*BC$33^2-1)))*180/PI()+180</f>
        <v>179.99965622532289</v>
      </c>
      <c r="BD36" s="110">
        <f t="shared" ref="BD36:BD99" si="29">IF($A36&lt;=BD$30,BB36,BC36)</f>
        <v>-3.4377467711382386E-4</v>
      </c>
      <c r="BE36" s="110">
        <f>10*LOG10(ABS((1-($A36^8/BD$30^8))/(($A36^8/BD$30^8)+($A36^2/(BC$33*BD$30^2))+1)))</f>
        <v>-2.6057671070998036E-10</v>
      </c>
      <c r="BF36" s="110">
        <f>IF(BG$32="On",10^((IF(ISERROR(BE36),-60,BE36))/20),1)</f>
        <v>1</v>
      </c>
      <c r="BG36" s="110">
        <f t="shared" ref="BG36:BG99" si="30">IF(BG$32="On",ABS((BD36/(360*$A36))*1000),0)</f>
        <v>0</v>
      </c>
      <c r="BH36" s="112"/>
      <c r="BI36" s="110">
        <f t="shared" ref="BI36:BI99" si="31">(-ATAN(2*BN$29*$A36/$BR$30+SQRT(4*BN$29^2-1))-ATAN(2*BN$29*$A36/BL$30-SQRT(4*BN$29^2-1)))*180/PI()</f>
        <v>-1.4241666026012714E-4</v>
      </c>
      <c r="BJ36" s="110">
        <f t="shared" ref="BJ36:BJ99" si="32">(-ATAN(2*BN$29*$A36/BL$30+SQRT(4*BN$29^2-1))-ATAN(2*BN$29*$A36/BL$30-SQRT(4*BN$29^2-1)))*180/PI()+180</f>
        <v>179.99984597908733</v>
      </c>
      <c r="BK36" s="110">
        <f t="shared" ref="BK36:BK99" si="33">10*LOG10(ABS((1-($A36^6/BL$30^6))/(($A36^6/BL$30^6)+($A36^2/(BN$29*BL$30^2))+1)))</f>
        <v>-3.7659880551468801E-11</v>
      </c>
      <c r="BL36" s="110">
        <f t="shared" ref="BL36:BL99" si="34">IF($A36&lt;=BL$30,BI36,BJ36)</f>
        <v>-1.4241666026012714E-4</v>
      </c>
      <c r="BM36" s="110">
        <f t="shared" ref="BM36:BM64" si="35">IF(BL$33="On",10^((IF(ISERROR(BK36),-60,BK36))/20),1)</f>
        <v>0.99999999999566436</v>
      </c>
      <c r="BN36" s="110">
        <f t="shared" ref="BN36:BN99" si="36">IF(BL$33="On",ABS((BL36/(360*$A36))*1000),0)</f>
        <v>0.39560183405590876</v>
      </c>
      <c r="BO36" s="261">
        <f t="shared" ref="BO36:BO99" si="37">(-ATAN(2*BU$31*$A36/$BR$30+SQRT(4*BU$31^2-1))-ATAN(2*BU$31*$A36/BR$30-SQRT(4*BU$31^2-1)))*180/PI()</f>
        <v>-1.3081228199245283E-4</v>
      </c>
      <c r="BP36" s="263">
        <f t="shared" ref="BP36:BP99" si="38">(-ATAN(2*BU$31*$A36/BR$30+SQRT(4*BU$31^2-1))-ATAN(2*BU$31*$A36/BR$30-SQRT(4*BU$31^2-1)))*180/PI()+180</f>
        <v>179.99986918771802</v>
      </c>
      <c r="BQ36" s="263">
        <f t="shared" ref="BQ36:BQ99" si="39">10*LOG10(ABS((1-($A36^6/BR$30^6))/(($A36^6/BR$30^6)+($A36^2/(BU$31*BR$30^2))+1)))</f>
        <v>-2.7165104732891056E-11</v>
      </c>
      <c r="BR36" s="263">
        <f t="shared" ref="BR36:BR99" si="40">IF($A36&lt;=BR$30,BO36,BP36)</f>
        <v>-1.3081228199245283E-4</v>
      </c>
      <c r="BS36" s="261">
        <f t="shared" ref="BS36:BS99" si="41">IF(BU$29="On",10^((IF(ISERROR(BQ36),-60,BQ36))/20),1)</f>
        <v>0.9999999999968725</v>
      </c>
      <c r="BT36" s="264">
        <f t="shared" ref="BT36:BT99" si="42">IF(BU$29="On",ABS((BR36/(360*$A36))*1000),0)</f>
        <v>0.36336744997903564</v>
      </c>
      <c r="BU36" s="110">
        <f t="shared" ref="BU36:BU64" si="43">BT36+BN36</f>
        <v>0.75896928403494446</v>
      </c>
      <c r="BV36" s="112"/>
      <c r="BW36" s="191">
        <f>SUM(B36,E36,AS36,BU36,AZ36,BG36,AI36,Y36)</f>
        <v>2.9535852544833383</v>
      </c>
      <c r="BX36" s="67"/>
      <c r="BY36" s="183"/>
      <c r="BZ36" s="111">
        <f t="shared" ref="BZ36:BZ99" si="44">(-ATAN(2*CA$33*$A36/CB$30+SQRT(4*CA$33^2-1))-ATAN(2*CA$33*$A36/CB$30-SQRT(4*CA$33^2-1)))*180/PI()</f>
        <v>-2.2918311807164184E-4</v>
      </c>
      <c r="CA36" s="111">
        <f t="shared" ref="CA36:CA99" si="45">(-ATAN(2*CA$33*$A36/CB$30+SQRT(4*CA$33^2-1))-ATAN(2*CA$33*$A36/CB$30-SQRT(4*CA$33^2-1)))*180/PI()+180</f>
        <v>179.99977081688192</v>
      </c>
      <c r="CB36" s="110">
        <f t="shared" ref="CB36:CB99" si="46">IF($A36&lt;=CB$30,BZ36,CA36)</f>
        <v>-2.2918311807164184E-4</v>
      </c>
      <c r="CC36" s="110">
        <f t="shared" ref="CC36:CC99" si="47">10*LOG10(ABS((1-($A36^6/CB$30^6))/(($A36^6/CB$30^6)+($A36^2/(CA$33*CB$30^2))+1)))</f>
        <v>-1.7371780713824972E-10</v>
      </c>
      <c r="CD36" s="110">
        <f>IF(CE$32="On",10^((IF(ISERROR(CC36),-60,CC36))/20),1)</f>
        <v>1</v>
      </c>
      <c r="CE36" s="110">
        <f t="shared" ref="CE36:CE99" si="48">IF(CE$32="On",ABS((CB36/(360*$A36))*1000),0)</f>
        <v>0</v>
      </c>
      <c r="CG36" s="110">
        <f t="shared" ref="CG36:CG64" si="49">IF(CG$30="PT1",CK36,IF(CG$30="BiQUAD",CH36,IF(CG$30="FIR",CI36,"N/A")))</f>
        <v>-4.9023126854916927E-4</v>
      </c>
      <c r="CH36" s="110">
        <f t="shared" ref="CH36:CH99" si="50">(-ATAN(1/CH$33*(2*$A36/CG$32+SQRT(4-CH$33^2)))-ATAN(1/CH$33*(2*$A36/CG$32-SQRT(4-CH$33^2))))*180/PI()</f>
        <v>-6.9339641948045741E-4</v>
      </c>
      <c r="CI36" s="110">
        <f t="shared" ref="CI36:CI99" si="51">-360*$A36*CJ36/1000</f>
        <v>-2.6774999999999998E-3</v>
      </c>
      <c r="CJ36" s="110">
        <f>(120-1)/(2*$BY$32)*1000</f>
        <v>7.4375</v>
      </c>
      <c r="CK36" s="110">
        <f t="shared" ref="CK36:CK99" si="52">-ATAN($A36/CG$32)*180/PI()</f>
        <v>-4.9023126854916927E-4</v>
      </c>
      <c r="CL36" s="111">
        <f t="shared" ref="CL36:CL99" si="53">10^((10*LOG10(CG$32^2/($A36^2+CG$32^2)))/20)</f>
        <v>0.99999999996339617</v>
      </c>
      <c r="CM36" s="111">
        <f t="shared" ref="CM36:CM99" si="54">10^((10*LOG10(CM$33*CG$32^4/($A36^4+CG$32^4)))/20)</f>
        <v>1</v>
      </c>
      <c r="CN36" s="111">
        <f>IF(CO$32="On",IF(CG$30="PT1",CL36,CM36),1)</f>
        <v>0.99999999996339617</v>
      </c>
      <c r="CO36" s="110">
        <f t="shared" ref="CO36:CO99" si="55">IF(CO$32="On",ABS((CG36/(360*$A36))*1000),0)</f>
        <v>1.3617535237476923</v>
      </c>
      <c r="CQ36" s="110">
        <f>IF(CQ$30="PT1",CU36,IF(CQ$30="BiQUAD",CR36,IF(CQ$30="FIR",CS36,"N/A")))</f>
        <v>-3.8197186341488998E-4</v>
      </c>
      <c r="CR36" s="110">
        <f t="shared" ref="CR36:CR99" si="56">(-ATAN(1/CR$33*(2*$A36/CQ$32+SQRT(4-CR$33^2)))-ATAN(1/CR$33*(2*$A36/CQ$32-SQRT(4-CR$33^2))))*180/PI()</f>
        <v>-5.4027137684397046E-4</v>
      </c>
      <c r="CS36" s="110">
        <f t="shared" ref="CS36:CS99" si="57">-360*$A36*CT36/1000</f>
        <v>-2.6774999999999998E-3</v>
      </c>
      <c r="CT36" s="110">
        <f>(120-1)/(2*$BY$32)*1000</f>
        <v>7.4375</v>
      </c>
      <c r="CU36" s="110">
        <f t="shared" ref="CU36:CU99" si="58">-ATAN($A36/CQ$32)*180/PI()</f>
        <v>-3.8197186341488998E-4</v>
      </c>
      <c r="CV36" s="111">
        <f t="shared" ref="CV36:CV99" si="59">10^((10*LOG10(CQ$32^2/($A36^2+CQ$32^2)))/20)</f>
        <v>0.99999999997777778</v>
      </c>
      <c r="CW36" s="111">
        <f t="shared" ref="CW36:CW99" si="60">10^((10*LOG10(CW$33*CQ$32^4/($A36^4+CQ$32^4)))/20)</f>
        <v>1</v>
      </c>
      <c r="CX36" s="111">
        <f>IF(CY$32="On",IF(CQ$30="PT1",CV36,CW36),1)</f>
        <v>0.99999999997777778</v>
      </c>
      <c r="CY36" s="110">
        <f t="shared" ref="CY36:CY99" si="61">IF(CY$32="On",ABS((CQ36/(360*$A36))*1000),0)</f>
        <v>1.0610329539302501</v>
      </c>
      <c r="CZ36" s="115"/>
      <c r="DA36" s="195">
        <f t="shared" ref="DA36:DA64" si="62">SUM(CE36,CO36,CY36)</f>
        <v>2.4227864776779424</v>
      </c>
      <c r="DB36" s="204">
        <f t="shared" ref="DB36:DB64" si="63">SUM(BW36,DA36)</f>
        <v>5.3763717321612807</v>
      </c>
      <c r="DC36" s="76">
        <f>AH36*AR36*AY36*BF36*BM36*BS36*CD36*CN36*CX36*K36*Q36*W36</f>
        <v>0.99999999992147948</v>
      </c>
      <c r="DD36" s="197">
        <f t="shared" ref="DD36:DD63" si="64">20*LOG10(DC36)</f>
        <v>-6.8202060074658858E-10</v>
      </c>
      <c r="DE36" s="167">
        <f t="shared" ref="DE36:DE99" si="65">A36/10*$CG$2*1/30</f>
        <v>8.3333333333333331E-5</v>
      </c>
      <c r="DF36" s="167">
        <f>DE36*CD36*CN36*CX36</f>
        <v>8.3333333328431151E-5</v>
      </c>
      <c r="DH36" s="53" t="s">
        <v>40</v>
      </c>
    </row>
    <row r="37" spans="1:137" x14ac:dyDescent="0.25">
      <c r="A37" s="49">
        <v>0.1</v>
      </c>
      <c r="B37" s="109">
        <f>B36</f>
        <v>0.125</v>
      </c>
      <c r="C37" s="393"/>
      <c r="D37" s="110">
        <f t="shared" si="2"/>
        <v>-3.492E-2</v>
      </c>
      <c r="E37" s="111">
        <f>E36</f>
        <v>0.97</v>
      </c>
      <c r="F37" s="112"/>
      <c r="G37" s="110">
        <f t="shared" ref="G37:G100" si="66">(-ATAN(2*J$32*$A37/$H$30+SQRT(4*J$32^2-1))-ATAN(2*J$32*$A37/H$30-SQRT(4*J$32^2-1)))*180/PI()</f>
        <v>-3.3703402590269838E-3</v>
      </c>
      <c r="H37" s="110">
        <f t="shared" ref="H37:H100" si="67">(-ATAN(2*J$32*$A37/H$30+SQRT(4*J$32^2-1))-ATAN(2*J$32*$A37/H$30-SQRT(4*J$32^2-1)))*180/PI()+180</f>
        <v>179.99662965974096</v>
      </c>
      <c r="I37" s="110">
        <f t="shared" ref="I37:I100" si="68">10*LOG10(ABS((1-($A37^6/H$30^6))/(($A37^6/H$30^6)+($A37^2/(J$32*H$30^2))+1)))*4</f>
        <v>-3.005498129368738E-7</v>
      </c>
      <c r="J37" s="110">
        <f t="shared" ref="J37:J100" si="69">IF($A37&lt;=H$30,G37,H37)</f>
        <v>-3.3703402590269838E-3</v>
      </c>
      <c r="K37" s="263">
        <f t="shared" ref="K37:K100" si="70">IF(Y$29="On",10^((IF(ISERROR(I37),-60,I37))/20),1)</f>
        <v>1</v>
      </c>
      <c r="L37" s="264">
        <f t="shared" ref="L37:L100" si="71">IF($Y$29="On",ABS((J37/(360*$A37))*1000),0)*4</f>
        <v>0</v>
      </c>
      <c r="M37" s="261">
        <f t="shared" ref="M37:M100" si="72">(-ATAN(2*P$32*$A37/$N$30+SQRT(4*P$32^2-1))-ATAN(2*P$32*$A37/N$30-SQRT(4*P$32^2-1)))*180/PI()</f>
        <v>-1.6851700216354382E-3</v>
      </c>
      <c r="N37" s="110">
        <f t="shared" ref="N37:N100" si="73">(-ATAN(2*P$32*$A37/N$30+SQRT(4*P$32^2-1))-ATAN(2*P$32*$A37/N$30-SQRT(4*P$32^2-1)))*180/PI()+180</f>
        <v>179.99831482997837</v>
      </c>
      <c r="O37" s="110">
        <f t="shared" ref="O37:O100" si="74">10*LOG10(ABS((1-($A37^6/N$30^6))/(($A37^6/N$30^6)+($A37^2/(P$32*N$30^2))+1)))*4</f>
        <v>-7.5137453228898698E-8</v>
      </c>
      <c r="P37" s="110">
        <f t="shared" ref="P37:P100" si="75">IF($A37&lt;=N$30,M37,N37)</f>
        <v>-1.6851700216354382E-3</v>
      </c>
      <c r="Q37" s="263">
        <f t="shared" ref="Q37:Q100" si="76">IF(Y$29="On",10^((IF(ISERROR(M37),0,O37))/20),1)</f>
        <v>1</v>
      </c>
      <c r="R37" s="264">
        <f t="shared" ref="R37:R100" si="77">IF($Y$29="On",IF(ISERROR(P37),0,ABS((P37/(360*$A37))*1000)),0)*4</f>
        <v>0</v>
      </c>
      <c r="S37" s="261">
        <f t="shared" ref="S37:S100" si="78">(-ATAN(2*V$32*$A37/$T$30+SQRT(4*V$32^2-1))-ATAN(2*V$32*$A37/T$30-SQRT(4*V$32^2-1)))*180/PI()</f>
        <v>-8.4258499734488946E-4</v>
      </c>
      <c r="T37" s="110">
        <f t="shared" ref="T37:T100" si="79">(-ATAN(2*V$32*$A37/T$30+SQRT(4*V$32^2-1))-ATAN(2*V$32*$A37/T$30-SQRT(4*V$32^2-1)))*180/PI()+180</f>
        <v>179.99915741500266</v>
      </c>
      <c r="U37" s="110">
        <f t="shared" ref="U37:U100" si="80">10*LOG10(ABS((1-($A37^6/T$30^6))/(($A37^6/T$30^6)+($A37^2/(V$32*T$30^2))+1)))*4</f>
        <v>-1.8784362312429493E-8</v>
      </c>
      <c r="V37" s="110">
        <f t="shared" ref="V37:V100" si="81">IF($A37&lt;=T$30,S37,T37)</f>
        <v>-8.4258499734488946E-4</v>
      </c>
      <c r="W37" s="263">
        <f t="shared" ref="W37:W100" si="82">IF(Y$29="On",10^((IF(ISERROR(S37),0,U37))/20),1)</f>
        <v>1</v>
      </c>
      <c r="X37" s="264">
        <f t="shared" ref="X37:X100" si="83">IF($Y$29="On",IF(ISERROR(V37),0,ABS((V37/(360*$A37))*1000)),0)*4</f>
        <v>0</v>
      </c>
      <c r="Y37" s="110">
        <f t="shared" ref="Y37:Y100" si="84">L37+R37+X37</f>
        <v>0</v>
      </c>
      <c r="Z37" s="112"/>
      <c r="AA37" s="110">
        <f t="shared" si="6"/>
        <v>-1.6667862660888658E-2</v>
      </c>
      <c r="AB37" s="110">
        <f t="shared" si="7"/>
        <v>-2.3575478926429007E-2</v>
      </c>
      <c r="AC37" s="110">
        <f t="shared" si="8"/>
        <v>-0.26774999999999999</v>
      </c>
      <c r="AD37" s="110">
        <f t="shared" si="9"/>
        <v>7.4375</v>
      </c>
      <c r="AE37" s="110">
        <f t="shared" si="10"/>
        <v>-1.6667862660888658E-2</v>
      </c>
      <c r="AF37" s="111">
        <f t="shared" si="11"/>
        <v>0.99999995768595307</v>
      </c>
      <c r="AG37" s="111">
        <f t="shared" si="12"/>
        <v>0.99999999999999645</v>
      </c>
      <c r="AH37" s="111">
        <f t="shared" ref="AH37:AH64" si="85">IF(AI$32="On",IF(AA$30="PT1",AF37,AG37),1)</f>
        <v>0.99999995768595307</v>
      </c>
      <c r="AI37" s="110">
        <f t="shared" si="13"/>
        <v>0.46299618502468493</v>
      </c>
      <c r="AJ37" s="113"/>
      <c r="AK37" s="110">
        <f t="shared" si="14"/>
        <v>-2.2918310582923086E-2</v>
      </c>
      <c r="AL37" s="110">
        <f t="shared" si="15"/>
        <v>-3.2416284337762113E-2</v>
      </c>
      <c r="AM37" s="110">
        <f t="shared" si="16"/>
        <v>-0.26774999999999999</v>
      </c>
      <c r="AN37" s="110">
        <f t="shared" si="17"/>
        <v>7.4375</v>
      </c>
      <c r="AO37" s="110">
        <f t="shared" si="18"/>
        <v>-2.2918310582923086E-2</v>
      </c>
      <c r="AP37" s="111">
        <f t="shared" si="19"/>
        <v>0.99999992000000959</v>
      </c>
      <c r="AQ37" s="111">
        <f t="shared" si="20"/>
        <v>0.99999999999998712</v>
      </c>
      <c r="AR37" s="111">
        <f t="shared" ref="AR37:AR64" si="86">IF(AS$32="On",IF(AK$30="PT1",AP37,AQ37),1)</f>
        <v>0.99999992000000959</v>
      </c>
      <c r="AS37" s="110">
        <f t="shared" si="21"/>
        <v>0.63661973841453023</v>
      </c>
      <c r="AT37" s="113"/>
      <c r="AU37" s="110">
        <f t="shared" si="22"/>
        <v>-1.7188750527013835E-2</v>
      </c>
      <c r="AV37" s="110">
        <f t="shared" si="23"/>
        <v>179.98281124947297</v>
      </c>
      <c r="AW37" s="110">
        <f t="shared" si="24"/>
        <v>-1.7188750527013835E-2</v>
      </c>
      <c r="AX37" s="110">
        <f t="shared" si="25"/>
        <v>-1.3028832499037896E-6</v>
      </c>
      <c r="AY37" s="110">
        <f t="shared" ref="AY37:AY64" si="87">IF(AZ$32="On",10^((IF(ISERROR(AX37),-60,AX37))/20),1)</f>
        <v>1</v>
      </c>
      <c r="AZ37" s="110">
        <f t="shared" si="26"/>
        <v>0</v>
      </c>
      <c r="BA37" s="112"/>
      <c r="BB37" s="110">
        <f t="shared" si="27"/>
        <v>-3.437749796004768E-2</v>
      </c>
      <c r="BC37" s="110">
        <f t="shared" si="28"/>
        <v>179.96562250203996</v>
      </c>
      <c r="BD37" s="110">
        <f t="shared" si="29"/>
        <v>-3.437749796004768E-2</v>
      </c>
      <c r="BE37" s="110">
        <f t="shared" ref="BE37:BE100" si="88">10*LOG10(ABS((1-($A37^6/BD$30^6))/(($A37^6/BD$30^6)+($A37^2/(BC$33*BD$30^2))+1)))</f>
        <v>-2.6057661090847324E-6</v>
      </c>
      <c r="BF37" s="110">
        <f t="shared" ref="BF37:BF64" si="89">IF(BG$32="On",10^((IF(ISERROR(BE37),-60,BE37))/20),1)</f>
        <v>1</v>
      </c>
      <c r="BG37" s="110">
        <f t="shared" si="30"/>
        <v>0</v>
      </c>
      <c r="BH37" s="112"/>
      <c r="BI37" s="110">
        <f t="shared" si="31"/>
        <v>-1.424229003107089E-2</v>
      </c>
      <c r="BJ37" s="110">
        <f t="shared" si="32"/>
        <v>179.98459790750132</v>
      </c>
      <c r="BK37" s="110">
        <f t="shared" si="33"/>
        <v>-3.76599430332138E-7</v>
      </c>
      <c r="BL37" s="110">
        <f t="shared" si="34"/>
        <v>-1.424229003107089E-2</v>
      </c>
      <c r="BM37" s="110">
        <f t="shared" si="35"/>
        <v>0.99999995664238928</v>
      </c>
      <c r="BN37" s="110">
        <f t="shared" si="36"/>
        <v>0.39561916752974696</v>
      </c>
      <c r="BO37" s="261">
        <f t="shared" si="37"/>
        <v>-1.3081228953940021E-2</v>
      </c>
      <c r="BP37" s="263">
        <f t="shared" si="38"/>
        <v>179.98691877104605</v>
      </c>
      <c r="BQ37" s="263">
        <f t="shared" si="39"/>
        <v>-2.7165476221679262E-7</v>
      </c>
      <c r="BR37" s="263">
        <f t="shared" si="40"/>
        <v>-1.3081228953940021E-2</v>
      </c>
      <c r="BS37" s="261">
        <f t="shared" si="41"/>
        <v>0.99999996872459029</v>
      </c>
      <c r="BT37" s="264">
        <f t="shared" si="42"/>
        <v>0.36336747094277833</v>
      </c>
      <c r="BU37" s="110">
        <f t="shared" si="43"/>
        <v>0.75898663847252523</v>
      </c>
      <c r="BV37" s="112"/>
      <c r="BW37" s="191">
        <f t="shared" ref="BW37:BW100" si="90">SUM(B37,E37,AS37,BU37,AZ37,BG37,AI37,Y37)</f>
        <v>2.9536025619117403</v>
      </c>
      <c r="BX37" s="67"/>
      <c r="BY37" s="183"/>
      <c r="BZ37" s="111">
        <f t="shared" si="44"/>
        <v>-2.2918333501256941E-2</v>
      </c>
      <c r="CA37" s="111">
        <f t="shared" si="45"/>
        <v>179.97708166649875</v>
      </c>
      <c r="CB37" s="110">
        <f t="shared" si="46"/>
        <v>-2.2918333501256941E-2</v>
      </c>
      <c r="CC37" s="110">
        <f t="shared" si="47"/>
        <v>-1.7371775803004215E-6</v>
      </c>
      <c r="CD37" s="110">
        <f t="shared" ref="CD37:CD64" si="91">IF(CE$32="On",10^((IF(ISERROR(CC37),-60,CC37))/20),1)</f>
        <v>1</v>
      </c>
      <c r="CE37" s="110">
        <f t="shared" si="48"/>
        <v>0</v>
      </c>
      <c r="CG37" s="110">
        <f t="shared" si="49"/>
        <v>-4.9023114893217548E-2</v>
      </c>
      <c r="CH37" s="110">
        <f t="shared" si="50"/>
        <v>-6.9339658856834949E-2</v>
      </c>
      <c r="CI37" s="110">
        <f t="shared" si="51"/>
        <v>-0.26774999999999999</v>
      </c>
      <c r="CJ37" s="110">
        <f t="shared" ref="CJ37:CJ64" si="92">(120-1)/(2*$BY$32)*1000</f>
        <v>7.4375</v>
      </c>
      <c r="CK37" s="110">
        <f t="shared" si="52"/>
        <v>-4.9023114893217548E-2</v>
      </c>
      <c r="CL37" s="111">
        <f t="shared" si="53"/>
        <v>0.99999963396170977</v>
      </c>
      <c r="CM37" s="111">
        <f t="shared" si="54"/>
        <v>0.99999999999973199</v>
      </c>
      <c r="CN37" s="111">
        <f t="shared" ref="CN37:CN64" si="93">IF(CO$32="On",IF(CG$30="PT1",CL37,CM37),1)</f>
        <v>0.99999963396170977</v>
      </c>
      <c r="CO37" s="110">
        <f t="shared" si="55"/>
        <v>1.3617531914782652</v>
      </c>
      <c r="CQ37" s="110">
        <f t="shared" ref="CQ37:CQ64" si="94">IF(CQ$30="PT1",CU37,IF(CQ$30="BiQUAD",CR37,IF(CQ$30="FIR",CS37,"N/A")))</f>
        <v>-3.8197180683213976E-2</v>
      </c>
      <c r="CR37" s="110">
        <f t="shared" si="56"/>
        <v>-5.4027145682429771E-2</v>
      </c>
      <c r="CS37" s="110">
        <f t="shared" si="57"/>
        <v>-0.26774999999999999</v>
      </c>
      <c r="CT37" s="110">
        <f t="shared" ref="CT37:CT64" si="95">(120-1)/(2*$BY$32)*1000</f>
        <v>7.4375</v>
      </c>
      <c r="CU37" s="110">
        <f t="shared" si="58"/>
        <v>-3.8197180683213976E-2</v>
      </c>
      <c r="CV37" s="111">
        <f t="shared" si="59"/>
        <v>0.99999977777785187</v>
      </c>
      <c r="CW37" s="111">
        <f t="shared" si="60"/>
        <v>0.99999999999990119</v>
      </c>
      <c r="CX37" s="111">
        <f t="shared" ref="CX37:CX64" si="96">IF(CY$32="On",IF(CQ$30="PT1",CV37,CW37),1)</f>
        <v>0.99999977777785187</v>
      </c>
      <c r="CY37" s="110">
        <f t="shared" si="61"/>
        <v>1.0610327967559436</v>
      </c>
      <c r="CZ37" s="120"/>
      <c r="DA37" s="195">
        <f t="shared" si="62"/>
        <v>2.4227859882342089</v>
      </c>
      <c r="DB37" s="204">
        <f t="shared" si="63"/>
        <v>5.3763885501459487</v>
      </c>
      <c r="DC37" s="76">
        <f t="shared" ref="DC37:DC100" si="97">AH37*AR37*AY37*BF37*BM37*BS37*CD37*CN37*CX37*K37*Q37*W37</f>
        <v>0.99999921479271492</v>
      </c>
      <c r="DD37" s="197">
        <f t="shared" si="64"/>
        <v>-6.8202264988655293E-6</v>
      </c>
      <c r="DE37" s="167">
        <f t="shared" si="65"/>
        <v>8.3333333333333332E-3</v>
      </c>
      <c r="DF37" s="167">
        <f t="shared" ref="DF37:DF100" si="98">DE37*CD37*CN37*CX37</f>
        <v>8.3333284311636908E-3</v>
      </c>
      <c r="DH37" s="53" t="s">
        <v>41</v>
      </c>
      <c r="DI37" s="53" t="s">
        <v>42</v>
      </c>
    </row>
    <row r="38" spans="1:137" x14ac:dyDescent="0.25">
      <c r="A38" s="49">
        <v>0.5</v>
      </c>
      <c r="B38" s="109">
        <f t="shared" ref="B38:B65" si="99">B37</f>
        <v>0.125</v>
      </c>
      <c r="C38" s="393"/>
      <c r="D38" s="110">
        <f t="shared" si="2"/>
        <v>-0.17460000000000001</v>
      </c>
      <c r="E38" s="111">
        <f t="shared" ref="E38:E65" si="100">E37</f>
        <v>0.97</v>
      </c>
      <c r="F38" s="112"/>
      <c r="G38" s="110">
        <f t="shared" si="66"/>
        <v>-1.6851735814928933E-2</v>
      </c>
      <c r="H38" s="110">
        <f t="shared" si="67"/>
        <v>179.98314826418508</v>
      </c>
      <c r="I38" s="110">
        <f t="shared" si="68"/>
        <v>-7.5137437358031902E-6</v>
      </c>
      <c r="J38" s="110">
        <f t="shared" si="69"/>
        <v>-1.6851735814928933E-2</v>
      </c>
      <c r="K38" s="263">
        <f t="shared" si="70"/>
        <v>1</v>
      </c>
      <c r="L38" s="264">
        <f t="shared" si="71"/>
        <v>0</v>
      </c>
      <c r="M38" s="261">
        <f t="shared" si="72"/>
        <v>-8.4258544231593947E-3</v>
      </c>
      <c r="N38" s="110">
        <f t="shared" si="73"/>
        <v>179.99157414557683</v>
      </c>
      <c r="O38" s="110">
        <f t="shared" si="74"/>
        <v>-1.8784362411396204E-6</v>
      </c>
      <c r="P38" s="110">
        <f t="shared" si="75"/>
        <v>-8.4258544231593947E-3</v>
      </c>
      <c r="Q38" s="263">
        <f t="shared" si="76"/>
        <v>1</v>
      </c>
      <c r="R38" s="264">
        <f t="shared" si="77"/>
        <v>0</v>
      </c>
      <c r="S38" s="261">
        <f t="shared" si="78"/>
        <v>-4.2129255260447435E-3</v>
      </c>
      <c r="T38" s="110">
        <f t="shared" si="79"/>
        <v>179.99578707447395</v>
      </c>
      <c r="U38" s="110">
        <f t="shared" si="80"/>
        <v>-4.6960907740486504E-7</v>
      </c>
      <c r="V38" s="110">
        <f t="shared" si="81"/>
        <v>-4.2129255260447435E-3</v>
      </c>
      <c r="W38" s="263">
        <f t="shared" si="82"/>
        <v>1</v>
      </c>
      <c r="X38" s="264">
        <f t="shared" si="83"/>
        <v>0</v>
      </c>
      <c r="Y38" s="110">
        <f t="shared" si="84"/>
        <v>0</v>
      </c>
      <c r="Z38" s="112"/>
      <c r="AA38" s="110">
        <f t="shared" si="6"/>
        <v>-8.3339256881734811E-2</v>
      </c>
      <c r="AB38" s="110">
        <f t="shared" si="7"/>
        <v>-0.11787747438973162</v>
      </c>
      <c r="AC38" s="110">
        <f t="shared" si="8"/>
        <v>-1.3387500000000001</v>
      </c>
      <c r="AD38" s="110">
        <f t="shared" si="9"/>
        <v>7.4375</v>
      </c>
      <c r="AE38" s="110">
        <f t="shared" si="10"/>
        <v>-8.3339256881734811E-2</v>
      </c>
      <c r="AF38" s="111">
        <f t="shared" si="11"/>
        <v>0.99999894215043883</v>
      </c>
      <c r="AG38" s="111">
        <f t="shared" si="12"/>
        <v>0.99999999999776179</v>
      </c>
      <c r="AH38" s="111">
        <f t="shared" si="85"/>
        <v>0.99999894215043883</v>
      </c>
      <c r="AI38" s="110">
        <f t="shared" si="13"/>
        <v>0.4629958715651934</v>
      </c>
      <c r="AJ38" s="113"/>
      <c r="AK38" s="110">
        <f t="shared" si="14"/>
        <v>-0.11459140623778596</v>
      </c>
      <c r="AL38" s="110">
        <f t="shared" si="15"/>
        <v>-0.16208162902720469</v>
      </c>
      <c r="AM38" s="110">
        <f t="shared" si="16"/>
        <v>-1.3387500000000001</v>
      </c>
      <c r="AN38" s="110">
        <f t="shared" si="17"/>
        <v>7.4375</v>
      </c>
      <c r="AO38" s="110">
        <f t="shared" si="18"/>
        <v>-0.11459140623778596</v>
      </c>
      <c r="AP38" s="111">
        <f t="shared" si="19"/>
        <v>0.99999800000600014</v>
      </c>
      <c r="AQ38" s="111">
        <f t="shared" si="20"/>
        <v>0.99999999999199995</v>
      </c>
      <c r="AR38" s="111">
        <f t="shared" si="86"/>
        <v>0.99999800000600014</v>
      </c>
      <c r="AS38" s="110">
        <f t="shared" si="21"/>
        <v>0.63661892354325533</v>
      </c>
      <c r="AT38" s="113"/>
      <c r="AU38" s="110">
        <f t="shared" si="22"/>
        <v>-8.5945753452568677E-2</v>
      </c>
      <c r="AV38" s="110">
        <f t="shared" si="23"/>
        <v>179.91405424654744</v>
      </c>
      <c r="AW38" s="110">
        <f t="shared" si="24"/>
        <v>-8.5945753452568677E-2</v>
      </c>
      <c r="AX38" s="110">
        <f t="shared" si="25"/>
        <v>-3.2571964134292433E-5</v>
      </c>
      <c r="AY38" s="110">
        <f t="shared" si="87"/>
        <v>1</v>
      </c>
      <c r="AZ38" s="110">
        <f t="shared" si="26"/>
        <v>0</v>
      </c>
      <c r="BA38" s="112"/>
      <c r="BB38" s="110">
        <f t="shared" si="27"/>
        <v>-0.1718911201322332</v>
      </c>
      <c r="BC38" s="110">
        <f t="shared" si="28"/>
        <v>179.82810887986776</v>
      </c>
      <c r="BD38" s="110">
        <f t="shared" si="29"/>
        <v>-0.1718911201322332</v>
      </c>
      <c r="BE38" s="110">
        <f t="shared" si="88"/>
        <v>-6.5143683845207223E-5</v>
      </c>
      <c r="BF38" s="110">
        <f t="shared" si="89"/>
        <v>1</v>
      </c>
      <c r="BG38" s="110">
        <f t="shared" si="30"/>
        <v>0</v>
      </c>
      <c r="BH38" s="112"/>
      <c r="BI38" s="110">
        <f t="shared" si="31"/>
        <v>-7.1224155474012174E-2</v>
      </c>
      <c r="BJ38" s="110">
        <f t="shared" si="32"/>
        <v>179.92298938970049</v>
      </c>
      <c r="BK38" s="110">
        <f t="shared" si="33"/>
        <v>-9.4149759616583437E-6</v>
      </c>
      <c r="BL38" s="110">
        <f t="shared" si="34"/>
        <v>-7.1224155474012174E-2</v>
      </c>
      <c r="BM38" s="110">
        <f t="shared" si="35"/>
        <v>0.99999891606142255</v>
      </c>
      <c r="BN38" s="110">
        <f t="shared" si="36"/>
        <v>0.395689752633401</v>
      </c>
      <c r="BO38" s="261">
        <f t="shared" si="37"/>
        <v>-6.540623532183483E-2</v>
      </c>
      <c r="BP38" s="263">
        <f t="shared" si="38"/>
        <v>179.93459376467817</v>
      </c>
      <c r="BQ38" s="263">
        <f t="shared" si="39"/>
        <v>-6.7913639567611006E-6</v>
      </c>
      <c r="BR38" s="263">
        <f t="shared" si="40"/>
        <v>-6.540623532183483E-2</v>
      </c>
      <c r="BS38" s="261">
        <f t="shared" si="41"/>
        <v>0.99999921811563519</v>
      </c>
      <c r="BT38" s="264">
        <f t="shared" si="42"/>
        <v>0.3633679740101935</v>
      </c>
      <c r="BU38" s="110">
        <f t="shared" si="43"/>
        <v>0.7590577266435945</v>
      </c>
      <c r="BV38" s="112"/>
      <c r="BW38" s="191">
        <f t="shared" si="90"/>
        <v>2.9536725217520434</v>
      </c>
      <c r="BX38" s="67"/>
      <c r="BY38" s="183"/>
      <c r="BZ38" s="111">
        <f t="shared" si="44"/>
        <v>-0.11459427108693547</v>
      </c>
      <c r="CA38" s="111">
        <f t="shared" si="45"/>
        <v>179.88540572891307</v>
      </c>
      <c r="CB38" s="110">
        <f t="shared" si="46"/>
        <v>-0.11459427108693547</v>
      </c>
      <c r="CC38" s="110">
        <f t="shared" si="47"/>
        <v>-4.3429231180266391E-5</v>
      </c>
      <c r="CD38" s="110">
        <f t="shared" si="91"/>
        <v>1</v>
      </c>
      <c r="CE38" s="110">
        <f t="shared" si="48"/>
        <v>0</v>
      </c>
      <c r="CG38" s="110">
        <f t="shared" si="49"/>
        <v>-0.24511413893437084</v>
      </c>
      <c r="CH38" s="110">
        <f t="shared" si="50"/>
        <v>-0.34670032351241153</v>
      </c>
      <c r="CI38" s="110">
        <f t="shared" si="51"/>
        <v>-1.3387500000000001</v>
      </c>
      <c r="CJ38" s="110">
        <f t="shared" si="92"/>
        <v>7.4375</v>
      </c>
      <c r="CK38" s="110">
        <f t="shared" si="52"/>
        <v>-0.24511413893437084</v>
      </c>
      <c r="CL38" s="111">
        <f t="shared" si="53"/>
        <v>0.99999084916332737</v>
      </c>
      <c r="CM38" s="111">
        <f t="shared" si="54"/>
        <v>0.99999999983251975</v>
      </c>
      <c r="CN38" s="111">
        <f t="shared" si="93"/>
        <v>0.99999084916332737</v>
      </c>
      <c r="CO38" s="110">
        <f t="shared" si="55"/>
        <v>1.3617452163020602</v>
      </c>
      <c r="CQ38" s="110">
        <f t="shared" si="94"/>
        <v>-0.19098522435968743</v>
      </c>
      <c r="CR38" s="110">
        <f t="shared" si="56"/>
        <v>-0.27013668830761645</v>
      </c>
      <c r="CS38" s="110">
        <f t="shared" si="57"/>
        <v>-1.3387500000000001</v>
      </c>
      <c r="CT38" s="110">
        <f t="shared" si="95"/>
        <v>7.4375</v>
      </c>
      <c r="CU38" s="110">
        <f t="shared" si="58"/>
        <v>-0.19098522435968743</v>
      </c>
      <c r="CV38" s="111">
        <f t="shared" si="59"/>
        <v>0.99999444449074038</v>
      </c>
      <c r="CW38" s="111">
        <f t="shared" si="60"/>
        <v>0.9999999999382716</v>
      </c>
      <c r="CX38" s="111">
        <f t="shared" si="96"/>
        <v>0.99999444449074038</v>
      </c>
      <c r="CY38" s="110">
        <f t="shared" si="61"/>
        <v>1.0610290242204856</v>
      </c>
      <c r="CZ38" s="120"/>
      <c r="DA38" s="195">
        <f t="shared" si="62"/>
        <v>2.4227742405225459</v>
      </c>
      <c r="DB38" s="204">
        <f t="shared" si="63"/>
        <v>5.3764467622745897</v>
      </c>
      <c r="DC38" s="76">
        <f t="shared" si="97"/>
        <v>0.99998037011947938</v>
      </c>
      <c r="DD38" s="197">
        <f t="shared" si="64"/>
        <v>-1.7050464930894638E-4</v>
      </c>
      <c r="DE38" s="167">
        <f t="shared" si="65"/>
        <v>4.1666666666666664E-2</v>
      </c>
      <c r="DF38" s="167">
        <f t="shared" si="98"/>
        <v>4.1666053904371052E-2</v>
      </c>
      <c r="DI38" s="121"/>
    </row>
    <row r="39" spans="1:137" x14ac:dyDescent="0.25">
      <c r="A39" s="49">
        <v>0.1</v>
      </c>
      <c r="B39" s="109">
        <f t="shared" si="99"/>
        <v>0.125</v>
      </c>
      <c r="C39" s="393"/>
      <c r="D39" s="110">
        <f t="shared" si="2"/>
        <v>-3.492E-2</v>
      </c>
      <c r="E39" s="111">
        <f t="shared" si="100"/>
        <v>0.97</v>
      </c>
      <c r="F39" s="112"/>
      <c r="G39" s="110">
        <f t="shared" si="66"/>
        <v>-3.3703402590269838E-3</v>
      </c>
      <c r="H39" s="110">
        <f t="shared" si="67"/>
        <v>179.99662965974096</v>
      </c>
      <c r="I39" s="110">
        <f t="shared" si="68"/>
        <v>-3.005498129368738E-7</v>
      </c>
      <c r="J39" s="110">
        <f t="shared" si="69"/>
        <v>-3.3703402590269838E-3</v>
      </c>
      <c r="K39" s="263">
        <f t="shared" si="70"/>
        <v>1</v>
      </c>
      <c r="L39" s="264">
        <f t="shared" si="71"/>
        <v>0</v>
      </c>
      <c r="M39" s="261">
        <f t="shared" si="72"/>
        <v>-1.6851700216354382E-3</v>
      </c>
      <c r="N39" s="110">
        <f t="shared" si="73"/>
        <v>179.99831482997837</v>
      </c>
      <c r="O39" s="110">
        <f t="shared" si="74"/>
        <v>-7.5137453228898698E-8</v>
      </c>
      <c r="P39" s="110">
        <f t="shared" si="75"/>
        <v>-1.6851700216354382E-3</v>
      </c>
      <c r="Q39" s="263">
        <f t="shared" si="76"/>
        <v>1</v>
      </c>
      <c r="R39" s="264">
        <f t="shared" si="77"/>
        <v>0</v>
      </c>
      <c r="S39" s="261">
        <f t="shared" si="78"/>
        <v>-8.4258499734488946E-4</v>
      </c>
      <c r="T39" s="110">
        <f t="shared" si="79"/>
        <v>179.99915741500266</v>
      </c>
      <c r="U39" s="110">
        <f t="shared" si="80"/>
        <v>-1.8784362312429493E-8</v>
      </c>
      <c r="V39" s="110">
        <f t="shared" si="81"/>
        <v>-8.4258499734488946E-4</v>
      </c>
      <c r="W39" s="263">
        <f t="shared" si="82"/>
        <v>1</v>
      </c>
      <c r="X39" s="264">
        <f t="shared" si="83"/>
        <v>0</v>
      </c>
      <c r="Y39" s="110">
        <f t="shared" si="84"/>
        <v>0</v>
      </c>
      <c r="Z39" s="112"/>
      <c r="AA39" s="110">
        <f t="shared" si="6"/>
        <v>-1.6667862660888658E-2</v>
      </c>
      <c r="AB39" s="110">
        <f t="shared" si="7"/>
        <v>-2.3575478926429007E-2</v>
      </c>
      <c r="AC39" s="110">
        <f t="shared" si="8"/>
        <v>-0.26774999999999999</v>
      </c>
      <c r="AD39" s="110">
        <f t="shared" si="9"/>
        <v>7.4375</v>
      </c>
      <c r="AE39" s="110">
        <f t="shared" si="10"/>
        <v>-1.6667862660888658E-2</v>
      </c>
      <c r="AF39" s="111">
        <f t="shared" si="11"/>
        <v>0.99999995768595307</v>
      </c>
      <c r="AG39" s="111">
        <f t="shared" si="12"/>
        <v>0.99999999999999645</v>
      </c>
      <c r="AH39" s="111">
        <f t="shared" si="85"/>
        <v>0.99999995768595307</v>
      </c>
      <c r="AI39" s="110">
        <f t="shared" si="13"/>
        <v>0.46299618502468493</v>
      </c>
      <c r="AJ39" s="113"/>
      <c r="AK39" s="110">
        <f t="shared" si="14"/>
        <v>-2.2918310582923086E-2</v>
      </c>
      <c r="AL39" s="110">
        <f t="shared" si="15"/>
        <v>-3.2416284337762113E-2</v>
      </c>
      <c r="AM39" s="110">
        <f t="shared" si="16"/>
        <v>-0.26774999999999999</v>
      </c>
      <c r="AN39" s="110">
        <f t="shared" si="17"/>
        <v>7.4375</v>
      </c>
      <c r="AO39" s="110">
        <f t="shared" si="18"/>
        <v>-2.2918310582923086E-2</v>
      </c>
      <c r="AP39" s="111">
        <f t="shared" si="19"/>
        <v>0.99999992000000959</v>
      </c>
      <c r="AQ39" s="111">
        <f t="shared" si="20"/>
        <v>0.99999999999998712</v>
      </c>
      <c r="AR39" s="111">
        <f t="shared" si="86"/>
        <v>0.99999992000000959</v>
      </c>
      <c r="AS39" s="110">
        <f t="shared" si="21"/>
        <v>0.63661973841453023</v>
      </c>
      <c r="AT39" s="113"/>
      <c r="AU39" s="110">
        <f t="shared" si="22"/>
        <v>-1.7188750527013835E-2</v>
      </c>
      <c r="AV39" s="110">
        <f t="shared" si="23"/>
        <v>179.98281124947297</v>
      </c>
      <c r="AW39" s="110">
        <f t="shared" si="24"/>
        <v>-1.7188750527013835E-2</v>
      </c>
      <c r="AX39" s="110">
        <f t="shared" si="25"/>
        <v>-1.3028832499037896E-6</v>
      </c>
      <c r="AY39" s="110">
        <f t="shared" si="87"/>
        <v>1</v>
      </c>
      <c r="AZ39" s="110">
        <f t="shared" si="26"/>
        <v>0</v>
      </c>
      <c r="BA39" s="112"/>
      <c r="BB39" s="110">
        <f t="shared" si="27"/>
        <v>-3.437749796004768E-2</v>
      </c>
      <c r="BC39" s="110">
        <f t="shared" si="28"/>
        <v>179.96562250203996</v>
      </c>
      <c r="BD39" s="110">
        <f t="shared" si="29"/>
        <v>-3.437749796004768E-2</v>
      </c>
      <c r="BE39" s="110">
        <f t="shared" si="88"/>
        <v>-2.6057661090847324E-6</v>
      </c>
      <c r="BF39" s="110">
        <f t="shared" si="89"/>
        <v>1</v>
      </c>
      <c r="BG39" s="110">
        <f t="shared" si="30"/>
        <v>0</v>
      </c>
      <c r="BH39" s="112"/>
      <c r="BI39" s="110">
        <f t="shared" si="31"/>
        <v>-1.424229003107089E-2</v>
      </c>
      <c r="BJ39" s="110">
        <f t="shared" si="32"/>
        <v>179.98459790750132</v>
      </c>
      <c r="BK39" s="110">
        <f t="shared" si="33"/>
        <v>-3.76599430332138E-7</v>
      </c>
      <c r="BL39" s="110">
        <f t="shared" si="34"/>
        <v>-1.424229003107089E-2</v>
      </c>
      <c r="BM39" s="110">
        <f t="shared" si="35"/>
        <v>0.99999995664238928</v>
      </c>
      <c r="BN39" s="110">
        <f t="shared" si="36"/>
        <v>0.39561916752974696</v>
      </c>
      <c r="BO39" s="261">
        <f t="shared" si="37"/>
        <v>-1.3081228953940021E-2</v>
      </c>
      <c r="BP39" s="263">
        <f t="shared" si="38"/>
        <v>179.98691877104605</v>
      </c>
      <c r="BQ39" s="263">
        <f t="shared" si="39"/>
        <v>-2.7165476221679262E-7</v>
      </c>
      <c r="BR39" s="263">
        <f t="shared" si="40"/>
        <v>-1.3081228953940021E-2</v>
      </c>
      <c r="BS39" s="261">
        <f t="shared" si="41"/>
        <v>0.99999996872459029</v>
      </c>
      <c r="BT39" s="264">
        <f t="shared" si="42"/>
        <v>0.36336747094277833</v>
      </c>
      <c r="BU39" s="110">
        <f t="shared" si="43"/>
        <v>0.75898663847252523</v>
      </c>
      <c r="BV39" s="112"/>
      <c r="BW39" s="191">
        <f t="shared" si="90"/>
        <v>2.9536025619117403</v>
      </c>
      <c r="BX39" s="67"/>
      <c r="BY39" s="183"/>
      <c r="BZ39" s="111">
        <f t="shared" si="44"/>
        <v>-2.2918333501256941E-2</v>
      </c>
      <c r="CA39" s="111">
        <f t="shared" si="45"/>
        <v>179.97708166649875</v>
      </c>
      <c r="CB39" s="110">
        <f t="shared" si="46"/>
        <v>-2.2918333501256941E-2</v>
      </c>
      <c r="CC39" s="110">
        <f t="shared" si="47"/>
        <v>-1.7371775803004215E-6</v>
      </c>
      <c r="CD39" s="110">
        <f t="shared" si="91"/>
        <v>1</v>
      </c>
      <c r="CE39" s="110">
        <f t="shared" si="48"/>
        <v>0</v>
      </c>
      <c r="CG39" s="110">
        <f t="shared" si="49"/>
        <v>-4.9023114893217548E-2</v>
      </c>
      <c r="CH39" s="110">
        <f t="shared" si="50"/>
        <v>-6.9339658856834949E-2</v>
      </c>
      <c r="CI39" s="110">
        <f t="shared" si="51"/>
        <v>-0.26774999999999999</v>
      </c>
      <c r="CJ39" s="110">
        <f t="shared" si="92"/>
        <v>7.4375</v>
      </c>
      <c r="CK39" s="110">
        <f t="shared" si="52"/>
        <v>-4.9023114893217548E-2</v>
      </c>
      <c r="CL39" s="111">
        <f t="shared" si="53"/>
        <v>0.99999963396170977</v>
      </c>
      <c r="CM39" s="111">
        <f t="shared" si="54"/>
        <v>0.99999999999973199</v>
      </c>
      <c r="CN39" s="111">
        <f t="shared" si="93"/>
        <v>0.99999963396170977</v>
      </c>
      <c r="CO39" s="110">
        <f t="shared" si="55"/>
        <v>1.3617531914782652</v>
      </c>
      <c r="CQ39" s="110">
        <f t="shared" si="94"/>
        <v>-3.8197180683213976E-2</v>
      </c>
      <c r="CR39" s="110">
        <f t="shared" si="56"/>
        <v>-5.4027145682429771E-2</v>
      </c>
      <c r="CS39" s="110">
        <f t="shared" si="57"/>
        <v>-0.26774999999999999</v>
      </c>
      <c r="CT39" s="110">
        <f t="shared" si="95"/>
        <v>7.4375</v>
      </c>
      <c r="CU39" s="110">
        <f t="shared" si="58"/>
        <v>-3.8197180683213976E-2</v>
      </c>
      <c r="CV39" s="111">
        <f t="shared" si="59"/>
        <v>0.99999977777785187</v>
      </c>
      <c r="CW39" s="111">
        <f t="shared" si="60"/>
        <v>0.99999999999990119</v>
      </c>
      <c r="CX39" s="111">
        <f t="shared" si="96"/>
        <v>0.99999977777785187</v>
      </c>
      <c r="CY39" s="110">
        <f t="shared" si="61"/>
        <v>1.0610327967559436</v>
      </c>
      <c r="CZ39" s="120"/>
      <c r="DA39" s="195">
        <f t="shared" si="62"/>
        <v>2.4227859882342089</v>
      </c>
      <c r="DB39" s="204">
        <f t="shared" si="63"/>
        <v>5.3763885501459487</v>
      </c>
      <c r="DC39" s="76">
        <f t="shared" si="97"/>
        <v>0.99999921479271492</v>
      </c>
      <c r="DD39" s="197">
        <f t="shared" si="64"/>
        <v>-6.8202264988655293E-6</v>
      </c>
      <c r="DE39" s="167">
        <f t="shared" si="65"/>
        <v>8.3333333333333332E-3</v>
      </c>
      <c r="DF39" s="167">
        <f t="shared" si="98"/>
        <v>8.3333284311636908E-3</v>
      </c>
      <c r="DI39" s="121"/>
    </row>
    <row r="40" spans="1:137" x14ac:dyDescent="0.25">
      <c r="A40" s="49">
        <v>0.5</v>
      </c>
      <c r="B40" s="109">
        <f t="shared" si="99"/>
        <v>0.125</v>
      </c>
      <c r="C40" s="393"/>
      <c r="D40" s="110">
        <f t="shared" si="2"/>
        <v>-0.17460000000000001</v>
      </c>
      <c r="E40" s="111">
        <f t="shared" si="100"/>
        <v>0.97</v>
      </c>
      <c r="F40" s="112"/>
      <c r="G40" s="110">
        <f t="shared" si="66"/>
        <v>-1.6851735814928933E-2</v>
      </c>
      <c r="H40" s="110">
        <f t="shared" si="67"/>
        <v>179.98314826418508</v>
      </c>
      <c r="I40" s="110">
        <f t="shared" si="68"/>
        <v>-7.5137437358031902E-6</v>
      </c>
      <c r="J40" s="110">
        <f t="shared" si="69"/>
        <v>-1.6851735814928933E-2</v>
      </c>
      <c r="K40" s="263">
        <f t="shared" si="70"/>
        <v>1</v>
      </c>
      <c r="L40" s="264">
        <f t="shared" si="71"/>
        <v>0</v>
      </c>
      <c r="M40" s="261">
        <f t="shared" si="72"/>
        <v>-8.4258544231593947E-3</v>
      </c>
      <c r="N40" s="110">
        <f t="shared" si="73"/>
        <v>179.99157414557683</v>
      </c>
      <c r="O40" s="110">
        <f t="shared" si="74"/>
        <v>-1.8784362411396204E-6</v>
      </c>
      <c r="P40" s="110">
        <f t="shared" si="75"/>
        <v>-8.4258544231593947E-3</v>
      </c>
      <c r="Q40" s="263">
        <f t="shared" si="76"/>
        <v>1</v>
      </c>
      <c r="R40" s="264">
        <f t="shared" si="77"/>
        <v>0</v>
      </c>
      <c r="S40" s="261">
        <f t="shared" si="78"/>
        <v>-4.2129255260447435E-3</v>
      </c>
      <c r="T40" s="110">
        <f t="shared" si="79"/>
        <v>179.99578707447395</v>
      </c>
      <c r="U40" s="110">
        <f t="shared" si="80"/>
        <v>-4.6960907740486504E-7</v>
      </c>
      <c r="V40" s="110">
        <f t="shared" si="81"/>
        <v>-4.2129255260447435E-3</v>
      </c>
      <c r="W40" s="263">
        <f t="shared" si="82"/>
        <v>1</v>
      </c>
      <c r="X40" s="264">
        <f t="shared" si="83"/>
        <v>0</v>
      </c>
      <c r="Y40" s="110">
        <f t="shared" si="84"/>
        <v>0</v>
      </c>
      <c r="Z40" s="112"/>
      <c r="AA40" s="110">
        <f t="shared" si="6"/>
        <v>-8.3339256881734811E-2</v>
      </c>
      <c r="AB40" s="110">
        <f t="shared" si="7"/>
        <v>-0.11787747438973162</v>
      </c>
      <c r="AC40" s="110">
        <f t="shared" si="8"/>
        <v>-1.3387500000000001</v>
      </c>
      <c r="AD40" s="110">
        <f t="shared" si="9"/>
        <v>7.4375</v>
      </c>
      <c r="AE40" s="110">
        <f t="shared" si="10"/>
        <v>-8.3339256881734811E-2</v>
      </c>
      <c r="AF40" s="111">
        <f t="shared" si="11"/>
        <v>0.99999894215043883</v>
      </c>
      <c r="AG40" s="111">
        <f t="shared" si="12"/>
        <v>0.99999999999776179</v>
      </c>
      <c r="AH40" s="111">
        <f t="shared" si="85"/>
        <v>0.99999894215043883</v>
      </c>
      <c r="AI40" s="110">
        <f t="shared" si="13"/>
        <v>0.4629958715651934</v>
      </c>
      <c r="AJ40" s="113"/>
      <c r="AK40" s="110">
        <f t="shared" si="14"/>
        <v>-0.11459140623778596</v>
      </c>
      <c r="AL40" s="110">
        <f t="shared" si="15"/>
        <v>-0.16208162902720469</v>
      </c>
      <c r="AM40" s="110">
        <f t="shared" si="16"/>
        <v>-1.3387500000000001</v>
      </c>
      <c r="AN40" s="110">
        <f t="shared" si="17"/>
        <v>7.4375</v>
      </c>
      <c r="AO40" s="110">
        <f t="shared" si="18"/>
        <v>-0.11459140623778596</v>
      </c>
      <c r="AP40" s="111">
        <f t="shared" si="19"/>
        <v>0.99999800000600014</v>
      </c>
      <c r="AQ40" s="111">
        <f t="shared" si="20"/>
        <v>0.99999999999199995</v>
      </c>
      <c r="AR40" s="111">
        <f t="shared" si="86"/>
        <v>0.99999800000600014</v>
      </c>
      <c r="AS40" s="110">
        <f t="shared" si="21"/>
        <v>0.63661892354325533</v>
      </c>
      <c r="AT40" s="113"/>
      <c r="AU40" s="110">
        <f t="shared" si="22"/>
        <v>-8.5945753452568677E-2</v>
      </c>
      <c r="AV40" s="110">
        <f t="shared" si="23"/>
        <v>179.91405424654744</v>
      </c>
      <c r="AW40" s="110">
        <f t="shared" si="24"/>
        <v>-8.5945753452568677E-2</v>
      </c>
      <c r="AX40" s="110">
        <f t="shared" si="25"/>
        <v>-3.2571964134292433E-5</v>
      </c>
      <c r="AY40" s="110">
        <f t="shared" si="87"/>
        <v>1</v>
      </c>
      <c r="AZ40" s="110">
        <f t="shared" si="26"/>
        <v>0</v>
      </c>
      <c r="BA40" s="112"/>
      <c r="BB40" s="110">
        <f t="shared" si="27"/>
        <v>-0.1718911201322332</v>
      </c>
      <c r="BC40" s="110">
        <f t="shared" si="28"/>
        <v>179.82810887986776</v>
      </c>
      <c r="BD40" s="110">
        <f t="shared" si="29"/>
        <v>-0.1718911201322332</v>
      </c>
      <c r="BE40" s="110">
        <f t="shared" si="88"/>
        <v>-6.5143683845207223E-5</v>
      </c>
      <c r="BF40" s="110">
        <f t="shared" si="89"/>
        <v>1</v>
      </c>
      <c r="BG40" s="110">
        <f t="shared" si="30"/>
        <v>0</v>
      </c>
      <c r="BH40" s="112"/>
      <c r="BI40" s="110">
        <f t="shared" si="31"/>
        <v>-7.1224155474012174E-2</v>
      </c>
      <c r="BJ40" s="110">
        <f t="shared" si="32"/>
        <v>179.92298938970049</v>
      </c>
      <c r="BK40" s="110">
        <f t="shared" si="33"/>
        <v>-9.4149759616583437E-6</v>
      </c>
      <c r="BL40" s="110">
        <f t="shared" si="34"/>
        <v>-7.1224155474012174E-2</v>
      </c>
      <c r="BM40" s="110">
        <f t="shared" si="35"/>
        <v>0.99999891606142255</v>
      </c>
      <c r="BN40" s="110">
        <f t="shared" si="36"/>
        <v>0.395689752633401</v>
      </c>
      <c r="BO40" s="261">
        <f t="shared" si="37"/>
        <v>-6.540623532183483E-2</v>
      </c>
      <c r="BP40" s="263">
        <f t="shared" si="38"/>
        <v>179.93459376467817</v>
      </c>
      <c r="BQ40" s="263">
        <f t="shared" si="39"/>
        <v>-6.7913639567611006E-6</v>
      </c>
      <c r="BR40" s="263">
        <f t="shared" si="40"/>
        <v>-6.540623532183483E-2</v>
      </c>
      <c r="BS40" s="261">
        <f t="shared" si="41"/>
        <v>0.99999921811563519</v>
      </c>
      <c r="BT40" s="264">
        <f t="shared" si="42"/>
        <v>0.3633679740101935</v>
      </c>
      <c r="BU40" s="110">
        <f t="shared" si="43"/>
        <v>0.7590577266435945</v>
      </c>
      <c r="BV40" s="112"/>
      <c r="BW40" s="191">
        <f t="shared" si="90"/>
        <v>2.9536725217520434</v>
      </c>
      <c r="BX40" s="67"/>
      <c r="BY40" s="183"/>
      <c r="BZ40" s="111">
        <f t="shared" si="44"/>
        <v>-0.11459427108693547</v>
      </c>
      <c r="CA40" s="111">
        <f t="shared" si="45"/>
        <v>179.88540572891307</v>
      </c>
      <c r="CB40" s="110">
        <f t="shared" si="46"/>
        <v>-0.11459427108693547</v>
      </c>
      <c r="CC40" s="110">
        <f t="shared" si="47"/>
        <v>-4.3429231180266391E-5</v>
      </c>
      <c r="CD40" s="110">
        <f t="shared" si="91"/>
        <v>1</v>
      </c>
      <c r="CE40" s="110">
        <f t="shared" si="48"/>
        <v>0</v>
      </c>
      <c r="CG40" s="110">
        <f t="shared" si="49"/>
        <v>-0.24511413893437084</v>
      </c>
      <c r="CH40" s="110">
        <f t="shared" si="50"/>
        <v>-0.34670032351241153</v>
      </c>
      <c r="CI40" s="110">
        <f t="shared" si="51"/>
        <v>-1.3387500000000001</v>
      </c>
      <c r="CJ40" s="110">
        <f t="shared" si="92"/>
        <v>7.4375</v>
      </c>
      <c r="CK40" s="110">
        <f t="shared" si="52"/>
        <v>-0.24511413893437084</v>
      </c>
      <c r="CL40" s="111">
        <f t="shared" si="53"/>
        <v>0.99999084916332737</v>
      </c>
      <c r="CM40" s="111">
        <f t="shared" si="54"/>
        <v>0.99999999983251975</v>
      </c>
      <c r="CN40" s="111">
        <f t="shared" si="93"/>
        <v>0.99999084916332737</v>
      </c>
      <c r="CO40" s="110">
        <f t="shared" si="55"/>
        <v>1.3617452163020602</v>
      </c>
      <c r="CQ40" s="110">
        <f t="shared" si="94"/>
        <v>-0.19098522435968743</v>
      </c>
      <c r="CR40" s="110">
        <f t="shared" si="56"/>
        <v>-0.27013668830761645</v>
      </c>
      <c r="CS40" s="110">
        <f t="shared" si="57"/>
        <v>-1.3387500000000001</v>
      </c>
      <c r="CT40" s="110">
        <f t="shared" si="95"/>
        <v>7.4375</v>
      </c>
      <c r="CU40" s="110">
        <f t="shared" si="58"/>
        <v>-0.19098522435968743</v>
      </c>
      <c r="CV40" s="111">
        <f t="shared" si="59"/>
        <v>0.99999444449074038</v>
      </c>
      <c r="CW40" s="111">
        <f t="shared" si="60"/>
        <v>0.9999999999382716</v>
      </c>
      <c r="CX40" s="111">
        <f t="shared" si="96"/>
        <v>0.99999444449074038</v>
      </c>
      <c r="CY40" s="110">
        <f t="shared" si="61"/>
        <v>1.0610290242204856</v>
      </c>
      <c r="CZ40" s="120"/>
      <c r="DA40" s="195">
        <f t="shared" si="62"/>
        <v>2.4227742405225459</v>
      </c>
      <c r="DB40" s="204">
        <f t="shared" si="63"/>
        <v>5.3764467622745897</v>
      </c>
      <c r="DC40" s="76">
        <f t="shared" si="97"/>
        <v>0.99998037011947938</v>
      </c>
      <c r="DD40" s="197">
        <f t="shared" si="64"/>
        <v>-1.7050464930894638E-4</v>
      </c>
      <c r="DE40" s="167">
        <f t="shared" si="65"/>
        <v>4.1666666666666664E-2</v>
      </c>
      <c r="DF40" s="167">
        <f t="shared" si="98"/>
        <v>4.1666053904371052E-2</v>
      </c>
      <c r="DH40" s="126"/>
      <c r="DI40" s="127"/>
    </row>
    <row r="41" spans="1:137" s="122" customFormat="1" ht="15" customHeight="1" x14ac:dyDescent="0.25">
      <c r="A41" s="122">
        <v>1</v>
      </c>
      <c r="B41" s="123">
        <f t="shared" si="99"/>
        <v>0.125</v>
      </c>
      <c r="C41" s="393"/>
      <c r="D41" s="124">
        <f t="shared" si="2"/>
        <v>-0.34920000000000001</v>
      </c>
      <c r="E41" s="125">
        <f t="shared" si="100"/>
        <v>0.97</v>
      </c>
      <c r="F41" s="391">
        <f>AVERAGE(E41:E53)</f>
        <v>0.97000000000000008</v>
      </c>
      <c r="G41" s="124">
        <f t="shared" si="66"/>
        <v>-3.370368738054557E-2</v>
      </c>
      <c r="H41" s="124">
        <f t="shared" si="67"/>
        <v>179.96629631261945</v>
      </c>
      <c r="I41" s="124">
        <f t="shared" si="68"/>
        <v>-3.0054955470165519E-5</v>
      </c>
      <c r="J41" s="124">
        <f t="shared" si="69"/>
        <v>-3.370368738054557E-2</v>
      </c>
      <c r="K41" s="280">
        <f t="shared" si="70"/>
        <v>1</v>
      </c>
      <c r="L41" s="281">
        <f t="shared" si="71"/>
        <v>0</v>
      </c>
      <c r="M41" s="279">
        <f t="shared" si="72"/>
        <v>-1.6851735814928933E-2</v>
      </c>
      <c r="N41" s="124">
        <f t="shared" si="73"/>
        <v>179.98314826418508</v>
      </c>
      <c r="O41" s="124">
        <f t="shared" si="74"/>
        <v>-7.5137437358031902E-6</v>
      </c>
      <c r="P41" s="124">
        <f t="shared" si="75"/>
        <v>-1.6851735814928933E-2</v>
      </c>
      <c r="Q41" s="280">
        <f t="shared" si="76"/>
        <v>1</v>
      </c>
      <c r="R41" s="281">
        <f t="shared" si="77"/>
        <v>0</v>
      </c>
      <c r="S41" s="279">
        <f t="shared" si="78"/>
        <v>-8.4258544231593947E-3</v>
      </c>
      <c r="T41" s="124">
        <f t="shared" si="79"/>
        <v>179.99157414557683</v>
      </c>
      <c r="U41" s="124">
        <f t="shared" si="80"/>
        <v>-1.8784362411396204E-6</v>
      </c>
      <c r="V41" s="124">
        <f t="shared" si="81"/>
        <v>-8.4258544231593947E-3</v>
      </c>
      <c r="W41" s="280">
        <f t="shared" si="82"/>
        <v>1</v>
      </c>
      <c r="X41" s="281">
        <f t="shared" si="83"/>
        <v>0</v>
      </c>
      <c r="Y41" s="124">
        <f t="shared" si="84"/>
        <v>0</v>
      </c>
      <c r="Z41" s="391">
        <f>AVERAGE(Y41:Y53)</f>
        <v>0</v>
      </c>
      <c r="AA41" s="124">
        <f t="shared" si="6"/>
        <v>-0.16667816112331435</v>
      </c>
      <c r="AB41" s="124">
        <f t="shared" si="7"/>
        <v>-0.23575544726190809</v>
      </c>
      <c r="AC41" s="124">
        <f t="shared" si="8"/>
        <v>-2.6775000000000002</v>
      </c>
      <c r="AD41" s="124">
        <f t="shared" si="9"/>
        <v>7.4375</v>
      </c>
      <c r="AE41" s="124">
        <f t="shared" si="10"/>
        <v>-0.16667816112331435</v>
      </c>
      <c r="AF41" s="125">
        <f t="shared" si="11"/>
        <v>0.99999576862189843</v>
      </c>
      <c r="AG41" s="125">
        <f t="shared" si="12"/>
        <v>0.99999999996419042</v>
      </c>
      <c r="AH41" s="125">
        <f t="shared" si="85"/>
        <v>0.99999576862189843</v>
      </c>
      <c r="AI41" s="124">
        <f t="shared" si="13"/>
        <v>0.46299489200920652</v>
      </c>
      <c r="AJ41" s="391">
        <f>AVERAGE(AI41:AI53)</f>
        <v>0.46288038881153126</v>
      </c>
      <c r="AK41" s="124">
        <f t="shared" si="14"/>
        <v>-0.22918189575410039</v>
      </c>
      <c r="AL41" s="124">
        <f t="shared" si="15"/>
        <v>-0.32416455390672183</v>
      </c>
      <c r="AM41" s="124">
        <f t="shared" si="16"/>
        <v>-2.6775000000000002</v>
      </c>
      <c r="AN41" s="124">
        <f t="shared" si="17"/>
        <v>7.4375</v>
      </c>
      <c r="AO41" s="124">
        <f t="shared" si="18"/>
        <v>-0.22918189575410039</v>
      </c>
      <c r="AP41" s="125">
        <f t="shared" si="19"/>
        <v>0.99999200009599876</v>
      </c>
      <c r="AQ41" s="125">
        <f t="shared" si="20"/>
        <v>0.99999999987199995</v>
      </c>
      <c r="AR41" s="125">
        <f t="shared" si="86"/>
        <v>0.99999200009599876</v>
      </c>
      <c r="AS41" s="124">
        <f t="shared" si="21"/>
        <v>0.6366163770947233</v>
      </c>
      <c r="AT41" s="391">
        <f>AVERAGE(AS41:AS53)</f>
        <v>0.63631901503147148</v>
      </c>
      <c r="AU41" s="124">
        <f t="shared" si="22"/>
        <v>-0.17190401317818207</v>
      </c>
      <c r="AV41" s="124">
        <f t="shared" si="23"/>
        <v>179.82809598682181</v>
      </c>
      <c r="AW41" s="124">
        <f t="shared" si="24"/>
        <v>-0.17190401317818207</v>
      </c>
      <c r="AX41" s="124">
        <f t="shared" si="25"/>
        <v>-1.3028639897080845E-4</v>
      </c>
      <c r="AY41" s="124">
        <f t="shared" si="87"/>
        <v>1</v>
      </c>
      <c r="AZ41" s="124">
        <f t="shared" si="26"/>
        <v>0</v>
      </c>
      <c r="BA41" s="391">
        <f>AVERAGE(AZ41:AZ53)</f>
        <v>0</v>
      </c>
      <c r="BB41" s="124">
        <f t="shared" si="27"/>
        <v>-0.34380493153947539</v>
      </c>
      <c r="BC41" s="124">
        <f t="shared" si="28"/>
        <v>179.65619506846053</v>
      </c>
      <c r="BD41" s="124">
        <f t="shared" si="29"/>
        <v>-0.34380493153947539</v>
      </c>
      <c r="BE41" s="124">
        <f t="shared" si="88"/>
        <v>-2.605688808398934E-4</v>
      </c>
      <c r="BF41" s="124">
        <f t="shared" si="89"/>
        <v>1</v>
      </c>
      <c r="BG41" s="124">
        <f t="shared" si="30"/>
        <v>0</v>
      </c>
      <c r="BH41" s="391">
        <f>AVERAGE(BG41:BG53)</f>
        <v>0</v>
      </c>
      <c r="BI41" s="124">
        <f t="shared" si="31"/>
        <v>-0.14248052169987174</v>
      </c>
      <c r="BJ41" s="124">
        <f t="shared" si="32"/>
        <v>179.84597785560754</v>
      </c>
      <c r="BK41" s="124">
        <f t="shared" si="33"/>
        <v>-3.7659781393677091E-5</v>
      </c>
      <c r="BL41" s="124">
        <f t="shared" si="34"/>
        <v>-0.14248052169987174</v>
      </c>
      <c r="BM41" s="124">
        <f t="shared" si="35"/>
        <v>0.99999566426683717</v>
      </c>
      <c r="BN41" s="124">
        <f t="shared" si="36"/>
        <v>0.39577922694408818</v>
      </c>
      <c r="BO41" s="279">
        <f t="shared" si="37"/>
        <v>-0.13081303659687485</v>
      </c>
      <c r="BP41" s="280">
        <f t="shared" si="38"/>
        <v>179.86918696340314</v>
      </c>
      <c r="BQ41" s="280">
        <f t="shared" si="39"/>
        <v>-2.7165392112329837E-5</v>
      </c>
      <c r="BR41" s="280">
        <f t="shared" si="40"/>
        <v>-0.13081303659687485</v>
      </c>
      <c r="BS41" s="279">
        <f t="shared" si="41"/>
        <v>0.99999687247354452</v>
      </c>
      <c r="BT41" s="281">
        <f t="shared" si="42"/>
        <v>0.36336954610243016</v>
      </c>
      <c r="BU41" s="124">
        <f t="shared" si="43"/>
        <v>0.75914877304651829</v>
      </c>
      <c r="BV41" s="391">
        <f>AVERAGE(BT41:BT53)</f>
        <v>0.36355368284602368</v>
      </c>
      <c r="BW41" s="329">
        <f t="shared" si="90"/>
        <v>2.953760042150448</v>
      </c>
      <c r="BX41" s="395">
        <f>SUM(C36,F41,AJ41,AT41,BA41,BH41,BV41)</f>
        <v>2.5577530866890266</v>
      </c>
      <c r="BY41" s="184"/>
      <c r="BZ41" s="125">
        <f t="shared" si="44"/>
        <v>-0.22920481599120723</v>
      </c>
      <c r="CA41" s="125">
        <f t="shared" si="45"/>
        <v>179.77079518400879</v>
      </c>
      <c r="CB41" s="124">
        <f t="shared" si="46"/>
        <v>-0.22920481599120723</v>
      </c>
      <c r="CC41" s="124">
        <f t="shared" si="47"/>
        <v>-1.7371432718352487E-4</v>
      </c>
      <c r="CD41" s="124">
        <f t="shared" si="91"/>
        <v>1</v>
      </c>
      <c r="CE41" s="124">
        <f t="shared" si="48"/>
        <v>0</v>
      </c>
      <c r="CF41" s="384">
        <f>AVERAGE(CE41:CE53)</f>
        <v>0</v>
      </c>
      <c r="CG41" s="124">
        <f t="shared" si="49"/>
        <v>-0.49021930618564391</v>
      </c>
      <c r="CH41" s="124">
        <f t="shared" si="50"/>
        <v>-0.69341332914918397</v>
      </c>
      <c r="CI41" s="124">
        <f t="shared" si="51"/>
        <v>-2.6775000000000002</v>
      </c>
      <c r="CJ41" s="124">
        <f t="shared" si="92"/>
        <v>7.4375</v>
      </c>
      <c r="CK41" s="124">
        <f t="shared" si="52"/>
        <v>-0.49021930618564391</v>
      </c>
      <c r="CL41" s="125">
        <f t="shared" si="53"/>
        <v>0.99996339816051649</v>
      </c>
      <c r="CM41" s="125">
        <f t="shared" si="54"/>
        <v>0.99999999732031641</v>
      </c>
      <c r="CN41" s="125">
        <f t="shared" si="93"/>
        <v>0.99996339816051649</v>
      </c>
      <c r="CO41" s="124">
        <f t="shared" si="55"/>
        <v>1.3617202949601219</v>
      </c>
      <c r="CP41" s="384">
        <f>AVERAGE(CO41:CO53)</f>
        <v>1.3588320563302418</v>
      </c>
      <c r="CQ41" s="124">
        <f t="shared" si="94"/>
        <v>-0.38196620472902548</v>
      </c>
      <c r="CR41" s="124">
        <f t="shared" si="56"/>
        <v>-0.54027937580339458</v>
      </c>
      <c r="CS41" s="124">
        <f t="shared" si="57"/>
        <v>-2.6775000000000002</v>
      </c>
      <c r="CT41" s="124">
        <f t="shared" si="95"/>
        <v>7.4375</v>
      </c>
      <c r="CU41" s="124">
        <f t="shared" si="58"/>
        <v>-0.38196620472902548</v>
      </c>
      <c r="CV41" s="125">
        <f t="shared" si="59"/>
        <v>0.99997777851849112</v>
      </c>
      <c r="CW41" s="125">
        <f t="shared" si="60"/>
        <v>0.9999999990123456</v>
      </c>
      <c r="CX41" s="125">
        <f t="shared" si="96"/>
        <v>0.99997777851849112</v>
      </c>
      <c r="CY41" s="124">
        <f t="shared" si="61"/>
        <v>1.061017235358404</v>
      </c>
      <c r="CZ41" s="384">
        <f>AVERAGE(CY41:CY53)</f>
        <v>1.0596457854323726</v>
      </c>
      <c r="DA41" s="330">
        <f t="shared" si="62"/>
        <v>2.4227375303185257</v>
      </c>
      <c r="DB41" s="204">
        <f t="shared" si="63"/>
        <v>5.3764975724689741</v>
      </c>
      <c r="DC41" s="331">
        <f t="shared" si="97"/>
        <v>0.99992148424780336</v>
      </c>
      <c r="DD41" s="332">
        <f t="shared" si="64"/>
        <v>-6.8200593288446354E-4</v>
      </c>
      <c r="DE41" s="333">
        <f t="shared" si="65"/>
        <v>8.3333333333333329E-2</v>
      </c>
      <c r="DF41" s="333">
        <f t="shared" si="98"/>
        <v>8.3328431457696223E-2</v>
      </c>
      <c r="DG41" s="394"/>
      <c r="DH41" s="126"/>
      <c r="DI41" s="127"/>
      <c r="DJ41" s="128"/>
      <c r="DK41" s="128"/>
      <c r="DL41" s="128"/>
      <c r="DM41" s="128"/>
      <c r="DN41" s="128"/>
      <c r="DO41" s="129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</row>
    <row r="42" spans="1:137" s="122" customFormat="1" x14ac:dyDescent="0.25">
      <c r="A42" s="122">
        <v>2</v>
      </c>
      <c r="B42" s="123">
        <f t="shared" si="99"/>
        <v>0.125</v>
      </c>
      <c r="C42" s="393"/>
      <c r="D42" s="124">
        <f t="shared" si="2"/>
        <v>-0.69840000000000002</v>
      </c>
      <c r="E42" s="125">
        <f t="shared" si="100"/>
        <v>0.97</v>
      </c>
      <c r="F42" s="391"/>
      <c r="G42" s="124">
        <f t="shared" si="66"/>
        <v>-6.7409100820992995E-2</v>
      </c>
      <c r="H42" s="124">
        <f t="shared" si="67"/>
        <v>179.93259089917902</v>
      </c>
      <c r="I42" s="124">
        <f t="shared" si="68"/>
        <v>-1.2021951124268544E-4</v>
      </c>
      <c r="J42" s="124">
        <f t="shared" si="69"/>
        <v>-6.7409100820992995E-2</v>
      </c>
      <c r="K42" s="280">
        <f t="shared" si="70"/>
        <v>1</v>
      </c>
      <c r="L42" s="281">
        <f t="shared" si="71"/>
        <v>0</v>
      </c>
      <c r="M42" s="279">
        <f t="shared" si="72"/>
        <v>-3.370368738054557E-2</v>
      </c>
      <c r="N42" s="124">
        <f t="shared" si="73"/>
        <v>179.96629631261945</v>
      </c>
      <c r="O42" s="124">
        <f t="shared" si="74"/>
        <v>-3.0054955470165519E-5</v>
      </c>
      <c r="P42" s="124">
        <f t="shared" si="75"/>
        <v>-3.370368738054557E-2</v>
      </c>
      <c r="Q42" s="280">
        <f t="shared" si="76"/>
        <v>1</v>
      </c>
      <c r="R42" s="281">
        <f t="shared" si="77"/>
        <v>0</v>
      </c>
      <c r="S42" s="279">
        <f t="shared" si="78"/>
        <v>-1.6851735814928933E-2</v>
      </c>
      <c r="T42" s="124">
        <f t="shared" si="79"/>
        <v>179.98314826418508</v>
      </c>
      <c r="U42" s="124">
        <f t="shared" si="80"/>
        <v>-7.5137437358031902E-6</v>
      </c>
      <c r="V42" s="124">
        <f t="shared" si="81"/>
        <v>-1.6851735814928933E-2</v>
      </c>
      <c r="W42" s="280">
        <f t="shared" si="82"/>
        <v>1</v>
      </c>
      <c r="X42" s="281">
        <f t="shared" si="83"/>
        <v>0</v>
      </c>
      <c r="Y42" s="124">
        <f t="shared" si="84"/>
        <v>0</v>
      </c>
      <c r="Z42" s="391"/>
      <c r="AA42" s="124">
        <f t="shared" si="6"/>
        <v>-0.33335350117910306</v>
      </c>
      <c r="AB42" s="124">
        <f t="shared" si="7"/>
        <v>-0.47151488230741684</v>
      </c>
      <c r="AC42" s="124">
        <f t="shared" si="8"/>
        <v>-5.3550000000000004</v>
      </c>
      <c r="AD42" s="124">
        <f t="shared" si="9"/>
        <v>7.4375</v>
      </c>
      <c r="AE42" s="124">
        <f t="shared" si="10"/>
        <v>-0.33335350117910306</v>
      </c>
      <c r="AF42" s="125">
        <f t="shared" si="11"/>
        <v>0.99998307480986826</v>
      </c>
      <c r="AG42" s="125">
        <f t="shared" si="12"/>
        <v>0.99999999942704676</v>
      </c>
      <c r="AH42" s="125">
        <f t="shared" si="85"/>
        <v>0.99998307480986826</v>
      </c>
      <c r="AI42" s="124">
        <f t="shared" si="13"/>
        <v>0.46299097385986537</v>
      </c>
      <c r="AJ42" s="391"/>
      <c r="AK42" s="124">
        <f t="shared" si="14"/>
        <v>-0.45835645800043151</v>
      </c>
      <c r="AL42" s="124">
        <f t="shared" si="15"/>
        <v>-0.64833947425833016</v>
      </c>
      <c r="AM42" s="124">
        <f t="shared" si="16"/>
        <v>-5.3550000000000004</v>
      </c>
      <c r="AN42" s="124">
        <f t="shared" si="17"/>
        <v>7.4375</v>
      </c>
      <c r="AO42" s="124">
        <f t="shared" si="18"/>
        <v>-0.45835645800043151</v>
      </c>
      <c r="AP42" s="125">
        <f t="shared" si="19"/>
        <v>0.99996800153591803</v>
      </c>
      <c r="AQ42" s="125">
        <f t="shared" si="20"/>
        <v>0.99999999795200001</v>
      </c>
      <c r="AR42" s="125">
        <f t="shared" si="86"/>
        <v>0.99996800153591803</v>
      </c>
      <c r="AS42" s="124">
        <f t="shared" si="21"/>
        <v>0.63660619166726595</v>
      </c>
      <c r="AT42" s="391"/>
      <c r="AU42" s="124">
        <f t="shared" si="22"/>
        <v>-0.34390811181412911</v>
      </c>
      <c r="AV42" s="124">
        <f t="shared" si="23"/>
        <v>179.65609188818587</v>
      </c>
      <c r="AW42" s="124">
        <f t="shared" si="24"/>
        <v>-0.34390811181412911</v>
      </c>
      <c r="AX42" s="124">
        <f t="shared" si="25"/>
        <v>-5.2112266744647195E-4</v>
      </c>
      <c r="AY42" s="124">
        <f t="shared" si="87"/>
        <v>1</v>
      </c>
      <c r="AZ42" s="124">
        <f t="shared" si="26"/>
        <v>0</v>
      </c>
      <c r="BA42" s="391"/>
      <c r="BB42" s="124">
        <f t="shared" si="27"/>
        <v>-0.6877914448038428</v>
      </c>
      <c r="BC42" s="124">
        <f t="shared" si="28"/>
        <v>179.31220855519615</v>
      </c>
      <c r="BD42" s="124">
        <f t="shared" si="29"/>
        <v>-0.6877914448038428</v>
      </c>
      <c r="BE42" s="124">
        <f t="shared" si="88"/>
        <v>-1.0421822555959513E-3</v>
      </c>
      <c r="BF42" s="124">
        <f t="shared" si="89"/>
        <v>1</v>
      </c>
      <c r="BG42" s="124">
        <f t="shared" si="30"/>
        <v>0</v>
      </c>
      <c r="BH42" s="391"/>
      <c r="BI42" s="124">
        <f t="shared" si="31"/>
        <v>-0.28509287373536973</v>
      </c>
      <c r="BJ42" s="124">
        <f t="shared" si="32"/>
        <v>179.69194832071696</v>
      </c>
      <c r="BK42" s="124">
        <f t="shared" si="33"/>
        <v>-1.5063716680371522E-4</v>
      </c>
      <c r="BL42" s="124">
        <f t="shared" si="34"/>
        <v>-0.28509287373536973</v>
      </c>
      <c r="BM42" s="124">
        <f t="shared" si="35"/>
        <v>0.99998265740564785</v>
      </c>
      <c r="BN42" s="124">
        <f t="shared" si="36"/>
        <v>0.39596232463245801</v>
      </c>
      <c r="BO42" s="279">
        <f t="shared" si="37"/>
        <v>-0.26163060088606832</v>
      </c>
      <c r="BP42" s="280">
        <f t="shared" si="38"/>
        <v>179.73836939911394</v>
      </c>
      <c r="BQ42" s="280">
        <f t="shared" si="39"/>
        <v>-1.0866054915558545E-4</v>
      </c>
      <c r="BR42" s="280">
        <f t="shared" si="40"/>
        <v>-0.26163060088606832</v>
      </c>
      <c r="BS42" s="279">
        <f t="shared" si="41"/>
        <v>0.99998749007021559</v>
      </c>
      <c r="BT42" s="281">
        <f t="shared" si="42"/>
        <v>0.36337583456398376</v>
      </c>
      <c r="BU42" s="124">
        <f t="shared" si="43"/>
        <v>0.75933815919644176</v>
      </c>
      <c r="BV42" s="391"/>
      <c r="BW42" s="329">
        <f t="shared" si="90"/>
        <v>2.9539353247235729</v>
      </c>
      <c r="BX42" s="395"/>
      <c r="BY42" s="184"/>
      <c r="BZ42" s="125">
        <f t="shared" si="44"/>
        <v>-0.45853986611999564</v>
      </c>
      <c r="CA42" s="125">
        <f t="shared" si="45"/>
        <v>179.54146013388001</v>
      </c>
      <c r="CB42" s="124">
        <f t="shared" si="46"/>
        <v>-0.45853986611999564</v>
      </c>
      <c r="CC42" s="124">
        <f t="shared" si="47"/>
        <v>-6.9481614313328822E-4</v>
      </c>
      <c r="CD42" s="124">
        <f t="shared" si="91"/>
        <v>1</v>
      </c>
      <c r="CE42" s="124">
        <f t="shared" si="48"/>
        <v>0</v>
      </c>
      <c r="CF42" s="384"/>
      <c r="CG42" s="124">
        <f t="shared" si="49"/>
        <v>-0.98036685072624219</v>
      </c>
      <c r="CH42" s="124">
        <f t="shared" si="50"/>
        <v>-1.3869280985557391</v>
      </c>
      <c r="CI42" s="124">
        <f t="shared" si="51"/>
        <v>-5.3550000000000004</v>
      </c>
      <c r="CJ42" s="124">
        <f t="shared" si="92"/>
        <v>7.4375</v>
      </c>
      <c r="CK42" s="124">
        <f t="shared" si="52"/>
        <v>-0.98036685072624219</v>
      </c>
      <c r="CL42" s="125">
        <f t="shared" si="53"/>
        <v>0.99985361675186357</v>
      </c>
      <c r="CM42" s="125">
        <f t="shared" si="54"/>
        <v>0.99999995712506606</v>
      </c>
      <c r="CN42" s="125">
        <f t="shared" si="93"/>
        <v>0.99985361675186357</v>
      </c>
      <c r="CO42" s="124">
        <f t="shared" si="55"/>
        <v>1.3616206260086696</v>
      </c>
      <c r="CP42" s="384"/>
      <c r="CQ42" s="124">
        <f t="shared" si="94"/>
        <v>-0.76389846092999514</v>
      </c>
      <c r="CR42" s="124">
        <f t="shared" si="56"/>
        <v>-1.0806067403058957</v>
      </c>
      <c r="CS42" s="124">
        <f t="shared" si="57"/>
        <v>-5.3550000000000004</v>
      </c>
      <c r="CT42" s="124">
        <f t="shared" si="95"/>
        <v>7.4375</v>
      </c>
      <c r="CU42" s="124">
        <f t="shared" si="58"/>
        <v>-0.76389846092999514</v>
      </c>
      <c r="CV42" s="125">
        <f t="shared" si="59"/>
        <v>0.99991112296120743</v>
      </c>
      <c r="CW42" s="125">
        <f t="shared" si="60"/>
        <v>0.99999998419753133</v>
      </c>
      <c r="CX42" s="125">
        <f t="shared" si="96"/>
        <v>0.99991112296120743</v>
      </c>
      <c r="CY42" s="124">
        <f t="shared" si="61"/>
        <v>1.0609700846249932</v>
      </c>
      <c r="CZ42" s="384"/>
      <c r="DA42" s="330">
        <f t="shared" si="62"/>
        <v>2.4225907106336626</v>
      </c>
      <c r="DB42" s="204">
        <f t="shared" si="63"/>
        <v>5.3765260353572355</v>
      </c>
      <c r="DC42" s="331">
        <f t="shared" si="97"/>
        <v>0.99968599729519236</v>
      </c>
      <c r="DD42" s="332">
        <f t="shared" si="64"/>
        <v>-2.7278211340367978E-3</v>
      </c>
      <c r="DE42" s="333">
        <f t="shared" si="65"/>
        <v>0.16666666666666666</v>
      </c>
      <c r="DF42" s="333">
        <f t="shared" si="98"/>
        <v>0.16662745878719676</v>
      </c>
      <c r="DG42" s="394"/>
      <c r="DH42" s="126"/>
      <c r="DI42" s="127"/>
      <c r="DJ42" s="128"/>
      <c r="DK42" s="128"/>
      <c r="DL42" s="128"/>
      <c r="DM42" s="128"/>
      <c r="DN42" s="128"/>
      <c r="DO42" s="129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</row>
    <row r="43" spans="1:137" s="122" customFormat="1" x14ac:dyDescent="0.25">
      <c r="A43" s="122">
        <v>3</v>
      </c>
      <c r="B43" s="123">
        <f t="shared" si="99"/>
        <v>0.125</v>
      </c>
      <c r="C43" s="393"/>
      <c r="D43" s="124">
        <f t="shared" si="2"/>
        <v>-1.0475999999999999</v>
      </c>
      <c r="E43" s="125">
        <f t="shared" si="100"/>
        <v>0.97</v>
      </c>
      <c r="F43" s="391"/>
      <c r="G43" s="124">
        <f t="shared" si="66"/>
        <v>-0.10111796667195957</v>
      </c>
      <c r="H43" s="124">
        <f t="shared" si="67"/>
        <v>179.89888203332805</v>
      </c>
      <c r="I43" s="124">
        <f t="shared" si="68"/>
        <v>-2.7049274350958755E-4</v>
      </c>
      <c r="J43" s="124">
        <f t="shared" si="69"/>
        <v>-0.10111796667195957</v>
      </c>
      <c r="K43" s="280">
        <f t="shared" si="70"/>
        <v>1</v>
      </c>
      <c r="L43" s="281">
        <f t="shared" si="71"/>
        <v>0</v>
      </c>
      <c r="M43" s="279">
        <f t="shared" si="72"/>
        <v>-5.0556070456595839E-2</v>
      </c>
      <c r="N43" s="124">
        <f t="shared" si="73"/>
        <v>179.94944392954341</v>
      </c>
      <c r="O43" s="124">
        <f t="shared" si="74"/>
        <v>-6.7623576891613323E-5</v>
      </c>
      <c r="P43" s="124">
        <f t="shared" si="75"/>
        <v>-5.0556070456595839E-2</v>
      </c>
      <c r="Q43" s="280">
        <f t="shared" si="76"/>
        <v>1</v>
      </c>
      <c r="R43" s="281">
        <f t="shared" si="77"/>
        <v>0</v>
      </c>
      <c r="S43" s="279">
        <f t="shared" si="78"/>
        <v>-2.5277671144236815E-2</v>
      </c>
      <c r="T43" s="124">
        <f t="shared" si="79"/>
        <v>179.97472232885576</v>
      </c>
      <c r="U43" s="124">
        <f t="shared" si="80"/>
        <v>-1.6905918842078637E-5</v>
      </c>
      <c r="V43" s="124">
        <f t="shared" si="81"/>
        <v>-2.5277671144236815E-2</v>
      </c>
      <c r="W43" s="280">
        <f t="shared" si="82"/>
        <v>1</v>
      </c>
      <c r="X43" s="281">
        <f t="shared" si="83"/>
        <v>0</v>
      </c>
      <c r="Y43" s="124">
        <f t="shared" si="84"/>
        <v>0</v>
      </c>
      <c r="Z43" s="391"/>
      <c r="AA43" s="124">
        <f t="shared" si="6"/>
        <v>-0.50002319938631345</v>
      </c>
      <c r="AB43" s="124">
        <f t="shared" si="7"/>
        <v>-0.70728229251458086</v>
      </c>
      <c r="AC43" s="124">
        <f t="shared" si="8"/>
        <v>-8.0325000000000006</v>
      </c>
      <c r="AD43" s="124">
        <f t="shared" si="9"/>
        <v>7.4375</v>
      </c>
      <c r="AE43" s="124">
        <f t="shared" si="10"/>
        <v>-0.50002319938631345</v>
      </c>
      <c r="AF43" s="125">
        <f t="shared" si="11"/>
        <v>0.9999619195306656</v>
      </c>
      <c r="AG43" s="125">
        <f t="shared" si="12"/>
        <v>0.99999999709942444</v>
      </c>
      <c r="AH43" s="125">
        <f t="shared" si="85"/>
        <v>0.9999619195306656</v>
      </c>
      <c r="AI43" s="124">
        <f t="shared" si="13"/>
        <v>0.46298444387621618</v>
      </c>
      <c r="AJ43" s="391"/>
      <c r="AK43" s="124">
        <f t="shared" si="14"/>
        <v>-0.68751635463909977</v>
      </c>
      <c r="AL43" s="124">
        <f t="shared" si="15"/>
        <v>-0.97253512550652765</v>
      </c>
      <c r="AM43" s="124">
        <f t="shared" si="16"/>
        <v>-8.0325000000000006</v>
      </c>
      <c r="AN43" s="124">
        <f t="shared" si="17"/>
        <v>7.4375</v>
      </c>
      <c r="AO43" s="124">
        <f t="shared" si="18"/>
        <v>-0.68751635463909977</v>
      </c>
      <c r="AP43" s="125">
        <f t="shared" si="19"/>
        <v>0.99992800777506696</v>
      </c>
      <c r="AQ43" s="125">
        <f t="shared" si="20"/>
        <v>0.9999999896320001</v>
      </c>
      <c r="AR43" s="125">
        <f t="shared" si="86"/>
        <v>0.99992800777506696</v>
      </c>
      <c r="AS43" s="124">
        <f t="shared" si="21"/>
        <v>0.63658921725842565</v>
      </c>
      <c r="AT43" s="391"/>
      <c r="AU43" s="124">
        <f t="shared" si="22"/>
        <v>-0.51611256964000352</v>
      </c>
      <c r="AV43" s="124">
        <f t="shared" si="23"/>
        <v>179.48388743036</v>
      </c>
      <c r="AW43" s="124">
        <f t="shared" si="24"/>
        <v>-0.51611256964000352</v>
      </c>
      <c r="AX43" s="124">
        <f t="shared" si="25"/>
        <v>-1.1724431604468902E-3</v>
      </c>
      <c r="AY43" s="124">
        <f t="shared" si="87"/>
        <v>1</v>
      </c>
      <c r="AZ43" s="124">
        <f t="shared" si="26"/>
        <v>0</v>
      </c>
      <c r="BA43" s="391"/>
      <c r="BB43" s="124">
        <f t="shared" si="27"/>
        <v>-1.0321413964624941</v>
      </c>
      <c r="BC43" s="124">
        <f t="shared" si="28"/>
        <v>178.96785860353751</v>
      </c>
      <c r="BD43" s="124">
        <f t="shared" si="29"/>
        <v>-1.0321413964624941</v>
      </c>
      <c r="BE43" s="124">
        <f t="shared" si="88"/>
        <v>-2.3445635590877653E-3</v>
      </c>
      <c r="BF43" s="124">
        <f t="shared" si="89"/>
        <v>1</v>
      </c>
      <c r="BG43" s="124">
        <f t="shared" si="30"/>
        <v>0</v>
      </c>
      <c r="BH43" s="391"/>
      <c r="BI43" s="124">
        <f t="shared" si="31"/>
        <v>-0.42784304227305142</v>
      </c>
      <c r="BJ43" s="124">
        <f t="shared" si="32"/>
        <v>179.53790400402556</v>
      </c>
      <c r="BK43" s="124">
        <f t="shared" si="33"/>
        <v>-3.3892628378095796E-4</v>
      </c>
      <c r="BL43" s="124">
        <f t="shared" si="34"/>
        <v>-0.42784304227305142</v>
      </c>
      <c r="BM43" s="124">
        <f t="shared" si="35"/>
        <v>0.99996098043085035</v>
      </c>
      <c r="BN43" s="124">
        <f t="shared" si="36"/>
        <v>0.39615096506764025</v>
      </c>
      <c r="BO43" s="279">
        <f t="shared" si="37"/>
        <v>-0.39245722091543417</v>
      </c>
      <c r="BP43" s="280">
        <f t="shared" si="38"/>
        <v>179.60754277908455</v>
      </c>
      <c r="BQ43" s="280">
        <f t="shared" si="39"/>
        <v>-2.4448241470433226E-4</v>
      </c>
      <c r="BR43" s="280">
        <f t="shared" si="40"/>
        <v>-0.39245722091543417</v>
      </c>
      <c r="BS43" s="279">
        <f t="shared" si="41"/>
        <v>0.99997185331794536</v>
      </c>
      <c r="BT43" s="281">
        <f t="shared" si="42"/>
        <v>0.36338631566243906</v>
      </c>
      <c r="BU43" s="124">
        <f t="shared" si="43"/>
        <v>0.75953728073007931</v>
      </c>
      <c r="BV43" s="391"/>
      <c r="BW43" s="329">
        <f t="shared" si="90"/>
        <v>2.9541109418647213</v>
      </c>
      <c r="BX43" s="395"/>
      <c r="BY43" s="184"/>
      <c r="BZ43" s="125">
        <f t="shared" si="44"/>
        <v>-0.68813561722032435</v>
      </c>
      <c r="CA43" s="125">
        <f t="shared" si="45"/>
        <v>179.31186438277967</v>
      </c>
      <c r="CB43" s="124">
        <f t="shared" si="46"/>
        <v>-0.68813561722032435</v>
      </c>
      <c r="CC43" s="124">
        <f t="shared" si="47"/>
        <v>-1.5631851104251841E-3</v>
      </c>
      <c r="CD43" s="124">
        <f t="shared" si="91"/>
        <v>1</v>
      </c>
      <c r="CE43" s="124">
        <f t="shared" si="48"/>
        <v>0</v>
      </c>
      <c r="CF43" s="384"/>
      <c r="CG43" s="124">
        <f t="shared" si="49"/>
        <v>-1.4703709349865191</v>
      </c>
      <c r="CH43" s="124">
        <f t="shared" si="50"/>
        <v>-2.0806456591700062</v>
      </c>
      <c r="CI43" s="124">
        <f t="shared" si="51"/>
        <v>-8.0325000000000006</v>
      </c>
      <c r="CJ43" s="124">
        <f t="shared" si="92"/>
        <v>7.4375</v>
      </c>
      <c r="CK43" s="124">
        <f t="shared" si="52"/>
        <v>-1.4703709349865191</v>
      </c>
      <c r="CL43" s="125">
        <f t="shared" si="53"/>
        <v>0.99967072805933344</v>
      </c>
      <c r="CM43" s="125">
        <f t="shared" si="54"/>
        <v>0.99999978294570369</v>
      </c>
      <c r="CN43" s="125">
        <f t="shared" si="93"/>
        <v>0.99967072805933344</v>
      </c>
      <c r="CO43" s="124">
        <f t="shared" si="55"/>
        <v>1.3614545694319622</v>
      </c>
      <c r="CP43" s="384"/>
      <c r="CQ43" s="124">
        <f t="shared" si="94"/>
        <v>-1.1457628381751035</v>
      </c>
      <c r="CR43" s="124">
        <f t="shared" si="56"/>
        <v>-1.6210300565669502</v>
      </c>
      <c r="CS43" s="124">
        <f t="shared" si="57"/>
        <v>-8.0325000000000006</v>
      </c>
      <c r="CT43" s="124">
        <f t="shared" si="95"/>
        <v>7.4375</v>
      </c>
      <c r="CU43" s="124">
        <f t="shared" si="58"/>
        <v>-1.1457628381751035</v>
      </c>
      <c r="CV43" s="125">
        <f t="shared" si="59"/>
        <v>0.99980005998000709</v>
      </c>
      <c r="CW43" s="125">
        <f t="shared" si="60"/>
        <v>0.99999992000000959</v>
      </c>
      <c r="CX43" s="125">
        <f t="shared" si="96"/>
        <v>0.99980005998000709</v>
      </c>
      <c r="CY43" s="124">
        <f t="shared" si="61"/>
        <v>1.0608915168287996</v>
      </c>
      <c r="CZ43" s="384"/>
      <c r="DA43" s="330">
        <f t="shared" si="62"/>
        <v>2.4223460862607618</v>
      </c>
      <c r="DB43" s="204">
        <f t="shared" si="63"/>
        <v>5.3764570281254827</v>
      </c>
      <c r="DC43" s="331">
        <f t="shared" si="97"/>
        <v>0.99929371994049909</v>
      </c>
      <c r="DD43" s="332">
        <f t="shared" si="64"/>
        <v>-6.1368380687632203E-3</v>
      </c>
      <c r="DE43" s="333">
        <f t="shared" si="65"/>
        <v>0.25</v>
      </c>
      <c r="DF43" s="333">
        <f t="shared" si="98"/>
        <v>0.24986771346849473</v>
      </c>
      <c r="DG43" s="394"/>
      <c r="DH43" s="126"/>
      <c r="DI43" s="127"/>
      <c r="DJ43" s="128"/>
      <c r="DK43" s="128"/>
      <c r="DL43" s="128"/>
      <c r="DM43" s="128"/>
      <c r="DN43" s="128"/>
      <c r="DO43" s="129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</row>
    <row r="44" spans="1:137" s="122" customFormat="1" x14ac:dyDescent="0.25">
      <c r="A44" s="122">
        <v>4</v>
      </c>
      <c r="B44" s="123">
        <f t="shared" si="99"/>
        <v>0.125</v>
      </c>
      <c r="C44" s="393"/>
      <c r="D44" s="124">
        <f t="shared" si="2"/>
        <v>-1.3968</v>
      </c>
      <c r="E44" s="125">
        <f t="shared" si="100"/>
        <v>0.97</v>
      </c>
      <c r="F44" s="391"/>
      <c r="G44" s="124">
        <f t="shared" si="66"/>
        <v>-0.13483201186545524</v>
      </c>
      <c r="H44" s="124">
        <f t="shared" si="67"/>
        <v>179.86516798813454</v>
      </c>
      <c r="I44" s="124">
        <f t="shared" si="68"/>
        <v>-4.8087313961349214E-4</v>
      </c>
      <c r="J44" s="124">
        <f t="shared" si="69"/>
        <v>-0.13483201186545524</v>
      </c>
      <c r="K44" s="280">
        <f t="shared" si="70"/>
        <v>1</v>
      </c>
      <c r="L44" s="281">
        <f t="shared" si="71"/>
        <v>0</v>
      </c>
      <c r="M44" s="279">
        <f t="shared" si="72"/>
        <v>-6.7409100820992995E-2</v>
      </c>
      <c r="N44" s="124">
        <f t="shared" si="73"/>
        <v>179.93259089917902</v>
      </c>
      <c r="O44" s="124">
        <f t="shared" si="74"/>
        <v>-1.2021951124268544E-4</v>
      </c>
      <c r="P44" s="124">
        <f t="shared" si="75"/>
        <v>-6.7409100820992995E-2</v>
      </c>
      <c r="Q44" s="280">
        <f t="shared" si="76"/>
        <v>1</v>
      </c>
      <c r="R44" s="281">
        <f t="shared" si="77"/>
        <v>0</v>
      </c>
      <c r="S44" s="279">
        <f t="shared" si="78"/>
        <v>-3.370368738054557E-2</v>
      </c>
      <c r="T44" s="124">
        <f t="shared" si="79"/>
        <v>179.96629631261945</v>
      </c>
      <c r="U44" s="124">
        <f t="shared" si="80"/>
        <v>-3.0054955470165519E-5</v>
      </c>
      <c r="V44" s="124">
        <f t="shared" si="81"/>
        <v>-3.370368738054557E-2</v>
      </c>
      <c r="W44" s="280">
        <f t="shared" si="82"/>
        <v>1</v>
      </c>
      <c r="X44" s="281">
        <f t="shared" si="83"/>
        <v>0</v>
      </c>
      <c r="Y44" s="124">
        <f t="shared" si="84"/>
        <v>0</v>
      </c>
      <c r="Z44" s="391"/>
      <c r="AA44" s="124">
        <f t="shared" si="6"/>
        <v>-0.66668443553676571</v>
      </c>
      <c r="AB44" s="124">
        <f t="shared" si="7"/>
        <v>-0.94306166445037498</v>
      </c>
      <c r="AC44" s="124">
        <f t="shared" si="8"/>
        <v>-10.71</v>
      </c>
      <c r="AD44" s="124">
        <f t="shared" si="9"/>
        <v>7.4375</v>
      </c>
      <c r="AE44" s="124">
        <f t="shared" si="10"/>
        <v>-0.66668443553676571</v>
      </c>
      <c r="AF44" s="125">
        <f t="shared" si="11"/>
        <v>0.99993230439532388</v>
      </c>
      <c r="AG44" s="125">
        <f t="shared" si="12"/>
        <v>0.99999999083274871</v>
      </c>
      <c r="AH44" s="125">
        <f t="shared" si="85"/>
        <v>0.99993230439532388</v>
      </c>
      <c r="AI44" s="124">
        <f t="shared" si="13"/>
        <v>0.46297530245608731</v>
      </c>
      <c r="AJ44" s="391"/>
      <c r="AK44" s="124">
        <f t="shared" si="14"/>
        <v>-0.91665425638528786</v>
      </c>
      <c r="AL44" s="124">
        <f t="shared" si="15"/>
        <v>-1.2967618681157211</v>
      </c>
      <c r="AM44" s="124">
        <f t="shared" si="16"/>
        <v>-10.71</v>
      </c>
      <c r="AN44" s="124">
        <f t="shared" si="17"/>
        <v>7.4375</v>
      </c>
      <c r="AO44" s="124">
        <f t="shared" si="18"/>
        <v>-0.91665425638528786</v>
      </c>
      <c r="AP44" s="125">
        <f t="shared" si="19"/>
        <v>0.9998720245707583</v>
      </c>
      <c r="AQ44" s="125">
        <f t="shared" si="20"/>
        <v>0.99999996723200169</v>
      </c>
      <c r="AR44" s="125">
        <f t="shared" si="86"/>
        <v>0.9998720245707583</v>
      </c>
      <c r="AS44" s="124">
        <f t="shared" si="21"/>
        <v>0.63656545582311652</v>
      </c>
      <c r="AT44" s="391"/>
      <c r="AU44" s="124">
        <f t="shared" si="22"/>
        <v>-0.68861803765608942</v>
      </c>
      <c r="AV44" s="124">
        <f t="shared" si="23"/>
        <v>179.31138196234392</v>
      </c>
      <c r="AW44" s="124">
        <f t="shared" si="24"/>
        <v>-0.68861803765608942</v>
      </c>
      <c r="AX44" s="124">
        <f t="shared" si="25"/>
        <v>-2.0841489348026355E-3</v>
      </c>
      <c r="AY44" s="124">
        <f t="shared" si="87"/>
        <v>1</v>
      </c>
      <c r="AZ44" s="124">
        <f t="shared" si="26"/>
        <v>0</v>
      </c>
      <c r="BA44" s="391"/>
      <c r="BB44" s="124">
        <f t="shared" si="27"/>
        <v>-1.3770371937727541</v>
      </c>
      <c r="BC44" s="124">
        <f t="shared" si="28"/>
        <v>178.62296280622724</v>
      </c>
      <c r="BD44" s="124">
        <f t="shared" si="29"/>
        <v>-1.3770371937727541</v>
      </c>
      <c r="BE44" s="124">
        <f t="shared" si="88"/>
        <v>-4.1672626375072038E-3</v>
      </c>
      <c r="BF44" s="124">
        <f t="shared" si="89"/>
        <v>1</v>
      </c>
      <c r="BG44" s="124">
        <f t="shared" si="30"/>
        <v>0</v>
      </c>
      <c r="BH44" s="391"/>
      <c r="BI44" s="124">
        <f t="shared" si="31"/>
        <v>-0.57073703230475736</v>
      </c>
      <c r="BJ44" s="124">
        <f t="shared" si="32"/>
        <v>179.38383751262148</v>
      </c>
      <c r="BK44" s="124">
        <f t="shared" si="33"/>
        <v>-6.0251735778633171E-4</v>
      </c>
      <c r="BL44" s="124">
        <f t="shared" si="34"/>
        <v>-0.57073703230475736</v>
      </c>
      <c r="BM44" s="124">
        <f t="shared" si="35"/>
        <v>0.99993063503154522</v>
      </c>
      <c r="BN44" s="124">
        <f t="shared" si="36"/>
        <v>0.39634516132274816</v>
      </c>
      <c r="BO44" s="279">
        <f t="shared" si="37"/>
        <v>-0.52329742544394731</v>
      </c>
      <c r="BP44" s="280">
        <f t="shared" si="38"/>
        <v>179.47670257455604</v>
      </c>
      <c r="BQ44" s="280">
        <f t="shared" si="39"/>
        <v>-4.3462589954760281E-4</v>
      </c>
      <c r="BR44" s="280">
        <f t="shared" si="40"/>
        <v>-0.52329742544394731</v>
      </c>
      <c r="BS44" s="279">
        <f t="shared" si="41"/>
        <v>0.99994996309602124</v>
      </c>
      <c r="BT44" s="281">
        <f t="shared" si="42"/>
        <v>0.36340098989163011</v>
      </c>
      <c r="BU44" s="124">
        <f t="shared" si="43"/>
        <v>0.75974615121437827</v>
      </c>
      <c r="BV44" s="391"/>
      <c r="BW44" s="329">
        <f t="shared" si="90"/>
        <v>2.954286909493582</v>
      </c>
      <c r="BX44" s="395"/>
      <c r="BY44" s="184"/>
      <c r="BZ44" s="125">
        <f t="shared" si="44"/>
        <v>-0.91812300233505051</v>
      </c>
      <c r="CA44" s="125">
        <f t="shared" si="45"/>
        <v>179.08187699766495</v>
      </c>
      <c r="CB44" s="124">
        <f t="shared" si="46"/>
        <v>-0.91812300233505051</v>
      </c>
      <c r="CC44" s="124">
        <f t="shared" si="47"/>
        <v>-2.7786311944183787E-3</v>
      </c>
      <c r="CD44" s="124">
        <f t="shared" si="91"/>
        <v>1</v>
      </c>
      <c r="CE44" s="124">
        <f t="shared" si="48"/>
        <v>0</v>
      </c>
      <c r="CF44" s="384"/>
      <c r="CG44" s="124">
        <f t="shared" si="49"/>
        <v>-1.9601599862124883</v>
      </c>
      <c r="CH44" s="124">
        <f t="shared" si="50"/>
        <v>-2.7746671831330425</v>
      </c>
      <c r="CI44" s="124">
        <f t="shared" si="51"/>
        <v>-10.71</v>
      </c>
      <c r="CJ44" s="124">
        <f t="shared" si="92"/>
        <v>7.4375</v>
      </c>
      <c r="CK44" s="124">
        <f t="shared" si="52"/>
        <v>-1.9601599862124883</v>
      </c>
      <c r="CL44" s="125">
        <f t="shared" si="53"/>
        <v>0.9994148524115738</v>
      </c>
      <c r="CM44" s="125">
        <f t="shared" si="54"/>
        <v>0.99999931400171926</v>
      </c>
      <c r="CN44" s="125">
        <f t="shared" si="93"/>
        <v>0.9994148524115738</v>
      </c>
      <c r="CO44" s="124">
        <f t="shared" si="55"/>
        <v>1.3612222126475613</v>
      </c>
      <c r="CP44" s="384"/>
      <c r="CQ44" s="124">
        <f t="shared" si="94"/>
        <v>-1.5275254422129272</v>
      </c>
      <c r="CR44" s="124">
        <f t="shared" si="56"/>
        <v>-2.1615972363324869</v>
      </c>
      <c r="CS44" s="124">
        <f t="shared" si="57"/>
        <v>-10.71</v>
      </c>
      <c r="CT44" s="124">
        <f t="shared" si="95"/>
        <v>7.4375</v>
      </c>
      <c r="CU44" s="124">
        <f t="shared" si="58"/>
        <v>-1.5275254422129272</v>
      </c>
      <c r="CV44" s="125">
        <f t="shared" si="59"/>
        <v>0.99964463396177083</v>
      </c>
      <c r="CW44" s="125">
        <f t="shared" si="60"/>
        <v>0.9999997471605897</v>
      </c>
      <c r="CX44" s="125">
        <f t="shared" si="96"/>
        <v>0.99964463396177083</v>
      </c>
      <c r="CY44" s="124">
        <f t="shared" si="61"/>
        <v>1.0607815570923105</v>
      </c>
      <c r="CZ44" s="384"/>
      <c r="DA44" s="330">
        <f t="shared" si="62"/>
        <v>2.422003769739872</v>
      </c>
      <c r="DB44" s="204">
        <f t="shared" si="63"/>
        <v>5.3762906792334544</v>
      </c>
      <c r="DC44" s="331">
        <f t="shared" si="97"/>
        <v>0.9987449531359982</v>
      </c>
      <c r="DD44" s="332">
        <f t="shared" si="64"/>
        <v>-1.0908045037887591E-2</v>
      </c>
      <c r="DE44" s="333">
        <f t="shared" si="65"/>
        <v>0.33333333333333331</v>
      </c>
      <c r="DF44" s="333">
        <f t="shared" si="98"/>
        <v>0.33301989810497495</v>
      </c>
      <c r="DG44" s="394"/>
      <c r="DH44" s="126"/>
      <c r="DI44" s="127"/>
      <c r="DJ44" s="128"/>
      <c r="DK44" s="128"/>
      <c r="DL44" s="128"/>
      <c r="DM44" s="128"/>
      <c r="DN44" s="128"/>
      <c r="DO44" s="129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</row>
    <row r="45" spans="1:137" s="122" customFormat="1" x14ac:dyDescent="0.25">
      <c r="A45" s="122">
        <v>5</v>
      </c>
      <c r="B45" s="123">
        <f t="shared" si="99"/>
        <v>0.125</v>
      </c>
      <c r="C45" s="393"/>
      <c r="D45" s="124">
        <f t="shared" si="2"/>
        <v>-1.746</v>
      </c>
      <c r="E45" s="125">
        <f t="shared" si="100"/>
        <v>0.97</v>
      </c>
      <c r="F45" s="391"/>
      <c r="G45" s="124">
        <f t="shared" si="66"/>
        <v>-0.16855296420595425</v>
      </c>
      <c r="H45" s="124">
        <f t="shared" si="67"/>
        <v>179.83144703579404</v>
      </c>
      <c r="I45" s="124">
        <f t="shared" si="68"/>
        <v>-7.5135863859290592E-4</v>
      </c>
      <c r="J45" s="124">
        <f t="shared" si="69"/>
        <v>-0.16855296420595425</v>
      </c>
      <c r="K45" s="280">
        <f t="shared" si="70"/>
        <v>1</v>
      </c>
      <c r="L45" s="281">
        <f t="shared" si="71"/>
        <v>0</v>
      </c>
      <c r="M45" s="279">
        <f t="shared" si="72"/>
        <v>-8.4262994278952189E-2</v>
      </c>
      <c r="N45" s="124">
        <f t="shared" si="73"/>
        <v>179.91573700572104</v>
      </c>
      <c r="O45" s="124">
        <f t="shared" si="74"/>
        <v>-1.8784262394700712E-4</v>
      </c>
      <c r="P45" s="124">
        <f t="shared" si="75"/>
        <v>-8.4262994278952189E-2</v>
      </c>
      <c r="Q45" s="280">
        <f t="shared" si="76"/>
        <v>1</v>
      </c>
      <c r="R45" s="281">
        <f t="shared" si="77"/>
        <v>0</v>
      </c>
      <c r="S45" s="279">
        <f t="shared" si="78"/>
        <v>-4.2129811494170125E-2</v>
      </c>
      <c r="T45" s="124">
        <f t="shared" si="79"/>
        <v>179.95787018850584</v>
      </c>
      <c r="U45" s="124">
        <f t="shared" si="80"/>
        <v>-4.6960845120921837E-5</v>
      </c>
      <c r="V45" s="124">
        <f t="shared" si="81"/>
        <v>-4.2129811494170125E-2</v>
      </c>
      <c r="W45" s="280">
        <f t="shared" si="82"/>
        <v>1</v>
      </c>
      <c r="X45" s="281">
        <f t="shared" si="83"/>
        <v>0</v>
      </c>
      <c r="Y45" s="124">
        <f t="shared" si="84"/>
        <v>0</v>
      </c>
      <c r="Z45" s="391"/>
      <c r="AA45" s="124">
        <f t="shared" si="6"/>
        <v>-0.83333439028140832</v>
      </c>
      <c r="AB45" s="124">
        <f t="shared" si="7"/>
        <v>-1.1788569834648113</v>
      </c>
      <c r="AC45" s="124">
        <f t="shared" si="8"/>
        <v>-13.387499999999999</v>
      </c>
      <c r="AD45" s="124">
        <f t="shared" si="9"/>
        <v>7.4375</v>
      </c>
      <c r="AE45" s="124">
        <f t="shared" si="10"/>
        <v>-0.83333439028140832</v>
      </c>
      <c r="AF45" s="125">
        <f t="shared" si="11"/>
        <v>0.99989423165881286</v>
      </c>
      <c r="AG45" s="125">
        <f t="shared" si="12"/>
        <v>0.99999997761901593</v>
      </c>
      <c r="AH45" s="125">
        <f t="shared" si="85"/>
        <v>0.99989423165881286</v>
      </c>
      <c r="AI45" s="124">
        <f t="shared" si="13"/>
        <v>0.46296355015633794</v>
      </c>
      <c r="AJ45" s="391"/>
      <c r="AK45" s="124">
        <f t="shared" si="14"/>
        <v>-1.1457628381751035</v>
      </c>
      <c r="AL45" s="124">
        <f t="shared" si="15"/>
        <v>-1.6210300565669502</v>
      </c>
      <c r="AM45" s="124">
        <f t="shared" si="16"/>
        <v>-13.387499999999999</v>
      </c>
      <c r="AN45" s="124">
        <f t="shared" si="17"/>
        <v>7.4375</v>
      </c>
      <c r="AO45" s="124">
        <f t="shared" si="18"/>
        <v>-1.1457628381751035</v>
      </c>
      <c r="AP45" s="125">
        <f t="shared" si="19"/>
        <v>0.99980005998000709</v>
      </c>
      <c r="AQ45" s="125">
        <f t="shared" si="20"/>
        <v>0.99999992000000959</v>
      </c>
      <c r="AR45" s="125">
        <f t="shared" si="86"/>
        <v>0.99980005998000709</v>
      </c>
      <c r="AS45" s="124">
        <f t="shared" si="21"/>
        <v>0.63653491009727969</v>
      </c>
      <c r="AT45" s="391"/>
      <c r="AU45" s="124">
        <f t="shared" si="22"/>
        <v>-0.86152573456725523</v>
      </c>
      <c r="AV45" s="124">
        <f t="shared" si="23"/>
        <v>179.13847426543273</v>
      </c>
      <c r="AW45" s="124">
        <f t="shared" si="24"/>
        <v>-0.86152573456725523</v>
      </c>
      <c r="AX45" s="124">
        <f t="shared" si="25"/>
        <v>-3.2561234375968508E-3</v>
      </c>
      <c r="AY45" s="124">
        <f t="shared" si="87"/>
        <v>1</v>
      </c>
      <c r="AZ45" s="124">
        <f t="shared" si="26"/>
        <v>0</v>
      </c>
      <c r="BA45" s="391"/>
      <c r="BB45" s="124">
        <f t="shared" si="27"/>
        <v>-1.7226620716228083</v>
      </c>
      <c r="BC45" s="124">
        <f t="shared" si="28"/>
        <v>178.27733792837719</v>
      </c>
      <c r="BD45" s="124">
        <f t="shared" si="29"/>
        <v>-1.7226620716228083</v>
      </c>
      <c r="BE45" s="124">
        <f t="shared" si="88"/>
        <v>-6.5096719113405897E-3</v>
      </c>
      <c r="BF45" s="124">
        <f t="shared" si="89"/>
        <v>1</v>
      </c>
      <c r="BG45" s="124">
        <f t="shared" si="30"/>
        <v>0</v>
      </c>
      <c r="BH45" s="391"/>
      <c r="BI45" s="124">
        <f t="shared" si="31"/>
        <v>-0.71378086823415687</v>
      </c>
      <c r="BJ45" s="124">
        <f t="shared" si="32"/>
        <v>179.22974145117914</v>
      </c>
      <c r="BK45" s="124">
        <f t="shared" si="33"/>
        <v>-9.4139673149963294E-4</v>
      </c>
      <c r="BL45" s="124">
        <f t="shared" si="34"/>
        <v>-0.71378086823415687</v>
      </c>
      <c r="BM45" s="124">
        <f t="shared" si="35"/>
        <v>0.99989162356912242</v>
      </c>
      <c r="BN45" s="124">
        <f t="shared" si="36"/>
        <v>0.39654492679675379</v>
      </c>
      <c r="BO45" s="279">
        <f t="shared" si="37"/>
        <v>-0.65415574429726431</v>
      </c>
      <c r="BP45" s="280">
        <f t="shared" si="38"/>
        <v>179.34584425570273</v>
      </c>
      <c r="BQ45" s="280">
        <f t="shared" si="39"/>
        <v>-6.7908388893679833E-4</v>
      </c>
      <c r="BR45" s="280">
        <f t="shared" si="40"/>
        <v>-0.65415574429726431</v>
      </c>
      <c r="BS45" s="279">
        <f t="shared" si="41"/>
        <v>0.99992182063418789</v>
      </c>
      <c r="BT45" s="281">
        <f t="shared" si="42"/>
        <v>0.36341985794292464</v>
      </c>
      <c r="BU45" s="124">
        <f t="shared" si="43"/>
        <v>0.75996478473967843</v>
      </c>
      <c r="BV45" s="391"/>
      <c r="BW45" s="329">
        <f t="shared" si="90"/>
        <v>2.9544632449932959</v>
      </c>
      <c r="BX45" s="395"/>
      <c r="BY45" s="184"/>
      <c r="BZ45" s="125">
        <f t="shared" si="44"/>
        <v>-1.1486336558655079</v>
      </c>
      <c r="CA45" s="125">
        <f t="shared" si="45"/>
        <v>178.8513663441345</v>
      </c>
      <c r="CB45" s="124">
        <f t="shared" si="46"/>
        <v>-1.1486336558655079</v>
      </c>
      <c r="CC45" s="124">
        <f t="shared" si="47"/>
        <v>-4.3409104424215646E-3</v>
      </c>
      <c r="CD45" s="124">
        <f t="shared" si="91"/>
        <v>1</v>
      </c>
      <c r="CE45" s="124">
        <f t="shared" si="48"/>
        <v>0</v>
      </c>
      <c r="CF45" s="384"/>
      <c r="CG45" s="124">
        <f t="shared" si="49"/>
        <v>-2.4496626201270426</v>
      </c>
      <c r="CH45" s="124">
        <f t="shared" si="50"/>
        <v>-3.4690935738844164</v>
      </c>
      <c r="CI45" s="124">
        <f t="shared" si="51"/>
        <v>-13.387499999999999</v>
      </c>
      <c r="CJ45" s="124">
        <f t="shared" si="92"/>
        <v>7.4375</v>
      </c>
      <c r="CK45" s="124">
        <f t="shared" si="52"/>
        <v>-2.4496626201270426</v>
      </c>
      <c r="CL45" s="125">
        <f t="shared" si="53"/>
        <v>0.99908615796087863</v>
      </c>
      <c r="CM45" s="125">
        <f t="shared" si="54"/>
        <v>0.99999832520199405</v>
      </c>
      <c r="CN45" s="125">
        <f t="shared" si="93"/>
        <v>0.99908615796087863</v>
      </c>
      <c r="CO45" s="124">
        <f t="shared" si="55"/>
        <v>1.3609236778483571</v>
      </c>
      <c r="CP45" s="384"/>
      <c r="CQ45" s="124">
        <f t="shared" si="94"/>
        <v>-1.9091524329963763</v>
      </c>
      <c r="CR45" s="124">
        <f t="shared" si="56"/>
        <v>-2.7023561142931753</v>
      </c>
      <c r="CS45" s="124">
        <f t="shared" si="57"/>
        <v>-13.387499999999999</v>
      </c>
      <c r="CT45" s="124">
        <f t="shared" si="95"/>
        <v>7.4375</v>
      </c>
      <c r="CU45" s="124">
        <f t="shared" si="58"/>
        <v>-1.9091524329963763</v>
      </c>
      <c r="CV45" s="125">
        <f t="shared" si="59"/>
        <v>0.99944490697915445</v>
      </c>
      <c r="CW45" s="125">
        <f t="shared" si="60"/>
        <v>0.99999938271662092</v>
      </c>
      <c r="CX45" s="125">
        <f t="shared" si="96"/>
        <v>0.99944490697915445</v>
      </c>
      <c r="CY45" s="124">
        <f t="shared" si="61"/>
        <v>1.0606402405535424</v>
      </c>
      <c r="CZ45" s="384"/>
      <c r="DA45" s="330">
        <f t="shared" si="62"/>
        <v>2.4215639184018993</v>
      </c>
      <c r="DB45" s="204">
        <f t="shared" si="63"/>
        <v>5.3760271633951948</v>
      </c>
      <c r="DC45" s="331">
        <f t="shared" si="97"/>
        <v>0.99804011742189636</v>
      </c>
      <c r="DD45" s="332">
        <f t="shared" si="64"/>
        <v>-1.7040027463231286E-2</v>
      </c>
      <c r="DE45" s="333">
        <f t="shared" si="65"/>
        <v>0.41666666666666669</v>
      </c>
      <c r="DF45" s="333">
        <f t="shared" si="98"/>
        <v>0.41605482175307135</v>
      </c>
      <c r="DG45" s="394"/>
      <c r="DH45" s="126"/>
      <c r="DI45" s="127"/>
      <c r="DJ45" s="128"/>
      <c r="DK45" s="128"/>
      <c r="DL45" s="128"/>
      <c r="DM45" s="128"/>
      <c r="DN45" s="128"/>
      <c r="DO45" s="129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</row>
    <row r="46" spans="1:137" s="122" customFormat="1" x14ac:dyDescent="0.25">
      <c r="A46" s="122">
        <v>6</v>
      </c>
      <c r="B46" s="123">
        <f t="shared" si="99"/>
        <v>0.125</v>
      </c>
      <c r="C46" s="393"/>
      <c r="D46" s="124">
        <f t="shared" si="2"/>
        <v>-2.0951999999999997</v>
      </c>
      <c r="E46" s="125">
        <f t="shared" si="100"/>
        <v>0.97</v>
      </c>
      <c r="F46" s="391"/>
      <c r="G46" s="124">
        <f t="shared" si="66"/>
        <v>-0.20228255266163228</v>
      </c>
      <c r="H46" s="124">
        <f t="shared" si="67"/>
        <v>179.79771744733836</v>
      </c>
      <c r="I46" s="124">
        <f t="shared" si="68"/>
        <v>-1.0819466879060081E-3</v>
      </c>
      <c r="J46" s="124">
        <f t="shared" si="69"/>
        <v>-0.20228255266163228</v>
      </c>
      <c r="K46" s="280">
        <f t="shared" si="70"/>
        <v>1</v>
      </c>
      <c r="L46" s="281">
        <f t="shared" si="71"/>
        <v>0</v>
      </c>
      <c r="M46" s="279">
        <f t="shared" si="72"/>
        <v>-0.10111796667195957</v>
      </c>
      <c r="N46" s="124">
        <f t="shared" si="73"/>
        <v>179.89888203332805</v>
      </c>
      <c r="O46" s="124">
        <f t="shared" si="74"/>
        <v>-2.7049274350958755E-4</v>
      </c>
      <c r="P46" s="124">
        <f t="shared" si="75"/>
        <v>-0.10111796667195957</v>
      </c>
      <c r="Q46" s="280">
        <f t="shared" si="76"/>
        <v>1</v>
      </c>
      <c r="R46" s="281">
        <f t="shared" si="77"/>
        <v>0</v>
      </c>
      <c r="S46" s="279">
        <f t="shared" si="78"/>
        <v>-5.0556070456595839E-2</v>
      </c>
      <c r="T46" s="124">
        <f t="shared" si="79"/>
        <v>179.94944392954341</v>
      </c>
      <c r="U46" s="124">
        <f t="shared" si="80"/>
        <v>-6.7623576891613323E-5</v>
      </c>
      <c r="V46" s="124">
        <f t="shared" si="81"/>
        <v>-5.0556070456595839E-2</v>
      </c>
      <c r="W46" s="280">
        <f t="shared" si="82"/>
        <v>1</v>
      </c>
      <c r="X46" s="281">
        <f t="shared" si="83"/>
        <v>0</v>
      </c>
      <c r="Y46" s="124">
        <f t="shared" si="84"/>
        <v>0</v>
      </c>
      <c r="Z46" s="391"/>
      <c r="AA46" s="124">
        <f t="shared" si="6"/>
        <v>-0.99997024541635449</v>
      </c>
      <c r="AB46" s="124">
        <f t="shared" si="7"/>
        <v>-1.4146722332848711</v>
      </c>
      <c r="AC46" s="124">
        <f t="shared" si="8"/>
        <v>-16.065000000000001</v>
      </c>
      <c r="AD46" s="124">
        <f t="shared" si="9"/>
        <v>7.4375</v>
      </c>
      <c r="AE46" s="124">
        <f t="shared" si="10"/>
        <v>-0.99997024541635449</v>
      </c>
      <c r="AF46" s="125">
        <f t="shared" si="11"/>
        <v>0.99984770421956082</v>
      </c>
      <c r="AG46" s="125">
        <f t="shared" si="12"/>
        <v>0.99999995359079297</v>
      </c>
      <c r="AH46" s="125">
        <f t="shared" si="85"/>
        <v>0.99984770421956082</v>
      </c>
      <c r="AI46" s="124">
        <f t="shared" si="13"/>
        <v>0.46294918769275673</v>
      </c>
      <c r="AJ46" s="391"/>
      <c r="AK46" s="124">
        <f t="shared" si="14"/>
        <v>-1.3748347805694054</v>
      </c>
      <c r="AL46" s="124">
        <f t="shared" si="15"/>
        <v>-1.9453500373590211</v>
      </c>
      <c r="AM46" s="124">
        <f t="shared" si="16"/>
        <v>-16.065000000000001</v>
      </c>
      <c r="AN46" s="124">
        <f t="shared" si="17"/>
        <v>7.4375</v>
      </c>
      <c r="AO46" s="124">
        <f t="shared" si="18"/>
        <v>-1.3748347805694054</v>
      </c>
      <c r="AP46" s="125">
        <f t="shared" si="19"/>
        <v>0.99971212435631052</v>
      </c>
      <c r="AQ46" s="125">
        <f t="shared" si="20"/>
        <v>0.9999998341120413</v>
      </c>
      <c r="AR46" s="125">
        <f t="shared" si="86"/>
        <v>0.99971212435631052</v>
      </c>
      <c r="AS46" s="124">
        <f t="shared" si="21"/>
        <v>0.63649758359694697</v>
      </c>
      <c r="AT46" s="391"/>
      <c r="AU46" s="124">
        <f t="shared" si="22"/>
        <v>-1.0349376393952834</v>
      </c>
      <c r="AV46" s="124">
        <f t="shared" si="23"/>
        <v>178.96506236060472</v>
      </c>
      <c r="AW46" s="124">
        <f t="shared" si="24"/>
        <v>-1.0349376393952834</v>
      </c>
      <c r="AX46" s="124">
        <f t="shared" si="25"/>
        <v>-4.6882544515488376E-3</v>
      </c>
      <c r="AY46" s="124">
        <f t="shared" si="87"/>
        <v>1</v>
      </c>
      <c r="AZ46" s="124">
        <f t="shared" si="26"/>
        <v>0</v>
      </c>
      <c r="BA46" s="391"/>
      <c r="BB46" s="124">
        <f t="shared" si="27"/>
        <v>-2.0692003716785035</v>
      </c>
      <c r="BC46" s="124">
        <f t="shared" si="28"/>
        <v>177.93079962832149</v>
      </c>
      <c r="BD46" s="124">
        <f t="shared" si="29"/>
        <v>-2.0692003716785035</v>
      </c>
      <c r="BE46" s="124">
        <f t="shared" si="88"/>
        <v>-9.3710489649433352E-3</v>
      </c>
      <c r="BF46" s="124">
        <f t="shared" si="89"/>
        <v>1</v>
      </c>
      <c r="BG46" s="124">
        <f t="shared" si="30"/>
        <v>0</v>
      </c>
      <c r="BH46" s="391"/>
      <c r="BI46" s="124">
        <f t="shared" si="31"/>
        <v>-0.85698059446605346</v>
      </c>
      <c r="BJ46" s="124">
        <f t="shared" si="32"/>
        <v>179.07560842115421</v>
      </c>
      <c r="BK46" s="124">
        <f t="shared" si="33"/>
        <v>-1.3555468918443022E-3</v>
      </c>
      <c r="BL46" s="124">
        <f t="shared" si="34"/>
        <v>-0.85698059446605346</v>
      </c>
      <c r="BM46" s="124">
        <f t="shared" si="35"/>
        <v>0.99984394907391183</v>
      </c>
      <c r="BN46" s="124">
        <f t="shared" si="36"/>
        <v>0.3967502752157655</v>
      </c>
      <c r="BO46" s="279">
        <f t="shared" si="37"/>
        <v>-0.78503670872334763</v>
      </c>
      <c r="BP46" s="280">
        <f t="shared" si="38"/>
        <v>179.21496329127666</v>
      </c>
      <c r="BQ46" s="280">
        <f t="shared" si="39"/>
        <v>-9.7784725273042557E-4</v>
      </c>
      <c r="BR46" s="280">
        <f t="shared" si="40"/>
        <v>-0.78503670872334763</v>
      </c>
      <c r="BS46" s="279">
        <f t="shared" si="41"/>
        <v>0.99988742751139015</v>
      </c>
      <c r="BT46" s="281">
        <f t="shared" si="42"/>
        <v>0.36344292070525352</v>
      </c>
      <c r="BU46" s="124">
        <f t="shared" si="43"/>
        <v>0.76019319592101908</v>
      </c>
      <c r="BV46" s="391"/>
      <c r="BW46" s="329">
        <f t="shared" si="90"/>
        <v>2.9546399672107224</v>
      </c>
      <c r="BX46" s="395"/>
      <c r="BY46" s="184"/>
      <c r="BZ46" s="125">
        <f t="shared" si="44"/>
        <v>-1.3798001511876934</v>
      </c>
      <c r="CA46" s="125">
        <f t="shared" si="45"/>
        <v>178.62019984881232</v>
      </c>
      <c r="CB46" s="124">
        <f t="shared" si="46"/>
        <v>-1.3798001511876934</v>
      </c>
      <c r="CC46" s="124">
        <f t="shared" si="47"/>
        <v>-6.2497470497175304E-3</v>
      </c>
      <c r="CD46" s="124">
        <f t="shared" si="91"/>
        <v>1</v>
      </c>
      <c r="CE46" s="124">
        <f t="shared" si="48"/>
        <v>0</v>
      </c>
      <c r="CF46" s="384"/>
      <c r="CG46" s="124">
        <f t="shared" si="49"/>
        <v>-2.9388077031130537</v>
      </c>
      <c r="CH46" s="124">
        <f t="shared" si="50"/>
        <v>-4.1640253756874763</v>
      </c>
      <c r="CI46" s="124">
        <f t="shared" si="51"/>
        <v>-16.065000000000001</v>
      </c>
      <c r="CJ46" s="124">
        <f t="shared" si="92"/>
        <v>7.4375</v>
      </c>
      <c r="CK46" s="124">
        <f t="shared" si="52"/>
        <v>-2.9388077031130537</v>
      </c>
      <c r="CL46" s="125">
        <f t="shared" si="53"/>
        <v>0.99868486037669801</v>
      </c>
      <c r="CM46" s="125">
        <f t="shared" si="54"/>
        <v>0.99999652714822163</v>
      </c>
      <c r="CN46" s="125">
        <f t="shared" si="93"/>
        <v>0.99868486037669801</v>
      </c>
      <c r="CO46" s="124">
        <f t="shared" si="55"/>
        <v>1.3605591218115989</v>
      </c>
      <c r="CP46" s="384"/>
      <c r="CQ46" s="124">
        <f t="shared" si="94"/>
        <v>-2.2906100426385296</v>
      </c>
      <c r="CR46" s="124">
        <f t="shared" si="56"/>
        <v>-3.2433544222406567</v>
      </c>
      <c r="CS46" s="124">
        <f t="shared" si="57"/>
        <v>-16.065000000000001</v>
      </c>
      <c r="CT46" s="124">
        <f t="shared" si="95"/>
        <v>7.4375</v>
      </c>
      <c r="CU46" s="124">
        <f t="shared" si="58"/>
        <v>-2.2906100426385296</v>
      </c>
      <c r="CV46" s="125">
        <f t="shared" si="59"/>
        <v>0.99920095872178949</v>
      </c>
      <c r="CW46" s="125">
        <f t="shared" si="60"/>
        <v>0.99999872000245749</v>
      </c>
      <c r="CX46" s="125">
        <f t="shared" si="96"/>
        <v>0.99920095872178949</v>
      </c>
      <c r="CY46" s="124">
        <f t="shared" si="61"/>
        <v>1.0604676123326524</v>
      </c>
      <c r="CZ46" s="384"/>
      <c r="DA46" s="330">
        <f t="shared" si="62"/>
        <v>2.4210267341442515</v>
      </c>
      <c r="DB46" s="204">
        <f t="shared" si="63"/>
        <v>5.3756667013549739</v>
      </c>
      <c r="DC46" s="331">
        <f t="shared" si="97"/>
        <v>0.99717975213672738</v>
      </c>
      <c r="DD46" s="332">
        <f t="shared" si="64"/>
        <v>-2.4530969682290411E-2</v>
      </c>
      <c r="DE46" s="333">
        <f t="shared" si="65"/>
        <v>0.5</v>
      </c>
      <c r="DF46" s="333">
        <f t="shared" si="98"/>
        <v>0.49894343497466659</v>
      </c>
      <c r="DG46" s="394"/>
      <c r="DH46" s="126"/>
      <c r="DI46" s="126"/>
      <c r="DJ46" s="128"/>
      <c r="DK46" s="128"/>
      <c r="DL46" s="128"/>
      <c r="DM46" s="128"/>
      <c r="DN46" s="128"/>
      <c r="DO46" s="129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</row>
    <row r="47" spans="1:137" s="122" customFormat="1" x14ac:dyDescent="0.25">
      <c r="A47" s="122">
        <v>7</v>
      </c>
      <c r="B47" s="123">
        <f t="shared" si="99"/>
        <v>0.125</v>
      </c>
      <c r="C47" s="393"/>
      <c r="D47" s="124">
        <f t="shared" si="2"/>
        <v>-2.4443999999999999</v>
      </c>
      <c r="E47" s="125">
        <f t="shared" si="100"/>
        <v>0.97</v>
      </c>
      <c r="F47" s="391"/>
      <c r="G47" s="124">
        <f t="shared" si="66"/>
        <v>-0.23602250765604851</v>
      </c>
      <c r="H47" s="124">
        <f t="shared" si="67"/>
        <v>179.76397749234394</v>
      </c>
      <c r="I47" s="124">
        <f t="shared" si="68"/>
        <v>-1.4726343164117237E-3</v>
      </c>
      <c r="J47" s="124">
        <f t="shared" si="69"/>
        <v>-0.23602250765604851</v>
      </c>
      <c r="K47" s="280">
        <f t="shared" si="70"/>
        <v>1</v>
      </c>
      <c r="L47" s="281">
        <f t="shared" si="71"/>
        <v>0</v>
      </c>
      <c r="M47" s="279">
        <f t="shared" si="72"/>
        <v>-0.11797423388697055</v>
      </c>
      <c r="N47" s="124">
        <f t="shared" si="73"/>
        <v>179.88202576611303</v>
      </c>
      <c r="O47" s="124">
        <f t="shared" si="74"/>
        <v>-3.6816966262671631E-4</v>
      </c>
      <c r="P47" s="124">
        <f t="shared" si="75"/>
        <v>-0.11797423388697055</v>
      </c>
      <c r="Q47" s="280">
        <f t="shared" si="76"/>
        <v>1</v>
      </c>
      <c r="R47" s="281">
        <f t="shared" si="77"/>
        <v>0</v>
      </c>
      <c r="S47" s="279">
        <f t="shared" si="78"/>
        <v>-5.8982491240669364E-2</v>
      </c>
      <c r="T47" s="124">
        <f t="shared" si="79"/>
        <v>179.94101750875933</v>
      </c>
      <c r="U47" s="124">
        <f t="shared" si="80"/>
        <v>-9.2043137481652283E-5</v>
      </c>
      <c r="V47" s="124">
        <f t="shared" si="81"/>
        <v>-5.8982491240669364E-2</v>
      </c>
      <c r="W47" s="280">
        <f t="shared" si="82"/>
        <v>1</v>
      </c>
      <c r="X47" s="281">
        <f t="shared" si="83"/>
        <v>0</v>
      </c>
      <c r="Y47" s="124">
        <f t="shared" si="84"/>
        <v>0</v>
      </c>
      <c r="Z47" s="391"/>
      <c r="AA47" s="124">
        <f t="shared" si="6"/>
        <v>-1.1665891841686278</v>
      </c>
      <c r="AB47" s="124">
        <f t="shared" si="7"/>
        <v>-1.6505113956078967</v>
      </c>
      <c r="AC47" s="124">
        <f t="shared" si="8"/>
        <v>-18.7425</v>
      </c>
      <c r="AD47" s="124">
        <f t="shared" si="9"/>
        <v>7.4375</v>
      </c>
      <c r="AE47" s="124">
        <f t="shared" si="10"/>
        <v>-1.1665891841686278</v>
      </c>
      <c r="AF47" s="125">
        <f t="shared" si="11"/>
        <v>0.99979272561884314</v>
      </c>
      <c r="AG47" s="125">
        <f t="shared" si="12"/>
        <v>0.99999991402121957</v>
      </c>
      <c r="AH47" s="125">
        <f t="shared" si="85"/>
        <v>0.99979272561884314</v>
      </c>
      <c r="AI47" s="124">
        <f t="shared" si="13"/>
        <v>0.46293221593993167</v>
      </c>
      <c r="AJ47" s="391"/>
      <c r="AK47" s="124">
        <f t="shared" si="14"/>
        <v>-1.6038627711549307</v>
      </c>
      <c r="AL47" s="124">
        <f t="shared" si="15"/>
        <v>-2.2697321470057861</v>
      </c>
      <c r="AM47" s="124">
        <f t="shared" si="16"/>
        <v>-18.7425</v>
      </c>
      <c r="AN47" s="124">
        <f t="shared" si="17"/>
        <v>7.4375</v>
      </c>
      <c r="AO47" s="124">
        <f t="shared" si="18"/>
        <v>-1.6038627711549307</v>
      </c>
      <c r="AP47" s="125">
        <f t="shared" si="19"/>
        <v>0.99960823034551261</v>
      </c>
      <c r="AQ47" s="125">
        <f t="shared" si="20"/>
        <v>0.99999969267214162</v>
      </c>
      <c r="AR47" s="125">
        <f t="shared" si="86"/>
        <v>0.99960823034551261</v>
      </c>
      <c r="AS47" s="124">
        <f t="shared" si="21"/>
        <v>0.63645348061703599</v>
      </c>
      <c r="AT47" s="391"/>
      <c r="AU47" s="124">
        <f t="shared" si="22"/>
        <v>-1.2089566870134063</v>
      </c>
      <c r="AV47" s="124">
        <f t="shared" si="23"/>
        <v>178.7910433129866</v>
      </c>
      <c r="AW47" s="124">
        <f t="shared" si="24"/>
        <v>-1.2089566870134063</v>
      </c>
      <c r="AX47" s="124">
        <f t="shared" si="25"/>
        <v>-6.3804622789181966E-3</v>
      </c>
      <c r="AY47" s="124">
        <f t="shared" si="87"/>
        <v>1</v>
      </c>
      <c r="AZ47" s="124">
        <f t="shared" si="26"/>
        <v>0</v>
      </c>
      <c r="BA47" s="391"/>
      <c r="BB47" s="124">
        <f t="shared" si="27"/>
        <v>-2.4168378243435176</v>
      </c>
      <c r="BC47" s="124">
        <f t="shared" si="28"/>
        <v>177.58316217565647</v>
      </c>
      <c r="BD47" s="124">
        <f t="shared" si="29"/>
        <v>-2.4168378243435176</v>
      </c>
      <c r="BE47" s="124">
        <f t="shared" si="88"/>
        <v>-1.2750545524474861E-2</v>
      </c>
      <c r="BF47" s="124">
        <f t="shared" si="89"/>
        <v>1</v>
      </c>
      <c r="BG47" s="124">
        <f t="shared" si="30"/>
        <v>0</v>
      </c>
      <c r="BH47" s="391"/>
      <c r="BI47" s="124">
        <f t="shared" si="31"/>
        <v>-1.0003422759982608</v>
      </c>
      <c r="BJ47" s="124">
        <f t="shared" si="32"/>
        <v>178.92143101997894</v>
      </c>
      <c r="BK47" s="124">
        <f t="shared" si="33"/>
        <v>-1.8449465047253688E-3</v>
      </c>
      <c r="BL47" s="124">
        <f t="shared" si="34"/>
        <v>-1.0003422759982608</v>
      </c>
      <c r="BM47" s="124">
        <f t="shared" si="35"/>
        <v>0.99978761524087911</v>
      </c>
      <c r="BN47" s="124">
        <f t="shared" si="36"/>
        <v>0.39696122063423045</v>
      </c>
      <c r="BO47" s="279">
        <f t="shared" si="37"/>
        <v>-0.9159448517481662</v>
      </c>
      <c r="BP47" s="280">
        <f t="shared" si="38"/>
        <v>179.08405514825182</v>
      </c>
      <c r="BQ47" s="280">
        <f t="shared" si="39"/>
        <v>-1.3309048584381612E-3</v>
      </c>
      <c r="BR47" s="280">
        <f t="shared" si="40"/>
        <v>-0.9159448517481662</v>
      </c>
      <c r="BS47" s="279">
        <f t="shared" si="41"/>
        <v>0.99984678565415541</v>
      </c>
      <c r="BT47" s="281">
        <f t="shared" si="42"/>
        <v>0.36347017926514535</v>
      </c>
      <c r="BU47" s="124">
        <f t="shared" si="43"/>
        <v>0.7604313998993758</v>
      </c>
      <c r="BV47" s="391"/>
      <c r="BW47" s="329">
        <f t="shared" si="90"/>
        <v>2.9548170964563436</v>
      </c>
      <c r="BX47" s="395"/>
      <c r="BY47" s="184"/>
      <c r="BZ47" s="125">
        <f t="shared" si="44"/>
        <v>-1.6117562415786604</v>
      </c>
      <c r="CA47" s="125">
        <f t="shared" si="45"/>
        <v>178.38824375842134</v>
      </c>
      <c r="CB47" s="124">
        <f t="shared" si="46"/>
        <v>-1.6117562415786604</v>
      </c>
      <c r="CC47" s="124">
        <f t="shared" si="47"/>
        <v>-8.5048616877578184E-3</v>
      </c>
      <c r="CD47" s="124">
        <f t="shared" si="91"/>
        <v>1</v>
      </c>
      <c r="CE47" s="124">
        <f t="shared" si="48"/>
        <v>0</v>
      </c>
      <c r="CF47" s="384"/>
      <c r="CG47" s="124">
        <f t="shared" si="49"/>
        <v>-3.4275244138491128</v>
      </c>
      <c r="CH47" s="124">
        <f t="shared" si="50"/>
        <v>-4.8595626823813669</v>
      </c>
      <c r="CI47" s="124">
        <f t="shared" si="51"/>
        <v>-18.7425</v>
      </c>
      <c r="CJ47" s="124">
        <f t="shared" si="92"/>
        <v>7.4375</v>
      </c>
      <c r="CK47" s="124">
        <f t="shared" si="52"/>
        <v>-3.4275244138491128</v>
      </c>
      <c r="CL47" s="125">
        <f t="shared" si="53"/>
        <v>0.99821122245345806</v>
      </c>
      <c r="CM47" s="125">
        <f t="shared" si="54"/>
        <v>0.9999935661419096</v>
      </c>
      <c r="CN47" s="125">
        <f t="shared" si="93"/>
        <v>0.99821122245345806</v>
      </c>
      <c r="CO47" s="124">
        <f t="shared" si="55"/>
        <v>1.3601287356544098</v>
      </c>
      <c r="CP47" s="384"/>
      <c r="CQ47" s="124">
        <f t="shared" si="94"/>
        <v>-2.6718645932725882</v>
      </c>
      <c r="CR47" s="124">
        <f t="shared" si="56"/>
        <v>-3.7846397630884092</v>
      </c>
      <c r="CS47" s="124">
        <f t="shared" si="57"/>
        <v>-18.7425</v>
      </c>
      <c r="CT47" s="124">
        <f t="shared" si="95"/>
        <v>7.4375</v>
      </c>
      <c r="CU47" s="124">
        <f t="shared" si="58"/>
        <v>-2.6718645932725882</v>
      </c>
      <c r="CV47" s="125">
        <f t="shared" si="59"/>
        <v>0.9989128864080864</v>
      </c>
      <c r="CW47" s="125">
        <f t="shared" si="60"/>
        <v>0.9999976286504102</v>
      </c>
      <c r="CX47" s="125">
        <f t="shared" si="96"/>
        <v>0.9989128864080864</v>
      </c>
      <c r="CY47" s="124">
        <f t="shared" si="61"/>
        <v>1.0602637274891222</v>
      </c>
      <c r="CZ47" s="384"/>
      <c r="DA47" s="330">
        <f t="shared" si="62"/>
        <v>2.4203924631435321</v>
      </c>
      <c r="DB47" s="204">
        <f t="shared" si="63"/>
        <v>5.3752095595998757</v>
      </c>
      <c r="DC47" s="331">
        <f t="shared" si="97"/>
        <v>0.99616451440694198</v>
      </c>
      <c r="DD47" s="332">
        <f t="shared" si="64"/>
        <v>-3.3378657247160201E-2</v>
      </c>
      <c r="DE47" s="333">
        <f t="shared" si="65"/>
        <v>0.58333333333333337</v>
      </c>
      <c r="DF47" s="333">
        <f t="shared" si="98"/>
        <v>0.58165686452179144</v>
      </c>
      <c r="DG47" s="394"/>
      <c r="DH47" s="128"/>
      <c r="DI47" s="128"/>
      <c r="DJ47" s="128"/>
      <c r="DK47" s="128"/>
      <c r="DL47" s="128"/>
      <c r="DM47" s="128"/>
      <c r="DN47" s="128"/>
      <c r="DO47" s="129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</row>
    <row r="48" spans="1:137" s="122" customFormat="1" x14ac:dyDescent="0.25">
      <c r="A48" s="122">
        <v>8</v>
      </c>
      <c r="B48" s="123">
        <f t="shared" si="99"/>
        <v>0.125</v>
      </c>
      <c r="C48" s="393"/>
      <c r="D48" s="124">
        <f t="shared" si="2"/>
        <v>-2.7936000000000001</v>
      </c>
      <c r="E48" s="125">
        <f t="shared" si="100"/>
        <v>0.97</v>
      </c>
      <c r="F48" s="391"/>
      <c r="G48" s="124">
        <f t="shared" si="66"/>
        <v>-0.26977456136037531</v>
      </c>
      <c r="H48" s="124">
        <f t="shared" si="67"/>
        <v>179.73022543863962</v>
      </c>
      <c r="I48" s="124">
        <f t="shared" si="68"/>
        <v>-1.9234182234955822E-3</v>
      </c>
      <c r="J48" s="124">
        <f t="shared" si="69"/>
        <v>-0.26977456136037531</v>
      </c>
      <c r="K48" s="280">
        <f t="shared" si="70"/>
        <v>1</v>
      </c>
      <c r="L48" s="281">
        <f t="shared" si="71"/>
        <v>0</v>
      </c>
      <c r="M48" s="279">
        <f t="shared" si="72"/>
        <v>-0.13483201186545524</v>
      </c>
      <c r="N48" s="124">
        <f t="shared" si="73"/>
        <v>179.86516798813454</v>
      </c>
      <c r="O48" s="124">
        <f t="shared" si="74"/>
        <v>-4.8087313961349214E-4</v>
      </c>
      <c r="P48" s="124">
        <f t="shared" si="75"/>
        <v>-0.13483201186545524</v>
      </c>
      <c r="Q48" s="280">
        <f t="shared" si="76"/>
        <v>1</v>
      </c>
      <c r="R48" s="281">
        <f t="shared" si="77"/>
        <v>0</v>
      </c>
      <c r="S48" s="279">
        <f t="shared" si="78"/>
        <v>-6.7409100820992995E-2</v>
      </c>
      <c r="T48" s="124">
        <f t="shared" si="79"/>
        <v>179.93259089917902</v>
      </c>
      <c r="U48" s="124">
        <f t="shared" si="80"/>
        <v>-1.2021951124268544E-4</v>
      </c>
      <c r="V48" s="124">
        <f t="shared" si="81"/>
        <v>-6.7409100820992995E-2</v>
      </c>
      <c r="W48" s="280">
        <f t="shared" si="82"/>
        <v>1</v>
      </c>
      <c r="X48" s="281">
        <f t="shared" si="83"/>
        <v>0</v>
      </c>
      <c r="Y48" s="124">
        <f t="shared" si="84"/>
        <v>0</v>
      </c>
      <c r="Z48" s="391"/>
      <c r="AA48" s="124">
        <f t="shared" si="6"/>
        <v>-1.3331883914815463</v>
      </c>
      <c r="AB48" s="124">
        <f t="shared" si="7"/>
        <v>-1.8863784496946323</v>
      </c>
      <c r="AC48" s="124">
        <f t="shared" si="8"/>
        <v>-21.42</v>
      </c>
      <c r="AD48" s="124">
        <f t="shared" si="9"/>
        <v>7.4375</v>
      </c>
      <c r="AE48" s="124">
        <f t="shared" si="10"/>
        <v>-1.3331883914815463</v>
      </c>
      <c r="AF48" s="125">
        <f t="shared" si="11"/>
        <v>0.99972930004003346</v>
      </c>
      <c r="AG48" s="125">
        <f t="shared" si="12"/>
        <v>0.99999985332400954</v>
      </c>
      <c r="AH48" s="125">
        <f t="shared" si="85"/>
        <v>0.99972930004003346</v>
      </c>
      <c r="AI48" s="124">
        <f t="shared" si="13"/>
        <v>0.46291263593109244</v>
      </c>
      <c r="AJ48" s="391"/>
      <c r="AK48" s="124">
        <f t="shared" si="14"/>
        <v>-1.8328395059420592</v>
      </c>
      <c r="AL48" s="124">
        <f t="shared" si="15"/>
        <v>-2.5941867100286404</v>
      </c>
      <c r="AM48" s="124">
        <f t="shared" si="16"/>
        <v>-21.42</v>
      </c>
      <c r="AN48" s="124">
        <f t="shared" si="17"/>
        <v>7.4375</v>
      </c>
      <c r="AO48" s="124">
        <f t="shared" si="18"/>
        <v>-1.8328395059420592</v>
      </c>
      <c r="AP48" s="125">
        <f t="shared" si="19"/>
        <v>0.99948839288075619</v>
      </c>
      <c r="AQ48" s="125">
        <f t="shared" si="20"/>
        <v>0.99999947571241243</v>
      </c>
      <c r="AR48" s="125">
        <f t="shared" si="86"/>
        <v>0.99948839288075619</v>
      </c>
      <c r="AS48" s="124">
        <f t="shared" si="21"/>
        <v>0.63640260622988176</v>
      </c>
      <c r="AT48" s="391"/>
      <c r="AU48" s="124">
        <f t="shared" si="22"/>
        <v>-1.3836869673685033</v>
      </c>
      <c r="AV48" s="124">
        <f t="shared" si="23"/>
        <v>178.6163130326315</v>
      </c>
      <c r="AW48" s="124">
        <f t="shared" si="24"/>
        <v>-1.3836869673685033</v>
      </c>
      <c r="AX48" s="124">
        <f t="shared" si="25"/>
        <v>-8.332734140379076E-3</v>
      </c>
      <c r="AY48" s="124">
        <f t="shared" si="87"/>
        <v>1</v>
      </c>
      <c r="AZ48" s="124">
        <f t="shared" si="26"/>
        <v>0</v>
      </c>
      <c r="BA48" s="391"/>
      <c r="BB48" s="124">
        <f t="shared" si="27"/>
        <v>-2.7657618342495058</v>
      </c>
      <c r="BC48" s="124">
        <f t="shared" si="28"/>
        <v>177.2342381657505</v>
      </c>
      <c r="BD48" s="124">
        <f t="shared" si="29"/>
        <v>-2.7657618342495058</v>
      </c>
      <c r="BE48" s="124">
        <f t="shared" si="88"/>
        <v>-1.6647242775335826E-2</v>
      </c>
      <c r="BF48" s="124">
        <f t="shared" si="89"/>
        <v>1</v>
      </c>
      <c r="BG48" s="124">
        <f t="shared" si="30"/>
        <v>0</v>
      </c>
      <c r="BH48" s="391"/>
      <c r="BI48" s="124">
        <f t="shared" si="31"/>
        <v>-1.1438719990162141</v>
      </c>
      <c r="BJ48" s="124">
        <f t="shared" si="32"/>
        <v>178.7672018402568</v>
      </c>
      <c r="BK48" s="124">
        <f t="shared" si="33"/>
        <v>-2.409570457467404E-3</v>
      </c>
      <c r="BL48" s="124">
        <f t="shared" si="34"/>
        <v>-1.1438719990162141</v>
      </c>
      <c r="BM48" s="124">
        <f t="shared" si="35"/>
        <v>0.99972262642437082</v>
      </c>
      <c r="BN48" s="124">
        <f t="shared" si="36"/>
        <v>0.39717777743618543</v>
      </c>
      <c r="BO48" s="279">
        <f t="shared" si="37"/>
        <v>-1.0468847085313704</v>
      </c>
      <c r="BP48" s="280">
        <f t="shared" si="38"/>
        <v>178.95311529146863</v>
      </c>
      <c r="BQ48" s="280">
        <f t="shared" si="39"/>
        <v>-1.7382435871538739E-3</v>
      </c>
      <c r="BR48" s="280">
        <f t="shared" si="40"/>
        <v>-1.0468847085313704</v>
      </c>
      <c r="BS48" s="279">
        <f t="shared" si="41"/>
        <v>0.99979989733462082</v>
      </c>
      <c r="BT48" s="281">
        <f t="shared" si="42"/>
        <v>0.36350163490672582</v>
      </c>
      <c r="BU48" s="124">
        <f t="shared" si="43"/>
        <v>0.76067941234291125</v>
      </c>
      <c r="BV48" s="391"/>
      <c r="BW48" s="329">
        <f t="shared" si="90"/>
        <v>2.9549946545038854</v>
      </c>
      <c r="BX48" s="395"/>
      <c r="BY48" s="184"/>
      <c r="BZ48" s="125">
        <f t="shared" si="44"/>
        <v>-1.8446371053147321</v>
      </c>
      <c r="CA48" s="125">
        <f t="shared" si="45"/>
        <v>178.15536289468525</v>
      </c>
      <c r="CB48" s="124">
        <f t="shared" si="46"/>
        <v>-1.8446371053147321</v>
      </c>
      <c r="CC48" s="124">
        <f t="shared" si="47"/>
        <v>-1.1106006062905922E-2</v>
      </c>
      <c r="CD48" s="124">
        <f t="shared" si="91"/>
        <v>1</v>
      </c>
      <c r="CE48" s="124">
        <f t="shared" si="48"/>
        <v>0</v>
      </c>
      <c r="CF48" s="384"/>
      <c r="CG48" s="124">
        <f t="shared" si="49"/>
        <v>-3.9157423042652679</v>
      </c>
      <c r="CH48" s="124">
        <f t="shared" si="50"/>
        <v>-5.5558050451728649</v>
      </c>
      <c r="CI48" s="124">
        <f t="shared" si="51"/>
        <v>-21.42</v>
      </c>
      <c r="CJ48" s="124">
        <f t="shared" si="92"/>
        <v>7.4375</v>
      </c>
      <c r="CK48" s="124">
        <f t="shared" si="52"/>
        <v>-3.9157423042652679</v>
      </c>
      <c r="CL48" s="125">
        <f t="shared" si="53"/>
        <v>0.99766555363408727</v>
      </c>
      <c r="CM48" s="125">
        <f t="shared" si="54"/>
        <v>0.99998902419691971</v>
      </c>
      <c r="CN48" s="125">
        <f t="shared" si="93"/>
        <v>0.99766555363408727</v>
      </c>
      <c r="CO48" s="124">
        <f t="shared" si="55"/>
        <v>1.3596327445365513</v>
      </c>
      <c r="CP48" s="384"/>
      <c r="CQ48" s="124">
        <f t="shared" si="94"/>
        <v>-3.0528825147924286</v>
      </c>
      <c r="CR48" s="124">
        <f t="shared" si="56"/>
        <v>-4.3262595847239629</v>
      </c>
      <c r="CS48" s="124">
        <f t="shared" si="57"/>
        <v>-21.42</v>
      </c>
      <c r="CT48" s="124">
        <f t="shared" si="95"/>
        <v>7.4375</v>
      </c>
      <c r="CU48" s="124">
        <f t="shared" si="58"/>
        <v>-3.0528825147924286</v>
      </c>
      <c r="CV48" s="125">
        <f t="shared" si="59"/>
        <v>0.99858080467782651</v>
      </c>
      <c r="CW48" s="125">
        <f t="shared" si="60"/>
        <v>0.99999595459244928</v>
      </c>
      <c r="CX48" s="125">
        <f t="shared" si="96"/>
        <v>0.99858080467782651</v>
      </c>
      <c r="CY48" s="124">
        <f t="shared" si="61"/>
        <v>1.0600286509695933</v>
      </c>
      <c r="CZ48" s="384"/>
      <c r="DA48" s="330">
        <f t="shared" si="62"/>
        <v>2.4196613955061448</v>
      </c>
      <c r="DB48" s="204">
        <f t="shared" si="63"/>
        <v>5.3746560500100298</v>
      </c>
      <c r="DC48" s="331">
        <f t="shared" si="97"/>
        <v>0.99499517791925529</v>
      </c>
      <c r="DD48" s="332">
        <f t="shared" si="64"/>
        <v>-4.3580479721336454E-2</v>
      </c>
      <c r="DE48" s="333">
        <f t="shared" si="65"/>
        <v>0.66666666666666663</v>
      </c>
      <c r="DF48" s="333">
        <f t="shared" si="98"/>
        <v>0.66416644756485077</v>
      </c>
      <c r="DG48" s="394"/>
      <c r="DH48" s="128"/>
      <c r="DI48" s="128"/>
      <c r="DJ48" s="128"/>
      <c r="DK48" s="128"/>
      <c r="DL48" s="128"/>
      <c r="DM48" s="128"/>
      <c r="DN48" s="128"/>
      <c r="DO48" s="129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</row>
    <row r="49" spans="1:137" s="122" customFormat="1" x14ac:dyDescent="0.25">
      <c r="A49" s="122">
        <v>9</v>
      </c>
      <c r="B49" s="123">
        <f t="shared" si="99"/>
        <v>0.125</v>
      </c>
      <c r="C49" s="393"/>
      <c r="D49" s="124">
        <f t="shared" si="2"/>
        <v>-3.1427999999999998</v>
      </c>
      <c r="E49" s="125">
        <f t="shared" si="100"/>
        <v>0.97</v>
      </c>
      <c r="F49" s="391"/>
      <c r="G49" s="124">
        <f t="shared" si="66"/>
        <v>-0.3035404479861617</v>
      </c>
      <c r="H49" s="124">
        <f t="shared" si="67"/>
        <v>179.69645955201383</v>
      </c>
      <c r="I49" s="124">
        <f t="shared" si="68"/>
        <v>-2.4342948844705112E-3</v>
      </c>
      <c r="J49" s="124">
        <f t="shared" si="69"/>
        <v>-0.3035404479861617</v>
      </c>
      <c r="K49" s="280">
        <f t="shared" si="70"/>
        <v>1</v>
      </c>
      <c r="L49" s="281">
        <f t="shared" si="71"/>
        <v>0</v>
      </c>
      <c r="M49" s="279">
        <f t="shared" si="72"/>
        <v>-0.15169151661250752</v>
      </c>
      <c r="N49" s="124">
        <f t="shared" si="73"/>
        <v>179.84830848338748</v>
      </c>
      <c r="O49" s="124">
        <f t="shared" si="74"/>
        <v>-6.0860290003136907E-4</v>
      </c>
      <c r="P49" s="124">
        <f t="shared" si="75"/>
        <v>-0.15169151661250752</v>
      </c>
      <c r="Q49" s="280">
        <f t="shared" si="76"/>
        <v>1</v>
      </c>
      <c r="R49" s="281">
        <f t="shared" si="77"/>
        <v>0</v>
      </c>
      <c r="S49" s="279">
        <f t="shared" si="78"/>
        <v>-7.5835926174153731E-2</v>
      </c>
      <c r="T49" s="124">
        <f t="shared" si="79"/>
        <v>179.92416407382584</v>
      </c>
      <c r="U49" s="124">
        <f t="shared" si="80"/>
        <v>-1.5215268016695451E-4</v>
      </c>
      <c r="V49" s="124">
        <f t="shared" si="81"/>
        <v>-7.5835926174153731E-2</v>
      </c>
      <c r="W49" s="280">
        <f t="shared" si="82"/>
        <v>1</v>
      </c>
      <c r="X49" s="281">
        <f t="shared" si="83"/>
        <v>0</v>
      </c>
      <c r="Y49" s="124">
        <f t="shared" si="84"/>
        <v>0</v>
      </c>
      <c r="Z49" s="391"/>
      <c r="AA49" s="124">
        <f t="shared" si="6"/>
        <v>-1.499765054299671</v>
      </c>
      <c r="AB49" s="124">
        <f t="shared" si="7"/>
        <v>-2.1222773719614909</v>
      </c>
      <c r="AC49" s="124">
        <f t="shared" si="8"/>
        <v>-24.0975</v>
      </c>
      <c r="AD49" s="124">
        <f t="shared" si="9"/>
        <v>7.4375</v>
      </c>
      <c r="AE49" s="124">
        <f t="shared" si="10"/>
        <v>-1.499765054299671</v>
      </c>
      <c r="AF49" s="125">
        <f t="shared" si="11"/>
        <v>0.99965743230771964</v>
      </c>
      <c r="AG49" s="125">
        <f t="shared" si="12"/>
        <v>0.99999976505345567</v>
      </c>
      <c r="AH49" s="125">
        <f t="shared" si="85"/>
        <v>0.99965743230771964</v>
      </c>
      <c r="AI49" s="124">
        <f t="shared" si="13"/>
        <v>0.46289044885792313</v>
      </c>
      <c r="AJ49" s="391"/>
      <c r="AK49" s="124">
        <f t="shared" si="14"/>
        <v>-2.0617576907585402</v>
      </c>
      <c r="AL49" s="124">
        <f t="shared" si="15"/>
        <v>-2.9187240369434488</v>
      </c>
      <c r="AM49" s="124">
        <f t="shared" si="16"/>
        <v>-24.0975</v>
      </c>
      <c r="AN49" s="124">
        <f t="shared" si="17"/>
        <v>7.4375</v>
      </c>
      <c r="AO49" s="124">
        <f t="shared" si="18"/>
        <v>-2.0617576907585402</v>
      </c>
      <c r="AP49" s="125">
        <f t="shared" si="19"/>
        <v>0.99935262917652601</v>
      </c>
      <c r="AQ49" s="125">
        <f t="shared" si="20"/>
        <v>0.9999991601930579</v>
      </c>
      <c r="AR49" s="125">
        <f t="shared" si="86"/>
        <v>0.99935262917652601</v>
      </c>
      <c r="AS49" s="124">
        <f t="shared" si="21"/>
        <v>0.63634496628350012</v>
      </c>
      <c r="AT49" s="391"/>
      <c r="AU49" s="124">
        <f t="shared" si="22"/>
        <v>-1.5592339291793562</v>
      </c>
      <c r="AV49" s="124">
        <f t="shared" si="23"/>
        <v>178.44076607082064</v>
      </c>
      <c r="AW49" s="124">
        <f t="shared" si="24"/>
        <v>-1.5592339291793562</v>
      </c>
      <c r="AX49" s="124">
        <f t="shared" si="25"/>
        <v>-1.0545164760192328E-2</v>
      </c>
      <c r="AY49" s="124">
        <f t="shared" si="87"/>
        <v>1</v>
      </c>
      <c r="AZ49" s="124">
        <f t="shared" si="26"/>
        <v>0</v>
      </c>
      <c r="BA49" s="391"/>
      <c r="BB49" s="124">
        <f t="shared" si="27"/>
        <v>-3.1161617700019399</v>
      </c>
      <c r="BC49" s="124">
        <f t="shared" si="28"/>
        <v>176.88383822999805</v>
      </c>
      <c r="BD49" s="124">
        <f t="shared" si="29"/>
        <v>-3.1161617700019399</v>
      </c>
      <c r="BE49" s="124">
        <f t="shared" si="88"/>
        <v>-2.1060192959926585E-2</v>
      </c>
      <c r="BF49" s="124">
        <f t="shared" si="89"/>
        <v>1</v>
      </c>
      <c r="BG49" s="124">
        <f t="shared" si="30"/>
        <v>0</v>
      </c>
      <c r="BH49" s="391"/>
      <c r="BI49" s="124">
        <f t="shared" si="31"/>
        <v>-1.287575871490392</v>
      </c>
      <c r="BJ49" s="124">
        <f t="shared" si="32"/>
        <v>178.61291346895726</v>
      </c>
      <c r="BK49" s="124">
        <f t="shared" si="33"/>
        <v>-3.04938990894295E-3</v>
      </c>
      <c r="BL49" s="124">
        <f t="shared" si="34"/>
        <v>-1.287575871490392</v>
      </c>
      <c r="BM49" s="124">
        <f t="shared" si="35"/>
        <v>0.99964898763190813</v>
      </c>
      <c r="BN49" s="124">
        <f t="shared" si="36"/>
        <v>0.39739996033654074</v>
      </c>
      <c r="BO49" s="279">
        <f t="shared" si="37"/>
        <v>-1.1778608167221833</v>
      </c>
      <c r="BP49" s="280">
        <f t="shared" si="38"/>
        <v>178.82213918327781</v>
      </c>
      <c r="BQ49" s="280">
        <f t="shared" si="39"/>
        <v>-2.1998483523765432E-3</v>
      </c>
      <c r="BR49" s="280">
        <f t="shared" si="40"/>
        <v>-1.1778608167221833</v>
      </c>
      <c r="BS49" s="279">
        <f t="shared" si="41"/>
        <v>0.9997467651682026</v>
      </c>
      <c r="BT49" s="281">
        <f t="shared" si="42"/>
        <v>0.36353728911178501</v>
      </c>
      <c r="BU49" s="124">
        <f t="shared" si="43"/>
        <v>0.76093724944832575</v>
      </c>
      <c r="BV49" s="391"/>
      <c r="BW49" s="329">
        <f t="shared" si="90"/>
        <v>2.9551726645897487</v>
      </c>
      <c r="BX49" s="395"/>
      <c r="BY49" s="184"/>
      <c r="BZ49" s="125">
        <f t="shared" si="44"/>
        <v>-2.07857959582658</v>
      </c>
      <c r="CA49" s="125">
        <f t="shared" si="45"/>
        <v>177.92142040417343</v>
      </c>
      <c r="CB49" s="124">
        <f t="shared" si="46"/>
        <v>-2.07857959582658</v>
      </c>
      <c r="CC49" s="124">
        <f t="shared" si="47"/>
        <v>-1.4053003667346055E-2</v>
      </c>
      <c r="CD49" s="124">
        <f t="shared" si="91"/>
        <v>1</v>
      </c>
      <c r="CE49" s="124">
        <f t="shared" si="48"/>
        <v>0</v>
      </c>
      <c r="CF49" s="384"/>
      <c r="CG49" s="124">
        <f t="shared" si="49"/>
        <v>-4.4033913596888619</v>
      </c>
      <c r="CH49" s="124">
        <f t="shared" si="50"/>
        <v>-6.252851379284861</v>
      </c>
      <c r="CI49" s="124">
        <f t="shared" si="51"/>
        <v>-24.0975</v>
      </c>
      <c r="CJ49" s="124">
        <f t="shared" si="92"/>
        <v>7.4375</v>
      </c>
      <c r="CK49" s="124">
        <f t="shared" si="52"/>
        <v>-4.4033913596888619</v>
      </c>
      <c r="CL49" s="125">
        <f t="shared" si="53"/>
        <v>0.99704820945093287</v>
      </c>
      <c r="CM49" s="125">
        <f t="shared" si="54"/>
        <v>0.99998241905993057</v>
      </c>
      <c r="CN49" s="125">
        <f t="shared" si="93"/>
        <v>0.99704820945093287</v>
      </c>
      <c r="CO49" s="124">
        <f t="shared" si="55"/>
        <v>1.3590714073113772</v>
      </c>
      <c r="CP49" s="384"/>
      <c r="CQ49" s="124">
        <f t="shared" si="94"/>
        <v>-3.4336303624505224</v>
      </c>
      <c r="CR49" s="124">
        <f t="shared" si="56"/>
        <v>-4.8682611536595708</v>
      </c>
      <c r="CS49" s="124">
        <f t="shared" si="57"/>
        <v>-24.0975</v>
      </c>
      <c r="CT49" s="124">
        <f t="shared" si="95"/>
        <v>7.4375</v>
      </c>
      <c r="CU49" s="124">
        <f t="shared" si="58"/>
        <v>-3.4336303624505224</v>
      </c>
      <c r="CV49" s="125">
        <f t="shared" si="59"/>
        <v>0.9982048454657787</v>
      </c>
      <c r="CW49" s="125">
        <f t="shared" si="60"/>
        <v>0.99999352006298492</v>
      </c>
      <c r="CX49" s="125">
        <f t="shared" si="96"/>
        <v>0.9982048454657787</v>
      </c>
      <c r="CY49" s="124">
        <f t="shared" si="61"/>
        <v>1.0597624575464575</v>
      </c>
      <c r="CZ49" s="384"/>
      <c r="DA49" s="330">
        <f t="shared" si="62"/>
        <v>2.4188338648578345</v>
      </c>
      <c r="DB49" s="204">
        <f t="shared" si="63"/>
        <v>5.3740065294475832</v>
      </c>
      <c r="DC49" s="331">
        <f t="shared" si="97"/>
        <v>0.99367263148005236</v>
      </c>
      <c r="DD49" s="332">
        <f t="shared" si="64"/>
        <v>-5.5133433966787729E-2</v>
      </c>
      <c r="DE49" s="333">
        <f t="shared" si="65"/>
        <v>0.75</v>
      </c>
      <c r="DF49" s="333">
        <f t="shared" si="98"/>
        <v>0.74644376537767487</v>
      </c>
      <c r="DG49" s="394"/>
      <c r="DH49" s="128"/>
      <c r="DI49" s="128"/>
      <c r="DJ49" s="128"/>
      <c r="DK49" s="128"/>
      <c r="DL49" s="128"/>
      <c r="DM49" s="128"/>
      <c r="DN49" s="128"/>
      <c r="DO49" s="129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</row>
    <row r="50" spans="1:137" s="122" customFormat="1" x14ac:dyDescent="0.25">
      <c r="A50" s="122">
        <v>10</v>
      </c>
      <c r="B50" s="123">
        <f t="shared" si="99"/>
        <v>0.125</v>
      </c>
      <c r="C50" s="393"/>
      <c r="D50" s="124">
        <f t="shared" si="2"/>
        <v>-3.492</v>
      </c>
      <c r="E50" s="125">
        <f t="shared" si="100"/>
        <v>0.97</v>
      </c>
      <c r="F50" s="391"/>
      <c r="G50" s="124">
        <f t="shared" si="66"/>
        <v>-0.33732190407891122</v>
      </c>
      <c r="H50" s="124">
        <f t="shared" si="67"/>
        <v>179.66267809592108</v>
      </c>
      <c r="I50" s="124">
        <f t="shared" si="68"/>
        <v>-3.0052606720988406E-3</v>
      </c>
      <c r="J50" s="124">
        <f t="shared" si="69"/>
        <v>-0.33732190407891122</v>
      </c>
      <c r="K50" s="280">
        <f t="shared" si="70"/>
        <v>1</v>
      </c>
      <c r="L50" s="281">
        <f t="shared" si="71"/>
        <v>0</v>
      </c>
      <c r="M50" s="279">
        <f t="shared" si="72"/>
        <v>-0.16855296420595425</v>
      </c>
      <c r="N50" s="124">
        <f t="shared" si="73"/>
        <v>179.83144703579404</v>
      </c>
      <c r="O50" s="124">
        <f t="shared" si="74"/>
        <v>-7.5135863859290592E-4</v>
      </c>
      <c r="P50" s="124">
        <f t="shared" si="75"/>
        <v>-0.16855296420595425</v>
      </c>
      <c r="Q50" s="280">
        <f t="shared" si="76"/>
        <v>1</v>
      </c>
      <c r="R50" s="281">
        <f t="shared" si="77"/>
        <v>0</v>
      </c>
      <c r="S50" s="279">
        <f t="shared" si="78"/>
        <v>-8.4262994278952189E-2</v>
      </c>
      <c r="T50" s="124">
        <f t="shared" si="79"/>
        <v>179.91573700572104</v>
      </c>
      <c r="U50" s="124">
        <f t="shared" si="80"/>
        <v>-1.8784262394700712E-4</v>
      </c>
      <c r="V50" s="124">
        <f t="shared" si="81"/>
        <v>-8.4262994278952189E-2</v>
      </c>
      <c r="W50" s="280">
        <f t="shared" si="82"/>
        <v>1</v>
      </c>
      <c r="X50" s="281">
        <f t="shared" si="83"/>
        <v>0</v>
      </c>
      <c r="Y50" s="124">
        <f t="shared" si="84"/>
        <v>0</v>
      </c>
      <c r="Z50" s="391"/>
      <c r="AA50" s="124">
        <f t="shared" si="6"/>
        <v>-1.6663163618532455</v>
      </c>
      <c r="AB50" s="124">
        <f t="shared" si="7"/>
        <v>-2.3582121355722023</v>
      </c>
      <c r="AC50" s="124">
        <f t="shared" si="8"/>
        <v>-26.774999999999999</v>
      </c>
      <c r="AD50" s="124">
        <f t="shared" si="9"/>
        <v>7.4375</v>
      </c>
      <c r="AE50" s="124">
        <f t="shared" si="10"/>
        <v>-1.6663163618532455</v>
      </c>
      <c r="AF50" s="125">
        <f t="shared" si="11"/>
        <v>0.99957712788668518</v>
      </c>
      <c r="AG50" s="125">
        <f t="shared" si="12"/>
        <v>0.9999996419044338</v>
      </c>
      <c r="AH50" s="125">
        <f t="shared" si="85"/>
        <v>0.99957712788668518</v>
      </c>
      <c r="AI50" s="124">
        <f t="shared" si="13"/>
        <v>0.46286565607034597</v>
      </c>
      <c r="AJ50" s="391"/>
      <c r="AK50" s="124">
        <f t="shared" si="14"/>
        <v>-2.2906100426385296</v>
      </c>
      <c r="AL50" s="124">
        <f t="shared" si="15"/>
        <v>-3.2433544222406567</v>
      </c>
      <c r="AM50" s="124">
        <f t="shared" si="16"/>
        <v>-26.774999999999999</v>
      </c>
      <c r="AN50" s="124">
        <f t="shared" si="17"/>
        <v>7.4375</v>
      </c>
      <c r="AO50" s="124">
        <f t="shared" si="18"/>
        <v>-2.2906100426385296</v>
      </c>
      <c r="AP50" s="125">
        <f t="shared" si="19"/>
        <v>0.99920095872178949</v>
      </c>
      <c r="AQ50" s="125">
        <f t="shared" si="20"/>
        <v>0.99999872000245749</v>
      </c>
      <c r="AR50" s="125">
        <f t="shared" si="86"/>
        <v>0.99920095872178949</v>
      </c>
      <c r="AS50" s="124">
        <f t="shared" si="21"/>
        <v>0.63628056739959149</v>
      </c>
      <c r="AT50" s="391"/>
      <c r="AU50" s="124">
        <f t="shared" si="22"/>
        <v>-1.7357045889283913</v>
      </c>
      <c r="AV50" s="124">
        <f t="shared" si="23"/>
        <v>178.2642954110716</v>
      </c>
      <c r="AW50" s="124">
        <f t="shared" si="24"/>
        <v>-1.7357045889283913</v>
      </c>
      <c r="AX50" s="124">
        <f t="shared" si="25"/>
        <v>-1.3018003103967845E-2</v>
      </c>
      <c r="AY50" s="124">
        <f t="shared" si="87"/>
        <v>1</v>
      </c>
      <c r="AZ50" s="124">
        <f t="shared" si="26"/>
        <v>0</v>
      </c>
      <c r="BA50" s="391"/>
      <c r="BB50" s="124">
        <f t="shared" si="27"/>
        <v>-3.4682292589171451</v>
      </c>
      <c r="BC50" s="124">
        <f t="shared" si="28"/>
        <v>176.53177074108285</v>
      </c>
      <c r="BD50" s="124">
        <f t="shared" si="29"/>
        <v>-3.4682292589171451</v>
      </c>
      <c r="BE50" s="124">
        <f t="shared" si="88"/>
        <v>-2.598846718649413E-2</v>
      </c>
      <c r="BF50" s="124">
        <f t="shared" si="89"/>
        <v>1</v>
      </c>
      <c r="BG50" s="124">
        <f t="shared" si="30"/>
        <v>0</v>
      </c>
      <c r="BH50" s="391"/>
      <c r="BI50" s="124">
        <f t="shared" si="31"/>
        <v>-1.43146002377631</v>
      </c>
      <c r="BJ50" s="124">
        <f t="shared" si="32"/>
        <v>178.45855848660997</v>
      </c>
      <c r="BK50" s="124">
        <f t="shared" si="33"/>
        <v>-3.7643723473748717E-3</v>
      </c>
      <c r="BL50" s="124">
        <f t="shared" si="34"/>
        <v>-1.43146002377631</v>
      </c>
      <c r="BM50" s="124">
        <f t="shared" si="35"/>
        <v>0.99956670451703566</v>
      </c>
      <c r="BN50" s="124">
        <f t="shared" si="36"/>
        <v>0.39762778438230834</v>
      </c>
      <c r="BO50" s="279">
        <f t="shared" si="37"/>
        <v>-1.3088777168152541</v>
      </c>
      <c r="BP50" s="280">
        <f t="shared" si="38"/>
        <v>178.69112228318474</v>
      </c>
      <c r="BQ50" s="280">
        <f t="shared" si="39"/>
        <v>-2.7157021217244373E-3</v>
      </c>
      <c r="BR50" s="280">
        <f t="shared" si="40"/>
        <v>-1.3088777168152541</v>
      </c>
      <c r="BS50" s="279">
        <f t="shared" si="41"/>
        <v>0.99968739211090674</v>
      </c>
      <c r="BT50" s="281">
        <f t="shared" si="42"/>
        <v>0.36357714355979281</v>
      </c>
      <c r="BU50" s="124">
        <f t="shared" si="43"/>
        <v>0.76120492794210115</v>
      </c>
      <c r="BV50" s="391"/>
      <c r="BW50" s="329">
        <f t="shared" si="90"/>
        <v>2.9553511514120383</v>
      </c>
      <c r="BX50" s="395"/>
      <c r="BY50" s="184"/>
      <c r="BZ50" s="125">
        <f t="shared" si="44"/>
        <v>-2.3137224978242164</v>
      </c>
      <c r="CA50" s="125">
        <f t="shared" si="45"/>
        <v>177.68627750217578</v>
      </c>
      <c r="CB50" s="124">
        <f t="shared" si="46"/>
        <v>-2.3137224978242164</v>
      </c>
      <c r="CC50" s="124">
        <f t="shared" si="47"/>
        <v>-1.734579667709156E-2</v>
      </c>
      <c r="CD50" s="124">
        <f t="shared" si="91"/>
        <v>1</v>
      </c>
      <c r="CE50" s="124">
        <f t="shared" si="48"/>
        <v>0</v>
      </c>
      <c r="CF50" s="384"/>
      <c r="CG50" s="124">
        <f t="shared" si="49"/>
        <v>-4.8904020580538496</v>
      </c>
      <c r="CH50" s="124">
        <f t="shared" si="50"/>
        <v>-6.9507998692834798</v>
      </c>
      <c r="CI50" s="124">
        <f t="shared" si="51"/>
        <v>-26.774999999999999</v>
      </c>
      <c r="CJ50" s="124">
        <f t="shared" si="92"/>
        <v>7.4375</v>
      </c>
      <c r="CK50" s="124">
        <f t="shared" si="52"/>
        <v>-4.8904020580538496</v>
      </c>
      <c r="CL50" s="125">
        <f t="shared" si="53"/>
        <v>0.99635959088604309</v>
      </c>
      <c r="CM50" s="125">
        <f t="shared" si="54"/>
        <v>0.99997320424164426</v>
      </c>
      <c r="CN50" s="125">
        <f t="shared" si="93"/>
        <v>0.99635959088604309</v>
      </c>
      <c r="CO50" s="124">
        <f t="shared" si="55"/>
        <v>1.3584450161260693</v>
      </c>
      <c r="CP50" s="384"/>
      <c r="CQ50" s="124">
        <f t="shared" si="94"/>
        <v>-3.8140748342903548</v>
      </c>
      <c r="CR50" s="124">
        <f t="shared" si="56"/>
        <v>-5.4106915284493997</v>
      </c>
      <c r="CS50" s="124">
        <f t="shared" si="57"/>
        <v>-26.774999999999999</v>
      </c>
      <c r="CT50" s="124">
        <f t="shared" si="95"/>
        <v>7.4375</v>
      </c>
      <c r="CU50" s="124">
        <f t="shared" si="58"/>
        <v>-3.8140748342903548</v>
      </c>
      <c r="CV50" s="125">
        <f t="shared" si="59"/>
        <v>0.99778515785660904</v>
      </c>
      <c r="CW50" s="125">
        <f t="shared" si="60"/>
        <v>0.99999012360310702</v>
      </c>
      <c r="CX50" s="125">
        <f t="shared" si="96"/>
        <v>0.99778515785660904</v>
      </c>
      <c r="CY50" s="124">
        <f t="shared" si="61"/>
        <v>1.0594652317473208</v>
      </c>
      <c r="CZ50" s="384"/>
      <c r="DA50" s="330">
        <f t="shared" si="62"/>
        <v>2.4179102478733903</v>
      </c>
      <c r="DB50" s="204">
        <f t="shared" si="63"/>
        <v>5.373261399285429</v>
      </c>
      <c r="DC50" s="331">
        <f t="shared" si="97"/>
        <v>0.99219787736689302</v>
      </c>
      <c r="DD50" s="332">
        <f t="shared" si="64"/>
        <v>-6.8034127912236661E-2</v>
      </c>
      <c r="DE50" s="333">
        <f t="shared" si="65"/>
        <v>0.83333333333333337</v>
      </c>
      <c r="DF50" s="333">
        <f t="shared" si="98"/>
        <v>0.82846067639514742</v>
      </c>
      <c r="DG50" s="394"/>
      <c r="DH50" s="128"/>
      <c r="DI50" s="128"/>
      <c r="DJ50" s="128"/>
      <c r="DK50" s="128"/>
      <c r="DL50" s="128"/>
      <c r="DM50" s="128"/>
      <c r="DN50" s="128"/>
      <c r="DO50" s="129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</row>
    <row r="51" spans="1:137" s="122" customFormat="1" ht="15" customHeight="1" x14ac:dyDescent="0.25">
      <c r="A51" s="130">
        <v>12</v>
      </c>
      <c r="B51" s="131">
        <f t="shared" si="99"/>
        <v>0.125</v>
      </c>
      <c r="C51" s="393"/>
      <c r="D51" s="124">
        <f t="shared" si="2"/>
        <v>-4.1903999999999995</v>
      </c>
      <c r="E51" s="125">
        <f t="shared" si="100"/>
        <v>0.97</v>
      </c>
      <c r="F51" s="391"/>
      <c r="G51" s="124">
        <f t="shared" si="66"/>
        <v>-0.40493848428368223</v>
      </c>
      <c r="H51" s="124">
        <f t="shared" si="67"/>
        <v>179.59506151571631</v>
      </c>
      <c r="I51" s="124">
        <f t="shared" si="68"/>
        <v>-4.3274454482746128E-3</v>
      </c>
      <c r="J51" s="124">
        <f t="shared" si="69"/>
        <v>-0.40493848428368223</v>
      </c>
      <c r="K51" s="280">
        <f t="shared" si="70"/>
        <v>1</v>
      </c>
      <c r="L51" s="281">
        <f t="shared" si="71"/>
        <v>0</v>
      </c>
      <c r="M51" s="279">
        <f t="shared" si="72"/>
        <v>-0.20228255266163228</v>
      </c>
      <c r="N51" s="124">
        <f t="shared" si="73"/>
        <v>179.79771744733836</v>
      </c>
      <c r="O51" s="124">
        <f t="shared" si="74"/>
        <v>-1.0819466879060081E-3</v>
      </c>
      <c r="P51" s="124">
        <f t="shared" si="75"/>
        <v>-0.20228255266163228</v>
      </c>
      <c r="Q51" s="280">
        <f t="shared" si="76"/>
        <v>1</v>
      </c>
      <c r="R51" s="281">
        <f t="shared" si="77"/>
        <v>0</v>
      </c>
      <c r="S51" s="279">
        <f t="shared" si="78"/>
        <v>-0.10111796667195957</v>
      </c>
      <c r="T51" s="124">
        <f t="shared" si="79"/>
        <v>179.89888203332805</v>
      </c>
      <c r="U51" s="124">
        <f t="shared" si="80"/>
        <v>-2.7049274350958755E-4</v>
      </c>
      <c r="V51" s="124">
        <f t="shared" si="81"/>
        <v>-0.10111796667195957</v>
      </c>
      <c r="W51" s="280">
        <f t="shared" si="82"/>
        <v>1</v>
      </c>
      <c r="X51" s="281">
        <f t="shared" si="83"/>
        <v>0</v>
      </c>
      <c r="Y51" s="124">
        <f t="shared" si="84"/>
        <v>0</v>
      </c>
      <c r="Z51" s="391"/>
      <c r="AA51" s="124">
        <f t="shared" si="6"/>
        <v>-1.9993316812186588</v>
      </c>
      <c r="AB51" s="124">
        <f t="shared" si="7"/>
        <v>-2.8302050607606413</v>
      </c>
      <c r="AC51" s="124">
        <f t="shared" si="8"/>
        <v>-32.130000000000003</v>
      </c>
      <c r="AD51" s="124">
        <f t="shared" si="9"/>
        <v>7.4375</v>
      </c>
      <c r="AE51" s="124">
        <f t="shared" si="10"/>
        <v>-1.9993316812186588</v>
      </c>
      <c r="AF51" s="125">
        <f t="shared" si="11"/>
        <v>0.99939123403151309</v>
      </c>
      <c r="AG51" s="125">
        <f t="shared" si="12"/>
        <v>0.99999925745346219</v>
      </c>
      <c r="AH51" s="125">
        <f t="shared" si="85"/>
        <v>0.99939123403151309</v>
      </c>
      <c r="AI51" s="124">
        <f t="shared" si="13"/>
        <v>0.46280825954135624</v>
      </c>
      <c r="AJ51" s="391"/>
      <c r="AK51" s="124">
        <f t="shared" si="14"/>
        <v>-2.7480881800537502</v>
      </c>
      <c r="AL51" s="124">
        <f t="shared" si="15"/>
        <v>-3.8929354536446157</v>
      </c>
      <c r="AM51" s="124">
        <f t="shared" si="16"/>
        <v>-32.130000000000003</v>
      </c>
      <c r="AN51" s="124">
        <f t="shared" si="17"/>
        <v>7.4375</v>
      </c>
      <c r="AO51" s="124">
        <f t="shared" si="18"/>
        <v>-2.7480881800537502</v>
      </c>
      <c r="AP51" s="125">
        <f t="shared" si="19"/>
        <v>0.99884998684162973</v>
      </c>
      <c r="AQ51" s="125">
        <f t="shared" si="20"/>
        <v>0.99999734580256727</v>
      </c>
      <c r="AR51" s="125">
        <f t="shared" si="86"/>
        <v>0.99884998684162973</v>
      </c>
      <c r="AS51" s="124">
        <f t="shared" si="21"/>
        <v>0.6361315231605903</v>
      </c>
      <c r="AT51" s="391"/>
      <c r="AU51" s="124">
        <f t="shared" si="22"/>
        <v>-2.0918542048469067</v>
      </c>
      <c r="AV51" s="124">
        <f t="shared" si="23"/>
        <v>177.9081457951531</v>
      </c>
      <c r="AW51" s="124">
        <f t="shared" si="24"/>
        <v>-2.0918542048469067</v>
      </c>
      <c r="AX51" s="124">
        <f t="shared" si="25"/>
        <v>-1.874699321337471E-2</v>
      </c>
      <c r="AY51" s="124">
        <f t="shared" si="87"/>
        <v>1</v>
      </c>
      <c r="AZ51" s="124">
        <f t="shared" si="26"/>
        <v>0</v>
      </c>
      <c r="BA51" s="391"/>
      <c r="BB51" s="124">
        <f t="shared" si="27"/>
        <v>-4.1781465084141001</v>
      </c>
      <c r="BC51" s="124">
        <f t="shared" si="28"/>
        <v>175.8218534915859</v>
      </c>
      <c r="BD51" s="124">
        <f t="shared" si="29"/>
        <v>-4.1781465084141001</v>
      </c>
      <c r="BE51" s="124">
        <f t="shared" si="88"/>
        <v>-3.7387696218606416E-2</v>
      </c>
      <c r="BF51" s="124">
        <f t="shared" si="89"/>
        <v>1</v>
      </c>
      <c r="BG51" s="124">
        <f t="shared" si="30"/>
        <v>0</v>
      </c>
      <c r="BH51" s="391"/>
      <c r="BI51" s="124">
        <f t="shared" si="31"/>
        <v>-1.7197938047507806</v>
      </c>
      <c r="BJ51" s="124">
        <f t="shared" si="32"/>
        <v>178.14961897385626</v>
      </c>
      <c r="BK51" s="124">
        <f t="shared" si="33"/>
        <v>-5.4196781852363148E-3</v>
      </c>
      <c r="BL51" s="124">
        <f t="shared" si="34"/>
        <v>-1.7197938047507806</v>
      </c>
      <c r="BM51" s="124">
        <f t="shared" si="35"/>
        <v>0.99937623111484153</v>
      </c>
      <c r="BN51" s="124">
        <f t="shared" si="36"/>
        <v>0.39810041776638438</v>
      </c>
      <c r="BO51" s="279">
        <f t="shared" si="37"/>
        <v>-1.5710520710498803</v>
      </c>
      <c r="BP51" s="280">
        <f t="shared" si="38"/>
        <v>178.42894792895012</v>
      </c>
      <c r="BQ51" s="280">
        <f t="shared" si="39"/>
        <v>-3.9100789643027418E-3</v>
      </c>
      <c r="BR51" s="280">
        <f t="shared" si="40"/>
        <v>-1.5710520710498803</v>
      </c>
      <c r="BS51" s="279">
        <f t="shared" si="41"/>
        <v>0.99954993683204385</v>
      </c>
      <c r="BT51" s="281">
        <f t="shared" si="42"/>
        <v>0.36366946089117597</v>
      </c>
      <c r="BU51" s="124">
        <f t="shared" si="43"/>
        <v>0.76176987865756041</v>
      </c>
      <c r="BV51" s="391"/>
      <c r="BW51" s="329">
        <f t="shared" si="90"/>
        <v>2.9557096613595073</v>
      </c>
      <c r="BX51" s="395"/>
      <c r="BY51" s="184"/>
      <c r="BZ51" s="125">
        <f t="shared" si="44"/>
        <v>-2.7881759176651015</v>
      </c>
      <c r="CA51" s="125">
        <f t="shared" si="45"/>
        <v>177.21182408233489</v>
      </c>
      <c r="CB51" s="124">
        <f t="shared" si="46"/>
        <v>-2.7881759176651015</v>
      </c>
      <c r="CC51" s="124">
        <f t="shared" si="47"/>
        <v>-2.4969455034876645E-2</v>
      </c>
      <c r="CD51" s="124">
        <f t="shared" si="91"/>
        <v>1</v>
      </c>
      <c r="CE51" s="124">
        <f t="shared" si="48"/>
        <v>0</v>
      </c>
      <c r="CF51" s="384"/>
      <c r="CG51" s="124">
        <f t="shared" si="49"/>
        <v>-5.8622331060985049</v>
      </c>
      <c r="CH51" s="124">
        <f t="shared" si="50"/>
        <v>-8.3497918232657238</v>
      </c>
      <c r="CI51" s="124">
        <f t="shared" si="51"/>
        <v>-32.130000000000003</v>
      </c>
      <c r="CJ51" s="124">
        <f t="shared" si="92"/>
        <v>7.4375</v>
      </c>
      <c r="CK51" s="124">
        <f t="shared" si="52"/>
        <v>-5.8622331060985049</v>
      </c>
      <c r="CL51" s="125">
        <f t="shared" si="53"/>
        <v>0.99477035740318087</v>
      </c>
      <c r="CM51" s="125">
        <f t="shared" si="54"/>
        <v>0.9999444387130153</v>
      </c>
      <c r="CN51" s="125">
        <f t="shared" si="93"/>
        <v>0.99477035740318087</v>
      </c>
      <c r="CO51" s="124">
        <f t="shared" si="55"/>
        <v>1.3569984041894687</v>
      </c>
      <c r="CP51" s="384"/>
      <c r="CQ51" s="124">
        <f t="shared" si="94"/>
        <v>-4.5739212599008612</v>
      </c>
      <c r="CR51" s="124">
        <f t="shared" si="56"/>
        <v>-6.4970257286313462</v>
      </c>
      <c r="CS51" s="124">
        <f t="shared" si="57"/>
        <v>-32.130000000000003</v>
      </c>
      <c r="CT51" s="124">
        <f t="shared" si="95"/>
        <v>7.4375</v>
      </c>
      <c r="CU51" s="124">
        <f t="shared" si="58"/>
        <v>-4.5739212599008612</v>
      </c>
      <c r="CV51" s="125">
        <f t="shared" si="59"/>
        <v>0.99681527853612495</v>
      </c>
      <c r="CW51" s="125">
        <f t="shared" si="60"/>
        <v>0.99997952062912421</v>
      </c>
      <c r="CX51" s="125">
        <f t="shared" si="96"/>
        <v>0.99681527853612495</v>
      </c>
      <c r="CY51" s="124">
        <f t="shared" si="61"/>
        <v>1.0587780694214957</v>
      </c>
      <c r="CZ51" s="384"/>
      <c r="DA51" s="330">
        <f t="shared" si="62"/>
        <v>2.4157764736109644</v>
      </c>
      <c r="DB51" s="204">
        <f t="shared" si="63"/>
        <v>5.3714861349704712</v>
      </c>
      <c r="DC51" s="331">
        <f t="shared" si="97"/>
        <v>0.98879631128498902</v>
      </c>
      <c r="DD51" s="332">
        <f t="shared" si="64"/>
        <v>-9.7863247847151585E-2</v>
      </c>
      <c r="DE51" s="333">
        <f t="shared" si="65"/>
        <v>1</v>
      </c>
      <c r="DF51" s="333">
        <f t="shared" si="98"/>
        <v>0.99160229089433227</v>
      </c>
      <c r="DG51" s="394"/>
      <c r="DH51" s="128"/>
      <c r="DI51" s="128"/>
      <c r="DJ51" s="128"/>
      <c r="DK51" s="128"/>
      <c r="DL51" s="128"/>
      <c r="DM51" s="128"/>
      <c r="DN51" s="128"/>
      <c r="DO51" s="129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</row>
    <row r="52" spans="1:137" s="122" customFormat="1" x14ac:dyDescent="0.25">
      <c r="A52" s="130">
        <v>15</v>
      </c>
      <c r="B52" s="131">
        <f t="shared" si="99"/>
        <v>0.125</v>
      </c>
      <c r="C52" s="393"/>
      <c r="D52" s="124">
        <f t="shared" si="2"/>
        <v>-5.2380000000000004</v>
      </c>
      <c r="E52" s="125">
        <f t="shared" si="100"/>
        <v>0.97</v>
      </c>
      <c r="F52" s="391"/>
      <c r="G52" s="124">
        <f t="shared" si="66"/>
        <v>-0.50652370618024634</v>
      </c>
      <c r="H52" s="124">
        <f t="shared" si="67"/>
        <v>179.49347629381975</v>
      </c>
      <c r="I52" s="124">
        <f t="shared" si="68"/>
        <v>-6.7613110935657158E-3</v>
      </c>
      <c r="J52" s="124">
        <f t="shared" si="69"/>
        <v>-0.50652370618024634</v>
      </c>
      <c r="K52" s="280">
        <f t="shared" si="70"/>
        <v>1</v>
      </c>
      <c r="L52" s="281">
        <f t="shared" si="71"/>
        <v>0</v>
      </c>
      <c r="M52" s="279">
        <f t="shared" si="72"/>
        <v>-0.25289691383250357</v>
      </c>
      <c r="N52" s="124">
        <f t="shared" si="73"/>
        <v>179.7471030861675</v>
      </c>
      <c r="O52" s="124">
        <f t="shared" si="74"/>
        <v>-1.6905144515177361E-3</v>
      </c>
      <c r="P52" s="124">
        <f t="shared" si="75"/>
        <v>-0.25289691383250357</v>
      </c>
      <c r="Q52" s="280">
        <f t="shared" si="76"/>
        <v>1</v>
      </c>
      <c r="R52" s="281">
        <f t="shared" si="77"/>
        <v>0</v>
      </c>
      <c r="S52" s="279">
        <f t="shared" si="78"/>
        <v>-0.12640292053205299</v>
      </c>
      <c r="T52" s="124">
        <f t="shared" si="79"/>
        <v>179.87359707946794</v>
      </c>
      <c r="U52" s="124">
        <f t="shared" si="80"/>
        <v>-4.226430977920814E-4</v>
      </c>
      <c r="V52" s="124">
        <f t="shared" si="81"/>
        <v>-0.12640292053205299</v>
      </c>
      <c r="W52" s="280">
        <f t="shared" si="82"/>
        <v>1</v>
      </c>
      <c r="X52" s="281">
        <f t="shared" si="83"/>
        <v>0</v>
      </c>
      <c r="Y52" s="124">
        <f t="shared" si="84"/>
        <v>0</v>
      </c>
      <c r="Z52" s="391"/>
      <c r="AA52" s="124">
        <f t="shared" si="6"/>
        <v>-2.4985943894186748</v>
      </c>
      <c r="AB52" s="124">
        <f t="shared" si="7"/>
        <v>-3.5385623551869845</v>
      </c>
      <c r="AC52" s="124">
        <f t="shared" si="8"/>
        <v>-40.162500000000001</v>
      </c>
      <c r="AD52" s="124">
        <f t="shared" si="9"/>
        <v>7.4375</v>
      </c>
      <c r="AE52" s="124">
        <f t="shared" si="10"/>
        <v>-2.4985943894186748</v>
      </c>
      <c r="AF52" s="125">
        <f t="shared" si="11"/>
        <v>0.99904929137526588</v>
      </c>
      <c r="AG52" s="125">
        <f t="shared" si="12"/>
        <v>0.99999818714515243</v>
      </c>
      <c r="AH52" s="125">
        <f t="shared" si="85"/>
        <v>0.99904929137526588</v>
      </c>
      <c r="AI52" s="124">
        <f t="shared" si="13"/>
        <v>0.46270266470716198</v>
      </c>
      <c r="AJ52" s="391"/>
      <c r="AK52" s="124">
        <f t="shared" si="14"/>
        <v>-3.4336303624505224</v>
      </c>
      <c r="AL52" s="124">
        <f t="shared" si="15"/>
        <v>-4.8682611536595708</v>
      </c>
      <c r="AM52" s="124">
        <f t="shared" si="16"/>
        <v>-40.162500000000001</v>
      </c>
      <c r="AN52" s="124">
        <f t="shared" si="17"/>
        <v>7.4375</v>
      </c>
      <c r="AO52" s="124">
        <f t="shared" si="18"/>
        <v>-3.4336303624505224</v>
      </c>
      <c r="AP52" s="125">
        <f t="shared" si="19"/>
        <v>0.9982048454657787</v>
      </c>
      <c r="AQ52" s="125">
        <f t="shared" si="20"/>
        <v>0.99999352006298492</v>
      </c>
      <c r="AR52" s="125">
        <f t="shared" si="86"/>
        <v>0.9982048454657787</v>
      </c>
      <c r="AS52" s="124">
        <f t="shared" si="21"/>
        <v>0.63585747452787456</v>
      </c>
      <c r="AT52" s="391"/>
      <c r="AU52" s="124">
        <f t="shared" si="22"/>
        <v>-2.6357964096270026</v>
      </c>
      <c r="AV52" s="124">
        <f t="shared" si="23"/>
        <v>177.36420359037299</v>
      </c>
      <c r="AW52" s="124">
        <f t="shared" si="24"/>
        <v>-2.6357964096270026</v>
      </c>
      <c r="AX52" s="124">
        <f t="shared" si="25"/>
        <v>-2.9314988834155297E-2</v>
      </c>
      <c r="AY52" s="124">
        <f t="shared" si="87"/>
        <v>1</v>
      </c>
      <c r="AZ52" s="124">
        <f t="shared" si="26"/>
        <v>0</v>
      </c>
      <c r="BA52" s="391"/>
      <c r="BB52" s="124">
        <f t="shared" si="27"/>
        <v>-5.2604835009201416</v>
      </c>
      <c r="BC52" s="124">
        <f t="shared" si="28"/>
        <v>174.73951649907985</v>
      </c>
      <c r="BD52" s="124">
        <f t="shared" si="29"/>
        <v>-5.2604835009201416</v>
      </c>
      <c r="BE52" s="124">
        <f t="shared" si="88"/>
        <v>-5.8335809075447803E-2</v>
      </c>
      <c r="BF52" s="124">
        <f t="shared" si="89"/>
        <v>1</v>
      </c>
      <c r="BG52" s="124">
        <f t="shared" si="30"/>
        <v>0</v>
      </c>
      <c r="BH52" s="391"/>
      <c r="BI52" s="124">
        <f t="shared" si="31"/>
        <v>-2.1538011879750667</v>
      </c>
      <c r="BJ52" s="124">
        <f t="shared" si="32"/>
        <v>177.68552417533527</v>
      </c>
      <c r="BK52" s="124">
        <f t="shared" si="33"/>
        <v>-8.4653433772472388E-3</v>
      </c>
      <c r="BL52" s="124">
        <f t="shared" si="34"/>
        <v>-2.1538011879750667</v>
      </c>
      <c r="BM52" s="124">
        <f t="shared" si="35"/>
        <v>0.99902586610340371</v>
      </c>
      <c r="BN52" s="124">
        <f t="shared" si="36"/>
        <v>0.39885207184723459</v>
      </c>
      <c r="BO52" s="279">
        <f t="shared" si="37"/>
        <v>-1.9647332571717691</v>
      </c>
      <c r="BP52" s="280">
        <f t="shared" si="38"/>
        <v>178.03526674282824</v>
      </c>
      <c r="BQ52" s="280">
        <f t="shared" si="39"/>
        <v>-6.1079770256955747E-3</v>
      </c>
      <c r="BR52" s="280">
        <f t="shared" si="40"/>
        <v>-1.9647332571717691</v>
      </c>
      <c r="BS52" s="279">
        <f t="shared" si="41"/>
        <v>0.9992970403496001</v>
      </c>
      <c r="BT52" s="281">
        <f t="shared" si="42"/>
        <v>0.36383949206884614</v>
      </c>
      <c r="BU52" s="124">
        <f t="shared" si="43"/>
        <v>0.76269156391608073</v>
      </c>
      <c r="BV52" s="391"/>
      <c r="BW52" s="329">
        <f t="shared" si="90"/>
        <v>2.9562517031511173</v>
      </c>
      <c r="BX52" s="395"/>
      <c r="BY52" s="184"/>
      <c r="BZ52" s="125">
        <f t="shared" si="44"/>
        <v>-3.512469679059584</v>
      </c>
      <c r="CA52" s="125">
        <f t="shared" si="45"/>
        <v>176.48753032094041</v>
      </c>
      <c r="CB52" s="124">
        <f t="shared" si="46"/>
        <v>-3.512469679059584</v>
      </c>
      <c r="CC52" s="124">
        <f t="shared" si="47"/>
        <v>-3.9010158837305388E-2</v>
      </c>
      <c r="CD52" s="124">
        <f t="shared" si="91"/>
        <v>1</v>
      </c>
      <c r="CE52" s="124">
        <f t="shared" si="48"/>
        <v>0</v>
      </c>
      <c r="CF52" s="384"/>
      <c r="CG52" s="124">
        <f t="shared" si="49"/>
        <v>-7.3134886280316609</v>
      </c>
      <c r="CH52" s="124">
        <f t="shared" si="50"/>
        <v>-10.457447709575762</v>
      </c>
      <c r="CI52" s="124">
        <f t="shared" si="51"/>
        <v>-40.162500000000001</v>
      </c>
      <c r="CJ52" s="124">
        <f t="shared" si="92"/>
        <v>7.4375</v>
      </c>
      <c r="CK52" s="124">
        <f t="shared" si="52"/>
        <v>-7.3134886280316609</v>
      </c>
      <c r="CL52" s="125">
        <f t="shared" si="53"/>
        <v>0.99186450142990423</v>
      </c>
      <c r="CM52" s="125">
        <f t="shared" si="54"/>
        <v>0.99986436861951911</v>
      </c>
      <c r="CN52" s="125">
        <f t="shared" si="93"/>
        <v>0.99186450142990423</v>
      </c>
      <c r="CO52" s="124">
        <f t="shared" si="55"/>
        <v>1.354349745931789</v>
      </c>
      <c r="CP52" s="384"/>
      <c r="CQ52" s="124">
        <f t="shared" si="94"/>
        <v>-5.710593137499643</v>
      </c>
      <c r="CR52" s="124">
        <f t="shared" si="56"/>
        <v>-8.1309045736866246</v>
      </c>
      <c r="CS52" s="124">
        <f t="shared" si="57"/>
        <v>-40.162500000000001</v>
      </c>
      <c r="CT52" s="124">
        <f t="shared" si="95"/>
        <v>7.4375</v>
      </c>
      <c r="CU52" s="124">
        <f t="shared" si="58"/>
        <v>-5.710593137499643</v>
      </c>
      <c r="CV52" s="125">
        <f t="shared" si="59"/>
        <v>0.99503719020998926</v>
      </c>
      <c r="CW52" s="125">
        <f t="shared" si="60"/>
        <v>0.99995000374968768</v>
      </c>
      <c r="CX52" s="125">
        <f t="shared" si="96"/>
        <v>0.99503719020998926</v>
      </c>
      <c r="CY52" s="124">
        <f t="shared" si="61"/>
        <v>1.0575172476851191</v>
      </c>
      <c r="CZ52" s="384"/>
      <c r="DA52" s="330">
        <f t="shared" si="62"/>
        <v>2.4118669936169082</v>
      </c>
      <c r="DB52" s="204">
        <f t="shared" si="63"/>
        <v>5.3681186967680254</v>
      </c>
      <c r="DC52" s="331">
        <f t="shared" si="97"/>
        <v>0.98258376501572675</v>
      </c>
      <c r="DD52" s="332">
        <f t="shared" si="64"/>
        <v>-0.15260831760693117</v>
      </c>
      <c r="DE52" s="333">
        <f t="shared" si="65"/>
        <v>1.25</v>
      </c>
      <c r="DF52" s="333">
        <f t="shared" si="98"/>
        <v>1.2336775832148046</v>
      </c>
      <c r="DG52" s="394"/>
      <c r="DH52" s="128"/>
      <c r="DI52" s="128"/>
      <c r="DJ52" s="128"/>
      <c r="DK52" s="128"/>
      <c r="DL52" s="128"/>
      <c r="DM52" s="128"/>
      <c r="DN52" s="128"/>
      <c r="DO52" s="129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</row>
    <row r="53" spans="1:137" s="122" customFormat="1" x14ac:dyDescent="0.25">
      <c r="A53" s="130">
        <f t="shared" ref="A53:A59" si="101">A52+5</f>
        <v>20</v>
      </c>
      <c r="B53" s="131">
        <f t="shared" si="99"/>
        <v>0.125</v>
      </c>
      <c r="C53" s="393"/>
      <c r="D53" s="124">
        <f t="shared" si="2"/>
        <v>-6.984</v>
      </c>
      <c r="E53" s="125">
        <f t="shared" si="100"/>
        <v>0.97</v>
      </c>
      <c r="F53" s="391"/>
      <c r="G53" s="124">
        <f t="shared" si="66"/>
        <v>-0.67637708682597075</v>
      </c>
      <c r="H53" s="124">
        <f t="shared" si="67"/>
        <v>179.32362291317403</v>
      </c>
      <c r="I53" s="124">
        <f t="shared" si="68"/>
        <v>-1.2019273537683572E-2</v>
      </c>
      <c r="J53" s="124">
        <f t="shared" si="69"/>
        <v>-0.67637708682597075</v>
      </c>
      <c r="K53" s="280">
        <f t="shared" si="70"/>
        <v>1</v>
      </c>
      <c r="L53" s="281">
        <f t="shared" si="71"/>
        <v>0</v>
      </c>
      <c r="M53" s="279">
        <f t="shared" si="72"/>
        <v>-0.33732190407891122</v>
      </c>
      <c r="N53" s="124">
        <f t="shared" si="73"/>
        <v>179.66267809592108</v>
      </c>
      <c r="O53" s="124">
        <f t="shared" si="74"/>
        <v>-3.0052606720988406E-3</v>
      </c>
      <c r="P53" s="124">
        <f t="shared" si="75"/>
        <v>-0.33732190407891122</v>
      </c>
      <c r="Q53" s="280">
        <f t="shared" si="76"/>
        <v>1</v>
      </c>
      <c r="R53" s="281">
        <f t="shared" si="77"/>
        <v>0</v>
      </c>
      <c r="S53" s="279">
        <f t="shared" si="78"/>
        <v>-0.16855296420595425</v>
      </c>
      <c r="T53" s="124">
        <f t="shared" si="79"/>
        <v>179.83144703579404</v>
      </c>
      <c r="U53" s="124">
        <f t="shared" si="80"/>
        <v>-7.5135863859290592E-4</v>
      </c>
      <c r="V53" s="124">
        <f t="shared" si="81"/>
        <v>-0.16855296420595425</v>
      </c>
      <c r="W53" s="280">
        <f t="shared" si="82"/>
        <v>1</v>
      </c>
      <c r="X53" s="281">
        <f t="shared" si="83"/>
        <v>0</v>
      </c>
      <c r="Y53" s="124">
        <f t="shared" si="84"/>
        <v>0</v>
      </c>
      <c r="Z53" s="391"/>
      <c r="AA53" s="124">
        <f t="shared" si="6"/>
        <v>-3.3298187288516927</v>
      </c>
      <c r="AB53" s="124">
        <f t="shared" si="7"/>
        <v>-4.7204019936303654</v>
      </c>
      <c r="AC53" s="124">
        <f t="shared" si="8"/>
        <v>-53.55</v>
      </c>
      <c r="AD53" s="124">
        <f t="shared" si="9"/>
        <v>7.4375</v>
      </c>
      <c r="AE53" s="124">
        <f t="shared" si="10"/>
        <v>-3.3298187288516927</v>
      </c>
      <c r="AF53" s="125">
        <f t="shared" si="11"/>
        <v>0.99831172307944149</v>
      </c>
      <c r="AG53" s="125">
        <f t="shared" si="12"/>
        <v>0.9999942705171051</v>
      </c>
      <c r="AH53" s="125">
        <f t="shared" si="85"/>
        <v>0.99831172307944149</v>
      </c>
      <c r="AI53" s="124">
        <f t="shared" si="13"/>
        <v>0.462474823451624</v>
      </c>
      <c r="AJ53" s="391"/>
      <c r="AK53" s="124">
        <f t="shared" si="14"/>
        <v>-4.5739212599008612</v>
      </c>
      <c r="AL53" s="124">
        <f t="shared" si="15"/>
        <v>-6.4970257286313462</v>
      </c>
      <c r="AM53" s="124">
        <f t="shared" si="16"/>
        <v>-53.55</v>
      </c>
      <c r="AN53" s="124">
        <f t="shared" si="17"/>
        <v>7.4375</v>
      </c>
      <c r="AO53" s="124">
        <f t="shared" si="18"/>
        <v>-4.5739212599008612</v>
      </c>
      <c r="AP53" s="125">
        <f t="shared" si="19"/>
        <v>0.99681527853612495</v>
      </c>
      <c r="AQ53" s="125">
        <f t="shared" si="20"/>
        <v>0.99997952062912421</v>
      </c>
      <c r="AR53" s="125">
        <f t="shared" si="86"/>
        <v>0.99681527853612495</v>
      </c>
      <c r="AS53" s="124">
        <f t="shared" si="21"/>
        <v>0.63526684165289737</v>
      </c>
      <c r="AT53" s="391"/>
      <c r="AU53" s="124">
        <f t="shared" si="22"/>
        <v>-3.57633437499736</v>
      </c>
      <c r="AV53" s="124">
        <f t="shared" si="23"/>
        <v>176.42366562500263</v>
      </c>
      <c r="AW53" s="124">
        <f t="shared" si="24"/>
        <v>-3.57633437499736</v>
      </c>
      <c r="AX53" s="124">
        <f t="shared" si="25"/>
        <v>-5.235772635342624E-2</v>
      </c>
      <c r="AY53" s="124">
        <f t="shared" si="87"/>
        <v>1</v>
      </c>
      <c r="AZ53" s="124">
        <f t="shared" si="26"/>
        <v>0</v>
      </c>
      <c r="BA53" s="391"/>
      <c r="BB53" s="124">
        <f t="shared" si="27"/>
        <v>-7.1250163489017995</v>
      </c>
      <c r="BC53" s="124">
        <f t="shared" si="28"/>
        <v>172.8749836510982</v>
      </c>
      <c r="BD53" s="124">
        <f t="shared" si="29"/>
        <v>-7.1250163489017995</v>
      </c>
      <c r="BE53" s="124">
        <f t="shared" si="88"/>
        <v>-0.10354894933049691</v>
      </c>
      <c r="BF53" s="124">
        <f t="shared" si="89"/>
        <v>1</v>
      </c>
      <c r="BG53" s="124">
        <f t="shared" si="30"/>
        <v>0</v>
      </c>
      <c r="BH53" s="391"/>
      <c r="BI53" s="124">
        <f t="shared" si="31"/>
        <v>-2.8815828351452977</v>
      </c>
      <c r="BJ53" s="124">
        <f t="shared" si="32"/>
        <v>176.90970655296434</v>
      </c>
      <c r="BK53" s="124">
        <f t="shared" si="33"/>
        <v>-1.503853787535488E-2</v>
      </c>
      <c r="BL53" s="124">
        <f t="shared" si="34"/>
        <v>-2.8815828351452977</v>
      </c>
      <c r="BM53" s="124">
        <f t="shared" si="35"/>
        <v>0.99827012230958245</v>
      </c>
      <c r="BN53" s="124">
        <f t="shared" si="36"/>
        <v>0.40021983821462465</v>
      </c>
      <c r="BO53" s="279">
        <f t="shared" si="37"/>
        <v>-2.6222919287484574</v>
      </c>
      <c r="BP53" s="280">
        <f t="shared" si="38"/>
        <v>177.37770807125153</v>
      </c>
      <c r="BQ53" s="280">
        <f t="shared" si="39"/>
        <v>-1.0852854474630184E-2</v>
      </c>
      <c r="BR53" s="280">
        <f t="shared" si="40"/>
        <v>-2.6222919287484574</v>
      </c>
      <c r="BS53" s="279">
        <f t="shared" si="41"/>
        <v>0.99875129922994288</v>
      </c>
      <c r="BT53" s="281">
        <f t="shared" si="42"/>
        <v>0.36420721232617465</v>
      </c>
      <c r="BU53" s="124">
        <f t="shared" si="43"/>
        <v>0.76442705054079929</v>
      </c>
      <c r="BV53" s="391"/>
      <c r="BW53" s="329">
        <f t="shared" si="90"/>
        <v>2.9571687156453206</v>
      </c>
      <c r="BX53" s="395"/>
      <c r="BY53" s="184"/>
      <c r="BZ53" s="125">
        <f t="shared" si="44"/>
        <v>-4.7636416907261792</v>
      </c>
      <c r="CA53" s="125">
        <f t="shared" si="45"/>
        <v>175.23635830927381</v>
      </c>
      <c r="CB53" s="124">
        <f t="shared" si="46"/>
        <v>-4.7636416907261792</v>
      </c>
      <c r="CC53" s="124">
        <f t="shared" si="47"/>
        <v>-6.9488599553278546E-2</v>
      </c>
      <c r="CD53" s="124">
        <f t="shared" si="91"/>
        <v>1</v>
      </c>
      <c r="CE53" s="124">
        <f t="shared" si="48"/>
        <v>0</v>
      </c>
      <c r="CF53" s="384"/>
      <c r="CG53" s="124">
        <f t="shared" si="49"/>
        <v>-9.7105692660134757</v>
      </c>
      <c r="CH53" s="124">
        <f t="shared" si="50"/>
        <v>-14.000783511555795</v>
      </c>
      <c r="CI53" s="124">
        <f t="shared" si="51"/>
        <v>-53.55</v>
      </c>
      <c r="CJ53" s="124">
        <f t="shared" si="92"/>
        <v>7.4375</v>
      </c>
      <c r="CK53" s="124">
        <f t="shared" si="52"/>
        <v>-9.7105692660134757</v>
      </c>
      <c r="CL53" s="125">
        <f t="shared" si="53"/>
        <v>0.98567237133628893</v>
      </c>
      <c r="CM53" s="125">
        <f t="shared" si="54"/>
        <v>0.99957152617552836</v>
      </c>
      <c r="CN53" s="125">
        <f t="shared" si="93"/>
        <v>0.98567237133628893</v>
      </c>
      <c r="CO53" s="124">
        <f t="shared" si="55"/>
        <v>1.348690175835205</v>
      </c>
      <c r="CP53" s="384"/>
      <c r="CQ53" s="124">
        <f t="shared" si="94"/>
        <v>-7.594643368591445</v>
      </c>
      <c r="CR53" s="124">
        <f t="shared" si="56"/>
        <v>-10.868729049693595</v>
      </c>
      <c r="CS53" s="124">
        <f t="shared" si="57"/>
        <v>-53.55</v>
      </c>
      <c r="CT53" s="124">
        <f t="shared" si="95"/>
        <v>7.4375</v>
      </c>
      <c r="CU53" s="124">
        <f t="shared" si="58"/>
        <v>-7.594643368591445</v>
      </c>
      <c r="CV53" s="125">
        <f t="shared" si="59"/>
        <v>0.99122790068263456</v>
      </c>
      <c r="CW53" s="125">
        <f t="shared" si="60"/>
        <v>0.99984201275648388</v>
      </c>
      <c r="CX53" s="125">
        <f t="shared" si="96"/>
        <v>0.99122790068263456</v>
      </c>
      <c r="CY53" s="124">
        <f t="shared" si="61"/>
        <v>1.0548115789710339</v>
      </c>
      <c r="CZ53" s="384"/>
      <c r="DA53" s="330">
        <f t="shared" si="62"/>
        <v>2.4035017548062392</v>
      </c>
      <c r="DB53" s="204">
        <f t="shared" si="63"/>
        <v>5.3606704704515593</v>
      </c>
      <c r="DC53" s="331">
        <f t="shared" si="97"/>
        <v>0.9693762799018325</v>
      </c>
      <c r="DD53" s="332">
        <f t="shared" si="64"/>
        <v>-0.27015222855112864</v>
      </c>
      <c r="DE53" s="333">
        <f t="shared" si="65"/>
        <v>1.6666666666666667</v>
      </c>
      <c r="DF53" s="333">
        <f t="shared" si="98"/>
        <v>1.6283765923342399</v>
      </c>
      <c r="DG53" s="394"/>
      <c r="DH53" s="128"/>
      <c r="DI53" s="128"/>
      <c r="DJ53" s="128"/>
      <c r="DK53" s="128"/>
      <c r="DL53" s="128"/>
      <c r="DM53" s="128"/>
      <c r="DN53" s="128"/>
      <c r="DO53" s="129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</row>
    <row r="54" spans="1:137" s="139" customFormat="1" ht="15" customHeight="1" x14ac:dyDescent="0.25">
      <c r="A54" s="132">
        <f t="shared" si="101"/>
        <v>25</v>
      </c>
      <c r="B54" s="133">
        <f t="shared" si="99"/>
        <v>0.125</v>
      </c>
      <c r="C54" s="393"/>
      <c r="D54" s="134">
        <f t="shared" si="2"/>
        <v>-8.73</v>
      </c>
      <c r="E54" s="135">
        <f t="shared" si="100"/>
        <v>0.97</v>
      </c>
      <c r="F54" s="388">
        <f>AVERAGE(E54:E63)</f>
        <v>0.97</v>
      </c>
      <c r="G54" s="134">
        <f t="shared" si="66"/>
        <v>-0.84710352699609814</v>
      </c>
      <c r="H54" s="134">
        <f t="shared" si="67"/>
        <v>179.15289647300389</v>
      </c>
      <c r="I54" s="134">
        <f t="shared" si="68"/>
        <v>-1.8779702714086938E-2</v>
      </c>
      <c r="J54" s="134">
        <f t="shared" si="69"/>
        <v>-0.84710352699609814</v>
      </c>
      <c r="K54" s="283">
        <f t="shared" si="70"/>
        <v>1</v>
      </c>
      <c r="L54" s="284">
        <f t="shared" si="71"/>
        <v>0</v>
      </c>
      <c r="M54" s="282">
        <f t="shared" si="72"/>
        <v>-0.42185508132376132</v>
      </c>
      <c r="N54" s="134">
        <f t="shared" si="73"/>
        <v>179.57814491867623</v>
      </c>
      <c r="O54" s="134">
        <f t="shared" si="74"/>
        <v>-4.6955420044759461E-3</v>
      </c>
      <c r="P54" s="134">
        <f t="shared" si="75"/>
        <v>-0.42185508132376132</v>
      </c>
      <c r="Q54" s="283">
        <f t="shared" si="76"/>
        <v>1</v>
      </c>
      <c r="R54" s="284">
        <f t="shared" si="77"/>
        <v>0</v>
      </c>
      <c r="S54" s="282">
        <f t="shared" si="78"/>
        <v>-0.21071650191639435</v>
      </c>
      <c r="T54" s="134">
        <f t="shared" si="79"/>
        <v>179.78928349808359</v>
      </c>
      <c r="U54" s="134">
        <f t="shared" si="80"/>
        <v>-1.1739843835365227E-3</v>
      </c>
      <c r="V54" s="134">
        <f t="shared" si="81"/>
        <v>-0.21071650191639435</v>
      </c>
      <c r="W54" s="283">
        <f t="shared" si="82"/>
        <v>1</v>
      </c>
      <c r="X54" s="284">
        <f t="shared" si="83"/>
        <v>0</v>
      </c>
      <c r="Y54" s="134">
        <f t="shared" si="84"/>
        <v>0</v>
      </c>
      <c r="Z54" s="388">
        <f>AVERAGE(L54:L63)</f>
        <v>0</v>
      </c>
      <c r="AA54" s="134">
        <f t="shared" si="6"/>
        <v>-4.1596422937126416</v>
      </c>
      <c r="AB54" s="134">
        <f t="shared" si="7"/>
        <v>-5.904221561034408</v>
      </c>
      <c r="AC54" s="134">
        <f t="shared" si="8"/>
        <v>-66.9375</v>
      </c>
      <c r="AD54" s="134">
        <f t="shared" si="9"/>
        <v>7.4375</v>
      </c>
      <c r="AE54" s="134">
        <f t="shared" si="10"/>
        <v>-4.1596422937126416</v>
      </c>
      <c r="AF54" s="135">
        <f t="shared" si="11"/>
        <v>0.99736581695879378</v>
      </c>
      <c r="AG54" s="135">
        <f t="shared" si="12"/>
        <v>0.99998601217792848</v>
      </c>
      <c r="AH54" s="135">
        <f t="shared" si="85"/>
        <v>0.99736581695879378</v>
      </c>
      <c r="AI54" s="134">
        <f t="shared" si="13"/>
        <v>0.46218247707918242</v>
      </c>
      <c r="AJ54" s="388">
        <f>AVERAGE(AI54:AI63)</f>
        <v>0.4589348133300386</v>
      </c>
      <c r="AK54" s="134">
        <f t="shared" si="14"/>
        <v>-5.710593137499643</v>
      </c>
      <c r="AL54" s="134">
        <f t="shared" si="15"/>
        <v>-8.1309045736866246</v>
      </c>
      <c r="AM54" s="134">
        <f t="shared" si="16"/>
        <v>-66.9375</v>
      </c>
      <c r="AN54" s="134">
        <f t="shared" si="17"/>
        <v>7.4375</v>
      </c>
      <c r="AO54" s="134">
        <f t="shared" si="18"/>
        <v>-5.710593137499643</v>
      </c>
      <c r="AP54" s="135">
        <f t="shared" si="19"/>
        <v>0.99503719020998926</v>
      </c>
      <c r="AQ54" s="135">
        <f t="shared" si="20"/>
        <v>0.99995000374968768</v>
      </c>
      <c r="AR54" s="135">
        <f t="shared" si="86"/>
        <v>0.99503719020998926</v>
      </c>
      <c r="AS54" s="134">
        <f t="shared" si="21"/>
        <v>0.63451034861107147</v>
      </c>
      <c r="AT54" s="388">
        <f>AVERAGE(AS54:AS63)</f>
        <v>0.62628203690480944</v>
      </c>
      <c r="AU54" s="134">
        <f t="shared" si="22"/>
        <v>-4.5739212599008612</v>
      </c>
      <c r="AV54" s="134">
        <f t="shared" si="23"/>
        <v>175.42607874009914</v>
      </c>
      <c r="AW54" s="134">
        <f t="shared" si="24"/>
        <v>-4.5739212599008612</v>
      </c>
      <c r="AX54" s="134">
        <f t="shared" si="25"/>
        <v>-8.2777286240381817E-2</v>
      </c>
      <c r="AY54" s="134">
        <f t="shared" si="87"/>
        <v>1</v>
      </c>
      <c r="AZ54" s="134">
        <f t="shared" si="26"/>
        <v>0</v>
      </c>
      <c r="BA54" s="388">
        <f>AVERAGE(AZ54:AZ63)</f>
        <v>0</v>
      </c>
      <c r="BB54" s="134">
        <f t="shared" si="27"/>
        <v>-9.0902769208223262</v>
      </c>
      <c r="BC54" s="134">
        <f t="shared" si="28"/>
        <v>170.90972307917767</v>
      </c>
      <c r="BD54" s="134">
        <f t="shared" si="29"/>
        <v>-9.0902769208223262</v>
      </c>
      <c r="BE54" s="134">
        <f t="shared" si="88"/>
        <v>-0.16196331788515292</v>
      </c>
      <c r="BF54" s="134">
        <f t="shared" si="89"/>
        <v>1</v>
      </c>
      <c r="BG54" s="134">
        <f t="shared" si="30"/>
        <v>0</v>
      </c>
      <c r="BH54" s="388">
        <f>AVERAGE(BG54:BG63)</f>
        <v>0</v>
      </c>
      <c r="BI54" s="134">
        <f t="shared" si="31"/>
        <v>-3.6156001116842087</v>
      </c>
      <c r="BJ54" s="134">
        <f t="shared" si="32"/>
        <v>176.13016609764827</v>
      </c>
      <c r="BK54" s="134">
        <f t="shared" si="33"/>
        <v>-2.3476294854716175E-2</v>
      </c>
      <c r="BL54" s="134">
        <f t="shared" si="34"/>
        <v>-3.6156001116842087</v>
      </c>
      <c r="BM54" s="134">
        <f t="shared" si="35"/>
        <v>0.99730084096934568</v>
      </c>
      <c r="BN54" s="134">
        <f t="shared" si="36"/>
        <v>0.40173334574268982</v>
      </c>
      <c r="BO54" s="282">
        <f t="shared" si="37"/>
        <v>-3.2821266329443342</v>
      </c>
      <c r="BP54" s="283">
        <f t="shared" si="38"/>
        <v>176.71787336705566</v>
      </c>
      <c r="BQ54" s="283">
        <f t="shared" si="39"/>
        <v>-1.6946216521694171E-2</v>
      </c>
      <c r="BR54" s="283">
        <f t="shared" si="40"/>
        <v>-3.2821266329443342</v>
      </c>
      <c r="BS54" s="282">
        <f t="shared" si="41"/>
        <v>0.99805089669639968</v>
      </c>
      <c r="BT54" s="284">
        <f t="shared" si="42"/>
        <v>0.36468073699381492</v>
      </c>
      <c r="BU54" s="134">
        <f t="shared" si="43"/>
        <v>0.76641408273650469</v>
      </c>
      <c r="BV54" s="388">
        <f>AVERAGE(BT54:BT63)</f>
        <v>0.37018033676439749</v>
      </c>
      <c r="BW54" s="334">
        <f t="shared" si="90"/>
        <v>2.9581069084267582</v>
      </c>
      <c r="BX54" s="396">
        <f>SUM(C36,F54,AJ54,AT54,BA54,BH54,BV54)</f>
        <v>2.5503971869992457</v>
      </c>
      <c r="BY54" s="185"/>
      <c r="BZ54" s="135">
        <f t="shared" si="44"/>
        <v>-6.0885281541951706</v>
      </c>
      <c r="CA54" s="135">
        <f t="shared" si="45"/>
        <v>173.91147184580484</v>
      </c>
      <c r="CB54" s="134">
        <f t="shared" si="46"/>
        <v>-6.0885281541951706</v>
      </c>
      <c r="CC54" s="134">
        <f t="shared" si="47"/>
        <v>-0.10933337800621362</v>
      </c>
      <c r="CD54" s="134">
        <f t="shared" si="91"/>
        <v>1</v>
      </c>
      <c r="CE54" s="134">
        <f t="shared" si="48"/>
        <v>0</v>
      </c>
      <c r="CF54" s="385">
        <f>AVERAGE(CE54:CE63)</f>
        <v>0</v>
      </c>
      <c r="CG54" s="134">
        <f t="shared" si="49"/>
        <v>-12.073830934950209</v>
      </c>
      <c r="CH54" s="134">
        <f t="shared" si="50"/>
        <v>-17.59164524797011</v>
      </c>
      <c r="CI54" s="134">
        <f t="shared" si="51"/>
        <v>-66.9375</v>
      </c>
      <c r="CJ54" s="134">
        <f t="shared" si="92"/>
        <v>7.4375</v>
      </c>
      <c r="CK54" s="134">
        <f t="shared" si="52"/>
        <v>-12.073830934950209</v>
      </c>
      <c r="CL54" s="135">
        <f t="shared" si="53"/>
        <v>0.9778788751852765</v>
      </c>
      <c r="CM54" s="135">
        <f t="shared" si="54"/>
        <v>0.99895488928732112</v>
      </c>
      <c r="CN54" s="135">
        <f t="shared" si="93"/>
        <v>0.9778788751852765</v>
      </c>
      <c r="CO54" s="134">
        <f t="shared" si="55"/>
        <v>1.3415367705500232</v>
      </c>
      <c r="CP54" s="385">
        <f>AVERAGE(CO54:CO63)</f>
        <v>1.2735882161221732</v>
      </c>
      <c r="CQ54" s="134">
        <f t="shared" si="94"/>
        <v>-9.4623222080256166</v>
      </c>
      <c r="CR54" s="134">
        <f t="shared" si="56"/>
        <v>-13.62964564747042</v>
      </c>
      <c r="CS54" s="134">
        <f t="shared" si="57"/>
        <v>-66.9375</v>
      </c>
      <c r="CT54" s="134">
        <f t="shared" si="95"/>
        <v>7.4375</v>
      </c>
      <c r="CU54" s="134">
        <f t="shared" si="58"/>
        <v>-9.4623222080256166</v>
      </c>
      <c r="CV54" s="135">
        <f t="shared" si="59"/>
        <v>0.98639392383214386</v>
      </c>
      <c r="CW54" s="135">
        <f t="shared" si="60"/>
        <v>0.99961442065271833</v>
      </c>
      <c r="CX54" s="135">
        <f t="shared" si="96"/>
        <v>0.98639392383214386</v>
      </c>
      <c r="CY54" s="134">
        <f t="shared" si="61"/>
        <v>1.0513691342250684</v>
      </c>
      <c r="CZ54" s="385">
        <f>AVERAGE(CY54:CY63)</f>
        <v>1.0165322175335756</v>
      </c>
      <c r="DA54" s="335">
        <f t="shared" si="62"/>
        <v>2.3929059047750916</v>
      </c>
      <c r="DB54" s="204">
        <f t="shared" si="63"/>
        <v>5.3510128132018497</v>
      </c>
      <c r="DC54" s="336">
        <f t="shared" si="97"/>
        <v>0.95281397776165799</v>
      </c>
      <c r="DD54" s="337">
        <f t="shared" si="64"/>
        <v>-0.41983760774675349</v>
      </c>
      <c r="DE54" s="338">
        <f t="shared" si="65"/>
        <v>2.0833333333333335</v>
      </c>
      <c r="DF54" s="338">
        <f t="shared" si="98"/>
        <v>2.0095287098470171</v>
      </c>
      <c r="DG54" s="136"/>
      <c r="DH54" s="137"/>
      <c r="DI54" s="137"/>
      <c r="DJ54" s="137"/>
      <c r="DK54" s="137"/>
      <c r="DL54" s="137"/>
      <c r="DM54" s="137"/>
      <c r="DN54" s="137"/>
      <c r="DO54" s="138"/>
      <c r="DP54" s="137"/>
      <c r="DQ54" s="137"/>
      <c r="DR54" s="137"/>
      <c r="DS54" s="137"/>
      <c r="DT54" s="137"/>
      <c r="DU54" s="137"/>
      <c r="DV54" s="137"/>
      <c r="DW54" s="137"/>
      <c r="DX54" s="137"/>
      <c r="DY54" s="137"/>
      <c r="DZ54" s="137"/>
      <c r="EA54" s="137"/>
      <c r="EB54" s="137"/>
      <c r="EC54" s="137"/>
      <c r="ED54" s="137"/>
      <c r="EE54" s="137"/>
      <c r="EF54" s="137"/>
      <c r="EG54" s="137"/>
    </row>
    <row r="55" spans="1:137" s="139" customFormat="1" x14ac:dyDescent="0.25">
      <c r="A55" s="132">
        <f t="shared" si="101"/>
        <v>30</v>
      </c>
      <c r="B55" s="133">
        <f t="shared" si="99"/>
        <v>0.125</v>
      </c>
      <c r="C55" s="393"/>
      <c r="D55" s="134">
        <f t="shared" si="2"/>
        <v>-10.476000000000001</v>
      </c>
      <c r="E55" s="135">
        <f t="shared" si="100"/>
        <v>0.97</v>
      </c>
      <c r="F55" s="388"/>
      <c r="G55" s="134">
        <f t="shared" si="66"/>
        <v>-1.0189282316154833</v>
      </c>
      <c r="H55" s="134">
        <f t="shared" si="67"/>
        <v>178.98107176838451</v>
      </c>
      <c r="I55" s="134">
        <f t="shared" si="68"/>
        <v>-2.7044828744188398E-2</v>
      </c>
      <c r="J55" s="134">
        <f t="shared" si="69"/>
        <v>-1.0189282316154833</v>
      </c>
      <c r="K55" s="283">
        <f t="shared" si="70"/>
        <v>1</v>
      </c>
      <c r="L55" s="284">
        <f t="shared" si="71"/>
        <v>0</v>
      </c>
      <c r="M55" s="282">
        <f t="shared" si="72"/>
        <v>-0.50652370618024634</v>
      </c>
      <c r="N55" s="134">
        <f t="shared" si="73"/>
        <v>179.49347629381975</v>
      </c>
      <c r="O55" s="134">
        <f t="shared" si="74"/>
        <v>-6.7613110935657158E-3</v>
      </c>
      <c r="P55" s="134">
        <f t="shared" si="75"/>
        <v>-0.50652370618024634</v>
      </c>
      <c r="Q55" s="283">
        <f t="shared" si="76"/>
        <v>1</v>
      </c>
      <c r="R55" s="284">
        <f t="shared" si="77"/>
        <v>0</v>
      </c>
      <c r="S55" s="282">
        <f t="shared" si="78"/>
        <v>-0.25289691383250357</v>
      </c>
      <c r="T55" s="134">
        <f t="shared" si="79"/>
        <v>179.7471030861675</v>
      </c>
      <c r="U55" s="134">
        <f t="shared" si="80"/>
        <v>-1.6905144515177361E-3</v>
      </c>
      <c r="V55" s="134">
        <f t="shared" si="81"/>
        <v>-0.25289691383250357</v>
      </c>
      <c r="W55" s="283">
        <f t="shared" si="82"/>
        <v>1</v>
      </c>
      <c r="X55" s="284">
        <f t="shared" si="83"/>
        <v>0</v>
      </c>
      <c r="Y55" s="134">
        <f t="shared" si="84"/>
        <v>0</v>
      </c>
      <c r="Z55" s="388"/>
      <c r="AA55" s="134">
        <f t="shared" si="6"/>
        <v>-4.9877215150653171</v>
      </c>
      <c r="AB55" s="134">
        <f t="shared" si="7"/>
        <v>-7.0905064091190564</v>
      </c>
      <c r="AC55" s="134">
        <f t="shared" si="8"/>
        <v>-80.325000000000003</v>
      </c>
      <c r="AD55" s="134">
        <f t="shared" si="9"/>
        <v>7.4375</v>
      </c>
      <c r="AE55" s="134">
        <f t="shared" si="10"/>
        <v>-4.9877215150653171</v>
      </c>
      <c r="AF55" s="135">
        <f t="shared" si="11"/>
        <v>0.9962133526914736</v>
      </c>
      <c r="AG55" s="135">
        <f t="shared" si="12"/>
        <v>0.99997099550550261</v>
      </c>
      <c r="AH55" s="135">
        <f t="shared" si="85"/>
        <v>0.9962133526914736</v>
      </c>
      <c r="AI55" s="134">
        <f t="shared" si="13"/>
        <v>0.46182606620975158</v>
      </c>
      <c r="AJ55" s="388"/>
      <c r="AK55" s="134">
        <f t="shared" si="14"/>
        <v>-6.8427734126309403</v>
      </c>
      <c r="AL55" s="134">
        <f t="shared" si="15"/>
        <v>-9.7711283768273134</v>
      </c>
      <c r="AM55" s="134">
        <f t="shared" si="16"/>
        <v>-80.325000000000003</v>
      </c>
      <c r="AN55" s="134">
        <f t="shared" si="17"/>
        <v>7.4375</v>
      </c>
      <c r="AO55" s="134">
        <f t="shared" si="18"/>
        <v>-6.8427734126309403</v>
      </c>
      <c r="AP55" s="135">
        <f t="shared" si="19"/>
        <v>0.9928768384869221</v>
      </c>
      <c r="AQ55" s="135">
        <f t="shared" si="20"/>
        <v>0.99989633612152795</v>
      </c>
      <c r="AR55" s="135">
        <f t="shared" si="86"/>
        <v>0.9928768384869221</v>
      </c>
      <c r="AS55" s="134">
        <f t="shared" si="21"/>
        <v>0.63359013079916116</v>
      </c>
      <c r="AT55" s="388"/>
      <c r="AU55" s="134">
        <f t="shared" si="22"/>
        <v>-5.6482473737352574</v>
      </c>
      <c r="AV55" s="134">
        <f t="shared" si="23"/>
        <v>174.35175262626476</v>
      </c>
      <c r="AW55" s="134">
        <f t="shared" si="24"/>
        <v>-5.6482473737352574</v>
      </c>
      <c r="AX55" s="134">
        <f t="shared" si="25"/>
        <v>-0.12195327563602223</v>
      </c>
      <c r="AY55" s="134">
        <f t="shared" si="87"/>
        <v>1</v>
      </c>
      <c r="AZ55" s="134">
        <f t="shared" si="26"/>
        <v>0</v>
      </c>
      <c r="BA55" s="388"/>
      <c r="BB55" s="134">
        <f t="shared" si="27"/>
        <v>-11.188799928251804</v>
      </c>
      <c r="BC55" s="134">
        <f t="shared" si="28"/>
        <v>168.8112000717482</v>
      </c>
      <c r="BD55" s="134">
        <f t="shared" si="29"/>
        <v>-11.188799928251804</v>
      </c>
      <c r="BE55" s="134">
        <f t="shared" si="88"/>
        <v>-0.23457603328926296</v>
      </c>
      <c r="BF55" s="134">
        <f t="shared" si="89"/>
        <v>1</v>
      </c>
      <c r="BG55" s="134">
        <f t="shared" si="30"/>
        <v>0</v>
      </c>
      <c r="BH55" s="388"/>
      <c r="BI55" s="134">
        <f t="shared" si="31"/>
        <v>-4.3566667995246107</v>
      </c>
      <c r="BJ55" s="134">
        <f t="shared" si="32"/>
        <v>175.3459531979392</v>
      </c>
      <c r="BK55" s="134">
        <f t="shared" si="33"/>
        <v>-3.3769480874358632E-2</v>
      </c>
      <c r="BL55" s="134">
        <f t="shared" si="34"/>
        <v>-4.3566667995246107</v>
      </c>
      <c r="BM55" s="134">
        <f t="shared" si="35"/>
        <v>0.99611969276099843</v>
      </c>
      <c r="BN55" s="134">
        <f t="shared" si="36"/>
        <v>0.40339507403005653</v>
      </c>
      <c r="BO55" s="282">
        <f t="shared" si="37"/>
        <v>-3.9448147261261921</v>
      </c>
      <c r="BP55" s="283">
        <f t="shared" si="38"/>
        <v>176.0551852738738</v>
      </c>
      <c r="BQ55" s="283">
        <f t="shared" si="39"/>
        <v>-2.4383038371796784E-2</v>
      </c>
      <c r="BR55" s="283">
        <f t="shared" si="40"/>
        <v>-3.9448147261261921</v>
      </c>
      <c r="BS55" s="282">
        <f t="shared" si="41"/>
        <v>0.99719673547060084</v>
      </c>
      <c r="BT55" s="284">
        <f t="shared" si="42"/>
        <v>0.3652606227894622</v>
      </c>
      <c r="BU55" s="134">
        <f t="shared" si="43"/>
        <v>0.76865569681951873</v>
      </c>
      <c r="BV55" s="388"/>
      <c r="BW55" s="334">
        <f t="shared" si="90"/>
        <v>2.9590718938284315</v>
      </c>
      <c r="BX55" s="396"/>
      <c r="BY55" s="185"/>
      <c r="BZ55" s="135">
        <f t="shared" si="44"/>
        <v>-7.5121441030527532</v>
      </c>
      <c r="CA55" s="135">
        <f t="shared" si="45"/>
        <v>172.48785589694725</v>
      </c>
      <c r="CB55" s="134">
        <f t="shared" si="46"/>
        <v>-7.5121441030527532</v>
      </c>
      <c r="CC55" s="134">
        <f t="shared" si="47"/>
        <v>-0.15981963183216649</v>
      </c>
      <c r="CD55" s="134">
        <f t="shared" si="91"/>
        <v>1</v>
      </c>
      <c r="CE55" s="134">
        <f t="shared" si="48"/>
        <v>0</v>
      </c>
      <c r="CF55" s="385"/>
      <c r="CG55" s="134">
        <f t="shared" si="49"/>
        <v>-14.396136847169</v>
      </c>
      <c r="CH55" s="134">
        <f t="shared" si="50"/>
        <v>-21.23959956388622</v>
      </c>
      <c r="CI55" s="134">
        <f t="shared" si="51"/>
        <v>-80.325000000000003</v>
      </c>
      <c r="CJ55" s="134">
        <f t="shared" si="92"/>
        <v>7.4375</v>
      </c>
      <c r="CK55" s="134">
        <f t="shared" si="52"/>
        <v>-14.396136847169</v>
      </c>
      <c r="CL55" s="135">
        <f t="shared" si="53"/>
        <v>0.96859992677707252</v>
      </c>
      <c r="CM55" s="135">
        <f t="shared" si="54"/>
        <v>0.99783649775300298</v>
      </c>
      <c r="CN55" s="135">
        <f t="shared" si="93"/>
        <v>0.96859992677707252</v>
      </c>
      <c r="CO55" s="134">
        <f t="shared" si="55"/>
        <v>1.3329756339971297</v>
      </c>
      <c r="CP55" s="385"/>
      <c r="CQ55" s="134">
        <f t="shared" si="94"/>
        <v>-11.309932474020213</v>
      </c>
      <c r="CR55" s="134">
        <f t="shared" si="56"/>
        <v>-16.418786301334567</v>
      </c>
      <c r="CS55" s="134">
        <f t="shared" si="57"/>
        <v>-80.325000000000003</v>
      </c>
      <c r="CT55" s="134">
        <f t="shared" si="95"/>
        <v>7.4375</v>
      </c>
      <c r="CU55" s="134">
        <f t="shared" si="58"/>
        <v>-11.309932474020213</v>
      </c>
      <c r="CV55" s="135">
        <f t="shared" si="59"/>
        <v>0.98058067569092011</v>
      </c>
      <c r="CW55" s="135">
        <f t="shared" si="60"/>
        <v>0.99920095872178949</v>
      </c>
      <c r="CX55" s="135">
        <f t="shared" si="96"/>
        <v>0.98058067569092011</v>
      </c>
      <c r="CY55" s="134">
        <f t="shared" si="61"/>
        <v>1.0472159698166863</v>
      </c>
      <c r="CZ55" s="385"/>
      <c r="DA55" s="335">
        <f t="shared" si="62"/>
        <v>2.3801916038138158</v>
      </c>
      <c r="DB55" s="204">
        <f t="shared" si="63"/>
        <v>5.3392634976422473</v>
      </c>
      <c r="DC55" s="336">
        <f t="shared" si="97"/>
        <v>0.93318526889523623</v>
      </c>
      <c r="DD55" s="337">
        <f t="shared" si="64"/>
        <v>-0.60064251046769257</v>
      </c>
      <c r="DE55" s="338">
        <f t="shared" si="65"/>
        <v>2.5</v>
      </c>
      <c r="DF55" s="338">
        <f t="shared" si="98"/>
        <v>2.3744759266830937</v>
      </c>
      <c r="DG55" s="136"/>
      <c r="DH55" s="137"/>
      <c r="DI55" s="137"/>
      <c r="DJ55" s="137"/>
      <c r="DK55" s="137"/>
      <c r="DL55" s="137"/>
      <c r="DM55" s="137"/>
      <c r="DN55" s="137"/>
      <c r="DO55" s="138"/>
      <c r="DP55" s="137"/>
      <c r="DQ55" s="137"/>
      <c r="DR55" s="137"/>
      <c r="DS55" s="137"/>
      <c r="DT55" s="137"/>
      <c r="DU55" s="137"/>
      <c r="DV55" s="137"/>
      <c r="DW55" s="137"/>
      <c r="DX55" s="137"/>
      <c r="DY55" s="137"/>
      <c r="DZ55" s="137"/>
      <c r="EA55" s="137"/>
      <c r="EB55" s="137"/>
      <c r="EC55" s="137"/>
      <c r="ED55" s="137"/>
      <c r="EE55" s="137"/>
      <c r="EF55" s="137"/>
      <c r="EG55" s="137"/>
    </row>
    <row r="56" spans="1:137" s="139" customFormat="1" x14ac:dyDescent="0.25">
      <c r="A56" s="132">
        <f t="shared" si="101"/>
        <v>35</v>
      </c>
      <c r="B56" s="133">
        <f t="shared" si="99"/>
        <v>0.125</v>
      </c>
      <c r="C56" s="393"/>
      <c r="D56" s="134">
        <f t="shared" si="2"/>
        <v>-12.222</v>
      </c>
      <c r="E56" s="135">
        <f t="shared" si="100"/>
        <v>0.97</v>
      </c>
      <c r="F56" s="388"/>
      <c r="G56" s="134">
        <f t="shared" si="66"/>
        <v>-1.1920811218920986</v>
      </c>
      <c r="H56" s="134">
        <f t="shared" si="67"/>
        <v>178.8079188781079</v>
      </c>
      <c r="I56" s="134">
        <f t="shared" si="68"/>
        <v>-3.6819692336476272E-2</v>
      </c>
      <c r="J56" s="134">
        <f t="shared" si="69"/>
        <v>-1.1920811218920986</v>
      </c>
      <c r="K56" s="283">
        <f t="shared" si="70"/>
        <v>1</v>
      </c>
      <c r="L56" s="284">
        <f t="shared" si="71"/>
        <v>0</v>
      </c>
      <c r="M56" s="282">
        <f t="shared" si="72"/>
        <v>-0.59135518252245645</v>
      </c>
      <c r="N56" s="134">
        <f t="shared" si="73"/>
        <v>179.40864481747755</v>
      </c>
      <c r="O56" s="134">
        <f t="shared" si="74"/>
        <v>-9.2025463198654109E-3</v>
      </c>
      <c r="P56" s="134">
        <f t="shared" si="75"/>
        <v>-0.59135518252245645</v>
      </c>
      <c r="Q56" s="283">
        <f t="shared" si="76"/>
        <v>1</v>
      </c>
      <c r="R56" s="284">
        <f t="shared" si="77"/>
        <v>0</v>
      </c>
      <c r="S56" s="282">
        <f t="shared" si="78"/>
        <v>-0.29509758456864449</v>
      </c>
      <c r="T56" s="134">
        <f t="shared" si="79"/>
        <v>179.70490241543135</v>
      </c>
      <c r="U56" s="134">
        <f t="shared" si="80"/>
        <v>-2.3009422213997408E-3</v>
      </c>
      <c r="V56" s="134">
        <f t="shared" si="81"/>
        <v>-0.29509758456864449</v>
      </c>
      <c r="W56" s="283">
        <f t="shared" si="82"/>
        <v>1</v>
      </c>
      <c r="X56" s="284">
        <f t="shared" si="83"/>
        <v>0</v>
      </c>
      <c r="Y56" s="134">
        <f t="shared" si="84"/>
        <v>0</v>
      </c>
      <c r="Z56" s="388"/>
      <c r="AA56" s="134">
        <f t="shared" si="6"/>
        <v>-5.8137171793348843</v>
      </c>
      <c r="AB56" s="134">
        <f t="shared" si="7"/>
        <v>-8.2797353829902285</v>
      </c>
      <c r="AC56" s="134">
        <f t="shared" si="8"/>
        <v>-93.712500000000006</v>
      </c>
      <c r="AD56" s="134">
        <f t="shared" si="9"/>
        <v>7.4375</v>
      </c>
      <c r="AE56" s="134">
        <f t="shared" si="10"/>
        <v>-5.8137171793348843</v>
      </c>
      <c r="AF56" s="135">
        <f t="shared" si="11"/>
        <v>0.99485648643477342</v>
      </c>
      <c r="AG56" s="135">
        <f t="shared" si="12"/>
        <v>0.99994626758631078</v>
      </c>
      <c r="AH56" s="135">
        <f t="shared" si="85"/>
        <v>0.99485648643477342</v>
      </c>
      <c r="AI56" s="134">
        <f t="shared" si="13"/>
        <v>0.46140612534403846</v>
      </c>
      <c r="AJ56" s="388"/>
      <c r="AK56" s="134">
        <f t="shared" si="14"/>
        <v>-7.9696103943213599</v>
      </c>
      <c r="AL56" s="134">
        <f t="shared" si="15"/>
        <v>-11.418895122091097</v>
      </c>
      <c r="AM56" s="134">
        <f t="shared" si="16"/>
        <v>-93.712500000000006</v>
      </c>
      <c r="AN56" s="134">
        <f t="shared" si="17"/>
        <v>7.4375</v>
      </c>
      <c r="AO56" s="134">
        <f t="shared" si="18"/>
        <v>-7.9696103943213599</v>
      </c>
      <c r="AP56" s="135">
        <f t="shared" si="19"/>
        <v>0.99034174667433017</v>
      </c>
      <c r="AQ56" s="135">
        <f t="shared" si="20"/>
        <v>0.99980797532437882</v>
      </c>
      <c r="AR56" s="135">
        <f t="shared" si="86"/>
        <v>0.99034174667433017</v>
      </c>
      <c r="AS56" s="134">
        <f t="shared" si="21"/>
        <v>0.6325087614540762</v>
      </c>
      <c r="AT56" s="388"/>
      <c r="AU56" s="134">
        <f t="shared" si="22"/>
        <v>-6.8234623990335175</v>
      </c>
      <c r="AV56" s="134">
        <f t="shared" si="23"/>
        <v>173.17653760096647</v>
      </c>
      <c r="AW56" s="134">
        <f t="shared" si="24"/>
        <v>-6.8234623990335175</v>
      </c>
      <c r="AX56" s="134">
        <f t="shared" si="25"/>
        <v>-0.17242494764567115</v>
      </c>
      <c r="AY56" s="134">
        <f t="shared" si="87"/>
        <v>1</v>
      </c>
      <c r="AZ56" s="134">
        <f t="shared" si="26"/>
        <v>0</v>
      </c>
      <c r="BA56" s="388"/>
      <c r="BB56" s="134">
        <f t="shared" si="27"/>
        <v>-13.458684608615018</v>
      </c>
      <c r="BC56" s="134">
        <f t="shared" si="28"/>
        <v>166.54131539138498</v>
      </c>
      <c r="BD56" s="134">
        <f t="shared" si="29"/>
        <v>-13.458684608615018</v>
      </c>
      <c r="BE56" s="134">
        <f t="shared" si="88"/>
        <v>-0.32344183637678647</v>
      </c>
      <c r="BF56" s="134">
        <f t="shared" si="89"/>
        <v>1</v>
      </c>
      <c r="BG56" s="134">
        <f t="shared" si="30"/>
        <v>0</v>
      </c>
      <c r="BH56" s="388"/>
      <c r="BI56" s="134">
        <f t="shared" si="31"/>
        <v>-5.1056173239041236</v>
      </c>
      <c r="BJ56" s="134">
        <f t="shared" si="32"/>
        <v>174.55610561094352</v>
      </c>
      <c r="BK56" s="134">
        <f t="shared" si="33"/>
        <v>-4.5908021218288193E-2</v>
      </c>
      <c r="BL56" s="134">
        <f t="shared" si="34"/>
        <v>-5.1056173239041236</v>
      </c>
      <c r="BM56" s="134">
        <f t="shared" si="35"/>
        <v>0.99472858665487229</v>
      </c>
      <c r="BN56" s="134">
        <f t="shared" si="36"/>
        <v>0.40520772411937489</v>
      </c>
      <c r="BO56" s="282">
        <f t="shared" si="37"/>
        <v>-4.6109391399218653</v>
      </c>
      <c r="BP56" s="283">
        <f t="shared" si="38"/>
        <v>175.38906086007813</v>
      </c>
      <c r="BQ56" s="283">
        <f t="shared" si="39"/>
        <v>-3.3157588991282377E-2</v>
      </c>
      <c r="BR56" s="283">
        <f t="shared" si="40"/>
        <v>-4.6109391399218653</v>
      </c>
      <c r="BS56" s="282">
        <f t="shared" si="41"/>
        <v>0.99618986853454761</v>
      </c>
      <c r="BT56" s="284">
        <f t="shared" si="42"/>
        <v>0.36594755078744967</v>
      </c>
      <c r="BU56" s="134">
        <f t="shared" si="43"/>
        <v>0.77115527490682456</v>
      </c>
      <c r="BV56" s="388"/>
      <c r="BW56" s="334">
        <f t="shared" si="90"/>
        <v>2.9600701617049392</v>
      </c>
      <c r="BX56" s="396"/>
      <c r="BY56" s="185"/>
      <c r="BZ56" s="135">
        <f t="shared" si="44"/>
        <v>-9.0648093018692482</v>
      </c>
      <c r="CA56" s="135">
        <f t="shared" si="45"/>
        <v>170.93519069813075</v>
      </c>
      <c r="CB56" s="134">
        <f t="shared" si="46"/>
        <v>-9.0648093018692482</v>
      </c>
      <c r="CC56" s="134">
        <f t="shared" si="47"/>
        <v>-0.22334962272846284</v>
      </c>
      <c r="CD56" s="134">
        <f t="shared" si="91"/>
        <v>1</v>
      </c>
      <c r="CE56" s="134">
        <f t="shared" si="48"/>
        <v>0</v>
      </c>
      <c r="CF56" s="385"/>
      <c r="CG56" s="134">
        <f t="shared" si="49"/>
        <v>-16.671130507342575</v>
      </c>
      <c r="CH56" s="134">
        <f t="shared" si="50"/>
        <v>-24.952538603702276</v>
      </c>
      <c r="CI56" s="134">
        <f t="shared" si="51"/>
        <v>-93.712500000000006</v>
      </c>
      <c r="CJ56" s="134">
        <f t="shared" si="92"/>
        <v>7.4375</v>
      </c>
      <c r="CK56" s="134">
        <f t="shared" si="52"/>
        <v>-16.671130507342575</v>
      </c>
      <c r="CL56" s="135">
        <f t="shared" si="53"/>
        <v>0.9579671649362097</v>
      </c>
      <c r="CM56" s="135">
        <f t="shared" si="54"/>
        <v>0.99600289353954752</v>
      </c>
      <c r="CN56" s="135">
        <f t="shared" si="93"/>
        <v>0.9579671649362097</v>
      </c>
      <c r="CO56" s="134">
        <f t="shared" si="55"/>
        <v>1.3231055958208393</v>
      </c>
      <c r="CP56" s="385"/>
      <c r="CQ56" s="134">
        <f t="shared" si="94"/>
        <v>-13.134022306396323</v>
      </c>
      <c r="CR56" s="134">
        <f t="shared" si="56"/>
        <v>-19.240829993694579</v>
      </c>
      <c r="CS56" s="134">
        <f t="shared" si="57"/>
        <v>-93.712500000000006</v>
      </c>
      <c r="CT56" s="134">
        <f t="shared" si="95"/>
        <v>7.4375</v>
      </c>
      <c r="CU56" s="134">
        <f t="shared" si="58"/>
        <v>-13.134022306396323</v>
      </c>
      <c r="CV56" s="135">
        <f t="shared" si="59"/>
        <v>0.97384120974179322</v>
      </c>
      <c r="CW56" s="135">
        <f t="shared" si="60"/>
        <v>0.99852118804173984</v>
      </c>
      <c r="CX56" s="135">
        <f t="shared" si="96"/>
        <v>0.97384120974179322</v>
      </c>
      <c r="CY56" s="134">
        <f t="shared" si="61"/>
        <v>1.042382722729867</v>
      </c>
      <c r="CZ56" s="385"/>
      <c r="DA56" s="335">
        <f t="shared" si="62"/>
        <v>2.3654883185507063</v>
      </c>
      <c r="DB56" s="204">
        <f t="shared" si="63"/>
        <v>5.3255584802556459</v>
      </c>
      <c r="DC56" s="336">
        <f t="shared" si="97"/>
        <v>0.91081676111220589</v>
      </c>
      <c r="DD56" s="337">
        <f t="shared" si="64"/>
        <v>-0.81137971942591425</v>
      </c>
      <c r="DE56" s="338">
        <f t="shared" si="65"/>
        <v>2.9166666666666665</v>
      </c>
      <c r="DF56" s="338">
        <f t="shared" si="98"/>
        <v>2.7209813831503169</v>
      </c>
      <c r="DG56" s="136"/>
      <c r="DH56" s="137"/>
      <c r="DI56" s="137"/>
      <c r="DJ56" s="137"/>
      <c r="DK56" s="137"/>
      <c r="DL56" s="137"/>
      <c r="DM56" s="137"/>
      <c r="DN56" s="137"/>
      <c r="DO56" s="138"/>
      <c r="DP56" s="137"/>
      <c r="DQ56" s="137"/>
      <c r="DR56" s="137"/>
      <c r="DS56" s="137"/>
      <c r="DT56" s="137"/>
      <c r="DU56" s="137"/>
      <c r="DV56" s="137"/>
      <c r="DW56" s="137"/>
      <c r="DX56" s="137"/>
      <c r="DY56" s="137"/>
      <c r="DZ56" s="137"/>
      <c r="EA56" s="137"/>
      <c r="EB56" s="137"/>
      <c r="EC56" s="137"/>
      <c r="ED56" s="137"/>
      <c r="EE56" s="137"/>
      <c r="EF56" s="137"/>
      <c r="EG56" s="137"/>
    </row>
    <row r="57" spans="1:137" s="139" customFormat="1" x14ac:dyDescent="0.25">
      <c r="A57" s="132">
        <f t="shared" si="101"/>
        <v>40</v>
      </c>
      <c r="B57" s="133">
        <f t="shared" si="99"/>
        <v>0.125</v>
      </c>
      <c r="C57" s="393"/>
      <c r="D57" s="134">
        <f t="shared" si="2"/>
        <v>-13.968</v>
      </c>
      <c r="E57" s="135">
        <f t="shared" si="100"/>
        <v>0.97</v>
      </c>
      <c r="F57" s="388"/>
      <c r="G57" s="134">
        <f t="shared" si="66"/>
        <v>-1.3667978698968808</v>
      </c>
      <c r="H57" s="134">
        <f t="shared" si="67"/>
        <v>178.63320213010311</v>
      </c>
      <c r="I57" s="134">
        <f t="shared" si="68"/>
        <v>-4.8113529438408333E-2</v>
      </c>
      <c r="J57" s="134">
        <f t="shared" si="69"/>
        <v>-1.3667978698968808</v>
      </c>
      <c r="K57" s="283">
        <f t="shared" si="70"/>
        <v>1</v>
      </c>
      <c r="L57" s="284">
        <f t="shared" si="71"/>
        <v>0</v>
      </c>
      <c r="M57" s="282">
        <f t="shared" si="72"/>
        <v>-0.67637708682597075</v>
      </c>
      <c r="N57" s="134">
        <f t="shared" si="73"/>
        <v>179.32362291317403</v>
      </c>
      <c r="O57" s="134">
        <f t="shared" si="74"/>
        <v>-1.2019273537683572E-2</v>
      </c>
      <c r="P57" s="134">
        <f t="shared" si="75"/>
        <v>-0.67637708682597075</v>
      </c>
      <c r="Q57" s="283">
        <f t="shared" si="76"/>
        <v>1</v>
      </c>
      <c r="R57" s="284">
        <f t="shared" si="77"/>
        <v>0</v>
      </c>
      <c r="S57" s="282">
        <f t="shared" si="78"/>
        <v>-0.33732190407891122</v>
      </c>
      <c r="T57" s="134">
        <f t="shared" si="79"/>
        <v>179.66267809592108</v>
      </c>
      <c r="U57" s="134">
        <f t="shared" si="80"/>
        <v>-3.0052606720988406E-3</v>
      </c>
      <c r="V57" s="134">
        <f t="shared" si="81"/>
        <v>-0.33732190407891122</v>
      </c>
      <c r="W57" s="283">
        <f t="shared" si="82"/>
        <v>1</v>
      </c>
      <c r="X57" s="284">
        <f t="shared" si="83"/>
        <v>0</v>
      </c>
      <c r="Y57" s="134">
        <f t="shared" si="84"/>
        <v>0</v>
      </c>
      <c r="Z57" s="388"/>
      <c r="AA57" s="134">
        <f t="shared" si="6"/>
        <v>-6.6372952392002169</v>
      </c>
      <c r="AB57" s="134">
        <f t="shared" si="7"/>
        <v>-9.472379434959544</v>
      </c>
      <c r="AC57" s="134">
        <f t="shared" si="8"/>
        <v>-107.1</v>
      </c>
      <c r="AD57" s="134">
        <f t="shared" si="9"/>
        <v>7.4375</v>
      </c>
      <c r="AE57" s="134">
        <f t="shared" si="10"/>
        <v>-6.6372952392002169</v>
      </c>
      <c r="AF57" s="135">
        <f t="shared" si="11"/>
        <v>0.99329773972575253</v>
      </c>
      <c r="AG57" s="135">
        <f t="shared" si="12"/>
        <v>0.99990834008967644</v>
      </c>
      <c r="AH57" s="135">
        <f t="shared" si="85"/>
        <v>0.99329773972575253</v>
      </c>
      <c r="AI57" s="134">
        <f t="shared" si="13"/>
        <v>0.46092328050001508</v>
      </c>
      <c r="AJ57" s="388"/>
      <c r="AK57" s="134">
        <f t="shared" si="14"/>
        <v>-9.0902769208223226</v>
      </c>
      <c r="AL57" s="134">
        <f t="shared" si="15"/>
        <v>-13.075362789934571</v>
      </c>
      <c r="AM57" s="134">
        <f t="shared" si="16"/>
        <v>-107.1</v>
      </c>
      <c r="AN57" s="134">
        <f t="shared" si="17"/>
        <v>7.4375</v>
      </c>
      <c r="AO57" s="134">
        <f t="shared" si="18"/>
        <v>-9.0902769208223226</v>
      </c>
      <c r="AP57" s="135">
        <f t="shared" si="19"/>
        <v>0.98744063191670528</v>
      </c>
      <c r="AQ57" s="135">
        <f t="shared" si="20"/>
        <v>0.99967248097336303</v>
      </c>
      <c r="AR57" s="135">
        <f t="shared" si="86"/>
        <v>0.98744063191670528</v>
      </c>
      <c r="AS57" s="134">
        <f t="shared" si="21"/>
        <v>0.63126923061266127</v>
      </c>
      <c r="AT57" s="388"/>
      <c r="AU57" s="134">
        <f t="shared" si="22"/>
        <v>-8.1301023541559854</v>
      </c>
      <c r="AV57" s="134">
        <f t="shared" si="23"/>
        <v>171.86989764584402</v>
      </c>
      <c r="AW57" s="134">
        <f t="shared" si="24"/>
        <v>-8.1301023541559854</v>
      </c>
      <c r="AX57" s="134">
        <f t="shared" si="25"/>
        <v>-0.23837892748028108</v>
      </c>
      <c r="AY57" s="134">
        <f t="shared" si="87"/>
        <v>1</v>
      </c>
      <c r="AZ57" s="134">
        <f t="shared" si="26"/>
        <v>0</v>
      </c>
      <c r="BA57" s="388"/>
      <c r="BB57" s="134">
        <f t="shared" si="27"/>
        <v>-15.945395900922849</v>
      </c>
      <c r="BC57" s="134">
        <f t="shared" si="28"/>
        <v>164.05460409907715</v>
      </c>
      <c r="BD57" s="134">
        <f t="shared" si="29"/>
        <v>-15.945395900922849</v>
      </c>
      <c r="BE57" s="134">
        <f t="shared" si="88"/>
        <v>-0.43213108871153572</v>
      </c>
      <c r="BF57" s="134">
        <f t="shared" si="89"/>
        <v>1</v>
      </c>
      <c r="BG57" s="134">
        <f t="shared" si="30"/>
        <v>0</v>
      </c>
      <c r="BH57" s="388"/>
      <c r="BI57" s="134">
        <f t="shared" si="31"/>
        <v>-5.8633088043737223</v>
      </c>
      <c r="BJ57" s="134">
        <f t="shared" si="32"/>
        <v>173.75964591018254</v>
      </c>
      <c r="BK57" s="134">
        <f t="shared" si="33"/>
        <v>-5.9881542455974809E-2</v>
      </c>
      <c r="BL57" s="134">
        <f t="shared" si="34"/>
        <v>-5.8633088043737223</v>
      </c>
      <c r="BM57" s="134">
        <f t="shared" si="35"/>
        <v>0.99312959255920052</v>
      </c>
      <c r="BN57" s="134">
        <f t="shared" si="36"/>
        <v>0.40717422252595298</v>
      </c>
      <c r="BO57" s="282">
        <f t="shared" si="37"/>
        <v>-5.2810895052785352</v>
      </c>
      <c r="BP57" s="283">
        <f t="shared" si="38"/>
        <v>174.71891049472146</v>
      </c>
      <c r="BQ57" s="283">
        <f t="shared" si="39"/>
        <v>-4.3263674468695043E-2</v>
      </c>
      <c r="BR57" s="283">
        <f t="shared" si="40"/>
        <v>-5.2810895052785352</v>
      </c>
      <c r="BS57" s="282">
        <f t="shared" si="41"/>
        <v>0.99503146959005873</v>
      </c>
      <c r="BT57" s="284">
        <f t="shared" si="42"/>
        <v>0.36674232675545382</v>
      </c>
      <c r="BU57" s="134">
        <f t="shared" si="43"/>
        <v>0.77391654928140685</v>
      </c>
      <c r="BV57" s="388"/>
      <c r="BW57" s="334">
        <f t="shared" si="90"/>
        <v>2.9611090603940831</v>
      </c>
      <c r="BX57" s="396"/>
      <c r="BY57" s="185"/>
      <c r="BZ57" s="135">
        <f t="shared" si="44"/>
        <v>-10.784297867562607</v>
      </c>
      <c r="CA57" s="135">
        <f t="shared" si="45"/>
        <v>169.2157021324374</v>
      </c>
      <c r="CB57" s="134">
        <f t="shared" si="46"/>
        <v>-10.784297867562607</v>
      </c>
      <c r="CC57" s="134">
        <f t="shared" si="47"/>
        <v>-0.30392811947242965</v>
      </c>
      <c r="CD57" s="134">
        <f t="shared" si="91"/>
        <v>1</v>
      </c>
      <c r="CE57" s="134">
        <f t="shared" si="48"/>
        <v>0</v>
      </c>
      <c r="CF57" s="385"/>
      <c r="CG57" s="134">
        <f t="shared" si="49"/>
        <v>-18.893305280922444</v>
      </c>
      <c r="CH57" s="134">
        <f t="shared" si="50"/>
        <v>-28.73624159739942</v>
      </c>
      <c r="CI57" s="134">
        <f t="shared" si="51"/>
        <v>-107.1</v>
      </c>
      <c r="CJ57" s="134">
        <f t="shared" si="92"/>
        <v>7.4375</v>
      </c>
      <c r="CK57" s="134">
        <f t="shared" si="52"/>
        <v>-18.893305280922444</v>
      </c>
      <c r="CL57" s="135">
        <f t="shared" si="53"/>
        <v>0.94612320046436371</v>
      </c>
      <c r="CM57" s="135">
        <f t="shared" si="54"/>
        <v>0.99320980182780427</v>
      </c>
      <c r="CN57" s="135">
        <f t="shared" si="93"/>
        <v>0.94612320046436371</v>
      </c>
      <c r="CO57" s="134">
        <f t="shared" si="55"/>
        <v>1.3120350889529475</v>
      </c>
      <c r="CP57" s="385"/>
      <c r="CQ57" s="134">
        <f t="shared" si="94"/>
        <v>-14.931417178137551</v>
      </c>
      <c r="CR57" s="134">
        <f t="shared" si="56"/>
        <v>-22.099889366927123</v>
      </c>
      <c r="CS57" s="134">
        <f t="shared" si="57"/>
        <v>-107.1</v>
      </c>
      <c r="CT57" s="134">
        <f t="shared" si="95"/>
        <v>7.4375</v>
      </c>
      <c r="CU57" s="134">
        <f t="shared" si="58"/>
        <v>-14.931417178137551</v>
      </c>
      <c r="CV57" s="135">
        <f t="shared" si="59"/>
        <v>0.96623493960124629</v>
      </c>
      <c r="CW57" s="135">
        <f t="shared" si="60"/>
        <v>0.9974811538799464</v>
      </c>
      <c r="CX57" s="135">
        <f t="shared" si="96"/>
        <v>0.96623493960124629</v>
      </c>
      <c r="CY57" s="134">
        <f t="shared" si="61"/>
        <v>1.0369039707039966</v>
      </c>
      <c r="CZ57" s="385"/>
      <c r="DA57" s="335">
        <f t="shared" si="62"/>
        <v>2.3489390596569439</v>
      </c>
      <c r="DB57" s="204">
        <f t="shared" si="63"/>
        <v>5.310048120051027</v>
      </c>
      <c r="DC57" s="336">
        <f t="shared" si="97"/>
        <v>0.88606097710737608</v>
      </c>
      <c r="DD57" s="337">
        <f t="shared" si="64"/>
        <v>-1.0507277945386091</v>
      </c>
      <c r="DE57" s="338">
        <f t="shared" si="65"/>
        <v>3.3333333333333335</v>
      </c>
      <c r="DF57" s="338">
        <f t="shared" si="98"/>
        <v>3.0472576448534081</v>
      </c>
      <c r="DG57" s="136"/>
      <c r="DH57" s="137"/>
      <c r="DI57" s="137"/>
      <c r="DJ57" s="137"/>
      <c r="DK57" s="137"/>
      <c r="DL57" s="137"/>
      <c r="DM57" s="137"/>
      <c r="DN57" s="137"/>
      <c r="DO57" s="138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</row>
    <row r="58" spans="1:137" s="139" customFormat="1" x14ac:dyDescent="0.25">
      <c r="A58" s="132">
        <f t="shared" si="101"/>
        <v>45</v>
      </c>
      <c r="B58" s="133">
        <f t="shared" si="99"/>
        <v>0.125</v>
      </c>
      <c r="C58" s="393"/>
      <c r="D58" s="134">
        <f t="shared" si="2"/>
        <v>-15.714</v>
      </c>
      <c r="E58" s="135">
        <f t="shared" si="100"/>
        <v>0.97</v>
      </c>
      <c r="F58" s="388"/>
      <c r="G58" s="134">
        <f t="shared" si="66"/>
        <v>-1.5433209852134693</v>
      </c>
      <c r="H58" s="134">
        <f t="shared" si="67"/>
        <v>178.45667901478654</v>
      </c>
      <c r="I58" s="134">
        <f t="shared" si="68"/>
        <v>-6.0941403711064414E-2</v>
      </c>
      <c r="J58" s="134">
        <f t="shared" si="69"/>
        <v>-1.5433209852134693</v>
      </c>
      <c r="K58" s="283">
        <f t="shared" si="70"/>
        <v>1</v>
      </c>
      <c r="L58" s="284">
        <f t="shared" si="71"/>
        <v>0</v>
      </c>
      <c r="M58" s="282">
        <f t="shared" si="72"/>
        <v>-0.76161719788837257</v>
      </c>
      <c r="N58" s="134">
        <f t="shared" si="73"/>
        <v>179.23838280211163</v>
      </c>
      <c r="O58" s="134">
        <f t="shared" si="74"/>
        <v>-1.5211591750275142E-2</v>
      </c>
      <c r="P58" s="134">
        <f t="shared" si="75"/>
        <v>-0.76161719788837257</v>
      </c>
      <c r="Q58" s="283">
        <f t="shared" si="76"/>
        <v>1</v>
      </c>
      <c r="R58" s="284">
        <f t="shared" si="77"/>
        <v>0</v>
      </c>
      <c r="S58" s="282">
        <f t="shared" si="78"/>
        <v>-0.37957326855435108</v>
      </c>
      <c r="T58" s="134">
        <f t="shared" si="79"/>
        <v>179.62042673144566</v>
      </c>
      <c r="U58" s="134">
        <f t="shared" si="80"/>
        <v>-3.8034627843788701E-3</v>
      </c>
      <c r="V58" s="134">
        <f t="shared" si="81"/>
        <v>-0.37957326855435108</v>
      </c>
      <c r="W58" s="283">
        <f t="shared" si="82"/>
        <v>1</v>
      </c>
      <c r="X58" s="284">
        <f t="shared" si="83"/>
        <v>0</v>
      </c>
      <c r="Y58" s="134">
        <f t="shared" si="84"/>
        <v>0</v>
      </c>
      <c r="Z58" s="388"/>
      <c r="AA58" s="134">
        <f t="shared" si="6"/>
        <v>-7.458127592823165</v>
      </c>
      <c r="AB58" s="134">
        <f t="shared" si="7"/>
        <v>-10.668900193902299</v>
      </c>
      <c r="AC58" s="134">
        <f t="shared" si="8"/>
        <v>-120.4875</v>
      </c>
      <c r="AD58" s="134">
        <f t="shared" si="9"/>
        <v>7.4375</v>
      </c>
      <c r="AE58" s="134">
        <f t="shared" si="10"/>
        <v>-7.458127592823165</v>
      </c>
      <c r="AF58" s="135">
        <f t="shared" si="11"/>
        <v>0.99153998663277176</v>
      </c>
      <c r="AG58" s="135">
        <f t="shared" si="12"/>
        <v>0.99985319069382361</v>
      </c>
      <c r="AH58" s="135">
        <f t="shared" si="85"/>
        <v>0.99153998663277176</v>
      </c>
      <c r="AI58" s="134">
        <f t="shared" si="13"/>
        <v>0.46037824647056574</v>
      </c>
      <c r="AJ58" s="388"/>
      <c r="AK58" s="134">
        <f t="shared" si="14"/>
        <v>-10.203973721731684</v>
      </c>
      <c r="AL58" s="134">
        <f t="shared" si="15"/>
        <v>-14.741641677054076</v>
      </c>
      <c r="AM58" s="134">
        <f t="shared" si="16"/>
        <v>-120.4875</v>
      </c>
      <c r="AN58" s="134">
        <f t="shared" si="17"/>
        <v>7.4375</v>
      </c>
      <c r="AO58" s="134">
        <f t="shared" si="18"/>
        <v>-10.203973721731684</v>
      </c>
      <c r="AP58" s="135">
        <f t="shared" si="19"/>
        <v>0.98418332397369535</v>
      </c>
      <c r="AQ58" s="135">
        <f t="shared" si="20"/>
        <v>0.99947553288734348</v>
      </c>
      <c r="AR58" s="135">
        <f t="shared" si="86"/>
        <v>0.98418332397369535</v>
      </c>
      <c r="AS58" s="134">
        <f t="shared" si="21"/>
        <v>0.62987492109454835</v>
      </c>
      <c r="AT58" s="388"/>
      <c r="AU58" s="134">
        <f t="shared" si="22"/>
        <v>-9.6078904403273544</v>
      </c>
      <c r="AV58" s="134">
        <f t="shared" si="23"/>
        <v>170.39210955967263</v>
      </c>
      <c r="AW58" s="134">
        <f t="shared" si="24"/>
        <v>-9.6078904403273544</v>
      </c>
      <c r="AX58" s="134">
        <f t="shared" si="25"/>
        <v>-0.32620883457378758</v>
      </c>
      <c r="AY58" s="134">
        <f t="shared" si="87"/>
        <v>1</v>
      </c>
      <c r="AZ58" s="134">
        <f t="shared" si="26"/>
        <v>0</v>
      </c>
      <c r="BA58" s="388"/>
      <c r="BB58" s="134">
        <f t="shared" si="27"/>
        <v>-18.703941116618491</v>
      </c>
      <c r="BC58" s="134">
        <f t="shared" si="28"/>
        <v>161.29605888338151</v>
      </c>
      <c r="BD58" s="134">
        <f t="shared" si="29"/>
        <v>-18.703941116618491</v>
      </c>
      <c r="BE58" s="134">
        <f t="shared" si="88"/>
        <v>-0.56624353749241862</v>
      </c>
      <c r="BF58" s="134">
        <f t="shared" si="89"/>
        <v>1</v>
      </c>
      <c r="BG58" s="134">
        <f t="shared" si="30"/>
        <v>0</v>
      </c>
      <c r="BH58" s="388"/>
      <c r="BI58" s="134">
        <f t="shared" si="31"/>
        <v>-6.630623146630775</v>
      </c>
      <c r="BJ58" s="134">
        <f t="shared" si="32"/>
        <v>172.95557892389411</v>
      </c>
      <c r="BK58" s="134">
        <f t="shared" si="33"/>
        <v>-7.5680122584716542E-2</v>
      </c>
      <c r="BL58" s="134">
        <f t="shared" si="34"/>
        <v>-6.630623146630775</v>
      </c>
      <c r="BM58" s="134">
        <f t="shared" si="35"/>
        <v>0.99132485204223253</v>
      </c>
      <c r="BN58" s="134">
        <f t="shared" si="36"/>
        <v>0.40929772510066514</v>
      </c>
      <c r="BO58" s="282">
        <f t="shared" si="37"/>
        <v>-5.9558632804160601</v>
      </c>
      <c r="BP58" s="283">
        <f t="shared" si="38"/>
        <v>174.04413671958395</v>
      </c>
      <c r="BQ58" s="283">
        <f t="shared" si="39"/>
        <v>-5.4694923068072242E-2</v>
      </c>
      <c r="BR58" s="283">
        <f t="shared" si="40"/>
        <v>-5.9558632804160601</v>
      </c>
      <c r="BS58" s="282">
        <f t="shared" si="41"/>
        <v>0.99372279873938552</v>
      </c>
      <c r="BT58" s="284">
        <f t="shared" si="42"/>
        <v>0.36764588150716421</v>
      </c>
      <c r="BU58" s="134">
        <f t="shared" si="43"/>
        <v>0.77694360660782935</v>
      </c>
      <c r="BV58" s="388"/>
      <c r="BW58" s="334">
        <f t="shared" si="90"/>
        <v>2.9621967741729436</v>
      </c>
      <c r="BX58" s="396"/>
      <c r="BY58" s="185"/>
      <c r="BZ58" s="135">
        <f t="shared" si="44"/>
        <v>-12.718842765251468</v>
      </c>
      <c r="CA58" s="135">
        <f t="shared" si="45"/>
        <v>167.28115723474852</v>
      </c>
      <c r="CB58" s="134">
        <f t="shared" si="46"/>
        <v>-12.718842765251468</v>
      </c>
      <c r="CC58" s="134">
        <f t="shared" si="47"/>
        <v>-0.40770340799277544</v>
      </c>
      <c r="CD58" s="134">
        <f t="shared" si="91"/>
        <v>1</v>
      </c>
      <c r="CE58" s="134">
        <f t="shared" si="48"/>
        <v>0</v>
      </c>
      <c r="CF58" s="385"/>
      <c r="CG58" s="134">
        <f t="shared" si="49"/>
        <v>-21.05803978825281</v>
      </c>
      <c r="CH58" s="134">
        <f t="shared" si="50"/>
        <v>-32.593917431043657</v>
      </c>
      <c r="CI58" s="134">
        <f t="shared" si="51"/>
        <v>-120.4875</v>
      </c>
      <c r="CJ58" s="134">
        <f t="shared" si="92"/>
        <v>7.4375</v>
      </c>
      <c r="CK58" s="134">
        <f t="shared" si="52"/>
        <v>-21.05803978825281</v>
      </c>
      <c r="CL58" s="135">
        <f t="shared" si="53"/>
        <v>0.93321692606599105</v>
      </c>
      <c r="CM58" s="135">
        <f t="shared" si="54"/>
        <v>0.98918948491648395</v>
      </c>
      <c r="CN58" s="135">
        <f t="shared" si="93"/>
        <v>0.93321692606599105</v>
      </c>
      <c r="CO58" s="134">
        <f t="shared" si="55"/>
        <v>1.2998789992748649</v>
      </c>
      <c r="CP58" s="385"/>
      <c r="CQ58" s="134">
        <f t="shared" si="94"/>
        <v>-16.699244233993621</v>
      </c>
      <c r="CR58" s="134">
        <f t="shared" si="56"/>
        <v>-24.999388608791595</v>
      </c>
      <c r="CS58" s="134">
        <f t="shared" si="57"/>
        <v>-120.4875</v>
      </c>
      <c r="CT58" s="134">
        <f t="shared" si="95"/>
        <v>7.4375</v>
      </c>
      <c r="CU58" s="134">
        <f t="shared" si="58"/>
        <v>-16.699244233993621</v>
      </c>
      <c r="CV58" s="135">
        <f t="shared" si="59"/>
        <v>0.95782628522115132</v>
      </c>
      <c r="CW58" s="135">
        <f t="shared" si="60"/>
        <v>0.99597443884322889</v>
      </c>
      <c r="CX58" s="135">
        <f t="shared" si="96"/>
        <v>0.95782628522115132</v>
      </c>
      <c r="CY58" s="134">
        <f t="shared" si="61"/>
        <v>1.0308175453082482</v>
      </c>
      <c r="CZ58" s="385"/>
      <c r="DA58" s="335">
        <f t="shared" si="62"/>
        <v>2.3306965445831134</v>
      </c>
      <c r="DB58" s="204">
        <f t="shared" si="63"/>
        <v>5.2928933187560574</v>
      </c>
      <c r="DC58" s="336">
        <f t="shared" si="97"/>
        <v>0.85928422901676649</v>
      </c>
      <c r="DD58" s="337">
        <f t="shared" si="64"/>
        <v>-1.3172631802762931</v>
      </c>
      <c r="DE58" s="338">
        <f t="shared" si="65"/>
        <v>3.75</v>
      </c>
      <c r="DF58" s="338">
        <f t="shared" si="98"/>
        <v>3.3519738809973374</v>
      </c>
      <c r="DG58" s="136"/>
      <c r="DH58" s="137"/>
      <c r="DI58" s="137"/>
      <c r="DJ58" s="137"/>
      <c r="DK58" s="137"/>
      <c r="DL58" s="137"/>
      <c r="DM58" s="137"/>
      <c r="DN58" s="137"/>
      <c r="DO58" s="138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7"/>
    </row>
    <row r="59" spans="1:137" s="139" customFormat="1" x14ac:dyDescent="0.25">
      <c r="A59" s="132">
        <f t="shared" si="101"/>
        <v>50</v>
      </c>
      <c r="B59" s="133">
        <f t="shared" si="99"/>
        <v>0.125</v>
      </c>
      <c r="C59" s="393"/>
      <c r="D59" s="134">
        <f t="shared" si="2"/>
        <v>-17.46</v>
      </c>
      <c r="E59" s="135">
        <f t="shared" si="100"/>
        <v>0.97</v>
      </c>
      <c r="F59" s="388"/>
      <c r="G59" s="134">
        <f t="shared" si="66"/>
        <v>-1.7219009642893353</v>
      </c>
      <c r="H59" s="134">
        <f t="shared" si="67"/>
        <v>178.27809903571065</v>
      </c>
      <c r="I59" s="134">
        <f t="shared" si="68"/>
        <v>-7.5326084887983175E-2</v>
      </c>
      <c r="J59" s="134">
        <f t="shared" si="69"/>
        <v>-1.7219009642893353</v>
      </c>
      <c r="K59" s="283">
        <f t="shared" si="70"/>
        <v>1</v>
      </c>
      <c r="L59" s="284">
        <f t="shared" si="71"/>
        <v>0</v>
      </c>
      <c r="M59" s="282">
        <f t="shared" si="72"/>
        <v>-0.84710352699609814</v>
      </c>
      <c r="N59" s="134">
        <f t="shared" si="73"/>
        <v>179.15289647300389</v>
      </c>
      <c r="O59" s="134">
        <f t="shared" si="74"/>
        <v>-1.8779702714086938E-2</v>
      </c>
      <c r="P59" s="134">
        <f t="shared" si="75"/>
        <v>-0.84710352699609814</v>
      </c>
      <c r="Q59" s="283">
        <f t="shared" si="76"/>
        <v>1</v>
      </c>
      <c r="R59" s="284">
        <f t="shared" si="77"/>
        <v>0</v>
      </c>
      <c r="S59" s="282">
        <f t="shared" si="78"/>
        <v>-0.42185508132376132</v>
      </c>
      <c r="T59" s="134">
        <f t="shared" si="79"/>
        <v>179.57814491867623</v>
      </c>
      <c r="U59" s="134">
        <f t="shared" si="80"/>
        <v>-4.6955420044759461E-3</v>
      </c>
      <c r="V59" s="134">
        <f t="shared" si="81"/>
        <v>-0.42185508132376132</v>
      </c>
      <c r="W59" s="283">
        <f t="shared" si="82"/>
        <v>1</v>
      </c>
      <c r="X59" s="284">
        <f t="shared" si="83"/>
        <v>0</v>
      </c>
      <c r="Y59" s="134">
        <f t="shared" si="84"/>
        <v>0</v>
      </c>
      <c r="Z59" s="388"/>
      <c r="AA59" s="134">
        <f t="shared" si="6"/>
        <v>-8.2758928270752001</v>
      </c>
      <c r="AB59" s="134">
        <f t="shared" si="7"/>
        <v>-11.869748484306696</v>
      </c>
      <c r="AC59" s="134">
        <f t="shared" si="8"/>
        <v>-133.875</v>
      </c>
      <c r="AD59" s="134">
        <f t="shared" si="9"/>
        <v>7.4375</v>
      </c>
      <c r="AE59" s="134">
        <f t="shared" si="10"/>
        <v>-8.2758928270752001</v>
      </c>
      <c r="AF59" s="135">
        <f t="shared" si="11"/>
        <v>0.9895864392845114</v>
      </c>
      <c r="AG59" s="135">
        <f t="shared" si="12"/>
        <v>0.9997762652592026</v>
      </c>
      <c r="AH59" s="135">
        <f t="shared" si="85"/>
        <v>0.9895864392845114</v>
      </c>
      <c r="AI59" s="134">
        <f t="shared" si="13"/>
        <v>0.45977182372640002</v>
      </c>
      <c r="AJ59" s="388"/>
      <c r="AK59" s="134">
        <f t="shared" si="14"/>
        <v>-11.309932474020213</v>
      </c>
      <c r="AL59" s="134">
        <f t="shared" si="15"/>
        <v>-16.418786301334567</v>
      </c>
      <c r="AM59" s="134">
        <f t="shared" si="16"/>
        <v>-133.875</v>
      </c>
      <c r="AN59" s="134">
        <f t="shared" si="17"/>
        <v>7.4375</v>
      </c>
      <c r="AO59" s="134">
        <f t="shared" si="18"/>
        <v>-11.309932474020213</v>
      </c>
      <c r="AP59" s="135">
        <f t="shared" si="19"/>
        <v>0.98058067569092011</v>
      </c>
      <c r="AQ59" s="135">
        <f t="shared" si="20"/>
        <v>0.99920095872178949</v>
      </c>
      <c r="AR59" s="135">
        <f t="shared" si="86"/>
        <v>0.98058067569092011</v>
      </c>
      <c r="AS59" s="134">
        <f t="shared" si="21"/>
        <v>0.62832958189001187</v>
      </c>
      <c r="AT59" s="388"/>
      <c r="AU59" s="134">
        <f t="shared" si="22"/>
        <v>-11.30993247402021</v>
      </c>
      <c r="AV59" s="134">
        <f t="shared" si="23"/>
        <v>168.6900675259798</v>
      </c>
      <c r="AW59" s="134">
        <f t="shared" si="24"/>
        <v>-11.30993247402021</v>
      </c>
      <c r="AX59" s="134">
        <f t="shared" si="25"/>
        <v>-0.4451487316957935</v>
      </c>
      <c r="AY59" s="134">
        <f t="shared" si="87"/>
        <v>1</v>
      </c>
      <c r="AZ59" s="134">
        <f t="shared" si="26"/>
        <v>0</v>
      </c>
      <c r="BA59" s="388"/>
      <c r="BB59" s="134">
        <f t="shared" si="27"/>
        <v>-21.801409486351812</v>
      </c>
      <c r="BC59" s="134">
        <f t="shared" si="28"/>
        <v>158.19859051364818</v>
      </c>
      <c r="BD59" s="134">
        <f t="shared" si="29"/>
        <v>-21.801409486351812</v>
      </c>
      <c r="BE59" s="134">
        <f t="shared" si="88"/>
        <v>-0.73398278019087038</v>
      </c>
      <c r="BF59" s="134">
        <f t="shared" si="89"/>
        <v>1</v>
      </c>
      <c r="BG59" s="134">
        <f t="shared" si="30"/>
        <v>0</v>
      </c>
      <c r="BH59" s="388"/>
      <c r="BI59" s="134">
        <f t="shared" si="31"/>
        <v>-7.4084691710903172</v>
      </c>
      <c r="BJ59" s="134">
        <f t="shared" si="32"/>
        <v>172.14288916618523</v>
      </c>
      <c r="BK59" s="134">
        <f t="shared" si="33"/>
        <v>-9.3295144434645788E-2</v>
      </c>
      <c r="BL59" s="134">
        <f t="shared" si="34"/>
        <v>-7.4084691710903172</v>
      </c>
      <c r="BM59" s="134">
        <f t="shared" si="35"/>
        <v>0.98931647812752854</v>
      </c>
      <c r="BN59" s="134">
        <f t="shared" si="36"/>
        <v>0.41158162061612874</v>
      </c>
      <c r="BO59" s="282">
        <f t="shared" si="37"/>
        <v>-6.6358668824413689</v>
      </c>
      <c r="BP59" s="283">
        <f t="shared" si="38"/>
        <v>173.36413311755862</v>
      </c>
      <c r="BQ59" s="283">
        <f t="shared" si="39"/>
        <v>-6.7445110758095825E-2</v>
      </c>
      <c r="BR59" s="283">
        <f t="shared" si="40"/>
        <v>-6.6358668824413689</v>
      </c>
      <c r="BS59" s="282">
        <f t="shared" si="41"/>
        <v>0.99226516366807727</v>
      </c>
      <c r="BT59" s="284">
        <f t="shared" si="42"/>
        <v>0.36865927124674269</v>
      </c>
      <c r="BU59" s="134">
        <f t="shared" si="43"/>
        <v>0.78024089186287138</v>
      </c>
      <c r="BV59" s="388"/>
      <c r="BW59" s="334">
        <f t="shared" si="90"/>
        <v>2.9633422974792829</v>
      </c>
      <c r="BX59" s="396"/>
      <c r="BY59" s="185"/>
      <c r="BZ59" s="135">
        <f t="shared" si="44"/>
        <v>-14.931417178137556</v>
      </c>
      <c r="CA59" s="135">
        <f t="shared" si="45"/>
        <v>165.06858282186244</v>
      </c>
      <c r="CB59" s="134">
        <f t="shared" si="46"/>
        <v>-14.931417178137556</v>
      </c>
      <c r="CC59" s="134">
        <f t="shared" si="47"/>
        <v>-0.54357662322592692</v>
      </c>
      <c r="CD59" s="134">
        <f t="shared" si="91"/>
        <v>1</v>
      </c>
      <c r="CE59" s="134">
        <f t="shared" si="48"/>
        <v>0</v>
      </c>
      <c r="CF59" s="385"/>
      <c r="CG59" s="134">
        <f t="shared" si="49"/>
        <v>-23.161601635950738</v>
      </c>
      <c r="CH59" s="134">
        <f t="shared" si="50"/>
        <v>-36.52575772444002</v>
      </c>
      <c r="CI59" s="134">
        <f t="shared" si="51"/>
        <v>-133.875</v>
      </c>
      <c r="CJ59" s="134">
        <f t="shared" si="92"/>
        <v>7.4375</v>
      </c>
      <c r="CK59" s="134">
        <f t="shared" si="52"/>
        <v>-23.161601635950738</v>
      </c>
      <c r="CL59" s="135">
        <f t="shared" si="53"/>
        <v>0.91939914397982381</v>
      </c>
      <c r="CM59" s="135">
        <f t="shared" si="54"/>
        <v>0.98366131199051576</v>
      </c>
      <c r="CN59" s="135">
        <f t="shared" si="93"/>
        <v>0.91939914397982381</v>
      </c>
      <c r="CO59" s="134">
        <f t="shared" si="55"/>
        <v>1.2867556464417078</v>
      </c>
      <c r="CP59" s="385"/>
      <c r="CQ59" s="134">
        <f t="shared" si="94"/>
        <v>-18.43494882292201</v>
      </c>
      <c r="CR59" s="134">
        <f t="shared" si="56"/>
        <v>-27.94193448520851</v>
      </c>
      <c r="CS59" s="134">
        <f t="shared" si="57"/>
        <v>-133.875</v>
      </c>
      <c r="CT59" s="134">
        <f t="shared" si="95"/>
        <v>7.4375</v>
      </c>
      <c r="CU59" s="134">
        <f t="shared" si="58"/>
        <v>-18.43494882292201</v>
      </c>
      <c r="CV59" s="135">
        <f t="shared" si="59"/>
        <v>0.94868329805051377</v>
      </c>
      <c r="CW59" s="135">
        <f t="shared" si="60"/>
        <v>0.9938837346736189</v>
      </c>
      <c r="CX59" s="135">
        <f t="shared" si="96"/>
        <v>0.94868329805051377</v>
      </c>
      <c r="CY59" s="134">
        <f t="shared" si="61"/>
        <v>1.0241638234956674</v>
      </c>
      <c r="CZ59" s="385"/>
      <c r="DA59" s="335">
        <f t="shared" si="62"/>
        <v>2.3109194699373754</v>
      </c>
      <c r="DB59" s="204">
        <f t="shared" si="63"/>
        <v>5.2742617674166583</v>
      </c>
      <c r="DC59" s="336">
        <f t="shared" si="97"/>
        <v>0.83085531559226566</v>
      </c>
      <c r="DD59" s="337">
        <f t="shared" si="64"/>
        <v>-1.6094919457534052</v>
      </c>
      <c r="DE59" s="338">
        <f t="shared" si="65"/>
        <v>4.166666666666667</v>
      </c>
      <c r="DF59" s="338">
        <f t="shared" si="98"/>
        <v>3.6342442172316605</v>
      </c>
      <c r="DG59" s="136"/>
      <c r="DH59" s="137"/>
      <c r="DI59" s="137"/>
      <c r="DJ59" s="137"/>
      <c r="DK59" s="137"/>
      <c r="DL59" s="137"/>
      <c r="DM59" s="137"/>
      <c r="DN59" s="137"/>
      <c r="DO59" s="138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7"/>
    </row>
    <row r="60" spans="1:137" s="139" customFormat="1" x14ac:dyDescent="0.25">
      <c r="A60" s="132">
        <v>60</v>
      </c>
      <c r="B60" s="133">
        <f t="shared" si="99"/>
        <v>0.125</v>
      </c>
      <c r="C60" s="393"/>
      <c r="D60" s="134">
        <f t="shared" si="2"/>
        <v>-20.952000000000002</v>
      </c>
      <c r="E60" s="135">
        <f t="shared" si="100"/>
        <v>0.97</v>
      </c>
      <c r="F60" s="388"/>
      <c r="G60" s="134">
        <f t="shared" si="66"/>
        <v>-2.0862808629474552</v>
      </c>
      <c r="H60" s="134">
        <f t="shared" si="67"/>
        <v>177.91371913705254</v>
      </c>
      <c r="I60" s="134">
        <f t="shared" si="68"/>
        <v>-0.10890845060225413</v>
      </c>
      <c r="J60" s="134">
        <f t="shared" si="69"/>
        <v>-2.0862808629474552</v>
      </c>
      <c r="K60" s="283">
        <f t="shared" si="70"/>
        <v>1</v>
      </c>
      <c r="L60" s="284">
        <f t="shared" si="71"/>
        <v>0</v>
      </c>
      <c r="M60" s="282">
        <f t="shared" si="72"/>
        <v>-1.0189282316154833</v>
      </c>
      <c r="N60" s="134">
        <f t="shared" si="73"/>
        <v>178.98107176838451</v>
      </c>
      <c r="O60" s="134">
        <f t="shared" si="74"/>
        <v>-2.7044828744188398E-2</v>
      </c>
      <c r="P60" s="134">
        <f t="shared" si="75"/>
        <v>-1.0189282316154833</v>
      </c>
      <c r="Q60" s="283">
        <f t="shared" si="76"/>
        <v>1</v>
      </c>
      <c r="R60" s="284">
        <f t="shared" si="77"/>
        <v>0</v>
      </c>
      <c r="S60" s="282">
        <f t="shared" si="78"/>
        <v>-0.50652370618024634</v>
      </c>
      <c r="T60" s="134">
        <f t="shared" si="79"/>
        <v>179.49347629381975</v>
      </c>
      <c r="U60" s="134">
        <f t="shared" si="80"/>
        <v>-6.7613110935657158E-3</v>
      </c>
      <c r="V60" s="134">
        <f t="shared" si="81"/>
        <v>-0.50652370618024634</v>
      </c>
      <c r="W60" s="283">
        <f t="shared" si="82"/>
        <v>1</v>
      </c>
      <c r="X60" s="284">
        <f t="shared" si="83"/>
        <v>0</v>
      </c>
      <c r="Y60" s="134">
        <f t="shared" si="84"/>
        <v>0</v>
      </c>
      <c r="Z60" s="388"/>
      <c r="AA60" s="134">
        <f t="shared" si="6"/>
        <v>-9.9009739047649958</v>
      </c>
      <c r="AB60" s="134">
        <f t="shared" si="7"/>
        <v>-14.2861676579187</v>
      </c>
      <c r="AC60" s="134">
        <f t="shared" si="8"/>
        <v>-160.65</v>
      </c>
      <c r="AD60" s="134">
        <f t="shared" si="9"/>
        <v>7.4375</v>
      </c>
      <c r="AE60" s="134">
        <f t="shared" si="10"/>
        <v>-9.9009739047649958</v>
      </c>
      <c r="AF60" s="135">
        <f t="shared" si="11"/>
        <v>0.98510640358830726</v>
      </c>
      <c r="AG60" s="135">
        <f t="shared" si="12"/>
        <v>0.99953623071953235</v>
      </c>
      <c r="AH60" s="135">
        <f t="shared" si="85"/>
        <v>0.98510640358830726</v>
      </c>
      <c r="AI60" s="134">
        <f t="shared" si="13"/>
        <v>0.45837842151689795</v>
      </c>
      <c r="AJ60" s="388"/>
      <c r="AK60" s="134">
        <f t="shared" si="14"/>
        <v>-13.495733280795813</v>
      </c>
      <c r="AL60" s="134">
        <f t="shared" si="15"/>
        <v>-19.809560325590613</v>
      </c>
      <c r="AM60" s="134">
        <f t="shared" si="16"/>
        <v>-160.65</v>
      </c>
      <c r="AN60" s="134">
        <f t="shared" si="17"/>
        <v>7.4375</v>
      </c>
      <c r="AO60" s="134">
        <f t="shared" si="18"/>
        <v>-13.495733280795813</v>
      </c>
      <c r="AP60" s="135">
        <f t="shared" si="19"/>
        <v>0.97238730198051748</v>
      </c>
      <c r="AQ60" s="135">
        <f t="shared" si="20"/>
        <v>0.99834523644470574</v>
      </c>
      <c r="AR60" s="135">
        <f t="shared" si="86"/>
        <v>0.97238730198051748</v>
      </c>
      <c r="AS60" s="134">
        <f t="shared" si="21"/>
        <v>0.62480246670350992</v>
      </c>
      <c r="AT60" s="388"/>
      <c r="AU60" s="134">
        <f t="shared" si="22"/>
        <v>-15.708637829015732</v>
      </c>
      <c r="AV60" s="134">
        <f t="shared" si="23"/>
        <v>164.29136217098426</v>
      </c>
      <c r="AW60" s="134">
        <f t="shared" si="24"/>
        <v>-15.708637829015732</v>
      </c>
      <c r="AX60" s="134">
        <f t="shared" si="25"/>
        <v>-0.83202979027698598</v>
      </c>
      <c r="AY60" s="134">
        <f t="shared" si="87"/>
        <v>1</v>
      </c>
      <c r="AZ60" s="134">
        <f t="shared" si="26"/>
        <v>0</v>
      </c>
      <c r="BA60" s="388"/>
      <c r="BB60" s="134">
        <f t="shared" si="27"/>
        <v>-29.357753542791269</v>
      </c>
      <c r="BC60" s="134">
        <f t="shared" si="28"/>
        <v>150.64224645720873</v>
      </c>
      <c r="BD60" s="134">
        <f t="shared" si="29"/>
        <v>-29.357753542791269</v>
      </c>
      <c r="BE60" s="134">
        <f t="shared" si="88"/>
        <v>-1.2203540917254079</v>
      </c>
      <c r="BF60" s="134">
        <f t="shared" si="89"/>
        <v>1</v>
      </c>
      <c r="BG60" s="134">
        <f t="shared" si="30"/>
        <v>0</v>
      </c>
      <c r="BH60" s="388"/>
      <c r="BI60" s="134">
        <f t="shared" si="31"/>
        <v>-8.9995390987396551</v>
      </c>
      <c r="BJ60" s="134">
        <f t="shared" si="32"/>
        <v>170.487462397721</v>
      </c>
      <c r="BK60" s="134">
        <f t="shared" si="33"/>
        <v>-0.13395237362203125</v>
      </c>
      <c r="BL60" s="134">
        <f t="shared" si="34"/>
        <v>-8.9995390987396551</v>
      </c>
      <c r="BM60" s="134">
        <f t="shared" si="35"/>
        <v>0.98469647063938348</v>
      </c>
      <c r="BN60" s="134">
        <f t="shared" si="36"/>
        <v>0.41664532864535442</v>
      </c>
      <c r="BO60" s="282">
        <f t="shared" si="37"/>
        <v>-8.0140408393426608</v>
      </c>
      <c r="BP60" s="283">
        <f t="shared" si="38"/>
        <v>171.98595916065733</v>
      </c>
      <c r="BQ60" s="283">
        <f t="shared" si="39"/>
        <v>-9.688037132026657E-2</v>
      </c>
      <c r="BR60" s="283">
        <f t="shared" si="40"/>
        <v>-8.0140408393426608</v>
      </c>
      <c r="BS60" s="282">
        <f t="shared" si="41"/>
        <v>0.9889082076725626</v>
      </c>
      <c r="BT60" s="284">
        <f t="shared" si="42"/>
        <v>0.3710204092288269</v>
      </c>
      <c r="BU60" s="134">
        <f t="shared" si="43"/>
        <v>0.78766573787418137</v>
      </c>
      <c r="BV60" s="388"/>
      <c r="BW60" s="334">
        <f t="shared" si="90"/>
        <v>2.965846626094589</v>
      </c>
      <c r="BX60" s="396"/>
      <c r="BY60" s="185"/>
      <c r="BZ60" s="135">
        <f t="shared" si="44"/>
        <v>-20.556045219583464</v>
      </c>
      <c r="CA60" s="135">
        <f t="shared" si="45"/>
        <v>159.44395478041653</v>
      </c>
      <c r="CB60" s="134">
        <f t="shared" si="46"/>
        <v>-20.556045219583464</v>
      </c>
      <c r="CC60" s="134">
        <f t="shared" si="47"/>
        <v>-0.96536667202211457</v>
      </c>
      <c r="CD60" s="134">
        <f t="shared" si="91"/>
        <v>1</v>
      </c>
      <c r="CE60" s="134">
        <f t="shared" si="48"/>
        <v>0</v>
      </c>
      <c r="CF60" s="385"/>
      <c r="CG60" s="134">
        <f t="shared" si="49"/>
        <v>-27.174557753753184</v>
      </c>
      <c r="CH60" s="134">
        <f t="shared" si="50"/>
        <v>-44.595362506298635</v>
      </c>
      <c r="CI60" s="134">
        <f t="shared" si="51"/>
        <v>-160.65</v>
      </c>
      <c r="CJ60" s="134">
        <f t="shared" si="92"/>
        <v>7.4375</v>
      </c>
      <c r="CK60" s="134">
        <f t="shared" si="52"/>
        <v>-27.174557753753184</v>
      </c>
      <c r="CL60" s="135">
        <f t="shared" si="53"/>
        <v>0.88961926037262495</v>
      </c>
      <c r="CM60" s="135">
        <f t="shared" si="54"/>
        <v>0.96698170088147428</v>
      </c>
      <c r="CN60" s="135">
        <f t="shared" si="93"/>
        <v>0.88961926037262495</v>
      </c>
      <c r="CO60" s="134">
        <f t="shared" si="55"/>
        <v>1.2580813774885733</v>
      </c>
      <c r="CP60" s="385"/>
      <c r="CQ60" s="134">
        <f t="shared" si="94"/>
        <v>-21.801409486351812</v>
      </c>
      <c r="CR60" s="134">
        <f t="shared" si="56"/>
        <v>-33.961714652044719</v>
      </c>
      <c r="CS60" s="134">
        <f t="shared" si="57"/>
        <v>-160.65</v>
      </c>
      <c r="CT60" s="134">
        <f t="shared" si="95"/>
        <v>7.4375</v>
      </c>
      <c r="CU60" s="134">
        <f t="shared" si="58"/>
        <v>-21.801409486351812</v>
      </c>
      <c r="CV60" s="135">
        <f t="shared" si="59"/>
        <v>0.92847669088525941</v>
      </c>
      <c r="CW60" s="135">
        <f t="shared" si="60"/>
        <v>0.98744063191670528</v>
      </c>
      <c r="CX60" s="135">
        <f t="shared" si="96"/>
        <v>0.92847669088525941</v>
      </c>
      <c r="CY60" s="134">
        <f t="shared" si="61"/>
        <v>1.0093245132570283</v>
      </c>
      <c r="CZ60" s="385"/>
      <c r="DA60" s="335">
        <f t="shared" si="62"/>
        <v>2.2674058907456018</v>
      </c>
      <c r="DB60" s="204">
        <f t="shared" si="63"/>
        <v>5.2332525168401904</v>
      </c>
      <c r="DC60" s="336">
        <f t="shared" si="97"/>
        <v>0.77047041330109434</v>
      </c>
      <c r="DD60" s="337">
        <f t="shared" si="64"/>
        <v>-2.2648806778283546</v>
      </c>
      <c r="DE60" s="338">
        <f t="shared" si="65"/>
        <v>5</v>
      </c>
      <c r="DF60" s="338">
        <f t="shared" si="98"/>
        <v>4.1299537350928333</v>
      </c>
      <c r="DG60" s="136"/>
      <c r="DH60" s="137"/>
      <c r="DI60" s="137"/>
      <c r="DJ60" s="137"/>
      <c r="DK60" s="137"/>
      <c r="DL60" s="137"/>
      <c r="DM60" s="137"/>
      <c r="DN60" s="137"/>
      <c r="DO60" s="138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7"/>
    </row>
    <row r="61" spans="1:137" s="139" customFormat="1" x14ac:dyDescent="0.25">
      <c r="A61" s="132">
        <v>70</v>
      </c>
      <c r="B61" s="133">
        <f t="shared" si="99"/>
        <v>0.125</v>
      </c>
      <c r="C61" s="393"/>
      <c r="D61" s="134">
        <f t="shared" si="2"/>
        <v>-24.443999999999999</v>
      </c>
      <c r="E61" s="135">
        <f t="shared" si="100"/>
        <v>0.97</v>
      </c>
      <c r="F61" s="388"/>
      <c r="G61" s="134">
        <f t="shared" si="66"/>
        <v>-2.4621500674025842</v>
      </c>
      <c r="H61" s="134">
        <f t="shared" si="67"/>
        <v>177.53784993259742</v>
      </c>
      <c r="I61" s="134">
        <f t="shared" si="68"/>
        <v>-0.14928355046722397</v>
      </c>
      <c r="J61" s="134">
        <f t="shared" si="69"/>
        <v>-2.4621500674025842</v>
      </c>
      <c r="K61" s="283">
        <f t="shared" si="70"/>
        <v>1</v>
      </c>
      <c r="L61" s="284">
        <f t="shared" si="71"/>
        <v>0</v>
      </c>
      <c r="M61" s="282">
        <f t="shared" si="72"/>
        <v>-1.1920811218920986</v>
      </c>
      <c r="N61" s="134">
        <f t="shared" si="73"/>
        <v>178.8079188781079</v>
      </c>
      <c r="O61" s="134">
        <f t="shared" si="74"/>
        <v>-3.6819692336476272E-2</v>
      </c>
      <c r="P61" s="134">
        <f t="shared" si="75"/>
        <v>-1.1920811218920986</v>
      </c>
      <c r="Q61" s="283">
        <f t="shared" si="76"/>
        <v>1</v>
      </c>
      <c r="R61" s="284">
        <f t="shared" si="77"/>
        <v>0</v>
      </c>
      <c r="S61" s="282">
        <f t="shared" si="78"/>
        <v>-0.59135518252245645</v>
      </c>
      <c r="T61" s="134">
        <f t="shared" si="79"/>
        <v>179.40864481747755</v>
      </c>
      <c r="U61" s="134">
        <f t="shared" si="80"/>
        <v>-9.2025463198654109E-3</v>
      </c>
      <c r="V61" s="134">
        <f t="shared" si="81"/>
        <v>-0.59135518252245645</v>
      </c>
      <c r="W61" s="283">
        <f t="shared" si="82"/>
        <v>1</v>
      </c>
      <c r="X61" s="284">
        <f t="shared" si="83"/>
        <v>0</v>
      </c>
      <c r="Y61" s="134">
        <f t="shared" si="84"/>
        <v>0</v>
      </c>
      <c r="Z61" s="388"/>
      <c r="AA61" s="134">
        <f t="shared" si="6"/>
        <v>-11.510126556306925</v>
      </c>
      <c r="AB61" s="134">
        <f t="shared" si="7"/>
        <v>-16.72496757023686</v>
      </c>
      <c r="AC61" s="134">
        <f t="shared" si="8"/>
        <v>-187.42500000000001</v>
      </c>
      <c r="AD61" s="134">
        <f t="shared" si="9"/>
        <v>7.4375</v>
      </c>
      <c r="AE61" s="134">
        <f t="shared" si="10"/>
        <v>-11.510126556306925</v>
      </c>
      <c r="AF61" s="135">
        <f t="shared" si="11"/>
        <v>0.97988945267823058</v>
      </c>
      <c r="AG61" s="135">
        <f t="shared" si="12"/>
        <v>0.99914131935018846</v>
      </c>
      <c r="AH61" s="135">
        <f t="shared" si="85"/>
        <v>0.97988945267823058</v>
      </c>
      <c r="AI61" s="134">
        <f t="shared" si="13"/>
        <v>0.45675105382170345</v>
      </c>
      <c r="AJ61" s="388"/>
      <c r="AK61" s="134">
        <f t="shared" si="14"/>
        <v>-15.642246457208728</v>
      </c>
      <c r="AL61" s="134">
        <f t="shared" si="15"/>
        <v>-23.254670573233884</v>
      </c>
      <c r="AM61" s="134">
        <f t="shared" si="16"/>
        <v>-187.42500000000001</v>
      </c>
      <c r="AN61" s="134">
        <f t="shared" si="17"/>
        <v>7.4375</v>
      </c>
      <c r="AO61" s="134">
        <f t="shared" si="18"/>
        <v>-15.642246457208728</v>
      </c>
      <c r="AP61" s="135">
        <f t="shared" si="19"/>
        <v>0.96296401971418166</v>
      </c>
      <c r="AQ61" s="135">
        <f t="shared" si="20"/>
        <v>0.996940815394872</v>
      </c>
      <c r="AR61" s="135">
        <f t="shared" si="86"/>
        <v>0.96296401971418166</v>
      </c>
      <c r="AS61" s="134">
        <f t="shared" si="21"/>
        <v>0.62072406576225114</v>
      </c>
      <c r="AT61" s="388"/>
      <c r="AU61" s="134">
        <f t="shared" si="22"/>
        <v>-22.38013505195957</v>
      </c>
      <c r="AV61" s="134">
        <f t="shared" si="23"/>
        <v>157.61986494804043</v>
      </c>
      <c r="AW61" s="134">
        <f t="shared" si="24"/>
        <v>-22.38013505195957</v>
      </c>
      <c r="AX61" s="134">
        <f t="shared" si="25"/>
        <v>-1.5632862271773929</v>
      </c>
      <c r="AY61" s="134">
        <f t="shared" si="87"/>
        <v>1</v>
      </c>
      <c r="AZ61" s="134">
        <f t="shared" si="26"/>
        <v>0</v>
      </c>
      <c r="BA61" s="388"/>
      <c r="BB61" s="134">
        <f t="shared" si="27"/>
        <v>-39.472459848343817</v>
      </c>
      <c r="BC61" s="134">
        <f t="shared" si="28"/>
        <v>140.52754015165618</v>
      </c>
      <c r="BD61" s="134">
        <f t="shared" si="29"/>
        <v>-39.472459848343817</v>
      </c>
      <c r="BE61" s="134">
        <f t="shared" si="88"/>
        <v>-2.0408534259422901</v>
      </c>
      <c r="BF61" s="134">
        <f t="shared" si="89"/>
        <v>1</v>
      </c>
      <c r="BG61" s="134">
        <f t="shared" si="30"/>
        <v>0</v>
      </c>
      <c r="BH61" s="388"/>
      <c r="BI61" s="134">
        <f t="shared" si="31"/>
        <v>-10.644409943135965</v>
      </c>
      <c r="BJ61" s="134">
        <f t="shared" si="32"/>
        <v>168.78473791397272</v>
      </c>
      <c r="BK61" s="134">
        <f t="shared" si="33"/>
        <v>-0.18184885348234839</v>
      </c>
      <c r="BL61" s="134">
        <f t="shared" si="34"/>
        <v>-10.644409943135965</v>
      </c>
      <c r="BM61" s="134">
        <f t="shared" si="35"/>
        <v>0.97928151617589376</v>
      </c>
      <c r="BN61" s="134">
        <f t="shared" si="36"/>
        <v>0.42239721996571294</v>
      </c>
      <c r="BO61" s="282">
        <f t="shared" si="37"/>
        <v>-9.4206850334322088</v>
      </c>
      <c r="BP61" s="283">
        <f t="shared" si="38"/>
        <v>170.57931496656778</v>
      </c>
      <c r="BQ61" s="283">
        <f t="shared" si="39"/>
        <v>-0.13153740263746158</v>
      </c>
      <c r="BR61" s="283">
        <f t="shared" si="40"/>
        <v>-9.4206850334322088</v>
      </c>
      <c r="BS61" s="282">
        <f t="shared" si="41"/>
        <v>0.98497028761369576</v>
      </c>
      <c r="BT61" s="284">
        <f t="shared" si="42"/>
        <v>0.37383670767588129</v>
      </c>
      <c r="BU61" s="134">
        <f t="shared" si="43"/>
        <v>0.79623392764159417</v>
      </c>
      <c r="BV61" s="388"/>
      <c r="BW61" s="334">
        <f t="shared" si="90"/>
        <v>2.9687090472255484</v>
      </c>
      <c r="BX61" s="396"/>
      <c r="BY61" s="185"/>
      <c r="BZ61" s="135">
        <f t="shared" si="44"/>
        <v>-28.767649338843803</v>
      </c>
      <c r="CA61" s="135">
        <f t="shared" si="45"/>
        <v>151.2323506611562</v>
      </c>
      <c r="CB61" s="134">
        <f t="shared" si="46"/>
        <v>-28.767649338843803</v>
      </c>
      <c r="CC61" s="134">
        <f t="shared" si="47"/>
        <v>-1.7283795732817353</v>
      </c>
      <c r="CD61" s="134">
        <f t="shared" si="91"/>
        <v>1</v>
      </c>
      <c r="CE61" s="134">
        <f t="shared" si="48"/>
        <v>0</v>
      </c>
      <c r="CF61" s="385"/>
      <c r="CG61" s="134">
        <f t="shared" si="49"/>
        <v>-30.91867724986222</v>
      </c>
      <c r="CH61" s="134">
        <f t="shared" si="50"/>
        <v>-52.874509834703815</v>
      </c>
      <c r="CI61" s="134">
        <f t="shared" si="51"/>
        <v>-187.42500000000001</v>
      </c>
      <c r="CJ61" s="134">
        <f t="shared" si="92"/>
        <v>7.4375</v>
      </c>
      <c r="CK61" s="134">
        <f t="shared" si="52"/>
        <v>-30.91867724986222</v>
      </c>
      <c r="CL61" s="135">
        <f t="shared" si="53"/>
        <v>0.85789745621318569</v>
      </c>
      <c r="CM61" s="135">
        <f t="shared" si="54"/>
        <v>0.94127146345682211</v>
      </c>
      <c r="CN61" s="135">
        <f t="shared" si="93"/>
        <v>0.85789745621318569</v>
      </c>
      <c r="CO61" s="134">
        <f t="shared" si="55"/>
        <v>1.2269316368992944</v>
      </c>
      <c r="CP61" s="385"/>
      <c r="CQ61" s="134">
        <f t="shared" si="94"/>
        <v>-25.016893478100023</v>
      </c>
      <c r="CR61" s="134">
        <f t="shared" si="56"/>
        <v>-40.158823723341236</v>
      </c>
      <c r="CS61" s="134">
        <f t="shared" si="57"/>
        <v>-187.42500000000001</v>
      </c>
      <c r="CT61" s="134">
        <f t="shared" si="95"/>
        <v>7.4375</v>
      </c>
      <c r="CU61" s="134">
        <f t="shared" si="58"/>
        <v>-25.016893478100023</v>
      </c>
      <c r="CV61" s="135">
        <f t="shared" si="59"/>
        <v>0.90618313999526556</v>
      </c>
      <c r="CW61" s="135">
        <f t="shared" si="60"/>
        <v>0.97709791007752711</v>
      </c>
      <c r="CX61" s="135">
        <f t="shared" si="96"/>
        <v>0.90618313999526556</v>
      </c>
      <c r="CY61" s="134">
        <f t="shared" si="61"/>
        <v>0.99273386817857245</v>
      </c>
      <c r="CZ61" s="385"/>
      <c r="DA61" s="335">
        <f t="shared" si="62"/>
        <v>2.2196655050778666</v>
      </c>
      <c r="DB61" s="204">
        <f t="shared" si="63"/>
        <v>5.188374552303415</v>
      </c>
      <c r="DC61" s="336">
        <f t="shared" si="97"/>
        <v>0.70756963705614973</v>
      </c>
      <c r="DD61" s="337">
        <f t="shared" si="64"/>
        <v>-3.0046162326541608</v>
      </c>
      <c r="DE61" s="338">
        <f t="shared" si="65"/>
        <v>5.833333333333333</v>
      </c>
      <c r="DF61" s="338">
        <f t="shared" si="98"/>
        <v>4.5349045622137565</v>
      </c>
      <c r="DG61" s="136"/>
      <c r="DH61" s="137"/>
      <c r="DI61" s="137"/>
      <c r="DJ61" s="137"/>
      <c r="DK61" s="137"/>
      <c r="DL61" s="137"/>
      <c r="DM61" s="137"/>
      <c r="DN61" s="137"/>
      <c r="DO61" s="138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</row>
    <row r="62" spans="1:137" s="139" customFormat="1" x14ac:dyDescent="0.25">
      <c r="A62" s="132">
        <v>80</v>
      </c>
      <c r="B62" s="133">
        <f t="shared" si="99"/>
        <v>0.125</v>
      </c>
      <c r="C62" s="393"/>
      <c r="D62" s="134">
        <f t="shared" si="2"/>
        <v>-27.936</v>
      </c>
      <c r="E62" s="135">
        <f t="shared" si="100"/>
        <v>0.97</v>
      </c>
      <c r="F62" s="388"/>
      <c r="G62" s="134">
        <f t="shared" si="66"/>
        <v>-2.8519375670070257</v>
      </c>
      <c r="H62" s="134">
        <f t="shared" si="67"/>
        <v>177.14806243299299</v>
      </c>
      <c r="I62" s="134">
        <f t="shared" si="68"/>
        <v>-0.19715824819491534</v>
      </c>
      <c r="J62" s="134">
        <f t="shared" si="69"/>
        <v>-2.8519375670070257</v>
      </c>
      <c r="K62" s="283">
        <f t="shared" si="70"/>
        <v>1</v>
      </c>
      <c r="L62" s="284">
        <f t="shared" si="71"/>
        <v>0</v>
      </c>
      <c r="M62" s="282">
        <f t="shared" si="72"/>
        <v>-1.3667978698968808</v>
      </c>
      <c r="N62" s="134">
        <f t="shared" si="73"/>
        <v>178.63320213010311</v>
      </c>
      <c r="O62" s="134">
        <f t="shared" si="74"/>
        <v>-4.8113529438408333E-2</v>
      </c>
      <c r="P62" s="134">
        <f t="shared" si="75"/>
        <v>-1.3667978698968808</v>
      </c>
      <c r="Q62" s="283">
        <f t="shared" si="76"/>
        <v>1</v>
      </c>
      <c r="R62" s="284">
        <f t="shared" si="77"/>
        <v>0</v>
      </c>
      <c r="S62" s="282">
        <f t="shared" si="78"/>
        <v>-0.67637708682597075</v>
      </c>
      <c r="T62" s="134">
        <f t="shared" si="79"/>
        <v>179.32362291317403</v>
      </c>
      <c r="U62" s="134">
        <f t="shared" si="80"/>
        <v>-1.2019273537683572E-2</v>
      </c>
      <c r="V62" s="134">
        <f t="shared" si="81"/>
        <v>-0.67637708682597075</v>
      </c>
      <c r="W62" s="283">
        <f t="shared" si="82"/>
        <v>1</v>
      </c>
      <c r="X62" s="284">
        <f t="shared" si="83"/>
        <v>0</v>
      </c>
      <c r="Y62" s="134">
        <f t="shared" si="84"/>
        <v>0</v>
      </c>
      <c r="Z62" s="388"/>
      <c r="AA62" s="134">
        <f t="shared" si="6"/>
        <v>-13.101086129572904</v>
      </c>
      <c r="AB62" s="134">
        <f t="shared" si="7"/>
        <v>-19.189201222013875</v>
      </c>
      <c r="AC62" s="134">
        <f t="shared" si="8"/>
        <v>-214.2</v>
      </c>
      <c r="AD62" s="134">
        <f t="shared" si="9"/>
        <v>7.4375</v>
      </c>
      <c r="AE62" s="134">
        <f t="shared" si="10"/>
        <v>-13.101086129572904</v>
      </c>
      <c r="AF62" s="135">
        <f t="shared" si="11"/>
        <v>0.97397167058012291</v>
      </c>
      <c r="AG62" s="135">
        <f t="shared" si="12"/>
        <v>0.99853645898286303</v>
      </c>
      <c r="AH62" s="135">
        <f t="shared" si="85"/>
        <v>0.97397167058012291</v>
      </c>
      <c r="AI62" s="134">
        <f t="shared" si="13"/>
        <v>0.45489882394350362</v>
      </c>
      <c r="AJ62" s="388"/>
      <c r="AK62" s="134">
        <f t="shared" si="14"/>
        <v>-17.744671625056935</v>
      </c>
      <c r="AL62" s="134">
        <f t="shared" si="15"/>
        <v>-26.759621671034012</v>
      </c>
      <c r="AM62" s="134">
        <f t="shared" si="16"/>
        <v>-214.2</v>
      </c>
      <c r="AN62" s="134">
        <f t="shared" si="17"/>
        <v>7.4375</v>
      </c>
      <c r="AO62" s="134">
        <f t="shared" si="18"/>
        <v>-17.744671625056935</v>
      </c>
      <c r="AP62" s="135">
        <f t="shared" si="19"/>
        <v>0.95242414719932422</v>
      </c>
      <c r="AQ62" s="135">
        <f t="shared" si="20"/>
        <v>0.9947979946728287</v>
      </c>
      <c r="AR62" s="135">
        <f t="shared" si="86"/>
        <v>0.95242414719932422</v>
      </c>
      <c r="AS62" s="134">
        <f t="shared" si="21"/>
        <v>0.61613443142558799</v>
      </c>
      <c r="AT62" s="388"/>
      <c r="AU62" s="134">
        <f t="shared" si="22"/>
        <v>-33.690067525979792</v>
      </c>
      <c r="AV62" s="134">
        <f t="shared" si="23"/>
        <v>146.3099324740202</v>
      </c>
      <c r="AW62" s="134">
        <f t="shared" si="24"/>
        <v>-33.690067525979792</v>
      </c>
      <c r="AX62" s="134">
        <f t="shared" si="25"/>
        <v>-2.9463580250834358</v>
      </c>
      <c r="AY62" s="134">
        <f t="shared" si="87"/>
        <v>1</v>
      </c>
      <c r="AZ62" s="134">
        <f t="shared" si="26"/>
        <v>0</v>
      </c>
      <c r="BA62" s="388"/>
      <c r="BB62" s="134">
        <f t="shared" si="27"/>
        <v>-53.13010235415598</v>
      </c>
      <c r="BC62" s="134">
        <f t="shared" si="28"/>
        <v>126.86989764584402</v>
      </c>
      <c r="BD62" s="134">
        <f t="shared" si="29"/>
        <v>-53.13010235415598</v>
      </c>
      <c r="BE62" s="134">
        <f t="shared" si="88"/>
        <v>-3.484962102174495</v>
      </c>
      <c r="BF62" s="134">
        <f t="shared" si="89"/>
        <v>1</v>
      </c>
      <c r="BG62" s="134">
        <f t="shared" si="30"/>
        <v>0</v>
      </c>
      <c r="BH62" s="388"/>
      <c r="BI62" s="134">
        <f t="shared" si="31"/>
        <v>-12.351542966441702</v>
      </c>
      <c r="BJ62" s="134">
        <f t="shared" si="32"/>
        <v>167.02559994132343</v>
      </c>
      <c r="BK62" s="134">
        <f t="shared" si="33"/>
        <v>-0.23707124186313083</v>
      </c>
      <c r="BL62" s="134">
        <f t="shared" si="34"/>
        <v>-12.351542966441702</v>
      </c>
      <c r="BM62" s="134">
        <f t="shared" si="35"/>
        <v>0.97307527557484375</v>
      </c>
      <c r="BN62" s="134">
        <f t="shared" si="36"/>
        <v>0.42887301966811464</v>
      </c>
      <c r="BO62" s="282">
        <f t="shared" si="37"/>
        <v>-10.861089064323135</v>
      </c>
      <c r="BP62" s="283">
        <f t="shared" si="38"/>
        <v>169.13891093567688</v>
      </c>
      <c r="BQ62" s="283">
        <f t="shared" si="39"/>
        <v>-0.17141362296040991</v>
      </c>
      <c r="BR62" s="283">
        <f t="shared" si="40"/>
        <v>-10.861089064323135</v>
      </c>
      <c r="BS62" s="282">
        <f t="shared" si="41"/>
        <v>0.98045873230736813</v>
      </c>
      <c r="BT62" s="284">
        <f t="shared" si="42"/>
        <v>0.37712114806677555</v>
      </c>
      <c r="BU62" s="134">
        <f t="shared" si="43"/>
        <v>0.80599416773489019</v>
      </c>
      <c r="BV62" s="388"/>
      <c r="BW62" s="334">
        <f t="shared" si="90"/>
        <v>2.9720274231039818</v>
      </c>
      <c r="BX62" s="396"/>
      <c r="BY62" s="185"/>
      <c r="BZ62" s="135">
        <f t="shared" si="44"/>
        <v>-41.633539336570209</v>
      </c>
      <c r="CA62" s="135">
        <f t="shared" si="45"/>
        <v>138.36646066342979</v>
      </c>
      <c r="CB62" s="134">
        <f t="shared" si="46"/>
        <v>-41.633539336570209</v>
      </c>
      <c r="CC62" s="134">
        <f t="shared" si="47"/>
        <v>-3.1334135433315287</v>
      </c>
      <c r="CD62" s="134">
        <f t="shared" si="91"/>
        <v>1</v>
      </c>
      <c r="CE62" s="134">
        <f t="shared" si="48"/>
        <v>0</v>
      </c>
      <c r="CF62" s="385"/>
      <c r="CG62" s="134">
        <f t="shared" si="49"/>
        <v>-34.391327238472307</v>
      </c>
      <c r="CH62" s="134">
        <f t="shared" si="50"/>
        <v>-61.235548076824628</v>
      </c>
      <c r="CI62" s="134">
        <f t="shared" si="51"/>
        <v>-214.2</v>
      </c>
      <c r="CJ62" s="134">
        <f t="shared" si="92"/>
        <v>7.4375</v>
      </c>
      <c r="CK62" s="134">
        <f t="shared" si="52"/>
        <v>-34.391327238472307</v>
      </c>
      <c r="CL62" s="135">
        <f t="shared" si="53"/>
        <v>0.8251990068884949</v>
      </c>
      <c r="CM62" s="135">
        <f t="shared" si="54"/>
        <v>0.90553573650476438</v>
      </c>
      <c r="CN62" s="135">
        <f t="shared" si="93"/>
        <v>0.8251990068884949</v>
      </c>
      <c r="CO62" s="134">
        <f t="shared" si="55"/>
        <v>1.1941433068913996</v>
      </c>
      <c r="CP62" s="385"/>
      <c r="CQ62" s="134">
        <f t="shared" si="94"/>
        <v>-28.072486935852954</v>
      </c>
      <c r="CR62" s="134">
        <f t="shared" si="56"/>
        <v>-46.512249285250412</v>
      </c>
      <c r="CS62" s="134">
        <f t="shared" si="57"/>
        <v>-214.2</v>
      </c>
      <c r="CT62" s="134">
        <f t="shared" si="95"/>
        <v>7.4375</v>
      </c>
      <c r="CU62" s="134">
        <f t="shared" si="58"/>
        <v>-28.072486935852954</v>
      </c>
      <c r="CV62" s="135">
        <f t="shared" si="59"/>
        <v>0.88235294117647056</v>
      </c>
      <c r="CW62" s="135">
        <f t="shared" si="60"/>
        <v>0.96184591632323502</v>
      </c>
      <c r="CX62" s="135">
        <f t="shared" si="96"/>
        <v>0.88235294117647056</v>
      </c>
      <c r="CY62" s="134">
        <f t="shared" si="61"/>
        <v>0.97473912971711651</v>
      </c>
      <c r="CZ62" s="385"/>
      <c r="DA62" s="335">
        <f t="shared" si="62"/>
        <v>2.168882436608516</v>
      </c>
      <c r="DB62" s="204">
        <f t="shared" si="63"/>
        <v>5.1409098597124974</v>
      </c>
      <c r="DC62" s="336">
        <f t="shared" si="97"/>
        <v>0.64439700573085579</v>
      </c>
      <c r="DD62" s="337">
        <f t="shared" si="64"/>
        <v>-3.8169297250063567</v>
      </c>
      <c r="DE62" s="338">
        <f t="shared" si="65"/>
        <v>6.666666666666667</v>
      </c>
      <c r="DF62" s="338">
        <f t="shared" si="98"/>
        <v>4.8541118052264407</v>
      </c>
      <c r="DG62" s="136"/>
      <c r="DH62" s="137"/>
      <c r="DI62" s="137"/>
      <c r="DJ62" s="137"/>
      <c r="DK62" s="137"/>
      <c r="DL62" s="137"/>
      <c r="DM62" s="137"/>
      <c r="DN62" s="137"/>
      <c r="DO62" s="138"/>
      <c r="DP62" s="137"/>
      <c r="DQ62" s="137"/>
      <c r="DR62" s="137"/>
      <c r="DS62" s="137"/>
      <c r="DT62" s="137"/>
      <c r="DU62" s="137"/>
      <c r="DV62" s="137"/>
      <c r="DW62" s="137"/>
      <c r="DX62" s="137"/>
      <c r="DY62" s="137"/>
      <c r="DZ62" s="137"/>
      <c r="EA62" s="137"/>
      <c r="EB62" s="137"/>
      <c r="EC62" s="137"/>
      <c r="ED62" s="137"/>
      <c r="EE62" s="137"/>
      <c r="EF62" s="137"/>
      <c r="EG62" s="137"/>
    </row>
    <row r="63" spans="1:137" s="139" customFormat="1" x14ac:dyDescent="0.25">
      <c r="A63" s="132">
        <v>90</v>
      </c>
      <c r="B63" s="133">
        <f t="shared" si="99"/>
        <v>0.125</v>
      </c>
      <c r="C63" s="393"/>
      <c r="D63" s="134">
        <f t="shared" si="2"/>
        <v>-31.428000000000001</v>
      </c>
      <c r="E63" s="135">
        <f t="shared" si="100"/>
        <v>0.97</v>
      </c>
      <c r="F63" s="388"/>
      <c r="G63" s="134">
        <f t="shared" si="66"/>
        <v>-3.2583449350773179</v>
      </c>
      <c r="H63" s="134">
        <f t="shared" si="67"/>
        <v>176.74165506492267</v>
      </c>
      <c r="I63" s="134">
        <f t="shared" si="68"/>
        <v>-0.25362517509549032</v>
      </c>
      <c r="J63" s="134">
        <f t="shared" si="69"/>
        <v>-3.2583449350773179</v>
      </c>
      <c r="K63" s="283">
        <f t="shared" si="70"/>
        <v>1</v>
      </c>
      <c r="L63" s="284">
        <f t="shared" si="71"/>
        <v>0</v>
      </c>
      <c r="M63" s="282">
        <f t="shared" si="72"/>
        <v>-1.5433209852134693</v>
      </c>
      <c r="N63" s="134">
        <f t="shared" si="73"/>
        <v>178.45667901478654</v>
      </c>
      <c r="O63" s="134">
        <f t="shared" si="74"/>
        <v>-6.0941403711064414E-2</v>
      </c>
      <c r="P63" s="134">
        <f t="shared" si="75"/>
        <v>-1.5433209852134693</v>
      </c>
      <c r="Q63" s="283">
        <f t="shared" si="76"/>
        <v>1</v>
      </c>
      <c r="R63" s="284">
        <f t="shared" si="77"/>
        <v>0</v>
      </c>
      <c r="S63" s="282">
        <f t="shared" si="78"/>
        <v>-0.76161719788837257</v>
      </c>
      <c r="T63" s="134">
        <f t="shared" si="79"/>
        <v>179.23838280211163</v>
      </c>
      <c r="U63" s="134">
        <f t="shared" si="80"/>
        <v>-1.5211591750275142E-2</v>
      </c>
      <c r="V63" s="134">
        <f t="shared" si="81"/>
        <v>-0.76161719788837257</v>
      </c>
      <c r="W63" s="283">
        <f t="shared" si="82"/>
        <v>1</v>
      </c>
      <c r="X63" s="284">
        <f t="shared" si="83"/>
        <v>0</v>
      </c>
      <c r="Y63" s="134">
        <f t="shared" si="84"/>
        <v>0</v>
      </c>
      <c r="Z63" s="388"/>
      <c r="AA63" s="134">
        <f t="shared" si="6"/>
        <v>-14.671750795901831</v>
      </c>
      <c r="AB63" s="134">
        <f t="shared" si="7"/>
        <v>-21.681585779551543</v>
      </c>
      <c r="AC63" s="134">
        <f t="shared" si="8"/>
        <v>-240.97499999999999</v>
      </c>
      <c r="AD63" s="134">
        <f t="shared" si="9"/>
        <v>7.4375</v>
      </c>
      <c r="AE63" s="134">
        <f t="shared" si="10"/>
        <v>-14.671750795901831</v>
      </c>
      <c r="AF63" s="135">
        <f t="shared" si="11"/>
        <v>0.96739274843297207</v>
      </c>
      <c r="AG63" s="135">
        <f t="shared" si="12"/>
        <v>0.99765878142637143</v>
      </c>
      <c r="AH63" s="135">
        <f t="shared" si="85"/>
        <v>0.96739274843297207</v>
      </c>
      <c r="AI63" s="134">
        <f t="shared" si="13"/>
        <v>0.45283181468832812</v>
      </c>
      <c r="AJ63" s="388"/>
      <c r="AK63" s="134">
        <f t="shared" si="14"/>
        <v>-19.798876354524932</v>
      </c>
      <c r="AL63" s="134">
        <f t="shared" si="15"/>
        <v>-30.32811358822531</v>
      </c>
      <c r="AM63" s="134">
        <f t="shared" si="16"/>
        <v>-240.97499999999999</v>
      </c>
      <c r="AN63" s="134">
        <f t="shared" si="17"/>
        <v>7.4375</v>
      </c>
      <c r="AO63" s="134">
        <f t="shared" si="18"/>
        <v>-19.798876354524932</v>
      </c>
      <c r="AP63" s="135">
        <f t="shared" si="19"/>
        <v>0.94088741186872682</v>
      </c>
      <c r="AQ63" s="135">
        <f t="shared" si="20"/>
        <v>0.9917062523153467</v>
      </c>
      <c r="AR63" s="135">
        <f t="shared" si="86"/>
        <v>0.94088741186872682</v>
      </c>
      <c r="AS63" s="134">
        <f t="shared" si="21"/>
        <v>0.611076430695214</v>
      </c>
      <c r="AT63" s="388"/>
      <c r="AU63" s="134">
        <f t="shared" si="22"/>
        <v>-54.865806943084351</v>
      </c>
      <c r="AV63" s="134">
        <f t="shared" si="23"/>
        <v>125.13419305691565</v>
      </c>
      <c r="AW63" s="134">
        <f t="shared" si="24"/>
        <v>-54.865806943084351</v>
      </c>
      <c r="AX63" s="134">
        <f t="shared" si="25"/>
        <v>-5.7829727952377858</v>
      </c>
      <c r="AY63" s="134">
        <f t="shared" si="87"/>
        <v>1</v>
      </c>
      <c r="AZ63" s="134">
        <f t="shared" si="26"/>
        <v>0</v>
      </c>
      <c r="BA63" s="388"/>
      <c r="BB63" s="134">
        <f t="shared" si="27"/>
        <v>-70.615484320642167</v>
      </c>
      <c r="BC63" s="134">
        <f t="shared" si="28"/>
        <v>109.38451567935783</v>
      </c>
      <c r="BD63" s="134">
        <f t="shared" si="29"/>
        <v>-70.615484320642167</v>
      </c>
      <c r="BE63" s="134">
        <f t="shared" si="88"/>
        <v>-6.3403655850272846</v>
      </c>
      <c r="BF63" s="134">
        <f t="shared" si="89"/>
        <v>1</v>
      </c>
      <c r="BG63" s="134">
        <f t="shared" si="30"/>
        <v>0</v>
      </c>
      <c r="BH63" s="388"/>
      <c r="BI63" s="134">
        <f t="shared" si="31"/>
        <v>-14.130037213367293</v>
      </c>
      <c r="BJ63" s="134">
        <f t="shared" si="32"/>
        <v>165.20036693725226</v>
      </c>
      <c r="BK63" s="134">
        <f t="shared" si="33"/>
        <v>-0.29983965638110111</v>
      </c>
      <c r="BL63" s="134">
        <f t="shared" si="34"/>
        <v>-14.130037213367293</v>
      </c>
      <c r="BM63" s="134">
        <f t="shared" si="35"/>
        <v>0.96606871268678485</v>
      </c>
      <c r="BN63" s="134">
        <f t="shared" si="36"/>
        <v>0.43611225967183004</v>
      </c>
      <c r="BO63" s="282">
        <f t="shared" si="37"/>
        <v>-12.340794287993889</v>
      </c>
      <c r="BP63" s="283">
        <f t="shared" si="38"/>
        <v>167.6592057120061</v>
      </c>
      <c r="BQ63" s="283">
        <f t="shared" si="39"/>
        <v>-0.21655255930815617</v>
      </c>
      <c r="BR63" s="283">
        <f t="shared" si="40"/>
        <v>-12.340794287993889</v>
      </c>
      <c r="BS63" s="282">
        <f t="shared" si="41"/>
        <v>0.97537668915547615</v>
      </c>
      <c r="BT63" s="284">
        <f t="shared" si="42"/>
        <v>0.38088871259240398</v>
      </c>
      <c r="BU63" s="134">
        <f t="shared" si="43"/>
        <v>0.81700097226423396</v>
      </c>
      <c r="BV63" s="388"/>
      <c r="BW63" s="334">
        <f t="shared" si="90"/>
        <v>2.9759092176477759</v>
      </c>
      <c r="BX63" s="396"/>
      <c r="BY63" s="185"/>
      <c r="BZ63" s="135">
        <f t="shared" si="44"/>
        <v>-62.175903615746769</v>
      </c>
      <c r="CA63" s="135">
        <f t="shared" si="45"/>
        <v>117.82409638425324</v>
      </c>
      <c r="CB63" s="134">
        <f t="shared" si="46"/>
        <v>-62.175903615746769</v>
      </c>
      <c r="CC63" s="134">
        <f t="shared" si="47"/>
        <v>-5.9768286489927682</v>
      </c>
      <c r="CD63" s="134">
        <f t="shared" si="91"/>
        <v>1</v>
      </c>
      <c r="CE63" s="134">
        <f t="shared" si="48"/>
        <v>0</v>
      </c>
      <c r="CF63" s="385"/>
      <c r="CG63" s="134">
        <f t="shared" si="49"/>
        <v>-37.598194598920443</v>
      </c>
      <c r="CH63" s="134">
        <f t="shared" si="50"/>
        <v>-69.509774443000822</v>
      </c>
      <c r="CI63" s="134">
        <f t="shared" si="51"/>
        <v>-240.97499999999999</v>
      </c>
      <c r="CJ63" s="134">
        <f t="shared" si="92"/>
        <v>7.4375</v>
      </c>
      <c r="CK63" s="134">
        <f t="shared" si="52"/>
        <v>-37.598194598920443</v>
      </c>
      <c r="CL63" s="135">
        <f t="shared" si="53"/>
        <v>0.79230886875382689</v>
      </c>
      <c r="CM63" s="135">
        <f t="shared" si="54"/>
        <v>0.86014446318167403</v>
      </c>
      <c r="CN63" s="135">
        <f t="shared" si="93"/>
        <v>0.79230886875382689</v>
      </c>
      <c r="CO63" s="134">
        <f t="shared" si="55"/>
        <v>1.1604381049049519</v>
      </c>
      <c r="CP63" s="385"/>
      <c r="CQ63" s="134">
        <f t="shared" si="94"/>
        <v>-30.963756532073521</v>
      </c>
      <c r="CR63" s="134">
        <f t="shared" si="56"/>
        <v>-52.97883638258142</v>
      </c>
      <c r="CS63" s="134">
        <f t="shared" si="57"/>
        <v>-240.97499999999999</v>
      </c>
      <c r="CT63" s="134">
        <f t="shared" si="95"/>
        <v>7.4375</v>
      </c>
      <c r="CU63" s="134">
        <f t="shared" si="58"/>
        <v>-30.963756532073521</v>
      </c>
      <c r="CV63" s="135">
        <f t="shared" si="59"/>
        <v>0.85749292571254432</v>
      </c>
      <c r="CW63" s="135">
        <f t="shared" si="60"/>
        <v>0.94088741186872682</v>
      </c>
      <c r="CX63" s="135">
        <f t="shared" si="96"/>
        <v>0.85749292571254432</v>
      </c>
      <c r="CY63" s="134">
        <f t="shared" si="61"/>
        <v>0.9556714979035037</v>
      </c>
      <c r="CZ63" s="385"/>
      <c r="DA63" s="335">
        <f t="shared" si="62"/>
        <v>2.1161096028084554</v>
      </c>
      <c r="DB63" s="204">
        <f t="shared" si="63"/>
        <v>5.0920188204562313</v>
      </c>
      <c r="DC63" s="336">
        <f t="shared" si="97"/>
        <v>0.58270123429598653</v>
      </c>
      <c r="DD63" s="337">
        <f t="shared" si="64"/>
        <v>-4.6910812394543102</v>
      </c>
      <c r="DE63" s="338">
        <f t="shared" si="65"/>
        <v>7.5</v>
      </c>
      <c r="DF63" s="338">
        <f t="shared" si="98"/>
        <v>5.0954943745178651</v>
      </c>
      <c r="DG63" s="136"/>
      <c r="DH63" s="137"/>
      <c r="DI63" s="137"/>
      <c r="DJ63" s="137"/>
      <c r="DK63" s="137"/>
      <c r="DL63" s="137"/>
      <c r="DM63" s="137"/>
      <c r="DN63" s="137"/>
      <c r="DO63" s="138"/>
      <c r="DP63" s="137"/>
      <c r="DQ63" s="137"/>
      <c r="DR63" s="137"/>
      <c r="DS63" s="137"/>
      <c r="DT63" s="137"/>
      <c r="DU63" s="137"/>
      <c r="DV63" s="137"/>
      <c r="DW63" s="137"/>
      <c r="DX63" s="137"/>
      <c r="DY63" s="137"/>
      <c r="DZ63" s="137"/>
      <c r="EA63" s="137"/>
      <c r="EB63" s="137"/>
      <c r="EC63" s="137"/>
      <c r="ED63" s="137"/>
      <c r="EE63" s="137"/>
      <c r="EF63" s="137"/>
      <c r="EG63" s="137"/>
    </row>
    <row r="64" spans="1:137" s="342" customFormat="1" x14ac:dyDescent="0.25">
      <c r="A64" s="339">
        <v>100</v>
      </c>
      <c r="B64" s="340">
        <f t="shared" si="99"/>
        <v>0.125</v>
      </c>
      <c r="C64" s="341"/>
      <c r="D64" s="342">
        <f t="shared" si="2"/>
        <v>-34.92</v>
      </c>
      <c r="E64" s="342">
        <f t="shared" si="100"/>
        <v>0.97</v>
      </c>
      <c r="F64" s="343"/>
      <c r="G64" s="342">
        <f t="shared" si="66"/>
        <v>-3.6844140006602943</v>
      </c>
      <c r="H64" s="342">
        <f t="shared" si="67"/>
        <v>176.3155859993397</v>
      </c>
      <c r="I64" s="342">
        <f t="shared" si="68"/>
        <v>-0.32027897282608708</v>
      </c>
      <c r="J64" s="342">
        <f t="shared" si="69"/>
        <v>-3.6844140006602943</v>
      </c>
      <c r="K64" s="344">
        <f t="shared" si="70"/>
        <v>1</v>
      </c>
      <c r="L64" s="345">
        <f t="shared" si="71"/>
        <v>0</v>
      </c>
      <c r="M64" s="346">
        <f t="shared" si="72"/>
        <v>-1.7219009642893353</v>
      </c>
      <c r="N64" s="342">
        <f t="shared" si="73"/>
        <v>178.27809903571065</v>
      </c>
      <c r="O64" s="342">
        <f t="shared" si="74"/>
        <v>-7.5326084887983175E-2</v>
      </c>
      <c r="P64" s="342">
        <f t="shared" si="75"/>
        <v>-1.7219009642893353</v>
      </c>
      <c r="Q64" s="344">
        <f t="shared" si="76"/>
        <v>1</v>
      </c>
      <c r="R64" s="345">
        <f t="shared" si="77"/>
        <v>0</v>
      </c>
      <c r="S64" s="346">
        <f t="shared" si="78"/>
        <v>-0.84710352699609814</v>
      </c>
      <c r="T64" s="342">
        <f t="shared" si="79"/>
        <v>179.15289647300389</v>
      </c>
      <c r="U64" s="342">
        <f t="shared" si="80"/>
        <v>-1.8779702714086938E-2</v>
      </c>
      <c r="V64" s="342">
        <f t="shared" si="81"/>
        <v>-0.84710352699609814</v>
      </c>
      <c r="W64" s="344">
        <f t="shared" si="82"/>
        <v>1</v>
      </c>
      <c r="X64" s="345">
        <f t="shared" si="83"/>
        <v>0</v>
      </c>
      <c r="Y64" s="342">
        <f t="shared" si="84"/>
        <v>0</v>
      </c>
      <c r="Z64" s="343"/>
      <c r="AA64" s="342">
        <f t="shared" si="6"/>
        <v>-16.220193695602784</v>
      </c>
      <c r="AB64" s="342">
        <f t="shared" si="7"/>
        <v>-24.204440517990921</v>
      </c>
      <c r="AC64" s="342">
        <f t="shared" si="8"/>
        <v>-267.75</v>
      </c>
      <c r="AD64" s="342">
        <f t="shared" si="9"/>
        <v>7.4375</v>
      </c>
      <c r="AE64" s="342">
        <f t="shared" si="10"/>
        <v>-16.220193695602784</v>
      </c>
      <c r="AF64" s="342">
        <f t="shared" si="11"/>
        <v>0.9601952966035755</v>
      </c>
      <c r="AG64" s="342">
        <f t="shared" si="12"/>
        <v>0.99643816321692225</v>
      </c>
      <c r="AH64" s="342">
        <f t="shared" si="85"/>
        <v>0.9601952966035755</v>
      </c>
      <c r="AI64" s="342">
        <f t="shared" si="13"/>
        <v>0.45056093598896618</v>
      </c>
      <c r="AJ64" s="343"/>
      <c r="AK64" s="342">
        <f t="shared" si="14"/>
        <v>-21.801409486351812</v>
      </c>
      <c r="AL64" s="342">
        <f t="shared" si="15"/>
        <v>-33.961714652044719</v>
      </c>
      <c r="AM64" s="342">
        <f t="shared" si="16"/>
        <v>-267.75</v>
      </c>
      <c r="AN64" s="342">
        <f t="shared" si="17"/>
        <v>7.4375</v>
      </c>
      <c r="AO64" s="342">
        <f t="shared" si="18"/>
        <v>-21.801409486351812</v>
      </c>
      <c r="AP64" s="342">
        <f t="shared" si="19"/>
        <v>0.92847669088525941</v>
      </c>
      <c r="AQ64" s="342">
        <f t="shared" si="20"/>
        <v>0.98744063191670528</v>
      </c>
      <c r="AR64" s="342">
        <f t="shared" si="86"/>
        <v>0.92847669088525941</v>
      </c>
      <c r="AS64" s="342">
        <f t="shared" si="21"/>
        <v>0.60559470795421699</v>
      </c>
      <c r="AT64" s="343"/>
      <c r="AU64" s="342">
        <f t="shared" si="22"/>
        <v>-90.000000000000043</v>
      </c>
      <c r="AV64" s="342">
        <f t="shared" si="23"/>
        <v>89.999999999999957</v>
      </c>
      <c r="AW64" s="342">
        <f t="shared" si="24"/>
        <v>-90.000000000000043</v>
      </c>
      <c r="AX64" s="342" t="e">
        <f t="shared" si="25"/>
        <v>#NUM!</v>
      </c>
      <c r="AY64" s="342">
        <f t="shared" si="87"/>
        <v>1</v>
      </c>
      <c r="AZ64" s="342">
        <f t="shared" si="26"/>
        <v>0</v>
      </c>
      <c r="BA64" s="343"/>
      <c r="BB64" s="342">
        <f t="shared" si="27"/>
        <v>-90.000000000000043</v>
      </c>
      <c r="BC64" s="342">
        <f t="shared" si="28"/>
        <v>89.999999999999957</v>
      </c>
      <c r="BD64" s="342">
        <f t="shared" si="29"/>
        <v>-90.000000000000043</v>
      </c>
      <c r="BE64" s="342" t="e">
        <f t="shared" si="88"/>
        <v>#NUM!</v>
      </c>
      <c r="BF64" s="342">
        <f t="shared" si="89"/>
        <v>1</v>
      </c>
      <c r="BG64" s="342">
        <f t="shared" si="30"/>
        <v>0</v>
      </c>
      <c r="BH64" s="343"/>
      <c r="BI64" s="342">
        <f t="shared" si="31"/>
        <v>-15.989691768155815</v>
      </c>
      <c r="BJ64" s="342">
        <f t="shared" si="32"/>
        <v>163.29872075341575</v>
      </c>
      <c r="BK64" s="342">
        <f t="shared" si="33"/>
        <v>-0.37055435287138994</v>
      </c>
      <c r="BL64" s="342">
        <f t="shared" si="34"/>
        <v>-15.989691768155815</v>
      </c>
      <c r="BM64" s="342">
        <f t="shared" si="35"/>
        <v>0.958235557621826</v>
      </c>
      <c r="BN64" s="342">
        <f t="shared" si="36"/>
        <v>0.44415810467099487</v>
      </c>
      <c r="BO64" s="346">
        <f t="shared" si="37"/>
        <v>-13.865628494518111</v>
      </c>
      <c r="BP64" s="344">
        <f t="shared" si="38"/>
        <v>166.13437150548188</v>
      </c>
      <c r="BQ64" s="344">
        <f t="shared" si="39"/>
        <v>-0.26706234784248367</v>
      </c>
      <c r="BR64" s="344">
        <f t="shared" si="40"/>
        <v>-13.865628494518111</v>
      </c>
      <c r="BS64" s="346">
        <f t="shared" si="41"/>
        <v>0.96972118295892595</v>
      </c>
      <c r="BT64" s="345">
        <f t="shared" si="42"/>
        <v>0.38515634706994756</v>
      </c>
      <c r="BU64" s="342">
        <f t="shared" si="43"/>
        <v>0.82931445174094243</v>
      </c>
      <c r="BV64" s="343"/>
      <c r="BW64" s="347">
        <f t="shared" si="90"/>
        <v>2.9804700956841255</v>
      </c>
      <c r="BX64" s="348"/>
      <c r="BY64" s="349"/>
      <c r="BZ64" s="342">
        <f t="shared" si="44"/>
        <v>-90.000000000000014</v>
      </c>
      <c r="CA64" s="342">
        <f t="shared" si="45"/>
        <v>89.999999999999986</v>
      </c>
      <c r="CB64" s="342">
        <f t="shared" si="46"/>
        <v>-90.000000000000014</v>
      </c>
      <c r="CC64" s="342" t="e">
        <f t="shared" si="47"/>
        <v>#NUM!</v>
      </c>
      <c r="CD64" s="342">
        <f t="shared" si="91"/>
        <v>1</v>
      </c>
      <c r="CE64" s="342">
        <f t="shared" si="48"/>
        <v>0</v>
      </c>
      <c r="CF64" s="343"/>
      <c r="CG64" s="342">
        <f t="shared" si="49"/>
        <v>-40.550791547010192</v>
      </c>
      <c r="CH64" s="342">
        <f t="shared" si="50"/>
        <v>-77.516832351370738</v>
      </c>
      <c r="CI64" s="342">
        <f t="shared" si="51"/>
        <v>-267.75</v>
      </c>
      <c r="CJ64" s="342">
        <f t="shared" si="92"/>
        <v>7.4375</v>
      </c>
      <c r="CK64" s="342">
        <f t="shared" si="52"/>
        <v>-40.550791547010192</v>
      </c>
      <c r="CL64" s="342">
        <f t="shared" si="53"/>
        <v>0.75982994436543017</v>
      </c>
      <c r="CM64" s="342">
        <f t="shared" si="54"/>
        <v>0.80688815476953157</v>
      </c>
      <c r="CN64" s="342">
        <f t="shared" si="93"/>
        <v>0.75982994436543017</v>
      </c>
      <c r="CO64" s="342">
        <f t="shared" si="55"/>
        <v>1.1264108763058387</v>
      </c>
      <c r="CP64" s="343"/>
      <c r="CQ64" s="342">
        <f t="shared" si="94"/>
        <v>-33.690067525979785</v>
      </c>
      <c r="CR64" s="342">
        <f t="shared" si="56"/>
        <v>-59.494825679842961</v>
      </c>
      <c r="CS64" s="342">
        <f t="shared" si="57"/>
        <v>-267.75</v>
      </c>
      <c r="CT64" s="342">
        <f t="shared" si="95"/>
        <v>7.4375</v>
      </c>
      <c r="CU64" s="342">
        <f t="shared" si="58"/>
        <v>-33.690067525979785</v>
      </c>
      <c r="CV64" s="342">
        <f t="shared" si="59"/>
        <v>0.83205029433784372</v>
      </c>
      <c r="CW64" s="342">
        <f t="shared" si="60"/>
        <v>0.91381154862025715</v>
      </c>
      <c r="CX64" s="342">
        <f t="shared" si="96"/>
        <v>0.83205029433784372</v>
      </c>
      <c r="CY64" s="342">
        <f t="shared" si="61"/>
        <v>0.93583520905499396</v>
      </c>
      <c r="CZ64" s="343"/>
      <c r="DA64" s="350">
        <f t="shared" si="62"/>
        <v>2.0622460853608326</v>
      </c>
      <c r="DB64" s="351">
        <f t="shared" si="63"/>
        <v>5.0427161810449581</v>
      </c>
      <c r="DC64" s="352">
        <f t="shared" si="97"/>
        <v>0.52373998087221163</v>
      </c>
      <c r="DD64" s="353">
        <f>20*LOG10(DC64)</f>
        <v>-5.6176854396931608</v>
      </c>
      <c r="DE64" s="354">
        <f t="shared" si="65"/>
        <v>8.3333333333333339</v>
      </c>
      <c r="DF64" s="355">
        <f t="shared" si="98"/>
        <v>5.2684727404663638</v>
      </c>
      <c r="DG64" s="356"/>
      <c r="DH64" s="357"/>
      <c r="DI64" s="357"/>
      <c r="DJ64" s="357"/>
      <c r="DK64" s="357"/>
      <c r="DL64" s="357"/>
      <c r="DM64" s="357"/>
      <c r="DN64" s="357"/>
      <c r="DO64" s="355"/>
      <c r="DP64" s="357"/>
      <c r="DQ64" s="357"/>
      <c r="DR64" s="357"/>
      <c r="DS64" s="357"/>
      <c r="DT64" s="357"/>
      <c r="DU64" s="357"/>
      <c r="DV64" s="357"/>
      <c r="DW64" s="357"/>
      <c r="DX64" s="357"/>
      <c r="DY64" s="357"/>
      <c r="DZ64" s="357"/>
      <c r="EA64" s="357"/>
      <c r="EB64" s="357"/>
      <c r="EC64" s="357"/>
      <c r="ED64" s="357"/>
      <c r="EE64" s="357"/>
      <c r="EF64" s="357"/>
      <c r="EG64" s="357"/>
    </row>
    <row r="65" spans="1:137" s="358" customFormat="1" x14ac:dyDescent="0.25">
      <c r="A65" s="358">
        <f>A64+5</f>
        <v>105</v>
      </c>
      <c r="B65" s="359">
        <f t="shared" si="99"/>
        <v>0.125</v>
      </c>
      <c r="C65" s="360"/>
      <c r="D65" s="342">
        <f t="shared" si="2"/>
        <v>-36.665999999999997</v>
      </c>
      <c r="E65" s="361">
        <f t="shared" si="100"/>
        <v>0.97</v>
      </c>
      <c r="F65" s="343"/>
      <c r="G65" s="342">
        <f t="shared" si="66"/>
        <v>-3.9058853006018559</v>
      </c>
      <c r="H65" s="342">
        <f t="shared" si="67"/>
        <v>176.09411469939815</v>
      </c>
      <c r="I65" s="342">
        <f t="shared" si="68"/>
        <v>-0.3580933023417725</v>
      </c>
      <c r="J65" s="342">
        <f t="shared" si="69"/>
        <v>-3.9058853006018559</v>
      </c>
      <c r="K65" s="344">
        <f t="shared" si="70"/>
        <v>1</v>
      </c>
      <c r="L65" s="345">
        <f t="shared" si="71"/>
        <v>0</v>
      </c>
      <c r="M65" s="346">
        <f t="shared" si="72"/>
        <v>-1.8120430411955253</v>
      </c>
      <c r="N65" s="342">
        <f t="shared" si="73"/>
        <v>178.18795695880448</v>
      </c>
      <c r="O65" s="342">
        <f t="shared" si="74"/>
        <v>-8.3111967996261138E-2</v>
      </c>
      <c r="P65" s="342">
        <f t="shared" si="75"/>
        <v>-1.8120430411955253</v>
      </c>
      <c r="Q65" s="344">
        <f t="shared" si="76"/>
        <v>1</v>
      </c>
      <c r="R65" s="345">
        <f t="shared" si="77"/>
        <v>0</v>
      </c>
      <c r="S65" s="346">
        <f t="shared" si="78"/>
        <v>-0.8899478479541113</v>
      </c>
      <c r="T65" s="342">
        <f t="shared" si="79"/>
        <v>179.11005215204588</v>
      </c>
      <c r="U65" s="342">
        <f t="shared" si="80"/>
        <v>-2.0704779793098361E-2</v>
      </c>
      <c r="V65" s="342">
        <f t="shared" si="81"/>
        <v>-0.8899478479541113</v>
      </c>
      <c r="W65" s="344">
        <f t="shared" si="82"/>
        <v>1</v>
      </c>
      <c r="X65" s="345">
        <f t="shared" si="83"/>
        <v>0</v>
      </c>
      <c r="Y65" s="342">
        <f t="shared" si="84"/>
        <v>0</v>
      </c>
      <c r="Z65" s="343"/>
      <c r="AA65" s="342">
        <f>IF(AA$30="PT1",AE65,IF(AA$30="BiQUAD",AB65,IF(AA$30="FIR",AC65,"N/A")))</f>
        <v>-16.985529890346285</v>
      </c>
      <c r="AB65" s="342">
        <f t="shared" si="7"/>
        <v>-25.477894191307307</v>
      </c>
      <c r="AC65" s="342">
        <f t="shared" si="8"/>
        <v>-281.13749999999999</v>
      </c>
      <c r="AD65" s="342">
        <f t="shared" si="9"/>
        <v>7.4375</v>
      </c>
      <c r="AE65" s="342">
        <f t="shared" si="10"/>
        <v>-16.985529890346285</v>
      </c>
      <c r="AF65" s="361">
        <f t="shared" si="11"/>
        <v>0.95637856424766077</v>
      </c>
      <c r="AG65" s="361">
        <f t="shared" si="12"/>
        <v>0.99567553775733009</v>
      </c>
      <c r="AH65" s="361">
        <f>IF(AI$32="On",IF(AA$30="PT1",AF65,AG65),1)</f>
        <v>0.95637856424766077</v>
      </c>
      <c r="AI65" s="342">
        <f t="shared" si="13"/>
        <v>0.44935264260175356</v>
      </c>
      <c r="AJ65" s="343"/>
      <c r="AK65" s="342">
        <f>IF(AK$30="PT1",AO65,IF(AK$30="BiQUAD",AL65,IF(AK$30="FIR",AM65,"N/A")))</f>
        <v>-22.782405730481688</v>
      </c>
      <c r="AL65" s="342">
        <f t="shared" si="15"/>
        <v>-35.802761806985792</v>
      </c>
      <c r="AM65" s="342">
        <f t="shared" si="16"/>
        <v>-281.13749999999999</v>
      </c>
      <c r="AN65" s="342">
        <f t="shared" si="17"/>
        <v>7.4375</v>
      </c>
      <c r="AO65" s="342">
        <f t="shared" si="18"/>
        <v>-22.782405730481688</v>
      </c>
      <c r="AP65" s="361">
        <f t="shared" si="19"/>
        <v>0.92198210560736127</v>
      </c>
      <c r="AQ65" s="361">
        <f t="shared" si="20"/>
        <v>0.98479545336822349</v>
      </c>
      <c r="AR65" s="361">
        <f>IF(AS$32="On",IF(AK$30="PT1",AP65,AQ65),1)</f>
        <v>0.92198210560736127</v>
      </c>
      <c r="AS65" s="342">
        <f t="shared" si="21"/>
        <v>0.60270914630903938</v>
      </c>
      <c r="AT65" s="343"/>
      <c r="AU65" s="342">
        <f t="shared" si="22"/>
        <v>-108.02472352123846</v>
      </c>
      <c r="AV65" s="342">
        <f t="shared" si="23"/>
        <v>71.975276478761543</v>
      </c>
      <c r="AW65" s="342">
        <f t="shared" si="24"/>
        <v>71.975276478761543</v>
      </c>
      <c r="AX65" s="342">
        <f t="shared" si="25"/>
        <v>-8.9504772390188059</v>
      </c>
      <c r="AY65" s="342">
        <f>IF(AZ$32="On",10^((IF(ISERROR(AX65),-60,AX65))/20),1)</f>
        <v>1</v>
      </c>
      <c r="AZ65" s="342">
        <f t="shared" si="26"/>
        <v>0</v>
      </c>
      <c r="BA65" s="343"/>
      <c r="BB65" s="342">
        <f t="shared" si="27"/>
        <v>-99.240961637107006</v>
      </c>
      <c r="BC65" s="342">
        <f t="shared" si="28"/>
        <v>80.759038362892994</v>
      </c>
      <c r="BD65" s="342">
        <f t="shared" si="29"/>
        <v>80.759038362892994</v>
      </c>
      <c r="BE65" s="342">
        <f t="shared" si="88"/>
        <v>-9.4575112080614403</v>
      </c>
      <c r="BF65" s="342">
        <f>IF(BG$32="On",10^((IF(ISERROR(BE65),-60,BE65))/20),1)</f>
        <v>1</v>
      </c>
      <c r="BG65" s="342">
        <f t="shared" si="30"/>
        <v>0</v>
      </c>
      <c r="BH65" s="343"/>
      <c r="BI65" s="342">
        <f t="shared" si="31"/>
        <v>-16.953220682463122</v>
      </c>
      <c r="BJ65" s="342">
        <f t="shared" si="32"/>
        <v>162.31582946889608</v>
      </c>
      <c r="BK65" s="342">
        <f t="shared" si="33"/>
        <v>-0.40907821723625792</v>
      </c>
      <c r="BL65" s="342">
        <f t="shared" si="34"/>
        <v>-16.953220682463122</v>
      </c>
      <c r="BM65" s="342">
        <f>IF(BL$33="On",10^((IF(ISERROR(BK65),-60,BK65))/20),1)</f>
        <v>0.9539949793878818</v>
      </c>
      <c r="BN65" s="342">
        <f t="shared" si="36"/>
        <v>0.44849790165246356</v>
      </c>
      <c r="BO65" s="346">
        <f t="shared" si="37"/>
        <v>-14.646876534818928</v>
      </c>
      <c r="BP65" s="344">
        <f t="shared" si="38"/>
        <v>165.35312346518108</v>
      </c>
      <c r="BQ65" s="344">
        <f t="shared" si="39"/>
        <v>-0.29438769782454416</v>
      </c>
      <c r="BR65" s="344">
        <f t="shared" si="40"/>
        <v>-14.646876534818928</v>
      </c>
      <c r="BS65" s="346">
        <f t="shared" si="41"/>
        <v>0.9666752849706145</v>
      </c>
      <c r="BT65" s="345">
        <f t="shared" si="42"/>
        <v>0.38748350621214095</v>
      </c>
      <c r="BU65" s="342">
        <f>BT65+BN65</f>
        <v>0.83598140786460451</v>
      </c>
      <c r="BV65" s="343"/>
      <c r="BW65" s="347">
        <f t="shared" si="90"/>
        <v>2.9830431967753972</v>
      </c>
      <c r="BX65" s="362"/>
      <c r="BY65" s="363"/>
      <c r="BZ65" s="361">
        <f t="shared" si="44"/>
        <v>-103.71481189187848</v>
      </c>
      <c r="CA65" s="361">
        <f t="shared" si="45"/>
        <v>76.285188108121517</v>
      </c>
      <c r="CB65" s="342">
        <f t="shared" si="46"/>
        <v>76.285188108121517</v>
      </c>
      <c r="CC65" s="342">
        <f t="shared" si="47"/>
        <v>-9.1261485916777048</v>
      </c>
      <c r="CD65" s="342">
        <f>IF(CE$32="On",10^((IF(ISERROR(CC65),-60,CC65))/20),1)</f>
        <v>1</v>
      </c>
      <c r="CE65" s="342">
        <f t="shared" si="48"/>
        <v>0</v>
      </c>
      <c r="CF65" s="364"/>
      <c r="CG65" s="342">
        <f>IF(CG$30="PT1",CK65,IF(CG$30="BiQUAD",CH65,IF(CG$30="FIR",CI65,"N/A")))</f>
        <v>-41.936388340448318</v>
      </c>
      <c r="CH65" s="342">
        <f t="shared" si="50"/>
        <v>-81.368814930166323</v>
      </c>
      <c r="CI65" s="342">
        <f t="shared" si="51"/>
        <v>-281.13749999999999</v>
      </c>
      <c r="CJ65" s="342">
        <f t="shared" ref="CJ65:CJ128" si="102">(120-1)/(2*$BY$32)*1000</f>
        <v>7.4375</v>
      </c>
      <c r="CK65" s="342">
        <f t="shared" si="52"/>
        <v>-41.936388340448318</v>
      </c>
      <c r="CL65" s="361">
        <f t="shared" si="53"/>
        <v>0.74388725813312029</v>
      </c>
      <c r="CM65" s="361">
        <f t="shared" si="54"/>
        <v>0.77816077273134399</v>
      </c>
      <c r="CN65" s="361">
        <f>IF(CO$32="On",IF(CG$30="PT1",CL65,CM65),1)</f>
        <v>0.74388725813312029</v>
      </c>
      <c r="CO65" s="342">
        <f t="shared" si="55"/>
        <v>1.1094282629748233</v>
      </c>
      <c r="CP65" s="364"/>
      <c r="CQ65" s="342">
        <f>IF(CQ$30="PT1",CU65,IF(CQ$30="BiQUAD",CR65,IF(CQ$30="FIR",CS65,"N/A")))</f>
        <v>-34.992020198558656</v>
      </c>
      <c r="CR65" s="342">
        <f t="shared" si="56"/>
        <v>-62.747004252518344</v>
      </c>
      <c r="CS65" s="342">
        <f t="shared" si="57"/>
        <v>-281.13749999999999</v>
      </c>
      <c r="CT65" s="342">
        <f t="shared" ref="CT65:CT128" si="103">(120-1)/(2*$BY$32)*1000</f>
        <v>7.4375</v>
      </c>
      <c r="CU65" s="342">
        <f t="shared" si="58"/>
        <v>-34.992020198558656</v>
      </c>
      <c r="CV65" s="361">
        <f t="shared" si="59"/>
        <v>0.81923192051904048</v>
      </c>
      <c r="CW65" s="361">
        <f t="shared" si="60"/>
        <v>0.89799030157751702</v>
      </c>
      <c r="CX65" s="361">
        <f>IF(CY$32="On",IF(CQ$30="PT1",CV65,CW65),1)</f>
        <v>0.81923192051904048</v>
      </c>
      <c r="CY65" s="342">
        <f t="shared" si="61"/>
        <v>0.92571482006768935</v>
      </c>
      <c r="CZ65" s="364"/>
      <c r="DA65" s="350">
        <f>SUM(CE65,CO65,CY65)</f>
        <v>2.0351430830425126</v>
      </c>
      <c r="DB65" s="351">
        <f>SUM(BW65,DA65)</f>
        <v>5.0181862798179093</v>
      </c>
      <c r="DC65" s="352">
        <f t="shared" si="97"/>
        <v>0.49555631573784692</v>
      </c>
      <c r="DD65" s="353">
        <f t="shared" ref="DD65:DD128" si="104">20*LOG10(DC65)</f>
        <v>-6.0981396903979634</v>
      </c>
      <c r="DE65" s="354">
        <f t="shared" si="65"/>
        <v>8.75</v>
      </c>
      <c r="DF65" s="354">
        <f t="shared" si="98"/>
        <v>5.3323916373878442</v>
      </c>
      <c r="DG65" s="365"/>
      <c r="DH65" s="63"/>
      <c r="DI65" s="63"/>
      <c r="DJ65" s="63"/>
      <c r="DK65" s="63"/>
      <c r="DL65" s="63"/>
      <c r="DM65" s="63"/>
      <c r="DN65" s="63"/>
      <c r="DO65" s="366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</row>
    <row r="66" spans="1:137" s="358" customFormat="1" x14ac:dyDescent="0.25">
      <c r="A66" s="358">
        <f t="shared" ref="A66:A129" si="105">A65+5</f>
        <v>110</v>
      </c>
      <c r="B66" s="359">
        <f t="shared" ref="B66:B129" si="106">B65</f>
        <v>0.125</v>
      </c>
      <c r="C66" s="360"/>
      <c r="D66" s="342">
        <f t="shared" si="2"/>
        <v>-38.411999999999999</v>
      </c>
      <c r="E66" s="361">
        <f t="shared" ref="E66:E129" si="107">E65</f>
        <v>0.97</v>
      </c>
      <c r="F66" s="343"/>
      <c r="G66" s="342">
        <f t="shared" si="66"/>
        <v>-4.133609773121159</v>
      </c>
      <c r="H66" s="342">
        <f t="shared" si="67"/>
        <v>175.86639022687885</v>
      </c>
      <c r="I66" s="342">
        <f t="shared" si="68"/>
        <v>-0.39934648170312975</v>
      </c>
      <c r="J66" s="342">
        <f t="shared" si="69"/>
        <v>-4.133609773121159</v>
      </c>
      <c r="K66" s="344">
        <f t="shared" si="70"/>
        <v>1</v>
      </c>
      <c r="L66" s="345">
        <f t="shared" si="71"/>
        <v>0</v>
      </c>
      <c r="M66" s="346">
        <f t="shared" si="72"/>
        <v>-1.9027975141030014</v>
      </c>
      <c r="N66" s="342">
        <f t="shared" si="73"/>
        <v>178.09720248589699</v>
      </c>
      <c r="O66" s="342">
        <f t="shared" si="74"/>
        <v>-9.1300170802632016E-2</v>
      </c>
      <c r="P66" s="342">
        <f t="shared" si="75"/>
        <v>-1.9027975141030014</v>
      </c>
      <c r="Q66" s="344">
        <f t="shared" si="76"/>
        <v>1</v>
      </c>
      <c r="R66" s="345">
        <f t="shared" si="77"/>
        <v>0</v>
      </c>
      <c r="S66" s="346">
        <f t="shared" si="78"/>
        <v>-0.93286434860652234</v>
      </c>
      <c r="T66" s="342">
        <f t="shared" si="79"/>
        <v>179.06713565139347</v>
      </c>
      <c r="U66" s="342">
        <f t="shared" si="80"/>
        <v>-2.2723944463251822E-2</v>
      </c>
      <c r="V66" s="342">
        <f t="shared" si="81"/>
        <v>-0.93286434860652234</v>
      </c>
      <c r="W66" s="344">
        <f t="shared" si="82"/>
        <v>1</v>
      </c>
      <c r="X66" s="345">
        <f t="shared" si="83"/>
        <v>0</v>
      </c>
      <c r="Y66" s="342">
        <f t="shared" si="84"/>
        <v>0</v>
      </c>
      <c r="Z66" s="343"/>
      <c r="AA66" s="342">
        <f t="shared" ref="AA66:AA129" si="108">IF(AA$30="PT1",AE66,IF(AA$30="BiQUAD",AB66,IF(AA$30="FIR",AC66,"N/A")))</f>
        <v>-17.744671625056935</v>
      </c>
      <c r="AB66" s="342">
        <f t="shared" si="7"/>
        <v>-26.759621671034012</v>
      </c>
      <c r="AC66" s="342">
        <f t="shared" si="8"/>
        <v>-294.52499999999998</v>
      </c>
      <c r="AD66" s="342">
        <f t="shared" si="9"/>
        <v>7.4375</v>
      </c>
      <c r="AE66" s="342">
        <f t="shared" si="10"/>
        <v>-17.744671625056935</v>
      </c>
      <c r="AF66" s="361">
        <f t="shared" si="11"/>
        <v>0.95242414719932422</v>
      </c>
      <c r="AG66" s="361">
        <f t="shared" si="12"/>
        <v>0.9947979946728287</v>
      </c>
      <c r="AH66" s="361">
        <f t="shared" ref="AH66:AH129" si="109">IF(AI$32="On",IF(AA$30="PT1",AF66,AG66),1)</f>
        <v>0.95242414719932422</v>
      </c>
      <c r="AI66" s="342">
        <f t="shared" si="13"/>
        <v>0.44809776830951853</v>
      </c>
      <c r="AJ66" s="343"/>
      <c r="AK66" s="342">
        <f t="shared" ref="AK66:AK129" si="110">IF(AK$30="PT1",AO66,IF(AK$30="BiQUAD",AL66,IF(AK$30="FIR",AM66,"N/A")))</f>
        <v>-23.749494492866766</v>
      </c>
      <c r="AL66" s="342">
        <f t="shared" si="15"/>
        <v>-37.659554093003273</v>
      </c>
      <c r="AM66" s="342">
        <f t="shared" si="16"/>
        <v>-294.52499999999998</v>
      </c>
      <c r="AN66" s="342">
        <f t="shared" si="17"/>
        <v>7.4375</v>
      </c>
      <c r="AO66" s="342">
        <f t="shared" si="18"/>
        <v>-23.749494492866766</v>
      </c>
      <c r="AP66" s="361">
        <f t="shared" si="19"/>
        <v>0.91531503242276557</v>
      </c>
      <c r="AQ66" s="361">
        <f t="shared" si="20"/>
        <v>0.9817703960194889</v>
      </c>
      <c r="AR66" s="361">
        <f t="shared" ref="AR66:AR129" si="111">IF(AS$32="On",IF(AK$30="PT1",AP66,AQ66),1)</f>
        <v>0.91531503242276557</v>
      </c>
      <c r="AS66" s="342">
        <f t="shared" si="21"/>
        <v>0.59973470941582741</v>
      </c>
      <c r="AT66" s="343"/>
      <c r="AU66" s="342">
        <f t="shared" si="22"/>
        <v>-122.47119229084849</v>
      </c>
      <c r="AV66" s="342">
        <f t="shared" si="23"/>
        <v>57.528807709151508</v>
      </c>
      <c r="AW66" s="342">
        <f t="shared" si="24"/>
        <v>57.528807709151508</v>
      </c>
      <c r="AX66" s="342">
        <f t="shared" si="25"/>
        <v>-6.0880645853145667</v>
      </c>
      <c r="AY66" s="342">
        <f t="shared" ref="AY66:AY129" si="112">IF(AZ$32="On",10^((IF(ISERROR(AX66),-60,AX66))/20),1)</f>
        <v>1</v>
      </c>
      <c r="AZ66" s="342">
        <f t="shared" si="26"/>
        <v>0</v>
      </c>
      <c r="BA66" s="343"/>
      <c r="BB66" s="342">
        <f t="shared" si="27"/>
        <v>-107.65012421993012</v>
      </c>
      <c r="BC66" s="342">
        <f t="shared" si="28"/>
        <v>72.34987578006988</v>
      </c>
      <c r="BD66" s="342">
        <f t="shared" si="29"/>
        <v>72.34987578006988</v>
      </c>
      <c r="BE66" s="342">
        <f t="shared" si="88"/>
        <v>-6.5639503034430327</v>
      </c>
      <c r="BF66" s="342">
        <f t="shared" ref="BF66:BF129" si="113">IF(BG$32="On",10^((IF(ISERROR(BE66),-60,BE66))/20),1)</f>
        <v>1</v>
      </c>
      <c r="BG66" s="342">
        <f t="shared" si="30"/>
        <v>0</v>
      </c>
      <c r="BH66" s="343"/>
      <c r="BI66" s="342">
        <f t="shared" si="31"/>
        <v>-17.941056681690974</v>
      </c>
      <c r="BJ66" s="342">
        <f t="shared" si="32"/>
        <v>161.30964820523903</v>
      </c>
      <c r="BK66" s="342">
        <f t="shared" si="33"/>
        <v>-0.44984608172535362</v>
      </c>
      <c r="BL66" s="342">
        <f t="shared" si="34"/>
        <v>-17.941056681690974</v>
      </c>
      <c r="BM66" s="342">
        <f t="shared" ref="BM66:BM129" si="114">IF(BL$33="On",10^((IF(ISERROR(BK66),-60,BK66))/20),1)</f>
        <v>0.94952782515736822</v>
      </c>
      <c r="BN66" s="342">
        <f t="shared" si="36"/>
        <v>0.45305698691138824</v>
      </c>
      <c r="BO66" s="346">
        <f t="shared" si="37"/>
        <v>-15.441738391669377</v>
      </c>
      <c r="BP66" s="344">
        <f t="shared" si="38"/>
        <v>164.55826160833061</v>
      </c>
      <c r="BQ66" s="344">
        <f t="shared" si="39"/>
        <v>-0.32313587847970926</v>
      </c>
      <c r="BR66" s="344">
        <f t="shared" si="40"/>
        <v>-15.441738391669377</v>
      </c>
      <c r="BS66" s="346">
        <f t="shared" si="41"/>
        <v>0.96348111393536695</v>
      </c>
      <c r="BT66" s="345">
        <f t="shared" si="42"/>
        <v>0.38994288867851962</v>
      </c>
      <c r="BU66" s="342">
        <f t="shared" ref="BU66:BU129" si="115">BT66+BN66</f>
        <v>0.84299987558990785</v>
      </c>
      <c r="BV66" s="343"/>
      <c r="BW66" s="347">
        <f t="shared" si="90"/>
        <v>2.9858323533152538</v>
      </c>
      <c r="BX66" s="362"/>
      <c r="BY66" s="363"/>
      <c r="BZ66" s="361">
        <f t="shared" si="44"/>
        <v>-115.51387042753426</v>
      </c>
      <c r="CA66" s="361">
        <f t="shared" si="45"/>
        <v>64.486129572465742</v>
      </c>
      <c r="CB66" s="342">
        <f t="shared" si="46"/>
        <v>64.486129572465742</v>
      </c>
      <c r="CC66" s="342">
        <f t="shared" si="47"/>
        <v>-6.2525556991240796</v>
      </c>
      <c r="CD66" s="342">
        <f t="shared" ref="CD66:CD129" si="116">IF(CE$32="On",10^((IF(ISERROR(CC66),-60,CC66))/20),1)</f>
        <v>1</v>
      </c>
      <c r="CE66" s="342">
        <f t="shared" si="48"/>
        <v>0</v>
      </c>
      <c r="CF66" s="364"/>
      <c r="CG66" s="342">
        <f t="shared" ref="CG66:CG129" si="117">IF(CG$30="PT1",CK66,IF(CG$30="BiQUAD",CH66,IF(CG$30="FIR",CI66,"N/A")))</f>
        <v>-43.264295411071615</v>
      </c>
      <c r="CH66" s="342">
        <f t="shared" si="50"/>
        <v>-85.097412441369769</v>
      </c>
      <c r="CI66" s="342">
        <f t="shared" si="51"/>
        <v>-294.52499999999998</v>
      </c>
      <c r="CJ66" s="342">
        <f t="shared" si="102"/>
        <v>7.4375</v>
      </c>
      <c r="CK66" s="342">
        <f t="shared" si="52"/>
        <v>-43.264295411071615</v>
      </c>
      <c r="CL66" s="361">
        <f t="shared" si="53"/>
        <v>0.72819999269280278</v>
      </c>
      <c r="CM66" s="361">
        <f t="shared" si="54"/>
        <v>0.74855144780489291</v>
      </c>
      <c r="CN66" s="361">
        <f t="shared" ref="CN66:CN129" si="118">IF(CO$32="On",IF(CG$30="PT1",CL66,CM66),1)</f>
        <v>0.72819999269280278</v>
      </c>
      <c r="CO66" s="342">
        <f t="shared" si="55"/>
        <v>1.0925327124007982</v>
      </c>
      <c r="CP66" s="364"/>
      <c r="CQ66" s="342">
        <f t="shared" ref="CQ66:CQ129" si="119">IF(CQ$30="PT1",CU66,IF(CQ$30="BiQUAD",CR66,IF(CQ$30="FIR",CS66,"N/A")))</f>
        <v>-36.25383773744479</v>
      </c>
      <c r="CR66" s="342">
        <f t="shared" si="56"/>
        <v>-65.981088398145815</v>
      </c>
      <c r="CS66" s="342">
        <f t="shared" si="57"/>
        <v>-294.52499999999998</v>
      </c>
      <c r="CT66" s="342">
        <f t="shared" si="103"/>
        <v>7.4375</v>
      </c>
      <c r="CU66" s="342">
        <f t="shared" si="58"/>
        <v>-36.25383773744479</v>
      </c>
      <c r="CV66" s="361">
        <f t="shared" si="59"/>
        <v>0.80640499585570558</v>
      </c>
      <c r="CW66" s="361">
        <f t="shared" si="60"/>
        <v>0.88072235460593018</v>
      </c>
      <c r="CX66" s="361">
        <f t="shared" ref="CX66:CX129" si="120">IF(CY$32="On",IF(CQ$30="PT1",CV66,CW66),1)</f>
        <v>0.80640499585570558</v>
      </c>
      <c r="CY66" s="342">
        <f t="shared" si="61"/>
        <v>0.9155009529657776</v>
      </c>
      <c r="CZ66" s="364"/>
      <c r="DA66" s="350">
        <f t="shared" ref="DA66:DA129" si="121">SUM(CE66,CO66,CY66)</f>
        <v>2.0080336653665758</v>
      </c>
      <c r="DB66" s="351">
        <f t="shared" ref="DB66:DB129" si="122">SUM(BW66,DA66)</f>
        <v>4.99386601868183</v>
      </c>
      <c r="DC66" s="352">
        <f t="shared" si="97"/>
        <v>0.46833409361315154</v>
      </c>
      <c r="DD66" s="353">
        <f t="shared" si="104"/>
        <v>-6.5888845091415913</v>
      </c>
      <c r="DE66" s="354">
        <f t="shared" si="65"/>
        <v>9.1666666666666661</v>
      </c>
      <c r="DF66" s="354">
        <f t="shared" si="98"/>
        <v>5.3828876941543404</v>
      </c>
      <c r="DG66" s="365"/>
      <c r="DH66" s="63"/>
      <c r="DI66" s="63"/>
      <c r="DJ66" s="63"/>
      <c r="DK66" s="63"/>
      <c r="DL66" s="63"/>
      <c r="DM66" s="63"/>
      <c r="DN66" s="63"/>
      <c r="DO66" s="366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</row>
    <row r="67" spans="1:137" s="358" customFormat="1" x14ac:dyDescent="0.25">
      <c r="A67" s="358">
        <f t="shared" si="105"/>
        <v>115</v>
      </c>
      <c r="B67" s="359">
        <f t="shared" si="106"/>
        <v>0.125</v>
      </c>
      <c r="C67" s="360"/>
      <c r="D67" s="342">
        <f t="shared" si="2"/>
        <v>-40.158000000000001</v>
      </c>
      <c r="E67" s="361">
        <f t="shared" si="107"/>
        <v>0.97</v>
      </c>
      <c r="F67" s="343"/>
      <c r="G67" s="342">
        <f t="shared" si="66"/>
        <v>-4.3681035536468888</v>
      </c>
      <c r="H67" s="342">
        <f t="shared" si="67"/>
        <v>175.63189644635312</v>
      </c>
      <c r="I67" s="342">
        <f t="shared" si="68"/>
        <v>-0.44443921926009533</v>
      </c>
      <c r="J67" s="342">
        <f t="shared" si="69"/>
        <v>-4.3681035536468888</v>
      </c>
      <c r="K67" s="344">
        <f t="shared" si="70"/>
        <v>1</v>
      </c>
      <c r="L67" s="345">
        <f t="shared" si="71"/>
        <v>0</v>
      </c>
      <c r="M67" s="346">
        <f t="shared" si="72"/>
        <v>-1.9941985005366887</v>
      </c>
      <c r="N67" s="342">
        <f t="shared" si="73"/>
        <v>178.0058014994633</v>
      </c>
      <c r="O67" s="342">
        <f t="shared" si="74"/>
        <v>-9.9896691399951124E-2</v>
      </c>
      <c r="P67" s="342">
        <f t="shared" si="75"/>
        <v>-1.9941985005366887</v>
      </c>
      <c r="Q67" s="344">
        <f t="shared" si="76"/>
        <v>1</v>
      </c>
      <c r="R67" s="345">
        <f t="shared" si="77"/>
        <v>0</v>
      </c>
      <c r="S67" s="346">
        <f t="shared" si="78"/>
        <v>-0.97585660951056152</v>
      </c>
      <c r="T67" s="342">
        <f t="shared" si="79"/>
        <v>179.02414339048943</v>
      </c>
      <c r="U67" s="342">
        <f t="shared" si="80"/>
        <v>-2.4837266413845503E-2</v>
      </c>
      <c r="V67" s="342">
        <f t="shared" si="81"/>
        <v>-0.97585660951056152</v>
      </c>
      <c r="W67" s="344">
        <f t="shared" si="82"/>
        <v>1</v>
      </c>
      <c r="X67" s="345">
        <f t="shared" si="83"/>
        <v>0</v>
      </c>
      <c r="Y67" s="342">
        <f t="shared" si="84"/>
        <v>0</v>
      </c>
      <c r="Z67" s="343"/>
      <c r="AA67" s="342">
        <f t="shared" si="108"/>
        <v>-18.497430564253218</v>
      </c>
      <c r="AB67" s="342">
        <f t="shared" si="7"/>
        <v>-28.049771648236934</v>
      </c>
      <c r="AC67" s="342">
        <f t="shared" si="8"/>
        <v>-307.91250000000002</v>
      </c>
      <c r="AD67" s="342">
        <f t="shared" si="9"/>
        <v>7.4375</v>
      </c>
      <c r="AE67" s="342">
        <f t="shared" si="10"/>
        <v>-18.497430564253218</v>
      </c>
      <c r="AF67" s="361">
        <f t="shared" si="11"/>
        <v>0.94833788381600925</v>
      </c>
      <c r="AG67" s="361">
        <f t="shared" si="12"/>
        <v>0.99379511521296615</v>
      </c>
      <c r="AH67" s="361">
        <f t="shared" si="109"/>
        <v>0.94833788381600925</v>
      </c>
      <c r="AI67" s="342">
        <f t="shared" si="13"/>
        <v>0.4467978397162613</v>
      </c>
      <c r="AJ67" s="343"/>
      <c r="AK67" s="342">
        <f t="shared" si="110"/>
        <v>-24.702430227771313</v>
      </c>
      <c r="AL67" s="342">
        <f t="shared" si="15"/>
        <v>-39.531559248006424</v>
      </c>
      <c r="AM67" s="342">
        <f t="shared" si="16"/>
        <v>-307.91250000000002</v>
      </c>
      <c r="AN67" s="342">
        <f t="shared" si="17"/>
        <v>7.4375</v>
      </c>
      <c r="AO67" s="342">
        <f t="shared" si="18"/>
        <v>-24.702430227771313</v>
      </c>
      <c r="AP67" s="361">
        <f t="shared" si="19"/>
        <v>0.90849045267857464</v>
      </c>
      <c r="AQ67" s="361">
        <f t="shared" si="20"/>
        <v>0.97833751116323397</v>
      </c>
      <c r="AR67" s="361">
        <f t="shared" si="111"/>
        <v>0.90849045267857464</v>
      </c>
      <c r="AS67" s="342">
        <f t="shared" si="21"/>
        <v>0.59667705864181919</v>
      </c>
      <c r="AT67" s="343"/>
      <c r="AU67" s="342">
        <f t="shared" si="22"/>
        <v>-133.06941255883302</v>
      </c>
      <c r="AV67" s="342">
        <f t="shared" si="23"/>
        <v>46.930587441166978</v>
      </c>
      <c r="AW67" s="342">
        <f t="shared" si="24"/>
        <v>46.930587441166978</v>
      </c>
      <c r="AX67" s="342">
        <f t="shared" si="25"/>
        <v>-4.5106693241009364</v>
      </c>
      <c r="AY67" s="342">
        <f t="shared" si="112"/>
        <v>1</v>
      </c>
      <c r="AZ67" s="342">
        <f t="shared" si="26"/>
        <v>0</v>
      </c>
      <c r="BA67" s="343"/>
      <c r="BB67" s="342">
        <f t="shared" si="27"/>
        <v>-115.0509778164429</v>
      </c>
      <c r="BC67" s="342">
        <f t="shared" si="28"/>
        <v>64.949022183557105</v>
      </c>
      <c r="BD67" s="342">
        <f t="shared" si="29"/>
        <v>64.949022183557105</v>
      </c>
      <c r="BE67" s="342">
        <f t="shared" si="88"/>
        <v>-4.9519342878766857</v>
      </c>
      <c r="BF67" s="342">
        <f t="shared" si="113"/>
        <v>1</v>
      </c>
      <c r="BG67" s="342">
        <f t="shared" si="30"/>
        <v>0</v>
      </c>
      <c r="BH67" s="343"/>
      <c r="BI67" s="342">
        <f t="shared" si="31"/>
        <v>-18.95464101805991</v>
      </c>
      <c r="BJ67" s="342">
        <f t="shared" si="32"/>
        <v>160.27868548123246</v>
      </c>
      <c r="BK67" s="342">
        <f t="shared" si="33"/>
        <v>-0.49298160796720447</v>
      </c>
      <c r="BL67" s="342">
        <f t="shared" si="34"/>
        <v>-18.95464101805991</v>
      </c>
      <c r="BM67" s="342">
        <f t="shared" si="114"/>
        <v>0.94482400674492362</v>
      </c>
      <c r="BN67" s="342">
        <f t="shared" si="36"/>
        <v>0.45784157048453888</v>
      </c>
      <c r="BO67" s="346">
        <f t="shared" si="37"/>
        <v>-16.251036955839652</v>
      </c>
      <c r="BP67" s="344">
        <f t="shared" si="38"/>
        <v>163.74896304416035</v>
      </c>
      <c r="BQ67" s="344">
        <f t="shared" si="39"/>
        <v>-0.35334778657140997</v>
      </c>
      <c r="BR67" s="344">
        <f t="shared" si="40"/>
        <v>-16.251036955839652</v>
      </c>
      <c r="BS67" s="346">
        <f t="shared" si="41"/>
        <v>0.96013568371903557</v>
      </c>
      <c r="BT67" s="345">
        <f t="shared" si="42"/>
        <v>0.3925371245371897</v>
      </c>
      <c r="BU67" s="342">
        <f t="shared" si="115"/>
        <v>0.85037869502172858</v>
      </c>
      <c r="BV67" s="343"/>
      <c r="BW67" s="347">
        <f t="shared" si="90"/>
        <v>2.988853593379809</v>
      </c>
      <c r="BX67" s="362"/>
      <c r="BY67" s="363"/>
      <c r="BZ67" s="361">
        <f t="shared" si="44"/>
        <v>-125.03379618788405</v>
      </c>
      <c r="CA67" s="361">
        <f t="shared" si="45"/>
        <v>54.96620381211595</v>
      </c>
      <c r="CB67" s="342">
        <f t="shared" si="46"/>
        <v>54.96620381211595</v>
      </c>
      <c r="CC67" s="342">
        <f t="shared" si="47"/>
        <v>-4.6627940456733148</v>
      </c>
      <c r="CD67" s="342">
        <f t="shared" si="116"/>
        <v>1</v>
      </c>
      <c r="CE67" s="342">
        <f t="shared" si="48"/>
        <v>0</v>
      </c>
      <c r="CF67" s="364"/>
      <c r="CG67" s="342">
        <f t="shared" si="117"/>
        <v>-44.536701907658205</v>
      </c>
      <c r="CH67" s="342">
        <f t="shared" si="50"/>
        <v>-88.689907125222163</v>
      </c>
      <c r="CI67" s="342">
        <f t="shared" si="51"/>
        <v>-307.91250000000002</v>
      </c>
      <c r="CJ67" s="342">
        <f t="shared" si="102"/>
        <v>7.4375</v>
      </c>
      <c r="CK67" s="342">
        <f t="shared" si="52"/>
        <v>-44.536701907658205</v>
      </c>
      <c r="CL67" s="361">
        <f t="shared" si="53"/>
        <v>0.71280132201336643</v>
      </c>
      <c r="CM67" s="361">
        <f t="shared" si="54"/>
        <v>0.71844778609486482</v>
      </c>
      <c r="CN67" s="361">
        <f t="shared" si="118"/>
        <v>0.71280132201336643</v>
      </c>
      <c r="CO67" s="342">
        <f t="shared" si="55"/>
        <v>1.0757657465617925</v>
      </c>
      <c r="CP67" s="364"/>
      <c r="CQ67" s="342">
        <f t="shared" si="119"/>
        <v>-37.476179561361377</v>
      </c>
      <c r="CR67" s="342">
        <f t="shared" si="56"/>
        <v>-69.186171021485038</v>
      </c>
      <c r="CS67" s="342">
        <f t="shared" si="57"/>
        <v>-307.91250000000002</v>
      </c>
      <c r="CT67" s="342">
        <f t="shared" si="103"/>
        <v>7.4375</v>
      </c>
      <c r="CU67" s="342">
        <f t="shared" si="58"/>
        <v>-37.476179561361377</v>
      </c>
      <c r="CV67" s="361">
        <f t="shared" si="59"/>
        <v>0.79360636129191608</v>
      </c>
      <c r="CW67" s="361">
        <f t="shared" si="60"/>
        <v>0.862106537404837</v>
      </c>
      <c r="CX67" s="361">
        <f t="shared" si="120"/>
        <v>0.79360636129191608</v>
      </c>
      <c r="CY67" s="342">
        <f t="shared" si="61"/>
        <v>0.90522172853529892</v>
      </c>
      <c r="CZ67" s="364"/>
      <c r="DA67" s="350">
        <f t="shared" si="121"/>
        <v>1.9809874750970913</v>
      </c>
      <c r="DB67" s="351">
        <f t="shared" si="122"/>
        <v>4.9698410684769003</v>
      </c>
      <c r="DC67" s="352">
        <f t="shared" si="97"/>
        <v>0.44212048187464598</v>
      </c>
      <c r="DD67" s="353">
        <f t="shared" si="104"/>
        <v>-7.0891873060854662</v>
      </c>
      <c r="DE67" s="354">
        <f t="shared" si="65"/>
        <v>9.5833333333333339</v>
      </c>
      <c r="DF67" s="354">
        <f t="shared" si="98"/>
        <v>5.4211351084179951</v>
      </c>
      <c r="DG67" s="365"/>
      <c r="DH67" s="63"/>
      <c r="DI67" s="63"/>
      <c r="DJ67" s="63"/>
      <c r="DK67" s="63"/>
      <c r="DL67" s="63"/>
      <c r="DM67" s="63"/>
      <c r="DN67" s="63"/>
      <c r="DO67" s="366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</row>
    <row r="68" spans="1:137" s="358" customFormat="1" x14ac:dyDescent="0.25">
      <c r="A68" s="358">
        <f t="shared" si="105"/>
        <v>120</v>
      </c>
      <c r="B68" s="359">
        <f t="shared" si="106"/>
        <v>0.125</v>
      </c>
      <c r="C68" s="360"/>
      <c r="D68" s="342">
        <f t="shared" si="2"/>
        <v>-41.904000000000003</v>
      </c>
      <c r="E68" s="361">
        <f t="shared" si="107"/>
        <v>0.97</v>
      </c>
      <c r="F68" s="343"/>
      <c r="G68" s="342">
        <f t="shared" si="66"/>
        <v>-4.6099235043774831</v>
      </c>
      <c r="H68" s="342">
        <f t="shared" si="67"/>
        <v>175.39007649562251</v>
      </c>
      <c r="I68" s="342">
        <f t="shared" si="68"/>
        <v>-0.49383041293943586</v>
      </c>
      <c r="J68" s="342">
        <f t="shared" si="69"/>
        <v>-4.6099235043774831</v>
      </c>
      <c r="K68" s="344">
        <f t="shared" si="70"/>
        <v>1</v>
      </c>
      <c r="L68" s="345">
        <f t="shared" si="71"/>
        <v>0</v>
      </c>
      <c r="M68" s="346">
        <f t="shared" si="72"/>
        <v>-2.0862808629474552</v>
      </c>
      <c r="N68" s="342">
        <f t="shared" si="73"/>
        <v>177.91371913705254</v>
      </c>
      <c r="O68" s="342">
        <f t="shared" si="74"/>
        <v>-0.10890845060225413</v>
      </c>
      <c r="P68" s="342">
        <f t="shared" si="75"/>
        <v>-2.0862808629474552</v>
      </c>
      <c r="Q68" s="344">
        <f t="shared" si="76"/>
        <v>1</v>
      </c>
      <c r="R68" s="345">
        <f t="shared" si="77"/>
        <v>0</v>
      </c>
      <c r="S68" s="346">
        <f t="shared" si="78"/>
        <v>-1.0189282316154833</v>
      </c>
      <c r="T68" s="342">
        <f t="shared" si="79"/>
        <v>178.98107176838451</v>
      </c>
      <c r="U68" s="342">
        <f t="shared" si="80"/>
        <v>-2.7044828744188398E-2</v>
      </c>
      <c r="V68" s="342">
        <f t="shared" si="81"/>
        <v>-1.0189282316154833</v>
      </c>
      <c r="W68" s="344">
        <f t="shared" si="82"/>
        <v>1</v>
      </c>
      <c r="X68" s="345">
        <f t="shared" si="83"/>
        <v>0</v>
      </c>
      <c r="Y68" s="342">
        <f t="shared" si="84"/>
        <v>0</v>
      </c>
      <c r="Z68" s="343"/>
      <c r="AA68" s="342">
        <f t="shared" si="108"/>
        <v>-19.243630335375475</v>
      </c>
      <c r="AB68" s="342">
        <f t="shared" si="7"/>
        <v>-29.348455495913882</v>
      </c>
      <c r="AC68" s="342">
        <f t="shared" si="8"/>
        <v>-321.3</v>
      </c>
      <c r="AD68" s="342">
        <f t="shared" si="9"/>
        <v>7.4375</v>
      </c>
      <c r="AE68" s="342">
        <f t="shared" si="10"/>
        <v>-19.243630335375475</v>
      </c>
      <c r="AF68" s="361">
        <f t="shared" si="11"/>
        <v>0.94412566680176457</v>
      </c>
      <c r="AG68" s="361">
        <f t="shared" si="12"/>
        <v>0.99265622240760565</v>
      </c>
      <c r="AH68" s="361">
        <f t="shared" si="109"/>
        <v>0.94412566680176457</v>
      </c>
      <c r="AI68" s="342">
        <f t="shared" si="13"/>
        <v>0.44545440591146934</v>
      </c>
      <c r="AJ68" s="343"/>
      <c r="AK68" s="342">
        <f t="shared" si="110"/>
        <v>-25.641005824305282</v>
      </c>
      <c r="AL68" s="342">
        <f t="shared" si="15"/>
        <v>-41.418064858567405</v>
      </c>
      <c r="AM68" s="342">
        <f t="shared" si="16"/>
        <v>-321.3</v>
      </c>
      <c r="AN68" s="342">
        <f t="shared" si="17"/>
        <v>7.4375</v>
      </c>
      <c r="AO68" s="342">
        <f t="shared" si="18"/>
        <v>-25.641005824305282</v>
      </c>
      <c r="AP68" s="361">
        <f t="shared" si="19"/>
        <v>0.90152305746827344</v>
      </c>
      <c r="AQ68" s="361">
        <f t="shared" si="20"/>
        <v>0.97446996933733798</v>
      </c>
      <c r="AR68" s="361">
        <f t="shared" si="111"/>
        <v>0.90152305746827344</v>
      </c>
      <c r="AS68" s="342">
        <f t="shared" si="21"/>
        <v>0.59354180148854818</v>
      </c>
      <c r="AT68" s="343"/>
      <c r="AU68" s="342">
        <f t="shared" si="22"/>
        <v>-140.71059313749964</v>
      </c>
      <c r="AV68" s="342">
        <f t="shared" si="23"/>
        <v>39.289406862500357</v>
      </c>
      <c r="AW68" s="342">
        <f t="shared" si="24"/>
        <v>39.289406862500357</v>
      </c>
      <c r="AX68" s="342">
        <f t="shared" si="25"/>
        <v>-3.4724839341668527</v>
      </c>
      <c r="AY68" s="342">
        <f t="shared" si="112"/>
        <v>1</v>
      </c>
      <c r="AZ68" s="342">
        <f t="shared" si="26"/>
        <v>0</v>
      </c>
      <c r="BA68" s="343"/>
      <c r="BB68" s="342">
        <f t="shared" si="27"/>
        <v>-121.42956561483851</v>
      </c>
      <c r="BC68" s="342">
        <f t="shared" si="28"/>
        <v>58.570434385161491</v>
      </c>
      <c r="BD68" s="342">
        <f t="shared" si="29"/>
        <v>58.570434385161491</v>
      </c>
      <c r="BE68" s="342">
        <f t="shared" si="88"/>
        <v>-3.8776456057835782</v>
      </c>
      <c r="BF68" s="342">
        <f t="shared" si="113"/>
        <v>1</v>
      </c>
      <c r="BG68" s="342">
        <f t="shared" si="30"/>
        <v>0</v>
      </c>
      <c r="BH68" s="343"/>
      <c r="BI68" s="342">
        <f t="shared" si="31"/>
        <v>-19.995464166587208</v>
      </c>
      <c r="BJ68" s="342">
        <f t="shared" si="32"/>
        <v>159.22140331382778</v>
      </c>
      <c r="BK68" s="342">
        <f t="shared" si="33"/>
        <v>-0.53862974655477747</v>
      </c>
      <c r="BL68" s="342">
        <f t="shared" si="34"/>
        <v>-19.995464166587208</v>
      </c>
      <c r="BM68" s="342">
        <f t="shared" si="114"/>
        <v>0.93987156949158701</v>
      </c>
      <c r="BN68" s="342">
        <f t="shared" si="36"/>
        <v>0.46285796681914837</v>
      </c>
      <c r="BO68" s="346">
        <f t="shared" si="37"/>
        <v>-17.075618338885018</v>
      </c>
      <c r="BP68" s="344">
        <f t="shared" si="38"/>
        <v>162.92438166111498</v>
      </c>
      <c r="BQ68" s="344">
        <f t="shared" si="39"/>
        <v>-0.38507238635337393</v>
      </c>
      <c r="BR68" s="344">
        <f t="shared" si="40"/>
        <v>-17.075618338885018</v>
      </c>
      <c r="BS68" s="346">
        <f t="shared" si="41"/>
        <v>0.95663525222898271</v>
      </c>
      <c r="BT68" s="345">
        <f t="shared" si="42"/>
        <v>0.3952689430297458</v>
      </c>
      <c r="BU68" s="342">
        <f t="shared" si="115"/>
        <v>0.85812690984889417</v>
      </c>
      <c r="BV68" s="343"/>
      <c r="BW68" s="347">
        <f t="shared" si="90"/>
        <v>2.9921231172489122</v>
      </c>
      <c r="BX68" s="362"/>
      <c r="BY68" s="363"/>
      <c r="BZ68" s="361">
        <f t="shared" si="44"/>
        <v>-132.51044707800085</v>
      </c>
      <c r="CA68" s="361">
        <f t="shared" si="45"/>
        <v>47.489552921999149</v>
      </c>
      <c r="CB68" s="342">
        <f t="shared" si="46"/>
        <v>47.489552921999149</v>
      </c>
      <c r="CC68" s="342">
        <f t="shared" si="47"/>
        <v>-3.6117801246825088</v>
      </c>
      <c r="CD68" s="342">
        <f t="shared" si="116"/>
        <v>1</v>
      </c>
      <c r="CE68" s="342">
        <f t="shared" si="48"/>
        <v>0</v>
      </c>
      <c r="CF68" s="364"/>
      <c r="CG68" s="342">
        <f t="shared" si="117"/>
        <v>-45.755837148353841</v>
      </c>
      <c r="CH68" s="342">
        <f t="shared" si="50"/>
        <v>-92.137012058365016</v>
      </c>
      <c r="CI68" s="342">
        <f t="shared" si="51"/>
        <v>-321.3</v>
      </c>
      <c r="CJ68" s="342">
        <f t="shared" si="102"/>
        <v>7.4375</v>
      </c>
      <c r="CK68" s="342">
        <f t="shared" si="52"/>
        <v>-45.755837148353841</v>
      </c>
      <c r="CL68" s="361">
        <f t="shared" si="53"/>
        <v>0.69771748119967403</v>
      </c>
      <c r="CM68" s="361">
        <f t="shared" si="54"/>
        <v>0.6882134215884862</v>
      </c>
      <c r="CN68" s="361">
        <f t="shared" si="118"/>
        <v>0.69771748119967403</v>
      </c>
      <c r="CO68" s="342">
        <f t="shared" si="55"/>
        <v>1.0591628969526352</v>
      </c>
      <c r="CP68" s="364"/>
      <c r="CQ68" s="342">
        <f t="shared" si="119"/>
        <v>-38.659808254090095</v>
      </c>
      <c r="CR68" s="342">
        <f t="shared" si="56"/>
        <v>-72.351531245578386</v>
      </c>
      <c r="CS68" s="342">
        <f t="shared" si="57"/>
        <v>-321.3</v>
      </c>
      <c r="CT68" s="342">
        <f t="shared" si="103"/>
        <v>7.4375</v>
      </c>
      <c r="CU68" s="342">
        <f t="shared" si="58"/>
        <v>-38.659808254090095</v>
      </c>
      <c r="CV68" s="361">
        <f t="shared" si="59"/>
        <v>0.78086880944303028</v>
      </c>
      <c r="CW68" s="361">
        <f t="shared" si="60"/>
        <v>0.8422714006615114</v>
      </c>
      <c r="CX68" s="361">
        <f t="shared" si="120"/>
        <v>0.78086880944303028</v>
      </c>
      <c r="CY68" s="342">
        <f t="shared" si="61"/>
        <v>0.89490296884467813</v>
      </c>
      <c r="CZ68" s="364"/>
      <c r="DA68" s="350">
        <f t="shared" si="121"/>
        <v>1.9540658657973133</v>
      </c>
      <c r="DB68" s="351">
        <f t="shared" si="122"/>
        <v>4.9461889830462251</v>
      </c>
      <c r="DC68" s="352">
        <f t="shared" si="97"/>
        <v>0.41694542883483926</v>
      </c>
      <c r="DD68" s="353">
        <f t="shared" si="104"/>
        <v>-7.5984156634407292</v>
      </c>
      <c r="DE68" s="354">
        <f t="shared" si="65"/>
        <v>10</v>
      </c>
      <c r="DF68" s="354">
        <f t="shared" si="98"/>
        <v>5.4482581887197927</v>
      </c>
      <c r="DG68" s="365"/>
      <c r="DH68" s="63"/>
      <c r="DI68" s="63"/>
      <c r="DJ68" s="63"/>
      <c r="DK68" s="63"/>
      <c r="DL68" s="63"/>
      <c r="DM68" s="63"/>
      <c r="DN68" s="63"/>
      <c r="DO68" s="366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</row>
    <row r="69" spans="1:137" s="358" customFormat="1" x14ac:dyDescent="0.25">
      <c r="A69" s="358">
        <f t="shared" si="105"/>
        <v>125</v>
      </c>
      <c r="B69" s="359">
        <f t="shared" si="106"/>
        <v>0.125</v>
      </c>
      <c r="C69" s="360"/>
      <c r="D69" s="342">
        <f t="shared" si="2"/>
        <v>-43.65</v>
      </c>
      <c r="E69" s="361">
        <f t="shared" si="107"/>
        <v>0.97</v>
      </c>
      <c r="F69" s="343"/>
      <c r="G69" s="342">
        <f t="shared" si="66"/>
        <v>-4.8596720208634885</v>
      </c>
      <c r="H69" s="342">
        <f t="shared" si="67"/>
        <v>175.14032797913652</v>
      </c>
      <c r="I69" s="342">
        <f t="shared" si="68"/>
        <v>-0.548042351385571</v>
      </c>
      <c r="J69" s="342">
        <f t="shared" si="69"/>
        <v>-4.8596720208634885</v>
      </c>
      <c r="K69" s="344">
        <f t="shared" si="70"/>
        <v>1</v>
      </c>
      <c r="L69" s="345">
        <f t="shared" si="71"/>
        <v>0</v>
      </c>
      <c r="M69" s="346">
        <f t="shared" si="72"/>
        <v>-2.1790802554540787</v>
      </c>
      <c r="N69" s="342">
        <f t="shared" si="73"/>
        <v>177.82091974454593</v>
      </c>
      <c r="O69" s="342">
        <f t="shared" si="74"/>
        <v>-0.11834337879008847</v>
      </c>
      <c r="P69" s="342">
        <f t="shared" si="75"/>
        <v>-2.1790802554540787</v>
      </c>
      <c r="Q69" s="344">
        <f t="shared" si="76"/>
        <v>1</v>
      </c>
      <c r="R69" s="345">
        <f t="shared" si="77"/>
        <v>0</v>
      </c>
      <c r="S69" s="346">
        <f t="shared" si="78"/>
        <v>-1.0620828372769093</v>
      </c>
      <c r="T69" s="342">
        <f t="shared" si="79"/>
        <v>178.9379171627231</v>
      </c>
      <c r="U69" s="342">
        <f t="shared" si="80"/>
        <v>-2.9346729346453389E-2</v>
      </c>
      <c r="V69" s="342">
        <f t="shared" si="81"/>
        <v>-1.0620828372769093</v>
      </c>
      <c r="W69" s="344">
        <f t="shared" si="82"/>
        <v>1</v>
      </c>
      <c r="X69" s="345">
        <f t="shared" si="83"/>
        <v>0</v>
      </c>
      <c r="Y69" s="342">
        <f t="shared" si="84"/>
        <v>0</v>
      </c>
      <c r="Z69" s="343"/>
      <c r="AA69" s="342">
        <f t="shared" si="108"/>
        <v>-19.98310652189998</v>
      </c>
      <c r="AB69" s="342">
        <f t="shared" si="7"/>
        <v>-30.65574522270667</v>
      </c>
      <c r="AC69" s="342">
        <f t="shared" si="8"/>
        <v>-334.6875</v>
      </c>
      <c r="AD69" s="342">
        <f t="shared" si="9"/>
        <v>7.4375</v>
      </c>
      <c r="AE69" s="342">
        <f t="shared" si="10"/>
        <v>-19.98310652189998</v>
      </c>
      <c r="AF69" s="361">
        <f t="shared" si="11"/>
        <v>0.93979342348843709</v>
      </c>
      <c r="AG69" s="361">
        <f t="shared" si="12"/>
        <v>0.99137043124456237</v>
      </c>
      <c r="AH69" s="361">
        <f t="shared" si="109"/>
        <v>0.93979342348843709</v>
      </c>
      <c r="AI69" s="342">
        <f t="shared" si="13"/>
        <v>0.44406903381999951</v>
      </c>
      <c r="AJ69" s="343"/>
      <c r="AK69" s="342">
        <f t="shared" si="110"/>
        <v>-26.56505117707799</v>
      </c>
      <c r="AL69" s="342">
        <f t="shared" si="15"/>
        <v>-43.318175670382374</v>
      </c>
      <c r="AM69" s="342">
        <f t="shared" si="16"/>
        <v>-334.6875</v>
      </c>
      <c r="AN69" s="342">
        <f t="shared" si="17"/>
        <v>7.4375</v>
      </c>
      <c r="AO69" s="342">
        <f t="shared" si="18"/>
        <v>-26.56505117707799</v>
      </c>
      <c r="AP69" s="361">
        <f t="shared" si="19"/>
        <v>0.89442719099991586</v>
      </c>
      <c r="AQ69" s="361">
        <f t="shared" si="20"/>
        <v>0.97014250014533188</v>
      </c>
      <c r="AR69" s="361">
        <f t="shared" si="111"/>
        <v>0.89442719099991586</v>
      </c>
      <c r="AS69" s="342">
        <f t="shared" si="21"/>
        <v>0.59033447060173316</v>
      </c>
      <c r="AT69" s="343"/>
      <c r="AU69" s="342">
        <f t="shared" si="22"/>
        <v>-146.30993247402023</v>
      </c>
      <c r="AV69" s="342">
        <f t="shared" si="23"/>
        <v>33.690067525979771</v>
      </c>
      <c r="AW69" s="342">
        <f t="shared" si="24"/>
        <v>33.690067525979771</v>
      </c>
      <c r="AX69" s="342">
        <f t="shared" si="25"/>
        <v>-2.7348568584791808</v>
      </c>
      <c r="AY69" s="342">
        <f t="shared" si="112"/>
        <v>1</v>
      </c>
      <c r="AZ69" s="342">
        <f t="shared" si="26"/>
        <v>0</v>
      </c>
      <c r="BA69" s="343"/>
      <c r="BB69" s="342">
        <f t="shared" si="27"/>
        <v>-126.86989764584402</v>
      </c>
      <c r="BC69" s="342">
        <f t="shared" si="28"/>
        <v>53.13010235415598</v>
      </c>
      <c r="BD69" s="342">
        <f t="shared" si="29"/>
        <v>53.13010235415598</v>
      </c>
      <c r="BE69" s="342">
        <f t="shared" si="88"/>
        <v>-3.1040208009172296</v>
      </c>
      <c r="BF69" s="342">
        <f t="shared" si="113"/>
        <v>1</v>
      </c>
      <c r="BG69" s="342">
        <f t="shared" si="30"/>
        <v>0</v>
      </c>
      <c r="BH69" s="343"/>
      <c r="BI69" s="342">
        <f t="shared" si="31"/>
        <v>-21.065064834271013</v>
      </c>
      <c r="BJ69" s="342">
        <f t="shared" si="32"/>
        <v>158.13621804698118</v>
      </c>
      <c r="BK69" s="342">
        <f t="shared" si="33"/>
        <v>-0.58695859680701246</v>
      </c>
      <c r="BL69" s="342">
        <f t="shared" si="34"/>
        <v>-21.065064834271013</v>
      </c>
      <c r="BM69" s="342">
        <f t="shared" si="114"/>
        <v>0.93465658515881467</v>
      </c>
      <c r="BN69" s="342">
        <f t="shared" si="36"/>
        <v>0.46811255187268919</v>
      </c>
      <c r="BO69" s="346">
        <f t="shared" si="37"/>
        <v>-17.916352402803984</v>
      </c>
      <c r="BP69" s="344">
        <f t="shared" si="38"/>
        <v>162.08364759719601</v>
      </c>
      <c r="BQ69" s="344">
        <f t="shared" si="39"/>
        <v>-0.41836745313850648</v>
      </c>
      <c r="BR69" s="344">
        <f t="shared" si="40"/>
        <v>-17.916352402803984</v>
      </c>
      <c r="BS69" s="346">
        <f t="shared" si="41"/>
        <v>0.95297526261238397</v>
      </c>
      <c r="BT69" s="345">
        <f t="shared" si="42"/>
        <v>0.39814116450675519</v>
      </c>
      <c r="BU69" s="342">
        <f t="shared" si="115"/>
        <v>0.86625371637944437</v>
      </c>
      <c r="BV69" s="343"/>
      <c r="BW69" s="347">
        <f t="shared" si="90"/>
        <v>2.9956572208011774</v>
      </c>
      <c r="BX69" s="362"/>
      <c r="BY69" s="363"/>
      <c r="BZ69" s="361">
        <f t="shared" si="44"/>
        <v>-138.36646066342982</v>
      </c>
      <c r="CA69" s="361">
        <f t="shared" si="45"/>
        <v>41.63353933657018</v>
      </c>
      <c r="CB69" s="342">
        <f t="shared" si="46"/>
        <v>41.63353933657018</v>
      </c>
      <c r="CC69" s="342">
        <f t="shared" si="47"/>
        <v>-2.8614303945124875</v>
      </c>
      <c r="CD69" s="342">
        <f t="shared" si="116"/>
        <v>1</v>
      </c>
      <c r="CE69" s="342">
        <f t="shared" si="48"/>
        <v>0</v>
      </c>
      <c r="CF69" s="364"/>
      <c r="CG69" s="342">
        <f t="shared" si="117"/>
        <v>-46.923940984551237</v>
      </c>
      <c r="CH69" s="342">
        <f t="shared" si="50"/>
        <v>-95.43275950477171</v>
      </c>
      <c r="CI69" s="342">
        <f t="shared" si="51"/>
        <v>-334.6875</v>
      </c>
      <c r="CJ69" s="342">
        <f t="shared" si="102"/>
        <v>7.4375</v>
      </c>
      <c r="CK69" s="342">
        <f t="shared" si="52"/>
        <v>-46.923940984551237</v>
      </c>
      <c r="CL69" s="361">
        <f t="shared" si="53"/>
        <v>0.68296861645869789</v>
      </c>
      <c r="CM69" s="361">
        <f t="shared" si="54"/>
        <v>0.65817408294592261</v>
      </c>
      <c r="CN69" s="361">
        <f t="shared" si="118"/>
        <v>0.68296861645869789</v>
      </c>
      <c r="CO69" s="342">
        <f t="shared" si="55"/>
        <v>1.0427542441011386</v>
      </c>
      <c r="CP69" s="364"/>
      <c r="CQ69" s="342">
        <f t="shared" si="119"/>
        <v>-39.805571092265197</v>
      </c>
      <c r="CR69" s="342">
        <f t="shared" si="56"/>
        <v>-75.466936817985442</v>
      </c>
      <c r="CS69" s="342">
        <f t="shared" si="57"/>
        <v>-334.6875</v>
      </c>
      <c r="CT69" s="342">
        <f t="shared" si="103"/>
        <v>7.4375</v>
      </c>
      <c r="CU69" s="342">
        <f t="shared" si="58"/>
        <v>-39.805571092265197</v>
      </c>
      <c r="CV69" s="361">
        <f t="shared" si="59"/>
        <v>0.76822127959737574</v>
      </c>
      <c r="CW69" s="361">
        <f t="shared" si="60"/>
        <v>0.82136996567329579</v>
      </c>
      <c r="CX69" s="361">
        <f t="shared" si="120"/>
        <v>0.76822127959737574</v>
      </c>
      <c r="CY69" s="342">
        <f t="shared" si="61"/>
        <v>0.88456824649478216</v>
      </c>
      <c r="CZ69" s="364"/>
      <c r="DA69" s="350">
        <f t="shared" si="121"/>
        <v>1.9273224905959208</v>
      </c>
      <c r="DB69" s="351">
        <f t="shared" si="122"/>
        <v>4.9229797113970983</v>
      </c>
      <c r="DC69" s="352">
        <f t="shared" si="97"/>
        <v>0.39282414421175377</v>
      </c>
      <c r="DD69" s="353">
        <f t="shared" si="104"/>
        <v>-8.1160365391026801</v>
      </c>
      <c r="DE69" s="354">
        <f t="shared" si="65"/>
        <v>10.416666666666666</v>
      </c>
      <c r="DF69" s="354">
        <f t="shared" si="98"/>
        <v>5.4653231714661477</v>
      </c>
      <c r="DG69" s="365"/>
      <c r="DH69" s="63"/>
      <c r="DI69" s="63"/>
      <c r="DJ69" s="63"/>
      <c r="DK69" s="63"/>
      <c r="DL69" s="63"/>
      <c r="DM69" s="63"/>
      <c r="DN69" s="63"/>
      <c r="DO69" s="366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</row>
    <row r="70" spans="1:137" s="358" customFormat="1" x14ac:dyDescent="0.25">
      <c r="A70" s="358">
        <f t="shared" si="105"/>
        <v>130</v>
      </c>
      <c r="B70" s="359">
        <f t="shared" si="106"/>
        <v>0.125</v>
      </c>
      <c r="C70" s="360"/>
      <c r="D70" s="342">
        <f t="shared" si="2"/>
        <v>-45.396000000000001</v>
      </c>
      <c r="E70" s="361">
        <f t="shared" si="107"/>
        <v>0.97</v>
      </c>
      <c r="F70" s="343"/>
      <c r="G70" s="342">
        <f t="shared" si="66"/>
        <v>-5.1180024742778132</v>
      </c>
      <c r="H70" s="342">
        <f t="shared" si="67"/>
        <v>174.8819975257222</v>
      </c>
      <c r="I70" s="342">
        <f t="shared" si="68"/>
        <v>-0.60766611554777983</v>
      </c>
      <c r="J70" s="342">
        <f t="shared" si="69"/>
        <v>-5.1180024742778132</v>
      </c>
      <c r="K70" s="344">
        <f t="shared" si="70"/>
        <v>1</v>
      </c>
      <c r="L70" s="345">
        <f t="shared" si="71"/>
        <v>0</v>
      </c>
      <c r="M70" s="346">
        <f t="shared" si="72"/>
        <v>-2.2726331725463029</v>
      </c>
      <c r="N70" s="342">
        <f t="shared" si="73"/>
        <v>177.72736682745369</v>
      </c>
      <c r="O70" s="342">
        <f t="shared" si="74"/>
        <v>-0.12821050641119655</v>
      </c>
      <c r="P70" s="342">
        <f t="shared" si="75"/>
        <v>-2.2726331725463029</v>
      </c>
      <c r="Q70" s="344">
        <f t="shared" si="76"/>
        <v>1</v>
      </c>
      <c r="R70" s="345">
        <f t="shared" si="77"/>
        <v>0</v>
      </c>
      <c r="S70" s="346">
        <f t="shared" si="78"/>
        <v>-1.105324071282977</v>
      </c>
      <c r="T70" s="342">
        <f t="shared" si="79"/>
        <v>178.89467592871702</v>
      </c>
      <c r="U70" s="342">
        <f t="shared" si="80"/>
        <v>-3.1743082349179524E-2</v>
      </c>
      <c r="V70" s="342">
        <f t="shared" si="81"/>
        <v>-1.105324071282977</v>
      </c>
      <c r="W70" s="344">
        <f t="shared" si="82"/>
        <v>1</v>
      </c>
      <c r="X70" s="345">
        <f t="shared" si="83"/>
        <v>0</v>
      </c>
      <c r="Y70" s="342">
        <f t="shared" si="84"/>
        <v>0</v>
      </c>
      <c r="Z70" s="343"/>
      <c r="AA70" s="342">
        <f t="shared" si="108"/>
        <v>-20.715706612280794</v>
      </c>
      <c r="AB70" s="342">
        <f t="shared" si="7"/>
        <v>-31.971671491836005</v>
      </c>
      <c r="AC70" s="342">
        <f t="shared" si="8"/>
        <v>-348.07499999999999</v>
      </c>
      <c r="AD70" s="342">
        <f t="shared" si="9"/>
        <v>7.4375</v>
      </c>
      <c r="AE70" s="342">
        <f t="shared" si="10"/>
        <v>-20.715706612280794</v>
      </c>
      <c r="AF70" s="361">
        <f t="shared" si="11"/>
        <v>0.93534709688177708</v>
      </c>
      <c r="AG70" s="361">
        <f t="shared" si="12"/>
        <v>0.98992670432688312</v>
      </c>
      <c r="AH70" s="361">
        <f t="shared" si="109"/>
        <v>0.93534709688177708</v>
      </c>
      <c r="AI70" s="342">
        <f t="shared" si="13"/>
        <v>0.44264330368121352</v>
      </c>
      <c r="AJ70" s="343"/>
      <c r="AK70" s="342">
        <f t="shared" si="110"/>
        <v>-27.474431626277134</v>
      </c>
      <c r="AL70" s="342">
        <f t="shared" si="15"/>
        <v>-45.2308131466662</v>
      </c>
      <c r="AM70" s="342">
        <f t="shared" si="16"/>
        <v>-348.07499999999999</v>
      </c>
      <c r="AN70" s="342">
        <f t="shared" si="17"/>
        <v>7.4375</v>
      </c>
      <c r="AO70" s="342">
        <f t="shared" si="18"/>
        <v>-27.474431626277134</v>
      </c>
      <c r="AP70" s="361">
        <f t="shared" si="19"/>
        <v>0.88721680123459512</v>
      </c>
      <c r="AQ70" s="361">
        <f t="shared" si="20"/>
        <v>0.96533184347635947</v>
      </c>
      <c r="AR70" s="361">
        <f t="shared" si="111"/>
        <v>0.88721680123459512</v>
      </c>
      <c r="AS70" s="342">
        <f t="shared" si="21"/>
        <v>0.58706050483498151</v>
      </c>
      <c r="AT70" s="343"/>
      <c r="AU70" s="342">
        <f t="shared" si="22"/>
        <v>-150.52411099675425</v>
      </c>
      <c r="AV70" s="342">
        <f t="shared" si="23"/>
        <v>29.475889003245754</v>
      </c>
      <c r="AW70" s="342">
        <f t="shared" si="24"/>
        <v>29.475889003245754</v>
      </c>
      <c r="AX70" s="342">
        <f t="shared" si="25"/>
        <v>-2.1882817613159631</v>
      </c>
      <c r="AY70" s="342">
        <f t="shared" si="112"/>
        <v>1</v>
      </c>
      <c r="AZ70" s="342">
        <f t="shared" si="26"/>
        <v>0</v>
      </c>
      <c r="BA70" s="343"/>
      <c r="BB70" s="342">
        <f t="shared" si="27"/>
        <v>-131.49646835521554</v>
      </c>
      <c r="BC70" s="342">
        <f t="shared" si="28"/>
        <v>48.503531644784459</v>
      </c>
      <c r="BD70" s="342">
        <f t="shared" si="29"/>
        <v>48.503531644784459</v>
      </c>
      <c r="BE70" s="342">
        <f t="shared" si="88"/>
        <v>-2.5227067812095094</v>
      </c>
      <c r="BF70" s="342">
        <f t="shared" si="113"/>
        <v>1</v>
      </c>
      <c r="BG70" s="342">
        <f t="shared" si="30"/>
        <v>0</v>
      </c>
      <c r="BH70" s="343"/>
      <c r="BI70" s="342">
        <f t="shared" si="31"/>
        <v>-22.165028070269244</v>
      </c>
      <c r="BJ70" s="342">
        <f t="shared" si="32"/>
        <v>157.02150208987987</v>
      </c>
      <c r="BK70" s="342">
        <f t="shared" si="33"/>
        <v>-0.63816133142734466</v>
      </c>
      <c r="BL70" s="342">
        <f t="shared" si="34"/>
        <v>-22.165028070269244</v>
      </c>
      <c r="BM70" s="342">
        <f t="shared" si="114"/>
        <v>0.92916305541947142</v>
      </c>
      <c r="BN70" s="342">
        <f t="shared" si="36"/>
        <v>0.47361171090318899</v>
      </c>
      <c r="BO70" s="346">
        <f t="shared" si="37"/>
        <v>-18.774133122512318</v>
      </c>
      <c r="BP70" s="344">
        <f t="shared" si="38"/>
        <v>161.22586687748768</v>
      </c>
      <c r="BQ70" s="344">
        <f t="shared" si="39"/>
        <v>-0.45330033527298708</v>
      </c>
      <c r="BR70" s="344">
        <f t="shared" si="40"/>
        <v>-18.774133122512318</v>
      </c>
      <c r="BS70" s="346">
        <f t="shared" si="41"/>
        <v>0.9491502866558218</v>
      </c>
      <c r="BT70" s="345">
        <f t="shared" si="42"/>
        <v>0.40115669065197257</v>
      </c>
      <c r="BU70" s="342">
        <f t="shared" si="115"/>
        <v>0.87476840155516156</v>
      </c>
      <c r="BV70" s="343"/>
      <c r="BW70" s="347">
        <f t="shared" si="90"/>
        <v>2.9994722100713562</v>
      </c>
      <c r="BX70" s="362"/>
      <c r="BY70" s="363"/>
      <c r="BZ70" s="361">
        <f t="shared" si="44"/>
        <v>-142.99747347180386</v>
      </c>
      <c r="CA70" s="361">
        <f t="shared" si="45"/>
        <v>37.002526528196142</v>
      </c>
      <c r="CB70" s="342">
        <f t="shared" si="46"/>
        <v>37.002526528196142</v>
      </c>
      <c r="CC70" s="342">
        <f t="shared" si="47"/>
        <v>-2.3026421145339899</v>
      </c>
      <c r="CD70" s="342">
        <f t="shared" si="116"/>
        <v>1</v>
      </c>
      <c r="CE70" s="342">
        <f t="shared" si="48"/>
        <v>0</v>
      </c>
      <c r="CF70" s="364"/>
      <c r="CG70" s="342">
        <f t="shared" si="117"/>
        <v>-48.043239682827014</v>
      </c>
      <c r="CH70" s="342">
        <f t="shared" si="50"/>
        <v>-98.574217454172398</v>
      </c>
      <c r="CI70" s="342">
        <f t="shared" si="51"/>
        <v>-348.07499999999999</v>
      </c>
      <c r="CJ70" s="342">
        <f t="shared" si="102"/>
        <v>7.4375</v>
      </c>
      <c r="CK70" s="342">
        <f t="shared" si="52"/>
        <v>-48.043239682827014</v>
      </c>
      <c r="CL70" s="361">
        <f t="shared" si="53"/>
        <v>0.66856958316880288</v>
      </c>
      <c r="CM70" s="361">
        <f t="shared" si="54"/>
        <v>0.62860904491425662</v>
      </c>
      <c r="CN70" s="361">
        <f t="shared" si="118"/>
        <v>0.66856958316880288</v>
      </c>
      <c r="CO70" s="342">
        <f t="shared" si="55"/>
        <v>1.0265649504877565</v>
      </c>
      <c r="CP70" s="364"/>
      <c r="CQ70" s="342">
        <f t="shared" si="119"/>
        <v>-40.914383220025123</v>
      </c>
      <c r="CR70" s="342">
        <f t="shared" si="56"/>
        <v>-78.522911638493383</v>
      </c>
      <c r="CS70" s="342">
        <f t="shared" si="57"/>
        <v>-348.07499999999999</v>
      </c>
      <c r="CT70" s="342">
        <f t="shared" si="103"/>
        <v>7.4375</v>
      </c>
      <c r="CU70" s="342">
        <f t="shared" si="58"/>
        <v>-40.914383220025123</v>
      </c>
      <c r="CV70" s="361">
        <f t="shared" si="59"/>
        <v>0.75568908278981761</v>
      </c>
      <c r="CW70" s="361">
        <f t="shared" si="60"/>
        <v>0.79957335881935188</v>
      </c>
      <c r="CX70" s="361">
        <f t="shared" si="120"/>
        <v>0.75568908278981761</v>
      </c>
      <c r="CY70" s="342">
        <f t="shared" si="61"/>
        <v>0.87423895769284443</v>
      </c>
      <c r="CZ70" s="364"/>
      <c r="DA70" s="350">
        <f t="shared" si="121"/>
        <v>1.900803908180601</v>
      </c>
      <c r="DB70" s="351">
        <f t="shared" si="122"/>
        <v>4.9002761182519574</v>
      </c>
      <c r="DC70" s="352">
        <f t="shared" si="97"/>
        <v>0.36975941343959007</v>
      </c>
      <c r="DD70" s="353">
        <f t="shared" si="104"/>
        <v>-8.6416152159747508</v>
      </c>
      <c r="DE70" s="354">
        <f t="shared" si="65"/>
        <v>10.833333333333334</v>
      </c>
      <c r="DF70" s="354">
        <f t="shared" si="98"/>
        <v>5.4733329634317034</v>
      </c>
      <c r="DG70" s="365"/>
      <c r="DH70" s="63"/>
      <c r="DI70" s="63"/>
      <c r="DJ70" s="63"/>
      <c r="DK70" s="63"/>
      <c r="DL70" s="63"/>
      <c r="DM70" s="63"/>
      <c r="DN70" s="63"/>
      <c r="DO70" s="366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</row>
    <row r="71" spans="1:137" s="358" customFormat="1" x14ac:dyDescent="0.25">
      <c r="A71" s="358">
        <f t="shared" si="105"/>
        <v>135</v>
      </c>
      <c r="B71" s="359">
        <f t="shared" si="106"/>
        <v>0.125</v>
      </c>
      <c r="C71" s="360"/>
      <c r="D71" s="342">
        <f t="shared" si="2"/>
        <v>-47.142000000000003</v>
      </c>
      <c r="E71" s="361">
        <f t="shared" si="107"/>
        <v>0.97</v>
      </c>
      <c r="F71" s="343"/>
      <c r="G71" s="342">
        <f t="shared" si="66"/>
        <v>-5.38562539247906</v>
      </c>
      <c r="H71" s="342">
        <f t="shared" si="67"/>
        <v>174.61437460752094</v>
      </c>
      <c r="I71" s="342">
        <f t="shared" si="68"/>
        <v>-0.67336718276412277</v>
      </c>
      <c r="J71" s="342">
        <f t="shared" si="69"/>
        <v>-5.38562539247906</v>
      </c>
      <c r="K71" s="344">
        <f t="shared" si="70"/>
        <v>1</v>
      </c>
      <c r="L71" s="345">
        <f t="shared" si="71"/>
        <v>0</v>
      </c>
      <c r="M71" s="346">
        <f t="shared" si="72"/>
        <v>-2.3669769998921777</v>
      </c>
      <c r="N71" s="342">
        <f t="shared" si="73"/>
        <v>177.63302300010781</v>
      </c>
      <c r="O71" s="342">
        <f t="shared" si="74"/>
        <v>-0.1385200581110726</v>
      </c>
      <c r="P71" s="342">
        <f t="shared" si="75"/>
        <v>-2.3669769998921777</v>
      </c>
      <c r="Q71" s="344">
        <f t="shared" si="76"/>
        <v>1</v>
      </c>
      <c r="R71" s="345">
        <f t="shared" si="77"/>
        <v>0</v>
      </c>
      <c r="S71" s="346">
        <f t="shared" si="78"/>
        <v>-1.1486556018934904</v>
      </c>
      <c r="T71" s="342">
        <f t="shared" si="79"/>
        <v>178.85134439810651</v>
      </c>
      <c r="U71" s="342">
        <f t="shared" si="80"/>
        <v>-3.4234019621283848E-2</v>
      </c>
      <c r="V71" s="342">
        <f t="shared" si="81"/>
        <v>-1.1486556018934904</v>
      </c>
      <c r="W71" s="344">
        <f t="shared" si="82"/>
        <v>1</v>
      </c>
      <c r="X71" s="345">
        <f t="shared" si="83"/>
        <v>0</v>
      </c>
      <c r="Y71" s="342">
        <f t="shared" si="84"/>
        <v>0</v>
      </c>
      <c r="Z71" s="343"/>
      <c r="AA71" s="342">
        <f t="shared" si="108"/>
        <v>-21.441289907295346</v>
      </c>
      <c r="AB71" s="342">
        <f t="shared" si="7"/>
        <v>-33.296221731813979</v>
      </c>
      <c r="AC71" s="342">
        <f t="shared" si="8"/>
        <v>-361.46249999999998</v>
      </c>
      <c r="AD71" s="342">
        <f t="shared" si="9"/>
        <v>7.4375</v>
      </c>
      <c r="AE71" s="342">
        <f t="shared" si="10"/>
        <v>-21.441289907295346</v>
      </c>
      <c r="AF71" s="361">
        <f t="shared" si="11"/>
        <v>0.93079262755489489</v>
      </c>
      <c r="AG71" s="361">
        <f t="shared" si="12"/>
        <v>0.98831391304328442</v>
      </c>
      <c r="AH71" s="361">
        <f t="shared" si="109"/>
        <v>0.93079262755489489</v>
      </c>
      <c r="AI71" s="342">
        <f t="shared" si="13"/>
        <v>0.44117880467685899</v>
      </c>
      <c r="AJ71" s="343"/>
      <c r="AK71" s="342">
        <f t="shared" si="110"/>
        <v>-28.369046293278583</v>
      </c>
      <c r="AL71" s="342">
        <f t="shared" si="15"/>
        <v>-47.154717528930995</v>
      </c>
      <c r="AM71" s="342">
        <f t="shared" si="16"/>
        <v>-361.46249999999998</v>
      </c>
      <c r="AN71" s="342">
        <f t="shared" si="17"/>
        <v>7.4375</v>
      </c>
      <c r="AO71" s="342">
        <f t="shared" si="18"/>
        <v>-28.369046293278583</v>
      </c>
      <c r="AP71" s="361">
        <f t="shared" si="19"/>
        <v>0.87990539765719233</v>
      </c>
      <c r="AQ71" s="361">
        <f t="shared" si="20"/>
        <v>0.96001720169625016</v>
      </c>
      <c r="AR71" s="361">
        <f t="shared" si="111"/>
        <v>0.87990539765719233</v>
      </c>
      <c r="AS71" s="342">
        <f t="shared" si="21"/>
        <v>0.58372523237198737</v>
      </c>
      <c r="AT71" s="343"/>
      <c r="AU71" s="342">
        <f t="shared" si="22"/>
        <v>-153.78430900242481</v>
      </c>
      <c r="AV71" s="342">
        <f t="shared" si="23"/>
        <v>26.215690997575194</v>
      </c>
      <c r="AW71" s="342">
        <f t="shared" si="24"/>
        <v>26.215690997575194</v>
      </c>
      <c r="AX71" s="342">
        <f t="shared" si="25"/>
        <v>-1.7723718782317608</v>
      </c>
      <c r="AY71" s="342">
        <f t="shared" si="112"/>
        <v>1</v>
      </c>
      <c r="AZ71" s="342">
        <f t="shared" si="26"/>
        <v>0</v>
      </c>
      <c r="BA71" s="343"/>
      <c r="BB71" s="342">
        <f t="shared" si="27"/>
        <v>-135.43870336767273</v>
      </c>
      <c r="BC71" s="342">
        <f t="shared" si="28"/>
        <v>44.56129663232727</v>
      </c>
      <c r="BD71" s="342">
        <f t="shared" si="29"/>
        <v>44.56129663232727</v>
      </c>
      <c r="BE71" s="342">
        <f t="shared" si="88"/>
        <v>-2.0740723646381447</v>
      </c>
      <c r="BF71" s="342">
        <f t="shared" si="113"/>
        <v>1</v>
      </c>
      <c r="BG71" s="342">
        <f t="shared" si="30"/>
        <v>0</v>
      </c>
      <c r="BH71" s="343"/>
      <c r="BI71" s="342">
        <f t="shared" si="31"/>
        <v>-23.296982292248636</v>
      </c>
      <c r="BJ71" s="342">
        <f t="shared" si="32"/>
        <v>155.8755867486835</v>
      </c>
      <c r="BK71" s="342">
        <f t="shared" si="33"/>
        <v>-0.69245819835869737</v>
      </c>
      <c r="BL71" s="342">
        <f t="shared" si="34"/>
        <v>-23.296982292248636</v>
      </c>
      <c r="BM71" s="342">
        <f t="shared" si="114"/>
        <v>0.92337282719048974</v>
      </c>
      <c r="BN71" s="342">
        <f t="shared" si="36"/>
        <v>0.47936177556067155</v>
      </c>
      <c r="BO71" s="346">
        <f t="shared" si="37"/>
        <v>-19.649878747024033</v>
      </c>
      <c r="BP71" s="344">
        <f t="shared" si="38"/>
        <v>160.35012125297595</v>
      </c>
      <c r="BQ71" s="344">
        <f t="shared" si="39"/>
        <v>-0.48994873486439244</v>
      </c>
      <c r="BR71" s="344">
        <f t="shared" si="40"/>
        <v>-19.649878747024033</v>
      </c>
      <c r="BS71" s="346">
        <f t="shared" si="41"/>
        <v>0.94515397083344632</v>
      </c>
      <c r="BT71" s="345">
        <f t="shared" si="42"/>
        <v>0.40431849273712001</v>
      </c>
      <c r="BU71" s="342">
        <f t="shared" si="115"/>
        <v>0.88368026829779156</v>
      </c>
      <c r="BV71" s="343"/>
      <c r="BW71" s="347">
        <f t="shared" si="90"/>
        <v>3.0035843053466378</v>
      </c>
      <c r="BX71" s="362"/>
      <c r="BY71" s="363"/>
      <c r="BZ71" s="361">
        <f t="shared" si="44"/>
        <v>-146.71370154409055</v>
      </c>
      <c r="CA71" s="361">
        <f t="shared" si="45"/>
        <v>33.286298455909446</v>
      </c>
      <c r="CB71" s="342">
        <f t="shared" si="46"/>
        <v>33.286298455909446</v>
      </c>
      <c r="CC71" s="342">
        <f t="shared" si="47"/>
        <v>-1.8752851253980893</v>
      </c>
      <c r="CD71" s="342">
        <f t="shared" si="116"/>
        <v>1</v>
      </c>
      <c r="CE71" s="342">
        <f t="shared" si="48"/>
        <v>0</v>
      </c>
      <c r="CF71" s="364"/>
      <c r="CG71" s="342">
        <f t="shared" si="117"/>
        <v>-49.115926658744961</v>
      </c>
      <c r="CH71" s="342">
        <f t="shared" si="50"/>
        <v>-101.56109611458172</v>
      </c>
      <c r="CI71" s="342">
        <f t="shared" si="51"/>
        <v>-361.46249999999998</v>
      </c>
      <c r="CJ71" s="342">
        <f t="shared" si="102"/>
        <v>7.4375</v>
      </c>
      <c r="CK71" s="342">
        <f t="shared" si="52"/>
        <v>-49.115926658744961</v>
      </c>
      <c r="CL71" s="361">
        <f t="shared" si="53"/>
        <v>0.65453068184483409</v>
      </c>
      <c r="CM71" s="361">
        <f t="shared" si="54"/>
        <v>0.59974750984898884</v>
      </c>
      <c r="CN71" s="361">
        <f t="shared" si="118"/>
        <v>0.65453068184483409</v>
      </c>
      <c r="CO71" s="342">
        <f t="shared" si="55"/>
        <v>1.0106157748712954</v>
      </c>
      <c r="CP71" s="364"/>
      <c r="CQ71" s="342">
        <f t="shared" si="119"/>
        <v>-41.987212495816664</v>
      </c>
      <c r="CR71" s="342">
        <f t="shared" si="56"/>
        <v>-81.510953877471479</v>
      </c>
      <c r="CS71" s="342">
        <f t="shared" si="57"/>
        <v>-361.46249999999998</v>
      </c>
      <c r="CT71" s="342">
        <f t="shared" si="103"/>
        <v>7.4375</v>
      </c>
      <c r="CU71" s="342">
        <f t="shared" si="58"/>
        <v>-41.987212495816664</v>
      </c>
      <c r="CV71" s="361">
        <f t="shared" si="59"/>
        <v>0.74329414624716628</v>
      </c>
      <c r="CW71" s="361">
        <f t="shared" si="60"/>
        <v>0.77706387848082314</v>
      </c>
      <c r="CX71" s="361">
        <f t="shared" si="120"/>
        <v>0.74329414624716628</v>
      </c>
      <c r="CY71" s="342">
        <f t="shared" si="61"/>
        <v>0.86393441349416999</v>
      </c>
      <c r="CZ71" s="364"/>
      <c r="DA71" s="350">
        <f t="shared" si="121"/>
        <v>1.8745501883654654</v>
      </c>
      <c r="DB71" s="351">
        <f t="shared" si="122"/>
        <v>4.8781344937121034</v>
      </c>
      <c r="DC71" s="352">
        <f t="shared" si="97"/>
        <v>0.34774371694697337</v>
      </c>
      <c r="DD71" s="353">
        <f t="shared" si="104"/>
        <v>-9.1748141624428303</v>
      </c>
      <c r="DE71" s="354">
        <f t="shared" si="65"/>
        <v>11.25</v>
      </c>
      <c r="DF71" s="354">
        <f t="shared" si="98"/>
        <v>5.4732242739873556</v>
      </c>
      <c r="DG71" s="365"/>
      <c r="DH71" s="63"/>
      <c r="DI71" s="63"/>
      <c r="DJ71" s="63"/>
      <c r="DK71" s="63"/>
      <c r="DL71" s="63"/>
      <c r="DM71" s="63"/>
      <c r="DN71" s="63"/>
      <c r="DO71" s="366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</row>
    <row r="72" spans="1:137" s="358" customFormat="1" x14ac:dyDescent="0.25">
      <c r="A72" s="358">
        <f t="shared" si="105"/>
        <v>140</v>
      </c>
      <c r="B72" s="359">
        <f t="shared" si="106"/>
        <v>0.125</v>
      </c>
      <c r="C72" s="360"/>
      <c r="D72" s="342">
        <f t="shared" si="2"/>
        <v>-48.887999999999998</v>
      </c>
      <c r="E72" s="361">
        <f t="shared" si="107"/>
        <v>0.97</v>
      </c>
      <c r="F72" s="343"/>
      <c r="G72" s="342">
        <f t="shared" si="66"/>
        <v>-5.6633155019609367</v>
      </c>
      <c r="H72" s="342">
        <f t="shared" si="67"/>
        <v>174.33668449803906</v>
      </c>
      <c r="I72" s="342">
        <f t="shared" si="68"/>
        <v>-0.74589123817313485</v>
      </c>
      <c r="J72" s="342">
        <f t="shared" si="69"/>
        <v>-5.6633155019609367</v>
      </c>
      <c r="K72" s="344">
        <f t="shared" si="70"/>
        <v>1</v>
      </c>
      <c r="L72" s="345">
        <f t="shared" si="71"/>
        <v>0</v>
      </c>
      <c r="M72" s="346">
        <f t="shared" si="72"/>
        <v>-2.4621500674025842</v>
      </c>
      <c r="N72" s="342">
        <f t="shared" si="73"/>
        <v>177.53784993259742</v>
      </c>
      <c r="O72" s="342">
        <f t="shared" si="74"/>
        <v>-0.14928355046722397</v>
      </c>
      <c r="P72" s="342">
        <f t="shared" si="75"/>
        <v>-2.4621500674025842</v>
      </c>
      <c r="Q72" s="344">
        <f t="shared" si="76"/>
        <v>1</v>
      </c>
      <c r="R72" s="345">
        <f t="shared" si="77"/>
        <v>0</v>
      </c>
      <c r="S72" s="346">
        <f t="shared" si="78"/>
        <v>-1.1920811218920986</v>
      </c>
      <c r="T72" s="342">
        <f t="shared" si="79"/>
        <v>178.8079188781079</v>
      </c>
      <c r="U72" s="342">
        <f t="shared" si="80"/>
        <v>-3.6819692336476272E-2</v>
      </c>
      <c r="V72" s="342">
        <f t="shared" si="81"/>
        <v>-1.1920811218920986</v>
      </c>
      <c r="W72" s="344">
        <f t="shared" si="82"/>
        <v>1</v>
      </c>
      <c r="X72" s="345">
        <f t="shared" si="83"/>
        <v>0</v>
      </c>
      <c r="Y72" s="342">
        <f t="shared" si="84"/>
        <v>0</v>
      </c>
      <c r="Z72" s="343"/>
      <c r="AA72" s="342">
        <f t="shared" si="108"/>
        <v>-22.159727388530623</v>
      </c>
      <c r="AB72" s="342">
        <f t="shared" si="7"/>
        <v>-34.629338367660516</v>
      </c>
      <c r="AC72" s="342">
        <f t="shared" si="8"/>
        <v>-374.85</v>
      </c>
      <c r="AD72" s="342">
        <f t="shared" si="9"/>
        <v>7.4375</v>
      </c>
      <c r="AE72" s="342">
        <f t="shared" si="10"/>
        <v>-22.159727388530623</v>
      </c>
      <c r="AF72" s="361">
        <f t="shared" si="11"/>
        <v>0.92613593645855452</v>
      </c>
      <c r="AG72" s="361">
        <f t="shared" si="12"/>
        <v>0.98652090418528393</v>
      </c>
      <c r="AH72" s="361">
        <f t="shared" si="109"/>
        <v>0.92613593645855452</v>
      </c>
      <c r="AI72" s="342">
        <f t="shared" si="13"/>
        <v>0.43967713072481396</v>
      </c>
      <c r="AJ72" s="343"/>
      <c r="AK72" s="342">
        <f t="shared" si="110"/>
        <v>-29.248826336546976</v>
      </c>
      <c r="AL72" s="342">
        <f t="shared" si="15"/>
        <v>-49.088452606434423</v>
      </c>
      <c r="AM72" s="342">
        <f t="shared" si="16"/>
        <v>-374.85</v>
      </c>
      <c r="AN72" s="342">
        <f t="shared" si="17"/>
        <v>7.4375</v>
      </c>
      <c r="AO72" s="342">
        <f t="shared" si="18"/>
        <v>-29.248826336546976</v>
      </c>
      <c r="AP72" s="361">
        <f t="shared" si="19"/>
        <v>0.8725060159497201</v>
      </c>
      <c r="AQ72" s="361">
        <f t="shared" si="20"/>
        <v>0.95418068090605801</v>
      </c>
      <c r="AR72" s="361">
        <f t="shared" si="111"/>
        <v>0.8725060159497201</v>
      </c>
      <c r="AS72" s="342">
        <f t="shared" si="21"/>
        <v>0.58033385588386854</v>
      </c>
      <c r="AT72" s="343"/>
      <c r="AU72" s="342">
        <f t="shared" si="22"/>
        <v>-156.37062226934319</v>
      </c>
      <c r="AV72" s="342">
        <f t="shared" si="23"/>
        <v>23.629377730656813</v>
      </c>
      <c r="AW72" s="342">
        <f t="shared" si="24"/>
        <v>23.629377730656813</v>
      </c>
      <c r="AX72" s="342">
        <f t="shared" si="25"/>
        <v>-1.4499516611020389</v>
      </c>
      <c r="AY72" s="342">
        <f t="shared" si="112"/>
        <v>1</v>
      </c>
      <c r="AZ72" s="342">
        <f t="shared" si="26"/>
        <v>0</v>
      </c>
      <c r="BA72" s="343"/>
      <c r="BB72" s="342">
        <f t="shared" si="27"/>
        <v>-138.81407483429035</v>
      </c>
      <c r="BC72" s="342">
        <f t="shared" si="28"/>
        <v>41.185925165709648</v>
      </c>
      <c r="BD72" s="342">
        <f t="shared" si="29"/>
        <v>41.185925165709648</v>
      </c>
      <c r="BE72" s="342">
        <f t="shared" si="88"/>
        <v>-1.7213720416370812</v>
      </c>
      <c r="BF72" s="342">
        <f t="shared" si="113"/>
        <v>1</v>
      </c>
      <c r="BG72" s="342">
        <f t="shared" si="30"/>
        <v>0</v>
      </c>
      <c r="BH72" s="343"/>
      <c r="BI72" s="342">
        <f t="shared" si="31"/>
        <v>-24.462595018228157</v>
      </c>
      <c r="BJ72" s="342">
        <f t="shared" si="32"/>
        <v>154.69676636180813</v>
      </c>
      <c r="BK72" s="342">
        <f t="shared" si="33"/>
        <v>-0.75009861732551475</v>
      </c>
      <c r="BL72" s="342">
        <f t="shared" si="34"/>
        <v>-24.462595018228157</v>
      </c>
      <c r="BM72" s="342">
        <f t="shared" si="114"/>
        <v>0.91726552093717284</v>
      </c>
      <c r="BN72" s="342">
        <f t="shared" si="36"/>
        <v>0.48536894877436815</v>
      </c>
      <c r="BO72" s="346">
        <f t="shared" si="37"/>
        <v>-20.544531720117615</v>
      </c>
      <c r="BP72" s="344">
        <f t="shared" si="38"/>
        <v>159.45546827988238</v>
      </c>
      <c r="BQ72" s="344">
        <f t="shared" si="39"/>
        <v>-0.52840150821925569</v>
      </c>
      <c r="BR72" s="344">
        <f t="shared" si="40"/>
        <v>-20.544531720117615</v>
      </c>
      <c r="BS72" s="346">
        <f t="shared" si="41"/>
        <v>0.94097898544596748</v>
      </c>
      <c r="BT72" s="345">
        <f t="shared" si="42"/>
        <v>0.40762959762138129</v>
      </c>
      <c r="BU72" s="342">
        <f t="shared" si="115"/>
        <v>0.89299854639574949</v>
      </c>
      <c r="BV72" s="343"/>
      <c r="BW72" s="347">
        <f t="shared" si="90"/>
        <v>3.0080095330044321</v>
      </c>
      <c r="BX72" s="362"/>
      <c r="BY72" s="363"/>
      <c r="BZ72" s="361">
        <f t="shared" si="44"/>
        <v>-149.74356283647074</v>
      </c>
      <c r="CA72" s="361">
        <f t="shared" si="45"/>
        <v>30.256437163529256</v>
      </c>
      <c r="CB72" s="342">
        <f t="shared" si="46"/>
        <v>30.256437163529256</v>
      </c>
      <c r="CC72" s="342">
        <f t="shared" si="47"/>
        <v>-1.5423227693890693</v>
      </c>
      <c r="CD72" s="342">
        <f t="shared" si="116"/>
        <v>1</v>
      </c>
      <c r="CE72" s="342">
        <f t="shared" si="48"/>
        <v>0</v>
      </c>
      <c r="CF72" s="364"/>
      <c r="CG72" s="342">
        <f t="shared" si="117"/>
        <v>-50.144147411636133</v>
      </c>
      <c r="CH72" s="342">
        <f t="shared" si="50"/>
        <v>-104.39530142790542</v>
      </c>
      <c r="CI72" s="342">
        <f t="shared" si="51"/>
        <v>-374.85</v>
      </c>
      <c r="CJ72" s="342">
        <f t="shared" si="102"/>
        <v>7.4375</v>
      </c>
      <c r="CK72" s="342">
        <f t="shared" si="52"/>
        <v>-50.144147411636133</v>
      </c>
      <c r="CL72" s="361">
        <f t="shared" si="53"/>
        <v>0.64085832689405764</v>
      </c>
      <c r="CM72" s="361">
        <f t="shared" si="54"/>
        <v>0.57176898420594169</v>
      </c>
      <c r="CN72" s="361">
        <f t="shared" si="118"/>
        <v>0.64085832689405764</v>
      </c>
      <c r="CO72" s="342">
        <f t="shared" si="55"/>
        <v>0.99492355975468505</v>
      </c>
      <c r="CP72" s="364"/>
      <c r="CQ72" s="342">
        <f t="shared" si="119"/>
        <v>-43.025065989118033</v>
      </c>
      <c r="CR72" s="342">
        <f t="shared" si="56"/>
        <v>-84.423695520783625</v>
      </c>
      <c r="CS72" s="342">
        <f t="shared" si="57"/>
        <v>-374.85</v>
      </c>
      <c r="CT72" s="342">
        <f t="shared" si="103"/>
        <v>7.4375</v>
      </c>
      <c r="CU72" s="342">
        <f t="shared" si="58"/>
        <v>-43.025065989118033</v>
      </c>
      <c r="CV72" s="361">
        <f t="shared" si="59"/>
        <v>0.73105526824286893</v>
      </c>
      <c r="CW72" s="361">
        <f t="shared" si="60"/>
        <v>0.75402805292724429</v>
      </c>
      <c r="CX72" s="361">
        <f t="shared" si="120"/>
        <v>0.73105526824286893</v>
      </c>
      <c r="CY72" s="342">
        <f t="shared" si="61"/>
        <v>0.85367194422853243</v>
      </c>
      <c r="CZ72" s="364"/>
      <c r="DA72" s="350">
        <f t="shared" si="121"/>
        <v>1.8485955039832174</v>
      </c>
      <c r="DB72" s="351">
        <f t="shared" si="122"/>
        <v>4.8566050369876494</v>
      </c>
      <c r="DC72" s="352">
        <f t="shared" si="97"/>
        <v>0.3267611402419518</v>
      </c>
      <c r="DD72" s="353">
        <f t="shared" si="104"/>
        <v>-9.7153919425454518</v>
      </c>
      <c r="DE72" s="354">
        <f t="shared" si="65"/>
        <v>11.666666666666666</v>
      </c>
      <c r="DF72" s="354">
        <f t="shared" si="98"/>
        <v>5.465866654187467</v>
      </c>
      <c r="DG72" s="365"/>
      <c r="DH72" s="63"/>
      <c r="DI72" s="63"/>
      <c r="DJ72" s="63"/>
      <c r="DK72" s="63"/>
      <c r="DL72" s="63"/>
      <c r="DM72" s="63"/>
      <c r="DN72" s="63"/>
      <c r="DO72" s="366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</row>
    <row r="73" spans="1:137" s="358" customFormat="1" x14ac:dyDescent="0.25">
      <c r="A73" s="358">
        <f t="shared" si="105"/>
        <v>145</v>
      </c>
      <c r="B73" s="359">
        <f t="shared" si="106"/>
        <v>0.125</v>
      </c>
      <c r="C73" s="360"/>
      <c r="D73" s="342">
        <f t="shared" si="2"/>
        <v>-50.634</v>
      </c>
      <c r="E73" s="361">
        <f t="shared" si="107"/>
        <v>0.97</v>
      </c>
      <c r="F73" s="343"/>
      <c r="G73" s="342">
        <f t="shared" si="66"/>
        <v>-5.951919775767939</v>
      </c>
      <c r="H73" s="342">
        <f t="shared" si="67"/>
        <v>174.04808022423205</v>
      </c>
      <c r="I73" s="342">
        <f t="shared" si="68"/>
        <v>-0.82607020210646875</v>
      </c>
      <c r="J73" s="342">
        <f t="shared" si="69"/>
        <v>-5.951919775767939</v>
      </c>
      <c r="K73" s="344">
        <f t="shared" si="70"/>
        <v>1</v>
      </c>
      <c r="L73" s="345">
        <f t="shared" si="71"/>
        <v>0</v>
      </c>
      <c r="M73" s="346">
        <f t="shared" si="72"/>
        <v>-2.5581917047153642</v>
      </c>
      <c r="N73" s="342">
        <f t="shared" si="73"/>
        <v>177.44180829528463</v>
      </c>
      <c r="O73" s="342">
        <f t="shared" si="74"/>
        <v>-0.16051389330018956</v>
      </c>
      <c r="P73" s="342">
        <f t="shared" si="75"/>
        <v>-2.5581917047153642</v>
      </c>
      <c r="Q73" s="344">
        <f t="shared" si="76"/>
        <v>1</v>
      </c>
      <c r="R73" s="345">
        <f t="shared" si="77"/>
        <v>0</v>
      </c>
      <c r="S73" s="346">
        <f t="shared" si="78"/>
        <v>-1.2356043496525064</v>
      </c>
      <c r="T73" s="342">
        <f t="shared" si="79"/>
        <v>178.7643956503475</v>
      </c>
      <c r="U73" s="342">
        <f t="shared" si="80"/>
        <v>-3.9500272598001832E-2</v>
      </c>
      <c r="V73" s="342">
        <f t="shared" si="81"/>
        <v>-1.2356043496525064</v>
      </c>
      <c r="W73" s="344">
        <f t="shared" si="82"/>
        <v>1</v>
      </c>
      <c r="X73" s="345">
        <f t="shared" si="83"/>
        <v>0</v>
      </c>
      <c r="Y73" s="342">
        <f t="shared" si="84"/>
        <v>0</v>
      </c>
      <c r="Z73" s="343"/>
      <c r="AA73" s="342">
        <f t="shared" si="108"/>
        <v>-22.870901550868439</v>
      </c>
      <c r="AB73" s="342">
        <f t="shared" si="7"/>
        <v>-35.970917203208181</v>
      </c>
      <c r="AC73" s="342">
        <f t="shared" si="8"/>
        <v>-388.23750000000001</v>
      </c>
      <c r="AD73" s="342">
        <f t="shared" si="9"/>
        <v>7.4375</v>
      </c>
      <c r="AE73" s="342">
        <f t="shared" si="10"/>
        <v>-22.870901550868439</v>
      </c>
      <c r="AF73" s="361">
        <f t="shared" si="11"/>
        <v>0.92138290870500705</v>
      </c>
      <c r="AG73" s="361">
        <f t="shared" si="12"/>
        <v>0.98453657183146226</v>
      </c>
      <c r="AH73" s="361">
        <f t="shared" si="109"/>
        <v>0.92138290870500705</v>
      </c>
      <c r="AI73" s="342">
        <f t="shared" si="13"/>
        <v>0.43813987645341834</v>
      </c>
      <c r="AJ73" s="343"/>
      <c r="AK73" s="342">
        <f t="shared" si="110"/>
        <v>-30.113733150982437</v>
      </c>
      <c r="AL73" s="342">
        <f t="shared" si="15"/>
        <v>-51.030413336832325</v>
      </c>
      <c r="AM73" s="342">
        <f t="shared" si="16"/>
        <v>-388.23750000000001</v>
      </c>
      <c r="AN73" s="342">
        <f t="shared" si="17"/>
        <v>7.4375</v>
      </c>
      <c r="AO73" s="342">
        <f t="shared" si="18"/>
        <v>-30.113733150982437</v>
      </c>
      <c r="AP73" s="361">
        <f t="shared" si="19"/>
        <v>0.86503118926180333</v>
      </c>
      <c r="AQ73" s="361">
        <f t="shared" si="20"/>
        <v>0.94780770827391503</v>
      </c>
      <c r="AR73" s="361">
        <f t="shared" si="111"/>
        <v>0.86503118926180333</v>
      </c>
      <c r="AS73" s="342">
        <f t="shared" si="21"/>
        <v>0.57689143967399303</v>
      </c>
      <c r="AT73" s="343"/>
      <c r="AU73" s="342">
        <f t="shared" si="22"/>
        <v>-158.46789889234367</v>
      </c>
      <c r="AV73" s="342">
        <f t="shared" si="23"/>
        <v>21.532101107656331</v>
      </c>
      <c r="AW73" s="342">
        <f t="shared" si="24"/>
        <v>21.532101107656331</v>
      </c>
      <c r="AX73" s="342">
        <f t="shared" si="25"/>
        <v>-1.1964603405243017</v>
      </c>
      <c r="AY73" s="342">
        <f t="shared" si="112"/>
        <v>1</v>
      </c>
      <c r="AZ73" s="342">
        <f t="shared" si="26"/>
        <v>0</v>
      </c>
      <c r="BA73" s="343"/>
      <c r="BB73" s="342">
        <f t="shared" si="27"/>
        <v>-141.72247651183451</v>
      </c>
      <c r="BC73" s="342">
        <f t="shared" si="28"/>
        <v>38.277523488165485</v>
      </c>
      <c r="BD73" s="342">
        <f t="shared" si="29"/>
        <v>38.277523488165485</v>
      </c>
      <c r="BE73" s="342">
        <f t="shared" si="88"/>
        <v>-1.4402302029810334</v>
      </c>
      <c r="BF73" s="342">
        <f t="shared" si="113"/>
        <v>1</v>
      </c>
      <c r="BG73" s="342">
        <f t="shared" si="30"/>
        <v>0</v>
      </c>
      <c r="BH73" s="343"/>
      <c r="BI73" s="342">
        <f t="shared" si="31"/>
        <v>-25.663567066462456</v>
      </c>
      <c r="BJ73" s="342">
        <f t="shared" si="32"/>
        <v>153.48330397560213</v>
      </c>
      <c r="BK73" s="342">
        <f t="shared" si="33"/>
        <v>-0.81136339509949673</v>
      </c>
      <c r="BL73" s="342">
        <f t="shared" si="34"/>
        <v>-25.663567066462456</v>
      </c>
      <c r="BM73" s="342">
        <f t="shared" si="114"/>
        <v>0.91081847290969664</v>
      </c>
      <c r="BN73" s="342">
        <f t="shared" si="36"/>
        <v>0.49163921583261416</v>
      </c>
      <c r="BO73" s="346">
        <f t="shared" si="37"/>
        <v>-21.459058315651074</v>
      </c>
      <c r="BP73" s="344">
        <f t="shared" si="38"/>
        <v>158.54094168434892</v>
      </c>
      <c r="BQ73" s="344">
        <f t="shared" si="39"/>
        <v>-0.56875948768439721</v>
      </c>
      <c r="BR73" s="344">
        <f t="shared" si="40"/>
        <v>-21.459058315651074</v>
      </c>
      <c r="BS73" s="346">
        <f t="shared" si="41"/>
        <v>0.9366169772845151</v>
      </c>
      <c r="BT73" s="345">
        <f t="shared" si="42"/>
        <v>0.41109307118105504</v>
      </c>
      <c r="BU73" s="342">
        <f t="shared" si="115"/>
        <v>0.90273228701366914</v>
      </c>
      <c r="BV73" s="343"/>
      <c r="BW73" s="347">
        <f t="shared" si="90"/>
        <v>3.0127636031410803</v>
      </c>
      <c r="BX73" s="362"/>
      <c r="BY73" s="363"/>
      <c r="BZ73" s="361">
        <f t="shared" si="44"/>
        <v>-152.25216989129359</v>
      </c>
      <c r="CA73" s="361">
        <f t="shared" si="45"/>
        <v>27.74783010870641</v>
      </c>
      <c r="CB73" s="342">
        <f t="shared" si="46"/>
        <v>27.74783010870641</v>
      </c>
      <c r="CC73" s="342">
        <f t="shared" si="47"/>
        <v>-1.279246621198733</v>
      </c>
      <c r="CD73" s="342">
        <f t="shared" si="116"/>
        <v>1</v>
      </c>
      <c r="CE73" s="342">
        <f t="shared" si="48"/>
        <v>0</v>
      </c>
      <c r="CF73" s="364"/>
      <c r="CG73" s="342">
        <f t="shared" si="117"/>
        <v>-51.129988047188547</v>
      </c>
      <c r="CH73" s="342">
        <f t="shared" si="50"/>
        <v>-107.08048176177209</v>
      </c>
      <c r="CI73" s="342">
        <f t="shared" si="51"/>
        <v>-388.23750000000001</v>
      </c>
      <c r="CJ73" s="342">
        <f t="shared" si="102"/>
        <v>7.4375</v>
      </c>
      <c r="CK73" s="342">
        <f t="shared" si="52"/>
        <v>-51.129988047188547</v>
      </c>
      <c r="CL73" s="361">
        <f t="shared" si="53"/>
        <v>0.62755564685091769</v>
      </c>
      <c r="CM73" s="361">
        <f t="shared" si="54"/>
        <v>0.5448065289814541</v>
      </c>
      <c r="CN73" s="361">
        <f t="shared" si="118"/>
        <v>0.62755564685091769</v>
      </c>
      <c r="CO73" s="342">
        <f t="shared" si="55"/>
        <v>0.97950168672774995</v>
      </c>
      <c r="CP73" s="364"/>
      <c r="CQ73" s="342">
        <f t="shared" si="119"/>
        <v>-44.028978068920836</v>
      </c>
      <c r="CR73" s="342">
        <f t="shared" si="56"/>
        <v>-87.255000002017795</v>
      </c>
      <c r="CS73" s="342">
        <f t="shared" si="57"/>
        <v>-388.23750000000001</v>
      </c>
      <c r="CT73" s="342">
        <f t="shared" si="103"/>
        <v>7.4375</v>
      </c>
      <c r="CU73" s="342">
        <f t="shared" si="58"/>
        <v>-44.028978068920836</v>
      </c>
      <c r="CV73" s="361">
        <f t="shared" si="59"/>
        <v>0.71898837604911192</v>
      </c>
      <c r="CW73" s="361">
        <f t="shared" si="60"/>
        <v>0.73065018689302508</v>
      </c>
      <c r="CX73" s="361">
        <f t="shared" si="120"/>
        <v>0.71898837604911192</v>
      </c>
      <c r="CY73" s="342">
        <f t="shared" si="61"/>
        <v>0.84346701281457548</v>
      </c>
      <c r="CZ73" s="364"/>
      <c r="DA73" s="350">
        <f t="shared" si="121"/>
        <v>1.8229686995423253</v>
      </c>
      <c r="DB73" s="351">
        <f t="shared" si="122"/>
        <v>4.8357323026834056</v>
      </c>
      <c r="DC73" s="352">
        <f t="shared" si="97"/>
        <v>0.30678907170547426</v>
      </c>
      <c r="DD73" s="353">
        <f t="shared" si="104"/>
        <v>-10.263202293583673</v>
      </c>
      <c r="DE73" s="354">
        <f t="shared" si="65"/>
        <v>12.083333333333334</v>
      </c>
      <c r="DF73" s="354">
        <f t="shared" si="98"/>
        <v>5.4520630195349788</v>
      </c>
      <c r="DG73" s="365"/>
      <c r="DH73" s="63"/>
      <c r="DI73" s="63"/>
      <c r="DJ73" s="63"/>
      <c r="DK73" s="63"/>
      <c r="DL73" s="63"/>
      <c r="DM73" s="63"/>
      <c r="DN73" s="63"/>
      <c r="DO73" s="366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</row>
    <row r="74" spans="1:137" s="358" customFormat="1" x14ac:dyDescent="0.25">
      <c r="A74" s="358">
        <f t="shared" si="105"/>
        <v>150</v>
      </c>
      <c r="B74" s="359">
        <f t="shared" si="106"/>
        <v>0.125</v>
      </c>
      <c r="C74" s="360"/>
      <c r="D74" s="342">
        <f t="shared" si="2"/>
        <v>-52.38</v>
      </c>
      <c r="E74" s="361">
        <f t="shared" si="107"/>
        <v>0.97</v>
      </c>
      <c r="F74" s="343"/>
      <c r="G74" s="342">
        <f t="shared" si="66"/>
        <v>-6.2523666603881454</v>
      </c>
      <c r="H74" s="342">
        <f t="shared" si="67"/>
        <v>173.74763333961187</v>
      </c>
      <c r="I74" s="342">
        <f t="shared" si="68"/>
        <v>-0.91482848732198518</v>
      </c>
      <c r="J74" s="342">
        <f t="shared" si="69"/>
        <v>-6.2523666603881454</v>
      </c>
      <c r="K74" s="344">
        <f t="shared" si="70"/>
        <v>1</v>
      </c>
      <c r="L74" s="345">
        <f t="shared" si="71"/>
        <v>0</v>
      </c>
      <c r="M74" s="346">
        <f t="shared" si="72"/>
        <v>-2.6551422992721192</v>
      </c>
      <c r="N74" s="342">
        <f t="shared" si="73"/>
        <v>177.34485770072789</v>
      </c>
      <c r="O74" s="342">
        <f t="shared" si="74"/>
        <v>-0.17222549453380265</v>
      </c>
      <c r="P74" s="342">
        <f t="shared" si="75"/>
        <v>-2.6551422992721192</v>
      </c>
      <c r="Q74" s="344">
        <f t="shared" si="76"/>
        <v>1</v>
      </c>
      <c r="R74" s="345">
        <f t="shared" si="77"/>
        <v>0</v>
      </c>
      <c r="S74" s="346">
        <f t="shared" si="78"/>
        <v>-1.2792290302192786</v>
      </c>
      <c r="T74" s="342">
        <f t="shared" si="79"/>
        <v>178.72077096978072</v>
      </c>
      <c r="U74" s="342">
        <f t="shared" si="80"/>
        <v>-4.2275955123488938E-2</v>
      </c>
      <c r="V74" s="342">
        <f t="shared" si="81"/>
        <v>-1.2792290302192786</v>
      </c>
      <c r="W74" s="344">
        <f t="shared" si="82"/>
        <v>1</v>
      </c>
      <c r="X74" s="345">
        <f t="shared" si="83"/>
        <v>0</v>
      </c>
      <c r="Y74" s="342">
        <f t="shared" si="84"/>
        <v>0</v>
      </c>
      <c r="Z74" s="343"/>
      <c r="AA74" s="342">
        <f t="shared" si="108"/>
        <v>-23.574706201912615</v>
      </c>
      <c r="AB74" s="342">
        <f t="shared" si="7"/>
        <v>-37.320805986530381</v>
      </c>
      <c r="AC74" s="342">
        <f t="shared" si="8"/>
        <v>-401.625</v>
      </c>
      <c r="AD74" s="342">
        <f t="shared" si="9"/>
        <v>7.4375</v>
      </c>
      <c r="AE74" s="342">
        <f t="shared" si="10"/>
        <v>-23.574706201912615</v>
      </c>
      <c r="AF74" s="361">
        <f t="shared" si="11"/>
        <v>0.91653937836963317</v>
      </c>
      <c r="AG74" s="361">
        <f t="shared" si="12"/>
        <v>0.98234993419427019</v>
      </c>
      <c r="AH74" s="361">
        <f t="shared" si="109"/>
        <v>0.91653937836963317</v>
      </c>
      <c r="AI74" s="342">
        <f t="shared" si="13"/>
        <v>0.43656863336875218</v>
      </c>
      <c r="AJ74" s="343"/>
      <c r="AK74" s="342">
        <f t="shared" si="110"/>
        <v>-30.963756532073521</v>
      </c>
      <c r="AL74" s="342">
        <f t="shared" si="15"/>
        <v>-52.97883638258142</v>
      </c>
      <c r="AM74" s="342">
        <f t="shared" si="16"/>
        <v>-401.625</v>
      </c>
      <c r="AN74" s="342">
        <f t="shared" si="17"/>
        <v>7.4375</v>
      </c>
      <c r="AO74" s="342">
        <f t="shared" si="18"/>
        <v>-30.963756532073521</v>
      </c>
      <c r="AP74" s="361">
        <f t="shared" si="19"/>
        <v>0.85749292571254432</v>
      </c>
      <c r="AQ74" s="361">
        <f t="shared" si="20"/>
        <v>0.94088741186872682</v>
      </c>
      <c r="AR74" s="361">
        <f t="shared" si="111"/>
        <v>0.85749292571254432</v>
      </c>
      <c r="AS74" s="342">
        <f t="shared" si="21"/>
        <v>0.57340289874210226</v>
      </c>
      <c r="AT74" s="343"/>
      <c r="AU74" s="342">
        <f t="shared" si="22"/>
        <v>-160.20112364547506</v>
      </c>
      <c r="AV74" s="342">
        <f t="shared" si="23"/>
        <v>19.798876354524936</v>
      </c>
      <c r="AW74" s="342">
        <f t="shared" si="24"/>
        <v>19.798876354524936</v>
      </c>
      <c r="AX74" s="342">
        <f t="shared" si="25"/>
        <v>-0.99488517911291363</v>
      </c>
      <c r="AY74" s="342">
        <f t="shared" si="112"/>
        <v>1</v>
      </c>
      <c r="AZ74" s="342">
        <f t="shared" si="26"/>
        <v>0</v>
      </c>
      <c r="BA74" s="343"/>
      <c r="BB74" s="342">
        <f t="shared" si="27"/>
        <v>-144.24611274556327</v>
      </c>
      <c r="BC74" s="342">
        <f t="shared" si="28"/>
        <v>35.753887254436734</v>
      </c>
      <c r="BD74" s="342">
        <f t="shared" si="29"/>
        <v>35.753887254436734</v>
      </c>
      <c r="BE74" s="342">
        <f t="shared" si="88"/>
        <v>-1.2136481598058286</v>
      </c>
      <c r="BF74" s="342">
        <f t="shared" si="113"/>
        <v>1</v>
      </c>
      <c r="BG74" s="342">
        <f t="shared" si="30"/>
        <v>0</v>
      </c>
      <c r="BH74" s="343"/>
      <c r="BI74" s="342">
        <f t="shared" si="31"/>
        <v>-26.901624959215187</v>
      </c>
      <c r="BJ74" s="342">
        <f t="shared" si="32"/>
        <v>152.23343882400033</v>
      </c>
      <c r="BK74" s="342">
        <f t="shared" si="33"/>
        <v>-0.876567091796151</v>
      </c>
      <c r="BL74" s="342">
        <f t="shared" si="34"/>
        <v>-26.901624959215187</v>
      </c>
      <c r="BM74" s="342">
        <f t="shared" si="114"/>
        <v>0.90400669203032469</v>
      </c>
      <c r="BN74" s="342">
        <f t="shared" si="36"/>
        <v>0.49817823998546645</v>
      </c>
      <c r="BO74" s="346">
        <f t="shared" si="37"/>
        <v>-22.394447936583585</v>
      </c>
      <c r="BP74" s="344">
        <f t="shared" si="38"/>
        <v>157.60555206341641</v>
      </c>
      <c r="BQ74" s="344">
        <f t="shared" si="39"/>
        <v>-0.61113632748511049</v>
      </c>
      <c r="BR74" s="344">
        <f t="shared" si="40"/>
        <v>-22.394447936583585</v>
      </c>
      <c r="BS74" s="346">
        <f t="shared" si="41"/>
        <v>0.93205852624054997</v>
      </c>
      <c r="BT74" s="345">
        <f t="shared" si="42"/>
        <v>0.41471199882562193</v>
      </c>
      <c r="BU74" s="342">
        <f t="shared" si="115"/>
        <v>0.91289023881108844</v>
      </c>
      <c r="BV74" s="343"/>
      <c r="BW74" s="347">
        <f t="shared" si="90"/>
        <v>3.0178617709219431</v>
      </c>
      <c r="BX74" s="362"/>
      <c r="BY74" s="363"/>
      <c r="BZ74" s="361">
        <f t="shared" si="44"/>
        <v>-154.3589941756947</v>
      </c>
      <c r="CA74" s="361">
        <f t="shared" si="45"/>
        <v>25.641005824305296</v>
      </c>
      <c r="CB74" s="342">
        <f t="shared" si="46"/>
        <v>25.641005824305296</v>
      </c>
      <c r="CC74" s="342">
        <f t="shared" si="47"/>
        <v>-1.0690373307489989</v>
      </c>
      <c r="CD74" s="342">
        <f t="shared" si="116"/>
        <v>1</v>
      </c>
      <c r="CE74" s="342">
        <f t="shared" si="48"/>
        <v>0</v>
      </c>
      <c r="CF74" s="364"/>
      <c r="CG74" s="342">
        <f t="shared" si="117"/>
        <v>-52.075466825786009</v>
      </c>
      <c r="CH74" s="342">
        <f t="shared" si="50"/>
        <v>-109.62160071258617</v>
      </c>
      <c r="CI74" s="342">
        <f t="shared" si="51"/>
        <v>-401.625</v>
      </c>
      <c r="CJ74" s="342">
        <f t="shared" si="102"/>
        <v>7.4375</v>
      </c>
      <c r="CK74" s="342">
        <f t="shared" si="52"/>
        <v>-52.075466825786009</v>
      </c>
      <c r="CL74" s="361">
        <f t="shared" si="53"/>
        <v>0.6146230174817584</v>
      </c>
      <c r="CM74" s="361">
        <f t="shared" si="54"/>
        <v>0.51895180034713062</v>
      </c>
      <c r="CN74" s="361">
        <f t="shared" si="118"/>
        <v>0.6146230174817584</v>
      </c>
      <c r="CO74" s="342">
        <f t="shared" si="55"/>
        <v>0.96436049677381497</v>
      </c>
      <c r="CP74" s="364"/>
      <c r="CQ74" s="342">
        <f t="shared" si="119"/>
        <v>-45</v>
      </c>
      <c r="CR74" s="342">
        <f t="shared" si="56"/>
        <v>-90</v>
      </c>
      <c r="CS74" s="342">
        <f t="shared" si="57"/>
        <v>-401.625</v>
      </c>
      <c r="CT74" s="342">
        <f t="shared" si="103"/>
        <v>7.4375</v>
      </c>
      <c r="CU74" s="342">
        <f t="shared" si="58"/>
        <v>-45</v>
      </c>
      <c r="CV74" s="361">
        <f t="shared" si="59"/>
        <v>0.70710678118654746</v>
      </c>
      <c r="CW74" s="361">
        <f t="shared" si="60"/>
        <v>0.70710678118654746</v>
      </c>
      <c r="CX74" s="361">
        <f t="shared" si="120"/>
        <v>0.70710678118654746</v>
      </c>
      <c r="CY74" s="342">
        <f t="shared" si="61"/>
        <v>0.83333333333333337</v>
      </c>
      <c r="CZ74" s="364"/>
      <c r="DA74" s="350">
        <f t="shared" si="121"/>
        <v>1.7976938301071483</v>
      </c>
      <c r="DB74" s="351">
        <f t="shared" si="122"/>
        <v>4.8155556010290912</v>
      </c>
      <c r="DC74" s="352">
        <f t="shared" si="97"/>
        <v>0.28779969296140684</v>
      </c>
      <c r="DD74" s="353">
        <f t="shared" si="104"/>
        <v>-10.818193474509318</v>
      </c>
      <c r="DE74" s="354">
        <f t="shared" si="65"/>
        <v>12.5</v>
      </c>
      <c r="DF74" s="354">
        <f t="shared" si="98"/>
        <v>5.4325512941836163</v>
      </c>
      <c r="DG74" s="365"/>
      <c r="DH74" s="63"/>
      <c r="DI74" s="63"/>
      <c r="DJ74" s="63"/>
      <c r="DK74" s="63"/>
      <c r="DL74" s="63"/>
      <c r="DM74" s="63"/>
      <c r="DN74" s="63"/>
      <c r="DO74" s="366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</row>
    <row r="75" spans="1:137" s="358" customFormat="1" x14ac:dyDescent="0.25">
      <c r="A75" s="358">
        <f t="shared" si="105"/>
        <v>155</v>
      </c>
      <c r="B75" s="359">
        <f t="shared" si="106"/>
        <v>0.125</v>
      </c>
      <c r="C75" s="360"/>
      <c r="D75" s="342">
        <f t="shared" si="2"/>
        <v>-54.125999999999998</v>
      </c>
      <c r="E75" s="361">
        <f t="shared" si="107"/>
        <v>0.97</v>
      </c>
      <c r="F75" s="343"/>
      <c r="G75" s="342">
        <f t="shared" si="66"/>
        <v>-6.5656766886892459</v>
      </c>
      <c r="H75" s="342">
        <f t="shared" si="67"/>
        <v>173.43432331131075</v>
      </c>
      <c r="I75" s="342">
        <f t="shared" si="68"/>
        <v>-1.0131895069732475</v>
      </c>
      <c r="J75" s="342">
        <f t="shared" si="69"/>
        <v>-6.5656766886892459</v>
      </c>
      <c r="K75" s="344">
        <f t="shared" si="70"/>
        <v>1</v>
      </c>
      <c r="L75" s="345">
        <f t="shared" si="71"/>
        <v>0</v>
      </c>
      <c r="M75" s="346">
        <f t="shared" si="72"/>
        <v>-2.7530433571730124</v>
      </c>
      <c r="N75" s="342">
        <f t="shared" si="73"/>
        <v>177.246956642827</v>
      </c>
      <c r="O75" s="342">
        <f t="shared" si="74"/>
        <v>-0.18443436857647078</v>
      </c>
      <c r="P75" s="342">
        <f t="shared" si="75"/>
        <v>-2.7530433571730124</v>
      </c>
      <c r="Q75" s="344">
        <f t="shared" si="76"/>
        <v>1</v>
      </c>
      <c r="R75" s="345">
        <f t="shared" si="77"/>
        <v>0</v>
      </c>
      <c r="S75" s="346">
        <f t="shared" si="78"/>
        <v>-1.3229589364039465</v>
      </c>
      <c r="T75" s="342">
        <f t="shared" si="79"/>
        <v>178.67704106359605</v>
      </c>
      <c r="U75" s="342">
        <f t="shared" si="80"/>
        <v>-4.5146958989908469E-2</v>
      </c>
      <c r="V75" s="342">
        <f t="shared" si="81"/>
        <v>-1.3229589364039465</v>
      </c>
      <c r="W75" s="344">
        <f t="shared" si="82"/>
        <v>1</v>
      </c>
      <c r="X75" s="345">
        <f t="shared" si="83"/>
        <v>0</v>
      </c>
      <c r="Y75" s="342">
        <f t="shared" si="84"/>
        <v>0</v>
      </c>
      <c r="Z75" s="343"/>
      <c r="AA75" s="342">
        <f t="shared" si="108"/>
        <v>-24.271046231349693</v>
      </c>
      <c r="AB75" s="342">
        <f t="shared" si="7"/>
        <v>-38.678803191471722</v>
      </c>
      <c r="AC75" s="342">
        <f t="shared" si="8"/>
        <v>-415.01249999999999</v>
      </c>
      <c r="AD75" s="342">
        <f t="shared" si="9"/>
        <v>7.4375</v>
      </c>
      <c r="AE75" s="342">
        <f t="shared" si="10"/>
        <v>-24.271046231349693</v>
      </c>
      <c r="AF75" s="361">
        <f t="shared" si="11"/>
        <v>0.91161111434270314</v>
      </c>
      <c r="AG75" s="361">
        <f t="shared" si="12"/>
        <v>0.97995021498978208</v>
      </c>
      <c r="AH75" s="361">
        <f t="shared" si="109"/>
        <v>0.91161111434270314</v>
      </c>
      <c r="AI75" s="342">
        <f t="shared" si="13"/>
        <v>0.43496498622490487</v>
      </c>
      <c r="AJ75" s="343"/>
      <c r="AK75" s="342">
        <f t="shared" si="110"/>
        <v>-31.798912824294423</v>
      </c>
      <c r="AL75" s="342">
        <f t="shared" si="15"/>
        <v>-54.931813537973582</v>
      </c>
      <c r="AM75" s="342">
        <f t="shared" si="16"/>
        <v>-415.01249999999999</v>
      </c>
      <c r="AN75" s="342">
        <f t="shared" si="17"/>
        <v>7.4375</v>
      </c>
      <c r="AO75" s="342">
        <f t="shared" si="18"/>
        <v>-31.798912824294423</v>
      </c>
      <c r="AP75" s="361">
        <f t="shared" si="19"/>
        <v>0.84990269171237953</v>
      </c>
      <c r="AQ75" s="361">
        <f t="shared" si="20"/>
        <v>0.93341294946904763</v>
      </c>
      <c r="AR75" s="361">
        <f t="shared" si="111"/>
        <v>0.84990269171237953</v>
      </c>
      <c r="AS75" s="342">
        <f t="shared" si="21"/>
        <v>0.56987298968269573</v>
      </c>
      <c r="AT75" s="343"/>
      <c r="AU75" s="342">
        <f t="shared" si="22"/>
        <v>-161.65701864145416</v>
      </c>
      <c r="AV75" s="342">
        <f t="shared" si="23"/>
        <v>18.342981358545842</v>
      </c>
      <c r="AW75" s="342">
        <f t="shared" si="24"/>
        <v>18.342981358545842</v>
      </c>
      <c r="AX75" s="342">
        <f t="shared" si="25"/>
        <v>-0.83304687461700033</v>
      </c>
      <c r="AY75" s="342">
        <f t="shared" si="112"/>
        <v>1</v>
      </c>
      <c r="AZ75" s="342">
        <f t="shared" si="26"/>
        <v>0</v>
      </c>
      <c r="BA75" s="343"/>
      <c r="BB75" s="342">
        <f t="shared" si="27"/>
        <v>-146.45157811750204</v>
      </c>
      <c r="BC75" s="342">
        <f t="shared" si="28"/>
        <v>33.548421882497962</v>
      </c>
      <c r="BD75" s="342">
        <f t="shared" si="29"/>
        <v>33.548421882497962</v>
      </c>
      <c r="BE75" s="342">
        <f t="shared" si="88"/>
        <v>-1.0293497187128033</v>
      </c>
      <c r="BF75" s="342">
        <f t="shared" si="113"/>
        <v>1</v>
      </c>
      <c r="BG75" s="342">
        <f t="shared" si="30"/>
        <v>0</v>
      </c>
      <c r="BH75" s="343"/>
      <c r="BI75" s="342">
        <f t="shared" si="31"/>
        <v>-28.178511241129964</v>
      </c>
      <c r="BJ75" s="342">
        <f t="shared" si="32"/>
        <v>150.94539590092285</v>
      </c>
      <c r="BK75" s="342">
        <f t="shared" si="33"/>
        <v>-0.94606058098492096</v>
      </c>
      <c r="BL75" s="342">
        <f t="shared" si="34"/>
        <v>-28.178511241129964</v>
      </c>
      <c r="BM75" s="342">
        <f t="shared" si="114"/>
        <v>0.89680283181362452</v>
      </c>
      <c r="BN75" s="342">
        <f t="shared" si="36"/>
        <v>0.50499124088046532</v>
      </c>
      <c r="BO75" s="346">
        <f t="shared" si="37"/>
        <v>-23.351712020200981</v>
      </c>
      <c r="BP75" s="344">
        <f t="shared" si="38"/>
        <v>156.64828797979902</v>
      </c>
      <c r="BQ75" s="344">
        <f t="shared" si="39"/>
        <v>-0.65565937724629275</v>
      </c>
      <c r="BR75" s="344">
        <f t="shared" si="40"/>
        <v>-23.351712020200981</v>
      </c>
      <c r="BS75" s="346">
        <f t="shared" si="41"/>
        <v>0.927293106263685</v>
      </c>
      <c r="BT75" s="345">
        <f t="shared" si="42"/>
        <v>0.41848946272761617</v>
      </c>
      <c r="BU75" s="342">
        <f t="shared" si="115"/>
        <v>0.92348070360808143</v>
      </c>
      <c r="BV75" s="343"/>
      <c r="BW75" s="347">
        <f t="shared" si="90"/>
        <v>3.0233186795156821</v>
      </c>
      <c r="BX75" s="362"/>
      <c r="BY75" s="363"/>
      <c r="BZ75" s="361">
        <f t="shared" si="44"/>
        <v>-156.15132470690307</v>
      </c>
      <c r="CA75" s="361">
        <f t="shared" si="45"/>
        <v>23.848675293096932</v>
      </c>
      <c r="CB75" s="342">
        <f t="shared" si="46"/>
        <v>23.848675293096932</v>
      </c>
      <c r="CC75" s="342">
        <f t="shared" si="47"/>
        <v>-0.89947193580586116</v>
      </c>
      <c r="CD75" s="342">
        <f t="shared" si="116"/>
        <v>1</v>
      </c>
      <c r="CE75" s="342">
        <f t="shared" si="48"/>
        <v>0</v>
      </c>
      <c r="CF75" s="364"/>
      <c r="CG75" s="342">
        <f t="shared" si="117"/>
        <v>-52.982528232293646</v>
      </c>
      <c r="CH75" s="342">
        <f t="shared" si="50"/>
        <v>-112.02455629765319</v>
      </c>
      <c r="CI75" s="342">
        <f t="shared" si="51"/>
        <v>-415.01249999999999</v>
      </c>
      <c r="CJ75" s="342">
        <f t="shared" si="102"/>
        <v>7.4375</v>
      </c>
      <c r="CK75" s="342">
        <f t="shared" si="52"/>
        <v>-52.982528232293646</v>
      </c>
      <c r="CL75" s="361">
        <f t="shared" si="53"/>
        <v>0.60205853097809159</v>
      </c>
      <c r="CM75" s="361">
        <f t="shared" si="54"/>
        <v>0.4942609668374493</v>
      </c>
      <c r="CN75" s="361">
        <f t="shared" si="118"/>
        <v>0.60205853097809159</v>
      </c>
      <c r="CO75" s="342">
        <f t="shared" si="55"/>
        <v>0.94950767441386463</v>
      </c>
      <c r="CP75" s="364"/>
      <c r="CQ75" s="342">
        <f t="shared" si="119"/>
        <v>-45.939190945735582</v>
      </c>
      <c r="CR75" s="342">
        <f t="shared" si="56"/>
        <v>-92.655081829314682</v>
      </c>
      <c r="CS75" s="342">
        <f t="shared" si="57"/>
        <v>-415.01249999999999</v>
      </c>
      <c r="CT75" s="342">
        <f t="shared" si="103"/>
        <v>7.4375</v>
      </c>
      <c r="CU75" s="342">
        <f t="shared" si="58"/>
        <v>-45.939190945735582</v>
      </c>
      <c r="CV75" s="361">
        <f t="shared" si="59"/>
        <v>0.69542142751605562</v>
      </c>
      <c r="CW75" s="361">
        <f t="shared" si="60"/>
        <v>0.68356206941331021</v>
      </c>
      <c r="CX75" s="361">
        <f t="shared" si="120"/>
        <v>0.69542142751605562</v>
      </c>
      <c r="CY75" s="342">
        <f t="shared" si="61"/>
        <v>0.82328299185906062</v>
      </c>
      <c r="CZ75" s="364"/>
      <c r="DA75" s="350">
        <f t="shared" si="121"/>
        <v>1.7727906662729254</v>
      </c>
      <c r="DB75" s="351">
        <f t="shared" si="122"/>
        <v>4.7961093457886079</v>
      </c>
      <c r="DC75" s="352">
        <f t="shared" si="97"/>
        <v>0.26976127212424889</v>
      </c>
      <c r="DD75" s="353">
        <f t="shared" si="104"/>
        <v>-11.380407980605929</v>
      </c>
      <c r="DE75" s="354">
        <f t="shared" si="65"/>
        <v>12.916666666666666</v>
      </c>
      <c r="DF75" s="354">
        <f t="shared" si="98"/>
        <v>5.4080068728712991</v>
      </c>
      <c r="DG75" s="365"/>
      <c r="DH75" s="63"/>
      <c r="DI75" s="63"/>
      <c r="DJ75" s="63"/>
      <c r="DK75" s="63"/>
      <c r="DL75" s="63"/>
      <c r="DM75" s="63"/>
      <c r="DN75" s="63"/>
      <c r="DO75" s="366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</row>
    <row r="76" spans="1:137" s="358" customFormat="1" x14ac:dyDescent="0.25">
      <c r="A76" s="358">
        <f t="shared" si="105"/>
        <v>160</v>
      </c>
      <c r="B76" s="359">
        <f t="shared" si="106"/>
        <v>0.125</v>
      </c>
      <c r="C76" s="360"/>
      <c r="D76" s="342">
        <f t="shared" si="2"/>
        <v>-55.872</v>
      </c>
      <c r="E76" s="361">
        <f t="shared" si="107"/>
        <v>0.97</v>
      </c>
      <c r="F76" s="343"/>
      <c r="G76" s="342">
        <f t="shared" si="66"/>
        <v>-6.8929747276445346</v>
      </c>
      <c r="H76" s="342">
        <f t="shared" si="67"/>
        <v>173.10702527235546</v>
      </c>
      <c r="I76" s="342">
        <f t="shared" si="68"/>
        <v>-1.1222824636605637</v>
      </c>
      <c r="J76" s="342">
        <f t="shared" si="69"/>
        <v>-6.8929747276445346</v>
      </c>
      <c r="K76" s="344">
        <f t="shared" si="70"/>
        <v>1</v>
      </c>
      <c r="L76" s="345">
        <f t="shared" si="71"/>
        <v>0</v>
      </c>
      <c r="M76" s="346">
        <f t="shared" si="72"/>
        <v>-2.8519375670070257</v>
      </c>
      <c r="N76" s="342">
        <f t="shared" si="73"/>
        <v>177.14806243299299</v>
      </c>
      <c r="O76" s="342">
        <f t="shared" si="74"/>
        <v>-0.19715824819491534</v>
      </c>
      <c r="P76" s="342">
        <f t="shared" si="75"/>
        <v>-2.8519375670070257</v>
      </c>
      <c r="Q76" s="344">
        <f t="shared" si="76"/>
        <v>1</v>
      </c>
      <c r="R76" s="345">
        <f t="shared" si="77"/>
        <v>0</v>
      </c>
      <c r="S76" s="346">
        <f t="shared" si="78"/>
        <v>-1.3667978698968808</v>
      </c>
      <c r="T76" s="342">
        <f t="shared" si="79"/>
        <v>178.63320213010311</v>
      </c>
      <c r="U76" s="342">
        <f t="shared" si="80"/>
        <v>-4.8113529438408333E-2</v>
      </c>
      <c r="V76" s="342">
        <f t="shared" si="81"/>
        <v>-1.3667978698968808</v>
      </c>
      <c r="W76" s="344">
        <f t="shared" si="82"/>
        <v>1</v>
      </c>
      <c r="X76" s="345">
        <f t="shared" si="83"/>
        <v>0</v>
      </c>
      <c r="Y76" s="342">
        <f t="shared" si="84"/>
        <v>0</v>
      </c>
      <c r="Z76" s="343"/>
      <c r="AA76" s="342">
        <f t="shared" si="108"/>
        <v>-24.959837353250467</v>
      </c>
      <c r="AB76" s="342">
        <f t="shared" si="7"/>
        <v>-40.044657048602431</v>
      </c>
      <c r="AC76" s="342">
        <f t="shared" si="8"/>
        <v>-428.4</v>
      </c>
      <c r="AD76" s="342">
        <f t="shared" si="9"/>
        <v>7.4375</v>
      </c>
      <c r="AE76" s="342">
        <f t="shared" si="10"/>
        <v>-24.959837353250467</v>
      </c>
      <c r="AF76" s="361">
        <f t="shared" si="11"/>
        <v>0.90660380725223078</v>
      </c>
      <c r="AG76" s="361">
        <f t="shared" si="12"/>
        <v>0.97732692874832106</v>
      </c>
      <c r="AH76" s="361">
        <f t="shared" si="109"/>
        <v>0.90660380725223078</v>
      </c>
      <c r="AI76" s="342">
        <f t="shared" si="13"/>
        <v>0.43333050960504282</v>
      </c>
      <c r="AJ76" s="343"/>
      <c r="AK76" s="342">
        <f t="shared" si="110"/>
        <v>-32.619243071192827</v>
      </c>
      <c r="AL76" s="342">
        <f t="shared" si="15"/>
        <v>-56.887307924087061</v>
      </c>
      <c r="AM76" s="342">
        <f t="shared" si="16"/>
        <v>-428.4</v>
      </c>
      <c r="AN76" s="342">
        <f t="shared" si="17"/>
        <v>7.4375</v>
      </c>
      <c r="AO76" s="342">
        <f t="shared" si="18"/>
        <v>-32.619243071192827</v>
      </c>
      <c r="AP76" s="361">
        <f t="shared" si="19"/>
        <v>0.8422714006615114</v>
      </c>
      <c r="AQ76" s="361">
        <f t="shared" si="20"/>
        <v>0.92538177356306062</v>
      </c>
      <c r="AR76" s="361">
        <f t="shared" si="111"/>
        <v>0.8422714006615114</v>
      </c>
      <c r="AS76" s="342">
        <f t="shared" si="21"/>
        <v>0.56630630331931986</v>
      </c>
      <c r="AT76" s="343"/>
      <c r="AU76" s="342">
        <f t="shared" si="22"/>
        <v>-162.89727103094762</v>
      </c>
      <c r="AV76" s="342">
        <f t="shared" si="23"/>
        <v>17.102728969052379</v>
      </c>
      <c r="AW76" s="342">
        <f t="shared" si="24"/>
        <v>17.102728969052379</v>
      </c>
      <c r="AX76" s="342">
        <f t="shared" si="25"/>
        <v>-0.70201524674379179</v>
      </c>
      <c r="AY76" s="342">
        <f t="shared" si="112"/>
        <v>1</v>
      </c>
      <c r="AZ76" s="342">
        <f t="shared" si="26"/>
        <v>0</v>
      </c>
      <c r="BA76" s="343"/>
      <c r="BB76" s="342">
        <f t="shared" si="27"/>
        <v>-148.39249775375112</v>
      </c>
      <c r="BC76" s="342">
        <f t="shared" si="28"/>
        <v>31.607502246248885</v>
      </c>
      <c r="BD76" s="342">
        <f t="shared" si="29"/>
        <v>31.607502246248885</v>
      </c>
      <c r="BE76" s="342">
        <f t="shared" si="88"/>
        <v>-0.87824226354253332</v>
      </c>
      <c r="BF76" s="342">
        <f t="shared" si="113"/>
        <v>1</v>
      </c>
      <c r="BG76" s="342">
        <f t="shared" si="30"/>
        <v>0</v>
      </c>
      <c r="BH76" s="343"/>
      <c r="BI76" s="342">
        <f t="shared" si="31"/>
        <v>-29.495972401365155</v>
      </c>
      <c r="BJ76" s="342">
        <f t="shared" si="32"/>
        <v>149.61739793576245</v>
      </c>
      <c r="BK76" s="342">
        <f t="shared" si="33"/>
        <v>-1.0202338597067908</v>
      </c>
      <c r="BL76" s="342">
        <f t="shared" si="34"/>
        <v>-29.495972401365155</v>
      </c>
      <c r="BM76" s="342">
        <f t="shared" si="114"/>
        <v>0.88917717724599266</v>
      </c>
      <c r="BN76" s="342">
        <f t="shared" si="36"/>
        <v>0.51208285419036725</v>
      </c>
      <c r="BO76" s="346">
        <f t="shared" si="37"/>
        <v>-24.331882485098394</v>
      </c>
      <c r="BP76" s="344">
        <f t="shared" si="38"/>
        <v>155.66811751490161</v>
      </c>
      <c r="BQ76" s="344">
        <f t="shared" si="39"/>
        <v>-0.70247058821186115</v>
      </c>
      <c r="BR76" s="344">
        <f t="shared" si="40"/>
        <v>-24.331882485098394</v>
      </c>
      <c r="BS76" s="346">
        <f t="shared" si="41"/>
        <v>0.92230905104126648</v>
      </c>
      <c r="BT76" s="345">
        <f t="shared" si="42"/>
        <v>0.42242851536629156</v>
      </c>
      <c r="BU76" s="342">
        <f t="shared" si="115"/>
        <v>0.93451136955665881</v>
      </c>
      <c r="BV76" s="343"/>
      <c r="BW76" s="347">
        <f t="shared" si="90"/>
        <v>3.0291481824810216</v>
      </c>
      <c r="BX76" s="362"/>
      <c r="BY76" s="363"/>
      <c r="BZ76" s="361">
        <f t="shared" si="44"/>
        <v>-157.69379494509235</v>
      </c>
      <c r="CA76" s="361">
        <f t="shared" si="45"/>
        <v>22.30620505490765</v>
      </c>
      <c r="CB76" s="342">
        <f t="shared" si="46"/>
        <v>22.30620505490765</v>
      </c>
      <c r="CC76" s="342">
        <f t="shared" si="47"/>
        <v>-0.76155567553811976</v>
      </c>
      <c r="CD76" s="342">
        <f t="shared" si="116"/>
        <v>1</v>
      </c>
      <c r="CE76" s="342">
        <f t="shared" si="48"/>
        <v>0</v>
      </c>
      <c r="CF76" s="364"/>
      <c r="CG76" s="342">
        <f t="shared" si="117"/>
        <v>-53.853039122593501</v>
      </c>
      <c r="CH76" s="342">
        <f t="shared" si="50"/>
        <v>-114.29585633589346</v>
      </c>
      <c r="CI76" s="342">
        <f t="shared" si="51"/>
        <v>-428.4</v>
      </c>
      <c r="CJ76" s="342">
        <f t="shared" si="102"/>
        <v>7.4375</v>
      </c>
      <c r="CK76" s="342">
        <f t="shared" si="52"/>
        <v>-53.853039122593501</v>
      </c>
      <c r="CL76" s="361">
        <f t="shared" si="53"/>
        <v>0.58985840560236835</v>
      </c>
      <c r="CM76" s="361">
        <f t="shared" si="54"/>
        <v>0.47076081304610484</v>
      </c>
      <c r="CN76" s="361">
        <f t="shared" si="118"/>
        <v>0.58985840560236835</v>
      </c>
      <c r="CO76" s="342">
        <f t="shared" si="55"/>
        <v>0.93494859587835932</v>
      </c>
      <c r="CP76" s="364"/>
      <c r="CQ76" s="342">
        <f t="shared" si="119"/>
        <v>-46.847610265994597</v>
      </c>
      <c r="CR76" s="342">
        <f t="shared" si="56"/>
        <v>-95.217825771299275</v>
      </c>
      <c r="CS76" s="342">
        <f t="shared" si="57"/>
        <v>-428.4</v>
      </c>
      <c r="CT76" s="342">
        <f t="shared" si="103"/>
        <v>7.4375</v>
      </c>
      <c r="CU76" s="342">
        <f t="shared" si="58"/>
        <v>-46.847610265994597</v>
      </c>
      <c r="CV76" s="361">
        <f t="shared" si="59"/>
        <v>0.68394112888132974</v>
      </c>
      <c r="CW76" s="361">
        <f t="shared" si="60"/>
        <v>0.66016477421857911</v>
      </c>
      <c r="CX76" s="361">
        <f t="shared" si="120"/>
        <v>0.68394112888132974</v>
      </c>
      <c r="CY76" s="342">
        <f t="shared" si="61"/>
        <v>0.8133265671179617</v>
      </c>
      <c r="CZ76" s="364"/>
      <c r="DA76" s="350">
        <f t="shared" si="121"/>
        <v>1.7482751629963209</v>
      </c>
      <c r="DB76" s="351">
        <f t="shared" si="122"/>
        <v>4.7774233454773425</v>
      </c>
      <c r="DC76" s="352">
        <f t="shared" si="97"/>
        <v>0.25263927365202909</v>
      </c>
      <c r="DD76" s="353">
        <f t="shared" si="104"/>
        <v>-11.949982718958271</v>
      </c>
      <c r="DE76" s="354">
        <f t="shared" si="65"/>
        <v>13.333333333333334</v>
      </c>
      <c r="DF76" s="354">
        <f t="shared" si="98"/>
        <v>5.3790456507710012</v>
      </c>
      <c r="DG76" s="365"/>
      <c r="DH76" s="63"/>
      <c r="DI76" s="63"/>
      <c r="DJ76" s="63"/>
      <c r="DK76" s="63"/>
      <c r="DL76" s="63"/>
      <c r="DM76" s="63"/>
      <c r="DN76" s="63"/>
      <c r="DO76" s="366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</row>
    <row r="77" spans="1:137" s="358" customFormat="1" x14ac:dyDescent="0.25">
      <c r="A77" s="358">
        <f t="shared" si="105"/>
        <v>165</v>
      </c>
      <c r="B77" s="359">
        <f t="shared" si="106"/>
        <v>0.125</v>
      </c>
      <c r="C77" s="360"/>
      <c r="D77" s="342">
        <f t="shared" si="2"/>
        <v>-57.618000000000002</v>
      </c>
      <c r="E77" s="361">
        <f t="shared" si="107"/>
        <v>0.97</v>
      </c>
      <c r="F77" s="343"/>
      <c r="G77" s="342">
        <f t="shared" si="66"/>
        <v>-7.2355041608005788</v>
      </c>
      <c r="H77" s="342">
        <f t="shared" si="67"/>
        <v>172.76449583919941</v>
      </c>
      <c r="I77" s="342">
        <f t="shared" si="68"/>
        <v>-1.2433494625257513</v>
      </c>
      <c r="J77" s="342">
        <f t="shared" si="69"/>
        <v>-7.2355041608005788</v>
      </c>
      <c r="K77" s="344">
        <f t="shared" si="70"/>
        <v>1</v>
      </c>
      <c r="L77" s="345">
        <f t="shared" si="71"/>
        <v>0</v>
      </c>
      <c r="M77" s="346">
        <f t="shared" si="72"/>
        <v>-2.9518688668693782</v>
      </c>
      <c r="N77" s="342">
        <f t="shared" si="73"/>
        <v>177.04813113313062</v>
      </c>
      <c r="O77" s="342">
        <f t="shared" si="74"/>
        <v>-0.21041669985124417</v>
      </c>
      <c r="P77" s="342">
        <f t="shared" si="75"/>
        <v>-2.9518688668693782</v>
      </c>
      <c r="Q77" s="344">
        <f t="shared" si="76"/>
        <v>1</v>
      </c>
      <c r="R77" s="345">
        <f t="shared" si="77"/>
        <v>0</v>
      </c>
      <c r="S77" s="346">
        <f t="shared" si="78"/>
        <v>-1.4107496623959421</v>
      </c>
      <c r="T77" s="342">
        <f t="shared" si="79"/>
        <v>178.58925033760406</v>
      </c>
      <c r="U77" s="342">
        <f t="shared" si="80"/>
        <v>-5.1175939738961278E-2</v>
      </c>
      <c r="V77" s="342">
        <f t="shared" si="81"/>
        <v>-1.4107496623959421</v>
      </c>
      <c r="W77" s="344">
        <f t="shared" si="82"/>
        <v>1</v>
      </c>
      <c r="X77" s="345">
        <f t="shared" si="83"/>
        <v>0</v>
      </c>
      <c r="Y77" s="342">
        <f t="shared" si="84"/>
        <v>0</v>
      </c>
      <c r="Z77" s="343"/>
      <c r="AA77" s="342">
        <f t="shared" si="108"/>
        <v>-25.641005824305282</v>
      </c>
      <c r="AB77" s="342">
        <f t="shared" si="7"/>
        <v>-41.418064858567405</v>
      </c>
      <c r="AC77" s="342">
        <f t="shared" si="8"/>
        <v>-441.78750000000002</v>
      </c>
      <c r="AD77" s="342">
        <f t="shared" si="9"/>
        <v>7.4375</v>
      </c>
      <c r="AE77" s="342">
        <f t="shared" si="10"/>
        <v>-25.641005824305282</v>
      </c>
      <c r="AF77" s="361">
        <f t="shared" si="11"/>
        <v>0.90152305746827344</v>
      </c>
      <c r="AG77" s="361">
        <f t="shared" si="12"/>
        <v>0.97446996933733798</v>
      </c>
      <c r="AH77" s="361">
        <f t="shared" si="109"/>
        <v>0.90152305746827344</v>
      </c>
      <c r="AI77" s="342">
        <f t="shared" si="13"/>
        <v>0.43166676471894411</v>
      </c>
      <c r="AJ77" s="343"/>
      <c r="AK77" s="342">
        <f t="shared" si="110"/>
        <v>-33.424811182603804</v>
      </c>
      <c r="AL77" s="342">
        <f t="shared" si="15"/>
        <v>-58.843172728181429</v>
      </c>
      <c r="AM77" s="342">
        <f t="shared" si="16"/>
        <v>-441.78750000000002</v>
      </c>
      <c r="AN77" s="342">
        <f t="shared" si="17"/>
        <v>7.4375</v>
      </c>
      <c r="AO77" s="342">
        <f t="shared" si="18"/>
        <v>-33.424811182603804</v>
      </c>
      <c r="AP77" s="361">
        <f t="shared" si="19"/>
        <v>0.83460940656172522</v>
      </c>
      <c r="AQ77" s="361">
        <f t="shared" si="20"/>
        <v>0.91679582122607672</v>
      </c>
      <c r="AR77" s="361">
        <f t="shared" si="111"/>
        <v>0.83460940656172522</v>
      </c>
      <c r="AS77" s="342">
        <f t="shared" si="21"/>
        <v>0.56270725896639395</v>
      </c>
      <c r="AT77" s="343"/>
      <c r="AU77" s="342">
        <f t="shared" si="22"/>
        <v>-163.96677771909953</v>
      </c>
      <c r="AV77" s="342">
        <f t="shared" si="23"/>
        <v>16.033222280900475</v>
      </c>
      <c r="AW77" s="342">
        <f t="shared" si="24"/>
        <v>16.033222280900475</v>
      </c>
      <c r="AX77" s="342">
        <f t="shared" si="25"/>
        <v>-0.59512273463477083</v>
      </c>
      <c r="AY77" s="342">
        <f t="shared" si="112"/>
        <v>1</v>
      </c>
      <c r="AZ77" s="342">
        <f t="shared" si="26"/>
        <v>0</v>
      </c>
      <c r="BA77" s="343"/>
      <c r="BB77" s="342">
        <f t="shared" si="27"/>
        <v>-150.11203604869098</v>
      </c>
      <c r="BC77" s="342">
        <f t="shared" si="28"/>
        <v>29.887963951309018</v>
      </c>
      <c r="BD77" s="342">
        <f t="shared" si="29"/>
        <v>29.887963951309018</v>
      </c>
      <c r="BE77" s="342">
        <f t="shared" si="88"/>
        <v>-0.75346248142866556</v>
      </c>
      <c r="BF77" s="342">
        <f t="shared" si="113"/>
        <v>1</v>
      </c>
      <c r="BG77" s="342">
        <f t="shared" si="30"/>
        <v>0</v>
      </c>
      <c r="BH77" s="343"/>
      <c r="BI77" s="342">
        <f t="shared" si="31"/>
        <v>-30.855744073453064</v>
      </c>
      <c r="BJ77" s="342">
        <f t="shared" si="32"/>
        <v>148.24768009754348</v>
      </c>
      <c r="BK77" s="342">
        <f t="shared" si="33"/>
        <v>-1.0995191814736827</v>
      </c>
      <c r="BL77" s="342">
        <f t="shared" si="34"/>
        <v>-30.855744073453064</v>
      </c>
      <c r="BM77" s="342">
        <f t="shared" si="114"/>
        <v>0.88109764594478202</v>
      </c>
      <c r="BN77" s="342">
        <f t="shared" si="36"/>
        <v>0.51945697093355325</v>
      </c>
      <c r="BO77" s="346">
        <f t="shared" si="37"/>
        <v>-25.336009648256233</v>
      </c>
      <c r="BP77" s="344">
        <f t="shared" si="38"/>
        <v>154.66399035174376</v>
      </c>
      <c r="BQ77" s="344">
        <f t="shared" si="39"/>
        <v>-0.75172745879574776</v>
      </c>
      <c r="BR77" s="344">
        <f t="shared" si="40"/>
        <v>-25.336009648256233</v>
      </c>
      <c r="BS77" s="346">
        <f t="shared" si="41"/>
        <v>0.917093524734099</v>
      </c>
      <c r="BT77" s="345">
        <f t="shared" si="42"/>
        <v>0.42653214896054265</v>
      </c>
      <c r="BU77" s="342">
        <f t="shared" si="115"/>
        <v>0.94598911989409595</v>
      </c>
      <c r="BV77" s="343"/>
      <c r="BW77" s="347">
        <f t="shared" si="90"/>
        <v>3.0353631435794339</v>
      </c>
      <c r="BX77" s="362"/>
      <c r="BY77" s="363"/>
      <c r="BZ77" s="361">
        <f t="shared" si="44"/>
        <v>-159.03496583907062</v>
      </c>
      <c r="CA77" s="361">
        <f t="shared" si="45"/>
        <v>20.965034160929378</v>
      </c>
      <c r="CB77" s="342">
        <f t="shared" si="46"/>
        <v>20.965034160929378</v>
      </c>
      <c r="CC77" s="342">
        <f t="shared" si="47"/>
        <v>-0.64854666033955333</v>
      </c>
      <c r="CD77" s="342">
        <f t="shared" si="116"/>
        <v>1</v>
      </c>
      <c r="CE77" s="342">
        <f t="shared" si="48"/>
        <v>0</v>
      </c>
      <c r="CF77" s="364"/>
      <c r="CG77" s="342">
        <f t="shared" si="117"/>
        <v>-54.6887865603668</v>
      </c>
      <c r="CH77" s="342">
        <f t="shared" si="50"/>
        <v>-116.4423520942521</v>
      </c>
      <c r="CI77" s="342">
        <f t="shared" si="51"/>
        <v>-441.78750000000002</v>
      </c>
      <c r="CJ77" s="342">
        <f t="shared" si="102"/>
        <v>7.4375</v>
      </c>
      <c r="CK77" s="342">
        <f t="shared" si="52"/>
        <v>-54.6887865603668</v>
      </c>
      <c r="CL77" s="361">
        <f t="shared" si="53"/>
        <v>0.57801734078033895</v>
      </c>
      <c r="CM77" s="361">
        <f t="shared" si="54"/>
        <v>0.44845456146871499</v>
      </c>
      <c r="CN77" s="361">
        <f t="shared" si="118"/>
        <v>0.57801734078033895</v>
      </c>
      <c r="CO77" s="342">
        <f t="shared" si="55"/>
        <v>0.92068664243041753</v>
      </c>
      <c r="CP77" s="364"/>
      <c r="CQ77" s="342">
        <f t="shared" si="119"/>
        <v>-47.726310993906267</v>
      </c>
      <c r="CR77" s="342">
        <f t="shared" si="56"/>
        <v>-97.68691312105959</v>
      </c>
      <c r="CS77" s="342">
        <f t="shared" si="57"/>
        <v>-441.78750000000002</v>
      </c>
      <c r="CT77" s="342">
        <f t="shared" si="103"/>
        <v>7.4375</v>
      </c>
      <c r="CU77" s="342">
        <f t="shared" si="58"/>
        <v>-47.726310993906267</v>
      </c>
      <c r="CV77" s="361">
        <f t="shared" si="59"/>
        <v>0.67267279399631241</v>
      </c>
      <c r="CW77" s="361">
        <f t="shared" si="60"/>
        <v>0.63704606235711803</v>
      </c>
      <c r="CX77" s="361">
        <f t="shared" si="120"/>
        <v>0.67267279399631241</v>
      </c>
      <c r="CY77" s="342">
        <f t="shared" si="61"/>
        <v>0.80347324905566109</v>
      </c>
      <c r="CZ77" s="364"/>
      <c r="DA77" s="350">
        <f t="shared" si="121"/>
        <v>1.7241598914860785</v>
      </c>
      <c r="DB77" s="351">
        <f t="shared" si="122"/>
        <v>4.7595230350655129</v>
      </c>
      <c r="DC77" s="352">
        <f t="shared" si="97"/>
        <v>0.23639730041686213</v>
      </c>
      <c r="DD77" s="353">
        <f t="shared" si="104"/>
        <v>-12.527149745388783</v>
      </c>
      <c r="DE77" s="354">
        <f t="shared" si="65"/>
        <v>13.75</v>
      </c>
      <c r="DF77" s="354">
        <f t="shared" si="98"/>
        <v>5.3462274195141521</v>
      </c>
      <c r="DG77" s="365"/>
      <c r="DH77" s="63"/>
      <c r="DI77" s="63"/>
      <c r="DJ77" s="63"/>
      <c r="DK77" s="63"/>
      <c r="DL77" s="63"/>
      <c r="DM77" s="63"/>
      <c r="DN77" s="63"/>
      <c r="DO77" s="366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</row>
    <row r="78" spans="1:137" s="358" customFormat="1" x14ac:dyDescent="0.25">
      <c r="A78" s="358">
        <f t="shared" si="105"/>
        <v>170</v>
      </c>
      <c r="B78" s="359">
        <f t="shared" si="106"/>
        <v>0.125</v>
      </c>
      <c r="C78" s="360"/>
      <c r="D78" s="342">
        <f t="shared" si="2"/>
        <v>-59.363999999999997</v>
      </c>
      <c r="E78" s="361">
        <f t="shared" si="107"/>
        <v>0.97</v>
      </c>
      <c r="F78" s="343"/>
      <c r="G78" s="342">
        <f t="shared" si="66"/>
        <v>-7.5946433685914521</v>
      </c>
      <c r="H78" s="342">
        <f t="shared" si="67"/>
        <v>172.40535663140855</v>
      </c>
      <c r="I78" s="342">
        <f t="shared" si="68"/>
        <v>-1.3777530081158893</v>
      </c>
      <c r="J78" s="342">
        <f t="shared" si="69"/>
        <v>-7.5946433685914521</v>
      </c>
      <c r="K78" s="344">
        <f t="shared" si="70"/>
        <v>1</v>
      </c>
      <c r="L78" s="345">
        <f t="shared" si="71"/>
        <v>0</v>
      </c>
      <c r="M78" s="346">
        <f t="shared" si="72"/>
        <v>-3.0528825147924286</v>
      </c>
      <c r="N78" s="342">
        <f t="shared" si="73"/>
        <v>176.94711748520757</v>
      </c>
      <c r="O78" s="342">
        <f t="shared" si="74"/>
        <v>-0.22423124247407339</v>
      </c>
      <c r="P78" s="342">
        <f t="shared" si="75"/>
        <v>-3.0528825147924286</v>
      </c>
      <c r="Q78" s="344">
        <f t="shared" si="76"/>
        <v>1</v>
      </c>
      <c r="R78" s="345">
        <f t="shared" si="77"/>
        <v>0</v>
      </c>
      <c r="S78" s="346">
        <f t="shared" si="78"/>
        <v>-1.4548181767524733</v>
      </c>
      <c r="T78" s="342">
        <f t="shared" si="79"/>
        <v>178.54518182324753</v>
      </c>
      <c r="U78" s="342">
        <f t="shared" si="80"/>
        <v>-5.4334493114626327E-2</v>
      </c>
      <c r="V78" s="342">
        <f t="shared" si="81"/>
        <v>-1.4548181767524733</v>
      </c>
      <c r="W78" s="344">
        <f t="shared" si="82"/>
        <v>1</v>
      </c>
      <c r="X78" s="345">
        <f t="shared" si="83"/>
        <v>0</v>
      </c>
      <c r="Y78" s="342">
        <f t="shared" si="84"/>
        <v>0</v>
      </c>
      <c r="Z78" s="343"/>
      <c r="AA78" s="342">
        <f t="shared" si="108"/>
        <v>-26.314488140943709</v>
      </c>
      <c r="AB78" s="342">
        <f t="shared" si="7"/>
        <v>-42.798672619673653</v>
      </c>
      <c r="AC78" s="342">
        <f t="shared" si="8"/>
        <v>-455.17500000000001</v>
      </c>
      <c r="AD78" s="342">
        <f t="shared" si="9"/>
        <v>7.4375</v>
      </c>
      <c r="AE78" s="342">
        <f t="shared" si="10"/>
        <v>-26.314488140943709</v>
      </c>
      <c r="AF78" s="361">
        <f t="shared" si="11"/>
        <v>0.89637436418920258</v>
      </c>
      <c r="AG78" s="361">
        <f t="shared" si="12"/>
        <v>0.97136970082124929</v>
      </c>
      <c r="AH78" s="361">
        <f t="shared" si="109"/>
        <v>0.89637436418920258</v>
      </c>
      <c r="AI78" s="342">
        <f t="shared" si="13"/>
        <v>0.42997529642064886</v>
      </c>
      <c r="AJ78" s="343"/>
      <c r="AK78" s="342">
        <f t="shared" si="110"/>
        <v>-34.215702132437407</v>
      </c>
      <c r="AL78" s="342">
        <f t="shared" si="15"/>
        <v>-60.797172165658729</v>
      </c>
      <c r="AM78" s="342">
        <f t="shared" si="16"/>
        <v>-455.17500000000001</v>
      </c>
      <c r="AN78" s="342">
        <f t="shared" si="17"/>
        <v>7.4375</v>
      </c>
      <c r="AO78" s="342">
        <f t="shared" si="18"/>
        <v>-34.215702132437407</v>
      </c>
      <c r="AP78" s="361">
        <f t="shared" si="19"/>
        <v>0.82692650206952811</v>
      </c>
      <c r="AQ78" s="361">
        <f t="shared" si="20"/>
        <v>0.90766161973561577</v>
      </c>
      <c r="AR78" s="361">
        <f t="shared" si="111"/>
        <v>0.82692650206952811</v>
      </c>
      <c r="AS78" s="342">
        <f t="shared" si="21"/>
        <v>0.55908010020322563</v>
      </c>
      <c r="AT78" s="343"/>
      <c r="AU78" s="342">
        <f t="shared" si="22"/>
        <v>-164.89890183861456</v>
      </c>
      <c r="AV78" s="342">
        <f t="shared" si="23"/>
        <v>15.101098161385437</v>
      </c>
      <c r="AW78" s="342">
        <f t="shared" si="24"/>
        <v>15.101098161385437</v>
      </c>
      <c r="AX78" s="342">
        <f t="shared" si="25"/>
        <v>-0.50731933269405438</v>
      </c>
      <c r="AY78" s="342">
        <f t="shared" si="112"/>
        <v>1</v>
      </c>
      <c r="AZ78" s="342">
        <f t="shared" si="26"/>
        <v>0</v>
      </c>
      <c r="BA78" s="343"/>
      <c r="BB78" s="342">
        <f t="shared" si="27"/>
        <v>-151.64503821467594</v>
      </c>
      <c r="BC78" s="342">
        <f t="shared" si="28"/>
        <v>28.354961785324065</v>
      </c>
      <c r="BD78" s="342">
        <f t="shared" si="29"/>
        <v>28.354961785324065</v>
      </c>
      <c r="BE78" s="342">
        <f t="shared" si="88"/>
        <v>-0.64975298228894518</v>
      </c>
      <c r="BF78" s="342">
        <f t="shared" si="113"/>
        <v>1</v>
      </c>
      <c r="BG78" s="342">
        <f t="shared" si="30"/>
        <v>0</v>
      </c>
      <c r="BH78" s="343"/>
      <c r="BI78" s="342">
        <f t="shared" si="31"/>
        <v>-32.25953318151759</v>
      </c>
      <c r="BJ78" s="342">
        <f t="shared" si="32"/>
        <v>146.83450775869301</v>
      </c>
      <c r="BK78" s="342">
        <f t="shared" si="33"/>
        <v>-1.1843946070866083</v>
      </c>
      <c r="BL78" s="342">
        <f t="shared" si="34"/>
        <v>-32.25953318151759</v>
      </c>
      <c r="BM78" s="342">
        <f t="shared" si="114"/>
        <v>0.87252980212549325</v>
      </c>
      <c r="BN78" s="342">
        <f t="shared" si="36"/>
        <v>0.52711655525355539</v>
      </c>
      <c r="BO78" s="346">
        <f t="shared" si="37"/>
        <v>-26.36515953322397</v>
      </c>
      <c r="BP78" s="344">
        <f t="shared" si="38"/>
        <v>153.63484046677604</v>
      </c>
      <c r="BQ78" s="344">
        <f t="shared" si="39"/>
        <v>-0.80360402806932529</v>
      </c>
      <c r="BR78" s="344">
        <f t="shared" si="40"/>
        <v>-26.36515953322397</v>
      </c>
      <c r="BS78" s="346">
        <f t="shared" si="41"/>
        <v>0.91163249804857005</v>
      </c>
      <c r="BT78" s="345">
        <f t="shared" si="42"/>
        <v>0.43080326034679689</v>
      </c>
      <c r="BU78" s="342">
        <f t="shared" si="115"/>
        <v>0.95791981560035233</v>
      </c>
      <c r="BV78" s="343"/>
      <c r="BW78" s="347">
        <f t="shared" si="90"/>
        <v>3.0419752122242265</v>
      </c>
      <c r="BX78" s="362"/>
      <c r="BY78" s="363"/>
      <c r="BZ78" s="361">
        <f t="shared" si="44"/>
        <v>-160.21185922329829</v>
      </c>
      <c r="CA78" s="361">
        <f t="shared" si="45"/>
        <v>19.788140776701709</v>
      </c>
      <c r="CB78" s="342">
        <f t="shared" si="46"/>
        <v>19.788140776701709</v>
      </c>
      <c r="CC78" s="342">
        <f t="shared" si="47"/>
        <v>-0.55531812869775166</v>
      </c>
      <c r="CD78" s="342">
        <f t="shared" si="116"/>
        <v>1</v>
      </c>
      <c r="CE78" s="342">
        <f t="shared" si="48"/>
        <v>0</v>
      </c>
      <c r="CF78" s="364"/>
      <c r="CG78" s="342">
        <f t="shared" si="117"/>
        <v>-55.491477012331593</v>
      </c>
      <c r="CH78" s="342">
        <f t="shared" si="50"/>
        <v>-118.47102720038875</v>
      </c>
      <c r="CI78" s="342">
        <f t="shared" si="51"/>
        <v>-455.17500000000001</v>
      </c>
      <c r="CJ78" s="342">
        <f t="shared" si="102"/>
        <v>7.4375</v>
      </c>
      <c r="CK78" s="342">
        <f t="shared" si="52"/>
        <v>-55.491477012331593</v>
      </c>
      <c r="CL78" s="361">
        <f t="shared" si="53"/>
        <v>0.56652882288706508</v>
      </c>
      <c r="CM78" s="361">
        <f t="shared" si="54"/>
        <v>0.42732713316706905</v>
      </c>
      <c r="CN78" s="361">
        <f t="shared" si="118"/>
        <v>0.56652882288706508</v>
      </c>
      <c r="CO78" s="342">
        <f t="shared" si="55"/>
        <v>0.90672348059365349</v>
      </c>
      <c r="CP78" s="364"/>
      <c r="CQ78" s="342">
        <f t="shared" si="119"/>
        <v>-48.576334374997359</v>
      </c>
      <c r="CR78" s="342">
        <f t="shared" si="56"/>
        <v>-100.06201083851752</v>
      </c>
      <c r="CS78" s="342">
        <f t="shared" si="57"/>
        <v>-455.17500000000001</v>
      </c>
      <c r="CT78" s="342">
        <f t="shared" si="103"/>
        <v>7.4375</v>
      </c>
      <c r="CU78" s="342">
        <f t="shared" si="58"/>
        <v>-48.576334374997359</v>
      </c>
      <c r="CV78" s="361">
        <f t="shared" si="59"/>
        <v>0.66162163708684629</v>
      </c>
      <c r="CW78" s="361">
        <f t="shared" si="60"/>
        <v>0.61431858531111005</v>
      </c>
      <c r="CX78" s="361">
        <f t="shared" si="120"/>
        <v>0.66162163708684629</v>
      </c>
      <c r="CY78" s="342">
        <f t="shared" si="61"/>
        <v>0.79373095383982606</v>
      </c>
      <c r="CZ78" s="364"/>
      <c r="DA78" s="350">
        <f t="shared" si="121"/>
        <v>1.7004544344334795</v>
      </c>
      <c r="DB78" s="351">
        <f t="shared" si="122"/>
        <v>4.7424296466577065</v>
      </c>
      <c r="DC78" s="352">
        <f t="shared" si="97"/>
        <v>0.22099788434426981</v>
      </c>
      <c r="DD78" s="353">
        <f t="shared" si="104"/>
        <v>-13.112237677610656</v>
      </c>
      <c r="DE78" s="354">
        <f t="shared" si="65"/>
        <v>14.166666666666666</v>
      </c>
      <c r="DF78" s="354">
        <f t="shared" si="98"/>
        <v>5.310059469451839</v>
      </c>
      <c r="DG78" s="365"/>
      <c r="DH78" s="63"/>
      <c r="DI78" s="63"/>
      <c r="DJ78" s="63"/>
      <c r="DK78" s="63"/>
      <c r="DL78" s="63"/>
      <c r="DM78" s="63"/>
      <c r="DN78" s="63"/>
      <c r="DO78" s="366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</row>
    <row r="79" spans="1:137" s="358" customFormat="1" x14ac:dyDescent="0.25">
      <c r="A79" s="358">
        <f t="shared" si="105"/>
        <v>175</v>
      </c>
      <c r="B79" s="359">
        <f t="shared" si="106"/>
        <v>0.125</v>
      </c>
      <c r="C79" s="360"/>
      <c r="D79" s="342">
        <f t="shared" si="2"/>
        <v>-61.11</v>
      </c>
      <c r="E79" s="361">
        <f t="shared" si="107"/>
        <v>0.97</v>
      </c>
      <c r="F79" s="343"/>
      <c r="G79" s="342">
        <f t="shared" si="66"/>
        <v>-7.9719249478028136</v>
      </c>
      <c r="H79" s="342">
        <f t="shared" si="67"/>
        <v>172.02807505219718</v>
      </c>
      <c r="I79" s="342">
        <f t="shared" si="68"/>
        <v>-1.5269839669149134</v>
      </c>
      <c r="J79" s="342">
        <f t="shared" si="69"/>
        <v>-7.9719249478028136</v>
      </c>
      <c r="K79" s="344">
        <f t="shared" si="70"/>
        <v>1</v>
      </c>
      <c r="L79" s="345">
        <f t="shared" si="71"/>
        <v>0</v>
      </c>
      <c r="M79" s="346">
        <f t="shared" si="72"/>
        <v>-3.1550251628330943</v>
      </c>
      <c r="N79" s="342">
        <f t="shared" si="73"/>
        <v>176.84497483716692</v>
      </c>
      <c r="O79" s="342">
        <f t="shared" si="74"/>
        <v>-0.23862546963423598</v>
      </c>
      <c r="P79" s="342">
        <f t="shared" si="75"/>
        <v>-3.1550251628330943</v>
      </c>
      <c r="Q79" s="344">
        <f t="shared" si="76"/>
        <v>1</v>
      </c>
      <c r="R79" s="345">
        <f t="shared" si="77"/>
        <v>0</v>
      </c>
      <c r="S79" s="346">
        <f t="shared" si="78"/>
        <v>-1.4990073081352551</v>
      </c>
      <c r="T79" s="342">
        <f t="shared" si="79"/>
        <v>178.50099269186475</v>
      </c>
      <c r="U79" s="342">
        <f t="shared" si="80"/>
        <v>-5.7589524725341797E-2</v>
      </c>
      <c r="V79" s="342">
        <f t="shared" si="81"/>
        <v>-1.4990073081352551</v>
      </c>
      <c r="W79" s="344">
        <f t="shared" si="82"/>
        <v>1</v>
      </c>
      <c r="X79" s="345">
        <f t="shared" si="83"/>
        <v>0</v>
      </c>
      <c r="Y79" s="342">
        <f t="shared" si="84"/>
        <v>0</v>
      </c>
      <c r="Z79" s="343"/>
      <c r="AA79" s="342">
        <f t="shared" si="108"/>
        <v>-26.980230718222852</v>
      </c>
      <c r="AB79" s="342">
        <f t="shared" si="7"/>
        <v>-44.18607499958992</v>
      </c>
      <c r="AC79" s="342">
        <f t="shared" si="8"/>
        <v>-468.5625</v>
      </c>
      <c r="AD79" s="342">
        <f t="shared" si="9"/>
        <v>7.4375</v>
      </c>
      <c r="AE79" s="342">
        <f t="shared" si="10"/>
        <v>-26.980230718222852</v>
      </c>
      <c r="AF79" s="361">
        <f t="shared" si="11"/>
        <v>0.8911631156014922</v>
      </c>
      <c r="AG79" s="361">
        <f t="shared" si="12"/>
        <v>0.96801704964083923</v>
      </c>
      <c r="AH79" s="361">
        <f t="shared" si="109"/>
        <v>0.8911631156014922</v>
      </c>
      <c r="AI79" s="342">
        <f t="shared" si="13"/>
        <v>0.42825763044798176</v>
      </c>
      <c r="AJ79" s="343"/>
      <c r="AK79" s="342">
        <f t="shared" si="110"/>
        <v>-34.992020198558656</v>
      </c>
      <c r="AL79" s="342">
        <f t="shared" si="15"/>
        <v>-62.747004252518344</v>
      </c>
      <c r="AM79" s="342">
        <f t="shared" si="16"/>
        <v>-468.5625</v>
      </c>
      <c r="AN79" s="342">
        <f t="shared" si="17"/>
        <v>7.4375</v>
      </c>
      <c r="AO79" s="342">
        <f t="shared" si="18"/>
        <v>-34.992020198558656</v>
      </c>
      <c r="AP79" s="361">
        <f t="shared" si="19"/>
        <v>0.81923192051904048</v>
      </c>
      <c r="AQ79" s="361">
        <f t="shared" si="20"/>
        <v>0.89799030157751702</v>
      </c>
      <c r="AR79" s="361">
        <f t="shared" si="111"/>
        <v>0.81923192051904048</v>
      </c>
      <c r="AS79" s="342">
        <f t="shared" si="21"/>
        <v>0.55542889204061352</v>
      </c>
      <c r="AT79" s="343"/>
      <c r="AU79" s="342">
        <f t="shared" si="22"/>
        <v>-165.71890426402919</v>
      </c>
      <c r="AV79" s="342">
        <f t="shared" si="23"/>
        <v>14.281095735970808</v>
      </c>
      <c r="AW79" s="342">
        <f t="shared" si="24"/>
        <v>14.281095735970808</v>
      </c>
      <c r="AX79" s="342">
        <f t="shared" si="25"/>
        <v>-0.43473488604408256</v>
      </c>
      <c r="AY79" s="342">
        <f t="shared" si="112"/>
        <v>1</v>
      </c>
      <c r="AZ79" s="342">
        <f t="shared" si="26"/>
        <v>0</v>
      </c>
      <c r="BA79" s="343"/>
      <c r="BB79" s="342">
        <f t="shared" si="27"/>
        <v>-153.01976928177717</v>
      </c>
      <c r="BC79" s="342">
        <f t="shared" si="28"/>
        <v>26.980230718222828</v>
      </c>
      <c r="BD79" s="342">
        <f t="shared" si="29"/>
        <v>26.980230718222828</v>
      </c>
      <c r="BE79" s="342">
        <f t="shared" si="88"/>
        <v>-0.56303839712804216</v>
      </c>
      <c r="BF79" s="342">
        <f t="shared" si="113"/>
        <v>1</v>
      </c>
      <c r="BG79" s="342">
        <f t="shared" si="30"/>
        <v>0</v>
      </c>
      <c r="BH79" s="343"/>
      <c r="BI79" s="342">
        <f t="shared" si="31"/>
        <v>-33.708996710456788</v>
      </c>
      <c r="BJ79" s="342">
        <f t="shared" si="32"/>
        <v>145.37619764042219</v>
      </c>
      <c r="BK79" s="342">
        <f t="shared" si="33"/>
        <v>-1.2753880961561661</v>
      </c>
      <c r="BL79" s="342">
        <f t="shared" si="34"/>
        <v>-33.708996710456788</v>
      </c>
      <c r="BM79" s="342">
        <f t="shared" si="114"/>
        <v>0.86343688088517534</v>
      </c>
      <c r="BN79" s="342">
        <f t="shared" si="36"/>
        <v>0.53506343984852045</v>
      </c>
      <c r="BO79" s="346">
        <f t="shared" si="37"/>
        <v>-27.420410483233738</v>
      </c>
      <c r="BP79" s="344">
        <f t="shared" si="38"/>
        <v>152.57958951676625</v>
      </c>
      <c r="BQ79" s="344">
        <f t="shared" si="39"/>
        <v>-0.85829192819639522</v>
      </c>
      <c r="BR79" s="344">
        <f t="shared" si="40"/>
        <v>-27.420410483233738</v>
      </c>
      <c r="BS79" s="346">
        <f t="shared" si="41"/>
        <v>0.90591072985276977</v>
      </c>
      <c r="BT79" s="345">
        <f t="shared" si="42"/>
        <v>0.43524461084497995</v>
      </c>
      <c r="BU79" s="342">
        <f t="shared" si="115"/>
        <v>0.97030805069350046</v>
      </c>
      <c r="BV79" s="343"/>
      <c r="BW79" s="347">
        <f t="shared" si="90"/>
        <v>3.0489945731820955</v>
      </c>
      <c r="BX79" s="362"/>
      <c r="BY79" s="363"/>
      <c r="BZ79" s="361">
        <f t="shared" si="44"/>
        <v>-161.2530990172167</v>
      </c>
      <c r="CA79" s="361">
        <f t="shared" si="45"/>
        <v>18.746900982783302</v>
      </c>
      <c r="CB79" s="342">
        <f t="shared" si="46"/>
        <v>18.746900982783302</v>
      </c>
      <c r="CC79" s="342">
        <f t="shared" si="47"/>
        <v>-0.47792525830054616</v>
      </c>
      <c r="CD79" s="342">
        <f t="shared" si="116"/>
        <v>1</v>
      </c>
      <c r="CE79" s="342">
        <f t="shared" si="48"/>
        <v>0</v>
      </c>
      <c r="CF79" s="364"/>
      <c r="CG79" s="342">
        <f t="shared" si="117"/>
        <v>-56.262736620186345</v>
      </c>
      <c r="CH79" s="342">
        <f t="shared" si="50"/>
        <v>-120.38883593010648</v>
      </c>
      <c r="CI79" s="342">
        <f t="shared" si="51"/>
        <v>-468.5625</v>
      </c>
      <c r="CJ79" s="342">
        <f t="shared" si="102"/>
        <v>7.4375</v>
      </c>
      <c r="CK79" s="342">
        <f t="shared" si="52"/>
        <v>-56.262736620186345</v>
      </c>
      <c r="CL79" s="361">
        <f t="shared" si="53"/>
        <v>0.55538538696036455</v>
      </c>
      <c r="CM79" s="361">
        <f t="shared" si="54"/>
        <v>0.40734971276155424</v>
      </c>
      <c r="CN79" s="361">
        <f t="shared" si="118"/>
        <v>0.55538538696036455</v>
      </c>
      <c r="CO79" s="342">
        <f t="shared" si="55"/>
        <v>0.89305931143152928</v>
      </c>
      <c r="CP79" s="364"/>
      <c r="CQ79" s="342">
        <f t="shared" si="119"/>
        <v>-49.398705354995542</v>
      </c>
      <c r="CR79" s="342">
        <f t="shared" si="56"/>
        <v>-102.34364380655201</v>
      </c>
      <c r="CS79" s="342">
        <f t="shared" si="57"/>
        <v>-468.5625</v>
      </c>
      <c r="CT79" s="342">
        <f t="shared" si="103"/>
        <v>7.4375</v>
      </c>
      <c r="CU79" s="342">
        <f t="shared" si="58"/>
        <v>-49.398705354995542</v>
      </c>
      <c r="CV79" s="361">
        <f t="shared" si="59"/>
        <v>0.65079137345596849</v>
      </c>
      <c r="CW79" s="361">
        <f t="shared" si="60"/>
        <v>0.59207643396069176</v>
      </c>
      <c r="CX79" s="361">
        <f t="shared" si="120"/>
        <v>0.65079137345596849</v>
      </c>
      <c r="CY79" s="342">
        <f t="shared" si="61"/>
        <v>0.78410643420627846</v>
      </c>
      <c r="CZ79" s="364"/>
      <c r="DA79" s="350">
        <f t="shared" si="121"/>
        <v>1.6771657456378077</v>
      </c>
      <c r="DB79" s="351">
        <f t="shared" si="122"/>
        <v>4.7261603188199031</v>
      </c>
      <c r="DC79" s="352">
        <f t="shared" si="97"/>
        <v>0.2064031418887774</v>
      </c>
      <c r="DD79" s="353">
        <f t="shared" si="104"/>
        <v>-13.705673922430108</v>
      </c>
      <c r="DE79" s="354">
        <f t="shared" si="65"/>
        <v>14.583333333333334</v>
      </c>
      <c r="DF79" s="354">
        <f t="shared" si="98"/>
        <v>5.2710002738357735</v>
      </c>
      <c r="DG79" s="365"/>
      <c r="DH79" s="63"/>
      <c r="DI79" s="63"/>
      <c r="DJ79" s="63"/>
      <c r="DK79" s="63"/>
      <c r="DL79" s="63"/>
      <c r="DM79" s="63"/>
      <c r="DN79" s="63"/>
      <c r="DO79" s="366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</row>
    <row r="80" spans="1:137" s="358" customFormat="1" x14ac:dyDescent="0.25">
      <c r="A80" s="358">
        <f t="shared" si="105"/>
        <v>180</v>
      </c>
      <c r="B80" s="359">
        <f t="shared" si="106"/>
        <v>0.125</v>
      </c>
      <c r="C80" s="360"/>
      <c r="D80" s="342">
        <f t="shared" si="2"/>
        <v>-62.856000000000002</v>
      </c>
      <c r="E80" s="361">
        <f t="shared" si="107"/>
        <v>0.97</v>
      </c>
      <c r="F80" s="343"/>
      <c r="G80" s="342">
        <f t="shared" si="66"/>
        <v>-8.3690582087082692</v>
      </c>
      <c r="H80" s="342">
        <f t="shared" si="67"/>
        <v>171.63094179129172</v>
      </c>
      <c r="I80" s="342">
        <f t="shared" si="68"/>
        <v>-1.69267010666143</v>
      </c>
      <c r="J80" s="342">
        <f t="shared" si="69"/>
        <v>-8.3690582087082692</v>
      </c>
      <c r="K80" s="344">
        <f t="shared" si="70"/>
        <v>1</v>
      </c>
      <c r="L80" s="345">
        <f t="shared" si="71"/>
        <v>0</v>
      </c>
      <c r="M80" s="346">
        <f t="shared" si="72"/>
        <v>-3.2583449350773179</v>
      </c>
      <c r="N80" s="342">
        <f t="shared" si="73"/>
        <v>176.74165506492267</v>
      </c>
      <c r="O80" s="342">
        <f t="shared" si="74"/>
        <v>-0.25362517509549032</v>
      </c>
      <c r="P80" s="342">
        <f t="shared" si="75"/>
        <v>-3.2583449350773179</v>
      </c>
      <c r="Q80" s="344">
        <f t="shared" si="76"/>
        <v>1</v>
      </c>
      <c r="R80" s="345">
        <f t="shared" si="77"/>
        <v>0</v>
      </c>
      <c r="S80" s="346">
        <f t="shared" si="78"/>
        <v>-1.5433209852134693</v>
      </c>
      <c r="T80" s="342">
        <f t="shared" si="79"/>
        <v>178.45667901478654</v>
      </c>
      <c r="U80" s="342">
        <f t="shared" si="80"/>
        <v>-6.0941403711064414E-2</v>
      </c>
      <c r="V80" s="342">
        <f t="shared" si="81"/>
        <v>-1.5433209852134693</v>
      </c>
      <c r="W80" s="344">
        <f t="shared" si="82"/>
        <v>1</v>
      </c>
      <c r="X80" s="345">
        <f t="shared" si="83"/>
        <v>0</v>
      </c>
      <c r="Y80" s="342">
        <f t="shared" si="84"/>
        <v>0</v>
      </c>
      <c r="Z80" s="343"/>
      <c r="AA80" s="342">
        <f t="shared" si="108"/>
        <v>-27.638189553280682</v>
      </c>
      <c r="AB80" s="342">
        <f t="shared" si="7"/>
        <v>-45.579815678172729</v>
      </c>
      <c r="AC80" s="342">
        <f t="shared" si="8"/>
        <v>-481.95</v>
      </c>
      <c r="AD80" s="342">
        <f t="shared" si="9"/>
        <v>7.4375</v>
      </c>
      <c r="AE80" s="342">
        <f t="shared" si="10"/>
        <v>-27.638189553280682</v>
      </c>
      <c r="AF80" s="361">
        <f t="shared" si="11"/>
        <v>0.88589458009649413</v>
      </c>
      <c r="AG80" s="361">
        <f t="shared" si="12"/>
        <v>0.96440359696243827</v>
      </c>
      <c r="AH80" s="361">
        <f t="shared" si="109"/>
        <v>0.88589458009649413</v>
      </c>
      <c r="AI80" s="342">
        <f t="shared" si="13"/>
        <v>0.42651527088396113</v>
      </c>
      <c r="AJ80" s="343"/>
      <c r="AK80" s="342">
        <f t="shared" si="110"/>
        <v>-35.753887254436748</v>
      </c>
      <c r="AL80" s="342">
        <f t="shared" si="15"/>
        <v>-64.690324899965944</v>
      </c>
      <c r="AM80" s="342">
        <f t="shared" si="16"/>
        <v>-481.95</v>
      </c>
      <c r="AN80" s="342">
        <f t="shared" si="17"/>
        <v>7.4375</v>
      </c>
      <c r="AO80" s="342">
        <f t="shared" si="18"/>
        <v>-35.753887254436748</v>
      </c>
      <c r="AP80" s="361">
        <f t="shared" si="19"/>
        <v>0.81153434145149428</v>
      </c>
      <c r="AQ80" s="361">
        <f t="shared" si="20"/>
        <v>0.88779752576959647</v>
      </c>
      <c r="AR80" s="361">
        <f t="shared" si="111"/>
        <v>0.81153434145149428</v>
      </c>
      <c r="AS80" s="342">
        <f t="shared" si="21"/>
        <v>0.55175751935859174</v>
      </c>
      <c r="AT80" s="343"/>
      <c r="AU80" s="342">
        <f t="shared" si="22"/>
        <v>-166.44623590226834</v>
      </c>
      <c r="AV80" s="342">
        <f t="shared" si="23"/>
        <v>13.553764097731658</v>
      </c>
      <c r="AW80" s="342">
        <f t="shared" si="24"/>
        <v>13.553764097731658</v>
      </c>
      <c r="AX80" s="342">
        <f t="shared" si="25"/>
        <v>-0.37437358267440596</v>
      </c>
      <c r="AY80" s="342">
        <f t="shared" si="112"/>
        <v>1</v>
      </c>
      <c r="AZ80" s="342">
        <f t="shared" si="26"/>
        <v>0</v>
      </c>
      <c r="BA80" s="343"/>
      <c r="BB80" s="342">
        <f t="shared" si="27"/>
        <v>-154.25929164376717</v>
      </c>
      <c r="BC80" s="342">
        <f t="shared" si="28"/>
        <v>25.74070835623283</v>
      </c>
      <c r="BD80" s="342">
        <f t="shared" si="29"/>
        <v>25.74070835623283</v>
      </c>
      <c r="BE80" s="342">
        <f t="shared" si="88"/>
        <v>-0.49012807507861345</v>
      </c>
      <c r="BF80" s="342">
        <f t="shared" si="113"/>
        <v>1</v>
      </c>
      <c r="BG80" s="342">
        <f t="shared" si="30"/>
        <v>0</v>
      </c>
      <c r="BH80" s="343"/>
      <c r="BI80" s="342">
        <f t="shared" si="31"/>
        <v>-35.205716806300856</v>
      </c>
      <c r="BJ80" s="342">
        <f t="shared" si="32"/>
        <v>143.87114263313796</v>
      </c>
      <c r="BK80" s="342">
        <f t="shared" si="33"/>
        <v>-1.373082298589875</v>
      </c>
      <c r="BL80" s="342">
        <f t="shared" si="34"/>
        <v>-35.205716806300856</v>
      </c>
      <c r="BM80" s="342">
        <f t="shared" si="114"/>
        <v>0.85377981900968003</v>
      </c>
      <c r="BN80" s="342">
        <f t="shared" si="36"/>
        <v>0.54329809886266756</v>
      </c>
      <c r="BO80" s="346">
        <f t="shared" si="37"/>
        <v>-28.502848986323357</v>
      </c>
      <c r="BP80" s="344">
        <f t="shared" si="38"/>
        <v>151.49715101367664</v>
      </c>
      <c r="BQ80" s="344">
        <f t="shared" si="39"/>
        <v>-0.91600150976942851</v>
      </c>
      <c r="BR80" s="344">
        <f t="shared" si="40"/>
        <v>-28.502848986323357</v>
      </c>
      <c r="BS80" s="346">
        <f t="shared" si="41"/>
        <v>0.89991175444861093</v>
      </c>
      <c r="BT80" s="345">
        <f t="shared" si="42"/>
        <v>0.43985878065313821</v>
      </c>
      <c r="BU80" s="342">
        <f t="shared" si="115"/>
        <v>0.98315687951580577</v>
      </c>
      <c r="BV80" s="343"/>
      <c r="BW80" s="347">
        <f t="shared" si="90"/>
        <v>3.0564296697583586</v>
      </c>
      <c r="BX80" s="362"/>
      <c r="BY80" s="363"/>
      <c r="BZ80" s="361">
        <f t="shared" si="44"/>
        <v>-162.18111108547723</v>
      </c>
      <c r="CA80" s="361">
        <f t="shared" si="45"/>
        <v>17.818888914522773</v>
      </c>
      <c r="CB80" s="342">
        <f t="shared" si="46"/>
        <v>17.818888914522773</v>
      </c>
      <c r="CC80" s="342">
        <f t="shared" si="47"/>
        <v>-0.41330222824497131</v>
      </c>
      <c r="CD80" s="342">
        <f t="shared" si="116"/>
        <v>1</v>
      </c>
      <c r="CE80" s="342">
        <f t="shared" si="48"/>
        <v>0</v>
      </c>
      <c r="CF80" s="364"/>
      <c r="CG80" s="342">
        <f t="shared" si="117"/>
        <v>-57.004112312331067</v>
      </c>
      <c r="CH80" s="342">
        <f t="shared" si="50"/>
        <v>-122.20258370162331</v>
      </c>
      <c r="CI80" s="342">
        <f t="shared" si="51"/>
        <v>-481.95</v>
      </c>
      <c r="CJ80" s="342">
        <f t="shared" si="102"/>
        <v>7.4375</v>
      </c>
      <c r="CK80" s="342">
        <f t="shared" si="52"/>
        <v>-57.004112312331067</v>
      </c>
      <c r="CL80" s="361">
        <f t="shared" si="53"/>
        <v>0.54457883938245222</v>
      </c>
      <c r="CM80" s="361">
        <f t="shared" si="54"/>
        <v>0.38848358445728182</v>
      </c>
      <c r="CN80" s="361">
        <f t="shared" si="118"/>
        <v>0.54457883938245222</v>
      </c>
      <c r="CO80" s="342">
        <f t="shared" si="55"/>
        <v>0.87969309123967687</v>
      </c>
      <c r="CP80" s="364"/>
      <c r="CQ80" s="342">
        <f t="shared" si="119"/>
        <v>-50.19442890773481</v>
      </c>
      <c r="CR80" s="342">
        <f t="shared" si="56"/>
        <v>-104.53306318201454</v>
      </c>
      <c r="CS80" s="342">
        <f t="shared" si="57"/>
        <v>-481.95</v>
      </c>
      <c r="CT80" s="342">
        <f t="shared" si="103"/>
        <v>7.4375</v>
      </c>
      <c r="CU80" s="342">
        <f t="shared" si="58"/>
        <v>-50.19442890773481</v>
      </c>
      <c r="CV80" s="361">
        <f t="shared" si="59"/>
        <v>0.64018439966447993</v>
      </c>
      <c r="CW80" s="361">
        <f t="shared" si="60"/>
        <v>0.5703958094953443</v>
      </c>
      <c r="CX80" s="361">
        <f t="shared" si="120"/>
        <v>0.64018439966447993</v>
      </c>
      <c r="CY80" s="342">
        <f t="shared" si="61"/>
        <v>0.77460538437862358</v>
      </c>
      <c r="CZ80" s="364"/>
      <c r="DA80" s="350">
        <f t="shared" si="121"/>
        <v>1.6542984756183006</v>
      </c>
      <c r="DB80" s="351">
        <f t="shared" si="122"/>
        <v>4.7107281453766596</v>
      </c>
      <c r="DC80" s="352">
        <f t="shared" si="97"/>
        <v>0.19257530996598182</v>
      </c>
      <c r="DD80" s="353">
        <f t="shared" si="104"/>
        <v>-14.307987888661984</v>
      </c>
      <c r="DE80" s="354">
        <f t="shared" si="65"/>
        <v>15</v>
      </c>
      <c r="DF80" s="354">
        <f t="shared" si="98"/>
        <v>5.229463160400516</v>
      </c>
      <c r="DG80" s="365"/>
      <c r="DH80" s="63"/>
      <c r="DI80" s="63"/>
      <c r="DJ80" s="63"/>
      <c r="DK80" s="63"/>
      <c r="DL80" s="63"/>
      <c r="DM80" s="63"/>
      <c r="DN80" s="63"/>
      <c r="DO80" s="366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</row>
    <row r="81" spans="1:137" s="358" customFormat="1" x14ac:dyDescent="0.25">
      <c r="A81" s="358">
        <f t="shared" si="105"/>
        <v>185</v>
      </c>
      <c r="B81" s="359">
        <f t="shared" si="106"/>
        <v>0.125</v>
      </c>
      <c r="C81" s="360"/>
      <c r="D81" s="342">
        <f t="shared" si="2"/>
        <v>-64.602000000000004</v>
      </c>
      <c r="E81" s="361">
        <f t="shared" si="107"/>
        <v>0.97</v>
      </c>
      <c r="F81" s="343"/>
      <c r="G81" s="342">
        <f t="shared" si="66"/>
        <v>-8.7879556097577698</v>
      </c>
      <c r="H81" s="342">
        <f t="shared" si="67"/>
        <v>171.21204439024223</v>
      </c>
      <c r="I81" s="342">
        <f t="shared" si="68"/>
        <v>-1.8765853619537209</v>
      </c>
      <c r="J81" s="342">
        <f t="shared" si="69"/>
        <v>-8.7879556097577698</v>
      </c>
      <c r="K81" s="344">
        <f t="shared" si="70"/>
        <v>1</v>
      </c>
      <c r="L81" s="345">
        <f t="shared" si="71"/>
        <v>0</v>
      </c>
      <c r="M81" s="346">
        <f t="shared" si="72"/>
        <v>-3.362891509841504</v>
      </c>
      <c r="N81" s="342">
        <f t="shared" si="73"/>
        <v>176.63710849015848</v>
      </c>
      <c r="O81" s="342">
        <f t="shared" si="74"/>
        <v>-0.26925848171102906</v>
      </c>
      <c r="P81" s="342">
        <f t="shared" si="75"/>
        <v>-3.362891509841504</v>
      </c>
      <c r="Q81" s="344">
        <f t="shared" si="76"/>
        <v>1</v>
      </c>
      <c r="R81" s="345">
        <f t="shared" si="77"/>
        <v>0</v>
      </c>
      <c r="S81" s="346">
        <f t="shared" si="78"/>
        <v>-1.5877631713590241</v>
      </c>
      <c r="T81" s="342">
        <f t="shared" si="79"/>
        <v>178.41223682864097</v>
      </c>
      <c r="U81" s="342">
        <f t="shared" si="80"/>
        <v>-6.4390535294131357E-2</v>
      </c>
      <c r="V81" s="342">
        <f t="shared" si="81"/>
        <v>-1.5877631713590241</v>
      </c>
      <c r="W81" s="344">
        <f t="shared" si="82"/>
        <v>1</v>
      </c>
      <c r="X81" s="345">
        <f t="shared" si="83"/>
        <v>0</v>
      </c>
      <c r="Y81" s="342">
        <f t="shared" si="84"/>
        <v>0</v>
      </c>
      <c r="Z81" s="343"/>
      <c r="AA81" s="342">
        <f t="shared" si="108"/>
        <v>-28.288329876044372</v>
      </c>
      <c r="AB81" s="342">
        <f t="shared" si="7"/>
        <v>-46.979388084660165</v>
      </c>
      <c r="AC81" s="342">
        <f t="shared" si="8"/>
        <v>-495.33749999999998</v>
      </c>
      <c r="AD81" s="342">
        <f t="shared" si="9"/>
        <v>7.4375</v>
      </c>
      <c r="AE81" s="342">
        <f t="shared" si="10"/>
        <v>-28.288329876044372</v>
      </c>
      <c r="AF81" s="361">
        <f t="shared" si="11"/>
        <v>0.88057389852048773</v>
      </c>
      <c r="AG81" s="361">
        <f t="shared" si="12"/>
        <v>0.96052166992994847</v>
      </c>
      <c r="AH81" s="361">
        <f t="shared" si="109"/>
        <v>0.88057389852048773</v>
      </c>
      <c r="AI81" s="342">
        <f t="shared" si="13"/>
        <v>0.42474969783850408</v>
      </c>
      <c r="AJ81" s="343"/>
      <c r="AK81" s="342">
        <f t="shared" si="110"/>
        <v>-36.501441120506321</v>
      </c>
      <c r="AL81" s="342">
        <f t="shared" si="15"/>
        <v>-66.624772785561788</v>
      </c>
      <c r="AM81" s="342">
        <f t="shared" si="16"/>
        <v>-495.33749999999998</v>
      </c>
      <c r="AN81" s="342">
        <f t="shared" si="17"/>
        <v>7.4375</v>
      </c>
      <c r="AO81" s="342">
        <f t="shared" si="18"/>
        <v>-36.501441120506321</v>
      </c>
      <c r="AP81" s="361">
        <f t="shared" si="19"/>
        <v>0.8038418992031009</v>
      </c>
      <c r="AQ81" s="361">
        <f t="shared" si="20"/>
        <v>0.87710330599453601</v>
      </c>
      <c r="AR81" s="361">
        <f t="shared" si="111"/>
        <v>0.8038418992031009</v>
      </c>
      <c r="AS81" s="342">
        <f t="shared" si="21"/>
        <v>0.54806968649408894</v>
      </c>
      <c r="AT81" s="343"/>
      <c r="AU81" s="342">
        <f t="shared" si="22"/>
        <v>-167.09610252982756</v>
      </c>
      <c r="AV81" s="342">
        <f t="shared" si="23"/>
        <v>12.903897470172438</v>
      </c>
      <c r="AW81" s="342">
        <f t="shared" si="24"/>
        <v>12.903897470172438</v>
      </c>
      <c r="AX81" s="342">
        <f t="shared" si="25"/>
        <v>-0.32389599483873954</v>
      </c>
      <c r="AY81" s="342">
        <f t="shared" si="112"/>
        <v>1</v>
      </c>
      <c r="AZ81" s="342">
        <f t="shared" si="26"/>
        <v>0</v>
      </c>
      <c r="BA81" s="343"/>
      <c r="BB81" s="342">
        <f t="shared" si="27"/>
        <v>-155.38254350587223</v>
      </c>
      <c r="BC81" s="342">
        <f t="shared" si="28"/>
        <v>24.617456494127765</v>
      </c>
      <c r="BD81" s="342">
        <f t="shared" si="29"/>
        <v>24.617456494127765</v>
      </c>
      <c r="BE81" s="342">
        <f t="shared" si="88"/>
        <v>-0.42850251613427953</v>
      </c>
      <c r="BF81" s="342">
        <f t="shared" si="113"/>
        <v>1</v>
      </c>
      <c r="BG81" s="342">
        <f t="shared" si="30"/>
        <v>0</v>
      </c>
      <c r="BH81" s="343"/>
      <c r="BI81" s="342">
        <f t="shared" si="31"/>
        <v>-36.751171967348014</v>
      </c>
      <c r="BJ81" s="342">
        <f t="shared" si="32"/>
        <v>142.31784053093975</v>
      </c>
      <c r="BK81" s="342">
        <f t="shared" si="33"/>
        <v>-1.4781202528594153</v>
      </c>
      <c r="BL81" s="342">
        <f t="shared" si="34"/>
        <v>-36.751171967348014</v>
      </c>
      <c r="BM81" s="342">
        <f t="shared" si="114"/>
        <v>0.84351728686763938</v>
      </c>
      <c r="BN81" s="342">
        <f t="shared" si="36"/>
        <v>0.55181939890912934</v>
      </c>
      <c r="BO81" s="346">
        <f t="shared" si="37"/>
        <v>-29.613564613673141</v>
      </c>
      <c r="BP81" s="344">
        <f t="shared" si="38"/>
        <v>150.38643538632687</v>
      </c>
      <c r="BQ81" s="344">
        <f t="shared" si="39"/>
        <v>-0.97696305760764812</v>
      </c>
      <c r="BR81" s="344">
        <f t="shared" si="40"/>
        <v>-29.613564613673141</v>
      </c>
      <c r="BS81" s="346">
        <f t="shared" si="41"/>
        <v>0.8936178744882618</v>
      </c>
      <c r="BT81" s="345">
        <f t="shared" si="42"/>
        <v>0.44464811732241954</v>
      </c>
      <c r="BU81" s="342">
        <f t="shared" si="115"/>
        <v>0.99646751623154883</v>
      </c>
      <c r="BV81" s="343"/>
      <c r="BW81" s="347">
        <f t="shared" si="90"/>
        <v>3.064286900564142</v>
      </c>
      <c r="BX81" s="362"/>
      <c r="BY81" s="363"/>
      <c r="BZ81" s="361">
        <f t="shared" si="44"/>
        <v>-163.0136834552132</v>
      </c>
      <c r="CA81" s="361">
        <f t="shared" si="45"/>
        <v>16.986316544786803</v>
      </c>
      <c r="CB81" s="342">
        <f t="shared" si="46"/>
        <v>16.986316544786803</v>
      </c>
      <c r="CC81" s="342">
        <f t="shared" si="47"/>
        <v>-0.35904553655819288</v>
      </c>
      <c r="CD81" s="342">
        <f t="shared" si="116"/>
        <v>1</v>
      </c>
      <c r="CE81" s="342">
        <f t="shared" si="48"/>
        <v>0</v>
      </c>
      <c r="CF81" s="364"/>
      <c r="CG81" s="342">
        <f t="shared" si="117"/>
        <v>-57.717073557917978</v>
      </c>
      <c r="CH81" s="342">
        <f t="shared" si="50"/>
        <v>-123.91884241614299</v>
      </c>
      <c r="CI81" s="342">
        <f t="shared" si="51"/>
        <v>-495.33749999999998</v>
      </c>
      <c r="CJ81" s="342">
        <f t="shared" si="102"/>
        <v>7.4375</v>
      </c>
      <c r="CK81" s="342">
        <f t="shared" si="52"/>
        <v>-57.717073557917978</v>
      </c>
      <c r="CL81" s="361">
        <f t="shared" si="53"/>
        <v>0.53410044626364539</v>
      </c>
      <c r="CM81" s="361">
        <f t="shared" si="54"/>
        <v>0.37068327008107799</v>
      </c>
      <c r="CN81" s="361">
        <f t="shared" si="118"/>
        <v>0.53410044626364539</v>
      </c>
      <c r="CO81" s="342">
        <f t="shared" si="55"/>
        <v>0.86662272609486457</v>
      </c>
      <c r="CP81" s="364"/>
      <c r="CQ81" s="342">
        <f t="shared" si="119"/>
        <v>-50.964487101253127</v>
      </c>
      <c r="CR81" s="342">
        <f t="shared" si="56"/>
        <v>-106.63211751443654</v>
      </c>
      <c r="CS81" s="342">
        <f t="shared" si="57"/>
        <v>-495.33749999999998</v>
      </c>
      <c r="CT81" s="342">
        <f t="shared" si="103"/>
        <v>7.4375</v>
      </c>
      <c r="CU81" s="342">
        <f t="shared" si="58"/>
        <v>-50.964487101253127</v>
      </c>
      <c r="CV81" s="361">
        <f t="shared" si="59"/>
        <v>0.62980195842121922</v>
      </c>
      <c r="CW81" s="361">
        <f t="shared" si="60"/>
        <v>0.54933621202298188</v>
      </c>
      <c r="CX81" s="361">
        <f t="shared" si="120"/>
        <v>0.62980195842121922</v>
      </c>
      <c r="CY81" s="342">
        <f t="shared" si="61"/>
        <v>0.76523253905785482</v>
      </c>
      <c r="CZ81" s="364"/>
      <c r="DA81" s="350">
        <f t="shared" si="121"/>
        <v>1.6318552651527194</v>
      </c>
      <c r="DB81" s="351">
        <f t="shared" si="122"/>
        <v>4.6961421657168616</v>
      </c>
      <c r="DC81" s="352">
        <f t="shared" si="97"/>
        <v>0.17947717695103793</v>
      </c>
      <c r="DD81" s="353">
        <f t="shared" si="104"/>
        <v>-14.919815404601046</v>
      </c>
      <c r="DE81" s="354">
        <f t="shared" si="65"/>
        <v>15.416666666666666</v>
      </c>
      <c r="DF81" s="354">
        <f t="shared" si="98"/>
        <v>5.1858199003617358</v>
      </c>
      <c r="DG81" s="365"/>
      <c r="DH81" s="63"/>
      <c r="DI81" s="63"/>
      <c r="DJ81" s="63"/>
      <c r="DK81" s="63"/>
      <c r="DL81" s="63"/>
      <c r="DM81" s="63"/>
      <c r="DN81" s="63"/>
      <c r="DO81" s="366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</row>
    <row r="82" spans="1:137" s="358" customFormat="1" x14ac:dyDescent="0.25">
      <c r="A82" s="358">
        <f t="shared" si="105"/>
        <v>190</v>
      </c>
      <c r="B82" s="359">
        <f t="shared" si="106"/>
        <v>0.125</v>
      </c>
      <c r="C82" s="360"/>
      <c r="D82" s="342">
        <f t="shared" si="2"/>
        <v>-66.347999999999999</v>
      </c>
      <c r="E82" s="361">
        <f t="shared" si="107"/>
        <v>0.97</v>
      </c>
      <c r="F82" s="343"/>
      <c r="G82" s="342">
        <f t="shared" si="66"/>
        <v>-9.230763941806579</v>
      </c>
      <c r="H82" s="342">
        <f t="shared" si="67"/>
        <v>170.76923605819343</v>
      </c>
      <c r="I82" s="342">
        <f t="shared" si="68"/>
        <v>-2.0806600259407033</v>
      </c>
      <c r="J82" s="342">
        <f t="shared" si="69"/>
        <v>-9.230763941806579</v>
      </c>
      <c r="K82" s="344">
        <f t="shared" si="70"/>
        <v>1</v>
      </c>
      <c r="L82" s="345">
        <f t="shared" si="71"/>
        <v>0</v>
      </c>
      <c r="M82" s="346">
        <f t="shared" si="72"/>
        <v>-3.468716206371766</v>
      </c>
      <c r="N82" s="342">
        <f t="shared" si="73"/>
        <v>176.53128379362823</v>
      </c>
      <c r="O82" s="342">
        <f t="shared" si="74"/>
        <v>-0.28555597363669755</v>
      </c>
      <c r="P82" s="342">
        <f t="shared" si="75"/>
        <v>-3.468716206371766</v>
      </c>
      <c r="Q82" s="344">
        <f t="shared" si="76"/>
        <v>1</v>
      </c>
      <c r="R82" s="345">
        <f t="shared" si="77"/>
        <v>0</v>
      </c>
      <c r="S82" s="346">
        <f t="shared" si="78"/>
        <v>-1.6323378658694656</v>
      </c>
      <c r="T82" s="342">
        <f t="shared" si="79"/>
        <v>178.36766213413054</v>
      </c>
      <c r="U82" s="342">
        <f t="shared" si="80"/>
        <v>-6.7937362940652085E-2</v>
      </c>
      <c r="V82" s="342">
        <f t="shared" si="81"/>
        <v>-1.6323378658694656</v>
      </c>
      <c r="W82" s="344">
        <f t="shared" si="82"/>
        <v>1</v>
      </c>
      <c r="X82" s="345">
        <f t="shared" si="83"/>
        <v>0</v>
      </c>
      <c r="Y82" s="342">
        <f t="shared" si="84"/>
        <v>0</v>
      </c>
      <c r="Z82" s="343"/>
      <c r="AA82" s="342">
        <f t="shared" si="108"/>
        <v>-28.930625789762512</v>
      </c>
      <c r="AB82" s="342">
        <f t="shared" si="7"/>
        <v>-48.384236547799965</v>
      </c>
      <c r="AC82" s="342">
        <f t="shared" si="8"/>
        <v>-508.72500000000002</v>
      </c>
      <c r="AD82" s="342">
        <f t="shared" si="9"/>
        <v>7.4375</v>
      </c>
      <c r="AE82" s="342">
        <f t="shared" si="10"/>
        <v>-28.930625789762512</v>
      </c>
      <c r="AF82" s="361">
        <f t="shared" si="11"/>
        <v>0.87520607742803069</v>
      </c>
      <c r="AG82" s="361">
        <f t="shared" si="12"/>
        <v>0.95636443045654107</v>
      </c>
      <c r="AH82" s="361">
        <f t="shared" si="109"/>
        <v>0.87520607742803069</v>
      </c>
      <c r="AI82" s="342">
        <f t="shared" si="13"/>
        <v>0.42296236534740517</v>
      </c>
      <c r="AJ82" s="343"/>
      <c r="AK82" s="342">
        <f t="shared" si="110"/>
        <v>-37.234833981574674</v>
      </c>
      <c r="AL82" s="342">
        <f t="shared" si="15"/>
        <v>-68.547994420945358</v>
      </c>
      <c r="AM82" s="342">
        <f t="shared" si="16"/>
        <v>-508.72500000000002</v>
      </c>
      <c r="AN82" s="342">
        <f t="shared" si="17"/>
        <v>7.4375</v>
      </c>
      <c r="AO82" s="342">
        <f t="shared" si="18"/>
        <v>-37.234833981574674</v>
      </c>
      <c r="AP82" s="361">
        <f t="shared" si="19"/>
        <v>0.79616219412310252</v>
      </c>
      <c r="AQ82" s="361">
        <f t="shared" si="20"/>
        <v>0.86593174967093478</v>
      </c>
      <c r="AR82" s="361">
        <f t="shared" si="111"/>
        <v>0.79616219412310252</v>
      </c>
      <c r="AS82" s="342">
        <f t="shared" si="21"/>
        <v>0.54436891785927888</v>
      </c>
      <c r="AT82" s="343"/>
      <c r="AU82" s="342">
        <f t="shared" si="22"/>
        <v>-167.68055474336342</v>
      </c>
      <c r="AV82" s="342">
        <f t="shared" si="23"/>
        <v>12.319445256636584</v>
      </c>
      <c r="AW82" s="342">
        <f t="shared" si="24"/>
        <v>12.319445256636584</v>
      </c>
      <c r="AX82" s="342">
        <f t="shared" si="25"/>
        <v>-0.28146085616517957</v>
      </c>
      <c r="AY82" s="342">
        <f t="shared" si="112"/>
        <v>1</v>
      </c>
      <c r="AZ82" s="342">
        <f t="shared" si="26"/>
        <v>0</v>
      </c>
      <c r="BA82" s="343"/>
      <c r="BB82" s="342">
        <f t="shared" si="27"/>
        <v>-156.40517943011855</v>
      </c>
      <c r="BC82" s="342">
        <f t="shared" si="28"/>
        <v>23.594820569881449</v>
      </c>
      <c r="BD82" s="342">
        <f t="shared" si="29"/>
        <v>23.594820569881449</v>
      </c>
      <c r="BE82" s="342">
        <f t="shared" si="88"/>
        <v>-0.37615704113864029</v>
      </c>
      <c r="BF82" s="342">
        <f t="shared" si="113"/>
        <v>1</v>
      </c>
      <c r="BG82" s="342">
        <f t="shared" si="30"/>
        <v>0</v>
      </c>
      <c r="BH82" s="343"/>
      <c r="BI82" s="342">
        <f t="shared" si="31"/>
        <v>-38.346704173625518</v>
      </c>
      <c r="BJ82" s="342">
        <f t="shared" si="32"/>
        <v>140.7149268323339</v>
      </c>
      <c r="BK82" s="342">
        <f t="shared" si="33"/>
        <v>-1.5912122605466474</v>
      </c>
      <c r="BL82" s="342">
        <f t="shared" si="34"/>
        <v>-38.346704173625518</v>
      </c>
      <c r="BM82" s="342">
        <f t="shared" si="114"/>
        <v>0.83260571388285998</v>
      </c>
      <c r="BN82" s="342">
        <f t="shared" si="36"/>
        <v>0.56062433002376488</v>
      </c>
      <c r="BO82" s="346">
        <f t="shared" si="37"/>
        <v>-30.753643967890969</v>
      </c>
      <c r="BP82" s="344">
        <f t="shared" si="38"/>
        <v>149.24635603210902</v>
      </c>
      <c r="BQ82" s="344">
        <f t="shared" si="39"/>
        <v>-1.0414281190112069</v>
      </c>
      <c r="BR82" s="344">
        <f t="shared" si="40"/>
        <v>-30.753643967890969</v>
      </c>
      <c r="BS82" s="346">
        <f t="shared" si="41"/>
        <v>0.88701015936550631</v>
      </c>
      <c r="BT82" s="345">
        <f t="shared" si="42"/>
        <v>0.4496146778931428</v>
      </c>
      <c r="BU82" s="342">
        <f t="shared" si="115"/>
        <v>1.0102390079169077</v>
      </c>
      <c r="BV82" s="343"/>
      <c r="BW82" s="347">
        <f t="shared" si="90"/>
        <v>3.0725702911235921</v>
      </c>
      <c r="BX82" s="362"/>
      <c r="BY82" s="363"/>
      <c r="BZ82" s="361">
        <f t="shared" si="44"/>
        <v>-163.76508771772899</v>
      </c>
      <c r="CA82" s="361">
        <f t="shared" si="45"/>
        <v>16.234912282271011</v>
      </c>
      <c r="CB82" s="342">
        <f t="shared" si="46"/>
        <v>16.234912282271011</v>
      </c>
      <c r="CC82" s="342">
        <f t="shared" si="47"/>
        <v>-0.31325622756576238</v>
      </c>
      <c r="CD82" s="342">
        <f t="shared" si="116"/>
        <v>1</v>
      </c>
      <c r="CE82" s="342">
        <f t="shared" si="48"/>
        <v>0</v>
      </c>
      <c r="CF82" s="364"/>
      <c r="CG82" s="342">
        <f t="shared" si="117"/>
        <v>-58.40301460009281</v>
      </c>
      <c r="CH82" s="342">
        <f t="shared" si="50"/>
        <v>-125.54389374442054</v>
      </c>
      <c r="CI82" s="342">
        <f t="shared" si="51"/>
        <v>-508.72500000000002</v>
      </c>
      <c r="CJ82" s="342">
        <f t="shared" si="102"/>
        <v>7.4375</v>
      </c>
      <c r="CK82" s="342">
        <f t="shared" si="52"/>
        <v>-58.40301460009281</v>
      </c>
      <c r="CL82" s="361">
        <f t="shared" si="53"/>
        <v>0.52394109189004312</v>
      </c>
      <c r="CM82" s="361">
        <f t="shared" si="54"/>
        <v>0.35389903616104929</v>
      </c>
      <c r="CN82" s="361">
        <f t="shared" si="118"/>
        <v>0.52394109189004312</v>
      </c>
      <c r="CO82" s="342">
        <f t="shared" si="55"/>
        <v>0.85384524269141537</v>
      </c>
      <c r="CP82" s="364"/>
      <c r="CQ82" s="342">
        <f t="shared" si="119"/>
        <v>-51.709836807756929</v>
      </c>
      <c r="CR82" s="342">
        <f t="shared" si="56"/>
        <v>-108.6431314715352</v>
      </c>
      <c r="CS82" s="342">
        <f t="shared" si="57"/>
        <v>-508.72500000000002</v>
      </c>
      <c r="CT82" s="342">
        <f t="shared" si="103"/>
        <v>7.4375</v>
      </c>
      <c r="CU82" s="342">
        <f t="shared" si="58"/>
        <v>-51.709836807756929</v>
      </c>
      <c r="CV82" s="361">
        <f t="shared" si="59"/>
        <v>0.61964428857902065</v>
      </c>
      <c r="CW82" s="361">
        <f t="shared" si="60"/>
        <v>0.5289419653935703</v>
      </c>
      <c r="CX82" s="361">
        <f t="shared" si="120"/>
        <v>0.61964428857902065</v>
      </c>
      <c r="CY82" s="342">
        <f t="shared" si="61"/>
        <v>0.75599176619527675</v>
      </c>
      <c r="CZ82" s="364"/>
      <c r="DA82" s="350">
        <f t="shared" si="121"/>
        <v>1.609837008886692</v>
      </c>
      <c r="DB82" s="351">
        <f t="shared" si="122"/>
        <v>4.6824073000102846</v>
      </c>
      <c r="DC82" s="352">
        <f t="shared" si="97"/>
        <v>0.16707242213196599</v>
      </c>
      <c r="DD82" s="353">
        <f t="shared" si="104"/>
        <v>-15.541904623238381</v>
      </c>
      <c r="DE82" s="354">
        <f t="shared" si="65"/>
        <v>15.833333333333334</v>
      </c>
      <c r="DF82" s="354">
        <f t="shared" si="98"/>
        <v>5.140404164740751</v>
      </c>
      <c r="DG82" s="365"/>
      <c r="DH82" s="63"/>
      <c r="DI82" s="63"/>
      <c r="DJ82" s="63"/>
      <c r="DK82" s="63"/>
      <c r="DL82" s="63"/>
      <c r="DM82" s="63"/>
      <c r="DN82" s="63"/>
      <c r="DO82" s="366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</row>
    <row r="83" spans="1:137" s="358" customFormat="1" x14ac:dyDescent="0.25">
      <c r="A83" s="358">
        <f t="shared" si="105"/>
        <v>195</v>
      </c>
      <c r="B83" s="359">
        <f t="shared" si="106"/>
        <v>0.125</v>
      </c>
      <c r="C83" s="360"/>
      <c r="D83" s="342">
        <f t="shared" si="2"/>
        <v>-68.093999999999994</v>
      </c>
      <c r="E83" s="361">
        <f t="shared" si="107"/>
        <v>0.97</v>
      </c>
      <c r="F83" s="343"/>
      <c r="G83" s="342">
        <f t="shared" si="66"/>
        <v>-9.6999012652937786</v>
      </c>
      <c r="H83" s="342">
        <f t="shared" si="67"/>
        <v>170.30009873470621</v>
      </c>
      <c r="I83" s="342">
        <f t="shared" si="68"/>
        <v>-2.306992133706816</v>
      </c>
      <c r="J83" s="342">
        <f t="shared" si="69"/>
        <v>-9.6999012652937786</v>
      </c>
      <c r="K83" s="344">
        <f t="shared" si="70"/>
        <v>1</v>
      </c>
      <c r="L83" s="345">
        <f t="shared" si="71"/>
        <v>0</v>
      </c>
      <c r="M83" s="346">
        <f t="shared" si="72"/>
        <v>-3.5758720763650356</v>
      </c>
      <c r="N83" s="342">
        <f t="shared" si="73"/>
        <v>176.42412792363496</v>
      </c>
      <c r="O83" s="342">
        <f t="shared" si="74"/>
        <v>-0.30255083183267595</v>
      </c>
      <c r="P83" s="342">
        <f t="shared" si="75"/>
        <v>-3.5758720763650356</v>
      </c>
      <c r="Q83" s="344">
        <f t="shared" si="76"/>
        <v>1</v>
      </c>
      <c r="R83" s="345">
        <f t="shared" si="77"/>
        <v>0</v>
      </c>
      <c r="S83" s="346">
        <f t="shared" si="78"/>
        <v>-1.677049105211968</v>
      </c>
      <c r="T83" s="342">
        <f t="shared" si="79"/>
        <v>178.32295089478802</v>
      </c>
      <c r="U83" s="342">
        <f t="shared" si="80"/>
        <v>-7.1582370580829849E-2</v>
      </c>
      <c r="V83" s="342">
        <f t="shared" si="81"/>
        <v>-1.677049105211968</v>
      </c>
      <c r="W83" s="344">
        <f t="shared" si="82"/>
        <v>1</v>
      </c>
      <c r="X83" s="345">
        <f t="shared" si="83"/>
        <v>0</v>
      </c>
      <c r="Y83" s="342">
        <f t="shared" si="84"/>
        <v>0</v>
      </c>
      <c r="Z83" s="343"/>
      <c r="AA83" s="342">
        <f t="shared" si="108"/>
        <v>-29.56505990379577</v>
      </c>
      <c r="AB83" s="342">
        <f t="shared" si="7"/>
        <v>-49.793757871939142</v>
      </c>
      <c r="AC83" s="342">
        <f t="shared" si="8"/>
        <v>-522.11249999999995</v>
      </c>
      <c r="AD83" s="342">
        <f t="shared" si="9"/>
        <v>7.4375</v>
      </c>
      <c r="AE83" s="342">
        <f t="shared" si="10"/>
        <v>-29.56505990379577</v>
      </c>
      <c r="AF83" s="361">
        <f t="shared" si="11"/>
        <v>0.86979598330327001</v>
      </c>
      <c r="AG83" s="361">
        <f t="shared" si="12"/>
        <v>0.95192596012306296</v>
      </c>
      <c r="AH83" s="361">
        <f t="shared" si="109"/>
        <v>0.86979598330327001</v>
      </c>
      <c r="AI83" s="342">
        <f t="shared" si="13"/>
        <v>0.42115469948427026</v>
      </c>
      <c r="AJ83" s="343"/>
      <c r="AK83" s="342">
        <f t="shared" si="110"/>
        <v>-37.954230875132517</v>
      </c>
      <c r="AL83" s="342">
        <f t="shared" si="15"/>
        <v>-70.457668827160774</v>
      </c>
      <c r="AM83" s="342">
        <f t="shared" si="16"/>
        <v>-522.11249999999995</v>
      </c>
      <c r="AN83" s="342">
        <f t="shared" si="17"/>
        <v>7.4375</v>
      </c>
      <c r="AO83" s="342">
        <f t="shared" si="18"/>
        <v>-37.954230875132517</v>
      </c>
      <c r="AP83" s="361">
        <f t="shared" si="19"/>
        <v>0.78850230601779103</v>
      </c>
      <c r="AQ83" s="361">
        <f t="shared" si="20"/>
        <v>0.85431071556799165</v>
      </c>
      <c r="AR83" s="361">
        <f t="shared" si="111"/>
        <v>0.78850230601779103</v>
      </c>
      <c r="AS83" s="342">
        <f t="shared" si="21"/>
        <v>0.54065855947482222</v>
      </c>
      <c r="AT83" s="343"/>
      <c r="AU83" s="342">
        <f t="shared" si="22"/>
        <v>-168.20926134430655</v>
      </c>
      <c r="AV83" s="342">
        <f t="shared" si="23"/>
        <v>11.790738655693445</v>
      </c>
      <c r="AW83" s="342">
        <f t="shared" si="24"/>
        <v>11.790738655693445</v>
      </c>
      <c r="AX83" s="342">
        <f t="shared" si="25"/>
        <v>-0.24560856668562514</v>
      </c>
      <c r="AY83" s="342">
        <f t="shared" si="112"/>
        <v>1</v>
      </c>
      <c r="AZ83" s="342">
        <f t="shared" si="26"/>
        <v>0</v>
      </c>
      <c r="BA83" s="343"/>
      <c r="BB83" s="342">
        <f t="shared" si="27"/>
        <v>-157.34022538423457</v>
      </c>
      <c r="BC83" s="342">
        <f t="shared" si="28"/>
        <v>22.659774615765429</v>
      </c>
      <c r="BD83" s="342">
        <f t="shared" si="29"/>
        <v>22.659774615765429</v>
      </c>
      <c r="BE83" s="342">
        <f t="shared" si="88"/>
        <v>-0.33148562049906677</v>
      </c>
      <c r="BF83" s="342">
        <f t="shared" si="113"/>
        <v>1</v>
      </c>
      <c r="BG83" s="342">
        <f t="shared" si="30"/>
        <v>0</v>
      </c>
      <c r="BH83" s="343"/>
      <c r="BI83" s="342">
        <f t="shared" si="31"/>
        <v>-39.993481928640662</v>
      </c>
      <c r="BJ83" s="342">
        <f t="shared" si="32"/>
        <v>139.06121163290334</v>
      </c>
      <c r="BK83" s="342">
        <f t="shared" si="33"/>
        <v>-1.7131442901286666</v>
      </c>
      <c r="BL83" s="342">
        <f t="shared" si="34"/>
        <v>-39.993481928640662</v>
      </c>
      <c r="BM83" s="342">
        <f t="shared" si="114"/>
        <v>0.82099929747043809</v>
      </c>
      <c r="BN83" s="342">
        <f t="shared" si="36"/>
        <v>0.56970771978120605</v>
      </c>
      <c r="BO83" s="346">
        <f t="shared" si="37"/>
        <v>-31.924163535582238</v>
      </c>
      <c r="BP83" s="344">
        <f t="shared" si="38"/>
        <v>148.07583646441776</v>
      </c>
      <c r="BQ83" s="344">
        <f t="shared" si="39"/>
        <v>-1.1096709719333762</v>
      </c>
      <c r="BR83" s="344">
        <f t="shared" si="40"/>
        <v>-31.924163535582238</v>
      </c>
      <c r="BS83" s="346">
        <f t="shared" si="41"/>
        <v>0.88006844871413281</v>
      </c>
      <c r="BT83" s="345">
        <f t="shared" si="42"/>
        <v>0.45476016432453331</v>
      </c>
      <c r="BU83" s="342">
        <f t="shared" si="115"/>
        <v>1.0244678841057393</v>
      </c>
      <c r="BV83" s="343"/>
      <c r="BW83" s="347">
        <f t="shared" si="90"/>
        <v>3.0812811430648317</v>
      </c>
      <c r="BX83" s="362"/>
      <c r="BY83" s="363"/>
      <c r="BZ83" s="361">
        <f t="shared" si="44"/>
        <v>-164.44689583364186</v>
      </c>
      <c r="CA83" s="361">
        <f t="shared" si="45"/>
        <v>15.553104166358139</v>
      </c>
      <c r="CB83" s="342">
        <f t="shared" si="46"/>
        <v>15.553104166358139</v>
      </c>
      <c r="CC83" s="342">
        <f t="shared" si="47"/>
        <v>-0.27442334446672167</v>
      </c>
      <c r="CD83" s="342">
        <f t="shared" si="116"/>
        <v>1</v>
      </c>
      <c r="CE83" s="342">
        <f t="shared" si="48"/>
        <v>0</v>
      </c>
      <c r="CF83" s="364"/>
      <c r="CG83" s="342">
        <f t="shared" si="117"/>
        <v>-59.063257034766501</v>
      </c>
      <c r="CH83" s="342">
        <f t="shared" si="50"/>
        <v>-127.08369425679987</v>
      </c>
      <c r="CI83" s="342">
        <f t="shared" si="51"/>
        <v>-522.11249999999995</v>
      </c>
      <c r="CJ83" s="342">
        <f t="shared" si="102"/>
        <v>7.4375</v>
      </c>
      <c r="CK83" s="342">
        <f t="shared" si="52"/>
        <v>-59.063257034766501</v>
      </c>
      <c r="CL83" s="361">
        <f t="shared" si="53"/>
        <v>0.51409141119531776</v>
      </c>
      <c r="CM83" s="361">
        <f t="shared" si="54"/>
        <v>0.33807885327197235</v>
      </c>
      <c r="CN83" s="361">
        <f t="shared" si="118"/>
        <v>0.51409141119531776</v>
      </c>
      <c r="CO83" s="342">
        <f t="shared" si="55"/>
        <v>0.84135693781718668</v>
      </c>
      <c r="CP83" s="364"/>
      <c r="CQ83" s="342">
        <f t="shared" si="119"/>
        <v>-52.431407971172511</v>
      </c>
      <c r="CR83" s="342">
        <f t="shared" si="56"/>
        <v>-110.56879533404538</v>
      </c>
      <c r="CS83" s="342">
        <f t="shared" si="57"/>
        <v>-522.11249999999995</v>
      </c>
      <c r="CT83" s="342">
        <f t="shared" si="103"/>
        <v>7.4375</v>
      </c>
      <c r="CU83" s="342">
        <f t="shared" si="58"/>
        <v>-52.431407971172511</v>
      </c>
      <c r="CV83" s="361">
        <f t="shared" si="59"/>
        <v>0.60971076084969245</v>
      </c>
      <c r="CW83" s="361">
        <f t="shared" si="60"/>
        <v>0.50924392410535435</v>
      </c>
      <c r="CX83" s="361">
        <f t="shared" si="120"/>
        <v>0.60971076084969245</v>
      </c>
      <c r="CY83" s="342">
        <f t="shared" si="61"/>
        <v>0.7468861534355058</v>
      </c>
      <c r="CZ83" s="364"/>
      <c r="DA83" s="350">
        <f t="shared" si="121"/>
        <v>1.5882430912526924</v>
      </c>
      <c r="DB83" s="351">
        <f t="shared" si="122"/>
        <v>4.6695242343175245</v>
      </c>
      <c r="DC83" s="352">
        <f t="shared" si="97"/>
        <v>0.15532587568438336</v>
      </c>
      <c r="DD83" s="353">
        <f t="shared" si="104"/>
        <v>-16.175123785512326</v>
      </c>
      <c r="DE83" s="354">
        <f t="shared" si="65"/>
        <v>16.25</v>
      </c>
      <c r="DF83" s="354">
        <f t="shared" si="98"/>
        <v>5.0935148138255757</v>
      </c>
      <c r="DG83" s="365"/>
      <c r="DH83" s="63"/>
      <c r="DI83" s="63"/>
      <c r="DJ83" s="63"/>
      <c r="DK83" s="63"/>
      <c r="DL83" s="63"/>
      <c r="DM83" s="63"/>
      <c r="DN83" s="63"/>
      <c r="DO83" s="366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</row>
    <row r="84" spans="1:137" s="358" customFormat="1" x14ac:dyDescent="0.25">
      <c r="A84" s="358">
        <f t="shared" si="105"/>
        <v>200</v>
      </c>
      <c r="B84" s="359">
        <f t="shared" si="106"/>
        <v>0.125</v>
      </c>
      <c r="C84" s="360"/>
      <c r="D84" s="342">
        <f t="shared" si="2"/>
        <v>-69.84</v>
      </c>
      <c r="E84" s="361">
        <f t="shared" si="107"/>
        <v>0.97</v>
      </c>
      <c r="F84" s="343"/>
      <c r="G84" s="342">
        <f t="shared" si="66"/>
        <v>-10.198100845623406</v>
      </c>
      <c r="H84" s="342">
        <f t="shared" si="67"/>
        <v>169.8018991543766</v>
      </c>
      <c r="I84" s="342">
        <f t="shared" si="68"/>
        <v>-2.5578603890155822</v>
      </c>
      <c r="J84" s="342">
        <f t="shared" si="69"/>
        <v>-10.198100845623406</v>
      </c>
      <c r="K84" s="344">
        <f t="shared" si="70"/>
        <v>1</v>
      </c>
      <c r="L84" s="345">
        <f t="shared" si="71"/>
        <v>0</v>
      </c>
      <c r="M84" s="346">
        <f t="shared" si="72"/>
        <v>-3.6844140006602943</v>
      </c>
      <c r="N84" s="342">
        <f t="shared" si="73"/>
        <v>176.3155859993397</v>
      </c>
      <c r="O84" s="342">
        <f t="shared" si="74"/>
        <v>-0.32027897282608708</v>
      </c>
      <c r="P84" s="342">
        <f t="shared" si="75"/>
        <v>-3.6844140006602943</v>
      </c>
      <c r="Q84" s="344">
        <f t="shared" si="76"/>
        <v>1</v>
      </c>
      <c r="R84" s="345">
        <f t="shared" si="77"/>
        <v>0</v>
      </c>
      <c r="S84" s="346">
        <f t="shared" si="78"/>
        <v>-1.7219009642893353</v>
      </c>
      <c r="T84" s="342">
        <f t="shared" si="79"/>
        <v>178.27809903571065</v>
      </c>
      <c r="U84" s="342">
        <f t="shared" si="80"/>
        <v>-7.5326084887983175E-2</v>
      </c>
      <c r="V84" s="342">
        <f t="shared" si="81"/>
        <v>-1.7219009642893353</v>
      </c>
      <c r="W84" s="344">
        <f t="shared" si="82"/>
        <v>1</v>
      </c>
      <c r="X84" s="345">
        <f t="shared" si="83"/>
        <v>0</v>
      </c>
      <c r="Y84" s="342">
        <f t="shared" si="84"/>
        <v>0</v>
      </c>
      <c r="Z84" s="343"/>
      <c r="AA84" s="342">
        <f t="shared" si="108"/>
        <v>-30.191622960957606</v>
      </c>
      <c r="AB84" s="342">
        <f t="shared" si="7"/>
        <v>-51.207303345781092</v>
      </c>
      <c r="AC84" s="342">
        <f t="shared" si="8"/>
        <v>-535.5</v>
      </c>
      <c r="AD84" s="342">
        <f t="shared" si="9"/>
        <v>7.4375</v>
      </c>
      <c r="AE84" s="342">
        <f t="shared" si="10"/>
        <v>-30.191622960957606</v>
      </c>
      <c r="AF84" s="361">
        <f t="shared" si="11"/>
        <v>0.86434833770937702</v>
      </c>
      <c r="AG84" s="361">
        <f t="shared" si="12"/>
        <v>0.9472013397119724</v>
      </c>
      <c r="AH84" s="361">
        <f t="shared" si="109"/>
        <v>0.86434833770937702</v>
      </c>
      <c r="AI84" s="342">
        <f t="shared" si="13"/>
        <v>0.41932809667996673</v>
      </c>
      <c r="AJ84" s="343"/>
      <c r="AK84" s="342">
        <f t="shared" si="110"/>
        <v>-38.659808254090095</v>
      </c>
      <c r="AL84" s="342">
        <f t="shared" si="15"/>
        <v>-72.351531245578386</v>
      </c>
      <c r="AM84" s="342">
        <f t="shared" si="16"/>
        <v>-535.5</v>
      </c>
      <c r="AN84" s="342">
        <f t="shared" si="17"/>
        <v>7.4375</v>
      </c>
      <c r="AO84" s="342">
        <f t="shared" si="18"/>
        <v>-38.659808254090095</v>
      </c>
      <c r="AP84" s="361">
        <f t="shared" si="19"/>
        <v>0.78086880944303028</v>
      </c>
      <c r="AQ84" s="361">
        <f t="shared" si="20"/>
        <v>0.8422714006615114</v>
      </c>
      <c r="AR84" s="361">
        <f t="shared" si="111"/>
        <v>0.78086880944303028</v>
      </c>
      <c r="AS84" s="342">
        <f t="shared" si="21"/>
        <v>0.53694178130680692</v>
      </c>
      <c r="AT84" s="343"/>
      <c r="AU84" s="342">
        <f t="shared" si="22"/>
        <v>-168.6900675259798</v>
      </c>
      <c r="AV84" s="342">
        <f t="shared" si="23"/>
        <v>11.309932474020201</v>
      </c>
      <c r="AW84" s="342">
        <f t="shared" si="24"/>
        <v>11.309932474020201</v>
      </c>
      <c r="AX84" s="342">
        <f t="shared" si="25"/>
        <v>-0.21517439986118247</v>
      </c>
      <c r="AY84" s="342">
        <f t="shared" si="112"/>
        <v>1</v>
      </c>
      <c r="AZ84" s="342">
        <f t="shared" si="26"/>
        <v>0</v>
      </c>
      <c r="BA84" s="343"/>
      <c r="BB84" s="342">
        <f t="shared" si="27"/>
        <v>-158.19859051364818</v>
      </c>
      <c r="BC84" s="342">
        <f t="shared" si="28"/>
        <v>21.801409486351815</v>
      </c>
      <c r="BD84" s="342">
        <f t="shared" si="29"/>
        <v>21.801409486351815</v>
      </c>
      <c r="BE84" s="342">
        <f t="shared" si="88"/>
        <v>-0.29319347081738134</v>
      </c>
      <c r="BF84" s="342">
        <f t="shared" si="113"/>
        <v>1</v>
      </c>
      <c r="BG84" s="342">
        <f t="shared" si="30"/>
        <v>0</v>
      </c>
      <c r="BH84" s="343"/>
      <c r="BI84" s="342">
        <f t="shared" si="31"/>
        <v>-41.692459359650343</v>
      </c>
      <c r="BJ84" s="342">
        <f t="shared" si="32"/>
        <v>137.35572046342645</v>
      </c>
      <c r="BK84" s="342">
        <f t="shared" si="33"/>
        <v>-1.8447883753284344</v>
      </c>
      <c r="BL84" s="342">
        <f t="shared" si="34"/>
        <v>-41.692459359650343</v>
      </c>
      <c r="BM84" s="342">
        <f t="shared" si="114"/>
        <v>0.80864998203046423</v>
      </c>
      <c r="BN84" s="342">
        <f t="shared" si="36"/>
        <v>0.57906193555069918</v>
      </c>
      <c r="BO84" s="346">
        <f t="shared" si="37"/>
        <v>-33.126181339032492</v>
      </c>
      <c r="BP84" s="344">
        <f t="shared" si="38"/>
        <v>146.87381866096752</v>
      </c>
      <c r="BQ84" s="344">
        <f t="shared" si="39"/>
        <v>-1.1819902673010914</v>
      </c>
      <c r="BR84" s="344">
        <f t="shared" si="40"/>
        <v>-33.126181339032492</v>
      </c>
      <c r="BS84" s="346">
        <f t="shared" si="41"/>
        <v>0.87277136039821079</v>
      </c>
      <c r="BT84" s="345">
        <f t="shared" si="42"/>
        <v>0.46008585193100682</v>
      </c>
      <c r="BU84" s="342">
        <f t="shared" si="115"/>
        <v>1.0391477874817059</v>
      </c>
      <c r="BV84" s="343"/>
      <c r="BW84" s="347">
        <f t="shared" si="90"/>
        <v>3.0904176654684794</v>
      </c>
      <c r="BX84" s="362"/>
      <c r="BY84" s="363"/>
      <c r="BZ84" s="361">
        <f t="shared" si="44"/>
        <v>-165.06858282186246</v>
      </c>
      <c r="CA84" s="361">
        <f t="shared" si="45"/>
        <v>14.931417178137536</v>
      </c>
      <c r="CB84" s="342">
        <f t="shared" si="46"/>
        <v>14.931417178137536</v>
      </c>
      <c r="CC84" s="342">
        <f t="shared" si="47"/>
        <v>-0.24133679716719311</v>
      </c>
      <c r="CD84" s="342">
        <f t="shared" si="116"/>
        <v>1</v>
      </c>
      <c r="CE84" s="342">
        <f t="shared" si="48"/>
        <v>0</v>
      </c>
      <c r="CF84" s="364"/>
      <c r="CG84" s="342">
        <f t="shared" si="117"/>
        <v>-59.699052626342812</v>
      </c>
      <c r="CH84" s="342">
        <f t="shared" si="50"/>
        <v>-128.54385721763288</v>
      </c>
      <c r="CI84" s="342">
        <f t="shared" si="51"/>
        <v>-535.5</v>
      </c>
      <c r="CJ84" s="342">
        <f t="shared" si="102"/>
        <v>7.4375</v>
      </c>
      <c r="CK84" s="342">
        <f t="shared" si="52"/>
        <v>-59.699052626342812</v>
      </c>
      <c r="CL84" s="361">
        <f t="shared" si="53"/>
        <v>0.50454189980979003</v>
      </c>
      <c r="CM84" s="361">
        <f t="shared" si="54"/>
        <v>0.32316989412837888</v>
      </c>
      <c r="CN84" s="361">
        <f t="shared" si="118"/>
        <v>0.50454189980979003</v>
      </c>
      <c r="CO84" s="342">
        <f t="shared" si="55"/>
        <v>0.82915350869920568</v>
      </c>
      <c r="CP84" s="364"/>
      <c r="CQ84" s="342">
        <f t="shared" si="119"/>
        <v>-53.13010235415598</v>
      </c>
      <c r="CR84" s="342">
        <f t="shared" si="56"/>
        <v>-112.41206700842288</v>
      </c>
      <c r="CS84" s="342">
        <f t="shared" si="57"/>
        <v>-535.5</v>
      </c>
      <c r="CT84" s="342">
        <f t="shared" si="103"/>
        <v>7.4375</v>
      </c>
      <c r="CU84" s="342">
        <f t="shared" si="58"/>
        <v>-53.13010235415598</v>
      </c>
      <c r="CV84" s="361">
        <f t="shared" si="59"/>
        <v>0.6</v>
      </c>
      <c r="CW84" s="361">
        <f t="shared" si="60"/>
        <v>0.49026123963255896</v>
      </c>
      <c r="CX84" s="361">
        <f t="shared" si="120"/>
        <v>0.6</v>
      </c>
      <c r="CY84" s="342">
        <f t="shared" si="61"/>
        <v>0.73791808825216643</v>
      </c>
      <c r="CZ84" s="364"/>
      <c r="DA84" s="350">
        <f t="shared" si="121"/>
        <v>1.5670715969513722</v>
      </c>
      <c r="DB84" s="351">
        <f t="shared" si="122"/>
        <v>4.6574892624198512</v>
      </c>
      <c r="DC84" s="352">
        <f t="shared" si="97"/>
        <v>0.14420370988994352</v>
      </c>
      <c r="DD84" s="353">
        <f t="shared" si="104"/>
        <v>-16.820471329917716</v>
      </c>
      <c r="DE84" s="354">
        <f t="shared" si="65"/>
        <v>16.666666666666668</v>
      </c>
      <c r="DF84" s="354">
        <f t="shared" si="98"/>
        <v>5.0454189980979001</v>
      </c>
      <c r="DG84" s="365"/>
      <c r="DH84" s="63"/>
      <c r="DI84" s="63"/>
      <c r="DJ84" s="63"/>
      <c r="DK84" s="63"/>
      <c r="DL84" s="63"/>
      <c r="DM84" s="63"/>
      <c r="DN84" s="63"/>
      <c r="DO84" s="366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</row>
    <row r="85" spans="1:137" s="358" customFormat="1" x14ac:dyDescent="0.25">
      <c r="A85" s="358">
        <f t="shared" si="105"/>
        <v>205</v>
      </c>
      <c r="B85" s="359">
        <f t="shared" si="106"/>
        <v>0.125</v>
      </c>
      <c r="C85" s="360"/>
      <c r="D85" s="342">
        <f t="shared" si="2"/>
        <v>-71.585999999999999</v>
      </c>
      <c r="E85" s="361">
        <f t="shared" si="107"/>
        <v>0.97</v>
      </c>
      <c r="F85" s="343"/>
      <c r="G85" s="342">
        <f t="shared" si="66"/>
        <v>-10.72846363870876</v>
      </c>
      <c r="H85" s="342">
        <f t="shared" si="67"/>
        <v>169.27153636129123</v>
      </c>
      <c r="I85" s="342">
        <f t="shared" si="68"/>
        <v>-2.8357390986820121</v>
      </c>
      <c r="J85" s="342">
        <f t="shared" si="69"/>
        <v>-10.72846363870876</v>
      </c>
      <c r="K85" s="344">
        <f t="shared" si="70"/>
        <v>1</v>
      </c>
      <c r="L85" s="345">
        <f t="shared" si="71"/>
        <v>0</v>
      </c>
      <c r="M85" s="346">
        <f t="shared" si="72"/>
        <v>-3.7943987914764317</v>
      </c>
      <c r="N85" s="342">
        <f t="shared" si="73"/>
        <v>176.20560120852357</v>
      </c>
      <c r="O85" s="342">
        <f t="shared" si="74"/>
        <v>-0.33877919070823415</v>
      </c>
      <c r="P85" s="342">
        <f t="shared" si="75"/>
        <v>-3.7943987914764317</v>
      </c>
      <c r="Q85" s="344">
        <f t="shared" si="76"/>
        <v>1</v>
      </c>
      <c r="R85" s="345">
        <f t="shared" si="77"/>
        <v>0</v>
      </c>
      <c r="S85" s="346">
        <f t="shared" si="78"/>
        <v>-1.7668975577289898</v>
      </c>
      <c r="T85" s="342">
        <f t="shared" si="79"/>
        <v>178.23310244227102</v>
      </c>
      <c r="U85" s="342">
        <f t="shared" si="80"/>
        <v>-7.9169077616186787E-2</v>
      </c>
      <c r="V85" s="342">
        <f t="shared" si="81"/>
        <v>-1.7668975577289898</v>
      </c>
      <c r="W85" s="344">
        <f t="shared" si="82"/>
        <v>1</v>
      </c>
      <c r="X85" s="345">
        <f t="shared" si="83"/>
        <v>0</v>
      </c>
      <c r="Y85" s="342">
        <f t="shared" si="84"/>
        <v>0</v>
      </c>
      <c r="Z85" s="343"/>
      <c r="AA85" s="342">
        <f t="shared" si="108"/>
        <v>-30.810313461545768</v>
      </c>
      <c r="AB85" s="342">
        <f t="shared" si="7"/>
        <v>-52.624181183525259</v>
      </c>
      <c r="AC85" s="342">
        <f t="shared" si="8"/>
        <v>-548.88750000000005</v>
      </c>
      <c r="AD85" s="342">
        <f t="shared" si="9"/>
        <v>7.4375</v>
      </c>
      <c r="AE85" s="342">
        <f t="shared" si="10"/>
        <v>-30.810313461545768</v>
      </c>
      <c r="AF85" s="361">
        <f t="shared" si="11"/>
        <v>0.8588677133226118</v>
      </c>
      <c r="AG85" s="361">
        <f t="shared" si="12"/>
        <v>0.94218672190341757</v>
      </c>
      <c r="AH85" s="361">
        <f t="shared" si="109"/>
        <v>0.8588677133226118</v>
      </c>
      <c r="AI85" s="342">
        <f t="shared" si="13"/>
        <v>0.4174839222431676</v>
      </c>
      <c r="AJ85" s="343"/>
      <c r="AK85" s="342">
        <f t="shared" si="110"/>
        <v>-39.351752626264734</v>
      </c>
      <c r="AL85" s="342">
        <f t="shared" si="15"/>
        <v>-74.227395354174377</v>
      </c>
      <c r="AM85" s="342">
        <f t="shared" si="16"/>
        <v>-548.88750000000005</v>
      </c>
      <c r="AN85" s="342">
        <f t="shared" si="17"/>
        <v>7.4375</v>
      </c>
      <c r="AO85" s="342">
        <f t="shared" si="18"/>
        <v>-39.351752626264734</v>
      </c>
      <c r="AP85" s="361">
        <f t="shared" si="19"/>
        <v>0.77326779049639838</v>
      </c>
      <c r="AQ85" s="361">
        <f t="shared" si="20"/>
        <v>0.82984786944363909</v>
      </c>
      <c r="AR85" s="361">
        <f t="shared" si="111"/>
        <v>0.77326779049639838</v>
      </c>
      <c r="AS85" s="342">
        <f t="shared" si="21"/>
        <v>0.53322158030169009</v>
      </c>
      <c r="AT85" s="343"/>
      <c r="AU85" s="342">
        <f t="shared" si="22"/>
        <v>-169.12940408976866</v>
      </c>
      <c r="AV85" s="342">
        <f t="shared" si="23"/>
        <v>10.870595910231344</v>
      </c>
      <c r="AW85" s="342">
        <f t="shared" si="24"/>
        <v>10.870595910231344</v>
      </c>
      <c r="AX85" s="342">
        <f t="shared" si="25"/>
        <v>-0.18922317821153486</v>
      </c>
      <c r="AY85" s="342">
        <f t="shared" si="112"/>
        <v>1</v>
      </c>
      <c r="AZ85" s="342">
        <f t="shared" si="26"/>
        <v>0</v>
      </c>
      <c r="BA85" s="343"/>
      <c r="BB85" s="342">
        <f t="shared" si="27"/>
        <v>-158.9894686207617</v>
      </c>
      <c r="BC85" s="342">
        <f t="shared" si="28"/>
        <v>21.010531379238301</v>
      </c>
      <c r="BD85" s="342">
        <f t="shared" si="29"/>
        <v>21.010531379238301</v>
      </c>
      <c r="BE85" s="342">
        <f t="shared" si="88"/>
        <v>-0.26023060755363231</v>
      </c>
      <c r="BF85" s="342">
        <f t="shared" si="113"/>
        <v>1</v>
      </c>
      <c r="BG85" s="342">
        <f t="shared" si="30"/>
        <v>0</v>
      </c>
      <c r="BH85" s="343"/>
      <c r="BI85" s="342">
        <f t="shared" si="31"/>
        <v>-43.444331745553768</v>
      </c>
      <c r="BJ85" s="342">
        <f t="shared" si="32"/>
        <v>135.59773870408256</v>
      </c>
      <c r="BK85" s="342">
        <f t="shared" si="33"/>
        <v>-1.9871156265317735</v>
      </c>
      <c r="BL85" s="342">
        <f t="shared" si="34"/>
        <v>-43.444331745553768</v>
      </c>
      <c r="BM85" s="342">
        <f t="shared" si="114"/>
        <v>0.79550739040347707</v>
      </c>
      <c r="BN85" s="342">
        <f t="shared" si="36"/>
        <v>0.58867658191807271</v>
      </c>
      <c r="BO85" s="346">
        <f t="shared" si="37"/>
        <v>-34.360727286174722</v>
      </c>
      <c r="BP85" s="344">
        <f t="shared" si="38"/>
        <v>145.63927271382528</v>
      </c>
      <c r="BQ85" s="344">
        <f t="shared" si="39"/>
        <v>-1.2587108881292763</v>
      </c>
      <c r="BR85" s="344">
        <f t="shared" si="40"/>
        <v>-34.360727286174722</v>
      </c>
      <c r="BS85" s="346">
        <f t="shared" si="41"/>
        <v>0.86509630207395349</v>
      </c>
      <c r="BT85" s="345">
        <f t="shared" si="42"/>
        <v>0.46559251065277402</v>
      </c>
      <c r="BU85" s="342">
        <f t="shared" si="115"/>
        <v>1.0542690925708467</v>
      </c>
      <c r="BV85" s="343"/>
      <c r="BW85" s="347">
        <f t="shared" si="90"/>
        <v>3.0999745951157043</v>
      </c>
      <c r="BX85" s="362"/>
      <c r="BY85" s="363"/>
      <c r="BZ85" s="361">
        <f t="shared" si="44"/>
        <v>-165.63797699725515</v>
      </c>
      <c r="CA85" s="361">
        <f t="shared" si="45"/>
        <v>14.362023002744849</v>
      </c>
      <c r="CB85" s="342">
        <f t="shared" si="46"/>
        <v>14.362023002744849</v>
      </c>
      <c r="CC85" s="342">
        <f t="shared" si="47"/>
        <v>-0.21302155205001685</v>
      </c>
      <c r="CD85" s="342">
        <f t="shared" si="116"/>
        <v>1</v>
      </c>
      <c r="CE85" s="342">
        <f t="shared" si="48"/>
        <v>0</v>
      </c>
      <c r="CF85" s="364"/>
      <c r="CG85" s="342">
        <f t="shared" si="117"/>
        <v>-60.311586272994667</v>
      </c>
      <c r="CH85" s="342">
        <f t="shared" si="50"/>
        <v>-129.92964678359877</v>
      </c>
      <c r="CI85" s="342">
        <f t="shared" si="51"/>
        <v>-548.88750000000005</v>
      </c>
      <c r="CJ85" s="342">
        <f t="shared" si="102"/>
        <v>7.4375</v>
      </c>
      <c r="CK85" s="342">
        <f t="shared" si="52"/>
        <v>-60.311586272994667</v>
      </c>
      <c r="CL85" s="361">
        <f t="shared" si="53"/>
        <v>0.49528300484435744</v>
      </c>
      <c r="CM85" s="361">
        <f t="shared" si="54"/>
        <v>0.30911965246589984</v>
      </c>
      <c r="CN85" s="361">
        <f t="shared" si="118"/>
        <v>0.49528300484435744</v>
      </c>
      <c r="CO85" s="342">
        <f t="shared" si="55"/>
        <v>0.81723016630074075</v>
      </c>
      <c r="CP85" s="364"/>
      <c r="CQ85" s="342">
        <f t="shared" si="119"/>
        <v>-53.806792694435309</v>
      </c>
      <c r="CR85" s="342">
        <f t="shared" si="56"/>
        <v>-114.17608719343579</v>
      </c>
      <c r="CS85" s="342">
        <f t="shared" si="57"/>
        <v>-548.88750000000005</v>
      </c>
      <c r="CT85" s="342">
        <f t="shared" si="103"/>
        <v>7.4375</v>
      </c>
      <c r="CU85" s="342">
        <f t="shared" si="58"/>
        <v>-53.806792694435309</v>
      </c>
      <c r="CV85" s="361">
        <f t="shared" si="59"/>
        <v>0.59050999438421714</v>
      </c>
      <c r="CW85" s="361">
        <f t="shared" si="60"/>
        <v>0.47200309465356555</v>
      </c>
      <c r="CX85" s="361">
        <f t="shared" si="120"/>
        <v>0.59050999438421714</v>
      </c>
      <c r="CY85" s="342">
        <f t="shared" si="61"/>
        <v>0.72908933190291747</v>
      </c>
      <c r="CZ85" s="364"/>
      <c r="DA85" s="350">
        <f t="shared" si="121"/>
        <v>1.5463194982036583</v>
      </c>
      <c r="DB85" s="351">
        <f t="shared" si="122"/>
        <v>4.6462940933193622</v>
      </c>
      <c r="DC85" s="352">
        <f t="shared" si="97"/>
        <v>0.13367357100455693</v>
      </c>
      <c r="DD85" s="353">
        <f t="shared" si="104"/>
        <v>-17.479088997838804</v>
      </c>
      <c r="DE85" s="354">
        <f t="shared" si="65"/>
        <v>17.083333333333332</v>
      </c>
      <c r="DF85" s="354">
        <f t="shared" si="98"/>
        <v>4.9963550586578442</v>
      </c>
      <c r="DG85" s="365"/>
      <c r="DH85" s="63"/>
      <c r="DI85" s="63"/>
      <c r="DJ85" s="63"/>
      <c r="DK85" s="63"/>
      <c r="DL85" s="63"/>
      <c r="DM85" s="63"/>
      <c r="DN85" s="63"/>
      <c r="DO85" s="366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</row>
    <row r="86" spans="1:137" s="358" customFormat="1" x14ac:dyDescent="0.25">
      <c r="A86" s="358">
        <f t="shared" si="105"/>
        <v>210</v>
      </c>
      <c r="B86" s="359">
        <f t="shared" si="106"/>
        <v>0.125</v>
      </c>
      <c r="C86" s="360"/>
      <c r="D86" s="342">
        <f t="shared" si="2"/>
        <v>-73.331999999999994</v>
      </c>
      <c r="E86" s="361">
        <f t="shared" si="107"/>
        <v>0.97</v>
      </c>
      <c r="F86" s="343"/>
      <c r="G86" s="342">
        <f t="shared" si="66"/>
        <v>-11.294521268971176</v>
      </c>
      <c r="H86" s="342">
        <f t="shared" si="67"/>
        <v>168.70547873102882</v>
      </c>
      <c r="I86" s="342">
        <f t="shared" si="68"/>
        <v>-3.1433157264811862</v>
      </c>
      <c r="J86" s="342">
        <f t="shared" si="69"/>
        <v>-11.294521268971176</v>
      </c>
      <c r="K86" s="344">
        <f t="shared" si="70"/>
        <v>1</v>
      </c>
      <c r="L86" s="345">
        <f t="shared" si="71"/>
        <v>0</v>
      </c>
      <c r="M86" s="346">
        <f t="shared" si="72"/>
        <v>-3.9058853006018559</v>
      </c>
      <c r="N86" s="342">
        <f t="shared" si="73"/>
        <v>176.09411469939815</v>
      </c>
      <c r="O86" s="342">
        <f t="shared" si="74"/>
        <v>-0.3580933023417725</v>
      </c>
      <c r="P86" s="342">
        <f t="shared" si="75"/>
        <v>-3.9058853006018559</v>
      </c>
      <c r="Q86" s="344">
        <f t="shared" si="76"/>
        <v>1</v>
      </c>
      <c r="R86" s="345">
        <f t="shared" si="77"/>
        <v>0</v>
      </c>
      <c r="S86" s="346">
        <f t="shared" si="78"/>
        <v>-1.8120430411955253</v>
      </c>
      <c r="T86" s="342">
        <f t="shared" si="79"/>
        <v>178.18795695880448</v>
      </c>
      <c r="U86" s="342">
        <f t="shared" si="80"/>
        <v>-8.3111967996261138E-2</v>
      </c>
      <c r="V86" s="342">
        <f t="shared" si="81"/>
        <v>-1.8120430411955253</v>
      </c>
      <c r="W86" s="344">
        <f t="shared" si="82"/>
        <v>1</v>
      </c>
      <c r="X86" s="345">
        <f t="shared" si="83"/>
        <v>0</v>
      </c>
      <c r="Y86" s="342">
        <f t="shared" si="84"/>
        <v>0</v>
      </c>
      <c r="Z86" s="343"/>
      <c r="AA86" s="342">
        <f t="shared" si="108"/>
        <v>-31.421137286050669</v>
      </c>
      <c r="AB86" s="342">
        <f t="shared" si="7"/>
        <v>-54.043659390597931</v>
      </c>
      <c r="AC86" s="342">
        <f t="shared" si="8"/>
        <v>-562.27499999999998</v>
      </c>
      <c r="AD86" s="342">
        <f t="shared" si="9"/>
        <v>7.4375</v>
      </c>
      <c r="AE86" s="342">
        <f t="shared" si="10"/>
        <v>-31.421137286050669</v>
      </c>
      <c r="AF86" s="361">
        <f t="shared" si="11"/>
        <v>0.8533585308046574</v>
      </c>
      <c r="AG86" s="361">
        <f t="shared" si="12"/>
        <v>0.93687939569723422</v>
      </c>
      <c r="AH86" s="361">
        <f t="shared" si="109"/>
        <v>0.8533585308046574</v>
      </c>
      <c r="AI86" s="342">
        <f t="shared" si="13"/>
        <v>0.41562350907474432</v>
      </c>
      <c r="AJ86" s="343"/>
      <c r="AK86" s="342">
        <f t="shared" si="110"/>
        <v>-40.030259271889697</v>
      </c>
      <c r="AL86" s="342">
        <f t="shared" si="15"/>
        <v>-76.083173522596411</v>
      </c>
      <c r="AM86" s="342">
        <f t="shared" si="16"/>
        <v>-562.27499999999998</v>
      </c>
      <c r="AN86" s="342">
        <f t="shared" si="17"/>
        <v>7.4375</v>
      </c>
      <c r="AO86" s="342">
        <f t="shared" si="18"/>
        <v>-40.030259271889697</v>
      </c>
      <c r="AP86" s="361">
        <f t="shared" si="19"/>
        <v>0.76570486478961108</v>
      </c>
      <c r="AQ86" s="361">
        <f t="shared" si="20"/>
        <v>0.81707654069089108</v>
      </c>
      <c r="AR86" s="361">
        <f t="shared" si="111"/>
        <v>0.76570486478961108</v>
      </c>
      <c r="AS86" s="342">
        <f t="shared" si="21"/>
        <v>0.52950078401970502</v>
      </c>
      <c r="AT86" s="343"/>
      <c r="AU86" s="342">
        <f t="shared" si="22"/>
        <v>-169.53259178672022</v>
      </c>
      <c r="AV86" s="342">
        <f t="shared" si="23"/>
        <v>10.467408213279782</v>
      </c>
      <c r="AW86" s="342">
        <f t="shared" si="24"/>
        <v>10.467408213279782</v>
      </c>
      <c r="AX86" s="342">
        <f t="shared" si="25"/>
        <v>-0.1669996661462298</v>
      </c>
      <c r="AY86" s="342">
        <f t="shared" si="112"/>
        <v>1</v>
      </c>
      <c r="AZ86" s="342">
        <f t="shared" si="26"/>
        <v>0</v>
      </c>
      <c r="BA86" s="343"/>
      <c r="BB86" s="342">
        <f t="shared" si="27"/>
        <v>-159.72065471966837</v>
      </c>
      <c r="BC86" s="342">
        <f t="shared" si="28"/>
        <v>20.279345280331626</v>
      </c>
      <c r="BD86" s="342">
        <f t="shared" si="29"/>
        <v>20.279345280331626</v>
      </c>
      <c r="BE86" s="342">
        <f t="shared" si="88"/>
        <v>-0.23174087397032014</v>
      </c>
      <c r="BF86" s="342">
        <f t="shared" si="113"/>
        <v>1</v>
      </c>
      <c r="BG86" s="342">
        <f t="shared" si="30"/>
        <v>0</v>
      </c>
      <c r="BH86" s="343"/>
      <c r="BI86" s="342">
        <f t="shared" si="31"/>
        <v>-45.249488116778252</v>
      </c>
      <c r="BJ86" s="342">
        <f t="shared" si="32"/>
        <v>133.78685893013309</v>
      </c>
      <c r="BK86" s="342">
        <f t="shared" si="33"/>
        <v>-2.1412126854706366</v>
      </c>
      <c r="BL86" s="342">
        <f t="shared" si="34"/>
        <v>-45.249488116778252</v>
      </c>
      <c r="BM86" s="342">
        <f t="shared" si="114"/>
        <v>0.78151868479104591</v>
      </c>
      <c r="BN86" s="342">
        <f t="shared" si="36"/>
        <v>0.59853820260288693</v>
      </c>
      <c r="BO86" s="346">
        <f t="shared" si="37"/>
        <v>-35.628792127328261</v>
      </c>
      <c r="BP86" s="344">
        <f t="shared" si="38"/>
        <v>144.37120787267173</v>
      </c>
      <c r="BQ86" s="344">
        <f t="shared" si="39"/>
        <v>-1.3401860785885567</v>
      </c>
      <c r="BR86" s="344">
        <f t="shared" si="40"/>
        <v>-35.628792127328261</v>
      </c>
      <c r="BS86" s="346">
        <f t="shared" si="41"/>
        <v>0.85701948502882441</v>
      </c>
      <c r="BT86" s="345">
        <f t="shared" si="42"/>
        <v>0.47128031914455371</v>
      </c>
      <c r="BU86" s="342">
        <f t="shared" si="115"/>
        <v>1.0698185217474405</v>
      </c>
      <c r="BV86" s="343"/>
      <c r="BW86" s="347">
        <f t="shared" si="90"/>
        <v>3.1099428148418897</v>
      </c>
      <c r="BX86" s="362"/>
      <c r="BY86" s="363"/>
      <c r="BZ86" s="361">
        <f t="shared" si="44"/>
        <v>-166.16160028826513</v>
      </c>
      <c r="CA86" s="361">
        <f t="shared" si="45"/>
        <v>13.838399711734866</v>
      </c>
      <c r="CB86" s="342">
        <f t="shared" si="46"/>
        <v>13.838399711734866</v>
      </c>
      <c r="CC86" s="342">
        <f t="shared" si="47"/>
        <v>-0.18868748026773902</v>
      </c>
      <c r="CD86" s="342">
        <f t="shared" si="116"/>
        <v>1</v>
      </c>
      <c r="CE86" s="342">
        <f t="shared" si="48"/>
        <v>0</v>
      </c>
      <c r="CF86" s="364"/>
      <c r="CG86" s="342">
        <f t="shared" si="117"/>
        <v>-60.901979051809597</v>
      </c>
      <c r="CH86" s="342">
        <f t="shared" si="50"/>
        <v>-131.24598118732345</v>
      </c>
      <c r="CI86" s="342">
        <f t="shared" si="51"/>
        <v>-562.27499999999998</v>
      </c>
      <c r="CJ86" s="342">
        <f t="shared" si="102"/>
        <v>7.4375</v>
      </c>
      <c r="CK86" s="342">
        <f t="shared" si="52"/>
        <v>-60.901979051809597</v>
      </c>
      <c r="CL86" s="361">
        <f t="shared" si="53"/>
        <v>0.48630519919310894</v>
      </c>
      <c r="CM86" s="361">
        <f t="shared" si="54"/>
        <v>0.29587675628383703</v>
      </c>
      <c r="CN86" s="361">
        <f t="shared" si="118"/>
        <v>0.48630519919310894</v>
      </c>
      <c r="CO86" s="342">
        <f t="shared" si="55"/>
        <v>0.80558173348954487</v>
      </c>
      <c r="CP86" s="364"/>
      <c r="CQ86" s="342">
        <f t="shared" si="119"/>
        <v>-54.462322208025618</v>
      </c>
      <c r="CR86" s="342">
        <f t="shared" si="56"/>
        <v>-115.86410751919624</v>
      </c>
      <c r="CS86" s="342">
        <f t="shared" si="57"/>
        <v>-562.27499999999998</v>
      </c>
      <c r="CT86" s="342">
        <f t="shared" si="103"/>
        <v>7.4375</v>
      </c>
      <c r="CU86" s="342">
        <f t="shared" si="58"/>
        <v>-54.462322208025618</v>
      </c>
      <c r="CV86" s="361">
        <f t="shared" si="59"/>
        <v>0.58123819371909635</v>
      </c>
      <c r="CW86" s="361">
        <f t="shared" si="60"/>
        <v>0.45447034168787392</v>
      </c>
      <c r="CX86" s="361">
        <f t="shared" si="120"/>
        <v>0.58123819371909635</v>
      </c>
      <c r="CY86" s="342">
        <f t="shared" si="61"/>
        <v>0.72040108740774622</v>
      </c>
      <c r="CZ86" s="364"/>
      <c r="DA86" s="350">
        <f t="shared" si="121"/>
        <v>1.525982820897291</v>
      </c>
      <c r="DB86" s="351">
        <f t="shared" si="122"/>
        <v>4.6359256357391807</v>
      </c>
      <c r="DC86" s="352">
        <f t="shared" si="97"/>
        <v>0.12370465992239525</v>
      </c>
      <c r="DD86" s="353">
        <f t="shared" si="104"/>
        <v>-18.152278806049072</v>
      </c>
      <c r="DE86" s="354">
        <f t="shared" si="65"/>
        <v>17.5</v>
      </c>
      <c r="DF86" s="354">
        <f t="shared" si="98"/>
        <v>4.9465352225661396</v>
      </c>
      <c r="DG86" s="365"/>
      <c r="DH86" s="63"/>
      <c r="DI86" s="63"/>
      <c r="DJ86" s="63"/>
      <c r="DK86" s="63"/>
      <c r="DL86" s="63"/>
      <c r="DM86" s="63"/>
      <c r="DN86" s="63"/>
      <c r="DO86" s="366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</row>
    <row r="87" spans="1:137" s="358" customFormat="1" x14ac:dyDescent="0.25">
      <c r="A87" s="358">
        <f t="shared" si="105"/>
        <v>215</v>
      </c>
      <c r="B87" s="359">
        <f t="shared" si="106"/>
        <v>0.125</v>
      </c>
      <c r="C87" s="360"/>
      <c r="D87" s="342">
        <f t="shared" si="2"/>
        <v>-75.078000000000003</v>
      </c>
      <c r="E87" s="361">
        <f t="shared" si="107"/>
        <v>0.97</v>
      </c>
      <c r="F87" s="343"/>
      <c r="G87" s="342">
        <f t="shared" si="66"/>
        <v>-11.900311940378325</v>
      </c>
      <c r="H87" s="342">
        <f t="shared" si="67"/>
        <v>168.09968805962168</v>
      </c>
      <c r="I87" s="342">
        <f t="shared" si="68"/>
        <v>-3.4835118727526995</v>
      </c>
      <c r="J87" s="342">
        <f t="shared" si="69"/>
        <v>-11.900311940378325</v>
      </c>
      <c r="K87" s="344">
        <f t="shared" si="70"/>
        <v>1</v>
      </c>
      <c r="L87" s="345">
        <f t="shared" si="71"/>
        <v>0</v>
      </c>
      <c r="M87" s="346">
        <f t="shared" si="72"/>
        <v>-4.0189345339738614</v>
      </c>
      <c r="N87" s="342">
        <f t="shared" si="73"/>
        <v>175.98106546602614</v>
      </c>
      <c r="O87" s="342">
        <f t="shared" si="74"/>
        <v>-0.37826629575501403</v>
      </c>
      <c r="P87" s="342">
        <f t="shared" si="75"/>
        <v>-4.0189345339738614</v>
      </c>
      <c r="Q87" s="344">
        <f t="shared" si="76"/>
        <v>1</v>
      </c>
      <c r="R87" s="345">
        <f t="shared" si="77"/>
        <v>0</v>
      </c>
      <c r="S87" s="346">
        <f t="shared" si="78"/>
        <v>-1.8573416127280518</v>
      </c>
      <c r="T87" s="342">
        <f t="shared" si="79"/>
        <v>178.14265838727195</v>
      </c>
      <c r="U87" s="342">
        <f t="shared" si="80"/>
        <v>-8.7155425190036301E-2</v>
      </c>
      <c r="V87" s="342">
        <f t="shared" si="81"/>
        <v>-1.8573416127280518</v>
      </c>
      <c r="W87" s="344">
        <f t="shared" si="82"/>
        <v>1</v>
      </c>
      <c r="X87" s="345">
        <f t="shared" si="83"/>
        <v>0</v>
      </c>
      <c r="Y87" s="342">
        <f t="shared" si="84"/>
        <v>0</v>
      </c>
      <c r="Z87" s="343"/>
      <c r="AA87" s="342">
        <f t="shared" si="108"/>
        <v>-32.024107318368934</v>
      </c>
      <c r="AB87" s="342">
        <f t="shared" si="7"/>
        <v>-55.464969038343177</v>
      </c>
      <c r="AC87" s="342">
        <f t="shared" si="8"/>
        <v>-575.66250000000002</v>
      </c>
      <c r="AD87" s="342">
        <f t="shared" si="9"/>
        <v>7.4375</v>
      </c>
      <c r="AE87" s="342">
        <f t="shared" si="10"/>
        <v>-32.024107318368934</v>
      </c>
      <c r="AF87" s="361">
        <f t="shared" si="11"/>
        <v>0.84782505646472661</v>
      </c>
      <c r="AG87" s="361">
        <f t="shared" si="12"/>
        <v>0.93127784120327328</v>
      </c>
      <c r="AH87" s="361">
        <f t="shared" si="109"/>
        <v>0.84782505646472661</v>
      </c>
      <c r="AI87" s="342">
        <f t="shared" si="13"/>
        <v>0.41374815656807407</v>
      </c>
      <c r="AJ87" s="343"/>
      <c r="AK87" s="342">
        <f t="shared" si="110"/>
        <v>-40.695531039492018</v>
      </c>
      <c r="AL87" s="342">
        <f t="shared" si="15"/>
        <v>-77.916894720695964</v>
      </c>
      <c r="AM87" s="342">
        <f t="shared" si="16"/>
        <v>-575.66250000000002</v>
      </c>
      <c r="AN87" s="342">
        <f t="shared" si="17"/>
        <v>7.4375</v>
      </c>
      <c r="AO87" s="342">
        <f t="shared" si="18"/>
        <v>-40.695531039492018</v>
      </c>
      <c r="AP87" s="361">
        <f t="shared" si="19"/>
        <v>0.75818519631168302</v>
      </c>
      <c r="AQ87" s="361">
        <f t="shared" si="20"/>
        <v>0.80399564768000797</v>
      </c>
      <c r="AR87" s="361">
        <f t="shared" si="111"/>
        <v>0.75818519631168302</v>
      </c>
      <c r="AS87" s="342">
        <f t="shared" si="21"/>
        <v>0.52578205477379869</v>
      </c>
      <c r="AT87" s="343"/>
      <c r="AU87" s="342">
        <f t="shared" si="22"/>
        <v>-169.90407067102819</v>
      </c>
      <c r="AV87" s="342">
        <f t="shared" si="23"/>
        <v>10.095929328971806</v>
      </c>
      <c r="AW87" s="342">
        <f t="shared" si="24"/>
        <v>10.095929328971806</v>
      </c>
      <c r="AX87" s="342">
        <f t="shared" si="25"/>
        <v>-0.14789059562779081</v>
      </c>
      <c r="AY87" s="342">
        <f t="shared" si="112"/>
        <v>1</v>
      </c>
      <c r="AZ87" s="342">
        <f t="shared" si="26"/>
        <v>0</v>
      </c>
      <c r="BA87" s="343"/>
      <c r="BB87" s="342">
        <f t="shared" si="27"/>
        <v>-160.39879603428875</v>
      </c>
      <c r="BC87" s="342">
        <f t="shared" si="28"/>
        <v>19.60120396571125</v>
      </c>
      <c r="BD87" s="342">
        <f t="shared" si="29"/>
        <v>19.60120396571125</v>
      </c>
      <c r="BE87" s="342">
        <f t="shared" si="88"/>
        <v>-0.20702253127368578</v>
      </c>
      <c r="BF87" s="342">
        <f t="shared" si="113"/>
        <v>1</v>
      </c>
      <c r="BG87" s="342">
        <f t="shared" si="30"/>
        <v>0</v>
      </c>
      <c r="BH87" s="343"/>
      <c r="BI87" s="342">
        <f t="shared" si="31"/>
        <v>-47.107961896252661</v>
      </c>
      <c r="BJ87" s="342">
        <f t="shared" si="32"/>
        <v>131.92303021976036</v>
      </c>
      <c r="BK87" s="342">
        <f t="shared" si="33"/>
        <v>-2.3083027504279459</v>
      </c>
      <c r="BL87" s="342">
        <f t="shared" si="34"/>
        <v>-47.107961896252661</v>
      </c>
      <c r="BM87" s="342">
        <f t="shared" si="114"/>
        <v>0.76662832706263573</v>
      </c>
      <c r="BN87" s="342">
        <f t="shared" si="36"/>
        <v>0.60862999865959511</v>
      </c>
      <c r="BO87" s="346">
        <f t="shared" si="37"/>
        <v>-36.931314942727894</v>
      </c>
      <c r="BP87" s="344">
        <f t="shared" si="38"/>
        <v>143.06868505727209</v>
      </c>
      <c r="BQ87" s="344">
        <f t="shared" si="39"/>
        <v>-1.4267999093966974</v>
      </c>
      <c r="BR87" s="344">
        <f t="shared" si="40"/>
        <v>-36.931314942727894</v>
      </c>
      <c r="BS87" s="346">
        <f t="shared" si="41"/>
        <v>0.84851593854742768</v>
      </c>
      <c r="BT87" s="345">
        <f t="shared" si="42"/>
        <v>0.47714877186986943</v>
      </c>
      <c r="BU87" s="342">
        <f t="shared" si="115"/>
        <v>1.0857787705294646</v>
      </c>
      <c r="BV87" s="343"/>
      <c r="BW87" s="347">
        <f t="shared" si="90"/>
        <v>3.1203089818713372</v>
      </c>
      <c r="BX87" s="362"/>
      <c r="BY87" s="363"/>
      <c r="BZ87" s="361">
        <f t="shared" si="44"/>
        <v>-166.64492833099948</v>
      </c>
      <c r="CA87" s="361">
        <f t="shared" si="45"/>
        <v>13.355071669000523</v>
      </c>
      <c r="CB87" s="342">
        <f t="shared" si="46"/>
        <v>13.355071669000523</v>
      </c>
      <c r="CC87" s="342">
        <f t="shared" si="47"/>
        <v>-0.16769083334244705</v>
      </c>
      <c r="CD87" s="342">
        <f t="shared" si="116"/>
        <v>1</v>
      </c>
      <c r="CE87" s="342">
        <f t="shared" si="48"/>
        <v>0</v>
      </c>
      <c r="CF87" s="364"/>
      <c r="CG87" s="342">
        <f t="shared" si="117"/>
        <v>-61.471291288870042</v>
      </c>
      <c r="CH87" s="342">
        <f t="shared" si="50"/>
        <v>-132.49744222005495</v>
      </c>
      <c r="CI87" s="342">
        <f t="shared" si="51"/>
        <v>-575.66250000000002</v>
      </c>
      <c r="CJ87" s="342">
        <f t="shared" si="102"/>
        <v>7.4375</v>
      </c>
      <c r="CK87" s="342">
        <f t="shared" si="52"/>
        <v>-61.471291288870042</v>
      </c>
      <c r="CL87" s="361">
        <f t="shared" si="53"/>
        <v>0.47759904179270207</v>
      </c>
      <c r="CM87" s="361">
        <f t="shared" si="54"/>
        <v>0.28339153894206315</v>
      </c>
      <c r="CN87" s="361">
        <f t="shared" si="118"/>
        <v>0.47759904179270207</v>
      </c>
      <c r="CO87" s="342">
        <f t="shared" si="55"/>
        <v>0.79420272983036233</v>
      </c>
      <c r="CP87" s="364"/>
      <c r="CQ87" s="342">
        <f t="shared" si="119"/>
        <v>-55.097504384075293</v>
      </c>
      <c r="CR87" s="342">
        <f t="shared" si="56"/>
        <v>-117.47943092131821</v>
      </c>
      <c r="CS87" s="342">
        <f t="shared" si="57"/>
        <v>-575.66250000000002</v>
      </c>
      <c r="CT87" s="342">
        <f t="shared" si="103"/>
        <v>7.4375</v>
      </c>
      <c r="CU87" s="342">
        <f t="shared" si="58"/>
        <v>-55.097504384075293</v>
      </c>
      <c r="CV87" s="361">
        <f t="shared" si="59"/>
        <v>0.57218159602408125</v>
      </c>
      <c r="CW87" s="361">
        <f t="shared" si="60"/>
        <v>0.43765700616519843</v>
      </c>
      <c r="CX87" s="361">
        <f t="shared" si="120"/>
        <v>0.57218159602408125</v>
      </c>
      <c r="CY87" s="342">
        <f t="shared" si="61"/>
        <v>0.7118540618097583</v>
      </c>
      <c r="CZ87" s="364"/>
      <c r="DA87" s="350">
        <f t="shared" si="121"/>
        <v>1.5060567916401206</v>
      </c>
      <c r="DB87" s="351">
        <f t="shared" si="122"/>
        <v>4.6263657735114574</v>
      </c>
      <c r="DC87" s="352">
        <f t="shared" si="97"/>
        <v>0.11426776858604043</v>
      </c>
      <c r="DD87" s="353">
        <f t="shared" si="104"/>
        <v>-18.841525068250537</v>
      </c>
      <c r="DE87" s="354">
        <f t="shared" si="65"/>
        <v>17.916666666666668</v>
      </c>
      <c r="DF87" s="354">
        <f t="shared" si="98"/>
        <v>4.8961480940326529</v>
      </c>
      <c r="DG87" s="365"/>
      <c r="DH87" s="63"/>
      <c r="DI87" s="63"/>
      <c r="DJ87" s="63"/>
      <c r="DK87" s="63"/>
      <c r="DL87" s="63"/>
      <c r="DM87" s="63"/>
      <c r="DN87" s="63"/>
      <c r="DO87" s="366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</row>
    <row r="88" spans="1:137" s="358" customFormat="1" x14ac:dyDescent="0.25">
      <c r="A88" s="358">
        <f t="shared" si="105"/>
        <v>220</v>
      </c>
      <c r="B88" s="359">
        <f t="shared" si="106"/>
        <v>0.125</v>
      </c>
      <c r="C88" s="360"/>
      <c r="D88" s="342">
        <f t="shared" si="2"/>
        <v>-76.823999999999998</v>
      </c>
      <c r="E88" s="361">
        <f t="shared" si="107"/>
        <v>0.97</v>
      </c>
      <c r="F88" s="343"/>
      <c r="G88" s="342">
        <f t="shared" si="66"/>
        <v>-12.550472358804573</v>
      </c>
      <c r="H88" s="342">
        <f t="shared" si="67"/>
        <v>167.44952764119543</v>
      </c>
      <c r="I88" s="342">
        <f t="shared" si="68"/>
        <v>-3.8595087427881714</v>
      </c>
      <c r="J88" s="342">
        <f t="shared" si="69"/>
        <v>-12.550472358804573</v>
      </c>
      <c r="K88" s="344">
        <f t="shared" si="70"/>
        <v>1</v>
      </c>
      <c r="L88" s="345">
        <f t="shared" si="71"/>
        <v>0</v>
      </c>
      <c r="M88" s="346">
        <f t="shared" si="72"/>
        <v>-4.133609773121159</v>
      </c>
      <c r="N88" s="342">
        <f t="shared" si="73"/>
        <v>175.86639022687885</v>
      </c>
      <c r="O88" s="342">
        <f t="shared" si="74"/>
        <v>-0.39934648170312975</v>
      </c>
      <c r="P88" s="342">
        <f t="shared" si="75"/>
        <v>-4.133609773121159</v>
      </c>
      <c r="Q88" s="344">
        <f t="shared" si="76"/>
        <v>1</v>
      </c>
      <c r="R88" s="345">
        <f t="shared" si="77"/>
        <v>0</v>
      </c>
      <c r="S88" s="346">
        <f t="shared" si="78"/>
        <v>-1.9027975141030014</v>
      </c>
      <c r="T88" s="342">
        <f t="shared" si="79"/>
        <v>178.09720248589699</v>
      </c>
      <c r="U88" s="342">
        <f t="shared" si="80"/>
        <v>-9.1300170802632016E-2</v>
      </c>
      <c r="V88" s="342">
        <f t="shared" si="81"/>
        <v>-1.9027975141030014</v>
      </c>
      <c r="W88" s="344">
        <f t="shared" si="82"/>
        <v>1</v>
      </c>
      <c r="X88" s="345">
        <f t="shared" si="83"/>
        <v>0</v>
      </c>
      <c r="Y88" s="342">
        <f t="shared" si="84"/>
        <v>0</v>
      </c>
      <c r="Z88" s="343"/>
      <c r="AA88" s="342">
        <f t="shared" si="108"/>
        <v>-32.619243071192827</v>
      </c>
      <c r="AB88" s="342">
        <f t="shared" si="7"/>
        <v>-56.887307924087061</v>
      </c>
      <c r="AC88" s="342">
        <f t="shared" si="8"/>
        <v>-589.04999999999995</v>
      </c>
      <c r="AD88" s="342">
        <f t="shared" si="9"/>
        <v>7.4375</v>
      </c>
      <c r="AE88" s="342">
        <f t="shared" si="10"/>
        <v>-32.619243071192827</v>
      </c>
      <c r="AF88" s="361">
        <f t="shared" si="11"/>
        <v>0.8422714006615114</v>
      </c>
      <c r="AG88" s="361">
        <f t="shared" si="12"/>
        <v>0.92538177356306062</v>
      </c>
      <c r="AH88" s="361">
        <f t="shared" si="109"/>
        <v>0.8422714006615114</v>
      </c>
      <c r="AI88" s="342">
        <f t="shared" si="13"/>
        <v>0.41185912968677812</v>
      </c>
      <c r="AJ88" s="343"/>
      <c r="AK88" s="342">
        <f t="shared" si="110"/>
        <v>-41.347777219693661</v>
      </c>
      <c r="AL88" s="342">
        <f t="shared" si="15"/>
        <v>-79.726719788735053</v>
      </c>
      <c r="AM88" s="342">
        <f t="shared" si="16"/>
        <v>-589.04999999999995</v>
      </c>
      <c r="AN88" s="342">
        <f t="shared" si="17"/>
        <v>7.4375</v>
      </c>
      <c r="AO88" s="342">
        <f t="shared" si="18"/>
        <v>-41.347777219693661</v>
      </c>
      <c r="AP88" s="361">
        <f t="shared" si="19"/>
        <v>0.75071351692275523</v>
      </c>
      <c r="AQ88" s="361">
        <f t="shared" si="20"/>
        <v>0.79064468799955578</v>
      </c>
      <c r="AR88" s="361">
        <f t="shared" si="111"/>
        <v>0.75071351692275523</v>
      </c>
      <c r="AS88" s="342">
        <f t="shared" si="21"/>
        <v>0.52206789418805122</v>
      </c>
      <c r="AT88" s="343"/>
      <c r="AU88" s="342">
        <f t="shared" si="22"/>
        <v>-170.24757505834623</v>
      </c>
      <c r="AV88" s="342">
        <f t="shared" si="23"/>
        <v>9.7524249416537714</v>
      </c>
      <c r="AW88" s="342">
        <f t="shared" si="24"/>
        <v>9.7524249416537714</v>
      </c>
      <c r="AX88" s="342">
        <f t="shared" si="25"/>
        <v>-0.1313953840192654</v>
      </c>
      <c r="AY88" s="342">
        <f t="shared" si="112"/>
        <v>1</v>
      </c>
      <c r="AZ88" s="342">
        <f t="shared" si="26"/>
        <v>0</v>
      </c>
      <c r="BA88" s="343"/>
      <c r="BB88" s="342">
        <f t="shared" si="27"/>
        <v>-161.02959219151347</v>
      </c>
      <c r="BC88" s="342">
        <f t="shared" si="28"/>
        <v>18.970407808486527</v>
      </c>
      <c r="BD88" s="342">
        <f t="shared" si="29"/>
        <v>18.970407808486527</v>
      </c>
      <c r="BE88" s="342">
        <f t="shared" si="88"/>
        <v>-0.1854975702449787</v>
      </c>
      <c r="BF88" s="342">
        <f t="shared" si="113"/>
        <v>1</v>
      </c>
      <c r="BG88" s="342">
        <f t="shared" si="30"/>
        <v>0</v>
      </c>
      <c r="BH88" s="343"/>
      <c r="BI88" s="342">
        <f t="shared" si="31"/>
        <v>-49.019380915223103</v>
      </c>
      <c r="BJ88" s="342">
        <f t="shared" si="32"/>
        <v>130.0066080900998</v>
      </c>
      <c r="BK88" s="342">
        <f t="shared" si="33"/>
        <v>-2.4897727230282993</v>
      </c>
      <c r="BL88" s="342">
        <f t="shared" si="34"/>
        <v>-49.019380915223103</v>
      </c>
      <c r="BM88" s="342">
        <f t="shared" si="114"/>
        <v>0.750777698883631</v>
      </c>
      <c r="BN88" s="342">
        <f t="shared" si="36"/>
        <v>0.61893157721241288</v>
      </c>
      <c r="BO88" s="346">
        <f t="shared" si="37"/>
        <v>-38.269169107951086</v>
      </c>
      <c r="BP88" s="344">
        <f t="shared" si="38"/>
        <v>141.73083089204891</v>
      </c>
      <c r="BQ88" s="344">
        <f t="shared" si="39"/>
        <v>-1.5189701626078667</v>
      </c>
      <c r="BR88" s="344">
        <f t="shared" si="40"/>
        <v>-38.269169107951086</v>
      </c>
      <c r="BS88" s="346">
        <f t="shared" si="41"/>
        <v>0.83955952249916077</v>
      </c>
      <c r="BT88" s="345">
        <f t="shared" si="42"/>
        <v>0.483196579645847</v>
      </c>
      <c r="BU88" s="342">
        <f t="shared" si="115"/>
        <v>1.1021281568582599</v>
      </c>
      <c r="BV88" s="343"/>
      <c r="BW88" s="347">
        <f t="shared" si="90"/>
        <v>3.1310551807330893</v>
      </c>
      <c r="BX88" s="362"/>
      <c r="BY88" s="363"/>
      <c r="BZ88" s="361">
        <f t="shared" si="44"/>
        <v>-167.09259132873416</v>
      </c>
      <c r="CA88" s="361">
        <f t="shared" si="45"/>
        <v>12.907408671265841</v>
      </c>
      <c r="CB88" s="342">
        <f t="shared" si="46"/>
        <v>12.907408671265841</v>
      </c>
      <c r="CC88" s="342">
        <f t="shared" si="47"/>
        <v>-0.1495044358006149</v>
      </c>
      <c r="CD88" s="342">
        <f t="shared" si="116"/>
        <v>1</v>
      </c>
      <c r="CE88" s="342">
        <f t="shared" si="48"/>
        <v>0</v>
      </c>
      <c r="CF88" s="364"/>
      <c r="CG88" s="342">
        <f t="shared" si="117"/>
        <v>-62.020525611519851</v>
      </c>
      <c r="CH88" s="342">
        <f t="shared" si="50"/>
        <v>-133.68828894144843</v>
      </c>
      <c r="CI88" s="342">
        <f t="shared" si="51"/>
        <v>-589.04999999999995</v>
      </c>
      <c r="CJ88" s="342">
        <f t="shared" si="102"/>
        <v>7.4375</v>
      </c>
      <c r="CK88" s="342">
        <f t="shared" si="52"/>
        <v>-62.020525611519851</v>
      </c>
      <c r="CL88" s="361">
        <f t="shared" si="53"/>
        <v>0.4691552259617493</v>
      </c>
      <c r="CM88" s="361">
        <f t="shared" si="54"/>
        <v>0.27161642139166581</v>
      </c>
      <c r="CN88" s="361">
        <f t="shared" si="118"/>
        <v>0.4691552259617493</v>
      </c>
      <c r="CO88" s="342">
        <f t="shared" si="55"/>
        <v>0.7830874445898971</v>
      </c>
      <c r="CP88" s="364"/>
      <c r="CQ88" s="342">
        <f t="shared" si="119"/>
        <v>-55.713123022791038</v>
      </c>
      <c r="CR88" s="342">
        <f t="shared" si="56"/>
        <v>-119.02536317249111</v>
      </c>
      <c r="CS88" s="342">
        <f t="shared" si="57"/>
        <v>-589.04999999999995</v>
      </c>
      <c r="CT88" s="342">
        <f t="shared" si="103"/>
        <v>7.4375</v>
      </c>
      <c r="CU88" s="342">
        <f t="shared" si="58"/>
        <v>-55.713123022791038</v>
      </c>
      <c r="CV88" s="361">
        <f t="shared" si="59"/>
        <v>0.56333682464150969</v>
      </c>
      <c r="CW88" s="361">
        <f t="shared" si="60"/>
        <v>0.42155163254834399</v>
      </c>
      <c r="CX88" s="361">
        <f t="shared" si="120"/>
        <v>0.56333682464150969</v>
      </c>
      <c r="CY88" s="342">
        <f t="shared" si="61"/>
        <v>0.70344852301503835</v>
      </c>
      <c r="CZ88" s="364"/>
      <c r="DA88" s="350">
        <f t="shared" si="121"/>
        <v>1.4865359676049354</v>
      </c>
      <c r="DB88" s="351">
        <f t="shared" si="122"/>
        <v>4.6175911483380245</v>
      </c>
      <c r="DC88" s="352">
        <f t="shared" si="97"/>
        <v>0.10533527795122376</v>
      </c>
      <c r="DD88" s="353">
        <f t="shared" si="104"/>
        <v>-19.548523088413098</v>
      </c>
      <c r="DE88" s="354">
        <f t="shared" si="65"/>
        <v>18.333333333333332</v>
      </c>
      <c r="DF88" s="354">
        <f t="shared" si="98"/>
        <v>4.8453609463831331</v>
      </c>
      <c r="DG88" s="365"/>
      <c r="DH88" s="63"/>
      <c r="DI88" s="63"/>
      <c r="DJ88" s="63"/>
      <c r="DK88" s="63"/>
      <c r="DL88" s="63"/>
      <c r="DM88" s="63"/>
      <c r="DN88" s="63"/>
      <c r="DO88" s="366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</row>
    <row r="89" spans="1:137" s="358" customFormat="1" x14ac:dyDescent="0.25">
      <c r="A89" s="358">
        <f t="shared" si="105"/>
        <v>225</v>
      </c>
      <c r="B89" s="359">
        <f t="shared" si="106"/>
        <v>0.125</v>
      </c>
      <c r="C89" s="360"/>
      <c r="D89" s="342">
        <f t="shared" si="2"/>
        <v>-78.569999999999993</v>
      </c>
      <c r="E89" s="361">
        <f t="shared" si="107"/>
        <v>0.97</v>
      </c>
      <c r="F89" s="343"/>
      <c r="G89" s="342">
        <f t="shared" si="66"/>
        <v>-13.250349561379819</v>
      </c>
      <c r="H89" s="342">
        <f t="shared" si="67"/>
        <v>166.74965043862019</v>
      </c>
      <c r="I89" s="342">
        <f t="shared" si="68"/>
        <v>-4.2747785093323145</v>
      </c>
      <c r="J89" s="342">
        <f t="shared" si="69"/>
        <v>-13.250349561379819</v>
      </c>
      <c r="K89" s="344">
        <f t="shared" si="70"/>
        <v>1</v>
      </c>
      <c r="L89" s="345">
        <f t="shared" si="71"/>
        <v>0</v>
      </c>
      <c r="M89" s="346">
        <f t="shared" si="72"/>
        <v>-4.2499767039812477</v>
      </c>
      <c r="N89" s="342">
        <f t="shared" si="73"/>
        <v>175.75002329601875</v>
      </c>
      <c r="O89" s="342">
        <f t="shared" si="74"/>
        <v>-0.42138564837898085</v>
      </c>
      <c r="P89" s="342">
        <f t="shared" si="75"/>
        <v>-4.2499767039812477</v>
      </c>
      <c r="Q89" s="344">
        <f t="shared" si="76"/>
        <v>1</v>
      </c>
      <c r="R89" s="345">
        <f t="shared" si="77"/>
        <v>0</v>
      </c>
      <c r="S89" s="346">
        <f t="shared" si="78"/>
        <v>-1.9484150322236098</v>
      </c>
      <c r="T89" s="342">
        <f t="shared" si="79"/>
        <v>178.05158496777639</v>
      </c>
      <c r="U89" s="342">
        <f t="shared" si="80"/>
        <v>-9.5546981452633406E-2</v>
      </c>
      <c r="V89" s="342">
        <f t="shared" si="81"/>
        <v>-1.9484150322236098</v>
      </c>
      <c r="W89" s="344">
        <f t="shared" si="82"/>
        <v>1</v>
      </c>
      <c r="X89" s="345">
        <f t="shared" si="83"/>
        <v>0</v>
      </c>
      <c r="Y89" s="342">
        <f t="shared" si="84"/>
        <v>0</v>
      </c>
      <c r="Z89" s="343"/>
      <c r="AA89" s="342">
        <f t="shared" si="108"/>
        <v>-33.206570315089522</v>
      </c>
      <c r="AB89" s="342">
        <f t="shared" si="7"/>
        <v>-58.309844585145534</v>
      </c>
      <c r="AC89" s="342">
        <f t="shared" si="8"/>
        <v>-602.4375</v>
      </c>
      <c r="AD89" s="342">
        <f t="shared" si="9"/>
        <v>7.4375</v>
      </c>
      <c r="AE89" s="342">
        <f t="shared" si="10"/>
        <v>-33.206570315089522</v>
      </c>
      <c r="AF89" s="361">
        <f t="shared" si="11"/>
        <v>0.83670151689420391</v>
      </c>
      <c r="AG89" s="361">
        <f t="shared" si="12"/>
        <v>0.91919217492716865</v>
      </c>
      <c r="AH89" s="361">
        <f t="shared" si="109"/>
        <v>0.83670151689420391</v>
      </c>
      <c r="AI89" s="342">
        <f t="shared" si="13"/>
        <v>0.40995765821098173</v>
      </c>
      <c r="AJ89" s="343"/>
      <c r="AK89" s="342">
        <f t="shared" si="110"/>
        <v>-41.987212495816664</v>
      </c>
      <c r="AL89" s="342">
        <f t="shared" si="15"/>
        <v>-81.510953877471479</v>
      </c>
      <c r="AM89" s="342">
        <f t="shared" si="16"/>
        <v>-602.4375</v>
      </c>
      <c r="AN89" s="342">
        <f t="shared" si="17"/>
        <v>7.4375</v>
      </c>
      <c r="AO89" s="342">
        <f t="shared" si="18"/>
        <v>-41.987212495816664</v>
      </c>
      <c r="AP89" s="361">
        <f t="shared" si="19"/>
        <v>0.74329414624716628</v>
      </c>
      <c r="AQ89" s="361">
        <f t="shared" si="20"/>
        <v>0.77706387848082314</v>
      </c>
      <c r="AR89" s="361">
        <f t="shared" si="111"/>
        <v>0.74329414624716628</v>
      </c>
      <c r="AS89" s="342">
        <f t="shared" si="21"/>
        <v>0.51836064809650206</v>
      </c>
      <c r="AT89" s="343"/>
      <c r="AU89" s="342">
        <f t="shared" si="22"/>
        <v>-170.56626849794119</v>
      </c>
      <c r="AV89" s="342">
        <f t="shared" si="23"/>
        <v>9.4337315020588051</v>
      </c>
      <c r="AW89" s="342">
        <f t="shared" si="24"/>
        <v>9.4337315020588051</v>
      </c>
      <c r="AX89" s="342">
        <f t="shared" si="25"/>
        <v>-0.11710340204691935</v>
      </c>
      <c r="AY89" s="342">
        <f t="shared" si="112"/>
        <v>1</v>
      </c>
      <c r="AZ89" s="342">
        <f t="shared" si="26"/>
        <v>0</v>
      </c>
      <c r="BA89" s="343"/>
      <c r="BB89" s="342">
        <f t="shared" si="27"/>
        <v>-161.61795585226704</v>
      </c>
      <c r="BC89" s="342">
        <f t="shared" si="28"/>
        <v>18.382044147732955</v>
      </c>
      <c r="BD89" s="342">
        <f t="shared" si="29"/>
        <v>18.382044147732955</v>
      </c>
      <c r="BE89" s="342">
        <f t="shared" si="88"/>
        <v>-0.16668765857481926</v>
      </c>
      <c r="BF89" s="342">
        <f t="shared" si="113"/>
        <v>1</v>
      </c>
      <c r="BG89" s="342">
        <f t="shared" si="30"/>
        <v>0</v>
      </c>
      <c r="BH89" s="343"/>
      <c r="BI89" s="342">
        <f t="shared" si="31"/>
        <v>-50.982918524328582</v>
      </c>
      <c r="BJ89" s="342">
        <f t="shared" si="32"/>
        <v>128.03840334085416</v>
      </c>
      <c r="BK89" s="342">
        <f t="shared" si="33"/>
        <v>-2.6872086434055218</v>
      </c>
      <c r="BL89" s="342">
        <f t="shared" si="34"/>
        <v>-50.982918524328582</v>
      </c>
      <c r="BM89" s="342">
        <f t="shared" si="114"/>
        <v>0.73390452907791393</v>
      </c>
      <c r="BN89" s="342">
        <f t="shared" si="36"/>
        <v>0.62941874721393309</v>
      </c>
      <c r="BO89" s="346">
        <f t="shared" si="37"/>
        <v>-39.643146716367106</v>
      </c>
      <c r="BP89" s="344">
        <f t="shared" si="38"/>
        <v>140.35685328363289</v>
      </c>
      <c r="BQ89" s="344">
        <f t="shared" si="39"/>
        <v>-1.6171517401431847</v>
      </c>
      <c r="BR89" s="344">
        <f t="shared" si="40"/>
        <v>-39.643146716367106</v>
      </c>
      <c r="BS89" s="346">
        <f t="shared" si="41"/>
        <v>0.83012293516882341</v>
      </c>
      <c r="BT89" s="345">
        <f t="shared" si="42"/>
        <v>0.48942156439959389</v>
      </c>
      <c r="BU89" s="342">
        <f t="shared" si="115"/>
        <v>1.118840311613527</v>
      </c>
      <c r="BV89" s="343"/>
      <c r="BW89" s="347">
        <f t="shared" si="90"/>
        <v>3.1421586179210106</v>
      </c>
      <c r="BX89" s="362"/>
      <c r="BY89" s="363"/>
      <c r="BZ89" s="361">
        <f t="shared" si="44"/>
        <v>-167.50853068863421</v>
      </c>
      <c r="CA89" s="361">
        <f t="shared" si="45"/>
        <v>12.49146931136579</v>
      </c>
      <c r="CB89" s="342">
        <f t="shared" si="46"/>
        <v>12.49146931136579</v>
      </c>
      <c r="CC89" s="342">
        <f t="shared" si="47"/>
        <v>-0.13369446859237027</v>
      </c>
      <c r="CD89" s="342">
        <f t="shared" si="116"/>
        <v>1</v>
      </c>
      <c r="CE89" s="342">
        <f t="shared" si="48"/>
        <v>0</v>
      </c>
      <c r="CF89" s="364"/>
      <c r="CG89" s="342">
        <f t="shared" si="117"/>
        <v>-62.550629950076228</v>
      </c>
      <c r="CH89" s="342">
        <f t="shared" si="50"/>
        <v>-134.82247404600741</v>
      </c>
      <c r="CI89" s="342">
        <f t="shared" si="51"/>
        <v>-602.4375</v>
      </c>
      <c r="CJ89" s="342">
        <f t="shared" si="102"/>
        <v>7.4375</v>
      </c>
      <c r="CK89" s="342">
        <f t="shared" si="52"/>
        <v>-62.550629950076228</v>
      </c>
      <c r="CL89" s="361">
        <f t="shared" si="53"/>
        <v>0.46096461766035324</v>
      </c>
      <c r="CM89" s="361">
        <f t="shared" si="54"/>
        <v>0.2605061492977705</v>
      </c>
      <c r="CN89" s="361">
        <f t="shared" si="118"/>
        <v>0.46096461766035324</v>
      </c>
      <c r="CO89" s="342">
        <f t="shared" si="55"/>
        <v>0.77222999938365711</v>
      </c>
      <c r="CP89" s="364"/>
      <c r="CQ89" s="342">
        <f t="shared" si="119"/>
        <v>-56.309932474020215</v>
      </c>
      <c r="CR89" s="342">
        <f t="shared" si="56"/>
        <v>-120.50517432015701</v>
      </c>
      <c r="CS89" s="342">
        <f t="shared" si="57"/>
        <v>-602.4375</v>
      </c>
      <c r="CT89" s="342">
        <f t="shared" si="103"/>
        <v>7.4375</v>
      </c>
      <c r="CU89" s="342">
        <f t="shared" si="58"/>
        <v>-56.309932474020215</v>
      </c>
      <c r="CV89" s="361">
        <f t="shared" si="59"/>
        <v>0.55470019622522904</v>
      </c>
      <c r="CW89" s="361">
        <f t="shared" si="60"/>
        <v>0.40613846605344756</v>
      </c>
      <c r="CX89" s="361">
        <f t="shared" si="120"/>
        <v>0.55470019622522904</v>
      </c>
      <c r="CY89" s="342">
        <f t="shared" si="61"/>
        <v>0.69518435153111369</v>
      </c>
      <c r="CZ89" s="364"/>
      <c r="DA89" s="350">
        <f t="shared" si="121"/>
        <v>1.4674143509147708</v>
      </c>
      <c r="DB89" s="351">
        <f t="shared" si="122"/>
        <v>4.6095729688357814</v>
      </c>
      <c r="DC89" s="352">
        <f t="shared" si="97"/>
        <v>9.6881122194894947E-2</v>
      </c>
      <c r="DD89" s="353">
        <f t="shared" si="104"/>
        <v>-20.275216786187809</v>
      </c>
      <c r="DE89" s="354">
        <f t="shared" si="65"/>
        <v>18.75</v>
      </c>
      <c r="DF89" s="354">
        <f t="shared" si="98"/>
        <v>4.7943218225453554</v>
      </c>
      <c r="DG89" s="365"/>
      <c r="DH89" s="63"/>
      <c r="DI89" s="63"/>
      <c r="DJ89" s="63"/>
      <c r="DK89" s="63"/>
      <c r="DL89" s="63"/>
      <c r="DM89" s="63"/>
      <c r="DN89" s="63"/>
      <c r="DO89" s="366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</row>
    <row r="90" spans="1:137" s="358" customFormat="1" x14ac:dyDescent="0.25">
      <c r="A90" s="358">
        <f t="shared" si="105"/>
        <v>230</v>
      </c>
      <c r="B90" s="359">
        <f t="shared" si="106"/>
        <v>0.125</v>
      </c>
      <c r="C90" s="360"/>
      <c r="D90" s="342">
        <f t="shared" si="2"/>
        <v>-80.316000000000003</v>
      </c>
      <c r="E90" s="361">
        <f t="shared" si="107"/>
        <v>0.97</v>
      </c>
      <c r="F90" s="343"/>
      <c r="G90" s="342">
        <f t="shared" si="66"/>
        <v>-14.006137596459697</v>
      </c>
      <c r="H90" s="342">
        <f t="shared" si="67"/>
        <v>165.99386240354031</v>
      </c>
      <c r="I90" s="342">
        <f t="shared" si="68"/>
        <v>-4.7331234345568927</v>
      </c>
      <c r="J90" s="342">
        <f t="shared" si="69"/>
        <v>-14.006137596459697</v>
      </c>
      <c r="K90" s="344">
        <f t="shared" si="70"/>
        <v>1</v>
      </c>
      <c r="L90" s="345">
        <f t="shared" si="71"/>
        <v>0</v>
      </c>
      <c r="M90" s="346">
        <f t="shared" si="72"/>
        <v>-4.3681035536468888</v>
      </c>
      <c r="N90" s="342">
        <f t="shared" si="73"/>
        <v>175.63189644635312</v>
      </c>
      <c r="O90" s="342">
        <f t="shared" si="74"/>
        <v>-0.44443921926009533</v>
      </c>
      <c r="P90" s="342">
        <f t="shared" si="75"/>
        <v>-4.3681035536468888</v>
      </c>
      <c r="Q90" s="344">
        <f t="shared" si="76"/>
        <v>1</v>
      </c>
      <c r="R90" s="345">
        <f t="shared" si="77"/>
        <v>0</v>
      </c>
      <c r="S90" s="346">
        <f t="shared" si="78"/>
        <v>-1.9941985005366887</v>
      </c>
      <c r="T90" s="342">
        <f t="shared" si="79"/>
        <v>178.0058014994633</v>
      </c>
      <c r="U90" s="342">
        <f t="shared" si="80"/>
        <v>-9.9896691399951124E-2</v>
      </c>
      <c r="V90" s="342">
        <f t="shared" si="81"/>
        <v>-1.9941985005366887</v>
      </c>
      <c r="W90" s="344">
        <f t="shared" si="82"/>
        <v>1</v>
      </c>
      <c r="X90" s="345">
        <f t="shared" si="83"/>
        <v>0</v>
      </c>
      <c r="Y90" s="342">
        <f t="shared" si="84"/>
        <v>0</v>
      </c>
      <c r="Z90" s="343"/>
      <c r="AA90" s="342">
        <f t="shared" si="108"/>
        <v>-33.786120712630471</v>
      </c>
      <c r="AB90" s="342">
        <f t="shared" si="7"/>
        <v>-59.731722627865651</v>
      </c>
      <c r="AC90" s="342">
        <f t="shared" si="8"/>
        <v>-615.82500000000005</v>
      </c>
      <c r="AD90" s="342">
        <f t="shared" si="9"/>
        <v>7.4375</v>
      </c>
      <c r="AE90" s="342">
        <f t="shared" si="10"/>
        <v>-33.786120712630471</v>
      </c>
      <c r="AF90" s="361">
        <f t="shared" si="11"/>
        <v>0.83111920153157537</v>
      </c>
      <c r="AG90" s="361">
        <f t="shared" si="12"/>
        <v>0.91271131361177948</v>
      </c>
      <c r="AH90" s="361">
        <f t="shared" si="109"/>
        <v>0.83111920153157537</v>
      </c>
      <c r="AI90" s="342">
        <f t="shared" si="13"/>
        <v>0.40804493614288012</v>
      </c>
      <c r="AJ90" s="343"/>
      <c r="AK90" s="342">
        <f t="shared" si="110"/>
        <v>-42.614055969611194</v>
      </c>
      <c r="AL90" s="342">
        <f t="shared" si="15"/>
        <v>-83.268055966994865</v>
      </c>
      <c r="AM90" s="342">
        <f t="shared" si="16"/>
        <v>-615.82500000000005</v>
      </c>
      <c r="AN90" s="342">
        <f t="shared" si="17"/>
        <v>7.4375</v>
      </c>
      <c r="AO90" s="342">
        <f t="shared" si="18"/>
        <v>-42.614055969611194</v>
      </c>
      <c r="AP90" s="361">
        <f t="shared" si="19"/>
        <v>0.73593101176182962</v>
      </c>
      <c r="AQ90" s="361">
        <f t="shared" si="20"/>
        <v>0.76329362946243073</v>
      </c>
      <c r="AR90" s="361">
        <f t="shared" si="111"/>
        <v>0.73593101176182962</v>
      </c>
      <c r="AS90" s="342">
        <f t="shared" si="21"/>
        <v>0.5146625117102801</v>
      </c>
      <c r="AT90" s="343"/>
      <c r="AU90" s="342">
        <f t="shared" si="22"/>
        <v>-170.86284898586132</v>
      </c>
      <c r="AV90" s="342">
        <f t="shared" si="23"/>
        <v>9.1371510141386807</v>
      </c>
      <c r="AW90" s="342">
        <f t="shared" si="24"/>
        <v>9.1371510141386807</v>
      </c>
      <c r="AX90" s="342">
        <f t="shared" si="25"/>
        <v>-0.10467621563443566</v>
      </c>
      <c r="AY90" s="342">
        <f t="shared" si="112"/>
        <v>1</v>
      </c>
      <c r="AZ90" s="342">
        <f t="shared" si="26"/>
        <v>0</v>
      </c>
      <c r="BA90" s="343"/>
      <c r="BB90" s="342">
        <f t="shared" si="27"/>
        <v>-162.16814237145854</v>
      </c>
      <c r="BC90" s="342">
        <f t="shared" si="28"/>
        <v>17.831857628541457</v>
      </c>
      <c r="BD90" s="342">
        <f t="shared" si="29"/>
        <v>17.831857628541457</v>
      </c>
      <c r="BE90" s="342">
        <f t="shared" si="88"/>
        <v>-0.15019517542713293</v>
      </c>
      <c r="BF90" s="342">
        <f t="shared" si="113"/>
        <v>1</v>
      </c>
      <c r="BG90" s="342">
        <f t="shared" si="30"/>
        <v>0</v>
      </c>
      <c r="BH90" s="343"/>
      <c r="BI90" s="342">
        <f t="shared" si="31"/>
        <v>-52.997247901336792</v>
      </c>
      <c r="BJ90" s="342">
        <f t="shared" si="32"/>
        <v>126.01972770390755</v>
      </c>
      <c r="BK90" s="342">
        <f t="shared" si="33"/>
        <v>-2.9024424930279311</v>
      </c>
      <c r="BL90" s="342">
        <f t="shared" si="34"/>
        <v>-52.997247901336792</v>
      </c>
      <c r="BM90" s="342">
        <f t="shared" si="114"/>
        <v>0.71594205727771332</v>
      </c>
      <c r="BN90" s="342">
        <f t="shared" si="36"/>
        <v>0.64006338045092748</v>
      </c>
      <c r="BO90" s="346">
        <f t="shared" si="37"/>
        <v>-41.053941479971684</v>
      </c>
      <c r="BP90" s="344">
        <f t="shared" si="38"/>
        <v>138.94605852002832</v>
      </c>
      <c r="BQ90" s="344">
        <f t="shared" si="39"/>
        <v>-1.7218407277008483</v>
      </c>
      <c r="BR90" s="344">
        <f t="shared" si="40"/>
        <v>-41.053941479971684</v>
      </c>
      <c r="BS90" s="346">
        <f t="shared" si="41"/>
        <v>0.8201777125312526</v>
      </c>
      <c r="BT90" s="345">
        <f t="shared" si="42"/>
        <v>0.49582054927502034</v>
      </c>
      <c r="BU90" s="342">
        <f t="shared" si="115"/>
        <v>1.1358839297259478</v>
      </c>
      <c r="BV90" s="343"/>
      <c r="BW90" s="347">
        <f t="shared" si="90"/>
        <v>3.153591377579108</v>
      </c>
      <c r="BX90" s="362"/>
      <c r="BY90" s="363"/>
      <c r="BZ90" s="361">
        <f t="shared" si="44"/>
        <v>-167.89612229595366</v>
      </c>
      <c r="CA90" s="361">
        <f t="shared" si="45"/>
        <v>12.10387770404634</v>
      </c>
      <c r="CB90" s="342">
        <f t="shared" si="46"/>
        <v>12.10387770404634</v>
      </c>
      <c r="CC90" s="342">
        <f t="shared" si="47"/>
        <v>-0.11990227380753891</v>
      </c>
      <c r="CD90" s="342">
        <f t="shared" si="116"/>
        <v>1</v>
      </c>
      <c r="CE90" s="342">
        <f t="shared" si="48"/>
        <v>0</v>
      </c>
      <c r="CF90" s="364"/>
      <c r="CG90" s="342">
        <f t="shared" si="117"/>
        <v>-63.062500464416196</v>
      </c>
      <c r="CH90" s="342">
        <f t="shared" si="50"/>
        <v>-135.90366171655305</v>
      </c>
      <c r="CI90" s="342">
        <f t="shared" si="51"/>
        <v>-615.82500000000005</v>
      </c>
      <c r="CJ90" s="342">
        <f t="shared" si="102"/>
        <v>7.4375</v>
      </c>
      <c r="CK90" s="342">
        <f t="shared" si="52"/>
        <v>-63.062500464416196</v>
      </c>
      <c r="CL90" s="361">
        <f t="shared" si="53"/>
        <v>0.45301828525786675</v>
      </c>
      <c r="CM90" s="361">
        <f t="shared" si="54"/>
        <v>0.25001792038218001</v>
      </c>
      <c r="CN90" s="361">
        <f t="shared" si="118"/>
        <v>0.45301828525786675</v>
      </c>
      <c r="CO90" s="342">
        <f t="shared" si="55"/>
        <v>0.76162440174415691</v>
      </c>
      <c r="CP90" s="364"/>
      <c r="CQ90" s="342">
        <f t="shared" si="119"/>
        <v>-56.888658039627977</v>
      </c>
      <c r="CR90" s="342">
        <f t="shared" si="56"/>
        <v>-121.92206872709177</v>
      </c>
      <c r="CS90" s="342">
        <f t="shared" si="57"/>
        <v>-615.82500000000005</v>
      </c>
      <c r="CT90" s="342">
        <f t="shared" si="103"/>
        <v>7.4375</v>
      </c>
      <c r="CU90" s="342">
        <f t="shared" si="58"/>
        <v>-56.888658039627977</v>
      </c>
      <c r="CV90" s="361">
        <f t="shared" si="59"/>
        <v>0.54626778054692227</v>
      </c>
      <c r="CW90" s="361">
        <f t="shared" si="60"/>
        <v>0.39139847234919162</v>
      </c>
      <c r="CX90" s="361">
        <f t="shared" si="120"/>
        <v>0.54626778054692227</v>
      </c>
      <c r="CY90" s="342">
        <f t="shared" si="61"/>
        <v>0.68706108743512051</v>
      </c>
      <c r="CZ90" s="364"/>
      <c r="DA90" s="350">
        <f t="shared" si="121"/>
        <v>1.4486854891792773</v>
      </c>
      <c r="DB90" s="351">
        <f t="shared" si="122"/>
        <v>4.6022768667583858</v>
      </c>
      <c r="DC90" s="352">
        <f t="shared" si="97"/>
        <v>8.8880722699671844E-2</v>
      </c>
      <c r="DD90" s="353">
        <f t="shared" si="104"/>
        <v>-21.023848455060357</v>
      </c>
      <c r="DE90" s="354">
        <f t="shared" si="65"/>
        <v>19.166666666666668</v>
      </c>
      <c r="DF90" s="354">
        <f t="shared" si="98"/>
        <v>4.7431614536705915</v>
      </c>
      <c r="DG90" s="365"/>
      <c r="DH90" s="63"/>
      <c r="DI90" s="63"/>
      <c r="DJ90" s="63"/>
      <c r="DK90" s="63"/>
      <c r="DL90" s="63"/>
      <c r="DM90" s="63"/>
      <c r="DN90" s="63"/>
      <c r="DO90" s="366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</row>
    <row r="91" spans="1:137" s="358" customFormat="1" x14ac:dyDescent="0.25">
      <c r="A91" s="358">
        <f t="shared" si="105"/>
        <v>235</v>
      </c>
      <c r="B91" s="359">
        <f t="shared" si="106"/>
        <v>0.125</v>
      </c>
      <c r="C91" s="360"/>
      <c r="D91" s="342">
        <f t="shared" si="2"/>
        <v>-82.061999999999998</v>
      </c>
      <c r="E91" s="361">
        <f t="shared" si="107"/>
        <v>0.97</v>
      </c>
      <c r="F91" s="343"/>
      <c r="G91" s="342">
        <f t="shared" si="66"/>
        <v>-14.825045339147668</v>
      </c>
      <c r="H91" s="342">
        <f t="shared" si="67"/>
        <v>165.17495466085234</v>
      </c>
      <c r="I91" s="342">
        <f t="shared" si="68"/>
        <v>-5.2387252420846044</v>
      </c>
      <c r="J91" s="342">
        <f t="shared" si="69"/>
        <v>-14.825045339147668</v>
      </c>
      <c r="K91" s="344">
        <f t="shared" si="70"/>
        <v>1</v>
      </c>
      <c r="L91" s="345">
        <f t="shared" si="71"/>
        <v>0</v>
      </c>
      <c r="M91" s="346">
        <f t="shared" si="72"/>
        <v>-4.4880612356419203</v>
      </c>
      <c r="N91" s="342">
        <f t="shared" si="73"/>
        <v>175.51193876435809</v>
      </c>
      <c r="O91" s="342">
        <f t="shared" si="74"/>
        <v>-0.46856641408273758</v>
      </c>
      <c r="P91" s="342">
        <f t="shared" si="75"/>
        <v>-4.4880612356419203</v>
      </c>
      <c r="Q91" s="344">
        <f t="shared" si="76"/>
        <v>1</v>
      </c>
      <c r="R91" s="345">
        <f t="shared" si="77"/>
        <v>0</v>
      </c>
      <c r="S91" s="346">
        <f t="shared" si="78"/>
        <v>-2.0401523004780469</v>
      </c>
      <c r="T91" s="342">
        <f t="shared" si="79"/>
        <v>177.95984769952196</v>
      </c>
      <c r="U91" s="342">
        <f t="shared" si="80"/>
        <v>-0.10435019523117815</v>
      </c>
      <c r="V91" s="342">
        <f t="shared" si="81"/>
        <v>-2.0401523004780469</v>
      </c>
      <c r="W91" s="344">
        <f t="shared" si="82"/>
        <v>1</v>
      </c>
      <c r="X91" s="345">
        <f t="shared" si="83"/>
        <v>0</v>
      </c>
      <c r="Y91" s="342">
        <f t="shared" si="84"/>
        <v>0</v>
      </c>
      <c r="Z91" s="343"/>
      <c r="AA91" s="342">
        <f t="shared" si="108"/>
        <v>-34.357931458781422</v>
      </c>
      <c r="AB91" s="342">
        <f t="shared" si="7"/>
        <v>-61.152065325914904</v>
      </c>
      <c r="AC91" s="342">
        <f t="shared" si="8"/>
        <v>-629.21249999999998</v>
      </c>
      <c r="AD91" s="342">
        <f t="shared" si="9"/>
        <v>7.4375</v>
      </c>
      <c r="AE91" s="342">
        <f t="shared" si="10"/>
        <v>-34.357931458781422</v>
      </c>
      <c r="AF91" s="361">
        <f t="shared" si="11"/>
        <v>0.82552809412831962</v>
      </c>
      <c r="AG91" s="361">
        <f t="shared" si="12"/>
        <v>0.90594274978997302</v>
      </c>
      <c r="AH91" s="361">
        <f t="shared" si="109"/>
        <v>0.82552809412831962</v>
      </c>
      <c r="AI91" s="342">
        <f t="shared" si="13"/>
        <v>0.40612212126219177</v>
      </c>
      <c r="AJ91" s="343"/>
      <c r="AK91" s="342">
        <f t="shared" si="110"/>
        <v>-43.228530259965929</v>
      </c>
      <c r="AL91" s="342">
        <f t="shared" si="15"/>
        <v>-84.996645469200558</v>
      </c>
      <c r="AM91" s="342">
        <f t="shared" si="16"/>
        <v>-629.21249999999998</v>
      </c>
      <c r="AN91" s="342">
        <f t="shared" si="17"/>
        <v>7.4375</v>
      </c>
      <c r="AO91" s="342">
        <f t="shared" si="18"/>
        <v>-43.228530259965929</v>
      </c>
      <c r="AP91" s="361">
        <f t="shared" si="19"/>
        <v>0.72862766890200725</v>
      </c>
      <c r="AQ91" s="361">
        <f t="shared" si="20"/>
        <v>0.7493740507478599</v>
      </c>
      <c r="AR91" s="361">
        <f t="shared" si="111"/>
        <v>0.72862766890200725</v>
      </c>
      <c r="AS91" s="342">
        <f t="shared" si="21"/>
        <v>0.51097553498777692</v>
      </c>
      <c r="AT91" s="343"/>
      <c r="AU91" s="342">
        <f t="shared" si="22"/>
        <v>-171.13963177530309</v>
      </c>
      <c r="AV91" s="342">
        <f t="shared" si="23"/>
        <v>8.8603682246969129</v>
      </c>
      <c r="AW91" s="342">
        <f t="shared" si="24"/>
        <v>8.8603682246969129</v>
      </c>
      <c r="AX91" s="342">
        <f t="shared" si="25"/>
        <v>-9.3833631299476902E-2</v>
      </c>
      <c r="AY91" s="342">
        <f t="shared" si="112"/>
        <v>1</v>
      </c>
      <c r="AZ91" s="342">
        <f t="shared" si="26"/>
        <v>0</v>
      </c>
      <c r="BA91" s="343"/>
      <c r="BB91" s="342">
        <f t="shared" si="27"/>
        <v>-162.68385507644717</v>
      </c>
      <c r="BC91" s="342">
        <f t="shared" si="28"/>
        <v>17.316144923552827</v>
      </c>
      <c r="BD91" s="342">
        <f t="shared" si="29"/>
        <v>17.316144923552827</v>
      </c>
      <c r="BE91" s="342">
        <f t="shared" si="88"/>
        <v>-0.13568817299066854</v>
      </c>
      <c r="BF91" s="342">
        <f t="shared" si="113"/>
        <v>1</v>
      </c>
      <c r="BG91" s="342">
        <f t="shared" si="30"/>
        <v>0</v>
      </c>
      <c r="BH91" s="343"/>
      <c r="BI91" s="342">
        <f t="shared" si="31"/>
        <v>-55.060501994496853</v>
      </c>
      <c r="BJ91" s="342">
        <f t="shared" si="32"/>
        <v>123.95243385981377</v>
      </c>
      <c r="BK91" s="342">
        <f t="shared" si="33"/>
        <v>-3.1376148265166255</v>
      </c>
      <c r="BL91" s="342">
        <f t="shared" si="34"/>
        <v>-55.060501994496853</v>
      </c>
      <c r="BM91" s="342">
        <f t="shared" si="114"/>
        <v>0.69681783627998317</v>
      </c>
      <c r="BN91" s="342">
        <f t="shared" si="36"/>
        <v>0.65083335690894628</v>
      </c>
      <c r="BO91" s="346">
        <f t="shared" si="37"/>
        <v>-42.502130183526155</v>
      </c>
      <c r="BP91" s="344">
        <f t="shared" si="38"/>
        <v>137.49786981647384</v>
      </c>
      <c r="BQ91" s="344">
        <f t="shared" si="39"/>
        <v>-1.8335792810132403</v>
      </c>
      <c r="BR91" s="344">
        <f t="shared" si="40"/>
        <v>-42.502130183526155</v>
      </c>
      <c r="BS91" s="346">
        <f t="shared" si="41"/>
        <v>0.80969421416833454</v>
      </c>
      <c r="BT91" s="345">
        <f t="shared" si="42"/>
        <v>0.5023892456681579</v>
      </c>
      <c r="BU91" s="342">
        <f t="shared" si="115"/>
        <v>1.1532226025771042</v>
      </c>
      <c r="BV91" s="343"/>
      <c r="BW91" s="347">
        <f t="shared" si="90"/>
        <v>3.1653202588270726</v>
      </c>
      <c r="BX91" s="362"/>
      <c r="BY91" s="363"/>
      <c r="BZ91" s="361">
        <f t="shared" si="44"/>
        <v>-168.25827436901184</v>
      </c>
      <c r="CA91" s="361">
        <f t="shared" si="45"/>
        <v>11.741725630988157</v>
      </c>
      <c r="CB91" s="342">
        <f t="shared" si="46"/>
        <v>11.741725630988157</v>
      </c>
      <c r="CC91" s="342">
        <f t="shared" si="47"/>
        <v>-0.10783001168080313</v>
      </c>
      <c r="CD91" s="342">
        <f t="shared" si="116"/>
        <v>1</v>
      </c>
      <c r="CE91" s="342">
        <f t="shared" si="48"/>
        <v>0</v>
      </c>
      <c r="CF91" s="364"/>
      <c r="CG91" s="342">
        <f t="shared" si="117"/>
        <v>-63.556984377492789</v>
      </c>
      <c r="CH91" s="342">
        <f t="shared" si="50"/>
        <v>-136.93524610994967</v>
      </c>
      <c r="CI91" s="342">
        <f t="shared" si="51"/>
        <v>-629.21249999999998</v>
      </c>
      <c r="CJ91" s="342">
        <f t="shared" si="102"/>
        <v>7.4375</v>
      </c>
      <c r="CK91" s="342">
        <f t="shared" si="52"/>
        <v>-63.556984377492789</v>
      </c>
      <c r="CL91" s="361">
        <f t="shared" si="53"/>
        <v>0.44530752217434577</v>
      </c>
      <c r="CM91" s="361">
        <f t="shared" si="54"/>
        <v>0.24011143010365069</v>
      </c>
      <c r="CN91" s="361">
        <f t="shared" si="118"/>
        <v>0.44530752217434577</v>
      </c>
      <c r="CO91" s="342">
        <f t="shared" si="55"/>
        <v>0.75126459075050578</v>
      </c>
      <c r="CP91" s="364"/>
      <c r="CQ91" s="342">
        <f t="shared" si="119"/>
        <v>-57.449996507806603</v>
      </c>
      <c r="CR91" s="342">
        <f t="shared" si="56"/>
        <v>-123.27916244316732</v>
      </c>
      <c r="CS91" s="342">
        <f t="shared" si="57"/>
        <v>-629.21249999999998</v>
      </c>
      <c r="CT91" s="342">
        <f t="shared" si="103"/>
        <v>7.4375</v>
      </c>
      <c r="CU91" s="342">
        <f t="shared" si="58"/>
        <v>-57.449996507806603</v>
      </c>
      <c r="CV91" s="361">
        <f t="shared" si="59"/>
        <v>0.53803545292186483</v>
      </c>
      <c r="CW91" s="361">
        <f t="shared" si="60"/>
        <v>0.37731020410524518</v>
      </c>
      <c r="CX91" s="361">
        <f t="shared" si="120"/>
        <v>0.53803545292186483</v>
      </c>
      <c r="CY91" s="342">
        <f t="shared" si="61"/>
        <v>0.67907797290551541</v>
      </c>
      <c r="CZ91" s="364"/>
      <c r="DA91" s="350">
        <f t="shared" si="121"/>
        <v>1.4303425636560212</v>
      </c>
      <c r="DB91" s="351">
        <f t="shared" si="122"/>
        <v>4.595662822483094</v>
      </c>
      <c r="DC91" s="352">
        <f t="shared" si="97"/>
        <v>8.1310894058921515E-2</v>
      </c>
      <c r="DD91" s="353">
        <f t="shared" si="104"/>
        <v>-21.797025271952542</v>
      </c>
      <c r="DE91" s="354">
        <f t="shared" si="65"/>
        <v>19.583333333333332</v>
      </c>
      <c r="DF91" s="354">
        <f t="shared" si="98"/>
        <v>4.6919950066590044</v>
      </c>
      <c r="DG91" s="365"/>
      <c r="DH91" s="63"/>
      <c r="DI91" s="63"/>
      <c r="DJ91" s="63"/>
      <c r="DK91" s="63"/>
      <c r="DL91" s="63"/>
      <c r="DM91" s="63"/>
      <c r="DN91" s="63"/>
      <c r="DO91" s="366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</row>
    <row r="92" spans="1:137" s="358" customFormat="1" x14ac:dyDescent="0.25">
      <c r="A92" s="358">
        <f t="shared" si="105"/>
        <v>240</v>
      </c>
      <c r="B92" s="359">
        <f t="shared" si="106"/>
        <v>0.125</v>
      </c>
      <c r="C92" s="360"/>
      <c r="D92" s="342">
        <f t="shared" si="2"/>
        <v>-83.808000000000007</v>
      </c>
      <c r="E92" s="361">
        <f t="shared" si="107"/>
        <v>0.97</v>
      </c>
      <c r="F92" s="343"/>
      <c r="G92" s="342">
        <f t="shared" si="66"/>
        <v>-15.715503436050287</v>
      </c>
      <c r="H92" s="342">
        <f t="shared" si="67"/>
        <v>164.28449656394972</v>
      </c>
      <c r="I92" s="342">
        <f t="shared" si="68"/>
        <v>-5.7962080905164495</v>
      </c>
      <c r="J92" s="342">
        <f t="shared" si="69"/>
        <v>-15.715503436050287</v>
      </c>
      <c r="K92" s="344">
        <f t="shared" si="70"/>
        <v>1</v>
      </c>
      <c r="L92" s="345">
        <f t="shared" si="71"/>
        <v>0</v>
      </c>
      <c r="M92" s="346">
        <f t="shared" si="72"/>
        <v>-4.6099235043774831</v>
      </c>
      <c r="N92" s="342">
        <f t="shared" si="73"/>
        <v>175.39007649562251</v>
      </c>
      <c r="O92" s="342">
        <f t="shared" si="74"/>
        <v>-0.49383041293943586</v>
      </c>
      <c r="P92" s="342">
        <f t="shared" si="75"/>
        <v>-4.6099235043774831</v>
      </c>
      <c r="Q92" s="344">
        <f t="shared" si="76"/>
        <v>1</v>
      </c>
      <c r="R92" s="345">
        <f t="shared" si="77"/>
        <v>0</v>
      </c>
      <c r="S92" s="346">
        <f t="shared" si="78"/>
        <v>-2.0862808629474552</v>
      </c>
      <c r="T92" s="342">
        <f t="shared" si="79"/>
        <v>177.91371913705254</v>
      </c>
      <c r="U92" s="342">
        <f t="shared" si="80"/>
        <v>-0.10890845060225413</v>
      </c>
      <c r="V92" s="342">
        <f t="shared" si="81"/>
        <v>-2.0862808629474552</v>
      </c>
      <c r="W92" s="344">
        <f t="shared" si="82"/>
        <v>1</v>
      </c>
      <c r="X92" s="345">
        <f t="shared" si="83"/>
        <v>0</v>
      </c>
      <c r="Y92" s="342">
        <f t="shared" si="84"/>
        <v>0</v>
      </c>
      <c r="Z92" s="343"/>
      <c r="AA92" s="342">
        <f t="shared" si="108"/>
        <v>-34.922044928619513</v>
      </c>
      <c r="AB92" s="342">
        <f t="shared" si="7"/>
        <v>-62.569980436000662</v>
      </c>
      <c r="AC92" s="342">
        <f t="shared" si="8"/>
        <v>-642.6</v>
      </c>
      <c r="AD92" s="342">
        <f t="shared" si="9"/>
        <v>7.4375</v>
      </c>
      <c r="AE92" s="342">
        <f t="shared" si="10"/>
        <v>-34.922044928619513</v>
      </c>
      <c r="AF92" s="361">
        <f t="shared" si="11"/>
        <v>0.81993167827855562</v>
      </c>
      <c r="AG92" s="361">
        <f t="shared" si="12"/>
        <v>0.89889132733178589</v>
      </c>
      <c r="AH92" s="361">
        <f t="shared" si="109"/>
        <v>0.81993167827855562</v>
      </c>
      <c r="AI92" s="342">
        <f t="shared" si="13"/>
        <v>0.40419033482198508</v>
      </c>
      <c r="AJ92" s="343"/>
      <c r="AK92" s="342">
        <f t="shared" si="110"/>
        <v>-43.830860672092584</v>
      </c>
      <c r="AL92" s="342">
        <f t="shared" si="15"/>
        <v>-86.695506005671902</v>
      </c>
      <c r="AM92" s="342">
        <f t="shared" si="16"/>
        <v>-642.6</v>
      </c>
      <c r="AN92" s="342">
        <f t="shared" si="17"/>
        <v>7.4375</v>
      </c>
      <c r="AO92" s="342">
        <f t="shared" si="18"/>
        <v>-43.830860672092584</v>
      </c>
      <c r="AP92" s="361">
        <f t="shared" si="19"/>
        <v>0.72138732103095149</v>
      </c>
      <c r="AQ92" s="361">
        <f t="shared" si="20"/>
        <v>0.73534449937676072</v>
      </c>
      <c r="AR92" s="361">
        <f t="shared" si="111"/>
        <v>0.72138732103095149</v>
      </c>
      <c r="AS92" s="342">
        <f t="shared" si="21"/>
        <v>0.50730162814921975</v>
      </c>
      <c r="AT92" s="343"/>
      <c r="AU92" s="342">
        <f t="shared" si="22"/>
        <v>-171.39861514128509</v>
      </c>
      <c r="AV92" s="342">
        <f t="shared" si="23"/>
        <v>8.6013848587149084</v>
      </c>
      <c r="AW92" s="342">
        <f t="shared" si="24"/>
        <v>8.6013848587149084</v>
      </c>
      <c r="AX92" s="342">
        <f t="shared" si="25"/>
        <v>-8.4342669178797069E-2</v>
      </c>
      <c r="AY92" s="342">
        <f t="shared" si="112"/>
        <v>1</v>
      </c>
      <c r="AZ92" s="342">
        <f t="shared" si="26"/>
        <v>0</v>
      </c>
      <c r="BA92" s="343"/>
      <c r="BB92" s="342">
        <f t="shared" si="27"/>
        <v>-163.16833124175849</v>
      </c>
      <c r="BC92" s="342">
        <f t="shared" si="28"/>
        <v>16.831668758241506</v>
      </c>
      <c r="BD92" s="342">
        <f t="shared" si="29"/>
        <v>16.831668758241506</v>
      </c>
      <c r="BE92" s="342">
        <f t="shared" si="88"/>
        <v>-0.12288838856765527</v>
      </c>
      <c r="BF92" s="342">
        <f t="shared" si="113"/>
        <v>1</v>
      </c>
      <c r="BG92" s="342">
        <f t="shared" si="30"/>
        <v>0</v>
      </c>
      <c r="BH92" s="343"/>
      <c r="BI92" s="342">
        <f t="shared" si="31"/>
        <v>-57.170241788080524</v>
      </c>
      <c r="BJ92" s="342">
        <f t="shared" si="32"/>
        <v>121.83894713442973</v>
      </c>
      <c r="BK92" s="342">
        <f t="shared" si="33"/>
        <v>-3.3952598379270524</v>
      </c>
      <c r="BL92" s="342">
        <f t="shared" si="34"/>
        <v>-57.170241788080524</v>
      </c>
      <c r="BM92" s="342">
        <f t="shared" si="114"/>
        <v>0.67645203574562207</v>
      </c>
      <c r="BN92" s="342">
        <f t="shared" si="36"/>
        <v>0.66169261328796902</v>
      </c>
      <c r="BO92" s="346">
        <f t="shared" si="37"/>
        <v>-43.988152832489909</v>
      </c>
      <c r="BP92" s="344">
        <f t="shared" si="38"/>
        <v>136.0118471675101</v>
      </c>
      <c r="BQ92" s="344">
        <f t="shared" si="39"/>
        <v>-1.9529615475782105</v>
      </c>
      <c r="BR92" s="344">
        <f t="shared" si="40"/>
        <v>-43.988152832489909</v>
      </c>
      <c r="BS92" s="346">
        <f t="shared" si="41"/>
        <v>0.79864158979174382</v>
      </c>
      <c r="BT92" s="345">
        <f t="shared" si="42"/>
        <v>0.50912213926492955</v>
      </c>
      <c r="BU92" s="342">
        <f t="shared" si="115"/>
        <v>1.1708147525528987</v>
      </c>
      <c r="BV92" s="343"/>
      <c r="BW92" s="347">
        <f t="shared" si="90"/>
        <v>3.1773067155241037</v>
      </c>
      <c r="BX92" s="362"/>
      <c r="BY92" s="363"/>
      <c r="BZ92" s="361">
        <f t="shared" si="44"/>
        <v>-168.59750576561092</v>
      </c>
      <c r="CA92" s="361">
        <f t="shared" si="45"/>
        <v>11.402494234389081</v>
      </c>
      <c r="CB92" s="342">
        <f t="shared" si="46"/>
        <v>11.402494234389081</v>
      </c>
      <c r="CC92" s="342">
        <f t="shared" si="47"/>
        <v>-9.722929212894714E-2</v>
      </c>
      <c r="CD92" s="342">
        <f t="shared" si="116"/>
        <v>1</v>
      </c>
      <c r="CE92" s="342">
        <f t="shared" si="48"/>
        <v>0</v>
      </c>
      <c r="CF92" s="364"/>
      <c r="CG92" s="342">
        <f t="shared" si="117"/>
        <v>-64.034882703175967</v>
      </c>
      <c r="CH92" s="342">
        <f t="shared" si="50"/>
        <v>-137.92036986400541</v>
      </c>
      <c r="CI92" s="342">
        <f t="shared" si="51"/>
        <v>-642.6</v>
      </c>
      <c r="CJ92" s="342">
        <f t="shared" si="102"/>
        <v>7.4375</v>
      </c>
      <c r="CK92" s="342">
        <f t="shared" si="52"/>
        <v>-64.034882703175967</v>
      </c>
      <c r="CL92" s="361">
        <f t="shared" si="53"/>
        <v>0.43782386356586694</v>
      </c>
      <c r="CM92" s="361">
        <f t="shared" si="54"/>
        <v>0.23074885778115564</v>
      </c>
      <c r="CN92" s="361">
        <f t="shared" si="118"/>
        <v>0.43782386356586694</v>
      </c>
      <c r="CO92" s="342">
        <f t="shared" si="55"/>
        <v>0.74114447573120334</v>
      </c>
      <c r="CP92" s="364"/>
      <c r="CQ92" s="342">
        <f t="shared" si="119"/>
        <v>-57.994616791916499</v>
      </c>
      <c r="CR92" s="342">
        <f t="shared" si="56"/>
        <v>-124.57946672077559</v>
      </c>
      <c r="CS92" s="342">
        <f t="shared" si="57"/>
        <v>-642.6</v>
      </c>
      <c r="CT92" s="342">
        <f t="shared" si="103"/>
        <v>7.4375</v>
      </c>
      <c r="CU92" s="342">
        <f t="shared" si="58"/>
        <v>-57.994616791916499</v>
      </c>
      <c r="CV92" s="361">
        <f t="shared" si="59"/>
        <v>0.52999894000317993</v>
      </c>
      <c r="CW92" s="361">
        <f t="shared" si="60"/>
        <v>0.36385052714047628</v>
      </c>
      <c r="CX92" s="361">
        <f t="shared" si="120"/>
        <v>0.52999894000317993</v>
      </c>
      <c r="CY92" s="342">
        <f t="shared" si="61"/>
        <v>0.6712339906471817</v>
      </c>
      <c r="CZ92" s="364"/>
      <c r="DA92" s="350">
        <f t="shared" si="121"/>
        <v>1.4123784663783852</v>
      </c>
      <c r="DB92" s="351">
        <f t="shared" si="122"/>
        <v>4.5896851819024889</v>
      </c>
      <c r="DC92" s="352">
        <f t="shared" si="97"/>
        <v>7.4149722764770443E-2</v>
      </c>
      <c r="DD92" s="353">
        <f t="shared" si="104"/>
        <v>-22.597809367952838</v>
      </c>
      <c r="DE92" s="354">
        <f t="shared" si="65"/>
        <v>20</v>
      </c>
      <c r="DF92" s="354">
        <f t="shared" si="98"/>
        <v>4.6409236719601266</v>
      </c>
      <c r="DG92" s="365"/>
      <c r="DH92" s="63"/>
      <c r="DI92" s="63"/>
      <c r="DJ92" s="63"/>
      <c r="DK92" s="63"/>
      <c r="DL92" s="63"/>
      <c r="DM92" s="63"/>
      <c r="DN92" s="63"/>
      <c r="DO92" s="366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</row>
    <row r="93" spans="1:137" s="358" customFormat="1" x14ac:dyDescent="0.25">
      <c r="A93" s="358">
        <f t="shared" si="105"/>
        <v>245</v>
      </c>
      <c r="B93" s="359">
        <f t="shared" si="106"/>
        <v>0.125</v>
      </c>
      <c r="C93" s="360"/>
      <c r="D93" s="342">
        <f t="shared" si="2"/>
        <v>-85.554000000000002</v>
      </c>
      <c r="E93" s="361">
        <f t="shared" si="107"/>
        <v>0.97</v>
      </c>
      <c r="F93" s="343"/>
      <c r="G93" s="342">
        <f t="shared" si="66"/>
        <v>-16.687420529806158</v>
      </c>
      <c r="H93" s="342">
        <f t="shared" si="67"/>
        <v>163.31257947019384</v>
      </c>
      <c r="I93" s="342">
        <f t="shared" si="68"/>
        <v>-6.4107197031798533</v>
      </c>
      <c r="J93" s="342">
        <f t="shared" si="69"/>
        <v>-16.687420529806158</v>
      </c>
      <c r="K93" s="344">
        <f t="shared" si="70"/>
        <v>1</v>
      </c>
      <c r="L93" s="345">
        <f t="shared" si="71"/>
        <v>0</v>
      </c>
      <c r="M93" s="346">
        <f t="shared" si="72"/>
        <v>-4.7337671194949991</v>
      </c>
      <c r="N93" s="342">
        <f t="shared" si="73"/>
        <v>175.26623288050502</v>
      </c>
      <c r="O93" s="342">
        <f t="shared" si="74"/>
        <v>-0.52029852350273342</v>
      </c>
      <c r="P93" s="342">
        <f t="shared" si="75"/>
        <v>-4.7337671194949991</v>
      </c>
      <c r="Q93" s="344">
        <f t="shared" si="76"/>
        <v>1</v>
      </c>
      <c r="R93" s="345">
        <f t="shared" si="77"/>
        <v>0</v>
      </c>
      <c r="S93" s="346">
        <f t="shared" si="78"/>
        <v>-2.1325886698141283</v>
      </c>
      <c r="T93" s="342">
        <f t="shared" si="79"/>
        <v>177.86741133018586</v>
      </c>
      <c r="U93" s="342">
        <f t="shared" si="80"/>
        <v>-0.1135724810382526</v>
      </c>
      <c r="V93" s="342">
        <f t="shared" si="81"/>
        <v>-2.1325886698141283</v>
      </c>
      <c r="W93" s="344">
        <f t="shared" si="82"/>
        <v>1</v>
      </c>
      <c r="X93" s="345">
        <f t="shared" si="83"/>
        <v>0</v>
      </c>
      <c r="Y93" s="342">
        <f t="shared" si="84"/>
        <v>0</v>
      </c>
      <c r="Z93" s="343"/>
      <c r="AA93" s="342">
        <f t="shared" si="108"/>
        <v>-35.478508333304909</v>
      </c>
      <c r="AB93" s="342">
        <f t="shared" si="7"/>
        <v>-63.984565174225274</v>
      </c>
      <c r="AC93" s="342">
        <f t="shared" si="8"/>
        <v>-655.98749999999995</v>
      </c>
      <c r="AD93" s="342">
        <f t="shared" si="9"/>
        <v>7.4375</v>
      </c>
      <c r="AE93" s="342">
        <f t="shared" si="10"/>
        <v>-35.478508333304909</v>
      </c>
      <c r="AF93" s="361">
        <f t="shared" si="11"/>
        <v>0.81433328295743668</v>
      </c>
      <c r="AG93" s="361">
        <f t="shared" si="12"/>
        <v>0.89156315168416533</v>
      </c>
      <c r="AH93" s="361">
        <f t="shared" si="109"/>
        <v>0.81433328295743668</v>
      </c>
      <c r="AI93" s="342">
        <f t="shared" si="13"/>
        <v>0.4022506613753391</v>
      </c>
      <c r="AJ93" s="343"/>
      <c r="AK93" s="342">
        <f t="shared" si="110"/>
        <v>-44.421274434392238</v>
      </c>
      <c r="AL93" s="342">
        <f t="shared" si="15"/>
        <v>-88.36358652709832</v>
      </c>
      <c r="AM93" s="342">
        <f t="shared" si="16"/>
        <v>-655.98749999999995</v>
      </c>
      <c r="AN93" s="342">
        <f t="shared" si="17"/>
        <v>7.4375</v>
      </c>
      <c r="AO93" s="342">
        <f t="shared" si="18"/>
        <v>-44.421274434392238</v>
      </c>
      <c r="AP93" s="361">
        <f t="shared" si="19"/>
        <v>0.71421283914250711</v>
      </c>
      <c r="AQ93" s="361">
        <f t="shared" si="20"/>
        <v>0.72124317687987993</v>
      </c>
      <c r="AR93" s="361">
        <f t="shared" si="111"/>
        <v>0.71421283914250711</v>
      </c>
      <c r="AS93" s="342">
        <f t="shared" si="21"/>
        <v>0.50364256728335877</v>
      </c>
      <c r="AT93" s="343"/>
      <c r="AU93" s="342">
        <f t="shared" si="22"/>
        <v>-171.64153304627033</v>
      </c>
      <c r="AV93" s="342">
        <f t="shared" si="23"/>
        <v>8.3584669537296747</v>
      </c>
      <c r="AW93" s="342">
        <f t="shared" si="24"/>
        <v>8.3584669537296747</v>
      </c>
      <c r="AX93" s="342">
        <f t="shared" si="25"/>
        <v>-7.6008803251772034E-2</v>
      </c>
      <c r="AY93" s="342">
        <f t="shared" si="112"/>
        <v>1</v>
      </c>
      <c r="AZ93" s="342">
        <f t="shared" si="26"/>
        <v>0</v>
      </c>
      <c r="BA93" s="343"/>
      <c r="BB93" s="342">
        <f t="shared" si="27"/>
        <v>-163.62441269260225</v>
      </c>
      <c r="BC93" s="342">
        <f t="shared" si="28"/>
        <v>16.375587307397751</v>
      </c>
      <c r="BD93" s="342">
        <f t="shared" si="29"/>
        <v>16.375587307397751</v>
      </c>
      <c r="BE93" s="342">
        <f t="shared" si="88"/>
        <v>-0.11156164027946779</v>
      </c>
      <c r="BF93" s="342">
        <f t="shared" si="113"/>
        <v>1</v>
      </c>
      <c r="BG93" s="342">
        <f t="shared" si="30"/>
        <v>0</v>
      </c>
      <c r="BH93" s="343"/>
      <c r="BI93" s="342">
        <f t="shared" si="31"/>
        <v>-59.323435682565645</v>
      </c>
      <c r="BJ93" s="342">
        <f t="shared" si="32"/>
        <v>119.68228608309315</v>
      </c>
      <c r="BK93" s="342">
        <f t="shared" si="33"/>
        <v>-3.6784228833629729</v>
      </c>
      <c r="BL93" s="342">
        <f t="shared" si="34"/>
        <v>-59.323435682565645</v>
      </c>
      <c r="BM93" s="342">
        <f t="shared" si="114"/>
        <v>0.6547550486306225</v>
      </c>
      <c r="BN93" s="342">
        <f t="shared" si="36"/>
        <v>0.67260131159371483</v>
      </c>
      <c r="BO93" s="346">
        <f t="shared" si="37"/>
        <v>-45.512291712911683</v>
      </c>
      <c r="BP93" s="344">
        <f t="shared" si="38"/>
        <v>134.48770828708831</v>
      </c>
      <c r="BQ93" s="344">
        <f t="shared" si="39"/>
        <v>-2.0806408979214517</v>
      </c>
      <c r="BR93" s="344">
        <f t="shared" si="40"/>
        <v>-45.512291712911683</v>
      </c>
      <c r="BS93" s="346">
        <f t="shared" si="41"/>
        <v>0.78698771879819185</v>
      </c>
      <c r="BT93" s="345">
        <f t="shared" si="42"/>
        <v>0.51601237769741137</v>
      </c>
      <c r="BU93" s="342">
        <f t="shared" si="115"/>
        <v>1.1886136892911261</v>
      </c>
      <c r="BV93" s="343"/>
      <c r="BW93" s="347">
        <f t="shared" si="90"/>
        <v>3.1895069179498239</v>
      </c>
      <c r="BX93" s="362"/>
      <c r="BY93" s="363"/>
      <c r="BZ93" s="361">
        <f t="shared" si="44"/>
        <v>-168.91600912290647</v>
      </c>
      <c r="CA93" s="361">
        <f t="shared" si="45"/>
        <v>11.083990877093527</v>
      </c>
      <c r="CB93" s="342">
        <f t="shared" si="46"/>
        <v>11.083990877093527</v>
      </c>
      <c r="CC93" s="342">
        <f t="shared" si="47"/>
        <v>-8.789211691872767E-2</v>
      </c>
      <c r="CD93" s="342">
        <f t="shared" si="116"/>
        <v>1</v>
      </c>
      <c r="CE93" s="342">
        <f t="shared" si="48"/>
        <v>0</v>
      </c>
      <c r="CF93" s="364"/>
      <c r="CG93" s="342">
        <f t="shared" si="117"/>
        <v>-64.496952860084463</v>
      </c>
      <c r="CH93" s="342">
        <f t="shared" si="50"/>
        <v>-138.86194220056947</v>
      </c>
      <c r="CI93" s="342">
        <f t="shared" si="51"/>
        <v>-655.98749999999995</v>
      </c>
      <c r="CJ93" s="342">
        <f t="shared" si="102"/>
        <v>7.4375</v>
      </c>
      <c r="CK93" s="342">
        <f t="shared" si="52"/>
        <v>-64.496952860084463</v>
      </c>
      <c r="CL93" s="361">
        <f t="shared" si="53"/>
        <v>0.43055909805351722</v>
      </c>
      <c r="CM93" s="361">
        <f t="shared" si="54"/>
        <v>0.22189481034586159</v>
      </c>
      <c r="CN93" s="361">
        <f t="shared" si="118"/>
        <v>0.43055909805351722</v>
      </c>
      <c r="CO93" s="342">
        <f t="shared" si="55"/>
        <v>0.7312579689351979</v>
      </c>
      <c r="CP93" s="364"/>
      <c r="CQ93" s="342">
        <f t="shared" si="119"/>
        <v>-58.523160650416017</v>
      </c>
      <c r="CR93" s="342">
        <f t="shared" si="56"/>
        <v>-125.825876600147</v>
      </c>
      <c r="CS93" s="342">
        <f t="shared" si="57"/>
        <v>-655.98749999999995</v>
      </c>
      <c r="CT93" s="342">
        <f t="shared" si="103"/>
        <v>7.4375</v>
      </c>
      <c r="CU93" s="342">
        <f t="shared" si="58"/>
        <v>-58.523160650416017</v>
      </c>
      <c r="CV93" s="361">
        <f t="shared" si="59"/>
        <v>0.52215385963852978</v>
      </c>
      <c r="CW93" s="361">
        <f t="shared" si="60"/>
        <v>0.35099522086405915</v>
      </c>
      <c r="CX93" s="361">
        <f t="shared" si="120"/>
        <v>0.52215385963852978</v>
      </c>
      <c r="CY93" s="342">
        <f t="shared" si="61"/>
        <v>0.66352789853079386</v>
      </c>
      <c r="CZ93" s="364"/>
      <c r="DA93" s="350">
        <f t="shared" si="121"/>
        <v>1.3947858674659916</v>
      </c>
      <c r="DB93" s="351">
        <f t="shared" si="122"/>
        <v>4.5842927854158155</v>
      </c>
      <c r="DC93" s="352">
        <f t="shared" si="97"/>
        <v>6.7376417097171876E-2</v>
      </c>
      <c r="DD93" s="353">
        <f t="shared" si="104"/>
        <v>-23.42984174786368</v>
      </c>
      <c r="DE93" s="354">
        <f t="shared" si="65"/>
        <v>20.416666666666668</v>
      </c>
      <c r="DF93" s="354">
        <f t="shared" si="98"/>
        <v>4.5900361032105348</v>
      </c>
      <c r="DG93" s="365"/>
      <c r="DH93" s="63"/>
      <c r="DI93" s="63"/>
      <c r="DJ93" s="63"/>
      <c r="DK93" s="63"/>
      <c r="DL93" s="63"/>
      <c r="DM93" s="63"/>
      <c r="DN93" s="63"/>
      <c r="DO93" s="366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</row>
    <row r="94" spans="1:137" s="358" customFormat="1" x14ac:dyDescent="0.25">
      <c r="A94" s="358">
        <f t="shared" si="105"/>
        <v>250</v>
      </c>
      <c r="B94" s="359">
        <f t="shared" si="106"/>
        <v>0.125</v>
      </c>
      <c r="C94" s="360"/>
      <c r="D94" s="342">
        <f t="shared" si="2"/>
        <v>-87.3</v>
      </c>
      <c r="E94" s="361">
        <f t="shared" si="107"/>
        <v>0.97</v>
      </c>
      <c r="F94" s="343"/>
      <c r="G94" s="342">
        <f t="shared" si="66"/>
        <v>-17.752501591460266</v>
      </c>
      <c r="H94" s="342">
        <f t="shared" si="67"/>
        <v>162.24749840853974</v>
      </c>
      <c r="I94" s="342">
        <f t="shared" si="68"/>
        <v>-7.0880369192631143</v>
      </c>
      <c r="J94" s="342">
        <f t="shared" si="69"/>
        <v>-17.752501591460266</v>
      </c>
      <c r="K94" s="344">
        <f t="shared" si="70"/>
        <v>1</v>
      </c>
      <c r="L94" s="345">
        <f t="shared" si="71"/>
        <v>0</v>
      </c>
      <c r="M94" s="346">
        <f t="shared" si="72"/>
        <v>-4.8596720208634885</v>
      </c>
      <c r="N94" s="342">
        <f t="shared" si="73"/>
        <v>175.14032797913652</v>
      </c>
      <c r="O94" s="342">
        <f t="shared" si="74"/>
        <v>-0.548042351385571</v>
      </c>
      <c r="P94" s="342">
        <f t="shared" si="75"/>
        <v>-4.8596720208634885</v>
      </c>
      <c r="Q94" s="344">
        <f t="shared" si="76"/>
        <v>1</v>
      </c>
      <c r="R94" s="345">
        <f t="shared" si="77"/>
        <v>0</v>
      </c>
      <c r="S94" s="346">
        <f t="shared" si="78"/>
        <v>-2.1790802554540787</v>
      </c>
      <c r="T94" s="342">
        <f t="shared" si="79"/>
        <v>177.82091974454593</v>
      </c>
      <c r="U94" s="342">
        <f t="shared" si="80"/>
        <v>-0.11834337879008847</v>
      </c>
      <c r="V94" s="342">
        <f t="shared" si="81"/>
        <v>-2.1790802554540787</v>
      </c>
      <c r="W94" s="344">
        <f t="shared" si="82"/>
        <v>1</v>
      </c>
      <c r="X94" s="345">
        <f t="shared" si="83"/>
        <v>0</v>
      </c>
      <c r="Y94" s="342">
        <f t="shared" si="84"/>
        <v>0</v>
      </c>
      <c r="Z94" s="343"/>
      <c r="AA94" s="342">
        <f t="shared" si="108"/>
        <v>-36.027373385103608</v>
      </c>
      <c r="AB94" s="342">
        <f t="shared" si="7"/>
        <v>-65.394911292543085</v>
      </c>
      <c r="AC94" s="342">
        <f t="shared" si="8"/>
        <v>-669.375</v>
      </c>
      <c r="AD94" s="342">
        <f t="shared" si="9"/>
        <v>7.4375</v>
      </c>
      <c r="AE94" s="342">
        <f t="shared" si="10"/>
        <v>-36.027373385103608</v>
      </c>
      <c r="AF94" s="361">
        <f t="shared" si="11"/>
        <v>0.80873608430318855</v>
      </c>
      <c r="AG94" s="361">
        <f t="shared" si="12"/>
        <v>0.88396555396864018</v>
      </c>
      <c r="AH94" s="361">
        <f t="shared" si="109"/>
        <v>0.80873608430318855</v>
      </c>
      <c r="AI94" s="342">
        <f t="shared" si="13"/>
        <v>0.40030414872337344</v>
      </c>
      <c r="AJ94" s="343"/>
      <c r="AK94" s="342">
        <f t="shared" si="110"/>
        <v>-45</v>
      </c>
      <c r="AL94" s="342">
        <f t="shared" si="15"/>
        <v>-90</v>
      </c>
      <c r="AM94" s="342">
        <f t="shared" si="16"/>
        <v>-669.375</v>
      </c>
      <c r="AN94" s="342">
        <f t="shared" si="17"/>
        <v>7.4375</v>
      </c>
      <c r="AO94" s="342">
        <f t="shared" si="18"/>
        <v>-45</v>
      </c>
      <c r="AP94" s="361">
        <f t="shared" si="19"/>
        <v>0.70710678118654746</v>
      </c>
      <c r="AQ94" s="361">
        <f t="shared" si="20"/>
        <v>0.70710678118654746</v>
      </c>
      <c r="AR94" s="361">
        <f t="shared" si="111"/>
        <v>0.70710678118654746</v>
      </c>
      <c r="AS94" s="342">
        <f t="shared" si="21"/>
        <v>0.5</v>
      </c>
      <c r="AT94" s="343"/>
      <c r="AU94" s="342">
        <f t="shared" si="22"/>
        <v>-171.86989764584402</v>
      </c>
      <c r="AV94" s="342">
        <f t="shared" si="23"/>
        <v>8.13010235415598</v>
      </c>
      <c r="AW94" s="342">
        <f t="shared" si="24"/>
        <v>8.13010235415598</v>
      </c>
      <c r="AX94" s="342">
        <f t="shared" si="25"/>
        <v>-6.8668967434849501E-2</v>
      </c>
      <c r="AY94" s="342">
        <f t="shared" si="112"/>
        <v>1</v>
      </c>
      <c r="AZ94" s="342">
        <f t="shared" si="26"/>
        <v>0</v>
      </c>
      <c r="BA94" s="343"/>
      <c r="BB94" s="342">
        <f t="shared" si="27"/>
        <v>-164.05460409907718</v>
      </c>
      <c r="BC94" s="342">
        <f t="shared" si="28"/>
        <v>15.945395900922819</v>
      </c>
      <c r="BD94" s="342">
        <f t="shared" si="29"/>
        <v>15.945395900922819</v>
      </c>
      <c r="BE94" s="342">
        <f t="shared" si="88"/>
        <v>-0.10151009552804764</v>
      </c>
      <c r="BF94" s="342">
        <f t="shared" si="113"/>
        <v>1</v>
      </c>
      <c r="BG94" s="342">
        <f t="shared" si="30"/>
        <v>0</v>
      </c>
      <c r="BH94" s="343"/>
      <c r="BI94" s="342">
        <f t="shared" si="31"/>
        <v>-61.516452694946523</v>
      </c>
      <c r="BJ94" s="342">
        <f t="shared" si="32"/>
        <v>117.48606925672267</v>
      </c>
      <c r="BK94" s="342">
        <f t="shared" si="33"/>
        <v>-3.9908260907417992</v>
      </c>
      <c r="BL94" s="342">
        <f t="shared" si="34"/>
        <v>-61.516452694946523</v>
      </c>
      <c r="BM94" s="342">
        <f t="shared" si="114"/>
        <v>0.63162410442357464</v>
      </c>
      <c r="BN94" s="342">
        <f t="shared" si="36"/>
        <v>0.68351614105496139</v>
      </c>
      <c r="BO94" s="346">
        <f t="shared" si="37"/>
        <v>-47.074649670447485</v>
      </c>
      <c r="BP94" s="344">
        <f t="shared" si="38"/>
        <v>132.92535032955251</v>
      </c>
      <c r="BQ94" s="344">
        <f t="shared" si="39"/>
        <v>-2.2173388217675183</v>
      </c>
      <c r="BR94" s="344">
        <f t="shared" si="40"/>
        <v>-47.074649670447485</v>
      </c>
      <c r="BS94" s="346">
        <f t="shared" si="41"/>
        <v>0.77469911334732189</v>
      </c>
      <c r="BT94" s="345">
        <f t="shared" si="42"/>
        <v>0.52305166300497208</v>
      </c>
      <c r="BU94" s="342">
        <f t="shared" si="115"/>
        <v>1.2065678040599335</v>
      </c>
      <c r="BV94" s="343"/>
      <c r="BW94" s="347">
        <f t="shared" si="90"/>
        <v>3.2018719527833071</v>
      </c>
      <c r="BX94" s="362"/>
      <c r="BY94" s="363"/>
      <c r="BZ94" s="361">
        <f t="shared" si="44"/>
        <v>-169.21570213243737</v>
      </c>
      <c r="CA94" s="361">
        <f t="shared" si="45"/>
        <v>10.784297867562628</v>
      </c>
      <c r="CB94" s="342">
        <f t="shared" si="46"/>
        <v>10.784297867562628</v>
      </c>
      <c r="CC94" s="342">
        <f t="shared" si="47"/>
        <v>-7.9643626933543571E-2</v>
      </c>
      <c r="CD94" s="342">
        <f t="shared" si="116"/>
        <v>1</v>
      </c>
      <c r="CE94" s="342">
        <f t="shared" si="48"/>
        <v>0</v>
      </c>
      <c r="CF94" s="364"/>
      <c r="CG94" s="342">
        <f t="shared" si="117"/>
        <v>-64.94391116646463</v>
      </c>
      <c r="CH94" s="342">
        <f t="shared" si="50"/>
        <v>-139.76265634018748</v>
      </c>
      <c r="CI94" s="342">
        <f t="shared" si="51"/>
        <v>-669.375</v>
      </c>
      <c r="CJ94" s="342">
        <f t="shared" si="102"/>
        <v>7.4375</v>
      </c>
      <c r="CK94" s="342">
        <f t="shared" si="52"/>
        <v>-64.94391116646463</v>
      </c>
      <c r="CL94" s="361">
        <f t="shared" si="53"/>
        <v>0.42350527534791843</v>
      </c>
      <c r="CM94" s="361">
        <f t="shared" si="54"/>
        <v>0.2135162369416447</v>
      </c>
      <c r="CN94" s="361">
        <f t="shared" si="118"/>
        <v>0.42350527534791843</v>
      </c>
      <c r="CO94" s="342">
        <f t="shared" si="55"/>
        <v>0.72159901296071804</v>
      </c>
      <c r="CP94" s="364"/>
      <c r="CQ94" s="342">
        <f t="shared" si="119"/>
        <v>-59.036243467926482</v>
      </c>
      <c r="CR94" s="342">
        <f t="shared" si="56"/>
        <v>-127.02116361741857</v>
      </c>
      <c r="CS94" s="342">
        <f t="shared" si="57"/>
        <v>-669.375</v>
      </c>
      <c r="CT94" s="342">
        <f t="shared" si="103"/>
        <v>7.4375</v>
      </c>
      <c r="CU94" s="342">
        <f t="shared" si="58"/>
        <v>-59.036243467926482</v>
      </c>
      <c r="CV94" s="361">
        <f t="shared" si="59"/>
        <v>0.51449575542752646</v>
      </c>
      <c r="CW94" s="361">
        <f t="shared" si="60"/>
        <v>0.33871946827274163</v>
      </c>
      <c r="CX94" s="361">
        <f t="shared" si="120"/>
        <v>0.51449575542752646</v>
      </c>
      <c r="CY94" s="342">
        <f t="shared" si="61"/>
        <v>0.65595826075473862</v>
      </c>
      <c r="CZ94" s="364"/>
      <c r="DA94" s="350">
        <f t="shared" si="121"/>
        <v>1.3775572737154567</v>
      </c>
      <c r="DB94" s="351">
        <f t="shared" si="122"/>
        <v>4.5794292264987639</v>
      </c>
      <c r="DC94" s="352">
        <f t="shared" si="97"/>
        <v>6.0971123557102012E-2</v>
      </c>
      <c r="DD94" s="353">
        <f t="shared" si="104"/>
        <v>-24.297516037185499</v>
      </c>
      <c r="DE94" s="354">
        <f t="shared" si="65"/>
        <v>20.833333333333332</v>
      </c>
      <c r="DF94" s="354">
        <f t="shared" si="98"/>
        <v>4.5394097201597896</v>
      </c>
      <c r="DG94" s="365"/>
      <c r="DH94" s="63"/>
      <c r="DI94" s="63"/>
      <c r="DJ94" s="63"/>
      <c r="DK94" s="63"/>
      <c r="DL94" s="63"/>
      <c r="DM94" s="63"/>
      <c r="DN94" s="63"/>
      <c r="DO94" s="366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</row>
    <row r="95" spans="1:137" s="358" customFormat="1" x14ac:dyDescent="0.25">
      <c r="A95" s="358">
        <f t="shared" si="105"/>
        <v>255</v>
      </c>
      <c r="B95" s="359">
        <f t="shared" si="106"/>
        <v>0.125</v>
      </c>
      <c r="C95" s="360"/>
      <c r="D95" s="342">
        <f t="shared" si="2"/>
        <v>-89.046000000000006</v>
      </c>
      <c r="E95" s="361">
        <f t="shared" si="107"/>
        <v>0.97</v>
      </c>
      <c r="F95" s="343"/>
      <c r="G95" s="342">
        <f t="shared" si="66"/>
        <v>-18.924644416051244</v>
      </c>
      <c r="H95" s="342">
        <f t="shared" si="67"/>
        <v>161.07535558394875</v>
      </c>
      <c r="I95" s="342">
        <f t="shared" si="68"/>
        <v>-7.8347044088307189</v>
      </c>
      <c r="J95" s="342">
        <f t="shared" si="69"/>
        <v>-18.924644416051244</v>
      </c>
      <c r="K95" s="344">
        <f t="shared" si="70"/>
        <v>1</v>
      </c>
      <c r="L95" s="345">
        <f t="shared" si="71"/>
        <v>0</v>
      </c>
      <c r="M95" s="346">
        <f t="shared" si="72"/>
        <v>-4.9877215150653136</v>
      </c>
      <c r="N95" s="342">
        <f t="shared" si="73"/>
        <v>175.01227848493468</v>
      </c>
      <c r="O95" s="342">
        <f t="shared" si="74"/>
        <v>-0.57713797365763819</v>
      </c>
      <c r="P95" s="342">
        <f t="shared" si="75"/>
        <v>-4.9877215150653136</v>
      </c>
      <c r="Q95" s="344">
        <f t="shared" si="76"/>
        <v>1</v>
      </c>
      <c r="R95" s="345">
        <f t="shared" si="77"/>
        <v>0</v>
      </c>
      <c r="S95" s="346">
        <f t="shared" si="78"/>
        <v>-2.2257602083201911</v>
      </c>
      <c r="T95" s="342">
        <f t="shared" si="79"/>
        <v>177.7742397916798</v>
      </c>
      <c r="U95" s="342">
        <f t="shared" si="80"/>
        <v>-0.12322230774794234</v>
      </c>
      <c r="V95" s="342">
        <f t="shared" si="81"/>
        <v>-2.2257602083201911</v>
      </c>
      <c r="W95" s="344">
        <f t="shared" si="82"/>
        <v>1</v>
      </c>
      <c r="X95" s="345">
        <f t="shared" si="83"/>
        <v>0</v>
      </c>
      <c r="Y95" s="342">
        <f t="shared" si="84"/>
        <v>0</v>
      </c>
      <c r="Z95" s="343"/>
      <c r="AA95" s="342">
        <f t="shared" si="108"/>
        <v>-36.568695972133327</v>
      </c>
      <c r="AB95" s="342">
        <f t="shared" si="7"/>
        <v>-66.800110192420206</v>
      </c>
      <c r="AC95" s="342">
        <f t="shared" si="8"/>
        <v>-682.76250000000005</v>
      </c>
      <c r="AD95" s="342">
        <f t="shared" si="9"/>
        <v>7.4375</v>
      </c>
      <c r="AE95" s="342">
        <f t="shared" si="10"/>
        <v>-36.568695972133327</v>
      </c>
      <c r="AF95" s="361">
        <f t="shared" si="11"/>
        <v>0.80314310779355169</v>
      </c>
      <c r="AG95" s="361">
        <f t="shared" si="12"/>
        <v>0.87610704176117271</v>
      </c>
      <c r="AH95" s="361">
        <f t="shared" si="109"/>
        <v>0.80314310779355169</v>
      </c>
      <c r="AI95" s="342">
        <f t="shared" si="13"/>
        <v>0.39835180797530861</v>
      </c>
      <c r="AJ95" s="343"/>
      <c r="AK95" s="342">
        <f t="shared" si="110"/>
        <v>-45.567266409857936</v>
      </c>
      <c r="AL95" s="342">
        <f t="shared" si="15"/>
        <v>-91.604019930461945</v>
      </c>
      <c r="AM95" s="342">
        <f t="shared" si="16"/>
        <v>-682.76250000000005</v>
      </c>
      <c r="AN95" s="342">
        <f t="shared" si="17"/>
        <v>7.4375</v>
      </c>
      <c r="AO95" s="342">
        <f t="shared" si="18"/>
        <v>-45.567266409857936</v>
      </c>
      <c r="AP95" s="361">
        <f t="shared" si="19"/>
        <v>0.7000714109260574</v>
      </c>
      <c r="AQ95" s="361">
        <f t="shared" si="20"/>
        <v>0.69297021594590136</v>
      </c>
      <c r="AR95" s="361">
        <f t="shared" si="111"/>
        <v>0.7000714109260574</v>
      </c>
      <c r="AS95" s="342">
        <f t="shared" si="21"/>
        <v>0.49637545108777714</v>
      </c>
      <c r="AT95" s="343"/>
      <c r="AU95" s="342">
        <f t="shared" si="22"/>
        <v>-172.08503384545611</v>
      </c>
      <c r="AV95" s="342">
        <f t="shared" si="23"/>
        <v>7.9149661545438903</v>
      </c>
      <c r="AW95" s="342">
        <f t="shared" si="24"/>
        <v>7.9149661545438903</v>
      </c>
      <c r="AX95" s="342">
        <f t="shared" si="25"/>
        <v>-6.2185944585516829E-2</v>
      </c>
      <c r="AY95" s="342">
        <f t="shared" si="112"/>
        <v>1</v>
      </c>
      <c r="AZ95" s="342">
        <f t="shared" si="26"/>
        <v>0</v>
      </c>
      <c r="BA95" s="343"/>
      <c r="BB95" s="342">
        <f t="shared" si="27"/>
        <v>-164.46112135807289</v>
      </c>
      <c r="BC95" s="342">
        <f t="shared" si="28"/>
        <v>15.538878641927113</v>
      </c>
      <c r="BD95" s="342">
        <f t="shared" si="29"/>
        <v>15.538878641927113</v>
      </c>
      <c r="BE95" s="342">
        <f t="shared" si="88"/>
        <v>-9.256601849116862E-2</v>
      </c>
      <c r="BF95" s="342">
        <f t="shared" si="113"/>
        <v>1</v>
      </c>
      <c r="BG95" s="342">
        <f t="shared" si="30"/>
        <v>0</v>
      </c>
      <c r="BH95" s="343"/>
      <c r="BI95" s="342">
        <f t="shared" si="31"/>
        <v>-63.745071862623711</v>
      </c>
      <c r="BJ95" s="342">
        <f t="shared" si="32"/>
        <v>115.25450576626024</v>
      </c>
      <c r="BK95" s="342">
        <f t="shared" si="33"/>
        <v>-4.3371072137736979</v>
      </c>
      <c r="BL95" s="342">
        <f t="shared" si="34"/>
        <v>-63.745071862623711</v>
      </c>
      <c r="BM95" s="342">
        <f t="shared" si="114"/>
        <v>0.60693843333096753</v>
      </c>
      <c r="BN95" s="342">
        <f t="shared" si="36"/>
        <v>0.69439076103075936</v>
      </c>
      <c r="BO95" s="346">
        <f t="shared" si="37"/>
        <v>-48.675128014084457</v>
      </c>
      <c r="BP95" s="344">
        <f t="shared" si="38"/>
        <v>131.32487198591554</v>
      </c>
      <c r="BQ95" s="344">
        <f t="shared" si="39"/>
        <v>-2.3638559543363598</v>
      </c>
      <c r="BR95" s="344">
        <f t="shared" si="40"/>
        <v>-48.675128014084457</v>
      </c>
      <c r="BS95" s="346">
        <f t="shared" si="41"/>
        <v>0.76174077297380138</v>
      </c>
      <c r="BT95" s="345">
        <f t="shared" si="42"/>
        <v>0.53023015265887208</v>
      </c>
      <c r="BU95" s="342">
        <f t="shared" si="115"/>
        <v>1.2246209136896313</v>
      </c>
      <c r="BV95" s="343"/>
      <c r="BW95" s="347">
        <f t="shared" si="90"/>
        <v>3.2143481727527172</v>
      </c>
      <c r="BX95" s="362"/>
      <c r="BY95" s="363"/>
      <c r="BZ95" s="361">
        <f t="shared" si="44"/>
        <v>-169.49826946028114</v>
      </c>
      <c r="CA95" s="361">
        <f t="shared" si="45"/>
        <v>10.501730539718864</v>
      </c>
      <c r="CB95" s="342">
        <f t="shared" si="46"/>
        <v>10.501730539718864</v>
      </c>
      <c r="CC95" s="342">
        <f t="shared" si="47"/>
        <v>-7.2336267190216214E-2</v>
      </c>
      <c r="CD95" s="342">
        <f t="shared" si="116"/>
        <v>1</v>
      </c>
      <c r="CE95" s="342">
        <f t="shared" si="48"/>
        <v>0</v>
      </c>
      <c r="CF95" s="364"/>
      <c r="CG95" s="342">
        <f t="shared" si="117"/>
        <v>-65.376435213836388</v>
      </c>
      <c r="CH95" s="342">
        <f t="shared" si="50"/>
        <v>-140.62500604815355</v>
      </c>
      <c r="CI95" s="342">
        <f t="shared" si="51"/>
        <v>-682.76250000000005</v>
      </c>
      <c r="CJ95" s="342">
        <f t="shared" si="102"/>
        <v>7.4375</v>
      </c>
      <c r="CK95" s="342">
        <f t="shared" si="52"/>
        <v>-65.376435213836388</v>
      </c>
      <c r="CL95" s="361">
        <f t="shared" si="53"/>
        <v>0.41665471049321362</v>
      </c>
      <c r="CM95" s="361">
        <f t="shared" si="54"/>
        <v>0.20558232443522573</v>
      </c>
      <c r="CN95" s="361">
        <f t="shared" si="118"/>
        <v>0.41665471049321362</v>
      </c>
      <c r="CO95" s="342">
        <f t="shared" si="55"/>
        <v>0.712161603636562</v>
      </c>
      <c r="CP95" s="364"/>
      <c r="CQ95" s="342">
        <f t="shared" si="119"/>
        <v>-59.534455080540127</v>
      </c>
      <c r="CR95" s="342">
        <f t="shared" si="56"/>
        <v>-128.16797181642679</v>
      </c>
      <c r="CS95" s="342">
        <f t="shared" si="57"/>
        <v>-682.76250000000005</v>
      </c>
      <c r="CT95" s="342">
        <f t="shared" si="103"/>
        <v>7.4375</v>
      </c>
      <c r="CU95" s="342">
        <f t="shared" si="58"/>
        <v>-59.534455080540127</v>
      </c>
      <c r="CV95" s="361">
        <f t="shared" si="59"/>
        <v>0.50702012656339379</v>
      </c>
      <c r="CW95" s="361">
        <f t="shared" si="60"/>
        <v>0.32699825041689157</v>
      </c>
      <c r="CX95" s="361">
        <f t="shared" si="120"/>
        <v>0.50702012656339379</v>
      </c>
      <c r="CY95" s="342">
        <f t="shared" si="61"/>
        <v>0.64852347582287717</v>
      </c>
      <c r="CZ95" s="364"/>
      <c r="DA95" s="350">
        <f t="shared" si="121"/>
        <v>1.3606850794594392</v>
      </c>
      <c r="DB95" s="351">
        <f t="shared" si="122"/>
        <v>4.5750332522121564</v>
      </c>
      <c r="DC95" s="352">
        <f t="shared" si="97"/>
        <v>5.4914700129120322E-2</v>
      </c>
      <c r="DD95" s="353">
        <f t="shared" si="104"/>
        <v>-25.206227671875403</v>
      </c>
      <c r="DE95" s="354">
        <f t="shared" si="65"/>
        <v>21.25</v>
      </c>
      <c r="DF95" s="354">
        <f t="shared" si="98"/>
        <v>4.4891118860094466</v>
      </c>
      <c r="DG95" s="365"/>
      <c r="DH95" s="63"/>
      <c r="DI95" s="63"/>
      <c r="DJ95" s="63"/>
      <c r="DK95" s="63"/>
      <c r="DL95" s="63"/>
      <c r="DM95" s="63"/>
      <c r="DN95" s="63"/>
      <c r="DO95" s="366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</row>
    <row r="96" spans="1:137" s="358" customFormat="1" x14ac:dyDescent="0.25">
      <c r="A96" s="358">
        <f t="shared" si="105"/>
        <v>260</v>
      </c>
      <c r="B96" s="359">
        <f t="shared" si="106"/>
        <v>0.125</v>
      </c>
      <c r="C96" s="360"/>
      <c r="D96" s="342">
        <f t="shared" si="2"/>
        <v>-90.792000000000002</v>
      </c>
      <c r="E96" s="361">
        <f t="shared" si="107"/>
        <v>0.97</v>
      </c>
      <c r="F96" s="343"/>
      <c r="G96" s="342">
        <f t="shared" si="66"/>
        <v>-20.220434021467053</v>
      </c>
      <c r="H96" s="342">
        <f t="shared" si="67"/>
        <v>159.77956597853296</v>
      </c>
      <c r="I96" s="342">
        <f t="shared" si="68"/>
        <v>-8.658218956728998</v>
      </c>
      <c r="J96" s="342">
        <f t="shared" si="69"/>
        <v>-20.220434021467053</v>
      </c>
      <c r="K96" s="344">
        <f t="shared" si="70"/>
        <v>1</v>
      </c>
      <c r="L96" s="345">
        <f t="shared" si="71"/>
        <v>0</v>
      </c>
      <c r="M96" s="346">
        <f t="shared" si="72"/>
        <v>-5.1180024742778132</v>
      </c>
      <c r="N96" s="342">
        <f t="shared" si="73"/>
        <v>174.8819975257222</v>
      </c>
      <c r="O96" s="342">
        <f t="shared" si="74"/>
        <v>-0.60766611554777983</v>
      </c>
      <c r="P96" s="342">
        <f t="shared" si="75"/>
        <v>-5.1180024742778132</v>
      </c>
      <c r="Q96" s="344">
        <f t="shared" si="76"/>
        <v>1</v>
      </c>
      <c r="R96" s="345">
        <f t="shared" si="77"/>
        <v>0</v>
      </c>
      <c r="S96" s="346">
        <f t="shared" si="78"/>
        <v>-2.2726331725463029</v>
      </c>
      <c r="T96" s="342">
        <f t="shared" si="79"/>
        <v>177.72736682745369</v>
      </c>
      <c r="U96" s="342">
        <f t="shared" si="80"/>
        <v>-0.12821050641119655</v>
      </c>
      <c r="V96" s="342">
        <f t="shared" si="81"/>
        <v>-2.2726331725463029</v>
      </c>
      <c r="W96" s="344">
        <f t="shared" si="82"/>
        <v>1</v>
      </c>
      <c r="X96" s="345">
        <f t="shared" si="83"/>
        <v>0</v>
      </c>
      <c r="Y96" s="342">
        <f t="shared" si="84"/>
        <v>0</v>
      </c>
      <c r="Z96" s="343"/>
      <c r="AA96" s="342">
        <f t="shared" si="108"/>
        <v>-37.102535843387962</v>
      </c>
      <c r="AB96" s="342">
        <f t="shared" si="7"/>
        <v>-68.199258011899204</v>
      </c>
      <c r="AC96" s="342">
        <f t="shared" si="8"/>
        <v>-696.15</v>
      </c>
      <c r="AD96" s="342">
        <f t="shared" si="9"/>
        <v>7.4375</v>
      </c>
      <c r="AE96" s="342">
        <f t="shared" si="10"/>
        <v>-37.102535843387962</v>
      </c>
      <c r="AF96" s="361">
        <f t="shared" si="11"/>
        <v>0.79755723077246476</v>
      </c>
      <c r="AG96" s="361">
        <f t="shared" si="12"/>
        <v>0.86799723729547207</v>
      </c>
      <c r="AH96" s="361">
        <f t="shared" si="109"/>
        <v>0.79755723077246476</v>
      </c>
      <c r="AI96" s="342">
        <f t="shared" si="13"/>
        <v>0.39639461371140988</v>
      </c>
      <c r="AJ96" s="343"/>
      <c r="AK96" s="342">
        <f t="shared" si="110"/>
        <v>-46.123302714075429</v>
      </c>
      <c r="AL96" s="342">
        <f t="shared" si="15"/>
        <v>-93.175075022891079</v>
      </c>
      <c r="AM96" s="342">
        <f t="shared" si="16"/>
        <v>-696.15</v>
      </c>
      <c r="AN96" s="342">
        <f t="shared" si="17"/>
        <v>7.4375</v>
      </c>
      <c r="AO96" s="342">
        <f t="shared" si="18"/>
        <v>-46.123302714075429</v>
      </c>
      <c r="AP96" s="361">
        <f t="shared" si="19"/>
        <v>0.6931087162517845</v>
      </c>
      <c r="AQ96" s="361">
        <f t="shared" si="20"/>
        <v>0.67886635782340299</v>
      </c>
      <c r="AR96" s="361">
        <f t="shared" si="111"/>
        <v>0.6931087162517845</v>
      </c>
      <c r="AS96" s="342">
        <f t="shared" si="21"/>
        <v>0.49277032814183153</v>
      </c>
      <c r="AT96" s="343"/>
      <c r="AU96" s="342">
        <f t="shared" si="22"/>
        <v>-172.28810758734113</v>
      </c>
      <c r="AV96" s="342">
        <f t="shared" si="23"/>
        <v>7.7118924126588695</v>
      </c>
      <c r="AW96" s="342">
        <f t="shared" si="24"/>
        <v>7.7118924126588695</v>
      </c>
      <c r="AX96" s="342">
        <f t="shared" si="25"/>
        <v>-5.6443844135525334E-2</v>
      </c>
      <c r="AY96" s="342">
        <f t="shared" si="112"/>
        <v>1</v>
      </c>
      <c r="AZ96" s="342">
        <f t="shared" si="26"/>
        <v>0</v>
      </c>
      <c r="BA96" s="343"/>
      <c r="BB96" s="342">
        <f t="shared" si="27"/>
        <v>-164.84593194968741</v>
      </c>
      <c r="BC96" s="342">
        <f t="shared" si="28"/>
        <v>15.154068050312588</v>
      </c>
      <c r="BD96" s="342">
        <f t="shared" si="29"/>
        <v>15.154068050312588</v>
      </c>
      <c r="BE96" s="342">
        <f t="shared" si="88"/>
        <v>-8.4586691474106704E-2</v>
      </c>
      <c r="BF96" s="342">
        <f t="shared" si="113"/>
        <v>1</v>
      </c>
      <c r="BG96" s="342">
        <f t="shared" si="30"/>
        <v>0</v>
      </c>
      <c r="BH96" s="343"/>
      <c r="BI96" s="342">
        <f t="shared" si="31"/>
        <v>-66.004509653573237</v>
      </c>
      <c r="BJ96" s="342">
        <f t="shared" si="32"/>
        <v>112.99236784263603</v>
      </c>
      <c r="BK96" s="342">
        <f t="shared" si="33"/>
        <v>-4.7231737079432374</v>
      </c>
      <c r="BL96" s="342">
        <f t="shared" si="34"/>
        <v>-66.004509653573237</v>
      </c>
      <c r="BM96" s="342">
        <f t="shared" si="114"/>
        <v>0.58055225273143052</v>
      </c>
      <c r="BN96" s="342">
        <f t="shared" si="36"/>
        <v>0.70517638518774828</v>
      </c>
      <c r="BO96" s="346">
        <f t="shared" si="37"/>
        <v>-50.313404554646326</v>
      </c>
      <c r="BP96" s="344">
        <f t="shared" si="38"/>
        <v>129.68659544535367</v>
      </c>
      <c r="BQ96" s="344">
        <f t="shared" si="39"/>
        <v>-2.5210858482637351</v>
      </c>
      <c r="BR96" s="344">
        <f t="shared" si="40"/>
        <v>-50.313404554646326</v>
      </c>
      <c r="BS96" s="346">
        <f t="shared" si="41"/>
        <v>0.74807597551729355</v>
      </c>
      <c r="BT96" s="345">
        <f t="shared" si="42"/>
        <v>0.53753637344707617</v>
      </c>
      <c r="BU96" s="342">
        <f t="shared" si="115"/>
        <v>1.2427127586348243</v>
      </c>
      <c r="BV96" s="343"/>
      <c r="BW96" s="347">
        <f t="shared" si="90"/>
        <v>3.2268777004880658</v>
      </c>
      <c r="BX96" s="362"/>
      <c r="BY96" s="363"/>
      <c r="BZ96" s="361">
        <f t="shared" si="44"/>
        <v>-169.7651972365768</v>
      </c>
      <c r="CA96" s="361">
        <f t="shared" si="45"/>
        <v>10.234802763423204</v>
      </c>
      <c r="CB96" s="342">
        <f t="shared" si="46"/>
        <v>10.234802763423204</v>
      </c>
      <c r="CC96" s="342">
        <f t="shared" si="47"/>
        <v>-6.5845071071364558E-2</v>
      </c>
      <c r="CD96" s="342">
        <f t="shared" si="116"/>
        <v>1</v>
      </c>
      <c r="CE96" s="342">
        <f t="shared" si="48"/>
        <v>0</v>
      </c>
      <c r="CF96" s="364"/>
      <c r="CG96" s="342">
        <f t="shared" si="117"/>
        <v>-65.795166119198342</v>
      </c>
      <c r="CH96" s="342">
        <f t="shared" si="50"/>
        <v>-141.45130120852031</v>
      </c>
      <c r="CI96" s="342">
        <f t="shared" si="51"/>
        <v>-696.15</v>
      </c>
      <c r="CJ96" s="342">
        <f t="shared" si="102"/>
        <v>7.4375</v>
      </c>
      <c r="CK96" s="342">
        <f t="shared" si="52"/>
        <v>-65.795166119198342</v>
      </c>
      <c r="CL96" s="361">
        <f t="shared" si="53"/>
        <v>0.40999998534416265</v>
      </c>
      <c r="CM96" s="361">
        <f t="shared" si="54"/>
        <v>0.19806438140647359</v>
      </c>
      <c r="CN96" s="361">
        <f t="shared" si="118"/>
        <v>0.40999998534416265</v>
      </c>
      <c r="CO96" s="342">
        <f t="shared" si="55"/>
        <v>0.70293980896579433</v>
      </c>
      <c r="CP96" s="364"/>
      <c r="CQ96" s="342">
        <f t="shared" si="119"/>
        <v>-60.018360631150671</v>
      </c>
      <c r="CR96" s="342">
        <f t="shared" si="56"/>
        <v>-129.26881636755445</v>
      </c>
      <c r="CS96" s="342">
        <f t="shared" si="57"/>
        <v>-696.15</v>
      </c>
      <c r="CT96" s="342">
        <f t="shared" si="103"/>
        <v>7.4375</v>
      </c>
      <c r="CU96" s="342">
        <f t="shared" si="58"/>
        <v>-60.018360631150671</v>
      </c>
      <c r="CV96" s="361">
        <f t="shared" si="59"/>
        <v>0.49972245348957722</v>
      </c>
      <c r="CW96" s="361">
        <f t="shared" si="60"/>
        <v>0.31580665932182816</v>
      </c>
      <c r="CX96" s="361">
        <f t="shared" si="120"/>
        <v>0.49972245348957722</v>
      </c>
      <c r="CY96" s="342">
        <f t="shared" si="61"/>
        <v>0.64122180161485753</v>
      </c>
      <c r="CZ96" s="364"/>
      <c r="DA96" s="350">
        <f t="shared" si="121"/>
        <v>1.344161610580652</v>
      </c>
      <c r="DB96" s="351">
        <f t="shared" si="122"/>
        <v>4.5710393110687182</v>
      </c>
      <c r="DC96" s="352">
        <f t="shared" si="97"/>
        <v>4.9188428094040094E-2</v>
      </c>
      <c r="DD96" s="353">
        <f t="shared" si="104"/>
        <v>-26.162741117828347</v>
      </c>
      <c r="DE96" s="354">
        <f t="shared" si="65"/>
        <v>21.666666666666668</v>
      </c>
      <c r="DF96" s="354">
        <f t="shared" si="98"/>
        <v>4.4392009698156398</v>
      </c>
      <c r="DG96" s="365"/>
      <c r="DH96" s="63"/>
      <c r="DI96" s="63"/>
      <c r="DJ96" s="63"/>
      <c r="DK96" s="63"/>
      <c r="DL96" s="63"/>
      <c r="DM96" s="63"/>
      <c r="DN96" s="63"/>
      <c r="DO96" s="366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</row>
    <row r="97" spans="1:137" s="358" customFormat="1" x14ac:dyDescent="0.25">
      <c r="A97" s="358">
        <f t="shared" si="105"/>
        <v>265</v>
      </c>
      <c r="B97" s="359">
        <f t="shared" si="106"/>
        <v>0.125</v>
      </c>
      <c r="C97" s="360"/>
      <c r="D97" s="342">
        <f t="shared" si="2"/>
        <v>-92.537999999999997</v>
      </c>
      <c r="E97" s="361">
        <f t="shared" si="107"/>
        <v>0.97</v>
      </c>
      <c r="F97" s="343"/>
      <c r="G97" s="342">
        <f t="shared" si="66"/>
        <v>-21.659758455384836</v>
      </c>
      <c r="H97" s="342">
        <f t="shared" si="67"/>
        <v>158.34024154461517</v>
      </c>
      <c r="I97" s="342">
        <f t="shared" si="68"/>
        <v>-9.5672772581783629</v>
      </c>
      <c r="J97" s="342">
        <f t="shared" si="69"/>
        <v>-21.659758455384836</v>
      </c>
      <c r="K97" s="344">
        <f t="shared" si="70"/>
        <v>1</v>
      </c>
      <c r="L97" s="345">
        <f t="shared" si="71"/>
        <v>0</v>
      </c>
      <c r="M97" s="346">
        <f t="shared" si="72"/>
        <v>-5.2506055485396859</v>
      </c>
      <c r="N97" s="342">
        <f t="shared" si="73"/>
        <v>174.74939445146032</v>
      </c>
      <c r="O97" s="342">
        <f t="shared" si="74"/>
        <v>-0.63971233037484287</v>
      </c>
      <c r="P97" s="342">
        <f t="shared" si="75"/>
        <v>-5.2506055485396859</v>
      </c>
      <c r="Q97" s="344">
        <f t="shared" si="76"/>
        <v>1</v>
      </c>
      <c r="R97" s="345">
        <f t="shared" si="77"/>
        <v>0</v>
      </c>
      <c r="S97" s="346">
        <f t="shared" si="78"/>
        <v>-2.3197038495867686</v>
      </c>
      <c r="T97" s="342">
        <f t="shared" si="79"/>
        <v>177.68029615041323</v>
      </c>
      <c r="U97" s="342">
        <f t="shared" si="80"/>
        <v>-0.13330929091469246</v>
      </c>
      <c r="V97" s="342">
        <f t="shared" si="81"/>
        <v>-2.3197038495867686</v>
      </c>
      <c r="W97" s="344">
        <f t="shared" si="82"/>
        <v>1</v>
      </c>
      <c r="X97" s="345">
        <f t="shared" si="83"/>
        <v>0</v>
      </c>
      <c r="Y97" s="342">
        <f t="shared" si="84"/>
        <v>0</v>
      </c>
      <c r="Z97" s="343"/>
      <c r="AA97" s="342">
        <f t="shared" si="108"/>
        <v>-37.628956304487588</v>
      </c>
      <c r="AB97" s="342">
        <f t="shared" si="7"/>
        <v>-69.591460622868155</v>
      </c>
      <c r="AC97" s="342">
        <f t="shared" si="8"/>
        <v>-709.53750000000002</v>
      </c>
      <c r="AD97" s="342">
        <f t="shared" si="9"/>
        <v>7.4375</v>
      </c>
      <c r="AE97" s="342">
        <f t="shared" si="10"/>
        <v>-37.628956304487588</v>
      </c>
      <c r="AF97" s="361">
        <f t="shared" si="11"/>
        <v>0.7919811852848635</v>
      </c>
      <c r="AG97" s="361">
        <f t="shared" si="12"/>
        <v>0.85964680408848815</v>
      </c>
      <c r="AH97" s="361">
        <f t="shared" si="109"/>
        <v>0.7919811852848635</v>
      </c>
      <c r="AI97" s="342">
        <f t="shared" si="13"/>
        <v>0.39443350423991186</v>
      </c>
      <c r="AJ97" s="343"/>
      <c r="AK97" s="342">
        <f t="shared" si="110"/>
        <v>-46.668337448293308</v>
      </c>
      <c r="AL97" s="342">
        <f t="shared" si="15"/>
        <v>-94.712742285475159</v>
      </c>
      <c r="AM97" s="342">
        <f t="shared" si="16"/>
        <v>-709.53750000000002</v>
      </c>
      <c r="AN97" s="342">
        <f t="shared" si="17"/>
        <v>7.4375</v>
      </c>
      <c r="AO97" s="342">
        <f t="shared" si="18"/>
        <v>-46.668337448293308</v>
      </c>
      <c r="AP97" s="361">
        <f t="shared" si="19"/>
        <v>0.68622042689571927</v>
      </c>
      <c r="AQ97" s="361">
        <f t="shared" si="20"/>
        <v>0.66482588042553503</v>
      </c>
      <c r="AR97" s="361">
        <f t="shared" si="111"/>
        <v>0.68622042689571927</v>
      </c>
      <c r="AS97" s="342">
        <f t="shared" si="21"/>
        <v>0.48918592713095715</v>
      </c>
      <c r="AT97" s="343"/>
      <c r="AU97" s="342">
        <f t="shared" si="22"/>
        <v>-172.48014915417133</v>
      </c>
      <c r="AV97" s="342">
        <f t="shared" si="23"/>
        <v>7.519850845828671</v>
      </c>
      <c r="AW97" s="342">
        <f t="shared" si="24"/>
        <v>7.519850845828671</v>
      </c>
      <c r="AX97" s="342">
        <f t="shared" si="25"/>
        <v>-5.134444094884566E-2</v>
      </c>
      <c r="AY97" s="342">
        <f t="shared" si="112"/>
        <v>1</v>
      </c>
      <c r="AZ97" s="342">
        <f t="shared" si="26"/>
        <v>0</v>
      </c>
      <c r="BA97" s="343"/>
      <c r="BB97" s="342">
        <f t="shared" si="27"/>
        <v>-165.21078876149014</v>
      </c>
      <c r="BC97" s="342">
        <f t="shared" si="28"/>
        <v>14.789211238509864</v>
      </c>
      <c r="BD97" s="342">
        <f t="shared" si="29"/>
        <v>14.789211238509864</v>
      </c>
      <c r="BE97" s="342">
        <f t="shared" si="88"/>
        <v>-7.7450272300760112E-2</v>
      </c>
      <c r="BF97" s="342">
        <f t="shared" si="113"/>
        <v>1</v>
      </c>
      <c r="BG97" s="342">
        <f t="shared" si="30"/>
        <v>0</v>
      </c>
      <c r="BH97" s="343"/>
      <c r="BI97" s="342">
        <f t="shared" si="31"/>
        <v>-68.289466350280421</v>
      </c>
      <c r="BJ97" s="342">
        <f t="shared" si="32"/>
        <v>110.70494442465933</v>
      </c>
      <c r="BK97" s="342">
        <f t="shared" si="33"/>
        <v>-5.1567450786139899</v>
      </c>
      <c r="BL97" s="342">
        <f t="shared" si="34"/>
        <v>-68.289466350280421</v>
      </c>
      <c r="BM97" s="342">
        <f t="shared" si="114"/>
        <v>0.55228436171194528</v>
      </c>
      <c r="BN97" s="342">
        <f t="shared" si="36"/>
        <v>0.71582249843061241</v>
      </c>
      <c r="BO97" s="346">
        <f t="shared" si="37"/>
        <v>-51.988912393806444</v>
      </c>
      <c r="BP97" s="344">
        <f t="shared" si="38"/>
        <v>128.01108760619354</v>
      </c>
      <c r="BQ97" s="344">
        <f t="shared" si="39"/>
        <v>-2.6900323151300243</v>
      </c>
      <c r="BR97" s="344">
        <f t="shared" si="40"/>
        <v>-51.988912393806444</v>
      </c>
      <c r="BS97" s="346">
        <f t="shared" si="41"/>
        <v>0.73366598487000156</v>
      </c>
      <c r="BT97" s="345">
        <f t="shared" si="42"/>
        <v>0.54495715297491032</v>
      </c>
      <c r="BU97" s="342">
        <f t="shared" si="115"/>
        <v>1.2607796514055227</v>
      </c>
      <c r="BV97" s="343"/>
      <c r="BW97" s="347">
        <f t="shared" si="90"/>
        <v>3.2393990827763917</v>
      </c>
      <c r="BX97" s="362"/>
      <c r="BY97" s="363"/>
      <c r="BZ97" s="361">
        <f t="shared" si="44"/>
        <v>-170.01780160145447</v>
      </c>
      <c r="CA97" s="361">
        <f t="shared" si="45"/>
        <v>9.9821983985455347</v>
      </c>
      <c r="CB97" s="342">
        <f t="shared" si="46"/>
        <v>9.9821983985455347</v>
      </c>
      <c r="CC97" s="342">
        <f t="shared" si="47"/>
        <v>-6.0063832416008989E-2</v>
      </c>
      <c r="CD97" s="342">
        <f t="shared" si="116"/>
        <v>1</v>
      </c>
      <c r="CE97" s="342">
        <f t="shared" si="48"/>
        <v>0</v>
      </c>
      <c r="CF97" s="364"/>
      <c r="CG97" s="342">
        <f t="shared" si="117"/>
        <v>-66.200710657171513</v>
      </c>
      <c r="CH97" s="342">
        <f t="shared" si="50"/>
        <v>-142.24368237808542</v>
      </c>
      <c r="CI97" s="342">
        <f t="shared" si="51"/>
        <v>-709.53750000000002</v>
      </c>
      <c r="CJ97" s="342">
        <f t="shared" si="102"/>
        <v>7.4375</v>
      </c>
      <c r="CK97" s="342">
        <f t="shared" si="52"/>
        <v>-66.200710657171513</v>
      </c>
      <c r="CL97" s="361">
        <f t="shared" si="53"/>
        <v>0.40353394779524254</v>
      </c>
      <c r="CM97" s="361">
        <f t="shared" si="54"/>
        <v>0.19093571624295941</v>
      </c>
      <c r="CN97" s="361">
        <f t="shared" si="118"/>
        <v>0.40353394779524254</v>
      </c>
      <c r="CO97" s="342">
        <f t="shared" si="55"/>
        <v>0.69392778466636806</v>
      </c>
      <c r="CP97" s="364"/>
      <c r="CQ97" s="342">
        <f t="shared" si="119"/>
        <v>-60.488501442909687</v>
      </c>
      <c r="CR97" s="342">
        <f t="shared" si="56"/>
        <v>-130.32608420931905</v>
      </c>
      <c r="CS97" s="342">
        <f t="shared" si="57"/>
        <v>-709.53750000000002</v>
      </c>
      <c r="CT97" s="342">
        <f t="shared" si="103"/>
        <v>7.4375</v>
      </c>
      <c r="CU97" s="342">
        <f t="shared" si="58"/>
        <v>-60.488501442909687</v>
      </c>
      <c r="CV97" s="361">
        <f t="shared" si="59"/>
        <v>0.49259821985176966</v>
      </c>
      <c r="CW97" s="361">
        <f t="shared" si="60"/>
        <v>0.30512014210293498</v>
      </c>
      <c r="CX97" s="361">
        <f t="shared" si="120"/>
        <v>0.49259821985176966</v>
      </c>
      <c r="CY97" s="342">
        <f t="shared" si="61"/>
        <v>0.63405137780827769</v>
      </c>
      <c r="CZ97" s="364"/>
      <c r="DA97" s="350">
        <f t="shared" si="121"/>
        <v>1.3279791624746458</v>
      </c>
      <c r="DB97" s="351">
        <f t="shared" si="122"/>
        <v>4.567378245251037</v>
      </c>
      <c r="DC97" s="352">
        <f t="shared" si="97"/>
        <v>4.3773628779541517E-2</v>
      </c>
      <c r="DD97" s="353">
        <f t="shared" si="104"/>
        <v>-27.175748988410966</v>
      </c>
      <c r="DE97" s="354">
        <f t="shared" si="65"/>
        <v>22.083333333333332</v>
      </c>
      <c r="DF97" s="354">
        <f t="shared" si="98"/>
        <v>4.3897273040357296</v>
      </c>
      <c r="DG97" s="365"/>
      <c r="DH97" s="63"/>
      <c r="DI97" s="63"/>
      <c r="DJ97" s="63"/>
      <c r="DK97" s="63"/>
      <c r="DL97" s="63"/>
      <c r="DM97" s="63"/>
      <c r="DN97" s="63"/>
      <c r="DO97" s="366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</row>
    <row r="98" spans="1:137" s="358" customFormat="1" x14ac:dyDescent="0.25">
      <c r="A98" s="358">
        <f t="shared" si="105"/>
        <v>270</v>
      </c>
      <c r="B98" s="359">
        <f t="shared" si="106"/>
        <v>0.125</v>
      </c>
      <c r="C98" s="360"/>
      <c r="D98" s="342">
        <f t="shared" si="2"/>
        <v>-94.284000000000006</v>
      </c>
      <c r="E98" s="361">
        <f t="shared" si="107"/>
        <v>0.97</v>
      </c>
      <c r="F98" s="343"/>
      <c r="G98" s="342">
        <f t="shared" si="66"/>
        <v>-23.266572366021091</v>
      </c>
      <c r="H98" s="342">
        <f t="shared" si="67"/>
        <v>156.73342763397892</v>
      </c>
      <c r="I98" s="342">
        <f t="shared" si="68"/>
        <v>-10.572113750904254</v>
      </c>
      <c r="J98" s="342">
        <f t="shared" si="69"/>
        <v>-23.266572366021091</v>
      </c>
      <c r="K98" s="344">
        <f t="shared" si="70"/>
        <v>1</v>
      </c>
      <c r="L98" s="345">
        <f t="shared" si="71"/>
        <v>0</v>
      </c>
      <c r="M98" s="346">
        <f t="shared" si="72"/>
        <v>-5.38562539247906</v>
      </c>
      <c r="N98" s="342">
        <f t="shared" si="73"/>
        <v>174.61437460752094</v>
      </c>
      <c r="O98" s="342">
        <f t="shared" si="74"/>
        <v>-0.67336718276412277</v>
      </c>
      <c r="P98" s="342">
        <f t="shared" si="75"/>
        <v>-5.38562539247906</v>
      </c>
      <c r="Q98" s="344">
        <f t="shared" si="76"/>
        <v>1</v>
      </c>
      <c r="R98" s="345">
        <f t="shared" si="77"/>
        <v>0</v>
      </c>
      <c r="S98" s="346">
        <f t="shared" si="78"/>
        <v>-2.3669769998921777</v>
      </c>
      <c r="T98" s="342">
        <f t="shared" si="79"/>
        <v>177.63302300010781</v>
      </c>
      <c r="U98" s="342">
        <f t="shared" si="80"/>
        <v>-0.1385200581110726</v>
      </c>
      <c r="V98" s="342">
        <f t="shared" si="81"/>
        <v>-2.3669769998921777</v>
      </c>
      <c r="W98" s="344">
        <f t="shared" si="82"/>
        <v>1</v>
      </c>
      <c r="X98" s="345">
        <f t="shared" si="83"/>
        <v>0</v>
      </c>
      <c r="Y98" s="342">
        <f t="shared" si="84"/>
        <v>0</v>
      </c>
      <c r="Z98" s="343"/>
      <c r="AA98" s="342">
        <f t="shared" si="108"/>
        <v>-38.148023924500386</v>
      </c>
      <c r="AB98" s="342">
        <f t="shared" si="7"/>
        <v>-70.975838477409624</v>
      </c>
      <c r="AC98" s="342">
        <f t="shared" si="8"/>
        <v>-722.92499999999995</v>
      </c>
      <c r="AD98" s="342">
        <f t="shared" si="9"/>
        <v>7.4375</v>
      </c>
      <c r="AE98" s="342">
        <f t="shared" si="10"/>
        <v>-38.148023924500386</v>
      </c>
      <c r="AF98" s="361">
        <f t="shared" si="11"/>
        <v>0.78641756117963568</v>
      </c>
      <c r="AG98" s="361">
        <f t="shared" si="12"/>
        <v>0.85106736321618359</v>
      </c>
      <c r="AH98" s="361">
        <f t="shared" si="109"/>
        <v>0.78641756117963568</v>
      </c>
      <c r="AI98" s="342">
        <f t="shared" si="13"/>
        <v>0.39246938193930442</v>
      </c>
      <c r="AJ98" s="343"/>
      <c r="AK98" s="342">
        <f t="shared" si="110"/>
        <v>-47.202598161765813</v>
      </c>
      <c r="AL98" s="342">
        <f t="shared" si="15"/>
        <v>-96.216738894700896</v>
      </c>
      <c r="AM98" s="342">
        <f t="shared" si="16"/>
        <v>-722.92499999999995</v>
      </c>
      <c r="AN98" s="342">
        <f t="shared" si="17"/>
        <v>7.4375</v>
      </c>
      <c r="AO98" s="342">
        <f t="shared" si="18"/>
        <v>-47.202598161765813</v>
      </c>
      <c r="AP98" s="361">
        <f t="shared" si="19"/>
        <v>0.67940803149830487</v>
      </c>
      <c r="AQ98" s="361">
        <f t="shared" si="20"/>
        <v>0.65087713193807706</v>
      </c>
      <c r="AR98" s="361">
        <f t="shared" si="111"/>
        <v>0.67940803149830487</v>
      </c>
      <c r="AS98" s="342">
        <f t="shared" si="21"/>
        <v>0.48562343787824908</v>
      </c>
      <c r="AT98" s="343"/>
      <c r="AU98" s="342">
        <f t="shared" si="22"/>
        <v>-172.66207248349613</v>
      </c>
      <c r="AV98" s="342">
        <f t="shared" si="23"/>
        <v>7.3379275165038678</v>
      </c>
      <c r="AW98" s="342">
        <f t="shared" si="24"/>
        <v>7.3379275165038678</v>
      </c>
      <c r="AX98" s="342">
        <f t="shared" si="25"/>
        <v>-4.6804198740614894E-2</v>
      </c>
      <c r="AY98" s="342">
        <f t="shared" si="112"/>
        <v>1</v>
      </c>
      <c r="AZ98" s="342">
        <f t="shared" si="26"/>
        <v>0</v>
      </c>
      <c r="BA98" s="343"/>
      <c r="BB98" s="342">
        <f t="shared" si="27"/>
        <v>-165.55725856889134</v>
      </c>
      <c r="BC98" s="342">
        <f t="shared" si="28"/>
        <v>14.442741431108658</v>
      </c>
      <c r="BD98" s="342">
        <f t="shared" si="29"/>
        <v>14.442741431108658</v>
      </c>
      <c r="BE98" s="342">
        <f t="shared" si="88"/>
        <v>-7.1052401477139052E-2</v>
      </c>
      <c r="BF98" s="342">
        <f t="shared" si="113"/>
        <v>1</v>
      </c>
      <c r="BG98" s="342">
        <f t="shared" si="30"/>
        <v>0</v>
      </c>
      <c r="BH98" s="343"/>
      <c r="BI98" s="342">
        <f t="shared" si="31"/>
        <v>-70.594191324332883</v>
      </c>
      <c r="BJ98" s="342">
        <f t="shared" si="32"/>
        <v>108.39797585783691</v>
      </c>
      <c r="BK98" s="342">
        <f t="shared" si="33"/>
        <v>-5.6482170866415924</v>
      </c>
      <c r="BL98" s="342">
        <f t="shared" si="34"/>
        <v>-70.594191324332883</v>
      </c>
      <c r="BM98" s="342">
        <f t="shared" si="114"/>
        <v>0.52190222175808554</v>
      </c>
      <c r="BN98" s="342">
        <f t="shared" si="36"/>
        <v>0.72627768852194319</v>
      </c>
      <c r="BO98" s="346">
        <f t="shared" si="37"/>
        <v>-53.700820179499225</v>
      </c>
      <c r="BP98" s="344">
        <f t="shared" si="38"/>
        <v>126.29917982050077</v>
      </c>
      <c r="BQ98" s="344">
        <f t="shared" si="39"/>
        <v>-2.8718314541785106</v>
      </c>
      <c r="BR98" s="344">
        <f t="shared" si="40"/>
        <v>-53.700820179499225</v>
      </c>
      <c r="BS98" s="346">
        <f t="shared" si="41"/>
        <v>0.71846965024103449</v>
      </c>
      <c r="BT98" s="345">
        <f t="shared" si="42"/>
        <v>0.55247757386316076</v>
      </c>
      <c r="BU98" s="342">
        <f t="shared" si="115"/>
        <v>1.278755262385104</v>
      </c>
      <c r="BV98" s="343"/>
      <c r="BW98" s="347">
        <f t="shared" si="90"/>
        <v>3.2518480822026574</v>
      </c>
      <c r="BX98" s="362"/>
      <c r="BY98" s="363"/>
      <c r="BZ98" s="361">
        <f t="shared" si="44"/>
        <v>-170.25725246527554</v>
      </c>
      <c r="CA98" s="361">
        <f t="shared" si="45"/>
        <v>9.7427475347244581</v>
      </c>
      <c r="CB98" s="342">
        <f t="shared" si="46"/>
        <v>9.7427475347244581</v>
      </c>
      <c r="CC98" s="342">
        <f t="shared" si="47"/>
        <v>-5.4901985230222217E-2</v>
      </c>
      <c r="CD98" s="342">
        <f t="shared" si="116"/>
        <v>1</v>
      </c>
      <c r="CE98" s="342">
        <f t="shared" si="48"/>
        <v>0</v>
      </c>
      <c r="CF98" s="364"/>
      <c r="CG98" s="342">
        <f t="shared" si="117"/>
        <v>-66.59364327465812</v>
      </c>
      <c r="CH98" s="342">
        <f t="shared" si="50"/>
        <v>-143.00413431170045</v>
      </c>
      <c r="CI98" s="342">
        <f t="shared" si="51"/>
        <v>-722.92499999999995</v>
      </c>
      <c r="CJ98" s="342">
        <f t="shared" si="102"/>
        <v>7.4375</v>
      </c>
      <c r="CK98" s="342">
        <f t="shared" si="52"/>
        <v>-66.59364327465812</v>
      </c>
      <c r="CL98" s="361">
        <f t="shared" si="53"/>
        <v>0.3972497091994231</v>
      </c>
      <c r="CM98" s="361">
        <f t="shared" si="54"/>
        <v>0.18417151345368504</v>
      </c>
      <c r="CN98" s="361">
        <f t="shared" si="118"/>
        <v>0.3972497091994231</v>
      </c>
      <c r="CO98" s="342">
        <f t="shared" si="55"/>
        <v>0.68511978677631813</v>
      </c>
      <c r="CP98" s="364"/>
      <c r="CQ98" s="342">
        <f t="shared" si="119"/>
        <v>-60.945395900922861</v>
      </c>
      <c r="CR98" s="342">
        <f t="shared" si="56"/>
        <v>-131.34203622867139</v>
      </c>
      <c r="CS98" s="342">
        <f t="shared" si="57"/>
        <v>-722.92499999999995</v>
      </c>
      <c r="CT98" s="342">
        <f t="shared" si="103"/>
        <v>7.4375</v>
      </c>
      <c r="CU98" s="342">
        <f t="shared" si="58"/>
        <v>-60.945395900922861</v>
      </c>
      <c r="CV98" s="361">
        <f t="shared" si="59"/>
        <v>0.48564293117863211</v>
      </c>
      <c r="CW98" s="361">
        <f t="shared" si="60"/>
        <v>0.29491468762208095</v>
      </c>
      <c r="CX98" s="361">
        <f t="shared" si="120"/>
        <v>0.48564293117863211</v>
      </c>
      <c r="CY98" s="342">
        <f t="shared" si="61"/>
        <v>0.62701024589426813</v>
      </c>
      <c r="CZ98" s="364"/>
      <c r="DA98" s="350">
        <f t="shared" si="121"/>
        <v>1.3121300326705863</v>
      </c>
      <c r="DB98" s="351">
        <f t="shared" si="122"/>
        <v>4.5639781148732439</v>
      </c>
      <c r="DC98" s="352">
        <f t="shared" si="97"/>
        <v>3.865112258545398E-2</v>
      </c>
      <c r="DD98" s="353">
        <f t="shared" si="104"/>
        <v>-28.256757757765342</v>
      </c>
      <c r="DE98" s="354">
        <f t="shared" si="65"/>
        <v>22.5</v>
      </c>
      <c r="DF98" s="354">
        <f t="shared" si="98"/>
        <v>4.3407340466730089</v>
      </c>
      <c r="DG98" s="365"/>
      <c r="DH98" s="63"/>
      <c r="DI98" s="63"/>
      <c r="DJ98" s="63"/>
      <c r="DK98" s="63"/>
      <c r="DL98" s="63"/>
      <c r="DM98" s="63"/>
      <c r="DN98" s="63"/>
      <c r="DO98" s="366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E98" s="63"/>
      <c r="EF98" s="63"/>
      <c r="EG98" s="63"/>
    </row>
    <row r="99" spans="1:137" s="358" customFormat="1" x14ac:dyDescent="0.25">
      <c r="A99" s="358">
        <f t="shared" si="105"/>
        <v>275</v>
      </c>
      <c r="B99" s="359">
        <f t="shared" si="106"/>
        <v>0.125</v>
      </c>
      <c r="C99" s="360"/>
      <c r="D99" s="342">
        <f t="shared" si="2"/>
        <v>-96.03</v>
      </c>
      <c r="E99" s="361">
        <f t="shared" si="107"/>
        <v>0.97</v>
      </c>
      <c r="F99" s="343"/>
      <c r="G99" s="342">
        <f t="shared" si="66"/>
        <v>-25.06983436330588</v>
      </c>
      <c r="H99" s="342">
        <f t="shared" si="67"/>
        <v>154.93016563669411</v>
      </c>
      <c r="I99" s="342">
        <f t="shared" si="68"/>
        <v>-11.684968674813046</v>
      </c>
      <c r="J99" s="342">
        <f t="shared" si="69"/>
        <v>-25.06983436330588</v>
      </c>
      <c r="K99" s="344">
        <f t="shared" si="70"/>
        <v>1</v>
      </c>
      <c r="L99" s="345">
        <f t="shared" si="71"/>
        <v>0</v>
      </c>
      <c r="M99" s="346">
        <f t="shared" si="72"/>
        <v>-5.5231609076786041</v>
      </c>
      <c r="N99" s="342">
        <f t="shared" si="73"/>
        <v>174.4768390923214</v>
      </c>
      <c r="O99" s="342">
        <f t="shared" si="74"/>
        <v>-0.70872643522347001</v>
      </c>
      <c r="P99" s="342">
        <f t="shared" si="75"/>
        <v>-5.5231609076786041</v>
      </c>
      <c r="Q99" s="344">
        <f t="shared" si="76"/>
        <v>1</v>
      </c>
      <c r="R99" s="345">
        <f t="shared" si="77"/>
        <v>0</v>
      </c>
      <c r="S99" s="346">
        <f t="shared" si="78"/>
        <v>-2.4144574446230265</v>
      </c>
      <c r="T99" s="342">
        <f t="shared" si="79"/>
        <v>177.58554255537697</v>
      </c>
      <c r="U99" s="342">
        <f t="shared" si="80"/>
        <v>-0.14384428870903274</v>
      </c>
      <c r="V99" s="342">
        <f t="shared" si="81"/>
        <v>-2.4144574446230265</v>
      </c>
      <c r="W99" s="344">
        <f t="shared" si="82"/>
        <v>1</v>
      </c>
      <c r="X99" s="345">
        <f t="shared" si="83"/>
        <v>0</v>
      </c>
      <c r="Y99" s="342">
        <f t="shared" si="84"/>
        <v>0</v>
      </c>
      <c r="Z99" s="343"/>
      <c r="AA99" s="342">
        <f t="shared" si="108"/>
        <v>-38.659808254090095</v>
      </c>
      <c r="AB99" s="342">
        <f t="shared" si="7"/>
        <v>-72.351531245578386</v>
      </c>
      <c r="AC99" s="342">
        <f t="shared" si="8"/>
        <v>-736.3125</v>
      </c>
      <c r="AD99" s="342">
        <f t="shared" si="9"/>
        <v>7.4375</v>
      </c>
      <c r="AE99" s="342">
        <f t="shared" si="10"/>
        <v>-38.659808254090095</v>
      </c>
      <c r="AF99" s="361">
        <f t="shared" si="11"/>
        <v>0.78086880944303028</v>
      </c>
      <c r="AG99" s="361">
        <f t="shared" si="12"/>
        <v>0.8422714006615114</v>
      </c>
      <c r="AH99" s="361">
        <f t="shared" si="109"/>
        <v>0.78086880944303028</v>
      </c>
      <c r="AI99" s="342">
        <f t="shared" si="13"/>
        <v>0.3905031136776777</v>
      </c>
      <c r="AJ99" s="343"/>
      <c r="AK99" s="342">
        <f t="shared" si="110"/>
        <v>-47.726310993906267</v>
      </c>
      <c r="AL99" s="342">
        <f t="shared" si="15"/>
        <v>-97.68691312105959</v>
      </c>
      <c r="AM99" s="342">
        <f t="shared" si="16"/>
        <v>-736.3125</v>
      </c>
      <c r="AN99" s="342">
        <f t="shared" si="17"/>
        <v>7.4375</v>
      </c>
      <c r="AO99" s="342">
        <f t="shared" si="18"/>
        <v>-47.726310993906267</v>
      </c>
      <c r="AP99" s="361">
        <f t="shared" si="19"/>
        <v>0.67267279399631241</v>
      </c>
      <c r="AQ99" s="361">
        <f t="shared" si="20"/>
        <v>0.63704606235711803</v>
      </c>
      <c r="AR99" s="361">
        <f t="shared" si="111"/>
        <v>0.67267279399631241</v>
      </c>
      <c r="AS99" s="342">
        <f t="shared" si="21"/>
        <v>0.48208394943339666</v>
      </c>
      <c r="AT99" s="343"/>
      <c r="AU99" s="342">
        <f t="shared" si="22"/>
        <v>-172.83469126708408</v>
      </c>
      <c r="AV99" s="342">
        <f t="shared" si="23"/>
        <v>7.1653087329159177</v>
      </c>
      <c r="AW99" s="342">
        <f t="shared" si="24"/>
        <v>7.1653087329159177</v>
      </c>
      <c r="AX99" s="342">
        <f t="shared" si="25"/>
        <v>-4.2751840114215789E-2</v>
      </c>
      <c r="AY99" s="342">
        <f t="shared" si="112"/>
        <v>1</v>
      </c>
      <c r="AZ99" s="342">
        <f t="shared" si="26"/>
        <v>0</v>
      </c>
      <c r="BA99" s="343"/>
      <c r="BB99" s="342">
        <f t="shared" si="27"/>
        <v>-165.88674612211355</v>
      </c>
      <c r="BC99" s="342">
        <f t="shared" si="28"/>
        <v>14.11325387788645</v>
      </c>
      <c r="BD99" s="342">
        <f t="shared" si="29"/>
        <v>14.11325387788645</v>
      </c>
      <c r="BE99" s="342">
        <f t="shared" si="88"/>
        <v>-6.5303412529883628E-2</v>
      </c>
      <c r="BF99" s="342">
        <f t="shared" si="113"/>
        <v>1</v>
      </c>
      <c r="BG99" s="342">
        <f t="shared" si="30"/>
        <v>0</v>
      </c>
      <c r="BH99" s="343"/>
      <c r="BI99" s="342">
        <f t="shared" si="31"/>
        <v>-72.912565928467245</v>
      </c>
      <c r="BJ99" s="342">
        <f t="shared" si="32"/>
        <v>106.07757097722707</v>
      </c>
      <c r="BK99" s="342">
        <f t="shared" si="33"/>
        <v>-6.2121071006196296</v>
      </c>
      <c r="BL99" s="342">
        <f t="shared" si="34"/>
        <v>-72.912565928467245</v>
      </c>
      <c r="BM99" s="342">
        <f t="shared" si="114"/>
        <v>0.48909660132358246</v>
      </c>
      <c r="BN99" s="342">
        <f t="shared" si="36"/>
        <v>0.73649056493401255</v>
      </c>
      <c r="BO99" s="346">
        <f t="shared" si="37"/>
        <v>-55.44801463002505</v>
      </c>
      <c r="BP99" s="344">
        <f t="shared" si="38"/>
        <v>124.55198536997494</v>
      </c>
      <c r="BQ99" s="344">
        <f t="shared" si="39"/>
        <v>-3.0677799060127304</v>
      </c>
      <c r="BR99" s="344">
        <f t="shared" si="40"/>
        <v>-55.44801463002505</v>
      </c>
      <c r="BS99" s="346">
        <f t="shared" si="41"/>
        <v>0.70244286361903452</v>
      </c>
      <c r="BT99" s="345">
        <f t="shared" si="42"/>
        <v>0.56008095585883888</v>
      </c>
      <c r="BU99" s="342">
        <f t="shared" si="115"/>
        <v>1.2965715207928514</v>
      </c>
      <c r="BV99" s="343"/>
      <c r="BW99" s="347">
        <f t="shared" si="90"/>
        <v>3.2641585839039258</v>
      </c>
      <c r="BX99" s="362"/>
      <c r="BY99" s="363"/>
      <c r="BZ99" s="361">
        <f t="shared" si="44"/>
        <v>-170.48459339130829</v>
      </c>
      <c r="CA99" s="361">
        <f t="shared" si="45"/>
        <v>9.5154066086917055</v>
      </c>
      <c r="CB99" s="342">
        <f t="shared" si="46"/>
        <v>9.5154066086917055</v>
      </c>
      <c r="CC99" s="342">
        <f t="shared" si="47"/>
        <v>-5.0282049900988383E-2</v>
      </c>
      <c r="CD99" s="342">
        <f t="shared" si="116"/>
        <v>1</v>
      </c>
      <c r="CE99" s="342">
        <f t="shared" si="48"/>
        <v>0</v>
      </c>
      <c r="CF99" s="364"/>
      <c r="CG99" s="342">
        <f t="shared" si="117"/>
        <v>-66.974507991471967</v>
      </c>
      <c r="CH99" s="342">
        <f t="shared" si="50"/>
        <v>-143.73449847745079</v>
      </c>
      <c r="CI99" s="342">
        <f t="shared" si="51"/>
        <v>-736.3125</v>
      </c>
      <c r="CJ99" s="342">
        <f t="shared" si="102"/>
        <v>7.4375</v>
      </c>
      <c r="CK99" s="342">
        <f t="shared" si="52"/>
        <v>-66.974507991471967</v>
      </c>
      <c r="CL99" s="361">
        <f t="shared" si="53"/>
        <v>0.39114064034485174</v>
      </c>
      <c r="CM99" s="361">
        <f t="shared" si="54"/>
        <v>0.17774871115566285</v>
      </c>
      <c r="CN99" s="361">
        <f t="shared" si="118"/>
        <v>0.39114064034485174</v>
      </c>
      <c r="CO99" s="342">
        <f t="shared" si="55"/>
        <v>0.67651018173204003</v>
      </c>
      <c r="CP99" s="364"/>
      <c r="CQ99" s="342">
        <f t="shared" si="119"/>
        <v>-61.389540334034791</v>
      </c>
      <c r="CR99" s="342">
        <f t="shared" si="56"/>
        <v>-132.31881058355589</v>
      </c>
      <c r="CS99" s="342">
        <f t="shared" si="57"/>
        <v>-736.3125</v>
      </c>
      <c r="CT99" s="342">
        <f t="shared" si="103"/>
        <v>7.4375</v>
      </c>
      <c r="CU99" s="342">
        <f t="shared" si="58"/>
        <v>-61.389540334034791</v>
      </c>
      <c r="CV99" s="361">
        <f t="shared" si="59"/>
        <v>0.47885213068057331</v>
      </c>
      <c r="CW99" s="361">
        <f t="shared" si="60"/>
        <v>0.28516696561967053</v>
      </c>
      <c r="CX99" s="361">
        <f t="shared" si="120"/>
        <v>0.47885213068057331</v>
      </c>
      <c r="CY99" s="342">
        <f t="shared" si="61"/>
        <v>0.62009636701045245</v>
      </c>
      <c r="CZ99" s="364"/>
      <c r="DA99" s="350">
        <f t="shared" si="121"/>
        <v>1.2966065487424925</v>
      </c>
      <c r="DB99" s="351">
        <f t="shared" si="122"/>
        <v>4.5607651326464183</v>
      </c>
      <c r="DC99" s="352">
        <f t="shared" si="97"/>
        <v>3.3800408994730413E-2</v>
      </c>
      <c r="DD99" s="353">
        <f t="shared" si="104"/>
        <v>-29.421560892032769</v>
      </c>
      <c r="DE99" s="354">
        <f t="shared" si="65"/>
        <v>22.916666666666668</v>
      </c>
      <c r="DF99" s="354">
        <f t="shared" si="98"/>
        <v>4.292257956820535</v>
      </c>
      <c r="DG99" s="365"/>
      <c r="DH99" s="63"/>
      <c r="DI99" s="63"/>
      <c r="DJ99" s="63"/>
      <c r="DK99" s="63"/>
      <c r="DL99" s="63"/>
      <c r="DM99" s="63"/>
      <c r="DN99" s="63"/>
      <c r="DO99" s="366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</row>
    <row r="100" spans="1:137" s="358" customFormat="1" x14ac:dyDescent="0.25">
      <c r="A100" s="358">
        <f t="shared" si="105"/>
        <v>280</v>
      </c>
      <c r="B100" s="359">
        <f t="shared" si="106"/>
        <v>0.125</v>
      </c>
      <c r="C100" s="360"/>
      <c r="D100" s="342">
        <f t="shared" ref="D100:D163" si="123">-(E100*360*$A100)/1000</f>
        <v>-97.775999999999996</v>
      </c>
      <c r="E100" s="361">
        <f t="shared" si="107"/>
        <v>0.97</v>
      </c>
      <c r="F100" s="343"/>
      <c r="G100" s="342">
        <f t="shared" si="66"/>
        <v>-27.104635887835748</v>
      </c>
      <c r="H100" s="342">
        <f t="shared" si="67"/>
        <v>152.89536411216426</v>
      </c>
      <c r="I100" s="342">
        <f t="shared" si="68"/>
        <v>-12.920748980983575</v>
      </c>
      <c r="J100" s="342">
        <f t="shared" si="69"/>
        <v>-27.104635887835748</v>
      </c>
      <c r="K100" s="344">
        <f t="shared" si="70"/>
        <v>1</v>
      </c>
      <c r="L100" s="345">
        <f t="shared" si="71"/>
        <v>0</v>
      </c>
      <c r="M100" s="346">
        <f t="shared" si="72"/>
        <v>-5.6633155019609367</v>
      </c>
      <c r="N100" s="342">
        <f t="shared" si="73"/>
        <v>174.33668449803906</v>
      </c>
      <c r="O100" s="342">
        <f t="shared" si="74"/>
        <v>-0.74589123817313485</v>
      </c>
      <c r="P100" s="342">
        <f t="shared" si="75"/>
        <v>-5.6633155019609367</v>
      </c>
      <c r="Q100" s="344">
        <f t="shared" si="76"/>
        <v>1</v>
      </c>
      <c r="R100" s="345">
        <f t="shared" si="77"/>
        <v>0</v>
      </c>
      <c r="S100" s="346">
        <f t="shared" si="78"/>
        <v>-2.4621500674025842</v>
      </c>
      <c r="T100" s="342">
        <f t="shared" si="79"/>
        <v>177.53784993259742</v>
      </c>
      <c r="U100" s="342">
        <f t="shared" si="80"/>
        <v>-0.14928355046722397</v>
      </c>
      <c r="V100" s="342">
        <f t="shared" si="81"/>
        <v>-2.4621500674025842</v>
      </c>
      <c r="W100" s="344">
        <f t="shared" si="82"/>
        <v>1</v>
      </c>
      <c r="X100" s="345">
        <f t="shared" si="83"/>
        <v>0</v>
      </c>
      <c r="Y100" s="342">
        <f t="shared" si="84"/>
        <v>0</v>
      </c>
      <c r="Z100" s="343"/>
      <c r="AA100" s="342">
        <f t="shared" si="108"/>
        <v>-39.164381555158471</v>
      </c>
      <c r="AB100" s="342">
        <f t="shared" ref="AB100:AB163" si="124">(-ATAN(1/AB$33*(2*$A100/AA$32+SQRT(4-AB$33^2)))-ATAN(1/AB$33*(2*$A100/AA$32-SQRT(4-AB$33^2))))*180/PI()</f>
        <v>-73.717702191701804</v>
      </c>
      <c r="AC100" s="342">
        <f t="shared" ref="AC100:AC163" si="125">-360*$A100*AD100/1000</f>
        <v>-749.7</v>
      </c>
      <c r="AD100" s="342">
        <f t="shared" ref="AD100:AD163" si="126">($AD$33-1)/(2*$B$33)*1000</f>
        <v>7.4375</v>
      </c>
      <c r="AE100" s="342">
        <f t="shared" ref="AE100:AE163" si="127">-ATAN($A100/AA$32)*180/PI()</f>
        <v>-39.164381555158471</v>
      </c>
      <c r="AF100" s="361">
        <f t="shared" ref="AF100:AF163" si="128">10^(10*LOG10(AA$32^2/($A100^2+AA$32^2))/20)</f>
        <v>0.77533724572712748</v>
      </c>
      <c r="AG100" s="361">
        <f t="shared" ref="AG100:AG163" si="129">10^((10*LOG10(AG$33*AA$32^4/($A100^4+AA$32^4)))/20)</f>
        <v>0.8332721673089013</v>
      </c>
      <c r="AH100" s="361">
        <f t="shared" si="109"/>
        <v>0.77533724572712748</v>
      </c>
      <c r="AI100" s="342">
        <f t="shared" ref="AI100:AI163" si="130">IF(AI$32="On",ABS((AA100/(360*$A100))*1000),0)</f>
        <v>0.38853553130117535</v>
      </c>
      <c r="AJ100" s="343"/>
      <c r="AK100" s="342">
        <f t="shared" si="110"/>
        <v>-48.239700296102136</v>
      </c>
      <c r="AL100" s="342">
        <f t="shared" ref="AL100:AL163" si="131">(-ATAN(1/AL$33*(2*$A100/AK$32+SQRT(4-AL$33^2)))-ATAN(1/AL$33*(2*$A100/AK$32-SQRT(4-AL$33^2))))*180/PI()</f>
        <v>-99.123234599234465</v>
      </c>
      <c r="AM100" s="342">
        <f t="shared" ref="AM100:AM163" si="132">-360*$A100*AN100/1000</f>
        <v>-749.7</v>
      </c>
      <c r="AN100" s="342">
        <f t="shared" ref="AN100:AN163" si="133">($AD$33-1)/(2*$B$33)*1000</f>
        <v>7.4375</v>
      </c>
      <c r="AO100" s="342">
        <f t="shared" ref="AO100:AO163" si="134">-ATAN($A100/AK$32)*180/PI()</f>
        <v>-48.239700296102136</v>
      </c>
      <c r="AP100" s="361">
        <f t="shared" ref="AP100:AP163" si="135">10^((10*LOG10(AK$32^2/($A100^2+AK$32^2)))/20)</f>
        <v>0.66601576930885231</v>
      </c>
      <c r="AQ100" s="361">
        <f t="shared" ref="AQ100:AQ163" si="136">10^((10*LOG10(AQ$33*AK$32^4/($A100^4+AK$32^4)))/20)</f>
        <v>0.62335619534159137</v>
      </c>
      <c r="AR100" s="361">
        <f t="shared" si="111"/>
        <v>0.66601576930885231</v>
      </c>
      <c r="AS100" s="342">
        <f t="shared" ref="AS100:AS163" si="137">IF(AS$32="On",ABS((AK100/(360*$A100))*1000),0)</f>
        <v>0.47856845531847358</v>
      </c>
      <c r="AT100" s="343"/>
      <c r="AU100" s="342">
        <f t="shared" ref="AU100:AU163" si="138">(-ATAN(2*AV$33*$A100/$AW$30+SQRT(4*AV$33^2-1))-ATAN(2*AV$33*$A100/AW$30-SQRT(4*AV$33^2-1)))*180/PI()</f>
        <v>-172.99873244250466</v>
      </c>
      <c r="AV100" s="342">
        <f t="shared" ref="AV100:AV163" si="139">(-ATAN(2*AV$33*$A100/AW$30+SQRT(4*AV$33^2-1))-ATAN(2*AV$33*$A100/AW$30-SQRT(4*AV$33^2-1)))*180/PI()+180</f>
        <v>7.0012675574953391</v>
      </c>
      <c r="AW100" s="342">
        <f t="shared" ref="AW100:AW163" si="140">IF($A100&lt;=AW$30,AU100,AV100)</f>
        <v>7.0012675574953391</v>
      </c>
      <c r="AX100" s="342">
        <f t="shared" ref="AX100:AX163" si="141">10*LOG10(ABS((1-($A100^6/AW$30^6))/(($A100^6/AW$30^6)+($A100^2/(AV$33*AW$30^2))+1)))</f>
        <v>-3.9126354983533146E-2</v>
      </c>
      <c r="AY100" s="342">
        <f t="shared" si="112"/>
        <v>1</v>
      </c>
      <c r="AZ100" s="342">
        <f t="shared" ref="AZ100:AZ163" si="142">IF(AZ$32="On",ABS((AW100/(360*$A100))*1000),0)</f>
        <v>0</v>
      </c>
      <c r="BA100" s="343"/>
      <c r="BB100" s="342">
        <f t="shared" ref="BB100:BB163" si="143">(-ATAN(2*BC$33*$A100/BD$30+SQRT(4*BC$33^2-1))-ATAN(2*BC$33*$A100/BD$30-SQRT(4*BC$33^2-1)))*180/PI()</f>
        <v>-166.20051460398065</v>
      </c>
      <c r="BC100" s="342">
        <f t="shared" ref="BC100:BC163" si="144">(-ATAN(2*BC$33*$A100/BD$30+SQRT(4*BC$33^2-1))-ATAN(2*BC$33*$A100/BD$30-SQRT(4*BC$33^2-1)))*180/PI()+180</f>
        <v>13.79948539601935</v>
      </c>
      <c r="BD100" s="342">
        <f t="shared" ref="BD100:BD163" si="145">IF($A100&lt;=BD$30,BB100,BC100)</f>
        <v>13.79948539601935</v>
      </c>
      <c r="BE100" s="342">
        <f t="shared" si="88"/>
        <v>-6.0126029610013967E-2</v>
      </c>
      <c r="BF100" s="342">
        <f t="shared" si="113"/>
        <v>1</v>
      </c>
      <c r="BG100" s="342">
        <f t="shared" ref="BG100:BG163" si="146">IF(BG$32="On",ABS((BD100/(360*$A100))*1000),0)</f>
        <v>0</v>
      </c>
      <c r="BH100" s="343"/>
      <c r="BI100" s="342">
        <f t="shared" ref="BI100:BI163" si="147">(-ATAN(2*BN$29*$A100/$BR$30+SQRT(4*BN$29^2-1))-ATAN(2*BN$29*$A100/BL$30-SQRT(4*BN$29^2-1)))*180/PI()</f>
        <v>-75.238201511141</v>
      </c>
      <c r="BJ100" s="342">
        <f t="shared" ref="BJ100:BJ163" si="148">(-ATAN(2*BN$29*$A100/BL$30+SQRT(4*BN$29^2-1))-ATAN(2*BN$29*$A100/BL$30-SQRT(4*BN$29^2-1)))*180/PI()+180</f>
        <v>103.75010906916687</v>
      </c>
      <c r="BK100" s="342">
        <f t="shared" ref="BK100:BK163" si="149">10*LOG10(ABS((1-($A100^6/BL$30^6))/(($A100^6/BL$30^6)+($A100^2/(BN$29*BL$30^2))+1)))</f>
        <v>-6.8696221264526214</v>
      </c>
      <c r="BL100" s="342">
        <f t="shared" ref="BL100:BL163" si="150">IF($A100&lt;=BL$30,BI100,BJ100)</f>
        <v>-75.238201511141</v>
      </c>
      <c r="BM100" s="342">
        <f t="shared" si="114"/>
        <v>0.45343902389718993</v>
      </c>
      <c r="BN100" s="342">
        <f t="shared" ref="BN100:BN163" si="151">IF(BL$33="On",ABS((BL100/(360*$A100))*1000),0)</f>
        <v>0.74641072927719243</v>
      </c>
      <c r="BO100" s="346">
        <f t="shared" ref="BO100:BO163" si="152">(-ATAN(2*BU$31*$A100/$BR$30+SQRT(4*BU$31^2-1))-ATAN(2*BU$31*$A100/BR$30-SQRT(4*BU$31^2-1)))*180/PI()</f>
        <v>-57.229086192188639</v>
      </c>
      <c r="BP100" s="344">
        <f t="shared" ref="BP100:BP163" si="153">(-ATAN(2*BU$31*$A100/BR$30+SQRT(4*BU$31^2-1))-ATAN(2*BU$31*$A100/BR$30-SQRT(4*BU$31^2-1)))*180/PI()+180</f>
        <v>122.77091380781135</v>
      </c>
      <c r="BQ100" s="344">
        <f t="shared" ref="BQ100:BQ163" si="154">10*LOG10(ABS((1-($A100^6/BR$30^6))/(($A100^6/BR$30^6)+($A100^2/(BU$31*BR$30^2))+1)))</f>
        <v>-3.2793714811804082</v>
      </c>
      <c r="BR100" s="344">
        <f t="shared" ref="BR100:BR163" si="155">IF($A100&lt;=BR$30,BO100,BP100)</f>
        <v>-57.229086192188639</v>
      </c>
      <c r="BS100" s="346">
        <f t="shared" ref="BS100:BS163" si="156">IF(BU$29="On",10^((IF(ISERROR(BQ100),-60,BQ100))/20),1)</f>
        <v>0.68553783079456898</v>
      </c>
      <c r="BT100" s="345">
        <f t="shared" ref="BT100:BT163" si="157">IF(BU$29="On",ABS((BR100/(360*$A100))*1000),0)</f>
        <v>0.56774887095425242</v>
      </c>
      <c r="BU100" s="342">
        <f t="shared" si="115"/>
        <v>1.3141596002314448</v>
      </c>
      <c r="BV100" s="343"/>
      <c r="BW100" s="347">
        <f t="shared" si="90"/>
        <v>3.2762635868510941</v>
      </c>
      <c r="BX100" s="362"/>
      <c r="BY100" s="363"/>
      <c r="BZ100" s="361">
        <f t="shared" ref="BZ100:BZ163" si="158">(-ATAN(2*CA$33*$A100/CB$30+SQRT(4*CA$33^2-1))-ATAN(2*CA$33*$A100/CB$30-SQRT(4*CA$33^2-1)))*180/PI()</f>
        <v>-170.70075831793659</v>
      </c>
      <c r="CA100" s="361">
        <f t="shared" ref="CA100:CA163" si="159">(-ATAN(2*CA$33*$A100/CB$30+SQRT(4*CA$33^2-1))-ATAN(2*CA$33*$A100/CB$30-SQRT(4*CA$33^2-1)))*180/PI()+180</f>
        <v>9.2992416820634105</v>
      </c>
      <c r="CB100" s="342">
        <f t="shared" ref="CB100:CB163" si="160">IF($A100&lt;=CB$30,BZ100,CA100)</f>
        <v>9.2992416820634105</v>
      </c>
      <c r="CC100" s="342">
        <f t="shared" ref="CC100:CC163" si="161">10*LOG10(ABS((1-($A100^6/CB$30^6))/(($A100^6/CB$30^6)+($A100^2/(CA$33*CB$30^2))+1)))</f>
        <v>-4.6137534897241241E-2</v>
      </c>
      <c r="CD100" s="342">
        <f t="shared" si="116"/>
        <v>1</v>
      </c>
      <c r="CE100" s="342">
        <f t="shared" ref="CE100:CE163" si="162">IF(CE$32="On",ABS((CB100/(360*$A100))*1000),0)</f>
        <v>0</v>
      </c>
      <c r="CF100" s="364"/>
      <c r="CG100" s="342">
        <f t="shared" si="117"/>
        <v>-67.343820191024193</v>
      </c>
      <c r="CH100" s="342">
        <f t="shared" ref="CH100:CH163" si="163">(-ATAN(1/CH$33*(2*$A100/CG$32+SQRT(4-CH$33^2)))-ATAN(1/CH$33*(2*$A100/CG$32-SQRT(4-CH$33^2))))*180/PI()</f>
        <v>-144.43648459843342</v>
      </c>
      <c r="CI100" s="342">
        <f t="shared" ref="CI100:CI163" si="164">-360*$A100*CJ100/1000</f>
        <v>-749.7</v>
      </c>
      <c r="CJ100" s="342">
        <f t="shared" si="102"/>
        <v>7.4375</v>
      </c>
      <c r="CK100" s="342">
        <f t="shared" ref="CK100:CK163" si="165">-ATAN($A100/CG$32)*180/PI()</f>
        <v>-67.343820191024193</v>
      </c>
      <c r="CL100" s="361">
        <f t="shared" ref="CL100:CL163" si="166">10^((10*LOG10(CG$32^2/($A100^2+CG$32^2)))/20)</f>
        <v>0.38520036629841503</v>
      </c>
      <c r="CM100" s="361">
        <f t="shared" ref="CM100:CM163" si="167">10^((10*LOG10(CM$33*CG$32^4/($A100^4+CG$32^4)))/20)</f>
        <v>0.17164588180021526</v>
      </c>
      <c r="CN100" s="361">
        <f t="shared" si="118"/>
        <v>0.38520036629841503</v>
      </c>
      <c r="CO100" s="342">
        <f t="shared" ref="CO100:CO163" si="168">IF(CO$32="On",ABS((CG100/(360*$A100))*1000),0)</f>
        <v>0.66809345427603373</v>
      </c>
      <c r="CP100" s="364"/>
      <c r="CQ100" s="342">
        <f t="shared" si="119"/>
        <v>-61.821409890040833</v>
      </c>
      <c r="CR100" s="342">
        <f t="shared" ref="CR100:CR163" si="169">(-ATAN(1/CR$33*(2*$A100/CQ$32+SQRT(4-CR$33^2)))-ATAN(1/CR$33*(2*$A100/CQ$32-SQRT(4-CR$33^2))))*180/PI()</f>
        <v>-133.25842684646508</v>
      </c>
      <c r="CS100" s="342">
        <f t="shared" ref="CS100:CS163" si="170">-360*$A100*CT100/1000</f>
        <v>-749.7</v>
      </c>
      <c r="CT100" s="342">
        <f t="shared" si="103"/>
        <v>7.4375</v>
      </c>
      <c r="CU100" s="342">
        <f t="shared" ref="CU100:CU163" si="171">-ATAN($A100/CQ$32)*180/PI()</f>
        <v>-61.821409890040833</v>
      </c>
      <c r="CV100" s="361">
        <f t="shared" ref="CV100:CV163" si="172">10^((10*LOG10(CQ$32^2/($A100^2+CQ$32^2)))/20)</f>
        <v>0.47222141251541894</v>
      </c>
      <c r="CW100" s="361">
        <f t="shared" ref="CW100:CW163" si="173">10^((10*LOG10(CW$33*CQ$32^4/($A100^4+CQ$32^4)))/20)</f>
        <v>0.27585442689826201</v>
      </c>
      <c r="CX100" s="361">
        <f t="shared" si="120"/>
        <v>0.47222141251541894</v>
      </c>
      <c r="CY100" s="342">
        <f t="shared" ref="CY100:CY163" si="174">IF(CY$32="On",ABS((CQ100/(360*$A100))*1000),0)</f>
        <v>0.61330763779802411</v>
      </c>
      <c r="CZ100" s="364"/>
      <c r="DA100" s="350">
        <f t="shared" si="121"/>
        <v>1.2814010920740579</v>
      </c>
      <c r="DB100" s="351">
        <f t="shared" si="122"/>
        <v>4.5576646789251516</v>
      </c>
      <c r="DC100" s="352">
        <f t="shared" si="97"/>
        <v>2.9198318812495429E-2</v>
      </c>
      <c r="DD100" s="353">
        <f t="shared" si="104"/>
        <v>-30.692843074782104</v>
      </c>
      <c r="DE100" s="354">
        <f t="shared" ref="DE100:DE163" si="175">A100/10*$CG$2*1/30</f>
        <v>23.333333333333332</v>
      </c>
      <c r="DF100" s="354">
        <f t="shared" si="98"/>
        <v>4.2443300917475346</v>
      </c>
      <c r="DG100" s="365"/>
      <c r="DH100" s="63"/>
      <c r="DI100" s="63"/>
      <c r="DJ100" s="63"/>
      <c r="DK100" s="63"/>
      <c r="DL100" s="63"/>
      <c r="DM100" s="63"/>
      <c r="DN100" s="63"/>
      <c r="DO100" s="366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  <c r="DZ100" s="63"/>
      <c r="EA100" s="63"/>
      <c r="EB100" s="63"/>
      <c r="EC100" s="63"/>
      <c r="ED100" s="63"/>
      <c r="EE100" s="63"/>
      <c r="EF100" s="63"/>
      <c r="EG100" s="63"/>
    </row>
    <row r="101" spans="1:137" s="358" customFormat="1" x14ac:dyDescent="0.25">
      <c r="A101" s="358">
        <f t="shared" si="105"/>
        <v>285</v>
      </c>
      <c r="B101" s="359">
        <f t="shared" si="106"/>
        <v>0.125</v>
      </c>
      <c r="C101" s="360"/>
      <c r="D101" s="342">
        <f t="shared" si="123"/>
        <v>-99.522000000000006</v>
      </c>
      <c r="E101" s="361">
        <f t="shared" si="107"/>
        <v>0.97</v>
      </c>
      <c r="F101" s="343"/>
      <c r="G101" s="342">
        <f t="shared" ref="G101:G164" si="176">(-ATAN(2*J$32*$A101/$H$30+SQRT(4*J$32^2-1))-ATAN(2*J$32*$A101/H$30-SQRT(4*J$32^2-1)))*180/PI()</f>
        <v>-29.413513339324307</v>
      </c>
      <c r="H101" s="342">
        <f t="shared" ref="H101:H164" si="177">(-ATAN(2*J$32*$A101/H$30+SQRT(4*J$32^2-1))-ATAN(2*J$32*$A101/H$30-SQRT(4*J$32^2-1)))*180/PI()+180</f>
        <v>150.58648666067569</v>
      </c>
      <c r="I101" s="342">
        <f t="shared" ref="I101:I164" si="178">10*LOG10(ABS((1-($A101^6/H$30^6))/(($A101^6/H$30^6)+($A101^2/(J$32*H$30^2))+1)))*4</f>
        <v>-14.297982805823224</v>
      </c>
      <c r="J101" s="342">
        <f t="shared" ref="J101:J164" si="179">IF($A101&lt;=H$30,G101,H101)</f>
        <v>-29.413513339324307</v>
      </c>
      <c r="K101" s="344">
        <f t="shared" ref="K101:K164" si="180">IF(Y$29="On",10^((IF(ISERROR(I101),-60,I101))/20),1)</f>
        <v>1</v>
      </c>
      <c r="L101" s="345">
        <f t="shared" ref="L101:L164" si="181">IF($Y$29="On",ABS((J101/(360*$A101))*1000),0)*4</f>
        <v>0</v>
      </c>
      <c r="M101" s="346">
        <f t="shared" ref="M101:M164" si="182">(-ATAN(2*P$32*$A101/$N$30+SQRT(4*P$32^2-1))-ATAN(2*P$32*$A101/N$30-SQRT(4*P$32^2-1)))*180/PI()</f>
        <v>-5.8061973669964777</v>
      </c>
      <c r="N101" s="342">
        <f t="shared" ref="N101:N164" si="183">(-ATAN(2*P$32*$A101/N$30+SQRT(4*P$32^2-1))-ATAN(2*P$32*$A101/N$30-SQRT(4*P$32^2-1)))*180/PI()+180</f>
        <v>174.19380263300351</v>
      </c>
      <c r="O101" s="342">
        <f t="shared" ref="O101:O164" si="184">10*LOG10(ABS((1-($A101^6/N$30^6))/(($A101^6/N$30^6)+($A101^2/(P$32*N$30^2))+1)))*4</f>
        <v>-0.78496832354659829</v>
      </c>
      <c r="P101" s="342">
        <f t="shared" ref="P101:P164" si="185">IF($A101&lt;=N$30,M101,N101)</f>
        <v>-5.8061973669964777</v>
      </c>
      <c r="Q101" s="344">
        <f t="shared" ref="Q101:Q164" si="186">IF(Y$29="On",10^((IF(ISERROR(M101),0,O101))/20),1)</f>
        <v>1</v>
      </c>
      <c r="R101" s="345">
        <f t="shared" ref="R101:R164" si="187">IF($Y$29="On",IF(ISERROR(P101),0,ABS((P101/(360*$A101))*1000)),0)*4</f>
        <v>0</v>
      </c>
      <c r="S101" s="346">
        <f t="shared" ref="S101:S164" si="188">(-ATAN(2*V$32*$A101/$T$30+SQRT(4*V$32^2-1))-ATAN(2*V$32*$A101/T$30-SQRT(4*V$32^2-1)))*180/PI()</f>
        <v>-2.5100598161099765</v>
      </c>
      <c r="T101" s="342">
        <f t="shared" ref="T101:T164" si="189">(-ATAN(2*V$32*$A101/T$30+SQRT(4*V$32^2-1))-ATAN(2*V$32*$A101/T$30-SQRT(4*V$32^2-1)))*180/PI()+180</f>
        <v>177.48994018389001</v>
      </c>
      <c r="U101" s="342">
        <f t="shared" ref="U101:U164" si="190">10*LOG10(ABS((1-($A101^6/T$30^6))/(($A101^6/T$30^6)+($A101^2/(V$32*T$30^2))+1)))*4</f>
        <v>-0.15483950144363282</v>
      </c>
      <c r="V101" s="342">
        <f t="shared" ref="V101:V164" si="191">IF($A101&lt;=T$30,S101,T101)</f>
        <v>-2.5100598161099765</v>
      </c>
      <c r="W101" s="344">
        <f t="shared" ref="W101:W164" si="192">IF(Y$29="On",10^((IF(ISERROR(S101),0,U101))/20),1)</f>
        <v>1</v>
      </c>
      <c r="X101" s="345">
        <f t="shared" ref="X101:X164" si="193">IF($Y$29="On",IF(ISERROR(V101),0,ABS((V101/(360*$A101))*1000)),0)*4</f>
        <v>0</v>
      </c>
      <c r="Y101" s="342">
        <f t="shared" ref="Y101:Y164" si="194">L101+R101+X101</f>
        <v>0</v>
      </c>
      <c r="Z101" s="343"/>
      <c r="AA101" s="342">
        <f t="shared" si="108"/>
        <v>-39.661818542074919</v>
      </c>
      <c r="AB101" s="342">
        <f t="shared" si="124"/>
        <v>-75.073542242139411</v>
      </c>
      <c r="AC101" s="342">
        <f t="shared" si="125"/>
        <v>-763.08749999999998</v>
      </c>
      <c r="AD101" s="342">
        <f t="shared" si="126"/>
        <v>7.4375</v>
      </c>
      <c r="AE101" s="342">
        <f t="shared" si="127"/>
        <v>-39.661818542074919</v>
      </c>
      <c r="AF101" s="361">
        <f t="shared" si="128"/>
        <v>0.76982505404031787</v>
      </c>
      <c r="AG101" s="361">
        <f t="shared" si="129"/>
        <v>0.82408357326648385</v>
      </c>
      <c r="AH101" s="361">
        <f t="shared" si="109"/>
        <v>0.76982505404031787</v>
      </c>
      <c r="AI101" s="342">
        <f t="shared" si="130"/>
        <v>0.38656743218396605</v>
      </c>
      <c r="AJ101" s="343"/>
      <c r="AK101" s="342">
        <f t="shared" si="110"/>
        <v>-48.742988295687134</v>
      </c>
      <c r="AL101" s="342">
        <f t="shared" si="131"/>
        <v>-100.52578420093644</v>
      </c>
      <c r="AM101" s="342">
        <f t="shared" si="132"/>
        <v>-763.08749999999998</v>
      </c>
      <c r="AN101" s="342">
        <f t="shared" si="133"/>
        <v>7.4375</v>
      </c>
      <c r="AO101" s="342">
        <f t="shared" si="134"/>
        <v>-48.742988295687134</v>
      </c>
      <c r="AP101" s="361">
        <f t="shared" si="135"/>
        <v>0.65943781830813575</v>
      </c>
      <c r="AQ101" s="361">
        <f t="shared" si="136"/>
        <v>0.60982863919642405</v>
      </c>
      <c r="AR101" s="361">
        <f t="shared" si="111"/>
        <v>0.65943781830813575</v>
      </c>
      <c r="AS101" s="342">
        <f t="shared" si="137"/>
        <v>0.47507785863242818</v>
      </c>
      <c r="AT101" s="343"/>
      <c r="AU101" s="342">
        <f t="shared" si="138"/>
        <v>-173.15484755678898</v>
      </c>
      <c r="AV101" s="342">
        <f t="shared" si="139"/>
        <v>6.8451524432110205</v>
      </c>
      <c r="AW101" s="342">
        <f t="shared" si="140"/>
        <v>6.8451524432110205</v>
      </c>
      <c r="AX101" s="342">
        <f t="shared" si="141"/>
        <v>-3.5875362062025178E-2</v>
      </c>
      <c r="AY101" s="342">
        <f t="shared" si="112"/>
        <v>1</v>
      </c>
      <c r="AZ101" s="342">
        <f t="shared" si="142"/>
        <v>0</v>
      </c>
      <c r="BA101" s="343"/>
      <c r="BB101" s="342">
        <f t="shared" si="143"/>
        <v>-166.49970307603422</v>
      </c>
      <c r="BC101" s="342">
        <f t="shared" si="144"/>
        <v>13.500296923965777</v>
      </c>
      <c r="BD101" s="342">
        <f t="shared" si="145"/>
        <v>13.500296923965777</v>
      </c>
      <c r="BE101" s="342">
        <f t="shared" ref="BE101:BE164" si="195">10*LOG10(ABS((1-($A101^6/BD$30^6))/(($A101^6/BD$30^6)+($A101^2/(BC$33*BD$30^2))+1)))</f>
        <v>-5.5453460309220486E-2</v>
      </c>
      <c r="BF101" s="342">
        <f t="shared" si="113"/>
        <v>1</v>
      </c>
      <c r="BG101" s="342">
        <f t="shared" si="146"/>
        <v>0</v>
      </c>
      <c r="BH101" s="343"/>
      <c r="BI101" s="342">
        <f t="shared" si="147"/>
        <v>-77.564548933152693</v>
      </c>
      <c r="BJ101" s="342">
        <f t="shared" si="148"/>
        <v>101.4221303322649</v>
      </c>
      <c r="BK101" s="342">
        <f t="shared" si="149"/>
        <v>-7.6535902450490747</v>
      </c>
      <c r="BL101" s="342">
        <f t="shared" si="150"/>
        <v>-77.564548933152693</v>
      </c>
      <c r="BM101" s="342">
        <f t="shared" si="114"/>
        <v>0.41430529876187017</v>
      </c>
      <c r="BN101" s="342">
        <f t="shared" si="151"/>
        <v>0.75598975568374938</v>
      </c>
      <c r="BO101" s="346">
        <f t="shared" si="152"/>
        <v>-59.042318728163814</v>
      </c>
      <c r="BP101" s="344">
        <f t="shared" si="153"/>
        <v>120.95768127183618</v>
      </c>
      <c r="BQ101" s="344">
        <f t="shared" si="154"/>
        <v>-3.5083452225827942</v>
      </c>
      <c r="BR101" s="344">
        <f t="shared" si="155"/>
        <v>-59.042318728163814</v>
      </c>
      <c r="BS101" s="346">
        <f t="shared" si="156"/>
        <v>0.66770209497113664</v>
      </c>
      <c r="BT101" s="345">
        <f t="shared" si="157"/>
        <v>0.57546119618093394</v>
      </c>
      <c r="BU101" s="342">
        <f t="shared" si="115"/>
        <v>1.3314509518646833</v>
      </c>
      <c r="BV101" s="343"/>
      <c r="BW101" s="347">
        <f t="shared" ref="BW101:BW164" si="196">SUM(B101,E101,AS101,BU101,AZ101,BG101,AI101,Y101)</f>
        <v>3.2880962426810774</v>
      </c>
      <c r="BX101" s="362"/>
      <c r="BY101" s="363"/>
      <c r="BZ101" s="361">
        <f t="shared" si="158"/>
        <v>-170.90658569033153</v>
      </c>
      <c r="CA101" s="361">
        <f t="shared" si="159"/>
        <v>9.093414309668475</v>
      </c>
      <c r="CB101" s="342">
        <f t="shared" si="160"/>
        <v>9.093414309668475</v>
      </c>
      <c r="CC101" s="342">
        <f t="shared" si="161"/>
        <v>-4.2411206221011785E-2</v>
      </c>
      <c r="CD101" s="342">
        <f t="shared" si="116"/>
        <v>1</v>
      </c>
      <c r="CE101" s="342">
        <f t="shared" si="162"/>
        <v>0</v>
      </c>
      <c r="CF101" s="364"/>
      <c r="CG101" s="342">
        <f t="shared" si="117"/>
        <v>-67.702068305572936</v>
      </c>
      <c r="CH101" s="342">
        <f t="shared" si="163"/>
        <v>-145.11168126938432</v>
      </c>
      <c r="CI101" s="342">
        <f t="shared" si="164"/>
        <v>-763.08749999999998</v>
      </c>
      <c r="CJ101" s="342">
        <f t="shared" si="102"/>
        <v>7.4375</v>
      </c>
      <c r="CK101" s="342">
        <f t="shared" si="165"/>
        <v>-67.702068305572936</v>
      </c>
      <c r="CL101" s="361">
        <f t="shared" si="166"/>
        <v>0.37942276037468281</v>
      </c>
      <c r="CM101" s="361">
        <f t="shared" si="167"/>
        <v>0.1658431175340149</v>
      </c>
      <c r="CN101" s="361">
        <f t="shared" si="118"/>
        <v>0.37942276037468281</v>
      </c>
      <c r="CO101" s="342">
        <f t="shared" si="168"/>
        <v>0.65986421350460955</v>
      </c>
      <c r="CP101" s="364"/>
      <c r="CQ101" s="342">
        <f t="shared" si="119"/>
        <v>-62.24145939893998</v>
      </c>
      <c r="CR101" s="342">
        <f t="shared" si="169"/>
        <v>-134.16279071135847</v>
      </c>
      <c r="CS101" s="342">
        <f t="shared" si="170"/>
        <v>-763.08749999999998</v>
      </c>
      <c r="CT101" s="342">
        <f t="shared" si="103"/>
        <v>7.4375</v>
      </c>
      <c r="CU101" s="342">
        <f t="shared" si="171"/>
        <v>-62.24145939893998</v>
      </c>
      <c r="CV101" s="361">
        <f t="shared" si="172"/>
        <v>0.46574643283262224</v>
      </c>
      <c r="CW101" s="361">
        <f t="shared" si="173"/>
        <v>0.26695537187549861</v>
      </c>
      <c r="CX101" s="361">
        <f t="shared" si="120"/>
        <v>0.46574643283262224</v>
      </c>
      <c r="CY101" s="342">
        <f t="shared" si="174"/>
        <v>0.60664190447309929</v>
      </c>
      <c r="CZ101" s="364"/>
      <c r="DA101" s="350">
        <f t="shared" si="121"/>
        <v>1.2665061179777088</v>
      </c>
      <c r="DB101" s="351">
        <f t="shared" si="122"/>
        <v>4.5546023606587864</v>
      </c>
      <c r="DC101" s="352">
        <f t="shared" ref="DC101:DC164" si="197">AH101*AR101*AY101*BF101*BM101*BS101*CD101*CN101*CX101*K101*Q101*W101</f>
        <v>2.4816585924931377E-2</v>
      </c>
      <c r="DD101" s="353">
        <f t="shared" si="104"/>
        <v>-32.105159312465858</v>
      </c>
      <c r="DE101" s="354">
        <f t="shared" si="175"/>
        <v>23.75</v>
      </c>
      <c r="DF101" s="354">
        <f t="shared" ref="DF101:DF164" si="198">DE101*CD101*CN101*CX101</f>
        <v>4.1969764330253643</v>
      </c>
      <c r="DG101" s="365"/>
      <c r="DH101" s="63"/>
      <c r="DI101" s="63"/>
      <c r="DJ101" s="63"/>
      <c r="DK101" s="63"/>
      <c r="DL101" s="63"/>
      <c r="DM101" s="63"/>
      <c r="DN101" s="63"/>
      <c r="DO101" s="366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  <c r="DZ101" s="63"/>
      <c r="EA101" s="63"/>
      <c r="EB101" s="63"/>
      <c r="EC101" s="63"/>
      <c r="ED101" s="63"/>
      <c r="EE101" s="63"/>
      <c r="EF101" s="63"/>
      <c r="EG101" s="63"/>
    </row>
    <row r="102" spans="1:137" s="358" customFormat="1" x14ac:dyDescent="0.25">
      <c r="A102" s="358">
        <f t="shared" si="105"/>
        <v>290</v>
      </c>
      <c r="B102" s="359">
        <f t="shared" si="106"/>
        <v>0.125</v>
      </c>
      <c r="C102" s="360"/>
      <c r="D102" s="342">
        <f t="shared" si="123"/>
        <v>-101.268</v>
      </c>
      <c r="E102" s="361">
        <f t="shared" si="107"/>
        <v>0.97</v>
      </c>
      <c r="F102" s="343"/>
      <c r="G102" s="342">
        <f t="shared" si="176"/>
        <v>-32.047872939807831</v>
      </c>
      <c r="H102" s="342">
        <f t="shared" si="177"/>
        <v>147.95212706019217</v>
      </c>
      <c r="I102" s="342">
        <f t="shared" si="178"/>
        <v>-15.840235492556989</v>
      </c>
      <c r="J102" s="342">
        <f t="shared" si="179"/>
        <v>-32.047872939807831</v>
      </c>
      <c r="K102" s="344">
        <f t="shared" si="180"/>
        <v>1</v>
      </c>
      <c r="L102" s="345">
        <f t="shared" si="181"/>
        <v>0</v>
      </c>
      <c r="M102" s="346">
        <f t="shared" si="182"/>
        <v>-5.951919775767939</v>
      </c>
      <c r="N102" s="342">
        <f t="shared" si="183"/>
        <v>174.04808022423205</v>
      </c>
      <c r="O102" s="342">
        <f t="shared" si="184"/>
        <v>-0.82607020210646875</v>
      </c>
      <c r="P102" s="342">
        <f t="shared" si="185"/>
        <v>-5.951919775767939</v>
      </c>
      <c r="Q102" s="344">
        <f t="shared" si="186"/>
        <v>1</v>
      </c>
      <c r="R102" s="345">
        <f t="shared" si="187"/>
        <v>0</v>
      </c>
      <c r="S102" s="346">
        <f t="shared" si="188"/>
        <v>-2.5581917047153642</v>
      </c>
      <c r="T102" s="342">
        <f t="shared" si="189"/>
        <v>177.44180829528463</v>
      </c>
      <c r="U102" s="342">
        <f t="shared" si="190"/>
        <v>-0.16051389330018956</v>
      </c>
      <c r="V102" s="342">
        <f t="shared" si="191"/>
        <v>-2.5581917047153642</v>
      </c>
      <c r="W102" s="344">
        <f t="shared" si="192"/>
        <v>1</v>
      </c>
      <c r="X102" s="345">
        <f t="shared" si="193"/>
        <v>0</v>
      </c>
      <c r="Y102" s="342">
        <f t="shared" si="194"/>
        <v>0</v>
      </c>
      <c r="Z102" s="343"/>
      <c r="AA102" s="342">
        <f t="shared" si="108"/>
        <v>-40.152196134516451</v>
      </c>
      <c r="AB102" s="342">
        <f t="shared" si="124"/>
        <v>-76.418273704172037</v>
      </c>
      <c r="AC102" s="342">
        <f t="shared" si="125"/>
        <v>-776.47500000000002</v>
      </c>
      <c r="AD102" s="342">
        <f t="shared" si="126"/>
        <v>7.4375</v>
      </c>
      <c r="AE102" s="342">
        <f t="shared" si="127"/>
        <v>-40.152196134516451</v>
      </c>
      <c r="AF102" s="361">
        <f t="shared" si="128"/>
        <v>0.76433429056907265</v>
      </c>
      <c r="AG102" s="361">
        <f t="shared" si="129"/>
        <v>0.81472007825665449</v>
      </c>
      <c r="AH102" s="361">
        <f t="shared" si="109"/>
        <v>0.76433429056907265</v>
      </c>
      <c r="AI102" s="342">
        <f t="shared" si="130"/>
        <v>0.38459957983253307</v>
      </c>
      <c r="AJ102" s="343"/>
      <c r="AK102" s="342">
        <f t="shared" si="110"/>
        <v>-49.236394799058843</v>
      </c>
      <c r="AL102" s="342">
        <f t="shared" si="131"/>
        <v>-101.89474373932165</v>
      </c>
      <c r="AM102" s="342">
        <f t="shared" si="132"/>
        <v>-776.47500000000002</v>
      </c>
      <c r="AN102" s="342">
        <f t="shared" si="133"/>
        <v>7.4375</v>
      </c>
      <c r="AO102" s="342">
        <f t="shared" si="134"/>
        <v>-49.236394799058843</v>
      </c>
      <c r="AP102" s="361">
        <f t="shared" si="135"/>
        <v>0.65293962206946266</v>
      </c>
      <c r="AQ102" s="361">
        <f t="shared" si="136"/>
        <v>0.59648213126748195</v>
      </c>
      <c r="AR102" s="361">
        <f t="shared" si="111"/>
        <v>0.65293962206946266</v>
      </c>
      <c r="AS102" s="342">
        <f t="shared" si="137"/>
        <v>0.47161297700247934</v>
      </c>
      <c r="AT102" s="343"/>
      <c r="AU102" s="342">
        <f t="shared" si="138"/>
        <v>-173.30362238380033</v>
      </c>
      <c r="AV102" s="342">
        <f t="shared" si="139"/>
        <v>6.6963776161996691</v>
      </c>
      <c r="AW102" s="342">
        <f t="shared" si="140"/>
        <v>6.6963776161996691</v>
      </c>
      <c r="AX102" s="342">
        <f t="shared" si="141"/>
        <v>-3.2953755861730619E-2</v>
      </c>
      <c r="AY102" s="342">
        <f t="shared" si="112"/>
        <v>1</v>
      </c>
      <c r="AZ102" s="342">
        <f t="shared" si="142"/>
        <v>0</v>
      </c>
      <c r="BA102" s="343"/>
      <c r="BB102" s="342">
        <f t="shared" si="143"/>
        <v>-166.78534141436464</v>
      </c>
      <c r="BC102" s="342">
        <f t="shared" si="144"/>
        <v>13.214658585635362</v>
      </c>
      <c r="BD102" s="342">
        <f t="shared" si="145"/>
        <v>13.214658585635362</v>
      </c>
      <c r="BE102" s="342">
        <f t="shared" si="195"/>
        <v>-5.122781027090386E-2</v>
      </c>
      <c r="BF102" s="342">
        <f t="shared" si="113"/>
        <v>1</v>
      </c>
      <c r="BG102" s="342">
        <f t="shared" si="146"/>
        <v>0</v>
      </c>
      <c r="BH102" s="343"/>
      <c r="BI102" s="342">
        <f t="shared" si="147"/>
        <v>-79.885015066047885</v>
      </c>
      <c r="BJ102" s="342">
        <f t="shared" si="148"/>
        <v>99.100219357842505</v>
      </c>
      <c r="BK102" s="342">
        <f t="shared" si="149"/>
        <v>-8.618965659034675</v>
      </c>
      <c r="BL102" s="342">
        <f t="shared" si="150"/>
        <v>-79.885015066047885</v>
      </c>
      <c r="BM102" s="342">
        <f t="shared" si="114"/>
        <v>0.37072486614789518</v>
      </c>
      <c r="BN102" s="342">
        <f t="shared" si="151"/>
        <v>0.76518213664796819</v>
      </c>
      <c r="BO102" s="346">
        <f t="shared" si="152"/>
        <v>-60.885684111279744</v>
      </c>
      <c r="BP102" s="344">
        <f t="shared" si="153"/>
        <v>119.11431588872026</v>
      </c>
      <c r="BQ102" s="344">
        <f t="shared" si="154"/>
        <v>-3.7567493395714746</v>
      </c>
      <c r="BR102" s="344">
        <f t="shared" si="155"/>
        <v>-60.885684111279744</v>
      </c>
      <c r="BS102" s="346">
        <f t="shared" si="156"/>
        <v>0.64887722789285474</v>
      </c>
      <c r="BT102" s="345">
        <f t="shared" si="157"/>
        <v>0.58319620796244964</v>
      </c>
      <c r="BU102" s="342">
        <f t="shared" si="115"/>
        <v>1.3483783446104178</v>
      </c>
      <c r="BV102" s="343"/>
      <c r="BW102" s="347">
        <f t="shared" si="196"/>
        <v>3.2995909014454301</v>
      </c>
      <c r="BX102" s="362"/>
      <c r="BY102" s="363"/>
      <c r="BZ102" s="361">
        <f t="shared" si="158"/>
        <v>-171.10283045735517</v>
      </c>
      <c r="CA102" s="361">
        <f t="shared" si="159"/>
        <v>8.8971695426448321</v>
      </c>
      <c r="CB102" s="342">
        <f t="shared" si="160"/>
        <v>8.8971695426448321</v>
      </c>
      <c r="CC102" s="342">
        <f t="shared" si="161"/>
        <v>-3.9053654962945161E-2</v>
      </c>
      <c r="CD102" s="342">
        <f t="shared" si="116"/>
        <v>1</v>
      </c>
      <c r="CE102" s="342">
        <f t="shared" si="162"/>
        <v>0</v>
      </c>
      <c r="CF102" s="364"/>
      <c r="CG102" s="342">
        <f t="shared" si="117"/>
        <v>-68.049715400810456</v>
      </c>
      <c r="CH102" s="342">
        <f t="shared" si="163"/>
        <v>-145.76156570308788</v>
      </c>
      <c r="CI102" s="342">
        <f t="shared" si="164"/>
        <v>-776.47500000000002</v>
      </c>
      <c r="CJ102" s="342">
        <f t="shared" si="102"/>
        <v>7.4375</v>
      </c>
      <c r="CK102" s="342">
        <f t="shared" si="165"/>
        <v>-68.049715400810456</v>
      </c>
      <c r="CL102" s="361">
        <f t="shared" si="166"/>
        <v>0.37380193744582896</v>
      </c>
      <c r="CM102" s="361">
        <f t="shared" si="167"/>
        <v>0.1603219210853308</v>
      </c>
      <c r="CN102" s="361">
        <f t="shared" si="118"/>
        <v>0.37380193744582896</v>
      </c>
      <c r="CO102" s="342">
        <f t="shared" si="168"/>
        <v>0.6518171973257707</v>
      </c>
      <c r="CP102" s="364"/>
      <c r="CQ102" s="342">
        <f t="shared" si="119"/>
        <v>-62.650124219930134</v>
      </c>
      <c r="CR102" s="342">
        <f t="shared" si="169"/>
        <v>-135.03369905955117</v>
      </c>
      <c r="CS102" s="342">
        <f t="shared" si="170"/>
        <v>-776.47500000000002</v>
      </c>
      <c r="CT102" s="342">
        <f t="shared" si="103"/>
        <v>7.4375</v>
      </c>
      <c r="CU102" s="342">
        <f t="shared" si="171"/>
        <v>-62.650124219930134</v>
      </c>
      <c r="CV102" s="361">
        <f t="shared" si="172"/>
        <v>0.45942291887376668</v>
      </c>
      <c r="CW102" s="361">
        <f t="shared" si="173"/>
        <v>0.25844899368922053</v>
      </c>
      <c r="CX102" s="361">
        <f t="shared" si="120"/>
        <v>0.45942291887376668</v>
      </c>
      <c r="CY102" s="342">
        <f t="shared" si="174"/>
        <v>0.60009697528668704</v>
      </c>
      <c r="CZ102" s="364"/>
      <c r="DA102" s="350">
        <f t="shared" si="121"/>
        <v>1.2519141726124579</v>
      </c>
      <c r="DB102" s="351">
        <f t="shared" si="122"/>
        <v>4.5515050740578875</v>
      </c>
      <c r="DC102" s="352">
        <f t="shared" si="197"/>
        <v>2.0616969205484777E-2</v>
      </c>
      <c r="DD102" s="353">
        <f t="shared" si="104"/>
        <v>-33.71550355513066</v>
      </c>
      <c r="DE102" s="354">
        <f t="shared" si="175"/>
        <v>24.166666666666668</v>
      </c>
      <c r="DF102" s="354">
        <f t="shared" si="198"/>
        <v>4.1502184485657709</v>
      </c>
      <c r="DG102" s="365"/>
      <c r="DH102" s="63"/>
      <c r="DI102" s="63"/>
      <c r="DJ102" s="63"/>
      <c r="DK102" s="63"/>
      <c r="DL102" s="63"/>
      <c r="DM102" s="63"/>
      <c r="DN102" s="63"/>
      <c r="DO102" s="366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</row>
    <row r="103" spans="1:137" s="358" customFormat="1" x14ac:dyDescent="0.25">
      <c r="A103" s="358">
        <f t="shared" si="105"/>
        <v>295</v>
      </c>
      <c r="B103" s="359">
        <f t="shared" si="106"/>
        <v>0.125</v>
      </c>
      <c r="C103" s="360"/>
      <c r="D103" s="342">
        <f t="shared" si="123"/>
        <v>-103.014</v>
      </c>
      <c r="E103" s="361">
        <f t="shared" si="107"/>
        <v>0.97</v>
      </c>
      <c r="F103" s="343"/>
      <c r="G103" s="342">
        <f t="shared" si="176"/>
        <v>-35.069325154864423</v>
      </c>
      <c r="H103" s="342">
        <f t="shared" si="177"/>
        <v>144.93067484513557</v>
      </c>
      <c r="I103" s="342">
        <f t="shared" si="178"/>
        <v>-17.578279409905264</v>
      </c>
      <c r="J103" s="342">
        <f t="shared" si="179"/>
        <v>-35.069325154864423</v>
      </c>
      <c r="K103" s="344">
        <f t="shared" si="180"/>
        <v>1</v>
      </c>
      <c r="L103" s="345">
        <f t="shared" si="181"/>
        <v>0</v>
      </c>
      <c r="M103" s="346">
        <f t="shared" si="182"/>
        <v>-6.1006014015704721</v>
      </c>
      <c r="N103" s="342">
        <f t="shared" si="183"/>
        <v>173.89939859842951</v>
      </c>
      <c r="O103" s="342">
        <f t="shared" si="184"/>
        <v>-0.86931536465088832</v>
      </c>
      <c r="P103" s="342">
        <f t="shared" si="185"/>
        <v>-6.1006014015704721</v>
      </c>
      <c r="Q103" s="344">
        <f t="shared" si="186"/>
        <v>1</v>
      </c>
      <c r="R103" s="345">
        <f t="shared" si="187"/>
        <v>0</v>
      </c>
      <c r="S103" s="346">
        <f t="shared" si="188"/>
        <v>-2.6065508151585322</v>
      </c>
      <c r="T103" s="342">
        <f t="shared" si="189"/>
        <v>177.39344918484147</v>
      </c>
      <c r="U103" s="342">
        <f t="shared" si="190"/>
        <v>-0.16630857466240762</v>
      </c>
      <c r="V103" s="342">
        <f t="shared" si="191"/>
        <v>-2.6065508151585322</v>
      </c>
      <c r="W103" s="344">
        <f t="shared" si="192"/>
        <v>1</v>
      </c>
      <c r="X103" s="345">
        <f t="shared" si="193"/>
        <v>0</v>
      </c>
      <c r="Y103" s="342">
        <f t="shared" si="194"/>
        <v>0</v>
      </c>
      <c r="Z103" s="343"/>
      <c r="AA103" s="342">
        <f t="shared" si="108"/>
        <v>-40.635593221879127</v>
      </c>
      <c r="AB103" s="342">
        <f t="shared" si="124"/>
        <v>-77.751153603083338</v>
      </c>
      <c r="AC103" s="342">
        <f t="shared" si="125"/>
        <v>-789.86249999999995</v>
      </c>
      <c r="AD103" s="342">
        <f t="shared" si="126"/>
        <v>7.4375</v>
      </c>
      <c r="AE103" s="342">
        <f t="shared" si="127"/>
        <v>-40.635593221879127</v>
      </c>
      <c r="AF103" s="361">
        <f t="shared" si="128"/>
        <v>0.75886688760259968</v>
      </c>
      <c r="AG103" s="361">
        <f t="shared" si="129"/>
        <v>0.80519657982743742</v>
      </c>
      <c r="AH103" s="361">
        <f t="shared" si="109"/>
        <v>0.75886688760259968</v>
      </c>
      <c r="AI103" s="342">
        <f t="shared" si="130"/>
        <v>0.38263270453746823</v>
      </c>
      <c r="AJ103" s="343"/>
      <c r="AK103" s="342">
        <f t="shared" si="110"/>
        <v>-49.720136931043555</v>
      </c>
      <c r="AL103" s="342">
        <f t="shared" si="131"/>
        <v>-103.23038570253398</v>
      </c>
      <c r="AM103" s="342">
        <f t="shared" si="132"/>
        <v>-789.86249999999995</v>
      </c>
      <c r="AN103" s="342">
        <f t="shared" si="133"/>
        <v>7.4375</v>
      </c>
      <c r="AO103" s="342">
        <f t="shared" si="134"/>
        <v>-49.720136931043555</v>
      </c>
      <c r="AP103" s="361">
        <f t="shared" si="135"/>
        <v>0.6465216954016153</v>
      </c>
      <c r="AQ103" s="361">
        <f t="shared" si="136"/>
        <v>0.58333311004642441</v>
      </c>
      <c r="AR103" s="361">
        <f t="shared" si="111"/>
        <v>0.6465216954016153</v>
      </c>
      <c r="AS103" s="342">
        <f t="shared" si="137"/>
        <v>0.46817454737329145</v>
      </c>
      <c r="AT103" s="343"/>
      <c r="AU103" s="342">
        <f t="shared" si="138"/>
        <v>-173.44558510074859</v>
      </c>
      <c r="AV103" s="342">
        <f t="shared" si="139"/>
        <v>6.5544148992514124</v>
      </c>
      <c r="AW103" s="342">
        <f t="shared" si="140"/>
        <v>6.5544148992514124</v>
      </c>
      <c r="AX103" s="342">
        <f t="shared" si="141"/>
        <v>-3.032258547818114E-2</v>
      </c>
      <c r="AY103" s="342">
        <f t="shared" si="112"/>
        <v>1</v>
      </c>
      <c r="AZ103" s="342">
        <f t="shared" si="142"/>
        <v>0</v>
      </c>
      <c r="BA103" s="343"/>
      <c r="BB103" s="342">
        <f t="shared" si="143"/>
        <v>-167.05836314416601</v>
      </c>
      <c r="BC103" s="342">
        <f t="shared" si="144"/>
        <v>12.941636855833991</v>
      </c>
      <c r="BD103" s="342">
        <f t="shared" si="145"/>
        <v>12.941636855833991</v>
      </c>
      <c r="BE103" s="342">
        <f t="shared" si="195"/>
        <v>-4.7398760799944588E-2</v>
      </c>
      <c r="BF103" s="342">
        <f t="shared" si="113"/>
        <v>1</v>
      </c>
      <c r="BG103" s="342">
        <f t="shared" si="146"/>
        <v>0</v>
      </c>
      <c r="BH103" s="343"/>
      <c r="BI103" s="342">
        <f t="shared" si="147"/>
        <v>-82.19308118844684</v>
      </c>
      <c r="BJ103" s="342">
        <f t="shared" si="148"/>
        <v>96.790886713613446</v>
      </c>
      <c r="BK103" s="342">
        <f t="shared" si="149"/>
        <v>-9.8687385122844358</v>
      </c>
      <c r="BL103" s="342">
        <f t="shared" si="150"/>
        <v>-82.19308118844684</v>
      </c>
      <c r="BM103" s="342">
        <f t="shared" si="114"/>
        <v>0.3210429034254853</v>
      </c>
      <c r="BN103" s="342">
        <f t="shared" si="151"/>
        <v>0.77394615055034688</v>
      </c>
      <c r="BO103" s="346">
        <f t="shared" si="152"/>
        <v>-62.756842543759582</v>
      </c>
      <c r="BP103" s="344">
        <f t="shared" si="153"/>
        <v>117.24315745624043</v>
      </c>
      <c r="BQ103" s="344">
        <f t="shared" si="154"/>
        <v>-4.0270275931114776</v>
      </c>
      <c r="BR103" s="344">
        <f t="shared" si="155"/>
        <v>-62.756842543759582</v>
      </c>
      <c r="BS103" s="346">
        <f t="shared" si="156"/>
        <v>0.62899706700058744</v>
      </c>
      <c r="BT103" s="345">
        <f t="shared" si="157"/>
        <v>0.59093072075103181</v>
      </c>
      <c r="BU103" s="342">
        <f t="shared" si="115"/>
        <v>1.3648768713013788</v>
      </c>
      <c r="BV103" s="343"/>
      <c r="BW103" s="347">
        <f t="shared" si="196"/>
        <v>3.3106841232121385</v>
      </c>
      <c r="BX103" s="362"/>
      <c r="BY103" s="363"/>
      <c r="BZ103" s="361">
        <f t="shared" si="158"/>
        <v>-171.29017430030603</v>
      </c>
      <c r="CA103" s="361">
        <f t="shared" si="159"/>
        <v>8.7098256996939654</v>
      </c>
      <c r="CB103" s="342">
        <f t="shared" si="160"/>
        <v>8.7098256996939654</v>
      </c>
      <c r="CC103" s="342">
        <f t="shared" si="161"/>
        <v>-3.6022107442130989E-2</v>
      </c>
      <c r="CD103" s="342">
        <f t="shared" si="116"/>
        <v>1</v>
      </c>
      <c r="CE103" s="342">
        <f t="shared" si="162"/>
        <v>0</v>
      </c>
      <c r="CF103" s="364"/>
      <c r="CG103" s="342">
        <f t="shared" si="117"/>
        <v>-68.387200664700558</v>
      </c>
      <c r="CH103" s="342">
        <f t="shared" si="163"/>
        <v>-146.3875126647072</v>
      </c>
      <c r="CI103" s="342">
        <f t="shared" si="164"/>
        <v>-789.86249999999995</v>
      </c>
      <c r="CJ103" s="342">
        <f t="shared" si="102"/>
        <v>7.4375</v>
      </c>
      <c r="CK103" s="342">
        <f t="shared" si="165"/>
        <v>-68.387200664700558</v>
      </c>
      <c r="CL103" s="361">
        <f t="shared" si="166"/>
        <v>0.3683322467717195</v>
      </c>
      <c r="CM103" s="361">
        <f t="shared" si="167"/>
        <v>0.1550651026908661</v>
      </c>
      <c r="CN103" s="361">
        <f t="shared" si="118"/>
        <v>0.3683322467717195</v>
      </c>
      <c r="CO103" s="342">
        <f t="shared" si="168"/>
        <v>0.64394727556215214</v>
      </c>
      <c r="CP103" s="364"/>
      <c r="CQ103" s="342">
        <f t="shared" si="119"/>
        <v>-63.047821068771071</v>
      </c>
      <c r="CR103" s="342">
        <f t="shared" si="169"/>
        <v>-135.87284522425389</v>
      </c>
      <c r="CS103" s="342">
        <f t="shared" si="170"/>
        <v>-789.86249999999995</v>
      </c>
      <c r="CT103" s="342">
        <f t="shared" si="103"/>
        <v>7.4375</v>
      </c>
      <c r="CU103" s="342">
        <f t="shared" si="171"/>
        <v>-63.047821068771071</v>
      </c>
      <c r="CV103" s="361">
        <f t="shared" si="172"/>
        <v>0.45324667637634092</v>
      </c>
      <c r="CW103" s="361">
        <f t="shared" si="173"/>
        <v>0.25031540103419525</v>
      </c>
      <c r="CX103" s="361">
        <f t="shared" si="120"/>
        <v>0.45324667637634092</v>
      </c>
      <c r="CY103" s="342">
        <f t="shared" si="174"/>
        <v>0.59367063153268429</v>
      </c>
      <c r="CZ103" s="364"/>
      <c r="DA103" s="350">
        <f t="shared" si="121"/>
        <v>1.2376179070948363</v>
      </c>
      <c r="DB103" s="351">
        <f t="shared" si="122"/>
        <v>4.5483020303069743</v>
      </c>
      <c r="DC103" s="352">
        <f t="shared" si="197"/>
        <v>1.6539972052108026E-2</v>
      </c>
      <c r="DD103" s="353">
        <f t="shared" si="104"/>
        <v>-35.62930457236294</v>
      </c>
      <c r="DE103" s="354">
        <f t="shared" si="175"/>
        <v>24.583333333333332</v>
      </c>
      <c r="DF103" s="354">
        <f t="shared" si="198"/>
        <v>4.1040735968496715</v>
      </c>
      <c r="DG103" s="365"/>
      <c r="DH103" s="63"/>
      <c r="DI103" s="63"/>
      <c r="DJ103" s="63"/>
      <c r="DK103" s="63"/>
      <c r="DL103" s="63"/>
      <c r="DM103" s="63"/>
      <c r="DN103" s="63"/>
      <c r="DO103" s="366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</row>
    <row r="104" spans="1:137" s="358" customFormat="1" x14ac:dyDescent="0.25">
      <c r="A104" s="358">
        <f t="shared" si="105"/>
        <v>300</v>
      </c>
      <c r="B104" s="359">
        <f t="shared" si="106"/>
        <v>0.125</v>
      </c>
      <c r="C104" s="360"/>
      <c r="D104" s="342">
        <f t="shared" si="123"/>
        <v>-104.76</v>
      </c>
      <c r="E104" s="361">
        <f t="shared" si="107"/>
        <v>0.97</v>
      </c>
      <c r="F104" s="343"/>
      <c r="G104" s="342">
        <f t="shared" si="176"/>
        <v>-38.550465296157746</v>
      </c>
      <c r="H104" s="342">
        <f t="shared" si="177"/>
        <v>141.44953470384226</v>
      </c>
      <c r="I104" s="342">
        <f t="shared" si="178"/>
        <v>-19.553551933264234</v>
      </c>
      <c r="J104" s="342">
        <f t="shared" si="179"/>
        <v>-38.550465296157746</v>
      </c>
      <c r="K104" s="344">
        <f t="shared" si="180"/>
        <v>1</v>
      </c>
      <c r="L104" s="345">
        <f t="shared" si="181"/>
        <v>0</v>
      </c>
      <c r="M104" s="346">
        <f t="shared" si="182"/>
        <v>-6.2523666603881454</v>
      </c>
      <c r="N104" s="342">
        <f t="shared" si="183"/>
        <v>173.74763333961187</v>
      </c>
      <c r="O104" s="342">
        <f t="shared" si="184"/>
        <v>-0.91482848732198518</v>
      </c>
      <c r="P104" s="342">
        <f t="shared" si="185"/>
        <v>-6.2523666603881454</v>
      </c>
      <c r="Q104" s="344">
        <f t="shared" si="186"/>
        <v>1</v>
      </c>
      <c r="R104" s="345">
        <f t="shared" si="187"/>
        <v>0</v>
      </c>
      <c r="S104" s="346">
        <f t="shared" si="188"/>
        <v>-2.6551422992721192</v>
      </c>
      <c r="T104" s="342">
        <f t="shared" si="189"/>
        <v>177.34485770072789</v>
      </c>
      <c r="U104" s="342">
        <f t="shared" si="190"/>
        <v>-0.17222549453380265</v>
      </c>
      <c r="V104" s="342">
        <f t="shared" si="191"/>
        <v>-2.6551422992721192</v>
      </c>
      <c r="W104" s="344">
        <f t="shared" si="192"/>
        <v>1</v>
      </c>
      <c r="X104" s="345">
        <f t="shared" si="193"/>
        <v>0</v>
      </c>
      <c r="Y104" s="342">
        <f t="shared" si="194"/>
        <v>0</v>
      </c>
      <c r="Z104" s="343"/>
      <c r="AA104" s="342">
        <f t="shared" si="108"/>
        <v>-41.112090439166927</v>
      </c>
      <c r="AB104" s="342">
        <f t="shared" si="124"/>
        <v>-79.071476612303698</v>
      </c>
      <c r="AC104" s="342">
        <f t="shared" si="125"/>
        <v>-803.25</v>
      </c>
      <c r="AD104" s="342">
        <f t="shared" si="126"/>
        <v>7.4375</v>
      </c>
      <c r="AE104" s="342">
        <f t="shared" si="127"/>
        <v>-41.112090439166927</v>
      </c>
      <c r="AF104" s="361">
        <f t="shared" si="128"/>
        <v>0.75342465753424648</v>
      </c>
      <c r="AG104" s="361">
        <f t="shared" si="129"/>
        <v>0.79552830110327077</v>
      </c>
      <c r="AH104" s="361">
        <f t="shared" si="109"/>
        <v>0.75342465753424648</v>
      </c>
      <c r="AI104" s="342">
        <f t="shared" si="130"/>
        <v>0.38066750406636046</v>
      </c>
      <c r="AJ104" s="343"/>
      <c r="AK104" s="342">
        <f t="shared" si="110"/>
        <v>-50.19442890773481</v>
      </c>
      <c r="AL104" s="342">
        <f t="shared" si="131"/>
        <v>-104.53306318201454</v>
      </c>
      <c r="AM104" s="342">
        <f t="shared" si="132"/>
        <v>-803.25</v>
      </c>
      <c r="AN104" s="342">
        <f t="shared" si="133"/>
        <v>7.4375</v>
      </c>
      <c r="AO104" s="342">
        <f t="shared" si="134"/>
        <v>-50.19442890773481</v>
      </c>
      <c r="AP104" s="361">
        <f t="shared" si="135"/>
        <v>0.64018439966447993</v>
      </c>
      <c r="AQ104" s="361">
        <f t="shared" si="136"/>
        <v>0.5703958094953443</v>
      </c>
      <c r="AR104" s="361">
        <f t="shared" si="111"/>
        <v>0.64018439966447993</v>
      </c>
      <c r="AS104" s="342">
        <f t="shared" si="137"/>
        <v>0.46476323062717417</v>
      </c>
      <c r="AT104" s="343"/>
      <c r="AU104" s="342">
        <f t="shared" si="138"/>
        <v>-173.58121326976124</v>
      </c>
      <c r="AV104" s="342">
        <f t="shared" si="139"/>
        <v>6.4187867302387644</v>
      </c>
      <c r="AW104" s="342">
        <f t="shared" si="140"/>
        <v>6.4187867302387644</v>
      </c>
      <c r="AX104" s="342">
        <f t="shared" si="141"/>
        <v>-2.794812225968353E-2</v>
      </c>
      <c r="AY104" s="342">
        <f t="shared" si="112"/>
        <v>1</v>
      </c>
      <c r="AZ104" s="342">
        <f t="shared" si="142"/>
        <v>0</v>
      </c>
      <c r="BA104" s="343"/>
      <c r="BB104" s="342">
        <f t="shared" si="143"/>
        <v>-167.31961650818019</v>
      </c>
      <c r="BC104" s="342">
        <f t="shared" si="144"/>
        <v>12.680383491819811</v>
      </c>
      <c r="BD104" s="342">
        <f t="shared" si="145"/>
        <v>12.680383491819811</v>
      </c>
      <c r="BE104" s="342">
        <f t="shared" si="195"/>
        <v>-4.3922462198064047E-2</v>
      </c>
      <c r="BF104" s="342">
        <f t="shared" si="113"/>
        <v>1</v>
      </c>
      <c r="BG104" s="342">
        <f t="shared" si="146"/>
        <v>0</v>
      </c>
      <c r="BH104" s="343"/>
      <c r="BI104" s="342">
        <f t="shared" si="147"/>
        <v>-84.482418040924045</v>
      </c>
      <c r="BJ104" s="342">
        <f t="shared" si="148"/>
        <v>94.500453869902458</v>
      </c>
      <c r="BK104" s="342">
        <f t="shared" si="149"/>
        <v>-11.634117452803565</v>
      </c>
      <c r="BL104" s="342">
        <f t="shared" si="150"/>
        <v>-84.482418040924045</v>
      </c>
      <c r="BM104" s="342">
        <f t="shared" si="114"/>
        <v>0.26199567818128594</v>
      </c>
      <c r="BN104" s="342">
        <f t="shared" si="151"/>
        <v>0.78224461149003754</v>
      </c>
      <c r="BO104" s="346">
        <f t="shared" si="152"/>
        <v>-64.653149283530439</v>
      </c>
      <c r="BP104" s="344">
        <f t="shared" si="153"/>
        <v>115.34685071646956</v>
      </c>
      <c r="BQ104" s="344">
        <f t="shared" si="154"/>
        <v>-4.3221381258654921</v>
      </c>
      <c r="BR104" s="344">
        <f t="shared" si="155"/>
        <v>-64.653149283530439</v>
      </c>
      <c r="BS104" s="346">
        <f t="shared" si="156"/>
        <v>0.60798532068115374</v>
      </c>
      <c r="BT104" s="345">
        <f t="shared" si="157"/>
        <v>0.59864027114380036</v>
      </c>
      <c r="BU104" s="342">
        <f t="shared" si="115"/>
        <v>1.380884882633838</v>
      </c>
      <c r="BV104" s="343"/>
      <c r="BW104" s="347">
        <f t="shared" si="196"/>
        <v>3.3213156173273726</v>
      </c>
      <c r="BX104" s="362"/>
      <c r="BY104" s="363"/>
      <c r="BZ104" s="361">
        <f t="shared" si="158"/>
        <v>-171.46923439005189</v>
      </c>
      <c r="CA104" s="361">
        <f t="shared" si="159"/>
        <v>8.5307656099481051</v>
      </c>
      <c r="CB104" s="342">
        <f t="shared" si="160"/>
        <v>8.5307656099481051</v>
      </c>
      <c r="CC104" s="342">
        <f t="shared" si="161"/>
        <v>-3.3279433489274972E-2</v>
      </c>
      <c r="CD104" s="342">
        <f t="shared" si="116"/>
        <v>1</v>
      </c>
      <c r="CE104" s="342">
        <f t="shared" si="162"/>
        <v>0</v>
      </c>
      <c r="CF104" s="364"/>
      <c r="CG104" s="342">
        <f t="shared" si="117"/>
        <v>-68.714940805521152</v>
      </c>
      <c r="CH104" s="342">
        <f t="shared" si="163"/>
        <v>-146.99080265291843</v>
      </c>
      <c r="CI104" s="342">
        <f t="shared" si="164"/>
        <v>-803.25</v>
      </c>
      <c r="CJ104" s="342">
        <f t="shared" si="102"/>
        <v>7.4375</v>
      </c>
      <c r="CK104" s="342">
        <f t="shared" si="165"/>
        <v>-68.714940805521152</v>
      </c>
      <c r="CL104" s="361">
        <f t="shared" si="166"/>
        <v>0.36300826449849377</v>
      </c>
      <c r="CM104" s="361">
        <f t="shared" si="167"/>
        <v>0.15005668330313568</v>
      </c>
      <c r="CN104" s="361">
        <f t="shared" si="118"/>
        <v>0.36300826449849377</v>
      </c>
      <c r="CO104" s="342">
        <f t="shared" si="168"/>
        <v>0.63624945190297366</v>
      </c>
      <c r="CP104" s="364"/>
      <c r="CQ104" s="342">
        <f t="shared" si="119"/>
        <v>-63.43494882292201</v>
      </c>
      <c r="CR104" s="342">
        <f t="shared" si="169"/>
        <v>-136.68182432961763</v>
      </c>
      <c r="CS104" s="342">
        <f t="shared" si="170"/>
        <v>-803.25</v>
      </c>
      <c r="CT104" s="342">
        <f t="shared" si="103"/>
        <v>7.4375</v>
      </c>
      <c r="CU104" s="342">
        <f t="shared" si="171"/>
        <v>-63.43494882292201</v>
      </c>
      <c r="CV104" s="361">
        <f t="shared" si="172"/>
        <v>0.44721359549995793</v>
      </c>
      <c r="CW104" s="361">
        <f t="shared" si="173"/>
        <v>0.24253562503633297</v>
      </c>
      <c r="CX104" s="361">
        <f t="shared" si="120"/>
        <v>0.44721359549995793</v>
      </c>
      <c r="CY104" s="342">
        <f t="shared" si="174"/>
        <v>0.58736063724927789</v>
      </c>
      <c r="CZ104" s="364"/>
      <c r="DA104" s="350">
        <f t="shared" si="121"/>
        <v>1.2236100891522517</v>
      </c>
      <c r="DB104" s="351">
        <f t="shared" si="122"/>
        <v>4.5449257064796242</v>
      </c>
      <c r="DC104" s="352">
        <f t="shared" si="197"/>
        <v>1.2472791072984626E-2</v>
      </c>
      <c r="DD104" s="353">
        <f t="shared" si="104"/>
        <v>-38.080727045965979</v>
      </c>
      <c r="DE104" s="354">
        <f t="shared" si="175"/>
        <v>25</v>
      </c>
      <c r="DF104" s="354">
        <f t="shared" si="198"/>
        <v>4.0585557790642781</v>
      </c>
      <c r="DG104" s="365"/>
      <c r="DH104" s="63"/>
      <c r="DI104" s="63"/>
      <c r="DJ104" s="63"/>
      <c r="DK104" s="63"/>
      <c r="DL104" s="63"/>
      <c r="DM104" s="63"/>
      <c r="DN104" s="63"/>
      <c r="DO104" s="366"/>
      <c r="DP104" s="63"/>
      <c r="DQ104" s="63"/>
      <c r="DR104" s="63"/>
      <c r="DS104" s="63"/>
      <c r="DT104" s="63"/>
      <c r="DU104" s="63"/>
      <c r="DV104" s="63"/>
      <c r="DW104" s="63"/>
      <c r="DX104" s="63"/>
      <c r="DY104" s="63"/>
      <c r="DZ104" s="63"/>
      <c r="EA104" s="63"/>
      <c r="EB104" s="63"/>
      <c r="EC104" s="63"/>
      <c r="ED104" s="63"/>
      <c r="EE104" s="63"/>
      <c r="EF104" s="63"/>
      <c r="EG104" s="63"/>
    </row>
    <row r="105" spans="1:137" s="358" customFormat="1" x14ac:dyDescent="0.25">
      <c r="A105" s="358">
        <f t="shared" si="105"/>
        <v>305</v>
      </c>
      <c r="B105" s="359">
        <f t="shared" si="106"/>
        <v>0.125</v>
      </c>
      <c r="C105" s="360"/>
      <c r="D105" s="342">
        <f t="shared" si="123"/>
        <v>-106.506</v>
      </c>
      <c r="E105" s="361">
        <f t="shared" si="107"/>
        <v>0.97</v>
      </c>
      <c r="F105" s="343"/>
      <c r="G105" s="342">
        <f t="shared" si="176"/>
        <v>-42.57416771065467</v>
      </c>
      <c r="H105" s="342">
        <f t="shared" si="177"/>
        <v>137.42583228934532</v>
      </c>
      <c r="I105" s="342">
        <f t="shared" si="178"/>
        <v>-21.823938740559512</v>
      </c>
      <c r="J105" s="342">
        <f t="shared" si="179"/>
        <v>-42.57416771065467</v>
      </c>
      <c r="K105" s="344">
        <f t="shared" si="180"/>
        <v>1</v>
      </c>
      <c r="L105" s="345">
        <f t="shared" si="181"/>
        <v>0</v>
      </c>
      <c r="M105" s="346">
        <f t="shared" si="182"/>
        <v>-6.4073460786653307</v>
      </c>
      <c r="N105" s="342">
        <f t="shared" si="183"/>
        <v>173.59265392133466</v>
      </c>
      <c r="O105" s="342">
        <f t="shared" si="184"/>
        <v>-0.96274064126975978</v>
      </c>
      <c r="P105" s="342">
        <f t="shared" si="185"/>
        <v>-6.4073460786653307</v>
      </c>
      <c r="Q105" s="344">
        <f t="shared" si="186"/>
        <v>1</v>
      </c>
      <c r="R105" s="345">
        <f t="shared" si="187"/>
        <v>0</v>
      </c>
      <c r="S105" s="346">
        <f t="shared" si="188"/>
        <v>-2.7039713807515668</v>
      </c>
      <c r="T105" s="342">
        <f t="shared" si="189"/>
        <v>177.29602861924843</v>
      </c>
      <c r="U105" s="342">
        <f t="shared" si="190"/>
        <v>-0.17826670576487363</v>
      </c>
      <c r="V105" s="342">
        <f t="shared" si="191"/>
        <v>-2.7039713807515668</v>
      </c>
      <c r="W105" s="344">
        <f t="shared" si="192"/>
        <v>1</v>
      </c>
      <c r="X105" s="345">
        <f t="shared" si="193"/>
        <v>0</v>
      </c>
      <c r="Y105" s="342">
        <f t="shared" si="194"/>
        <v>0</v>
      </c>
      <c r="Z105" s="343"/>
      <c r="AA105" s="342">
        <f t="shared" si="108"/>
        <v>-41.581769954215495</v>
      </c>
      <c r="AB105" s="342">
        <f t="shared" si="124"/>
        <v>-80.37857755946149</v>
      </c>
      <c r="AC105" s="342">
        <f t="shared" si="125"/>
        <v>-816.63750000000005</v>
      </c>
      <c r="AD105" s="342">
        <f t="shared" si="126"/>
        <v>7.4375</v>
      </c>
      <c r="AE105" s="342">
        <f t="shared" si="127"/>
        <v>-41.581769954215495</v>
      </c>
      <c r="AF105" s="361">
        <f t="shared" si="128"/>
        <v>0.7480092969157246</v>
      </c>
      <c r="AG105" s="361">
        <f t="shared" si="129"/>
        <v>0.78573067971795618</v>
      </c>
      <c r="AH105" s="361">
        <f t="shared" si="109"/>
        <v>0.7480092969157246</v>
      </c>
      <c r="AI105" s="342">
        <f t="shared" si="130"/>
        <v>0.37870464439176227</v>
      </c>
      <c r="AJ105" s="343"/>
      <c r="AK105" s="342">
        <f t="shared" si="110"/>
        <v>-50.659481840162478</v>
      </c>
      <c r="AL105" s="342">
        <f t="shared" si="131"/>
        <v>-105.80320013012999</v>
      </c>
      <c r="AM105" s="342">
        <f t="shared" si="132"/>
        <v>-816.63750000000005</v>
      </c>
      <c r="AN105" s="342">
        <f t="shared" si="133"/>
        <v>7.4375</v>
      </c>
      <c r="AO105" s="342">
        <f t="shared" si="134"/>
        <v>-50.659481840162478</v>
      </c>
      <c r="AP105" s="361">
        <f t="shared" si="135"/>
        <v>0.6339279548854202</v>
      </c>
      <c r="AQ105" s="361">
        <f t="shared" si="136"/>
        <v>0.55768237045848257</v>
      </c>
      <c r="AR105" s="361">
        <f t="shared" si="111"/>
        <v>0.6339279548854202</v>
      </c>
      <c r="AS105" s="342">
        <f t="shared" si="137"/>
        <v>0.46137961603062366</v>
      </c>
      <c r="AT105" s="343"/>
      <c r="AU105" s="342">
        <f t="shared" si="138"/>
        <v>-173.71093982362169</v>
      </c>
      <c r="AV105" s="342">
        <f t="shared" si="139"/>
        <v>6.2890601763783138</v>
      </c>
      <c r="AW105" s="342">
        <f t="shared" si="140"/>
        <v>6.2890601763783138</v>
      </c>
      <c r="AX105" s="342">
        <f t="shared" si="141"/>
        <v>-2.580108196408494E-2</v>
      </c>
      <c r="AY105" s="342">
        <f t="shared" si="112"/>
        <v>1</v>
      </c>
      <c r="AZ105" s="342">
        <f t="shared" si="142"/>
        <v>0</v>
      </c>
      <c r="BA105" s="343"/>
      <c r="BB105" s="342">
        <f t="shared" si="143"/>
        <v>-167.5698740448878</v>
      </c>
      <c r="BC105" s="342">
        <f t="shared" si="144"/>
        <v>12.430125955112203</v>
      </c>
      <c r="BD105" s="342">
        <f t="shared" si="145"/>
        <v>12.430125955112203</v>
      </c>
      <c r="BE105" s="342">
        <f t="shared" si="195"/>
        <v>-4.0760604670448744E-2</v>
      </c>
      <c r="BF105" s="342">
        <f t="shared" si="113"/>
        <v>1</v>
      </c>
      <c r="BG105" s="342">
        <f t="shared" si="146"/>
        <v>0</v>
      </c>
      <c r="BH105" s="343"/>
      <c r="BI105" s="342">
        <f t="shared" si="147"/>
        <v>-86.746992572842018</v>
      </c>
      <c r="BJ105" s="342">
        <f t="shared" si="148"/>
        <v>92.234946434935566</v>
      </c>
      <c r="BK105" s="342">
        <f t="shared" si="149"/>
        <v>-14.652916218727569</v>
      </c>
      <c r="BL105" s="342">
        <f t="shared" si="150"/>
        <v>-86.746992572842018</v>
      </c>
      <c r="BM105" s="342">
        <f t="shared" si="114"/>
        <v>0.18507774060095938</v>
      </c>
      <c r="BN105" s="342">
        <f t="shared" si="151"/>
        <v>0.7900454696980147</v>
      </c>
      <c r="BO105" s="346">
        <f t="shared" si="152"/>
        <v>-66.571668280599056</v>
      </c>
      <c r="BP105" s="344">
        <f t="shared" si="153"/>
        <v>113.42833171940094</v>
      </c>
      <c r="BQ105" s="344">
        <f t="shared" si="154"/>
        <v>-4.6457203389402952</v>
      </c>
      <c r="BR105" s="344">
        <f t="shared" si="155"/>
        <v>-66.571668280599056</v>
      </c>
      <c r="BS105" s="346">
        <f t="shared" si="156"/>
        <v>0.58575227368738669</v>
      </c>
      <c r="BT105" s="345">
        <f t="shared" si="157"/>
        <v>0.60629934681784203</v>
      </c>
      <c r="BU105" s="342">
        <f t="shared" si="115"/>
        <v>1.3963448165158567</v>
      </c>
      <c r="BV105" s="343"/>
      <c r="BW105" s="347">
        <f t="shared" si="196"/>
        <v>3.3314290769382424</v>
      </c>
      <c r="BX105" s="362"/>
      <c r="BY105" s="363"/>
      <c r="BZ105" s="361">
        <f t="shared" si="158"/>
        <v>-171.64057091369924</v>
      </c>
      <c r="CA105" s="361">
        <f t="shared" si="159"/>
        <v>8.3594290863007643</v>
      </c>
      <c r="CB105" s="342">
        <f t="shared" si="160"/>
        <v>8.3594290863007643</v>
      </c>
      <c r="CC105" s="342">
        <f t="shared" si="161"/>
        <v>-3.0793317159451258E-2</v>
      </c>
      <c r="CD105" s="342">
        <f t="shared" si="116"/>
        <v>1</v>
      </c>
      <c r="CE105" s="342">
        <f t="shared" si="162"/>
        <v>0</v>
      </c>
      <c r="CF105" s="364"/>
      <c r="CG105" s="342">
        <f t="shared" si="117"/>
        <v>-69.033331364033074</v>
      </c>
      <c r="CH105" s="342">
        <f t="shared" si="163"/>
        <v>-147.57262938579296</v>
      </c>
      <c r="CI105" s="342">
        <f t="shared" si="164"/>
        <v>-816.63750000000005</v>
      </c>
      <c r="CJ105" s="342">
        <f t="shared" si="102"/>
        <v>7.4375</v>
      </c>
      <c r="CK105" s="342">
        <f t="shared" si="165"/>
        <v>-69.033331364033074</v>
      </c>
      <c r="CL105" s="361">
        <f t="shared" si="166"/>
        <v>0.35782478594787503</v>
      </c>
      <c r="CM105" s="361">
        <f t="shared" si="167"/>
        <v>0.1452818041191726</v>
      </c>
      <c r="CN105" s="361">
        <f t="shared" si="118"/>
        <v>0.35782478594787503</v>
      </c>
      <c r="CO105" s="342">
        <f t="shared" si="168"/>
        <v>0.6287188648819042</v>
      </c>
      <c r="CP105" s="364"/>
      <c r="CQ105" s="342">
        <f t="shared" si="119"/>
        <v>-63.811889302519148</v>
      </c>
      <c r="CR105" s="342">
        <f t="shared" si="169"/>
        <v>-137.46213860957189</v>
      </c>
      <c r="CS105" s="342">
        <f t="shared" si="170"/>
        <v>-816.63750000000005</v>
      </c>
      <c r="CT105" s="342">
        <f t="shared" si="103"/>
        <v>7.4375</v>
      </c>
      <c r="CU105" s="342">
        <f t="shared" si="171"/>
        <v>-63.811889302519148</v>
      </c>
      <c r="CV105" s="361">
        <f t="shared" si="172"/>
        <v>0.44131965546913665</v>
      </c>
      <c r="CW105" s="361">
        <f t="shared" si="173"/>
        <v>0.23509161371912773</v>
      </c>
      <c r="CX105" s="361">
        <f t="shared" si="120"/>
        <v>0.44131965546913665</v>
      </c>
      <c r="CY105" s="342">
        <f t="shared" si="174"/>
        <v>0.58116474774607596</v>
      </c>
      <c r="CZ105" s="364"/>
      <c r="DA105" s="350">
        <f t="shared" si="121"/>
        <v>1.2098836126279802</v>
      </c>
      <c r="DB105" s="351">
        <f t="shared" si="122"/>
        <v>4.5413126895662224</v>
      </c>
      <c r="DC105" s="352">
        <f t="shared" si="197"/>
        <v>8.1178077530561811E-3</v>
      </c>
      <c r="DD105" s="353">
        <f t="shared" si="104"/>
        <v>-41.811224758269432</v>
      </c>
      <c r="DE105" s="354">
        <f t="shared" si="175"/>
        <v>25.416666666666668</v>
      </c>
      <c r="DF105" s="354">
        <f t="shared" si="198"/>
        <v>4.0136757443428586</v>
      </c>
      <c r="DG105" s="365"/>
      <c r="DH105" s="63"/>
      <c r="DI105" s="63"/>
      <c r="DJ105" s="63"/>
      <c r="DK105" s="63"/>
      <c r="DL105" s="63"/>
      <c r="DM105" s="63"/>
      <c r="DN105" s="63"/>
      <c r="DO105" s="366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</row>
    <row r="106" spans="1:137" s="358" customFormat="1" x14ac:dyDescent="0.25">
      <c r="A106" s="358">
        <f t="shared" si="105"/>
        <v>310</v>
      </c>
      <c r="B106" s="359">
        <f t="shared" si="106"/>
        <v>0.125</v>
      </c>
      <c r="C106" s="360"/>
      <c r="D106" s="342">
        <f t="shared" si="123"/>
        <v>-108.252</v>
      </c>
      <c r="E106" s="361">
        <f t="shared" si="107"/>
        <v>0.97</v>
      </c>
      <c r="F106" s="343"/>
      <c r="G106" s="342">
        <f t="shared" si="176"/>
        <v>-47.229709898387206</v>
      </c>
      <c r="H106" s="342">
        <f t="shared" si="177"/>
        <v>132.7702901016128</v>
      </c>
      <c r="I106" s="342">
        <f t="shared" si="178"/>
        <v>-24.474048512363304</v>
      </c>
      <c r="J106" s="342">
        <f t="shared" si="179"/>
        <v>-47.229709898387206</v>
      </c>
      <c r="K106" s="344">
        <f t="shared" si="180"/>
        <v>1</v>
      </c>
      <c r="L106" s="345">
        <f t="shared" si="181"/>
        <v>0</v>
      </c>
      <c r="M106" s="346">
        <f t="shared" si="182"/>
        <v>-6.5656766886892459</v>
      </c>
      <c r="N106" s="342">
        <f t="shared" si="183"/>
        <v>173.43432331131075</v>
      </c>
      <c r="O106" s="342">
        <f t="shared" si="184"/>
        <v>-1.0131895069732475</v>
      </c>
      <c r="P106" s="342">
        <f t="shared" si="185"/>
        <v>-6.5656766886892459</v>
      </c>
      <c r="Q106" s="344">
        <f t="shared" si="186"/>
        <v>1</v>
      </c>
      <c r="R106" s="345">
        <f t="shared" si="187"/>
        <v>0</v>
      </c>
      <c r="S106" s="346">
        <f t="shared" si="188"/>
        <v>-2.7530433571730124</v>
      </c>
      <c r="T106" s="342">
        <f t="shared" si="189"/>
        <v>177.246956642827</v>
      </c>
      <c r="U106" s="342">
        <f t="shared" si="190"/>
        <v>-0.18443436857647078</v>
      </c>
      <c r="V106" s="342">
        <f t="shared" si="191"/>
        <v>-2.7530433571730124</v>
      </c>
      <c r="W106" s="344">
        <f t="shared" si="192"/>
        <v>1</v>
      </c>
      <c r="X106" s="345">
        <f t="shared" si="193"/>
        <v>0</v>
      </c>
      <c r="Y106" s="342">
        <f t="shared" si="194"/>
        <v>0</v>
      </c>
      <c r="Z106" s="343"/>
      <c r="AA106" s="342">
        <f t="shared" si="108"/>
        <v>-42.044715266065801</v>
      </c>
      <c r="AB106" s="342">
        <f t="shared" si="124"/>
        <v>-81.671833499093609</v>
      </c>
      <c r="AC106" s="342">
        <f t="shared" si="125"/>
        <v>-830.02499999999998</v>
      </c>
      <c r="AD106" s="342">
        <f t="shared" si="126"/>
        <v>7.4375</v>
      </c>
      <c r="AE106" s="342">
        <f t="shared" si="127"/>
        <v>-42.044715266065801</v>
      </c>
      <c r="AF106" s="361">
        <f t="shared" si="128"/>
        <v>0.74262239054235524</v>
      </c>
      <c r="AG106" s="361">
        <f t="shared" si="129"/>
        <v>0.77581925945958841</v>
      </c>
      <c r="AH106" s="361">
        <f t="shared" si="109"/>
        <v>0.74262239054235524</v>
      </c>
      <c r="AI106" s="342">
        <f t="shared" si="130"/>
        <v>0.37674476044861827</v>
      </c>
      <c r="AJ106" s="343"/>
      <c r="AK106" s="342">
        <f t="shared" si="110"/>
        <v>-51.115503566285405</v>
      </c>
      <c r="AL106" s="342">
        <f t="shared" si="131"/>
        <v>-107.04128205238347</v>
      </c>
      <c r="AM106" s="342">
        <f t="shared" si="132"/>
        <v>-830.02499999999998</v>
      </c>
      <c r="AN106" s="342">
        <f t="shared" si="133"/>
        <v>7.4375</v>
      </c>
      <c r="AO106" s="342">
        <f t="shared" si="134"/>
        <v>-51.115503566285405</v>
      </c>
      <c r="AP106" s="361">
        <f t="shared" si="135"/>
        <v>0.62775245118978173</v>
      </c>
      <c r="AQ106" s="361">
        <f t="shared" si="136"/>
        <v>0.54520296448587258</v>
      </c>
      <c r="AR106" s="361">
        <f t="shared" si="111"/>
        <v>0.62775245118978173</v>
      </c>
      <c r="AS106" s="342">
        <f t="shared" si="137"/>
        <v>0.45802422550434946</v>
      </c>
      <c r="AT106" s="343"/>
      <c r="AU106" s="342">
        <f t="shared" si="138"/>
        <v>-173.83515821776456</v>
      </c>
      <c r="AV106" s="342">
        <f t="shared" si="139"/>
        <v>6.1648417822354418</v>
      </c>
      <c r="AW106" s="342">
        <f t="shared" si="140"/>
        <v>6.1648417822354418</v>
      </c>
      <c r="AX106" s="342">
        <f t="shared" si="141"/>
        <v>-2.3855973717706664E-2</v>
      </c>
      <c r="AY106" s="342">
        <f t="shared" si="112"/>
        <v>1</v>
      </c>
      <c r="AZ106" s="342">
        <f t="shared" si="142"/>
        <v>0</v>
      </c>
      <c r="BA106" s="343"/>
      <c r="BB106" s="342">
        <f t="shared" si="143"/>
        <v>-167.80984090444915</v>
      </c>
      <c r="BC106" s="342">
        <f t="shared" si="144"/>
        <v>12.190159095550854</v>
      </c>
      <c r="BD106" s="342">
        <f t="shared" si="145"/>
        <v>12.190159095550854</v>
      </c>
      <c r="BE106" s="342">
        <f t="shared" si="195"/>
        <v>-3.7879635894868723E-2</v>
      </c>
      <c r="BF106" s="342">
        <f t="shared" si="113"/>
        <v>1</v>
      </c>
      <c r="BG106" s="342">
        <f t="shared" si="146"/>
        <v>0</v>
      </c>
      <c r="BH106" s="343"/>
      <c r="BI106" s="342">
        <f t="shared" si="147"/>
        <v>-88.9811620802801</v>
      </c>
      <c r="BJ106" s="342">
        <f t="shared" si="148"/>
        <v>90</v>
      </c>
      <c r="BK106" s="342" t="e">
        <f t="shared" si="149"/>
        <v>#NUM!</v>
      </c>
      <c r="BL106" s="342">
        <f t="shared" si="150"/>
        <v>-88.9811620802801</v>
      </c>
      <c r="BM106" s="342">
        <f t="shared" si="114"/>
        <v>1E-3</v>
      </c>
      <c r="BN106" s="342">
        <f t="shared" si="151"/>
        <v>0.79732224086272485</v>
      </c>
      <c r="BO106" s="346">
        <f t="shared" si="152"/>
        <v>-68.509192979535314</v>
      </c>
      <c r="BP106" s="344">
        <f t="shared" si="153"/>
        <v>111.49080702046469</v>
      </c>
      <c r="BQ106" s="344">
        <f t="shared" si="154"/>
        <v>-5.0023349432074067</v>
      </c>
      <c r="BR106" s="344">
        <f t="shared" si="155"/>
        <v>-68.509192979535314</v>
      </c>
      <c r="BS106" s="346">
        <f t="shared" si="156"/>
        <v>0.56219017675964178</v>
      </c>
      <c r="BT106" s="345">
        <f t="shared" si="157"/>
        <v>0.61388165752271784</v>
      </c>
      <c r="BU106" s="342">
        <f t="shared" si="115"/>
        <v>1.4112038983854427</v>
      </c>
      <c r="BV106" s="343"/>
      <c r="BW106" s="347">
        <f t="shared" si="196"/>
        <v>3.3409728843384103</v>
      </c>
      <c r="BX106" s="362"/>
      <c r="BY106" s="363"/>
      <c r="BZ106" s="361">
        <f t="shared" si="158"/>
        <v>-171.80469356789752</v>
      </c>
      <c r="CA106" s="361">
        <f t="shared" si="159"/>
        <v>8.195306432102484</v>
      </c>
      <c r="CB106" s="342">
        <f t="shared" si="160"/>
        <v>8.195306432102484</v>
      </c>
      <c r="CC106" s="342">
        <f t="shared" si="161"/>
        <v>-2.8535561064128454E-2</v>
      </c>
      <c r="CD106" s="342">
        <f t="shared" si="116"/>
        <v>1</v>
      </c>
      <c r="CE106" s="342">
        <f t="shared" si="162"/>
        <v>0</v>
      </c>
      <c r="CF106" s="364"/>
      <c r="CG106" s="342">
        <f t="shared" si="117"/>
        <v>-69.342747944606884</v>
      </c>
      <c r="CH106" s="342">
        <f t="shared" si="163"/>
        <v>-148.13410664729872</v>
      </c>
      <c r="CI106" s="342">
        <f t="shared" si="164"/>
        <v>-830.02499999999998</v>
      </c>
      <c r="CJ106" s="342">
        <f t="shared" si="102"/>
        <v>7.4375</v>
      </c>
      <c r="CK106" s="342">
        <f t="shared" si="165"/>
        <v>-69.342747944606884</v>
      </c>
      <c r="CL106" s="361">
        <f t="shared" si="166"/>
        <v>0.35277681779739783</v>
      </c>
      <c r="CM106" s="361">
        <f t="shared" si="167"/>
        <v>0.14072664233025234</v>
      </c>
      <c r="CN106" s="361">
        <f t="shared" si="118"/>
        <v>0.35277681779739783</v>
      </c>
      <c r="CO106" s="342">
        <f t="shared" si="168"/>
        <v>0.62135078803411181</v>
      </c>
      <c r="CP106" s="364"/>
      <c r="CQ106" s="342">
        <f t="shared" si="119"/>
        <v>-64.179008025810731</v>
      </c>
      <c r="CR106" s="342">
        <f t="shared" si="169"/>
        <v>-138.21520263551403</v>
      </c>
      <c r="CS106" s="342">
        <f t="shared" si="170"/>
        <v>-830.02499999999998</v>
      </c>
      <c r="CT106" s="342">
        <f t="shared" si="103"/>
        <v>7.4375</v>
      </c>
      <c r="CU106" s="342">
        <f t="shared" si="171"/>
        <v>-64.179008025810731</v>
      </c>
      <c r="CV106" s="361">
        <f t="shared" si="172"/>
        <v>0.43556092810428071</v>
      </c>
      <c r="CW106" s="361">
        <f t="shared" si="173"/>
        <v>0.22796621697772088</v>
      </c>
      <c r="CX106" s="361">
        <f t="shared" si="120"/>
        <v>0.43556092810428071</v>
      </c>
      <c r="CY106" s="342">
        <f t="shared" si="174"/>
        <v>0.57508071707715702</v>
      </c>
      <c r="CZ106" s="364"/>
      <c r="DA106" s="350">
        <f t="shared" si="121"/>
        <v>1.1964315051112688</v>
      </c>
      <c r="DB106" s="351">
        <f t="shared" si="122"/>
        <v>4.5374043894496792</v>
      </c>
      <c r="DC106" s="352">
        <f t="shared" si="197"/>
        <v>4.0270652111561269E-5</v>
      </c>
      <c r="DD106" s="353">
        <f t="shared" si="104"/>
        <v>-87.900226754183834</v>
      </c>
      <c r="DE106" s="354">
        <f t="shared" si="175"/>
        <v>25.833333333333332</v>
      </c>
      <c r="DF106" s="354">
        <f t="shared" si="198"/>
        <v>3.9694414528156576</v>
      </c>
      <c r="DG106" s="365"/>
      <c r="DH106" s="63"/>
      <c r="DI106" s="63"/>
      <c r="DJ106" s="63"/>
      <c r="DK106" s="63"/>
      <c r="DL106" s="63"/>
      <c r="DM106" s="63"/>
      <c r="DN106" s="63"/>
      <c r="DO106" s="366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  <c r="DZ106" s="63"/>
      <c r="EA106" s="63"/>
      <c r="EB106" s="63"/>
      <c r="EC106" s="63"/>
      <c r="ED106" s="63"/>
      <c r="EE106" s="63"/>
      <c r="EF106" s="63"/>
      <c r="EG106" s="63"/>
    </row>
    <row r="107" spans="1:137" s="358" customFormat="1" x14ac:dyDescent="0.25">
      <c r="A107" s="358">
        <f t="shared" si="105"/>
        <v>315</v>
      </c>
      <c r="B107" s="359">
        <f t="shared" si="106"/>
        <v>0.125</v>
      </c>
      <c r="C107" s="360"/>
      <c r="D107" s="342">
        <f t="shared" si="123"/>
        <v>-109.998</v>
      </c>
      <c r="E107" s="361">
        <f t="shared" si="107"/>
        <v>0.97</v>
      </c>
      <c r="F107" s="343"/>
      <c r="G107" s="342">
        <f t="shared" si="176"/>
        <v>-52.603083601901517</v>
      </c>
      <c r="H107" s="342">
        <f t="shared" si="177"/>
        <v>127.39691639809848</v>
      </c>
      <c r="I107" s="342">
        <f t="shared" si="178"/>
        <v>-27.634941898481813</v>
      </c>
      <c r="J107" s="342">
        <f t="shared" si="179"/>
        <v>-52.603083601901517</v>
      </c>
      <c r="K107" s="344">
        <f t="shared" si="180"/>
        <v>1</v>
      </c>
      <c r="L107" s="345">
        <f t="shared" si="181"/>
        <v>0</v>
      </c>
      <c r="M107" s="346">
        <f t="shared" si="182"/>
        <v>-6.7275024540195849</v>
      </c>
      <c r="N107" s="342">
        <f t="shared" si="183"/>
        <v>173.27249754598043</v>
      </c>
      <c r="O107" s="342">
        <f t="shared" si="184"/>
        <v>-1.0663195935764074</v>
      </c>
      <c r="P107" s="342">
        <f t="shared" si="185"/>
        <v>-6.7275024540195849</v>
      </c>
      <c r="Q107" s="344">
        <f t="shared" si="186"/>
        <v>1</v>
      </c>
      <c r="R107" s="345">
        <f t="shared" si="187"/>
        <v>0</v>
      </c>
      <c r="S107" s="346">
        <f t="shared" si="188"/>
        <v>-2.8023636020608431</v>
      </c>
      <c r="T107" s="342">
        <f t="shared" si="189"/>
        <v>177.19763639793916</v>
      </c>
      <c r="U107" s="342">
        <f t="shared" si="190"/>
        <v>-0.19073075413723167</v>
      </c>
      <c r="V107" s="342">
        <f t="shared" si="191"/>
        <v>-2.8023636020608431</v>
      </c>
      <c r="W107" s="344">
        <f t="shared" si="192"/>
        <v>1</v>
      </c>
      <c r="X107" s="345">
        <f t="shared" si="193"/>
        <v>0</v>
      </c>
      <c r="Y107" s="342">
        <f t="shared" si="194"/>
        <v>0</v>
      </c>
      <c r="Z107" s="343"/>
      <c r="AA107" s="342">
        <f t="shared" si="108"/>
        <v>-42.501011014266481</v>
      </c>
      <c r="AB107" s="342">
        <f t="shared" si="124"/>
        <v>-82.950665350387723</v>
      </c>
      <c r="AC107" s="342">
        <f t="shared" si="125"/>
        <v>-843.41250000000002</v>
      </c>
      <c r="AD107" s="342">
        <f t="shared" si="126"/>
        <v>7.4375</v>
      </c>
      <c r="AE107" s="342">
        <f t="shared" si="127"/>
        <v>-42.501011014266481</v>
      </c>
      <c r="AF107" s="361">
        <f t="shared" si="128"/>
        <v>0.73726541554959779</v>
      </c>
      <c r="AG107" s="361">
        <f t="shared" si="129"/>
        <v>0.76580958601343418</v>
      </c>
      <c r="AH107" s="361">
        <f t="shared" si="109"/>
        <v>0.73726541554959779</v>
      </c>
      <c r="AI107" s="342">
        <f t="shared" si="130"/>
        <v>0.37478845691593021</v>
      </c>
      <c r="AJ107" s="343"/>
      <c r="AK107" s="342">
        <f t="shared" si="110"/>
        <v>-51.562698508937466</v>
      </c>
      <c r="AL107" s="342">
        <f t="shared" si="131"/>
        <v>-108.24784721268051</v>
      </c>
      <c r="AM107" s="342">
        <f t="shared" si="132"/>
        <v>-843.41250000000002</v>
      </c>
      <c r="AN107" s="342">
        <f t="shared" si="133"/>
        <v>7.4375</v>
      </c>
      <c r="AO107" s="342">
        <f t="shared" si="134"/>
        <v>-51.562698508937466</v>
      </c>
      <c r="AP107" s="361">
        <f t="shared" si="135"/>
        <v>0.62165785956400965</v>
      </c>
      <c r="AQ107" s="361">
        <f t="shared" si="136"/>
        <v>0.53296592591151903</v>
      </c>
      <c r="AR107" s="361">
        <f t="shared" si="111"/>
        <v>0.62165785956400965</v>
      </c>
      <c r="AS107" s="342">
        <f t="shared" si="137"/>
        <v>0.45469751771549793</v>
      </c>
      <c r="AT107" s="343"/>
      <c r="AU107" s="342">
        <f t="shared" si="138"/>
        <v>-173.95422688115184</v>
      </c>
      <c r="AV107" s="342">
        <f t="shared" si="139"/>
        <v>6.0457731188481603</v>
      </c>
      <c r="AW107" s="342">
        <f t="shared" si="140"/>
        <v>6.0457731188481603</v>
      </c>
      <c r="AX107" s="342">
        <f t="shared" si="141"/>
        <v>-2.2090553409463577E-2</v>
      </c>
      <c r="AY107" s="342">
        <f t="shared" si="112"/>
        <v>1</v>
      </c>
      <c r="AZ107" s="342">
        <f t="shared" si="142"/>
        <v>0</v>
      </c>
      <c r="BA107" s="343"/>
      <c r="BB107" s="342">
        <f t="shared" si="143"/>
        <v>-168.04016209161713</v>
      </c>
      <c r="BC107" s="342">
        <f t="shared" si="144"/>
        <v>11.959837908382866</v>
      </c>
      <c r="BD107" s="342">
        <f t="shared" si="145"/>
        <v>11.959837908382866</v>
      </c>
      <c r="BE107" s="342">
        <f t="shared" si="195"/>
        <v>-3.5250100124052955E-2</v>
      </c>
      <c r="BF107" s="342">
        <f t="shared" si="113"/>
        <v>1</v>
      </c>
      <c r="BG107" s="342">
        <f t="shared" si="146"/>
        <v>0</v>
      </c>
      <c r="BH107" s="343"/>
      <c r="BI107" s="342">
        <f t="shared" si="147"/>
        <v>-91.179752408683868</v>
      </c>
      <c r="BJ107" s="342">
        <f t="shared" si="148"/>
        <v>87.800781920792559</v>
      </c>
      <c r="BK107" s="342">
        <f t="shared" si="149"/>
        <v>-14.681728960814871</v>
      </c>
      <c r="BL107" s="342">
        <f t="shared" si="150"/>
        <v>87.800781920792559</v>
      </c>
      <c r="BM107" s="342">
        <f t="shared" si="114"/>
        <v>0.18446481980853163</v>
      </c>
      <c r="BN107" s="342">
        <f t="shared" si="151"/>
        <v>0.77425733616219194</v>
      </c>
      <c r="BO107" s="346">
        <f t="shared" si="152"/>
        <v>-70.462274252827811</v>
      </c>
      <c r="BP107" s="344">
        <f t="shared" si="153"/>
        <v>109.53772574717219</v>
      </c>
      <c r="BQ107" s="344">
        <f t="shared" si="154"/>
        <v>-5.3978191348400237</v>
      </c>
      <c r="BR107" s="344">
        <f t="shared" si="155"/>
        <v>-70.462274252827811</v>
      </c>
      <c r="BS107" s="346">
        <f t="shared" si="156"/>
        <v>0.53716665198414071</v>
      </c>
      <c r="BT107" s="345">
        <f t="shared" si="157"/>
        <v>0.62136044314662964</v>
      </c>
      <c r="BU107" s="342">
        <f t="shared" si="115"/>
        <v>1.3956177793088216</v>
      </c>
      <c r="BV107" s="343"/>
      <c r="BW107" s="347">
        <f t="shared" si="196"/>
        <v>3.3201037539402498</v>
      </c>
      <c r="BX107" s="362"/>
      <c r="BY107" s="363"/>
      <c r="BZ107" s="361">
        <f t="shared" si="158"/>
        <v>-171.96206718065332</v>
      </c>
      <c r="CA107" s="361">
        <f t="shared" si="159"/>
        <v>8.037932819346679</v>
      </c>
      <c r="CB107" s="342">
        <f t="shared" si="160"/>
        <v>8.037932819346679</v>
      </c>
      <c r="CC107" s="342">
        <f t="shared" si="161"/>
        <v>-2.6481500994969442E-2</v>
      </c>
      <c r="CD107" s="342">
        <f t="shared" si="116"/>
        <v>1</v>
      </c>
      <c r="CE107" s="342">
        <f t="shared" si="162"/>
        <v>0</v>
      </c>
      <c r="CF107" s="364"/>
      <c r="CG107" s="342">
        <f t="shared" si="117"/>
        <v>-69.643547370007482</v>
      </c>
      <c r="CH107" s="342">
        <f t="shared" si="163"/>
        <v>-148.67627454751002</v>
      </c>
      <c r="CI107" s="342">
        <f t="shared" si="164"/>
        <v>-843.41250000000002</v>
      </c>
      <c r="CJ107" s="342">
        <f t="shared" si="102"/>
        <v>7.4375</v>
      </c>
      <c r="CK107" s="342">
        <f t="shared" si="165"/>
        <v>-69.643547370007482</v>
      </c>
      <c r="CL107" s="361">
        <f t="shared" si="166"/>
        <v>0.34785957023316089</v>
      </c>
      <c r="CM107" s="361">
        <f t="shared" si="167"/>
        <v>0.1363783328951346</v>
      </c>
      <c r="CN107" s="361">
        <f t="shared" si="118"/>
        <v>0.34785957023316089</v>
      </c>
      <c r="CO107" s="342">
        <f t="shared" si="168"/>
        <v>0.61414062936514535</v>
      </c>
      <c r="CP107" s="364"/>
      <c r="CQ107" s="342">
        <f t="shared" si="119"/>
        <v>-64.536654938128393</v>
      </c>
      <c r="CR107" s="342">
        <f t="shared" si="169"/>
        <v>-138.94234840095675</v>
      </c>
      <c r="CS107" s="342">
        <f t="shared" si="170"/>
        <v>-843.41250000000002</v>
      </c>
      <c r="CT107" s="342">
        <f t="shared" si="103"/>
        <v>7.4375</v>
      </c>
      <c r="CU107" s="342">
        <f t="shared" si="171"/>
        <v>-64.536654938128393</v>
      </c>
      <c r="CV107" s="361">
        <f t="shared" si="172"/>
        <v>0.42993358039234769</v>
      </c>
      <c r="CW107" s="361">
        <f t="shared" si="173"/>
        <v>0.22114316443639095</v>
      </c>
      <c r="CX107" s="361">
        <f t="shared" si="120"/>
        <v>0.42993358039234769</v>
      </c>
      <c r="CY107" s="342">
        <f t="shared" si="174"/>
        <v>0.56910630456903344</v>
      </c>
      <c r="CZ107" s="364"/>
      <c r="DA107" s="350">
        <f t="shared" si="121"/>
        <v>1.1832469339341789</v>
      </c>
      <c r="DB107" s="351">
        <f t="shared" si="122"/>
        <v>4.5033506878744287</v>
      </c>
      <c r="DC107" s="352">
        <f t="shared" si="197"/>
        <v>6.7920865208173772E-3</v>
      </c>
      <c r="DD107" s="353">
        <f t="shared" si="104"/>
        <v>-43.359935809598241</v>
      </c>
      <c r="DE107" s="354">
        <f t="shared" si="175"/>
        <v>26.25</v>
      </c>
      <c r="DF107" s="354">
        <f t="shared" si="198"/>
        <v>3.9258584007322628</v>
      </c>
      <c r="DG107" s="365"/>
      <c r="DH107" s="63"/>
      <c r="DI107" s="63"/>
      <c r="DJ107" s="63"/>
      <c r="DK107" s="63"/>
      <c r="DL107" s="63"/>
      <c r="DM107" s="63"/>
      <c r="DN107" s="63"/>
      <c r="DO107" s="366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3"/>
      <c r="EC107" s="63"/>
      <c r="ED107" s="63"/>
      <c r="EE107" s="63"/>
      <c r="EF107" s="63"/>
      <c r="EG107" s="63"/>
    </row>
    <row r="108" spans="1:137" s="358" customFormat="1" x14ac:dyDescent="0.25">
      <c r="A108" s="358">
        <f t="shared" si="105"/>
        <v>320</v>
      </c>
      <c r="B108" s="359">
        <f t="shared" si="106"/>
        <v>0.125</v>
      </c>
      <c r="C108" s="360"/>
      <c r="D108" s="342">
        <f t="shared" si="123"/>
        <v>-111.744</v>
      </c>
      <c r="E108" s="361">
        <f t="shared" si="107"/>
        <v>0.97</v>
      </c>
      <c r="F108" s="343"/>
      <c r="G108" s="342">
        <f t="shared" si="176"/>
        <v>-58.758260735024471</v>
      </c>
      <c r="H108" s="342">
        <f t="shared" si="177"/>
        <v>121.24173926497554</v>
      </c>
      <c r="I108" s="342">
        <f t="shared" si="178"/>
        <v>-31.526155468742893</v>
      </c>
      <c r="J108" s="342">
        <f t="shared" si="179"/>
        <v>-58.758260735024471</v>
      </c>
      <c r="K108" s="344">
        <f t="shared" si="180"/>
        <v>1</v>
      </c>
      <c r="L108" s="345">
        <f t="shared" si="181"/>
        <v>0</v>
      </c>
      <c r="M108" s="346">
        <f t="shared" si="182"/>
        <v>-6.8929747276445346</v>
      </c>
      <c r="N108" s="342">
        <f t="shared" si="183"/>
        <v>173.10702527235546</v>
      </c>
      <c r="O108" s="342">
        <f t="shared" si="184"/>
        <v>-1.1222824636605637</v>
      </c>
      <c r="P108" s="342">
        <f t="shared" si="185"/>
        <v>-6.8929747276445346</v>
      </c>
      <c r="Q108" s="344">
        <f t="shared" si="186"/>
        <v>1</v>
      </c>
      <c r="R108" s="345">
        <f t="shared" si="187"/>
        <v>0</v>
      </c>
      <c r="S108" s="346">
        <f t="shared" si="188"/>
        <v>-2.8519375670070257</v>
      </c>
      <c r="T108" s="342">
        <f t="shared" si="189"/>
        <v>177.14806243299299</v>
      </c>
      <c r="U108" s="342">
        <f t="shared" si="190"/>
        <v>-0.19715824819491534</v>
      </c>
      <c r="V108" s="342">
        <f t="shared" si="191"/>
        <v>-2.8519375670070257</v>
      </c>
      <c r="W108" s="344">
        <f t="shared" si="192"/>
        <v>1</v>
      </c>
      <c r="X108" s="345">
        <f t="shared" si="193"/>
        <v>0</v>
      </c>
      <c r="Y108" s="342">
        <f t="shared" si="194"/>
        <v>0</v>
      </c>
      <c r="Z108" s="343"/>
      <c r="AA108" s="342">
        <f t="shared" si="108"/>
        <v>-42.950742798851955</v>
      </c>
      <c r="AB108" s="342">
        <f t="shared" si="124"/>
        <v>-84.214539105470493</v>
      </c>
      <c r="AC108" s="342">
        <f t="shared" si="125"/>
        <v>-856.8</v>
      </c>
      <c r="AD108" s="342">
        <f t="shared" si="126"/>
        <v>7.4375</v>
      </c>
      <c r="AE108" s="342">
        <f t="shared" si="127"/>
        <v>-42.950742798851955</v>
      </c>
      <c r="AF108" s="361">
        <f t="shared" si="128"/>
        <v>0.73193974550307228</v>
      </c>
      <c r="AG108" s="361">
        <f t="shared" si="129"/>
        <v>0.75571710802079028</v>
      </c>
      <c r="AH108" s="361">
        <f t="shared" si="109"/>
        <v>0.73193974550307228</v>
      </c>
      <c r="AI108" s="342">
        <f t="shared" si="130"/>
        <v>0.37283630901781212</v>
      </c>
      <c r="AJ108" s="343"/>
      <c r="AK108" s="342">
        <f t="shared" si="110"/>
        <v>-52.001267557495346</v>
      </c>
      <c r="AL108" s="342">
        <f t="shared" si="131"/>
        <v>-109.42347840624723</v>
      </c>
      <c r="AM108" s="342">
        <f t="shared" si="132"/>
        <v>-856.8</v>
      </c>
      <c r="AN108" s="342">
        <f t="shared" si="133"/>
        <v>7.4375</v>
      </c>
      <c r="AO108" s="342">
        <f t="shared" si="134"/>
        <v>-52.001267557495346</v>
      </c>
      <c r="AP108" s="361">
        <f t="shared" si="135"/>
        <v>0.61564404197231504</v>
      </c>
      <c r="AQ108" s="361">
        <f t="shared" si="136"/>
        <v>0.52097788857319483</v>
      </c>
      <c r="AR108" s="361">
        <f t="shared" si="111"/>
        <v>0.61564404197231504</v>
      </c>
      <c r="AS108" s="342">
        <f t="shared" si="137"/>
        <v>0.45139989199214708</v>
      </c>
      <c r="AT108" s="343"/>
      <c r="AU108" s="342">
        <f t="shared" si="138"/>
        <v>-174.06847307508022</v>
      </c>
      <c r="AV108" s="342">
        <f t="shared" si="139"/>
        <v>5.9315269249197797</v>
      </c>
      <c r="AW108" s="342">
        <f t="shared" si="140"/>
        <v>5.9315269249197797</v>
      </c>
      <c r="AX108" s="342">
        <f t="shared" si="141"/>
        <v>-2.048536338414789E-2</v>
      </c>
      <c r="AY108" s="342">
        <f t="shared" si="112"/>
        <v>1</v>
      </c>
      <c r="AZ108" s="342">
        <f t="shared" si="142"/>
        <v>0</v>
      </c>
      <c r="BA108" s="343"/>
      <c r="BB108" s="342">
        <f t="shared" si="143"/>
        <v>-168.26142879327767</v>
      </c>
      <c r="BC108" s="342">
        <f t="shared" si="144"/>
        <v>11.738571206722327</v>
      </c>
      <c r="BD108" s="342">
        <f t="shared" si="145"/>
        <v>11.738571206722327</v>
      </c>
      <c r="BE108" s="342">
        <f t="shared" si="195"/>
        <v>-3.2846078319784228E-2</v>
      </c>
      <c r="BF108" s="342">
        <f t="shared" si="113"/>
        <v>1</v>
      </c>
      <c r="BG108" s="342">
        <f t="shared" si="146"/>
        <v>0</v>
      </c>
      <c r="BH108" s="343"/>
      <c r="BI108" s="342">
        <f t="shared" si="147"/>
        <v>-93.338118059272063</v>
      </c>
      <c r="BJ108" s="342">
        <f t="shared" si="148"/>
        <v>85.641931195864473</v>
      </c>
      <c r="BK108" s="342">
        <f t="shared" si="149"/>
        <v>-11.691561467062051</v>
      </c>
      <c r="BL108" s="342">
        <f t="shared" si="150"/>
        <v>85.641931195864473</v>
      </c>
      <c r="BM108" s="342">
        <f t="shared" si="114"/>
        <v>0.26026869028881477</v>
      </c>
      <c r="BN108" s="342">
        <f t="shared" si="151"/>
        <v>0.74341954163076795</v>
      </c>
      <c r="BO108" s="346">
        <f t="shared" si="152"/>
        <v>-72.427255105964676</v>
      </c>
      <c r="BP108" s="344">
        <f t="shared" si="153"/>
        <v>107.57274489403532</v>
      </c>
      <c r="BQ108" s="344">
        <f t="shared" si="154"/>
        <v>-5.8398299191467959</v>
      </c>
      <c r="BR108" s="344">
        <f t="shared" si="155"/>
        <v>-72.427255105964676</v>
      </c>
      <c r="BS108" s="346">
        <f t="shared" si="156"/>
        <v>0.51051499641557274</v>
      </c>
      <c r="BT108" s="345">
        <f t="shared" si="157"/>
        <v>0.62870881168372117</v>
      </c>
      <c r="BU108" s="342">
        <f t="shared" si="115"/>
        <v>1.3721283533144892</v>
      </c>
      <c r="BV108" s="343"/>
      <c r="BW108" s="347">
        <f t="shared" si="196"/>
        <v>3.2913645543244487</v>
      </c>
      <c r="BX108" s="362"/>
      <c r="BY108" s="363"/>
      <c r="BZ108" s="361">
        <f t="shared" si="158"/>
        <v>-172.11311659522013</v>
      </c>
      <c r="CA108" s="361">
        <f t="shared" si="159"/>
        <v>7.8868834047798657</v>
      </c>
      <c r="CB108" s="342">
        <f t="shared" si="160"/>
        <v>7.8868834047798657</v>
      </c>
      <c r="CC108" s="342">
        <f t="shared" si="161"/>
        <v>-2.4609511883523016E-2</v>
      </c>
      <c r="CD108" s="342">
        <f t="shared" si="116"/>
        <v>1</v>
      </c>
      <c r="CE108" s="342">
        <f t="shared" si="162"/>
        <v>0</v>
      </c>
      <c r="CF108" s="364"/>
      <c r="CG108" s="342">
        <f t="shared" si="117"/>
        <v>-69.936068764374355</v>
      </c>
      <c r="CH108" s="342">
        <f t="shared" si="163"/>
        <v>-149.20010524641421</v>
      </c>
      <c r="CI108" s="342">
        <f t="shared" si="164"/>
        <v>-856.8</v>
      </c>
      <c r="CJ108" s="342">
        <f t="shared" si="102"/>
        <v>7.4375</v>
      </c>
      <c r="CK108" s="342">
        <f t="shared" si="165"/>
        <v>-69.936068764374355</v>
      </c>
      <c r="CL108" s="361">
        <f t="shared" si="166"/>
        <v>0.34306844914107271</v>
      </c>
      <c r="CM108" s="361">
        <f t="shared" si="167"/>
        <v>0.13222489607512267</v>
      </c>
      <c r="CN108" s="361">
        <f t="shared" si="118"/>
        <v>0.34306844914107271</v>
      </c>
      <c r="CO108" s="342">
        <f t="shared" si="168"/>
        <v>0.60708393024630514</v>
      </c>
      <c r="CP108" s="364"/>
      <c r="CQ108" s="342">
        <f t="shared" si="119"/>
        <v>-64.885165113855436</v>
      </c>
      <c r="CR108" s="342">
        <f t="shared" si="169"/>
        <v>-139.64483022638663</v>
      </c>
      <c r="CS108" s="342">
        <f t="shared" si="170"/>
        <v>-856.8</v>
      </c>
      <c r="CT108" s="342">
        <f t="shared" si="103"/>
        <v>7.4375</v>
      </c>
      <c r="CU108" s="342">
        <f t="shared" si="171"/>
        <v>-64.885165113855436</v>
      </c>
      <c r="CV108" s="361">
        <f t="shared" si="172"/>
        <v>0.42443387623071954</v>
      </c>
      <c r="CW108" s="361">
        <f t="shared" si="173"/>
        <v>0.21460703811314241</v>
      </c>
      <c r="CX108" s="361">
        <f t="shared" si="120"/>
        <v>0.42443387623071954</v>
      </c>
      <c r="CY108" s="342">
        <f t="shared" si="174"/>
        <v>0.56323928050221739</v>
      </c>
      <c r="CZ108" s="364"/>
      <c r="DA108" s="350">
        <f t="shared" si="121"/>
        <v>1.1703232107485224</v>
      </c>
      <c r="DB108" s="351">
        <f t="shared" si="122"/>
        <v>4.4616877650729716</v>
      </c>
      <c r="DC108" s="352">
        <f t="shared" si="197"/>
        <v>8.7181886306544054E-3</v>
      </c>
      <c r="DD108" s="353">
        <f t="shared" si="104"/>
        <v>-41.191474772514724</v>
      </c>
      <c r="DE108" s="354">
        <f t="shared" si="175"/>
        <v>26.666666666666668</v>
      </c>
      <c r="DF108" s="354">
        <f t="shared" si="198"/>
        <v>3.8829299115041853</v>
      </c>
      <c r="DG108" s="365"/>
      <c r="DH108" s="63"/>
      <c r="DI108" s="63"/>
      <c r="DJ108" s="63"/>
      <c r="DK108" s="63"/>
      <c r="DL108" s="63"/>
      <c r="DM108" s="63"/>
      <c r="DN108" s="63"/>
      <c r="DO108" s="366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</row>
    <row r="109" spans="1:137" s="358" customFormat="1" x14ac:dyDescent="0.25">
      <c r="A109" s="358">
        <f t="shared" si="105"/>
        <v>325</v>
      </c>
      <c r="B109" s="359">
        <f t="shared" si="106"/>
        <v>0.125</v>
      </c>
      <c r="C109" s="360"/>
      <c r="D109" s="342">
        <f t="shared" si="123"/>
        <v>-113.49</v>
      </c>
      <c r="E109" s="361">
        <f t="shared" si="107"/>
        <v>0.97</v>
      </c>
      <c r="F109" s="343"/>
      <c r="G109" s="342">
        <f t="shared" si="176"/>
        <v>-65.707608068121246</v>
      </c>
      <c r="H109" s="342">
        <f t="shared" si="177"/>
        <v>114.29239193187875</v>
      </c>
      <c r="I109" s="342">
        <f t="shared" si="178"/>
        <v>-36.559345196840781</v>
      </c>
      <c r="J109" s="342">
        <f t="shared" si="179"/>
        <v>-65.707608068121246</v>
      </c>
      <c r="K109" s="344">
        <f t="shared" si="180"/>
        <v>1</v>
      </c>
      <c r="L109" s="345">
        <f t="shared" si="181"/>
        <v>0</v>
      </c>
      <c r="M109" s="346">
        <f t="shared" si="182"/>
        <v>-7.0622527458138196</v>
      </c>
      <c r="N109" s="342">
        <f t="shared" si="183"/>
        <v>172.93774725418618</v>
      </c>
      <c r="O109" s="342">
        <f t="shared" si="184"/>
        <v>-1.1812369639491835</v>
      </c>
      <c r="P109" s="342">
        <f t="shared" si="185"/>
        <v>-7.0622527458138196</v>
      </c>
      <c r="Q109" s="344">
        <f t="shared" si="186"/>
        <v>1</v>
      </c>
      <c r="R109" s="345">
        <f t="shared" si="187"/>
        <v>0</v>
      </c>
      <c r="S109" s="346">
        <f t="shared" si="188"/>
        <v>-2.9017707838434132</v>
      </c>
      <c r="T109" s="342">
        <f t="shared" si="189"/>
        <v>177.0982292161566</v>
      </c>
      <c r="U109" s="342">
        <f t="shared" si="190"/>
        <v>-0.2037193547614374</v>
      </c>
      <c r="V109" s="342">
        <f t="shared" si="191"/>
        <v>-2.9017707838434132</v>
      </c>
      <c r="W109" s="344">
        <f t="shared" si="192"/>
        <v>1</v>
      </c>
      <c r="X109" s="345">
        <f t="shared" si="193"/>
        <v>0</v>
      </c>
      <c r="Y109" s="342">
        <f t="shared" si="194"/>
        <v>0</v>
      </c>
      <c r="Z109" s="343"/>
      <c r="AA109" s="342">
        <f t="shared" si="108"/>
        <v>-43.393997010717754</v>
      </c>
      <c r="AB109" s="342">
        <f t="shared" si="124"/>
        <v>-85.462966620263344</v>
      </c>
      <c r="AC109" s="342">
        <f t="shared" si="125"/>
        <v>-870.1875</v>
      </c>
      <c r="AD109" s="342">
        <f t="shared" si="126"/>
        <v>7.4375</v>
      </c>
      <c r="AE109" s="342">
        <f t="shared" si="127"/>
        <v>-43.393997010717754</v>
      </c>
      <c r="AF109" s="361">
        <f t="shared" si="128"/>
        <v>0.72664665446615062</v>
      </c>
      <c r="AG109" s="361">
        <f t="shared" si="129"/>
        <v>0.74555708448695768</v>
      </c>
      <c r="AH109" s="361">
        <f t="shared" si="109"/>
        <v>0.72664665446615062</v>
      </c>
      <c r="AI109" s="342">
        <f t="shared" si="130"/>
        <v>0.37088886333946797</v>
      </c>
      <c r="AJ109" s="343"/>
      <c r="AK109" s="342">
        <f t="shared" si="110"/>
        <v>-52.431407971172511</v>
      </c>
      <c r="AL109" s="342">
        <f t="shared" si="131"/>
        <v>-110.56879533404538</v>
      </c>
      <c r="AM109" s="342">
        <f t="shared" si="132"/>
        <v>-870.1875</v>
      </c>
      <c r="AN109" s="342">
        <f t="shared" si="133"/>
        <v>7.4375</v>
      </c>
      <c r="AO109" s="342">
        <f t="shared" si="134"/>
        <v>-52.431407971172511</v>
      </c>
      <c r="AP109" s="361">
        <f t="shared" si="135"/>
        <v>0.60971076084969245</v>
      </c>
      <c r="AQ109" s="361">
        <f t="shared" si="136"/>
        <v>0.50924392410535435</v>
      </c>
      <c r="AR109" s="361">
        <f t="shared" si="111"/>
        <v>0.60971076084969245</v>
      </c>
      <c r="AS109" s="342">
        <f t="shared" si="137"/>
        <v>0.44813169206130349</v>
      </c>
      <c r="AT109" s="343"/>
      <c r="AU109" s="342">
        <f t="shared" si="138"/>
        <v>-174.17819625000016</v>
      </c>
      <c r="AV109" s="342">
        <f t="shared" si="139"/>
        <v>5.8218037499998445</v>
      </c>
      <c r="AW109" s="342">
        <f t="shared" si="140"/>
        <v>5.8218037499998445</v>
      </c>
      <c r="AX109" s="342">
        <f t="shared" si="141"/>
        <v>-1.9023343677739946E-2</v>
      </c>
      <c r="AY109" s="342">
        <f t="shared" si="112"/>
        <v>1</v>
      </c>
      <c r="AZ109" s="342">
        <f t="shared" si="142"/>
        <v>0</v>
      </c>
      <c r="BA109" s="343"/>
      <c r="BB109" s="342">
        <f t="shared" si="143"/>
        <v>-168.47418392246934</v>
      </c>
      <c r="BC109" s="342">
        <f t="shared" si="144"/>
        <v>11.525816077530664</v>
      </c>
      <c r="BD109" s="342">
        <f t="shared" si="145"/>
        <v>11.525816077530664</v>
      </c>
      <c r="BE109" s="342">
        <f t="shared" si="195"/>
        <v>-3.0644712536076063E-2</v>
      </c>
      <c r="BF109" s="342">
        <f t="shared" si="113"/>
        <v>1</v>
      </c>
      <c r="BG109" s="342">
        <f t="shared" si="146"/>
        <v>0</v>
      </c>
      <c r="BH109" s="343"/>
      <c r="BI109" s="342">
        <f t="shared" si="147"/>
        <v>-95.452183263434776</v>
      </c>
      <c r="BJ109" s="342">
        <f t="shared" si="148"/>
        <v>83.527517377880855</v>
      </c>
      <c r="BK109" s="342">
        <f t="shared" si="149"/>
        <v>-9.954453841631981</v>
      </c>
      <c r="BL109" s="342">
        <f t="shared" si="150"/>
        <v>83.527517377880855</v>
      </c>
      <c r="BM109" s="342">
        <f t="shared" si="114"/>
        <v>0.31789032321832783</v>
      </c>
      <c r="BN109" s="342">
        <f t="shared" si="151"/>
        <v>0.71391040493915259</v>
      </c>
      <c r="BO109" s="346">
        <f t="shared" si="152"/>
        <v>-74.400311460178401</v>
      </c>
      <c r="BP109" s="344">
        <f t="shared" si="153"/>
        <v>105.5996885398216</v>
      </c>
      <c r="BQ109" s="344">
        <f t="shared" si="154"/>
        <v>-6.338709145220454</v>
      </c>
      <c r="BR109" s="344">
        <f t="shared" si="155"/>
        <v>-74.400311460178401</v>
      </c>
      <c r="BS109" s="346">
        <f t="shared" si="156"/>
        <v>0.48201942769122796</v>
      </c>
      <c r="BT109" s="345">
        <f t="shared" si="157"/>
        <v>0.63590009795024272</v>
      </c>
      <c r="BU109" s="342">
        <f t="shared" si="115"/>
        <v>1.3498105028893952</v>
      </c>
      <c r="BV109" s="343"/>
      <c r="BW109" s="347">
        <f t="shared" si="196"/>
        <v>3.2638310582901666</v>
      </c>
      <c r="BX109" s="362"/>
      <c r="BY109" s="363"/>
      <c r="BZ109" s="361">
        <f t="shared" si="158"/>
        <v>-172.258230926756</v>
      </c>
      <c r="CA109" s="361">
        <f t="shared" si="159"/>
        <v>7.7417690732440008</v>
      </c>
      <c r="CB109" s="342">
        <f t="shared" si="160"/>
        <v>7.7417690732440008</v>
      </c>
      <c r="CC109" s="342">
        <f t="shared" si="161"/>
        <v>-2.290058963968401E-2</v>
      </c>
      <c r="CD109" s="342">
        <f t="shared" si="116"/>
        <v>1</v>
      </c>
      <c r="CE109" s="342">
        <f t="shared" si="162"/>
        <v>0</v>
      </c>
      <c r="CF109" s="364"/>
      <c r="CG109" s="342">
        <f t="shared" si="117"/>
        <v>-70.220634568753141</v>
      </c>
      <c r="CH109" s="342">
        <f t="shared" si="163"/>
        <v>-149.70650818780481</v>
      </c>
      <c r="CI109" s="342">
        <f t="shared" si="164"/>
        <v>-870.1875</v>
      </c>
      <c r="CJ109" s="342">
        <f t="shared" si="102"/>
        <v>7.4375</v>
      </c>
      <c r="CK109" s="342">
        <f t="shared" si="165"/>
        <v>-70.220634568753141</v>
      </c>
      <c r="CL109" s="361">
        <f t="shared" si="166"/>
        <v>0.33839904838942142</v>
      </c>
      <c r="CM109" s="361">
        <f t="shared" si="167"/>
        <v>0.12825517042960036</v>
      </c>
      <c r="CN109" s="361">
        <f t="shared" si="118"/>
        <v>0.33839904838942142</v>
      </c>
      <c r="CO109" s="342">
        <f t="shared" si="168"/>
        <v>0.60017636383549688</v>
      </c>
      <c r="CP109" s="364"/>
      <c r="CQ109" s="342">
        <f t="shared" si="119"/>
        <v>-65.224859431168085</v>
      </c>
      <c r="CR109" s="342">
        <f t="shared" si="169"/>
        <v>-140.32382945953506</v>
      </c>
      <c r="CS109" s="342">
        <f t="shared" si="170"/>
        <v>-870.1875</v>
      </c>
      <c r="CT109" s="342">
        <f t="shared" si="103"/>
        <v>7.4375</v>
      </c>
      <c r="CU109" s="342">
        <f t="shared" si="171"/>
        <v>-65.224859431168085</v>
      </c>
      <c r="CV109" s="361">
        <f t="shared" si="172"/>
        <v>0.41905817746174689</v>
      </c>
      <c r="CW109" s="361">
        <f t="shared" si="173"/>
        <v>0.20834324143859323</v>
      </c>
      <c r="CX109" s="361">
        <f t="shared" si="120"/>
        <v>0.41905817746174689</v>
      </c>
      <c r="CY109" s="342">
        <f t="shared" si="174"/>
        <v>0.55747743103562464</v>
      </c>
      <c r="CZ109" s="364"/>
      <c r="DA109" s="350">
        <f t="shared" si="121"/>
        <v>1.1576537948711216</v>
      </c>
      <c r="DB109" s="351">
        <f t="shared" si="122"/>
        <v>4.4214848531612887</v>
      </c>
      <c r="DC109" s="352">
        <f t="shared" si="197"/>
        <v>9.6270325890098086E-3</v>
      </c>
      <c r="DD109" s="353">
        <f t="shared" si="104"/>
        <v>-40.330151160553065</v>
      </c>
      <c r="DE109" s="354">
        <f t="shared" si="175"/>
        <v>27.083333333333332</v>
      </c>
      <c r="DF109" s="354">
        <f t="shared" si="198"/>
        <v>3.8406573961399704</v>
      </c>
      <c r="DG109" s="365"/>
      <c r="DH109" s="63"/>
      <c r="DI109" s="63"/>
      <c r="DJ109" s="63"/>
      <c r="DK109" s="63"/>
      <c r="DL109" s="63"/>
      <c r="DM109" s="63"/>
      <c r="DN109" s="63"/>
      <c r="DO109" s="366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</row>
    <row r="110" spans="1:137" s="358" customFormat="1" x14ac:dyDescent="0.25">
      <c r="A110" s="358">
        <f t="shared" si="105"/>
        <v>330</v>
      </c>
      <c r="B110" s="359">
        <f t="shared" si="106"/>
        <v>0.125</v>
      </c>
      <c r="C110" s="360"/>
      <c r="D110" s="342">
        <f t="shared" si="123"/>
        <v>-115.236</v>
      </c>
      <c r="E110" s="361">
        <f t="shared" si="107"/>
        <v>0.97</v>
      </c>
      <c r="F110" s="343"/>
      <c r="G110" s="342">
        <f t="shared" si="176"/>
        <v>-73.37574406447456</v>
      </c>
      <c r="H110" s="342">
        <f t="shared" si="177"/>
        <v>106.62425593552544</v>
      </c>
      <c r="I110" s="342">
        <f t="shared" si="178"/>
        <v>-43.65902123819523</v>
      </c>
      <c r="J110" s="342">
        <f t="shared" si="179"/>
        <v>-73.37574406447456</v>
      </c>
      <c r="K110" s="344">
        <f t="shared" si="180"/>
        <v>1</v>
      </c>
      <c r="L110" s="345">
        <f t="shared" si="181"/>
        <v>0</v>
      </c>
      <c r="M110" s="346">
        <f t="shared" si="182"/>
        <v>-7.2355041608005788</v>
      </c>
      <c r="N110" s="342">
        <f t="shared" si="183"/>
        <v>172.76449583919941</v>
      </c>
      <c r="O110" s="342">
        <f t="shared" si="184"/>
        <v>-1.2433494625257513</v>
      </c>
      <c r="P110" s="342">
        <f t="shared" si="185"/>
        <v>-7.2355041608005788</v>
      </c>
      <c r="Q110" s="344">
        <f t="shared" si="186"/>
        <v>1</v>
      </c>
      <c r="R110" s="345">
        <f t="shared" si="187"/>
        <v>0</v>
      </c>
      <c r="S110" s="346">
        <f t="shared" si="188"/>
        <v>-2.9518688668693782</v>
      </c>
      <c r="T110" s="342">
        <f t="shared" si="189"/>
        <v>177.04813113313062</v>
      </c>
      <c r="U110" s="342">
        <f t="shared" si="190"/>
        <v>-0.21041669985124417</v>
      </c>
      <c r="V110" s="342">
        <f t="shared" si="191"/>
        <v>-2.9518688668693782</v>
      </c>
      <c r="W110" s="344">
        <f t="shared" si="192"/>
        <v>1</v>
      </c>
      <c r="X110" s="345">
        <f t="shared" si="193"/>
        <v>0</v>
      </c>
      <c r="Y110" s="342">
        <f t="shared" si="194"/>
        <v>0</v>
      </c>
      <c r="Z110" s="343"/>
      <c r="AA110" s="342">
        <f t="shared" si="108"/>
        <v>-43.830860672092584</v>
      </c>
      <c r="AB110" s="342">
        <f t="shared" si="124"/>
        <v>-86.695506005671902</v>
      </c>
      <c r="AC110" s="342">
        <f t="shared" si="125"/>
        <v>-883.57500000000005</v>
      </c>
      <c r="AD110" s="342">
        <f t="shared" si="126"/>
        <v>7.4375</v>
      </c>
      <c r="AE110" s="342">
        <f t="shared" si="127"/>
        <v>-43.830860672092584</v>
      </c>
      <c r="AF110" s="361">
        <f t="shared" si="128"/>
        <v>0.72138732103095149</v>
      </c>
      <c r="AG110" s="361">
        <f t="shared" si="129"/>
        <v>0.73534449937676072</v>
      </c>
      <c r="AH110" s="361">
        <f t="shared" si="109"/>
        <v>0.72138732103095149</v>
      </c>
      <c r="AI110" s="342">
        <f t="shared" si="130"/>
        <v>0.36894663865397798</v>
      </c>
      <c r="AJ110" s="343"/>
      <c r="AK110" s="342">
        <f t="shared" si="110"/>
        <v>-52.853313301978218</v>
      </c>
      <c r="AL110" s="342">
        <f t="shared" si="131"/>
        <v>-111.68444759492077</v>
      </c>
      <c r="AM110" s="342">
        <f t="shared" si="132"/>
        <v>-883.57500000000005</v>
      </c>
      <c r="AN110" s="342">
        <f t="shared" si="133"/>
        <v>7.4375</v>
      </c>
      <c r="AO110" s="342">
        <f t="shared" si="134"/>
        <v>-52.853313301978218</v>
      </c>
      <c r="AP110" s="361">
        <f t="shared" si="135"/>
        <v>0.60385768799546236</v>
      </c>
      <c r="AQ110" s="361">
        <f t="shared" si="136"/>
        <v>0.49776767926078336</v>
      </c>
      <c r="AR110" s="361">
        <f t="shared" si="111"/>
        <v>0.60385768799546236</v>
      </c>
      <c r="AS110" s="342">
        <f t="shared" si="137"/>
        <v>0.44489320961261125</v>
      </c>
      <c r="AT110" s="343"/>
      <c r="AU110" s="342">
        <f t="shared" si="138"/>
        <v>-174.28367097509204</v>
      </c>
      <c r="AV110" s="342">
        <f t="shared" si="139"/>
        <v>5.7163290249079637</v>
      </c>
      <c r="AW110" s="342">
        <f t="shared" si="140"/>
        <v>5.7163290249079637</v>
      </c>
      <c r="AX110" s="342">
        <f t="shared" si="141"/>
        <v>-1.7689502745994387E-2</v>
      </c>
      <c r="AY110" s="342">
        <f t="shared" si="112"/>
        <v>1</v>
      </c>
      <c r="AZ110" s="342">
        <f t="shared" si="142"/>
        <v>0</v>
      </c>
      <c r="BA110" s="343"/>
      <c r="BB110" s="342">
        <f t="shared" si="143"/>
        <v>-168.67892698956311</v>
      </c>
      <c r="BC110" s="342">
        <f t="shared" si="144"/>
        <v>11.321073010436891</v>
      </c>
      <c r="BD110" s="342">
        <f t="shared" si="145"/>
        <v>11.321073010436891</v>
      </c>
      <c r="BE110" s="342">
        <f t="shared" si="195"/>
        <v>-2.8625800768058273E-2</v>
      </c>
      <c r="BF110" s="342">
        <f t="shared" si="113"/>
        <v>1</v>
      </c>
      <c r="BG110" s="342">
        <f t="shared" si="146"/>
        <v>0</v>
      </c>
      <c r="BH110" s="343"/>
      <c r="BI110" s="342">
        <f t="shared" si="147"/>
        <v>-97.518464250446414</v>
      </c>
      <c r="BJ110" s="342">
        <f t="shared" si="148"/>
        <v>81.461018292323246</v>
      </c>
      <c r="BK110" s="342">
        <f t="shared" si="149"/>
        <v>-8.7324197503942074</v>
      </c>
      <c r="BL110" s="342">
        <f t="shared" si="150"/>
        <v>81.461018292323246</v>
      </c>
      <c r="BM110" s="342">
        <f t="shared" si="114"/>
        <v>0.3659139885533127</v>
      </c>
      <c r="BN110" s="342">
        <f t="shared" si="151"/>
        <v>0.6856988071744381</v>
      </c>
      <c r="BO110" s="346">
        <f t="shared" si="152"/>
        <v>-76.37749799772331</v>
      </c>
      <c r="BP110" s="344">
        <f t="shared" si="153"/>
        <v>103.62250200227669</v>
      </c>
      <c r="BQ110" s="344">
        <f t="shared" si="154"/>
        <v>-6.9089295217901894</v>
      </c>
      <c r="BR110" s="344">
        <f t="shared" si="155"/>
        <v>-76.37749799772331</v>
      </c>
      <c r="BS110" s="346">
        <f t="shared" si="156"/>
        <v>0.45139165293628752</v>
      </c>
      <c r="BT110" s="345">
        <f t="shared" si="157"/>
        <v>0.64290823230406835</v>
      </c>
      <c r="BU110" s="342">
        <f t="shared" si="115"/>
        <v>1.3286070394785066</v>
      </c>
      <c r="BV110" s="343"/>
      <c r="BW110" s="347">
        <f t="shared" si="196"/>
        <v>3.2374468877450955</v>
      </c>
      <c r="BX110" s="362"/>
      <c r="BY110" s="363"/>
      <c r="BZ110" s="361">
        <f t="shared" si="158"/>
        <v>-172.39776728387855</v>
      </c>
      <c r="CA110" s="361">
        <f t="shared" si="159"/>
        <v>7.6022327161214491</v>
      </c>
      <c r="CB110" s="342">
        <f t="shared" si="160"/>
        <v>7.6022327161214491</v>
      </c>
      <c r="CC110" s="342">
        <f t="shared" si="161"/>
        <v>-2.1337996222274978E-2</v>
      </c>
      <c r="CD110" s="342">
        <f t="shared" si="116"/>
        <v>1</v>
      </c>
      <c r="CE110" s="342">
        <f t="shared" si="162"/>
        <v>0</v>
      </c>
      <c r="CF110" s="364"/>
      <c r="CG110" s="342">
        <f t="shared" si="117"/>
        <v>-70.497551493337781</v>
      </c>
      <c r="CH110" s="342">
        <f t="shared" si="163"/>
        <v>-150.19633488630157</v>
      </c>
      <c r="CI110" s="342">
        <f t="shared" si="164"/>
        <v>-883.57500000000005</v>
      </c>
      <c r="CJ110" s="342">
        <f t="shared" si="102"/>
        <v>7.4375</v>
      </c>
      <c r="CK110" s="342">
        <f t="shared" si="165"/>
        <v>-70.497551493337781</v>
      </c>
      <c r="CL110" s="361">
        <f t="shared" si="166"/>
        <v>0.33384714224459427</v>
      </c>
      <c r="CM110" s="361">
        <f t="shared" si="167"/>
        <v>0.12445875094918288</v>
      </c>
      <c r="CN110" s="361">
        <f t="shared" si="118"/>
        <v>0.33384714224459427</v>
      </c>
      <c r="CO110" s="342">
        <f t="shared" si="168"/>
        <v>0.59341373310890388</v>
      </c>
      <c r="CP110" s="364"/>
      <c r="CQ110" s="342">
        <f t="shared" si="119"/>
        <v>-65.556045219583467</v>
      </c>
      <c r="CR110" s="342">
        <f t="shared" si="169"/>
        <v>-140.98045895560165</v>
      </c>
      <c r="CS110" s="342">
        <f t="shared" si="170"/>
        <v>-883.57500000000005</v>
      </c>
      <c r="CT110" s="342">
        <f t="shared" si="103"/>
        <v>7.4375</v>
      </c>
      <c r="CU110" s="342">
        <f t="shared" si="171"/>
        <v>-65.556045219583467</v>
      </c>
      <c r="CV110" s="361">
        <f t="shared" si="172"/>
        <v>0.41380294430118386</v>
      </c>
      <c r="CW110" s="361">
        <f t="shared" si="173"/>
        <v>0.20233796586463237</v>
      </c>
      <c r="CX110" s="361">
        <f t="shared" si="120"/>
        <v>0.41380294430118386</v>
      </c>
      <c r="CY110" s="342">
        <f t="shared" si="174"/>
        <v>0.5518185624544063</v>
      </c>
      <c r="CZ110" s="364"/>
      <c r="DA110" s="350">
        <f t="shared" si="121"/>
        <v>1.1452322955633103</v>
      </c>
      <c r="DB110" s="351">
        <f t="shared" si="122"/>
        <v>4.3826791833084062</v>
      </c>
      <c r="DC110" s="352">
        <f t="shared" si="197"/>
        <v>9.9397824841250693E-3</v>
      </c>
      <c r="DD110" s="353">
        <f t="shared" si="104"/>
        <v>-40.052462386455787</v>
      </c>
      <c r="DE110" s="354">
        <f t="shared" si="175"/>
        <v>27.5</v>
      </c>
      <c r="DF110" s="354">
        <f t="shared" si="198"/>
        <v>3.7990405862021044</v>
      </c>
      <c r="DG110" s="365"/>
      <c r="DH110" s="63"/>
      <c r="DI110" s="63"/>
      <c r="DJ110" s="63"/>
      <c r="DK110" s="63"/>
      <c r="DL110" s="63"/>
      <c r="DM110" s="63"/>
      <c r="DN110" s="63"/>
      <c r="DO110" s="366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  <c r="DZ110" s="63"/>
      <c r="EA110" s="63"/>
      <c r="EB110" s="63"/>
      <c r="EC110" s="63"/>
      <c r="ED110" s="63"/>
      <c r="EE110" s="63"/>
      <c r="EF110" s="63"/>
      <c r="EG110" s="63"/>
    </row>
    <row r="111" spans="1:137" s="358" customFormat="1" x14ac:dyDescent="0.25">
      <c r="A111" s="358">
        <f t="shared" si="105"/>
        <v>335</v>
      </c>
      <c r="B111" s="359">
        <f t="shared" si="106"/>
        <v>0.125</v>
      </c>
      <c r="C111" s="360"/>
      <c r="D111" s="342">
        <f t="shared" si="123"/>
        <v>-116.982</v>
      </c>
      <c r="E111" s="361">
        <f t="shared" si="107"/>
        <v>0.97</v>
      </c>
      <c r="F111" s="343"/>
      <c r="G111" s="342">
        <f t="shared" si="176"/>
        <v>-81.572575208350145</v>
      </c>
      <c r="H111" s="342">
        <f t="shared" si="177"/>
        <v>98.427424791649855</v>
      </c>
      <c r="I111" s="342">
        <f t="shared" si="178"/>
        <v>-55.776098991306753</v>
      </c>
      <c r="J111" s="342">
        <f t="shared" si="179"/>
        <v>-81.572575208350145</v>
      </c>
      <c r="K111" s="344">
        <f t="shared" si="180"/>
        <v>1</v>
      </c>
      <c r="L111" s="345">
        <f t="shared" si="181"/>
        <v>0</v>
      </c>
      <c r="M111" s="346">
        <f t="shared" si="182"/>
        <v>-7.4129056161805833</v>
      </c>
      <c r="N111" s="342">
        <f t="shared" si="183"/>
        <v>172.58709438381942</v>
      </c>
      <c r="O111" s="342">
        <f t="shared" si="184"/>
        <v>-1.30879409324326</v>
      </c>
      <c r="P111" s="342">
        <f t="shared" si="185"/>
        <v>-7.4129056161805833</v>
      </c>
      <c r="Q111" s="344">
        <f t="shared" si="186"/>
        <v>1</v>
      </c>
      <c r="R111" s="345">
        <f t="shared" si="187"/>
        <v>0</v>
      </c>
      <c r="S111" s="346">
        <f t="shared" si="188"/>
        <v>-3.0022375151365361</v>
      </c>
      <c r="T111" s="342">
        <f t="shared" si="189"/>
        <v>176.99776248486347</v>
      </c>
      <c r="U111" s="342">
        <f t="shared" si="190"/>
        <v>-0.21725303527298342</v>
      </c>
      <c r="V111" s="342">
        <f t="shared" si="191"/>
        <v>-3.0022375151365361</v>
      </c>
      <c r="W111" s="344">
        <f t="shared" si="192"/>
        <v>1</v>
      </c>
      <c r="X111" s="345">
        <f t="shared" si="193"/>
        <v>0</v>
      </c>
      <c r="Y111" s="342">
        <f t="shared" si="194"/>
        <v>0</v>
      </c>
      <c r="Z111" s="343"/>
      <c r="AA111" s="342">
        <f t="shared" si="108"/>
        <v>-44.261421286789265</v>
      </c>
      <c r="AB111" s="342">
        <f t="shared" si="124"/>
        <v>-87.911761641777119</v>
      </c>
      <c r="AC111" s="342">
        <f t="shared" si="125"/>
        <v>-896.96249999999998</v>
      </c>
      <c r="AD111" s="342">
        <f t="shared" si="126"/>
        <v>7.4375</v>
      </c>
      <c r="AE111" s="342">
        <f t="shared" si="127"/>
        <v>-44.261421286789265</v>
      </c>
      <c r="AF111" s="361">
        <f t="shared" si="128"/>
        <v>0.71616283230022237</v>
      </c>
      <c r="AG111" s="361">
        <f t="shared" si="129"/>
        <v>0.72509398403830083</v>
      </c>
      <c r="AH111" s="361">
        <f t="shared" si="109"/>
        <v>0.71616283230022237</v>
      </c>
      <c r="AI111" s="342">
        <f t="shared" si="130"/>
        <v>0.36701012675612987</v>
      </c>
      <c r="AJ111" s="343"/>
      <c r="AK111" s="342">
        <f t="shared" si="110"/>
        <v>-53.267173335510641</v>
      </c>
      <c r="AL111" s="342">
        <f t="shared" si="131"/>
        <v>-112.7711082971513</v>
      </c>
      <c r="AM111" s="342">
        <f t="shared" si="132"/>
        <v>-896.96249999999998</v>
      </c>
      <c r="AN111" s="342">
        <f t="shared" si="133"/>
        <v>7.4375</v>
      </c>
      <c r="AO111" s="342">
        <f t="shared" si="134"/>
        <v>-53.267173335510641</v>
      </c>
      <c r="AP111" s="361">
        <f t="shared" si="135"/>
        <v>0.59808441289245562</v>
      </c>
      <c r="AQ111" s="361">
        <f t="shared" si="136"/>
        <v>0.48655151020600684</v>
      </c>
      <c r="AR111" s="361">
        <f t="shared" si="111"/>
        <v>0.59808441289245562</v>
      </c>
      <c r="AS111" s="342">
        <f t="shared" si="137"/>
        <v>0.44168468769080138</v>
      </c>
      <c r="AT111" s="343"/>
      <c r="AU111" s="342">
        <f t="shared" si="138"/>
        <v>-174.38514950288283</v>
      </c>
      <c r="AV111" s="342">
        <f t="shared" si="139"/>
        <v>5.6148504971171747</v>
      </c>
      <c r="AW111" s="342">
        <f t="shared" si="140"/>
        <v>5.6148504971171747</v>
      </c>
      <c r="AX111" s="342">
        <f t="shared" si="141"/>
        <v>-1.6470637816370783E-2</v>
      </c>
      <c r="AY111" s="342">
        <f t="shared" si="112"/>
        <v>1</v>
      </c>
      <c r="AZ111" s="342">
        <f t="shared" si="142"/>
        <v>0</v>
      </c>
      <c r="BA111" s="343"/>
      <c r="BB111" s="342">
        <f t="shared" si="143"/>
        <v>-168.87611839383578</v>
      </c>
      <c r="BC111" s="342">
        <f t="shared" si="144"/>
        <v>11.123881606164218</v>
      </c>
      <c r="BD111" s="342">
        <f t="shared" si="145"/>
        <v>11.123881606164218</v>
      </c>
      <c r="BE111" s="342">
        <f t="shared" si="195"/>
        <v>-2.6771450910395719E-2</v>
      </c>
      <c r="BF111" s="342">
        <f t="shared" si="113"/>
        <v>1</v>
      </c>
      <c r="BG111" s="342">
        <f t="shared" si="146"/>
        <v>0</v>
      </c>
      <c r="BH111" s="343"/>
      <c r="BI111" s="342">
        <f t="shared" si="147"/>
        <v>-99.534073930869368</v>
      </c>
      <c r="BJ111" s="342">
        <f t="shared" si="148"/>
        <v>79.445315341216244</v>
      </c>
      <c r="BK111" s="342">
        <f t="shared" si="149"/>
        <v>-7.7940866028789904</v>
      </c>
      <c r="BL111" s="342">
        <f t="shared" si="150"/>
        <v>79.445315341216244</v>
      </c>
      <c r="BM111" s="342">
        <f t="shared" si="114"/>
        <v>0.40765771876624246</v>
      </c>
      <c r="BN111" s="342">
        <f t="shared" si="151"/>
        <v>0.65875054180112969</v>
      </c>
      <c r="BO111" s="346">
        <f t="shared" si="152"/>
        <v>-78.354797773452347</v>
      </c>
      <c r="BP111" s="344">
        <f t="shared" si="153"/>
        <v>101.64520222654765</v>
      </c>
      <c r="BQ111" s="344">
        <f t="shared" si="154"/>
        <v>-7.5716631311593163</v>
      </c>
      <c r="BR111" s="344">
        <f t="shared" si="155"/>
        <v>-78.354797773452347</v>
      </c>
      <c r="BS111" s="346">
        <f t="shared" si="156"/>
        <v>0.41823160006740628</v>
      </c>
      <c r="BT111" s="345">
        <f t="shared" si="157"/>
        <v>0.64970810757423181</v>
      </c>
      <c r="BU111" s="342">
        <f t="shared" si="115"/>
        <v>1.3084586493753614</v>
      </c>
      <c r="BV111" s="343"/>
      <c r="BW111" s="347">
        <f t="shared" si="196"/>
        <v>3.2121534638222924</v>
      </c>
      <c r="BX111" s="362"/>
      <c r="BY111" s="363"/>
      <c r="BZ111" s="361">
        <f t="shared" si="158"/>
        <v>-172.5320540321047</v>
      </c>
      <c r="CA111" s="361">
        <f t="shared" si="159"/>
        <v>7.4679459678953037</v>
      </c>
      <c r="CB111" s="342">
        <f t="shared" si="160"/>
        <v>7.4679459678953037</v>
      </c>
      <c r="CC111" s="342">
        <f t="shared" si="161"/>
        <v>-1.9906957560727155E-2</v>
      </c>
      <c r="CD111" s="342">
        <f t="shared" si="116"/>
        <v>1</v>
      </c>
      <c r="CE111" s="342">
        <f t="shared" si="162"/>
        <v>0</v>
      </c>
      <c r="CF111" s="364"/>
      <c r="CG111" s="342">
        <f t="shared" si="117"/>
        <v>-70.767111410379613</v>
      </c>
      <c r="CH111" s="342">
        <f t="shared" si="163"/>
        <v>-150.67038330714126</v>
      </c>
      <c r="CI111" s="342">
        <f t="shared" si="164"/>
        <v>-896.96249999999998</v>
      </c>
      <c r="CJ111" s="342">
        <f t="shared" si="102"/>
        <v>7.4375</v>
      </c>
      <c r="CK111" s="342">
        <f t="shared" si="165"/>
        <v>-70.767111410379613</v>
      </c>
      <c r="CL111" s="361">
        <f t="shared" si="166"/>
        <v>0.32940867795255874</v>
      </c>
      <c r="CM111" s="361">
        <f t="shared" si="167"/>
        <v>0.12082593199527203</v>
      </c>
      <c r="CN111" s="361">
        <f t="shared" si="118"/>
        <v>0.32940867795255874</v>
      </c>
      <c r="CO111" s="342">
        <f t="shared" si="168"/>
        <v>0.58679196857694538</v>
      </c>
      <c r="CP111" s="364"/>
      <c r="CQ111" s="342">
        <f t="shared" si="119"/>
        <v>-65.879016880557415</v>
      </c>
      <c r="CR111" s="342">
        <f t="shared" si="169"/>
        <v>-141.61576732919877</v>
      </c>
      <c r="CS111" s="342">
        <f t="shared" si="170"/>
        <v>-896.96249999999998</v>
      </c>
      <c r="CT111" s="342">
        <f t="shared" si="103"/>
        <v>7.4375</v>
      </c>
      <c r="CU111" s="342">
        <f t="shared" si="171"/>
        <v>-65.879016880557415</v>
      </c>
      <c r="CV111" s="361">
        <f t="shared" si="172"/>
        <v>0.40866473525105851</v>
      </c>
      <c r="CW111" s="361">
        <f t="shared" si="173"/>
        <v>0.19657815604151554</v>
      </c>
      <c r="CX111" s="361">
        <f t="shared" si="120"/>
        <v>0.40866473525105851</v>
      </c>
      <c r="CY111" s="342">
        <f t="shared" si="174"/>
        <v>0.54626050481390886</v>
      </c>
      <c r="CZ111" s="364"/>
      <c r="DA111" s="350">
        <f t="shared" si="121"/>
        <v>1.1330524733908542</v>
      </c>
      <c r="DB111" s="351">
        <f t="shared" si="122"/>
        <v>4.3452059372131462</v>
      </c>
      <c r="DC111" s="352">
        <f t="shared" si="197"/>
        <v>9.8308025723486542E-3</v>
      </c>
      <c r="DD111" s="353">
        <f t="shared" si="104"/>
        <v>-40.148220511079984</v>
      </c>
      <c r="DE111" s="354">
        <f t="shared" si="175"/>
        <v>27.916666666666668</v>
      </c>
      <c r="DF111" s="354">
        <f t="shared" si="198"/>
        <v>3.7580777421030009</v>
      </c>
      <c r="DG111" s="365"/>
      <c r="DH111" s="63"/>
      <c r="DI111" s="63"/>
      <c r="DJ111" s="63"/>
      <c r="DK111" s="63"/>
      <c r="DL111" s="63"/>
      <c r="DM111" s="63"/>
      <c r="DN111" s="63"/>
      <c r="DO111" s="366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</row>
    <row r="112" spans="1:137" s="358" customFormat="1" x14ac:dyDescent="0.25">
      <c r="A112" s="358">
        <f t="shared" si="105"/>
        <v>340</v>
      </c>
      <c r="B112" s="359">
        <f t="shared" si="106"/>
        <v>0.125</v>
      </c>
      <c r="C112" s="360"/>
      <c r="D112" s="342">
        <f t="shared" si="123"/>
        <v>-118.72799999999999</v>
      </c>
      <c r="E112" s="361">
        <f t="shared" si="107"/>
        <v>0.97</v>
      </c>
      <c r="F112" s="343"/>
      <c r="G112" s="342">
        <f t="shared" si="176"/>
        <v>-90.000000000000014</v>
      </c>
      <c r="H112" s="342">
        <f t="shared" si="177"/>
        <v>89.999999999999986</v>
      </c>
      <c r="I112" s="342" t="e">
        <f t="shared" si="178"/>
        <v>#NUM!</v>
      </c>
      <c r="J112" s="342">
        <f t="shared" si="179"/>
        <v>-90.000000000000014</v>
      </c>
      <c r="K112" s="344">
        <f t="shared" si="180"/>
        <v>1</v>
      </c>
      <c r="L112" s="345">
        <f t="shared" si="181"/>
        <v>0</v>
      </c>
      <c r="M112" s="346">
        <f t="shared" si="182"/>
        <v>-7.5946433685914521</v>
      </c>
      <c r="N112" s="342">
        <f t="shared" si="183"/>
        <v>172.40535663140855</v>
      </c>
      <c r="O112" s="342">
        <f t="shared" si="184"/>
        <v>-1.3777530081158893</v>
      </c>
      <c r="P112" s="342">
        <f t="shared" si="185"/>
        <v>-7.5946433685914521</v>
      </c>
      <c r="Q112" s="344">
        <f t="shared" si="186"/>
        <v>1</v>
      </c>
      <c r="R112" s="345">
        <f t="shared" si="187"/>
        <v>0</v>
      </c>
      <c r="S112" s="346">
        <f t="shared" si="188"/>
        <v>-3.0528825147924286</v>
      </c>
      <c r="T112" s="342">
        <f t="shared" si="189"/>
        <v>176.94711748520757</v>
      </c>
      <c r="U112" s="342">
        <f t="shared" si="190"/>
        <v>-0.22423124247407339</v>
      </c>
      <c r="V112" s="342">
        <f t="shared" si="191"/>
        <v>-3.0528825147924286</v>
      </c>
      <c r="W112" s="344">
        <f t="shared" si="192"/>
        <v>1</v>
      </c>
      <c r="X112" s="345">
        <f t="shared" si="193"/>
        <v>0</v>
      </c>
      <c r="Y112" s="342">
        <f t="shared" si="194"/>
        <v>0</v>
      </c>
      <c r="Z112" s="343"/>
      <c r="AA112" s="342">
        <f t="shared" si="108"/>
        <v>-44.685766699903319</v>
      </c>
      <c r="AB112" s="342">
        <f t="shared" si="124"/>
        <v>-89.111383841701226</v>
      </c>
      <c r="AC112" s="342">
        <f t="shared" si="125"/>
        <v>-910.35</v>
      </c>
      <c r="AD112" s="342">
        <f t="shared" si="126"/>
        <v>7.4375</v>
      </c>
      <c r="AE112" s="342">
        <f t="shared" si="127"/>
        <v>-44.685766699903319</v>
      </c>
      <c r="AF112" s="361">
        <f t="shared" si="128"/>
        <v>0.7109741878091439</v>
      </c>
      <c r="AG112" s="361">
        <f t="shared" si="129"/>
        <v>0.71481974790101133</v>
      </c>
      <c r="AH112" s="361">
        <f t="shared" si="109"/>
        <v>0.7109741878091439</v>
      </c>
      <c r="AI112" s="342">
        <f t="shared" si="130"/>
        <v>0.36507979329986373</v>
      </c>
      <c r="AJ112" s="343"/>
      <c r="AK112" s="342">
        <f t="shared" si="110"/>
        <v>-53.673174047879769</v>
      </c>
      <c r="AL112" s="342">
        <f t="shared" si="131"/>
        <v>-113.82946827932402</v>
      </c>
      <c r="AM112" s="342">
        <f t="shared" si="132"/>
        <v>-910.35</v>
      </c>
      <c r="AN112" s="342">
        <f t="shared" si="133"/>
        <v>7.4375</v>
      </c>
      <c r="AO112" s="342">
        <f t="shared" si="134"/>
        <v>-53.673174047879769</v>
      </c>
      <c r="AP112" s="361">
        <f t="shared" si="135"/>
        <v>0.59239045047751804</v>
      </c>
      <c r="AQ112" s="361">
        <f t="shared" si="136"/>
        <v>0.47559661218081756</v>
      </c>
      <c r="AR112" s="361">
        <f t="shared" si="111"/>
        <v>0.59239045047751804</v>
      </c>
      <c r="AS112" s="342">
        <f t="shared" si="137"/>
        <v>0.43850632392058636</v>
      </c>
      <c r="AT112" s="343"/>
      <c r="AU112" s="342">
        <f t="shared" si="138"/>
        <v>-174.48286402101195</v>
      </c>
      <c r="AV112" s="342">
        <f t="shared" si="139"/>
        <v>5.5171359789880512</v>
      </c>
      <c r="AW112" s="342">
        <f t="shared" si="140"/>
        <v>5.5171359789880512</v>
      </c>
      <c r="AX112" s="342">
        <f t="shared" si="141"/>
        <v>-1.5355096752192765E-2</v>
      </c>
      <c r="AY112" s="342">
        <f t="shared" si="112"/>
        <v>1</v>
      </c>
      <c r="AZ112" s="342">
        <f t="shared" si="142"/>
        <v>0</v>
      </c>
      <c r="BA112" s="343"/>
      <c r="BB112" s="342">
        <f t="shared" si="143"/>
        <v>-169.06618321424421</v>
      </c>
      <c r="BC112" s="342">
        <f t="shared" si="144"/>
        <v>10.933816785755795</v>
      </c>
      <c r="BD112" s="342">
        <f t="shared" si="145"/>
        <v>10.933816785755795</v>
      </c>
      <c r="BE112" s="342">
        <f t="shared" si="195"/>
        <v>-2.506578443989655E-2</v>
      </c>
      <c r="BF112" s="342">
        <f t="shared" si="113"/>
        <v>1</v>
      </c>
      <c r="BG112" s="342">
        <f t="shared" si="146"/>
        <v>0</v>
      </c>
      <c r="BH112" s="343"/>
      <c r="BI112" s="342">
        <f t="shared" si="147"/>
        <v>-101.49671098517557</v>
      </c>
      <c r="BJ112" s="342">
        <f t="shared" si="148"/>
        <v>77.482704402309622</v>
      </c>
      <c r="BK112" s="342">
        <f t="shared" si="149"/>
        <v>-7.0363115159141891</v>
      </c>
      <c r="BL112" s="342">
        <f t="shared" si="150"/>
        <v>77.482704402309622</v>
      </c>
      <c r="BM112" s="342">
        <f t="shared" si="114"/>
        <v>0.44482012131022453</v>
      </c>
      <c r="BN112" s="342">
        <f t="shared" si="151"/>
        <v>0.63302863073782378</v>
      </c>
      <c r="BO112" s="346">
        <f t="shared" si="152"/>
        <v>-80.328174079731596</v>
      </c>
      <c r="BP112" s="344">
        <f t="shared" si="153"/>
        <v>99.671825920268404</v>
      </c>
      <c r="BQ112" s="344">
        <f t="shared" si="154"/>
        <v>-8.3597131636982827</v>
      </c>
      <c r="BR112" s="344">
        <f t="shared" si="155"/>
        <v>-80.328174079731596</v>
      </c>
      <c r="BS112" s="346">
        <f t="shared" si="156"/>
        <v>0.38195688408930878</v>
      </c>
      <c r="BT112" s="345">
        <f t="shared" si="157"/>
        <v>0.65627593202395096</v>
      </c>
      <c r="BU112" s="342">
        <f t="shared" si="115"/>
        <v>1.2893045627617747</v>
      </c>
      <c r="BV112" s="343"/>
      <c r="BW112" s="347">
        <f t="shared" si="196"/>
        <v>3.1878906799822246</v>
      </c>
      <c r="BX112" s="362"/>
      <c r="BY112" s="363"/>
      <c r="BZ112" s="361">
        <f t="shared" si="158"/>
        <v>-172.66139366376379</v>
      </c>
      <c r="CA112" s="361">
        <f t="shared" si="159"/>
        <v>7.3386063362362108</v>
      </c>
      <c r="CB112" s="342">
        <f t="shared" si="160"/>
        <v>7.3386063362362108</v>
      </c>
      <c r="CC112" s="342">
        <f t="shared" si="161"/>
        <v>-1.8594405779519815E-2</v>
      </c>
      <c r="CD112" s="342">
        <f t="shared" si="116"/>
        <v>1</v>
      </c>
      <c r="CE112" s="342">
        <f t="shared" si="162"/>
        <v>0</v>
      </c>
      <c r="CF112" s="364"/>
      <c r="CG112" s="342">
        <f t="shared" si="117"/>
        <v>-71.029592191513458</v>
      </c>
      <c r="CH112" s="342">
        <f t="shared" si="163"/>
        <v>-151.12940187510898</v>
      </c>
      <c r="CI112" s="342">
        <f t="shared" si="164"/>
        <v>-910.35</v>
      </c>
      <c r="CJ112" s="342">
        <f t="shared" si="102"/>
        <v>7.4375</v>
      </c>
      <c r="CK112" s="342">
        <f t="shared" si="165"/>
        <v>-71.029592191513458</v>
      </c>
      <c r="CL112" s="361">
        <f t="shared" si="166"/>
        <v>0.32507976851104792</v>
      </c>
      <c r="CM112" s="361">
        <f t="shared" si="167"/>
        <v>0.11734765471589199</v>
      </c>
      <c r="CN112" s="361">
        <f t="shared" si="118"/>
        <v>0.32507976851104792</v>
      </c>
      <c r="CO112" s="342">
        <f t="shared" si="168"/>
        <v>0.58030712574765897</v>
      </c>
      <c r="CP112" s="364"/>
      <c r="CQ112" s="342">
        <f t="shared" si="119"/>
        <v>-66.19405648154229</v>
      </c>
      <c r="CR112" s="342">
        <f t="shared" si="169"/>
        <v>-142.23074297531335</v>
      </c>
      <c r="CS112" s="342">
        <f t="shared" si="170"/>
        <v>-910.35</v>
      </c>
      <c r="CT112" s="342">
        <f t="shared" si="103"/>
        <v>7.4375</v>
      </c>
      <c r="CU112" s="342">
        <f t="shared" si="171"/>
        <v>-66.19405648154229</v>
      </c>
      <c r="CV112" s="361">
        <f t="shared" si="172"/>
        <v>0.40364020657629363</v>
      </c>
      <c r="CW112" s="361">
        <f t="shared" si="173"/>
        <v>0.19105147433151376</v>
      </c>
      <c r="CX112" s="361">
        <f t="shared" si="120"/>
        <v>0.40364020657629363</v>
      </c>
      <c r="CY112" s="342">
        <f t="shared" si="174"/>
        <v>0.54080111504528017</v>
      </c>
      <c r="CZ112" s="364"/>
      <c r="DA112" s="350">
        <f t="shared" si="121"/>
        <v>1.1211082407929391</v>
      </c>
      <c r="DB112" s="351">
        <f t="shared" si="122"/>
        <v>4.3089989207751636</v>
      </c>
      <c r="DC112" s="352">
        <f t="shared" si="197"/>
        <v>9.3895550029613768E-3</v>
      </c>
      <c r="DD112" s="353">
        <f t="shared" si="104"/>
        <v>-40.547099793309997</v>
      </c>
      <c r="DE112" s="354">
        <f t="shared" si="175"/>
        <v>28.333333333333332</v>
      </c>
      <c r="DF112" s="354">
        <f t="shared" si="198"/>
        <v>3.7177658392745712</v>
      </c>
      <c r="DG112" s="365"/>
      <c r="DH112" s="63"/>
      <c r="DI112" s="63"/>
      <c r="DJ112" s="63"/>
      <c r="DK112" s="63"/>
      <c r="DL112" s="63"/>
      <c r="DM112" s="63"/>
      <c r="DN112" s="63"/>
      <c r="DO112" s="366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  <c r="EE112" s="63"/>
      <c r="EF112" s="63"/>
      <c r="EG112" s="63"/>
    </row>
    <row r="113" spans="1:137" s="358" customFormat="1" x14ac:dyDescent="0.25">
      <c r="A113" s="358">
        <f t="shared" si="105"/>
        <v>345</v>
      </c>
      <c r="B113" s="359">
        <f t="shared" si="106"/>
        <v>0.125</v>
      </c>
      <c r="C113" s="360"/>
      <c r="D113" s="342">
        <f t="shared" si="123"/>
        <v>-120.474</v>
      </c>
      <c r="E113" s="361">
        <f t="shared" si="107"/>
        <v>0.97</v>
      </c>
      <c r="F113" s="343"/>
      <c r="G113" s="342">
        <f t="shared" si="176"/>
        <v>-98.306112575932346</v>
      </c>
      <c r="H113" s="342">
        <f t="shared" si="177"/>
        <v>81.693887424067654</v>
      </c>
      <c r="I113" s="342">
        <f t="shared" si="178"/>
        <v>-55.984877359973162</v>
      </c>
      <c r="J113" s="342">
        <f t="shared" si="179"/>
        <v>81.693887424067654</v>
      </c>
      <c r="K113" s="344">
        <f t="shared" si="180"/>
        <v>1</v>
      </c>
      <c r="L113" s="345">
        <f t="shared" si="181"/>
        <v>0</v>
      </c>
      <c r="M113" s="346">
        <f t="shared" si="182"/>
        <v>-7.7809139603537636</v>
      </c>
      <c r="N113" s="342">
        <f t="shared" si="183"/>
        <v>172.21908603964624</v>
      </c>
      <c r="O113" s="342">
        <f t="shared" si="184"/>
        <v>-1.4504166386120025</v>
      </c>
      <c r="P113" s="342">
        <f t="shared" si="185"/>
        <v>-7.7809139603537636</v>
      </c>
      <c r="Q113" s="344">
        <f t="shared" si="186"/>
        <v>1</v>
      </c>
      <c r="R113" s="345">
        <f t="shared" si="187"/>
        <v>0</v>
      </c>
      <c r="S113" s="346">
        <f t="shared" si="188"/>
        <v>-3.1038097414854562</v>
      </c>
      <c r="T113" s="342">
        <f t="shared" si="189"/>
        <v>176.89619025851454</v>
      </c>
      <c r="U113" s="342">
        <f t="shared" si="190"/>
        <v>-0.23135433643801229</v>
      </c>
      <c r="V113" s="342">
        <f t="shared" si="191"/>
        <v>-3.1038097414854562</v>
      </c>
      <c r="W113" s="344">
        <f t="shared" si="192"/>
        <v>1</v>
      </c>
      <c r="X113" s="345">
        <f t="shared" si="193"/>
        <v>0</v>
      </c>
      <c r="Y113" s="342">
        <f t="shared" si="194"/>
        <v>0</v>
      </c>
      <c r="Z113" s="343"/>
      <c r="AA113" s="342">
        <f t="shared" si="108"/>
        <v>-45.103984966617652</v>
      </c>
      <c r="AB113" s="342">
        <f t="shared" si="124"/>
        <v>-90.294068194917671</v>
      </c>
      <c r="AC113" s="342">
        <f t="shared" si="125"/>
        <v>-923.73749999999995</v>
      </c>
      <c r="AD113" s="342">
        <f t="shared" si="126"/>
        <v>7.4375</v>
      </c>
      <c r="AE113" s="342">
        <f t="shared" si="127"/>
        <v>-45.103984966617652</v>
      </c>
      <c r="AF113" s="361">
        <f t="shared" si="128"/>
        <v>0.70582230337753216</v>
      </c>
      <c r="AG113" s="361">
        <f t="shared" si="129"/>
        <v>0.70453551770797784</v>
      </c>
      <c r="AH113" s="361">
        <f t="shared" si="109"/>
        <v>0.70582230337753216</v>
      </c>
      <c r="AI113" s="342">
        <f t="shared" si="130"/>
        <v>0.36315607863621302</v>
      </c>
      <c r="AJ113" s="343"/>
      <c r="AK113" s="342">
        <f t="shared" si="110"/>
        <v>-54.071497577177169</v>
      </c>
      <c r="AL113" s="342">
        <f t="shared" si="131"/>
        <v>-114.86023092130722</v>
      </c>
      <c r="AM113" s="342">
        <f t="shared" si="132"/>
        <v>-923.73749999999995</v>
      </c>
      <c r="AN113" s="342">
        <f t="shared" si="133"/>
        <v>7.4375</v>
      </c>
      <c r="AO113" s="342">
        <f t="shared" si="134"/>
        <v>-54.071497577177169</v>
      </c>
      <c r="AP113" s="361">
        <f t="shared" si="135"/>
        <v>0.58677524838927653</v>
      </c>
      <c r="AQ113" s="361">
        <f t="shared" si="136"/>
        <v>0.46490314330843252</v>
      </c>
      <c r="AR113" s="361">
        <f t="shared" si="111"/>
        <v>0.58677524838927653</v>
      </c>
      <c r="AS113" s="342">
        <f t="shared" si="137"/>
        <v>0.43535827356825418</v>
      </c>
      <c r="AT113" s="343"/>
      <c r="AU113" s="342">
        <f t="shared" si="138"/>
        <v>-174.57702863491741</v>
      </c>
      <c r="AV113" s="342">
        <f t="shared" si="139"/>
        <v>5.4229713650825886</v>
      </c>
      <c r="AW113" s="342">
        <f t="shared" si="140"/>
        <v>5.4229713650825886</v>
      </c>
      <c r="AX113" s="342">
        <f t="shared" si="141"/>
        <v>-1.4332574742609639E-2</v>
      </c>
      <c r="AY113" s="342">
        <f t="shared" si="112"/>
        <v>1</v>
      </c>
      <c r="AZ113" s="342">
        <f t="shared" si="142"/>
        <v>0</v>
      </c>
      <c r="BA113" s="343"/>
      <c r="BB113" s="342">
        <f t="shared" si="143"/>
        <v>-169.24951456623398</v>
      </c>
      <c r="BC113" s="342">
        <f t="shared" si="144"/>
        <v>10.750485433766016</v>
      </c>
      <c r="BD113" s="342">
        <f t="shared" si="145"/>
        <v>10.750485433766016</v>
      </c>
      <c r="BE113" s="342">
        <f t="shared" si="195"/>
        <v>-2.3494682042452336E-2</v>
      </c>
      <c r="BF113" s="342">
        <f t="shared" si="113"/>
        <v>1</v>
      </c>
      <c r="BG113" s="342">
        <f t="shared" si="146"/>
        <v>0</v>
      </c>
      <c r="BH113" s="343"/>
      <c r="BI113" s="342">
        <f t="shared" si="147"/>
        <v>-103.40463585536632</v>
      </c>
      <c r="BJ113" s="342">
        <f t="shared" si="148"/>
        <v>75.574919825896941</v>
      </c>
      <c r="BK113" s="342">
        <f t="shared" si="149"/>
        <v>-6.4040010283057818</v>
      </c>
      <c r="BL113" s="342">
        <f t="shared" si="150"/>
        <v>75.574919825896941</v>
      </c>
      <c r="BM113" s="342">
        <f t="shared" si="114"/>
        <v>0.47840966912667532</v>
      </c>
      <c r="BN113" s="342">
        <f t="shared" si="151"/>
        <v>0.60849371840496735</v>
      </c>
      <c r="BO113" s="346">
        <f t="shared" si="152"/>
        <v>-82.293622919072007</v>
      </c>
      <c r="BP113" s="344">
        <f t="shared" si="153"/>
        <v>97.706377080927993</v>
      </c>
      <c r="BQ113" s="344">
        <f t="shared" si="154"/>
        <v>-9.3280190712647109</v>
      </c>
      <c r="BR113" s="344">
        <f t="shared" si="155"/>
        <v>-82.293622919072007</v>
      </c>
      <c r="BS113" s="346">
        <f t="shared" si="156"/>
        <v>0.34166386263515441</v>
      </c>
      <c r="BT113" s="345">
        <f t="shared" si="157"/>
        <v>0.66258955651426743</v>
      </c>
      <c r="BU113" s="342">
        <f t="shared" si="115"/>
        <v>1.2710832749192349</v>
      </c>
      <c r="BV113" s="343"/>
      <c r="BW113" s="347">
        <f t="shared" si="196"/>
        <v>3.164597627123702</v>
      </c>
      <c r="BX113" s="362"/>
      <c r="BY113" s="363"/>
      <c r="BZ113" s="361">
        <f t="shared" si="158"/>
        <v>-172.78606532876944</v>
      </c>
      <c r="CA113" s="361">
        <f t="shared" si="159"/>
        <v>7.213934671230561</v>
      </c>
      <c r="CB113" s="342">
        <f t="shared" si="160"/>
        <v>7.213934671230561</v>
      </c>
      <c r="CC113" s="342">
        <f t="shared" si="161"/>
        <v>-1.7388758664458267E-2</v>
      </c>
      <c r="CD113" s="342">
        <f t="shared" si="116"/>
        <v>1</v>
      </c>
      <c r="CE113" s="342">
        <f t="shared" si="162"/>
        <v>0</v>
      </c>
      <c r="CF113" s="364"/>
      <c r="CG113" s="342">
        <f t="shared" si="117"/>
        <v>-71.28525849304468</v>
      </c>
      <c r="CH113" s="342">
        <f t="shared" si="163"/>
        <v>-151.57409314587201</v>
      </c>
      <c r="CI113" s="342">
        <f t="shared" si="164"/>
        <v>-923.73749999999995</v>
      </c>
      <c r="CJ113" s="342">
        <f t="shared" si="102"/>
        <v>7.4375</v>
      </c>
      <c r="CK113" s="342">
        <f t="shared" si="165"/>
        <v>-71.28525849304468</v>
      </c>
      <c r="CL113" s="361">
        <f t="shared" si="166"/>
        <v>0.32085668565100245</v>
      </c>
      <c r="CM113" s="361">
        <f t="shared" si="167"/>
        <v>0.11401545861536529</v>
      </c>
      <c r="CN113" s="361">
        <f t="shared" si="118"/>
        <v>0.32085668565100245</v>
      </c>
      <c r="CO113" s="342">
        <f t="shared" si="168"/>
        <v>0.5739553823916641</v>
      </c>
      <c r="CP113" s="364"/>
      <c r="CQ113" s="342">
        <f t="shared" si="119"/>
        <v>-66.501434324047906</v>
      </c>
      <c r="CR113" s="342">
        <f t="shared" si="169"/>
        <v>-142.82631786074467</v>
      </c>
      <c r="CS113" s="342">
        <f t="shared" si="170"/>
        <v>-923.73749999999995</v>
      </c>
      <c r="CT113" s="342">
        <f t="shared" si="103"/>
        <v>7.4375</v>
      </c>
      <c r="CU113" s="342">
        <f t="shared" si="171"/>
        <v>-66.501434324047906</v>
      </c>
      <c r="CV113" s="361">
        <f t="shared" si="172"/>
        <v>0.39872611141445002</v>
      </c>
      <c r="CW113" s="361">
        <f t="shared" si="173"/>
        <v>0.18574626525538529</v>
      </c>
      <c r="CX113" s="361">
        <f t="shared" si="120"/>
        <v>0.39872611141445002</v>
      </c>
      <c r="CY113" s="342">
        <f t="shared" si="174"/>
        <v>0.5354382795817062</v>
      </c>
      <c r="CZ113" s="364"/>
      <c r="DA113" s="350">
        <f t="shared" si="121"/>
        <v>1.1093936619733702</v>
      </c>
      <c r="DB113" s="351">
        <f t="shared" si="122"/>
        <v>4.2739912890970722</v>
      </c>
      <c r="DC113" s="352">
        <f t="shared" si="197"/>
        <v>8.6606787350229381E-3</v>
      </c>
      <c r="DD113" s="353">
        <f t="shared" si="104"/>
        <v>-41.248961422183605</v>
      </c>
      <c r="DE113" s="354">
        <f t="shared" si="175"/>
        <v>28.75</v>
      </c>
      <c r="DF113" s="354">
        <f t="shared" si="198"/>
        <v>3.6781007344898922</v>
      </c>
      <c r="DG113" s="365"/>
      <c r="DH113" s="63"/>
      <c r="DI113" s="63"/>
      <c r="DJ113" s="63"/>
      <c r="DK113" s="63"/>
      <c r="DL113" s="63"/>
      <c r="DM113" s="63"/>
      <c r="DN113" s="63"/>
      <c r="DO113" s="366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</row>
    <row r="114" spans="1:137" s="358" customFormat="1" x14ac:dyDescent="0.25">
      <c r="A114" s="358">
        <f t="shared" si="105"/>
        <v>350</v>
      </c>
      <c r="B114" s="359">
        <f t="shared" si="106"/>
        <v>0.125</v>
      </c>
      <c r="C114" s="360"/>
      <c r="D114" s="342">
        <f t="shared" si="123"/>
        <v>-122.22</v>
      </c>
      <c r="E114" s="361">
        <f t="shared" si="107"/>
        <v>0.97</v>
      </c>
      <c r="F114" s="343"/>
      <c r="G114" s="342">
        <f t="shared" si="176"/>
        <v>-106.16771765464168</v>
      </c>
      <c r="H114" s="342">
        <f t="shared" si="177"/>
        <v>73.832282345358323</v>
      </c>
      <c r="I114" s="342">
        <f t="shared" si="178"/>
        <v>-44.075139940027974</v>
      </c>
      <c r="J114" s="342">
        <f t="shared" si="179"/>
        <v>73.832282345358323</v>
      </c>
      <c r="K114" s="344">
        <f t="shared" si="180"/>
        <v>1</v>
      </c>
      <c r="L114" s="345">
        <f t="shared" si="181"/>
        <v>0</v>
      </c>
      <c r="M114" s="346">
        <f t="shared" si="182"/>
        <v>-7.9719249478028136</v>
      </c>
      <c r="N114" s="342">
        <f t="shared" si="183"/>
        <v>172.02807505219718</v>
      </c>
      <c r="O114" s="342">
        <f t="shared" si="184"/>
        <v>-1.5269839669149134</v>
      </c>
      <c r="P114" s="342">
        <f t="shared" si="185"/>
        <v>-7.9719249478028136</v>
      </c>
      <c r="Q114" s="344">
        <f t="shared" si="186"/>
        <v>1</v>
      </c>
      <c r="R114" s="345">
        <f t="shared" si="187"/>
        <v>0</v>
      </c>
      <c r="S114" s="346">
        <f t="shared" si="188"/>
        <v>-3.1550251628330943</v>
      </c>
      <c r="T114" s="342">
        <f t="shared" si="189"/>
        <v>176.84497483716692</v>
      </c>
      <c r="U114" s="342">
        <f t="shared" si="190"/>
        <v>-0.23862546963423598</v>
      </c>
      <c r="V114" s="342">
        <f t="shared" si="191"/>
        <v>-3.1550251628330943</v>
      </c>
      <c r="W114" s="344">
        <f t="shared" si="192"/>
        <v>1</v>
      </c>
      <c r="X114" s="345">
        <f t="shared" si="193"/>
        <v>0</v>
      </c>
      <c r="Y114" s="342">
        <f t="shared" si="194"/>
        <v>0</v>
      </c>
      <c r="Z114" s="343"/>
      <c r="AA114" s="342">
        <f t="shared" si="108"/>
        <v>-45.51616422976484</v>
      </c>
      <c r="AB114" s="342">
        <f t="shared" si="124"/>
        <v>-91.459554621978427</v>
      </c>
      <c r="AC114" s="342">
        <f t="shared" si="125"/>
        <v>-937.125</v>
      </c>
      <c r="AD114" s="342">
        <f t="shared" si="126"/>
        <v>7.4375</v>
      </c>
      <c r="AE114" s="342">
        <f t="shared" si="127"/>
        <v>-45.51616422976484</v>
      </c>
      <c r="AF114" s="361">
        <f t="shared" si="128"/>
        <v>0.70070801488425405</v>
      </c>
      <c r="AG114" s="361">
        <f t="shared" si="129"/>
        <v>0.69425448536930934</v>
      </c>
      <c r="AH114" s="361">
        <f t="shared" si="109"/>
        <v>0.70070801488425405</v>
      </c>
      <c r="AI114" s="342">
        <f t="shared" si="130"/>
        <v>0.36123939864892729</v>
      </c>
      <c r="AJ114" s="343"/>
      <c r="AK114" s="342">
        <f t="shared" si="110"/>
        <v>-54.462322208025618</v>
      </c>
      <c r="AL114" s="342">
        <f t="shared" si="131"/>
        <v>-115.86410751919624</v>
      </c>
      <c r="AM114" s="342">
        <f t="shared" si="132"/>
        <v>-937.125</v>
      </c>
      <c r="AN114" s="342">
        <f t="shared" si="133"/>
        <v>7.4375</v>
      </c>
      <c r="AO114" s="342">
        <f t="shared" si="134"/>
        <v>-54.462322208025618</v>
      </c>
      <c r="AP114" s="361">
        <f t="shared" si="135"/>
        <v>0.58123819371909635</v>
      </c>
      <c r="AQ114" s="361">
        <f t="shared" si="136"/>
        <v>0.45447034168787392</v>
      </c>
      <c r="AR114" s="361">
        <f t="shared" si="111"/>
        <v>0.58123819371909635</v>
      </c>
      <c r="AS114" s="342">
        <f t="shared" si="137"/>
        <v>0.43224065244464777</v>
      </c>
      <c r="AT114" s="343"/>
      <c r="AU114" s="342">
        <f t="shared" si="138"/>
        <v>-174.66784111834045</v>
      </c>
      <c r="AV114" s="342">
        <f t="shared" si="139"/>
        <v>5.3321588816595522</v>
      </c>
      <c r="AW114" s="342">
        <f t="shared" si="140"/>
        <v>5.3321588816595522</v>
      </c>
      <c r="AX114" s="342">
        <f t="shared" si="141"/>
        <v>-1.3393940289715314E-2</v>
      </c>
      <c r="AY114" s="342">
        <f t="shared" si="112"/>
        <v>1</v>
      </c>
      <c r="AZ114" s="342">
        <f t="shared" si="142"/>
        <v>0</v>
      </c>
      <c r="BA114" s="343"/>
      <c r="BB114" s="342">
        <f t="shared" si="143"/>
        <v>-169.42647658143909</v>
      </c>
      <c r="BC114" s="342">
        <f t="shared" si="144"/>
        <v>10.57352341856091</v>
      </c>
      <c r="BD114" s="342">
        <f t="shared" si="145"/>
        <v>10.57352341856091</v>
      </c>
      <c r="BE114" s="342">
        <f t="shared" si="195"/>
        <v>-2.204556471645212E-2</v>
      </c>
      <c r="BF114" s="342">
        <f t="shared" si="113"/>
        <v>1</v>
      </c>
      <c r="BG114" s="342">
        <f t="shared" si="146"/>
        <v>0</v>
      </c>
      <c r="BH114" s="343"/>
      <c r="BI114" s="342">
        <f t="shared" si="147"/>
        <v>-105.25663639102453</v>
      </c>
      <c r="BJ114" s="342">
        <f t="shared" si="148"/>
        <v>73.723168777800822</v>
      </c>
      <c r="BK114" s="342">
        <f t="shared" si="149"/>
        <v>-5.8642032366419041</v>
      </c>
      <c r="BL114" s="342">
        <f t="shared" si="150"/>
        <v>73.723168777800822</v>
      </c>
      <c r="BM114" s="342">
        <f t="shared" si="114"/>
        <v>0.50908445757965659</v>
      </c>
      <c r="BN114" s="342">
        <f t="shared" si="151"/>
        <v>0.58510451410953035</v>
      </c>
      <c r="BO114" s="346">
        <f t="shared" si="152"/>
        <v>-84.247224402660819</v>
      </c>
      <c r="BP114" s="344">
        <f t="shared" si="153"/>
        <v>95.752775597339181</v>
      </c>
      <c r="BQ114" s="344">
        <f t="shared" si="154"/>
        <v>-10.579566306636522</v>
      </c>
      <c r="BR114" s="344">
        <f t="shared" si="155"/>
        <v>-84.247224402660819</v>
      </c>
      <c r="BS114" s="346">
        <f t="shared" si="156"/>
        <v>0.29581601661490747</v>
      </c>
      <c r="BT114" s="345">
        <f t="shared" si="157"/>
        <v>0.66862876510048275</v>
      </c>
      <c r="BU114" s="342">
        <f t="shared" si="115"/>
        <v>1.2537332792100131</v>
      </c>
      <c r="BV114" s="343"/>
      <c r="BW114" s="347">
        <f t="shared" si="196"/>
        <v>3.142213330303588</v>
      </c>
      <c r="BX114" s="362"/>
      <c r="BY114" s="363"/>
      <c r="BZ114" s="361">
        <f t="shared" si="158"/>
        <v>-172.90632707221289</v>
      </c>
      <c r="CA114" s="361">
        <f t="shared" si="159"/>
        <v>7.0936729277871109</v>
      </c>
      <c r="CB114" s="342">
        <f t="shared" si="160"/>
        <v>7.0936729277871109</v>
      </c>
      <c r="CC114" s="342">
        <f t="shared" si="161"/>
        <v>-1.6279730521046289E-2</v>
      </c>
      <c r="CD114" s="342">
        <f t="shared" si="116"/>
        <v>1</v>
      </c>
      <c r="CE114" s="342">
        <f t="shared" si="162"/>
        <v>0</v>
      </c>
      <c r="CF114" s="364"/>
      <c r="CG114" s="342">
        <f t="shared" si="117"/>
        <v>-71.534362492539202</v>
      </c>
      <c r="CH114" s="342">
        <f t="shared" si="163"/>
        <v>-152.00511717006043</v>
      </c>
      <c r="CI114" s="342">
        <f t="shared" si="164"/>
        <v>-937.125</v>
      </c>
      <c r="CJ114" s="342">
        <f t="shared" si="102"/>
        <v>7.4375</v>
      </c>
      <c r="CK114" s="342">
        <f t="shared" si="165"/>
        <v>-71.534362492539202</v>
      </c>
      <c r="CL114" s="361">
        <f t="shared" si="166"/>
        <v>0.31673585304053542</v>
      </c>
      <c r="CM114" s="361">
        <f t="shared" si="167"/>
        <v>0.11082143696752987</v>
      </c>
      <c r="CN114" s="361">
        <f t="shared" si="118"/>
        <v>0.31673585304053542</v>
      </c>
      <c r="CO114" s="342">
        <f t="shared" si="168"/>
        <v>0.56773303565507305</v>
      </c>
      <c r="CP114" s="364"/>
      <c r="CQ114" s="342">
        <f t="shared" si="119"/>
        <v>-66.801409486351815</v>
      </c>
      <c r="CR114" s="342">
        <f t="shared" si="169"/>
        <v>-143.40337109056082</v>
      </c>
      <c r="CS114" s="342">
        <f t="shared" si="170"/>
        <v>-937.125</v>
      </c>
      <c r="CT114" s="342">
        <f t="shared" si="103"/>
        <v>7.4375</v>
      </c>
      <c r="CU114" s="342">
        <f t="shared" si="171"/>
        <v>-66.801409486351815</v>
      </c>
      <c r="CV114" s="361">
        <f t="shared" si="172"/>
        <v>0.39391929857916769</v>
      </c>
      <c r="CW114" s="361">
        <f t="shared" si="173"/>
        <v>0.18065152032833251</v>
      </c>
      <c r="CX114" s="361">
        <f t="shared" si="120"/>
        <v>0.39391929857916769</v>
      </c>
      <c r="CY114" s="342">
        <f t="shared" si="174"/>
        <v>0.53016991655834766</v>
      </c>
      <c r="CZ114" s="364"/>
      <c r="DA114" s="350">
        <f t="shared" si="121"/>
        <v>1.0979029522134207</v>
      </c>
      <c r="DB114" s="351">
        <f t="shared" si="122"/>
        <v>4.2401162825170085</v>
      </c>
      <c r="DC114" s="352">
        <f t="shared" si="197"/>
        <v>7.652568691550652E-3</v>
      </c>
      <c r="DD114" s="353">
        <f t="shared" si="104"/>
        <v>-42.323855267340392</v>
      </c>
      <c r="DE114" s="354">
        <f t="shared" si="175"/>
        <v>29.166666666666668</v>
      </c>
      <c r="DF114" s="354">
        <f t="shared" si="198"/>
        <v>3.6390773143842265</v>
      </c>
      <c r="DG114" s="365"/>
      <c r="DH114" s="63"/>
      <c r="DI114" s="63"/>
      <c r="DJ114" s="63"/>
      <c r="DK114" s="63"/>
      <c r="DL114" s="63"/>
      <c r="DM114" s="63"/>
      <c r="DN114" s="63"/>
      <c r="DO114" s="366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</row>
    <row r="115" spans="1:137" s="358" customFormat="1" x14ac:dyDescent="0.25">
      <c r="A115" s="358">
        <f t="shared" si="105"/>
        <v>355</v>
      </c>
      <c r="B115" s="359">
        <f t="shared" si="106"/>
        <v>0.125</v>
      </c>
      <c r="C115" s="360"/>
      <c r="D115" s="342">
        <f t="shared" si="123"/>
        <v>-123.96599999999999</v>
      </c>
      <c r="E115" s="361">
        <f t="shared" si="107"/>
        <v>0.97</v>
      </c>
      <c r="F115" s="343"/>
      <c r="G115" s="342">
        <f t="shared" si="176"/>
        <v>-113.35738343374216</v>
      </c>
      <c r="H115" s="342">
        <f t="shared" si="177"/>
        <v>66.642616566257843</v>
      </c>
      <c r="I115" s="342">
        <f t="shared" si="178"/>
        <v>-37.179948857248405</v>
      </c>
      <c r="J115" s="342">
        <f t="shared" si="179"/>
        <v>66.642616566257843</v>
      </c>
      <c r="K115" s="344">
        <f t="shared" si="180"/>
        <v>1</v>
      </c>
      <c r="L115" s="345">
        <f t="shared" si="181"/>
        <v>0</v>
      </c>
      <c r="M115" s="346">
        <f t="shared" si="182"/>
        <v>-8.1678956907037428</v>
      </c>
      <c r="N115" s="342">
        <f t="shared" si="183"/>
        <v>171.83210430929626</v>
      </c>
      <c r="O115" s="342">
        <f t="shared" si="184"/>
        <v>-1.6076628083864384</v>
      </c>
      <c r="P115" s="342">
        <f t="shared" si="185"/>
        <v>-8.1678956907037428</v>
      </c>
      <c r="Q115" s="344">
        <f t="shared" si="186"/>
        <v>1</v>
      </c>
      <c r="R115" s="345">
        <f t="shared" si="187"/>
        <v>0</v>
      </c>
      <c r="S115" s="346">
        <f t="shared" si="188"/>
        <v>-3.2065348409555412</v>
      </c>
      <c r="T115" s="342">
        <f t="shared" si="189"/>
        <v>176.79346515904444</v>
      </c>
      <c r="U115" s="342">
        <f t="shared" si="190"/>
        <v>-0.24604793602018202</v>
      </c>
      <c r="V115" s="342">
        <f t="shared" si="191"/>
        <v>-3.2065348409555412</v>
      </c>
      <c r="W115" s="344">
        <f t="shared" si="192"/>
        <v>1</v>
      </c>
      <c r="X115" s="345">
        <f t="shared" si="193"/>
        <v>0</v>
      </c>
      <c r="Y115" s="342">
        <f t="shared" si="194"/>
        <v>0</v>
      </c>
      <c r="Z115" s="343"/>
      <c r="AA115" s="342">
        <f t="shared" si="108"/>
        <v>-45.922392605794393</v>
      </c>
      <c r="AB115" s="342">
        <f t="shared" si="124"/>
        <v>-92.607626173983121</v>
      </c>
      <c r="AC115" s="342">
        <f t="shared" si="125"/>
        <v>-950.51250000000005</v>
      </c>
      <c r="AD115" s="342">
        <f t="shared" si="126"/>
        <v>7.4375</v>
      </c>
      <c r="AE115" s="342">
        <f t="shared" si="127"/>
        <v>-45.922392605794393</v>
      </c>
      <c r="AF115" s="361">
        <f t="shared" si="128"/>
        <v>0.69563208195690618</v>
      </c>
      <c r="AG115" s="361">
        <f t="shared" si="129"/>
        <v>0.68398926436653096</v>
      </c>
      <c r="AH115" s="361">
        <f t="shared" si="109"/>
        <v>0.69563208195690618</v>
      </c>
      <c r="AI115" s="342">
        <f t="shared" si="130"/>
        <v>0.35933014558524562</v>
      </c>
      <c r="AJ115" s="343"/>
      <c r="AK115" s="342">
        <f t="shared" si="110"/>
        <v>-54.84582236785257</v>
      </c>
      <c r="AL115" s="342">
        <f t="shared" si="131"/>
        <v>-116.84181319319704</v>
      </c>
      <c r="AM115" s="342">
        <f t="shared" si="132"/>
        <v>-950.51250000000005</v>
      </c>
      <c r="AN115" s="342">
        <f t="shared" si="133"/>
        <v>7.4375</v>
      </c>
      <c r="AO115" s="342">
        <f t="shared" si="134"/>
        <v>-54.84582236785257</v>
      </c>
      <c r="AP115" s="361">
        <f t="shared" si="135"/>
        <v>0.57577861929092911</v>
      </c>
      <c r="AQ115" s="361">
        <f t="shared" si="136"/>
        <v>0.44429663519488488</v>
      </c>
      <c r="AR115" s="361">
        <f t="shared" si="111"/>
        <v>0.57577861929092911</v>
      </c>
      <c r="AS115" s="342">
        <f t="shared" si="137"/>
        <v>0.42915353965455844</v>
      </c>
      <c r="AT115" s="343"/>
      <c r="AU115" s="342">
        <f t="shared" si="138"/>
        <v>-174.75548446287107</v>
      </c>
      <c r="AV115" s="342">
        <f t="shared" si="139"/>
        <v>5.2445155371289331</v>
      </c>
      <c r="AW115" s="342">
        <f t="shared" si="140"/>
        <v>5.2445155371289331</v>
      </c>
      <c r="AX115" s="342">
        <f t="shared" si="141"/>
        <v>-1.2531085908024788E-2</v>
      </c>
      <c r="AY115" s="342">
        <f t="shared" si="112"/>
        <v>1</v>
      </c>
      <c r="AZ115" s="342">
        <f t="shared" si="142"/>
        <v>0</v>
      </c>
      <c r="BA115" s="343"/>
      <c r="BB115" s="342">
        <f t="shared" si="143"/>
        <v>-169.597407058795</v>
      </c>
      <c r="BC115" s="342">
        <f t="shared" si="144"/>
        <v>10.402592941205</v>
      </c>
      <c r="BD115" s="342">
        <f t="shared" si="145"/>
        <v>10.402592941205</v>
      </c>
      <c r="BE115" s="342">
        <f t="shared" si="195"/>
        <v>-2.0707204960274596E-2</v>
      </c>
      <c r="BF115" s="342">
        <f t="shared" si="113"/>
        <v>1</v>
      </c>
      <c r="BG115" s="342">
        <f t="shared" si="146"/>
        <v>0</v>
      </c>
      <c r="BH115" s="343"/>
      <c r="BI115" s="342">
        <f t="shared" si="147"/>
        <v>-107.05198593007077</v>
      </c>
      <c r="BJ115" s="342">
        <f t="shared" si="148"/>
        <v>71.928173148219187</v>
      </c>
      <c r="BK115" s="342">
        <f t="shared" si="149"/>
        <v>-5.395604342217962</v>
      </c>
      <c r="BL115" s="342">
        <f t="shared" si="150"/>
        <v>71.928173148219187</v>
      </c>
      <c r="BM115" s="342">
        <f t="shared" si="114"/>
        <v>0.53730364018926402</v>
      </c>
      <c r="BN115" s="342">
        <f t="shared" si="151"/>
        <v>0.56281825624584658</v>
      </c>
      <c r="BO115" s="346">
        <f t="shared" si="152"/>
        <v>-86.185191456665166</v>
      </c>
      <c r="BP115" s="344">
        <f t="shared" si="153"/>
        <v>93.814808543334834</v>
      </c>
      <c r="BQ115" s="344">
        <f t="shared" si="154"/>
        <v>-12.345568628329136</v>
      </c>
      <c r="BR115" s="344">
        <f t="shared" si="155"/>
        <v>-86.185191456665166</v>
      </c>
      <c r="BS115" s="346">
        <f t="shared" si="156"/>
        <v>0.24139127497493942</v>
      </c>
      <c r="BT115" s="345">
        <f t="shared" si="157"/>
        <v>0.67437552000520473</v>
      </c>
      <c r="BU115" s="342">
        <f t="shared" si="115"/>
        <v>1.2371937762510514</v>
      </c>
      <c r="BV115" s="343"/>
      <c r="BW115" s="347">
        <f t="shared" si="196"/>
        <v>3.1206774614908555</v>
      </c>
      <c r="BX115" s="362"/>
      <c r="BY115" s="363"/>
      <c r="BZ115" s="361">
        <f t="shared" si="158"/>
        <v>-173.02241781775157</v>
      </c>
      <c r="CA115" s="361">
        <f t="shared" si="159"/>
        <v>6.9775821822484261</v>
      </c>
      <c r="CB115" s="342">
        <f t="shared" si="160"/>
        <v>6.9775821822484261</v>
      </c>
      <c r="CC115" s="342">
        <f t="shared" si="161"/>
        <v>-1.525816956450789E-2</v>
      </c>
      <c r="CD115" s="342">
        <f t="shared" si="116"/>
        <v>1</v>
      </c>
      <c r="CE115" s="342">
        <f t="shared" si="162"/>
        <v>0</v>
      </c>
      <c r="CF115" s="364"/>
      <c r="CG115" s="342">
        <f t="shared" si="117"/>
        <v>-71.777144579860433</v>
      </c>
      <c r="CH115" s="342">
        <f t="shared" si="163"/>
        <v>-152.42309457772444</v>
      </c>
      <c r="CI115" s="342">
        <f t="shared" si="164"/>
        <v>-950.51250000000005</v>
      </c>
      <c r="CJ115" s="342">
        <f t="shared" si="102"/>
        <v>7.4375</v>
      </c>
      <c r="CK115" s="342">
        <f t="shared" si="165"/>
        <v>-71.777144579860433</v>
      </c>
      <c r="CL115" s="361">
        <f t="shared" si="166"/>
        <v>0.31271383972031913</v>
      </c>
      <c r="CM115" s="361">
        <f t="shared" si="167"/>
        <v>0.10775819577721509</v>
      </c>
      <c r="CN115" s="361">
        <f t="shared" si="118"/>
        <v>0.31271383972031913</v>
      </c>
      <c r="CO115" s="342">
        <f t="shared" si="168"/>
        <v>0.56163649905994073</v>
      </c>
      <c r="CP115" s="364"/>
      <c r="CQ115" s="342">
        <f t="shared" si="119"/>
        <v>-67.094230341582815</v>
      </c>
      <c r="CR115" s="342">
        <f t="shared" si="169"/>
        <v>-143.96273225633539</v>
      </c>
      <c r="CS115" s="342">
        <f t="shared" si="170"/>
        <v>-950.51250000000005</v>
      </c>
      <c r="CT115" s="342">
        <f t="shared" si="103"/>
        <v>7.4375</v>
      </c>
      <c r="CU115" s="342">
        <f t="shared" si="171"/>
        <v>-67.094230341582815</v>
      </c>
      <c r="CV115" s="361">
        <f t="shared" si="172"/>
        <v>0.38921671111011213</v>
      </c>
      <c r="CW115" s="361">
        <f t="shared" si="173"/>
        <v>0.17575684362920299</v>
      </c>
      <c r="CX115" s="361">
        <f t="shared" si="120"/>
        <v>0.38921671111011213</v>
      </c>
      <c r="CY115" s="342">
        <f t="shared" si="174"/>
        <v>0.52499397763366829</v>
      </c>
      <c r="CZ115" s="364"/>
      <c r="DA115" s="350">
        <f t="shared" si="121"/>
        <v>1.086630476693609</v>
      </c>
      <c r="DB115" s="351">
        <f t="shared" si="122"/>
        <v>4.2073079381844645</v>
      </c>
      <c r="DC115" s="352">
        <f t="shared" si="197"/>
        <v>6.3228818874283494E-3</v>
      </c>
      <c r="DD115" s="353">
        <f t="shared" si="104"/>
        <v>-43.981698616201911</v>
      </c>
      <c r="DE115" s="354">
        <f t="shared" si="175"/>
        <v>29.583333333333332</v>
      </c>
      <c r="DF115" s="354">
        <f t="shared" si="198"/>
        <v>3.6006896280139884</v>
      </c>
      <c r="DG115" s="365"/>
      <c r="DH115" s="63"/>
      <c r="DI115" s="63"/>
      <c r="DJ115" s="63"/>
      <c r="DK115" s="63"/>
      <c r="DL115" s="63"/>
      <c r="DM115" s="63"/>
      <c r="DN115" s="63"/>
      <c r="DO115" s="366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</row>
    <row r="116" spans="1:137" s="358" customFormat="1" x14ac:dyDescent="0.25">
      <c r="A116" s="358">
        <f t="shared" si="105"/>
        <v>360</v>
      </c>
      <c r="B116" s="359">
        <f t="shared" si="106"/>
        <v>0.125</v>
      </c>
      <c r="C116" s="360"/>
      <c r="D116" s="342">
        <f t="shared" si="123"/>
        <v>-125.712</v>
      </c>
      <c r="E116" s="361">
        <f t="shared" si="107"/>
        <v>0.97</v>
      </c>
      <c r="F116" s="343"/>
      <c r="G116" s="342">
        <f t="shared" si="176"/>
        <v>-119.76504166891566</v>
      </c>
      <c r="H116" s="342">
        <f t="shared" si="177"/>
        <v>60.234958331084343</v>
      </c>
      <c r="I116" s="342">
        <f t="shared" si="178"/>
        <v>-32.34701228375647</v>
      </c>
      <c r="J116" s="342">
        <f t="shared" si="179"/>
        <v>60.234958331084343</v>
      </c>
      <c r="K116" s="344">
        <f t="shared" si="180"/>
        <v>1</v>
      </c>
      <c r="L116" s="345">
        <f t="shared" si="181"/>
        <v>0</v>
      </c>
      <c r="M116" s="346">
        <f t="shared" si="182"/>
        <v>-8.3690582087082692</v>
      </c>
      <c r="N116" s="342">
        <f t="shared" si="183"/>
        <v>171.63094179129172</v>
      </c>
      <c r="O116" s="342">
        <f t="shared" si="184"/>
        <v>-1.69267010666143</v>
      </c>
      <c r="P116" s="342">
        <f t="shared" si="185"/>
        <v>-8.3690582087082692</v>
      </c>
      <c r="Q116" s="344">
        <f t="shared" si="186"/>
        <v>1</v>
      </c>
      <c r="R116" s="345">
        <f t="shared" si="187"/>
        <v>0</v>
      </c>
      <c r="S116" s="346">
        <f t="shared" si="188"/>
        <v>-3.2583449350773179</v>
      </c>
      <c r="T116" s="342">
        <f t="shared" si="189"/>
        <v>176.74165506492267</v>
      </c>
      <c r="U116" s="342">
        <f t="shared" si="190"/>
        <v>-0.25362517509549032</v>
      </c>
      <c r="V116" s="342">
        <f t="shared" si="191"/>
        <v>-3.2583449350773179</v>
      </c>
      <c r="W116" s="344">
        <f t="shared" si="192"/>
        <v>1</v>
      </c>
      <c r="X116" s="345">
        <f t="shared" si="193"/>
        <v>0</v>
      </c>
      <c r="Y116" s="342">
        <f t="shared" si="194"/>
        <v>0</v>
      </c>
      <c r="Z116" s="343"/>
      <c r="AA116" s="342">
        <f t="shared" si="108"/>
        <v>-46.322758078790415</v>
      </c>
      <c r="AB116" s="342">
        <f t="shared" si="124"/>
        <v>-93.738107610680771</v>
      </c>
      <c r="AC116" s="342">
        <f t="shared" si="125"/>
        <v>-963.9</v>
      </c>
      <c r="AD116" s="342">
        <f t="shared" si="126"/>
        <v>7.4375</v>
      </c>
      <c r="AE116" s="342">
        <f t="shared" si="127"/>
        <v>-46.322758078790415</v>
      </c>
      <c r="AF116" s="361">
        <f t="shared" si="128"/>
        <v>0.69059519157094906</v>
      </c>
      <c r="AG116" s="361">
        <f t="shared" si="129"/>
        <v>0.67375185449995467</v>
      </c>
      <c r="AH116" s="361">
        <f t="shared" si="109"/>
        <v>0.69059519157094906</v>
      </c>
      <c r="AI116" s="342">
        <f t="shared" si="130"/>
        <v>0.3574286888795557</v>
      </c>
      <c r="AJ116" s="343"/>
      <c r="AK116" s="342">
        <f t="shared" si="110"/>
        <v>-55.222168633636123</v>
      </c>
      <c r="AL116" s="342">
        <f t="shared" si="131"/>
        <v>-117.79406329416587</v>
      </c>
      <c r="AM116" s="342">
        <f t="shared" si="132"/>
        <v>-963.9</v>
      </c>
      <c r="AN116" s="342">
        <f t="shared" si="133"/>
        <v>7.4375</v>
      </c>
      <c r="AO116" s="342">
        <f t="shared" si="134"/>
        <v>-55.222168633636123</v>
      </c>
      <c r="AP116" s="361">
        <f t="shared" si="135"/>
        <v>0.5703958094953443</v>
      </c>
      <c r="AQ116" s="361">
        <f t="shared" si="136"/>
        <v>0.43437974366446264</v>
      </c>
      <c r="AR116" s="361">
        <f t="shared" si="111"/>
        <v>0.5703958094953443</v>
      </c>
      <c r="AS116" s="342">
        <f t="shared" si="137"/>
        <v>0.42609698019780956</v>
      </c>
      <c r="AT116" s="343"/>
      <c r="AU116" s="342">
        <f t="shared" si="138"/>
        <v>-174.84012825304052</v>
      </c>
      <c r="AV116" s="342">
        <f t="shared" si="139"/>
        <v>5.1598717469594817</v>
      </c>
      <c r="AW116" s="342">
        <f t="shared" si="140"/>
        <v>5.1598717469594817</v>
      </c>
      <c r="AX116" s="342">
        <f t="shared" si="141"/>
        <v>-1.1736799723413627E-2</v>
      </c>
      <c r="AY116" s="342">
        <f t="shared" si="112"/>
        <v>1</v>
      </c>
      <c r="AZ116" s="342">
        <f t="shared" si="142"/>
        <v>0</v>
      </c>
      <c r="BA116" s="343"/>
      <c r="BB116" s="342">
        <f t="shared" si="143"/>
        <v>-169.76261982859324</v>
      </c>
      <c r="BC116" s="342">
        <f t="shared" si="144"/>
        <v>10.237380171406755</v>
      </c>
      <c r="BD116" s="342">
        <f t="shared" si="145"/>
        <v>10.237380171406755</v>
      </c>
      <c r="BE116" s="342">
        <f t="shared" si="195"/>
        <v>-1.9469563535684742E-2</v>
      </c>
      <c r="BF116" s="342">
        <f t="shared" si="113"/>
        <v>1</v>
      </c>
      <c r="BG116" s="342">
        <f t="shared" si="146"/>
        <v>0</v>
      </c>
      <c r="BH116" s="343"/>
      <c r="BI116" s="342">
        <f t="shared" si="147"/>
        <v>-108.79039644411516</v>
      </c>
      <c r="BJ116" s="342">
        <f t="shared" si="148"/>
        <v>70.190216396508575</v>
      </c>
      <c r="BK116" s="342">
        <f t="shared" si="149"/>
        <v>-4.9835984174801853</v>
      </c>
      <c r="BL116" s="342">
        <f t="shared" si="150"/>
        <v>70.190216396508575</v>
      </c>
      <c r="BM116" s="342">
        <f t="shared" si="114"/>
        <v>0.56340419862001889</v>
      </c>
      <c r="BN116" s="342">
        <f t="shared" si="151"/>
        <v>0.54159117589898598</v>
      </c>
      <c r="BO116" s="346">
        <f t="shared" si="152"/>
        <v>-88.103914375742789</v>
      </c>
      <c r="BP116" s="344">
        <f t="shared" si="153"/>
        <v>91.896085624257211</v>
      </c>
      <c r="BQ116" s="344">
        <f t="shared" si="154"/>
        <v>-15.363854264438432</v>
      </c>
      <c r="BR116" s="344">
        <f t="shared" si="155"/>
        <v>-88.103914375742789</v>
      </c>
      <c r="BS116" s="346">
        <f t="shared" si="156"/>
        <v>0.17053255023482866</v>
      </c>
      <c r="BT116" s="345">
        <f t="shared" si="157"/>
        <v>0.67981415413381785</v>
      </c>
      <c r="BU116" s="342">
        <f t="shared" si="115"/>
        <v>1.2214053300328038</v>
      </c>
      <c r="BV116" s="343"/>
      <c r="BW116" s="347">
        <f t="shared" si="196"/>
        <v>3.0999309991101693</v>
      </c>
      <c r="BX116" s="362"/>
      <c r="BY116" s="363"/>
      <c r="BZ116" s="361">
        <f t="shared" si="158"/>
        <v>-173.13455912995494</v>
      </c>
      <c r="CA116" s="361">
        <f t="shared" si="159"/>
        <v>6.8654408700450631</v>
      </c>
      <c r="CB116" s="342">
        <f t="shared" si="160"/>
        <v>6.8654408700450631</v>
      </c>
      <c r="CC116" s="342">
        <f t="shared" si="161"/>
        <v>-1.4315917791587899E-2</v>
      </c>
      <c r="CD116" s="342">
        <f t="shared" si="116"/>
        <v>1</v>
      </c>
      <c r="CE116" s="342">
        <f t="shared" si="162"/>
        <v>0</v>
      </c>
      <c r="CF116" s="364"/>
      <c r="CG116" s="342">
        <f t="shared" si="117"/>
        <v>-72.013834005606867</v>
      </c>
      <c r="CH116" s="342">
        <f t="shared" si="163"/>
        <v>-152.82860940828903</v>
      </c>
      <c r="CI116" s="342">
        <f t="shared" si="164"/>
        <v>-963.9</v>
      </c>
      <c r="CJ116" s="342">
        <f t="shared" si="102"/>
        <v>7.4375</v>
      </c>
      <c r="CK116" s="342">
        <f t="shared" si="165"/>
        <v>-72.013834005606867</v>
      </c>
      <c r="CL116" s="361">
        <f t="shared" si="166"/>
        <v>0.30878735377570815</v>
      </c>
      <c r="CM116" s="361">
        <f t="shared" si="167"/>
        <v>0.1048188160113967</v>
      </c>
      <c r="CN116" s="361">
        <f t="shared" si="118"/>
        <v>0.30878735377570815</v>
      </c>
      <c r="CO116" s="342">
        <f t="shared" si="168"/>
        <v>0.55566229942597889</v>
      </c>
      <c r="CP116" s="364"/>
      <c r="CQ116" s="342">
        <f t="shared" si="119"/>
        <v>-67.38013505195957</v>
      </c>
      <c r="CR116" s="342">
        <f t="shared" si="169"/>
        <v>-144.50518457447305</v>
      </c>
      <c r="CS116" s="342">
        <f t="shared" si="170"/>
        <v>-963.9</v>
      </c>
      <c r="CT116" s="342">
        <f t="shared" si="103"/>
        <v>7.4375</v>
      </c>
      <c r="CU116" s="342">
        <f t="shared" si="171"/>
        <v>-67.38013505195957</v>
      </c>
      <c r="CV116" s="361">
        <f t="shared" si="172"/>
        <v>0.38461538461538453</v>
      </c>
      <c r="CW116" s="361">
        <f t="shared" si="173"/>
        <v>0.17105241835584409</v>
      </c>
      <c r="CX116" s="361">
        <f t="shared" si="120"/>
        <v>0.38461538461538453</v>
      </c>
      <c r="CY116" s="342">
        <f t="shared" si="174"/>
        <v>0.51990844947499659</v>
      </c>
      <c r="CZ116" s="364"/>
      <c r="DA116" s="350">
        <f t="shared" si="121"/>
        <v>1.0755707489009754</v>
      </c>
      <c r="DB116" s="351">
        <f t="shared" si="122"/>
        <v>4.1755017480111452</v>
      </c>
      <c r="DC116" s="352">
        <f t="shared" si="197"/>
        <v>4.4948313373825571E-3</v>
      </c>
      <c r="DD116" s="353">
        <f t="shared" si="104"/>
        <v>-46.945731999052569</v>
      </c>
      <c r="DE116" s="354">
        <f t="shared" si="175"/>
        <v>30</v>
      </c>
      <c r="DF116" s="354">
        <f t="shared" si="198"/>
        <v>3.5629310051043239</v>
      </c>
      <c r="DG116" s="365"/>
      <c r="DH116" s="63"/>
      <c r="DI116" s="63"/>
      <c r="DJ116" s="63"/>
      <c r="DK116" s="63"/>
      <c r="DL116" s="63"/>
      <c r="DM116" s="63"/>
      <c r="DN116" s="63"/>
      <c r="DO116" s="366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</row>
    <row r="117" spans="1:137" s="358" customFormat="1" x14ac:dyDescent="0.25">
      <c r="A117" s="358">
        <f t="shared" si="105"/>
        <v>365</v>
      </c>
      <c r="B117" s="359">
        <f t="shared" si="106"/>
        <v>0.125</v>
      </c>
      <c r="C117" s="360"/>
      <c r="D117" s="342">
        <f t="shared" si="123"/>
        <v>-127.458</v>
      </c>
      <c r="E117" s="361">
        <f t="shared" si="107"/>
        <v>0.97</v>
      </c>
      <c r="F117" s="343"/>
      <c r="G117" s="342">
        <f t="shared" si="176"/>
        <v>-125.3790489793724</v>
      </c>
      <c r="H117" s="342">
        <f t="shared" si="177"/>
        <v>54.620951020627601</v>
      </c>
      <c r="I117" s="342">
        <f t="shared" si="178"/>
        <v>-28.650503807240749</v>
      </c>
      <c r="J117" s="342">
        <f t="shared" si="179"/>
        <v>54.620951020627601</v>
      </c>
      <c r="K117" s="344">
        <f t="shared" si="180"/>
        <v>1</v>
      </c>
      <c r="L117" s="345">
        <f t="shared" si="181"/>
        <v>0</v>
      </c>
      <c r="M117" s="346">
        <f t="shared" si="182"/>
        <v>-8.5756581114681438</v>
      </c>
      <c r="N117" s="342">
        <f t="shared" si="183"/>
        <v>171.42434188853184</v>
      </c>
      <c r="O117" s="342">
        <f t="shared" si="184"/>
        <v>-1.782232243022106</v>
      </c>
      <c r="P117" s="342">
        <f t="shared" si="185"/>
        <v>-8.5756581114681438</v>
      </c>
      <c r="Q117" s="344">
        <f t="shared" si="186"/>
        <v>1</v>
      </c>
      <c r="R117" s="345">
        <f t="shared" si="187"/>
        <v>0</v>
      </c>
      <c r="S117" s="346">
        <f t="shared" si="188"/>
        <v>-3.3104617041989544</v>
      </c>
      <c r="T117" s="342">
        <f t="shared" si="189"/>
        <v>176.68953829580104</v>
      </c>
      <c r="U117" s="342">
        <f t="shared" si="190"/>
        <v>-0.26136077600793711</v>
      </c>
      <c r="V117" s="342">
        <f t="shared" si="191"/>
        <v>-3.3104617041989544</v>
      </c>
      <c r="W117" s="344">
        <f t="shared" si="192"/>
        <v>1</v>
      </c>
      <c r="X117" s="345">
        <f t="shared" si="193"/>
        <v>0</v>
      </c>
      <c r="Y117" s="342">
        <f t="shared" si="194"/>
        <v>0</v>
      </c>
      <c r="Z117" s="343"/>
      <c r="AA117" s="342">
        <f t="shared" si="108"/>
        <v>-46.717348402185721</v>
      </c>
      <c r="AB117" s="342">
        <f t="shared" si="124"/>
        <v>-94.850863790952857</v>
      </c>
      <c r="AC117" s="342">
        <f t="shared" si="125"/>
        <v>-977.28750000000002</v>
      </c>
      <c r="AD117" s="342">
        <f t="shared" si="126"/>
        <v>7.4375</v>
      </c>
      <c r="AE117" s="342">
        <f t="shared" si="127"/>
        <v>-46.717348402185721</v>
      </c>
      <c r="AF117" s="361">
        <f t="shared" si="128"/>
        <v>0.68559796155352615</v>
      </c>
      <c r="AG117" s="361">
        <f t="shared" si="129"/>
        <v>0.66355361465320628</v>
      </c>
      <c r="AH117" s="361">
        <f t="shared" si="109"/>
        <v>0.68559796155352615</v>
      </c>
      <c r="AI117" s="342">
        <f t="shared" si="130"/>
        <v>0.35553537596792789</v>
      </c>
      <c r="AJ117" s="343"/>
      <c r="AK117" s="342">
        <f t="shared" si="110"/>
        <v>-55.591527747971384</v>
      </c>
      <c r="AL117" s="342">
        <f t="shared" si="131"/>
        <v>-118.7215702726652</v>
      </c>
      <c r="AM117" s="342">
        <f t="shared" si="132"/>
        <v>-977.28750000000002</v>
      </c>
      <c r="AN117" s="342">
        <f t="shared" si="133"/>
        <v>7.4375</v>
      </c>
      <c r="AO117" s="342">
        <f t="shared" si="134"/>
        <v>-55.591527747971384</v>
      </c>
      <c r="AP117" s="361">
        <f t="shared" si="135"/>
        <v>0.56508900570248166</v>
      </c>
      <c r="AQ117" s="361">
        <f t="shared" si="136"/>
        <v>0.42471677333057301</v>
      </c>
      <c r="AR117" s="361">
        <f t="shared" si="111"/>
        <v>0.56508900570248166</v>
      </c>
      <c r="AS117" s="342">
        <f t="shared" si="137"/>
        <v>0.42307098742748389</v>
      </c>
      <c r="AT117" s="343"/>
      <c r="AU117" s="342">
        <f t="shared" si="138"/>
        <v>-174.92192988953926</v>
      </c>
      <c r="AV117" s="342">
        <f t="shared" si="139"/>
        <v>5.0780701104607431</v>
      </c>
      <c r="AW117" s="342">
        <f t="shared" si="140"/>
        <v>5.0780701104607431</v>
      </c>
      <c r="AX117" s="342">
        <f t="shared" si="141"/>
        <v>-1.1004654791763361E-2</v>
      </c>
      <c r="AY117" s="342">
        <f t="shared" si="112"/>
        <v>1</v>
      </c>
      <c r="AZ117" s="342">
        <f t="shared" si="142"/>
        <v>0</v>
      </c>
      <c r="BA117" s="343"/>
      <c r="BB117" s="342">
        <f t="shared" si="143"/>
        <v>-169.92240686512568</v>
      </c>
      <c r="BC117" s="342">
        <f t="shared" si="144"/>
        <v>10.07759313487432</v>
      </c>
      <c r="BD117" s="342">
        <f t="shared" si="145"/>
        <v>10.07759313487432</v>
      </c>
      <c r="BE117" s="342">
        <f t="shared" si="195"/>
        <v>-1.8323648028039964E-2</v>
      </c>
      <c r="BF117" s="342">
        <f t="shared" si="113"/>
        <v>1</v>
      </c>
      <c r="BG117" s="342">
        <f t="shared" si="146"/>
        <v>0</v>
      </c>
      <c r="BH117" s="343"/>
      <c r="BI117" s="342">
        <f t="shared" si="147"/>
        <v>-110.47196910074477</v>
      </c>
      <c r="BJ117" s="342">
        <f t="shared" si="148"/>
        <v>68.509192979535342</v>
      </c>
      <c r="BK117" s="342">
        <f t="shared" si="149"/>
        <v>-4.6177201754323951</v>
      </c>
      <c r="BL117" s="342">
        <f t="shared" si="150"/>
        <v>68.509192979535342</v>
      </c>
      <c r="BM117" s="342">
        <f t="shared" si="114"/>
        <v>0.58764357374440046</v>
      </c>
      <c r="BN117" s="342">
        <f t="shared" si="151"/>
        <v>0.5213789420055962</v>
      </c>
      <c r="BO117" s="346">
        <f t="shared" si="152"/>
        <v>-90</v>
      </c>
      <c r="BP117" s="344">
        <f t="shared" si="153"/>
        <v>90</v>
      </c>
      <c r="BQ117" s="344" t="e">
        <f t="shared" si="154"/>
        <v>#NUM!</v>
      </c>
      <c r="BR117" s="344">
        <f t="shared" si="155"/>
        <v>-90</v>
      </c>
      <c r="BS117" s="346">
        <f t="shared" si="156"/>
        <v>1E-3</v>
      </c>
      <c r="BT117" s="345">
        <f t="shared" si="157"/>
        <v>0.68493150684931503</v>
      </c>
      <c r="BU117" s="342">
        <f t="shared" si="115"/>
        <v>1.2063104488549112</v>
      </c>
      <c r="BV117" s="343"/>
      <c r="BW117" s="347">
        <f t="shared" si="196"/>
        <v>3.0799168122503233</v>
      </c>
      <c r="BX117" s="362"/>
      <c r="BY117" s="363"/>
      <c r="BZ117" s="361">
        <f t="shared" si="158"/>
        <v>-173.2429567839099</v>
      </c>
      <c r="CA117" s="361">
        <f t="shared" si="159"/>
        <v>6.7570432160900964</v>
      </c>
      <c r="CB117" s="342">
        <f t="shared" si="160"/>
        <v>6.7570432160900964</v>
      </c>
      <c r="CC117" s="342">
        <f t="shared" si="161"/>
        <v>-1.3445689950373518E-2</v>
      </c>
      <c r="CD117" s="342">
        <f t="shared" si="116"/>
        <v>1</v>
      </c>
      <c r="CE117" s="342">
        <f t="shared" si="162"/>
        <v>0</v>
      </c>
      <c r="CF117" s="364"/>
      <c r="CG117" s="342">
        <f t="shared" si="117"/>
        <v>-72.244649489720103</v>
      </c>
      <c r="CH117" s="342">
        <f t="shared" si="163"/>
        <v>-153.22221170882102</v>
      </c>
      <c r="CI117" s="342">
        <f t="shared" si="164"/>
        <v>-977.28750000000002</v>
      </c>
      <c r="CJ117" s="342">
        <f t="shared" si="102"/>
        <v>7.4375</v>
      </c>
      <c r="CK117" s="342">
        <f t="shared" si="165"/>
        <v>-72.244649489720103</v>
      </c>
      <c r="CL117" s="361">
        <f t="shared" si="166"/>
        <v>0.30495323624798354</v>
      </c>
      <c r="CM117" s="361">
        <f t="shared" si="167"/>
        <v>0.10199681883898348</v>
      </c>
      <c r="CN117" s="361">
        <f t="shared" si="118"/>
        <v>0.30495323624798354</v>
      </c>
      <c r="CO117" s="342">
        <f t="shared" si="168"/>
        <v>0.5498070737421622</v>
      </c>
      <c r="CP117" s="364"/>
      <c r="CQ117" s="342">
        <f t="shared" si="119"/>
        <v>-67.659352040005871</v>
      </c>
      <c r="CR117" s="342">
        <f t="shared" si="169"/>
        <v>-145.03146782395399</v>
      </c>
      <c r="CS117" s="342">
        <f t="shared" si="170"/>
        <v>-977.28750000000002</v>
      </c>
      <c r="CT117" s="342">
        <f t="shared" si="103"/>
        <v>7.4375</v>
      </c>
      <c r="CU117" s="342">
        <f t="shared" si="171"/>
        <v>-67.659352040005871</v>
      </c>
      <c r="CV117" s="361">
        <f t="shared" si="172"/>
        <v>0.38011244544631201</v>
      </c>
      <c r="CW117" s="361">
        <f t="shared" si="173"/>
        <v>0.16652897454679674</v>
      </c>
      <c r="CX117" s="361">
        <f t="shared" si="120"/>
        <v>0.38011244544631201</v>
      </c>
      <c r="CY117" s="342">
        <f t="shared" si="174"/>
        <v>0.5149113549467722</v>
      </c>
      <c r="CZ117" s="364"/>
      <c r="DA117" s="350">
        <f t="shared" si="121"/>
        <v>1.0647184286889344</v>
      </c>
      <c r="DB117" s="351">
        <f t="shared" si="122"/>
        <v>4.1446352409392579</v>
      </c>
      <c r="DC117" s="352">
        <f t="shared" si="197"/>
        <v>2.6390383572403321E-5</v>
      </c>
      <c r="DD117" s="353">
        <f t="shared" si="104"/>
        <v>-91.571085949166616</v>
      </c>
      <c r="DE117" s="354">
        <f t="shared" si="175"/>
        <v>30.416666666666668</v>
      </c>
      <c r="DF117" s="354">
        <f t="shared" si="198"/>
        <v>3.5257941614667168</v>
      </c>
      <c r="DG117" s="365"/>
      <c r="DH117" s="63"/>
      <c r="DI117" s="63"/>
      <c r="DJ117" s="63"/>
      <c r="DK117" s="63"/>
      <c r="DL117" s="63"/>
      <c r="DM117" s="63"/>
      <c r="DN117" s="63"/>
      <c r="DO117" s="366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</row>
    <row r="118" spans="1:137" s="358" customFormat="1" x14ac:dyDescent="0.25">
      <c r="A118" s="358">
        <f t="shared" si="105"/>
        <v>370</v>
      </c>
      <c r="B118" s="359">
        <f t="shared" si="106"/>
        <v>0.125</v>
      </c>
      <c r="C118" s="360"/>
      <c r="D118" s="342">
        <f t="shared" si="123"/>
        <v>-129.20400000000001</v>
      </c>
      <c r="E118" s="361">
        <f t="shared" si="107"/>
        <v>0.97</v>
      </c>
      <c r="F118" s="343"/>
      <c r="G118" s="342">
        <f t="shared" si="176"/>
        <v>-130.25064704233441</v>
      </c>
      <c r="H118" s="342">
        <f t="shared" si="177"/>
        <v>49.749352957665593</v>
      </c>
      <c r="I118" s="342">
        <f t="shared" si="178"/>
        <v>-25.677529245208316</v>
      </c>
      <c r="J118" s="342">
        <f t="shared" si="179"/>
        <v>49.749352957665593</v>
      </c>
      <c r="K118" s="344">
        <f t="shared" si="180"/>
        <v>1</v>
      </c>
      <c r="L118" s="345">
        <f t="shared" si="181"/>
        <v>0</v>
      </c>
      <c r="M118" s="346">
        <f t="shared" si="182"/>
        <v>-8.7879556097577698</v>
      </c>
      <c r="N118" s="342">
        <f t="shared" si="183"/>
        <v>171.21204439024223</v>
      </c>
      <c r="O118" s="342">
        <f t="shared" si="184"/>
        <v>-1.8765853619537209</v>
      </c>
      <c r="P118" s="342">
        <f t="shared" si="185"/>
        <v>-8.7879556097577698</v>
      </c>
      <c r="Q118" s="344">
        <f t="shared" si="186"/>
        <v>1</v>
      </c>
      <c r="R118" s="345">
        <f t="shared" si="187"/>
        <v>0</v>
      </c>
      <c r="S118" s="346">
        <f t="shared" si="188"/>
        <v>-3.362891509841504</v>
      </c>
      <c r="T118" s="342">
        <f t="shared" si="189"/>
        <v>176.63710849015848</v>
      </c>
      <c r="U118" s="342">
        <f t="shared" si="190"/>
        <v>-0.26925848171102906</v>
      </c>
      <c r="V118" s="342">
        <f t="shared" si="191"/>
        <v>-3.362891509841504</v>
      </c>
      <c r="W118" s="344">
        <f t="shared" si="192"/>
        <v>1</v>
      </c>
      <c r="X118" s="345">
        <f t="shared" si="193"/>
        <v>0</v>
      </c>
      <c r="Y118" s="342">
        <f t="shared" si="194"/>
        <v>0</v>
      </c>
      <c r="Z118" s="343"/>
      <c r="AA118" s="342">
        <f t="shared" si="108"/>
        <v>-47.106251007820688</v>
      </c>
      <c r="AB118" s="342">
        <f t="shared" si="124"/>
        <v>-95.945797908667856</v>
      </c>
      <c r="AC118" s="342">
        <f t="shared" si="125"/>
        <v>-990.67499999999995</v>
      </c>
      <c r="AD118" s="342">
        <f t="shared" si="126"/>
        <v>7.4375</v>
      </c>
      <c r="AE118" s="342">
        <f t="shared" si="127"/>
        <v>-47.106251007820688</v>
      </c>
      <c r="AF118" s="361">
        <f t="shared" si="128"/>
        <v>0.68064094398815622</v>
      </c>
      <c r="AG118" s="361">
        <f t="shared" si="129"/>
        <v>0.65340524315215787</v>
      </c>
      <c r="AH118" s="361">
        <f t="shared" si="109"/>
        <v>0.68064094398815622</v>
      </c>
      <c r="AI118" s="342">
        <f t="shared" si="130"/>
        <v>0.35365053309174693</v>
      </c>
      <c r="AJ118" s="343"/>
      <c r="AK118" s="342">
        <f t="shared" si="110"/>
        <v>-55.954062643398331</v>
      </c>
      <c r="AL118" s="342">
        <f t="shared" si="131"/>
        <v>-119.62504097366249</v>
      </c>
      <c r="AM118" s="342">
        <f t="shared" si="132"/>
        <v>-990.67499999999995</v>
      </c>
      <c r="AN118" s="342">
        <f t="shared" si="133"/>
        <v>7.4375</v>
      </c>
      <c r="AO118" s="342">
        <f t="shared" si="134"/>
        <v>-55.954062643398331</v>
      </c>
      <c r="AP118" s="361">
        <f t="shared" si="135"/>
        <v>0.55985741127798661</v>
      </c>
      <c r="AQ118" s="361">
        <f t="shared" si="136"/>
        <v>0.4153043035611193</v>
      </c>
      <c r="AR118" s="361">
        <f t="shared" si="111"/>
        <v>0.55985741127798661</v>
      </c>
      <c r="AS118" s="342">
        <f t="shared" si="137"/>
        <v>0.42007554537085834</v>
      </c>
      <c r="AT118" s="343"/>
      <c r="AU118" s="342">
        <f t="shared" si="138"/>
        <v>-175.00103567985431</v>
      </c>
      <c r="AV118" s="342">
        <f t="shared" si="139"/>
        <v>4.9989643201456886</v>
      </c>
      <c r="AW118" s="342">
        <f t="shared" si="140"/>
        <v>4.9989643201456886</v>
      </c>
      <c r="AX118" s="342">
        <f t="shared" si="141"/>
        <v>-1.032891347838814E-2</v>
      </c>
      <c r="AY118" s="342">
        <f t="shared" si="112"/>
        <v>1</v>
      </c>
      <c r="AZ118" s="342">
        <f t="shared" si="142"/>
        <v>0</v>
      </c>
      <c r="BA118" s="343"/>
      <c r="BB118" s="342">
        <f t="shared" si="143"/>
        <v>-170.07704017860181</v>
      </c>
      <c r="BC118" s="342">
        <f t="shared" si="144"/>
        <v>9.9229598213981944</v>
      </c>
      <c r="BD118" s="342">
        <f t="shared" si="145"/>
        <v>9.9229598213981944</v>
      </c>
      <c r="BE118" s="342">
        <f t="shared" si="195"/>
        <v>-1.7261390027096112E-2</v>
      </c>
      <c r="BF118" s="342">
        <f t="shared" si="113"/>
        <v>1</v>
      </c>
      <c r="BG118" s="342">
        <f t="shared" si="146"/>
        <v>0</v>
      </c>
      <c r="BH118" s="343"/>
      <c r="BI118" s="342">
        <f t="shared" si="147"/>
        <v>-112.09714424118113</v>
      </c>
      <c r="BJ118" s="342">
        <f t="shared" si="148"/>
        <v>66.884658365131543</v>
      </c>
      <c r="BK118" s="342">
        <f t="shared" si="149"/>
        <v>-4.290200007672718</v>
      </c>
      <c r="BL118" s="342">
        <f t="shared" si="150"/>
        <v>66.884658365131543</v>
      </c>
      <c r="BM118" s="342">
        <f t="shared" si="114"/>
        <v>0.61022500499383836</v>
      </c>
      <c r="BN118" s="342">
        <f t="shared" si="151"/>
        <v>0.50213707481329994</v>
      </c>
      <c r="BO118" s="346">
        <f t="shared" si="152"/>
        <v>-91.870304586393232</v>
      </c>
      <c r="BP118" s="344">
        <f t="shared" si="153"/>
        <v>88.129695413606768</v>
      </c>
      <c r="BQ118" s="344">
        <f t="shared" si="154"/>
        <v>-15.388332538026553</v>
      </c>
      <c r="BR118" s="344">
        <f t="shared" si="155"/>
        <v>88.129695413606768</v>
      </c>
      <c r="BS118" s="346">
        <f t="shared" si="156"/>
        <v>0.17005263785717512</v>
      </c>
      <c r="BT118" s="345">
        <f t="shared" si="157"/>
        <v>0.66163434995200276</v>
      </c>
      <c r="BU118" s="342">
        <f t="shared" si="115"/>
        <v>1.1637714247653026</v>
      </c>
      <c r="BV118" s="343"/>
      <c r="BW118" s="347">
        <f t="shared" si="196"/>
        <v>3.0324975032279076</v>
      </c>
      <c r="BX118" s="362"/>
      <c r="BY118" s="363"/>
      <c r="BZ118" s="361">
        <f t="shared" si="158"/>
        <v>-173.34780216631916</v>
      </c>
      <c r="CA118" s="361">
        <f t="shared" si="159"/>
        <v>6.6521978336808445</v>
      </c>
      <c r="CB118" s="342">
        <f t="shared" si="160"/>
        <v>6.6521978336808445</v>
      </c>
      <c r="CC118" s="342">
        <f t="shared" si="161"/>
        <v>-1.2640968773382831E-2</v>
      </c>
      <c r="CD118" s="342">
        <f t="shared" si="116"/>
        <v>1</v>
      </c>
      <c r="CE118" s="342">
        <f t="shared" si="162"/>
        <v>0</v>
      </c>
      <c r="CF118" s="364"/>
      <c r="CG118" s="342">
        <f t="shared" si="117"/>
        <v>-72.469799792858524</v>
      </c>
      <c r="CH118" s="342">
        <f t="shared" si="163"/>
        <v>-153.6044199213124</v>
      </c>
      <c r="CI118" s="342">
        <f t="shared" si="164"/>
        <v>-990.67499999999995</v>
      </c>
      <c r="CJ118" s="342">
        <f t="shared" si="102"/>
        <v>7.4375</v>
      </c>
      <c r="CK118" s="342">
        <f t="shared" si="165"/>
        <v>-72.469799792858524</v>
      </c>
      <c r="CL118" s="361">
        <f t="shared" si="166"/>
        <v>0.30120845528472673</v>
      </c>
      <c r="CM118" s="361">
        <f t="shared" si="167"/>
        <v>9.9286133635926158E-2</v>
      </c>
      <c r="CN118" s="361">
        <f t="shared" si="118"/>
        <v>0.30120845528472673</v>
      </c>
      <c r="CO118" s="342">
        <f t="shared" si="168"/>
        <v>0.54406756601245143</v>
      </c>
      <c r="CP118" s="364"/>
      <c r="CQ118" s="342">
        <f t="shared" si="119"/>
        <v>-67.932100437589796</v>
      </c>
      <c r="CR118" s="342">
        <f t="shared" si="169"/>
        <v>-145.54228109343634</v>
      </c>
      <c r="CS118" s="342">
        <f t="shared" si="170"/>
        <v>-990.67499999999995</v>
      </c>
      <c r="CT118" s="342">
        <f t="shared" si="103"/>
        <v>7.4375</v>
      </c>
      <c r="CU118" s="342">
        <f t="shared" si="171"/>
        <v>-67.932100437589796</v>
      </c>
      <c r="CV118" s="361">
        <f t="shared" si="172"/>
        <v>0.3757051087392182</v>
      </c>
      <c r="CW118" s="361">
        <f t="shared" si="173"/>
        <v>0.16217775809165322</v>
      </c>
      <c r="CX118" s="361">
        <f t="shared" si="120"/>
        <v>0.3757051087392182</v>
      </c>
      <c r="CY118" s="342">
        <f t="shared" si="174"/>
        <v>0.51000075403595946</v>
      </c>
      <c r="CZ118" s="364"/>
      <c r="DA118" s="350">
        <f t="shared" si="121"/>
        <v>1.0540683200484109</v>
      </c>
      <c r="DB118" s="351">
        <f t="shared" si="122"/>
        <v>4.0865658232763185</v>
      </c>
      <c r="DC118" s="352">
        <f t="shared" si="197"/>
        <v>4.4748979362090211E-3</v>
      </c>
      <c r="DD118" s="353">
        <f t="shared" si="104"/>
        <v>-46.984337313091942</v>
      </c>
      <c r="DE118" s="354">
        <f t="shared" si="175"/>
        <v>30.833333333333332</v>
      </c>
      <c r="DF118" s="354">
        <f t="shared" si="198"/>
        <v>3.4892712929158729</v>
      </c>
      <c r="DG118" s="365"/>
      <c r="DH118" s="63"/>
      <c r="DI118" s="63"/>
      <c r="DJ118" s="63"/>
      <c r="DK118" s="63"/>
      <c r="DL118" s="63"/>
      <c r="DM118" s="63"/>
      <c r="DN118" s="63"/>
      <c r="DO118" s="366"/>
      <c r="DP118" s="63"/>
      <c r="DQ118" s="63"/>
      <c r="DR118" s="63"/>
      <c r="DS118" s="63"/>
      <c r="DT118" s="63"/>
      <c r="DU118" s="63"/>
      <c r="DV118" s="63"/>
      <c r="DW118" s="63"/>
      <c r="DX118" s="63"/>
      <c r="DY118" s="63"/>
      <c r="DZ118" s="63"/>
      <c r="EA118" s="63"/>
      <c r="EB118" s="63"/>
      <c r="EC118" s="63"/>
      <c r="ED118" s="63"/>
      <c r="EE118" s="63"/>
      <c r="EF118" s="63"/>
      <c r="EG118" s="63"/>
    </row>
    <row r="119" spans="1:137" s="358" customFormat="1" x14ac:dyDescent="0.25">
      <c r="A119" s="358">
        <f t="shared" si="105"/>
        <v>375</v>
      </c>
      <c r="B119" s="359">
        <f t="shared" si="106"/>
        <v>0.125</v>
      </c>
      <c r="C119" s="360"/>
      <c r="D119" s="342">
        <f t="shared" si="123"/>
        <v>-130.94999999999999</v>
      </c>
      <c r="E119" s="361">
        <f t="shared" si="107"/>
        <v>0.97</v>
      </c>
      <c r="F119" s="343"/>
      <c r="G119" s="342">
        <f t="shared" si="176"/>
        <v>-134.46136183068282</v>
      </c>
      <c r="H119" s="342">
        <f t="shared" si="177"/>
        <v>45.538638169317181</v>
      </c>
      <c r="I119" s="342">
        <f t="shared" si="178"/>
        <v>-23.20740796376397</v>
      </c>
      <c r="J119" s="342">
        <f t="shared" si="179"/>
        <v>45.538638169317181</v>
      </c>
      <c r="K119" s="344">
        <f t="shared" si="180"/>
        <v>1</v>
      </c>
      <c r="L119" s="345">
        <f t="shared" si="181"/>
        <v>0</v>
      </c>
      <c r="M119" s="346">
        <f t="shared" si="182"/>
        <v>-9.0062266157857032</v>
      </c>
      <c r="N119" s="342">
        <f t="shared" si="183"/>
        <v>170.99377338421431</v>
      </c>
      <c r="O119" s="342">
        <f t="shared" si="184"/>
        <v>-1.9759757150717183</v>
      </c>
      <c r="P119" s="342">
        <f t="shared" si="185"/>
        <v>-9.0062266157857032</v>
      </c>
      <c r="Q119" s="344">
        <f t="shared" si="186"/>
        <v>1</v>
      </c>
      <c r="R119" s="345">
        <f t="shared" si="187"/>
        <v>0</v>
      </c>
      <c r="S119" s="346">
        <f t="shared" si="188"/>
        <v>-3.4156408188660943</v>
      </c>
      <c r="T119" s="342">
        <f t="shared" si="189"/>
        <v>176.58435918113392</v>
      </c>
      <c r="U119" s="342">
        <f t="shared" si="190"/>
        <v>-0.27732219317295237</v>
      </c>
      <c r="V119" s="342">
        <f t="shared" si="191"/>
        <v>-3.4156408188660943</v>
      </c>
      <c r="W119" s="344">
        <f t="shared" si="192"/>
        <v>1</v>
      </c>
      <c r="X119" s="345">
        <f t="shared" si="193"/>
        <v>0</v>
      </c>
      <c r="Y119" s="342">
        <f t="shared" si="194"/>
        <v>0</v>
      </c>
      <c r="Z119" s="343"/>
      <c r="AA119" s="342">
        <f t="shared" si="108"/>
        <v>-47.489552921999149</v>
      </c>
      <c r="AB119" s="342">
        <f t="shared" si="124"/>
        <v>-97.022849605617537</v>
      </c>
      <c r="AC119" s="342">
        <f t="shared" si="125"/>
        <v>-1004.0625</v>
      </c>
      <c r="AD119" s="342">
        <f t="shared" si="126"/>
        <v>7.4375</v>
      </c>
      <c r="AE119" s="342">
        <f t="shared" si="127"/>
        <v>-47.489552921999149</v>
      </c>
      <c r="AF119" s="361">
        <f t="shared" si="128"/>
        <v>0.67572462851734638</v>
      </c>
      <c r="AG119" s="361">
        <f t="shared" si="129"/>
        <v>0.64331676521922865</v>
      </c>
      <c r="AH119" s="361">
        <f t="shared" si="109"/>
        <v>0.67572462851734638</v>
      </c>
      <c r="AI119" s="342">
        <f t="shared" si="130"/>
        <v>0.35177446608888258</v>
      </c>
      <c r="AJ119" s="343"/>
      <c r="AK119" s="342">
        <f t="shared" si="110"/>
        <v>-56.309932474020215</v>
      </c>
      <c r="AL119" s="342">
        <f t="shared" si="131"/>
        <v>-120.50517432015701</v>
      </c>
      <c r="AM119" s="342">
        <f t="shared" si="132"/>
        <v>-1004.0625</v>
      </c>
      <c r="AN119" s="342">
        <f t="shared" si="133"/>
        <v>7.4375</v>
      </c>
      <c r="AO119" s="342">
        <f t="shared" si="134"/>
        <v>-56.309932474020215</v>
      </c>
      <c r="AP119" s="361">
        <f t="shared" si="135"/>
        <v>0.55470019622522904</v>
      </c>
      <c r="AQ119" s="361">
        <f t="shared" si="136"/>
        <v>0.40613846605344756</v>
      </c>
      <c r="AR119" s="361">
        <f t="shared" si="111"/>
        <v>0.55470019622522904</v>
      </c>
      <c r="AS119" s="342">
        <f t="shared" si="137"/>
        <v>0.41711061091866825</v>
      </c>
      <c r="AT119" s="343"/>
      <c r="AU119" s="342">
        <f t="shared" si="138"/>
        <v>-175.077581812864</v>
      </c>
      <c r="AV119" s="342">
        <f t="shared" si="139"/>
        <v>4.9224181871360031</v>
      </c>
      <c r="AW119" s="342">
        <f t="shared" si="140"/>
        <v>4.9224181871360031</v>
      </c>
      <c r="AX119" s="342">
        <f t="shared" si="141"/>
        <v>-9.7044446690351237E-3</v>
      </c>
      <c r="AY119" s="342">
        <f t="shared" si="112"/>
        <v>1</v>
      </c>
      <c r="AZ119" s="342">
        <f t="shared" si="142"/>
        <v>0</v>
      </c>
      <c r="BA119" s="343"/>
      <c r="BB119" s="342">
        <f t="shared" si="143"/>
        <v>-170.22677351282061</v>
      </c>
      <c r="BC119" s="342">
        <f t="shared" si="144"/>
        <v>9.7732264871793859</v>
      </c>
      <c r="BD119" s="342">
        <f t="shared" si="145"/>
        <v>9.7732264871793859</v>
      </c>
      <c r="BE119" s="342">
        <f t="shared" si="195"/>
        <v>-1.6275538252129768E-2</v>
      </c>
      <c r="BF119" s="342">
        <f t="shared" si="113"/>
        <v>1</v>
      </c>
      <c r="BG119" s="342">
        <f t="shared" si="146"/>
        <v>0</v>
      </c>
      <c r="BH119" s="343"/>
      <c r="BI119" s="342">
        <f t="shared" si="147"/>
        <v>-113.66665238582044</v>
      </c>
      <c r="BJ119" s="342">
        <f t="shared" si="148"/>
        <v>65.315878018117175</v>
      </c>
      <c r="BK119" s="342">
        <f t="shared" si="149"/>
        <v>-3.9950997684190441</v>
      </c>
      <c r="BL119" s="342">
        <f t="shared" si="150"/>
        <v>65.315878018117175</v>
      </c>
      <c r="BM119" s="342">
        <f t="shared" si="114"/>
        <v>0.63131340581000372</v>
      </c>
      <c r="BN119" s="342">
        <f t="shared" si="151"/>
        <v>0.48382131865271982</v>
      </c>
      <c r="BO119" s="346">
        <f t="shared" si="152"/>
        <v>-93.711959773091237</v>
      </c>
      <c r="BP119" s="344">
        <f t="shared" si="153"/>
        <v>86.288040226908763</v>
      </c>
      <c r="BQ119" s="344">
        <f t="shared" si="154"/>
        <v>-12.394413871664867</v>
      </c>
      <c r="BR119" s="344">
        <f t="shared" si="155"/>
        <v>86.288040226908763</v>
      </c>
      <c r="BS119" s="346">
        <f t="shared" si="156"/>
        <v>0.24003761689377792</v>
      </c>
      <c r="BT119" s="345">
        <f t="shared" si="157"/>
        <v>0.63917066834747227</v>
      </c>
      <c r="BU119" s="342">
        <f t="shared" si="115"/>
        <v>1.1229919870001921</v>
      </c>
      <c r="BV119" s="343"/>
      <c r="BW119" s="347">
        <f t="shared" si="196"/>
        <v>2.9868770640077424</v>
      </c>
      <c r="BX119" s="362"/>
      <c r="BY119" s="363"/>
      <c r="BZ119" s="361">
        <f t="shared" si="158"/>
        <v>-173.44927352889934</v>
      </c>
      <c r="CA119" s="361">
        <f t="shared" si="159"/>
        <v>6.5507264711006599</v>
      </c>
      <c r="CB119" s="342">
        <f t="shared" si="160"/>
        <v>6.5507264711006599</v>
      </c>
      <c r="CC119" s="342">
        <f t="shared" si="161"/>
        <v>-1.1895914092888423E-2</v>
      </c>
      <c r="CD119" s="342">
        <f t="shared" si="116"/>
        <v>1</v>
      </c>
      <c r="CE119" s="342">
        <f t="shared" si="162"/>
        <v>0</v>
      </c>
      <c r="CF119" s="364"/>
      <c r="CG119" s="342">
        <f t="shared" si="117"/>
        <v>-72.689484252965016</v>
      </c>
      <c r="CH119" s="342">
        <f t="shared" si="163"/>
        <v>-153.97572307775636</v>
      </c>
      <c r="CI119" s="342">
        <f t="shared" si="164"/>
        <v>-1004.0625</v>
      </c>
      <c r="CJ119" s="342">
        <f t="shared" si="102"/>
        <v>7.4375</v>
      </c>
      <c r="CK119" s="342">
        <f t="shared" si="165"/>
        <v>-72.689484252965016</v>
      </c>
      <c r="CL119" s="361">
        <f t="shared" si="166"/>
        <v>0.29755010052742142</v>
      </c>
      <c r="CM119" s="361">
        <f t="shared" si="167"/>
        <v>9.6681068529839986E-2</v>
      </c>
      <c r="CN119" s="361">
        <f t="shared" si="118"/>
        <v>0.29755010052742142</v>
      </c>
      <c r="CO119" s="342">
        <f t="shared" si="168"/>
        <v>0.53844062409603721</v>
      </c>
      <c r="CP119" s="364"/>
      <c r="CQ119" s="342">
        <f t="shared" si="119"/>
        <v>-68.198590513648185</v>
      </c>
      <c r="CR119" s="342">
        <f t="shared" si="169"/>
        <v>-146.03828534795528</v>
      </c>
      <c r="CS119" s="342">
        <f t="shared" si="170"/>
        <v>-1004.0625</v>
      </c>
      <c r="CT119" s="342">
        <f t="shared" si="103"/>
        <v>7.4375</v>
      </c>
      <c r="CU119" s="342">
        <f t="shared" si="171"/>
        <v>-68.198590513648185</v>
      </c>
      <c r="CV119" s="361">
        <f t="shared" si="172"/>
        <v>0.37139067635410367</v>
      </c>
      <c r="CW119" s="361">
        <f t="shared" si="173"/>
        <v>0.15799050110667281</v>
      </c>
      <c r="CX119" s="361">
        <f t="shared" si="120"/>
        <v>0.37139067635410367</v>
      </c>
      <c r="CY119" s="342">
        <f t="shared" si="174"/>
        <v>0.50517474454554212</v>
      </c>
      <c r="CZ119" s="364"/>
      <c r="DA119" s="350">
        <f t="shared" si="121"/>
        <v>1.0436153686415794</v>
      </c>
      <c r="DB119" s="351">
        <f t="shared" si="122"/>
        <v>4.0304924326493214</v>
      </c>
      <c r="DC119" s="352">
        <f t="shared" si="197"/>
        <v>6.2768750534978662E-3</v>
      </c>
      <c r="DD119" s="353">
        <f t="shared" si="104"/>
        <v>-44.045130325238091</v>
      </c>
      <c r="DE119" s="354">
        <f t="shared" si="175"/>
        <v>31.25</v>
      </c>
      <c r="DF119" s="354">
        <f t="shared" si="198"/>
        <v>3.4533541588784558</v>
      </c>
      <c r="DG119" s="365"/>
      <c r="DH119" s="63"/>
      <c r="DI119" s="63"/>
      <c r="DJ119" s="63"/>
      <c r="DK119" s="63"/>
      <c r="DL119" s="63"/>
      <c r="DM119" s="63"/>
      <c r="DN119" s="63"/>
      <c r="DO119" s="366"/>
      <c r="DP119" s="63"/>
      <c r="DQ119" s="63"/>
      <c r="DR119" s="63"/>
      <c r="DS119" s="63"/>
      <c r="DT119" s="63"/>
      <c r="DU119" s="63"/>
      <c r="DV119" s="63"/>
      <c r="DW119" s="63"/>
      <c r="DX119" s="63"/>
      <c r="DY119" s="63"/>
      <c r="DZ119" s="63"/>
      <c r="EA119" s="63"/>
      <c r="EB119" s="63"/>
      <c r="EC119" s="63"/>
      <c r="ED119" s="63"/>
      <c r="EE119" s="63"/>
      <c r="EF119" s="63"/>
      <c r="EG119" s="63"/>
    </row>
    <row r="120" spans="1:137" s="358" customFormat="1" x14ac:dyDescent="0.25">
      <c r="A120" s="358">
        <f t="shared" si="105"/>
        <v>380</v>
      </c>
      <c r="B120" s="359">
        <f t="shared" si="106"/>
        <v>0.125</v>
      </c>
      <c r="C120" s="360"/>
      <c r="D120" s="342">
        <f t="shared" si="123"/>
        <v>-132.696</v>
      </c>
      <c r="E120" s="361">
        <f t="shared" si="107"/>
        <v>0.97</v>
      </c>
      <c r="F120" s="343"/>
      <c r="G120" s="342">
        <f t="shared" si="176"/>
        <v>-138.10083996216179</v>
      </c>
      <c r="H120" s="342">
        <f t="shared" si="177"/>
        <v>41.899160037838215</v>
      </c>
      <c r="I120" s="342">
        <f t="shared" si="178"/>
        <v>-21.108043376846734</v>
      </c>
      <c r="J120" s="342">
        <f t="shared" si="179"/>
        <v>41.899160037838215</v>
      </c>
      <c r="K120" s="344">
        <f t="shared" si="180"/>
        <v>1</v>
      </c>
      <c r="L120" s="345">
        <f t="shared" si="181"/>
        <v>0</v>
      </c>
      <c r="M120" s="346">
        <f t="shared" si="182"/>
        <v>-9.230763941806579</v>
      </c>
      <c r="N120" s="342">
        <f t="shared" si="183"/>
        <v>170.76923605819343</v>
      </c>
      <c r="O120" s="342">
        <f t="shared" si="184"/>
        <v>-2.0806600259407033</v>
      </c>
      <c r="P120" s="342">
        <f t="shared" si="185"/>
        <v>-9.230763941806579</v>
      </c>
      <c r="Q120" s="344">
        <f t="shared" si="186"/>
        <v>1</v>
      </c>
      <c r="R120" s="345">
        <f t="shared" si="187"/>
        <v>0</v>
      </c>
      <c r="S120" s="346">
        <f t="shared" si="188"/>
        <v>-3.468716206371766</v>
      </c>
      <c r="T120" s="342">
        <f t="shared" si="189"/>
        <v>176.53128379362823</v>
      </c>
      <c r="U120" s="342">
        <f t="shared" si="190"/>
        <v>-0.28555597363669755</v>
      </c>
      <c r="V120" s="342">
        <f t="shared" si="191"/>
        <v>-3.468716206371766</v>
      </c>
      <c r="W120" s="344">
        <f t="shared" si="192"/>
        <v>1</v>
      </c>
      <c r="X120" s="345">
        <f t="shared" si="193"/>
        <v>0</v>
      </c>
      <c r="Y120" s="342">
        <f t="shared" si="194"/>
        <v>0</v>
      </c>
      <c r="Z120" s="343"/>
      <c r="AA120" s="342">
        <f t="shared" si="108"/>
        <v>-47.86734068819905</v>
      </c>
      <c r="AB120" s="342">
        <f t="shared" si="124"/>
        <v>-98.081992991543757</v>
      </c>
      <c r="AC120" s="342">
        <f t="shared" si="125"/>
        <v>-1017.45</v>
      </c>
      <c r="AD120" s="342">
        <f t="shared" si="126"/>
        <v>7.4375</v>
      </c>
      <c r="AE120" s="342">
        <f t="shared" si="127"/>
        <v>-47.86734068819905</v>
      </c>
      <c r="AF120" s="361">
        <f t="shared" si="128"/>
        <v>0.67084944554095571</v>
      </c>
      <c r="AG120" s="361">
        <f t="shared" si="129"/>
        <v>0.63329752696755681</v>
      </c>
      <c r="AH120" s="361">
        <f t="shared" si="109"/>
        <v>0.67084944554095571</v>
      </c>
      <c r="AI120" s="342">
        <f t="shared" si="130"/>
        <v>0.34990746117104571</v>
      </c>
      <c r="AJ120" s="343"/>
      <c r="AK120" s="342">
        <f t="shared" si="110"/>
        <v>-56.659292653523003</v>
      </c>
      <c r="AL120" s="342">
        <f t="shared" si="131"/>
        <v>-121.36265934986645</v>
      </c>
      <c r="AM120" s="342">
        <f t="shared" si="132"/>
        <v>-1017.45</v>
      </c>
      <c r="AN120" s="342">
        <f t="shared" si="133"/>
        <v>7.4375</v>
      </c>
      <c r="AO120" s="342">
        <f t="shared" si="134"/>
        <v>-56.659292653523003</v>
      </c>
      <c r="AP120" s="361">
        <f t="shared" si="135"/>
        <v>0.54961650147627639</v>
      </c>
      <c r="AQ120" s="361">
        <f t="shared" si="136"/>
        <v>0.3972150167522483</v>
      </c>
      <c r="AR120" s="361">
        <f t="shared" si="111"/>
        <v>0.54961650147627639</v>
      </c>
      <c r="AS120" s="342">
        <f t="shared" si="137"/>
        <v>0.41417611588832604</v>
      </c>
      <c r="AT120" s="343"/>
      <c r="AU120" s="342">
        <f t="shared" si="138"/>
        <v>-175.15169523160515</v>
      </c>
      <c r="AV120" s="342">
        <f t="shared" si="139"/>
        <v>4.8483047683948541</v>
      </c>
      <c r="AW120" s="342">
        <f t="shared" si="140"/>
        <v>4.8483047683948541</v>
      </c>
      <c r="AX120" s="342">
        <f t="shared" si="141"/>
        <v>-9.1266519387305095E-3</v>
      </c>
      <c r="AY120" s="342">
        <f t="shared" si="112"/>
        <v>1</v>
      </c>
      <c r="AZ120" s="342">
        <f t="shared" si="142"/>
        <v>0</v>
      </c>
      <c r="BA120" s="343"/>
      <c r="BB120" s="342">
        <f t="shared" si="143"/>
        <v>-170.37184387151331</v>
      </c>
      <c r="BC120" s="342">
        <f t="shared" si="144"/>
        <v>9.6281561284866939</v>
      </c>
      <c r="BD120" s="342">
        <f t="shared" si="145"/>
        <v>9.6281561284866939</v>
      </c>
      <c r="BE120" s="342">
        <f t="shared" si="195"/>
        <v>-1.535956536068607E-2</v>
      </c>
      <c r="BF120" s="342">
        <f t="shared" si="113"/>
        <v>1</v>
      </c>
      <c r="BG120" s="342">
        <f t="shared" si="146"/>
        <v>0</v>
      </c>
      <c r="BH120" s="343"/>
      <c r="BI120" s="342">
        <f t="shared" si="147"/>
        <v>-115.18146749724431</v>
      </c>
      <c r="BJ120" s="342">
        <f t="shared" si="148"/>
        <v>63.801874129275504</v>
      </c>
      <c r="BK120" s="342">
        <f t="shared" si="149"/>
        <v>-3.7277700340897724</v>
      </c>
      <c r="BL120" s="342">
        <f t="shared" si="150"/>
        <v>63.801874129275504</v>
      </c>
      <c r="BM120" s="342">
        <f t="shared" si="114"/>
        <v>0.65104573516585662</v>
      </c>
      <c r="BN120" s="342">
        <f t="shared" si="151"/>
        <v>0.46638796878125371</v>
      </c>
      <c r="BO120" s="346">
        <f t="shared" si="152"/>
        <v>-95.522391369544494</v>
      </c>
      <c r="BP120" s="344">
        <f t="shared" si="153"/>
        <v>84.477608630455506</v>
      </c>
      <c r="BQ120" s="344">
        <f t="shared" si="154"/>
        <v>-10.652557233246254</v>
      </c>
      <c r="BR120" s="344">
        <f t="shared" si="155"/>
        <v>84.477608630455506</v>
      </c>
      <c r="BS120" s="346">
        <f t="shared" si="156"/>
        <v>0.29334057459102159</v>
      </c>
      <c r="BT120" s="345">
        <f t="shared" si="157"/>
        <v>0.61752637887759876</v>
      </c>
      <c r="BU120" s="342">
        <f t="shared" si="115"/>
        <v>1.0839143476588524</v>
      </c>
      <c r="BV120" s="343"/>
      <c r="BW120" s="347">
        <f t="shared" si="196"/>
        <v>2.9429979247182243</v>
      </c>
      <c r="BX120" s="362"/>
      <c r="BY120" s="363"/>
      <c r="BZ120" s="361">
        <f t="shared" si="158"/>
        <v>-173.54753711199751</v>
      </c>
      <c r="CA120" s="361">
        <f t="shared" si="159"/>
        <v>6.4524628880024864</v>
      </c>
      <c r="CB120" s="342">
        <f t="shared" si="160"/>
        <v>6.4524628880024864</v>
      </c>
      <c r="CC120" s="342">
        <f t="shared" si="161"/>
        <v>-1.1205283833501681E-2</v>
      </c>
      <c r="CD120" s="342">
        <f t="shared" si="116"/>
        <v>1</v>
      </c>
      <c r="CE120" s="342">
        <f t="shared" si="162"/>
        <v>0</v>
      </c>
      <c r="CF120" s="364"/>
      <c r="CG120" s="342">
        <f t="shared" si="117"/>
        <v>-72.903893289299219</v>
      </c>
      <c r="CH120" s="342">
        <f t="shared" si="163"/>
        <v>-154.33658282004112</v>
      </c>
      <c r="CI120" s="342">
        <f t="shared" si="164"/>
        <v>-1017.45</v>
      </c>
      <c r="CJ120" s="342">
        <f t="shared" si="102"/>
        <v>7.4375</v>
      </c>
      <c r="CK120" s="342">
        <f t="shared" si="165"/>
        <v>-72.903893289299219</v>
      </c>
      <c r="CL120" s="361">
        <f t="shared" si="166"/>
        <v>0.29397537773285476</v>
      </c>
      <c r="CM120" s="361">
        <f t="shared" si="167"/>
        <v>9.4176283275293787E-2</v>
      </c>
      <c r="CN120" s="361">
        <f t="shared" si="118"/>
        <v>0.29397537773285476</v>
      </c>
      <c r="CO120" s="342">
        <f t="shared" si="168"/>
        <v>0.53292319655920484</v>
      </c>
      <c r="CP120" s="364"/>
      <c r="CQ120" s="342">
        <f t="shared" si="119"/>
        <v>-68.459024081461564</v>
      </c>
      <c r="CR120" s="342">
        <f t="shared" si="169"/>
        <v>-146.52010582551921</v>
      </c>
      <c r="CS120" s="342">
        <f t="shared" si="170"/>
        <v>-1017.45</v>
      </c>
      <c r="CT120" s="342">
        <f t="shared" si="103"/>
        <v>7.4375</v>
      </c>
      <c r="CU120" s="342">
        <f t="shared" si="171"/>
        <v>-68.459024081461564</v>
      </c>
      <c r="CV120" s="361">
        <f t="shared" si="172"/>
        <v>0.36716653473604838</v>
      </c>
      <c r="CW120" s="361">
        <f t="shared" si="173"/>
        <v>0.15395939371640371</v>
      </c>
      <c r="CX120" s="361">
        <f t="shared" si="120"/>
        <v>0.36716653473604838</v>
      </c>
      <c r="CY120" s="342">
        <f t="shared" si="174"/>
        <v>0.50043146258378335</v>
      </c>
      <c r="CZ120" s="364"/>
      <c r="DA120" s="350">
        <f t="shared" si="121"/>
        <v>1.0333546591429883</v>
      </c>
      <c r="DB120" s="351">
        <f t="shared" si="122"/>
        <v>3.9763525838612126</v>
      </c>
      <c r="DC120" s="352">
        <f t="shared" si="197"/>
        <v>7.6005061178948058E-3</v>
      </c>
      <c r="DD120" s="353">
        <f t="shared" si="104"/>
        <v>-42.383149741514799</v>
      </c>
      <c r="DE120" s="354">
        <f t="shared" si="175"/>
        <v>31.666666666666668</v>
      </c>
      <c r="DF120" s="354">
        <f t="shared" si="198"/>
        <v>3.4180341567632833</v>
      </c>
      <c r="DG120" s="365"/>
      <c r="DH120" s="63"/>
      <c r="DI120" s="63"/>
      <c r="DJ120" s="63"/>
      <c r="DK120" s="63"/>
      <c r="DL120" s="63"/>
      <c r="DM120" s="63"/>
      <c r="DN120" s="63"/>
      <c r="DO120" s="366"/>
      <c r="DP120" s="63"/>
      <c r="DQ120" s="63"/>
      <c r="DR120" s="63"/>
      <c r="DS120" s="63"/>
      <c r="DT120" s="63"/>
      <c r="DU120" s="63"/>
      <c r="DV120" s="63"/>
      <c r="DW120" s="63"/>
      <c r="DX120" s="63"/>
      <c r="DY120" s="63"/>
      <c r="DZ120" s="63"/>
      <c r="EA120" s="63"/>
      <c r="EB120" s="63"/>
      <c r="EC120" s="63"/>
      <c r="ED120" s="63"/>
      <c r="EE120" s="63"/>
      <c r="EF120" s="63"/>
      <c r="EG120" s="63"/>
    </row>
    <row r="121" spans="1:137" s="358" customFormat="1" x14ac:dyDescent="0.25">
      <c r="A121" s="358">
        <f t="shared" si="105"/>
        <v>385</v>
      </c>
      <c r="B121" s="359">
        <f t="shared" si="106"/>
        <v>0.125</v>
      </c>
      <c r="C121" s="360"/>
      <c r="D121" s="342">
        <f t="shared" si="123"/>
        <v>-134.44200000000001</v>
      </c>
      <c r="E121" s="361">
        <f t="shared" si="107"/>
        <v>0.97</v>
      </c>
      <c r="F121" s="343"/>
      <c r="G121" s="342">
        <f t="shared" si="176"/>
        <v>-141.25462623314161</v>
      </c>
      <c r="H121" s="342">
        <f t="shared" si="177"/>
        <v>38.745373766858393</v>
      </c>
      <c r="I121" s="342">
        <f t="shared" si="178"/>
        <v>-19.293910597817771</v>
      </c>
      <c r="J121" s="342">
        <f t="shared" si="179"/>
        <v>38.745373766858393</v>
      </c>
      <c r="K121" s="344">
        <f t="shared" si="180"/>
        <v>1</v>
      </c>
      <c r="L121" s="345">
        <f t="shared" si="181"/>
        <v>0</v>
      </c>
      <c r="M121" s="346">
        <f t="shared" si="182"/>
        <v>-9.4618786071911636</v>
      </c>
      <c r="N121" s="342">
        <f t="shared" si="183"/>
        <v>170.53812139280885</v>
      </c>
      <c r="O121" s="342">
        <f t="shared" si="184"/>
        <v>-2.1909058786830595</v>
      </c>
      <c r="P121" s="342">
        <f t="shared" si="185"/>
        <v>-9.4618786071911636</v>
      </c>
      <c r="Q121" s="344">
        <f t="shared" si="186"/>
        <v>1</v>
      </c>
      <c r="R121" s="345">
        <f t="shared" si="187"/>
        <v>0</v>
      </c>
      <c r="S121" s="346">
        <f t="shared" si="188"/>
        <v>-3.5221243586736697</v>
      </c>
      <c r="T121" s="342">
        <f t="shared" si="189"/>
        <v>176.47787564132634</v>
      </c>
      <c r="U121" s="342">
        <f t="shared" si="190"/>
        <v>-0.29396405293110345</v>
      </c>
      <c r="V121" s="342">
        <f t="shared" si="191"/>
        <v>-3.5221243586736697</v>
      </c>
      <c r="W121" s="344">
        <f t="shared" si="192"/>
        <v>1</v>
      </c>
      <c r="X121" s="345">
        <f t="shared" si="193"/>
        <v>0</v>
      </c>
      <c r="Y121" s="342">
        <f t="shared" si="194"/>
        <v>0</v>
      </c>
      <c r="Z121" s="343"/>
      <c r="AA121" s="342">
        <f t="shared" si="108"/>
        <v>-48.239700296102136</v>
      </c>
      <c r="AB121" s="342">
        <f t="shared" si="124"/>
        <v>-99.123234599234465</v>
      </c>
      <c r="AC121" s="342">
        <f t="shared" si="125"/>
        <v>-1030.8375000000001</v>
      </c>
      <c r="AD121" s="342">
        <f t="shared" si="126"/>
        <v>7.4375</v>
      </c>
      <c r="AE121" s="342">
        <f t="shared" si="127"/>
        <v>-48.239700296102136</v>
      </c>
      <c r="AF121" s="361">
        <f t="shared" si="128"/>
        <v>0.66601576930885231</v>
      </c>
      <c r="AG121" s="361">
        <f t="shared" si="129"/>
        <v>0.62335619534159137</v>
      </c>
      <c r="AH121" s="361">
        <f t="shared" si="109"/>
        <v>0.66601576930885231</v>
      </c>
      <c r="AI121" s="342">
        <f t="shared" si="130"/>
        <v>0.34804978568616257</v>
      </c>
      <c r="AJ121" s="343"/>
      <c r="AK121" s="342">
        <f t="shared" si="110"/>
        <v>-57.002294898783703</v>
      </c>
      <c r="AL121" s="342">
        <f t="shared" si="131"/>
        <v>-122.1981735704646</v>
      </c>
      <c r="AM121" s="342">
        <f t="shared" si="132"/>
        <v>-1030.8375000000001</v>
      </c>
      <c r="AN121" s="342">
        <f t="shared" si="133"/>
        <v>7.4375</v>
      </c>
      <c r="AO121" s="342">
        <f t="shared" si="134"/>
        <v>-57.002294898783703</v>
      </c>
      <c r="AP121" s="361">
        <f t="shared" si="135"/>
        <v>0.54460544285320567</v>
      </c>
      <c r="AQ121" s="361">
        <f t="shared" si="136"/>
        <v>0.38852940082220966</v>
      </c>
      <c r="AR121" s="361">
        <f t="shared" si="111"/>
        <v>0.54460544285320567</v>
      </c>
      <c r="AS121" s="342">
        <f t="shared" si="137"/>
        <v>0.41127196896669338</v>
      </c>
      <c r="AT121" s="343"/>
      <c r="AU121" s="342">
        <f t="shared" si="138"/>
        <v>-175.22349441646955</v>
      </c>
      <c r="AV121" s="342">
        <f t="shared" si="139"/>
        <v>4.7765055835304508</v>
      </c>
      <c r="AW121" s="342">
        <f t="shared" si="140"/>
        <v>4.7765055835304508</v>
      </c>
      <c r="AX121" s="342">
        <f t="shared" si="141"/>
        <v>-8.5914110996181646E-3</v>
      </c>
      <c r="AY121" s="342">
        <f t="shared" si="112"/>
        <v>1</v>
      </c>
      <c r="AZ121" s="342">
        <f t="shared" si="142"/>
        <v>0</v>
      </c>
      <c r="BA121" s="343"/>
      <c r="BB121" s="342">
        <f t="shared" si="143"/>
        <v>-170.51247289323376</v>
      </c>
      <c r="BC121" s="342">
        <f t="shared" si="144"/>
        <v>9.4875271067662368</v>
      </c>
      <c r="BD121" s="342">
        <f t="shared" si="145"/>
        <v>9.4875271067662368</v>
      </c>
      <c r="BE121" s="342">
        <f t="shared" si="195"/>
        <v>-1.4507586526763153E-2</v>
      </c>
      <c r="BF121" s="342">
        <f t="shared" si="113"/>
        <v>1</v>
      </c>
      <c r="BG121" s="342">
        <f t="shared" si="146"/>
        <v>0</v>
      </c>
      <c r="BH121" s="343"/>
      <c r="BI121" s="342">
        <f t="shared" si="147"/>
        <v>-116.64276337525747</v>
      </c>
      <c r="BJ121" s="342">
        <f t="shared" si="148"/>
        <v>62.341469212702208</v>
      </c>
      <c r="BK121" s="342">
        <f t="shared" si="149"/>
        <v>-3.4844952810667049</v>
      </c>
      <c r="BL121" s="342">
        <f t="shared" si="150"/>
        <v>62.341469212702208</v>
      </c>
      <c r="BM121" s="342">
        <f t="shared" si="114"/>
        <v>0.66953800813274966</v>
      </c>
      <c r="BN121" s="342">
        <f t="shared" si="151"/>
        <v>0.44979415016379659</v>
      </c>
      <c r="BO121" s="346">
        <f t="shared" si="152"/>
        <v>-97.299331021910021</v>
      </c>
      <c r="BP121" s="344">
        <f t="shared" si="153"/>
        <v>82.700668978089979</v>
      </c>
      <c r="BQ121" s="344">
        <f t="shared" si="154"/>
        <v>-9.4248270306654405</v>
      </c>
      <c r="BR121" s="344">
        <f t="shared" si="155"/>
        <v>82.700668978089979</v>
      </c>
      <c r="BS121" s="346">
        <f t="shared" si="156"/>
        <v>0.33787701480282895</v>
      </c>
      <c r="BT121" s="345">
        <f t="shared" si="157"/>
        <v>0.59668592336284254</v>
      </c>
      <c r="BU121" s="342">
        <f t="shared" si="115"/>
        <v>1.0464800735266391</v>
      </c>
      <c r="BV121" s="343"/>
      <c r="BW121" s="347">
        <f t="shared" si="196"/>
        <v>2.9008018281794947</v>
      </c>
      <c r="BX121" s="362"/>
      <c r="BY121" s="363"/>
      <c r="BZ121" s="361">
        <f t="shared" si="158"/>
        <v>-173.64274815389959</v>
      </c>
      <c r="CA121" s="361">
        <f t="shared" si="159"/>
        <v>6.3572518461004108</v>
      </c>
      <c r="CB121" s="342">
        <f t="shared" si="160"/>
        <v>6.3572518461004108</v>
      </c>
      <c r="CC121" s="342">
        <f t="shared" si="161"/>
        <v>-1.0564365189539226E-2</v>
      </c>
      <c r="CD121" s="342">
        <f t="shared" si="116"/>
        <v>1</v>
      </c>
      <c r="CE121" s="342">
        <f t="shared" si="162"/>
        <v>0</v>
      </c>
      <c r="CF121" s="364"/>
      <c r="CG121" s="342">
        <f t="shared" si="117"/>
        <v>-73.11320887605595</v>
      </c>
      <c r="CH121" s="342">
        <f t="shared" si="163"/>
        <v>-154.68743526009365</v>
      </c>
      <c r="CI121" s="342">
        <f t="shared" si="164"/>
        <v>-1030.8375000000001</v>
      </c>
      <c r="CJ121" s="342">
        <f t="shared" si="102"/>
        <v>7.4375</v>
      </c>
      <c r="CK121" s="342">
        <f t="shared" si="165"/>
        <v>-73.11320887605595</v>
      </c>
      <c r="CL121" s="361">
        <f t="shared" si="166"/>
        <v>0.29048160362369874</v>
      </c>
      <c r="CM121" s="361">
        <f t="shared" si="167"/>
        <v>9.1766764267140602E-2</v>
      </c>
      <c r="CN121" s="361">
        <f t="shared" si="118"/>
        <v>0.29048160362369874</v>
      </c>
      <c r="CO121" s="342">
        <f t="shared" si="168"/>
        <v>0.52751232955307326</v>
      </c>
      <c r="CP121" s="364"/>
      <c r="CQ121" s="342">
        <f t="shared" si="119"/>
        <v>-68.713594886340914</v>
      </c>
      <c r="CR121" s="342">
        <f t="shared" si="169"/>
        <v>-146.98833427378779</v>
      </c>
      <c r="CS121" s="342">
        <f t="shared" si="170"/>
        <v>-1030.8375000000001</v>
      </c>
      <c r="CT121" s="342">
        <f t="shared" si="103"/>
        <v>7.4375</v>
      </c>
      <c r="CU121" s="342">
        <f t="shared" si="171"/>
        <v>-68.713594886340914</v>
      </c>
      <c r="CV121" s="361">
        <f t="shared" si="172"/>
        <v>0.36303015272155342</v>
      </c>
      <c r="CW121" s="361">
        <f t="shared" si="173"/>
        <v>0.15007705725422571</v>
      </c>
      <c r="CX121" s="361">
        <f t="shared" si="120"/>
        <v>0.36303015272155342</v>
      </c>
      <c r="CY121" s="342">
        <f t="shared" si="174"/>
        <v>0.4957690828740326</v>
      </c>
      <c r="CZ121" s="364"/>
      <c r="DA121" s="350">
        <f t="shared" si="121"/>
        <v>1.0232814124271059</v>
      </c>
      <c r="DB121" s="351">
        <f t="shared" si="122"/>
        <v>3.9240832406066009</v>
      </c>
      <c r="DC121" s="352">
        <f t="shared" si="197"/>
        <v>8.6529004202306314E-3</v>
      </c>
      <c r="DD121" s="353">
        <f t="shared" si="104"/>
        <v>-41.256765884541821</v>
      </c>
      <c r="DE121" s="354">
        <f t="shared" si="175"/>
        <v>32.083333333333336</v>
      </c>
      <c r="DF121" s="354">
        <f t="shared" si="198"/>
        <v>3.3833023880525452</v>
      </c>
      <c r="DG121" s="365"/>
      <c r="DH121" s="63"/>
      <c r="DI121" s="63"/>
      <c r="DJ121" s="63"/>
      <c r="DK121" s="63"/>
      <c r="DL121" s="63"/>
      <c r="DM121" s="63"/>
      <c r="DN121" s="63"/>
      <c r="DO121" s="366"/>
      <c r="DP121" s="63"/>
      <c r="DQ121" s="63"/>
      <c r="DR121" s="63"/>
      <c r="DS121" s="63"/>
      <c r="DT121" s="63"/>
      <c r="DU121" s="63"/>
      <c r="DV121" s="63"/>
      <c r="DW121" s="63"/>
      <c r="DX121" s="63"/>
      <c r="DY121" s="63"/>
      <c r="DZ121" s="63"/>
      <c r="EA121" s="63"/>
      <c r="EB121" s="63"/>
      <c r="EC121" s="63"/>
      <c r="ED121" s="63"/>
      <c r="EE121" s="63"/>
      <c r="EF121" s="63"/>
      <c r="EG121" s="63"/>
    </row>
    <row r="122" spans="1:137" s="358" customFormat="1" x14ac:dyDescent="0.25">
      <c r="A122" s="358">
        <f t="shared" si="105"/>
        <v>390</v>
      </c>
      <c r="B122" s="359">
        <f t="shared" si="106"/>
        <v>0.125</v>
      </c>
      <c r="C122" s="360"/>
      <c r="D122" s="342">
        <f t="shared" si="123"/>
        <v>-136.18799999999999</v>
      </c>
      <c r="E122" s="361">
        <f t="shared" si="107"/>
        <v>0.97</v>
      </c>
      <c r="F122" s="343"/>
      <c r="G122" s="342">
        <f t="shared" si="176"/>
        <v>-143.99876945808376</v>
      </c>
      <c r="H122" s="342">
        <f t="shared" si="177"/>
        <v>36.001230541916243</v>
      </c>
      <c r="I122" s="342">
        <f t="shared" si="178"/>
        <v>-17.706336502423042</v>
      </c>
      <c r="J122" s="342">
        <f t="shared" si="179"/>
        <v>36.001230541916243</v>
      </c>
      <c r="K122" s="344">
        <f t="shared" si="180"/>
        <v>1</v>
      </c>
      <c r="L122" s="345">
        <f t="shared" si="181"/>
        <v>0</v>
      </c>
      <c r="M122" s="346">
        <f t="shared" si="182"/>
        <v>-9.6999012652937786</v>
      </c>
      <c r="N122" s="342">
        <f t="shared" si="183"/>
        <v>170.30009873470621</v>
      </c>
      <c r="O122" s="342">
        <f t="shared" si="184"/>
        <v>-2.306992133706816</v>
      </c>
      <c r="P122" s="342">
        <f t="shared" si="185"/>
        <v>-9.6999012652937786</v>
      </c>
      <c r="Q122" s="344">
        <f t="shared" si="186"/>
        <v>1</v>
      </c>
      <c r="R122" s="345">
        <f t="shared" si="187"/>
        <v>0</v>
      </c>
      <c r="S122" s="346">
        <f t="shared" si="188"/>
        <v>-3.5758720763650356</v>
      </c>
      <c r="T122" s="342">
        <f t="shared" si="189"/>
        <v>176.42412792363496</v>
      </c>
      <c r="U122" s="342">
        <f t="shared" si="190"/>
        <v>-0.30255083183267595</v>
      </c>
      <c r="V122" s="342">
        <f t="shared" si="191"/>
        <v>-3.5758720763650356</v>
      </c>
      <c r="W122" s="344">
        <f t="shared" si="192"/>
        <v>1</v>
      </c>
      <c r="X122" s="345">
        <f t="shared" si="193"/>
        <v>0</v>
      </c>
      <c r="Y122" s="342">
        <f t="shared" si="194"/>
        <v>0</v>
      </c>
      <c r="Z122" s="343"/>
      <c r="AA122" s="342">
        <f t="shared" si="108"/>
        <v>-48.606717116615044</v>
      </c>
      <c r="AB122" s="342">
        <f t="shared" si="124"/>
        <v>-100.14661130040169</v>
      </c>
      <c r="AC122" s="342">
        <f t="shared" si="125"/>
        <v>-1044.2249999999999</v>
      </c>
      <c r="AD122" s="342">
        <f t="shared" si="126"/>
        <v>7.4375</v>
      </c>
      <c r="AE122" s="342">
        <f t="shared" si="127"/>
        <v>-48.606717116615044</v>
      </c>
      <c r="AF122" s="361">
        <f t="shared" si="128"/>
        <v>0.66122392090702431</v>
      </c>
      <c r="AG122" s="361">
        <f t="shared" si="129"/>
        <v>0.61350076338949389</v>
      </c>
      <c r="AH122" s="361">
        <f t="shared" si="109"/>
        <v>0.66122392090702431</v>
      </c>
      <c r="AI122" s="342">
        <f t="shared" si="130"/>
        <v>0.34620168886477953</v>
      </c>
      <c r="AJ122" s="343"/>
      <c r="AK122" s="342">
        <f t="shared" si="110"/>
        <v>-57.33908727832619</v>
      </c>
      <c r="AL122" s="342">
        <f t="shared" si="131"/>
        <v>-123.01238160058715</v>
      </c>
      <c r="AM122" s="342">
        <f t="shared" si="132"/>
        <v>-1044.2249999999999</v>
      </c>
      <c r="AN122" s="342">
        <f t="shared" si="133"/>
        <v>7.4375</v>
      </c>
      <c r="AO122" s="342">
        <f t="shared" si="134"/>
        <v>-57.33908727832619</v>
      </c>
      <c r="AP122" s="361">
        <f t="shared" si="135"/>
        <v>0.53966611472043191</v>
      </c>
      <c r="AQ122" s="361">
        <f t="shared" si="136"/>
        <v>0.38007681105639529</v>
      </c>
      <c r="AR122" s="361">
        <f t="shared" si="111"/>
        <v>0.53966611472043191</v>
      </c>
      <c r="AS122" s="342">
        <f t="shared" si="137"/>
        <v>0.40839805753793584</v>
      </c>
      <c r="AT122" s="343"/>
      <c r="AU122" s="342">
        <f t="shared" si="138"/>
        <v>-175.29309008942451</v>
      </c>
      <c r="AV122" s="342">
        <f t="shared" si="139"/>
        <v>4.7069099105754901</v>
      </c>
      <c r="AW122" s="342">
        <f t="shared" si="140"/>
        <v>4.7069099105754901</v>
      </c>
      <c r="AX122" s="342">
        <f t="shared" si="141"/>
        <v>-8.0950157941958433E-3</v>
      </c>
      <c r="AY122" s="342">
        <f t="shared" si="112"/>
        <v>1</v>
      </c>
      <c r="AZ122" s="342">
        <f t="shared" si="142"/>
        <v>0</v>
      </c>
      <c r="BA122" s="343"/>
      <c r="BB122" s="342">
        <f t="shared" si="143"/>
        <v>-170.64886809208497</v>
      </c>
      <c r="BC122" s="342">
        <f t="shared" si="144"/>
        <v>9.3511319079150326</v>
      </c>
      <c r="BD122" s="342">
        <f t="shared" si="145"/>
        <v>9.3511319079150326</v>
      </c>
      <c r="BE122" s="342">
        <f t="shared" si="195"/>
        <v>-1.371428816377715E-2</v>
      </c>
      <c r="BF122" s="342">
        <f t="shared" si="113"/>
        <v>1</v>
      </c>
      <c r="BG122" s="342">
        <f t="shared" si="146"/>
        <v>0</v>
      </c>
      <c r="BH122" s="343"/>
      <c r="BI122" s="342">
        <f t="shared" si="147"/>
        <v>-118.05187374681836</v>
      </c>
      <c r="BJ122" s="342">
        <f t="shared" si="148"/>
        <v>60.933326008640236</v>
      </c>
      <c r="BK122" s="342">
        <f t="shared" si="149"/>
        <v>-3.2622539672669304</v>
      </c>
      <c r="BL122" s="342">
        <f t="shared" si="150"/>
        <v>60.933326008640236</v>
      </c>
      <c r="BM122" s="342">
        <f t="shared" si="114"/>
        <v>0.68689017055387724</v>
      </c>
      <c r="BN122" s="342">
        <f t="shared" si="151"/>
        <v>0.43399804849458856</v>
      </c>
      <c r="BO122" s="346">
        <f t="shared" si="152"/>
        <v>-99.040821083305204</v>
      </c>
      <c r="BP122" s="344">
        <f t="shared" si="153"/>
        <v>80.959178916694796</v>
      </c>
      <c r="BQ122" s="344">
        <f t="shared" si="154"/>
        <v>-8.4799060104565847</v>
      </c>
      <c r="BR122" s="344">
        <f t="shared" si="155"/>
        <v>80.959178916694796</v>
      </c>
      <c r="BS122" s="346">
        <f t="shared" si="156"/>
        <v>0.37670787529745986</v>
      </c>
      <c r="BT122" s="345">
        <f t="shared" si="157"/>
        <v>0.57663232846648715</v>
      </c>
      <c r="BU122" s="342">
        <f t="shared" si="115"/>
        <v>1.0106303769610756</v>
      </c>
      <c r="BV122" s="343"/>
      <c r="BW122" s="347">
        <f t="shared" si="196"/>
        <v>2.8602301233637912</v>
      </c>
      <c r="BX122" s="362"/>
      <c r="BY122" s="363"/>
      <c r="BZ122" s="361">
        <f t="shared" si="158"/>
        <v>-173.73505179922566</v>
      </c>
      <c r="CA122" s="361">
        <f t="shared" si="159"/>
        <v>6.2649482007743416</v>
      </c>
      <c r="CB122" s="342">
        <f t="shared" si="160"/>
        <v>6.2649482007743416</v>
      </c>
      <c r="CC122" s="342">
        <f t="shared" si="161"/>
        <v>-9.9689145550264213E-3</v>
      </c>
      <c r="CD122" s="342">
        <f t="shared" si="116"/>
        <v>1</v>
      </c>
      <c r="CE122" s="342">
        <f t="shared" si="162"/>
        <v>0</v>
      </c>
      <c r="CF122" s="364"/>
      <c r="CG122" s="342">
        <f t="shared" si="117"/>
        <v>-73.317604987550695</v>
      </c>
      <c r="CH122" s="342">
        <f t="shared" si="163"/>
        <v>-155.02869269426174</v>
      </c>
      <c r="CI122" s="342">
        <f t="shared" si="164"/>
        <v>-1044.2249999999999</v>
      </c>
      <c r="CJ122" s="342">
        <f t="shared" si="102"/>
        <v>7.4375</v>
      </c>
      <c r="CK122" s="342">
        <f t="shared" si="165"/>
        <v>-73.317604987550695</v>
      </c>
      <c r="CL122" s="361">
        <f t="shared" si="166"/>
        <v>0.28706620096271929</v>
      </c>
      <c r="CM122" s="361">
        <f t="shared" si="167"/>
        <v>8.9447801514619341E-2</v>
      </c>
      <c r="CN122" s="361">
        <f t="shared" si="118"/>
        <v>0.28706620096271929</v>
      </c>
      <c r="CO122" s="342">
        <f t="shared" si="168"/>
        <v>0.5222051637289935</v>
      </c>
      <c r="CP122" s="364"/>
      <c r="CQ122" s="342">
        <f t="shared" si="119"/>
        <v>-68.962488974578193</v>
      </c>
      <c r="CR122" s="342">
        <f t="shared" si="169"/>
        <v>-147.44353103677224</v>
      </c>
      <c r="CS122" s="342">
        <f t="shared" si="170"/>
        <v>-1044.2249999999999</v>
      </c>
      <c r="CT122" s="342">
        <f t="shared" si="103"/>
        <v>7.4375</v>
      </c>
      <c r="CU122" s="342">
        <f t="shared" si="171"/>
        <v>-68.962488974578193</v>
      </c>
      <c r="CV122" s="361">
        <f t="shared" si="172"/>
        <v>0.35897907930886891</v>
      </c>
      <c r="CW122" s="361">
        <f t="shared" si="173"/>
        <v>0.1463365188733792</v>
      </c>
      <c r="CX122" s="361">
        <f t="shared" si="120"/>
        <v>0.35897907930886891</v>
      </c>
      <c r="CY122" s="342">
        <f t="shared" si="174"/>
        <v>0.4911858189072521</v>
      </c>
      <c r="CZ122" s="364"/>
      <c r="DA122" s="350">
        <f t="shared" si="121"/>
        <v>1.0133909826362455</v>
      </c>
      <c r="DB122" s="351">
        <f t="shared" si="122"/>
        <v>3.8736211060000367</v>
      </c>
      <c r="DC122" s="352">
        <f t="shared" si="197"/>
        <v>9.5151778187497534E-3</v>
      </c>
      <c r="DD122" s="353">
        <f t="shared" si="104"/>
        <v>-40.431661824932384</v>
      </c>
      <c r="DE122" s="354">
        <f t="shared" si="175"/>
        <v>32.5</v>
      </c>
      <c r="DF122" s="354">
        <f t="shared" si="198"/>
        <v>3.3491497169744804</v>
      </c>
      <c r="DG122" s="365"/>
      <c r="DH122" s="63"/>
      <c r="DI122" s="63"/>
      <c r="DJ122" s="63"/>
      <c r="DK122" s="63"/>
      <c r="DL122" s="63"/>
      <c r="DM122" s="63"/>
      <c r="DN122" s="63"/>
      <c r="DO122" s="366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  <c r="EE122" s="63"/>
      <c r="EF122" s="63"/>
      <c r="EG122" s="63"/>
    </row>
    <row r="123" spans="1:137" s="358" customFormat="1" x14ac:dyDescent="0.25">
      <c r="A123" s="358">
        <f t="shared" si="105"/>
        <v>395</v>
      </c>
      <c r="B123" s="359">
        <f t="shared" si="106"/>
        <v>0.125</v>
      </c>
      <c r="C123" s="360"/>
      <c r="D123" s="342">
        <f t="shared" si="123"/>
        <v>-137.934</v>
      </c>
      <c r="E123" s="361">
        <f t="shared" si="107"/>
        <v>0.97</v>
      </c>
      <c r="F123" s="343"/>
      <c r="G123" s="342">
        <f t="shared" si="176"/>
        <v>-146.39833413231324</v>
      </c>
      <c r="H123" s="342">
        <f t="shared" si="177"/>
        <v>33.601665867686762</v>
      </c>
      <c r="I123" s="342">
        <f t="shared" si="178"/>
        <v>-16.30323137288001</v>
      </c>
      <c r="J123" s="342">
        <f t="shared" si="179"/>
        <v>33.601665867686762</v>
      </c>
      <c r="K123" s="344">
        <f t="shared" si="180"/>
        <v>1</v>
      </c>
      <c r="L123" s="345">
        <f t="shared" si="181"/>
        <v>0</v>
      </c>
      <c r="M123" s="346">
        <f t="shared" si="182"/>
        <v>-9.9451837627854491</v>
      </c>
      <c r="N123" s="342">
        <f t="shared" si="183"/>
        <v>170.05481623721454</v>
      </c>
      <c r="O123" s="342">
        <f t="shared" si="184"/>
        <v>-2.4292093743763958</v>
      </c>
      <c r="P123" s="342">
        <f t="shared" si="185"/>
        <v>-9.9451837627854491</v>
      </c>
      <c r="Q123" s="344">
        <f t="shared" si="186"/>
        <v>1</v>
      </c>
      <c r="R123" s="345">
        <f t="shared" si="187"/>
        <v>0</v>
      </c>
      <c r="S123" s="346">
        <f t="shared" si="188"/>
        <v>-3.6299662774656958</v>
      </c>
      <c r="T123" s="342">
        <f t="shared" si="189"/>
        <v>176.37003372253432</v>
      </c>
      <c r="U123" s="342">
        <f t="shared" si="190"/>
        <v>-0.31132088647793632</v>
      </c>
      <c r="V123" s="342">
        <f t="shared" si="191"/>
        <v>-3.6299662774656958</v>
      </c>
      <c r="W123" s="344">
        <f t="shared" si="192"/>
        <v>1</v>
      </c>
      <c r="X123" s="345">
        <f t="shared" si="193"/>
        <v>0</v>
      </c>
      <c r="Y123" s="342">
        <f t="shared" si="194"/>
        <v>0</v>
      </c>
      <c r="Z123" s="343"/>
      <c r="AA123" s="342">
        <f t="shared" si="108"/>
        <v>-48.968475842561894</v>
      </c>
      <c r="AB123" s="342">
        <f t="shared" si="124"/>
        <v>-101.15218820563436</v>
      </c>
      <c r="AC123" s="342">
        <f t="shared" si="125"/>
        <v>-1057.6125</v>
      </c>
      <c r="AD123" s="342">
        <f t="shared" si="126"/>
        <v>7.4375</v>
      </c>
      <c r="AE123" s="342">
        <f t="shared" si="127"/>
        <v>-48.968475842561894</v>
      </c>
      <c r="AF123" s="361">
        <f t="shared" si="128"/>
        <v>0.65647417113688311</v>
      </c>
      <c r="AG123" s="361">
        <f t="shared" si="129"/>
        <v>0.60373856024644967</v>
      </c>
      <c r="AH123" s="361">
        <f t="shared" si="109"/>
        <v>0.65647417113688311</v>
      </c>
      <c r="AI123" s="342">
        <f t="shared" si="130"/>
        <v>0.34436340254966175</v>
      </c>
      <c r="AJ123" s="343"/>
      <c r="AK123" s="342">
        <f t="shared" si="110"/>
        <v>-57.669814264949643</v>
      </c>
      <c r="AL123" s="342">
        <f t="shared" si="131"/>
        <v>-123.80593406579217</v>
      </c>
      <c r="AM123" s="342">
        <f t="shared" si="132"/>
        <v>-1057.6125</v>
      </c>
      <c r="AN123" s="342">
        <f t="shared" si="133"/>
        <v>7.4375</v>
      </c>
      <c r="AO123" s="342">
        <f t="shared" si="134"/>
        <v>-57.669814264949643</v>
      </c>
      <c r="AP123" s="361">
        <f t="shared" si="135"/>
        <v>0.53479759334779098</v>
      </c>
      <c r="AQ123" s="361">
        <f t="shared" si="136"/>
        <v>0.37185224013191659</v>
      </c>
      <c r="AR123" s="361">
        <f t="shared" si="111"/>
        <v>0.53479759334779098</v>
      </c>
      <c r="AS123" s="342">
        <f t="shared" si="137"/>
        <v>0.40555424940189622</v>
      </c>
      <c r="AT123" s="343"/>
      <c r="AU123" s="342">
        <f t="shared" si="138"/>
        <v>-175.36058584843957</v>
      </c>
      <c r="AV123" s="342">
        <f t="shared" si="139"/>
        <v>4.6394141515604304</v>
      </c>
      <c r="AW123" s="342">
        <f t="shared" si="140"/>
        <v>4.6394141515604304</v>
      </c>
      <c r="AX123" s="342">
        <f t="shared" si="141"/>
        <v>-7.6341300048663654E-3</v>
      </c>
      <c r="AY123" s="342">
        <f t="shared" si="112"/>
        <v>1</v>
      </c>
      <c r="AZ123" s="342">
        <f t="shared" si="142"/>
        <v>0</v>
      </c>
      <c r="BA123" s="343"/>
      <c r="BB123" s="342">
        <f t="shared" si="143"/>
        <v>-170.78122397934783</v>
      </c>
      <c r="BC123" s="342">
        <f t="shared" si="144"/>
        <v>9.2187760206521716</v>
      </c>
      <c r="BD123" s="342">
        <f t="shared" si="145"/>
        <v>9.2187760206521716</v>
      </c>
      <c r="BE123" s="342">
        <f t="shared" si="195"/>
        <v>-1.2974865410242616E-2</v>
      </c>
      <c r="BF123" s="342">
        <f t="shared" si="113"/>
        <v>1</v>
      </c>
      <c r="BG123" s="342">
        <f t="shared" si="146"/>
        <v>0</v>
      </c>
      <c r="BH123" s="343"/>
      <c r="BI123" s="342">
        <f t="shared" si="147"/>
        <v>-119.41025635288385</v>
      </c>
      <c r="BJ123" s="342">
        <f t="shared" si="148"/>
        <v>59.575983389758676</v>
      </c>
      <c r="BK123" s="342">
        <f t="shared" si="149"/>
        <v>-3.0585515814577136</v>
      </c>
      <c r="BL123" s="342">
        <f t="shared" si="150"/>
        <v>59.575983389758676</v>
      </c>
      <c r="BM123" s="342">
        <f t="shared" si="114"/>
        <v>0.70318957072846922</v>
      </c>
      <c r="BN123" s="342">
        <f t="shared" si="151"/>
        <v>0.41895909556792321</v>
      </c>
      <c r="BO123" s="346">
        <f t="shared" si="152"/>
        <v>-100.74521324709467</v>
      </c>
      <c r="BP123" s="344">
        <f t="shared" si="153"/>
        <v>79.254786752905332</v>
      </c>
      <c r="BQ123" s="344">
        <f t="shared" si="154"/>
        <v>-7.7147102753963059</v>
      </c>
      <c r="BR123" s="344">
        <f t="shared" si="155"/>
        <v>79.254786752905332</v>
      </c>
      <c r="BS123" s="346">
        <f t="shared" si="156"/>
        <v>0.41140018838771569</v>
      </c>
      <c r="BT123" s="345">
        <f t="shared" si="157"/>
        <v>0.55734730487275197</v>
      </c>
      <c r="BU123" s="342">
        <f t="shared" si="115"/>
        <v>0.97630640044067518</v>
      </c>
      <c r="BV123" s="343"/>
      <c r="BW123" s="347">
        <f t="shared" si="196"/>
        <v>2.8212240523922327</v>
      </c>
      <c r="BX123" s="362"/>
      <c r="BY123" s="363"/>
      <c r="BZ123" s="361">
        <f t="shared" si="158"/>
        <v>-173.82458391804153</v>
      </c>
      <c r="CA123" s="361">
        <f t="shared" si="159"/>
        <v>6.175416081958474</v>
      </c>
      <c r="CB123" s="342">
        <f t="shared" si="160"/>
        <v>6.175416081958474</v>
      </c>
      <c r="CC123" s="342">
        <f t="shared" si="161"/>
        <v>-9.4151049916903883E-3</v>
      </c>
      <c r="CD123" s="342">
        <f t="shared" si="116"/>
        <v>1</v>
      </c>
      <c r="CE123" s="342">
        <f t="shared" si="162"/>
        <v>0</v>
      </c>
      <c r="CF123" s="364"/>
      <c r="CG123" s="342">
        <f t="shared" si="117"/>
        <v>-73.517248016821213</v>
      </c>
      <c r="CH123" s="342">
        <f t="shared" si="163"/>
        <v>-155.36074518461697</v>
      </c>
      <c r="CI123" s="342">
        <f t="shared" si="164"/>
        <v>-1057.6125</v>
      </c>
      <c r="CJ123" s="342">
        <f t="shared" si="102"/>
        <v>7.4375</v>
      </c>
      <c r="CK123" s="342">
        <f t="shared" si="165"/>
        <v>-73.517248016821213</v>
      </c>
      <c r="CL123" s="361">
        <f t="shared" si="166"/>
        <v>0.28372669384436905</v>
      </c>
      <c r="CM123" s="361">
        <f t="shared" si="167"/>
        <v>8.721496741338218E-2</v>
      </c>
      <c r="CN123" s="361">
        <f t="shared" si="118"/>
        <v>0.28372669384436905</v>
      </c>
      <c r="CO123" s="342">
        <f t="shared" si="168"/>
        <v>0.51699893120127438</v>
      </c>
      <c r="CP123" s="364"/>
      <c r="CQ123" s="342">
        <f t="shared" si="119"/>
        <v>-69.205885044496341</v>
      </c>
      <c r="CR123" s="342">
        <f t="shared" si="169"/>
        <v>-147.88622700116406</v>
      </c>
      <c r="CS123" s="342">
        <f t="shared" si="170"/>
        <v>-1057.6125</v>
      </c>
      <c r="CT123" s="342">
        <f t="shared" si="103"/>
        <v>7.4375</v>
      </c>
      <c r="CU123" s="342">
        <f t="shared" si="171"/>
        <v>-69.205885044496341</v>
      </c>
      <c r="CV123" s="361">
        <f t="shared" si="172"/>
        <v>0.35501094140859252</v>
      </c>
      <c r="CW123" s="361">
        <f t="shared" si="173"/>
        <v>0.1427311875439197</v>
      </c>
      <c r="CX123" s="361">
        <f t="shared" si="120"/>
        <v>0.35501094140859252</v>
      </c>
      <c r="CY123" s="342">
        <f t="shared" si="174"/>
        <v>0.4866799229570769</v>
      </c>
      <c r="CZ123" s="364"/>
      <c r="DA123" s="350">
        <f t="shared" si="121"/>
        <v>1.0036788541583512</v>
      </c>
      <c r="DB123" s="351">
        <f t="shared" si="122"/>
        <v>3.8249029065505837</v>
      </c>
      <c r="DC123" s="352">
        <f t="shared" si="197"/>
        <v>1.0230242548342207E-2</v>
      </c>
      <c r="DD123" s="353">
        <f t="shared" si="104"/>
        <v>-39.80228138996425</v>
      </c>
      <c r="DE123" s="354">
        <f t="shared" si="175"/>
        <v>32.916666666666664</v>
      </c>
      <c r="DF123" s="354">
        <f t="shared" si="198"/>
        <v>3.3155668225293828</v>
      </c>
      <c r="DG123" s="365"/>
      <c r="DH123" s="63"/>
      <c r="DI123" s="63"/>
      <c r="DJ123" s="63"/>
      <c r="DK123" s="63"/>
      <c r="DL123" s="63"/>
      <c r="DM123" s="63"/>
      <c r="DN123" s="63"/>
      <c r="DO123" s="366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</row>
    <row r="124" spans="1:137" s="358" customFormat="1" x14ac:dyDescent="0.25">
      <c r="A124" s="358">
        <f t="shared" si="105"/>
        <v>400</v>
      </c>
      <c r="B124" s="359">
        <f t="shared" si="106"/>
        <v>0.125</v>
      </c>
      <c r="C124" s="360"/>
      <c r="D124" s="342">
        <f t="shared" si="123"/>
        <v>-139.68</v>
      </c>
      <c r="E124" s="361">
        <f t="shared" si="107"/>
        <v>0.97</v>
      </c>
      <c r="F124" s="343"/>
      <c r="G124" s="342">
        <f t="shared" si="176"/>
        <v>-148.50783887527299</v>
      </c>
      <c r="H124" s="342">
        <f t="shared" si="177"/>
        <v>31.492161124727005</v>
      </c>
      <c r="I124" s="342">
        <f t="shared" si="178"/>
        <v>-15.053309229259838</v>
      </c>
      <c r="J124" s="342">
        <f t="shared" si="179"/>
        <v>31.492161124727005</v>
      </c>
      <c r="K124" s="344">
        <f t="shared" si="180"/>
        <v>1</v>
      </c>
      <c r="L124" s="345">
        <f t="shared" si="181"/>
        <v>0</v>
      </c>
      <c r="M124" s="346">
        <f t="shared" si="182"/>
        <v>-10.198100845623406</v>
      </c>
      <c r="N124" s="342">
        <f t="shared" si="183"/>
        <v>169.8018991543766</v>
      </c>
      <c r="O124" s="342">
        <f t="shared" si="184"/>
        <v>-2.5578603890155822</v>
      </c>
      <c r="P124" s="342">
        <f t="shared" si="185"/>
        <v>-10.198100845623406</v>
      </c>
      <c r="Q124" s="344">
        <f t="shared" si="186"/>
        <v>1</v>
      </c>
      <c r="R124" s="345">
        <f t="shared" si="187"/>
        <v>0</v>
      </c>
      <c r="S124" s="346">
        <f t="shared" si="188"/>
        <v>-3.6844140006602943</v>
      </c>
      <c r="T124" s="342">
        <f t="shared" si="189"/>
        <v>176.3155859993397</v>
      </c>
      <c r="U124" s="342">
        <f t="shared" si="190"/>
        <v>-0.32027897282608708</v>
      </c>
      <c r="V124" s="342">
        <f t="shared" si="191"/>
        <v>-3.6844140006602943</v>
      </c>
      <c r="W124" s="344">
        <f t="shared" si="192"/>
        <v>1</v>
      </c>
      <c r="X124" s="345">
        <f t="shared" si="193"/>
        <v>0</v>
      </c>
      <c r="Y124" s="342">
        <f t="shared" si="194"/>
        <v>0</v>
      </c>
      <c r="Z124" s="343"/>
      <c r="AA124" s="342">
        <f t="shared" si="108"/>
        <v>-49.325060434738461</v>
      </c>
      <c r="AB124" s="342">
        <f t="shared" si="124"/>
        <v>-102.14005656922006</v>
      </c>
      <c r="AC124" s="342">
        <f t="shared" si="125"/>
        <v>-1071</v>
      </c>
      <c r="AD124" s="342">
        <f t="shared" si="126"/>
        <v>7.4375</v>
      </c>
      <c r="AE124" s="342">
        <f t="shared" si="127"/>
        <v>-49.325060434738461</v>
      </c>
      <c r="AF124" s="361">
        <f t="shared" si="128"/>
        <v>0.65176674328798645</v>
      </c>
      <c r="AG124" s="361">
        <f t="shared" si="129"/>
        <v>0.59407626521448531</v>
      </c>
      <c r="AH124" s="361">
        <f t="shared" si="109"/>
        <v>0.65176674328798645</v>
      </c>
      <c r="AI124" s="342">
        <f t="shared" si="130"/>
        <v>0.34253514190790596</v>
      </c>
      <c r="AJ124" s="343"/>
      <c r="AK124" s="342">
        <f t="shared" si="110"/>
        <v>-57.994616791916499</v>
      </c>
      <c r="AL124" s="342">
        <f t="shared" si="131"/>
        <v>-124.57946672077559</v>
      </c>
      <c r="AM124" s="342">
        <f t="shared" si="132"/>
        <v>-1071</v>
      </c>
      <c r="AN124" s="342">
        <f t="shared" si="133"/>
        <v>7.4375</v>
      </c>
      <c r="AO124" s="342">
        <f t="shared" si="134"/>
        <v>-57.994616791916499</v>
      </c>
      <c r="AP124" s="361">
        <f t="shared" si="135"/>
        <v>0.52999894000317993</v>
      </c>
      <c r="AQ124" s="361">
        <f t="shared" si="136"/>
        <v>0.36385052714047628</v>
      </c>
      <c r="AR124" s="361">
        <f t="shared" si="111"/>
        <v>0.52999894000317993</v>
      </c>
      <c r="AS124" s="342">
        <f t="shared" si="137"/>
        <v>0.402740394388309</v>
      </c>
      <c r="AT124" s="343"/>
      <c r="AU124" s="342">
        <f t="shared" si="138"/>
        <v>-175.42607874009911</v>
      </c>
      <c r="AV124" s="342">
        <f t="shared" si="139"/>
        <v>4.5739212599008852</v>
      </c>
      <c r="AW124" s="342">
        <f t="shared" si="140"/>
        <v>4.5739212599008852</v>
      </c>
      <c r="AX124" s="342">
        <f t="shared" si="141"/>
        <v>-7.205746521642107E-3</v>
      </c>
      <c r="AY124" s="342">
        <f t="shared" si="112"/>
        <v>1</v>
      </c>
      <c r="AZ124" s="342">
        <f t="shared" si="142"/>
        <v>0</v>
      </c>
      <c r="BA124" s="343"/>
      <c r="BB124" s="342">
        <f t="shared" si="143"/>
        <v>-170.9097230791777</v>
      </c>
      <c r="BC124" s="342">
        <f t="shared" si="144"/>
        <v>9.0902769208223049</v>
      </c>
      <c r="BD124" s="342">
        <f t="shared" si="145"/>
        <v>9.0902769208223049</v>
      </c>
      <c r="BE124" s="342">
        <f t="shared" si="195"/>
        <v>-1.2284967199846092E-2</v>
      </c>
      <c r="BF124" s="342">
        <f t="shared" si="113"/>
        <v>1</v>
      </c>
      <c r="BG124" s="342">
        <f t="shared" si="146"/>
        <v>0</v>
      </c>
      <c r="BH124" s="343"/>
      <c r="BI124" s="342">
        <f t="shared" si="147"/>
        <v>-120.71946112563509</v>
      </c>
      <c r="BJ124" s="342">
        <f t="shared" si="148"/>
        <v>58.267888177389182</v>
      </c>
      <c r="BK124" s="342">
        <f t="shared" si="149"/>
        <v>-2.871301549118801</v>
      </c>
      <c r="BL124" s="342">
        <f t="shared" si="150"/>
        <v>58.267888177389182</v>
      </c>
      <c r="BM124" s="342">
        <f t="shared" si="114"/>
        <v>0.71851348366886225</v>
      </c>
      <c r="BN124" s="342">
        <f t="shared" si="151"/>
        <v>0.40463811234298042</v>
      </c>
      <c r="BO124" s="346">
        <f t="shared" si="152"/>
        <v>-102.4111616712873</v>
      </c>
      <c r="BP124" s="344">
        <f t="shared" si="153"/>
        <v>77.588838328712697</v>
      </c>
      <c r="BQ124" s="344">
        <f t="shared" si="154"/>
        <v>-7.0742080718570737</v>
      </c>
      <c r="BR124" s="344">
        <f t="shared" si="155"/>
        <v>77.588838328712697</v>
      </c>
      <c r="BS124" s="346">
        <f t="shared" si="156"/>
        <v>0.44288359772508179</v>
      </c>
      <c r="BT124" s="345">
        <f t="shared" si="157"/>
        <v>0.53881137728272699</v>
      </c>
      <c r="BU124" s="342">
        <f t="shared" si="115"/>
        <v>0.9434494896257074</v>
      </c>
      <c r="BV124" s="343"/>
      <c r="BW124" s="347">
        <f t="shared" si="196"/>
        <v>2.7837250259219224</v>
      </c>
      <c r="BX124" s="362"/>
      <c r="BY124" s="363"/>
      <c r="BZ124" s="361">
        <f t="shared" si="158"/>
        <v>-173.91147184580484</v>
      </c>
      <c r="CA124" s="361">
        <f t="shared" si="159"/>
        <v>6.0885281541951599</v>
      </c>
      <c r="CB124" s="342">
        <f t="shared" si="160"/>
        <v>6.0885281541951599</v>
      </c>
      <c r="CC124" s="342">
        <f t="shared" si="161"/>
        <v>-8.8994802023620902E-3</v>
      </c>
      <c r="CD124" s="342">
        <f t="shared" si="116"/>
        <v>1</v>
      </c>
      <c r="CE124" s="342">
        <f t="shared" si="162"/>
        <v>0</v>
      </c>
      <c r="CF124" s="364"/>
      <c r="CG124" s="342">
        <f t="shared" si="117"/>
        <v>-73.712297169370444</v>
      </c>
      <c r="CH124" s="342">
        <f t="shared" si="163"/>
        <v>-155.68396201867733</v>
      </c>
      <c r="CI124" s="342">
        <f t="shared" si="164"/>
        <v>-1071</v>
      </c>
      <c r="CJ124" s="342">
        <f t="shared" si="102"/>
        <v>7.4375</v>
      </c>
      <c r="CK124" s="342">
        <f t="shared" si="165"/>
        <v>-73.712297169370444</v>
      </c>
      <c r="CL124" s="361">
        <f t="shared" si="166"/>
        <v>0.28046070319700395</v>
      </c>
      <c r="CM124" s="361">
        <f t="shared" si="167"/>
        <v>8.5064097166061503E-2</v>
      </c>
      <c r="CN124" s="361">
        <f t="shared" si="118"/>
        <v>0.28046070319700395</v>
      </c>
      <c r="CO124" s="342">
        <f t="shared" si="168"/>
        <v>0.51189095256507244</v>
      </c>
      <c r="CP124" s="364"/>
      <c r="CQ124" s="342">
        <f t="shared" si="119"/>
        <v>-69.443954780416533</v>
      </c>
      <c r="CR124" s="342">
        <f t="shared" si="169"/>
        <v>-148.31692541149715</v>
      </c>
      <c r="CS124" s="342">
        <f t="shared" si="170"/>
        <v>-1071</v>
      </c>
      <c r="CT124" s="342">
        <f t="shared" si="103"/>
        <v>7.4375</v>
      </c>
      <c r="CU124" s="342">
        <f t="shared" si="171"/>
        <v>-69.443954780416533</v>
      </c>
      <c r="CV124" s="361">
        <f t="shared" si="172"/>
        <v>0.35112344158839165</v>
      </c>
      <c r="CW124" s="361">
        <f t="shared" si="173"/>
        <v>0.13925483139909858</v>
      </c>
      <c r="CX124" s="361">
        <f t="shared" si="120"/>
        <v>0.35112344158839165</v>
      </c>
      <c r="CY124" s="342">
        <f t="shared" si="174"/>
        <v>0.48224968597511481</v>
      </c>
      <c r="CZ124" s="364"/>
      <c r="DA124" s="350">
        <f t="shared" si="121"/>
        <v>0.99414063854018719</v>
      </c>
      <c r="DB124" s="351">
        <f t="shared" si="122"/>
        <v>3.7778656644621096</v>
      </c>
      <c r="DC124" s="352">
        <f t="shared" si="197"/>
        <v>1.0824891694625301E-2</v>
      </c>
      <c r="DD124" s="353">
        <f t="shared" si="104"/>
        <v>-39.311528803255257</v>
      </c>
      <c r="DE124" s="354">
        <f t="shared" si="175"/>
        <v>33.333333333333336</v>
      </c>
      <c r="DF124" s="354">
        <f t="shared" si="198"/>
        <v>3.2825442445610826</v>
      </c>
      <c r="DG124" s="365"/>
      <c r="DH124" s="63"/>
      <c r="DI124" s="63"/>
      <c r="DJ124" s="63"/>
      <c r="DK124" s="63"/>
      <c r="DL124" s="63"/>
      <c r="DM124" s="63"/>
      <c r="DN124" s="63"/>
      <c r="DO124" s="366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  <c r="EE124" s="63"/>
      <c r="EF124" s="63"/>
      <c r="EG124" s="63"/>
    </row>
    <row r="125" spans="1:137" s="358" customFormat="1" x14ac:dyDescent="0.25">
      <c r="A125" s="358">
        <f t="shared" si="105"/>
        <v>405</v>
      </c>
      <c r="B125" s="359">
        <f t="shared" si="106"/>
        <v>0.125</v>
      </c>
      <c r="C125" s="360"/>
      <c r="D125" s="342">
        <f t="shared" si="123"/>
        <v>-141.42599999999999</v>
      </c>
      <c r="E125" s="361">
        <f t="shared" si="107"/>
        <v>0.97</v>
      </c>
      <c r="F125" s="343"/>
      <c r="G125" s="342">
        <f t="shared" si="176"/>
        <v>-150.37248217601771</v>
      </c>
      <c r="H125" s="342">
        <f t="shared" si="177"/>
        <v>29.627517823982288</v>
      </c>
      <c r="I125" s="342">
        <f t="shared" si="178"/>
        <v>-13.932630805802768</v>
      </c>
      <c r="J125" s="342">
        <f t="shared" si="179"/>
        <v>29.627517823982288</v>
      </c>
      <c r="K125" s="344">
        <f t="shared" si="180"/>
        <v>1</v>
      </c>
      <c r="L125" s="345">
        <f t="shared" si="181"/>
        <v>0</v>
      </c>
      <c r="M125" s="346">
        <f t="shared" si="182"/>
        <v>-10.459052027522208</v>
      </c>
      <c r="N125" s="342">
        <f t="shared" si="183"/>
        <v>169.5409479724778</v>
      </c>
      <c r="O125" s="342">
        <f t="shared" si="184"/>
        <v>-2.6932606932802683</v>
      </c>
      <c r="P125" s="342">
        <f t="shared" si="185"/>
        <v>-10.459052027522208</v>
      </c>
      <c r="Q125" s="344">
        <f t="shared" si="186"/>
        <v>1</v>
      </c>
      <c r="R125" s="345">
        <f t="shared" si="187"/>
        <v>0</v>
      </c>
      <c r="S125" s="346">
        <f t="shared" si="188"/>
        <v>-3.7392224086292933</v>
      </c>
      <c r="T125" s="342">
        <f t="shared" si="189"/>
        <v>176.2607775913707</v>
      </c>
      <c r="U125" s="342">
        <f t="shared" si="190"/>
        <v>-0.32943003117184205</v>
      </c>
      <c r="V125" s="342">
        <f t="shared" si="191"/>
        <v>-3.7392224086292933</v>
      </c>
      <c r="W125" s="344">
        <f t="shared" si="192"/>
        <v>1</v>
      </c>
      <c r="X125" s="345">
        <f t="shared" si="193"/>
        <v>0</v>
      </c>
      <c r="Y125" s="342">
        <f t="shared" si="194"/>
        <v>0</v>
      </c>
      <c r="Z125" s="343"/>
      <c r="AA125" s="342">
        <f t="shared" si="108"/>
        <v>-49.676554073027347</v>
      </c>
      <c r="AB125" s="342">
        <f t="shared" si="124"/>
        <v>-103.11033171711793</v>
      </c>
      <c r="AC125" s="342">
        <f t="shared" si="125"/>
        <v>-1084.3875</v>
      </c>
      <c r="AD125" s="342">
        <f t="shared" si="126"/>
        <v>7.4375</v>
      </c>
      <c r="AE125" s="342">
        <f t="shared" si="127"/>
        <v>-49.676554073027347</v>
      </c>
      <c r="AF125" s="361">
        <f t="shared" si="128"/>
        <v>0.6471018158048546</v>
      </c>
      <c r="AG125" s="361">
        <f t="shared" si="129"/>
        <v>0.58451992534157449</v>
      </c>
      <c r="AH125" s="361">
        <f t="shared" si="109"/>
        <v>0.6471018158048546</v>
      </c>
      <c r="AI125" s="342">
        <f t="shared" si="130"/>
        <v>0.3407171061250161</v>
      </c>
      <c r="AJ125" s="343"/>
      <c r="AK125" s="342">
        <f t="shared" si="110"/>
        <v>-58.313632312143405</v>
      </c>
      <c r="AL125" s="342">
        <f t="shared" si="131"/>
        <v>-125.33359977132446</v>
      </c>
      <c r="AM125" s="342">
        <f t="shared" si="132"/>
        <v>-1084.3875</v>
      </c>
      <c r="AN125" s="342">
        <f t="shared" si="133"/>
        <v>7.4375</v>
      </c>
      <c r="AO125" s="342">
        <f t="shared" si="134"/>
        <v>-58.313632312143405</v>
      </c>
      <c r="AP125" s="361">
        <f t="shared" si="135"/>
        <v>0.52526920379261732</v>
      </c>
      <c r="AQ125" s="361">
        <f t="shared" si="136"/>
        <v>0.35606639882576013</v>
      </c>
      <c r="AR125" s="361">
        <f t="shared" si="111"/>
        <v>0.52526920379261732</v>
      </c>
      <c r="AS125" s="342">
        <f t="shared" si="137"/>
        <v>0.39995632587203983</v>
      </c>
      <c r="AT125" s="343"/>
      <c r="AU125" s="342">
        <f t="shared" si="138"/>
        <v>-175.48965977735182</v>
      </c>
      <c r="AV125" s="342">
        <f t="shared" si="139"/>
        <v>4.5103402226481819</v>
      </c>
      <c r="AW125" s="342">
        <f t="shared" si="140"/>
        <v>4.5103402226481819</v>
      </c>
      <c r="AX125" s="342">
        <f t="shared" si="141"/>
        <v>-6.80715055310647E-3</v>
      </c>
      <c r="AY125" s="342">
        <f t="shared" si="112"/>
        <v>1</v>
      </c>
      <c r="AZ125" s="342">
        <f t="shared" si="142"/>
        <v>0</v>
      </c>
      <c r="BA125" s="343"/>
      <c r="BB125" s="342">
        <f t="shared" si="143"/>
        <v>-171.0345368498939</v>
      </c>
      <c r="BC125" s="342">
        <f t="shared" si="144"/>
        <v>8.9654631501061033</v>
      </c>
      <c r="BD125" s="342">
        <f t="shared" si="145"/>
        <v>8.9654631501061033</v>
      </c>
      <c r="BE125" s="342">
        <f t="shared" si="195"/>
        <v>-1.1640647909092017E-2</v>
      </c>
      <c r="BF125" s="342">
        <f t="shared" si="113"/>
        <v>1</v>
      </c>
      <c r="BG125" s="342">
        <f t="shared" si="146"/>
        <v>0</v>
      </c>
      <c r="BH125" s="343"/>
      <c r="BI125" s="342">
        <f t="shared" si="147"/>
        <v>-121.98110239052542</v>
      </c>
      <c r="BJ125" s="342">
        <f t="shared" si="148"/>
        <v>57.007422933260756</v>
      </c>
      <c r="BK125" s="342">
        <f t="shared" si="149"/>
        <v>-2.6987384122337232</v>
      </c>
      <c r="BL125" s="342">
        <f t="shared" si="150"/>
        <v>57.007422933260756</v>
      </c>
      <c r="BM125" s="342">
        <f t="shared" si="114"/>
        <v>0.73293098045162053</v>
      </c>
      <c r="BN125" s="342">
        <f t="shared" si="151"/>
        <v>0.39099741380837277</v>
      </c>
      <c r="BO125" s="346">
        <f t="shared" si="152"/>
        <v>-104.03761143133738</v>
      </c>
      <c r="BP125" s="344">
        <f t="shared" si="153"/>
        <v>75.962388568662618</v>
      </c>
      <c r="BQ125" s="344">
        <f t="shared" si="154"/>
        <v>-6.5255110351875301</v>
      </c>
      <c r="BR125" s="344">
        <f t="shared" si="155"/>
        <v>75.962388568662618</v>
      </c>
      <c r="BS125" s="346">
        <f t="shared" si="156"/>
        <v>0.47176362105511366</v>
      </c>
      <c r="BT125" s="345">
        <f t="shared" si="157"/>
        <v>0.52100403682210306</v>
      </c>
      <c r="BU125" s="342">
        <f t="shared" si="115"/>
        <v>0.91200145063047589</v>
      </c>
      <c r="BV125" s="343"/>
      <c r="BW125" s="347">
        <f t="shared" si="196"/>
        <v>2.7476748826275319</v>
      </c>
      <c r="BX125" s="362"/>
      <c r="BY125" s="363"/>
      <c r="BZ125" s="361">
        <f t="shared" si="158"/>
        <v>-173.99583505297201</v>
      </c>
      <c r="CA125" s="361">
        <f t="shared" si="159"/>
        <v>6.0041649470279879</v>
      </c>
      <c r="CB125" s="342">
        <f t="shared" si="160"/>
        <v>6.0041649470279879</v>
      </c>
      <c r="CC125" s="342">
        <f t="shared" si="161"/>
        <v>-8.4189141300744907E-3</v>
      </c>
      <c r="CD125" s="342">
        <f t="shared" si="116"/>
        <v>1</v>
      </c>
      <c r="CE125" s="342">
        <f t="shared" si="162"/>
        <v>0</v>
      </c>
      <c r="CF125" s="364"/>
      <c r="CG125" s="342">
        <f t="shared" si="117"/>
        <v>-73.902904833659676</v>
      </c>
      <c r="CH125" s="342">
        <f t="shared" si="163"/>
        <v>-155.99869305797949</v>
      </c>
      <c r="CI125" s="342">
        <f t="shared" si="164"/>
        <v>-1084.3875</v>
      </c>
      <c r="CJ125" s="342">
        <f t="shared" si="102"/>
        <v>7.4375</v>
      </c>
      <c r="CK125" s="342">
        <f t="shared" si="165"/>
        <v>-73.902904833659676</v>
      </c>
      <c r="CL125" s="361">
        <f t="shared" si="166"/>
        <v>0.27726594248860803</v>
      </c>
      <c r="CM125" s="361">
        <f t="shared" si="167"/>
        <v>8.2991270714491902E-2</v>
      </c>
      <c r="CN125" s="361">
        <f t="shared" si="118"/>
        <v>0.27726594248860803</v>
      </c>
      <c r="CO125" s="342">
        <f t="shared" si="168"/>
        <v>0.50687863397571797</v>
      </c>
      <c r="CP125" s="364"/>
      <c r="CQ125" s="342">
        <f t="shared" si="119"/>
        <v>-69.676863170337057</v>
      </c>
      <c r="CR125" s="342">
        <f t="shared" si="169"/>
        <v>-148.73610356291309</v>
      </c>
      <c r="CS125" s="342">
        <f t="shared" si="170"/>
        <v>-1084.3875</v>
      </c>
      <c r="CT125" s="342">
        <f t="shared" si="103"/>
        <v>7.4375</v>
      </c>
      <c r="CU125" s="342">
        <f t="shared" si="171"/>
        <v>-69.676863170337057</v>
      </c>
      <c r="CV125" s="361">
        <f t="shared" si="172"/>
        <v>0.34731435582359393</v>
      </c>
      <c r="CW125" s="361">
        <f t="shared" si="173"/>
        <v>0.13590155638608423</v>
      </c>
      <c r="CX125" s="361">
        <f t="shared" si="120"/>
        <v>0.34731435582359393</v>
      </c>
      <c r="CY125" s="342">
        <f t="shared" si="174"/>
        <v>0.47789343738228435</v>
      </c>
      <c r="CZ125" s="364"/>
      <c r="DA125" s="350">
        <f t="shared" si="121"/>
        <v>0.98477207135800238</v>
      </c>
      <c r="DB125" s="351">
        <f t="shared" si="122"/>
        <v>3.7324469539855345</v>
      </c>
      <c r="DC125" s="352">
        <f t="shared" si="197"/>
        <v>1.1317782587513654E-2</v>
      </c>
      <c r="DD125" s="353">
        <f t="shared" si="104"/>
        <v>-38.924773060726338</v>
      </c>
      <c r="DE125" s="354">
        <f t="shared" si="175"/>
        <v>33.75</v>
      </c>
      <c r="DF125" s="354">
        <f t="shared" si="198"/>
        <v>3.2500724244947734</v>
      </c>
      <c r="DG125" s="365"/>
      <c r="DH125" s="63"/>
      <c r="DI125" s="63"/>
      <c r="DJ125" s="63"/>
      <c r="DK125" s="63"/>
      <c r="DL125" s="63"/>
      <c r="DM125" s="63"/>
      <c r="DN125" s="63"/>
      <c r="DO125" s="366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  <c r="EE125" s="63"/>
      <c r="EF125" s="63"/>
      <c r="EG125" s="63"/>
    </row>
    <row r="126" spans="1:137" s="358" customFormat="1" x14ac:dyDescent="0.25">
      <c r="A126" s="358">
        <f t="shared" si="105"/>
        <v>410</v>
      </c>
      <c r="B126" s="359">
        <f t="shared" si="106"/>
        <v>0.125</v>
      </c>
      <c r="C126" s="360"/>
      <c r="D126" s="342">
        <f t="shared" si="123"/>
        <v>-143.172</v>
      </c>
      <c r="E126" s="361">
        <f t="shared" si="107"/>
        <v>0.97</v>
      </c>
      <c r="F126" s="343"/>
      <c r="G126" s="342">
        <f t="shared" si="176"/>
        <v>-152.02956968145273</v>
      </c>
      <c r="H126" s="342">
        <f t="shared" si="177"/>
        <v>27.970430318547272</v>
      </c>
      <c r="I126" s="342">
        <f t="shared" si="178"/>
        <v>-12.922432140792106</v>
      </c>
      <c r="J126" s="342">
        <f t="shared" si="179"/>
        <v>27.970430318547272</v>
      </c>
      <c r="K126" s="344">
        <f t="shared" si="180"/>
        <v>1</v>
      </c>
      <c r="L126" s="345">
        <f t="shared" si="181"/>
        <v>0</v>
      </c>
      <c r="M126" s="346">
        <f t="shared" si="182"/>
        <v>-10.72846363870876</v>
      </c>
      <c r="N126" s="342">
        <f t="shared" si="183"/>
        <v>169.27153636129123</v>
      </c>
      <c r="O126" s="342">
        <f t="shared" si="184"/>
        <v>-2.8357390986820121</v>
      </c>
      <c r="P126" s="342">
        <f t="shared" si="185"/>
        <v>-10.72846363870876</v>
      </c>
      <c r="Q126" s="344">
        <f t="shared" si="186"/>
        <v>1</v>
      </c>
      <c r="R126" s="345">
        <f t="shared" si="187"/>
        <v>0</v>
      </c>
      <c r="S126" s="346">
        <f t="shared" si="188"/>
        <v>-3.7943987914764317</v>
      </c>
      <c r="T126" s="342">
        <f t="shared" si="189"/>
        <v>176.20560120852357</v>
      </c>
      <c r="U126" s="342">
        <f t="shared" si="190"/>
        <v>-0.33877919070823415</v>
      </c>
      <c r="V126" s="342">
        <f t="shared" si="191"/>
        <v>-3.7943987914764317</v>
      </c>
      <c r="W126" s="344">
        <f t="shared" si="192"/>
        <v>1</v>
      </c>
      <c r="X126" s="345">
        <f t="shared" si="193"/>
        <v>0</v>
      </c>
      <c r="Y126" s="342">
        <f t="shared" si="194"/>
        <v>0</v>
      </c>
      <c r="Z126" s="343"/>
      <c r="AA126" s="342">
        <f t="shared" si="108"/>
        <v>-50.023039112283755</v>
      </c>
      <c r="AB126" s="342">
        <f t="shared" si="124"/>
        <v>-104.06315101388999</v>
      </c>
      <c r="AC126" s="342">
        <f t="shared" si="125"/>
        <v>-1097.7750000000001</v>
      </c>
      <c r="AD126" s="342">
        <f t="shared" si="126"/>
        <v>7.4375</v>
      </c>
      <c r="AE126" s="342">
        <f t="shared" si="127"/>
        <v>-50.023039112283755</v>
      </c>
      <c r="AF126" s="361">
        <f t="shared" si="128"/>
        <v>0.64247952484893744</v>
      </c>
      <c r="AG126" s="361">
        <f t="shared" si="129"/>
        <v>0.57507497592862611</v>
      </c>
      <c r="AH126" s="361">
        <f t="shared" si="109"/>
        <v>0.64247952484893744</v>
      </c>
      <c r="AI126" s="342">
        <f t="shared" si="130"/>
        <v>0.33890947908051322</v>
      </c>
      <c r="AJ126" s="343"/>
      <c r="AK126" s="342">
        <f t="shared" si="110"/>
        <v>-58.626994859891546</v>
      </c>
      <c r="AL126" s="342">
        <f t="shared" si="131"/>
        <v>-126.0689373716764</v>
      </c>
      <c r="AM126" s="342">
        <f t="shared" si="132"/>
        <v>-1097.7750000000001</v>
      </c>
      <c r="AN126" s="342">
        <f t="shared" si="133"/>
        <v>7.4375</v>
      </c>
      <c r="AO126" s="342">
        <f t="shared" si="134"/>
        <v>-58.626994859891546</v>
      </c>
      <c r="AP126" s="361">
        <f t="shared" si="135"/>
        <v>0.52060742426465612</v>
      </c>
      <c r="AQ126" s="361">
        <f t="shared" si="136"/>
        <v>0.34849450595504528</v>
      </c>
      <c r="AR126" s="361">
        <f t="shared" si="111"/>
        <v>0.52060742426465612</v>
      </c>
      <c r="AS126" s="342">
        <f t="shared" si="137"/>
        <v>0.39720186219438719</v>
      </c>
      <c r="AT126" s="343"/>
      <c r="AU126" s="342">
        <f t="shared" si="138"/>
        <v>-175.55141440846506</v>
      </c>
      <c r="AV126" s="342">
        <f t="shared" si="139"/>
        <v>4.4485855915349362</v>
      </c>
      <c r="AW126" s="342">
        <f t="shared" si="140"/>
        <v>4.4485855915349362</v>
      </c>
      <c r="AX126" s="342">
        <f t="shared" si="141"/>
        <v>-6.4358877860434946E-3</v>
      </c>
      <c r="AY126" s="342">
        <f t="shared" si="112"/>
        <v>1</v>
      </c>
      <c r="AZ126" s="342">
        <f t="shared" si="142"/>
        <v>0</v>
      </c>
      <c r="BA126" s="343"/>
      <c r="BB126" s="342">
        <f t="shared" si="143"/>
        <v>-171.15582652097754</v>
      </c>
      <c r="BC126" s="342">
        <f t="shared" si="144"/>
        <v>8.8441734790224587</v>
      </c>
      <c r="BD126" s="342">
        <f t="shared" si="145"/>
        <v>8.8441734790224587</v>
      </c>
      <c r="BE126" s="342">
        <f t="shared" si="195"/>
        <v>-1.1038324720437309E-2</v>
      </c>
      <c r="BF126" s="342">
        <f t="shared" si="113"/>
        <v>1</v>
      </c>
      <c r="BG126" s="342">
        <f t="shared" si="146"/>
        <v>0</v>
      </c>
      <c r="BH126" s="343"/>
      <c r="BI126" s="342">
        <f t="shared" si="147"/>
        <v>-123.19683491275464</v>
      </c>
      <c r="BJ126" s="342">
        <f t="shared" si="148"/>
        <v>55.792929907111414</v>
      </c>
      <c r="BK126" s="342">
        <f t="shared" si="149"/>
        <v>-2.5393533099697141</v>
      </c>
      <c r="BL126" s="342">
        <f t="shared" si="150"/>
        <v>55.792929907111414</v>
      </c>
      <c r="BM126" s="342">
        <f t="shared" si="114"/>
        <v>0.74650433578449127</v>
      </c>
      <c r="BN126" s="342">
        <f t="shared" si="151"/>
        <v>0.37800088012948113</v>
      </c>
      <c r="BO126" s="346">
        <f t="shared" si="152"/>
        <v>-105.62378319044238</v>
      </c>
      <c r="BP126" s="344">
        <f t="shared" si="153"/>
        <v>74.376216809557619</v>
      </c>
      <c r="BQ126" s="344">
        <f t="shared" si="154"/>
        <v>-6.0473698982796211</v>
      </c>
      <c r="BR126" s="344">
        <f t="shared" si="155"/>
        <v>74.376216809557619</v>
      </c>
      <c r="BS126" s="346">
        <f t="shared" si="156"/>
        <v>0.4984613680462282</v>
      </c>
      <c r="BT126" s="345">
        <f t="shared" si="157"/>
        <v>0.50390390792383211</v>
      </c>
      <c r="BU126" s="342">
        <f t="shared" si="115"/>
        <v>0.88190478805331329</v>
      </c>
      <c r="BV126" s="343"/>
      <c r="BW126" s="347">
        <f t="shared" si="196"/>
        <v>2.7130161293282136</v>
      </c>
      <c r="BX126" s="362"/>
      <c r="BY126" s="363"/>
      <c r="BZ126" s="361">
        <f t="shared" si="158"/>
        <v>-174.0777857519827</v>
      </c>
      <c r="CA126" s="361">
        <f t="shared" si="159"/>
        <v>5.9222142480172977</v>
      </c>
      <c r="CB126" s="342">
        <f t="shared" si="160"/>
        <v>5.9222142480172977</v>
      </c>
      <c r="CC126" s="342">
        <f t="shared" si="161"/>
        <v>-7.9705754317238239E-3</v>
      </c>
      <c r="CD126" s="342">
        <f t="shared" si="116"/>
        <v>1</v>
      </c>
      <c r="CE126" s="342">
        <f t="shared" si="162"/>
        <v>0</v>
      </c>
      <c r="CF126" s="364"/>
      <c r="CG126" s="342">
        <f t="shared" si="117"/>
        <v>-74.089216929852284</v>
      </c>
      <c r="CH126" s="342">
        <f t="shared" si="163"/>
        <v>-156.30526998496501</v>
      </c>
      <c r="CI126" s="342">
        <f t="shared" si="164"/>
        <v>-1097.7750000000001</v>
      </c>
      <c r="CJ126" s="342">
        <f t="shared" si="102"/>
        <v>7.4375</v>
      </c>
      <c r="CK126" s="342">
        <f t="shared" si="165"/>
        <v>-74.089216929852284</v>
      </c>
      <c r="CL126" s="361">
        <f t="shared" si="166"/>
        <v>0.27414021362868757</v>
      </c>
      <c r="CM126" s="361">
        <f t="shared" si="167"/>
        <v>8.0992796058267966E-2</v>
      </c>
      <c r="CN126" s="361">
        <f t="shared" si="118"/>
        <v>0.27414021362868757</v>
      </c>
      <c r="CO126" s="342">
        <f t="shared" si="168"/>
        <v>0.5019594642943922</v>
      </c>
      <c r="CP126" s="364"/>
      <c r="CQ126" s="342">
        <f t="shared" si="119"/>
        <v>-69.904768808095184</v>
      </c>
      <c r="CR126" s="342">
        <f t="shared" si="169"/>
        <v>-149.14421437983722</v>
      </c>
      <c r="CS126" s="342">
        <f t="shared" si="170"/>
        <v>-1097.7750000000001</v>
      </c>
      <c r="CT126" s="342">
        <f t="shared" si="103"/>
        <v>7.4375</v>
      </c>
      <c r="CU126" s="342">
        <f t="shared" si="171"/>
        <v>-69.904768808095184</v>
      </c>
      <c r="CV126" s="361">
        <f t="shared" si="172"/>
        <v>0.34358153126353208</v>
      </c>
      <c r="CW126" s="361">
        <f t="shared" si="173"/>
        <v>0.13266578617000502</v>
      </c>
      <c r="CX126" s="361">
        <f t="shared" si="120"/>
        <v>0.34358153126353208</v>
      </c>
      <c r="CY126" s="342">
        <f t="shared" si="174"/>
        <v>0.47360954477029255</v>
      </c>
      <c r="CZ126" s="364"/>
      <c r="DA126" s="350">
        <f t="shared" si="121"/>
        <v>0.97556900906468469</v>
      </c>
      <c r="DB126" s="351">
        <f t="shared" si="122"/>
        <v>3.6885851383928983</v>
      </c>
      <c r="DC126" s="352">
        <f t="shared" si="197"/>
        <v>1.1722926613331238E-2</v>
      </c>
      <c r="DD126" s="353">
        <f t="shared" si="104"/>
        <v>-38.619279074628238</v>
      </c>
      <c r="DE126" s="354">
        <f t="shared" si="175"/>
        <v>34.166666666666664</v>
      </c>
      <c r="DF126" s="354">
        <f t="shared" si="198"/>
        <v>3.2181417412980897</v>
      </c>
      <c r="DG126" s="365"/>
      <c r="DH126" s="63"/>
      <c r="DI126" s="63"/>
      <c r="DJ126" s="63"/>
      <c r="DK126" s="63"/>
      <c r="DL126" s="63"/>
      <c r="DM126" s="63"/>
      <c r="DN126" s="63"/>
      <c r="DO126" s="366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  <c r="EE126" s="63"/>
      <c r="EF126" s="63"/>
      <c r="EG126" s="63"/>
    </row>
    <row r="127" spans="1:137" s="358" customFormat="1" x14ac:dyDescent="0.25">
      <c r="A127" s="358">
        <f t="shared" si="105"/>
        <v>415</v>
      </c>
      <c r="B127" s="359">
        <f t="shared" si="106"/>
        <v>0.125</v>
      </c>
      <c r="C127" s="360"/>
      <c r="D127" s="342">
        <f t="shared" si="123"/>
        <v>-144.91800000000001</v>
      </c>
      <c r="E127" s="361">
        <f t="shared" si="107"/>
        <v>0.97</v>
      </c>
      <c r="F127" s="343"/>
      <c r="G127" s="342">
        <f t="shared" si="176"/>
        <v>-153.50987434188593</v>
      </c>
      <c r="H127" s="342">
        <f t="shared" si="177"/>
        <v>26.490125658114067</v>
      </c>
      <c r="I127" s="342">
        <f t="shared" si="178"/>
        <v>-12.007704600845148</v>
      </c>
      <c r="J127" s="342">
        <f t="shared" si="179"/>
        <v>26.490125658114067</v>
      </c>
      <c r="K127" s="344">
        <f t="shared" si="180"/>
        <v>1</v>
      </c>
      <c r="L127" s="345">
        <f t="shared" si="181"/>
        <v>0</v>
      </c>
      <c r="M127" s="346">
        <f t="shared" si="182"/>
        <v>-11.006791074909541</v>
      </c>
      <c r="N127" s="342">
        <f t="shared" si="183"/>
        <v>168.99320892509047</v>
      </c>
      <c r="O127" s="342">
        <f t="shared" si="184"/>
        <v>-2.9856383338975148</v>
      </c>
      <c r="P127" s="342">
        <f t="shared" si="185"/>
        <v>-11.006791074909541</v>
      </c>
      <c r="Q127" s="344">
        <f t="shared" si="186"/>
        <v>1</v>
      </c>
      <c r="R127" s="345">
        <f t="shared" si="187"/>
        <v>0</v>
      </c>
      <c r="S127" s="346">
        <f t="shared" si="188"/>
        <v>-3.8499505702557024</v>
      </c>
      <c r="T127" s="342">
        <f t="shared" si="189"/>
        <v>176.15004942974429</v>
      </c>
      <c r="U127" s="342">
        <f t="shared" si="190"/>
        <v>-0.34833177413919469</v>
      </c>
      <c r="V127" s="342">
        <f t="shared" si="191"/>
        <v>-3.8499505702557024</v>
      </c>
      <c r="W127" s="344">
        <f t="shared" si="192"/>
        <v>1</v>
      </c>
      <c r="X127" s="345">
        <f t="shared" si="193"/>
        <v>0</v>
      </c>
      <c r="Y127" s="342">
        <f t="shared" si="194"/>
        <v>0</v>
      </c>
      <c r="Z127" s="343"/>
      <c r="AA127" s="342">
        <f t="shared" si="108"/>
        <v>-50.364597042712106</v>
      </c>
      <c r="AB127" s="342">
        <f t="shared" si="124"/>
        <v>-104.99867188201307</v>
      </c>
      <c r="AC127" s="342">
        <f t="shared" si="125"/>
        <v>-1111.1624999999999</v>
      </c>
      <c r="AD127" s="342">
        <f t="shared" si="126"/>
        <v>7.4375</v>
      </c>
      <c r="AE127" s="342">
        <f t="shared" si="127"/>
        <v>-50.364597042712106</v>
      </c>
      <c r="AF127" s="361">
        <f t="shared" si="128"/>
        <v>0.63789996675712513</v>
      </c>
      <c r="AG127" s="361">
        <f t="shared" si="129"/>
        <v>0.56574626342543488</v>
      </c>
      <c r="AH127" s="361">
        <f t="shared" si="109"/>
        <v>0.63789996675712513</v>
      </c>
      <c r="AI127" s="342">
        <f t="shared" si="130"/>
        <v>0.33711243000476643</v>
      </c>
      <c r="AJ127" s="343"/>
      <c r="AK127" s="342">
        <f t="shared" si="110"/>
        <v>-58.934835114501347</v>
      </c>
      <c r="AL127" s="342">
        <f t="shared" si="131"/>
        <v>-126.7860672750989</v>
      </c>
      <c r="AM127" s="342">
        <f t="shared" si="132"/>
        <v>-1111.1624999999999</v>
      </c>
      <c r="AN127" s="342">
        <f t="shared" si="133"/>
        <v>7.4375</v>
      </c>
      <c r="AO127" s="342">
        <f t="shared" si="134"/>
        <v>-58.934835114501347</v>
      </c>
      <c r="AP127" s="361">
        <f t="shared" si="135"/>
        <v>0.51601263379517548</v>
      </c>
      <c r="AQ127" s="361">
        <f t="shared" si="136"/>
        <v>0.34112945524094279</v>
      </c>
      <c r="AR127" s="361">
        <f t="shared" si="111"/>
        <v>0.51601263379517548</v>
      </c>
      <c r="AS127" s="342">
        <f t="shared" si="137"/>
        <v>0.39447680799532359</v>
      </c>
      <c r="AT127" s="343"/>
      <c r="AU127" s="342">
        <f t="shared" si="138"/>
        <v>-175.61142294249723</v>
      </c>
      <c r="AV127" s="342">
        <f t="shared" si="139"/>
        <v>4.388577057502772</v>
      </c>
      <c r="AW127" s="342">
        <f t="shared" si="140"/>
        <v>4.388577057502772</v>
      </c>
      <c r="AX127" s="342">
        <f t="shared" si="141"/>
        <v>-6.0897363004322174E-3</v>
      </c>
      <c r="AY127" s="342">
        <f t="shared" si="112"/>
        <v>1</v>
      </c>
      <c r="AZ127" s="342">
        <f t="shared" si="142"/>
        <v>0</v>
      </c>
      <c r="BA127" s="343"/>
      <c r="BB127" s="342">
        <f t="shared" si="143"/>
        <v>-171.27374385466948</v>
      </c>
      <c r="BC127" s="342">
        <f t="shared" si="144"/>
        <v>8.7262561453305239</v>
      </c>
      <c r="BD127" s="342">
        <f t="shared" si="145"/>
        <v>8.7262561453305239</v>
      </c>
      <c r="BE127" s="342">
        <f t="shared" si="195"/>
        <v>-1.0474739961189021E-2</v>
      </c>
      <c r="BF127" s="342">
        <f t="shared" si="113"/>
        <v>1</v>
      </c>
      <c r="BG127" s="342">
        <f t="shared" si="146"/>
        <v>0</v>
      </c>
      <c r="BH127" s="343"/>
      <c r="BI127" s="342">
        <f t="shared" si="147"/>
        <v>-124.36833353051672</v>
      </c>
      <c r="BJ127" s="342">
        <f t="shared" si="148"/>
        <v>54.622731397813311</v>
      </c>
      <c r="BK127" s="342">
        <f t="shared" si="149"/>
        <v>-2.3918452026991388</v>
      </c>
      <c r="BL127" s="342">
        <f t="shared" si="150"/>
        <v>54.622731397813311</v>
      </c>
      <c r="BM127" s="342">
        <f t="shared" si="114"/>
        <v>0.75929010436478173</v>
      </c>
      <c r="BN127" s="342">
        <f t="shared" si="151"/>
        <v>0.36561399864667543</v>
      </c>
      <c r="BO127" s="346">
        <f t="shared" si="152"/>
        <v>-107.16915497779699</v>
      </c>
      <c r="BP127" s="344">
        <f t="shared" si="153"/>
        <v>72.830845022203007</v>
      </c>
      <c r="BQ127" s="344">
        <f t="shared" si="154"/>
        <v>-5.625243483701885</v>
      </c>
      <c r="BR127" s="344">
        <f t="shared" si="155"/>
        <v>72.830845022203007</v>
      </c>
      <c r="BS127" s="346">
        <f t="shared" si="156"/>
        <v>0.52328444571549237</v>
      </c>
      <c r="BT127" s="345">
        <f t="shared" si="157"/>
        <v>0.48748892250470555</v>
      </c>
      <c r="BU127" s="342">
        <f t="shared" si="115"/>
        <v>0.85310292115138098</v>
      </c>
      <c r="BV127" s="343"/>
      <c r="BW127" s="347">
        <f t="shared" si="196"/>
        <v>2.6796921591514709</v>
      </c>
      <c r="BX127" s="362"/>
      <c r="BY127" s="363"/>
      <c r="BZ127" s="361">
        <f t="shared" si="158"/>
        <v>-174.15742944838328</v>
      </c>
      <c r="CA127" s="361">
        <f t="shared" si="159"/>
        <v>5.842570551616717</v>
      </c>
      <c r="CB127" s="342">
        <f t="shared" si="160"/>
        <v>5.842570551616717</v>
      </c>
      <c r="CC127" s="342">
        <f t="shared" si="161"/>
        <v>-7.551896183617424E-3</v>
      </c>
      <c r="CD127" s="342">
        <f t="shared" si="116"/>
        <v>1</v>
      </c>
      <c r="CE127" s="342">
        <f t="shared" si="162"/>
        <v>0</v>
      </c>
      <c r="CF127" s="364"/>
      <c r="CG127" s="342">
        <f t="shared" si="117"/>
        <v>-74.271373238207303</v>
      </c>
      <c r="CH127" s="342">
        <f t="shared" si="163"/>
        <v>-156.60400745677077</v>
      </c>
      <c r="CI127" s="342">
        <f t="shared" si="164"/>
        <v>-1111.1624999999999</v>
      </c>
      <c r="CJ127" s="342">
        <f t="shared" si="102"/>
        <v>7.4375</v>
      </c>
      <c r="CK127" s="342">
        <f t="shared" si="165"/>
        <v>-74.271373238207303</v>
      </c>
      <c r="CL127" s="361">
        <f t="shared" si="166"/>
        <v>0.2710814030588638</v>
      </c>
      <c r="CM127" s="361">
        <f t="shared" si="167"/>
        <v>7.9065193844979148E-2</v>
      </c>
      <c r="CN127" s="361">
        <f t="shared" si="118"/>
        <v>0.2710814030588638</v>
      </c>
      <c r="CO127" s="342">
        <f t="shared" si="168"/>
        <v>0.49713101230393103</v>
      </c>
      <c r="CP127" s="364"/>
      <c r="CQ127" s="342">
        <f t="shared" si="119"/>
        <v>-70.127824180756093</v>
      </c>
      <c r="CR127" s="342">
        <f t="shared" si="169"/>
        <v>-149.54168788840312</v>
      </c>
      <c r="CS127" s="342">
        <f t="shared" si="170"/>
        <v>-1111.1624999999999</v>
      </c>
      <c r="CT127" s="342">
        <f t="shared" si="103"/>
        <v>7.4375</v>
      </c>
      <c r="CU127" s="342">
        <f t="shared" si="171"/>
        <v>-70.127824180756093</v>
      </c>
      <c r="CV127" s="361">
        <f t="shared" si="172"/>
        <v>0.33992288402192344</v>
      </c>
      <c r="CW127" s="361">
        <f t="shared" si="173"/>
        <v>0.12954224323646826</v>
      </c>
      <c r="CX127" s="361">
        <f t="shared" si="120"/>
        <v>0.33992288402192344</v>
      </c>
      <c r="CY127" s="342">
        <f t="shared" si="174"/>
        <v>0.46939641352581052</v>
      </c>
      <c r="CZ127" s="364"/>
      <c r="DA127" s="350">
        <f t="shared" si="121"/>
        <v>0.9665274258297416</v>
      </c>
      <c r="DB127" s="351">
        <f t="shared" si="122"/>
        <v>3.6462195849812122</v>
      </c>
      <c r="DC127" s="352">
        <f t="shared" si="197"/>
        <v>1.2051430695351433E-2</v>
      </c>
      <c r="DD127" s="353">
        <f t="shared" si="104"/>
        <v>-38.37922784815018</v>
      </c>
      <c r="DE127" s="354">
        <f t="shared" si="175"/>
        <v>34.583333333333336</v>
      </c>
      <c r="DF127" s="354">
        <f t="shared" si="198"/>
        <v>3.1867425431648799</v>
      </c>
      <c r="DG127" s="365"/>
      <c r="DH127" s="63"/>
      <c r="DI127" s="63"/>
      <c r="DJ127" s="63"/>
      <c r="DK127" s="63"/>
      <c r="DL127" s="63"/>
      <c r="DM127" s="63"/>
      <c r="DN127" s="63"/>
      <c r="DO127" s="366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  <c r="EE127" s="63"/>
      <c r="EF127" s="63"/>
      <c r="EG127" s="63"/>
    </row>
    <row r="128" spans="1:137" s="358" customFormat="1" x14ac:dyDescent="0.25">
      <c r="A128" s="358">
        <f t="shared" si="105"/>
        <v>420</v>
      </c>
      <c r="B128" s="359">
        <f t="shared" si="106"/>
        <v>0.125</v>
      </c>
      <c r="C128" s="360"/>
      <c r="D128" s="342">
        <f t="shared" si="123"/>
        <v>-146.66399999999999</v>
      </c>
      <c r="E128" s="361">
        <f t="shared" si="107"/>
        <v>0.97</v>
      </c>
      <c r="F128" s="343"/>
      <c r="G128" s="342">
        <f t="shared" si="176"/>
        <v>-154.83882649857324</v>
      </c>
      <c r="H128" s="342">
        <f t="shared" si="177"/>
        <v>25.161173501426759</v>
      </c>
      <c r="I128" s="342">
        <f t="shared" si="178"/>
        <v>-11.176234330721002</v>
      </c>
      <c r="J128" s="342">
        <f t="shared" si="179"/>
        <v>25.161173501426759</v>
      </c>
      <c r="K128" s="344">
        <f t="shared" si="180"/>
        <v>1</v>
      </c>
      <c r="L128" s="345">
        <f t="shared" si="181"/>
        <v>0</v>
      </c>
      <c r="M128" s="346">
        <f t="shared" si="182"/>
        <v>-11.294521268971176</v>
      </c>
      <c r="N128" s="342">
        <f t="shared" si="183"/>
        <v>168.70547873102882</v>
      </c>
      <c r="O128" s="342">
        <f t="shared" si="184"/>
        <v>-3.1433157264811862</v>
      </c>
      <c r="P128" s="342">
        <f t="shared" si="185"/>
        <v>-11.294521268971176</v>
      </c>
      <c r="Q128" s="344">
        <f t="shared" si="186"/>
        <v>1</v>
      </c>
      <c r="R128" s="345">
        <f t="shared" si="187"/>
        <v>0</v>
      </c>
      <c r="S128" s="346">
        <f t="shared" si="188"/>
        <v>-3.9058853006018559</v>
      </c>
      <c r="T128" s="342">
        <f t="shared" si="189"/>
        <v>176.09411469939815</v>
      </c>
      <c r="U128" s="342">
        <f t="shared" si="190"/>
        <v>-0.3580933023417725</v>
      </c>
      <c r="V128" s="342">
        <f t="shared" si="191"/>
        <v>-3.9058853006018559</v>
      </c>
      <c r="W128" s="344">
        <f t="shared" si="192"/>
        <v>1</v>
      </c>
      <c r="X128" s="345">
        <f t="shared" si="193"/>
        <v>0</v>
      </c>
      <c r="Y128" s="342">
        <f t="shared" si="194"/>
        <v>0</v>
      </c>
      <c r="Z128" s="343"/>
      <c r="AA128" s="342">
        <f t="shared" si="108"/>
        <v>-50.701308454464233</v>
      </c>
      <c r="AB128" s="342">
        <f t="shared" si="124"/>
        <v>-105.9170698847235</v>
      </c>
      <c r="AC128" s="342">
        <f t="shared" si="125"/>
        <v>-1124.55</v>
      </c>
      <c r="AD128" s="342">
        <f t="shared" si="126"/>
        <v>7.4375</v>
      </c>
      <c r="AE128" s="342">
        <f t="shared" si="127"/>
        <v>-50.701308454464233</v>
      </c>
      <c r="AF128" s="361">
        <f t="shared" si="128"/>
        <v>0.63336320039848637</v>
      </c>
      <c r="AG128" s="361">
        <f t="shared" si="129"/>
        <v>0.55653807021404356</v>
      </c>
      <c r="AH128" s="361">
        <f t="shared" si="109"/>
        <v>0.63336320039848637</v>
      </c>
      <c r="AI128" s="342">
        <f t="shared" si="130"/>
        <v>0.33532611411682695</v>
      </c>
      <c r="AJ128" s="343"/>
      <c r="AK128" s="342">
        <f t="shared" si="110"/>
        <v>-59.237280465761089</v>
      </c>
      <c r="AL128" s="342">
        <f t="shared" si="131"/>
        <v>-127.48556061757186</v>
      </c>
      <c r="AM128" s="342">
        <f t="shared" si="132"/>
        <v>-1124.55</v>
      </c>
      <c r="AN128" s="342">
        <f t="shared" si="133"/>
        <v>7.4375</v>
      </c>
      <c r="AO128" s="342">
        <f t="shared" si="134"/>
        <v>-59.237280465761089</v>
      </c>
      <c r="AP128" s="361">
        <f t="shared" si="135"/>
        <v>0.51148385976768251</v>
      </c>
      <c r="AQ128" s="361">
        <f t="shared" si="136"/>
        <v>0.33396583721274464</v>
      </c>
      <c r="AR128" s="361">
        <f t="shared" si="111"/>
        <v>0.51148385976768251</v>
      </c>
      <c r="AS128" s="342">
        <f t="shared" si="137"/>
        <v>0.39178095546138286</v>
      </c>
      <c r="AT128" s="343"/>
      <c r="AU128" s="342">
        <f t="shared" si="138"/>
        <v>-175.66976093594479</v>
      </c>
      <c r="AV128" s="342">
        <f t="shared" si="139"/>
        <v>4.3302390640552062</v>
      </c>
      <c r="AW128" s="342">
        <f t="shared" si="140"/>
        <v>4.3302390640552062</v>
      </c>
      <c r="AX128" s="342">
        <f t="shared" si="141"/>
        <v>-5.7666818319751434E-3</v>
      </c>
      <c r="AY128" s="342">
        <f t="shared" si="112"/>
        <v>1</v>
      </c>
      <c r="AZ128" s="342">
        <f t="shared" si="142"/>
        <v>0</v>
      </c>
      <c r="BA128" s="343"/>
      <c r="BB128" s="342">
        <f t="shared" si="143"/>
        <v>-171.38843184000567</v>
      </c>
      <c r="BC128" s="342">
        <f t="shared" si="144"/>
        <v>8.6115681599943343</v>
      </c>
      <c r="BD128" s="342">
        <f t="shared" si="145"/>
        <v>8.6115681599943343</v>
      </c>
      <c r="BE128" s="342">
        <f t="shared" si="195"/>
        <v>-9.9469277821873266E-3</v>
      </c>
      <c r="BF128" s="342">
        <f t="shared" si="113"/>
        <v>1</v>
      </c>
      <c r="BG128" s="342">
        <f t="shared" si="146"/>
        <v>0</v>
      </c>
      <c r="BH128" s="343"/>
      <c r="BI128" s="342">
        <f t="shared" si="147"/>
        <v>-125.49727607075094</v>
      </c>
      <c r="BJ128" s="342">
        <f t="shared" si="148"/>
        <v>53.495146832266684</v>
      </c>
      <c r="BK128" s="342">
        <f t="shared" si="149"/>
        <v>-2.2550834237313926</v>
      </c>
      <c r="BL128" s="342">
        <f t="shared" si="150"/>
        <v>53.495146832266684</v>
      </c>
      <c r="BM128" s="342">
        <f t="shared" si="114"/>
        <v>0.77133995614510364</v>
      </c>
      <c r="BN128" s="342">
        <f t="shared" si="151"/>
        <v>0.35380388116578493</v>
      </c>
      <c r="BO128" s="346">
        <f t="shared" si="152"/>
        <v>-108.67344192551374</v>
      </c>
      <c r="BP128" s="344">
        <f t="shared" si="153"/>
        <v>71.326558074486258</v>
      </c>
      <c r="BQ128" s="344">
        <f t="shared" si="154"/>
        <v>-5.2487307716536433</v>
      </c>
      <c r="BR128" s="344">
        <f t="shared" si="155"/>
        <v>71.326558074486258</v>
      </c>
      <c r="BS128" s="346">
        <f t="shared" si="156"/>
        <v>0.54646639662141872</v>
      </c>
      <c r="BT128" s="345">
        <f t="shared" si="157"/>
        <v>0.47173649520162869</v>
      </c>
      <c r="BU128" s="342">
        <f t="shared" si="115"/>
        <v>0.82554037636741362</v>
      </c>
      <c r="BV128" s="343"/>
      <c r="BW128" s="347">
        <f t="shared" si="196"/>
        <v>2.6476474459456232</v>
      </c>
      <c r="BX128" s="362"/>
      <c r="BY128" s="363"/>
      <c r="BZ128" s="361">
        <f t="shared" si="158"/>
        <v>-174.23486544202765</v>
      </c>
      <c r="CA128" s="361">
        <f t="shared" si="159"/>
        <v>5.7651345579723454</v>
      </c>
      <c r="CB128" s="342">
        <f t="shared" si="160"/>
        <v>5.7651345579723454</v>
      </c>
      <c r="CC128" s="342">
        <f t="shared" si="161"/>
        <v>-7.1605442678737748E-3</v>
      </c>
      <c r="CD128" s="342">
        <f t="shared" si="116"/>
        <v>1</v>
      </c>
      <c r="CE128" s="342">
        <f t="shared" si="162"/>
        <v>0</v>
      </c>
      <c r="CF128" s="364"/>
      <c r="CG128" s="342">
        <f t="shared" si="117"/>
        <v>-74.449507708426907</v>
      </c>
      <c r="CH128" s="342">
        <f t="shared" si="163"/>
        <v>-156.89520417372609</v>
      </c>
      <c r="CI128" s="342">
        <f t="shared" si="164"/>
        <v>-1124.55</v>
      </c>
      <c r="CJ128" s="342">
        <f t="shared" si="102"/>
        <v>7.4375</v>
      </c>
      <c r="CK128" s="342">
        <f t="shared" si="165"/>
        <v>-74.449507708426907</v>
      </c>
      <c r="CL128" s="361">
        <f t="shared" si="166"/>
        <v>0.26808747802466504</v>
      </c>
      <c r="CM128" s="361">
        <f t="shared" si="167"/>
        <v>7.7205183127266583E-2</v>
      </c>
      <c r="CN128" s="361">
        <f t="shared" si="118"/>
        <v>0.26808747802466504</v>
      </c>
      <c r="CO128" s="342">
        <f t="shared" si="168"/>
        <v>0.49239092399753243</v>
      </c>
      <c r="CP128" s="364"/>
      <c r="CQ128" s="342">
        <f t="shared" si="119"/>
        <v>-70.346175941946697</v>
      </c>
      <c r="CR128" s="342">
        <f t="shared" si="169"/>
        <v>-149.92893258999501</v>
      </c>
      <c r="CS128" s="342">
        <f t="shared" si="170"/>
        <v>-1124.55</v>
      </c>
      <c r="CT128" s="342">
        <f t="shared" si="103"/>
        <v>7.4375</v>
      </c>
      <c r="CU128" s="342">
        <f t="shared" si="171"/>
        <v>-70.346175941946697</v>
      </c>
      <c r="CV128" s="361">
        <f t="shared" si="172"/>
        <v>0.3363363969981561</v>
      </c>
      <c r="CW128" s="361">
        <f t="shared" si="173"/>
        <v>0.12652593113552588</v>
      </c>
      <c r="CX128" s="361">
        <f t="shared" si="120"/>
        <v>0.3363363969981561</v>
      </c>
      <c r="CY128" s="342">
        <f t="shared" si="174"/>
        <v>0.46525248638853639</v>
      </c>
      <c r="CZ128" s="364"/>
      <c r="DA128" s="350">
        <f t="shared" si="121"/>
        <v>0.95764341038606882</v>
      </c>
      <c r="DB128" s="351">
        <f t="shared" si="122"/>
        <v>3.6052908563316919</v>
      </c>
      <c r="DC128" s="352">
        <f t="shared" si="197"/>
        <v>1.2312449072458017E-2</v>
      </c>
      <c r="DD128" s="353">
        <f t="shared" si="104"/>
        <v>-38.193111056946456</v>
      </c>
      <c r="DE128" s="354">
        <f t="shared" si="175"/>
        <v>35</v>
      </c>
      <c r="DF128" s="354">
        <f t="shared" si="198"/>
        <v>3.1558651753698368</v>
      </c>
      <c r="DG128" s="365"/>
      <c r="DH128" s="63"/>
      <c r="DI128" s="63"/>
      <c r="DJ128" s="63"/>
      <c r="DK128" s="63"/>
      <c r="DL128" s="63"/>
      <c r="DM128" s="63"/>
      <c r="DN128" s="63"/>
      <c r="DO128" s="366"/>
      <c r="DP128" s="63"/>
      <c r="DQ128" s="63"/>
      <c r="DR128" s="63"/>
      <c r="DS128" s="63"/>
      <c r="DT128" s="63"/>
      <c r="DU128" s="63"/>
      <c r="DV128" s="63"/>
      <c r="DW128" s="63"/>
      <c r="DX128" s="63"/>
      <c r="DY128" s="63"/>
      <c r="DZ128" s="63"/>
      <c r="EA128" s="63"/>
      <c r="EB128" s="63"/>
      <c r="EC128" s="63"/>
      <c r="ED128" s="63"/>
      <c r="EE128" s="63"/>
      <c r="EF128" s="63"/>
      <c r="EG128" s="63"/>
    </row>
    <row r="129" spans="1:137" s="358" customFormat="1" x14ac:dyDescent="0.25">
      <c r="A129" s="358">
        <f t="shared" si="105"/>
        <v>425</v>
      </c>
      <c r="B129" s="359">
        <f t="shared" si="106"/>
        <v>0.125</v>
      </c>
      <c r="C129" s="360"/>
      <c r="D129" s="342">
        <f t="shared" si="123"/>
        <v>-148.41</v>
      </c>
      <c r="E129" s="361">
        <f t="shared" si="107"/>
        <v>0.97</v>
      </c>
      <c r="F129" s="343"/>
      <c r="G129" s="342">
        <f t="shared" si="176"/>
        <v>-156.03751102542182</v>
      </c>
      <c r="H129" s="342">
        <f t="shared" si="177"/>
        <v>23.962488974578179</v>
      </c>
      <c r="I129" s="342">
        <f t="shared" si="178"/>
        <v>-10.417933429885631</v>
      </c>
      <c r="J129" s="342">
        <f t="shared" si="179"/>
        <v>23.962488974578179</v>
      </c>
      <c r="K129" s="344">
        <f t="shared" si="180"/>
        <v>1</v>
      </c>
      <c r="L129" s="345">
        <f t="shared" si="181"/>
        <v>0</v>
      </c>
      <c r="M129" s="346">
        <f t="shared" si="182"/>
        <v>-11.592175410291063</v>
      </c>
      <c r="N129" s="342">
        <f t="shared" si="183"/>
        <v>168.40782458970892</v>
      </c>
      <c r="O129" s="342">
        <f t="shared" si="184"/>
        <v>-3.3091439537295715</v>
      </c>
      <c r="P129" s="342">
        <f t="shared" si="185"/>
        <v>-11.592175410291063</v>
      </c>
      <c r="Q129" s="344">
        <f t="shared" si="186"/>
        <v>1</v>
      </c>
      <c r="R129" s="345">
        <f t="shared" si="187"/>
        <v>0</v>
      </c>
      <c r="S129" s="346">
        <f t="shared" si="188"/>
        <v>-3.9622106764679326</v>
      </c>
      <c r="T129" s="342">
        <f t="shared" si="189"/>
        <v>176.03778932353208</v>
      </c>
      <c r="U129" s="342">
        <f t="shared" si="190"/>
        <v>-0.36806949907781783</v>
      </c>
      <c r="V129" s="342">
        <f t="shared" si="191"/>
        <v>-3.9622106764679326</v>
      </c>
      <c r="W129" s="344">
        <f t="shared" si="192"/>
        <v>1</v>
      </c>
      <c r="X129" s="345">
        <f t="shared" si="193"/>
        <v>0</v>
      </c>
      <c r="Y129" s="342">
        <f t="shared" si="194"/>
        <v>0</v>
      </c>
      <c r="Z129" s="343"/>
      <c r="AA129" s="342">
        <f t="shared" si="108"/>
        <v>-51.033253006200702</v>
      </c>
      <c r="AB129" s="342">
        <f t="shared" si="124"/>
        <v>-106.81853688142616</v>
      </c>
      <c r="AC129" s="342">
        <f t="shared" si="125"/>
        <v>-1137.9375</v>
      </c>
      <c r="AD129" s="342">
        <f t="shared" si="126"/>
        <v>7.4375</v>
      </c>
      <c r="AE129" s="342">
        <f t="shared" si="127"/>
        <v>-51.033253006200702</v>
      </c>
      <c r="AF129" s="361">
        <f t="shared" si="128"/>
        <v>0.62886924943116351</v>
      </c>
      <c r="AG129" s="361">
        <f t="shared" si="129"/>
        <v>0.54745414081859167</v>
      </c>
      <c r="AH129" s="361">
        <f t="shared" si="109"/>
        <v>0.62886924943116351</v>
      </c>
      <c r="AI129" s="342">
        <f t="shared" si="130"/>
        <v>0.33355067324314186</v>
      </c>
      <c r="AJ129" s="343"/>
      <c r="AK129" s="342">
        <f t="shared" si="110"/>
        <v>-59.534455080540127</v>
      </c>
      <c r="AL129" s="342">
        <f t="shared" si="131"/>
        <v>-128.16797181642679</v>
      </c>
      <c r="AM129" s="342">
        <f t="shared" si="132"/>
        <v>-1137.9375</v>
      </c>
      <c r="AN129" s="342">
        <f t="shared" si="133"/>
        <v>7.4375</v>
      </c>
      <c r="AO129" s="342">
        <f t="shared" si="134"/>
        <v>-59.534455080540127</v>
      </c>
      <c r="AP129" s="361">
        <f t="shared" si="135"/>
        <v>0.50702012656339379</v>
      </c>
      <c r="AQ129" s="361">
        <f t="shared" si="136"/>
        <v>0.32699825041689157</v>
      </c>
      <c r="AR129" s="361">
        <f t="shared" si="111"/>
        <v>0.50702012656339379</v>
      </c>
      <c r="AS129" s="342">
        <f t="shared" si="137"/>
        <v>0.38911408549372634</v>
      </c>
      <c r="AT129" s="343"/>
      <c r="AU129" s="342">
        <f t="shared" si="138"/>
        <v>-175.72649954466138</v>
      </c>
      <c r="AV129" s="342">
        <f t="shared" si="139"/>
        <v>4.2735004553386204</v>
      </c>
      <c r="AW129" s="342">
        <f t="shared" si="140"/>
        <v>4.2735004553386204</v>
      </c>
      <c r="AX129" s="342">
        <f t="shared" si="141"/>
        <v>-5.4648959466158378E-3</v>
      </c>
      <c r="AY129" s="342">
        <f t="shared" si="112"/>
        <v>1</v>
      </c>
      <c r="AZ129" s="342">
        <f t="shared" si="142"/>
        <v>0</v>
      </c>
      <c r="BA129" s="343"/>
      <c r="BB129" s="342">
        <f t="shared" si="143"/>
        <v>-171.50002532620692</v>
      </c>
      <c r="BC129" s="342">
        <f t="shared" si="144"/>
        <v>8.4999746737930764</v>
      </c>
      <c r="BD129" s="342">
        <f t="shared" si="145"/>
        <v>8.4999746737930764</v>
      </c>
      <c r="BE129" s="342">
        <f t="shared" si="195"/>
        <v>-9.4521846283907741E-3</v>
      </c>
      <c r="BF129" s="342">
        <f t="shared" si="113"/>
        <v>1</v>
      </c>
      <c r="BG129" s="342">
        <f t="shared" si="146"/>
        <v>0</v>
      </c>
      <c r="BH129" s="343"/>
      <c r="BI129" s="342">
        <f t="shared" si="147"/>
        <v>-126.58532922051876</v>
      </c>
      <c r="BJ129" s="342">
        <f t="shared" si="148"/>
        <v>52.408506888924819</v>
      </c>
      <c r="BK129" s="342">
        <f t="shared" si="149"/>
        <v>-2.1280785218972555</v>
      </c>
      <c r="BL129" s="342">
        <f t="shared" si="150"/>
        <v>52.408506888924819</v>
      </c>
      <c r="BM129" s="342">
        <f t="shared" si="114"/>
        <v>0.78270133380746476</v>
      </c>
      <c r="BN129" s="342">
        <f t="shared" si="151"/>
        <v>0.34253926071192692</v>
      </c>
      <c r="BO129" s="346">
        <f t="shared" si="152"/>
        <v>-110.13657474437275</v>
      </c>
      <c r="BP129" s="344">
        <f t="shared" si="153"/>
        <v>69.863425255627249</v>
      </c>
      <c r="BQ129" s="344">
        <f t="shared" si="154"/>
        <v>-4.9101253151834587</v>
      </c>
      <c r="BR129" s="344">
        <f t="shared" si="155"/>
        <v>69.863425255627249</v>
      </c>
      <c r="BS129" s="346">
        <f t="shared" si="156"/>
        <v>0.56819019396875414</v>
      </c>
      <c r="BT129" s="345">
        <f t="shared" si="157"/>
        <v>0.45662369448122386</v>
      </c>
      <c r="BU129" s="342">
        <f t="shared" si="115"/>
        <v>0.79916295519315073</v>
      </c>
      <c r="BV129" s="343"/>
      <c r="BW129" s="347">
        <f t="shared" si="196"/>
        <v>2.6168277139300189</v>
      </c>
      <c r="BX129" s="362"/>
      <c r="BY129" s="363"/>
      <c r="BZ129" s="361">
        <f t="shared" si="158"/>
        <v>-174.31018728358001</v>
      </c>
      <c r="CA129" s="361">
        <f t="shared" si="159"/>
        <v>5.6898127164199934</v>
      </c>
      <c r="CB129" s="342">
        <f t="shared" si="160"/>
        <v>5.6898127164199934</v>
      </c>
      <c r="CC129" s="342">
        <f t="shared" si="161"/>
        <v>-6.7943989662737816E-3</v>
      </c>
      <c r="CD129" s="342">
        <f t="shared" si="116"/>
        <v>1</v>
      </c>
      <c r="CE129" s="342">
        <f t="shared" si="162"/>
        <v>0</v>
      </c>
      <c r="CF129" s="364"/>
      <c r="CG129" s="342">
        <f t="shared" si="117"/>
        <v>-74.623748751173807</v>
      </c>
      <c r="CH129" s="342">
        <f t="shared" si="163"/>
        <v>-157.17914386964705</v>
      </c>
      <c r="CI129" s="342">
        <f t="shared" si="164"/>
        <v>-1137.9375</v>
      </c>
      <c r="CJ129" s="342">
        <f t="shared" ref="CJ129:CJ192" si="199">(120-1)/(2*$BY$32)*1000</f>
        <v>7.4375</v>
      </c>
      <c r="CK129" s="342">
        <f t="shared" si="165"/>
        <v>-74.623748751173807</v>
      </c>
      <c r="CL129" s="361">
        <f t="shared" si="166"/>
        <v>0.26515648302104233</v>
      </c>
      <c r="CM129" s="361">
        <f t="shared" si="167"/>
        <v>7.540966819084495E-2</v>
      </c>
      <c r="CN129" s="361">
        <f t="shared" si="118"/>
        <v>0.26515648302104233</v>
      </c>
      <c r="CO129" s="342">
        <f t="shared" si="168"/>
        <v>0.48773691994231244</v>
      </c>
      <c r="CP129" s="364"/>
      <c r="CQ129" s="342">
        <f t="shared" si="119"/>
        <v>-70.559965171823805</v>
      </c>
      <c r="CR129" s="342">
        <f t="shared" si="169"/>
        <v>-150.30633674281634</v>
      </c>
      <c r="CS129" s="342">
        <f t="shared" si="170"/>
        <v>-1137.9375</v>
      </c>
      <c r="CT129" s="342">
        <f t="shared" ref="CT129:CT192" si="200">(120-1)/(2*$BY$32)*1000</f>
        <v>7.4375</v>
      </c>
      <c r="CU129" s="342">
        <f t="shared" si="171"/>
        <v>-70.559965171823805</v>
      </c>
      <c r="CV129" s="361">
        <f t="shared" si="172"/>
        <v>0.33282011773513748</v>
      </c>
      <c r="CW129" s="361">
        <f t="shared" si="173"/>
        <v>0.12361211780915499</v>
      </c>
      <c r="CX129" s="361">
        <f t="shared" si="120"/>
        <v>0.33282011773513748</v>
      </c>
      <c r="CY129" s="342">
        <f t="shared" si="174"/>
        <v>0.46117624295309678</v>
      </c>
      <c r="CZ129" s="364"/>
      <c r="DA129" s="350">
        <f t="shared" si="121"/>
        <v>0.94891316289540928</v>
      </c>
      <c r="DB129" s="351">
        <f t="shared" si="122"/>
        <v>3.5657408768254282</v>
      </c>
      <c r="DC129" s="352">
        <f t="shared" si="197"/>
        <v>1.2513741702222102E-2</v>
      </c>
      <c r="DD129" s="353">
        <f t="shared" ref="DD129:DD192" si="201">20*LOG10(DC129)</f>
        <v>-38.052256271902813</v>
      </c>
      <c r="DE129" s="354">
        <f t="shared" si="175"/>
        <v>35.416666666666664</v>
      </c>
      <c r="DF129" s="354">
        <f t="shared" si="198"/>
        <v>3.1255000046959807</v>
      </c>
      <c r="DG129" s="365"/>
      <c r="DH129" s="63"/>
      <c r="DI129" s="63"/>
      <c r="DJ129" s="63"/>
      <c r="DK129" s="63"/>
      <c r="DL129" s="63"/>
      <c r="DM129" s="63"/>
      <c r="DN129" s="63"/>
      <c r="DO129" s="366"/>
      <c r="DP129" s="63"/>
      <c r="DQ129" s="63"/>
      <c r="DR129" s="63"/>
      <c r="DS129" s="63"/>
      <c r="DT129" s="63"/>
      <c r="DU129" s="63"/>
      <c r="DV129" s="63"/>
      <c r="DW129" s="63"/>
      <c r="DX129" s="63"/>
      <c r="DY129" s="63"/>
      <c r="DZ129" s="63"/>
      <c r="EA129" s="63"/>
      <c r="EB129" s="63"/>
      <c r="EC129" s="63"/>
      <c r="ED129" s="63"/>
      <c r="EE129" s="63"/>
      <c r="EF129" s="63"/>
      <c r="EG129" s="63"/>
    </row>
    <row r="130" spans="1:137" s="358" customFormat="1" x14ac:dyDescent="0.25">
      <c r="A130" s="358">
        <f t="shared" ref="A130:A193" si="202">A129+5</f>
        <v>430</v>
      </c>
      <c r="B130" s="359">
        <f t="shared" ref="B130:B193" si="203">B129</f>
        <v>0.125</v>
      </c>
      <c r="C130" s="360"/>
      <c r="D130" s="342">
        <f t="shared" si="123"/>
        <v>-150.15600000000001</v>
      </c>
      <c r="E130" s="361">
        <f t="shared" ref="E130:E193" si="204">E129</f>
        <v>0.97</v>
      </c>
      <c r="F130" s="343"/>
      <c r="G130" s="342">
        <f t="shared" si="176"/>
        <v>-157.12348355290189</v>
      </c>
      <c r="H130" s="342">
        <f t="shared" si="177"/>
        <v>22.876516447098112</v>
      </c>
      <c r="I130" s="342">
        <f t="shared" si="178"/>
        <v>-9.7243624525336845</v>
      </c>
      <c r="J130" s="342">
        <f t="shared" si="179"/>
        <v>22.876516447098112</v>
      </c>
      <c r="K130" s="344">
        <f t="shared" si="180"/>
        <v>1</v>
      </c>
      <c r="L130" s="345">
        <f t="shared" si="181"/>
        <v>0</v>
      </c>
      <c r="M130" s="346">
        <f t="shared" si="182"/>
        <v>-11.900311940378325</v>
      </c>
      <c r="N130" s="342">
        <f t="shared" si="183"/>
        <v>168.09968805962168</v>
      </c>
      <c r="O130" s="342">
        <f t="shared" si="184"/>
        <v>-3.4835118727526995</v>
      </c>
      <c r="P130" s="342">
        <f t="shared" si="185"/>
        <v>-11.900311940378325</v>
      </c>
      <c r="Q130" s="344">
        <f t="shared" si="186"/>
        <v>1</v>
      </c>
      <c r="R130" s="345">
        <f t="shared" si="187"/>
        <v>0</v>
      </c>
      <c r="S130" s="346">
        <f t="shared" si="188"/>
        <v>-4.0189345339738614</v>
      </c>
      <c r="T130" s="342">
        <f t="shared" si="189"/>
        <v>175.98106546602614</v>
      </c>
      <c r="U130" s="342">
        <f t="shared" si="190"/>
        <v>-0.37826629575501403</v>
      </c>
      <c r="V130" s="342">
        <f t="shared" si="191"/>
        <v>-4.0189345339738614</v>
      </c>
      <c r="W130" s="344">
        <f t="shared" si="192"/>
        <v>1</v>
      </c>
      <c r="X130" s="345">
        <f t="shared" si="193"/>
        <v>0</v>
      </c>
      <c r="Y130" s="342">
        <f t="shared" si="194"/>
        <v>0</v>
      </c>
      <c r="Z130" s="343"/>
      <c r="AA130" s="342">
        <f t="shared" ref="AA130:AA193" si="205">IF(AA$30="PT1",AE130,IF(AA$30="BiQUAD",AB130,IF(AA$30="FIR",AC130,"N/A")))</f>
        <v>-51.360509397367878</v>
      </c>
      <c r="AB130" s="342">
        <f t="shared" si="124"/>
        <v>-107.7032792627416</v>
      </c>
      <c r="AC130" s="342">
        <f t="shared" si="125"/>
        <v>-1151.325</v>
      </c>
      <c r="AD130" s="342">
        <f t="shared" si="126"/>
        <v>7.4375</v>
      </c>
      <c r="AE130" s="342">
        <f t="shared" si="127"/>
        <v>-51.360509397367878</v>
      </c>
      <c r="AF130" s="361">
        <f t="shared" si="128"/>
        <v>0.62441810446156276</v>
      </c>
      <c r="AG130" s="361">
        <f t="shared" si="129"/>
        <v>0.53849770912321515</v>
      </c>
      <c r="AH130" s="361">
        <f t="shared" ref="AH130:AH193" si="206">IF(AI$32="On",IF(AA$30="PT1",AF130,AG130),1)</f>
        <v>0.62441810446156276</v>
      </c>
      <c r="AI130" s="342">
        <f t="shared" si="130"/>
        <v>0.3317862364171052</v>
      </c>
      <c r="AJ130" s="343"/>
      <c r="AK130" s="342">
        <f t="shared" ref="AK130:AK193" si="207">IF(AK$30="PT1",AO130,IF(AK$30="BiQUAD",AL130,IF(AK$30="FIR",AM130,"N/A")))</f>
        <v>-59.826479970355678</v>
      </c>
      <c r="AL130" s="342">
        <f t="shared" si="131"/>
        <v>-128.83383856764965</v>
      </c>
      <c r="AM130" s="342">
        <f t="shared" si="132"/>
        <v>-1151.325</v>
      </c>
      <c r="AN130" s="342">
        <f t="shared" si="133"/>
        <v>7.4375</v>
      </c>
      <c r="AO130" s="342">
        <f t="shared" si="134"/>
        <v>-59.826479970355678</v>
      </c>
      <c r="AP130" s="361">
        <f t="shared" si="135"/>
        <v>0.50262045737453065</v>
      </c>
      <c r="AQ130" s="361">
        <f t="shared" si="136"/>
        <v>0.32022132230384925</v>
      </c>
      <c r="AR130" s="361">
        <f t="shared" ref="AR130:AR193" si="208">IF(AS$32="On",IF(AK$30="PT1",AP130,AQ130),1)</f>
        <v>0.50262045737453065</v>
      </c>
      <c r="AS130" s="342">
        <f t="shared" si="137"/>
        <v>0.38647596880074725</v>
      </c>
      <c r="AT130" s="343"/>
      <c r="AU130" s="342">
        <f t="shared" si="138"/>
        <v>-175.78170584465352</v>
      </c>
      <c r="AV130" s="342">
        <f t="shared" si="139"/>
        <v>4.2182941553464843</v>
      </c>
      <c r="AW130" s="342">
        <f t="shared" si="140"/>
        <v>4.2182941553464843</v>
      </c>
      <c r="AX130" s="342">
        <f t="shared" si="141"/>
        <v>-5.1827167527223163E-3</v>
      </c>
      <c r="AY130" s="342">
        <f t="shared" ref="AY130:AY193" si="209">IF(AZ$32="On",10^((IF(ISERROR(AX130),-60,AX130))/20),1)</f>
        <v>1</v>
      </c>
      <c r="AZ130" s="342">
        <f t="shared" si="142"/>
        <v>0</v>
      </c>
      <c r="BA130" s="343"/>
      <c r="BB130" s="342">
        <f t="shared" si="143"/>
        <v>-171.6086516015416</v>
      </c>
      <c r="BC130" s="342">
        <f t="shared" si="144"/>
        <v>8.3913483984584047</v>
      </c>
      <c r="BD130" s="342">
        <f t="shared" si="145"/>
        <v>8.3913483984584047</v>
      </c>
      <c r="BE130" s="342">
        <f t="shared" si="195"/>
        <v>-8.9880430284670874E-3</v>
      </c>
      <c r="BF130" s="342">
        <f t="shared" ref="BF130:BF193" si="210">IF(BG$32="On",10^((IF(ISERROR(BE130),-60,BE130))/20),1)</f>
        <v>1</v>
      </c>
      <c r="BG130" s="342">
        <f t="shared" si="146"/>
        <v>0</v>
      </c>
      <c r="BH130" s="343"/>
      <c r="BI130" s="342">
        <f t="shared" si="147"/>
        <v>-127.63413702259169</v>
      </c>
      <c r="BJ130" s="342">
        <f t="shared" si="148"/>
        <v>51.361164997352688</v>
      </c>
      <c r="BK130" s="342">
        <f t="shared" si="149"/>
        <v>-2.0099592665351618</v>
      </c>
      <c r="BL130" s="342">
        <f t="shared" si="150"/>
        <v>51.361164997352688</v>
      </c>
      <c r="BM130" s="342">
        <f t="shared" ref="BM130:BM193" si="211">IF(BL$33="On",10^((IF(ISERROR(BK130),-60,BK130))/20),1)</f>
        <v>0.79341797759201649</v>
      </c>
      <c r="BN130" s="342">
        <f t="shared" si="151"/>
        <v>0.33179047155912589</v>
      </c>
      <c r="BO130" s="346">
        <f t="shared" si="152"/>
        <v>-111.55867762742336</v>
      </c>
      <c r="BP130" s="344">
        <f t="shared" si="153"/>
        <v>68.441322372576636</v>
      </c>
      <c r="BQ130" s="344">
        <f t="shared" si="154"/>
        <v>-4.6035504830152298</v>
      </c>
      <c r="BR130" s="344">
        <f t="shared" si="155"/>
        <v>68.441322372576636</v>
      </c>
      <c r="BS130" s="346">
        <f t="shared" si="156"/>
        <v>0.58860300618267059</v>
      </c>
      <c r="BT130" s="345">
        <f t="shared" si="157"/>
        <v>0.44212740550760105</v>
      </c>
      <c r="BU130" s="342">
        <f t="shared" ref="BU130:BU193" si="212">BT130+BN130</f>
        <v>0.77391787706672699</v>
      </c>
      <c r="BV130" s="343"/>
      <c r="BW130" s="347">
        <f t="shared" si="196"/>
        <v>2.5871800822845796</v>
      </c>
      <c r="BX130" s="362"/>
      <c r="BY130" s="363"/>
      <c r="BZ130" s="361">
        <f t="shared" si="158"/>
        <v>-174.38348319092805</v>
      </c>
      <c r="CA130" s="361">
        <f t="shared" si="159"/>
        <v>5.6165168090719533</v>
      </c>
      <c r="CB130" s="342">
        <f t="shared" si="160"/>
        <v>5.6165168090719533</v>
      </c>
      <c r="CC130" s="342">
        <f t="shared" si="161"/>
        <v>-6.4515293540527629E-3</v>
      </c>
      <c r="CD130" s="342">
        <f t="shared" ref="CD130:CD193" si="213">IF(CE$32="On",10^((IF(ISERROR(CC130),-60,CC130))/20),1)</f>
        <v>1</v>
      </c>
      <c r="CE130" s="342">
        <f t="shared" si="162"/>
        <v>0</v>
      </c>
      <c r="CF130" s="364"/>
      <c r="CG130" s="342">
        <f t="shared" ref="CG130:CG193" si="214">IF(CG$30="PT1",CK130,IF(CG$30="BiQUAD",CH130,IF(CG$30="FIR",CI130,"N/A")))</f>
        <v>-74.794219512892269</v>
      </c>
      <c r="CH130" s="342">
        <f t="shared" si="163"/>
        <v>-157.45609623037336</v>
      </c>
      <c r="CI130" s="342">
        <f t="shared" si="164"/>
        <v>-1151.325</v>
      </c>
      <c r="CJ130" s="342">
        <f t="shared" si="199"/>
        <v>7.4375</v>
      </c>
      <c r="CK130" s="342">
        <f t="shared" si="165"/>
        <v>-74.794219512892269</v>
      </c>
      <c r="CL130" s="361">
        <f t="shared" si="166"/>
        <v>0.26228653640422184</v>
      </c>
      <c r="CM130" s="361">
        <f t="shared" si="167"/>
        <v>7.3675726365872149E-2</v>
      </c>
      <c r="CN130" s="361">
        <f t="shared" ref="CN130:CN193" si="215">IF(CO$32="On",IF(CG$30="PT1",CL130,CM130),1)</f>
        <v>0.26228653640422184</v>
      </c>
      <c r="CO130" s="342">
        <f t="shared" si="168"/>
        <v>0.48316679271894231</v>
      </c>
      <c r="CP130" s="364"/>
      <c r="CQ130" s="342">
        <f t="shared" ref="CQ130:CQ193" si="216">IF(CQ$30="PT1",CU130,IF(CQ$30="BiQUAD",CR130,IF(CQ$30="FIR",CS130,"N/A")))</f>
        <v>-70.769327624338729</v>
      </c>
      <c r="CR130" s="342">
        <f t="shared" si="169"/>
        <v>-150.674269557944</v>
      </c>
      <c r="CS130" s="342">
        <f t="shared" si="170"/>
        <v>-1151.325</v>
      </c>
      <c r="CT130" s="342">
        <f t="shared" si="200"/>
        <v>7.4375</v>
      </c>
      <c r="CU130" s="342">
        <f t="shared" si="171"/>
        <v>-70.769327624338729</v>
      </c>
      <c r="CV130" s="361">
        <f t="shared" si="172"/>
        <v>0.32937215631829414</v>
      </c>
      <c r="CW130" s="361">
        <f t="shared" si="173"/>
        <v>0.12079631994440285</v>
      </c>
      <c r="CX130" s="361">
        <f t="shared" ref="CX130:CX193" si="217">IF(CY$32="On",IF(CQ$30="PT1",CV130,CW130),1)</f>
        <v>0.32937215631829414</v>
      </c>
      <c r="CY130" s="342">
        <f t="shared" si="174"/>
        <v>0.45716619912363515</v>
      </c>
      <c r="CZ130" s="364"/>
      <c r="DA130" s="350">
        <f t="shared" ref="DA130:DA193" si="218">SUM(CE130,CO130,CY130)</f>
        <v>0.94033299184257746</v>
      </c>
      <c r="DB130" s="351">
        <f t="shared" ref="DB130:DB193" si="219">SUM(BW130,DA130)</f>
        <v>3.5275130741271572</v>
      </c>
      <c r="DC130" s="352">
        <f t="shared" si="197"/>
        <v>1.2662021343904177E-2</v>
      </c>
      <c r="DD130" s="353">
        <f t="shared" si="201"/>
        <v>-37.94993917479357</v>
      </c>
      <c r="DE130" s="354">
        <f t="shared" si="175"/>
        <v>35.833333333333336</v>
      </c>
      <c r="DF130" s="354">
        <f t="shared" si="198"/>
        <v>3.0956374407956315</v>
      </c>
      <c r="DG130" s="365"/>
      <c r="DH130" s="63"/>
      <c r="DI130" s="63"/>
      <c r="DJ130" s="63"/>
      <c r="DK130" s="63"/>
      <c r="DL130" s="63"/>
      <c r="DM130" s="63"/>
      <c r="DN130" s="63"/>
      <c r="DO130" s="366"/>
      <c r="DP130" s="63"/>
      <c r="DQ130" s="63"/>
      <c r="DR130" s="63"/>
      <c r="DS130" s="63"/>
      <c r="DT130" s="63"/>
      <c r="DU130" s="63"/>
      <c r="DV130" s="63"/>
      <c r="DW130" s="63"/>
      <c r="DX130" s="63"/>
      <c r="DY130" s="63"/>
      <c r="DZ130" s="63"/>
      <c r="EA130" s="63"/>
      <c r="EB130" s="63"/>
      <c r="EC130" s="63"/>
      <c r="ED130" s="63"/>
      <c r="EE130" s="63"/>
      <c r="EF130" s="63"/>
      <c r="EG130" s="63"/>
    </row>
    <row r="131" spans="1:137" s="358" customFormat="1" x14ac:dyDescent="0.25">
      <c r="A131" s="358">
        <f t="shared" si="202"/>
        <v>435</v>
      </c>
      <c r="B131" s="359">
        <f t="shared" si="203"/>
        <v>0.125</v>
      </c>
      <c r="C131" s="360"/>
      <c r="D131" s="342">
        <f t="shared" si="123"/>
        <v>-151.90199999999999</v>
      </c>
      <c r="E131" s="361">
        <f t="shared" si="204"/>
        <v>0.97</v>
      </c>
      <c r="F131" s="343"/>
      <c r="G131" s="342">
        <f t="shared" si="176"/>
        <v>-158.11143035601219</v>
      </c>
      <c r="H131" s="342">
        <f t="shared" si="177"/>
        <v>21.888569643987807</v>
      </c>
      <c r="I131" s="342">
        <f t="shared" si="178"/>
        <v>-9.0883819374751411</v>
      </c>
      <c r="J131" s="342">
        <f t="shared" si="179"/>
        <v>21.888569643987807</v>
      </c>
      <c r="K131" s="344">
        <f t="shared" si="180"/>
        <v>1</v>
      </c>
      <c r="L131" s="345">
        <f t="shared" si="181"/>
        <v>0</v>
      </c>
      <c r="M131" s="346">
        <f t="shared" si="182"/>
        <v>-12.219529856425513</v>
      </c>
      <c r="N131" s="342">
        <f t="shared" si="183"/>
        <v>167.78047014357449</v>
      </c>
      <c r="O131" s="342">
        <f t="shared" si="184"/>
        <v>-3.6668254413184216</v>
      </c>
      <c r="P131" s="342">
        <f t="shared" si="185"/>
        <v>-12.219529856425513</v>
      </c>
      <c r="Q131" s="344">
        <f t="shared" si="186"/>
        <v>1</v>
      </c>
      <c r="R131" s="345">
        <f t="shared" si="187"/>
        <v>0</v>
      </c>
      <c r="S131" s="346">
        <f t="shared" si="188"/>
        <v>-4.0760648553702055</v>
      </c>
      <c r="T131" s="342">
        <f t="shared" si="189"/>
        <v>175.92393514462981</v>
      </c>
      <c r="U131" s="342">
        <f t="shared" si="190"/>
        <v>-0.38868983623708686</v>
      </c>
      <c r="V131" s="342">
        <f t="shared" si="191"/>
        <v>-4.0760648553702055</v>
      </c>
      <c r="W131" s="344">
        <f t="shared" si="192"/>
        <v>1</v>
      </c>
      <c r="X131" s="345">
        <f t="shared" si="193"/>
        <v>0</v>
      </c>
      <c r="Y131" s="342">
        <f t="shared" si="194"/>
        <v>0</v>
      </c>
      <c r="Z131" s="343"/>
      <c r="AA131" s="342">
        <f t="shared" si="205"/>
        <v>-51.683155343953544</v>
      </c>
      <c r="AB131" s="342">
        <f t="shared" si="124"/>
        <v>-108.57151627048216</v>
      </c>
      <c r="AC131" s="342">
        <f t="shared" si="125"/>
        <v>-1164.7125000000001</v>
      </c>
      <c r="AD131" s="342">
        <f t="shared" si="126"/>
        <v>7.4375</v>
      </c>
      <c r="AE131" s="342">
        <f t="shared" si="127"/>
        <v>-51.683155343953544</v>
      </c>
      <c r="AF131" s="361">
        <f t="shared" si="128"/>
        <v>0.62000972510815111</v>
      </c>
      <c r="AG131" s="361">
        <f t="shared" si="129"/>
        <v>0.52967152622267921</v>
      </c>
      <c r="AH131" s="361">
        <f t="shared" si="206"/>
        <v>0.62000972510815111</v>
      </c>
      <c r="AI131" s="342">
        <f t="shared" si="130"/>
        <v>0.33003292045947347</v>
      </c>
      <c r="AJ131" s="343"/>
      <c r="AK131" s="342">
        <f t="shared" si="207"/>
        <v>-60.113473059575966</v>
      </c>
      <c r="AL131" s="342">
        <f t="shared" si="131"/>
        <v>-129.48368192728464</v>
      </c>
      <c r="AM131" s="342">
        <f t="shared" si="132"/>
        <v>-1164.7125000000001</v>
      </c>
      <c r="AN131" s="342">
        <f t="shared" si="133"/>
        <v>7.4375</v>
      </c>
      <c r="AO131" s="342">
        <f t="shared" si="134"/>
        <v>-60.113473059575966</v>
      </c>
      <c r="AP131" s="361">
        <f t="shared" si="135"/>
        <v>0.4982838758534584</v>
      </c>
      <c r="AQ131" s="361">
        <f t="shared" si="136"/>
        <v>0.31362972713514747</v>
      </c>
      <c r="AR131" s="361">
        <f t="shared" si="208"/>
        <v>0.4982838758534584</v>
      </c>
      <c r="AS131" s="342">
        <f t="shared" si="137"/>
        <v>0.38386636691938675</v>
      </c>
      <c r="AT131" s="343"/>
      <c r="AU131" s="342">
        <f t="shared" si="138"/>
        <v>-175.83544312493885</v>
      </c>
      <c r="AV131" s="342">
        <f t="shared" si="139"/>
        <v>4.1645568750611517</v>
      </c>
      <c r="AW131" s="342">
        <f t="shared" si="140"/>
        <v>4.1645568750611517</v>
      </c>
      <c r="AX131" s="342">
        <f t="shared" si="141"/>
        <v>-4.9186318286544529E-3</v>
      </c>
      <c r="AY131" s="342">
        <f t="shared" si="209"/>
        <v>1</v>
      </c>
      <c r="AZ131" s="342">
        <f t="shared" si="142"/>
        <v>0</v>
      </c>
      <c r="BA131" s="343"/>
      <c r="BB131" s="342">
        <f t="shared" si="143"/>
        <v>-171.71443092308348</v>
      </c>
      <c r="BC131" s="342">
        <f t="shared" si="144"/>
        <v>8.2855690769165165</v>
      </c>
      <c r="BD131" s="342">
        <f t="shared" si="145"/>
        <v>8.2855690769165165</v>
      </c>
      <c r="BE131" s="342">
        <f t="shared" si="195"/>
        <v>-8.5522482944438098E-3</v>
      </c>
      <c r="BF131" s="342">
        <f t="shared" si="210"/>
        <v>1</v>
      </c>
      <c r="BG131" s="342">
        <f t="shared" si="146"/>
        <v>0</v>
      </c>
      <c r="BH131" s="343"/>
      <c r="BI131" s="342">
        <f t="shared" si="147"/>
        <v>-128.64531167227892</v>
      </c>
      <c r="BJ131" s="342">
        <f t="shared" si="148"/>
        <v>50.351506536776071</v>
      </c>
      <c r="BK131" s="342">
        <f t="shared" si="149"/>
        <v>-1.8999542975295178</v>
      </c>
      <c r="BL131" s="342">
        <f t="shared" si="150"/>
        <v>50.351506536776071</v>
      </c>
      <c r="BM131" s="342">
        <f t="shared" si="211"/>
        <v>0.80353035010319673</v>
      </c>
      <c r="BN131" s="342">
        <f t="shared" si="151"/>
        <v>0.32152941594365309</v>
      </c>
      <c r="BO131" s="346">
        <f t="shared" si="152"/>
        <v>-112.9400461680023</v>
      </c>
      <c r="BP131" s="344">
        <f t="shared" si="153"/>
        <v>67.059953831997703</v>
      </c>
      <c r="BQ131" s="344">
        <f t="shared" si="154"/>
        <v>-4.3244162600558287</v>
      </c>
      <c r="BR131" s="344">
        <f t="shared" si="155"/>
        <v>67.059953831997703</v>
      </c>
      <c r="BS131" s="346">
        <f t="shared" si="156"/>
        <v>0.60782587926737042</v>
      </c>
      <c r="BT131" s="345">
        <f t="shared" si="157"/>
        <v>0.42822448168580907</v>
      </c>
      <c r="BU131" s="342">
        <f t="shared" si="212"/>
        <v>0.74975389762946221</v>
      </c>
      <c r="BV131" s="343"/>
      <c r="BW131" s="347">
        <f t="shared" si="196"/>
        <v>2.5586531850083225</v>
      </c>
      <c r="BX131" s="362"/>
      <c r="BY131" s="363"/>
      <c r="BZ131" s="361">
        <f t="shared" si="158"/>
        <v>-174.45483642957694</v>
      </c>
      <c r="CA131" s="361">
        <f t="shared" si="159"/>
        <v>5.5451635704230569</v>
      </c>
      <c r="CB131" s="342">
        <f t="shared" si="160"/>
        <v>5.5451635704230569</v>
      </c>
      <c r="CC131" s="342">
        <f t="shared" si="161"/>
        <v>-6.1301751421941435E-3</v>
      </c>
      <c r="CD131" s="342">
        <f t="shared" si="213"/>
        <v>1</v>
      </c>
      <c r="CE131" s="342">
        <f t="shared" si="162"/>
        <v>0</v>
      </c>
      <c r="CF131" s="364"/>
      <c r="CG131" s="342">
        <f t="shared" si="214"/>
        <v>-74.961038134989195</v>
      </c>
      <c r="CH131" s="342">
        <f t="shared" si="163"/>
        <v>-157.72631774641357</v>
      </c>
      <c r="CI131" s="342">
        <f t="shared" si="164"/>
        <v>-1164.7125000000001</v>
      </c>
      <c r="CJ131" s="342">
        <f t="shared" si="199"/>
        <v>7.4375</v>
      </c>
      <c r="CK131" s="342">
        <f t="shared" si="165"/>
        <v>-74.961038134989195</v>
      </c>
      <c r="CL131" s="361">
        <f t="shared" si="166"/>
        <v>0.25947582716263784</v>
      </c>
      <c r="CM131" s="361">
        <f t="shared" si="167"/>
        <v>7.2000596741589346E-2</v>
      </c>
      <c r="CN131" s="361">
        <f t="shared" si="215"/>
        <v>0.25947582716263784</v>
      </c>
      <c r="CO131" s="342">
        <f t="shared" si="168"/>
        <v>0.47867840443798976</v>
      </c>
      <c r="CP131" s="364"/>
      <c r="CQ131" s="342">
        <f t="shared" si="216"/>
        <v>-70.974393962431321</v>
      </c>
      <c r="CR131" s="342">
        <f t="shared" si="169"/>
        <v>-151.03308231589872</v>
      </c>
      <c r="CS131" s="342">
        <f t="shared" si="170"/>
        <v>-1164.7125000000001</v>
      </c>
      <c r="CT131" s="342">
        <f t="shared" si="200"/>
        <v>7.4375</v>
      </c>
      <c r="CU131" s="342">
        <f t="shared" si="171"/>
        <v>-70.974393962431321</v>
      </c>
      <c r="CV131" s="361">
        <f t="shared" si="172"/>
        <v>0.32599068331940412</v>
      </c>
      <c r="CW131" s="361">
        <f t="shared" si="173"/>
        <v>0.11807428829517014</v>
      </c>
      <c r="CX131" s="361">
        <f t="shared" si="217"/>
        <v>0.32599068331940412</v>
      </c>
      <c r="CY131" s="342">
        <f t="shared" si="174"/>
        <v>0.45322090652893565</v>
      </c>
      <c r="CZ131" s="364"/>
      <c r="DA131" s="350">
        <f t="shared" si="218"/>
        <v>0.93189931096692535</v>
      </c>
      <c r="DB131" s="351">
        <f t="shared" si="219"/>
        <v>3.4905524959752476</v>
      </c>
      <c r="DC131" s="352">
        <f t="shared" si="197"/>
        <v>1.2763180201853158E-2</v>
      </c>
      <c r="DD131" s="353">
        <f t="shared" si="201"/>
        <v>-37.880821979331586</v>
      </c>
      <c r="DE131" s="354">
        <f t="shared" si="175"/>
        <v>36.25</v>
      </c>
      <c r="DF131" s="354">
        <f t="shared" si="198"/>
        <v>3.0662679548085765</v>
      </c>
      <c r="DG131" s="365"/>
      <c r="DH131" s="63"/>
      <c r="DI131" s="63"/>
      <c r="DJ131" s="63"/>
      <c r="DK131" s="63"/>
      <c r="DL131" s="63"/>
      <c r="DM131" s="63"/>
      <c r="DN131" s="63"/>
      <c r="DO131" s="366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</row>
    <row r="132" spans="1:137" s="358" customFormat="1" x14ac:dyDescent="0.25">
      <c r="A132" s="358">
        <f t="shared" si="202"/>
        <v>440</v>
      </c>
      <c r="B132" s="359">
        <f t="shared" si="203"/>
        <v>0.125</v>
      </c>
      <c r="C132" s="360"/>
      <c r="D132" s="342">
        <f t="shared" si="123"/>
        <v>-153.648</v>
      </c>
      <c r="E132" s="361">
        <f t="shared" si="204"/>
        <v>0.97</v>
      </c>
      <c r="F132" s="343"/>
      <c r="G132" s="342">
        <f t="shared" si="176"/>
        <v>-159.01369866418514</v>
      </c>
      <c r="H132" s="342">
        <f t="shared" si="177"/>
        <v>20.986301335814858</v>
      </c>
      <c r="I132" s="342">
        <f t="shared" si="178"/>
        <v>-8.5038931077316686</v>
      </c>
      <c r="J132" s="342">
        <f t="shared" si="179"/>
        <v>20.986301335814858</v>
      </c>
      <c r="K132" s="344">
        <f t="shared" si="180"/>
        <v>1</v>
      </c>
      <c r="L132" s="345">
        <f t="shared" si="181"/>
        <v>0</v>
      </c>
      <c r="M132" s="346">
        <f t="shared" si="182"/>
        <v>-12.550472358804573</v>
      </c>
      <c r="N132" s="342">
        <f t="shared" si="183"/>
        <v>167.44952764119543</v>
      </c>
      <c r="O132" s="342">
        <f t="shared" si="184"/>
        <v>-3.8595087427881714</v>
      </c>
      <c r="P132" s="342">
        <f t="shared" si="185"/>
        <v>-12.550472358804573</v>
      </c>
      <c r="Q132" s="344">
        <f t="shared" si="186"/>
        <v>1</v>
      </c>
      <c r="R132" s="345">
        <f t="shared" si="187"/>
        <v>0</v>
      </c>
      <c r="S132" s="346">
        <f t="shared" si="188"/>
        <v>-4.133609773121159</v>
      </c>
      <c r="T132" s="342">
        <f t="shared" si="189"/>
        <v>175.86639022687885</v>
      </c>
      <c r="U132" s="342">
        <f t="shared" si="190"/>
        <v>-0.39934648170312975</v>
      </c>
      <c r="V132" s="342">
        <f t="shared" si="191"/>
        <v>-4.133609773121159</v>
      </c>
      <c r="W132" s="344">
        <f t="shared" si="192"/>
        <v>1</v>
      </c>
      <c r="X132" s="345">
        <f t="shared" si="193"/>
        <v>0</v>
      </c>
      <c r="Y132" s="342">
        <f t="shared" si="194"/>
        <v>0</v>
      </c>
      <c r="Z132" s="343"/>
      <c r="AA132" s="342">
        <f t="shared" si="205"/>
        <v>-52.001267557495346</v>
      </c>
      <c r="AB132" s="342">
        <f t="shared" si="124"/>
        <v>-109.42347840624723</v>
      </c>
      <c r="AC132" s="342">
        <f t="shared" si="125"/>
        <v>-1178.0999999999999</v>
      </c>
      <c r="AD132" s="342">
        <f t="shared" si="126"/>
        <v>7.4375</v>
      </c>
      <c r="AE132" s="342">
        <f t="shared" si="127"/>
        <v>-52.001267557495346</v>
      </c>
      <c r="AF132" s="361">
        <f t="shared" si="128"/>
        <v>0.61564404197231504</v>
      </c>
      <c r="AG132" s="361">
        <f t="shared" si="129"/>
        <v>0.52097788857319483</v>
      </c>
      <c r="AH132" s="361">
        <f t="shared" si="206"/>
        <v>0.61564404197231504</v>
      </c>
      <c r="AI132" s="342">
        <f t="shared" si="130"/>
        <v>0.32829083053974334</v>
      </c>
      <c r="AJ132" s="343"/>
      <c r="AK132" s="342">
        <f t="shared" si="207"/>
        <v>-60.395549253995092</v>
      </c>
      <c r="AL132" s="342">
        <f t="shared" si="131"/>
        <v>-130.1180064639745</v>
      </c>
      <c r="AM132" s="342">
        <f t="shared" si="132"/>
        <v>-1178.0999999999999</v>
      </c>
      <c r="AN132" s="342">
        <f t="shared" si="133"/>
        <v>7.4375</v>
      </c>
      <c r="AO132" s="342">
        <f t="shared" si="134"/>
        <v>-60.395549253995092</v>
      </c>
      <c r="AP132" s="361">
        <f t="shared" si="135"/>
        <v>0.49400940760952738</v>
      </c>
      <c r="AQ132" s="361">
        <f t="shared" si="136"/>
        <v>0.30721820122027282</v>
      </c>
      <c r="AR132" s="361">
        <f t="shared" si="208"/>
        <v>0.49400940760952738</v>
      </c>
      <c r="AS132" s="342">
        <f t="shared" si="137"/>
        <v>0.3812850331691609</v>
      </c>
      <c r="AT132" s="343"/>
      <c r="AU132" s="342">
        <f t="shared" si="138"/>
        <v>-175.88777115528154</v>
      </c>
      <c r="AV132" s="342">
        <f t="shared" si="139"/>
        <v>4.1122288447184587</v>
      </c>
      <c r="AW132" s="342">
        <f t="shared" si="140"/>
        <v>4.1122288447184587</v>
      </c>
      <c r="AX132" s="342">
        <f t="shared" si="141"/>
        <v>-4.6712630876877695E-3</v>
      </c>
      <c r="AY132" s="342">
        <f t="shared" si="209"/>
        <v>1</v>
      </c>
      <c r="AZ132" s="342">
        <f t="shared" si="142"/>
        <v>0</v>
      </c>
      <c r="BA132" s="343"/>
      <c r="BB132" s="342">
        <f t="shared" si="143"/>
        <v>-171.81747700217863</v>
      </c>
      <c r="BC132" s="342">
        <f t="shared" si="144"/>
        <v>8.1825229978213656</v>
      </c>
      <c r="BD132" s="342">
        <f t="shared" si="145"/>
        <v>8.1825229978213656</v>
      </c>
      <c r="BE132" s="342">
        <f t="shared" si="195"/>
        <v>-8.1427377771360991E-3</v>
      </c>
      <c r="BF132" s="342">
        <f t="shared" si="210"/>
        <v>1</v>
      </c>
      <c r="BG132" s="342">
        <f t="shared" si="146"/>
        <v>0</v>
      </c>
      <c r="BH132" s="343"/>
      <c r="BI132" s="342">
        <f t="shared" si="147"/>
        <v>-129.62042630978183</v>
      </c>
      <c r="BJ132" s="342">
        <f t="shared" si="148"/>
        <v>49.377956039323749</v>
      </c>
      <c r="BK132" s="342">
        <f t="shared" si="149"/>
        <v>-1.7973773219292177</v>
      </c>
      <c r="BL132" s="342">
        <f t="shared" si="150"/>
        <v>49.377956039323749</v>
      </c>
      <c r="BM132" s="342">
        <f t="shared" si="211"/>
        <v>0.81307598493418864</v>
      </c>
      <c r="BN132" s="342">
        <f t="shared" si="151"/>
        <v>0.31172952045027619</v>
      </c>
      <c r="BO132" s="346">
        <f t="shared" si="152"/>
        <v>-114.28112577280538</v>
      </c>
      <c r="BP132" s="344">
        <f t="shared" si="153"/>
        <v>65.718874227194618</v>
      </c>
      <c r="BQ132" s="344">
        <f t="shared" si="154"/>
        <v>-4.0690640466020174</v>
      </c>
      <c r="BR132" s="344">
        <f t="shared" si="155"/>
        <v>65.718874227194618</v>
      </c>
      <c r="BS132" s="346">
        <f t="shared" si="156"/>
        <v>0.62596031102706584</v>
      </c>
      <c r="BT132" s="345">
        <f t="shared" si="157"/>
        <v>0.41489188274744077</v>
      </c>
      <c r="BU132" s="342">
        <f t="shared" si="212"/>
        <v>0.72662140319771695</v>
      </c>
      <c r="BV132" s="343"/>
      <c r="BW132" s="347">
        <f t="shared" si="196"/>
        <v>2.5311972669066209</v>
      </c>
      <c r="BX132" s="362"/>
      <c r="BY132" s="363"/>
      <c r="BZ132" s="361">
        <f t="shared" si="158"/>
        <v>-174.52432566062834</v>
      </c>
      <c r="CA132" s="361">
        <f t="shared" si="159"/>
        <v>5.4756743393716647</v>
      </c>
      <c r="CB132" s="342">
        <f t="shared" si="160"/>
        <v>5.4756743393716647</v>
      </c>
      <c r="CC132" s="342">
        <f t="shared" si="161"/>
        <v>-5.8287296645181935E-3</v>
      </c>
      <c r="CD132" s="342">
        <f t="shared" si="213"/>
        <v>1</v>
      </c>
      <c r="CE132" s="342">
        <f t="shared" si="162"/>
        <v>0</v>
      </c>
      <c r="CF132" s="364"/>
      <c r="CG132" s="342">
        <f t="shared" si="214"/>
        <v>-75.124317998361207</v>
      </c>
      <c r="CH132" s="342">
        <f t="shared" si="163"/>
        <v>-157.99005250503703</v>
      </c>
      <c r="CI132" s="342">
        <f t="shared" si="164"/>
        <v>-1178.0999999999999</v>
      </c>
      <c r="CJ132" s="342">
        <f t="shared" si="199"/>
        <v>7.4375</v>
      </c>
      <c r="CK132" s="342">
        <f t="shared" si="165"/>
        <v>-75.124317998361207</v>
      </c>
      <c r="CL132" s="361">
        <f t="shared" si="166"/>
        <v>0.25672261183985057</v>
      </c>
      <c r="CM132" s="361">
        <f t="shared" si="167"/>
        <v>7.0381669711042663E-2</v>
      </c>
      <c r="CN132" s="361">
        <f t="shared" si="215"/>
        <v>0.25672261183985057</v>
      </c>
      <c r="CO132" s="342">
        <f t="shared" si="168"/>
        <v>0.47426968433308841</v>
      </c>
      <c r="CP132" s="364"/>
      <c r="CQ132" s="342">
        <f t="shared" si="216"/>
        <v>-71.175289981759931</v>
      </c>
      <c r="CR132" s="342">
        <f t="shared" si="169"/>
        <v>-151.38310940935006</v>
      </c>
      <c r="CS132" s="342">
        <f t="shared" si="170"/>
        <v>-1178.0999999999999</v>
      </c>
      <c r="CT132" s="342">
        <f t="shared" si="200"/>
        <v>7.4375</v>
      </c>
      <c r="CU132" s="342">
        <f t="shared" si="171"/>
        <v>-71.175289981759931</v>
      </c>
      <c r="CV132" s="361">
        <f t="shared" si="172"/>
        <v>0.32267392778813853</v>
      </c>
      <c r="CW132" s="361">
        <f t="shared" si="173"/>
        <v>0.11544199391698873</v>
      </c>
      <c r="CX132" s="361">
        <f t="shared" si="217"/>
        <v>0.32267392778813853</v>
      </c>
      <c r="CY132" s="342">
        <f t="shared" si="174"/>
        <v>0.44933895190505008</v>
      </c>
      <c r="CZ132" s="364"/>
      <c r="DA132" s="350">
        <f t="shared" si="218"/>
        <v>0.92360863623813849</v>
      </c>
      <c r="DB132" s="351">
        <f t="shared" si="219"/>
        <v>3.4548059031447593</v>
      </c>
      <c r="DC132" s="352">
        <f t="shared" si="197"/>
        <v>1.2822444560173511E-2</v>
      </c>
      <c r="DD132" s="353">
        <f t="shared" si="201"/>
        <v>-37.840583399953125</v>
      </c>
      <c r="DE132" s="354">
        <f t="shared" si="175"/>
        <v>36.666666666666664</v>
      </c>
      <c r="DF132" s="354">
        <f t="shared" si="198"/>
        <v>3.0373820955277893</v>
      </c>
      <c r="DG132" s="365"/>
      <c r="DH132" s="63"/>
      <c r="DI132" s="63"/>
      <c r="DJ132" s="63"/>
      <c r="DK132" s="63"/>
      <c r="DL132" s="63"/>
      <c r="DM132" s="63"/>
      <c r="DN132" s="63"/>
      <c r="DO132" s="366"/>
      <c r="DP132" s="63"/>
      <c r="DQ132" s="63"/>
      <c r="DR132" s="63"/>
      <c r="DS132" s="63"/>
      <c r="DT132" s="63"/>
      <c r="DU132" s="63"/>
      <c r="DV132" s="63"/>
      <c r="DW132" s="63"/>
      <c r="DX132" s="63"/>
      <c r="DY132" s="63"/>
      <c r="DZ132" s="63"/>
      <c r="EA132" s="63"/>
      <c r="EB132" s="63"/>
      <c r="EC132" s="63"/>
      <c r="ED132" s="63"/>
      <c r="EE132" s="63"/>
      <c r="EF132" s="63"/>
      <c r="EG132" s="63"/>
    </row>
    <row r="133" spans="1:137" s="358" customFormat="1" x14ac:dyDescent="0.25">
      <c r="A133" s="358">
        <f t="shared" si="202"/>
        <v>445</v>
      </c>
      <c r="B133" s="359">
        <f t="shared" si="203"/>
        <v>0.125</v>
      </c>
      <c r="C133" s="360"/>
      <c r="D133" s="342">
        <f t="shared" si="123"/>
        <v>-155.39400000000001</v>
      </c>
      <c r="E133" s="361">
        <f t="shared" si="204"/>
        <v>0.97</v>
      </c>
      <c r="F133" s="343"/>
      <c r="G133" s="342">
        <f t="shared" si="176"/>
        <v>-159.84072197852703</v>
      </c>
      <c r="H133" s="342">
        <f t="shared" si="177"/>
        <v>20.159278021472971</v>
      </c>
      <c r="I133" s="342">
        <f t="shared" si="178"/>
        <v>-7.9656415367572508</v>
      </c>
      <c r="J133" s="342">
        <f t="shared" si="179"/>
        <v>20.159278021472971</v>
      </c>
      <c r="K133" s="344">
        <f t="shared" si="180"/>
        <v>1</v>
      </c>
      <c r="L133" s="345">
        <f t="shared" si="181"/>
        <v>0</v>
      </c>
      <c r="M133" s="346">
        <f t="shared" si="182"/>
        <v>-12.893830882965075</v>
      </c>
      <c r="N133" s="342">
        <f t="shared" si="183"/>
        <v>167.10616911703494</v>
      </c>
      <c r="O133" s="342">
        <f t="shared" si="184"/>
        <v>-4.062005130500193</v>
      </c>
      <c r="P133" s="342">
        <f t="shared" si="185"/>
        <v>-12.893830882965075</v>
      </c>
      <c r="Q133" s="344">
        <f t="shared" si="186"/>
        <v>1</v>
      </c>
      <c r="R133" s="345">
        <f t="shared" si="187"/>
        <v>0</v>
      </c>
      <c r="S133" s="346">
        <f t="shared" si="188"/>
        <v>-4.191577574111399</v>
      </c>
      <c r="T133" s="342">
        <f t="shared" si="189"/>
        <v>175.80842242588861</v>
      </c>
      <c r="U133" s="342">
        <f t="shared" si="190"/>
        <v>-0.41024281555588937</v>
      </c>
      <c r="V133" s="342">
        <f t="shared" si="191"/>
        <v>-4.191577574111399</v>
      </c>
      <c r="W133" s="344">
        <f t="shared" si="192"/>
        <v>1</v>
      </c>
      <c r="X133" s="345">
        <f t="shared" si="193"/>
        <v>0</v>
      </c>
      <c r="Y133" s="342">
        <f t="shared" si="194"/>
        <v>0</v>
      </c>
      <c r="Z133" s="343"/>
      <c r="AA133" s="342">
        <f t="shared" si="205"/>
        <v>-52.31492172712624</v>
      </c>
      <c r="AB133" s="342">
        <f t="shared" si="124"/>
        <v>-110.25940593090512</v>
      </c>
      <c r="AC133" s="342">
        <f t="shared" si="125"/>
        <v>-1191.4875</v>
      </c>
      <c r="AD133" s="342">
        <f t="shared" si="126"/>
        <v>7.4375</v>
      </c>
      <c r="AE133" s="342">
        <f t="shared" si="127"/>
        <v>-52.31492172712624</v>
      </c>
      <c r="AF133" s="361">
        <f t="shared" si="128"/>
        <v>0.61132095851884583</v>
      </c>
      <c r="AG133" s="361">
        <f t="shared" si="129"/>
        <v>0.51241866615246778</v>
      </c>
      <c r="AH133" s="361">
        <f t="shared" si="206"/>
        <v>0.61132095851884583</v>
      </c>
      <c r="AI133" s="342">
        <f t="shared" si="130"/>
        <v>0.32656006071864074</v>
      </c>
      <c r="AJ133" s="343"/>
      <c r="AK133" s="342">
        <f t="shared" si="207"/>
        <v>-60.6728205095432</v>
      </c>
      <c r="AL133" s="342">
        <f t="shared" si="131"/>
        <v>-130.7373004711435</v>
      </c>
      <c r="AM133" s="342">
        <f t="shared" si="132"/>
        <v>-1191.4875</v>
      </c>
      <c r="AN133" s="342">
        <f t="shared" si="133"/>
        <v>7.4375</v>
      </c>
      <c r="AO133" s="342">
        <f t="shared" si="134"/>
        <v>-60.6728205095432</v>
      </c>
      <c r="AP133" s="361">
        <f t="shared" si="135"/>
        <v>0.48979608156473575</v>
      </c>
      <c r="AQ133" s="361">
        <f t="shared" si="136"/>
        <v>0.30098155576910446</v>
      </c>
      <c r="AR133" s="361">
        <f t="shared" si="208"/>
        <v>0.48979608156473575</v>
      </c>
      <c r="AS133" s="342">
        <f t="shared" si="137"/>
        <v>0.37873171354271662</v>
      </c>
      <c r="AT133" s="343"/>
      <c r="AU133" s="342">
        <f t="shared" si="138"/>
        <v>-175.93874643129902</v>
      </c>
      <c r="AV133" s="342">
        <f t="shared" si="139"/>
        <v>4.0612535687009768</v>
      </c>
      <c r="AW133" s="342">
        <f t="shared" si="140"/>
        <v>4.0612535687009768</v>
      </c>
      <c r="AX133" s="342">
        <f t="shared" si="141"/>
        <v>-4.4393533400028983E-3</v>
      </c>
      <c r="AY133" s="342">
        <f t="shared" si="209"/>
        <v>1</v>
      </c>
      <c r="AZ133" s="342">
        <f t="shared" si="142"/>
        <v>0</v>
      </c>
      <c r="BA133" s="343"/>
      <c r="BB133" s="342">
        <f t="shared" si="143"/>
        <v>-171.91789744990075</v>
      </c>
      <c r="BC133" s="342">
        <f t="shared" si="144"/>
        <v>8.0821025500992505</v>
      </c>
      <c r="BD133" s="342">
        <f t="shared" si="145"/>
        <v>8.0821025500992505</v>
      </c>
      <c r="BE133" s="342">
        <f t="shared" si="195"/>
        <v>-7.7576223698718957E-3</v>
      </c>
      <c r="BF133" s="342">
        <f t="shared" si="210"/>
        <v>1</v>
      </c>
      <c r="BG133" s="342">
        <f t="shared" si="146"/>
        <v>0</v>
      </c>
      <c r="BH133" s="343"/>
      <c r="BI133" s="342">
        <f t="shared" si="147"/>
        <v>-130.56100952512242</v>
      </c>
      <c r="BJ133" s="342">
        <f t="shared" si="148"/>
        <v>48.43898268090291</v>
      </c>
      <c r="BK133" s="342">
        <f t="shared" si="149"/>
        <v>-1.7016150507054715</v>
      </c>
      <c r="BL133" s="342">
        <f t="shared" si="150"/>
        <v>48.43898268090291</v>
      </c>
      <c r="BM133" s="342">
        <f t="shared" si="211"/>
        <v>0.8220897767038744</v>
      </c>
      <c r="BN133" s="342">
        <f t="shared" si="151"/>
        <v>0.30236568464983088</v>
      </c>
      <c r="BO133" s="346">
        <f t="shared" si="152"/>
        <v>-115.58249094740931</v>
      </c>
      <c r="BP133" s="344">
        <f t="shared" si="153"/>
        <v>64.417509052590688</v>
      </c>
      <c r="BQ133" s="344">
        <f t="shared" si="154"/>
        <v>-3.8345264385290867</v>
      </c>
      <c r="BR133" s="344">
        <f t="shared" si="155"/>
        <v>64.417509052590688</v>
      </c>
      <c r="BS133" s="346">
        <f t="shared" si="156"/>
        <v>0.64309284557730551</v>
      </c>
      <c r="BT133" s="345">
        <f t="shared" si="157"/>
        <v>0.4021067980810904</v>
      </c>
      <c r="BU133" s="342">
        <f t="shared" si="212"/>
        <v>0.70447248273092122</v>
      </c>
      <c r="BV133" s="343"/>
      <c r="BW133" s="347">
        <f t="shared" si="196"/>
        <v>2.5047642569922788</v>
      </c>
      <c r="BX133" s="362"/>
      <c r="BY133" s="363"/>
      <c r="BZ133" s="361">
        <f t="shared" si="158"/>
        <v>-174.59202525954117</v>
      </c>
      <c r="CA133" s="361">
        <f t="shared" si="159"/>
        <v>5.4079747404588261</v>
      </c>
      <c r="CB133" s="342">
        <f t="shared" si="160"/>
        <v>5.4079747404588261</v>
      </c>
      <c r="CC133" s="342">
        <f t="shared" si="161"/>
        <v>-5.5457247467120638E-3</v>
      </c>
      <c r="CD133" s="342">
        <f t="shared" si="213"/>
        <v>1</v>
      </c>
      <c r="CE133" s="342">
        <f t="shared" si="162"/>
        <v>0</v>
      </c>
      <c r="CF133" s="364"/>
      <c r="CG133" s="342">
        <f t="shared" si="214"/>
        <v>-75.284167954186444</v>
      </c>
      <c r="CH133" s="342">
        <f t="shared" si="163"/>
        <v>-158.24753292667694</v>
      </c>
      <c r="CI133" s="342">
        <f t="shared" si="164"/>
        <v>-1191.4875</v>
      </c>
      <c r="CJ133" s="342">
        <f t="shared" si="199"/>
        <v>7.4375</v>
      </c>
      <c r="CK133" s="342">
        <f t="shared" si="165"/>
        <v>-75.284167954186444</v>
      </c>
      <c r="CL133" s="361">
        <f t="shared" si="166"/>
        <v>0.25402521160254588</v>
      </c>
      <c r="CM133" s="361">
        <f t="shared" si="167"/>
        <v>6.8816477278987445E-2</v>
      </c>
      <c r="CN133" s="361">
        <f t="shared" si="215"/>
        <v>0.25402521160254588</v>
      </c>
      <c r="CO133" s="342">
        <f t="shared" si="168"/>
        <v>0.46993862643062695</v>
      </c>
      <c r="CP133" s="364"/>
      <c r="CQ133" s="342">
        <f t="shared" si="216"/>
        <v>-71.372136823544963</v>
      </c>
      <c r="CR133" s="342">
        <f t="shared" si="169"/>
        <v>-151.72466931718373</v>
      </c>
      <c r="CS133" s="342">
        <f t="shared" si="170"/>
        <v>-1191.4875</v>
      </c>
      <c r="CT133" s="342">
        <f t="shared" si="200"/>
        <v>7.4375</v>
      </c>
      <c r="CU133" s="342">
        <f t="shared" si="171"/>
        <v>-71.372136823544963</v>
      </c>
      <c r="CV133" s="361">
        <f t="shared" si="172"/>
        <v>0.31942017529351036</v>
      </c>
      <c r="CW133" s="361">
        <f t="shared" si="173"/>
        <v>0.11289561526093039</v>
      </c>
      <c r="CX133" s="361">
        <f t="shared" si="217"/>
        <v>0.31942017529351036</v>
      </c>
      <c r="CY133" s="342">
        <f t="shared" si="174"/>
        <v>0.44551895645159156</v>
      </c>
      <c r="CZ133" s="364"/>
      <c r="DA133" s="350">
        <f t="shared" si="218"/>
        <v>0.91545758288221846</v>
      </c>
      <c r="DB133" s="351">
        <f t="shared" si="219"/>
        <v>3.4202218398744972</v>
      </c>
      <c r="DC133" s="352">
        <f t="shared" si="197"/>
        <v>1.2844484612527062E-2</v>
      </c>
      <c r="DD133" s="353">
        <f t="shared" si="201"/>
        <v>-37.825666343991763</v>
      </c>
      <c r="DE133" s="354">
        <f t="shared" si="175"/>
        <v>37.083333333333336</v>
      </c>
      <c r="DF133" s="354">
        <f t="shared" si="198"/>
        <v>3.0089705033733365</v>
      </c>
      <c r="DG133" s="365"/>
      <c r="DH133" s="63"/>
      <c r="DI133" s="63"/>
      <c r="DJ133" s="63"/>
      <c r="DK133" s="63"/>
      <c r="DL133" s="63"/>
      <c r="DM133" s="63"/>
      <c r="DN133" s="63"/>
      <c r="DO133" s="366"/>
      <c r="DP133" s="63"/>
      <c r="DQ133" s="63"/>
      <c r="DR133" s="63"/>
      <c r="DS133" s="63"/>
      <c r="DT133" s="63"/>
      <c r="DU133" s="63"/>
      <c r="DV133" s="63"/>
      <c r="DW133" s="63"/>
      <c r="DX133" s="63"/>
      <c r="DY133" s="63"/>
      <c r="DZ133" s="63"/>
      <c r="EA133" s="63"/>
      <c r="EB133" s="63"/>
      <c r="EC133" s="63"/>
      <c r="ED133" s="63"/>
      <c r="EE133" s="63"/>
      <c r="EF133" s="63"/>
      <c r="EG133" s="63"/>
    </row>
    <row r="134" spans="1:137" s="358" customFormat="1" x14ac:dyDescent="0.25">
      <c r="A134" s="358">
        <f t="shared" si="202"/>
        <v>450</v>
      </c>
      <c r="B134" s="359">
        <f t="shared" si="203"/>
        <v>0.125</v>
      </c>
      <c r="C134" s="360"/>
      <c r="D134" s="342">
        <f t="shared" si="123"/>
        <v>-157.13999999999999</v>
      </c>
      <c r="E134" s="361">
        <f t="shared" si="204"/>
        <v>0.97</v>
      </c>
      <c r="F134" s="343"/>
      <c r="G134" s="342">
        <f t="shared" si="176"/>
        <v>-160.60136135669478</v>
      </c>
      <c r="H134" s="342">
        <f t="shared" si="177"/>
        <v>19.398638643305219</v>
      </c>
      <c r="I134" s="342">
        <f t="shared" si="178"/>
        <v>-7.4690661411211154</v>
      </c>
      <c r="J134" s="342">
        <f t="shared" si="179"/>
        <v>19.398638643305219</v>
      </c>
      <c r="K134" s="344">
        <f t="shared" si="180"/>
        <v>1</v>
      </c>
      <c r="L134" s="345">
        <f t="shared" si="181"/>
        <v>0</v>
      </c>
      <c r="M134" s="346">
        <f t="shared" si="182"/>
        <v>-13.250349561379819</v>
      </c>
      <c r="N134" s="342">
        <f t="shared" si="183"/>
        <v>166.74965043862019</v>
      </c>
      <c r="O134" s="342">
        <f t="shared" si="184"/>
        <v>-4.2747785093323145</v>
      </c>
      <c r="P134" s="342">
        <f t="shared" si="185"/>
        <v>-13.250349561379819</v>
      </c>
      <c r="Q134" s="344">
        <f t="shared" si="186"/>
        <v>1</v>
      </c>
      <c r="R134" s="345">
        <f t="shared" si="187"/>
        <v>0</v>
      </c>
      <c r="S134" s="346">
        <f t="shared" si="188"/>
        <v>-4.2499767039812477</v>
      </c>
      <c r="T134" s="342">
        <f t="shared" si="189"/>
        <v>175.75002329601875</v>
      </c>
      <c r="U134" s="342">
        <f t="shared" si="190"/>
        <v>-0.42138564837898085</v>
      </c>
      <c r="V134" s="342">
        <f t="shared" si="191"/>
        <v>-4.2499767039812477</v>
      </c>
      <c r="W134" s="344">
        <f t="shared" si="192"/>
        <v>1</v>
      </c>
      <c r="X134" s="345">
        <f t="shared" si="193"/>
        <v>0</v>
      </c>
      <c r="Y134" s="342">
        <f t="shared" si="194"/>
        <v>0</v>
      </c>
      <c r="Z134" s="343"/>
      <c r="AA134" s="342">
        <f t="shared" si="205"/>
        <v>-52.624192504451834</v>
      </c>
      <c r="AB134" s="342">
        <f t="shared" si="124"/>
        <v>-111.07954745598559</v>
      </c>
      <c r="AC134" s="342">
        <f t="shared" si="125"/>
        <v>-1204.875</v>
      </c>
      <c r="AD134" s="342">
        <f t="shared" si="126"/>
        <v>7.4375</v>
      </c>
      <c r="AE134" s="342">
        <f t="shared" si="127"/>
        <v>-52.624192504451834</v>
      </c>
      <c r="AF134" s="361">
        <f t="shared" si="128"/>
        <v>0.60704035286870628</v>
      </c>
      <c r="AG134" s="361">
        <f t="shared" si="129"/>
        <v>0.50399533037781163</v>
      </c>
      <c r="AH134" s="361">
        <f t="shared" si="206"/>
        <v>0.60704035286870628</v>
      </c>
      <c r="AI134" s="342">
        <f t="shared" si="130"/>
        <v>0.32484069447192493</v>
      </c>
      <c r="AJ134" s="343"/>
      <c r="AK134" s="342">
        <f t="shared" si="207"/>
        <v>-60.945395900922861</v>
      </c>
      <c r="AL134" s="342">
        <f t="shared" si="131"/>
        <v>-131.34203622867139</v>
      </c>
      <c r="AM134" s="342">
        <f t="shared" si="132"/>
        <v>-1204.875</v>
      </c>
      <c r="AN134" s="342">
        <f t="shared" si="133"/>
        <v>7.4375</v>
      </c>
      <c r="AO134" s="342">
        <f t="shared" si="134"/>
        <v>-60.945395900922861</v>
      </c>
      <c r="AP134" s="361">
        <f t="shared" si="135"/>
        <v>0.48564293117863211</v>
      </c>
      <c r="AQ134" s="361">
        <f t="shared" si="136"/>
        <v>0.29491468762208095</v>
      </c>
      <c r="AR134" s="361">
        <f t="shared" si="208"/>
        <v>0.48564293117863211</v>
      </c>
      <c r="AS134" s="342">
        <f t="shared" si="137"/>
        <v>0.37620614753656084</v>
      </c>
      <c r="AT134" s="343"/>
      <c r="AU134" s="342">
        <f t="shared" si="138"/>
        <v>-175.98842239915541</v>
      </c>
      <c r="AV134" s="342">
        <f t="shared" si="139"/>
        <v>4.0115776008445891</v>
      </c>
      <c r="AW134" s="342">
        <f t="shared" si="140"/>
        <v>4.0115776008445891</v>
      </c>
      <c r="AX134" s="342">
        <f t="shared" si="141"/>
        <v>-4.2217543437090858E-3</v>
      </c>
      <c r="AY134" s="342">
        <f t="shared" si="209"/>
        <v>1</v>
      </c>
      <c r="AZ134" s="342">
        <f t="shared" si="142"/>
        <v>0</v>
      </c>
      <c r="BA134" s="343"/>
      <c r="BB134" s="342">
        <f t="shared" si="143"/>
        <v>-172.01579418630996</v>
      </c>
      <c r="BC134" s="342">
        <f t="shared" si="144"/>
        <v>7.9842058136900391</v>
      </c>
      <c r="BD134" s="342">
        <f t="shared" si="145"/>
        <v>7.9842058136900391</v>
      </c>
      <c r="BE134" s="342">
        <f t="shared" si="195"/>
        <v>-7.3951699931629018E-3</v>
      </c>
      <c r="BF134" s="342">
        <f t="shared" si="210"/>
        <v>1</v>
      </c>
      <c r="BG134" s="342">
        <f t="shared" si="146"/>
        <v>0</v>
      </c>
      <c r="BH134" s="343"/>
      <c r="BI134" s="342">
        <f t="shared" si="147"/>
        <v>-131.46854131842213</v>
      </c>
      <c r="BJ134" s="342">
        <f t="shared" si="148"/>
        <v>47.53310431692114</v>
      </c>
      <c r="BK134" s="342">
        <f t="shared" si="149"/>
        <v>-1.6121172759663851</v>
      </c>
      <c r="BL134" s="342">
        <f t="shared" si="150"/>
        <v>47.53310431692114</v>
      </c>
      <c r="BM134" s="342">
        <f t="shared" si="211"/>
        <v>0.83060422560150537</v>
      </c>
      <c r="BN134" s="342">
        <f t="shared" si="151"/>
        <v>0.29341422417852553</v>
      </c>
      <c r="BO134" s="346">
        <f t="shared" si="152"/>
        <v>-116.84482573556254</v>
      </c>
      <c r="BP134" s="344">
        <f t="shared" si="153"/>
        <v>63.155174264437463</v>
      </c>
      <c r="BQ134" s="344">
        <f t="shared" si="154"/>
        <v>-3.6183600476962341</v>
      </c>
      <c r="BR134" s="344">
        <f t="shared" si="155"/>
        <v>63.155174264437463</v>
      </c>
      <c r="BS134" s="346">
        <f t="shared" si="156"/>
        <v>0.65929836330122338</v>
      </c>
      <c r="BT134" s="345">
        <f t="shared" si="157"/>
        <v>0.38984675471874974</v>
      </c>
      <c r="BU134" s="342">
        <f t="shared" si="212"/>
        <v>0.68326097889727522</v>
      </c>
      <c r="BV134" s="343"/>
      <c r="BW134" s="347">
        <f t="shared" si="196"/>
        <v>2.4793078209057611</v>
      </c>
      <c r="BX134" s="362"/>
      <c r="BY134" s="363"/>
      <c r="BZ134" s="361">
        <f t="shared" si="158"/>
        <v>-174.65800560851272</v>
      </c>
      <c r="CA134" s="361">
        <f t="shared" si="159"/>
        <v>5.3419943914872761</v>
      </c>
      <c r="CB134" s="342">
        <f t="shared" si="160"/>
        <v>5.3419943914872761</v>
      </c>
      <c r="CC134" s="342">
        <f t="shared" si="161"/>
        <v>-5.2798172292991838E-3</v>
      </c>
      <c r="CD134" s="342">
        <f t="shared" si="213"/>
        <v>1</v>
      </c>
      <c r="CE134" s="342">
        <f t="shared" si="162"/>
        <v>0</v>
      </c>
      <c r="CF134" s="364"/>
      <c r="CG134" s="342">
        <f t="shared" si="214"/>
        <v>-75.440692541837919</v>
      </c>
      <c r="CH134" s="342">
        <f t="shared" si="163"/>
        <v>-158.4989804500776</v>
      </c>
      <c r="CI134" s="342">
        <f t="shared" si="164"/>
        <v>-1204.875</v>
      </c>
      <c r="CJ134" s="342">
        <f t="shared" si="199"/>
        <v>7.4375</v>
      </c>
      <c r="CK134" s="342">
        <f t="shared" si="165"/>
        <v>-75.440692541837919</v>
      </c>
      <c r="CL134" s="361">
        <f t="shared" si="166"/>
        <v>0.25138200944692174</v>
      </c>
      <c r="CM134" s="361">
        <f t="shared" si="167"/>
        <v>6.7302684071815153E-2</v>
      </c>
      <c r="CN134" s="361">
        <f t="shared" si="215"/>
        <v>0.25138200944692174</v>
      </c>
      <c r="CO134" s="342">
        <f t="shared" si="168"/>
        <v>0.46568328729529579</v>
      </c>
      <c r="CP134" s="364"/>
      <c r="CQ134" s="342">
        <f t="shared" si="216"/>
        <v>-71.56505117707799</v>
      </c>
      <c r="CR134" s="342">
        <f t="shared" si="169"/>
        <v>-152.05806551479151</v>
      </c>
      <c r="CS134" s="342">
        <f t="shared" si="170"/>
        <v>-1204.875</v>
      </c>
      <c r="CT134" s="342">
        <f t="shared" si="200"/>
        <v>7.4375</v>
      </c>
      <c r="CU134" s="342">
        <f t="shared" si="171"/>
        <v>-71.56505117707799</v>
      </c>
      <c r="CV134" s="361">
        <f t="shared" si="172"/>
        <v>0.31622776601683794</v>
      </c>
      <c r="CW134" s="361">
        <f t="shared" si="173"/>
        <v>0.11043152607484653</v>
      </c>
      <c r="CX134" s="361">
        <f t="shared" si="217"/>
        <v>0.31622776601683794</v>
      </c>
      <c r="CY134" s="342">
        <f t="shared" si="174"/>
        <v>0.44175957516714809</v>
      </c>
      <c r="CZ134" s="364"/>
      <c r="DA134" s="350">
        <f t="shared" si="218"/>
        <v>0.90744286246244388</v>
      </c>
      <c r="DB134" s="351">
        <f t="shared" si="219"/>
        <v>3.3867506833682048</v>
      </c>
      <c r="DC134" s="352">
        <f t="shared" si="197"/>
        <v>1.283349544124722E-2</v>
      </c>
      <c r="DD134" s="353">
        <f t="shared" si="201"/>
        <v>-37.833100786621436</v>
      </c>
      <c r="DE134" s="354">
        <f t="shared" si="175"/>
        <v>37.5</v>
      </c>
      <c r="DF134" s="354">
        <f t="shared" si="198"/>
        <v>2.9810239224083892</v>
      </c>
      <c r="DG134" s="365"/>
      <c r="DH134" s="63"/>
      <c r="DI134" s="63"/>
      <c r="DJ134" s="63"/>
      <c r="DK134" s="63"/>
      <c r="DL134" s="63"/>
      <c r="DM134" s="63"/>
      <c r="DN134" s="63"/>
      <c r="DO134" s="366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  <c r="DZ134" s="63"/>
      <c r="EA134" s="63"/>
      <c r="EB134" s="63"/>
      <c r="EC134" s="63"/>
      <c r="ED134" s="63"/>
      <c r="EE134" s="63"/>
      <c r="EF134" s="63"/>
      <c r="EG134" s="63"/>
    </row>
    <row r="135" spans="1:137" s="358" customFormat="1" x14ac:dyDescent="0.25">
      <c r="A135" s="358">
        <f t="shared" si="202"/>
        <v>455</v>
      </c>
      <c r="B135" s="359">
        <f t="shared" si="203"/>
        <v>0.125</v>
      </c>
      <c r="C135" s="360"/>
      <c r="D135" s="342">
        <f t="shared" si="123"/>
        <v>-158.886</v>
      </c>
      <c r="E135" s="361">
        <f t="shared" si="204"/>
        <v>0.97</v>
      </c>
      <c r="F135" s="343"/>
      <c r="G135" s="342">
        <f t="shared" si="176"/>
        <v>-161.30317985401922</v>
      </c>
      <c r="H135" s="342">
        <f t="shared" si="177"/>
        <v>18.69682014598078</v>
      </c>
      <c r="I135" s="342">
        <f t="shared" si="178"/>
        <v>-7.0101813701423508</v>
      </c>
      <c r="J135" s="342">
        <f t="shared" si="179"/>
        <v>18.69682014598078</v>
      </c>
      <c r="K135" s="344">
        <f t="shared" si="180"/>
        <v>1</v>
      </c>
      <c r="L135" s="345">
        <f t="shared" si="181"/>
        <v>0</v>
      </c>
      <c r="M135" s="346">
        <f t="shared" si="182"/>
        <v>-13.620830167023044</v>
      </c>
      <c r="N135" s="342">
        <f t="shared" si="183"/>
        <v>166.37916983297697</v>
      </c>
      <c r="O135" s="342">
        <f t="shared" si="184"/>
        <v>-4.4983147749560555</v>
      </c>
      <c r="P135" s="342">
        <f t="shared" si="185"/>
        <v>-13.620830167023044</v>
      </c>
      <c r="Q135" s="344">
        <f t="shared" si="186"/>
        <v>1</v>
      </c>
      <c r="R135" s="345">
        <f t="shared" si="187"/>
        <v>0</v>
      </c>
      <c r="S135" s="346">
        <f t="shared" si="188"/>
        <v>-4.3088157715949151</v>
      </c>
      <c r="T135" s="342">
        <f t="shared" si="189"/>
        <v>175.69118422840509</v>
      </c>
      <c r="U135" s="342">
        <f t="shared" si="190"/>
        <v>-0.43278202294294549</v>
      </c>
      <c r="V135" s="342">
        <f t="shared" si="191"/>
        <v>-4.3088157715949151</v>
      </c>
      <c r="W135" s="344">
        <f t="shared" si="192"/>
        <v>1</v>
      </c>
      <c r="X135" s="345">
        <f t="shared" si="193"/>
        <v>0</v>
      </c>
      <c r="Y135" s="342">
        <f t="shared" si="194"/>
        <v>0</v>
      </c>
      <c r="Z135" s="343"/>
      <c r="AA135" s="342">
        <f t="shared" si="205"/>
        <v>-52.929153491064426</v>
      </c>
      <c r="AB135" s="342">
        <f t="shared" si="124"/>
        <v>-111.88415862693076</v>
      </c>
      <c r="AC135" s="342">
        <f t="shared" si="125"/>
        <v>-1218.2625</v>
      </c>
      <c r="AD135" s="342">
        <f t="shared" si="126"/>
        <v>7.4375</v>
      </c>
      <c r="AE135" s="342">
        <f t="shared" si="127"/>
        <v>-52.929153491064426</v>
      </c>
      <c r="AF135" s="361">
        <f t="shared" si="128"/>
        <v>0.60280207950679898</v>
      </c>
      <c r="AG135" s="361">
        <f t="shared" si="129"/>
        <v>0.49570898156868426</v>
      </c>
      <c r="AH135" s="361">
        <f t="shared" si="206"/>
        <v>0.60280207950679898</v>
      </c>
      <c r="AI135" s="342">
        <f t="shared" si="130"/>
        <v>0.32313280519575349</v>
      </c>
      <c r="AJ135" s="343"/>
      <c r="AK135" s="342">
        <f t="shared" si="207"/>
        <v>-61.213381689985958</v>
      </c>
      <c r="AL135" s="342">
        <f t="shared" si="131"/>
        <v>-131.93267030512487</v>
      </c>
      <c r="AM135" s="342">
        <f t="shared" si="132"/>
        <v>-1218.2625</v>
      </c>
      <c r="AN135" s="342">
        <f t="shared" si="133"/>
        <v>7.4375</v>
      </c>
      <c r="AO135" s="342">
        <f t="shared" si="134"/>
        <v>-61.213381689985958</v>
      </c>
      <c r="AP135" s="361">
        <f t="shared" si="135"/>
        <v>0.48154899555220348</v>
      </c>
      <c r="AQ135" s="361">
        <f t="shared" si="136"/>
        <v>0.28901258809762526</v>
      </c>
      <c r="AR135" s="361">
        <f t="shared" si="208"/>
        <v>0.48154899555220348</v>
      </c>
      <c r="AS135" s="342">
        <f t="shared" si="137"/>
        <v>0.37370806892543323</v>
      </c>
      <c r="AT135" s="343"/>
      <c r="AU135" s="342">
        <f t="shared" si="138"/>
        <v>-176.03684966181049</v>
      </c>
      <c r="AV135" s="342">
        <f t="shared" si="139"/>
        <v>3.9631503381895072</v>
      </c>
      <c r="AW135" s="342">
        <f t="shared" si="140"/>
        <v>3.9631503381895072</v>
      </c>
      <c r="AX135" s="342">
        <f t="shared" si="141"/>
        <v>-4.0174161644510979E-3</v>
      </c>
      <c r="AY135" s="342">
        <f t="shared" si="209"/>
        <v>1</v>
      </c>
      <c r="AZ135" s="342">
        <f t="shared" si="142"/>
        <v>0</v>
      </c>
      <c r="BA135" s="343"/>
      <c r="BB135" s="342">
        <f t="shared" si="143"/>
        <v>-172.11126381691528</v>
      </c>
      <c r="BC135" s="342">
        <f t="shared" si="144"/>
        <v>7.8887361830847169</v>
      </c>
      <c r="BD135" s="342">
        <f t="shared" si="145"/>
        <v>7.8887361830847169</v>
      </c>
      <c r="BE135" s="342">
        <f t="shared" si="195"/>
        <v>-7.0537908275137545E-3</v>
      </c>
      <c r="BF135" s="342">
        <f t="shared" si="210"/>
        <v>1</v>
      </c>
      <c r="BG135" s="342">
        <f t="shared" si="146"/>
        <v>0</v>
      </c>
      <c r="BH135" s="343"/>
      <c r="BI135" s="342">
        <f t="shared" si="147"/>
        <v>-132.34445028513113</v>
      </c>
      <c r="BJ135" s="342">
        <f t="shared" si="148"/>
        <v>46.658890293245378</v>
      </c>
      <c r="BK135" s="342">
        <f t="shared" si="149"/>
        <v>-1.528388637403884</v>
      </c>
      <c r="BL135" s="342">
        <f t="shared" si="150"/>
        <v>46.658890293245378</v>
      </c>
      <c r="BM135" s="342">
        <f t="shared" si="211"/>
        <v>0.83864964625917338</v>
      </c>
      <c r="BN135" s="342">
        <f t="shared" si="151"/>
        <v>0.28485281009307312</v>
      </c>
      <c r="BO135" s="346">
        <f t="shared" si="152"/>
        <v>-118.06890550755551</v>
      </c>
      <c r="BP135" s="344">
        <f t="shared" si="153"/>
        <v>61.931094492444487</v>
      </c>
      <c r="BQ135" s="344">
        <f t="shared" si="154"/>
        <v>-3.4185262456823349</v>
      </c>
      <c r="BR135" s="344">
        <f t="shared" si="155"/>
        <v>61.931094492444487</v>
      </c>
      <c r="BS135" s="346">
        <f t="shared" si="156"/>
        <v>0.67464248608664434</v>
      </c>
      <c r="BT135" s="345">
        <f t="shared" si="157"/>
        <v>0.37808970996608354</v>
      </c>
      <c r="BU135" s="342">
        <f t="shared" si="212"/>
        <v>0.66294252005915666</v>
      </c>
      <c r="BV135" s="343"/>
      <c r="BW135" s="347">
        <f t="shared" si="196"/>
        <v>2.4547833941803434</v>
      </c>
      <c r="BX135" s="362"/>
      <c r="BY135" s="363"/>
      <c r="BZ135" s="361">
        <f t="shared" si="158"/>
        <v>-174.72233336500932</v>
      </c>
      <c r="CA135" s="361">
        <f t="shared" si="159"/>
        <v>5.2776666349906804</v>
      </c>
      <c r="CB135" s="342">
        <f t="shared" si="160"/>
        <v>5.2776666349906804</v>
      </c>
      <c r="CC135" s="342">
        <f t="shared" si="161"/>
        <v>-5.0297769465367436E-3</v>
      </c>
      <c r="CD135" s="342">
        <f t="shared" si="213"/>
        <v>1</v>
      </c>
      <c r="CE135" s="342">
        <f t="shared" si="162"/>
        <v>0</v>
      </c>
      <c r="CF135" s="364"/>
      <c r="CG135" s="342">
        <f t="shared" si="214"/>
        <v>-75.593992194718268</v>
      </c>
      <c r="CH135" s="342">
        <f t="shared" si="163"/>
        <v>-158.74460617023126</v>
      </c>
      <c r="CI135" s="342">
        <f t="shared" si="164"/>
        <v>-1218.2625</v>
      </c>
      <c r="CJ135" s="342">
        <f t="shared" si="199"/>
        <v>7.4375</v>
      </c>
      <c r="CK135" s="342">
        <f t="shared" si="165"/>
        <v>-75.593992194718268</v>
      </c>
      <c r="CL135" s="361">
        <f t="shared" si="166"/>
        <v>0.24879144753698657</v>
      </c>
      <c r="CM135" s="361">
        <f t="shared" si="167"/>
        <v>6.5838078993575813E-2</v>
      </c>
      <c r="CN135" s="361">
        <f t="shared" si="215"/>
        <v>0.24879144753698657</v>
      </c>
      <c r="CO135" s="342">
        <f t="shared" si="168"/>
        <v>0.46150178385053892</v>
      </c>
      <c r="CP135" s="364"/>
      <c r="CQ135" s="342">
        <f t="shared" si="216"/>
        <v>-71.754145472421754</v>
      </c>
      <c r="CR135" s="342">
        <f t="shared" si="169"/>
        <v>-152.3835873250963</v>
      </c>
      <c r="CS135" s="342">
        <f t="shared" si="170"/>
        <v>-1218.2625</v>
      </c>
      <c r="CT135" s="342">
        <f t="shared" si="200"/>
        <v>7.4375</v>
      </c>
      <c r="CU135" s="342">
        <f t="shared" si="171"/>
        <v>-71.754145472421754</v>
      </c>
      <c r="CV135" s="361">
        <f t="shared" si="172"/>
        <v>0.31309509289732373</v>
      </c>
      <c r="CW135" s="361">
        <f t="shared" si="173"/>
        <v>0.10804628406238619</v>
      </c>
      <c r="CX135" s="361">
        <f t="shared" si="217"/>
        <v>0.31309509289732373</v>
      </c>
      <c r="CY135" s="342">
        <f t="shared" si="174"/>
        <v>0.43805949616863099</v>
      </c>
      <c r="CZ135" s="364"/>
      <c r="DA135" s="350">
        <f t="shared" si="218"/>
        <v>0.89956128001916991</v>
      </c>
      <c r="DB135" s="351">
        <f t="shared" si="219"/>
        <v>3.3543446741995133</v>
      </c>
      <c r="DC135" s="352">
        <f t="shared" si="197"/>
        <v>1.2793258843921294E-2</v>
      </c>
      <c r="DD135" s="353">
        <f t="shared" si="201"/>
        <v>-37.86037626029912</v>
      </c>
      <c r="DE135" s="354">
        <f t="shared" si="175"/>
        <v>37.916666666666664</v>
      </c>
      <c r="DF135" s="354">
        <f t="shared" si="198"/>
        <v>2.9535332106072385</v>
      </c>
      <c r="DG135" s="365"/>
      <c r="DH135" s="63"/>
      <c r="DI135" s="63"/>
      <c r="DJ135" s="63"/>
      <c r="DK135" s="63"/>
      <c r="DL135" s="63"/>
      <c r="DM135" s="63"/>
      <c r="DN135" s="63"/>
      <c r="DO135" s="366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  <c r="EE135" s="63"/>
      <c r="EF135" s="63"/>
      <c r="EG135" s="63"/>
    </row>
    <row r="136" spans="1:137" s="358" customFormat="1" x14ac:dyDescent="0.25">
      <c r="A136" s="358">
        <f t="shared" si="202"/>
        <v>460</v>
      </c>
      <c r="B136" s="359">
        <f t="shared" si="203"/>
        <v>0.125</v>
      </c>
      <c r="C136" s="360"/>
      <c r="D136" s="342">
        <f t="shared" si="123"/>
        <v>-160.63200000000001</v>
      </c>
      <c r="E136" s="361">
        <f t="shared" si="204"/>
        <v>0.97</v>
      </c>
      <c r="F136" s="343"/>
      <c r="G136" s="342">
        <f t="shared" si="176"/>
        <v>-161.95266391738517</v>
      </c>
      <c r="H136" s="342">
        <f t="shared" si="177"/>
        <v>18.047336082614834</v>
      </c>
      <c r="I136" s="342">
        <f t="shared" si="178"/>
        <v>-6.5854840925482661</v>
      </c>
      <c r="J136" s="342">
        <f t="shared" si="179"/>
        <v>18.047336082614834</v>
      </c>
      <c r="K136" s="344">
        <f t="shared" si="180"/>
        <v>1</v>
      </c>
      <c r="L136" s="345">
        <f t="shared" si="181"/>
        <v>0</v>
      </c>
      <c r="M136" s="346">
        <f t="shared" si="182"/>
        <v>-14.006137596459697</v>
      </c>
      <c r="N136" s="342">
        <f t="shared" si="183"/>
        <v>165.99386240354031</v>
      </c>
      <c r="O136" s="342">
        <f t="shared" si="184"/>
        <v>-4.7331234345568927</v>
      </c>
      <c r="P136" s="342">
        <f t="shared" si="185"/>
        <v>-14.006137596459697</v>
      </c>
      <c r="Q136" s="344">
        <f t="shared" si="186"/>
        <v>1</v>
      </c>
      <c r="R136" s="345">
        <f t="shared" si="187"/>
        <v>0</v>
      </c>
      <c r="S136" s="346">
        <f t="shared" si="188"/>
        <v>-4.3681035536468888</v>
      </c>
      <c r="T136" s="342">
        <f t="shared" si="189"/>
        <v>175.63189644635312</v>
      </c>
      <c r="U136" s="342">
        <f t="shared" si="190"/>
        <v>-0.44443921926009533</v>
      </c>
      <c r="V136" s="342">
        <f t="shared" si="191"/>
        <v>-4.3681035536468888</v>
      </c>
      <c r="W136" s="344">
        <f t="shared" si="192"/>
        <v>1</v>
      </c>
      <c r="X136" s="345">
        <f t="shared" si="193"/>
        <v>0</v>
      </c>
      <c r="Y136" s="342">
        <f t="shared" si="194"/>
        <v>0</v>
      </c>
      <c r="Z136" s="343"/>
      <c r="AA136" s="342">
        <f t="shared" si="205"/>
        <v>-53.229877228508748</v>
      </c>
      <c r="AB136" s="342">
        <f t="shared" si="124"/>
        <v>-112.67350089723712</v>
      </c>
      <c r="AC136" s="342">
        <f t="shared" si="125"/>
        <v>-1231.6500000000001</v>
      </c>
      <c r="AD136" s="342">
        <f t="shared" si="126"/>
        <v>7.4375</v>
      </c>
      <c r="AE136" s="342">
        <f t="shared" si="127"/>
        <v>-53.229877228508748</v>
      </c>
      <c r="AF136" s="361">
        <f t="shared" si="128"/>
        <v>0.59860597090749501</v>
      </c>
      <c r="AG136" s="361">
        <f t="shared" si="129"/>
        <v>0.48756037577491879</v>
      </c>
      <c r="AH136" s="361">
        <f t="shared" si="206"/>
        <v>0.59860597090749501</v>
      </c>
      <c r="AI136" s="342">
        <f t="shared" si="130"/>
        <v>0.32143645669389342</v>
      </c>
      <c r="AJ136" s="343"/>
      <c r="AK136" s="342">
        <f t="shared" si="207"/>
        <v>-61.476881393687975</v>
      </c>
      <c r="AL136" s="342">
        <f t="shared" si="131"/>
        <v>-132.50964389271672</v>
      </c>
      <c r="AM136" s="342">
        <f t="shared" si="132"/>
        <v>-1231.6500000000001</v>
      </c>
      <c r="AN136" s="342">
        <f t="shared" si="133"/>
        <v>7.4375</v>
      </c>
      <c r="AO136" s="342">
        <f t="shared" si="134"/>
        <v>-61.476881393687975</v>
      </c>
      <c r="AP136" s="361">
        <f t="shared" si="135"/>
        <v>0.47751332041986216</v>
      </c>
      <c r="AQ136" s="361">
        <f t="shared" si="136"/>
        <v>0.28327035017475388</v>
      </c>
      <c r="AR136" s="361">
        <f t="shared" si="208"/>
        <v>0.47751332041986216</v>
      </c>
      <c r="AS136" s="342">
        <f t="shared" si="137"/>
        <v>0.37123720648362302</v>
      </c>
      <c r="AT136" s="343"/>
      <c r="AU136" s="342">
        <f t="shared" si="138"/>
        <v>-176.08407616857806</v>
      </c>
      <c r="AV136" s="342">
        <f t="shared" si="139"/>
        <v>3.9159238314219351</v>
      </c>
      <c r="AW136" s="342">
        <f t="shared" si="140"/>
        <v>3.9159238314219351</v>
      </c>
      <c r="AX136" s="342">
        <f t="shared" si="141"/>
        <v>-3.825377686849543E-3</v>
      </c>
      <c r="AY136" s="342">
        <f t="shared" si="209"/>
        <v>1</v>
      </c>
      <c r="AZ136" s="342">
        <f t="shared" si="142"/>
        <v>0</v>
      </c>
      <c r="BA136" s="343"/>
      <c r="BB136" s="342">
        <f t="shared" si="143"/>
        <v>-172.20439797938405</v>
      </c>
      <c r="BC136" s="342">
        <f t="shared" si="144"/>
        <v>7.7956020206159451</v>
      </c>
      <c r="BD136" s="342">
        <f t="shared" si="145"/>
        <v>7.7956020206159451</v>
      </c>
      <c r="BE136" s="342">
        <f t="shared" si="195"/>
        <v>-6.7320240912362075E-3</v>
      </c>
      <c r="BF136" s="342">
        <f t="shared" si="210"/>
        <v>1</v>
      </c>
      <c r="BG136" s="342">
        <f t="shared" si="146"/>
        <v>0</v>
      </c>
      <c r="BH136" s="343"/>
      <c r="BI136" s="342">
        <f t="shared" si="147"/>
        <v>-133.19011182239063</v>
      </c>
      <c r="BJ136" s="342">
        <f t="shared" si="148"/>
        <v>45.814963236204534</v>
      </c>
      <c r="BK136" s="342">
        <f t="shared" si="149"/>
        <v>-1.4499817347274218</v>
      </c>
      <c r="BL136" s="342">
        <f t="shared" si="150"/>
        <v>45.814963236204534</v>
      </c>
      <c r="BM136" s="342">
        <f t="shared" si="211"/>
        <v>0.84625434836592539</v>
      </c>
      <c r="BN136" s="342">
        <f t="shared" si="151"/>
        <v>0.27666040601572783</v>
      </c>
      <c r="BO136" s="346">
        <f t="shared" si="152"/>
        <v>-119.2555802186171</v>
      </c>
      <c r="BP136" s="344">
        <f t="shared" si="153"/>
        <v>60.744419781382902</v>
      </c>
      <c r="BQ136" s="344">
        <f t="shared" si="154"/>
        <v>-3.2333042418838449</v>
      </c>
      <c r="BR136" s="344">
        <f t="shared" si="155"/>
        <v>60.744419781382902</v>
      </c>
      <c r="BS136" s="346">
        <f t="shared" si="156"/>
        <v>0.68918336767131472</v>
      </c>
      <c r="BT136" s="345">
        <f t="shared" si="157"/>
        <v>0.36681412911463107</v>
      </c>
      <c r="BU136" s="342">
        <f t="shared" si="212"/>
        <v>0.6434745351303589</v>
      </c>
      <c r="BV136" s="343"/>
      <c r="BW136" s="347">
        <f t="shared" si="196"/>
        <v>2.4311481983078753</v>
      </c>
      <c r="BX136" s="362"/>
      <c r="BY136" s="363"/>
      <c r="BZ136" s="361">
        <f t="shared" si="158"/>
        <v>-174.78507170869872</v>
      </c>
      <c r="CA136" s="361">
        <f t="shared" si="159"/>
        <v>5.2149282913012769</v>
      </c>
      <c r="CB136" s="342">
        <f t="shared" si="160"/>
        <v>5.2149282913012769</v>
      </c>
      <c r="CC136" s="342">
        <f t="shared" si="161"/>
        <v>-4.7944759888834156E-3</v>
      </c>
      <c r="CD136" s="342">
        <f t="shared" si="213"/>
        <v>1</v>
      </c>
      <c r="CE136" s="342">
        <f t="shared" si="162"/>
        <v>0</v>
      </c>
      <c r="CF136" s="364"/>
      <c r="CG136" s="342">
        <f t="shared" si="214"/>
        <v>-75.744163434761532</v>
      </c>
      <c r="CH136" s="342">
        <f t="shared" si="163"/>
        <v>-158.98461143279604</v>
      </c>
      <c r="CI136" s="342">
        <f t="shared" si="164"/>
        <v>-1231.6500000000001</v>
      </c>
      <c r="CJ136" s="342">
        <f t="shared" si="199"/>
        <v>7.4375</v>
      </c>
      <c r="CK136" s="342">
        <f t="shared" si="165"/>
        <v>-75.744163434761532</v>
      </c>
      <c r="CL136" s="361">
        <f t="shared" si="166"/>
        <v>0.24625202466853266</v>
      </c>
      <c r="CM136" s="361">
        <f t="shared" si="167"/>
        <v>6.4420567476941179E-2</v>
      </c>
      <c r="CN136" s="361">
        <f t="shared" si="215"/>
        <v>0.24625202466853266</v>
      </c>
      <c r="CO136" s="342">
        <f t="shared" si="168"/>
        <v>0.45739229127271452</v>
      </c>
      <c r="CP136" s="364"/>
      <c r="CQ136" s="342">
        <f t="shared" si="216"/>
        <v>-71.939528063800822</v>
      </c>
      <c r="CR136" s="342">
        <f t="shared" si="169"/>
        <v>-152.70151071450073</v>
      </c>
      <c r="CS136" s="342">
        <f t="shared" si="170"/>
        <v>-1231.6500000000001</v>
      </c>
      <c r="CT136" s="342">
        <f t="shared" si="200"/>
        <v>7.4375</v>
      </c>
      <c r="CU136" s="342">
        <f t="shared" si="171"/>
        <v>-71.939528063800822</v>
      </c>
      <c r="CV136" s="361">
        <f t="shared" si="172"/>
        <v>0.31002059983091695</v>
      </c>
      <c r="CW136" s="361">
        <f t="shared" si="173"/>
        <v>0.10573662025259822</v>
      </c>
      <c r="CX136" s="361">
        <f t="shared" si="217"/>
        <v>0.31002059983091695</v>
      </c>
      <c r="CY136" s="342">
        <f t="shared" si="174"/>
        <v>0.43441743999879723</v>
      </c>
      <c r="CZ136" s="364"/>
      <c r="DA136" s="350">
        <f t="shared" si="218"/>
        <v>0.89180973127151175</v>
      </c>
      <c r="DB136" s="351">
        <f t="shared" si="219"/>
        <v>3.322957929579387</v>
      </c>
      <c r="DC136" s="352">
        <f t="shared" si="197"/>
        <v>1.2727192083204384E-2</v>
      </c>
      <c r="DD136" s="353">
        <f t="shared" si="201"/>
        <v>-37.90534802634734</v>
      </c>
      <c r="DE136" s="354">
        <f t="shared" si="175"/>
        <v>38.333333333333336</v>
      </c>
      <c r="DF136" s="354">
        <f t="shared" si="198"/>
        <v>2.9264893485637899</v>
      </c>
      <c r="DG136" s="365"/>
      <c r="DH136" s="63"/>
      <c r="DI136" s="63"/>
      <c r="DJ136" s="63"/>
      <c r="DK136" s="63"/>
      <c r="DL136" s="63"/>
      <c r="DM136" s="63"/>
      <c r="DN136" s="63"/>
      <c r="DO136" s="366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</row>
    <row r="137" spans="1:137" s="358" customFormat="1" x14ac:dyDescent="0.25">
      <c r="A137" s="358">
        <f t="shared" si="202"/>
        <v>465</v>
      </c>
      <c r="B137" s="359">
        <f t="shared" si="203"/>
        <v>0.125</v>
      </c>
      <c r="C137" s="360"/>
      <c r="D137" s="342">
        <f t="shared" si="123"/>
        <v>-162.37799999999999</v>
      </c>
      <c r="E137" s="361">
        <f t="shared" si="204"/>
        <v>0.97</v>
      </c>
      <c r="F137" s="343"/>
      <c r="G137" s="342">
        <f t="shared" si="176"/>
        <v>-162.55540267534653</v>
      </c>
      <c r="H137" s="342">
        <f t="shared" si="177"/>
        <v>17.444597324653472</v>
      </c>
      <c r="I137" s="342">
        <f t="shared" si="178"/>
        <v>-6.1918791210286495</v>
      </c>
      <c r="J137" s="342">
        <f t="shared" si="179"/>
        <v>17.444597324653472</v>
      </c>
      <c r="K137" s="344">
        <f t="shared" si="180"/>
        <v>1</v>
      </c>
      <c r="L137" s="345">
        <f t="shared" si="181"/>
        <v>0</v>
      </c>
      <c r="M137" s="346">
        <f t="shared" si="182"/>
        <v>-14.407205958053332</v>
      </c>
      <c r="N137" s="342">
        <f t="shared" si="183"/>
        <v>165.59279404194666</v>
      </c>
      <c r="O137" s="342">
        <f t="shared" si="184"/>
        <v>-4.9797394366396279</v>
      </c>
      <c r="P137" s="342">
        <f t="shared" si="185"/>
        <v>-14.407205958053332</v>
      </c>
      <c r="Q137" s="344">
        <f t="shared" si="186"/>
        <v>1</v>
      </c>
      <c r="R137" s="345">
        <f t="shared" si="187"/>
        <v>0</v>
      </c>
      <c r="S137" s="346">
        <f t="shared" si="188"/>
        <v>-4.4278489994116459</v>
      </c>
      <c r="T137" s="342">
        <f t="shared" si="189"/>
        <v>175.57215100058835</v>
      </c>
      <c r="U137" s="342">
        <f t="shared" si="190"/>
        <v>-0.45636475968816509</v>
      </c>
      <c r="V137" s="342">
        <f t="shared" si="191"/>
        <v>-4.4278489994116459</v>
      </c>
      <c r="W137" s="344">
        <f t="shared" si="192"/>
        <v>1</v>
      </c>
      <c r="X137" s="345">
        <f t="shared" si="193"/>
        <v>0</v>
      </c>
      <c r="Y137" s="342">
        <f t="shared" si="194"/>
        <v>0</v>
      </c>
      <c r="Z137" s="343"/>
      <c r="AA137" s="342">
        <f t="shared" si="205"/>
        <v>-53.526435190523756</v>
      </c>
      <c r="AB137" s="342">
        <f t="shared" si="124"/>
        <v>-113.44784039175579</v>
      </c>
      <c r="AC137" s="342">
        <f t="shared" si="125"/>
        <v>-1245.0374999999999</v>
      </c>
      <c r="AD137" s="342">
        <f t="shared" si="126"/>
        <v>7.4375</v>
      </c>
      <c r="AE137" s="342">
        <f t="shared" si="127"/>
        <v>-53.526435190523756</v>
      </c>
      <c r="AF137" s="361">
        <f t="shared" si="128"/>
        <v>0.59445183908071519</v>
      </c>
      <c r="AG137" s="361">
        <f t="shared" si="129"/>
        <v>0.47954995082403068</v>
      </c>
      <c r="AH137" s="361">
        <f t="shared" si="206"/>
        <v>0.59445183908071519</v>
      </c>
      <c r="AI137" s="342">
        <f t="shared" si="130"/>
        <v>0.31975170364709532</v>
      </c>
      <c r="AJ137" s="343"/>
      <c r="AK137" s="342">
        <f t="shared" si="207"/>
        <v>-61.735995851476069</v>
      </c>
      <c r="AL137" s="342">
        <f t="shared" si="131"/>
        <v>-133.07338316815301</v>
      </c>
      <c r="AM137" s="342">
        <f t="shared" si="132"/>
        <v>-1245.0374999999999</v>
      </c>
      <c r="AN137" s="342">
        <f t="shared" si="133"/>
        <v>7.4375</v>
      </c>
      <c r="AO137" s="342">
        <f t="shared" si="134"/>
        <v>-61.735995851476069</v>
      </c>
      <c r="AP137" s="361">
        <f t="shared" si="135"/>
        <v>0.4735349590380416</v>
      </c>
      <c r="AQ137" s="361">
        <f t="shared" si="136"/>
        <v>0.27768317420840505</v>
      </c>
      <c r="AR137" s="361">
        <f t="shared" si="208"/>
        <v>0.4735349590380416</v>
      </c>
      <c r="AS137" s="342">
        <f t="shared" si="137"/>
        <v>0.36879328465636835</v>
      </c>
      <c r="AT137" s="343"/>
      <c r="AU137" s="342">
        <f t="shared" si="138"/>
        <v>-176.13014738955985</v>
      </c>
      <c r="AV137" s="342">
        <f t="shared" si="139"/>
        <v>3.8698526104401481</v>
      </c>
      <c r="AW137" s="342">
        <f t="shared" si="140"/>
        <v>3.8698526104401481</v>
      </c>
      <c r="AX137" s="342">
        <f t="shared" si="141"/>
        <v>-3.6447581413224465E-3</v>
      </c>
      <c r="AY137" s="342">
        <f t="shared" si="209"/>
        <v>1</v>
      </c>
      <c r="AZ137" s="342">
        <f t="shared" si="142"/>
        <v>0</v>
      </c>
      <c r="BA137" s="343"/>
      <c r="BB137" s="342">
        <f t="shared" si="143"/>
        <v>-172.29528366321867</v>
      </c>
      <c r="BC137" s="342">
        <f t="shared" si="144"/>
        <v>7.7047163367813312</v>
      </c>
      <c r="BD137" s="342">
        <f t="shared" si="145"/>
        <v>7.7047163367813312</v>
      </c>
      <c r="BE137" s="342">
        <f t="shared" si="195"/>
        <v>-6.4285261858075459E-3</v>
      </c>
      <c r="BF137" s="342">
        <f t="shared" si="210"/>
        <v>1</v>
      </c>
      <c r="BG137" s="342">
        <f t="shared" si="146"/>
        <v>0</v>
      </c>
      <c r="BH137" s="343"/>
      <c r="BI137" s="342">
        <f t="shared" si="147"/>
        <v>-134.00684717815579</v>
      </c>
      <c r="BJ137" s="342">
        <f t="shared" si="148"/>
        <v>45</v>
      </c>
      <c r="BK137" s="342">
        <f t="shared" si="149"/>
        <v>-1.3764913223119437</v>
      </c>
      <c r="BL137" s="342">
        <f t="shared" si="150"/>
        <v>45</v>
      </c>
      <c r="BM137" s="342">
        <f t="shared" si="211"/>
        <v>0.85344479465554413</v>
      </c>
      <c r="BN137" s="342">
        <f t="shared" si="151"/>
        <v>0.26881720430107525</v>
      </c>
      <c r="BO137" s="346">
        <f t="shared" si="152"/>
        <v>-120.40575919607681</v>
      </c>
      <c r="BP137" s="344">
        <f t="shared" si="153"/>
        <v>59.594240803923185</v>
      </c>
      <c r="BQ137" s="344">
        <f t="shared" si="154"/>
        <v>-3.0612265162196928</v>
      </c>
      <c r="BR137" s="344">
        <f t="shared" si="155"/>
        <v>59.594240803923185</v>
      </c>
      <c r="BS137" s="346">
        <f t="shared" si="156"/>
        <v>0.70297304752845302</v>
      </c>
      <c r="BT137" s="345">
        <f t="shared" si="157"/>
        <v>0.3559990490079043</v>
      </c>
      <c r="BU137" s="342">
        <f t="shared" si="212"/>
        <v>0.62481625330897961</v>
      </c>
      <c r="BV137" s="343"/>
      <c r="BW137" s="347">
        <f t="shared" si="196"/>
        <v>2.4083612416124431</v>
      </c>
      <c r="BX137" s="362"/>
      <c r="BY137" s="363"/>
      <c r="BZ137" s="361">
        <f t="shared" si="158"/>
        <v>-174.84628056879799</v>
      </c>
      <c r="CA137" s="361">
        <f t="shared" si="159"/>
        <v>5.1537194312020063</v>
      </c>
      <c r="CB137" s="342">
        <f t="shared" si="160"/>
        <v>5.1537194312020063</v>
      </c>
      <c r="CC137" s="342">
        <f t="shared" si="161"/>
        <v>-4.5728790988375876E-3</v>
      </c>
      <c r="CD137" s="342">
        <f t="shared" si="213"/>
        <v>1</v>
      </c>
      <c r="CE137" s="342">
        <f t="shared" si="162"/>
        <v>0</v>
      </c>
      <c r="CF137" s="364"/>
      <c r="CG137" s="342">
        <f t="shared" si="214"/>
        <v>-75.891299056298209</v>
      </c>
      <c r="CH137" s="342">
        <f t="shared" si="163"/>
        <v>-159.21918838836834</v>
      </c>
      <c r="CI137" s="342">
        <f t="shared" si="164"/>
        <v>-1245.0374999999999</v>
      </c>
      <c r="CJ137" s="342">
        <f t="shared" si="199"/>
        <v>7.4375</v>
      </c>
      <c r="CK137" s="342">
        <f t="shared" si="165"/>
        <v>-75.891299056298209</v>
      </c>
      <c r="CL137" s="361">
        <f t="shared" si="166"/>
        <v>0.24376229385277745</v>
      </c>
      <c r="CM137" s="361">
        <f t="shared" si="167"/>
        <v>6.3048164282301172E-2</v>
      </c>
      <c r="CN137" s="361">
        <f t="shared" si="215"/>
        <v>0.24376229385277745</v>
      </c>
      <c r="CO137" s="342">
        <f t="shared" si="168"/>
        <v>0.45335304095757589</v>
      </c>
      <c r="CP137" s="364"/>
      <c r="CQ137" s="342">
        <f t="shared" si="216"/>
        <v>-72.121303404158652</v>
      </c>
      <c r="CR137" s="342">
        <f t="shared" si="169"/>
        <v>-153.01209903764305</v>
      </c>
      <c r="CS137" s="342">
        <f t="shared" si="170"/>
        <v>-1245.0374999999999</v>
      </c>
      <c r="CT137" s="342">
        <f t="shared" si="200"/>
        <v>7.4375</v>
      </c>
      <c r="CU137" s="342">
        <f t="shared" si="171"/>
        <v>-72.121303404158652</v>
      </c>
      <c r="CV137" s="361">
        <f t="shared" si="172"/>
        <v>0.30700277992275832</v>
      </c>
      <c r="CW137" s="361">
        <f t="shared" si="173"/>
        <v>0.10349942903533092</v>
      </c>
      <c r="CX137" s="361">
        <f t="shared" si="217"/>
        <v>0.30700277992275832</v>
      </c>
      <c r="CY137" s="342">
        <f t="shared" si="174"/>
        <v>0.43083215892567889</v>
      </c>
      <c r="CZ137" s="364"/>
      <c r="DA137" s="350">
        <f t="shared" si="218"/>
        <v>0.88418519988325484</v>
      </c>
      <c r="DB137" s="351">
        <f t="shared" si="219"/>
        <v>3.292546441495698</v>
      </c>
      <c r="DC137" s="352">
        <f t="shared" si="197"/>
        <v>1.2638387465267593E-2</v>
      </c>
      <c r="DD137" s="353">
        <f t="shared" si="201"/>
        <v>-37.966166685014024</v>
      </c>
      <c r="DE137" s="354">
        <f t="shared" si="175"/>
        <v>38.75</v>
      </c>
      <c r="DF137" s="354">
        <f t="shared" si="198"/>
        <v>2.8998834468096004</v>
      </c>
      <c r="DG137" s="365"/>
      <c r="DH137" s="63"/>
      <c r="DI137" s="63"/>
      <c r="DJ137" s="63"/>
      <c r="DK137" s="63"/>
      <c r="DL137" s="63"/>
      <c r="DM137" s="63"/>
      <c r="DN137" s="63"/>
      <c r="DO137" s="366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</row>
    <row r="138" spans="1:137" s="358" customFormat="1" x14ac:dyDescent="0.25">
      <c r="A138" s="358">
        <f t="shared" si="202"/>
        <v>470</v>
      </c>
      <c r="B138" s="359">
        <f t="shared" si="203"/>
        <v>0.125</v>
      </c>
      <c r="C138" s="360"/>
      <c r="D138" s="342">
        <f t="shared" si="123"/>
        <v>-164.124</v>
      </c>
      <c r="E138" s="361">
        <f t="shared" si="204"/>
        <v>0.97</v>
      </c>
      <c r="F138" s="343"/>
      <c r="G138" s="342">
        <f t="shared" si="176"/>
        <v>-163.11623375214776</v>
      </c>
      <c r="H138" s="342">
        <f t="shared" si="177"/>
        <v>16.883766247852236</v>
      </c>
      <c r="I138" s="342">
        <f t="shared" si="178"/>
        <v>-5.8266189879356842</v>
      </c>
      <c r="J138" s="342">
        <f t="shared" si="179"/>
        <v>16.883766247852236</v>
      </c>
      <c r="K138" s="344">
        <f t="shared" si="180"/>
        <v>1</v>
      </c>
      <c r="L138" s="345">
        <f t="shared" si="181"/>
        <v>0</v>
      </c>
      <c r="M138" s="346">
        <f t="shared" si="182"/>
        <v>-14.825045339147668</v>
      </c>
      <c r="N138" s="342">
        <f t="shared" si="183"/>
        <v>165.17495466085234</v>
      </c>
      <c r="O138" s="342">
        <f t="shared" si="184"/>
        <v>-5.2387252420846044</v>
      </c>
      <c r="P138" s="342">
        <f t="shared" si="185"/>
        <v>-14.825045339147668</v>
      </c>
      <c r="Q138" s="344">
        <f t="shared" si="186"/>
        <v>1</v>
      </c>
      <c r="R138" s="345">
        <f t="shared" si="187"/>
        <v>0</v>
      </c>
      <c r="S138" s="346">
        <f t="shared" si="188"/>
        <v>-4.4880612356419203</v>
      </c>
      <c r="T138" s="342">
        <f t="shared" si="189"/>
        <v>175.51193876435809</v>
      </c>
      <c r="U138" s="342">
        <f t="shared" si="190"/>
        <v>-0.46856641408273758</v>
      </c>
      <c r="V138" s="342">
        <f t="shared" si="191"/>
        <v>-4.4880612356419203</v>
      </c>
      <c r="W138" s="344">
        <f t="shared" si="192"/>
        <v>1</v>
      </c>
      <c r="X138" s="345">
        <f t="shared" si="193"/>
        <v>0</v>
      </c>
      <c r="Y138" s="342">
        <f t="shared" si="194"/>
        <v>0</v>
      </c>
      <c r="Z138" s="343"/>
      <c r="AA138" s="342">
        <f t="shared" si="205"/>
        <v>-53.818897777394106</v>
      </c>
      <c r="AB138" s="342">
        <f t="shared" si="124"/>
        <v>-114.20744685678706</v>
      </c>
      <c r="AC138" s="342">
        <f t="shared" si="125"/>
        <v>-1258.425</v>
      </c>
      <c r="AD138" s="342">
        <f t="shared" si="126"/>
        <v>7.4375</v>
      </c>
      <c r="AE138" s="342">
        <f t="shared" si="127"/>
        <v>-53.818897777394106</v>
      </c>
      <c r="AF138" s="361">
        <f t="shared" si="128"/>
        <v>0.59033947704135858</v>
      </c>
      <c r="AG138" s="361">
        <f t="shared" si="129"/>
        <v>0.47167785147018454</v>
      </c>
      <c r="AH138" s="361">
        <f t="shared" si="206"/>
        <v>0.59033947704135858</v>
      </c>
      <c r="AI138" s="342">
        <f t="shared" si="130"/>
        <v>0.31807859206497696</v>
      </c>
      <c r="AJ138" s="343"/>
      <c r="AK138" s="342">
        <f t="shared" si="207"/>
        <v>-61.990823291986167</v>
      </c>
      <c r="AL138" s="342">
        <f t="shared" si="131"/>
        <v>-133.62429967342038</v>
      </c>
      <c r="AM138" s="342">
        <f t="shared" si="132"/>
        <v>-1258.425</v>
      </c>
      <c r="AN138" s="342">
        <f t="shared" si="133"/>
        <v>7.4375</v>
      </c>
      <c r="AO138" s="342">
        <f t="shared" si="134"/>
        <v>-61.990823291986167</v>
      </c>
      <c r="AP138" s="361">
        <f t="shared" si="135"/>
        <v>0.46961297297834032</v>
      </c>
      <c r="AQ138" s="361">
        <f t="shared" si="136"/>
        <v>0.27224637235593674</v>
      </c>
      <c r="AR138" s="361">
        <f t="shared" si="208"/>
        <v>0.46961297297834032</v>
      </c>
      <c r="AS138" s="342">
        <f t="shared" si="137"/>
        <v>0.36637602418431542</v>
      </c>
      <c r="AT138" s="343"/>
      <c r="AU138" s="342">
        <f t="shared" si="138"/>
        <v>-176.17510647635311</v>
      </c>
      <c r="AV138" s="342">
        <f t="shared" si="139"/>
        <v>3.8248935236468924</v>
      </c>
      <c r="AW138" s="342">
        <f t="shared" si="140"/>
        <v>3.8248935236468924</v>
      </c>
      <c r="AX138" s="342">
        <f t="shared" si="141"/>
        <v>-3.4747495273739779E-3</v>
      </c>
      <c r="AY138" s="342">
        <f t="shared" si="209"/>
        <v>1</v>
      </c>
      <c r="AZ138" s="342">
        <f t="shared" si="142"/>
        <v>0</v>
      </c>
      <c r="BA138" s="343"/>
      <c r="BB138" s="342">
        <f t="shared" si="143"/>
        <v>-172.38400350484173</v>
      </c>
      <c r="BC138" s="342">
        <f t="shared" si="144"/>
        <v>7.6159964951582708</v>
      </c>
      <c r="BD138" s="342">
        <f t="shared" si="145"/>
        <v>7.6159964951582708</v>
      </c>
      <c r="BE138" s="342">
        <f t="shared" si="195"/>
        <v>-6.1420600534246271E-3</v>
      </c>
      <c r="BF138" s="342">
        <f t="shared" si="210"/>
        <v>1</v>
      </c>
      <c r="BG138" s="342">
        <f t="shared" si="146"/>
        <v>0</v>
      </c>
      <c r="BH138" s="343"/>
      <c r="BI138" s="342">
        <f t="shared" si="147"/>
        <v>-134.7959231884424</v>
      </c>
      <c r="BJ138" s="342">
        <f t="shared" si="148"/>
        <v>44.212731926152429</v>
      </c>
      <c r="BK138" s="342">
        <f t="shared" si="149"/>
        <v>-1.3075493814238746</v>
      </c>
      <c r="BL138" s="342">
        <f t="shared" si="150"/>
        <v>44.212731926152429</v>
      </c>
      <c r="BM138" s="342">
        <f t="shared" si="211"/>
        <v>0.86024574057173808</v>
      </c>
      <c r="BN138" s="342">
        <f t="shared" si="151"/>
        <v>0.26130456221130277</v>
      </c>
      <c r="BO138" s="346">
        <f t="shared" si="152"/>
        <v>-121.52039746369631</v>
      </c>
      <c r="BP138" s="344">
        <f t="shared" si="153"/>
        <v>58.479602536303688</v>
      </c>
      <c r="BQ138" s="344">
        <f t="shared" si="154"/>
        <v>-2.9010300420674278</v>
      </c>
      <c r="BR138" s="344">
        <f t="shared" si="155"/>
        <v>58.479602536303688</v>
      </c>
      <c r="BS138" s="346">
        <f t="shared" si="156"/>
        <v>0.71605848925113291</v>
      </c>
      <c r="BT138" s="345">
        <f t="shared" si="157"/>
        <v>0.34562412846515184</v>
      </c>
      <c r="BU138" s="342">
        <f t="shared" si="212"/>
        <v>0.60692869067645461</v>
      </c>
      <c r="BV138" s="343"/>
      <c r="BW138" s="347">
        <f t="shared" si="196"/>
        <v>2.386383306925747</v>
      </c>
      <c r="BX138" s="362"/>
      <c r="BY138" s="363"/>
      <c r="BZ138" s="361">
        <f t="shared" si="158"/>
        <v>-174.9060168336361</v>
      </c>
      <c r="CA138" s="361">
        <f t="shared" si="159"/>
        <v>5.0939831663638984</v>
      </c>
      <c r="CB138" s="342">
        <f t="shared" si="160"/>
        <v>5.0939831663638984</v>
      </c>
      <c r="CC138" s="342">
        <f t="shared" si="161"/>
        <v>-4.3640350689906383E-3</v>
      </c>
      <c r="CD138" s="342">
        <f t="shared" si="213"/>
        <v>1</v>
      </c>
      <c r="CE138" s="342">
        <f t="shared" si="162"/>
        <v>0</v>
      </c>
      <c r="CF138" s="364"/>
      <c r="CG138" s="342">
        <f t="shared" si="214"/>
        <v>-76.035488299933419</v>
      </c>
      <c r="CH138" s="342">
        <f t="shared" si="163"/>
        <v>-159.44852050969286</v>
      </c>
      <c r="CI138" s="342">
        <f t="shared" si="164"/>
        <v>-1258.425</v>
      </c>
      <c r="CJ138" s="342">
        <f t="shared" si="199"/>
        <v>7.4375</v>
      </c>
      <c r="CK138" s="342">
        <f t="shared" si="165"/>
        <v>-76.035488299933419</v>
      </c>
      <c r="CL138" s="361">
        <f t="shared" si="166"/>
        <v>0.24132086001391373</v>
      </c>
      <c r="CM138" s="361">
        <f t="shared" si="167"/>
        <v>6.1718986802151293E-2</v>
      </c>
      <c r="CN138" s="361">
        <f t="shared" si="215"/>
        <v>0.24132086001391373</v>
      </c>
      <c r="CO138" s="342">
        <f t="shared" si="168"/>
        <v>0.44938231855752614</v>
      </c>
      <c r="CP138" s="364"/>
      <c r="CQ138" s="342">
        <f t="shared" si="216"/>
        <v>-72.299572211332801</v>
      </c>
      <c r="CR138" s="342">
        <f t="shared" si="169"/>
        <v>-153.31560373456145</v>
      </c>
      <c r="CS138" s="342">
        <f t="shared" si="170"/>
        <v>-1258.425</v>
      </c>
      <c r="CT138" s="342">
        <f t="shared" si="200"/>
        <v>7.4375</v>
      </c>
      <c r="CU138" s="342">
        <f t="shared" si="171"/>
        <v>-72.299572211332801</v>
      </c>
      <c r="CV138" s="361">
        <f t="shared" si="172"/>
        <v>0.30404017379319653</v>
      </c>
      <c r="CW138" s="361">
        <f t="shared" si="173"/>
        <v>0.10133175882005986</v>
      </c>
      <c r="CX138" s="361">
        <f t="shared" si="217"/>
        <v>0.30404017379319653</v>
      </c>
      <c r="CY138" s="342">
        <f t="shared" si="174"/>
        <v>0.4273024362371915</v>
      </c>
      <c r="CZ138" s="364"/>
      <c r="DA138" s="350">
        <f t="shared" si="218"/>
        <v>0.87668475479471764</v>
      </c>
      <c r="DB138" s="351">
        <f t="shared" si="219"/>
        <v>3.2630680617204648</v>
      </c>
      <c r="DC138" s="352">
        <f t="shared" si="197"/>
        <v>1.2529645313580622E-2</v>
      </c>
      <c r="DD138" s="353">
        <f t="shared" si="201"/>
        <v>-38.041224454873522</v>
      </c>
      <c r="DE138" s="354">
        <f t="shared" si="175"/>
        <v>39.166666666666664</v>
      </c>
      <c r="DF138" s="354">
        <f t="shared" si="198"/>
        <v>2.8737067518933639</v>
      </c>
      <c r="DG138" s="365"/>
      <c r="DH138" s="63"/>
      <c r="DI138" s="63"/>
      <c r="DJ138" s="63"/>
      <c r="DK138" s="63"/>
      <c r="DL138" s="63"/>
      <c r="DM138" s="63"/>
      <c r="DN138" s="63"/>
      <c r="DO138" s="366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  <c r="DZ138" s="63"/>
      <c r="EA138" s="63"/>
      <c r="EB138" s="63"/>
      <c r="EC138" s="63"/>
      <c r="ED138" s="63"/>
      <c r="EE138" s="63"/>
      <c r="EF138" s="63"/>
      <c r="EG138" s="63"/>
    </row>
    <row r="139" spans="1:137" s="358" customFormat="1" x14ac:dyDescent="0.25">
      <c r="A139" s="358">
        <f t="shared" si="202"/>
        <v>475</v>
      </c>
      <c r="B139" s="359">
        <f t="shared" si="203"/>
        <v>0.125</v>
      </c>
      <c r="C139" s="360"/>
      <c r="D139" s="342">
        <f t="shared" si="123"/>
        <v>-165.87</v>
      </c>
      <c r="E139" s="361">
        <f t="shared" si="204"/>
        <v>0.97</v>
      </c>
      <c r="F139" s="343"/>
      <c r="G139" s="342">
        <f t="shared" si="176"/>
        <v>-163.63936239073084</v>
      </c>
      <c r="H139" s="342">
        <f t="shared" si="177"/>
        <v>16.360637609269162</v>
      </c>
      <c r="I139" s="342">
        <f t="shared" si="178"/>
        <v>-5.4872547508328822</v>
      </c>
      <c r="J139" s="342">
        <f t="shared" si="179"/>
        <v>16.360637609269162</v>
      </c>
      <c r="K139" s="344">
        <f t="shared" si="180"/>
        <v>1</v>
      </c>
      <c r="L139" s="345">
        <f t="shared" si="181"/>
        <v>0</v>
      </c>
      <c r="M139" s="346">
        <f t="shared" si="182"/>
        <v>-15.260749335423704</v>
      </c>
      <c r="N139" s="342">
        <f t="shared" si="183"/>
        <v>164.7392506645763</v>
      </c>
      <c r="O139" s="342">
        <f t="shared" si="184"/>
        <v>-5.510673174020047</v>
      </c>
      <c r="P139" s="342">
        <f t="shared" si="185"/>
        <v>-15.260749335423704</v>
      </c>
      <c r="Q139" s="344">
        <f t="shared" si="186"/>
        <v>1</v>
      </c>
      <c r="R139" s="345">
        <f t="shared" si="187"/>
        <v>0</v>
      </c>
      <c r="S139" s="346">
        <f t="shared" si="188"/>
        <v>-4.5487495716213981</v>
      </c>
      <c r="T139" s="342">
        <f t="shared" si="189"/>
        <v>175.45125042837861</v>
      </c>
      <c r="U139" s="342">
        <f t="shared" si="190"/>
        <v>-0.4810522049985097</v>
      </c>
      <c r="V139" s="342">
        <f t="shared" si="191"/>
        <v>-4.5487495716213981</v>
      </c>
      <c r="W139" s="344">
        <f t="shared" si="192"/>
        <v>1</v>
      </c>
      <c r="X139" s="345">
        <f t="shared" si="193"/>
        <v>0</v>
      </c>
      <c r="Y139" s="342">
        <f t="shared" si="194"/>
        <v>0</v>
      </c>
      <c r="Z139" s="343"/>
      <c r="AA139" s="342">
        <f t="shared" si="205"/>
        <v>-54.107334312254409</v>
      </c>
      <c r="AB139" s="342">
        <f t="shared" si="124"/>
        <v>-114.95259269410184</v>
      </c>
      <c r="AC139" s="342">
        <f t="shared" si="125"/>
        <v>-1271.8125</v>
      </c>
      <c r="AD139" s="342">
        <f t="shared" si="126"/>
        <v>7.4375</v>
      </c>
      <c r="AE139" s="342">
        <f t="shared" si="127"/>
        <v>-54.107334312254409</v>
      </c>
      <c r="AF139" s="361">
        <f t="shared" si="128"/>
        <v>0.58626866020487234</v>
      </c>
      <c r="AG139" s="361">
        <f t="shared" si="129"/>
        <v>0.46394395355366969</v>
      </c>
      <c r="AH139" s="361">
        <f t="shared" si="206"/>
        <v>0.58626866020487234</v>
      </c>
      <c r="AI139" s="342">
        <f t="shared" si="130"/>
        <v>0.31641715972078599</v>
      </c>
      <c r="AJ139" s="343"/>
      <c r="AK139" s="342">
        <f t="shared" si="207"/>
        <v>-62.24145939893998</v>
      </c>
      <c r="AL139" s="342">
        <f t="shared" si="131"/>
        <v>-134.16279071135847</v>
      </c>
      <c r="AM139" s="342">
        <f t="shared" si="132"/>
        <v>-1271.8125</v>
      </c>
      <c r="AN139" s="342">
        <f t="shared" si="133"/>
        <v>7.4375</v>
      </c>
      <c r="AO139" s="342">
        <f t="shared" si="134"/>
        <v>-62.24145939893998</v>
      </c>
      <c r="AP139" s="361">
        <f t="shared" si="135"/>
        <v>0.46574643283262224</v>
      </c>
      <c r="AQ139" s="361">
        <f t="shared" si="136"/>
        <v>0.26695537187549861</v>
      </c>
      <c r="AR139" s="361">
        <f t="shared" si="208"/>
        <v>0.46574643283262224</v>
      </c>
      <c r="AS139" s="342">
        <f t="shared" si="137"/>
        <v>0.36398514268385951</v>
      </c>
      <c r="AT139" s="343"/>
      <c r="AU139" s="342">
        <f t="shared" si="138"/>
        <v>-176.21899441028481</v>
      </c>
      <c r="AV139" s="342">
        <f t="shared" si="139"/>
        <v>3.7810055897151926</v>
      </c>
      <c r="AW139" s="342">
        <f t="shared" si="140"/>
        <v>3.7810055897151926</v>
      </c>
      <c r="AX139" s="342">
        <f t="shared" si="141"/>
        <v>-3.3146098295123321E-3</v>
      </c>
      <c r="AY139" s="342">
        <f t="shared" si="209"/>
        <v>1</v>
      </c>
      <c r="AZ139" s="342">
        <f t="shared" si="142"/>
        <v>0</v>
      </c>
      <c r="BA139" s="343"/>
      <c r="BB139" s="342">
        <f t="shared" si="143"/>
        <v>-172.4706360602809</v>
      </c>
      <c r="BC139" s="342">
        <f t="shared" si="144"/>
        <v>7.5293639397191043</v>
      </c>
      <c r="BD139" s="342">
        <f t="shared" si="145"/>
        <v>7.5293639397191043</v>
      </c>
      <c r="BE139" s="342">
        <f t="shared" si="195"/>
        <v>-5.8714856106035739E-3</v>
      </c>
      <c r="BF139" s="342">
        <f t="shared" si="210"/>
        <v>1</v>
      </c>
      <c r="BG139" s="342">
        <f t="shared" si="146"/>
        <v>0</v>
      </c>
      <c r="BH139" s="343"/>
      <c r="BI139" s="342">
        <f t="shared" si="147"/>
        <v>-135.55855256976761</v>
      </c>
      <c r="BJ139" s="342">
        <f t="shared" si="148"/>
        <v>43.451944547905811</v>
      </c>
      <c r="BK139" s="342">
        <f t="shared" si="149"/>
        <v>-1.2428209098415053</v>
      </c>
      <c r="BL139" s="342">
        <f t="shared" si="150"/>
        <v>43.451944547905811</v>
      </c>
      <c r="BM139" s="342">
        <f t="shared" si="211"/>
        <v>0.86668035891870765</v>
      </c>
      <c r="BN139" s="342">
        <f t="shared" si="151"/>
        <v>0.25410493887664221</v>
      </c>
      <c r="BO139" s="346">
        <f t="shared" si="152"/>
        <v>-122.60048357228001</v>
      </c>
      <c r="BP139" s="344">
        <f t="shared" si="153"/>
        <v>57.399516427719988</v>
      </c>
      <c r="BQ139" s="344">
        <f t="shared" si="154"/>
        <v>-2.7516188770635979</v>
      </c>
      <c r="BR139" s="344">
        <f t="shared" si="155"/>
        <v>57.399516427719988</v>
      </c>
      <c r="BS139" s="346">
        <f t="shared" si="156"/>
        <v>0.72848238723234859</v>
      </c>
      <c r="BT139" s="345">
        <f t="shared" si="157"/>
        <v>0.33566968671181274</v>
      </c>
      <c r="BU139" s="342">
        <f t="shared" si="212"/>
        <v>0.58977462558845495</v>
      </c>
      <c r="BV139" s="343"/>
      <c r="BW139" s="347">
        <f t="shared" si="196"/>
        <v>2.3651769279931005</v>
      </c>
      <c r="BX139" s="362"/>
      <c r="BY139" s="363"/>
      <c r="BZ139" s="361">
        <f t="shared" si="158"/>
        <v>-174.96433454404462</v>
      </c>
      <c r="CA139" s="361">
        <f t="shared" si="159"/>
        <v>5.0356654559553817</v>
      </c>
      <c r="CB139" s="342">
        <f t="shared" si="160"/>
        <v>5.0356654559553817</v>
      </c>
      <c r="CC139" s="342">
        <f t="shared" si="161"/>
        <v>-4.1670690276158912E-3</v>
      </c>
      <c r="CD139" s="342">
        <f t="shared" si="213"/>
        <v>1</v>
      </c>
      <c r="CE139" s="342">
        <f t="shared" si="162"/>
        <v>0</v>
      </c>
      <c r="CF139" s="364"/>
      <c r="CG139" s="342">
        <f t="shared" si="214"/>
        <v>-76.176817017044471</v>
      </c>
      <c r="CH139" s="342">
        <f t="shared" si="163"/>
        <v>-159.67278307463178</v>
      </c>
      <c r="CI139" s="342">
        <f t="shared" si="164"/>
        <v>-1271.8125</v>
      </c>
      <c r="CJ139" s="342">
        <f t="shared" si="199"/>
        <v>7.4375</v>
      </c>
      <c r="CK139" s="342">
        <f t="shared" si="165"/>
        <v>-76.176817017044471</v>
      </c>
      <c r="CL139" s="361">
        <f t="shared" si="166"/>
        <v>0.23892637779504144</v>
      </c>
      <c r="CM139" s="361">
        <f t="shared" si="167"/>
        <v>6.0431248831538144E-2</v>
      </c>
      <c r="CN139" s="361">
        <f t="shared" si="215"/>
        <v>0.23892637779504144</v>
      </c>
      <c r="CO139" s="342">
        <f t="shared" si="168"/>
        <v>0.44547846208797931</v>
      </c>
      <c r="CP139" s="364"/>
      <c r="CQ139" s="342">
        <f t="shared" si="216"/>
        <v>-72.474431626277138</v>
      </c>
      <c r="CR139" s="342">
        <f t="shared" si="169"/>
        <v>-153.61226498360344</v>
      </c>
      <c r="CS139" s="342">
        <f t="shared" si="170"/>
        <v>-1271.8125</v>
      </c>
      <c r="CT139" s="342">
        <f t="shared" si="200"/>
        <v>7.4375</v>
      </c>
      <c r="CU139" s="342">
        <f t="shared" si="171"/>
        <v>-72.474431626277138</v>
      </c>
      <c r="CV139" s="361">
        <f t="shared" si="172"/>
        <v>0.30113136793709733</v>
      </c>
      <c r="CW139" s="361">
        <f t="shared" si="173"/>
        <v>9.9230803278161958E-2</v>
      </c>
      <c r="CX139" s="361">
        <f t="shared" si="217"/>
        <v>0.30113136793709733</v>
      </c>
      <c r="CY139" s="342">
        <f t="shared" si="174"/>
        <v>0.4238270855337844</v>
      </c>
      <c r="CZ139" s="364"/>
      <c r="DA139" s="350">
        <f t="shared" si="218"/>
        <v>0.86930554762176371</v>
      </c>
      <c r="DB139" s="351">
        <f t="shared" si="219"/>
        <v>3.2344824756148642</v>
      </c>
      <c r="DC139" s="352">
        <f t="shared" si="197"/>
        <v>1.2403502058312541E-2</v>
      </c>
      <c r="DD139" s="353">
        <f t="shared" si="201"/>
        <v>-38.129113538903653</v>
      </c>
      <c r="DE139" s="354">
        <f t="shared" si="175"/>
        <v>39.583333333333336</v>
      </c>
      <c r="DF139" s="354">
        <f t="shared" si="198"/>
        <v>2.8479506513580302</v>
      </c>
      <c r="DG139" s="365"/>
      <c r="DH139" s="63"/>
      <c r="DI139" s="63"/>
      <c r="DJ139" s="63"/>
      <c r="DK139" s="63"/>
      <c r="DL139" s="63"/>
      <c r="DM139" s="63"/>
      <c r="DN139" s="63"/>
      <c r="DO139" s="366"/>
      <c r="DP139" s="63"/>
      <c r="DQ139" s="63"/>
      <c r="DR139" s="63"/>
      <c r="DS139" s="63"/>
      <c r="DT139" s="63"/>
      <c r="DU139" s="63"/>
      <c r="DV139" s="63"/>
      <c r="DW139" s="63"/>
      <c r="DX139" s="63"/>
      <c r="DY139" s="63"/>
      <c r="DZ139" s="63"/>
      <c r="EA139" s="63"/>
      <c r="EB139" s="63"/>
      <c r="EC139" s="63"/>
      <c r="ED139" s="63"/>
      <c r="EE139" s="63"/>
      <c r="EF139" s="63"/>
      <c r="EG139" s="63"/>
    </row>
    <row r="140" spans="1:137" s="358" customFormat="1" x14ac:dyDescent="0.25">
      <c r="A140" s="358">
        <f t="shared" si="202"/>
        <v>480</v>
      </c>
      <c r="B140" s="359">
        <f t="shared" si="203"/>
        <v>0.125</v>
      </c>
      <c r="C140" s="360"/>
      <c r="D140" s="342">
        <f t="shared" si="123"/>
        <v>-167.61600000000001</v>
      </c>
      <c r="E140" s="361">
        <f t="shared" si="204"/>
        <v>0.97</v>
      </c>
      <c r="F140" s="343"/>
      <c r="G140" s="342">
        <f t="shared" si="176"/>
        <v>-164.12845922005266</v>
      </c>
      <c r="H140" s="342">
        <f t="shared" si="177"/>
        <v>15.871540779947338</v>
      </c>
      <c r="I140" s="342">
        <f t="shared" si="178"/>
        <v>-5.1715954314041026</v>
      </c>
      <c r="J140" s="342">
        <f t="shared" si="179"/>
        <v>15.871540779947338</v>
      </c>
      <c r="K140" s="344">
        <f t="shared" si="180"/>
        <v>1</v>
      </c>
      <c r="L140" s="345">
        <f t="shared" si="181"/>
        <v>0</v>
      </c>
      <c r="M140" s="346">
        <f t="shared" si="182"/>
        <v>-15.715503436050287</v>
      </c>
      <c r="N140" s="342">
        <f t="shared" si="183"/>
        <v>164.28449656394972</v>
      </c>
      <c r="O140" s="342">
        <f t="shared" si="184"/>
        <v>-5.7962080905164495</v>
      </c>
      <c r="P140" s="342">
        <f t="shared" si="185"/>
        <v>-15.715503436050287</v>
      </c>
      <c r="Q140" s="344">
        <f t="shared" si="186"/>
        <v>1</v>
      </c>
      <c r="R140" s="345">
        <f t="shared" si="187"/>
        <v>0</v>
      </c>
      <c r="S140" s="346">
        <f t="shared" si="188"/>
        <v>-4.6099235043774831</v>
      </c>
      <c r="T140" s="342">
        <f t="shared" si="189"/>
        <v>175.39007649562251</v>
      </c>
      <c r="U140" s="342">
        <f t="shared" si="190"/>
        <v>-0.49383041293943586</v>
      </c>
      <c r="V140" s="342">
        <f t="shared" si="191"/>
        <v>-4.6099235043774831</v>
      </c>
      <c r="W140" s="344">
        <f t="shared" si="192"/>
        <v>1</v>
      </c>
      <c r="X140" s="345">
        <f t="shared" si="193"/>
        <v>0</v>
      </c>
      <c r="Y140" s="342">
        <f t="shared" si="194"/>
        <v>0</v>
      </c>
      <c r="Z140" s="343"/>
      <c r="AA140" s="342">
        <f t="shared" si="205"/>
        <v>-54.391813039197402</v>
      </c>
      <c r="AB140" s="342">
        <f t="shared" si="124"/>
        <v>-115.68355207562665</v>
      </c>
      <c r="AC140" s="342">
        <f t="shared" si="125"/>
        <v>-1285.2</v>
      </c>
      <c r="AD140" s="342">
        <f t="shared" si="126"/>
        <v>7.4375</v>
      </c>
      <c r="AE140" s="342">
        <f t="shared" si="127"/>
        <v>-54.391813039197402</v>
      </c>
      <c r="AF140" s="361">
        <f t="shared" si="128"/>
        <v>0.58223914771173912</v>
      </c>
      <c r="AG140" s="361">
        <f t="shared" si="129"/>
        <v>0.45634788710312596</v>
      </c>
      <c r="AH140" s="361">
        <f t="shared" si="206"/>
        <v>0.58223914771173912</v>
      </c>
      <c r="AI140" s="342">
        <f t="shared" si="130"/>
        <v>0.3147674365694294</v>
      </c>
      <c r="AJ140" s="343"/>
      <c r="AK140" s="342">
        <f t="shared" si="207"/>
        <v>-62.487997376148556</v>
      </c>
      <c r="AL140" s="342">
        <f t="shared" si="131"/>
        <v>-134.68923975157097</v>
      </c>
      <c r="AM140" s="342">
        <f t="shared" si="132"/>
        <v>-1285.2</v>
      </c>
      <c r="AN140" s="342">
        <f t="shared" si="133"/>
        <v>7.4375</v>
      </c>
      <c r="AO140" s="342">
        <f t="shared" si="134"/>
        <v>-62.487997376148556</v>
      </c>
      <c r="AP140" s="361">
        <f t="shared" si="135"/>
        <v>0.4619344188369684</v>
      </c>
      <c r="AQ140" s="361">
        <f t="shared" si="136"/>
        <v>0.26180571744058517</v>
      </c>
      <c r="AR140" s="361">
        <f t="shared" si="208"/>
        <v>0.4619344188369684</v>
      </c>
      <c r="AS140" s="342">
        <f t="shared" si="137"/>
        <v>0.36162035518604491</v>
      </c>
      <c r="AT140" s="343"/>
      <c r="AU140" s="342">
        <f t="shared" si="138"/>
        <v>-176.26185013929546</v>
      </c>
      <c r="AV140" s="342">
        <f t="shared" si="139"/>
        <v>3.7381498607045387</v>
      </c>
      <c r="AW140" s="342">
        <f t="shared" si="140"/>
        <v>3.7381498607045387</v>
      </c>
      <c r="AX140" s="342">
        <f t="shared" si="141"/>
        <v>-3.163656934985284E-3</v>
      </c>
      <c r="AY140" s="342">
        <f t="shared" si="209"/>
        <v>1</v>
      </c>
      <c r="AZ140" s="342">
        <f t="shared" si="142"/>
        <v>0</v>
      </c>
      <c r="BA140" s="343"/>
      <c r="BB140" s="342">
        <f t="shared" si="143"/>
        <v>-172.55525605742278</v>
      </c>
      <c r="BC140" s="342">
        <f t="shared" si="144"/>
        <v>7.4447439425772188</v>
      </c>
      <c r="BD140" s="342">
        <f t="shared" si="145"/>
        <v>7.4447439425772188</v>
      </c>
      <c r="BE140" s="342">
        <f t="shared" si="195"/>
        <v>-5.6157511382854668E-3</v>
      </c>
      <c r="BF140" s="342">
        <f t="shared" si="210"/>
        <v>1</v>
      </c>
      <c r="BG140" s="342">
        <f t="shared" si="146"/>
        <v>0</v>
      </c>
      <c r="BH140" s="343"/>
      <c r="BI140" s="342">
        <f t="shared" si="147"/>
        <v>-136.2958946534026</v>
      </c>
      <c r="BJ140" s="342">
        <f t="shared" si="148"/>
        <v>42.71647685296378</v>
      </c>
      <c r="BK140" s="342">
        <f t="shared" si="149"/>
        <v>-1.1820003024188599</v>
      </c>
      <c r="BL140" s="342">
        <f t="shared" si="150"/>
        <v>42.71647685296378</v>
      </c>
      <c r="BM140" s="342">
        <f t="shared" si="211"/>
        <v>0.87277035205494469</v>
      </c>
      <c r="BN140" s="342">
        <f t="shared" si="151"/>
        <v>0.24720183363983669</v>
      </c>
      <c r="BO140" s="346">
        <f t="shared" si="152"/>
        <v>-123.64702887626061</v>
      </c>
      <c r="BP140" s="344">
        <f t="shared" si="153"/>
        <v>56.352971123739394</v>
      </c>
      <c r="BQ140" s="344">
        <f t="shared" si="154"/>
        <v>-2.6120350784301287</v>
      </c>
      <c r="BR140" s="344">
        <f t="shared" si="155"/>
        <v>56.352971123739394</v>
      </c>
      <c r="BS140" s="346">
        <f t="shared" si="156"/>
        <v>0.74028380081015244</v>
      </c>
      <c r="BT140" s="345">
        <f t="shared" si="157"/>
        <v>0.32611673104015854</v>
      </c>
      <c r="BU140" s="342">
        <f t="shared" si="212"/>
        <v>0.5733185646799952</v>
      </c>
      <c r="BV140" s="343"/>
      <c r="BW140" s="347">
        <f t="shared" si="196"/>
        <v>2.3447063564354691</v>
      </c>
      <c r="BX140" s="362"/>
      <c r="BY140" s="363"/>
      <c r="BZ140" s="361">
        <f t="shared" si="158"/>
        <v>-175.02128507202369</v>
      </c>
      <c r="CA140" s="361">
        <f t="shared" si="159"/>
        <v>4.9787149279763128</v>
      </c>
      <c r="CB140" s="342">
        <f t="shared" si="160"/>
        <v>4.9787149279763128</v>
      </c>
      <c r="CC140" s="342">
        <f t="shared" si="161"/>
        <v>-3.9811755113492338E-3</v>
      </c>
      <c r="CD140" s="342">
        <f t="shared" si="213"/>
        <v>1</v>
      </c>
      <c r="CE140" s="342">
        <f t="shared" si="162"/>
        <v>0</v>
      </c>
      <c r="CF140" s="364"/>
      <c r="CG140" s="342">
        <f t="shared" si="214"/>
        <v>-76.315367825465188</v>
      </c>
      <c r="CH140" s="342">
        <f t="shared" si="163"/>
        <v>-159.89214361747491</v>
      </c>
      <c r="CI140" s="342">
        <f t="shared" si="164"/>
        <v>-1285.2</v>
      </c>
      <c r="CJ140" s="342">
        <f t="shared" si="199"/>
        <v>7.4375</v>
      </c>
      <c r="CK140" s="342">
        <f t="shared" si="165"/>
        <v>-76.315367825465188</v>
      </c>
      <c r="CL140" s="361">
        <f t="shared" si="166"/>
        <v>0.23657754946719942</v>
      </c>
      <c r="CM140" s="361">
        <f t="shared" si="167"/>
        <v>5.9183254768625397E-2</v>
      </c>
      <c r="CN140" s="361">
        <f t="shared" si="215"/>
        <v>0.23657754946719942</v>
      </c>
      <c r="CO140" s="342">
        <f t="shared" si="168"/>
        <v>0.4416398601010717</v>
      </c>
      <c r="CP140" s="364"/>
      <c r="CQ140" s="342">
        <f t="shared" si="216"/>
        <v>-72.645975363738671</v>
      </c>
      <c r="CR140" s="342">
        <f t="shared" si="169"/>
        <v>-153.90231231317242</v>
      </c>
      <c r="CS140" s="342">
        <f t="shared" si="170"/>
        <v>-1285.2</v>
      </c>
      <c r="CT140" s="342">
        <f t="shared" si="200"/>
        <v>7.4375</v>
      </c>
      <c r="CU140" s="342">
        <f t="shared" si="171"/>
        <v>-72.645975363738671</v>
      </c>
      <c r="CV140" s="361">
        <f t="shared" si="172"/>
        <v>0.2982749931359468</v>
      </c>
      <c r="CW140" s="361">
        <f t="shared" si="173"/>
        <v>9.7193893130988154E-2</v>
      </c>
      <c r="CX140" s="361">
        <f t="shared" si="217"/>
        <v>0.2982749931359468</v>
      </c>
      <c r="CY140" s="342">
        <f t="shared" si="174"/>
        <v>0.4204049500216358</v>
      </c>
      <c r="CZ140" s="364"/>
      <c r="DA140" s="350">
        <f t="shared" si="218"/>
        <v>0.86204481012270751</v>
      </c>
      <c r="DB140" s="351">
        <f t="shared" si="219"/>
        <v>3.2067511665581767</v>
      </c>
      <c r="DC140" s="352">
        <f t="shared" si="197"/>
        <v>1.2262254615074294E-2</v>
      </c>
      <c r="DD140" s="353">
        <f t="shared" si="201"/>
        <v>-38.228593407343624</v>
      </c>
      <c r="DE140" s="354">
        <f t="shared" si="175"/>
        <v>40</v>
      </c>
      <c r="DF140" s="354">
        <f t="shared" si="198"/>
        <v>2.8226066777379208</v>
      </c>
      <c r="DG140" s="365"/>
      <c r="DH140" s="63"/>
      <c r="DI140" s="63"/>
      <c r="DJ140" s="63"/>
      <c r="DK140" s="63"/>
      <c r="DL140" s="63"/>
      <c r="DM140" s="63"/>
      <c r="DN140" s="63"/>
      <c r="DO140" s="366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</row>
    <row r="141" spans="1:137" s="358" customFormat="1" x14ac:dyDescent="0.25">
      <c r="A141" s="358">
        <f t="shared" si="202"/>
        <v>485</v>
      </c>
      <c r="B141" s="359">
        <f t="shared" si="203"/>
        <v>0.125</v>
      </c>
      <c r="C141" s="360"/>
      <c r="D141" s="342">
        <f t="shared" si="123"/>
        <v>-169.36199999999999</v>
      </c>
      <c r="E141" s="361">
        <f t="shared" si="204"/>
        <v>0.97</v>
      </c>
      <c r="F141" s="343"/>
      <c r="G141" s="342">
        <f t="shared" si="176"/>
        <v>-164.58674086808875</v>
      </c>
      <c r="H141" s="342">
        <f t="shared" si="177"/>
        <v>15.413259131911246</v>
      </c>
      <c r="I141" s="342">
        <f t="shared" si="178"/>
        <v>-4.8776742832525546</v>
      </c>
      <c r="J141" s="342">
        <f t="shared" si="179"/>
        <v>15.413259131911246</v>
      </c>
      <c r="K141" s="344">
        <f t="shared" si="180"/>
        <v>1</v>
      </c>
      <c r="L141" s="345">
        <f t="shared" si="181"/>
        <v>0</v>
      </c>
      <c r="M141" s="346">
        <f t="shared" si="182"/>
        <v>-16.190594369779767</v>
      </c>
      <c r="N141" s="342">
        <f t="shared" si="183"/>
        <v>163.80940563022023</v>
      </c>
      <c r="O141" s="342">
        <f t="shared" si="184"/>
        <v>-6.0959904318258484</v>
      </c>
      <c r="P141" s="342">
        <f t="shared" si="185"/>
        <v>-16.190594369779767</v>
      </c>
      <c r="Q141" s="344">
        <f t="shared" si="186"/>
        <v>1</v>
      </c>
      <c r="R141" s="345">
        <f t="shared" si="187"/>
        <v>0</v>
      </c>
      <c r="S141" s="346">
        <f t="shared" si="188"/>
        <v>-4.6715927240604227</v>
      </c>
      <c r="T141" s="342">
        <f t="shared" si="189"/>
        <v>175.32840727593958</v>
      </c>
      <c r="U141" s="342">
        <f t="shared" si="190"/>
        <v>-0.50690958165785149</v>
      </c>
      <c r="V141" s="342">
        <f t="shared" si="191"/>
        <v>-4.6715927240604227</v>
      </c>
      <c r="W141" s="344">
        <f t="shared" si="192"/>
        <v>1</v>
      </c>
      <c r="X141" s="345">
        <f t="shared" si="193"/>
        <v>0</v>
      </c>
      <c r="Y141" s="342">
        <f t="shared" si="194"/>
        <v>0</v>
      </c>
      <c r="Z141" s="343"/>
      <c r="AA141" s="342">
        <f t="shared" si="205"/>
        <v>-54.672401123046114</v>
      </c>
      <c r="AB141" s="342">
        <f t="shared" si="124"/>
        <v>-116.40060013523532</v>
      </c>
      <c r="AC141" s="342">
        <f t="shared" si="125"/>
        <v>-1298.5875000000001</v>
      </c>
      <c r="AD141" s="342">
        <f t="shared" si="126"/>
        <v>7.4375</v>
      </c>
      <c r="AE141" s="342">
        <f t="shared" si="127"/>
        <v>-54.672401123046114</v>
      </c>
      <c r="AF141" s="361">
        <f t="shared" si="128"/>
        <v>0.57825068368363064</v>
      </c>
      <c r="AG141" s="361">
        <f t="shared" si="129"/>
        <v>0.44888905833336656</v>
      </c>
      <c r="AH141" s="361">
        <f t="shared" si="206"/>
        <v>0.57825068368363064</v>
      </c>
      <c r="AI141" s="342">
        <f t="shared" si="130"/>
        <v>0.3131294451491759</v>
      </c>
      <c r="AJ141" s="343"/>
      <c r="AK141" s="342">
        <f t="shared" si="207"/>
        <v>-62.730528011541935</v>
      </c>
      <c r="AL141" s="342">
        <f t="shared" si="131"/>
        <v>-135.20401684285716</v>
      </c>
      <c r="AM141" s="342">
        <f t="shared" si="132"/>
        <v>-1298.5875000000001</v>
      </c>
      <c r="AN141" s="342">
        <f t="shared" si="133"/>
        <v>7.4375</v>
      </c>
      <c r="AO141" s="342">
        <f t="shared" si="134"/>
        <v>-62.730528011541935</v>
      </c>
      <c r="AP141" s="361">
        <f t="shared" si="135"/>
        <v>0.45817602142090386</v>
      </c>
      <c r="AQ141" s="361">
        <f t="shared" si="136"/>
        <v>0.25679307260000178</v>
      </c>
      <c r="AR141" s="361">
        <f t="shared" si="208"/>
        <v>0.45817602142090386</v>
      </c>
      <c r="AS141" s="342">
        <f t="shared" si="137"/>
        <v>0.35928137463655174</v>
      </c>
      <c r="AT141" s="343"/>
      <c r="AU141" s="342">
        <f t="shared" si="138"/>
        <v>-176.30371070448072</v>
      </c>
      <c r="AV141" s="342">
        <f t="shared" si="139"/>
        <v>3.6962892955192785</v>
      </c>
      <c r="AW141" s="342">
        <f t="shared" si="140"/>
        <v>3.6962892955192785</v>
      </c>
      <c r="AX141" s="342">
        <f t="shared" si="141"/>
        <v>-3.0212631738060023E-3</v>
      </c>
      <c r="AY141" s="342">
        <f t="shared" si="209"/>
        <v>1</v>
      </c>
      <c r="AZ141" s="342">
        <f t="shared" si="142"/>
        <v>0</v>
      </c>
      <c r="BA141" s="343"/>
      <c r="BB141" s="342">
        <f t="shared" si="143"/>
        <v>-172.63793462961075</v>
      </c>
      <c r="BC141" s="342">
        <f t="shared" si="144"/>
        <v>7.3620653703892458</v>
      </c>
      <c r="BD141" s="342">
        <f t="shared" si="145"/>
        <v>7.3620653703892458</v>
      </c>
      <c r="BE141" s="342">
        <f t="shared" si="195"/>
        <v>-5.373885523347637E-3</v>
      </c>
      <c r="BF141" s="342">
        <f t="shared" si="210"/>
        <v>1</v>
      </c>
      <c r="BG141" s="342">
        <f t="shared" si="146"/>
        <v>0</v>
      </c>
      <c r="BH141" s="343"/>
      <c r="BI141" s="342">
        <f t="shared" si="147"/>
        <v>-137.00905646542756</v>
      </c>
      <c r="BJ141" s="342">
        <f t="shared" si="148"/>
        <v>42.005220200560899</v>
      </c>
      <c r="BK141" s="342">
        <f t="shared" si="149"/>
        <v>-1.124808221967678</v>
      </c>
      <c r="BL141" s="342">
        <f t="shared" si="150"/>
        <v>42.005220200560899</v>
      </c>
      <c r="BM141" s="342">
        <f t="shared" si="211"/>
        <v>0.87853605362076637</v>
      </c>
      <c r="BN141" s="342">
        <f t="shared" si="151"/>
        <v>0.24057972623459853</v>
      </c>
      <c r="BO141" s="346">
        <f t="shared" si="152"/>
        <v>-124.66105817508632</v>
      </c>
      <c r="BP141" s="344">
        <f t="shared" si="153"/>
        <v>55.338941824913675</v>
      </c>
      <c r="BQ141" s="344">
        <f t="shared" si="154"/>
        <v>-2.4814358082742958</v>
      </c>
      <c r="BR141" s="344">
        <f t="shared" si="155"/>
        <v>55.338941824913675</v>
      </c>
      <c r="BS141" s="346">
        <f t="shared" si="156"/>
        <v>0.7514986583643346</v>
      </c>
      <c r="BT141" s="345">
        <f t="shared" si="157"/>
        <v>0.31694697494223184</v>
      </c>
      <c r="BU141" s="342">
        <f t="shared" si="212"/>
        <v>0.55752670117683034</v>
      </c>
      <c r="BV141" s="343"/>
      <c r="BW141" s="347">
        <f t="shared" si="196"/>
        <v>2.3249375209625578</v>
      </c>
      <c r="BX141" s="362"/>
      <c r="BY141" s="363"/>
      <c r="BZ141" s="361">
        <f t="shared" si="158"/>
        <v>-175.07691728598326</v>
      </c>
      <c r="CA141" s="361">
        <f t="shared" si="159"/>
        <v>4.9230827140167435</v>
      </c>
      <c r="CB141" s="342">
        <f t="shared" si="160"/>
        <v>4.9230827140167435</v>
      </c>
      <c r="CC141" s="342">
        <f t="shared" si="161"/>
        <v>-3.8056122368581111E-3</v>
      </c>
      <c r="CD141" s="342">
        <f t="shared" si="213"/>
        <v>1</v>
      </c>
      <c r="CE141" s="342">
        <f t="shared" si="162"/>
        <v>0</v>
      </c>
      <c r="CF141" s="364"/>
      <c r="CG141" s="342">
        <f t="shared" si="214"/>
        <v>-76.451220256885506</v>
      </c>
      <c r="CH141" s="342">
        <f t="shared" si="163"/>
        <v>-160.10676235095789</v>
      </c>
      <c r="CI141" s="342">
        <f t="shared" si="164"/>
        <v>-1298.5875000000001</v>
      </c>
      <c r="CJ141" s="342">
        <f t="shared" si="199"/>
        <v>7.4375</v>
      </c>
      <c r="CK141" s="342">
        <f t="shared" si="165"/>
        <v>-76.451220256885506</v>
      </c>
      <c r="CL141" s="361">
        <f t="shared" si="166"/>
        <v>0.23427312293644392</v>
      </c>
      <c r="CM141" s="361">
        <f t="shared" si="167"/>
        <v>5.7973394212440015E-2</v>
      </c>
      <c r="CN141" s="361">
        <f t="shared" si="215"/>
        <v>0.23427312293644392</v>
      </c>
      <c r="CO141" s="342">
        <f t="shared" si="168"/>
        <v>0.43786494992488834</v>
      </c>
      <c r="CP141" s="364"/>
      <c r="CQ141" s="342">
        <f t="shared" si="216"/>
        <v>-72.814293855775233</v>
      </c>
      <c r="CR141" s="342">
        <f t="shared" si="169"/>
        <v>-154.18596517517523</v>
      </c>
      <c r="CS141" s="342">
        <f t="shared" si="170"/>
        <v>-1298.5875000000001</v>
      </c>
      <c r="CT141" s="342">
        <f t="shared" si="200"/>
        <v>7.4375</v>
      </c>
      <c r="CU141" s="342">
        <f t="shared" si="171"/>
        <v>-72.814293855775233</v>
      </c>
      <c r="CV141" s="361">
        <f t="shared" si="172"/>
        <v>0.29546972292206758</v>
      </c>
      <c r="CW141" s="361">
        <f t="shared" si="173"/>
        <v>9.5218488448352095E-2</v>
      </c>
      <c r="CX141" s="361">
        <f t="shared" si="217"/>
        <v>0.29546972292206758</v>
      </c>
      <c r="CY141" s="342">
        <f t="shared" si="174"/>
        <v>0.41703490180856373</v>
      </c>
      <c r="CZ141" s="364"/>
      <c r="DA141" s="350">
        <f t="shared" si="218"/>
        <v>0.85489985173345207</v>
      </c>
      <c r="DB141" s="351">
        <f t="shared" si="219"/>
        <v>3.1798373726960101</v>
      </c>
      <c r="DC141" s="352">
        <f t="shared" si="197"/>
        <v>1.2107981867407578E-2</v>
      </c>
      <c r="DD141" s="353">
        <f t="shared" si="201"/>
        <v>-38.338564762057445</v>
      </c>
      <c r="DE141" s="354">
        <f t="shared" si="175"/>
        <v>40.416666666666664</v>
      </c>
      <c r="DF141" s="354">
        <f t="shared" si="198"/>
        <v>2.797666511685625</v>
      </c>
      <c r="DG141" s="365"/>
      <c r="DH141" s="63"/>
      <c r="DI141" s="63"/>
      <c r="DJ141" s="63"/>
      <c r="DK141" s="63"/>
      <c r="DL141" s="63"/>
      <c r="DM141" s="63"/>
      <c r="DN141" s="63"/>
      <c r="DO141" s="366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</row>
    <row r="142" spans="1:137" s="358" customFormat="1" x14ac:dyDescent="0.25">
      <c r="A142" s="358">
        <f t="shared" si="202"/>
        <v>490</v>
      </c>
      <c r="B142" s="359">
        <f t="shared" si="203"/>
        <v>0.125</v>
      </c>
      <c r="C142" s="360"/>
      <c r="D142" s="342">
        <f t="shared" si="123"/>
        <v>-171.108</v>
      </c>
      <c r="E142" s="361">
        <f t="shared" si="204"/>
        <v>0.97</v>
      </c>
      <c r="F142" s="343"/>
      <c r="G142" s="342">
        <f t="shared" si="176"/>
        <v>-165.01703673718569</v>
      </c>
      <c r="H142" s="342">
        <f t="shared" si="177"/>
        <v>14.982963262814309</v>
      </c>
      <c r="I142" s="342">
        <f t="shared" si="178"/>
        <v>-4.6037205145940341</v>
      </c>
      <c r="J142" s="342">
        <f t="shared" si="179"/>
        <v>14.982963262814309</v>
      </c>
      <c r="K142" s="344">
        <f t="shared" si="180"/>
        <v>1</v>
      </c>
      <c r="L142" s="345">
        <f t="shared" si="181"/>
        <v>0</v>
      </c>
      <c r="M142" s="346">
        <f t="shared" si="182"/>
        <v>-16.687420529806158</v>
      </c>
      <c r="N142" s="342">
        <f t="shared" si="183"/>
        <v>163.31257947019384</v>
      </c>
      <c r="O142" s="342">
        <f t="shared" si="184"/>
        <v>-6.4107197031798533</v>
      </c>
      <c r="P142" s="342">
        <f t="shared" si="185"/>
        <v>-16.687420529806158</v>
      </c>
      <c r="Q142" s="344">
        <f t="shared" si="186"/>
        <v>1</v>
      </c>
      <c r="R142" s="345">
        <f t="shared" si="187"/>
        <v>0</v>
      </c>
      <c r="S142" s="346">
        <f t="shared" si="188"/>
        <v>-4.7337671194949991</v>
      </c>
      <c r="T142" s="342">
        <f t="shared" si="189"/>
        <v>175.26623288050502</v>
      </c>
      <c r="U142" s="342">
        <f t="shared" si="190"/>
        <v>-0.52029852350273342</v>
      </c>
      <c r="V142" s="342">
        <f t="shared" si="191"/>
        <v>-4.7337671194949991</v>
      </c>
      <c r="W142" s="344">
        <f t="shared" si="192"/>
        <v>1</v>
      </c>
      <c r="X142" s="345">
        <f t="shared" si="193"/>
        <v>0</v>
      </c>
      <c r="Y142" s="342">
        <f t="shared" si="194"/>
        <v>0</v>
      </c>
      <c r="Z142" s="343"/>
      <c r="AA142" s="342">
        <f t="shared" si="205"/>
        <v>-54.949164650657956</v>
      </c>
      <c r="AB142" s="342">
        <f t="shared" si="124"/>
        <v>-117.10401223388061</v>
      </c>
      <c r="AC142" s="342">
        <f t="shared" si="125"/>
        <v>-1311.9749999999999</v>
      </c>
      <c r="AD142" s="342">
        <f t="shared" si="126"/>
        <v>7.4375</v>
      </c>
      <c r="AE142" s="342">
        <f t="shared" si="127"/>
        <v>-54.949164650657956</v>
      </c>
      <c r="AF142" s="361">
        <f t="shared" si="128"/>
        <v>0.57430299841393728</v>
      </c>
      <c r="AG142" s="361">
        <f t="shared" si="129"/>
        <v>0.44156667050961462</v>
      </c>
      <c r="AH142" s="361">
        <f t="shared" si="206"/>
        <v>0.57430299841393728</v>
      </c>
      <c r="AI142" s="342">
        <f t="shared" si="130"/>
        <v>0.31150320096744871</v>
      </c>
      <c r="AJ142" s="343"/>
      <c r="AK142" s="342">
        <f t="shared" si="207"/>
        <v>-62.969139740157011</v>
      </c>
      <c r="AL142" s="342">
        <f t="shared" si="131"/>
        <v>-135.70747902890108</v>
      </c>
      <c r="AM142" s="342">
        <f t="shared" si="132"/>
        <v>-1311.9749999999999</v>
      </c>
      <c r="AN142" s="342">
        <f t="shared" si="133"/>
        <v>7.4375</v>
      </c>
      <c r="AO142" s="342">
        <f t="shared" si="134"/>
        <v>-62.969139740157011</v>
      </c>
      <c r="AP142" s="361">
        <f t="shared" si="135"/>
        <v>0.45447034168787392</v>
      </c>
      <c r="AQ142" s="361">
        <f t="shared" si="136"/>
        <v>0.25191322049867548</v>
      </c>
      <c r="AR142" s="361">
        <f t="shared" si="208"/>
        <v>0.45447034168787392</v>
      </c>
      <c r="AS142" s="342">
        <f t="shared" si="137"/>
        <v>0.35696791235916675</v>
      </c>
      <c r="AT142" s="343"/>
      <c r="AU142" s="342">
        <f t="shared" si="138"/>
        <v>-176.34461135719758</v>
      </c>
      <c r="AV142" s="342">
        <f t="shared" si="139"/>
        <v>3.6553886428024214</v>
      </c>
      <c r="AW142" s="342">
        <f t="shared" si="140"/>
        <v>3.6553886428024214</v>
      </c>
      <c r="AX142" s="342">
        <f t="shared" si="141"/>
        <v>-2.8868504113251162E-3</v>
      </c>
      <c r="AY142" s="342">
        <f t="shared" si="209"/>
        <v>1</v>
      </c>
      <c r="AZ142" s="342">
        <f t="shared" si="142"/>
        <v>0</v>
      </c>
      <c r="BA142" s="343"/>
      <c r="BB142" s="342">
        <f t="shared" si="143"/>
        <v>-172.71873953218523</v>
      </c>
      <c r="BC142" s="342">
        <f t="shared" si="144"/>
        <v>7.281260467814775</v>
      </c>
      <c r="BD142" s="342">
        <f t="shared" si="145"/>
        <v>7.281260467814775</v>
      </c>
      <c r="BE142" s="342">
        <f t="shared" si="195"/>
        <v>-5.1449912589753115E-3</v>
      </c>
      <c r="BF142" s="342">
        <f t="shared" si="210"/>
        <v>1</v>
      </c>
      <c r="BG142" s="342">
        <f t="shared" si="146"/>
        <v>0</v>
      </c>
      <c r="BH142" s="343"/>
      <c r="BI142" s="342">
        <f t="shared" si="147"/>
        <v>-137.69909407185787</v>
      </c>
      <c r="BJ142" s="342">
        <f t="shared" si="148"/>
        <v>41.317116973592135</v>
      </c>
      <c r="BK142" s="342">
        <f t="shared" si="149"/>
        <v>-1.0709888797695153</v>
      </c>
      <c r="BL142" s="342">
        <f t="shared" si="150"/>
        <v>41.317116973592135</v>
      </c>
      <c r="BM142" s="342">
        <f t="shared" si="211"/>
        <v>0.88399652135944695</v>
      </c>
      <c r="BN142" s="342">
        <f t="shared" si="151"/>
        <v>0.23422401912467197</v>
      </c>
      <c r="BO142" s="346">
        <f t="shared" si="152"/>
        <v>-125.64360162455152</v>
      </c>
      <c r="BP142" s="344">
        <f t="shared" si="153"/>
        <v>54.356398375448478</v>
      </c>
      <c r="BQ142" s="344">
        <f t="shared" si="154"/>
        <v>-2.3590751058747008</v>
      </c>
      <c r="BR142" s="344">
        <f t="shared" si="155"/>
        <v>54.356398375448478</v>
      </c>
      <c r="BS142" s="346">
        <f t="shared" si="156"/>
        <v>0.76216016232606687</v>
      </c>
      <c r="BT142" s="345">
        <f t="shared" si="157"/>
        <v>0.30814284793338143</v>
      </c>
      <c r="BU142" s="342">
        <f t="shared" si="212"/>
        <v>0.54236686705805337</v>
      </c>
      <c r="BV142" s="343"/>
      <c r="BW142" s="347">
        <f t="shared" si="196"/>
        <v>2.3058379803846685</v>
      </c>
      <c r="BX142" s="362"/>
      <c r="BY142" s="363"/>
      <c r="BZ142" s="361">
        <f t="shared" si="158"/>
        <v>-175.13127770373012</v>
      </c>
      <c r="CA142" s="361">
        <f t="shared" si="159"/>
        <v>4.8687222962698797</v>
      </c>
      <c r="CB142" s="342">
        <f t="shared" si="160"/>
        <v>4.8687222962698797</v>
      </c>
      <c r="CC142" s="342">
        <f t="shared" si="161"/>
        <v>-3.6396944941011512E-3</v>
      </c>
      <c r="CD142" s="342">
        <f t="shared" si="213"/>
        <v>1</v>
      </c>
      <c r="CE142" s="342">
        <f t="shared" si="162"/>
        <v>0</v>
      </c>
      <c r="CF142" s="364"/>
      <c r="CG142" s="342">
        <f t="shared" si="214"/>
        <v>-76.584450896461448</v>
      </c>
      <c r="CH142" s="342">
        <f t="shared" si="163"/>
        <v>-160.31679256115746</v>
      </c>
      <c r="CI142" s="342">
        <f t="shared" si="164"/>
        <v>-1311.9749999999999</v>
      </c>
      <c r="CJ142" s="342">
        <f t="shared" si="199"/>
        <v>7.4375</v>
      </c>
      <c r="CK142" s="342">
        <f t="shared" si="165"/>
        <v>-76.584450896461448</v>
      </c>
      <c r="CL142" s="361">
        <f t="shared" si="166"/>
        <v>0.23201188984415258</v>
      </c>
      <c r="CM142" s="361">
        <f t="shared" si="167"/>
        <v>5.6800136927596744E-2</v>
      </c>
      <c r="CN142" s="361">
        <f t="shared" si="215"/>
        <v>0.23201188984415258</v>
      </c>
      <c r="CO142" s="342">
        <f t="shared" si="168"/>
        <v>0.43415221596633474</v>
      </c>
      <c r="CP142" s="364"/>
      <c r="CQ142" s="342">
        <f t="shared" si="216"/>
        <v>-72.979474388480142</v>
      </c>
      <c r="CR142" s="342">
        <f t="shared" si="169"/>
        <v>-154.46343348282403</v>
      </c>
      <c r="CS142" s="342">
        <f t="shared" si="170"/>
        <v>-1311.9749999999999</v>
      </c>
      <c r="CT142" s="342">
        <f t="shared" si="200"/>
        <v>7.4375</v>
      </c>
      <c r="CU142" s="342">
        <f t="shared" si="171"/>
        <v>-72.979474388480142</v>
      </c>
      <c r="CV142" s="361">
        <f t="shared" si="172"/>
        <v>0.29271427209411172</v>
      </c>
      <c r="CW142" s="361">
        <f t="shared" si="173"/>
        <v>9.330217142422792E-2</v>
      </c>
      <c r="CX142" s="361">
        <f t="shared" si="217"/>
        <v>0.29271427209411172</v>
      </c>
      <c r="CY142" s="342">
        <f t="shared" si="174"/>
        <v>0.41371584120453597</v>
      </c>
      <c r="CZ142" s="364"/>
      <c r="DA142" s="350">
        <f t="shared" si="218"/>
        <v>0.84786805717087077</v>
      </c>
      <c r="DB142" s="351">
        <f t="shared" si="219"/>
        <v>3.1537060375555392</v>
      </c>
      <c r="DC142" s="352">
        <f t="shared" si="197"/>
        <v>1.1942563827574314E-2</v>
      </c>
      <c r="DD142" s="353">
        <f t="shared" si="201"/>
        <v>-38.458048578636792</v>
      </c>
      <c r="DE142" s="354">
        <f t="shared" si="175"/>
        <v>40.833333333333336</v>
      </c>
      <c r="DF142" s="354">
        <f t="shared" si="198"/>
        <v>2.7731219843271728</v>
      </c>
      <c r="DG142" s="365"/>
      <c r="DH142" s="63"/>
      <c r="DI142" s="63"/>
      <c r="DJ142" s="63"/>
      <c r="DK142" s="63"/>
      <c r="DL142" s="63"/>
      <c r="DM142" s="63"/>
      <c r="DN142" s="63"/>
      <c r="DO142" s="366"/>
      <c r="DP142" s="63"/>
      <c r="DQ142" s="63"/>
      <c r="DR142" s="63"/>
      <c r="DS142" s="63"/>
      <c r="DT142" s="63"/>
      <c r="DU142" s="63"/>
      <c r="DV142" s="63"/>
      <c r="DW142" s="63"/>
      <c r="DX142" s="63"/>
      <c r="DY142" s="63"/>
      <c r="DZ142" s="63"/>
      <c r="EA142" s="63"/>
      <c r="EB142" s="63"/>
      <c r="EC142" s="63"/>
      <c r="ED142" s="63"/>
      <c r="EE142" s="63"/>
      <c r="EF142" s="63"/>
      <c r="EG142" s="63"/>
    </row>
    <row r="143" spans="1:137" s="358" customFormat="1" x14ac:dyDescent="0.25">
      <c r="A143" s="358">
        <f t="shared" si="202"/>
        <v>495</v>
      </c>
      <c r="B143" s="359">
        <f t="shared" si="203"/>
        <v>0.125</v>
      </c>
      <c r="C143" s="360"/>
      <c r="D143" s="342">
        <f t="shared" si="123"/>
        <v>-172.85400000000001</v>
      </c>
      <c r="E143" s="361">
        <f t="shared" si="204"/>
        <v>0.97</v>
      </c>
      <c r="F143" s="343"/>
      <c r="G143" s="342">
        <f t="shared" si="176"/>
        <v>-165.42184456836804</v>
      </c>
      <c r="H143" s="342">
        <f t="shared" si="177"/>
        <v>14.578155431631956</v>
      </c>
      <c r="I143" s="342">
        <f t="shared" si="178"/>
        <v>-4.3481354086287087</v>
      </c>
      <c r="J143" s="342">
        <f t="shared" si="179"/>
        <v>14.578155431631956</v>
      </c>
      <c r="K143" s="344">
        <f t="shared" si="180"/>
        <v>1</v>
      </c>
      <c r="L143" s="345">
        <f t="shared" si="181"/>
        <v>0</v>
      </c>
      <c r="M143" s="346">
        <f t="shared" si="182"/>
        <v>-17.207503608953587</v>
      </c>
      <c r="N143" s="342">
        <f t="shared" si="183"/>
        <v>162.79249639104643</v>
      </c>
      <c r="O143" s="342">
        <f t="shared" si="184"/>
        <v>-6.741138465401967</v>
      </c>
      <c r="P143" s="342">
        <f t="shared" si="185"/>
        <v>-17.207503608953587</v>
      </c>
      <c r="Q143" s="344">
        <f t="shared" si="186"/>
        <v>1</v>
      </c>
      <c r="R143" s="345">
        <f t="shared" si="187"/>
        <v>0</v>
      </c>
      <c r="S143" s="346">
        <f t="shared" si="188"/>
        <v>-4.7964567839116183</v>
      </c>
      <c r="T143" s="342">
        <f t="shared" si="189"/>
        <v>175.20354321608838</v>
      </c>
      <c r="U143" s="342">
        <f t="shared" si="190"/>
        <v>-0.53400632481720878</v>
      </c>
      <c r="V143" s="342">
        <f t="shared" si="191"/>
        <v>-4.7964567839116183</v>
      </c>
      <c r="W143" s="344">
        <f t="shared" si="192"/>
        <v>1</v>
      </c>
      <c r="X143" s="345">
        <f t="shared" si="193"/>
        <v>0</v>
      </c>
      <c r="Y143" s="342">
        <f t="shared" si="194"/>
        <v>0</v>
      </c>
      <c r="Z143" s="343"/>
      <c r="AA143" s="342">
        <f t="shared" si="205"/>
        <v>-55.222168633636123</v>
      </c>
      <c r="AB143" s="342">
        <f t="shared" si="124"/>
        <v>-117.79406329416587</v>
      </c>
      <c r="AC143" s="342">
        <f t="shared" si="125"/>
        <v>-1325.3625</v>
      </c>
      <c r="AD143" s="342">
        <f t="shared" si="126"/>
        <v>7.4375</v>
      </c>
      <c r="AE143" s="342">
        <f t="shared" si="127"/>
        <v>-55.222168633636123</v>
      </c>
      <c r="AF143" s="361">
        <f t="shared" si="128"/>
        <v>0.5703958094953443</v>
      </c>
      <c r="AG143" s="361">
        <f t="shared" si="129"/>
        <v>0.43437974366446264</v>
      </c>
      <c r="AH143" s="361">
        <f t="shared" si="206"/>
        <v>0.5703958094953443</v>
      </c>
      <c r="AI143" s="342">
        <f t="shared" si="130"/>
        <v>0.30988871287113429</v>
      </c>
      <c r="AJ143" s="343"/>
      <c r="AK143" s="342">
        <f t="shared" si="207"/>
        <v>-63.203918706026535</v>
      </c>
      <c r="AL143" s="342">
        <f t="shared" si="131"/>
        <v>-136.19997076444659</v>
      </c>
      <c r="AM143" s="342">
        <f t="shared" si="132"/>
        <v>-1325.3625</v>
      </c>
      <c r="AN143" s="342">
        <f t="shared" si="133"/>
        <v>7.4375</v>
      </c>
      <c r="AO143" s="342">
        <f t="shared" si="134"/>
        <v>-63.203918706026535</v>
      </c>
      <c r="AP143" s="361">
        <f t="shared" si="135"/>
        <v>0.45081649183252631</v>
      </c>
      <c r="AQ143" s="361">
        <f t="shared" si="136"/>
        <v>0.24716206396216928</v>
      </c>
      <c r="AR143" s="361">
        <f t="shared" si="208"/>
        <v>0.45081649183252631</v>
      </c>
      <c r="AS143" s="342">
        <f t="shared" si="137"/>
        <v>0.35467967848499743</v>
      </c>
      <c r="AT143" s="343"/>
      <c r="AU143" s="342">
        <f t="shared" si="138"/>
        <v>-176.38458566755162</v>
      </c>
      <c r="AV143" s="342">
        <f t="shared" si="139"/>
        <v>3.6154143324483812</v>
      </c>
      <c r="AW143" s="342">
        <f t="shared" si="140"/>
        <v>3.6154143324483812</v>
      </c>
      <c r="AX143" s="342">
        <f t="shared" si="141"/>
        <v>-2.7598856320470424E-3</v>
      </c>
      <c r="AY143" s="342">
        <f t="shared" si="209"/>
        <v>1</v>
      </c>
      <c r="AZ143" s="342">
        <f t="shared" si="142"/>
        <v>0</v>
      </c>
      <c r="BA143" s="343"/>
      <c r="BB143" s="342">
        <f t="shared" si="143"/>
        <v>-172.79773534341112</v>
      </c>
      <c r="BC143" s="342">
        <f t="shared" si="144"/>
        <v>7.2022646565888806</v>
      </c>
      <c r="BD143" s="342">
        <f t="shared" si="145"/>
        <v>7.2022646565888806</v>
      </c>
      <c r="BE143" s="342">
        <f t="shared" si="195"/>
        <v>-4.9282381222909731E-3</v>
      </c>
      <c r="BF143" s="342">
        <f t="shared" si="210"/>
        <v>1</v>
      </c>
      <c r="BG143" s="342">
        <f t="shared" si="146"/>
        <v>0</v>
      </c>
      <c r="BH143" s="343"/>
      <c r="BI143" s="342">
        <f t="shared" si="147"/>
        <v>-138.36701412142452</v>
      </c>
      <c r="BJ143" s="342">
        <f t="shared" si="148"/>
        <v>40.65115903321248</v>
      </c>
      <c r="BK143" s="342">
        <f t="shared" si="149"/>
        <v>-1.0203076605432566</v>
      </c>
      <c r="BL143" s="342">
        <f t="shared" si="150"/>
        <v>40.65115903321248</v>
      </c>
      <c r="BM143" s="342">
        <f t="shared" si="211"/>
        <v>0.88916962226390117</v>
      </c>
      <c r="BN143" s="342">
        <f t="shared" si="151"/>
        <v>0.22812098222902624</v>
      </c>
      <c r="BO143" s="346">
        <f t="shared" si="152"/>
        <v>-126.59568781538125</v>
      </c>
      <c r="BP143" s="344">
        <f t="shared" si="153"/>
        <v>53.404312184618746</v>
      </c>
      <c r="BQ143" s="344">
        <f t="shared" si="154"/>
        <v>-2.2442892233622396</v>
      </c>
      <c r="BR143" s="344">
        <f t="shared" si="155"/>
        <v>53.404312184618746</v>
      </c>
      <c r="BS143" s="346">
        <f t="shared" si="156"/>
        <v>0.77229911795888628</v>
      </c>
      <c r="BT143" s="345">
        <f t="shared" si="157"/>
        <v>0.29968749823018376</v>
      </c>
      <c r="BU143" s="342">
        <f t="shared" si="212"/>
        <v>0.52780848045921003</v>
      </c>
      <c r="BV143" s="343"/>
      <c r="BW143" s="347">
        <f t="shared" si="196"/>
        <v>2.2873768718153418</v>
      </c>
      <c r="BX143" s="362"/>
      <c r="BY143" s="363"/>
      <c r="BZ143" s="361">
        <f t="shared" si="158"/>
        <v>-175.18441063425547</v>
      </c>
      <c r="CA143" s="361">
        <f t="shared" si="159"/>
        <v>4.815589365744529</v>
      </c>
      <c r="CB143" s="342">
        <f t="shared" si="160"/>
        <v>4.815589365744529</v>
      </c>
      <c r="CC143" s="342">
        <f t="shared" si="161"/>
        <v>-3.4827900930811885E-3</v>
      </c>
      <c r="CD143" s="342">
        <f t="shared" si="213"/>
        <v>1</v>
      </c>
      <c r="CE143" s="342">
        <f t="shared" si="162"/>
        <v>0</v>
      </c>
      <c r="CF143" s="364"/>
      <c r="CG143" s="342">
        <f t="shared" si="214"/>
        <v>-76.715133515097818</v>
      </c>
      <c r="CH143" s="342">
        <f t="shared" si="163"/>
        <v>-160.52238097725473</v>
      </c>
      <c r="CI143" s="342">
        <f t="shared" si="164"/>
        <v>-1325.3625</v>
      </c>
      <c r="CJ143" s="342">
        <f t="shared" si="199"/>
        <v>7.4375</v>
      </c>
      <c r="CK143" s="342">
        <f t="shared" si="165"/>
        <v>-76.715133515097818</v>
      </c>
      <c r="CL143" s="361">
        <f t="shared" si="166"/>
        <v>0.22979268375595724</v>
      </c>
      <c r="CM143" s="361">
        <f t="shared" si="167"/>
        <v>5.5662028148292922E-2</v>
      </c>
      <c r="CN143" s="361">
        <f t="shared" si="215"/>
        <v>0.22979268375595724</v>
      </c>
      <c r="CO143" s="342">
        <f t="shared" si="168"/>
        <v>0.43050018807574536</v>
      </c>
      <c r="CP143" s="364"/>
      <c r="CQ143" s="342">
        <f t="shared" si="216"/>
        <v>-73.141601232261721</v>
      </c>
      <c r="CR143" s="342">
        <f t="shared" si="169"/>
        <v>-154.73491811525048</v>
      </c>
      <c r="CS143" s="342">
        <f t="shared" si="170"/>
        <v>-1325.3625</v>
      </c>
      <c r="CT143" s="342">
        <f t="shared" si="200"/>
        <v>7.4375</v>
      </c>
      <c r="CU143" s="342">
        <f t="shared" si="171"/>
        <v>-73.141601232261721</v>
      </c>
      <c r="CV143" s="361">
        <f t="shared" si="172"/>
        <v>0.29000739528287073</v>
      </c>
      <c r="CW143" s="361">
        <f t="shared" si="173"/>
        <v>9.1442639598537351E-2</v>
      </c>
      <c r="CX143" s="361">
        <f t="shared" si="217"/>
        <v>0.29000739528287073</v>
      </c>
      <c r="CY143" s="342">
        <f t="shared" si="174"/>
        <v>0.41044669602840467</v>
      </c>
      <c r="CZ143" s="364"/>
      <c r="DA143" s="350">
        <f t="shared" si="218"/>
        <v>0.84094688410415008</v>
      </c>
      <c r="DB143" s="351">
        <f t="shared" si="219"/>
        <v>3.1283237559194919</v>
      </c>
      <c r="DC143" s="352">
        <f t="shared" si="197"/>
        <v>1.1767698888008358E-2</v>
      </c>
      <c r="DD143" s="353">
        <f t="shared" si="201"/>
        <v>-38.586169057394144</v>
      </c>
      <c r="DE143" s="354">
        <f t="shared" si="175"/>
        <v>41.25</v>
      </c>
      <c r="DF143" s="354">
        <f t="shared" si="198"/>
        <v>2.7489650789339306</v>
      </c>
      <c r="DG143" s="365"/>
      <c r="DH143" s="63"/>
      <c r="DI143" s="63"/>
      <c r="DJ143" s="63"/>
      <c r="DK143" s="63"/>
      <c r="DL143" s="63"/>
      <c r="DM143" s="63"/>
      <c r="DN143" s="63"/>
      <c r="DO143" s="366"/>
      <c r="DP143" s="63"/>
      <c r="DQ143" s="63"/>
      <c r="DR143" s="63"/>
      <c r="DS143" s="63"/>
      <c r="DT143" s="63"/>
      <c r="DU143" s="63"/>
      <c r="DV143" s="63"/>
      <c r="DW143" s="63"/>
      <c r="DX143" s="63"/>
      <c r="DY143" s="63"/>
      <c r="DZ143" s="63"/>
      <c r="EA143" s="63"/>
      <c r="EB143" s="63"/>
      <c r="EC143" s="63"/>
      <c r="ED143" s="63"/>
      <c r="EE143" s="63"/>
      <c r="EF143" s="63"/>
      <c r="EG143" s="63"/>
    </row>
    <row r="144" spans="1:137" s="358" customFormat="1" x14ac:dyDescent="0.25">
      <c r="A144" s="358">
        <f t="shared" si="202"/>
        <v>500</v>
      </c>
      <c r="B144" s="359">
        <f t="shared" si="203"/>
        <v>0.125</v>
      </c>
      <c r="C144" s="360"/>
      <c r="D144" s="342">
        <f t="shared" si="123"/>
        <v>-174.6</v>
      </c>
      <c r="E144" s="361">
        <f t="shared" si="204"/>
        <v>0.97</v>
      </c>
      <c r="F144" s="343"/>
      <c r="G144" s="342">
        <f t="shared" si="176"/>
        <v>-165.80337688233072</v>
      </c>
      <c r="H144" s="342">
        <f t="shared" si="177"/>
        <v>14.196623117669276</v>
      </c>
      <c r="I144" s="342">
        <f t="shared" si="178"/>
        <v>-4.1094720200939392</v>
      </c>
      <c r="J144" s="342">
        <f t="shared" si="179"/>
        <v>14.196623117669276</v>
      </c>
      <c r="K144" s="344">
        <f t="shared" si="180"/>
        <v>1</v>
      </c>
      <c r="L144" s="345">
        <f t="shared" si="181"/>
        <v>0</v>
      </c>
      <c r="M144" s="346">
        <f t="shared" si="182"/>
        <v>-17.752501591460266</v>
      </c>
      <c r="N144" s="342">
        <f t="shared" si="183"/>
        <v>162.24749840853974</v>
      </c>
      <c r="O144" s="342">
        <f t="shared" si="184"/>
        <v>-7.0880369192631143</v>
      </c>
      <c r="P144" s="342">
        <f t="shared" si="185"/>
        <v>-17.752501591460266</v>
      </c>
      <c r="Q144" s="344">
        <f t="shared" si="186"/>
        <v>1</v>
      </c>
      <c r="R144" s="345">
        <f t="shared" si="187"/>
        <v>0</v>
      </c>
      <c r="S144" s="346">
        <f t="shared" si="188"/>
        <v>-4.8596720208634885</v>
      </c>
      <c r="T144" s="342">
        <f t="shared" si="189"/>
        <v>175.14032797913652</v>
      </c>
      <c r="U144" s="342">
        <f t="shared" si="190"/>
        <v>-0.548042351385571</v>
      </c>
      <c r="V144" s="342">
        <f t="shared" si="191"/>
        <v>-4.8596720208634885</v>
      </c>
      <c r="W144" s="344">
        <f t="shared" si="192"/>
        <v>1</v>
      </c>
      <c r="X144" s="345">
        <f t="shared" si="193"/>
        <v>0</v>
      </c>
      <c r="Y144" s="342">
        <f t="shared" si="194"/>
        <v>0</v>
      </c>
      <c r="Z144" s="343"/>
      <c r="AA144" s="342">
        <f t="shared" si="205"/>
        <v>-55.491477012331593</v>
      </c>
      <c r="AB144" s="342">
        <f t="shared" si="124"/>
        <v>-118.47102720038875</v>
      </c>
      <c r="AC144" s="342">
        <f t="shared" si="125"/>
        <v>-1338.75</v>
      </c>
      <c r="AD144" s="342">
        <f t="shared" si="126"/>
        <v>7.4375</v>
      </c>
      <c r="AE144" s="342">
        <f t="shared" si="127"/>
        <v>-55.491477012331593</v>
      </c>
      <c r="AF144" s="361">
        <f t="shared" si="128"/>
        <v>0.56652882288706508</v>
      </c>
      <c r="AG144" s="361">
        <f t="shared" si="129"/>
        <v>0.42732713316706905</v>
      </c>
      <c r="AH144" s="361">
        <f t="shared" si="206"/>
        <v>0.56652882288706508</v>
      </c>
      <c r="AI144" s="342">
        <f t="shared" si="130"/>
        <v>0.30828598340184221</v>
      </c>
      <c r="AJ144" s="343"/>
      <c r="AK144" s="342">
        <f t="shared" si="207"/>
        <v>-63.43494882292201</v>
      </c>
      <c r="AL144" s="342">
        <f t="shared" si="131"/>
        <v>-136.68182432961763</v>
      </c>
      <c r="AM144" s="342">
        <f t="shared" si="132"/>
        <v>-1338.75</v>
      </c>
      <c r="AN144" s="342">
        <f t="shared" si="133"/>
        <v>7.4375</v>
      </c>
      <c r="AO144" s="342">
        <f t="shared" si="134"/>
        <v>-63.43494882292201</v>
      </c>
      <c r="AP144" s="361">
        <f t="shared" si="135"/>
        <v>0.44721359549995793</v>
      </c>
      <c r="AQ144" s="361">
        <f t="shared" si="136"/>
        <v>0.24253562503633297</v>
      </c>
      <c r="AR144" s="361">
        <f t="shared" si="208"/>
        <v>0.44721359549995793</v>
      </c>
      <c r="AS144" s="342">
        <f t="shared" si="137"/>
        <v>0.35241638234956668</v>
      </c>
      <c r="AT144" s="343"/>
      <c r="AU144" s="342">
        <f t="shared" si="138"/>
        <v>-176.42366562500266</v>
      </c>
      <c r="AV144" s="342">
        <f t="shared" si="139"/>
        <v>3.5763343749973444</v>
      </c>
      <c r="AW144" s="342">
        <f t="shared" si="140"/>
        <v>3.5763343749973444</v>
      </c>
      <c r="AX144" s="342">
        <f t="shared" si="141"/>
        <v>-2.6398769608041465E-3</v>
      </c>
      <c r="AY144" s="342">
        <f t="shared" si="209"/>
        <v>1</v>
      </c>
      <c r="AZ144" s="342">
        <f t="shared" si="142"/>
        <v>0</v>
      </c>
      <c r="BA144" s="343"/>
      <c r="BB144" s="342">
        <f t="shared" si="143"/>
        <v>-172.8749836510982</v>
      </c>
      <c r="BC144" s="342">
        <f t="shared" si="144"/>
        <v>7.125016348901795</v>
      </c>
      <c r="BD144" s="342">
        <f t="shared" si="145"/>
        <v>7.125016348901795</v>
      </c>
      <c r="BE144" s="342">
        <f t="shared" si="195"/>
        <v>-4.7228574571923695E-3</v>
      </c>
      <c r="BF144" s="342">
        <f t="shared" si="210"/>
        <v>1</v>
      </c>
      <c r="BG144" s="342">
        <f t="shared" si="146"/>
        <v>0</v>
      </c>
      <c r="BH144" s="343"/>
      <c r="BI144" s="342">
        <f t="shared" si="147"/>
        <v>-139.01377553010065</v>
      </c>
      <c r="BJ144" s="342">
        <f t="shared" si="148"/>
        <v>40.006386031807438</v>
      </c>
      <c r="BK144" s="342">
        <f t="shared" si="149"/>
        <v>-0.9725490388547311</v>
      </c>
      <c r="BL144" s="342">
        <f t="shared" si="150"/>
        <v>40.006386031807438</v>
      </c>
      <c r="BM144" s="342">
        <f t="shared" si="211"/>
        <v>0.89407211103048545</v>
      </c>
      <c r="BN144" s="342">
        <f t="shared" si="151"/>
        <v>0.22225770017670798</v>
      </c>
      <c r="BO144" s="346">
        <f t="shared" si="152"/>
        <v>-127.51833791319982</v>
      </c>
      <c r="BP144" s="344">
        <f t="shared" si="153"/>
        <v>52.481662086800185</v>
      </c>
      <c r="BQ144" s="344">
        <f t="shared" si="154"/>
        <v>-2.1364847137818868</v>
      </c>
      <c r="BR144" s="344">
        <f t="shared" si="155"/>
        <v>52.481662086800185</v>
      </c>
      <c r="BS144" s="346">
        <f t="shared" si="156"/>
        <v>0.78194420298177281</v>
      </c>
      <c r="BT144" s="345">
        <f t="shared" si="157"/>
        <v>0.29156478937111213</v>
      </c>
      <c r="BU144" s="342">
        <f t="shared" si="212"/>
        <v>0.51382248954782006</v>
      </c>
      <c r="BV144" s="343"/>
      <c r="BW144" s="347">
        <f t="shared" si="196"/>
        <v>2.2695248552992289</v>
      </c>
      <c r="BX144" s="362"/>
      <c r="BY144" s="363"/>
      <c r="BZ144" s="361">
        <f t="shared" si="158"/>
        <v>-175.23635830927384</v>
      </c>
      <c r="CA144" s="361">
        <f t="shared" si="159"/>
        <v>4.7636416907261605</v>
      </c>
      <c r="CB144" s="342">
        <f t="shared" si="160"/>
        <v>4.7636416907261605</v>
      </c>
      <c r="CC144" s="342">
        <f t="shared" si="161"/>
        <v>-3.3343148041155898E-3</v>
      </c>
      <c r="CD144" s="342">
        <f t="shared" si="213"/>
        <v>1</v>
      </c>
      <c r="CE144" s="342">
        <f t="shared" si="162"/>
        <v>0</v>
      </c>
      <c r="CF144" s="364"/>
      <c r="CG144" s="342">
        <f t="shared" si="214"/>
        <v>-76.843339194835877</v>
      </c>
      <c r="CH144" s="342">
        <f t="shared" si="163"/>
        <v>-160.72366811799401</v>
      </c>
      <c r="CI144" s="342">
        <f t="shared" si="164"/>
        <v>-1338.75</v>
      </c>
      <c r="CJ144" s="342">
        <f t="shared" si="199"/>
        <v>7.4375</v>
      </c>
      <c r="CK144" s="342">
        <f t="shared" si="165"/>
        <v>-76.843339194835877</v>
      </c>
      <c r="CL144" s="361">
        <f t="shared" si="166"/>
        <v>0.22761437843492249</v>
      </c>
      <c r="CM144" s="361">
        <f t="shared" si="167"/>
        <v>5.4557684196141217E-2</v>
      </c>
      <c r="CN144" s="361">
        <f t="shared" si="215"/>
        <v>0.22761437843492249</v>
      </c>
      <c r="CO144" s="342">
        <f t="shared" si="168"/>
        <v>0.42690743997131042</v>
      </c>
      <c r="CP144" s="364"/>
      <c r="CQ144" s="342">
        <f t="shared" si="216"/>
        <v>-73.300755766006375</v>
      </c>
      <c r="CR144" s="342">
        <f t="shared" si="169"/>
        <v>-155.00061139120839</v>
      </c>
      <c r="CS144" s="342">
        <f t="shared" si="170"/>
        <v>-1338.75</v>
      </c>
      <c r="CT144" s="342">
        <f t="shared" si="200"/>
        <v>7.4375</v>
      </c>
      <c r="CU144" s="342">
        <f t="shared" si="171"/>
        <v>-73.300755766006375</v>
      </c>
      <c r="CV144" s="361">
        <f t="shared" si="172"/>
        <v>0.28734788556634533</v>
      </c>
      <c r="CW144" s="361">
        <f t="shared" si="173"/>
        <v>8.9637699495890594E-2</v>
      </c>
      <c r="CX144" s="361">
        <f t="shared" si="217"/>
        <v>0.28734788556634533</v>
      </c>
      <c r="CY144" s="342">
        <f t="shared" si="174"/>
        <v>0.40722642092225764</v>
      </c>
      <c r="CZ144" s="364"/>
      <c r="DA144" s="350">
        <f t="shared" si="218"/>
        <v>0.834133860893568</v>
      </c>
      <c r="DB144" s="351">
        <f t="shared" si="219"/>
        <v>3.1036587161927969</v>
      </c>
      <c r="DC144" s="352">
        <f t="shared" si="197"/>
        <v>1.1584919464885926E-2</v>
      </c>
      <c r="DD144" s="353">
        <f t="shared" si="201"/>
        <v>-38.722139619141245</v>
      </c>
      <c r="DE144" s="354">
        <f t="shared" si="175"/>
        <v>41.666666666666664</v>
      </c>
      <c r="DF144" s="354">
        <f t="shared" si="198"/>
        <v>2.725187931990539</v>
      </c>
      <c r="DG144" s="365"/>
      <c r="DH144" s="63"/>
      <c r="DI144" s="63"/>
      <c r="DJ144" s="63"/>
      <c r="DK144" s="63"/>
      <c r="DL144" s="63"/>
      <c r="DM144" s="63"/>
      <c r="DN144" s="63"/>
      <c r="DO144" s="366"/>
      <c r="DP144" s="63"/>
      <c r="DQ144" s="63"/>
      <c r="DR144" s="63"/>
      <c r="DS144" s="63"/>
      <c r="DT144" s="63"/>
      <c r="DU144" s="63"/>
      <c r="DV144" s="63"/>
      <c r="DW144" s="63"/>
      <c r="DX144" s="63"/>
      <c r="DY144" s="63"/>
      <c r="DZ144" s="63"/>
      <c r="EA144" s="63"/>
      <c r="EB144" s="63"/>
      <c r="EC144" s="63"/>
      <c r="ED144" s="63"/>
      <c r="EE144" s="63"/>
      <c r="EF144" s="63"/>
      <c r="EG144" s="63"/>
    </row>
    <row r="145" spans="1:137" s="358" customFormat="1" x14ac:dyDescent="0.25">
      <c r="A145" s="358">
        <f t="shared" si="202"/>
        <v>505</v>
      </c>
      <c r="B145" s="359">
        <f t="shared" si="203"/>
        <v>0.125</v>
      </c>
      <c r="C145" s="360"/>
      <c r="D145" s="342">
        <f t="shared" si="123"/>
        <v>-176.346</v>
      </c>
      <c r="E145" s="361">
        <f t="shared" si="204"/>
        <v>0.97</v>
      </c>
      <c r="F145" s="343"/>
      <c r="G145" s="342">
        <f t="shared" si="176"/>
        <v>-166.16359996308987</v>
      </c>
      <c r="H145" s="342">
        <f t="shared" si="177"/>
        <v>13.836400036910135</v>
      </c>
      <c r="I145" s="342">
        <f t="shared" si="178"/>
        <v>-3.8864178037264381</v>
      </c>
      <c r="J145" s="342">
        <f t="shared" si="179"/>
        <v>13.836400036910135</v>
      </c>
      <c r="K145" s="344">
        <f t="shared" si="180"/>
        <v>1</v>
      </c>
      <c r="L145" s="345">
        <f t="shared" si="181"/>
        <v>0</v>
      </c>
      <c r="M145" s="346">
        <f t="shared" si="182"/>
        <v>-18.324223262989975</v>
      </c>
      <c r="N145" s="342">
        <f t="shared" si="183"/>
        <v>161.67577673701004</v>
      </c>
      <c r="O145" s="342">
        <f t="shared" si="184"/>
        <v>-7.4522581862310711</v>
      </c>
      <c r="P145" s="342">
        <f t="shared" si="185"/>
        <v>-18.324223262989975</v>
      </c>
      <c r="Q145" s="344">
        <f t="shared" si="186"/>
        <v>1</v>
      </c>
      <c r="R145" s="345">
        <f t="shared" si="187"/>
        <v>0</v>
      </c>
      <c r="S145" s="346">
        <f t="shared" si="188"/>
        <v>-4.9234233503373961</v>
      </c>
      <c r="T145" s="342">
        <f t="shared" si="189"/>
        <v>175.0765766496626</v>
      </c>
      <c r="U145" s="342">
        <f t="shared" si="190"/>
        <v>-0.56241625393005679</v>
      </c>
      <c r="V145" s="342">
        <f t="shared" si="191"/>
        <v>-4.9234233503373961</v>
      </c>
      <c r="W145" s="344">
        <f t="shared" si="192"/>
        <v>1</v>
      </c>
      <c r="X145" s="345">
        <f t="shared" si="193"/>
        <v>0</v>
      </c>
      <c r="Y145" s="342">
        <f t="shared" si="194"/>
        <v>0</v>
      </c>
      <c r="Z145" s="343"/>
      <c r="AA145" s="342">
        <f t="shared" si="205"/>
        <v>-55.757152661025657</v>
      </c>
      <c r="AB145" s="342">
        <f t="shared" si="124"/>
        <v>-119.13517626007246</v>
      </c>
      <c r="AC145" s="342">
        <f t="shared" si="125"/>
        <v>-1352.1375</v>
      </c>
      <c r="AD145" s="342">
        <f t="shared" si="126"/>
        <v>7.4375</v>
      </c>
      <c r="AE145" s="342">
        <f t="shared" si="127"/>
        <v>-55.757152661025657</v>
      </c>
      <c r="AF145" s="361">
        <f t="shared" si="128"/>
        <v>0.56270173392429468</v>
      </c>
      <c r="AG145" s="361">
        <f t="shared" si="129"/>
        <v>0.42040754715521289</v>
      </c>
      <c r="AH145" s="361">
        <f t="shared" si="206"/>
        <v>0.56270173392429468</v>
      </c>
      <c r="AI145" s="342">
        <f t="shared" si="130"/>
        <v>0.30669500913655473</v>
      </c>
      <c r="AJ145" s="343"/>
      <c r="AK145" s="342">
        <f t="shared" si="207"/>
        <v>-63.662311833912575</v>
      </c>
      <c r="AL145" s="342">
        <f t="shared" si="131"/>
        <v>-137.15336024042327</v>
      </c>
      <c r="AM145" s="342">
        <f t="shared" si="132"/>
        <v>-1352.1375</v>
      </c>
      <c r="AN145" s="342">
        <f t="shared" si="133"/>
        <v>7.4375</v>
      </c>
      <c r="AO145" s="342">
        <f t="shared" si="134"/>
        <v>-63.662311833912575</v>
      </c>
      <c r="AP145" s="361">
        <f t="shared" si="135"/>
        <v>0.44366078809171999</v>
      </c>
      <c r="AQ145" s="361">
        <f t="shared" si="136"/>
        <v>0.23803004406318048</v>
      </c>
      <c r="AR145" s="361">
        <f t="shared" si="208"/>
        <v>0.44366078809171999</v>
      </c>
      <c r="AS145" s="342">
        <f t="shared" si="137"/>
        <v>0.35017773285980514</v>
      </c>
      <c r="AT145" s="343"/>
      <c r="AU145" s="342">
        <f t="shared" si="138"/>
        <v>-176.46188173175216</v>
      </c>
      <c r="AV145" s="342">
        <f t="shared" si="139"/>
        <v>3.5381182682478425</v>
      </c>
      <c r="AW145" s="342">
        <f t="shared" si="140"/>
        <v>3.5381182682478425</v>
      </c>
      <c r="AX145" s="342">
        <f t="shared" si="141"/>
        <v>-2.5263700737889741E-3</v>
      </c>
      <c r="AY145" s="342">
        <f t="shared" si="209"/>
        <v>1</v>
      </c>
      <c r="AZ145" s="342">
        <f t="shared" si="142"/>
        <v>0</v>
      </c>
      <c r="BA145" s="343"/>
      <c r="BB145" s="342">
        <f t="shared" si="143"/>
        <v>-172.95054322609559</v>
      </c>
      <c r="BC145" s="342">
        <f t="shared" si="144"/>
        <v>7.0494567739044101</v>
      </c>
      <c r="BD145" s="342">
        <f t="shared" si="145"/>
        <v>7.0494567739044101</v>
      </c>
      <c r="BE145" s="342">
        <f t="shared" si="195"/>
        <v>-4.5281369986605443E-3</v>
      </c>
      <c r="BF145" s="342">
        <f t="shared" si="210"/>
        <v>1</v>
      </c>
      <c r="BG145" s="342">
        <f t="shared" si="146"/>
        <v>0</v>
      </c>
      <c r="BH145" s="343"/>
      <c r="BI145" s="342">
        <f t="shared" si="147"/>
        <v>-139.64029126134926</v>
      </c>
      <c r="BJ145" s="342">
        <f t="shared" si="148"/>
        <v>39.381883630354622</v>
      </c>
      <c r="BK145" s="342">
        <f t="shared" si="149"/>
        <v>-0.92751474355711128</v>
      </c>
      <c r="BL145" s="342">
        <f t="shared" si="150"/>
        <v>39.381883630354622</v>
      </c>
      <c r="BM145" s="342">
        <f t="shared" si="211"/>
        <v>0.89871970260971368</v>
      </c>
      <c r="BN145" s="342">
        <f t="shared" si="151"/>
        <v>0.21662202216916732</v>
      </c>
      <c r="BO145" s="346">
        <f t="shared" si="152"/>
        <v>-128.41256075439881</v>
      </c>
      <c r="BP145" s="344">
        <f t="shared" si="153"/>
        <v>51.587439245601189</v>
      </c>
      <c r="BQ145" s="344">
        <f t="shared" si="154"/>
        <v>-2.0351286678311498</v>
      </c>
      <c r="BR145" s="344">
        <f t="shared" si="155"/>
        <v>51.587439245601189</v>
      </c>
      <c r="BS145" s="346">
        <f t="shared" si="156"/>
        <v>0.79112219091237601</v>
      </c>
      <c r="BT145" s="345">
        <f t="shared" si="157"/>
        <v>0.28375929177998455</v>
      </c>
      <c r="BU145" s="342">
        <f t="shared" si="212"/>
        <v>0.50038131394915186</v>
      </c>
      <c r="BV145" s="343"/>
      <c r="BW145" s="347">
        <f t="shared" si="196"/>
        <v>2.2522540559455115</v>
      </c>
      <c r="BX145" s="362"/>
      <c r="BY145" s="363"/>
      <c r="BZ145" s="361">
        <f t="shared" si="158"/>
        <v>-175.28716100537486</v>
      </c>
      <c r="CA145" s="361">
        <f t="shared" si="159"/>
        <v>4.7128389946251446</v>
      </c>
      <c r="CB145" s="342">
        <f t="shared" si="160"/>
        <v>4.7128389946251446</v>
      </c>
      <c r="CC145" s="342">
        <f t="shared" si="161"/>
        <v>-3.1937282386795855E-3</v>
      </c>
      <c r="CD145" s="342">
        <f t="shared" si="213"/>
        <v>1</v>
      </c>
      <c r="CE145" s="342">
        <f t="shared" si="162"/>
        <v>0</v>
      </c>
      <c r="CF145" s="364"/>
      <c r="CG145" s="342">
        <f t="shared" si="214"/>
        <v>-76.969136447750316</v>
      </c>
      <c r="CH145" s="342">
        <f t="shared" si="163"/>
        <v>-160.92078861651754</v>
      </c>
      <c r="CI145" s="342">
        <f t="shared" si="164"/>
        <v>-1352.1375</v>
      </c>
      <c r="CJ145" s="342">
        <f t="shared" si="199"/>
        <v>7.4375</v>
      </c>
      <c r="CK145" s="342">
        <f t="shared" si="165"/>
        <v>-76.969136447750316</v>
      </c>
      <c r="CL145" s="361">
        <f t="shared" si="166"/>
        <v>0.22547588619480102</v>
      </c>
      <c r="CM145" s="361">
        <f t="shared" si="167"/>
        <v>5.3485788388484751E-2</v>
      </c>
      <c r="CN145" s="361">
        <f t="shared" si="215"/>
        <v>0.22547588619480102</v>
      </c>
      <c r="CO145" s="342">
        <f t="shared" si="168"/>
        <v>0.42337258772139885</v>
      </c>
      <c r="CP145" s="364"/>
      <c r="CQ145" s="342">
        <f t="shared" si="216"/>
        <v>-73.457016595437452</v>
      </c>
      <c r="CR145" s="342">
        <f t="shared" si="169"/>
        <v>-155.260697513975</v>
      </c>
      <c r="CS145" s="342">
        <f t="shared" si="170"/>
        <v>-1352.1375</v>
      </c>
      <c r="CT145" s="342">
        <f t="shared" si="200"/>
        <v>7.4375</v>
      </c>
      <c r="CU145" s="342">
        <f t="shared" si="171"/>
        <v>-73.457016595437452</v>
      </c>
      <c r="CV145" s="361">
        <f t="shared" si="172"/>
        <v>0.28473457313293515</v>
      </c>
      <c r="CW145" s="361">
        <f t="shared" si="173"/>
        <v>8.7885260654028935E-2</v>
      </c>
      <c r="CX145" s="361">
        <f t="shared" si="217"/>
        <v>0.28473457313293515</v>
      </c>
      <c r="CY145" s="342">
        <f t="shared" si="174"/>
        <v>0.40405399667457348</v>
      </c>
      <c r="CZ145" s="364"/>
      <c r="DA145" s="350">
        <f t="shared" si="218"/>
        <v>0.82742658439597228</v>
      </c>
      <c r="DB145" s="351">
        <f t="shared" si="219"/>
        <v>3.0796806403414836</v>
      </c>
      <c r="DC145" s="352">
        <f t="shared" si="197"/>
        <v>1.1395606258696702E-2</v>
      </c>
      <c r="DD145" s="353">
        <f t="shared" si="201"/>
        <v>-38.865251298566065</v>
      </c>
      <c r="DE145" s="354">
        <f t="shared" si="175"/>
        <v>42.083333333333336</v>
      </c>
      <c r="DF145" s="354">
        <f t="shared" si="198"/>
        <v>2.7017828337300585</v>
      </c>
      <c r="DG145" s="365"/>
      <c r="DH145" s="63"/>
      <c r="DI145" s="63"/>
      <c r="DJ145" s="63"/>
      <c r="DK145" s="63"/>
      <c r="DL145" s="63"/>
      <c r="DM145" s="63"/>
      <c r="DN145" s="63"/>
      <c r="DO145" s="366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</row>
    <row r="146" spans="1:137" s="358" customFormat="1" x14ac:dyDescent="0.25">
      <c r="A146" s="358">
        <f t="shared" si="202"/>
        <v>510</v>
      </c>
      <c r="B146" s="359">
        <f t="shared" si="203"/>
        <v>0.125</v>
      </c>
      <c r="C146" s="360"/>
      <c r="D146" s="342">
        <f t="shared" si="123"/>
        <v>-178.09200000000001</v>
      </c>
      <c r="E146" s="361">
        <f t="shared" si="204"/>
        <v>0.97</v>
      </c>
      <c r="F146" s="343"/>
      <c r="G146" s="342">
        <f t="shared" si="176"/>
        <v>-166.50426671920417</v>
      </c>
      <c r="H146" s="342">
        <f t="shared" si="177"/>
        <v>13.495733280795832</v>
      </c>
      <c r="I146" s="342">
        <f t="shared" si="178"/>
        <v>-3.6777796649099148</v>
      </c>
      <c r="J146" s="342">
        <f t="shared" si="179"/>
        <v>13.495733280795832</v>
      </c>
      <c r="K146" s="344">
        <f t="shared" si="180"/>
        <v>1</v>
      </c>
      <c r="L146" s="345">
        <f t="shared" si="181"/>
        <v>0</v>
      </c>
      <c r="M146" s="346">
        <f t="shared" si="182"/>
        <v>-18.924644416051244</v>
      </c>
      <c r="N146" s="342">
        <f t="shared" si="183"/>
        <v>161.07535558394875</v>
      </c>
      <c r="O146" s="342">
        <f t="shared" si="184"/>
        <v>-7.8347044088307189</v>
      </c>
      <c r="P146" s="342">
        <f t="shared" si="185"/>
        <v>-18.924644416051244</v>
      </c>
      <c r="Q146" s="344">
        <f t="shared" si="186"/>
        <v>1</v>
      </c>
      <c r="R146" s="345">
        <f t="shared" si="187"/>
        <v>0</v>
      </c>
      <c r="S146" s="346">
        <f t="shared" si="188"/>
        <v>-4.9877215150653136</v>
      </c>
      <c r="T146" s="342">
        <f t="shared" si="189"/>
        <v>175.01227848493468</v>
      </c>
      <c r="U146" s="342">
        <f t="shared" si="190"/>
        <v>-0.57713797365763819</v>
      </c>
      <c r="V146" s="342">
        <f t="shared" si="191"/>
        <v>-4.9877215150653136</v>
      </c>
      <c r="W146" s="344">
        <f t="shared" si="192"/>
        <v>1</v>
      </c>
      <c r="X146" s="345">
        <f t="shared" si="193"/>
        <v>0</v>
      </c>
      <c r="Y146" s="342">
        <f t="shared" si="194"/>
        <v>0</v>
      </c>
      <c r="Z146" s="343"/>
      <c r="AA146" s="342">
        <f t="shared" si="205"/>
        <v>-56.019257394189736</v>
      </c>
      <c r="AB146" s="342">
        <f t="shared" si="124"/>
        <v>-119.78678072303323</v>
      </c>
      <c r="AC146" s="342">
        <f t="shared" si="125"/>
        <v>-1365.5250000000001</v>
      </c>
      <c r="AD146" s="342">
        <f t="shared" si="126"/>
        <v>7.4375</v>
      </c>
      <c r="AE146" s="342">
        <f t="shared" si="127"/>
        <v>-56.019257394189736</v>
      </c>
      <c r="AF146" s="361">
        <f t="shared" si="128"/>
        <v>0.55891422827237491</v>
      </c>
      <c r="AG146" s="361">
        <f t="shared" si="129"/>
        <v>0.41361956285003676</v>
      </c>
      <c r="AH146" s="361">
        <f t="shared" si="206"/>
        <v>0.55891422827237491</v>
      </c>
      <c r="AI146" s="342">
        <f t="shared" si="130"/>
        <v>0.30511578101410536</v>
      </c>
      <c r="AJ146" s="343"/>
      <c r="AK146" s="342">
        <f t="shared" si="207"/>
        <v>-63.886087369709301</v>
      </c>
      <c r="AL146" s="342">
        <f t="shared" si="131"/>
        <v>-137.61488765381645</v>
      </c>
      <c r="AM146" s="342">
        <f t="shared" si="132"/>
        <v>-1365.5250000000001</v>
      </c>
      <c r="AN146" s="342">
        <f t="shared" si="133"/>
        <v>7.4375</v>
      </c>
      <c r="AO146" s="342">
        <f t="shared" si="134"/>
        <v>-63.886087369709301</v>
      </c>
      <c r="AP146" s="361">
        <f t="shared" si="135"/>
        <v>0.44015721702302935</v>
      </c>
      <c r="AQ146" s="361">
        <f t="shared" si="136"/>
        <v>0.23364157836475025</v>
      </c>
      <c r="AR146" s="361">
        <f t="shared" si="208"/>
        <v>0.44015721702302935</v>
      </c>
      <c r="AS146" s="342">
        <f t="shared" si="137"/>
        <v>0.34796343883283931</v>
      </c>
      <c r="AT146" s="343"/>
      <c r="AU146" s="342">
        <f t="shared" si="138"/>
        <v>-176.49926308951578</v>
      </c>
      <c r="AV146" s="342">
        <f t="shared" si="139"/>
        <v>3.5007369104842212</v>
      </c>
      <c r="AW146" s="342">
        <f t="shared" si="140"/>
        <v>3.5007369104842212</v>
      </c>
      <c r="AX146" s="342">
        <f t="shared" si="141"/>
        <v>-2.4189449575521787E-3</v>
      </c>
      <c r="AY146" s="342">
        <f t="shared" si="209"/>
        <v>1</v>
      </c>
      <c r="AZ146" s="342">
        <f t="shared" si="142"/>
        <v>0</v>
      </c>
      <c r="BA146" s="343"/>
      <c r="BB146" s="342">
        <f t="shared" si="143"/>
        <v>-173.02447018373198</v>
      </c>
      <c r="BC146" s="342">
        <f t="shared" si="144"/>
        <v>6.9755298162680219</v>
      </c>
      <c r="BD146" s="342">
        <f t="shared" si="145"/>
        <v>6.9755298162680219</v>
      </c>
      <c r="BE146" s="342">
        <f t="shared" si="195"/>
        <v>-4.3434161821495577E-3</v>
      </c>
      <c r="BF146" s="342">
        <f t="shared" si="210"/>
        <v>1</v>
      </c>
      <c r="BG146" s="342">
        <f t="shared" si="146"/>
        <v>0</v>
      </c>
      <c r="BH146" s="343"/>
      <c r="BI146" s="342">
        <f t="shared" si="147"/>
        <v>-140.24743016449565</v>
      </c>
      <c r="BJ146" s="342">
        <f t="shared" si="148"/>
        <v>38.776781657766549</v>
      </c>
      <c r="BK146" s="342">
        <f t="shared" si="149"/>
        <v>-0.8850221344837722</v>
      </c>
      <c r="BL146" s="342">
        <f t="shared" si="150"/>
        <v>38.776781657766549</v>
      </c>
      <c r="BM146" s="342">
        <f t="shared" si="211"/>
        <v>0.90312713949638856</v>
      </c>
      <c r="BN146" s="342">
        <f t="shared" si="151"/>
        <v>0.21120251447585267</v>
      </c>
      <c r="BO146" s="346">
        <f t="shared" si="152"/>
        <v>-129.27934879545489</v>
      </c>
      <c r="BP146" s="344">
        <f t="shared" si="153"/>
        <v>50.720651204545106</v>
      </c>
      <c r="BQ146" s="344">
        <f t="shared" si="154"/>
        <v>-1.9397406445694301</v>
      </c>
      <c r="BR146" s="344">
        <f t="shared" si="155"/>
        <v>50.720651204545106</v>
      </c>
      <c r="BS146" s="346">
        <f t="shared" si="156"/>
        <v>0.79985813793247451</v>
      </c>
      <c r="BT146" s="345">
        <f t="shared" si="157"/>
        <v>0.27625627017726095</v>
      </c>
      <c r="BU146" s="342">
        <f t="shared" si="212"/>
        <v>0.48745878465311365</v>
      </c>
      <c r="BV146" s="343"/>
      <c r="BW146" s="347">
        <f t="shared" si="196"/>
        <v>2.2355380045000581</v>
      </c>
      <c r="BX146" s="362"/>
      <c r="BY146" s="363"/>
      <c r="BZ146" s="361">
        <f t="shared" si="158"/>
        <v>-175.33685715756408</v>
      </c>
      <c r="CA146" s="361">
        <f t="shared" si="159"/>
        <v>4.6631428424359171</v>
      </c>
      <c r="CB146" s="342">
        <f t="shared" si="160"/>
        <v>4.6631428424359171</v>
      </c>
      <c r="CC146" s="342">
        <f t="shared" si="161"/>
        <v>-3.0605301240819501E-3</v>
      </c>
      <c r="CD146" s="342">
        <f t="shared" si="213"/>
        <v>1</v>
      </c>
      <c r="CE146" s="342">
        <f t="shared" si="162"/>
        <v>0</v>
      </c>
      <c r="CF146" s="364"/>
      <c r="CG146" s="342">
        <f t="shared" si="214"/>
        <v>-77.092591328734159</v>
      </c>
      <c r="CH146" s="342">
        <f t="shared" si="163"/>
        <v>-161.11387152511932</v>
      </c>
      <c r="CI146" s="342">
        <f t="shared" si="164"/>
        <v>-1365.5250000000001</v>
      </c>
      <c r="CJ146" s="342">
        <f t="shared" si="199"/>
        <v>7.4375</v>
      </c>
      <c r="CK146" s="342">
        <f t="shared" si="165"/>
        <v>-77.092591328734159</v>
      </c>
      <c r="CL146" s="361">
        <f t="shared" si="166"/>
        <v>0.22337615632939614</v>
      </c>
      <c r="CM146" s="361">
        <f t="shared" si="167"/>
        <v>5.2445087215735965E-2</v>
      </c>
      <c r="CN146" s="361">
        <f t="shared" si="215"/>
        <v>0.22337615632939614</v>
      </c>
      <c r="CO146" s="342">
        <f t="shared" si="168"/>
        <v>0.41989428828286574</v>
      </c>
      <c r="CP146" s="364"/>
      <c r="CQ146" s="342">
        <f t="shared" si="216"/>
        <v>-73.610459665965223</v>
      </c>
      <c r="CR146" s="342">
        <f t="shared" si="169"/>
        <v>-155.51535298940482</v>
      </c>
      <c r="CS146" s="342">
        <f t="shared" si="170"/>
        <v>-1365.5250000000001</v>
      </c>
      <c r="CT146" s="342">
        <f t="shared" si="200"/>
        <v>7.4375</v>
      </c>
      <c r="CU146" s="342">
        <f t="shared" si="171"/>
        <v>-73.610459665965223</v>
      </c>
      <c r="CV146" s="361">
        <f t="shared" si="172"/>
        <v>0.28216632399155012</v>
      </c>
      <c r="CW146" s="361">
        <f t="shared" si="173"/>
        <v>8.6183330016500873E-2</v>
      </c>
      <c r="CX146" s="361">
        <f t="shared" si="217"/>
        <v>0.28216632399155012</v>
      </c>
      <c r="CY146" s="342">
        <f t="shared" si="174"/>
        <v>0.40092842955318753</v>
      </c>
      <c r="CZ146" s="364"/>
      <c r="DA146" s="350">
        <f t="shared" si="218"/>
        <v>0.82082271783605321</v>
      </c>
      <c r="DB146" s="351">
        <f t="shared" si="219"/>
        <v>3.0563607223361116</v>
      </c>
      <c r="DC146" s="352">
        <f t="shared" si="197"/>
        <v>1.1201001303358283E-2</v>
      </c>
      <c r="DD146" s="353">
        <f t="shared" si="201"/>
        <v>-39.014863044657702</v>
      </c>
      <c r="DE146" s="354">
        <f t="shared" si="175"/>
        <v>42.5</v>
      </c>
      <c r="DF146" s="354">
        <f t="shared" si="198"/>
        <v>2.6787422282001705</v>
      </c>
      <c r="DG146" s="365"/>
      <c r="DH146" s="63"/>
      <c r="DI146" s="63"/>
      <c r="DJ146" s="63"/>
      <c r="DK146" s="63"/>
      <c r="DL146" s="63"/>
      <c r="DM146" s="63"/>
      <c r="DN146" s="63"/>
      <c r="DO146" s="366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E146" s="63"/>
      <c r="EF146" s="63"/>
      <c r="EG146" s="63"/>
    </row>
    <row r="147" spans="1:137" s="358" customFormat="1" x14ac:dyDescent="0.25">
      <c r="A147" s="358">
        <f t="shared" si="202"/>
        <v>515</v>
      </c>
      <c r="B147" s="359">
        <f t="shared" si="203"/>
        <v>0.125</v>
      </c>
      <c r="C147" s="360"/>
      <c r="D147" s="342">
        <f t="shared" si="123"/>
        <v>-179.83799999999999</v>
      </c>
      <c r="E147" s="361">
        <f t="shared" si="204"/>
        <v>0.97</v>
      </c>
      <c r="F147" s="343"/>
      <c r="G147" s="342">
        <f t="shared" si="176"/>
        <v>-166.82694449673099</v>
      </c>
      <c r="H147" s="342">
        <f t="shared" si="177"/>
        <v>13.173055503269012</v>
      </c>
      <c r="I147" s="342">
        <f t="shared" si="178"/>
        <v>-3.4824710258692768</v>
      </c>
      <c r="J147" s="342">
        <f t="shared" si="179"/>
        <v>13.173055503269012</v>
      </c>
      <c r="K147" s="344">
        <f t="shared" si="180"/>
        <v>1</v>
      </c>
      <c r="L147" s="345">
        <f t="shared" si="181"/>
        <v>0</v>
      </c>
      <c r="M147" s="346">
        <f t="shared" si="182"/>
        <v>-19.555925942945585</v>
      </c>
      <c r="N147" s="342">
        <f t="shared" si="183"/>
        <v>160.44407405705442</v>
      </c>
      <c r="O147" s="342">
        <f t="shared" si="184"/>
        <v>-8.2363438192779235</v>
      </c>
      <c r="P147" s="342">
        <f t="shared" si="185"/>
        <v>-19.555925942945585</v>
      </c>
      <c r="Q147" s="344">
        <f t="shared" si="186"/>
        <v>1</v>
      </c>
      <c r="R147" s="345">
        <f t="shared" si="187"/>
        <v>0</v>
      </c>
      <c r="S147" s="346">
        <f t="shared" si="188"/>
        <v>-5.0525774870450331</v>
      </c>
      <c r="T147" s="342">
        <f t="shared" si="189"/>
        <v>174.94742251295497</v>
      </c>
      <c r="U147" s="342">
        <f t="shared" si="190"/>
        <v>-0.59221774785724535</v>
      </c>
      <c r="V147" s="342">
        <f t="shared" si="191"/>
        <v>-5.0525774870450331</v>
      </c>
      <c r="W147" s="344">
        <f t="shared" si="192"/>
        <v>1</v>
      </c>
      <c r="X147" s="345">
        <f t="shared" si="193"/>
        <v>0</v>
      </c>
      <c r="Y147" s="342">
        <f t="shared" si="194"/>
        <v>0</v>
      </c>
      <c r="Z147" s="343"/>
      <c r="AA147" s="342">
        <f t="shared" si="205"/>
        <v>-56.27785197372588</v>
      </c>
      <c r="AB147" s="342">
        <f t="shared" si="124"/>
        <v>-120.42610835409943</v>
      </c>
      <c r="AC147" s="342">
        <f t="shared" si="125"/>
        <v>-1378.9124999999999</v>
      </c>
      <c r="AD147" s="342">
        <f t="shared" si="126"/>
        <v>7.4375</v>
      </c>
      <c r="AE147" s="342">
        <f t="shared" si="127"/>
        <v>-56.27785197372588</v>
      </c>
      <c r="AF147" s="361">
        <f t="shared" si="128"/>
        <v>0.55516598282810825</v>
      </c>
      <c r="AG147" s="361">
        <f t="shared" si="129"/>
        <v>0.4069616417808119</v>
      </c>
      <c r="AH147" s="361">
        <f t="shared" si="206"/>
        <v>0.55516598282810825</v>
      </c>
      <c r="AI147" s="342">
        <f t="shared" si="130"/>
        <v>0.30354828464792816</v>
      </c>
      <c r="AJ147" s="343"/>
      <c r="AK147" s="342">
        <f t="shared" si="207"/>
        <v>-64.106353005771993</v>
      </c>
      <c r="AL147" s="342">
        <f t="shared" si="131"/>
        <v>-138.0667047659673</v>
      </c>
      <c r="AM147" s="342">
        <f t="shared" si="132"/>
        <v>-1378.9124999999999</v>
      </c>
      <c r="AN147" s="342">
        <f t="shared" si="133"/>
        <v>7.4375</v>
      </c>
      <c r="AO147" s="342">
        <f t="shared" si="134"/>
        <v>-64.106353005771993</v>
      </c>
      <c r="AP147" s="361">
        <f t="shared" si="135"/>
        <v>0.43670204193530809</v>
      </c>
      <c r="AQ147" s="361">
        <f t="shared" si="136"/>
        <v>0.22936660059829267</v>
      </c>
      <c r="AR147" s="361">
        <f t="shared" si="208"/>
        <v>0.43670204193530809</v>
      </c>
      <c r="AS147" s="342">
        <f t="shared" si="137"/>
        <v>0.34577320930837102</v>
      </c>
      <c r="AT147" s="343"/>
      <c r="AU147" s="342">
        <f t="shared" si="138"/>
        <v>-176.53583748022396</v>
      </c>
      <c r="AV147" s="342">
        <f t="shared" si="139"/>
        <v>3.4641625197760391</v>
      </c>
      <c r="AW147" s="342">
        <f t="shared" si="140"/>
        <v>3.4641625197760391</v>
      </c>
      <c r="AX147" s="342">
        <f t="shared" si="141"/>
        <v>-2.3172129789622723E-3</v>
      </c>
      <c r="AY147" s="342">
        <f t="shared" si="209"/>
        <v>1</v>
      </c>
      <c r="AZ147" s="342">
        <f t="shared" si="142"/>
        <v>0</v>
      </c>
      <c r="BA147" s="343"/>
      <c r="BB147" s="342">
        <f t="shared" si="143"/>
        <v>-173.09681813417362</v>
      </c>
      <c r="BC147" s="342">
        <f t="shared" si="144"/>
        <v>6.903181865826383</v>
      </c>
      <c r="BD147" s="342">
        <f t="shared" si="145"/>
        <v>6.903181865826383</v>
      </c>
      <c r="BE147" s="342">
        <f t="shared" si="195"/>
        <v>-4.1680818880191779E-3</v>
      </c>
      <c r="BF147" s="342">
        <f t="shared" si="210"/>
        <v>1</v>
      </c>
      <c r="BG147" s="342">
        <f t="shared" si="146"/>
        <v>0</v>
      </c>
      <c r="BH147" s="343"/>
      <c r="BI147" s="342">
        <f t="shared" si="147"/>
        <v>-140.83601884077962</v>
      </c>
      <c r="BJ147" s="342">
        <f t="shared" si="148"/>
        <v>38.190252242654992</v>
      </c>
      <c r="BK147" s="342">
        <f t="shared" si="149"/>
        <v>-0.84490276172303158</v>
      </c>
      <c r="BL147" s="342">
        <f t="shared" si="150"/>
        <v>38.190252242654992</v>
      </c>
      <c r="BM147" s="342">
        <f t="shared" si="211"/>
        <v>0.90730825428812722</v>
      </c>
      <c r="BN147" s="342">
        <f t="shared" si="151"/>
        <v>0.20598841554830091</v>
      </c>
      <c r="BO147" s="346">
        <f t="shared" si="152"/>
        <v>-130.1196748181535</v>
      </c>
      <c r="BP147" s="344">
        <f t="shared" si="153"/>
        <v>49.880325181846501</v>
      </c>
      <c r="BQ147" s="344">
        <f t="shared" si="154"/>
        <v>-1.8498859498874696</v>
      </c>
      <c r="BR147" s="344">
        <f t="shared" si="155"/>
        <v>49.880325181846501</v>
      </c>
      <c r="BS147" s="346">
        <f t="shared" si="156"/>
        <v>0.80817554079540221</v>
      </c>
      <c r="BT147" s="345">
        <f t="shared" si="157"/>
        <v>0.26904166764750004</v>
      </c>
      <c r="BU147" s="342">
        <f t="shared" si="212"/>
        <v>0.47503008319580098</v>
      </c>
      <c r="BV147" s="343"/>
      <c r="BW147" s="347">
        <f t="shared" si="196"/>
        <v>2.2193515771521</v>
      </c>
      <c r="BX147" s="362"/>
      <c r="BY147" s="363"/>
      <c r="BZ147" s="361">
        <f t="shared" si="158"/>
        <v>-175.38548346489912</v>
      </c>
      <c r="CA147" s="361">
        <f t="shared" si="159"/>
        <v>4.6145165351008757</v>
      </c>
      <c r="CB147" s="342">
        <f t="shared" si="160"/>
        <v>4.6145165351008757</v>
      </c>
      <c r="CC147" s="342">
        <f t="shared" si="161"/>
        <v>-2.934256930597276E-3</v>
      </c>
      <c r="CD147" s="342">
        <f t="shared" si="213"/>
        <v>1</v>
      </c>
      <c r="CE147" s="342">
        <f t="shared" si="162"/>
        <v>0</v>
      </c>
      <c r="CF147" s="364"/>
      <c r="CG147" s="342">
        <f t="shared" si="214"/>
        <v>-77.213767542525588</v>
      </c>
      <c r="CH147" s="342">
        <f t="shared" si="163"/>
        <v>-161.30304060134111</v>
      </c>
      <c r="CI147" s="342">
        <f t="shared" si="164"/>
        <v>-1378.9124999999999</v>
      </c>
      <c r="CJ147" s="342">
        <f t="shared" si="199"/>
        <v>7.4375</v>
      </c>
      <c r="CK147" s="342">
        <f t="shared" si="165"/>
        <v>-77.213767542525588</v>
      </c>
      <c r="CL147" s="361">
        <f t="shared" si="166"/>
        <v>0.22131417361425834</v>
      </c>
      <c r="CM147" s="361">
        <f t="shared" si="167"/>
        <v>5.1434386768009301E-2</v>
      </c>
      <c r="CN147" s="361">
        <f t="shared" si="215"/>
        <v>0.22131417361425834</v>
      </c>
      <c r="CO147" s="342">
        <f t="shared" si="168"/>
        <v>0.41647123809344977</v>
      </c>
      <c r="CP147" s="364"/>
      <c r="CQ147" s="342">
        <f t="shared" si="216"/>
        <v>-73.761158370307726</v>
      </c>
      <c r="CR147" s="342">
        <f t="shared" si="169"/>
        <v>-155.7647470189481</v>
      </c>
      <c r="CS147" s="342">
        <f t="shared" si="170"/>
        <v>-1378.9124999999999</v>
      </c>
      <c r="CT147" s="342">
        <f t="shared" si="200"/>
        <v>7.4375</v>
      </c>
      <c r="CU147" s="342">
        <f t="shared" si="171"/>
        <v>-73.761158370307726</v>
      </c>
      <c r="CV147" s="361">
        <f t="shared" si="172"/>
        <v>0.27964203872739929</v>
      </c>
      <c r="CW147" s="361">
        <f t="shared" si="173"/>
        <v>8.4530006665780213E-2</v>
      </c>
      <c r="CX147" s="361">
        <f t="shared" si="217"/>
        <v>0.27964203872739929</v>
      </c>
      <c r="CY147" s="342">
        <f t="shared" si="174"/>
        <v>0.39784875064890901</v>
      </c>
      <c r="CZ147" s="364"/>
      <c r="DA147" s="350">
        <f t="shared" si="218"/>
        <v>0.81431998874235878</v>
      </c>
      <c r="DB147" s="351">
        <f t="shared" si="219"/>
        <v>3.0336715658944589</v>
      </c>
      <c r="DC147" s="352">
        <f t="shared" si="197"/>
        <v>1.1002219937947316E-2</v>
      </c>
      <c r="DD147" s="353">
        <f t="shared" si="201"/>
        <v>-39.170393552236675</v>
      </c>
      <c r="DE147" s="354">
        <f t="shared" si="175"/>
        <v>42.916666666666664</v>
      </c>
      <c r="DF147" s="354">
        <f t="shared" si="198"/>
        <v>2.6560587129176509</v>
      </c>
      <c r="DG147" s="365"/>
      <c r="DH147" s="63"/>
      <c r="DI147" s="63"/>
      <c r="DJ147" s="63"/>
      <c r="DK147" s="63"/>
      <c r="DL147" s="63"/>
      <c r="DM147" s="63"/>
      <c r="DN147" s="63"/>
      <c r="DO147" s="366"/>
      <c r="DP147" s="63"/>
      <c r="DQ147" s="63"/>
      <c r="DR147" s="63"/>
      <c r="DS147" s="63"/>
      <c r="DT147" s="63"/>
      <c r="DU147" s="63"/>
      <c r="DV147" s="63"/>
      <c r="DW147" s="63"/>
      <c r="DX147" s="63"/>
      <c r="DY147" s="63"/>
      <c r="DZ147" s="63"/>
      <c r="EA147" s="63"/>
      <c r="EB147" s="63"/>
      <c r="EC147" s="63"/>
      <c r="ED147" s="63"/>
      <c r="EE147" s="63"/>
      <c r="EF147" s="63"/>
      <c r="EG147" s="63"/>
    </row>
    <row r="148" spans="1:137" s="358" customFormat="1" x14ac:dyDescent="0.25">
      <c r="A148" s="358">
        <f t="shared" si="202"/>
        <v>520</v>
      </c>
      <c r="B148" s="359">
        <f t="shared" si="203"/>
        <v>0.125</v>
      </c>
      <c r="C148" s="360"/>
      <c r="D148" s="342">
        <f t="shared" si="123"/>
        <v>-181.584</v>
      </c>
      <c r="E148" s="361">
        <f t="shared" si="204"/>
        <v>0.97</v>
      </c>
      <c r="F148" s="343"/>
      <c r="G148" s="342">
        <f t="shared" si="176"/>
        <v>-167.13303871194378</v>
      </c>
      <c r="H148" s="342">
        <f t="shared" si="177"/>
        <v>12.866961288056217</v>
      </c>
      <c r="I148" s="342">
        <f t="shared" si="178"/>
        <v>-3.2995005804368045</v>
      </c>
      <c r="J148" s="342">
        <f t="shared" si="179"/>
        <v>12.866961288056217</v>
      </c>
      <c r="K148" s="344">
        <f t="shared" si="180"/>
        <v>1</v>
      </c>
      <c r="L148" s="345">
        <f t="shared" si="181"/>
        <v>0</v>
      </c>
      <c r="M148" s="346">
        <f t="shared" si="182"/>
        <v>-20.220434021467053</v>
      </c>
      <c r="N148" s="342">
        <f t="shared" si="183"/>
        <v>159.77956597853296</v>
      </c>
      <c r="O148" s="342">
        <f t="shared" si="184"/>
        <v>-8.658218956728998</v>
      </c>
      <c r="P148" s="342">
        <f t="shared" si="185"/>
        <v>-20.220434021467053</v>
      </c>
      <c r="Q148" s="344">
        <f t="shared" si="186"/>
        <v>1</v>
      </c>
      <c r="R148" s="345">
        <f t="shared" si="187"/>
        <v>0</v>
      </c>
      <c r="S148" s="346">
        <f t="shared" si="188"/>
        <v>-5.1180024742778132</v>
      </c>
      <c r="T148" s="342">
        <f t="shared" si="189"/>
        <v>174.8819975257222</v>
      </c>
      <c r="U148" s="342">
        <f t="shared" si="190"/>
        <v>-0.60766611554777983</v>
      </c>
      <c r="V148" s="342">
        <f t="shared" si="191"/>
        <v>-5.1180024742778132</v>
      </c>
      <c r="W148" s="344">
        <f t="shared" si="192"/>
        <v>1</v>
      </c>
      <c r="X148" s="345">
        <f t="shared" si="193"/>
        <v>0</v>
      </c>
      <c r="Y148" s="342">
        <f t="shared" si="194"/>
        <v>0</v>
      </c>
      <c r="Z148" s="343"/>
      <c r="AA148" s="342">
        <f t="shared" si="205"/>
        <v>-56.532996117097106</v>
      </c>
      <c r="AB148" s="342">
        <f t="shared" si="124"/>
        <v>-121.05342405569729</v>
      </c>
      <c r="AC148" s="342">
        <f t="shared" si="125"/>
        <v>-1392.3</v>
      </c>
      <c r="AD148" s="342">
        <f t="shared" si="126"/>
        <v>7.4375</v>
      </c>
      <c r="AE148" s="342">
        <f t="shared" si="127"/>
        <v>-56.532996117097106</v>
      </c>
      <c r="AF148" s="361">
        <f t="shared" si="128"/>
        <v>0.5514566665705789</v>
      </c>
      <c r="AG148" s="361">
        <f t="shared" si="129"/>
        <v>0.40043214395304588</v>
      </c>
      <c r="AH148" s="361">
        <f t="shared" si="206"/>
        <v>0.5514566665705789</v>
      </c>
      <c r="AI148" s="342">
        <f t="shared" si="130"/>
        <v>0.30199250062551874</v>
      </c>
      <c r="AJ148" s="343"/>
      <c r="AK148" s="342">
        <f t="shared" si="207"/>
        <v>-64.323184318161793</v>
      </c>
      <c r="AL148" s="342">
        <f t="shared" si="131"/>
        <v>-138.50909920266187</v>
      </c>
      <c r="AM148" s="342">
        <f t="shared" si="132"/>
        <v>-1392.3</v>
      </c>
      <c r="AN148" s="342">
        <f t="shared" si="133"/>
        <v>7.4375</v>
      </c>
      <c r="AO148" s="342">
        <f t="shared" si="134"/>
        <v>-64.323184318161793</v>
      </c>
      <c r="AP148" s="361">
        <f t="shared" si="135"/>
        <v>0.43329443486787794</v>
      </c>
      <c r="AQ148" s="361">
        <f t="shared" si="136"/>
        <v>0.22520159683858404</v>
      </c>
      <c r="AR148" s="361">
        <f t="shared" si="208"/>
        <v>0.43329443486787794</v>
      </c>
      <c r="AS148" s="342">
        <f t="shared" si="137"/>
        <v>0.34360675383633438</v>
      </c>
      <c r="AT148" s="343"/>
      <c r="AU148" s="342">
        <f t="shared" si="138"/>
        <v>-176.57163144114503</v>
      </c>
      <c r="AV148" s="342">
        <f t="shared" si="139"/>
        <v>3.4283685588549702</v>
      </c>
      <c r="AW148" s="342">
        <f t="shared" si="140"/>
        <v>3.4283685588549702</v>
      </c>
      <c r="AX148" s="342">
        <f t="shared" si="141"/>
        <v>-2.2208142333842869E-3</v>
      </c>
      <c r="AY148" s="342">
        <f t="shared" si="209"/>
        <v>1</v>
      </c>
      <c r="AZ148" s="342">
        <f t="shared" si="142"/>
        <v>0</v>
      </c>
      <c r="BA148" s="343"/>
      <c r="BB148" s="342">
        <f t="shared" si="143"/>
        <v>-173.16763832258303</v>
      </c>
      <c r="BC148" s="342">
        <f t="shared" si="144"/>
        <v>6.8323616774169693</v>
      </c>
      <c r="BD148" s="342">
        <f t="shared" si="145"/>
        <v>6.8323616774169693</v>
      </c>
      <c r="BE148" s="342">
        <f t="shared" si="195"/>
        <v>-4.0015645766150439E-3</v>
      </c>
      <c r="BF148" s="342">
        <f t="shared" si="210"/>
        <v>1</v>
      </c>
      <c r="BG148" s="342">
        <f t="shared" si="146"/>
        <v>0</v>
      </c>
      <c r="BH148" s="343"/>
      <c r="BI148" s="342">
        <f t="shared" si="147"/>
        <v>-141.40684351267618</v>
      </c>
      <c r="BJ148" s="342">
        <f t="shared" si="148"/>
        <v>37.62150794192334</v>
      </c>
      <c r="BK148" s="342">
        <f t="shared" si="149"/>
        <v>-0.80700108272237514</v>
      </c>
      <c r="BL148" s="342">
        <f t="shared" si="150"/>
        <v>37.62150794192334</v>
      </c>
      <c r="BM148" s="342">
        <f t="shared" si="211"/>
        <v>0.91127602795342477</v>
      </c>
      <c r="BN148" s="342">
        <f t="shared" si="151"/>
        <v>0.20096959370685544</v>
      </c>
      <c r="BO148" s="346">
        <f t="shared" si="152"/>
        <v>-130.93448929932282</v>
      </c>
      <c r="BP148" s="344">
        <f t="shared" si="153"/>
        <v>49.06551070067718</v>
      </c>
      <c r="BQ148" s="344">
        <f t="shared" si="154"/>
        <v>-1.765169996481937</v>
      </c>
      <c r="BR148" s="344">
        <f t="shared" si="155"/>
        <v>49.06551070067718</v>
      </c>
      <c r="BS148" s="346">
        <f t="shared" si="156"/>
        <v>0.81609647158455256</v>
      </c>
      <c r="BT148" s="345">
        <f t="shared" si="157"/>
        <v>0.26210208707626698</v>
      </c>
      <c r="BU148" s="342">
        <f t="shared" si="212"/>
        <v>0.46307168078312244</v>
      </c>
      <c r="BV148" s="343"/>
      <c r="BW148" s="347">
        <f t="shared" si="196"/>
        <v>2.2036709352449755</v>
      </c>
      <c r="BX148" s="362"/>
      <c r="BY148" s="363"/>
      <c r="BZ148" s="361">
        <f t="shared" si="158"/>
        <v>-175.4330749888602</v>
      </c>
      <c r="CA148" s="361">
        <f t="shared" si="159"/>
        <v>4.5669250111398014</v>
      </c>
      <c r="CB148" s="342">
        <f t="shared" si="160"/>
        <v>4.5669250111398014</v>
      </c>
      <c r="CC148" s="342">
        <f t="shared" si="161"/>
        <v>-2.8144788144081247E-3</v>
      </c>
      <c r="CD148" s="342">
        <f t="shared" si="213"/>
        <v>1</v>
      </c>
      <c r="CE148" s="342">
        <f t="shared" si="162"/>
        <v>0</v>
      </c>
      <c r="CF148" s="364"/>
      <c r="CG148" s="342">
        <f t="shared" si="214"/>
        <v>-77.332726545308162</v>
      </c>
      <c r="CH148" s="342">
        <f t="shared" si="163"/>
        <v>-161.48841457671753</v>
      </c>
      <c r="CI148" s="342">
        <f t="shared" si="164"/>
        <v>-1392.3</v>
      </c>
      <c r="CJ148" s="342">
        <f t="shared" si="199"/>
        <v>7.4375</v>
      </c>
      <c r="CK148" s="342">
        <f t="shared" si="165"/>
        <v>-77.332726545308162</v>
      </c>
      <c r="CL148" s="361">
        <f t="shared" si="166"/>
        <v>0.21928895687712921</v>
      </c>
      <c r="CM148" s="361">
        <f t="shared" si="167"/>
        <v>5.0452549392902071E-2</v>
      </c>
      <c r="CN148" s="361">
        <f t="shared" si="215"/>
        <v>0.21928895687712921</v>
      </c>
      <c r="CO148" s="342">
        <f t="shared" si="168"/>
        <v>0.41310217171638974</v>
      </c>
      <c r="CP148" s="364"/>
      <c r="CQ148" s="342">
        <f t="shared" si="216"/>
        <v>-73.909183651147828</v>
      </c>
      <c r="CR148" s="342">
        <f t="shared" si="169"/>
        <v>-156.00904186931365</v>
      </c>
      <c r="CS148" s="342">
        <f t="shared" si="170"/>
        <v>-1392.3</v>
      </c>
      <c r="CT148" s="342">
        <f t="shared" si="200"/>
        <v>7.4375</v>
      </c>
      <c r="CU148" s="342">
        <f t="shared" si="171"/>
        <v>-73.909183651147828</v>
      </c>
      <c r="CV148" s="361">
        <f t="shared" si="172"/>
        <v>0.27716065130218109</v>
      </c>
      <c r="CW148" s="361">
        <f t="shared" si="173"/>
        <v>8.2923476874618554E-2</v>
      </c>
      <c r="CX148" s="361">
        <f t="shared" si="217"/>
        <v>0.27716065130218109</v>
      </c>
      <c r="CY148" s="342">
        <f t="shared" si="174"/>
        <v>0.39481401523049053</v>
      </c>
      <c r="CZ148" s="364"/>
      <c r="DA148" s="350">
        <f t="shared" si="218"/>
        <v>0.80791618694688028</v>
      </c>
      <c r="DB148" s="351">
        <f t="shared" si="219"/>
        <v>3.0115871221918558</v>
      </c>
      <c r="DC148" s="352">
        <f t="shared" si="197"/>
        <v>1.0800261808564757E-2</v>
      </c>
      <c r="DD148" s="353">
        <f t="shared" si="201"/>
        <v>-39.331314333526088</v>
      </c>
      <c r="DE148" s="354">
        <f t="shared" si="175"/>
        <v>43.333333333333336</v>
      </c>
      <c r="DF148" s="354">
        <f t="shared" si="198"/>
        <v>2.6337250381624449</v>
      </c>
      <c r="DG148" s="365"/>
      <c r="DH148" s="63"/>
      <c r="DI148" s="63"/>
      <c r="DJ148" s="63"/>
      <c r="DK148" s="63"/>
      <c r="DL148" s="63"/>
      <c r="DM148" s="63"/>
      <c r="DN148" s="63"/>
      <c r="DO148" s="366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</row>
    <row r="149" spans="1:137" s="358" customFormat="1" x14ac:dyDescent="0.25">
      <c r="A149" s="358">
        <f t="shared" si="202"/>
        <v>525</v>
      </c>
      <c r="B149" s="359">
        <f t="shared" si="203"/>
        <v>0.125</v>
      </c>
      <c r="C149" s="360"/>
      <c r="D149" s="342">
        <f t="shared" si="123"/>
        <v>-183.33</v>
      </c>
      <c r="E149" s="361">
        <f t="shared" si="204"/>
        <v>0.97</v>
      </c>
      <c r="F149" s="343"/>
      <c r="G149" s="342">
        <f t="shared" si="176"/>
        <v>-167.4238130082442</v>
      </c>
      <c r="H149" s="342">
        <f t="shared" si="177"/>
        <v>12.576186991755804</v>
      </c>
      <c r="I149" s="342">
        <f t="shared" si="178"/>
        <v>-3.1279624724879334</v>
      </c>
      <c r="J149" s="342">
        <f t="shared" si="179"/>
        <v>12.576186991755804</v>
      </c>
      <c r="K149" s="344">
        <f t="shared" si="180"/>
        <v>1</v>
      </c>
      <c r="L149" s="345">
        <f t="shared" si="181"/>
        <v>0</v>
      </c>
      <c r="M149" s="346">
        <f t="shared" si="182"/>
        <v>-20.920762607973554</v>
      </c>
      <c r="N149" s="342">
        <f t="shared" si="183"/>
        <v>159.07923739202644</v>
      </c>
      <c r="O149" s="342">
        <f t="shared" si="184"/>
        <v>-9.1014562531851091</v>
      </c>
      <c r="P149" s="342">
        <f t="shared" si="185"/>
        <v>-20.920762607973554</v>
      </c>
      <c r="Q149" s="344">
        <f t="shared" si="186"/>
        <v>1</v>
      </c>
      <c r="R149" s="345">
        <f t="shared" si="187"/>
        <v>0</v>
      </c>
      <c r="S149" s="346">
        <f t="shared" si="188"/>
        <v>-5.1840079277317335</v>
      </c>
      <c r="T149" s="342">
        <f t="shared" si="189"/>
        <v>174.81599207226827</v>
      </c>
      <c r="U149" s="342">
        <f t="shared" si="190"/>
        <v>-0.62349392317743435</v>
      </c>
      <c r="V149" s="342">
        <f t="shared" si="191"/>
        <v>-5.1840079277317335</v>
      </c>
      <c r="W149" s="344">
        <f t="shared" si="192"/>
        <v>1</v>
      </c>
      <c r="X149" s="345">
        <f t="shared" si="193"/>
        <v>0</v>
      </c>
      <c r="Y149" s="342">
        <f t="shared" si="194"/>
        <v>0</v>
      </c>
      <c r="Z149" s="343"/>
      <c r="AA149" s="342">
        <f t="shared" si="205"/>
        <v>-56.784748506262808</v>
      </c>
      <c r="AB149" s="342">
        <f t="shared" si="124"/>
        <v>-121.6689895366401</v>
      </c>
      <c r="AC149" s="342">
        <f t="shared" si="125"/>
        <v>-1405.6875</v>
      </c>
      <c r="AD149" s="342">
        <f t="shared" si="126"/>
        <v>7.4375</v>
      </c>
      <c r="AE149" s="342">
        <f t="shared" si="127"/>
        <v>-56.784748506262808</v>
      </c>
      <c r="AF149" s="361">
        <f t="shared" si="128"/>
        <v>0.54778594136377567</v>
      </c>
      <c r="AG149" s="361">
        <f t="shared" si="129"/>
        <v>0.39402934099790221</v>
      </c>
      <c r="AH149" s="361">
        <f t="shared" si="206"/>
        <v>0.54778594136377567</v>
      </c>
      <c r="AI149" s="342">
        <f t="shared" si="130"/>
        <v>0.30044840479504131</v>
      </c>
      <c r="AJ149" s="343"/>
      <c r="AK149" s="342">
        <f t="shared" si="207"/>
        <v>-64.536654938128393</v>
      </c>
      <c r="AL149" s="342">
        <f t="shared" si="131"/>
        <v>-138.94234840095675</v>
      </c>
      <c r="AM149" s="342">
        <f t="shared" si="132"/>
        <v>-1405.6875</v>
      </c>
      <c r="AN149" s="342">
        <f t="shared" si="133"/>
        <v>7.4375</v>
      </c>
      <c r="AO149" s="342">
        <f t="shared" si="134"/>
        <v>-64.536654938128393</v>
      </c>
      <c r="AP149" s="361">
        <f t="shared" si="135"/>
        <v>0.42993358039234769</v>
      </c>
      <c r="AQ149" s="361">
        <f t="shared" si="136"/>
        <v>0.22114316443639095</v>
      </c>
      <c r="AR149" s="361">
        <f t="shared" si="208"/>
        <v>0.42993358039234769</v>
      </c>
      <c r="AS149" s="342">
        <f t="shared" si="137"/>
        <v>0.34146378274142009</v>
      </c>
      <c r="AT149" s="343"/>
      <c r="AU149" s="342">
        <f t="shared" si="138"/>
        <v>-176.60667033487866</v>
      </c>
      <c r="AV149" s="342">
        <f t="shared" si="139"/>
        <v>3.3933296651213425</v>
      </c>
      <c r="AW149" s="342">
        <f t="shared" si="140"/>
        <v>3.3933296651213425</v>
      </c>
      <c r="AX149" s="342">
        <f t="shared" si="141"/>
        <v>-2.1294151420949009E-3</v>
      </c>
      <c r="AY149" s="342">
        <f t="shared" si="209"/>
        <v>1</v>
      </c>
      <c r="AZ149" s="342">
        <f t="shared" si="142"/>
        <v>0</v>
      </c>
      <c r="BA149" s="343"/>
      <c r="BB149" s="342">
        <f t="shared" si="143"/>
        <v>-173.23697975988182</v>
      </c>
      <c r="BC149" s="342">
        <f t="shared" si="144"/>
        <v>6.7630202401181805</v>
      </c>
      <c r="BD149" s="342">
        <f t="shared" si="145"/>
        <v>6.7630202401181805</v>
      </c>
      <c r="BE149" s="342">
        <f t="shared" si="195"/>
        <v>-3.8433347745244011E-3</v>
      </c>
      <c r="BF149" s="342">
        <f t="shared" si="210"/>
        <v>1</v>
      </c>
      <c r="BG149" s="342">
        <f t="shared" si="146"/>
        <v>0</v>
      </c>
      <c r="BH149" s="343"/>
      <c r="BI149" s="342">
        <f t="shared" si="147"/>
        <v>-141.96065187713555</v>
      </c>
      <c r="BJ149" s="342">
        <f t="shared" si="148"/>
        <v>37.069799885530983</v>
      </c>
      <c r="BK149" s="342">
        <f t="shared" si="149"/>
        <v>-0.77117331645439835</v>
      </c>
      <c r="BL149" s="342">
        <f t="shared" si="150"/>
        <v>37.069799885530983</v>
      </c>
      <c r="BM149" s="342">
        <f t="shared" si="211"/>
        <v>0.91504264418209524</v>
      </c>
      <c r="BN149" s="342">
        <f t="shared" si="151"/>
        <v>0.19613650733085178</v>
      </c>
      <c r="BO149" s="346">
        <f t="shared" si="152"/>
        <v>-131.72471836057198</v>
      </c>
      <c r="BP149" s="344">
        <f t="shared" si="153"/>
        <v>48.275281639428016</v>
      </c>
      <c r="BQ149" s="344">
        <f t="shared" si="154"/>
        <v>-1.6852335386599404</v>
      </c>
      <c r="BR149" s="344">
        <f t="shared" si="155"/>
        <v>48.275281639428016</v>
      </c>
      <c r="BS149" s="346">
        <f t="shared" si="156"/>
        <v>0.82364169383848029</v>
      </c>
      <c r="BT149" s="345">
        <f t="shared" si="157"/>
        <v>0.25542477057898422</v>
      </c>
      <c r="BU149" s="342">
        <f t="shared" si="212"/>
        <v>0.45156127790983602</v>
      </c>
      <c r="BV149" s="343"/>
      <c r="BW149" s="347">
        <f t="shared" si="196"/>
        <v>2.1884734654462972</v>
      </c>
      <c r="BX149" s="362"/>
      <c r="BY149" s="363"/>
      <c r="BZ149" s="361">
        <f t="shared" si="158"/>
        <v>-175.47966524503477</v>
      </c>
      <c r="CA149" s="361">
        <f t="shared" si="159"/>
        <v>4.5203347549652335</v>
      </c>
      <c r="CB149" s="342">
        <f t="shared" si="160"/>
        <v>4.5203347549652335</v>
      </c>
      <c r="CC149" s="342">
        <f t="shared" si="161"/>
        <v>-2.7007968438772208E-3</v>
      </c>
      <c r="CD149" s="342">
        <f t="shared" si="213"/>
        <v>1</v>
      </c>
      <c r="CE149" s="342">
        <f t="shared" si="162"/>
        <v>0</v>
      </c>
      <c r="CF149" s="364"/>
      <c r="CG149" s="342">
        <f t="shared" si="214"/>
        <v>-77.449527641195431</v>
      </c>
      <c r="CH149" s="342">
        <f t="shared" si="163"/>
        <v>-161.67010740937789</v>
      </c>
      <c r="CI149" s="342">
        <f t="shared" si="164"/>
        <v>-1405.6875</v>
      </c>
      <c r="CJ149" s="342">
        <f t="shared" si="199"/>
        <v>7.4375</v>
      </c>
      <c r="CK149" s="342">
        <f t="shared" si="165"/>
        <v>-77.449527641195431</v>
      </c>
      <c r="CL149" s="361">
        <f t="shared" si="166"/>
        <v>0.21729955763372555</v>
      </c>
      <c r="CM149" s="361">
        <f t="shared" si="167"/>
        <v>4.9498490567721161E-2</v>
      </c>
      <c r="CN149" s="361">
        <f t="shared" si="215"/>
        <v>0.21729955763372555</v>
      </c>
      <c r="CO149" s="342">
        <f t="shared" si="168"/>
        <v>0.40978586053542554</v>
      </c>
      <c r="CP149" s="364"/>
      <c r="CQ149" s="342">
        <f t="shared" si="216"/>
        <v>-74.054604099077153</v>
      </c>
      <c r="CR149" s="342">
        <f t="shared" si="169"/>
        <v>-156.24839322033188</v>
      </c>
      <c r="CS149" s="342">
        <f t="shared" si="170"/>
        <v>-1405.6875</v>
      </c>
      <c r="CT149" s="342">
        <f t="shared" si="200"/>
        <v>7.4375</v>
      </c>
      <c r="CU149" s="342">
        <f t="shared" si="171"/>
        <v>-74.054604099077153</v>
      </c>
      <c r="CV149" s="361">
        <f t="shared" si="172"/>
        <v>0.27472112789737801</v>
      </c>
      <c r="CW149" s="361">
        <f t="shared" si="173"/>
        <v>8.1362009454906736E-2</v>
      </c>
      <c r="CX149" s="361">
        <f t="shared" si="217"/>
        <v>0.27472112789737801</v>
      </c>
      <c r="CY149" s="342">
        <f t="shared" si="174"/>
        <v>0.39182330211151928</v>
      </c>
      <c r="CZ149" s="364"/>
      <c r="DA149" s="350">
        <f t="shared" si="218"/>
        <v>0.80160916264694482</v>
      </c>
      <c r="DB149" s="351">
        <f t="shared" si="219"/>
        <v>2.990082628093242</v>
      </c>
      <c r="DC149" s="352">
        <f t="shared" si="197"/>
        <v>1.0596020988843243E-2</v>
      </c>
      <c r="DD149" s="353">
        <f t="shared" si="201"/>
        <v>-39.49714380226817</v>
      </c>
      <c r="DE149" s="354">
        <f t="shared" si="175"/>
        <v>43.75</v>
      </c>
      <c r="DF149" s="354">
        <f t="shared" si="198"/>
        <v>2.6117341059573045</v>
      </c>
      <c r="DG149" s="365"/>
      <c r="DH149" s="63"/>
      <c r="DI149" s="63"/>
      <c r="DJ149" s="63"/>
      <c r="DK149" s="63"/>
      <c r="DL149" s="63"/>
      <c r="DM149" s="63"/>
      <c r="DN149" s="63"/>
      <c r="DO149" s="366"/>
      <c r="DP149" s="63"/>
      <c r="DQ149" s="63"/>
      <c r="DR149" s="63"/>
      <c r="DS149" s="63"/>
      <c r="DT149" s="63"/>
      <c r="DU149" s="63"/>
      <c r="DV149" s="63"/>
      <c r="DW149" s="63"/>
      <c r="DX149" s="63"/>
      <c r="DY149" s="63"/>
      <c r="DZ149" s="63"/>
      <c r="EA149" s="63"/>
      <c r="EB149" s="63"/>
      <c r="EC149" s="63"/>
      <c r="ED149" s="63"/>
      <c r="EE149" s="63"/>
      <c r="EF149" s="63"/>
      <c r="EG149" s="63"/>
    </row>
    <row r="150" spans="1:137" s="358" customFormat="1" x14ac:dyDescent="0.25">
      <c r="A150" s="358">
        <f t="shared" si="202"/>
        <v>530</v>
      </c>
      <c r="B150" s="359">
        <f t="shared" si="203"/>
        <v>0.125</v>
      </c>
      <c r="C150" s="360"/>
      <c r="D150" s="342">
        <f t="shared" si="123"/>
        <v>-185.07599999999999</v>
      </c>
      <c r="E150" s="361">
        <f t="shared" si="204"/>
        <v>0.97</v>
      </c>
      <c r="F150" s="343"/>
      <c r="G150" s="342">
        <f t="shared" si="176"/>
        <v>-167.70040651134016</v>
      </c>
      <c r="H150" s="342">
        <f t="shared" si="177"/>
        <v>12.299593488659838</v>
      </c>
      <c r="I150" s="342">
        <f t="shared" si="178"/>
        <v>-2.967027681888148</v>
      </c>
      <c r="J150" s="342">
        <f t="shared" si="179"/>
        <v>12.299593488659838</v>
      </c>
      <c r="K150" s="344">
        <f t="shared" si="180"/>
        <v>1</v>
      </c>
      <c r="L150" s="345">
        <f t="shared" si="181"/>
        <v>0</v>
      </c>
      <c r="M150" s="346">
        <f t="shared" si="182"/>
        <v>-21.659758455384836</v>
      </c>
      <c r="N150" s="342">
        <f t="shared" si="183"/>
        <v>158.34024154461517</v>
      </c>
      <c r="O150" s="342">
        <f t="shared" si="184"/>
        <v>-9.5672772581783629</v>
      </c>
      <c r="P150" s="342">
        <f t="shared" si="185"/>
        <v>-21.659758455384836</v>
      </c>
      <c r="Q150" s="344">
        <f t="shared" si="186"/>
        <v>1</v>
      </c>
      <c r="R150" s="345">
        <f t="shared" si="187"/>
        <v>0</v>
      </c>
      <c r="S150" s="346">
        <f t="shared" si="188"/>
        <v>-5.2506055485396859</v>
      </c>
      <c r="T150" s="342">
        <f t="shared" si="189"/>
        <v>174.74939445146032</v>
      </c>
      <c r="U150" s="342">
        <f t="shared" si="190"/>
        <v>-0.63971233037484287</v>
      </c>
      <c r="V150" s="342">
        <f t="shared" si="191"/>
        <v>-5.2506055485396859</v>
      </c>
      <c r="W150" s="344">
        <f t="shared" si="192"/>
        <v>1</v>
      </c>
      <c r="X150" s="345">
        <f t="shared" si="193"/>
        <v>0</v>
      </c>
      <c r="Y150" s="342">
        <f t="shared" si="194"/>
        <v>0</v>
      </c>
      <c r="Z150" s="343"/>
      <c r="AA150" s="342">
        <f t="shared" si="205"/>
        <v>-57.033166797339852</v>
      </c>
      <c r="AB150" s="342">
        <f t="shared" si="124"/>
        <v>-122.27306302359857</v>
      </c>
      <c r="AC150" s="342">
        <f t="shared" si="125"/>
        <v>-1419.075</v>
      </c>
      <c r="AD150" s="342">
        <f t="shared" si="126"/>
        <v>7.4375</v>
      </c>
      <c r="AE150" s="342">
        <f t="shared" si="127"/>
        <v>-57.033166797339852</v>
      </c>
      <c r="AF150" s="361">
        <f t="shared" si="128"/>
        <v>0.54415346271323806</v>
      </c>
      <c r="AG150" s="361">
        <f t="shared" si="129"/>
        <v>0.38775142834438314</v>
      </c>
      <c r="AH150" s="361">
        <f t="shared" si="206"/>
        <v>0.54415346271323806</v>
      </c>
      <c r="AI150" s="342">
        <f t="shared" si="130"/>
        <v>0.29891596853951707</v>
      </c>
      <c r="AJ150" s="343"/>
      <c r="AK150" s="342">
        <f t="shared" si="207"/>
        <v>-64.746836605426125</v>
      </c>
      <c r="AL150" s="342">
        <f t="shared" si="131"/>
        <v>-139.36671998140866</v>
      </c>
      <c r="AM150" s="342">
        <f t="shared" si="132"/>
        <v>-1419.075</v>
      </c>
      <c r="AN150" s="342">
        <f t="shared" si="133"/>
        <v>7.4375</v>
      </c>
      <c r="AO150" s="342">
        <f t="shared" si="134"/>
        <v>-64.746836605426125</v>
      </c>
      <c r="AP150" s="361">
        <f t="shared" si="135"/>
        <v>0.42661867571297646</v>
      </c>
      <c r="AQ150" s="361">
        <f t="shared" si="136"/>
        <v>0.21718800969606183</v>
      </c>
      <c r="AR150" s="361">
        <f t="shared" si="208"/>
        <v>0.42661867571297646</v>
      </c>
      <c r="AS150" s="342">
        <f t="shared" si="137"/>
        <v>0.33934400736596504</v>
      </c>
      <c r="AT150" s="343"/>
      <c r="AU150" s="342">
        <f t="shared" si="138"/>
        <v>-176.64097841462669</v>
      </c>
      <c r="AV150" s="342">
        <f t="shared" si="139"/>
        <v>3.3590215853733127</v>
      </c>
      <c r="AW150" s="342">
        <f t="shared" si="140"/>
        <v>3.3590215853733127</v>
      </c>
      <c r="AX150" s="342">
        <f t="shared" si="141"/>
        <v>-2.0427062732148969E-3</v>
      </c>
      <c r="AY150" s="342">
        <f t="shared" si="209"/>
        <v>1</v>
      </c>
      <c r="AZ150" s="342">
        <f t="shared" si="142"/>
        <v>0</v>
      </c>
      <c r="BA150" s="343"/>
      <c r="BB150" s="342">
        <f t="shared" si="143"/>
        <v>-173.30488934484902</v>
      </c>
      <c r="BC150" s="342">
        <f t="shared" si="144"/>
        <v>6.6951106551509838</v>
      </c>
      <c r="BD150" s="342">
        <f t="shared" si="145"/>
        <v>6.6951106551509838</v>
      </c>
      <c r="BE150" s="342">
        <f t="shared" si="195"/>
        <v>-3.6928998768832252E-3</v>
      </c>
      <c r="BF150" s="342">
        <f t="shared" si="210"/>
        <v>1</v>
      </c>
      <c r="BG150" s="342">
        <f t="shared" si="146"/>
        <v>0</v>
      </c>
      <c r="BH150" s="343"/>
      <c r="BI150" s="342">
        <f t="shared" si="147"/>
        <v>-142.49815492762318</v>
      </c>
      <c r="BJ150" s="342">
        <f t="shared" si="148"/>
        <v>36.53441595254489</v>
      </c>
      <c r="BK150" s="342">
        <f t="shared" si="149"/>
        <v>-0.73728641712401133</v>
      </c>
      <c r="BL150" s="342">
        <f t="shared" si="150"/>
        <v>36.53441595254489</v>
      </c>
      <c r="BM150" s="342">
        <f t="shared" si="211"/>
        <v>0.91861954013754799</v>
      </c>
      <c r="BN150" s="342">
        <f t="shared" si="151"/>
        <v>0.19148016746616819</v>
      </c>
      <c r="BO150" s="346">
        <f t="shared" si="152"/>
        <v>-132.49126222076595</v>
      </c>
      <c r="BP150" s="344">
        <f t="shared" si="153"/>
        <v>47.508737779234053</v>
      </c>
      <c r="BQ150" s="344">
        <f t="shared" si="154"/>
        <v>-1.6097486201519737</v>
      </c>
      <c r="BR150" s="344">
        <f t="shared" si="155"/>
        <v>47.508737779234053</v>
      </c>
      <c r="BS150" s="346">
        <f t="shared" si="156"/>
        <v>0.83083076357210883</v>
      </c>
      <c r="BT150" s="345">
        <f t="shared" si="157"/>
        <v>0.24899757745929799</v>
      </c>
      <c r="BU150" s="342">
        <f t="shared" si="212"/>
        <v>0.44047774492546621</v>
      </c>
      <c r="BV150" s="343"/>
      <c r="BW150" s="347">
        <f t="shared" si="196"/>
        <v>2.1737377208309483</v>
      </c>
      <c r="BX150" s="362"/>
      <c r="BY150" s="363"/>
      <c r="BZ150" s="361">
        <f t="shared" si="158"/>
        <v>-175.5252862886465</v>
      </c>
      <c r="CA150" s="361">
        <f t="shared" si="159"/>
        <v>4.4747137113535018</v>
      </c>
      <c r="CB150" s="342">
        <f t="shared" si="160"/>
        <v>4.4747137113535018</v>
      </c>
      <c r="CC150" s="342">
        <f t="shared" si="161"/>
        <v>-2.5928404802580077E-3</v>
      </c>
      <c r="CD150" s="342">
        <f t="shared" si="213"/>
        <v>1</v>
      </c>
      <c r="CE150" s="342">
        <f t="shared" si="162"/>
        <v>0</v>
      </c>
      <c r="CF150" s="364"/>
      <c r="CG150" s="342">
        <f t="shared" si="214"/>
        <v>-77.564228073890533</v>
      </c>
      <c r="CH150" s="342">
        <f t="shared" si="163"/>
        <v>-161.84822852161602</v>
      </c>
      <c r="CI150" s="342">
        <f t="shared" si="164"/>
        <v>-1419.075</v>
      </c>
      <c r="CJ150" s="342">
        <f t="shared" si="199"/>
        <v>7.4375</v>
      </c>
      <c r="CK150" s="342">
        <f t="shared" si="165"/>
        <v>-77.564228073890533</v>
      </c>
      <c r="CL150" s="361">
        <f t="shared" si="166"/>
        <v>0.21534505878562862</v>
      </c>
      <c r="CM150" s="361">
        <f t="shared" si="167"/>
        <v>4.8571175970776377E-2</v>
      </c>
      <c r="CN150" s="361">
        <f t="shared" si="215"/>
        <v>0.21534505878562862</v>
      </c>
      <c r="CO150" s="342">
        <f t="shared" si="168"/>
        <v>0.40652111149837805</v>
      </c>
      <c r="CP150" s="364"/>
      <c r="CQ150" s="342">
        <f t="shared" si="216"/>
        <v>-74.197486046064483</v>
      </c>
      <c r="CR150" s="342">
        <f t="shared" si="169"/>
        <v>-156.4829504924644</v>
      </c>
      <c r="CS150" s="342">
        <f t="shared" si="170"/>
        <v>-1419.075</v>
      </c>
      <c r="CT150" s="342">
        <f t="shared" si="200"/>
        <v>7.4375</v>
      </c>
      <c r="CU150" s="342">
        <f t="shared" si="171"/>
        <v>-74.197486046064483</v>
      </c>
      <c r="CV150" s="361">
        <f t="shared" si="172"/>
        <v>0.27232246579934893</v>
      </c>
      <c r="CW150" s="361">
        <f t="shared" si="173"/>
        <v>7.9843951384711995E-2</v>
      </c>
      <c r="CX150" s="361">
        <f t="shared" si="217"/>
        <v>0.27232246579934893</v>
      </c>
      <c r="CY150" s="342">
        <f t="shared" si="174"/>
        <v>0.3888757130296881</v>
      </c>
      <c r="CZ150" s="364"/>
      <c r="DA150" s="350">
        <f t="shared" si="218"/>
        <v>0.79539682452806615</v>
      </c>
      <c r="DB150" s="351">
        <f t="shared" si="219"/>
        <v>2.9691345453590143</v>
      </c>
      <c r="DC150" s="352">
        <f t="shared" si="197"/>
        <v>1.0390295293830943E-2</v>
      </c>
      <c r="DD150" s="353">
        <f t="shared" si="201"/>
        <v>-39.667442190995168</v>
      </c>
      <c r="DE150" s="354">
        <f t="shared" si="175"/>
        <v>44.166666666666664</v>
      </c>
      <c r="DF150" s="354">
        <f t="shared" si="198"/>
        <v>2.5900789687741925</v>
      </c>
      <c r="DG150" s="365"/>
      <c r="DH150" s="63"/>
      <c r="DI150" s="63"/>
      <c r="DJ150" s="63"/>
      <c r="DK150" s="63"/>
      <c r="DL150" s="63"/>
      <c r="DM150" s="63"/>
      <c r="DN150" s="63"/>
      <c r="DO150" s="366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</row>
    <row r="151" spans="1:137" s="358" customFormat="1" x14ac:dyDescent="0.25">
      <c r="A151" s="358">
        <f t="shared" si="202"/>
        <v>535</v>
      </c>
      <c r="B151" s="359">
        <f t="shared" si="203"/>
        <v>0.125</v>
      </c>
      <c r="C151" s="360"/>
      <c r="D151" s="342">
        <f t="shared" si="123"/>
        <v>-186.822</v>
      </c>
      <c r="E151" s="361">
        <f t="shared" si="204"/>
        <v>0.97</v>
      </c>
      <c r="F151" s="343"/>
      <c r="G151" s="342">
        <f t="shared" si="176"/>
        <v>-167.96384865246446</v>
      </c>
      <c r="H151" s="342">
        <f t="shared" si="177"/>
        <v>12.036151347535537</v>
      </c>
      <c r="I151" s="342">
        <f t="shared" si="178"/>
        <v>-2.8159364403572518</v>
      </c>
      <c r="J151" s="342">
        <f t="shared" si="179"/>
        <v>12.036151347535537</v>
      </c>
      <c r="K151" s="344">
        <f t="shared" si="180"/>
        <v>1</v>
      </c>
      <c r="L151" s="345">
        <f t="shared" si="181"/>
        <v>0</v>
      </c>
      <c r="M151" s="346">
        <f t="shared" si="182"/>
        <v>-22.440548866105299</v>
      </c>
      <c r="N151" s="342">
        <f t="shared" si="183"/>
        <v>157.5594511338947</v>
      </c>
      <c r="O151" s="342">
        <f t="shared" si="184"/>
        <v>-10.057011836019949</v>
      </c>
      <c r="P151" s="342">
        <f t="shared" si="185"/>
        <v>-22.440548866105299</v>
      </c>
      <c r="Q151" s="344">
        <f t="shared" si="186"/>
        <v>1</v>
      </c>
      <c r="R151" s="345">
        <f t="shared" si="187"/>
        <v>0</v>
      </c>
      <c r="S151" s="346">
        <f t="shared" si="188"/>
        <v>-5.3178072954413604</v>
      </c>
      <c r="T151" s="342">
        <f t="shared" si="189"/>
        <v>174.68219270455864</v>
      </c>
      <c r="U151" s="342">
        <f t="shared" si="190"/>
        <v>-0.6563328157526277</v>
      </c>
      <c r="V151" s="342">
        <f t="shared" si="191"/>
        <v>-5.3178072954413604</v>
      </c>
      <c r="W151" s="344">
        <f t="shared" si="192"/>
        <v>1</v>
      </c>
      <c r="X151" s="345">
        <f t="shared" si="193"/>
        <v>0</v>
      </c>
      <c r="Y151" s="342">
        <f t="shared" si="194"/>
        <v>0</v>
      </c>
      <c r="Z151" s="343"/>
      <c r="AA151" s="342">
        <f t="shared" si="205"/>
        <v>-57.278307630915307</v>
      </c>
      <c r="AB151" s="342">
        <f t="shared" si="124"/>
        <v>-122.86589901188428</v>
      </c>
      <c r="AC151" s="342">
        <f t="shared" si="125"/>
        <v>-1432.4625000000001</v>
      </c>
      <c r="AD151" s="342">
        <f t="shared" si="126"/>
        <v>7.4375</v>
      </c>
      <c r="AE151" s="342">
        <f t="shared" si="127"/>
        <v>-57.278307630915307</v>
      </c>
      <c r="AF151" s="361">
        <f t="shared" si="128"/>
        <v>0.54055888047887024</v>
      </c>
      <c r="AG151" s="361">
        <f t="shared" si="129"/>
        <v>0.38159653645819663</v>
      </c>
      <c r="AH151" s="361">
        <f t="shared" si="206"/>
        <v>0.54055888047887024</v>
      </c>
      <c r="AI151" s="342">
        <f t="shared" si="130"/>
        <v>0.29739515903902031</v>
      </c>
      <c r="AJ151" s="343"/>
      <c r="AK151" s="342">
        <f t="shared" si="207"/>
        <v>-64.953799220357212</v>
      </c>
      <c r="AL151" s="342">
        <f t="shared" si="131"/>
        <v>-139.78247211036205</v>
      </c>
      <c r="AM151" s="342">
        <f t="shared" si="132"/>
        <v>-1432.4625000000001</v>
      </c>
      <c r="AN151" s="342">
        <f t="shared" si="133"/>
        <v>7.4375</v>
      </c>
      <c r="AO151" s="342">
        <f t="shared" si="134"/>
        <v>-64.953799220357212</v>
      </c>
      <c r="AP151" s="361">
        <f t="shared" si="135"/>
        <v>0.42334893073604385</v>
      </c>
      <c r="AQ151" s="361">
        <f t="shared" si="136"/>
        <v>0.21333294540981659</v>
      </c>
      <c r="AR151" s="361">
        <f t="shared" si="208"/>
        <v>0.42334893073604385</v>
      </c>
      <c r="AS151" s="342">
        <f t="shared" si="137"/>
        <v>0.33724714029261277</v>
      </c>
      <c r="AT151" s="343"/>
      <c r="AU151" s="342">
        <f t="shared" si="138"/>
        <v>-176.67457888511228</v>
      </c>
      <c r="AV151" s="342">
        <f t="shared" si="139"/>
        <v>3.3254211148877175</v>
      </c>
      <c r="AW151" s="342">
        <f t="shared" si="140"/>
        <v>3.3254211148877175</v>
      </c>
      <c r="AX151" s="342">
        <f t="shared" si="141"/>
        <v>-1.9604003633262369E-3</v>
      </c>
      <c r="AY151" s="342">
        <f t="shared" si="209"/>
        <v>1</v>
      </c>
      <c r="AZ151" s="342">
        <f t="shared" si="142"/>
        <v>0</v>
      </c>
      <c r="BA151" s="343"/>
      <c r="BB151" s="342">
        <f t="shared" si="143"/>
        <v>-173.37141197822177</v>
      </c>
      <c r="BC151" s="342">
        <f t="shared" si="144"/>
        <v>6.6285880217782278</v>
      </c>
      <c r="BD151" s="342">
        <f t="shared" si="145"/>
        <v>6.6285880217782278</v>
      </c>
      <c r="BE151" s="342">
        <f t="shared" si="195"/>
        <v>-3.5498012344370076E-3</v>
      </c>
      <c r="BF151" s="342">
        <f t="shared" si="210"/>
        <v>1</v>
      </c>
      <c r="BG151" s="342">
        <f t="shared" si="146"/>
        <v>0</v>
      </c>
      <c r="BH151" s="343"/>
      <c r="BI151" s="342">
        <f t="shared" si="147"/>
        <v>-143.02002873335482</v>
      </c>
      <c r="BJ151" s="342">
        <f t="shared" si="148"/>
        <v>36.014678990079773</v>
      </c>
      <c r="BK151" s="342">
        <f t="shared" si="149"/>
        <v>-0.70521715255826456</v>
      </c>
      <c r="BL151" s="342">
        <f t="shared" si="150"/>
        <v>36.014678990079773</v>
      </c>
      <c r="BM151" s="342">
        <f t="shared" si="211"/>
        <v>0.92201745388827261</v>
      </c>
      <c r="BN151" s="342">
        <f t="shared" si="151"/>
        <v>0.18699210275223141</v>
      </c>
      <c r="BO151" s="346">
        <f t="shared" si="152"/>
        <v>-133.23499408126622</v>
      </c>
      <c r="BP151" s="344">
        <f t="shared" si="153"/>
        <v>46.765005918733777</v>
      </c>
      <c r="BQ151" s="344">
        <f t="shared" si="154"/>
        <v>-1.5384151072016023</v>
      </c>
      <c r="BR151" s="344">
        <f t="shared" si="155"/>
        <v>46.765005918733777</v>
      </c>
      <c r="BS151" s="346">
        <f t="shared" si="156"/>
        <v>0.8376821179667947</v>
      </c>
      <c r="BT151" s="345">
        <f t="shared" si="157"/>
        <v>0.24280896115645781</v>
      </c>
      <c r="BU151" s="342">
        <f t="shared" si="212"/>
        <v>0.42980106390868922</v>
      </c>
      <c r="BV151" s="343"/>
      <c r="BW151" s="347">
        <f t="shared" si="196"/>
        <v>2.1594433632403223</v>
      </c>
      <c r="BX151" s="362"/>
      <c r="BY151" s="363"/>
      <c r="BZ151" s="361">
        <f t="shared" si="158"/>
        <v>-175.56996879440604</v>
      </c>
      <c r="CA151" s="361">
        <f t="shared" si="159"/>
        <v>4.4300312055939628</v>
      </c>
      <c r="CB151" s="342">
        <f t="shared" si="160"/>
        <v>4.4300312055939628</v>
      </c>
      <c r="CC151" s="342">
        <f t="shared" si="161"/>
        <v>-2.4902652872050794E-3</v>
      </c>
      <c r="CD151" s="342">
        <f t="shared" si="213"/>
        <v>1</v>
      </c>
      <c r="CE151" s="342">
        <f t="shared" si="162"/>
        <v>0</v>
      </c>
      <c r="CF151" s="364"/>
      <c r="CG151" s="342">
        <f t="shared" si="214"/>
        <v>-77.676883113793721</v>
      </c>
      <c r="CH151" s="342">
        <f t="shared" si="163"/>
        <v>-162.02288302345548</v>
      </c>
      <c r="CI151" s="342">
        <f t="shared" si="164"/>
        <v>-1432.4625000000001</v>
      </c>
      <c r="CJ151" s="342">
        <f t="shared" si="199"/>
        <v>7.4375</v>
      </c>
      <c r="CK151" s="342">
        <f t="shared" si="165"/>
        <v>-77.676883113793721</v>
      </c>
      <c r="CL151" s="361">
        <f t="shared" si="166"/>
        <v>0.2134245733772048</v>
      </c>
      <c r="CM151" s="361">
        <f t="shared" si="167"/>
        <v>4.7669618737570148E-2</v>
      </c>
      <c r="CN151" s="361">
        <f t="shared" si="215"/>
        <v>0.2134245733772048</v>
      </c>
      <c r="CO151" s="342">
        <f t="shared" si="168"/>
        <v>0.40330676590754788</v>
      </c>
      <c r="CP151" s="364"/>
      <c r="CQ151" s="342">
        <f t="shared" si="216"/>
        <v>-74.337893654673962</v>
      </c>
      <c r="CR151" s="342">
        <f t="shared" si="169"/>
        <v>-156.71285715529865</v>
      </c>
      <c r="CS151" s="342">
        <f t="shared" si="170"/>
        <v>-1432.4625000000001</v>
      </c>
      <c r="CT151" s="342">
        <f t="shared" si="200"/>
        <v>7.4375</v>
      </c>
      <c r="CU151" s="342">
        <f t="shared" si="171"/>
        <v>-74.337893654673962</v>
      </c>
      <c r="CV151" s="361">
        <f t="shared" si="172"/>
        <v>0.26996369232490924</v>
      </c>
      <c r="CW151" s="361">
        <f t="shared" si="173"/>
        <v>7.8367723695459426E-2</v>
      </c>
      <c r="CX151" s="361">
        <f t="shared" si="217"/>
        <v>0.26996369232490924</v>
      </c>
      <c r="CY151" s="342">
        <f t="shared" si="174"/>
        <v>0.38597037203880558</v>
      </c>
      <c r="CZ151" s="364"/>
      <c r="DA151" s="350">
        <f t="shared" si="218"/>
        <v>0.78927713794635346</v>
      </c>
      <c r="DB151" s="351">
        <f t="shared" si="219"/>
        <v>2.9487205011866759</v>
      </c>
      <c r="DC151" s="352">
        <f t="shared" si="197"/>
        <v>1.0183794851853429E-2</v>
      </c>
      <c r="DD151" s="353">
        <f t="shared" si="201"/>
        <v>-39.841807158818987</v>
      </c>
      <c r="DE151" s="354">
        <f t="shared" si="175"/>
        <v>44.583333333333336</v>
      </c>
      <c r="DF151" s="354">
        <f t="shared" si="198"/>
        <v>2.5687528280043024</v>
      </c>
      <c r="DG151" s="365"/>
      <c r="DH151" s="63"/>
      <c r="DI151" s="63"/>
      <c r="DJ151" s="63"/>
      <c r="DK151" s="63"/>
      <c r="DL151" s="63"/>
      <c r="DM151" s="63"/>
      <c r="DN151" s="63"/>
      <c r="DO151" s="366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</row>
    <row r="152" spans="1:137" s="358" customFormat="1" x14ac:dyDescent="0.25">
      <c r="A152" s="358">
        <f t="shared" si="202"/>
        <v>540</v>
      </c>
      <c r="B152" s="359">
        <f t="shared" si="203"/>
        <v>0.125</v>
      </c>
      <c r="C152" s="360"/>
      <c r="D152" s="342">
        <f t="shared" si="123"/>
        <v>-188.56800000000001</v>
      </c>
      <c r="E152" s="361">
        <f t="shared" si="204"/>
        <v>0.97</v>
      </c>
      <c r="F152" s="343"/>
      <c r="G152" s="342">
        <f t="shared" si="176"/>
        <v>-168.21507194561912</v>
      </c>
      <c r="H152" s="342">
        <f t="shared" si="177"/>
        <v>11.784928054380885</v>
      </c>
      <c r="I152" s="342">
        <f t="shared" si="178"/>
        <v>-2.6739915303876334</v>
      </c>
      <c r="J152" s="342">
        <f t="shared" si="179"/>
        <v>11.784928054380885</v>
      </c>
      <c r="K152" s="344">
        <f t="shared" si="180"/>
        <v>1</v>
      </c>
      <c r="L152" s="345">
        <f t="shared" si="181"/>
        <v>0</v>
      </c>
      <c r="M152" s="346">
        <f t="shared" si="182"/>
        <v>-23.266572366021091</v>
      </c>
      <c r="N152" s="342">
        <f t="shared" si="183"/>
        <v>156.73342763397892</v>
      </c>
      <c r="O152" s="342">
        <f t="shared" si="184"/>
        <v>-10.572113750904254</v>
      </c>
      <c r="P152" s="342">
        <f t="shared" si="185"/>
        <v>-23.266572366021091</v>
      </c>
      <c r="Q152" s="344">
        <f t="shared" si="186"/>
        <v>1</v>
      </c>
      <c r="R152" s="345">
        <f t="shared" si="187"/>
        <v>0</v>
      </c>
      <c r="S152" s="346">
        <f t="shared" si="188"/>
        <v>-5.38562539247906</v>
      </c>
      <c r="T152" s="342">
        <f t="shared" si="189"/>
        <v>174.61437460752094</v>
      </c>
      <c r="U152" s="342">
        <f t="shared" si="190"/>
        <v>-0.67336718276412277</v>
      </c>
      <c r="V152" s="342">
        <f t="shared" si="191"/>
        <v>-5.38562539247906</v>
      </c>
      <c r="W152" s="344">
        <f t="shared" si="192"/>
        <v>1</v>
      </c>
      <c r="X152" s="345">
        <f t="shared" si="193"/>
        <v>0</v>
      </c>
      <c r="Y152" s="342">
        <f t="shared" si="194"/>
        <v>0</v>
      </c>
      <c r="Z152" s="343"/>
      <c r="AA152" s="342">
        <f t="shared" si="205"/>
        <v>-57.520226642941431</v>
      </c>
      <c r="AB152" s="342">
        <f t="shared" si="124"/>
        <v>-123.4477480523403</v>
      </c>
      <c r="AC152" s="342">
        <f t="shared" si="125"/>
        <v>-1445.85</v>
      </c>
      <c r="AD152" s="342">
        <f t="shared" si="126"/>
        <v>7.4375</v>
      </c>
      <c r="AE152" s="342">
        <f t="shared" si="127"/>
        <v>-57.520226642941431</v>
      </c>
      <c r="AF152" s="361">
        <f t="shared" si="128"/>
        <v>0.537001839546001</v>
      </c>
      <c r="AG152" s="361">
        <f t="shared" si="129"/>
        <v>0.37556274119282546</v>
      </c>
      <c r="AH152" s="361">
        <f t="shared" si="206"/>
        <v>0.537001839546001</v>
      </c>
      <c r="AI152" s="342">
        <f t="shared" si="130"/>
        <v>0.29588593952130365</v>
      </c>
      <c r="AJ152" s="343"/>
      <c r="AK152" s="342">
        <f t="shared" si="207"/>
        <v>-65.157610894544817</v>
      </c>
      <c r="AL152" s="342">
        <f t="shared" si="131"/>
        <v>-140.18985385191587</v>
      </c>
      <c r="AM152" s="342">
        <f t="shared" si="132"/>
        <v>-1445.85</v>
      </c>
      <c r="AN152" s="342">
        <f t="shared" si="133"/>
        <v>7.4375</v>
      </c>
      <c r="AO152" s="342">
        <f t="shared" si="134"/>
        <v>-65.157610894544817</v>
      </c>
      <c r="AP152" s="361">
        <f t="shared" si="135"/>
        <v>0.42012356811103746</v>
      </c>
      <c r="AQ152" s="361">
        <f t="shared" si="136"/>
        <v>0.20957488828148987</v>
      </c>
      <c r="AR152" s="361">
        <f t="shared" si="208"/>
        <v>0.42012356811103746</v>
      </c>
      <c r="AS152" s="342">
        <f t="shared" si="137"/>
        <v>0.33517289554807006</v>
      </c>
      <c r="AT152" s="343"/>
      <c r="AU152" s="342">
        <f t="shared" si="138"/>
        <v>-176.70749395948383</v>
      </c>
      <c r="AV152" s="342">
        <f t="shared" si="139"/>
        <v>3.292506040516173</v>
      </c>
      <c r="AW152" s="342">
        <f t="shared" si="140"/>
        <v>3.292506040516173</v>
      </c>
      <c r="AX152" s="342">
        <f t="shared" si="141"/>
        <v>-1.8822305194871874E-3</v>
      </c>
      <c r="AY152" s="342">
        <f t="shared" si="209"/>
        <v>1</v>
      </c>
      <c r="AZ152" s="342">
        <f t="shared" si="142"/>
        <v>0</v>
      </c>
      <c r="BA152" s="343"/>
      <c r="BB152" s="342">
        <f t="shared" si="143"/>
        <v>-173.43659066940742</v>
      </c>
      <c r="BC152" s="342">
        <f t="shared" si="144"/>
        <v>6.5634093305925774</v>
      </c>
      <c r="BD152" s="342">
        <f t="shared" si="145"/>
        <v>6.5634093305925774</v>
      </c>
      <c r="BE152" s="342">
        <f t="shared" si="195"/>
        <v>-3.413611497426367E-3</v>
      </c>
      <c r="BF152" s="342">
        <f t="shared" si="210"/>
        <v>1</v>
      </c>
      <c r="BG152" s="342">
        <f t="shared" si="146"/>
        <v>0</v>
      </c>
      <c r="BH152" s="343"/>
      <c r="BI152" s="342">
        <f t="shared" si="147"/>
        <v>-143.52691616702401</v>
      </c>
      <c r="BJ152" s="342">
        <f t="shared" si="148"/>
        <v>35.509945083824022</v>
      </c>
      <c r="BK152" s="342">
        <f t="shared" si="149"/>
        <v>-0.67485127461404171</v>
      </c>
      <c r="BL152" s="342">
        <f t="shared" si="150"/>
        <v>35.509945083824022</v>
      </c>
      <c r="BM152" s="342">
        <f t="shared" si="211"/>
        <v>0.92524646876250005</v>
      </c>
      <c r="BN152" s="342">
        <f t="shared" si="151"/>
        <v>0.18266432656288076</v>
      </c>
      <c r="BO152" s="346">
        <f t="shared" si="152"/>
        <v>-133.95675938110196</v>
      </c>
      <c r="BP152" s="344">
        <f t="shared" si="153"/>
        <v>46.043240618898039</v>
      </c>
      <c r="BQ152" s="344">
        <f t="shared" si="154"/>
        <v>-1.4709577053395591</v>
      </c>
      <c r="BR152" s="344">
        <f t="shared" si="155"/>
        <v>46.043240618898039</v>
      </c>
      <c r="BS152" s="346">
        <f t="shared" si="156"/>
        <v>0.84421315391762175</v>
      </c>
      <c r="BT152" s="345">
        <f t="shared" si="157"/>
        <v>0.23684794557046318</v>
      </c>
      <c r="BU152" s="342">
        <f t="shared" si="212"/>
        <v>0.41951227213334397</v>
      </c>
      <c r="BV152" s="343"/>
      <c r="BW152" s="347">
        <f t="shared" si="196"/>
        <v>2.1455711072027177</v>
      </c>
      <c r="BX152" s="362"/>
      <c r="BY152" s="363"/>
      <c r="BZ152" s="361">
        <f t="shared" si="158"/>
        <v>-175.61374213112475</v>
      </c>
      <c r="CA152" s="361">
        <f t="shared" si="159"/>
        <v>4.3862578688752478</v>
      </c>
      <c r="CB152" s="342">
        <f t="shared" si="160"/>
        <v>4.3862578688752478</v>
      </c>
      <c r="CC152" s="342">
        <f t="shared" si="161"/>
        <v>-2.3927508462187313E-3</v>
      </c>
      <c r="CD152" s="342">
        <f t="shared" si="213"/>
        <v>1</v>
      </c>
      <c r="CE152" s="342">
        <f t="shared" si="162"/>
        <v>0</v>
      </c>
      <c r="CF152" s="364"/>
      <c r="CG152" s="342">
        <f t="shared" si="214"/>
        <v>-77.787546140813632</v>
      </c>
      <c r="CH152" s="342">
        <f t="shared" si="163"/>
        <v>-162.19417192315694</v>
      </c>
      <c r="CI152" s="342">
        <f t="shared" si="164"/>
        <v>-1445.85</v>
      </c>
      <c r="CJ152" s="342">
        <f t="shared" si="199"/>
        <v>7.4375</v>
      </c>
      <c r="CK152" s="342">
        <f t="shared" si="165"/>
        <v>-77.787546140813632</v>
      </c>
      <c r="CL152" s="361">
        <f t="shared" si="166"/>
        <v>0.21153724340864419</v>
      </c>
      <c r="CM152" s="361">
        <f t="shared" si="167"/>
        <v>4.6792876888819529E-2</v>
      </c>
      <c r="CN152" s="361">
        <f t="shared" si="215"/>
        <v>0.21153724340864419</v>
      </c>
      <c r="CO152" s="342">
        <f t="shared" si="168"/>
        <v>0.40014169825521412</v>
      </c>
      <c r="CP152" s="364"/>
      <c r="CQ152" s="342">
        <f t="shared" si="216"/>
        <v>-74.47588900324574</v>
      </c>
      <c r="CR152" s="342">
        <f t="shared" si="169"/>
        <v>-156.93825101827261</v>
      </c>
      <c r="CS152" s="342">
        <f t="shared" si="170"/>
        <v>-1445.85</v>
      </c>
      <c r="CT152" s="342">
        <f t="shared" si="200"/>
        <v>7.4375</v>
      </c>
      <c r="CU152" s="342">
        <f t="shared" si="171"/>
        <v>-74.47588900324574</v>
      </c>
      <c r="CV152" s="361">
        <f t="shared" si="172"/>
        <v>0.26764386378609456</v>
      </c>
      <c r="CW152" s="361">
        <f t="shared" si="173"/>
        <v>7.6931817602445302E-2</v>
      </c>
      <c r="CX152" s="361">
        <f t="shared" si="217"/>
        <v>0.26764386378609456</v>
      </c>
      <c r="CY152" s="342">
        <f t="shared" si="174"/>
        <v>0.38310642491381552</v>
      </c>
      <c r="CZ152" s="364"/>
      <c r="DA152" s="350">
        <f t="shared" si="218"/>
        <v>0.78324812316902959</v>
      </c>
      <c r="DB152" s="351">
        <f t="shared" si="219"/>
        <v>2.9288192303717473</v>
      </c>
      <c r="DC152" s="352">
        <f t="shared" si="197"/>
        <v>9.9771499913579777E-3</v>
      </c>
      <c r="DD152" s="353">
        <f t="shared" si="201"/>
        <v>-40.019869975440237</v>
      </c>
      <c r="DE152" s="354">
        <f t="shared" si="175"/>
        <v>45</v>
      </c>
      <c r="DF152" s="354">
        <f t="shared" si="198"/>
        <v>2.5477490322247092</v>
      </c>
      <c r="DG152" s="365"/>
      <c r="DH152" s="63"/>
      <c r="DI152" s="63"/>
      <c r="DJ152" s="63"/>
      <c r="DK152" s="63"/>
      <c r="DL152" s="63"/>
      <c r="DM152" s="63"/>
      <c r="DN152" s="63"/>
      <c r="DO152" s="366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E152" s="63"/>
      <c r="EF152" s="63"/>
      <c r="EG152" s="63"/>
    </row>
    <row r="153" spans="1:137" s="358" customFormat="1" x14ac:dyDescent="0.25">
      <c r="A153" s="358">
        <f t="shared" si="202"/>
        <v>545</v>
      </c>
      <c r="B153" s="359">
        <f t="shared" si="203"/>
        <v>0.125</v>
      </c>
      <c r="C153" s="360"/>
      <c r="D153" s="342">
        <f t="shared" si="123"/>
        <v>-190.31399999999999</v>
      </c>
      <c r="E153" s="361">
        <f t="shared" si="204"/>
        <v>0.97</v>
      </c>
      <c r="F153" s="343"/>
      <c r="G153" s="342">
        <f t="shared" si="176"/>
        <v>-168.45492303724401</v>
      </c>
      <c r="H153" s="342">
        <f t="shared" si="177"/>
        <v>11.545076962755985</v>
      </c>
      <c r="I153" s="342">
        <f t="shared" si="178"/>
        <v>-2.540552345009421</v>
      </c>
      <c r="J153" s="342">
        <f t="shared" si="179"/>
        <v>11.545076962755985</v>
      </c>
      <c r="K153" s="344">
        <f t="shared" si="180"/>
        <v>1</v>
      </c>
      <c r="L153" s="345">
        <f t="shared" si="181"/>
        <v>0</v>
      </c>
      <c r="M153" s="346">
        <f t="shared" si="182"/>
        <v>-24.141612437322237</v>
      </c>
      <c r="N153" s="342">
        <f t="shared" si="183"/>
        <v>155.85838756267776</v>
      </c>
      <c r="O153" s="342">
        <f t="shared" si="184"/>
        <v>-11.114179160392197</v>
      </c>
      <c r="P153" s="342">
        <f t="shared" si="185"/>
        <v>-24.141612437322237</v>
      </c>
      <c r="Q153" s="344">
        <f t="shared" si="186"/>
        <v>1</v>
      </c>
      <c r="R153" s="345">
        <f t="shared" si="187"/>
        <v>0</v>
      </c>
      <c r="S153" s="346">
        <f t="shared" si="188"/>
        <v>-5.4540723369575543</v>
      </c>
      <c r="T153" s="342">
        <f t="shared" si="189"/>
        <v>174.54592766304245</v>
      </c>
      <c r="U153" s="342">
        <f t="shared" si="190"/>
        <v>-0.69082756561397285</v>
      </c>
      <c r="V153" s="342">
        <f t="shared" si="191"/>
        <v>-5.4540723369575543</v>
      </c>
      <c r="W153" s="344">
        <f t="shared" si="192"/>
        <v>1</v>
      </c>
      <c r="X153" s="345">
        <f t="shared" si="193"/>
        <v>0</v>
      </c>
      <c r="Y153" s="342">
        <f t="shared" si="194"/>
        <v>0</v>
      </c>
      <c r="Z153" s="343"/>
      <c r="AA153" s="342">
        <f t="shared" si="205"/>
        <v>-57.758978476148691</v>
      </c>
      <c r="AB153" s="342">
        <f t="shared" si="124"/>
        <v>-124.01885657130393</v>
      </c>
      <c r="AC153" s="342">
        <f t="shared" si="125"/>
        <v>-1459.2375</v>
      </c>
      <c r="AD153" s="342">
        <f t="shared" si="126"/>
        <v>7.4375</v>
      </c>
      <c r="AE153" s="342">
        <f t="shared" si="127"/>
        <v>-57.758978476148691</v>
      </c>
      <c r="AF153" s="361">
        <f t="shared" si="128"/>
        <v>0.5334819804566856</v>
      </c>
      <c r="AG153" s="361">
        <f t="shared" si="129"/>
        <v>0.3696480732991827</v>
      </c>
      <c r="AH153" s="361">
        <f t="shared" si="206"/>
        <v>0.5334819804566856</v>
      </c>
      <c r="AI153" s="342">
        <f t="shared" si="130"/>
        <v>0.29438826950126751</v>
      </c>
      <c r="AJ153" s="343"/>
      <c r="AK153" s="342">
        <f t="shared" si="207"/>
        <v>-65.358338000441663</v>
      </c>
      <c r="AL153" s="342">
        <f t="shared" si="131"/>
        <v>-140.58910550931398</v>
      </c>
      <c r="AM153" s="342">
        <f t="shared" si="132"/>
        <v>-1459.2375</v>
      </c>
      <c r="AN153" s="342">
        <f t="shared" si="133"/>
        <v>7.4375</v>
      </c>
      <c r="AO153" s="342">
        <f t="shared" si="134"/>
        <v>-65.358338000441663</v>
      </c>
      <c r="AP153" s="361">
        <f t="shared" si="135"/>
        <v>0.41694182324625029</v>
      </c>
      <c r="AQ153" s="361">
        <f t="shared" si="136"/>
        <v>0.20591085626820227</v>
      </c>
      <c r="AR153" s="361">
        <f t="shared" si="208"/>
        <v>0.41694182324625029</v>
      </c>
      <c r="AS153" s="342">
        <f t="shared" si="137"/>
        <v>0.33312098878920321</v>
      </c>
      <c r="AT153" s="343"/>
      <c r="AU153" s="342">
        <f t="shared" si="138"/>
        <v>-176.73974491251263</v>
      </c>
      <c r="AV153" s="342">
        <f t="shared" si="139"/>
        <v>3.2602550874873657</v>
      </c>
      <c r="AW153" s="342">
        <f t="shared" si="140"/>
        <v>3.2602550874873657</v>
      </c>
      <c r="AX153" s="342">
        <f t="shared" si="141"/>
        <v>-1.8079485835689364E-3</v>
      </c>
      <c r="AY153" s="342">
        <f t="shared" si="209"/>
        <v>1</v>
      </c>
      <c r="AZ153" s="342">
        <f t="shared" si="142"/>
        <v>0</v>
      </c>
      <c r="BA153" s="343"/>
      <c r="BB153" s="342">
        <f t="shared" si="143"/>
        <v>-173.50046663636201</v>
      </c>
      <c r="BC153" s="342">
        <f t="shared" si="144"/>
        <v>6.4995333636379939</v>
      </c>
      <c r="BD153" s="342">
        <f t="shared" si="145"/>
        <v>6.4995333636379939</v>
      </c>
      <c r="BE153" s="342">
        <f t="shared" si="195"/>
        <v>-3.2839321913651935E-3</v>
      </c>
      <c r="BF153" s="342">
        <f t="shared" si="210"/>
        <v>1</v>
      </c>
      <c r="BG153" s="342">
        <f t="shared" si="146"/>
        <v>0</v>
      </c>
      <c r="BH153" s="343"/>
      <c r="BI153" s="342">
        <f t="shared" si="147"/>
        <v>-144.01942857471013</v>
      </c>
      <c r="BJ153" s="342">
        <f t="shared" si="148"/>
        <v>35.019601886461487</v>
      </c>
      <c r="BK153" s="342">
        <f t="shared" si="149"/>
        <v>-0.64608277075701448</v>
      </c>
      <c r="BL153" s="342">
        <f t="shared" si="150"/>
        <v>35.019601886461487</v>
      </c>
      <c r="BM153" s="342">
        <f t="shared" si="211"/>
        <v>0.92831605484317081</v>
      </c>
      <c r="BN153" s="342">
        <f t="shared" si="151"/>
        <v>0.17848930625107792</v>
      </c>
      <c r="BO153" s="346">
        <f t="shared" si="152"/>
        <v>-134.65737536606554</v>
      </c>
      <c r="BP153" s="344">
        <f t="shared" si="153"/>
        <v>45.342624633934463</v>
      </c>
      <c r="BQ153" s="344">
        <f t="shared" si="154"/>
        <v>-1.4071233784591883</v>
      </c>
      <c r="BR153" s="344">
        <f t="shared" si="155"/>
        <v>45.342624633934463</v>
      </c>
      <c r="BS153" s="346">
        <f t="shared" si="156"/>
        <v>0.85044029817264621</v>
      </c>
      <c r="BT153" s="345">
        <f t="shared" si="157"/>
        <v>0.2311041010903897</v>
      </c>
      <c r="BU153" s="342">
        <f t="shared" si="212"/>
        <v>0.40959340734146765</v>
      </c>
      <c r="BV153" s="343"/>
      <c r="BW153" s="347">
        <f t="shared" si="196"/>
        <v>2.1321026656319386</v>
      </c>
      <c r="BX153" s="362"/>
      <c r="BY153" s="363"/>
      <c r="BZ153" s="361">
        <f t="shared" si="158"/>
        <v>-175.65663443148873</v>
      </c>
      <c r="CA153" s="361">
        <f t="shared" si="159"/>
        <v>4.343365568511274</v>
      </c>
      <c r="CB153" s="342">
        <f t="shared" si="160"/>
        <v>4.343365568511274</v>
      </c>
      <c r="CC153" s="342">
        <f t="shared" si="161"/>
        <v>-2.2999988576635293E-3</v>
      </c>
      <c r="CD153" s="342">
        <f t="shared" si="213"/>
        <v>1</v>
      </c>
      <c r="CE153" s="342">
        <f t="shared" si="162"/>
        <v>0</v>
      </c>
      <c r="CF153" s="364"/>
      <c r="CG153" s="342">
        <f t="shared" si="214"/>
        <v>-77.896268723121892</v>
      </c>
      <c r="CH153" s="342">
        <f t="shared" si="163"/>
        <v>-162.36219232554458</v>
      </c>
      <c r="CI153" s="342">
        <f t="shared" si="164"/>
        <v>-1459.2375</v>
      </c>
      <c r="CJ153" s="342">
        <f t="shared" si="199"/>
        <v>7.4375</v>
      </c>
      <c r="CK153" s="342">
        <f t="shared" si="165"/>
        <v>-77.896268723121892</v>
      </c>
      <c r="CL153" s="361">
        <f t="shared" si="166"/>
        <v>0.20968223870234851</v>
      </c>
      <c r="CM153" s="361">
        <f t="shared" si="167"/>
        <v>4.5940050918260852E-2</v>
      </c>
      <c r="CN153" s="361">
        <f t="shared" si="215"/>
        <v>0.20968223870234851</v>
      </c>
      <c r="CO153" s="342">
        <f t="shared" si="168"/>
        <v>0.39702481510255805</v>
      </c>
      <c r="CP153" s="364"/>
      <c r="CQ153" s="342">
        <f t="shared" si="216"/>
        <v>-74.611532167241023</v>
      </c>
      <c r="CR153" s="342">
        <f t="shared" si="169"/>
        <v>-157.15926450478355</v>
      </c>
      <c r="CS153" s="342">
        <f t="shared" si="170"/>
        <v>-1459.2375</v>
      </c>
      <c r="CT153" s="342">
        <f t="shared" si="200"/>
        <v>7.4375</v>
      </c>
      <c r="CU153" s="342">
        <f t="shared" si="171"/>
        <v>-74.611532167241023</v>
      </c>
      <c r="CV153" s="361">
        <f t="shared" si="172"/>
        <v>0.26536206449281319</v>
      </c>
      <c r="CW153" s="361">
        <f t="shared" si="173"/>
        <v>7.5534790863004769E-2</v>
      </c>
      <c r="CX153" s="361">
        <f t="shared" si="217"/>
        <v>0.26536206449281319</v>
      </c>
      <c r="CY153" s="342">
        <f t="shared" si="174"/>
        <v>0.38028303856901646</v>
      </c>
      <c r="CZ153" s="364"/>
      <c r="DA153" s="350">
        <f t="shared" si="218"/>
        <v>0.77730785367157451</v>
      </c>
      <c r="DB153" s="351">
        <f t="shared" si="219"/>
        <v>2.9094105193035134</v>
      </c>
      <c r="DC153" s="352">
        <f t="shared" si="197"/>
        <v>9.7709184939120137E-3</v>
      </c>
      <c r="DD153" s="353">
        <f t="shared" si="201"/>
        <v>-40.20129218910796</v>
      </c>
      <c r="DE153" s="354">
        <f t="shared" si="175"/>
        <v>45.416666666666664</v>
      </c>
      <c r="DF153" s="354">
        <f t="shared" si="198"/>
        <v>2.5270610752911562</v>
      </c>
      <c r="DG153" s="365"/>
      <c r="DH153" s="63"/>
      <c r="DI153" s="63"/>
      <c r="DJ153" s="63"/>
      <c r="DK153" s="63"/>
      <c r="DL153" s="63"/>
      <c r="DM153" s="63"/>
      <c r="DN153" s="63"/>
      <c r="DO153" s="366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</row>
    <row r="154" spans="1:137" s="358" customFormat="1" x14ac:dyDescent="0.25">
      <c r="A154" s="358">
        <f t="shared" si="202"/>
        <v>550</v>
      </c>
      <c r="B154" s="359">
        <f t="shared" si="203"/>
        <v>0.125</v>
      </c>
      <c r="C154" s="360"/>
      <c r="D154" s="342">
        <f t="shared" si="123"/>
        <v>-192.06</v>
      </c>
      <c r="E154" s="361">
        <f t="shared" si="204"/>
        <v>0.97</v>
      </c>
      <c r="F154" s="343"/>
      <c r="G154" s="342">
        <f t="shared" si="176"/>
        <v>-168.68417229197311</v>
      </c>
      <c r="H154" s="342">
        <f t="shared" si="177"/>
        <v>11.315827708026887</v>
      </c>
      <c r="I154" s="342">
        <f t="shared" si="178"/>
        <v>-2.4150296061098424</v>
      </c>
      <c r="J154" s="342">
        <f t="shared" si="179"/>
        <v>11.315827708026887</v>
      </c>
      <c r="K154" s="344">
        <f t="shared" si="180"/>
        <v>1</v>
      </c>
      <c r="L154" s="345">
        <f t="shared" si="181"/>
        <v>0</v>
      </c>
      <c r="M154" s="346">
        <f t="shared" si="182"/>
        <v>-25.06983436330588</v>
      </c>
      <c r="N154" s="342">
        <f t="shared" si="183"/>
        <v>154.93016563669411</v>
      </c>
      <c r="O154" s="342">
        <f t="shared" si="184"/>
        <v>-11.684968674813046</v>
      </c>
      <c r="P154" s="342">
        <f t="shared" si="185"/>
        <v>-25.06983436330588</v>
      </c>
      <c r="Q154" s="344">
        <f t="shared" si="186"/>
        <v>1</v>
      </c>
      <c r="R154" s="345">
        <f t="shared" si="187"/>
        <v>0</v>
      </c>
      <c r="S154" s="346">
        <f t="shared" si="188"/>
        <v>-5.5231609076786041</v>
      </c>
      <c r="T154" s="342">
        <f t="shared" si="189"/>
        <v>174.4768390923214</v>
      </c>
      <c r="U154" s="342">
        <f t="shared" si="190"/>
        <v>-0.70872643522347001</v>
      </c>
      <c r="V154" s="342">
        <f t="shared" si="191"/>
        <v>-5.5231609076786041</v>
      </c>
      <c r="W154" s="344">
        <f t="shared" si="192"/>
        <v>1</v>
      </c>
      <c r="X154" s="345">
        <f t="shared" si="193"/>
        <v>0</v>
      </c>
      <c r="Y154" s="342">
        <f t="shared" si="194"/>
        <v>0</v>
      </c>
      <c r="Z154" s="343"/>
      <c r="AA154" s="342">
        <f t="shared" si="205"/>
        <v>-57.994616791916499</v>
      </c>
      <c r="AB154" s="342">
        <f t="shared" si="124"/>
        <v>-124.57946672077559</v>
      </c>
      <c r="AC154" s="342">
        <f t="shared" si="125"/>
        <v>-1472.625</v>
      </c>
      <c r="AD154" s="342">
        <f t="shared" si="126"/>
        <v>7.4375</v>
      </c>
      <c r="AE154" s="342">
        <f t="shared" si="127"/>
        <v>-57.994616791916499</v>
      </c>
      <c r="AF154" s="361">
        <f t="shared" si="128"/>
        <v>0.52999894000317993</v>
      </c>
      <c r="AG154" s="361">
        <f t="shared" si="129"/>
        <v>0.36385052714047628</v>
      </c>
      <c r="AH154" s="361">
        <f t="shared" si="206"/>
        <v>0.52999894000317993</v>
      </c>
      <c r="AI154" s="342">
        <f t="shared" si="130"/>
        <v>0.29290210500967928</v>
      </c>
      <c r="AJ154" s="343"/>
      <c r="AK154" s="342">
        <f t="shared" si="207"/>
        <v>-65.556045219583467</v>
      </c>
      <c r="AL154" s="342">
        <f t="shared" si="131"/>
        <v>-140.98045895560165</v>
      </c>
      <c r="AM154" s="342">
        <f t="shared" si="132"/>
        <v>-1472.625</v>
      </c>
      <c r="AN154" s="342">
        <f t="shared" si="133"/>
        <v>7.4375</v>
      </c>
      <c r="AO154" s="342">
        <f t="shared" si="134"/>
        <v>-65.556045219583467</v>
      </c>
      <c r="AP154" s="361">
        <f t="shared" si="135"/>
        <v>0.41380294430118386</v>
      </c>
      <c r="AQ154" s="361">
        <f t="shared" si="136"/>
        <v>0.20233796586463237</v>
      </c>
      <c r="AR154" s="361">
        <f t="shared" si="208"/>
        <v>0.41380294430118386</v>
      </c>
      <c r="AS154" s="342">
        <f t="shared" si="137"/>
        <v>0.33109113747264379</v>
      </c>
      <c r="AT154" s="343"/>
      <c r="AU154" s="342">
        <f t="shared" si="138"/>
        <v>-176.77135213036439</v>
      </c>
      <c r="AV154" s="342">
        <f t="shared" si="139"/>
        <v>3.2286478696356085</v>
      </c>
      <c r="AW154" s="342">
        <f t="shared" si="140"/>
        <v>3.2286478696356085</v>
      </c>
      <c r="AX154" s="342">
        <f t="shared" si="141"/>
        <v>-1.7373236428182724E-3</v>
      </c>
      <c r="AY154" s="342">
        <f t="shared" si="209"/>
        <v>1</v>
      </c>
      <c r="AZ154" s="342">
        <f t="shared" si="142"/>
        <v>0</v>
      </c>
      <c r="BA154" s="343"/>
      <c r="BB154" s="342">
        <f t="shared" si="143"/>
        <v>-173.56307939914467</v>
      </c>
      <c r="BC154" s="342">
        <f t="shared" si="144"/>
        <v>6.4369206008553306</v>
      </c>
      <c r="BD154" s="342">
        <f t="shared" si="145"/>
        <v>6.4369206008553306</v>
      </c>
      <c r="BE154" s="342">
        <f t="shared" si="195"/>
        <v>-3.160391502407418E-3</v>
      </c>
      <c r="BF154" s="342">
        <f t="shared" si="210"/>
        <v>1</v>
      </c>
      <c r="BG154" s="342">
        <f t="shared" si="146"/>
        <v>0</v>
      </c>
      <c r="BH154" s="343"/>
      <c r="BI154" s="342">
        <f t="shared" si="147"/>
        <v>-144.49814738360379</v>
      </c>
      <c r="BJ154" s="342">
        <f t="shared" si="148"/>
        <v>34.543067008346952</v>
      </c>
      <c r="BK154" s="342">
        <f t="shared" si="149"/>
        <v>-0.61881318747990344</v>
      </c>
      <c r="BL154" s="342">
        <f t="shared" si="150"/>
        <v>34.543067008346952</v>
      </c>
      <c r="BM154" s="342">
        <f t="shared" si="211"/>
        <v>0.93123510779853647</v>
      </c>
      <c r="BN154" s="342">
        <f t="shared" si="151"/>
        <v>0.17445993438559068</v>
      </c>
      <c r="BO154" s="346">
        <f t="shared" si="152"/>
        <v>-135.33763092214502</v>
      </c>
      <c r="BP154" s="344">
        <f t="shared" si="153"/>
        <v>44.662369077854976</v>
      </c>
      <c r="BQ154" s="344">
        <f t="shared" si="154"/>
        <v>-1.3466791045559654</v>
      </c>
      <c r="BR154" s="344">
        <f t="shared" si="155"/>
        <v>44.662369077854976</v>
      </c>
      <c r="BS154" s="346">
        <f t="shared" si="156"/>
        <v>0.85637907044501571</v>
      </c>
      <c r="BT154" s="345">
        <f t="shared" si="157"/>
        <v>0.22556752059522714</v>
      </c>
      <c r="BU154" s="342">
        <f t="shared" si="212"/>
        <v>0.40002745498081782</v>
      </c>
      <c r="BV154" s="343"/>
      <c r="BW154" s="347">
        <f t="shared" si="196"/>
        <v>2.1190206974631409</v>
      </c>
      <c r="BX154" s="362"/>
      <c r="BY154" s="363"/>
      <c r="BZ154" s="361">
        <f t="shared" si="158"/>
        <v>-175.69867265735923</v>
      </c>
      <c r="CA154" s="361">
        <f t="shared" si="159"/>
        <v>4.301327342640775</v>
      </c>
      <c r="CB154" s="342">
        <f t="shared" si="160"/>
        <v>4.301327342640775</v>
      </c>
      <c r="CC154" s="342">
        <f t="shared" si="161"/>
        <v>-2.2117314091899469E-3</v>
      </c>
      <c r="CD154" s="342">
        <f t="shared" si="213"/>
        <v>1</v>
      </c>
      <c r="CE154" s="342">
        <f t="shared" si="162"/>
        <v>0</v>
      </c>
      <c r="CF154" s="364"/>
      <c r="CG154" s="342">
        <f t="shared" si="214"/>
        <v>-78.003100692076416</v>
      </c>
      <c r="CH154" s="342">
        <f t="shared" si="163"/>
        <v>-162.52703761896132</v>
      </c>
      <c r="CI154" s="342">
        <f t="shared" si="164"/>
        <v>-1472.625</v>
      </c>
      <c r="CJ154" s="342">
        <f t="shared" si="199"/>
        <v>7.4375</v>
      </c>
      <c r="CK154" s="342">
        <f t="shared" si="165"/>
        <v>-78.003100692076416</v>
      </c>
      <c r="CL154" s="361">
        <f t="shared" si="166"/>
        <v>0.20785875582004462</v>
      </c>
      <c r="CM154" s="361">
        <f t="shared" si="167"/>
        <v>4.5110281529115462E-2</v>
      </c>
      <c r="CN154" s="361">
        <f t="shared" si="215"/>
        <v>0.20785875582004462</v>
      </c>
      <c r="CO154" s="342">
        <f t="shared" si="168"/>
        <v>0.39395505400038594</v>
      </c>
      <c r="CP154" s="364"/>
      <c r="CQ154" s="342">
        <f t="shared" si="216"/>
        <v>-74.744881296942225</v>
      </c>
      <c r="CR154" s="342">
        <f t="shared" si="169"/>
        <v>-157.37602491075435</v>
      </c>
      <c r="CS154" s="342">
        <f t="shared" si="170"/>
        <v>-1472.625</v>
      </c>
      <c r="CT154" s="342">
        <f t="shared" si="200"/>
        <v>7.4375</v>
      </c>
      <c r="CU154" s="342">
        <f t="shared" si="171"/>
        <v>-74.744881296942225</v>
      </c>
      <c r="CV154" s="361">
        <f t="shared" si="172"/>
        <v>0.26311740579210868</v>
      </c>
      <c r="CW154" s="361">
        <f t="shared" si="173"/>
        <v>7.4175264347720413E-2</v>
      </c>
      <c r="CX154" s="361">
        <f t="shared" si="217"/>
        <v>0.26311740579210868</v>
      </c>
      <c r="CY154" s="342">
        <f t="shared" si="174"/>
        <v>0.37749940048960717</v>
      </c>
      <c r="CZ154" s="364"/>
      <c r="DA154" s="350">
        <f t="shared" si="218"/>
        <v>0.77145445448999306</v>
      </c>
      <c r="DB154" s="351">
        <f t="shared" si="219"/>
        <v>2.890475151953134</v>
      </c>
      <c r="DC154" s="352">
        <f t="shared" si="197"/>
        <v>9.5655922599249196E-3</v>
      </c>
      <c r="DD154" s="353">
        <f t="shared" si="201"/>
        <v>-40.385762703524591</v>
      </c>
      <c r="DE154" s="354">
        <f t="shared" si="175"/>
        <v>45.833333333333336</v>
      </c>
      <c r="DF154" s="354">
        <f t="shared" si="198"/>
        <v>2.506682594283336</v>
      </c>
      <c r="DG154" s="365"/>
      <c r="DH154" s="63"/>
      <c r="DI154" s="63"/>
      <c r="DJ154" s="63"/>
      <c r="DK154" s="63"/>
      <c r="DL154" s="63"/>
      <c r="DM154" s="63"/>
      <c r="DN154" s="63"/>
      <c r="DO154" s="366"/>
      <c r="DP154" s="63"/>
      <c r="DQ154" s="63"/>
      <c r="DR154" s="63"/>
      <c r="DS154" s="63"/>
      <c r="DT154" s="63"/>
      <c r="DU154" s="63"/>
      <c r="DV154" s="63"/>
      <c r="DW154" s="63"/>
      <c r="DX154" s="63"/>
      <c r="DY154" s="63"/>
      <c r="DZ154" s="63"/>
      <c r="EA154" s="63"/>
      <c r="EB154" s="63"/>
      <c r="EC154" s="63"/>
      <c r="ED154" s="63"/>
      <c r="EE154" s="63"/>
      <c r="EF154" s="63"/>
      <c r="EG154" s="63"/>
    </row>
    <row r="155" spans="1:137" s="358" customFormat="1" x14ac:dyDescent="0.25">
      <c r="A155" s="358">
        <f t="shared" si="202"/>
        <v>555</v>
      </c>
      <c r="B155" s="359">
        <f t="shared" si="203"/>
        <v>0.125</v>
      </c>
      <c r="C155" s="360"/>
      <c r="D155" s="342">
        <f t="shared" si="123"/>
        <v>-193.80600000000001</v>
      </c>
      <c r="E155" s="361">
        <f t="shared" si="204"/>
        <v>0.97</v>
      </c>
      <c r="F155" s="343"/>
      <c r="G155" s="342">
        <f t="shared" si="176"/>
        <v>-168.90352213363639</v>
      </c>
      <c r="H155" s="342">
        <f t="shared" si="177"/>
        <v>11.096477866363614</v>
      </c>
      <c r="I155" s="342">
        <f t="shared" si="178"/>
        <v>-2.2968806552007042</v>
      </c>
      <c r="J155" s="342">
        <f t="shared" si="179"/>
        <v>11.096477866363614</v>
      </c>
      <c r="K155" s="344">
        <f t="shared" si="180"/>
        <v>1</v>
      </c>
      <c r="L155" s="345">
        <f t="shared" si="181"/>
        <v>0</v>
      </c>
      <c r="M155" s="346">
        <f t="shared" si="182"/>
        <v>-26.055825101284444</v>
      </c>
      <c r="N155" s="342">
        <f t="shared" si="183"/>
        <v>153.94417489871554</v>
      </c>
      <c r="O155" s="342">
        <f t="shared" si="184"/>
        <v>-12.286433820163936</v>
      </c>
      <c r="P155" s="342">
        <f t="shared" si="185"/>
        <v>-26.055825101284444</v>
      </c>
      <c r="Q155" s="344">
        <f t="shared" si="186"/>
        <v>1</v>
      </c>
      <c r="R155" s="345">
        <f t="shared" si="187"/>
        <v>0</v>
      </c>
      <c r="S155" s="346">
        <f t="shared" si="188"/>
        <v>-5.592904173461462</v>
      </c>
      <c r="T155" s="342">
        <f t="shared" si="189"/>
        <v>174.40709582653855</v>
      </c>
      <c r="U155" s="342">
        <f t="shared" si="190"/>
        <v>-0.72707660525164752</v>
      </c>
      <c r="V155" s="342">
        <f t="shared" si="191"/>
        <v>-5.592904173461462</v>
      </c>
      <c r="W155" s="344">
        <f t="shared" si="192"/>
        <v>1</v>
      </c>
      <c r="X155" s="345">
        <f t="shared" si="193"/>
        <v>0</v>
      </c>
      <c r="Y155" s="342">
        <f t="shared" si="194"/>
        <v>0</v>
      </c>
      <c r="Z155" s="343"/>
      <c r="AA155" s="342">
        <f t="shared" si="205"/>
        <v>-58.227194282545909</v>
      </c>
      <c r="AB155" s="342">
        <f t="shared" si="124"/>
        <v>-125.1298162561026</v>
      </c>
      <c r="AC155" s="342">
        <f t="shared" si="125"/>
        <v>-1486.0125</v>
      </c>
      <c r="AD155" s="342">
        <f t="shared" si="126"/>
        <v>7.4375</v>
      </c>
      <c r="AE155" s="342">
        <f t="shared" si="127"/>
        <v>-58.227194282545909</v>
      </c>
      <c r="AF155" s="361">
        <f t="shared" si="128"/>
        <v>0.52655235178543824</v>
      </c>
      <c r="AG155" s="361">
        <f t="shared" si="129"/>
        <v>0.35816806865863282</v>
      </c>
      <c r="AH155" s="361">
        <f t="shared" si="206"/>
        <v>0.52655235178543824</v>
      </c>
      <c r="AI155" s="342">
        <f t="shared" si="130"/>
        <v>0.29142739881154112</v>
      </c>
      <c r="AJ155" s="343"/>
      <c r="AK155" s="342">
        <f t="shared" si="207"/>
        <v>-65.750795589598624</v>
      </c>
      <c r="AL155" s="342">
        <f t="shared" si="131"/>
        <v>-141.3641379534813</v>
      </c>
      <c r="AM155" s="342">
        <f t="shared" si="132"/>
        <v>-1486.0125</v>
      </c>
      <c r="AN155" s="342">
        <f t="shared" si="133"/>
        <v>7.4375</v>
      </c>
      <c r="AO155" s="342">
        <f t="shared" si="134"/>
        <v>-65.750795589598624</v>
      </c>
      <c r="AP155" s="361">
        <f t="shared" si="135"/>
        <v>0.4107061921579761</v>
      </c>
      <c r="AQ155" s="361">
        <f t="shared" si="136"/>
        <v>0.19885342935118888</v>
      </c>
      <c r="AR155" s="361">
        <f t="shared" si="208"/>
        <v>0.4107061921579761</v>
      </c>
      <c r="AS155" s="342">
        <f t="shared" si="137"/>
        <v>0.32908306100900214</v>
      </c>
      <c r="AT155" s="343"/>
      <c r="AU155" s="342">
        <f t="shared" si="138"/>
        <v>-176.80233515720093</v>
      </c>
      <c r="AV155" s="342">
        <f t="shared" si="139"/>
        <v>3.197664842799071</v>
      </c>
      <c r="AW155" s="342">
        <f t="shared" si="140"/>
        <v>3.197664842799071</v>
      </c>
      <c r="AX155" s="342">
        <f t="shared" si="141"/>
        <v>-1.6701406722852824E-3</v>
      </c>
      <c r="AY155" s="342">
        <f t="shared" si="209"/>
        <v>1</v>
      </c>
      <c r="AZ155" s="342">
        <f t="shared" si="142"/>
        <v>0</v>
      </c>
      <c r="BA155" s="343"/>
      <c r="BB155" s="342">
        <f t="shared" si="143"/>
        <v>-173.62446686761305</v>
      </c>
      <c r="BC155" s="342">
        <f t="shared" si="144"/>
        <v>6.3755331323869484</v>
      </c>
      <c r="BD155" s="342">
        <f t="shared" si="145"/>
        <v>6.3755331323869484</v>
      </c>
      <c r="BE155" s="342">
        <f t="shared" si="195"/>
        <v>-3.0426422523347229E-3</v>
      </c>
      <c r="BF155" s="342">
        <f t="shared" si="210"/>
        <v>1</v>
      </c>
      <c r="BG155" s="342">
        <f t="shared" si="146"/>
        <v>0</v>
      </c>
      <c r="BH155" s="343"/>
      <c r="BI155" s="342">
        <f t="shared" si="147"/>
        <v>-144.96362564477289</v>
      </c>
      <c r="BJ155" s="342">
        <f t="shared" si="148"/>
        <v>34.079786473209907</v>
      </c>
      <c r="BK155" s="342">
        <f t="shared" si="149"/>
        <v>-0.59295101749628676</v>
      </c>
      <c r="BL155" s="342">
        <f t="shared" si="150"/>
        <v>34.079786473209907</v>
      </c>
      <c r="BM155" s="342">
        <f t="shared" si="211"/>
        <v>0.93401198522576101</v>
      </c>
      <c r="BN155" s="342">
        <f t="shared" si="151"/>
        <v>0.17056950186791744</v>
      </c>
      <c r="BO155" s="346">
        <f t="shared" si="152"/>
        <v>-135.99828662965803</v>
      </c>
      <c r="BP155" s="344">
        <f t="shared" si="153"/>
        <v>44.001713370341974</v>
      </c>
      <c r="BQ155" s="344">
        <f t="shared" si="154"/>
        <v>-1.2894099148512839</v>
      </c>
      <c r="BR155" s="344">
        <f t="shared" si="155"/>
        <v>44.001713370341974</v>
      </c>
      <c r="BS155" s="346">
        <f t="shared" si="156"/>
        <v>0.86204414060185142</v>
      </c>
      <c r="BT155" s="345">
        <f t="shared" si="157"/>
        <v>0.22022879564735723</v>
      </c>
      <c r="BU155" s="342">
        <f t="shared" si="212"/>
        <v>0.39079829751527467</v>
      </c>
      <c r="BV155" s="343"/>
      <c r="BW155" s="347">
        <f t="shared" si="196"/>
        <v>2.1063087573358179</v>
      </c>
      <c r="BX155" s="362"/>
      <c r="BY155" s="363"/>
      <c r="BZ155" s="361">
        <f t="shared" si="158"/>
        <v>-175.73988266093244</v>
      </c>
      <c r="CA155" s="361">
        <f t="shared" si="159"/>
        <v>4.2601173390675626</v>
      </c>
      <c r="CB155" s="342">
        <f t="shared" si="160"/>
        <v>4.2601173390675626</v>
      </c>
      <c r="CC155" s="342">
        <f t="shared" si="161"/>
        <v>-2.1276893953165762E-3</v>
      </c>
      <c r="CD155" s="342">
        <f t="shared" si="213"/>
        <v>1</v>
      </c>
      <c r="CE155" s="342">
        <f t="shared" si="162"/>
        <v>0</v>
      </c>
      <c r="CF155" s="364"/>
      <c r="CG155" s="342">
        <f t="shared" si="214"/>
        <v>-78.108090213524605</v>
      </c>
      <c r="CH155" s="342">
        <f t="shared" si="163"/>
        <v>-162.68879765160199</v>
      </c>
      <c r="CI155" s="342">
        <f t="shared" si="164"/>
        <v>-1486.0125</v>
      </c>
      <c r="CJ155" s="342">
        <f t="shared" si="199"/>
        <v>7.4375</v>
      </c>
      <c r="CK155" s="342">
        <f t="shared" si="165"/>
        <v>-78.108090213524605</v>
      </c>
      <c r="CL155" s="361">
        <f t="shared" si="166"/>
        <v>0.20606601702813263</v>
      </c>
      <c r="CM155" s="361">
        <f t="shared" si="167"/>
        <v>4.4302747508946423E-2</v>
      </c>
      <c r="CN155" s="361">
        <f t="shared" si="215"/>
        <v>0.20606601702813263</v>
      </c>
      <c r="CO155" s="342">
        <f t="shared" si="168"/>
        <v>0.39093138245007308</v>
      </c>
      <c r="CP155" s="364"/>
      <c r="CQ155" s="342">
        <f t="shared" si="216"/>
        <v>-74.875992691689447</v>
      </c>
      <c r="CR155" s="342">
        <f t="shared" si="169"/>
        <v>-157.5886546486532</v>
      </c>
      <c r="CS155" s="342">
        <f t="shared" si="170"/>
        <v>-1486.0125</v>
      </c>
      <c r="CT155" s="342">
        <f t="shared" si="200"/>
        <v>7.4375</v>
      </c>
      <c r="CU155" s="342">
        <f t="shared" si="171"/>
        <v>-74.875992691689447</v>
      </c>
      <c r="CV155" s="361">
        <f t="shared" si="172"/>
        <v>0.26090902514277464</v>
      </c>
      <c r="CW155" s="361">
        <f t="shared" si="173"/>
        <v>7.2851918811045538E-2</v>
      </c>
      <c r="CX155" s="361">
        <f t="shared" si="217"/>
        <v>0.26090902514277464</v>
      </c>
      <c r="CY155" s="342">
        <f t="shared" si="174"/>
        <v>0.37475471817662381</v>
      </c>
      <c r="CZ155" s="364"/>
      <c r="DA155" s="350">
        <f t="shared" si="218"/>
        <v>0.76568610062669684</v>
      </c>
      <c r="DB155" s="351">
        <f t="shared" si="219"/>
        <v>2.8719948579625147</v>
      </c>
      <c r="DC155" s="352">
        <f t="shared" si="197"/>
        <v>9.36160342991685E-3</v>
      </c>
      <c r="DD155" s="353">
        <f t="shared" si="201"/>
        <v>-40.572995202318637</v>
      </c>
      <c r="DE155" s="354">
        <f t="shared" si="175"/>
        <v>46.25</v>
      </c>
      <c r="DF155" s="354">
        <f t="shared" si="198"/>
        <v>2.4866073673262323</v>
      </c>
      <c r="DG155" s="365"/>
      <c r="DH155" s="63"/>
      <c r="DI155" s="63"/>
      <c r="DJ155" s="63"/>
      <c r="DK155" s="63"/>
      <c r="DL155" s="63"/>
      <c r="DM155" s="63"/>
      <c r="DN155" s="63"/>
      <c r="DO155" s="366"/>
      <c r="DP155" s="63"/>
      <c r="DQ155" s="63"/>
      <c r="DR155" s="63"/>
      <c r="DS155" s="63"/>
      <c r="DT155" s="63"/>
      <c r="DU155" s="63"/>
      <c r="DV155" s="63"/>
      <c r="DW155" s="63"/>
      <c r="DX155" s="63"/>
      <c r="DY155" s="63"/>
      <c r="DZ155" s="63"/>
      <c r="EA155" s="63"/>
      <c r="EB155" s="63"/>
      <c r="EC155" s="63"/>
      <c r="ED155" s="63"/>
      <c r="EE155" s="63"/>
      <c r="EF155" s="63"/>
      <c r="EG155" s="63"/>
    </row>
    <row r="156" spans="1:137" s="358" customFormat="1" x14ac:dyDescent="0.25">
      <c r="A156" s="358">
        <f t="shared" si="202"/>
        <v>560</v>
      </c>
      <c r="B156" s="359">
        <f t="shared" si="203"/>
        <v>0.125</v>
      </c>
      <c r="C156" s="360"/>
      <c r="D156" s="342">
        <f t="shared" si="123"/>
        <v>-195.55199999999999</v>
      </c>
      <c r="E156" s="361">
        <f t="shared" si="204"/>
        <v>0.97</v>
      </c>
      <c r="F156" s="343"/>
      <c r="G156" s="342">
        <f t="shared" si="176"/>
        <v>-169.11361432433858</v>
      </c>
      <c r="H156" s="342">
        <f t="shared" si="177"/>
        <v>10.886385675661415</v>
      </c>
      <c r="I156" s="342">
        <f t="shared" si="178"/>
        <v>-2.1856052437660916</v>
      </c>
      <c r="J156" s="342">
        <f t="shared" si="179"/>
        <v>10.886385675661415</v>
      </c>
      <c r="K156" s="344">
        <f t="shared" si="180"/>
        <v>1</v>
      </c>
      <c r="L156" s="345">
        <f t="shared" si="181"/>
        <v>0</v>
      </c>
      <c r="M156" s="346">
        <f t="shared" si="182"/>
        <v>-27.104635887835748</v>
      </c>
      <c r="N156" s="342">
        <f t="shared" si="183"/>
        <v>152.89536411216426</v>
      </c>
      <c r="O156" s="342">
        <f t="shared" si="184"/>
        <v>-12.920748980983575</v>
      </c>
      <c r="P156" s="342">
        <f t="shared" si="185"/>
        <v>-27.104635887835748</v>
      </c>
      <c r="Q156" s="344">
        <f t="shared" si="186"/>
        <v>1</v>
      </c>
      <c r="R156" s="345">
        <f t="shared" si="187"/>
        <v>0</v>
      </c>
      <c r="S156" s="346">
        <f t="shared" si="188"/>
        <v>-5.6633155019609367</v>
      </c>
      <c r="T156" s="342">
        <f t="shared" si="189"/>
        <v>174.33668449803906</v>
      </c>
      <c r="U156" s="342">
        <f t="shared" si="190"/>
        <v>-0.74589123817313485</v>
      </c>
      <c r="V156" s="342">
        <f t="shared" si="191"/>
        <v>-5.6633155019609367</v>
      </c>
      <c r="W156" s="344">
        <f t="shared" si="192"/>
        <v>1</v>
      </c>
      <c r="X156" s="345">
        <f t="shared" si="193"/>
        <v>0</v>
      </c>
      <c r="Y156" s="342">
        <f t="shared" si="194"/>
        <v>0</v>
      </c>
      <c r="Z156" s="343"/>
      <c r="AA156" s="342">
        <f t="shared" si="205"/>
        <v>-58.456762683882253</v>
      </c>
      <c r="AB156" s="342">
        <f t="shared" si="124"/>
        <v>-125.67013843865442</v>
      </c>
      <c r="AC156" s="342">
        <f t="shared" si="125"/>
        <v>-1499.4</v>
      </c>
      <c r="AD156" s="342">
        <f t="shared" si="126"/>
        <v>7.4375</v>
      </c>
      <c r="AE156" s="342">
        <f t="shared" si="127"/>
        <v>-58.456762683882253</v>
      </c>
      <c r="AF156" s="361">
        <f t="shared" si="128"/>
        <v>0.52314184673441722</v>
      </c>
      <c r="AG156" s="361">
        <f t="shared" si="129"/>
        <v>0.35259864263793433</v>
      </c>
      <c r="AH156" s="361">
        <f t="shared" si="206"/>
        <v>0.52314184673441722</v>
      </c>
      <c r="AI156" s="342">
        <f t="shared" si="130"/>
        <v>0.28996410061449529</v>
      </c>
      <c r="AJ156" s="343"/>
      <c r="AK156" s="342">
        <f t="shared" si="207"/>
        <v>-65.942650549988272</v>
      </c>
      <c r="AL156" s="342">
        <f t="shared" si="131"/>
        <v>-141.74035846437118</v>
      </c>
      <c r="AM156" s="342">
        <f t="shared" si="132"/>
        <v>-1499.4</v>
      </c>
      <c r="AN156" s="342">
        <f t="shared" si="133"/>
        <v>7.4375</v>
      </c>
      <c r="AO156" s="342">
        <f t="shared" si="134"/>
        <v>-65.942650549988272</v>
      </c>
      <c r="AP156" s="361">
        <f t="shared" si="135"/>
        <v>0.40765084037388893</v>
      </c>
      <c r="AQ156" s="361">
        <f t="shared" si="136"/>
        <v>0.19545455202440301</v>
      </c>
      <c r="AR156" s="361">
        <f t="shared" si="208"/>
        <v>0.40765084037388893</v>
      </c>
      <c r="AS156" s="342">
        <f t="shared" si="137"/>
        <v>0.32709648090271959</v>
      </c>
      <c r="AT156" s="343"/>
      <c r="AU156" s="342">
        <f t="shared" si="138"/>
        <v>-176.83271273884807</v>
      </c>
      <c r="AV156" s="342">
        <f t="shared" si="139"/>
        <v>3.1672872611519267</v>
      </c>
      <c r="AW156" s="342">
        <f t="shared" si="140"/>
        <v>3.1672872611519267</v>
      </c>
      <c r="AX156" s="342">
        <f t="shared" si="141"/>
        <v>-1.6061992962783682E-3</v>
      </c>
      <c r="AY156" s="342">
        <f t="shared" si="209"/>
        <v>1</v>
      </c>
      <c r="AZ156" s="342">
        <f t="shared" si="142"/>
        <v>0</v>
      </c>
      <c r="BA156" s="343"/>
      <c r="BB156" s="342">
        <f t="shared" si="143"/>
        <v>-173.68466542368597</v>
      </c>
      <c r="BC156" s="342">
        <f t="shared" si="144"/>
        <v>6.3153345763140294</v>
      </c>
      <c r="BD156" s="342">
        <f t="shared" si="145"/>
        <v>6.3153345763140294</v>
      </c>
      <c r="BE156" s="342">
        <f t="shared" si="195"/>
        <v>-2.9303600452912598E-3</v>
      </c>
      <c r="BF156" s="342">
        <f t="shared" si="210"/>
        <v>1</v>
      </c>
      <c r="BG156" s="342">
        <f t="shared" si="146"/>
        <v>0</v>
      </c>
      <c r="BH156" s="343"/>
      <c r="BI156" s="342">
        <f t="shared" si="147"/>
        <v>-145.41638950946685</v>
      </c>
      <c r="BJ156" s="342">
        <f t="shared" si="148"/>
        <v>33.629233240385048</v>
      </c>
      <c r="BK156" s="342">
        <f t="shared" si="149"/>
        <v>-0.56841114371339252</v>
      </c>
      <c r="BL156" s="342">
        <f t="shared" si="150"/>
        <v>33.629233240385048</v>
      </c>
      <c r="BM156" s="342">
        <f t="shared" si="211"/>
        <v>0.93665454066986997</v>
      </c>
      <c r="BN156" s="342">
        <f t="shared" si="151"/>
        <v>0.16681167281937029</v>
      </c>
      <c r="BO156" s="346">
        <f t="shared" si="152"/>
        <v>-136.64007499990524</v>
      </c>
      <c r="BP156" s="344">
        <f t="shared" si="153"/>
        <v>43.359925000094762</v>
      </c>
      <c r="BQ156" s="344">
        <f t="shared" si="154"/>
        <v>-1.2351171727855885</v>
      </c>
      <c r="BR156" s="344">
        <f t="shared" si="155"/>
        <v>43.359925000094762</v>
      </c>
      <c r="BS156" s="346">
        <f t="shared" si="156"/>
        <v>0.86744938081610046</v>
      </c>
      <c r="BT156" s="345">
        <f t="shared" si="157"/>
        <v>0.2150789930560256</v>
      </c>
      <c r="BU156" s="342">
        <f t="shared" si="212"/>
        <v>0.38189066587539588</v>
      </c>
      <c r="BV156" s="343"/>
      <c r="BW156" s="347">
        <f t="shared" si="196"/>
        <v>2.093951247392611</v>
      </c>
      <c r="BX156" s="362"/>
      <c r="BY156" s="363"/>
      <c r="BZ156" s="361">
        <f t="shared" si="158"/>
        <v>-175.78028924206527</v>
      </c>
      <c r="CA156" s="361">
        <f t="shared" si="159"/>
        <v>4.2197107579347346</v>
      </c>
      <c r="CB156" s="342">
        <f t="shared" si="160"/>
        <v>4.2197107579347346</v>
      </c>
      <c r="CC156" s="342">
        <f t="shared" si="161"/>
        <v>-2.047631073653652E-3</v>
      </c>
      <c r="CD156" s="342">
        <f t="shared" si="213"/>
        <v>1</v>
      </c>
      <c r="CE156" s="342">
        <f t="shared" si="162"/>
        <v>0</v>
      </c>
      <c r="CF156" s="364"/>
      <c r="CG156" s="342">
        <f t="shared" si="214"/>
        <v>-78.211283855684513</v>
      </c>
      <c r="CH156" s="342">
        <f t="shared" si="163"/>
        <v>-162.84755889791884</v>
      </c>
      <c r="CI156" s="342">
        <f t="shared" si="164"/>
        <v>-1499.4</v>
      </c>
      <c r="CJ156" s="342">
        <f t="shared" si="199"/>
        <v>7.4375</v>
      </c>
      <c r="CK156" s="342">
        <f t="shared" si="165"/>
        <v>-78.211283855684513</v>
      </c>
      <c r="CL156" s="361">
        <f t="shared" si="166"/>
        <v>0.20430326930890666</v>
      </c>
      <c r="CM156" s="361">
        <f t="shared" si="167"/>
        <v>4.3516663733416748E-2</v>
      </c>
      <c r="CN156" s="361">
        <f t="shared" si="215"/>
        <v>0.20430326930890666</v>
      </c>
      <c r="CO156" s="342">
        <f t="shared" si="168"/>
        <v>0.38795279690319695</v>
      </c>
      <c r="CP156" s="364"/>
      <c r="CQ156" s="342">
        <f t="shared" si="216"/>
        <v>-75.004920870824023</v>
      </c>
      <c r="CR156" s="342">
        <f t="shared" si="169"/>
        <v>-157.79727147789364</v>
      </c>
      <c r="CS156" s="342">
        <f t="shared" si="170"/>
        <v>-1499.4</v>
      </c>
      <c r="CT156" s="342">
        <f t="shared" si="200"/>
        <v>7.4375</v>
      </c>
      <c r="CU156" s="342">
        <f t="shared" si="171"/>
        <v>-75.004920870824023</v>
      </c>
      <c r="CV156" s="361">
        <f t="shared" si="172"/>
        <v>0.25873608522408348</v>
      </c>
      <c r="CW156" s="361">
        <f t="shared" si="173"/>
        <v>7.156349184863979E-2</v>
      </c>
      <c r="CX156" s="361">
        <f t="shared" si="217"/>
        <v>0.25873608522408348</v>
      </c>
      <c r="CY156" s="342">
        <f t="shared" si="174"/>
        <v>0.37204821860527792</v>
      </c>
      <c r="CZ156" s="364"/>
      <c r="DA156" s="350">
        <f t="shared" si="218"/>
        <v>0.76000101550847488</v>
      </c>
      <c r="DB156" s="351">
        <f t="shared" si="219"/>
        <v>2.8539522629010858</v>
      </c>
      <c r="DC156" s="352">
        <f t="shared" si="197"/>
        <v>9.1593300010109381E-3</v>
      </c>
      <c r="DD156" s="353">
        <f t="shared" si="201"/>
        <v>-40.762725870542454</v>
      </c>
      <c r="DE156" s="354">
        <f t="shared" si="175"/>
        <v>46.666666666666664</v>
      </c>
      <c r="DF156" s="354">
        <f t="shared" si="198"/>
        <v>2.4668293113085138</v>
      </c>
      <c r="DG156" s="365"/>
      <c r="DH156" s="63"/>
      <c r="DI156" s="63"/>
      <c r="DJ156" s="63"/>
      <c r="DK156" s="63"/>
      <c r="DL156" s="63"/>
      <c r="DM156" s="63"/>
      <c r="DN156" s="63"/>
      <c r="DO156" s="366"/>
      <c r="DP156" s="63"/>
      <c r="DQ156" s="63"/>
      <c r="DR156" s="63"/>
      <c r="DS156" s="63"/>
      <c r="DT156" s="63"/>
      <c r="DU156" s="63"/>
      <c r="DV156" s="63"/>
      <c r="DW156" s="63"/>
      <c r="DX156" s="63"/>
      <c r="DY156" s="63"/>
      <c r="DZ156" s="63"/>
      <c r="EA156" s="63"/>
      <c r="EB156" s="63"/>
      <c r="EC156" s="63"/>
      <c r="ED156" s="63"/>
      <c r="EE156" s="63"/>
      <c r="EF156" s="63"/>
      <c r="EG156" s="63"/>
    </row>
    <row r="157" spans="1:137" s="358" customFormat="1" x14ac:dyDescent="0.25">
      <c r="A157" s="358">
        <f t="shared" si="202"/>
        <v>565</v>
      </c>
      <c r="B157" s="359">
        <f t="shared" si="203"/>
        <v>0.125</v>
      </c>
      <c r="C157" s="360"/>
      <c r="D157" s="342">
        <f t="shared" si="123"/>
        <v>-197.298</v>
      </c>
      <c r="E157" s="361">
        <f t="shared" si="204"/>
        <v>0.97</v>
      </c>
      <c r="F157" s="343"/>
      <c r="G157" s="342">
        <f t="shared" si="176"/>
        <v>-169.31503633468466</v>
      </c>
      <c r="H157" s="342">
        <f t="shared" si="177"/>
        <v>10.684963665315337</v>
      </c>
      <c r="I157" s="342">
        <f t="shared" si="178"/>
        <v>-2.0807417612126744</v>
      </c>
      <c r="J157" s="342">
        <f t="shared" si="179"/>
        <v>10.684963665315337</v>
      </c>
      <c r="K157" s="344">
        <f t="shared" si="180"/>
        <v>1</v>
      </c>
      <c r="L157" s="345">
        <f t="shared" si="181"/>
        <v>0</v>
      </c>
      <c r="M157" s="346">
        <f t="shared" si="182"/>
        <v>-28.22182696336262</v>
      </c>
      <c r="N157" s="342">
        <f t="shared" si="183"/>
        <v>151.77817303663738</v>
      </c>
      <c r="O157" s="342">
        <f t="shared" si="184"/>
        <v>-13.590350220009189</v>
      </c>
      <c r="P157" s="342">
        <f t="shared" si="185"/>
        <v>-28.22182696336262</v>
      </c>
      <c r="Q157" s="344">
        <f t="shared" si="186"/>
        <v>1</v>
      </c>
      <c r="R157" s="345">
        <f t="shared" si="187"/>
        <v>0</v>
      </c>
      <c r="S157" s="346">
        <f t="shared" si="188"/>
        <v>-5.7344085687952209</v>
      </c>
      <c r="T157" s="342">
        <f t="shared" si="189"/>
        <v>174.26559143120477</v>
      </c>
      <c r="U157" s="342">
        <f t="shared" si="190"/>
        <v>-0.76518385141395029</v>
      </c>
      <c r="V157" s="342">
        <f t="shared" si="191"/>
        <v>-5.7344085687952209</v>
      </c>
      <c r="W157" s="344">
        <f t="shared" si="192"/>
        <v>1</v>
      </c>
      <c r="X157" s="345">
        <f t="shared" si="193"/>
        <v>0</v>
      </c>
      <c r="Y157" s="342">
        <f t="shared" si="194"/>
        <v>0</v>
      </c>
      <c r="Z157" s="343"/>
      <c r="AA157" s="342">
        <f t="shared" si="205"/>
        <v>-58.683372788239524</v>
      </c>
      <c r="AB157" s="342">
        <f t="shared" si="124"/>
        <v>-126.20066196113424</v>
      </c>
      <c r="AC157" s="342">
        <f t="shared" si="125"/>
        <v>-1512.7874999999999</v>
      </c>
      <c r="AD157" s="342">
        <f t="shared" si="126"/>
        <v>7.4375</v>
      </c>
      <c r="AE157" s="342">
        <f t="shared" si="127"/>
        <v>-58.683372788239524</v>
      </c>
      <c r="AF157" s="361">
        <f t="shared" si="128"/>
        <v>0.51976705360289854</v>
      </c>
      <c r="AG157" s="361">
        <f t="shared" si="129"/>
        <v>0.34714017931048258</v>
      </c>
      <c r="AH157" s="361">
        <f t="shared" si="206"/>
        <v>0.51976705360289854</v>
      </c>
      <c r="AI157" s="342">
        <f t="shared" si="130"/>
        <v>0.28851215726764762</v>
      </c>
      <c r="AJ157" s="343"/>
      <c r="AK157" s="342">
        <f t="shared" si="207"/>
        <v>-66.131669986692643</v>
      </c>
      <c r="AL157" s="342">
        <f t="shared" si="131"/>
        <v>-142.10932894673221</v>
      </c>
      <c r="AM157" s="342">
        <f t="shared" si="132"/>
        <v>-1512.7874999999999</v>
      </c>
      <c r="AN157" s="342">
        <f t="shared" si="133"/>
        <v>7.4375</v>
      </c>
      <c r="AO157" s="342">
        <f t="shared" si="134"/>
        <v>-66.131669986692643</v>
      </c>
      <c r="AP157" s="361">
        <f t="shared" si="135"/>
        <v>0.40463617511674793</v>
      </c>
      <c r="AQ157" s="361">
        <f t="shared" si="136"/>
        <v>0.1921387294252202</v>
      </c>
      <c r="AR157" s="361">
        <f t="shared" si="208"/>
        <v>0.40463617511674793</v>
      </c>
      <c r="AS157" s="342">
        <f t="shared" si="137"/>
        <v>0.32513112087852825</v>
      </c>
      <c r="AT157" s="343"/>
      <c r="AU157" s="342">
        <f t="shared" si="138"/>
        <v>-176.86250286374397</v>
      </c>
      <c r="AV157" s="342">
        <f t="shared" si="139"/>
        <v>3.1374971362560302</v>
      </c>
      <c r="AW157" s="342">
        <f t="shared" si="140"/>
        <v>3.1374971362560302</v>
      </c>
      <c r="AX157" s="342">
        <f t="shared" si="141"/>
        <v>-1.5453126573856618E-3</v>
      </c>
      <c r="AY157" s="342">
        <f t="shared" si="209"/>
        <v>1</v>
      </c>
      <c r="AZ157" s="342">
        <f t="shared" si="142"/>
        <v>0</v>
      </c>
      <c r="BA157" s="343"/>
      <c r="BB157" s="342">
        <f t="shared" si="143"/>
        <v>-173.74370999856518</v>
      </c>
      <c r="BC157" s="342">
        <f t="shared" si="144"/>
        <v>6.2562900014348202</v>
      </c>
      <c r="BD157" s="342">
        <f t="shared" si="145"/>
        <v>6.2562900014348202</v>
      </c>
      <c r="BE157" s="342">
        <f t="shared" si="195"/>
        <v>-2.8232415701937605E-3</v>
      </c>
      <c r="BF157" s="342">
        <f t="shared" si="210"/>
        <v>1</v>
      </c>
      <c r="BG157" s="342">
        <f t="shared" si="146"/>
        <v>0</v>
      </c>
      <c r="BH157" s="343"/>
      <c r="BI157" s="342">
        <f t="shared" si="147"/>
        <v>-145.85693963847962</v>
      </c>
      <c r="BJ157" s="342">
        <f t="shared" si="148"/>
        <v>33.190905794046614</v>
      </c>
      <c r="BK157" s="342">
        <f t="shared" si="149"/>
        <v>-0.54511433388956188</v>
      </c>
      <c r="BL157" s="342">
        <f t="shared" si="150"/>
        <v>33.190905794046614</v>
      </c>
      <c r="BM157" s="342">
        <f t="shared" si="211"/>
        <v>0.93917015546763616</v>
      </c>
      <c r="BN157" s="342">
        <f t="shared" si="151"/>
        <v>0.16318046113100595</v>
      </c>
      <c r="BO157" s="346">
        <f t="shared" si="152"/>
        <v>-137.26370086111339</v>
      </c>
      <c r="BP157" s="344">
        <f t="shared" si="153"/>
        <v>42.736299138886608</v>
      </c>
      <c r="BQ157" s="344">
        <f t="shared" si="154"/>
        <v>-1.1836170571321549</v>
      </c>
      <c r="BR157" s="344">
        <f t="shared" si="155"/>
        <v>42.736299138886608</v>
      </c>
      <c r="BS157" s="346">
        <f t="shared" si="156"/>
        <v>0.87260791339600541</v>
      </c>
      <c r="BT157" s="345">
        <f t="shared" si="157"/>
        <v>0.21010963195126159</v>
      </c>
      <c r="BU157" s="342">
        <f t="shared" si="212"/>
        <v>0.37329009308226757</v>
      </c>
      <c r="BV157" s="343"/>
      <c r="BW157" s="347">
        <f t="shared" si="196"/>
        <v>2.0819333712284434</v>
      </c>
      <c r="BX157" s="362"/>
      <c r="BY157" s="363"/>
      <c r="BZ157" s="361">
        <f t="shared" si="158"/>
        <v>-175.81991620204479</v>
      </c>
      <c r="CA157" s="361">
        <f t="shared" si="159"/>
        <v>4.1800837979552057</v>
      </c>
      <c r="CB157" s="342">
        <f t="shared" si="160"/>
        <v>4.1800837979552057</v>
      </c>
      <c r="CC157" s="342">
        <f t="shared" si="161"/>
        <v>-1.9713307447657576E-3</v>
      </c>
      <c r="CD157" s="342">
        <f t="shared" si="213"/>
        <v>1</v>
      </c>
      <c r="CE157" s="342">
        <f t="shared" si="162"/>
        <v>0</v>
      </c>
      <c r="CF157" s="364"/>
      <c r="CG157" s="342">
        <f t="shared" si="214"/>
        <v>-78.312726653790733</v>
      </c>
      <c r="CH157" s="342">
        <f t="shared" si="163"/>
        <v>-163.00340461574288</v>
      </c>
      <c r="CI157" s="342">
        <f t="shared" si="164"/>
        <v>-1512.7874999999999</v>
      </c>
      <c r="CJ157" s="342">
        <f t="shared" si="199"/>
        <v>7.4375</v>
      </c>
      <c r="CK157" s="342">
        <f t="shared" si="165"/>
        <v>-78.312726653790733</v>
      </c>
      <c r="CL157" s="361">
        <f t="shared" si="166"/>
        <v>0.20256978341540874</v>
      </c>
      <c r="CM157" s="361">
        <f t="shared" si="167"/>
        <v>4.2751279290176615E-2</v>
      </c>
      <c r="CN157" s="361">
        <f t="shared" si="215"/>
        <v>0.20256978341540874</v>
      </c>
      <c r="CO157" s="342">
        <f t="shared" si="168"/>
        <v>0.38501832179838119</v>
      </c>
      <c r="CP157" s="364"/>
      <c r="CQ157" s="342">
        <f t="shared" si="216"/>
        <v>-75.131718641501791</v>
      </c>
      <c r="CR157" s="342">
        <f t="shared" si="169"/>
        <v>-158.00198872247631</v>
      </c>
      <c r="CS157" s="342">
        <f t="shared" si="170"/>
        <v>-1512.7874999999999</v>
      </c>
      <c r="CT157" s="342">
        <f t="shared" si="200"/>
        <v>7.4375</v>
      </c>
      <c r="CU157" s="342">
        <f t="shared" si="171"/>
        <v>-75.131718641501791</v>
      </c>
      <c r="CV157" s="361">
        <f t="shared" si="172"/>
        <v>0.25659777307742115</v>
      </c>
      <c r="CW157" s="361">
        <f t="shared" si="173"/>
        <v>7.0308775029572945E-2</v>
      </c>
      <c r="CX157" s="361">
        <f t="shared" si="217"/>
        <v>0.25659777307742115</v>
      </c>
      <c r="CY157" s="342">
        <f t="shared" si="174"/>
        <v>0.36937914769666563</v>
      </c>
      <c r="CZ157" s="364"/>
      <c r="DA157" s="350">
        <f t="shared" si="218"/>
        <v>0.75439746949504682</v>
      </c>
      <c r="DB157" s="351">
        <f t="shared" si="219"/>
        <v>2.8363308407234902</v>
      </c>
      <c r="DC157" s="352">
        <f t="shared" si="197"/>
        <v>8.9591009755999717E-3</v>
      </c>
      <c r="DD157" s="353">
        <f t="shared" si="201"/>
        <v>-40.954711371322901</v>
      </c>
      <c r="DE157" s="354">
        <f t="shared" si="175"/>
        <v>47.083333333333336</v>
      </c>
      <c r="DF157" s="354">
        <f t="shared" si="198"/>
        <v>2.4473424795167262</v>
      </c>
      <c r="DG157" s="365"/>
      <c r="DH157" s="63"/>
      <c r="DI157" s="63"/>
      <c r="DJ157" s="63"/>
      <c r="DK157" s="63"/>
      <c r="DL157" s="63"/>
      <c r="DM157" s="63"/>
      <c r="DN157" s="63"/>
      <c r="DO157" s="366"/>
      <c r="DP157" s="63"/>
      <c r="DQ157" s="63"/>
      <c r="DR157" s="63"/>
      <c r="DS157" s="63"/>
      <c r="DT157" s="63"/>
      <c r="DU157" s="63"/>
      <c r="DV157" s="63"/>
      <c r="DW157" s="63"/>
      <c r="DX157" s="63"/>
      <c r="DY157" s="63"/>
      <c r="DZ157" s="63"/>
      <c r="EA157" s="63"/>
      <c r="EB157" s="63"/>
      <c r="EC157" s="63"/>
      <c r="ED157" s="63"/>
      <c r="EE157" s="63"/>
      <c r="EF157" s="63"/>
      <c r="EG157" s="63"/>
    </row>
    <row r="158" spans="1:137" s="358" customFormat="1" x14ac:dyDescent="0.25">
      <c r="A158" s="358">
        <f t="shared" si="202"/>
        <v>570</v>
      </c>
      <c r="B158" s="359">
        <f t="shared" si="203"/>
        <v>0.125</v>
      </c>
      <c r="C158" s="360"/>
      <c r="D158" s="342">
        <f t="shared" si="123"/>
        <v>-199.04400000000001</v>
      </c>
      <c r="E158" s="361">
        <f t="shared" si="204"/>
        <v>0.97</v>
      </c>
      <c r="F158" s="343"/>
      <c r="G158" s="342">
        <f t="shared" si="176"/>
        <v>-169.50832693374275</v>
      </c>
      <c r="H158" s="342">
        <f t="shared" si="177"/>
        <v>10.491673066257249</v>
      </c>
      <c r="I158" s="342">
        <f t="shared" si="178"/>
        <v>-1.9818638474553694</v>
      </c>
      <c r="J158" s="342">
        <f t="shared" si="179"/>
        <v>10.491673066257249</v>
      </c>
      <c r="K158" s="344">
        <f t="shared" si="180"/>
        <v>1</v>
      </c>
      <c r="L158" s="345">
        <f t="shared" si="181"/>
        <v>0</v>
      </c>
      <c r="M158" s="346">
        <f t="shared" si="182"/>
        <v>-29.413513339324307</v>
      </c>
      <c r="N158" s="342">
        <f t="shared" si="183"/>
        <v>150.58648666067569</v>
      </c>
      <c r="O158" s="342">
        <f t="shared" si="184"/>
        <v>-14.297982805823224</v>
      </c>
      <c r="P158" s="342">
        <f t="shared" si="185"/>
        <v>-29.413513339324307</v>
      </c>
      <c r="Q158" s="344">
        <f t="shared" si="186"/>
        <v>1</v>
      </c>
      <c r="R158" s="345">
        <f t="shared" si="187"/>
        <v>0</v>
      </c>
      <c r="S158" s="346">
        <f t="shared" si="188"/>
        <v>-5.8061973669964777</v>
      </c>
      <c r="T158" s="342">
        <f t="shared" si="189"/>
        <v>174.19380263300351</v>
      </c>
      <c r="U158" s="342">
        <f t="shared" si="190"/>
        <v>-0.78496832354659829</v>
      </c>
      <c r="V158" s="342">
        <f t="shared" si="191"/>
        <v>-5.8061973669964777</v>
      </c>
      <c r="W158" s="344">
        <f t="shared" si="192"/>
        <v>1</v>
      </c>
      <c r="X158" s="345">
        <f t="shared" si="193"/>
        <v>0</v>
      </c>
      <c r="Y158" s="342">
        <f t="shared" si="194"/>
        <v>0</v>
      </c>
      <c r="Z158" s="343"/>
      <c r="AA158" s="342">
        <f t="shared" si="205"/>
        <v>-58.907074457581714</v>
      </c>
      <c r="AB158" s="342">
        <f t="shared" si="124"/>
        <v>-126.72161089333412</v>
      </c>
      <c r="AC158" s="342">
        <f t="shared" si="125"/>
        <v>-1526.175</v>
      </c>
      <c r="AD158" s="342">
        <f t="shared" si="126"/>
        <v>7.4375</v>
      </c>
      <c r="AE158" s="342">
        <f t="shared" si="127"/>
        <v>-58.907074457581714</v>
      </c>
      <c r="AF158" s="361">
        <f t="shared" si="128"/>
        <v>0.51642759942546779</v>
      </c>
      <c r="AG158" s="361">
        <f t="shared" si="129"/>
        <v>0.34179060034680436</v>
      </c>
      <c r="AH158" s="361">
        <f t="shared" si="206"/>
        <v>0.51642759942546779</v>
      </c>
      <c r="AI158" s="342">
        <f t="shared" si="130"/>
        <v>0.28707151295117794</v>
      </c>
      <c r="AJ158" s="343"/>
      <c r="AK158" s="342">
        <f t="shared" si="207"/>
        <v>-66.317912275461552</v>
      </c>
      <c r="AL158" s="342">
        <f t="shared" si="131"/>
        <v>-142.47125064378071</v>
      </c>
      <c r="AM158" s="342">
        <f t="shared" si="132"/>
        <v>-1526.175</v>
      </c>
      <c r="AN158" s="342">
        <f t="shared" si="133"/>
        <v>7.4375</v>
      </c>
      <c r="AO158" s="342">
        <f t="shared" si="134"/>
        <v>-66.317912275461552</v>
      </c>
      <c r="AP158" s="361">
        <f t="shared" si="135"/>
        <v>0.40166149508506543</v>
      </c>
      <c r="AQ158" s="361">
        <f t="shared" si="136"/>
        <v>0.18890344457855054</v>
      </c>
      <c r="AR158" s="361">
        <f t="shared" si="208"/>
        <v>0.40166149508506543</v>
      </c>
      <c r="AS158" s="342">
        <f t="shared" si="137"/>
        <v>0.32318670699542668</v>
      </c>
      <c r="AT158" s="343"/>
      <c r="AU158" s="342">
        <f t="shared" si="138"/>
        <v>-176.89172280136469</v>
      </c>
      <c r="AV158" s="342">
        <f t="shared" si="139"/>
        <v>3.1082771986353066</v>
      </c>
      <c r="AW158" s="342">
        <f t="shared" si="140"/>
        <v>3.1082771986353066</v>
      </c>
      <c r="AX158" s="342">
        <f t="shared" si="141"/>
        <v>-1.4873063827808126E-3</v>
      </c>
      <c r="AY158" s="342">
        <f t="shared" si="209"/>
        <v>1</v>
      </c>
      <c r="AZ158" s="342">
        <f t="shared" si="142"/>
        <v>0</v>
      </c>
      <c r="BA158" s="343"/>
      <c r="BB158" s="342">
        <f t="shared" si="143"/>
        <v>-173.8016341452755</v>
      </c>
      <c r="BC158" s="342">
        <f t="shared" si="144"/>
        <v>6.1983658547245</v>
      </c>
      <c r="BD158" s="342">
        <f t="shared" si="145"/>
        <v>6.1983658547245</v>
      </c>
      <c r="BE158" s="342">
        <f t="shared" si="195"/>
        <v>-2.7210030444162893E-3</v>
      </c>
      <c r="BF158" s="342">
        <f t="shared" si="210"/>
        <v>1</v>
      </c>
      <c r="BG158" s="342">
        <f t="shared" si="146"/>
        <v>0</v>
      </c>
      <c r="BH158" s="343"/>
      <c r="BI158" s="342">
        <f t="shared" si="147"/>
        <v>-146.28575254489454</v>
      </c>
      <c r="BJ158" s="342">
        <f t="shared" si="148"/>
        <v>32.764326799119857</v>
      </c>
      <c r="BK158" s="342">
        <f t="shared" si="149"/>
        <v>-0.52298678064842097</v>
      </c>
      <c r="BL158" s="342">
        <f t="shared" si="150"/>
        <v>32.764326799119857</v>
      </c>
      <c r="BM158" s="342">
        <f t="shared" si="211"/>
        <v>0.94156576855497875</v>
      </c>
      <c r="BN158" s="342">
        <f t="shared" si="151"/>
        <v>0.15967020857270886</v>
      </c>
      <c r="BO158" s="346">
        <f t="shared" si="152"/>
        <v>-137.869841864893</v>
      </c>
      <c r="BP158" s="344">
        <f t="shared" si="153"/>
        <v>42.130158135106996</v>
      </c>
      <c r="BQ158" s="344">
        <f t="shared" si="154"/>
        <v>-1.1347392196974413</v>
      </c>
      <c r="BR158" s="344">
        <f t="shared" si="155"/>
        <v>42.130158135106996</v>
      </c>
      <c r="BS158" s="346">
        <f t="shared" si="156"/>
        <v>0.87753215487125846</v>
      </c>
      <c r="BT158" s="345">
        <f t="shared" si="157"/>
        <v>0.20531266147712962</v>
      </c>
      <c r="BU158" s="342">
        <f t="shared" si="212"/>
        <v>0.36498287004983848</v>
      </c>
      <c r="BV158" s="343"/>
      <c r="BW158" s="347">
        <f t="shared" si="196"/>
        <v>2.070241089996443</v>
      </c>
      <c r="BX158" s="362"/>
      <c r="BY158" s="363"/>
      <c r="BZ158" s="361">
        <f t="shared" si="158"/>
        <v>-175.8587863940603</v>
      </c>
      <c r="CA158" s="361">
        <f t="shared" si="159"/>
        <v>4.1412136059396971</v>
      </c>
      <c r="CB158" s="342">
        <f t="shared" si="160"/>
        <v>4.1412136059396971</v>
      </c>
      <c r="CC158" s="342">
        <f t="shared" si="161"/>
        <v>-1.8985775440177139E-3</v>
      </c>
      <c r="CD158" s="342">
        <f t="shared" si="213"/>
        <v>1</v>
      </c>
      <c r="CE158" s="342">
        <f t="shared" si="162"/>
        <v>0</v>
      </c>
      <c r="CF158" s="364"/>
      <c r="CG158" s="342">
        <f t="shared" si="214"/>
        <v>-78.412462171679692</v>
      </c>
      <c r="CH158" s="342">
        <f t="shared" si="163"/>
        <v>-163.1564149947163</v>
      </c>
      <c r="CI158" s="342">
        <f t="shared" si="164"/>
        <v>-1526.175</v>
      </c>
      <c r="CJ158" s="342">
        <f t="shared" si="199"/>
        <v>7.4375</v>
      </c>
      <c r="CK158" s="342">
        <f t="shared" si="165"/>
        <v>-78.412462171679692</v>
      </c>
      <c r="CL158" s="361">
        <f t="shared" si="166"/>
        <v>0.20086485296779011</v>
      </c>
      <c r="CM158" s="361">
        <f t="shared" si="167"/>
        <v>4.2005875714764114E-2</v>
      </c>
      <c r="CN158" s="361">
        <f t="shared" si="215"/>
        <v>0.20086485296779011</v>
      </c>
      <c r="CO158" s="342">
        <f t="shared" si="168"/>
        <v>0.38212700863391663</v>
      </c>
      <c r="CP158" s="364"/>
      <c r="CQ158" s="342">
        <f t="shared" si="216"/>
        <v>-75.25643716352927</v>
      </c>
      <c r="CR158" s="342">
        <f t="shared" si="169"/>
        <v>-158.20291547667372</v>
      </c>
      <c r="CS158" s="342">
        <f t="shared" si="170"/>
        <v>-1526.175</v>
      </c>
      <c r="CT158" s="342">
        <f t="shared" si="200"/>
        <v>7.4375</v>
      </c>
      <c r="CU158" s="342">
        <f t="shared" si="171"/>
        <v>-75.25643716352927</v>
      </c>
      <c r="CV158" s="361">
        <f t="shared" si="172"/>
        <v>0.25449329927964376</v>
      </c>
      <c r="CW158" s="361">
        <f t="shared" si="173"/>
        <v>6.9086611192353362E-2</v>
      </c>
      <c r="CX158" s="361">
        <f t="shared" si="217"/>
        <v>0.25449329927964376</v>
      </c>
      <c r="CY158" s="342">
        <f t="shared" si="174"/>
        <v>0.36674676980277426</v>
      </c>
      <c r="CZ158" s="364"/>
      <c r="DA158" s="350">
        <f t="shared" si="218"/>
        <v>0.7488737784366909</v>
      </c>
      <c r="DB158" s="351">
        <f t="shared" si="219"/>
        <v>2.8191148684331337</v>
      </c>
      <c r="DC158" s="352">
        <f t="shared" si="197"/>
        <v>8.7612010767114078E-3</v>
      </c>
      <c r="DD158" s="353">
        <f t="shared" si="201"/>
        <v>-41.148727042775704</v>
      </c>
      <c r="DE158" s="354">
        <f t="shared" si="175"/>
        <v>47.5</v>
      </c>
      <c r="DF158" s="354">
        <f t="shared" si="198"/>
        <v>2.428141059201939</v>
      </c>
      <c r="DG158" s="365"/>
      <c r="DH158" s="63"/>
      <c r="DI158" s="63"/>
      <c r="DJ158" s="63"/>
      <c r="DK158" s="63"/>
      <c r="DL158" s="63"/>
      <c r="DM158" s="63"/>
      <c r="DN158" s="63"/>
      <c r="DO158" s="366"/>
      <c r="DP158" s="63"/>
      <c r="DQ158" s="63"/>
      <c r="DR158" s="63"/>
      <c r="DS158" s="63"/>
      <c r="DT158" s="63"/>
      <c r="DU158" s="63"/>
      <c r="DV158" s="63"/>
      <c r="DW158" s="63"/>
      <c r="DX158" s="63"/>
      <c r="DY158" s="63"/>
      <c r="DZ158" s="63"/>
      <c r="EA158" s="63"/>
      <c r="EB158" s="63"/>
      <c r="EC158" s="63"/>
      <c r="ED158" s="63"/>
      <c r="EE158" s="63"/>
      <c r="EF158" s="63"/>
      <c r="EG158" s="63"/>
    </row>
    <row r="159" spans="1:137" s="358" customFormat="1" x14ac:dyDescent="0.25">
      <c r="A159" s="358">
        <f t="shared" si="202"/>
        <v>575</v>
      </c>
      <c r="B159" s="359">
        <f t="shared" si="203"/>
        <v>0.125</v>
      </c>
      <c r="C159" s="360"/>
      <c r="D159" s="342">
        <f t="shared" si="123"/>
        <v>-200.79</v>
      </c>
      <c r="E159" s="361">
        <f t="shared" si="204"/>
        <v>0.97</v>
      </c>
      <c r="F159" s="343"/>
      <c r="G159" s="342">
        <f t="shared" si="176"/>
        <v>-169.69398110713499</v>
      </c>
      <c r="H159" s="342">
        <f t="shared" si="177"/>
        <v>10.306018892865012</v>
      </c>
      <c r="I159" s="342">
        <f t="shared" si="178"/>
        <v>-1.8885773446666061</v>
      </c>
      <c r="J159" s="342">
        <f t="shared" si="179"/>
        <v>10.306018892865012</v>
      </c>
      <c r="K159" s="344">
        <f t="shared" si="180"/>
        <v>1</v>
      </c>
      <c r="L159" s="345">
        <f t="shared" si="181"/>
        <v>0</v>
      </c>
      <c r="M159" s="346">
        <f t="shared" si="182"/>
        <v>-30.686409867742004</v>
      </c>
      <c r="N159" s="342">
        <f t="shared" si="183"/>
        <v>149.31359013225799</v>
      </c>
      <c r="O159" s="342">
        <f t="shared" si="184"/>
        <v>-15.046759875988112</v>
      </c>
      <c r="P159" s="342">
        <f t="shared" si="185"/>
        <v>-30.686409867742004</v>
      </c>
      <c r="Q159" s="344">
        <f t="shared" si="186"/>
        <v>1</v>
      </c>
      <c r="R159" s="345">
        <f t="shared" si="187"/>
        <v>0</v>
      </c>
      <c r="S159" s="346">
        <f t="shared" si="188"/>
        <v>-5.8786962167974712</v>
      </c>
      <c r="T159" s="342">
        <f t="shared" si="189"/>
        <v>174.12130378320253</v>
      </c>
      <c r="U159" s="342">
        <f t="shared" si="190"/>
        <v>-0.80525890054578664</v>
      </c>
      <c r="V159" s="342">
        <f t="shared" si="191"/>
        <v>-5.8786962167974712</v>
      </c>
      <c r="W159" s="344">
        <f t="shared" si="192"/>
        <v>1</v>
      </c>
      <c r="X159" s="345">
        <f t="shared" si="193"/>
        <v>0</v>
      </c>
      <c r="Y159" s="342">
        <f t="shared" si="194"/>
        <v>0</v>
      </c>
      <c r="Z159" s="343"/>
      <c r="AA159" s="342">
        <f t="shared" si="205"/>
        <v>-59.127916636919693</v>
      </c>
      <c r="AB159" s="342">
        <f t="shared" si="124"/>
        <v>-127.2332046462959</v>
      </c>
      <c r="AC159" s="342">
        <f t="shared" si="125"/>
        <v>-1539.5625</v>
      </c>
      <c r="AD159" s="342">
        <f t="shared" si="126"/>
        <v>7.4375</v>
      </c>
      <c r="AE159" s="342">
        <f t="shared" si="127"/>
        <v>-59.127916636919693</v>
      </c>
      <c r="AF159" s="361">
        <f t="shared" si="128"/>
        <v>0.51312310994922605</v>
      </c>
      <c r="AG159" s="361">
        <f t="shared" si="129"/>
        <v>0.33654782427339192</v>
      </c>
      <c r="AH159" s="361">
        <f t="shared" si="206"/>
        <v>0.51312310994922605</v>
      </c>
      <c r="AI159" s="342">
        <f t="shared" si="130"/>
        <v>0.28564210935709994</v>
      </c>
      <c r="AJ159" s="343"/>
      <c r="AK159" s="342">
        <f t="shared" si="207"/>
        <v>-66.501434324047906</v>
      </c>
      <c r="AL159" s="342">
        <f t="shared" si="131"/>
        <v>-142.82631786074467</v>
      </c>
      <c r="AM159" s="342">
        <f t="shared" si="132"/>
        <v>-1539.5625</v>
      </c>
      <c r="AN159" s="342">
        <f t="shared" si="133"/>
        <v>7.4375</v>
      </c>
      <c r="AO159" s="342">
        <f t="shared" si="134"/>
        <v>-66.501434324047906</v>
      </c>
      <c r="AP159" s="361">
        <f t="shared" si="135"/>
        <v>0.39872611141445002</v>
      </c>
      <c r="AQ159" s="361">
        <f t="shared" si="136"/>
        <v>0.18574626525538529</v>
      </c>
      <c r="AR159" s="361">
        <f t="shared" si="208"/>
        <v>0.39872611141445002</v>
      </c>
      <c r="AS159" s="342">
        <f t="shared" si="137"/>
        <v>0.32126296774902369</v>
      </c>
      <c r="AT159" s="343"/>
      <c r="AU159" s="342">
        <f t="shared" si="138"/>
        <v>-176.92038913830893</v>
      </c>
      <c r="AV159" s="342">
        <f t="shared" si="139"/>
        <v>3.0796108616910658</v>
      </c>
      <c r="AW159" s="342">
        <f t="shared" si="140"/>
        <v>3.0796108616910658</v>
      </c>
      <c r="AX159" s="342">
        <f t="shared" si="141"/>
        <v>-1.4320176386194911E-3</v>
      </c>
      <c r="AY159" s="342">
        <f t="shared" si="209"/>
        <v>1</v>
      </c>
      <c r="AZ159" s="342">
        <f t="shared" si="142"/>
        <v>0</v>
      </c>
      <c r="BA159" s="343"/>
      <c r="BB159" s="342">
        <f t="shared" si="143"/>
        <v>-173.85847010685239</v>
      </c>
      <c r="BC159" s="342">
        <f t="shared" si="144"/>
        <v>6.1415298931476059</v>
      </c>
      <c r="BD159" s="342">
        <f t="shared" si="145"/>
        <v>6.1415298931476059</v>
      </c>
      <c r="BE159" s="342">
        <f t="shared" si="195"/>
        <v>-2.6233787857918018E-3</v>
      </c>
      <c r="BF159" s="342">
        <f t="shared" si="210"/>
        <v>1</v>
      </c>
      <c r="BG159" s="342">
        <f t="shared" si="146"/>
        <v>0</v>
      </c>
      <c r="BH159" s="343"/>
      <c r="BI159" s="342">
        <f t="shared" si="147"/>
        <v>-146.70328187116672</v>
      </c>
      <c r="BJ159" s="342">
        <f t="shared" si="148"/>
        <v>32.349041822911801</v>
      </c>
      <c r="BK159" s="342">
        <f t="shared" si="149"/>
        <v>-0.50195968217565801</v>
      </c>
      <c r="BL159" s="342">
        <f t="shared" si="150"/>
        <v>32.349041822911801</v>
      </c>
      <c r="BM159" s="342">
        <f t="shared" si="211"/>
        <v>0.94384790436680022</v>
      </c>
      <c r="BN159" s="342">
        <f t="shared" si="151"/>
        <v>0.15627556436189277</v>
      </c>
      <c r="BO159" s="346">
        <f t="shared" si="152"/>
        <v>-138.45914908842002</v>
      </c>
      <c r="BP159" s="344">
        <f t="shared" si="153"/>
        <v>41.54085091157998</v>
      </c>
      <c r="BQ159" s="344">
        <f t="shared" si="154"/>
        <v>-1.0883255930760993</v>
      </c>
      <c r="BR159" s="344">
        <f t="shared" si="155"/>
        <v>41.54085091157998</v>
      </c>
      <c r="BS159" s="346">
        <f t="shared" si="156"/>
        <v>0.88223385680751909</v>
      </c>
      <c r="BT159" s="345">
        <f t="shared" si="157"/>
        <v>0.20068043918637674</v>
      </c>
      <c r="BU159" s="342">
        <f t="shared" si="212"/>
        <v>0.35695600354826951</v>
      </c>
      <c r="BV159" s="343"/>
      <c r="BW159" s="347">
        <f t="shared" si="196"/>
        <v>2.0588610806543932</v>
      </c>
      <c r="BX159" s="362"/>
      <c r="BY159" s="363"/>
      <c r="BZ159" s="361">
        <f t="shared" si="158"/>
        <v>-175.89692177061164</v>
      </c>
      <c r="CA159" s="361">
        <f t="shared" si="159"/>
        <v>4.103078229388359</v>
      </c>
      <c r="CB159" s="342">
        <f t="shared" si="160"/>
        <v>4.103078229388359</v>
      </c>
      <c r="CC159" s="342">
        <f t="shared" si="161"/>
        <v>-1.8291743349428818E-3</v>
      </c>
      <c r="CD159" s="342">
        <f t="shared" si="213"/>
        <v>1</v>
      </c>
      <c r="CE159" s="342">
        <f t="shared" si="162"/>
        <v>0</v>
      </c>
      <c r="CF159" s="364"/>
      <c r="CG159" s="342">
        <f t="shared" si="214"/>
        <v>-78.510532560479135</v>
      </c>
      <c r="CH159" s="342">
        <f t="shared" si="163"/>
        <v>-163.30666729658992</v>
      </c>
      <c r="CI159" s="342">
        <f t="shared" si="164"/>
        <v>-1539.5625</v>
      </c>
      <c r="CJ159" s="342">
        <f t="shared" si="199"/>
        <v>7.4375</v>
      </c>
      <c r="CK159" s="342">
        <f t="shared" si="165"/>
        <v>-78.510532560479135</v>
      </c>
      <c r="CL159" s="361">
        <f t="shared" si="166"/>
        <v>0.19918779358916572</v>
      </c>
      <c r="CM159" s="361">
        <f t="shared" si="167"/>
        <v>4.1279765331009265E-2</v>
      </c>
      <c r="CN159" s="361">
        <f t="shared" si="215"/>
        <v>0.19918779358916572</v>
      </c>
      <c r="CO159" s="342">
        <f t="shared" si="168"/>
        <v>0.37927793507477842</v>
      </c>
      <c r="CP159" s="364"/>
      <c r="CQ159" s="342">
        <f t="shared" si="216"/>
        <v>-75.379126011368342</v>
      </c>
      <c r="CR159" s="342">
        <f t="shared" si="169"/>
        <v>-158.40015679950383</v>
      </c>
      <c r="CS159" s="342">
        <f t="shared" si="170"/>
        <v>-1539.5625</v>
      </c>
      <c r="CT159" s="342">
        <f t="shared" si="200"/>
        <v>7.4375</v>
      </c>
      <c r="CU159" s="342">
        <f t="shared" si="171"/>
        <v>-75.379126011368342</v>
      </c>
      <c r="CV159" s="361">
        <f t="shared" si="172"/>
        <v>0.25242189714700275</v>
      </c>
      <c r="CW159" s="361">
        <f t="shared" si="173"/>
        <v>6.7895891894481655E-2</v>
      </c>
      <c r="CX159" s="361">
        <f t="shared" si="217"/>
        <v>0.25242189714700275</v>
      </c>
      <c r="CY159" s="342">
        <f t="shared" si="174"/>
        <v>0.36415036720467803</v>
      </c>
      <c r="CZ159" s="364"/>
      <c r="DA159" s="350">
        <f t="shared" si="218"/>
        <v>0.74342830227945644</v>
      </c>
      <c r="DB159" s="351">
        <f t="shared" si="219"/>
        <v>2.8022893829338495</v>
      </c>
      <c r="DC159" s="352">
        <f t="shared" si="197"/>
        <v>8.5658750623857933E-3</v>
      </c>
      <c r="DD159" s="353">
        <f t="shared" si="201"/>
        <v>-41.344565285952505</v>
      </c>
      <c r="DE159" s="354">
        <f t="shared" si="175"/>
        <v>47.916666666666664</v>
      </c>
      <c r="DF159" s="354">
        <f t="shared" si="198"/>
        <v>2.4092193690936758</v>
      </c>
      <c r="DG159" s="365"/>
      <c r="DH159" s="63"/>
      <c r="DI159" s="63"/>
      <c r="DJ159" s="63"/>
      <c r="DK159" s="63"/>
      <c r="DL159" s="63"/>
      <c r="DM159" s="63"/>
      <c r="DN159" s="63"/>
      <c r="DO159" s="366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</row>
    <row r="160" spans="1:137" s="358" customFormat="1" x14ac:dyDescent="0.25">
      <c r="A160" s="358">
        <f t="shared" si="202"/>
        <v>580</v>
      </c>
      <c r="B160" s="359">
        <f t="shared" si="203"/>
        <v>0.125</v>
      </c>
      <c r="C160" s="360"/>
      <c r="D160" s="342">
        <f t="shared" si="123"/>
        <v>-202.536</v>
      </c>
      <c r="E160" s="361">
        <f t="shared" si="204"/>
        <v>0.97</v>
      </c>
      <c r="F160" s="343"/>
      <c r="G160" s="342">
        <f t="shared" si="176"/>
        <v>-169.87245439491431</v>
      </c>
      <c r="H160" s="342">
        <f t="shared" si="177"/>
        <v>10.127545605085686</v>
      </c>
      <c r="I160" s="342">
        <f t="shared" si="178"/>
        <v>-1.8005175489856597</v>
      </c>
      <c r="J160" s="342">
        <f t="shared" si="179"/>
        <v>10.127545605085686</v>
      </c>
      <c r="K160" s="344">
        <f t="shared" si="180"/>
        <v>1</v>
      </c>
      <c r="L160" s="345">
        <f t="shared" si="181"/>
        <v>0</v>
      </c>
      <c r="M160" s="346">
        <f t="shared" si="182"/>
        <v>-32.047872939807831</v>
      </c>
      <c r="N160" s="342">
        <f t="shared" si="183"/>
        <v>147.95212706019217</v>
      </c>
      <c r="O160" s="342">
        <f t="shared" si="184"/>
        <v>-15.840235492556989</v>
      </c>
      <c r="P160" s="342">
        <f t="shared" si="185"/>
        <v>-32.047872939807831</v>
      </c>
      <c r="Q160" s="344">
        <f t="shared" si="186"/>
        <v>1</v>
      </c>
      <c r="R160" s="345">
        <f t="shared" si="187"/>
        <v>0</v>
      </c>
      <c r="S160" s="346">
        <f t="shared" si="188"/>
        <v>-5.951919775767939</v>
      </c>
      <c r="T160" s="342">
        <f t="shared" si="189"/>
        <v>174.04808022423205</v>
      </c>
      <c r="U160" s="342">
        <f t="shared" si="190"/>
        <v>-0.82607020210646875</v>
      </c>
      <c r="V160" s="342">
        <f t="shared" si="191"/>
        <v>-5.951919775767939</v>
      </c>
      <c r="W160" s="344">
        <f t="shared" si="192"/>
        <v>1</v>
      </c>
      <c r="X160" s="345">
        <f t="shared" si="193"/>
        <v>0</v>
      </c>
      <c r="Y160" s="342">
        <f t="shared" si="194"/>
        <v>0</v>
      </c>
      <c r="Z160" s="343"/>
      <c r="AA160" s="342">
        <f t="shared" si="205"/>
        <v>-59.345947367885323</v>
      </c>
      <c r="AB160" s="342">
        <f t="shared" si="124"/>
        <v>-127.73565795299349</v>
      </c>
      <c r="AC160" s="342">
        <f t="shared" si="125"/>
        <v>-1552.95</v>
      </c>
      <c r="AD160" s="342">
        <f t="shared" si="126"/>
        <v>7.4375</v>
      </c>
      <c r="AE160" s="342">
        <f t="shared" si="127"/>
        <v>-59.345947367885323</v>
      </c>
      <c r="AF160" s="361">
        <f t="shared" si="128"/>
        <v>0.50985321003673822</v>
      </c>
      <c r="AG160" s="361">
        <f t="shared" si="129"/>
        <v>0.33140977135731148</v>
      </c>
      <c r="AH160" s="361">
        <f t="shared" si="206"/>
        <v>0.50985321003673822</v>
      </c>
      <c r="AI160" s="342">
        <f t="shared" si="130"/>
        <v>0.2842238858615197</v>
      </c>
      <c r="AJ160" s="343"/>
      <c r="AK160" s="342">
        <f t="shared" si="207"/>
        <v>-66.682291613244942</v>
      </c>
      <c r="AL160" s="342">
        <f t="shared" si="131"/>
        <v>-143.17471823185687</v>
      </c>
      <c r="AM160" s="342">
        <f t="shared" si="132"/>
        <v>-1552.95</v>
      </c>
      <c r="AN160" s="342">
        <f t="shared" si="133"/>
        <v>7.4375</v>
      </c>
      <c r="AO160" s="342">
        <f t="shared" si="134"/>
        <v>-66.682291613244942</v>
      </c>
      <c r="AP160" s="361">
        <f t="shared" si="135"/>
        <v>0.39582934757177546</v>
      </c>
      <c r="AQ160" s="361">
        <f t="shared" si="136"/>
        <v>0.1826648412669887</v>
      </c>
      <c r="AR160" s="361">
        <f t="shared" si="208"/>
        <v>0.39582934757177546</v>
      </c>
      <c r="AS160" s="342">
        <f t="shared" si="137"/>
        <v>0.31935963416305047</v>
      </c>
      <c r="AT160" s="343"/>
      <c r="AU160" s="342">
        <f t="shared" si="138"/>
        <v>-176.94851781220686</v>
      </c>
      <c r="AV160" s="342">
        <f t="shared" si="139"/>
        <v>3.0514821877931411</v>
      </c>
      <c r="AW160" s="342">
        <f t="shared" si="140"/>
        <v>3.0514821877931411</v>
      </c>
      <c r="AX160" s="342">
        <f t="shared" si="141"/>
        <v>-1.3792942642721167E-3</v>
      </c>
      <c r="AY160" s="342">
        <f t="shared" si="209"/>
        <v>1</v>
      </c>
      <c r="AZ160" s="342">
        <f t="shared" si="142"/>
        <v>0</v>
      </c>
      <c r="BA160" s="343"/>
      <c r="BB160" s="342">
        <f t="shared" si="143"/>
        <v>-173.91424888048246</v>
      </c>
      <c r="BC160" s="342">
        <f t="shared" si="144"/>
        <v>6.0857511195175391</v>
      </c>
      <c r="BD160" s="342">
        <f t="shared" si="145"/>
        <v>6.0857511195175391</v>
      </c>
      <c r="BE160" s="342">
        <f t="shared" si="195"/>
        <v>-2.5301199012547388E-3</v>
      </c>
      <c r="BF160" s="342">
        <f t="shared" si="210"/>
        <v>1</v>
      </c>
      <c r="BG160" s="342">
        <f t="shared" si="146"/>
        <v>0</v>
      </c>
      <c r="BH160" s="343"/>
      <c r="BI160" s="342">
        <f t="shared" si="147"/>
        <v>-147.10995960197906</v>
      </c>
      <c r="BJ160" s="342">
        <f t="shared" si="148"/>
        <v>31.944618121022387</v>
      </c>
      <c r="BK160" s="342">
        <f t="shared" si="149"/>
        <v>-0.48196885948444407</v>
      </c>
      <c r="BL160" s="342">
        <f t="shared" si="150"/>
        <v>31.944618121022387</v>
      </c>
      <c r="BM160" s="342">
        <f t="shared" si="211"/>
        <v>0.94602269894960389</v>
      </c>
      <c r="BN160" s="342">
        <f t="shared" si="151"/>
        <v>0.15299146609685052</v>
      </c>
      <c r="BO160" s="346">
        <f t="shared" si="152"/>
        <v>-139.03224771108736</v>
      </c>
      <c r="BP160" s="344">
        <f t="shared" si="153"/>
        <v>40.967752288912635</v>
      </c>
      <c r="BQ160" s="344">
        <f t="shared" si="154"/>
        <v>-1.04422932797734</v>
      </c>
      <c r="BR160" s="344">
        <f t="shared" si="155"/>
        <v>40.967752288912635</v>
      </c>
      <c r="BS160" s="346">
        <f t="shared" si="156"/>
        <v>0.88672414373571151</v>
      </c>
      <c r="BT160" s="345">
        <f t="shared" si="157"/>
        <v>0.19620571019594174</v>
      </c>
      <c r="BU160" s="342">
        <f t="shared" si="212"/>
        <v>0.34919717629279223</v>
      </c>
      <c r="BV160" s="343"/>
      <c r="BW160" s="347">
        <f t="shared" si="196"/>
        <v>2.0477806963173624</v>
      </c>
      <c r="BX160" s="362"/>
      <c r="BY160" s="363"/>
      <c r="BZ160" s="361">
        <f t="shared" si="158"/>
        <v>-175.93434342807086</v>
      </c>
      <c r="CA160" s="361">
        <f t="shared" si="159"/>
        <v>4.0656565719291393</v>
      </c>
      <c r="CB160" s="342">
        <f t="shared" si="160"/>
        <v>4.0656565719291393</v>
      </c>
      <c r="CC160" s="342">
        <f t="shared" si="161"/>
        <v>-1.7629366947404367E-3</v>
      </c>
      <c r="CD160" s="342">
        <f t="shared" si="213"/>
        <v>1</v>
      </c>
      <c r="CE160" s="342">
        <f t="shared" si="162"/>
        <v>0</v>
      </c>
      <c r="CF160" s="364"/>
      <c r="CG160" s="342">
        <f t="shared" si="214"/>
        <v>-78.606978614556525</v>
      </c>
      <c r="CH160" s="342">
        <f t="shared" si="163"/>
        <v>-163.45423598789955</v>
      </c>
      <c r="CI160" s="342">
        <f t="shared" si="164"/>
        <v>-1552.95</v>
      </c>
      <c r="CJ160" s="342">
        <f t="shared" si="199"/>
        <v>7.4375</v>
      </c>
      <c r="CK160" s="342">
        <f t="shared" si="165"/>
        <v>-78.606978614556525</v>
      </c>
      <c r="CL160" s="361">
        <f t="shared" si="166"/>
        <v>0.19753794207904993</v>
      </c>
      <c r="CM160" s="361">
        <f t="shared" si="167"/>
        <v>4.0572289688985998E-2</v>
      </c>
      <c r="CN160" s="361">
        <f t="shared" si="215"/>
        <v>0.19753794207904993</v>
      </c>
      <c r="CO160" s="342">
        <f t="shared" si="168"/>
        <v>0.37647020409270365</v>
      </c>
      <c r="CP160" s="364"/>
      <c r="CQ160" s="342">
        <f t="shared" si="216"/>
        <v>-75.499833233447433</v>
      </c>
      <c r="CR160" s="342">
        <f t="shared" si="169"/>
        <v>-158.59381389868722</v>
      </c>
      <c r="CS160" s="342">
        <f t="shared" si="170"/>
        <v>-1552.95</v>
      </c>
      <c r="CT160" s="342">
        <f t="shared" si="200"/>
        <v>7.4375</v>
      </c>
      <c r="CU160" s="342">
        <f t="shared" si="171"/>
        <v>-75.499833233447433</v>
      </c>
      <c r="CV160" s="361">
        <f t="shared" si="172"/>
        <v>0.25038282196851758</v>
      </c>
      <c r="CW160" s="361">
        <f t="shared" si="173"/>
        <v>6.6735555005922986E-2</v>
      </c>
      <c r="CX160" s="361">
        <f t="shared" si="217"/>
        <v>0.25038282196851758</v>
      </c>
      <c r="CY160" s="342">
        <f t="shared" si="174"/>
        <v>0.36158923962379036</v>
      </c>
      <c r="CZ160" s="364"/>
      <c r="DA160" s="350">
        <f t="shared" si="218"/>
        <v>0.73805944371649401</v>
      </c>
      <c r="DB160" s="351">
        <f t="shared" si="219"/>
        <v>2.7858401400338564</v>
      </c>
      <c r="DC160" s="352">
        <f t="shared" si="197"/>
        <v>8.3733316693367869E-3</v>
      </c>
      <c r="DD160" s="353">
        <f t="shared" si="201"/>
        <v>-41.542034119199769</v>
      </c>
      <c r="DE160" s="354">
        <f t="shared" si="175"/>
        <v>48.333333333333336</v>
      </c>
      <c r="DF160" s="354">
        <f t="shared" si="198"/>
        <v>2.3905718568742946</v>
      </c>
      <c r="DG160" s="365"/>
      <c r="DH160" s="63"/>
      <c r="DI160" s="63"/>
      <c r="DJ160" s="63"/>
      <c r="DK160" s="63"/>
      <c r="DL160" s="63"/>
      <c r="DM160" s="63"/>
      <c r="DN160" s="63"/>
      <c r="DO160" s="366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</row>
    <row r="161" spans="1:137" s="358" customFormat="1" x14ac:dyDescent="0.25">
      <c r="A161" s="358">
        <f t="shared" si="202"/>
        <v>585</v>
      </c>
      <c r="B161" s="359">
        <f t="shared" si="203"/>
        <v>0.125</v>
      </c>
      <c r="C161" s="360"/>
      <c r="D161" s="342">
        <f t="shared" si="123"/>
        <v>-204.28200000000001</v>
      </c>
      <c r="E161" s="361">
        <f t="shared" si="204"/>
        <v>0.97</v>
      </c>
      <c r="F161" s="343"/>
      <c r="G161" s="342">
        <f t="shared" si="176"/>
        <v>-170.04416672697735</v>
      </c>
      <c r="H161" s="342">
        <f t="shared" si="177"/>
        <v>9.9558332730226482</v>
      </c>
      <c r="I161" s="342">
        <f t="shared" si="178"/>
        <v>-1.7173467282528676</v>
      </c>
      <c r="J161" s="342">
        <f t="shared" si="179"/>
        <v>9.9558332730226482</v>
      </c>
      <c r="K161" s="344">
        <f t="shared" si="180"/>
        <v>1</v>
      </c>
      <c r="L161" s="345">
        <f t="shared" si="181"/>
        <v>0</v>
      </c>
      <c r="M161" s="346">
        <f t="shared" si="182"/>
        <v>-33.505934853908471</v>
      </c>
      <c r="N161" s="342">
        <f t="shared" si="183"/>
        <v>146.49406514609154</v>
      </c>
      <c r="O161" s="342">
        <f t="shared" si="184"/>
        <v>-16.682496517122981</v>
      </c>
      <c r="P161" s="342">
        <f t="shared" si="185"/>
        <v>-33.505934853908471</v>
      </c>
      <c r="Q161" s="344">
        <f t="shared" si="186"/>
        <v>1</v>
      </c>
      <c r="R161" s="345">
        <f t="shared" si="187"/>
        <v>0</v>
      </c>
      <c r="S161" s="346">
        <f t="shared" si="188"/>
        <v>-6.0258830493162296</v>
      </c>
      <c r="T161" s="342">
        <f t="shared" si="189"/>
        <v>173.97411695068377</v>
      </c>
      <c r="U161" s="342">
        <f t="shared" si="190"/>
        <v>-0.84741722802577502</v>
      </c>
      <c r="V161" s="342">
        <f t="shared" si="191"/>
        <v>-6.0258830493162296</v>
      </c>
      <c r="W161" s="344">
        <f t="shared" si="192"/>
        <v>1</v>
      </c>
      <c r="X161" s="345">
        <f t="shared" si="193"/>
        <v>0</v>
      </c>
      <c r="Y161" s="342">
        <f t="shared" si="194"/>
        <v>0</v>
      </c>
      <c r="Z161" s="343"/>
      <c r="AA161" s="342">
        <f t="shared" si="205"/>
        <v>-59.561213802447192</v>
      </c>
      <c r="AB161" s="342">
        <f t="shared" si="124"/>
        <v>-128.22918086379167</v>
      </c>
      <c r="AC161" s="342">
        <f t="shared" si="125"/>
        <v>-1566.3375000000001</v>
      </c>
      <c r="AD161" s="342">
        <f t="shared" si="126"/>
        <v>7.4375</v>
      </c>
      <c r="AE161" s="342">
        <f t="shared" si="127"/>
        <v>-59.561213802447192</v>
      </c>
      <c r="AF161" s="361">
        <f t="shared" si="128"/>
        <v>0.50661752404266069</v>
      </c>
      <c r="AG161" s="361">
        <f t="shared" si="129"/>
        <v>0.32637436799623404</v>
      </c>
      <c r="AH161" s="361">
        <f t="shared" si="206"/>
        <v>0.50661752404266069</v>
      </c>
      <c r="AI161" s="342">
        <f t="shared" si="130"/>
        <v>0.28281677968873309</v>
      </c>
      <c r="AJ161" s="343"/>
      <c r="AK161" s="342">
        <f t="shared" si="207"/>
        <v>-66.860538236788301</v>
      </c>
      <c r="AL161" s="342">
        <f t="shared" si="131"/>
        <v>-143.51663297730516</v>
      </c>
      <c r="AM161" s="342">
        <f t="shared" si="132"/>
        <v>-1566.3375000000001</v>
      </c>
      <c r="AN161" s="342">
        <f t="shared" si="133"/>
        <v>7.4375</v>
      </c>
      <c r="AO161" s="342">
        <f t="shared" si="134"/>
        <v>-66.860538236788301</v>
      </c>
      <c r="AP161" s="361">
        <f t="shared" si="135"/>
        <v>0.39297053923846575</v>
      </c>
      <c r="AQ161" s="361">
        <f t="shared" si="136"/>
        <v>0.17965690179909272</v>
      </c>
      <c r="AR161" s="361">
        <f t="shared" si="208"/>
        <v>0.39297053923846575</v>
      </c>
      <c r="AS161" s="342">
        <f t="shared" si="137"/>
        <v>0.31747643987078966</v>
      </c>
      <c r="AT161" s="343"/>
      <c r="AU161" s="342">
        <f t="shared" si="138"/>
        <v>-176.97612414360671</v>
      </c>
      <c r="AV161" s="342">
        <f t="shared" si="139"/>
        <v>3.023875856393289</v>
      </c>
      <c r="AW161" s="342">
        <f t="shared" si="140"/>
        <v>3.023875856393289</v>
      </c>
      <c r="AX161" s="342">
        <f t="shared" si="141"/>
        <v>-1.3289939789656322E-3</v>
      </c>
      <c r="AY161" s="342">
        <f t="shared" si="209"/>
        <v>1</v>
      </c>
      <c r="AZ161" s="342">
        <f t="shared" si="142"/>
        <v>0</v>
      </c>
      <c r="BA161" s="343"/>
      <c r="BB161" s="342">
        <f t="shared" si="143"/>
        <v>-173.96900027787461</v>
      </c>
      <c r="BC161" s="342">
        <f t="shared" si="144"/>
        <v>6.0309997221253866</v>
      </c>
      <c r="BD161" s="342">
        <f t="shared" si="145"/>
        <v>6.0309997221253866</v>
      </c>
      <c r="BE161" s="342">
        <f t="shared" si="195"/>
        <v>-2.4409930816346394E-3</v>
      </c>
      <c r="BF161" s="342">
        <f t="shared" si="210"/>
        <v>1</v>
      </c>
      <c r="BG161" s="342">
        <f t="shared" si="146"/>
        <v>0</v>
      </c>
      <c r="BH161" s="343"/>
      <c r="BI161" s="342">
        <f t="shared" si="147"/>
        <v>-147.50619721467316</v>
      </c>
      <c r="BJ161" s="342">
        <f t="shared" si="148"/>
        <v>31.550643485732138</v>
      </c>
      <c r="BK161" s="342">
        <f t="shared" si="149"/>
        <v>-0.46295440661753479</v>
      </c>
      <c r="BL161" s="342">
        <f t="shared" si="150"/>
        <v>31.550643485732138</v>
      </c>
      <c r="BM161" s="342">
        <f t="shared" si="211"/>
        <v>0.94809592439948753</v>
      </c>
      <c r="BN161" s="342">
        <f t="shared" si="151"/>
        <v>0.14981312196454005</v>
      </c>
      <c r="BO161" s="346">
        <f t="shared" si="152"/>
        <v>-139.58973774749776</v>
      </c>
      <c r="BP161" s="344">
        <f t="shared" si="153"/>
        <v>40.410262252502235</v>
      </c>
      <c r="BQ161" s="344">
        <f t="shared" si="154"/>
        <v>-1.0023138429339074</v>
      </c>
      <c r="BR161" s="344">
        <f t="shared" si="155"/>
        <v>40.410262252502235</v>
      </c>
      <c r="BS161" s="346">
        <f t="shared" si="156"/>
        <v>0.89101354851470604</v>
      </c>
      <c r="BT161" s="345">
        <f t="shared" si="157"/>
        <v>0.19188158714388526</v>
      </c>
      <c r="BU161" s="342">
        <f t="shared" si="212"/>
        <v>0.34169470910842531</v>
      </c>
      <c r="BV161" s="343"/>
      <c r="BW161" s="347">
        <f t="shared" si="196"/>
        <v>2.0369879286679478</v>
      </c>
      <c r="BX161" s="362"/>
      <c r="BY161" s="363"/>
      <c r="BZ161" s="361">
        <f t="shared" si="158"/>
        <v>-175.97107164859679</v>
      </c>
      <c r="CA161" s="361">
        <f t="shared" si="159"/>
        <v>4.0289283514032093</v>
      </c>
      <c r="CB161" s="342">
        <f t="shared" si="160"/>
        <v>4.0289283514032093</v>
      </c>
      <c r="CC161" s="342">
        <f t="shared" si="161"/>
        <v>-1.6996919834569753E-3</v>
      </c>
      <c r="CD161" s="342">
        <f t="shared" si="213"/>
        <v>1</v>
      </c>
      <c r="CE161" s="342">
        <f t="shared" si="162"/>
        <v>0</v>
      </c>
      <c r="CF161" s="364"/>
      <c r="CG161" s="342">
        <f t="shared" si="214"/>
        <v>-78.701839824871669</v>
      </c>
      <c r="CH161" s="342">
        <f t="shared" si="163"/>
        <v>-163.59919286549678</v>
      </c>
      <c r="CI161" s="342">
        <f t="shared" si="164"/>
        <v>-1566.3375000000001</v>
      </c>
      <c r="CJ161" s="342">
        <f t="shared" si="199"/>
        <v>7.4375</v>
      </c>
      <c r="CK161" s="342">
        <f t="shared" si="165"/>
        <v>-78.701839824871669</v>
      </c>
      <c r="CL161" s="361">
        <f t="shared" si="166"/>
        <v>0.19591465562256241</v>
      </c>
      <c r="CM161" s="361">
        <f t="shared" si="167"/>
        <v>3.9882818094067747E-2</v>
      </c>
      <c r="CN161" s="361">
        <f t="shared" si="215"/>
        <v>0.19591465562256241</v>
      </c>
      <c r="CO161" s="342">
        <f t="shared" si="168"/>
        <v>0.37370294313804214</v>
      </c>
      <c r="CP161" s="364"/>
      <c r="CQ161" s="342">
        <f t="shared" si="216"/>
        <v>-75.618605408909389</v>
      </c>
      <c r="CR161" s="342">
        <f t="shared" si="169"/>
        <v>-158.78398430473405</v>
      </c>
      <c r="CS161" s="342">
        <f t="shared" si="170"/>
        <v>-1566.3375000000001</v>
      </c>
      <c r="CT161" s="342">
        <f t="shared" si="200"/>
        <v>7.4375</v>
      </c>
      <c r="CU161" s="342">
        <f t="shared" si="171"/>
        <v>-75.618605408909389</v>
      </c>
      <c r="CV161" s="361">
        <f t="shared" si="172"/>
        <v>0.24837535026770383</v>
      </c>
      <c r="CW161" s="361">
        <f t="shared" si="173"/>
        <v>6.5604582437536432E-2</v>
      </c>
      <c r="CX161" s="361">
        <f t="shared" si="217"/>
        <v>0.24837535026770383</v>
      </c>
      <c r="CY161" s="342">
        <f t="shared" si="174"/>
        <v>0.35906270374600852</v>
      </c>
      <c r="CZ161" s="364"/>
      <c r="DA161" s="350">
        <f t="shared" si="218"/>
        <v>0.73276564688405066</v>
      </c>
      <c r="DB161" s="351">
        <f t="shared" si="219"/>
        <v>2.7697535755519986</v>
      </c>
      <c r="DC161" s="352">
        <f t="shared" si="197"/>
        <v>8.1837472142412149E-3</v>
      </c>
      <c r="DD161" s="353">
        <f t="shared" si="201"/>
        <v>-41.740955878087192</v>
      </c>
      <c r="DE161" s="354">
        <f t="shared" si="175"/>
        <v>48.75</v>
      </c>
      <c r="DF161" s="354">
        <f t="shared" si="198"/>
        <v>2.3721930966254874</v>
      </c>
      <c r="DG161" s="365"/>
      <c r="DH161" s="63"/>
      <c r="DI161" s="63"/>
      <c r="DJ161" s="63"/>
      <c r="DK161" s="63"/>
      <c r="DL161" s="63"/>
      <c r="DM161" s="63"/>
      <c r="DN161" s="63"/>
      <c r="DO161" s="366"/>
      <c r="DP161" s="63"/>
      <c r="DQ161" s="63"/>
      <c r="DR161" s="63"/>
      <c r="DS161" s="63"/>
      <c r="DT161" s="63"/>
      <c r="DU161" s="63"/>
      <c r="DV161" s="63"/>
      <c r="DW161" s="63"/>
      <c r="DX161" s="63"/>
      <c r="DY161" s="63"/>
      <c r="DZ161" s="63"/>
      <c r="EA161" s="63"/>
      <c r="EB161" s="63"/>
      <c r="EC161" s="63"/>
      <c r="ED161" s="63"/>
      <c r="EE161" s="63"/>
      <c r="EF161" s="63"/>
      <c r="EG161" s="63"/>
    </row>
    <row r="162" spans="1:137" s="358" customFormat="1" x14ac:dyDescent="0.25">
      <c r="A162" s="358">
        <f t="shared" si="202"/>
        <v>590</v>
      </c>
      <c r="B162" s="359">
        <f t="shared" si="203"/>
        <v>0.125</v>
      </c>
      <c r="C162" s="360"/>
      <c r="D162" s="342">
        <f t="shared" si="123"/>
        <v>-206.02799999999999</v>
      </c>
      <c r="E162" s="361">
        <f t="shared" si="204"/>
        <v>0.97</v>
      </c>
      <c r="F162" s="343"/>
      <c r="G162" s="342">
        <f t="shared" si="176"/>
        <v>-170.20950582217006</v>
      </c>
      <c r="H162" s="342">
        <f t="shared" si="177"/>
        <v>9.7904941778299417</v>
      </c>
      <c r="I162" s="342">
        <f t="shared" si="178"/>
        <v>-1.6387518762829885</v>
      </c>
      <c r="J162" s="342">
        <f t="shared" si="179"/>
        <v>9.7904941778299417</v>
      </c>
      <c r="K162" s="344">
        <f t="shared" si="180"/>
        <v>1</v>
      </c>
      <c r="L162" s="345">
        <f t="shared" si="181"/>
        <v>0</v>
      </c>
      <c r="M162" s="346">
        <f t="shared" si="182"/>
        <v>-35.069325154864423</v>
      </c>
      <c r="N162" s="342">
        <f t="shared" si="183"/>
        <v>144.93067484513557</v>
      </c>
      <c r="O162" s="342">
        <f t="shared" si="184"/>
        <v>-17.578279409905264</v>
      </c>
      <c r="P162" s="342">
        <f t="shared" si="185"/>
        <v>-35.069325154864423</v>
      </c>
      <c r="Q162" s="344">
        <f t="shared" si="186"/>
        <v>1</v>
      </c>
      <c r="R162" s="345">
        <f t="shared" si="187"/>
        <v>0</v>
      </c>
      <c r="S162" s="346">
        <f t="shared" si="188"/>
        <v>-6.1006014015704721</v>
      </c>
      <c r="T162" s="342">
        <f t="shared" si="189"/>
        <v>173.89939859842951</v>
      </c>
      <c r="U162" s="342">
        <f t="shared" si="190"/>
        <v>-0.86931536465088832</v>
      </c>
      <c r="V162" s="342">
        <f t="shared" si="191"/>
        <v>-6.1006014015704721</v>
      </c>
      <c r="W162" s="344">
        <f t="shared" si="192"/>
        <v>1</v>
      </c>
      <c r="X162" s="345">
        <f t="shared" si="193"/>
        <v>0</v>
      </c>
      <c r="Y162" s="342">
        <f t="shared" si="194"/>
        <v>0</v>
      </c>
      <c r="Z162" s="343"/>
      <c r="AA162" s="342">
        <f t="shared" si="205"/>
        <v>-59.773762216735477</v>
      </c>
      <c r="AB162" s="342">
        <f t="shared" si="124"/>
        <v>-128.71397875507694</v>
      </c>
      <c r="AC162" s="342">
        <f t="shared" si="125"/>
        <v>-1579.7249999999999</v>
      </c>
      <c r="AD162" s="342">
        <f t="shared" si="126"/>
        <v>7.4375</v>
      </c>
      <c r="AE162" s="342">
        <f t="shared" si="127"/>
        <v>-59.773762216735477</v>
      </c>
      <c r="AF162" s="361">
        <f t="shared" si="128"/>
        <v>0.50341567616542449</v>
      </c>
      <c r="AG162" s="361">
        <f t="shared" si="129"/>
        <v>0.32143955065039959</v>
      </c>
      <c r="AH162" s="361">
        <f t="shared" si="206"/>
        <v>0.50341567616542449</v>
      </c>
      <c r="AI162" s="342">
        <f t="shared" si="130"/>
        <v>0.2814207260674928</v>
      </c>
      <c r="AJ162" s="343"/>
      <c r="AK162" s="342">
        <f t="shared" si="207"/>
        <v>-67.036226940145454</v>
      </c>
      <c r="AL162" s="342">
        <f t="shared" si="131"/>
        <v>-143.85223715038134</v>
      </c>
      <c r="AM162" s="342">
        <f t="shared" si="132"/>
        <v>-1579.7249999999999</v>
      </c>
      <c r="AN162" s="342">
        <f t="shared" si="133"/>
        <v>7.4375</v>
      </c>
      <c r="AO162" s="342">
        <f t="shared" si="134"/>
        <v>-67.036226940145454</v>
      </c>
      <c r="AP162" s="361">
        <f t="shared" si="135"/>
        <v>0.39014903418414004</v>
      </c>
      <c r="AQ162" s="361">
        <f t="shared" si="136"/>
        <v>0.17672025279264211</v>
      </c>
      <c r="AR162" s="361">
        <f t="shared" si="208"/>
        <v>0.39014903418414004</v>
      </c>
      <c r="AS162" s="342">
        <f t="shared" si="137"/>
        <v>0.31561312118712553</v>
      </c>
      <c r="AT162" s="343"/>
      <c r="AU162" s="342">
        <f t="shared" si="138"/>
        <v>-177.00322286597924</v>
      </c>
      <c r="AV162" s="342">
        <f t="shared" si="139"/>
        <v>2.9967771340207605</v>
      </c>
      <c r="AW162" s="342">
        <f t="shared" si="140"/>
        <v>2.9967771340207605</v>
      </c>
      <c r="AX162" s="342">
        <f t="shared" si="141"/>
        <v>-1.2809836541834907E-3</v>
      </c>
      <c r="AY162" s="342">
        <f t="shared" si="209"/>
        <v>1</v>
      </c>
      <c r="AZ162" s="342">
        <f t="shared" si="142"/>
        <v>0</v>
      </c>
      <c r="BA162" s="343"/>
      <c r="BB162" s="342">
        <f t="shared" si="143"/>
        <v>-174.02275298212123</v>
      </c>
      <c r="BC162" s="342">
        <f t="shared" si="144"/>
        <v>5.9772470178787671</v>
      </c>
      <c r="BD162" s="342">
        <f t="shared" si="145"/>
        <v>5.9772470178787671</v>
      </c>
      <c r="BE162" s="342">
        <f t="shared" si="195"/>
        <v>-2.3557794931175526E-3</v>
      </c>
      <c r="BF162" s="342">
        <f t="shared" si="210"/>
        <v>1</v>
      </c>
      <c r="BG162" s="342">
        <f t="shared" si="146"/>
        <v>0</v>
      </c>
      <c r="BH162" s="343"/>
      <c r="BI162" s="342">
        <f t="shared" si="147"/>
        <v>-147.89238676931973</v>
      </c>
      <c r="BJ162" s="342">
        <f t="shared" si="148"/>
        <v>31.166725154799792</v>
      </c>
      <c r="BK162" s="342">
        <f t="shared" si="149"/>
        <v>-0.44486037057027661</v>
      </c>
      <c r="BL162" s="342">
        <f t="shared" si="150"/>
        <v>31.166725154799792</v>
      </c>
      <c r="BM162" s="342">
        <f t="shared" si="211"/>
        <v>0.95007301173106862</v>
      </c>
      <c r="BN162" s="342">
        <f t="shared" si="151"/>
        <v>0.14673599413747548</v>
      </c>
      <c r="BO162" s="346">
        <f t="shared" si="152"/>
        <v>-140.13219482141352</v>
      </c>
      <c r="BP162" s="344">
        <f t="shared" si="153"/>
        <v>39.86780517858648</v>
      </c>
      <c r="BQ162" s="344">
        <f t="shared" si="154"/>
        <v>-0.96245197189936693</v>
      </c>
      <c r="BR162" s="344">
        <f t="shared" si="155"/>
        <v>39.86780517858648</v>
      </c>
      <c r="BS162" s="346">
        <f t="shared" si="156"/>
        <v>0.89511204539191969</v>
      </c>
      <c r="BT162" s="345">
        <f t="shared" si="157"/>
        <v>0.1877015309726294</v>
      </c>
      <c r="BU162" s="342">
        <f t="shared" si="212"/>
        <v>0.33443752511010488</v>
      </c>
      <c r="BV162" s="343"/>
      <c r="BW162" s="347">
        <f t="shared" si="196"/>
        <v>2.026471372364723</v>
      </c>
      <c r="BX162" s="362"/>
      <c r="BY162" s="363"/>
      <c r="BZ162" s="361">
        <f t="shared" si="158"/>
        <v>-176.00712593958451</v>
      </c>
      <c r="CA162" s="361">
        <f t="shared" si="159"/>
        <v>3.9928740604154882</v>
      </c>
      <c r="CB162" s="342">
        <f t="shared" si="160"/>
        <v>3.9928740604154882</v>
      </c>
      <c r="CC162" s="342">
        <f t="shared" si="161"/>
        <v>-1.6392784892440585E-3</v>
      </c>
      <c r="CD162" s="342">
        <f t="shared" si="213"/>
        <v>1</v>
      </c>
      <c r="CE162" s="342">
        <f t="shared" si="162"/>
        <v>0</v>
      </c>
      <c r="CF162" s="364"/>
      <c r="CG162" s="342">
        <f t="shared" si="214"/>
        <v>-78.795154429870976</v>
      </c>
      <c r="CH162" s="342">
        <f t="shared" si="163"/>
        <v>-163.74160717537976</v>
      </c>
      <c r="CI162" s="342">
        <f t="shared" si="164"/>
        <v>-1579.7249999999999</v>
      </c>
      <c r="CJ162" s="342">
        <f t="shared" si="199"/>
        <v>7.4375</v>
      </c>
      <c r="CK162" s="342">
        <f t="shared" si="165"/>
        <v>-78.795154429870976</v>
      </c>
      <c r="CL162" s="361">
        <f t="shared" si="166"/>
        <v>0.1943173110336831</v>
      </c>
      <c r="CM162" s="361">
        <f t="shared" si="167"/>
        <v>3.9210746221112591E-2</v>
      </c>
      <c r="CN162" s="361">
        <f t="shared" si="215"/>
        <v>0.1943173110336831</v>
      </c>
      <c r="CO162" s="342">
        <f t="shared" si="168"/>
        <v>0.37097530334214213</v>
      </c>
      <c r="CP162" s="364"/>
      <c r="CQ162" s="342">
        <f t="shared" si="216"/>
        <v>-75.735487701920107</v>
      </c>
      <c r="CR162" s="342">
        <f t="shared" si="169"/>
        <v>-158.97076203576441</v>
      </c>
      <c r="CS162" s="342">
        <f t="shared" si="170"/>
        <v>-1579.7249999999999</v>
      </c>
      <c r="CT162" s="342">
        <f t="shared" si="200"/>
        <v>7.4375</v>
      </c>
      <c r="CU162" s="342">
        <f t="shared" si="171"/>
        <v>-75.735487701920107</v>
      </c>
      <c r="CV162" s="361">
        <f t="shared" si="172"/>
        <v>0.24639877909159885</v>
      </c>
      <c r="CW162" s="361">
        <f t="shared" si="173"/>
        <v>6.4501997996099777E-2</v>
      </c>
      <c r="CX162" s="361">
        <f t="shared" si="217"/>
        <v>0.24639877909159885</v>
      </c>
      <c r="CY162" s="342">
        <f t="shared" si="174"/>
        <v>0.35657009275856921</v>
      </c>
      <c r="CZ162" s="364"/>
      <c r="DA162" s="350">
        <f t="shared" si="218"/>
        <v>0.72754539610071134</v>
      </c>
      <c r="DB162" s="351">
        <f t="shared" si="219"/>
        <v>2.7540167684654344</v>
      </c>
      <c r="DC162" s="352">
        <f t="shared" si="197"/>
        <v>7.9972688791919017E-3</v>
      </c>
      <c r="DD162" s="353">
        <f t="shared" si="201"/>
        <v>-41.941166043175343</v>
      </c>
      <c r="DE162" s="354">
        <f t="shared" si="175"/>
        <v>49.166666666666664</v>
      </c>
      <c r="DF162" s="354">
        <f t="shared" si="198"/>
        <v>2.3540777862572142</v>
      </c>
      <c r="DG162" s="365"/>
      <c r="DH162" s="63"/>
      <c r="DI162" s="63"/>
      <c r="DJ162" s="63"/>
      <c r="DK162" s="63"/>
      <c r="DL162" s="63"/>
      <c r="DM162" s="63"/>
      <c r="DN162" s="63"/>
      <c r="DO162" s="366"/>
      <c r="DP162" s="63"/>
      <c r="DQ162" s="63"/>
      <c r="DR162" s="63"/>
      <c r="DS162" s="63"/>
      <c r="DT162" s="63"/>
      <c r="DU162" s="63"/>
      <c r="DV162" s="63"/>
      <c r="DW162" s="63"/>
      <c r="DX162" s="63"/>
      <c r="DY162" s="63"/>
      <c r="DZ162" s="63"/>
      <c r="EA162" s="63"/>
      <c r="EB162" s="63"/>
      <c r="EC162" s="63"/>
      <c r="ED162" s="63"/>
      <c r="EE162" s="63"/>
      <c r="EF162" s="63"/>
      <c r="EG162" s="63"/>
    </row>
    <row r="163" spans="1:137" s="358" customFormat="1" x14ac:dyDescent="0.25">
      <c r="A163" s="358">
        <f t="shared" si="202"/>
        <v>595</v>
      </c>
      <c r="B163" s="359">
        <f t="shared" si="203"/>
        <v>0.125</v>
      </c>
      <c r="C163" s="360"/>
      <c r="D163" s="342">
        <f t="shared" si="123"/>
        <v>-207.774</v>
      </c>
      <c r="E163" s="361">
        <f t="shared" si="204"/>
        <v>0.97</v>
      </c>
      <c r="F163" s="343"/>
      <c r="G163" s="342">
        <f t="shared" si="176"/>
        <v>-170.36883020753999</v>
      </c>
      <c r="H163" s="342">
        <f t="shared" si="177"/>
        <v>9.6311697924600139</v>
      </c>
      <c r="I163" s="342">
        <f t="shared" si="178"/>
        <v>-1.5644426779668683</v>
      </c>
      <c r="J163" s="342">
        <f t="shared" si="179"/>
        <v>9.6311697924600139</v>
      </c>
      <c r="K163" s="344">
        <f t="shared" si="180"/>
        <v>1</v>
      </c>
      <c r="L163" s="345">
        <f t="shared" si="181"/>
        <v>0</v>
      </c>
      <c r="M163" s="346">
        <f t="shared" si="182"/>
        <v>-36.747470952863914</v>
      </c>
      <c r="N163" s="342">
        <f t="shared" si="183"/>
        <v>143.25252904713608</v>
      </c>
      <c r="O163" s="342">
        <f t="shared" si="184"/>
        <v>-18.533120503124351</v>
      </c>
      <c r="P163" s="342">
        <f t="shared" si="185"/>
        <v>-36.747470952863914</v>
      </c>
      <c r="Q163" s="344">
        <f t="shared" si="186"/>
        <v>1</v>
      </c>
      <c r="R163" s="345">
        <f t="shared" si="187"/>
        <v>0</v>
      </c>
      <c r="S163" s="346">
        <f t="shared" si="188"/>
        <v>-6.1760905666564341</v>
      </c>
      <c r="T163" s="342">
        <f t="shared" si="189"/>
        <v>173.82390943334357</v>
      </c>
      <c r="U163" s="342">
        <f t="shared" si="190"/>
        <v>-0.89178039139474985</v>
      </c>
      <c r="V163" s="342">
        <f t="shared" si="191"/>
        <v>-6.1760905666564341</v>
      </c>
      <c r="W163" s="344">
        <f t="shared" si="192"/>
        <v>1</v>
      </c>
      <c r="X163" s="345">
        <f t="shared" si="193"/>
        <v>0</v>
      </c>
      <c r="Y163" s="342">
        <f t="shared" si="194"/>
        <v>0</v>
      </c>
      <c r="Z163" s="343"/>
      <c r="AA163" s="342">
        <f t="shared" si="205"/>
        <v>-59.983638024945698</v>
      </c>
      <c r="AB163" s="342">
        <f t="shared" si="124"/>
        <v>-129.1902523495817</v>
      </c>
      <c r="AC163" s="342">
        <f t="shared" si="125"/>
        <v>-1593.1125</v>
      </c>
      <c r="AD163" s="342">
        <f t="shared" si="126"/>
        <v>7.4375</v>
      </c>
      <c r="AE163" s="342">
        <f t="shared" si="127"/>
        <v>-59.983638024945698</v>
      </c>
      <c r="AF163" s="361">
        <f t="shared" si="128"/>
        <v>0.50024729077529384</v>
      </c>
      <c r="AG163" s="361">
        <f t="shared" si="129"/>
        <v>0.31660326935114286</v>
      </c>
      <c r="AH163" s="361">
        <f t="shared" si="206"/>
        <v>0.50024729077529384</v>
      </c>
      <c r="AI163" s="342">
        <f t="shared" si="130"/>
        <v>0.28003565837976518</v>
      </c>
      <c r="AJ163" s="343"/>
      <c r="AK163" s="342">
        <f t="shared" si="207"/>
        <v>-67.209409158214982</v>
      </c>
      <c r="AL163" s="342">
        <f t="shared" si="131"/>
        <v>-144.18169987508776</v>
      </c>
      <c r="AM163" s="342">
        <f t="shared" si="132"/>
        <v>-1593.1125</v>
      </c>
      <c r="AN163" s="342">
        <f t="shared" si="133"/>
        <v>7.4375</v>
      </c>
      <c r="AO163" s="342">
        <f t="shared" si="134"/>
        <v>-67.209409158214982</v>
      </c>
      <c r="AP163" s="361">
        <f t="shared" si="135"/>
        <v>0.38736419213176837</v>
      </c>
      <c r="AQ163" s="361">
        <f t="shared" si="136"/>
        <v>0.17385277437642088</v>
      </c>
      <c r="AR163" s="361">
        <f t="shared" si="208"/>
        <v>0.38736419213176837</v>
      </c>
      <c r="AS163" s="342">
        <f t="shared" si="137"/>
        <v>0.31376941717187201</v>
      </c>
      <c r="AT163" s="343"/>
      <c r="AU163" s="342">
        <f t="shared" si="138"/>
        <v>-177.02982815396896</v>
      </c>
      <c r="AV163" s="342">
        <f t="shared" si="139"/>
        <v>2.970171846031036</v>
      </c>
      <c r="AW163" s="342">
        <f t="shared" si="140"/>
        <v>2.970171846031036</v>
      </c>
      <c r="AX163" s="342">
        <f t="shared" si="141"/>
        <v>-1.2351386458295689E-3</v>
      </c>
      <c r="AY163" s="342">
        <f t="shared" si="209"/>
        <v>1</v>
      </c>
      <c r="AZ163" s="342">
        <f t="shared" si="142"/>
        <v>0</v>
      </c>
      <c r="BA163" s="343"/>
      <c r="BB163" s="342">
        <f t="shared" si="143"/>
        <v>-174.07553460128509</v>
      </c>
      <c r="BC163" s="342">
        <f t="shared" si="144"/>
        <v>5.924465398714915</v>
      </c>
      <c r="BD163" s="342">
        <f t="shared" si="145"/>
        <v>5.924465398714915</v>
      </c>
      <c r="BE163" s="342">
        <f t="shared" si="195"/>
        <v>-2.2742737568205258E-3</v>
      </c>
      <c r="BF163" s="342">
        <f t="shared" si="210"/>
        <v>1</v>
      </c>
      <c r="BG163" s="342">
        <f t="shared" si="146"/>
        <v>0</v>
      </c>
      <c r="BH163" s="343"/>
      <c r="BI163" s="342">
        <f t="shared" si="147"/>
        <v>-148.26890194067835</v>
      </c>
      <c r="BJ163" s="342">
        <f t="shared" si="148"/>
        <v>30.792488778416981</v>
      </c>
      <c r="BK163" s="342">
        <f t="shared" si="149"/>
        <v>-0.4276344580796142</v>
      </c>
      <c r="BL163" s="342">
        <f t="shared" si="150"/>
        <v>30.792488778416981</v>
      </c>
      <c r="BM163" s="342">
        <f t="shared" si="211"/>
        <v>0.95195907227639198</v>
      </c>
      <c r="BN163" s="342">
        <f t="shared" si="151"/>
        <v>0.14375578327925762</v>
      </c>
      <c r="BO163" s="346">
        <f t="shared" si="152"/>
        <v>-140.66017096768226</v>
      </c>
      <c r="BP163" s="344">
        <f t="shared" si="153"/>
        <v>39.339829032317738</v>
      </c>
      <c r="BQ163" s="344">
        <f t="shared" si="154"/>
        <v>-0.92452519745426098</v>
      </c>
      <c r="BR163" s="344">
        <f t="shared" si="155"/>
        <v>39.339829032317738</v>
      </c>
      <c r="BS163" s="346">
        <f t="shared" si="156"/>
        <v>0.89902908098319001</v>
      </c>
      <c r="BT163" s="345">
        <f t="shared" si="157"/>
        <v>0.18365933255050299</v>
      </c>
      <c r="BU163" s="342">
        <f t="shared" si="212"/>
        <v>0.32741511582976057</v>
      </c>
      <c r="BV163" s="343"/>
      <c r="BW163" s="347">
        <f t="shared" si="196"/>
        <v>2.016220191381398</v>
      </c>
      <c r="BX163" s="362"/>
      <c r="BY163" s="363"/>
      <c r="BZ163" s="361">
        <f t="shared" si="158"/>
        <v>-176.04252507081912</v>
      </c>
      <c r="CA163" s="361">
        <f t="shared" si="159"/>
        <v>3.9574749291808757</v>
      </c>
      <c r="CB163" s="342">
        <f t="shared" si="160"/>
        <v>3.9574749291808757</v>
      </c>
      <c r="CC163" s="342">
        <f t="shared" si="161"/>
        <v>-1.5815446428443555E-3</v>
      </c>
      <c r="CD163" s="342">
        <f t="shared" si="213"/>
        <v>1</v>
      </c>
      <c r="CE163" s="342">
        <f t="shared" si="162"/>
        <v>0</v>
      </c>
      <c r="CF163" s="364"/>
      <c r="CG163" s="342">
        <f t="shared" si="214"/>
        <v>-78.886959464051685</v>
      </c>
      <c r="CH163" s="342">
        <f t="shared" si="163"/>
        <v>-163.88154572523464</v>
      </c>
      <c r="CI163" s="342">
        <f t="shared" si="164"/>
        <v>-1593.1125</v>
      </c>
      <c r="CJ163" s="342">
        <f t="shared" si="199"/>
        <v>7.4375</v>
      </c>
      <c r="CK163" s="342">
        <f t="shared" si="165"/>
        <v>-78.886959464051685</v>
      </c>
      <c r="CL163" s="361">
        <f t="shared" si="166"/>
        <v>0.19274530403092785</v>
      </c>
      <c r="CM163" s="361">
        <f t="shared" si="167"/>
        <v>3.855549480823639E-2</v>
      </c>
      <c r="CN163" s="361">
        <f t="shared" si="215"/>
        <v>0.19274530403092785</v>
      </c>
      <c r="CO163" s="342">
        <f t="shared" si="168"/>
        <v>0.36828645874907417</v>
      </c>
      <c r="CP163" s="364"/>
      <c r="CQ163" s="342">
        <f t="shared" si="216"/>
        <v>-75.850523913654811</v>
      </c>
      <c r="CR163" s="342">
        <f t="shared" si="169"/>
        <v>-159.15423775362336</v>
      </c>
      <c r="CS163" s="342">
        <f t="shared" si="170"/>
        <v>-1593.1125</v>
      </c>
      <c r="CT163" s="342">
        <f t="shared" si="200"/>
        <v>7.4375</v>
      </c>
      <c r="CU163" s="342">
        <f t="shared" si="171"/>
        <v>-75.850523913654811</v>
      </c>
      <c r="CV163" s="361">
        <f t="shared" si="172"/>
        <v>0.24445242532605874</v>
      </c>
      <c r="CW163" s="361">
        <f t="shared" si="173"/>
        <v>6.3426865358125015E-2</v>
      </c>
      <c r="CX163" s="361">
        <f t="shared" si="217"/>
        <v>0.24445242532605874</v>
      </c>
      <c r="CY163" s="342">
        <f t="shared" si="174"/>
        <v>0.35411075589941554</v>
      </c>
      <c r="CZ163" s="364"/>
      <c r="DA163" s="350">
        <f t="shared" si="218"/>
        <v>0.72239721464848972</v>
      </c>
      <c r="DB163" s="351">
        <f t="shared" si="219"/>
        <v>2.7386174060298876</v>
      </c>
      <c r="DC163" s="352">
        <f t="shared" si="197"/>
        <v>7.8140177061208575E-3</v>
      </c>
      <c r="DD163" s="353">
        <f t="shared" si="201"/>
        <v>-42.14251218046919</v>
      </c>
      <c r="DE163" s="354">
        <f t="shared" si="175"/>
        <v>49.583333333333336</v>
      </c>
      <c r="DF163" s="354">
        <f t="shared" si="198"/>
        <v>2.3362207449282071</v>
      </c>
      <c r="DG163" s="365"/>
      <c r="DH163" s="63"/>
      <c r="DI163" s="63"/>
      <c r="DJ163" s="63"/>
      <c r="DK163" s="63"/>
      <c r="DL163" s="63"/>
      <c r="DM163" s="63"/>
      <c r="DN163" s="63"/>
      <c r="DO163" s="366"/>
      <c r="DP163" s="63"/>
      <c r="DQ163" s="63"/>
      <c r="DR163" s="63"/>
      <c r="DS163" s="63"/>
      <c r="DT163" s="63"/>
      <c r="DU163" s="63"/>
      <c r="DV163" s="63"/>
      <c r="DW163" s="63"/>
      <c r="DX163" s="63"/>
      <c r="DY163" s="63"/>
      <c r="DZ163" s="63"/>
      <c r="EA163" s="63"/>
      <c r="EB163" s="63"/>
      <c r="EC163" s="63"/>
      <c r="ED163" s="63"/>
      <c r="EE163" s="63"/>
      <c r="EF163" s="63"/>
      <c r="EG163" s="63"/>
    </row>
    <row r="164" spans="1:137" s="358" customFormat="1" x14ac:dyDescent="0.25">
      <c r="A164" s="358">
        <f t="shared" si="202"/>
        <v>600</v>
      </c>
      <c r="B164" s="359">
        <f t="shared" si="203"/>
        <v>0.125</v>
      </c>
      <c r="C164" s="360"/>
      <c r="D164" s="342">
        <f t="shared" ref="D164:D227" si="220">-(E164*360*$A164)/1000</f>
        <v>-209.52</v>
      </c>
      <c r="E164" s="361">
        <f t="shared" si="204"/>
        <v>0.97</v>
      </c>
      <c r="F164" s="343"/>
      <c r="G164" s="342">
        <f t="shared" si="176"/>
        <v>-170.52247190604874</v>
      </c>
      <c r="H164" s="342">
        <f t="shared" si="177"/>
        <v>9.4775280939512641</v>
      </c>
      <c r="I164" s="342">
        <f t="shared" si="178"/>
        <v>-1.4941496627076951</v>
      </c>
      <c r="J164" s="342">
        <f t="shared" si="179"/>
        <v>9.4775280939512641</v>
      </c>
      <c r="K164" s="344">
        <f t="shared" si="180"/>
        <v>1</v>
      </c>
      <c r="L164" s="345">
        <f t="shared" si="181"/>
        <v>0</v>
      </c>
      <c r="M164" s="346">
        <f t="shared" si="182"/>
        <v>-38.550465296157746</v>
      </c>
      <c r="N164" s="342">
        <f t="shared" si="183"/>
        <v>141.44953470384226</v>
      </c>
      <c r="O164" s="342">
        <f t="shared" si="184"/>
        <v>-19.553551933264234</v>
      </c>
      <c r="P164" s="342">
        <f t="shared" si="185"/>
        <v>-38.550465296157746</v>
      </c>
      <c r="Q164" s="344">
        <f t="shared" si="186"/>
        <v>1</v>
      </c>
      <c r="R164" s="345">
        <f t="shared" si="187"/>
        <v>0</v>
      </c>
      <c r="S164" s="346">
        <f t="shared" si="188"/>
        <v>-6.2523666603881454</v>
      </c>
      <c r="T164" s="342">
        <f t="shared" si="189"/>
        <v>173.74763333961187</v>
      </c>
      <c r="U164" s="342">
        <f t="shared" si="190"/>
        <v>-0.91482848732198518</v>
      </c>
      <c r="V164" s="342">
        <f t="shared" si="191"/>
        <v>-6.2523666603881454</v>
      </c>
      <c r="W164" s="344">
        <f t="shared" si="192"/>
        <v>1</v>
      </c>
      <c r="X164" s="345">
        <f t="shared" si="193"/>
        <v>0</v>
      </c>
      <c r="Y164" s="342">
        <f t="shared" si="194"/>
        <v>0</v>
      </c>
      <c r="Z164" s="343"/>
      <c r="AA164" s="342">
        <f t="shared" si="205"/>
        <v>-60.190885793293475</v>
      </c>
      <c r="AB164" s="342">
        <f t="shared" ref="AB164:AB227" si="221">(-ATAN(1/AB$33*(2*$A164/AA$32+SQRT(4-AB$33^2)))-ATAN(1/AB$33*(2*$A164/AA$32-SQRT(4-AB$33^2))))*180/PI()</f>
        <v>-129.65819774704582</v>
      </c>
      <c r="AC164" s="342">
        <f t="shared" ref="AC164:AC227" si="222">-360*$A164*AD164/1000</f>
        <v>-1606.5</v>
      </c>
      <c r="AD164" s="342">
        <f t="shared" ref="AD164:AD227" si="223">($AD$33-1)/(2*$B$33)*1000</f>
        <v>7.4375</v>
      </c>
      <c r="AE164" s="342">
        <f t="shared" ref="AE164:AE227" si="224">-ATAN($A164/AA$32)*180/PI()</f>
        <v>-60.190885793293475</v>
      </c>
      <c r="AF164" s="361">
        <f t="shared" ref="AF164:AF227" si="225">10^(10*LOG10(AA$32^2/($A164^2+AA$32^2))/20)</f>
        <v>0.49711199272005341</v>
      </c>
      <c r="AG164" s="361">
        <f t="shared" ref="AG164:AG227" si="226">10^((10*LOG10(AG$33*AA$32^4/($A164^4+AA$32^4)))/20)</f>
        <v>0.31186349081871811</v>
      </c>
      <c r="AH164" s="361">
        <f t="shared" si="206"/>
        <v>0.49711199272005341</v>
      </c>
      <c r="AI164" s="342">
        <f t="shared" ref="AI164:AI227" si="227">IF(AI$32="On",ABS((AA164/(360*$A164))*1000),0)</f>
        <v>0.27866150830228464</v>
      </c>
      <c r="AJ164" s="343"/>
      <c r="AK164" s="342">
        <f t="shared" si="207"/>
        <v>-67.38013505195957</v>
      </c>
      <c r="AL164" s="342">
        <f t="shared" ref="AL164:AL227" si="228">(-ATAN(1/AL$33*(2*$A164/AK$32+SQRT(4-AL$33^2)))-ATAN(1/AL$33*(2*$A164/AK$32-SQRT(4-AL$33^2))))*180/PI()</f>
        <v>-144.50518457447305</v>
      </c>
      <c r="AM164" s="342">
        <f t="shared" ref="AM164:AM227" si="229">-360*$A164*AN164/1000</f>
        <v>-1606.5</v>
      </c>
      <c r="AN164" s="342">
        <f t="shared" ref="AN164:AN227" si="230">($AD$33-1)/(2*$B$33)*1000</f>
        <v>7.4375</v>
      </c>
      <c r="AO164" s="342">
        <f t="shared" ref="AO164:AO227" si="231">-ATAN($A164/AK$32)*180/PI()</f>
        <v>-67.38013505195957</v>
      </c>
      <c r="AP164" s="361">
        <f t="shared" ref="AP164:AP227" si="232">10^((10*LOG10(AK$32^2/($A164^2+AK$32^2)))/20)</f>
        <v>0.38461538461538453</v>
      </c>
      <c r="AQ164" s="361">
        <f t="shared" ref="AQ164:AQ227" si="233">10^((10*LOG10(AQ$33*AK$32^4/($A164^4+AK$32^4)))/20)</f>
        <v>0.17105241835584409</v>
      </c>
      <c r="AR164" s="361">
        <f t="shared" si="208"/>
        <v>0.38461538461538453</v>
      </c>
      <c r="AS164" s="342">
        <f t="shared" ref="AS164:AS227" si="234">IF(AS$32="On",ABS((AK164/(360*$A164))*1000),0)</f>
        <v>0.31194506968499802</v>
      </c>
      <c r="AT164" s="343"/>
      <c r="AU164" s="342">
        <f t="shared" ref="AU164:AU227" si="235">(-ATAN(2*AV$33*$A164/$AW$30+SQRT(4*AV$33^2-1))-ATAN(2*AV$33*$A164/AW$30-SQRT(4*AV$33^2-1)))*180/PI()</f>
        <v>-177.05595365001241</v>
      </c>
      <c r="AV164" s="342">
        <f t="shared" ref="AV164:AV227" si="236">(-ATAN(2*AV$33*$A164/AW$30+SQRT(4*AV$33^2-1))-ATAN(2*AV$33*$A164/AW$30-SQRT(4*AV$33^2-1)))*180/PI()+180</f>
        <v>2.9440463499875875</v>
      </c>
      <c r="AW164" s="342">
        <f t="shared" ref="AW164:AW227" si="237">IF($A164&lt;=AW$30,AU164,AV164)</f>
        <v>2.9440463499875875</v>
      </c>
      <c r="AX164" s="342">
        <f t="shared" ref="AX164:AX227" si="238">10*LOG10(ABS((1-($A164^6/AW$30^6))/(($A164^6/AW$30^6)+($A164^2/(AV$33*AW$30^2))+1)))</f>
        <v>-1.1913421807366702E-3</v>
      </c>
      <c r="AY164" s="342">
        <f t="shared" si="209"/>
        <v>1</v>
      </c>
      <c r="AZ164" s="342">
        <f t="shared" ref="AZ164:AZ227" si="239">IF(AZ$32="On",ABS((AW164/(360*$A164))*1000),0)</f>
        <v>0</v>
      </c>
      <c r="BA164" s="343"/>
      <c r="BB164" s="342">
        <f t="shared" ref="BB164:BB227" si="240">(-ATAN(2*BC$33*$A164/BD$30+SQRT(4*BC$33^2-1))-ATAN(2*BC$33*$A164/BD$30-SQRT(4*BC$33^2-1)))*180/PI()</f>
        <v>-174.1273717189332</v>
      </c>
      <c r="BC164" s="342">
        <f t="shared" ref="BC164:BC227" si="241">(-ATAN(2*BC$33*$A164/BD$30+SQRT(4*BC$33^2-1))-ATAN(2*BC$33*$A164/BD$30-SQRT(4*BC$33^2-1)))*180/PI()+180</f>
        <v>5.8726282810667954</v>
      </c>
      <c r="BD164" s="342">
        <f t="shared" ref="BD164:BD227" si="242">IF($A164&lt;=BD$30,BB164,BC164)</f>
        <v>5.8726282810667954</v>
      </c>
      <c r="BE164" s="342">
        <f t="shared" si="195"/>
        <v>-2.1962830087666222E-3</v>
      </c>
      <c r="BF164" s="342">
        <f t="shared" si="210"/>
        <v>1</v>
      </c>
      <c r="BG164" s="342">
        <f t="shared" ref="BG164:BG227" si="243">IF(BG$32="On",ABS((BD164/(360*$A164))*1000),0)</f>
        <v>0</v>
      </c>
      <c r="BH164" s="343"/>
      <c r="BI164" s="342">
        <f t="shared" ref="BI164:BI227" si="244">(-ATAN(2*BN$29*$A164/$BR$30+SQRT(4*BN$29^2-1))-ATAN(2*BN$29*$A164/BL$30-SQRT(4*BN$29^2-1)))*180/PI()</f>
        <v>-148.63609899441795</v>
      </c>
      <c r="BJ164" s="342">
        <f t="shared" ref="BJ164:BJ227" si="245">(-ATAN(2*BN$29*$A164/BL$30+SQRT(4*BN$29^2-1))-ATAN(2*BN$29*$A164/BL$30-SQRT(4*BN$29^2-1)))*180/PI()+180</f>
        <v>30.427577441947733</v>
      </c>
      <c r="BK164" s="342">
        <f t="shared" ref="BK164:BK227" si="246">10*LOG10(ABS((1-($A164^6/BL$30^6))/(($A164^6/BL$30^6)+($A164^2/(BN$29*BL$30^2))+1)))</f>
        <v>-0.41122776673810291</v>
      </c>
      <c r="BL164" s="342">
        <f t="shared" ref="BL164:BL227" si="247">IF($A164&lt;=BL$30,BI164,BJ164)</f>
        <v>30.427577441947733</v>
      </c>
      <c r="BM164" s="342">
        <f t="shared" si="211"/>
        <v>0.95375891770686283</v>
      </c>
      <c r="BN164" s="342">
        <f t="shared" ref="BN164:BN227" si="248">IF(BL$33="On",ABS((BL164/(360*$A164))*1000),0)</f>
        <v>0.14086841408309134</v>
      </c>
      <c r="BO164" s="346">
        <f t="shared" ref="BO164:BO227" si="249">(-ATAN(2*BU$31*$A164/$BR$30+SQRT(4*BU$31^2-1))-ATAN(2*BU$31*$A164/BR$30-SQRT(4*BU$31^2-1)))*180/PI()</f>
        <v>-141.17419545124878</v>
      </c>
      <c r="BP164" s="344">
        <f t="shared" ref="BP164:BP227" si="250">(-ATAN(2*BU$31*$A164/BR$30+SQRT(4*BU$31^2-1))-ATAN(2*BU$31*$A164/BR$30-SQRT(4*BU$31^2-1)))*180/PI()+180</f>
        <v>38.825804548751222</v>
      </c>
      <c r="BQ164" s="344">
        <f t="shared" ref="BQ164:BQ227" si="251">10*LOG10(ABS((1-($A164^6/BR$30^6))/(($A164^6/BR$30^6)+($A164^2/(BU$31*BR$30^2))+1)))</f>
        <v>-0.88842295917077774</v>
      </c>
      <c r="BR164" s="344">
        <f t="shared" ref="BR164:BR227" si="252">IF($A164&lt;=BR$30,BO164,BP164)</f>
        <v>38.825804548751222</v>
      </c>
      <c r="BS164" s="346">
        <f t="shared" ref="BS164:BS227" si="253">IF(BU$29="On",10^((IF(ISERROR(BQ164),-60,BQ164))/20),1)</f>
        <v>0.90277360335869627</v>
      </c>
      <c r="BT164" s="345">
        <f t="shared" ref="BT164:BT227" si="254">IF(BU$29="On",ABS((BR164/(360*$A164))*1000),0)</f>
        <v>0.17974909513310752</v>
      </c>
      <c r="BU164" s="342">
        <f t="shared" si="212"/>
        <v>0.32061750921619886</v>
      </c>
      <c r="BV164" s="343"/>
      <c r="BW164" s="347">
        <f t="shared" si="196"/>
        <v>2.0062240872034818</v>
      </c>
      <c r="BX164" s="362"/>
      <c r="BY164" s="363"/>
      <c r="BZ164" s="361">
        <f t="shared" ref="BZ164:BZ227" si="255">(-ATAN(2*CA$33*$A164/CB$30+SQRT(4*CA$33^2-1))-ATAN(2*CA$33*$A164/CB$30-SQRT(4*CA$33^2-1)))*180/PI()</f>
        <v>-176.07728710948953</v>
      </c>
      <c r="CA164" s="361">
        <f t="shared" ref="CA164:CA227" si="256">(-ATAN(2*CA$33*$A164/CB$30+SQRT(4*CA$33^2-1))-ATAN(2*CA$33*$A164/CB$30-SQRT(4*CA$33^2-1)))*180/PI()+180</f>
        <v>3.9227128905104678</v>
      </c>
      <c r="CB164" s="342">
        <f t="shared" ref="CB164:CB227" si="257">IF($A164&lt;=CB$30,BZ164,CA164)</f>
        <v>3.9227128905104678</v>
      </c>
      <c r="CC164" s="342">
        <f t="shared" ref="CC164:CC227" si="258">10*LOG10(ABS((1-($A164^6/CB$30^6))/(($A164^6/CB$30^6)+($A164^2/(CA$33*CB$30^2))+1)))</f>
        <v>-1.5263482951290584E-3</v>
      </c>
      <c r="CD164" s="342">
        <f t="shared" si="213"/>
        <v>1</v>
      </c>
      <c r="CE164" s="342">
        <f t="shared" ref="CE164:CE227" si="259">IF(CE$32="On",ABS((CB164/(360*$A164))*1000),0)</f>
        <v>0</v>
      </c>
      <c r="CF164" s="364"/>
      <c r="CG164" s="342">
        <f t="shared" si="214"/>
        <v>-78.977290804318258</v>
      </c>
      <c r="CH164" s="342">
        <f t="shared" ref="CH164:CH227" si="260">(-ATAN(1/CH$33*(2*$A164/CG$32+SQRT(4-CH$33^2)))-ATAN(1/CH$33*(2*$A164/CG$32-SQRT(4-CH$33^2))))*180/PI()</f>
        <v>-164.01907299107216</v>
      </c>
      <c r="CI164" s="342">
        <f t="shared" ref="CI164:CI227" si="261">-360*$A164*CJ164/1000</f>
        <v>-1606.5</v>
      </c>
      <c r="CJ164" s="342">
        <f t="shared" si="199"/>
        <v>7.4375</v>
      </c>
      <c r="CK164" s="342">
        <f t="shared" ref="CK164:CK227" si="262">-ATAN($A164/CG$32)*180/PI()</f>
        <v>-78.977290804318258</v>
      </c>
      <c r="CL164" s="361">
        <f t="shared" ref="CL164:CL227" si="263">10^((10*LOG10(CG$32^2/($A164^2+CG$32^2)))/20)</f>
        <v>0.19119804854389685</v>
      </c>
      <c r="CM164" s="361">
        <f t="shared" ref="CM164:CM227" si="264">10^((10*LOG10(CM$33*CG$32^4/($A164^4+CG$32^4)))/20)</f>
        <v>3.7916508425031095E-2</v>
      </c>
      <c r="CN164" s="361">
        <f t="shared" si="215"/>
        <v>0.19119804854389685</v>
      </c>
      <c r="CO164" s="342">
        <f t="shared" ref="CO164:CO227" si="265">IF(CO$32="On",ABS((CG164/(360*$A164))*1000),0)</f>
        <v>0.36563560557554753</v>
      </c>
      <c r="CP164" s="364"/>
      <c r="CQ164" s="342">
        <f t="shared" si="216"/>
        <v>-75.963756532073532</v>
      </c>
      <c r="CR164" s="342">
        <f t="shared" ref="CR164:CR227" si="266">(-ATAN(1/CR$33*(2*$A164/CQ$32+SQRT(4-CR$33^2)))-ATAN(1/CR$33*(2*$A164/CQ$32-SQRT(4-CR$33^2))))*180/PI()</f>
        <v>-159.33449891181499</v>
      </c>
      <c r="CS164" s="342">
        <f t="shared" ref="CS164:CS227" si="267">-360*$A164*CT164/1000</f>
        <v>-1606.5</v>
      </c>
      <c r="CT164" s="342">
        <f t="shared" si="200"/>
        <v>7.4375</v>
      </c>
      <c r="CU164" s="342">
        <f t="shared" ref="CU164:CU227" si="268">-ATAN($A164/CQ$32)*180/PI()</f>
        <v>-75.963756532073532</v>
      </c>
      <c r="CV164" s="361">
        <f t="shared" ref="CV164:CV227" si="269">10^((10*LOG10(CQ$32^2/($A164^2+CQ$32^2)))/20)</f>
        <v>0.24253562503633297</v>
      </c>
      <c r="CW164" s="361">
        <f t="shared" ref="CW164:CW227" si="270">10^((10*LOG10(CW$33*CQ$32^4/($A164^4+CQ$32^4)))/20)</f>
        <v>6.2378286155180533E-2</v>
      </c>
      <c r="CX164" s="361">
        <f t="shared" si="217"/>
        <v>0.24253562503633297</v>
      </c>
      <c r="CY164" s="342">
        <f t="shared" ref="CY164:CY227" si="271">IF(CY$32="On",ABS((CQ164/(360*$A164))*1000),0)</f>
        <v>0.35168405801885894</v>
      </c>
      <c r="CZ164" s="364"/>
      <c r="DA164" s="350">
        <f t="shared" si="218"/>
        <v>0.71731966359440646</v>
      </c>
      <c r="DB164" s="351">
        <f t="shared" si="219"/>
        <v>2.7235437507978881</v>
      </c>
      <c r="DC164" s="352">
        <f t="shared" si="197"/>
        <v>7.6340913233563443E-3</v>
      </c>
      <c r="DD164" s="353">
        <f t="shared" si="201"/>
        <v>-42.344852981548975</v>
      </c>
      <c r="DE164" s="354">
        <f t="shared" ref="DE164:DE227" si="272">A164/10*$CG$2*1/30</f>
        <v>50</v>
      </c>
      <c r="DF164" s="354">
        <f t="shared" si="198"/>
        <v>2.3186169104660577</v>
      </c>
      <c r="DG164" s="365"/>
      <c r="DH164" s="63"/>
      <c r="DI164" s="63"/>
      <c r="DJ164" s="63"/>
      <c r="DK164" s="63"/>
      <c r="DL164" s="63"/>
      <c r="DM164" s="63"/>
      <c r="DN164" s="63"/>
      <c r="DO164" s="366"/>
      <c r="DP164" s="63"/>
      <c r="DQ164" s="63"/>
      <c r="DR164" s="63"/>
      <c r="DS164" s="63"/>
      <c r="DT164" s="63"/>
      <c r="DU164" s="63"/>
      <c r="DV164" s="63"/>
      <c r="DW164" s="63"/>
      <c r="DX164" s="63"/>
      <c r="DY164" s="63"/>
      <c r="DZ164" s="63"/>
      <c r="EA164" s="63"/>
      <c r="EB164" s="63"/>
      <c r="EC164" s="63"/>
      <c r="ED164" s="63"/>
      <c r="EE164" s="63"/>
      <c r="EF164" s="63"/>
      <c r="EG164" s="63"/>
    </row>
    <row r="165" spans="1:137" s="358" customFormat="1" x14ac:dyDescent="0.25">
      <c r="A165" s="358">
        <f t="shared" si="202"/>
        <v>605</v>
      </c>
      <c r="B165" s="359">
        <f t="shared" si="203"/>
        <v>0.125</v>
      </c>
      <c r="C165" s="360"/>
      <c r="D165" s="342">
        <f t="shared" si="220"/>
        <v>-211.26599999999999</v>
      </c>
      <c r="E165" s="361">
        <f t="shared" si="204"/>
        <v>0.97</v>
      </c>
      <c r="F165" s="343"/>
      <c r="G165" s="342">
        <f t="shared" ref="G165:G228" si="273">(-ATAN(2*J$32*$A165/$H$30+SQRT(4*J$32^2-1))-ATAN(2*J$32*$A165/H$30-SQRT(4*J$32^2-1)))*180/PI()</f>
        <v>-170.67073883420545</v>
      </c>
      <c r="H165" s="342">
        <f t="shared" ref="H165:H228" si="274">(-ATAN(2*J$32*$A165/H$30+SQRT(4*J$32^2-1))-ATAN(2*J$32*$A165/H$30-SQRT(4*J$32^2-1)))*180/PI()+180</f>
        <v>9.3292611657945486</v>
      </c>
      <c r="I165" s="342">
        <f t="shared" ref="I165:I228" si="275">10*LOG10(ABS((1-($A165^6/H$30^6))/(($A165^6/H$30^6)+($A165^2/(J$32*H$30^2))+1)))*4</f>
        <v>-1.4276225264510702</v>
      </c>
      <c r="J165" s="342">
        <f t="shared" ref="J165:J228" si="276">IF($A165&lt;=H$30,G165,H165)</f>
        <v>9.3292611657945486</v>
      </c>
      <c r="K165" s="344">
        <f t="shared" ref="K165:K228" si="277">IF(Y$29="On",10^((IF(ISERROR(I165),-60,I165))/20),1)</f>
        <v>1</v>
      </c>
      <c r="L165" s="345">
        <f t="shared" ref="L165:L228" si="278">IF($Y$29="On",ABS((J165/(360*$A165))*1000),0)*4</f>
        <v>0</v>
      </c>
      <c r="M165" s="346">
        <f t="shared" ref="M165:M228" si="279">(-ATAN(2*P$32*$A165/$N$30+SQRT(4*P$32^2-1))-ATAN(2*P$32*$A165/N$30-SQRT(4*P$32^2-1)))*180/PI()</f>
        <v>-40.48898906807716</v>
      </c>
      <c r="N165" s="342">
        <f t="shared" ref="N165:N228" si="280">(-ATAN(2*P$32*$A165/N$30+SQRT(4*P$32^2-1))-ATAN(2*P$32*$A165/N$30-SQRT(4*P$32^2-1)))*180/PI()+180</f>
        <v>139.51101093192284</v>
      </c>
      <c r="O165" s="342">
        <f t="shared" ref="O165:O228" si="281">10*LOG10(ABS((1-($A165^6/N$30^6))/(($A165^6/N$30^6)+($A165^2/(P$32*N$30^2))+1)))*4</f>
        <v>-20.647360931805963</v>
      </c>
      <c r="P165" s="342">
        <f t="shared" ref="P165:P228" si="282">IF($A165&lt;=N$30,M165,N165)</f>
        <v>-40.48898906807716</v>
      </c>
      <c r="Q165" s="344">
        <f t="shared" ref="Q165:Q228" si="283">IF(Y$29="On",10^((IF(ISERROR(M165),0,O165))/20),1)</f>
        <v>1</v>
      </c>
      <c r="R165" s="345">
        <f t="shared" ref="R165:R228" si="284">IF($Y$29="On",IF(ISERROR(P165),0,ABS((P165/(360*$A165))*1000)),0)*4</f>
        <v>0</v>
      </c>
      <c r="S165" s="346">
        <f t="shared" ref="S165:S228" si="285">(-ATAN(2*V$32*$A165/$T$30+SQRT(4*V$32^2-1))-ATAN(2*V$32*$A165/T$30-SQRT(4*V$32^2-1)))*180/PI()</f>
        <v>-6.3294461923895753</v>
      </c>
      <c r="T165" s="342">
        <f t="shared" ref="T165:T228" si="286">(-ATAN(2*V$32*$A165/T$30+SQRT(4*V$32^2-1))-ATAN(2*V$32*$A165/T$30-SQRT(4*V$32^2-1)))*180/PI()+180</f>
        <v>173.67055380761042</v>
      </c>
      <c r="U165" s="342">
        <f t="shared" ref="U165:U228" si="287">10*LOG10(ABS((1-($A165^6/T$30^6))/(($A165^6/T$30^6)+($A165^2/(V$32*T$30^2))+1)))*4</f>
        <v>-0.93847623780739498</v>
      </c>
      <c r="V165" s="342">
        <f t="shared" ref="V165:V228" si="288">IF($A165&lt;=T$30,S165,T165)</f>
        <v>-6.3294461923895753</v>
      </c>
      <c r="W165" s="344">
        <f t="shared" ref="W165:W228" si="289">IF(Y$29="On",10^((IF(ISERROR(S165),0,U165))/20),1)</f>
        <v>1</v>
      </c>
      <c r="X165" s="345">
        <f t="shared" ref="X165:X228" si="290">IF($Y$29="On",IF(ISERROR(V165),0,ABS((V165/(360*$A165))*1000)),0)*4</f>
        <v>0</v>
      </c>
      <c r="Y165" s="342">
        <f t="shared" ref="Y165:Y228" si="291">L165+R165+X165</f>
        <v>0</v>
      </c>
      <c r="Z165" s="343"/>
      <c r="AA165" s="342">
        <f t="shared" si="205"/>
        <v>-60.395549253995092</v>
      </c>
      <c r="AB165" s="342">
        <f t="shared" si="221"/>
        <v>-130.1180064639745</v>
      </c>
      <c r="AC165" s="342">
        <f t="shared" si="222"/>
        <v>-1619.8875</v>
      </c>
      <c r="AD165" s="342">
        <f t="shared" si="223"/>
        <v>7.4375</v>
      </c>
      <c r="AE165" s="342">
        <f t="shared" si="224"/>
        <v>-60.395549253995092</v>
      </c>
      <c r="AF165" s="361">
        <f t="shared" si="225"/>
        <v>0.49400940760952738</v>
      </c>
      <c r="AG165" s="361">
        <f t="shared" si="226"/>
        <v>0.30721820122027282</v>
      </c>
      <c r="AH165" s="361">
        <f t="shared" si="206"/>
        <v>0.49400940760952738</v>
      </c>
      <c r="AI165" s="342">
        <f t="shared" si="227"/>
        <v>0.27729820594120796</v>
      </c>
      <c r="AJ165" s="343"/>
      <c r="AK165" s="342">
        <f t="shared" si="207"/>
        <v>-67.548453543996132</v>
      </c>
      <c r="AL165" s="342">
        <f t="shared" si="228"/>
        <v>-144.82284918997584</v>
      </c>
      <c r="AM165" s="342">
        <f t="shared" si="229"/>
        <v>-1619.8875</v>
      </c>
      <c r="AN165" s="342">
        <f t="shared" si="230"/>
        <v>7.4375</v>
      </c>
      <c r="AO165" s="342">
        <f t="shared" si="231"/>
        <v>-67.548453543996132</v>
      </c>
      <c r="AP165" s="361">
        <f t="shared" si="232"/>
        <v>0.38190199483132592</v>
      </c>
      <c r="AQ165" s="361">
        <f t="shared" si="233"/>
        <v>0.16831720576127251</v>
      </c>
      <c r="AR165" s="361">
        <f t="shared" si="208"/>
        <v>0.38190199483132592</v>
      </c>
      <c r="AS165" s="342">
        <f t="shared" si="234"/>
        <v>0.31013982343432567</v>
      </c>
      <c r="AT165" s="343"/>
      <c r="AU165" s="342">
        <f t="shared" si="235"/>
        <v>-177.08161248943267</v>
      </c>
      <c r="AV165" s="342">
        <f t="shared" si="236"/>
        <v>2.918387510567328</v>
      </c>
      <c r="AW165" s="342">
        <f t="shared" si="237"/>
        <v>2.918387510567328</v>
      </c>
      <c r="AX165" s="342">
        <f t="shared" si="238"/>
        <v>-1.1494847926675029E-3</v>
      </c>
      <c r="AY165" s="342">
        <f t="shared" si="209"/>
        <v>1</v>
      </c>
      <c r="AZ165" s="342">
        <f t="shared" si="239"/>
        <v>0</v>
      </c>
      <c r="BA165" s="343"/>
      <c r="BB165" s="342">
        <f t="shared" si="240"/>
        <v>-174.17828994181889</v>
      </c>
      <c r="BC165" s="342">
        <f t="shared" si="241"/>
        <v>5.821710058181111</v>
      </c>
      <c r="BD165" s="342">
        <f t="shared" si="242"/>
        <v>5.821710058181111</v>
      </c>
      <c r="BE165" s="342">
        <f t="shared" ref="BE165:BE228" si="292">10*LOG10(ABS((1-($A165^6/BD$30^6))/(($A165^6/BD$30^6)+($A165^2/(BC$33*BD$30^2))+1)))</f>
        <v>-2.1216260332586881E-3</v>
      </c>
      <c r="BF165" s="342">
        <f t="shared" si="210"/>
        <v>1</v>
      </c>
      <c r="BG165" s="342">
        <f t="shared" si="243"/>
        <v>0</v>
      </c>
      <c r="BH165" s="343"/>
      <c r="BI165" s="342">
        <f t="shared" si="244"/>
        <v>-148.99431771003583</v>
      </c>
      <c r="BJ165" s="342">
        <f t="shared" si="245"/>
        <v>30.071650742011997</v>
      </c>
      <c r="BK165" s="342">
        <f t="shared" si="246"/>
        <v>-0.39559453816599138</v>
      </c>
      <c r="BL165" s="342">
        <f t="shared" si="247"/>
        <v>30.071650742011997</v>
      </c>
      <c r="BM165" s="342">
        <f t="shared" si="211"/>
        <v>0.95547707876561838</v>
      </c>
      <c r="BN165" s="342">
        <f t="shared" si="248"/>
        <v>0.13807002177232322</v>
      </c>
      <c r="BO165" s="346">
        <f t="shared" si="249"/>
        <v>-141.67477559417861</v>
      </c>
      <c r="BP165" s="344">
        <f t="shared" si="250"/>
        <v>38.325224405821388</v>
      </c>
      <c r="BQ165" s="344">
        <f t="shared" si="251"/>
        <v>-0.8540420282032184</v>
      </c>
      <c r="BR165" s="344">
        <f t="shared" si="252"/>
        <v>38.325224405821388</v>
      </c>
      <c r="BS165" s="346">
        <f t="shared" si="253"/>
        <v>0.90635408939394702</v>
      </c>
      <c r="BT165" s="345">
        <f t="shared" si="254"/>
        <v>0.17596521765758213</v>
      </c>
      <c r="BU165" s="342">
        <f t="shared" si="212"/>
        <v>0.31403523942990536</v>
      </c>
      <c r="BV165" s="343"/>
      <c r="BW165" s="347">
        <f t="shared" ref="BW165:BW228" si="293">SUM(B165,E165,AS165,BU165,AZ165,BG165,AI165,Y165)</f>
        <v>1.996473268805439</v>
      </c>
      <c r="BX165" s="362"/>
      <c r="BY165" s="363"/>
      <c r="BZ165" s="361">
        <f t="shared" si="255"/>
        <v>-176.11142945320555</v>
      </c>
      <c r="CA165" s="361">
        <f t="shared" si="256"/>
        <v>3.8885705467944547</v>
      </c>
      <c r="CB165" s="342">
        <f t="shared" si="257"/>
        <v>3.8885705467944547</v>
      </c>
      <c r="CC165" s="342">
        <f t="shared" si="258"/>
        <v>-1.4735560521086746E-3</v>
      </c>
      <c r="CD165" s="342">
        <f t="shared" si="213"/>
        <v>1</v>
      </c>
      <c r="CE165" s="342">
        <f t="shared" si="259"/>
        <v>0</v>
      </c>
      <c r="CF165" s="364"/>
      <c r="CG165" s="342">
        <f t="shared" si="214"/>
        <v>-79.066183214244219</v>
      </c>
      <c r="CH165" s="342">
        <f t="shared" si="260"/>
        <v>-164.15425121831731</v>
      </c>
      <c r="CI165" s="342">
        <f t="shared" si="261"/>
        <v>-1619.8875</v>
      </c>
      <c r="CJ165" s="342">
        <f t="shared" si="199"/>
        <v>7.4375</v>
      </c>
      <c r="CK165" s="342">
        <f t="shared" si="262"/>
        <v>-79.066183214244219</v>
      </c>
      <c r="CL165" s="361">
        <f t="shared" si="263"/>
        <v>0.18967497604922873</v>
      </c>
      <c r="CM165" s="361">
        <f t="shared" si="264"/>
        <v>3.7293254310452939E-2</v>
      </c>
      <c r="CN165" s="361">
        <f t="shared" si="215"/>
        <v>0.18967497604922873</v>
      </c>
      <c r="CO165" s="342">
        <f t="shared" si="265"/>
        <v>0.36302196149790733</v>
      </c>
      <c r="CP165" s="364"/>
      <c r="CQ165" s="342">
        <f t="shared" si="216"/>
        <v>-76.075226779590565</v>
      </c>
      <c r="CR165" s="342">
        <f t="shared" si="266"/>
        <v>-159.51162989574487</v>
      </c>
      <c r="CS165" s="342">
        <f t="shared" si="267"/>
        <v>-1619.8875</v>
      </c>
      <c r="CT165" s="342">
        <f t="shared" si="200"/>
        <v>7.4375</v>
      </c>
      <c r="CU165" s="342">
        <f t="shared" si="268"/>
        <v>-76.075226779590565</v>
      </c>
      <c r="CV165" s="361">
        <f t="shared" si="269"/>
        <v>0.2406477328319572</v>
      </c>
      <c r="CW165" s="361">
        <f t="shared" si="270"/>
        <v>6.1355398163916254E-2</v>
      </c>
      <c r="CX165" s="361">
        <f t="shared" si="217"/>
        <v>0.2406477328319572</v>
      </c>
      <c r="CY165" s="342">
        <f t="shared" si="271"/>
        <v>0.34928937915330838</v>
      </c>
      <c r="CZ165" s="364"/>
      <c r="DA165" s="350">
        <f t="shared" si="218"/>
        <v>0.71231134065121571</v>
      </c>
      <c r="DB165" s="351">
        <f t="shared" si="219"/>
        <v>2.7087846094566546</v>
      </c>
      <c r="DC165" s="352">
        <f t="shared" ref="DC165:DC228" si="294">AH165*AR165*AY165*BF165*BM165*BS165*CD165*CN165*CX165*K165*Q165*W165</f>
        <v>7.4575664259112469E-3</v>
      </c>
      <c r="DD165" s="353">
        <f t="shared" si="201"/>
        <v>-42.548057392162164</v>
      </c>
      <c r="DE165" s="354">
        <f t="shared" si="272"/>
        <v>50.416666666666664</v>
      </c>
      <c r="DF165" s="354">
        <f t="shared" ref="DF165:DF228" si="295">DE165*CD165*CN165*CX165</f>
        <v>2.3012613367939685</v>
      </c>
      <c r="DG165" s="365"/>
      <c r="DH165" s="63"/>
      <c r="DI165" s="63"/>
      <c r="DJ165" s="63"/>
      <c r="DK165" s="63"/>
      <c r="DL165" s="63"/>
      <c r="DM165" s="63"/>
      <c r="DN165" s="63"/>
      <c r="DO165" s="366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  <c r="EE165" s="63"/>
      <c r="EF165" s="63"/>
      <c r="EG165" s="63"/>
    </row>
    <row r="166" spans="1:137" s="358" customFormat="1" x14ac:dyDescent="0.25">
      <c r="A166" s="358">
        <f t="shared" si="202"/>
        <v>610</v>
      </c>
      <c r="B166" s="359">
        <f t="shared" si="203"/>
        <v>0.125</v>
      </c>
      <c r="C166" s="360"/>
      <c r="D166" s="342">
        <f t="shared" si="220"/>
        <v>-213.012</v>
      </c>
      <c r="E166" s="361">
        <f t="shared" si="204"/>
        <v>0.97</v>
      </c>
      <c r="F166" s="343"/>
      <c r="G166" s="342">
        <f t="shared" si="273"/>
        <v>-170.81391694529725</v>
      </c>
      <c r="H166" s="342">
        <f t="shared" si="274"/>
        <v>9.186083054702749</v>
      </c>
      <c r="I166" s="342">
        <f t="shared" si="275"/>
        <v>-1.3646286049334102</v>
      </c>
      <c r="J166" s="342">
        <f t="shared" si="276"/>
        <v>9.186083054702749</v>
      </c>
      <c r="K166" s="344">
        <f t="shared" si="277"/>
        <v>1</v>
      </c>
      <c r="L166" s="345">
        <f t="shared" si="278"/>
        <v>0</v>
      </c>
      <c r="M166" s="346">
        <f t="shared" si="279"/>
        <v>-42.57416771065467</v>
      </c>
      <c r="N166" s="342">
        <f t="shared" si="280"/>
        <v>137.42583228934532</v>
      </c>
      <c r="O166" s="342">
        <f t="shared" si="281"/>
        <v>-21.823938740559512</v>
      </c>
      <c r="P166" s="342">
        <f t="shared" si="282"/>
        <v>-42.57416771065467</v>
      </c>
      <c r="Q166" s="344">
        <f t="shared" si="283"/>
        <v>1</v>
      </c>
      <c r="R166" s="345">
        <f t="shared" si="284"/>
        <v>0</v>
      </c>
      <c r="S166" s="346">
        <f t="shared" si="285"/>
        <v>-6.4073460786653307</v>
      </c>
      <c r="T166" s="342">
        <f t="shared" si="286"/>
        <v>173.59265392133466</v>
      </c>
      <c r="U166" s="342">
        <f t="shared" si="287"/>
        <v>-0.96274064126975978</v>
      </c>
      <c r="V166" s="342">
        <f t="shared" si="288"/>
        <v>-6.4073460786653307</v>
      </c>
      <c r="W166" s="344">
        <f t="shared" si="289"/>
        <v>1</v>
      </c>
      <c r="X166" s="345">
        <f t="shared" si="290"/>
        <v>0</v>
      </c>
      <c r="Y166" s="342">
        <f t="shared" si="291"/>
        <v>0</v>
      </c>
      <c r="Z166" s="343"/>
      <c r="AA166" s="342">
        <f t="shared" si="205"/>
        <v>-60.597671319250146</v>
      </c>
      <c r="AB166" s="342">
        <f t="shared" si="221"/>
        <v>-130.56986548135592</v>
      </c>
      <c r="AC166" s="342">
        <f t="shared" si="222"/>
        <v>-1633.2750000000001</v>
      </c>
      <c r="AD166" s="342">
        <f t="shared" si="223"/>
        <v>7.4375</v>
      </c>
      <c r="AE166" s="342">
        <f t="shared" si="224"/>
        <v>-60.597671319250146</v>
      </c>
      <c r="AF166" s="361">
        <f t="shared" si="225"/>
        <v>0.49093916208007277</v>
      </c>
      <c r="AG166" s="361">
        <f t="shared" si="226"/>
        <v>0.3026654085969756</v>
      </c>
      <c r="AH166" s="361">
        <f t="shared" si="206"/>
        <v>0.49093916208007277</v>
      </c>
      <c r="AI166" s="342">
        <f t="shared" si="227"/>
        <v>0.27594567996015551</v>
      </c>
      <c r="AJ166" s="343"/>
      <c r="AK166" s="342">
        <f t="shared" si="207"/>
        <v>-67.714412353167248</v>
      </c>
      <c r="AL166" s="342">
        <f t="shared" si="228"/>
        <v>-145.134846392063</v>
      </c>
      <c r="AM166" s="342">
        <f t="shared" si="229"/>
        <v>-1633.2750000000001</v>
      </c>
      <c r="AN166" s="342">
        <f t="shared" si="230"/>
        <v>7.4375</v>
      </c>
      <c r="AO166" s="342">
        <f t="shared" si="231"/>
        <v>-67.714412353167248</v>
      </c>
      <c r="AP166" s="361">
        <f t="shared" si="232"/>
        <v>0.37922341748388194</v>
      </c>
      <c r="AQ166" s="361">
        <f t="shared" si="233"/>
        <v>0.16564522445841734</v>
      </c>
      <c r="AR166" s="361">
        <f t="shared" si="208"/>
        <v>0.37922341748388194</v>
      </c>
      <c r="AS166" s="342">
        <f t="shared" si="234"/>
        <v>0.30835342601624427</v>
      </c>
      <c r="AT166" s="343"/>
      <c r="AU166" s="342">
        <f t="shared" si="235"/>
        <v>-177.10681732411226</v>
      </c>
      <c r="AV166" s="342">
        <f t="shared" si="236"/>
        <v>2.8931826758877435</v>
      </c>
      <c r="AW166" s="342">
        <f t="shared" si="237"/>
        <v>2.8931826758877435</v>
      </c>
      <c r="AX166" s="342">
        <f t="shared" si="238"/>
        <v>-1.1094638034090159E-3</v>
      </c>
      <c r="AY166" s="342">
        <f t="shared" si="209"/>
        <v>1</v>
      </c>
      <c r="AZ166" s="342">
        <f t="shared" si="239"/>
        <v>0</v>
      </c>
      <c r="BA166" s="343"/>
      <c r="BB166" s="342">
        <f t="shared" si="240"/>
        <v>-174.22831394489953</v>
      </c>
      <c r="BC166" s="342">
        <f t="shared" si="241"/>
        <v>5.7716860551004743</v>
      </c>
      <c r="BD166" s="342">
        <f t="shared" si="242"/>
        <v>5.7716860551004743</v>
      </c>
      <c r="BE166" s="342">
        <f t="shared" si="292"/>
        <v>-2.050132463341031E-3</v>
      </c>
      <c r="BF166" s="342">
        <f t="shared" si="210"/>
        <v>1</v>
      </c>
      <c r="BG166" s="342">
        <f t="shared" si="243"/>
        <v>0</v>
      </c>
      <c r="BH166" s="343"/>
      <c r="BI166" s="342">
        <f t="shared" si="244"/>
        <v>-149.34388225294069</v>
      </c>
      <c r="BJ166" s="342">
        <f t="shared" si="245"/>
        <v>29.724383913445507</v>
      </c>
      <c r="BK166" s="342">
        <f t="shared" si="246"/>
        <v>-0.38069193121440337</v>
      </c>
      <c r="BL166" s="342">
        <f t="shared" si="247"/>
        <v>29.724383913445507</v>
      </c>
      <c r="BM166" s="342">
        <f t="shared" si="211"/>
        <v>0.95711782279249646</v>
      </c>
      <c r="BN166" s="342">
        <f t="shared" si="248"/>
        <v>0.13535693949656422</v>
      </c>
      <c r="BO166" s="346">
        <f t="shared" si="249"/>
        <v>-142.16239760318746</v>
      </c>
      <c r="BP166" s="344">
        <f t="shared" si="250"/>
        <v>37.837602396812542</v>
      </c>
      <c r="BQ166" s="344">
        <f t="shared" si="251"/>
        <v>-0.82128594043642356</v>
      </c>
      <c r="BR166" s="344">
        <f t="shared" si="252"/>
        <v>37.837602396812542</v>
      </c>
      <c r="BS166" s="346">
        <f t="shared" si="253"/>
        <v>0.909778570522498</v>
      </c>
      <c r="BT166" s="345">
        <f t="shared" si="254"/>
        <v>0.17230237885615912</v>
      </c>
      <c r="BU166" s="342">
        <f t="shared" si="212"/>
        <v>0.30765931835272331</v>
      </c>
      <c r="BV166" s="343"/>
      <c r="BW166" s="347">
        <f t="shared" si="293"/>
        <v>1.986958424329123</v>
      </c>
      <c r="BX166" s="362"/>
      <c r="BY166" s="363"/>
      <c r="BZ166" s="361">
        <f t="shared" si="255"/>
        <v>-176.144968861151</v>
      </c>
      <c r="CA166" s="361">
        <f t="shared" si="256"/>
        <v>3.8550311388490002</v>
      </c>
      <c r="CB166" s="342">
        <f t="shared" si="257"/>
        <v>3.8550311388490002</v>
      </c>
      <c r="CC166" s="342">
        <f t="shared" si="258"/>
        <v>-1.4230426623725112E-3</v>
      </c>
      <c r="CD166" s="342">
        <f t="shared" si="213"/>
        <v>1</v>
      </c>
      <c r="CE166" s="342">
        <f t="shared" si="259"/>
        <v>0</v>
      </c>
      <c r="CF166" s="364"/>
      <c r="CG166" s="342">
        <f t="shared" si="214"/>
        <v>-79.153670386348452</v>
      </c>
      <c r="CH166" s="342">
        <f t="shared" si="260"/>
        <v>-164.28714051768387</v>
      </c>
      <c r="CI166" s="342">
        <f t="shared" si="261"/>
        <v>-1633.2750000000001</v>
      </c>
      <c r="CJ166" s="342">
        <f t="shared" si="199"/>
        <v>7.4375</v>
      </c>
      <c r="CK166" s="342">
        <f t="shared" si="262"/>
        <v>-79.153670386348452</v>
      </c>
      <c r="CL166" s="361">
        <f t="shared" si="263"/>
        <v>0.18817553493456912</v>
      </c>
      <c r="CM166" s="361">
        <f t="shared" si="264"/>
        <v>3.6685221275943924E-2</v>
      </c>
      <c r="CN166" s="361">
        <f t="shared" si="215"/>
        <v>0.18817553493456912</v>
      </c>
      <c r="CO166" s="342">
        <f t="shared" si="265"/>
        <v>0.36044476496515687</v>
      </c>
      <c r="CP166" s="364"/>
      <c r="CQ166" s="342">
        <f t="shared" si="216"/>
        <v>-76.184974658738398</v>
      </c>
      <c r="CR166" s="342">
        <f t="shared" si="266"/>
        <v>-159.6857121557268</v>
      </c>
      <c r="CS166" s="342">
        <f t="shared" si="267"/>
        <v>-1633.2750000000001</v>
      </c>
      <c r="CT166" s="342">
        <f t="shared" si="200"/>
        <v>7.4375</v>
      </c>
      <c r="CU166" s="342">
        <f t="shared" si="268"/>
        <v>-76.184974658738398</v>
      </c>
      <c r="CV166" s="361">
        <f t="shared" si="269"/>
        <v>0.23878812125503401</v>
      </c>
      <c r="CW166" s="361">
        <f t="shared" si="270"/>
        <v>6.0357373594440288E-2</v>
      </c>
      <c r="CX166" s="361">
        <f t="shared" si="217"/>
        <v>0.23878812125503401</v>
      </c>
      <c r="CY166" s="342">
        <f t="shared" si="271"/>
        <v>0.34692611411083057</v>
      </c>
      <c r="CZ166" s="364"/>
      <c r="DA166" s="350">
        <f t="shared" si="218"/>
        <v>0.70737087907598739</v>
      </c>
      <c r="DB166" s="351">
        <f t="shared" si="219"/>
        <v>2.6943293034051106</v>
      </c>
      <c r="DC166" s="352">
        <f t="shared" si="294"/>
        <v>7.2845010296078644E-3</v>
      </c>
      <c r="DD166" s="353">
        <f t="shared" si="201"/>
        <v>-42.752003819566795</v>
      </c>
      <c r="DE166" s="354">
        <f t="shared" si="272"/>
        <v>50.833333333333336</v>
      </c>
      <c r="DF166" s="354">
        <f t="shared" si="295"/>
        <v>2.2841491913703282</v>
      </c>
      <c r="DG166" s="365"/>
      <c r="DH166" s="63"/>
      <c r="DI166" s="63"/>
      <c r="DJ166" s="63"/>
      <c r="DK166" s="63"/>
      <c r="DL166" s="63"/>
      <c r="DM166" s="63"/>
      <c r="DN166" s="63"/>
      <c r="DO166" s="366"/>
      <c r="DP166" s="63"/>
      <c r="DQ166" s="63"/>
      <c r="DR166" s="63"/>
      <c r="DS166" s="63"/>
      <c r="DT166" s="63"/>
      <c r="DU166" s="63"/>
      <c r="DV166" s="63"/>
      <c r="DW166" s="63"/>
      <c r="DX166" s="63"/>
      <c r="DY166" s="63"/>
      <c r="DZ166" s="63"/>
      <c r="EA166" s="63"/>
      <c r="EB166" s="63"/>
      <c r="EC166" s="63"/>
      <c r="ED166" s="63"/>
      <c r="EE166" s="63"/>
      <c r="EF166" s="63"/>
      <c r="EG166" s="63"/>
    </row>
    <row r="167" spans="1:137" s="358" customFormat="1" x14ac:dyDescent="0.25">
      <c r="A167" s="358">
        <f t="shared" si="202"/>
        <v>615</v>
      </c>
      <c r="B167" s="359">
        <f t="shared" si="203"/>
        <v>0.125</v>
      </c>
      <c r="C167" s="360"/>
      <c r="D167" s="342">
        <f t="shared" si="220"/>
        <v>-214.75800000000001</v>
      </c>
      <c r="E167" s="361">
        <f t="shared" si="204"/>
        <v>0.97</v>
      </c>
      <c r="F167" s="343"/>
      <c r="G167" s="342">
        <f t="shared" si="273"/>
        <v>-170.95227214899262</v>
      </c>
      <c r="H167" s="342">
        <f t="shared" si="274"/>
        <v>9.0477278510073802</v>
      </c>
      <c r="I167" s="342">
        <f t="shared" si="275"/>
        <v>-1.304951482813048</v>
      </c>
      <c r="J167" s="342">
        <f t="shared" si="276"/>
        <v>9.0477278510073802</v>
      </c>
      <c r="K167" s="344">
        <f t="shared" si="277"/>
        <v>1</v>
      </c>
      <c r="L167" s="345">
        <f t="shared" si="278"/>
        <v>0</v>
      </c>
      <c r="M167" s="346">
        <f t="shared" si="279"/>
        <v>-44.817339700316403</v>
      </c>
      <c r="N167" s="342">
        <f t="shared" si="280"/>
        <v>135.18266029968359</v>
      </c>
      <c r="O167" s="342">
        <f t="shared" si="281"/>
        <v>-23.094759077350364</v>
      </c>
      <c r="P167" s="342">
        <f t="shared" si="282"/>
        <v>-44.817339700316403</v>
      </c>
      <c r="Q167" s="344">
        <f t="shared" si="283"/>
        <v>1</v>
      </c>
      <c r="R167" s="345">
        <f t="shared" si="284"/>
        <v>0</v>
      </c>
      <c r="S167" s="346">
        <f t="shared" si="285"/>
        <v>-6.4860836546404901</v>
      </c>
      <c r="T167" s="342">
        <f t="shared" si="286"/>
        <v>173.51391634535952</v>
      </c>
      <c r="U167" s="342">
        <f t="shared" si="287"/>
        <v>-0.98763911598375476</v>
      </c>
      <c r="V167" s="342">
        <f t="shared" si="288"/>
        <v>-6.4860836546404901</v>
      </c>
      <c r="W167" s="344">
        <f t="shared" si="289"/>
        <v>1</v>
      </c>
      <c r="X167" s="345">
        <f t="shared" si="290"/>
        <v>0</v>
      </c>
      <c r="Y167" s="342">
        <f t="shared" si="291"/>
        <v>0</v>
      </c>
      <c r="Z167" s="343"/>
      <c r="AA167" s="342">
        <f t="shared" si="205"/>
        <v>-60.797294095205103</v>
      </c>
      <c r="AB167" s="342">
        <f t="shared" si="221"/>
        <v>-131.01395729930451</v>
      </c>
      <c r="AC167" s="342">
        <f t="shared" si="222"/>
        <v>-1646.6624999999999</v>
      </c>
      <c r="AD167" s="342">
        <f t="shared" si="223"/>
        <v>7.4375</v>
      </c>
      <c r="AE167" s="342">
        <f t="shared" si="224"/>
        <v>-60.797294095205103</v>
      </c>
      <c r="AF167" s="361">
        <f t="shared" si="225"/>
        <v>0.48790088404013843</v>
      </c>
      <c r="AG167" s="361">
        <f t="shared" si="226"/>
        <v>0.29820314498748834</v>
      </c>
      <c r="AH167" s="361">
        <f t="shared" si="206"/>
        <v>0.48790088404013843</v>
      </c>
      <c r="AI167" s="342">
        <f t="shared" si="227"/>
        <v>0.27460385770192008</v>
      </c>
      <c r="AJ167" s="343"/>
      <c r="AK167" s="342">
        <f t="shared" si="207"/>
        <v>-67.878058028118161</v>
      </c>
      <c r="AL167" s="342">
        <f t="shared" si="228"/>
        <v>-145.44132378245055</v>
      </c>
      <c r="AM167" s="342">
        <f t="shared" si="229"/>
        <v>-1646.6624999999999</v>
      </c>
      <c r="AN167" s="342">
        <f t="shared" si="230"/>
        <v>7.4375</v>
      </c>
      <c r="AO167" s="342">
        <f t="shared" si="231"/>
        <v>-67.878058028118161</v>
      </c>
      <c r="AP167" s="361">
        <f t="shared" si="232"/>
        <v>0.37657905862616453</v>
      </c>
      <c r="AQ167" s="361">
        <f t="shared" si="233"/>
        <v>0.16303462682270672</v>
      </c>
      <c r="AR167" s="361">
        <f t="shared" si="208"/>
        <v>0.37657905862616453</v>
      </c>
      <c r="AS167" s="342">
        <f t="shared" si="234"/>
        <v>0.30658562794994654</v>
      </c>
      <c r="AT167" s="343"/>
      <c r="AU167" s="342">
        <f t="shared" si="235"/>
        <v>-177.1315803448376</v>
      </c>
      <c r="AV167" s="342">
        <f t="shared" si="236"/>
        <v>2.8684196551623984</v>
      </c>
      <c r="AW167" s="342">
        <f t="shared" si="237"/>
        <v>2.8684196551623984</v>
      </c>
      <c r="AX167" s="342">
        <f t="shared" si="238"/>
        <v>-1.0711828449832237E-3</v>
      </c>
      <c r="AY167" s="342">
        <f t="shared" si="209"/>
        <v>1</v>
      </c>
      <c r="AZ167" s="342">
        <f t="shared" si="239"/>
        <v>0</v>
      </c>
      <c r="BA167" s="343"/>
      <c r="BB167" s="342">
        <f t="shared" si="240"/>
        <v>-174.27746751386425</v>
      </c>
      <c r="BC167" s="342">
        <f t="shared" si="241"/>
        <v>5.7225324861357478</v>
      </c>
      <c r="BD167" s="342">
        <f t="shared" si="242"/>
        <v>5.7225324861357478</v>
      </c>
      <c r="BE167" s="342">
        <f t="shared" si="292"/>
        <v>-1.9816420426081146E-3</v>
      </c>
      <c r="BF167" s="342">
        <f t="shared" si="210"/>
        <v>1</v>
      </c>
      <c r="BG167" s="342">
        <f t="shared" si="243"/>
        <v>0</v>
      </c>
      <c r="BH167" s="343"/>
      <c r="BI167" s="342">
        <f t="shared" si="244"/>
        <v>-149.6851019981606</v>
      </c>
      <c r="BJ167" s="342">
        <f t="shared" si="245"/>
        <v>29.385467004674922</v>
      </c>
      <c r="BK167" s="342">
        <f t="shared" si="246"/>
        <v>-0.3664798133834915</v>
      </c>
      <c r="BL167" s="342">
        <f t="shared" si="247"/>
        <v>29.385467004674922</v>
      </c>
      <c r="BM167" s="342">
        <f t="shared" si="211"/>
        <v>0.95868517011879428</v>
      </c>
      <c r="BN167" s="342">
        <f t="shared" si="248"/>
        <v>0.132725686561314</v>
      </c>
      <c r="BO167" s="346">
        <f t="shared" si="249"/>
        <v>-142.63752739152207</v>
      </c>
      <c r="BP167" s="344">
        <f t="shared" si="250"/>
        <v>37.36247260847793</v>
      </c>
      <c r="BQ167" s="344">
        <f t="shared" si="251"/>
        <v>-0.79006448158306397</v>
      </c>
      <c r="BR167" s="344">
        <f t="shared" si="252"/>
        <v>37.36247260847793</v>
      </c>
      <c r="BS167" s="346">
        <f t="shared" si="253"/>
        <v>0.91305465700900468</v>
      </c>
      <c r="BT167" s="345">
        <f t="shared" si="254"/>
        <v>0.16875552217018033</v>
      </c>
      <c r="BU167" s="342">
        <f t="shared" si="212"/>
        <v>0.30148120873149431</v>
      </c>
      <c r="BV167" s="343"/>
      <c r="BW167" s="347">
        <f t="shared" si="293"/>
        <v>1.9776706943833608</v>
      </c>
      <c r="BX167" s="362"/>
      <c r="BY167" s="363"/>
      <c r="BZ167" s="361">
        <f t="shared" si="255"/>
        <v>-176.17792148349517</v>
      </c>
      <c r="CA167" s="361">
        <f t="shared" si="256"/>
        <v>3.8220785165048312</v>
      </c>
      <c r="CB167" s="342">
        <f t="shared" si="257"/>
        <v>3.8220785165048312</v>
      </c>
      <c r="CC167" s="342">
        <f t="shared" si="258"/>
        <v>-1.3746904524140357E-3</v>
      </c>
      <c r="CD167" s="342">
        <f t="shared" si="213"/>
        <v>1</v>
      </c>
      <c r="CE167" s="342">
        <f t="shared" si="259"/>
        <v>0</v>
      </c>
      <c r="CF167" s="364"/>
      <c r="CG167" s="342">
        <f t="shared" si="214"/>
        <v>-79.239784982486441</v>
      </c>
      <c r="CH167" s="342">
        <f t="shared" si="260"/>
        <v>-164.41779895614567</v>
      </c>
      <c r="CI167" s="342">
        <f t="shared" si="261"/>
        <v>-1646.6624999999999</v>
      </c>
      <c r="CJ167" s="342">
        <f t="shared" si="199"/>
        <v>7.4375</v>
      </c>
      <c r="CK167" s="342">
        <f t="shared" si="262"/>
        <v>-79.239784982486441</v>
      </c>
      <c r="CL167" s="361">
        <f t="shared" si="263"/>
        <v>0.18669918988923176</v>
      </c>
      <c r="CM167" s="361">
        <f t="shared" si="264"/>
        <v>3.6091918669662722E-2</v>
      </c>
      <c r="CN167" s="361">
        <f t="shared" si="215"/>
        <v>0.18669918988923176</v>
      </c>
      <c r="CO167" s="342">
        <f t="shared" si="265"/>
        <v>0.35790327453697579</v>
      </c>
      <c r="CP167" s="364"/>
      <c r="CQ167" s="342">
        <f t="shared" si="216"/>
        <v>-76.293038995920199</v>
      </c>
      <c r="CR167" s="342">
        <f t="shared" si="266"/>
        <v>-159.85682433318124</v>
      </c>
      <c r="CS167" s="342">
        <f t="shared" si="267"/>
        <v>-1646.6624999999999</v>
      </c>
      <c r="CT167" s="342">
        <f t="shared" si="200"/>
        <v>7.4375</v>
      </c>
      <c r="CU167" s="342">
        <f t="shared" si="268"/>
        <v>-76.293038995920199</v>
      </c>
      <c r="CV167" s="361">
        <f t="shared" si="269"/>
        <v>0.23695618019100714</v>
      </c>
      <c r="CW167" s="361">
        <f t="shared" si="270"/>
        <v>5.9383417471110457E-2</v>
      </c>
      <c r="CX167" s="361">
        <f t="shared" si="217"/>
        <v>0.23695618019100714</v>
      </c>
      <c r="CY167" s="342">
        <f t="shared" si="271"/>
        <v>0.34459367206829356</v>
      </c>
      <c r="CZ167" s="364"/>
      <c r="DA167" s="350">
        <f t="shared" si="218"/>
        <v>0.70249694660526929</v>
      </c>
      <c r="DB167" s="351">
        <f t="shared" si="219"/>
        <v>2.6801676409886301</v>
      </c>
      <c r="DC167" s="352">
        <f t="shared" si="294"/>
        <v>7.1149365177257161E-3</v>
      </c>
      <c r="DD167" s="353">
        <f t="shared" si="201"/>
        <v>-42.956579410186812</v>
      </c>
      <c r="DE167" s="354">
        <f t="shared" si="272"/>
        <v>51.25</v>
      </c>
      <c r="DF167" s="354">
        <f t="shared" si="295"/>
        <v>2.2672757526465279</v>
      </c>
      <c r="DG167" s="365"/>
      <c r="DH167" s="63"/>
      <c r="DI167" s="63"/>
      <c r="DJ167" s="63"/>
      <c r="DK167" s="63"/>
      <c r="DL167" s="63"/>
      <c r="DM167" s="63"/>
      <c r="DN167" s="63"/>
      <c r="DO167" s="366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</row>
    <row r="168" spans="1:137" s="358" customFormat="1" x14ac:dyDescent="0.25">
      <c r="A168" s="358">
        <f t="shared" si="202"/>
        <v>620</v>
      </c>
      <c r="B168" s="359">
        <f t="shared" si="203"/>
        <v>0.125</v>
      </c>
      <c r="C168" s="360"/>
      <c r="D168" s="342">
        <f t="shared" si="220"/>
        <v>-216.50399999999999</v>
      </c>
      <c r="E168" s="361">
        <f t="shared" si="204"/>
        <v>0.97</v>
      </c>
      <c r="F168" s="343"/>
      <c r="G168" s="342">
        <f t="shared" si="273"/>
        <v>-171.08605203393591</v>
      </c>
      <c r="H168" s="342">
        <f t="shared" si="274"/>
        <v>8.9139479660640859</v>
      </c>
      <c r="I168" s="342">
        <f t="shared" si="275"/>
        <v>-1.2483897251140132</v>
      </c>
      <c r="J168" s="342">
        <f t="shared" si="276"/>
        <v>8.9139479660640859</v>
      </c>
      <c r="K168" s="344">
        <f t="shared" si="277"/>
        <v>1</v>
      </c>
      <c r="L168" s="345">
        <f t="shared" si="278"/>
        <v>0</v>
      </c>
      <c r="M168" s="346">
        <f t="shared" si="279"/>
        <v>-47.229709898387206</v>
      </c>
      <c r="N168" s="342">
        <f t="shared" si="280"/>
        <v>132.7702901016128</v>
      </c>
      <c r="O168" s="342">
        <f t="shared" si="281"/>
        <v>-24.474048512363304</v>
      </c>
      <c r="P168" s="342">
        <f t="shared" si="282"/>
        <v>-47.229709898387206</v>
      </c>
      <c r="Q168" s="344">
        <f t="shared" si="283"/>
        <v>1</v>
      </c>
      <c r="R168" s="345">
        <f t="shared" si="284"/>
        <v>0</v>
      </c>
      <c r="S168" s="346">
        <f t="shared" si="285"/>
        <v>-6.5656766886892459</v>
      </c>
      <c r="T168" s="342">
        <f t="shared" si="286"/>
        <v>173.43432331131075</v>
      </c>
      <c r="U168" s="342">
        <f t="shared" si="287"/>
        <v>-1.0131895069732475</v>
      </c>
      <c r="V168" s="342">
        <f t="shared" si="288"/>
        <v>-6.5656766886892459</v>
      </c>
      <c r="W168" s="344">
        <f t="shared" si="289"/>
        <v>1</v>
      </c>
      <c r="X168" s="345">
        <f t="shared" si="290"/>
        <v>0</v>
      </c>
      <c r="Y168" s="342">
        <f t="shared" si="291"/>
        <v>0</v>
      </c>
      <c r="Z168" s="343"/>
      <c r="AA168" s="342">
        <f t="shared" si="205"/>
        <v>-60.994458895878061</v>
      </c>
      <c r="AB168" s="342">
        <f t="shared" si="221"/>
        <v>-131.45045999768624</v>
      </c>
      <c r="AC168" s="342">
        <f t="shared" si="222"/>
        <v>-1660.05</v>
      </c>
      <c r="AD168" s="342">
        <f t="shared" si="223"/>
        <v>7.4375</v>
      </c>
      <c r="AE168" s="342">
        <f t="shared" si="224"/>
        <v>-60.994458895878061</v>
      </c>
      <c r="AF168" s="361">
        <f t="shared" si="225"/>
        <v>0.48489420289792795</v>
      </c>
      <c r="AG168" s="361">
        <f t="shared" si="226"/>
        <v>0.29382946827321837</v>
      </c>
      <c r="AH168" s="361">
        <f t="shared" si="206"/>
        <v>0.48489420289792795</v>
      </c>
      <c r="AI168" s="342">
        <f t="shared" si="227"/>
        <v>0.2732726653041132</v>
      </c>
      <c r="AJ168" s="343"/>
      <c r="AK168" s="342">
        <f t="shared" si="207"/>
        <v>-68.039435979903544</v>
      </c>
      <c r="AL168" s="342">
        <f t="shared" si="228"/>
        <v>-145.74242408819674</v>
      </c>
      <c r="AM168" s="342">
        <f t="shared" si="229"/>
        <v>-1660.05</v>
      </c>
      <c r="AN168" s="342">
        <f t="shared" si="230"/>
        <v>7.4375</v>
      </c>
      <c r="AO168" s="342">
        <f t="shared" si="231"/>
        <v>-68.039435979903544</v>
      </c>
      <c r="AP168" s="361">
        <f t="shared" si="232"/>
        <v>0.37396833549694036</v>
      </c>
      <c r="AQ168" s="361">
        <f t="shared" si="233"/>
        <v>0.16048362747889391</v>
      </c>
      <c r="AR168" s="361">
        <f t="shared" si="208"/>
        <v>0.37396833549694036</v>
      </c>
      <c r="AS168" s="342">
        <f t="shared" si="234"/>
        <v>0.30483618270566104</v>
      </c>
      <c r="AT168" s="343"/>
      <c r="AU168" s="342">
        <f t="shared" si="235"/>
        <v>-177.15591330240264</v>
      </c>
      <c r="AV168" s="342">
        <f t="shared" si="236"/>
        <v>2.844086697597362</v>
      </c>
      <c r="AW168" s="342">
        <f t="shared" si="237"/>
        <v>2.844086697597362</v>
      </c>
      <c r="AX168" s="342">
        <f t="shared" si="238"/>
        <v>-1.034551419397898E-3</v>
      </c>
      <c r="AY168" s="342">
        <f t="shared" si="209"/>
        <v>1</v>
      </c>
      <c r="AZ168" s="342">
        <f t="shared" si="239"/>
        <v>0</v>
      </c>
      <c r="BA168" s="343"/>
      <c r="BB168" s="342">
        <f t="shared" si="240"/>
        <v>-174.3257735853305</v>
      </c>
      <c r="BC168" s="342">
        <f t="shared" si="241"/>
        <v>5.6742264146695049</v>
      </c>
      <c r="BD168" s="342">
        <f t="shared" si="242"/>
        <v>5.6742264146695049</v>
      </c>
      <c r="BE168" s="342">
        <f t="shared" si="292"/>
        <v>-1.9160039431765261E-3</v>
      </c>
      <c r="BF168" s="342">
        <f t="shared" si="210"/>
        <v>1</v>
      </c>
      <c r="BG168" s="342">
        <f t="shared" si="243"/>
        <v>0</v>
      </c>
      <c r="BH168" s="343"/>
      <c r="BI168" s="342">
        <f t="shared" si="244"/>
        <v>-150.01827230810321</v>
      </c>
      <c r="BJ168" s="342">
        <f t="shared" si="245"/>
        <v>29.054604099077125</v>
      </c>
      <c r="BK168" s="342">
        <f t="shared" si="246"/>
        <v>-0.35292056882510137</v>
      </c>
      <c r="BL168" s="342">
        <f t="shared" si="247"/>
        <v>29.054604099077125</v>
      </c>
      <c r="BM168" s="342">
        <f t="shared" si="211"/>
        <v>0.96018290940434636</v>
      </c>
      <c r="BN168" s="342">
        <f t="shared" si="248"/>
        <v>0.13017295743314125</v>
      </c>
      <c r="BO168" s="346">
        <f t="shared" si="249"/>
        <v>-143.1006113901968</v>
      </c>
      <c r="BP168" s="344">
        <f t="shared" si="250"/>
        <v>36.899388609803196</v>
      </c>
      <c r="BQ168" s="344">
        <f t="shared" si="251"/>
        <v>-0.76029321851077714</v>
      </c>
      <c r="BR168" s="344">
        <f t="shared" si="252"/>
        <v>36.899388609803196</v>
      </c>
      <c r="BS168" s="346">
        <f t="shared" si="253"/>
        <v>0.91618956084655323</v>
      </c>
      <c r="BT168" s="345">
        <f t="shared" si="254"/>
        <v>0.16531984144177059</v>
      </c>
      <c r="BU168" s="342">
        <f t="shared" si="212"/>
        <v>0.29549279887491187</v>
      </c>
      <c r="BV168" s="343"/>
      <c r="BW168" s="347">
        <f t="shared" si="293"/>
        <v>1.9686016468846859</v>
      </c>
      <c r="BX168" s="362"/>
      <c r="BY168" s="363"/>
      <c r="BZ168" s="361">
        <f t="shared" si="255"/>
        <v>-176.21030288917683</v>
      </c>
      <c r="CA168" s="361">
        <f t="shared" si="256"/>
        <v>3.7896971108231696</v>
      </c>
      <c r="CB168" s="342">
        <f t="shared" si="257"/>
        <v>3.7896971108231696</v>
      </c>
      <c r="CC168" s="342">
        <f t="shared" si="258"/>
        <v>-1.3283888056965338E-3</v>
      </c>
      <c r="CD168" s="342">
        <f t="shared" si="213"/>
        <v>1</v>
      </c>
      <c r="CE168" s="342">
        <f t="shared" si="259"/>
        <v>0</v>
      </c>
      <c r="CF168" s="364"/>
      <c r="CG168" s="342">
        <f t="shared" si="214"/>
        <v>-79.324558672452952</v>
      </c>
      <c r="CH168" s="342">
        <f t="shared" si="260"/>
        <v>-164.54628264329298</v>
      </c>
      <c r="CI168" s="342">
        <f t="shared" si="261"/>
        <v>-1660.05</v>
      </c>
      <c r="CJ168" s="342">
        <f t="shared" si="199"/>
        <v>7.4375</v>
      </c>
      <c r="CK168" s="342">
        <f t="shared" si="262"/>
        <v>-79.324558672452952</v>
      </c>
      <c r="CL168" s="361">
        <f t="shared" si="263"/>
        <v>0.1852454213203</v>
      </c>
      <c r="CM168" s="361">
        <f t="shared" si="264"/>
        <v>3.5512875397989453E-2</v>
      </c>
      <c r="CN168" s="361">
        <f t="shared" si="215"/>
        <v>0.1852454213203</v>
      </c>
      <c r="CO168" s="342">
        <f t="shared" si="265"/>
        <v>0.35539676824575694</v>
      </c>
      <c r="CP168" s="364"/>
      <c r="CQ168" s="342">
        <f t="shared" si="216"/>
        <v>-76.399457483341266</v>
      </c>
      <c r="CR168" s="342">
        <f t="shared" si="266"/>
        <v>-160.02504238042269</v>
      </c>
      <c r="CS168" s="342">
        <f t="shared" si="267"/>
        <v>-1660.05</v>
      </c>
      <c r="CT168" s="342">
        <f t="shared" si="200"/>
        <v>7.4375</v>
      </c>
      <c r="CU168" s="342">
        <f t="shared" si="268"/>
        <v>-76.399457483341266</v>
      </c>
      <c r="CV168" s="361">
        <f t="shared" si="269"/>
        <v>0.23515131630106256</v>
      </c>
      <c r="CW168" s="361">
        <f t="shared" si="270"/>
        <v>5.8432766100194593E-2</v>
      </c>
      <c r="CX168" s="361">
        <f t="shared" si="217"/>
        <v>0.23515131630106256</v>
      </c>
      <c r="CY168" s="342">
        <f t="shared" si="271"/>
        <v>0.34229147617984435</v>
      </c>
      <c r="CZ168" s="364"/>
      <c r="DA168" s="350">
        <f t="shared" si="218"/>
        <v>0.69768824442560129</v>
      </c>
      <c r="DB168" s="351">
        <f t="shared" si="219"/>
        <v>2.6662898913102873</v>
      </c>
      <c r="DC168" s="352">
        <f t="shared" si="294"/>
        <v>6.9488994975125846E-3</v>
      </c>
      <c r="DD168" s="353">
        <f t="shared" si="201"/>
        <v>-43.161679390216825</v>
      </c>
      <c r="DE168" s="354">
        <f t="shared" si="272"/>
        <v>51.666666666666664</v>
      </c>
      <c r="DF168" s="354">
        <f t="shared" si="295"/>
        <v>2.2506364075476957</v>
      </c>
      <c r="DG168" s="365"/>
      <c r="DH168" s="63"/>
      <c r="DI168" s="63"/>
      <c r="DJ168" s="63"/>
      <c r="DK168" s="63"/>
      <c r="DL168" s="63"/>
      <c r="DM168" s="63"/>
      <c r="DN168" s="63"/>
      <c r="DO168" s="366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</row>
    <row r="169" spans="1:137" s="358" customFormat="1" x14ac:dyDescent="0.25">
      <c r="A169" s="358">
        <f t="shared" si="202"/>
        <v>625</v>
      </c>
      <c r="B169" s="359">
        <f t="shared" si="203"/>
        <v>0.125</v>
      </c>
      <c r="C169" s="360"/>
      <c r="D169" s="342">
        <f t="shared" si="220"/>
        <v>-218.25</v>
      </c>
      <c r="E169" s="361">
        <f t="shared" si="204"/>
        <v>0.97</v>
      </c>
      <c r="F169" s="343"/>
      <c r="G169" s="342">
        <f t="shared" si="273"/>
        <v>-171.21548741640947</v>
      </c>
      <c r="H169" s="342">
        <f t="shared" si="274"/>
        <v>8.7845125835905264</v>
      </c>
      <c r="I169" s="342">
        <f t="shared" si="275"/>
        <v>-1.1947557189457445</v>
      </c>
      <c r="J169" s="342">
        <f t="shared" si="276"/>
        <v>8.7845125835905264</v>
      </c>
      <c r="K169" s="344">
        <f t="shared" si="277"/>
        <v>1</v>
      </c>
      <c r="L169" s="345">
        <f t="shared" si="278"/>
        <v>0</v>
      </c>
      <c r="M169" s="346">
        <f t="shared" si="279"/>
        <v>-49.821859100158967</v>
      </c>
      <c r="N169" s="342">
        <f t="shared" si="280"/>
        <v>130.17814089984103</v>
      </c>
      <c r="O169" s="342">
        <f t="shared" si="281"/>
        <v>-25.979749224379205</v>
      </c>
      <c r="P169" s="342">
        <f t="shared" si="282"/>
        <v>-49.821859100158967</v>
      </c>
      <c r="Q169" s="344">
        <f t="shared" si="283"/>
        <v>1</v>
      </c>
      <c r="R169" s="345">
        <f t="shared" si="284"/>
        <v>0</v>
      </c>
      <c r="S169" s="346">
        <f t="shared" si="285"/>
        <v>-6.6461433961743781</v>
      </c>
      <c r="T169" s="342">
        <f t="shared" si="286"/>
        <v>173.35385660382562</v>
      </c>
      <c r="U169" s="342">
        <f t="shared" si="287"/>
        <v>-1.0394100929892574</v>
      </c>
      <c r="V169" s="342">
        <f t="shared" si="288"/>
        <v>-6.6461433961743781</v>
      </c>
      <c r="W169" s="344">
        <f t="shared" si="289"/>
        <v>1</v>
      </c>
      <c r="X169" s="345">
        <f t="shared" si="290"/>
        <v>0</v>
      </c>
      <c r="Y169" s="342">
        <f t="shared" si="291"/>
        <v>0</v>
      </c>
      <c r="Z169" s="343"/>
      <c r="AA169" s="342">
        <f t="shared" si="205"/>
        <v>-61.189206257026932</v>
      </c>
      <c r="AB169" s="342">
        <f t="shared" si="221"/>
        <v>-131.87954730186959</v>
      </c>
      <c r="AC169" s="342">
        <f t="shared" si="222"/>
        <v>-1673.4375</v>
      </c>
      <c r="AD169" s="342">
        <f t="shared" si="223"/>
        <v>7.4375</v>
      </c>
      <c r="AE169" s="342">
        <f t="shared" si="224"/>
        <v>-61.189206257026932</v>
      </c>
      <c r="AF169" s="361">
        <f t="shared" si="225"/>
        <v>0.48191874977215576</v>
      </c>
      <c r="AG169" s="361">
        <f t="shared" si="226"/>
        <v>0.28954246376909754</v>
      </c>
      <c r="AH169" s="361">
        <f t="shared" si="206"/>
        <v>0.48191874977215576</v>
      </c>
      <c r="AI169" s="342">
        <f t="shared" si="227"/>
        <v>0.27195202780900857</v>
      </c>
      <c r="AJ169" s="343"/>
      <c r="AK169" s="342">
        <f t="shared" si="207"/>
        <v>-68.198590513648185</v>
      </c>
      <c r="AL169" s="342">
        <f t="shared" si="228"/>
        <v>-146.03828534795528</v>
      </c>
      <c r="AM169" s="342">
        <f t="shared" si="229"/>
        <v>-1673.4375</v>
      </c>
      <c r="AN169" s="342">
        <f t="shared" si="230"/>
        <v>7.4375</v>
      </c>
      <c r="AO169" s="342">
        <f t="shared" si="231"/>
        <v>-68.198590513648185</v>
      </c>
      <c r="AP169" s="361">
        <f t="shared" si="232"/>
        <v>0.37139067635410367</v>
      </c>
      <c r="AQ169" s="361">
        <f t="shared" si="233"/>
        <v>0.15799050110667281</v>
      </c>
      <c r="AR169" s="361">
        <f t="shared" si="208"/>
        <v>0.37139067635410367</v>
      </c>
      <c r="AS169" s="342">
        <f t="shared" si="234"/>
        <v>0.30310484672732524</v>
      </c>
      <c r="AT169" s="343"/>
      <c r="AU169" s="342">
        <f t="shared" si="235"/>
        <v>-177.17982752755151</v>
      </c>
      <c r="AV169" s="342">
        <f t="shared" si="236"/>
        <v>2.8201724724484905</v>
      </c>
      <c r="AW169" s="342">
        <f t="shared" si="237"/>
        <v>2.8201724724484905</v>
      </c>
      <c r="AX169" s="342">
        <f t="shared" si="238"/>
        <v>-9.9948449267851292E-4</v>
      </c>
      <c r="AY169" s="342">
        <f t="shared" si="209"/>
        <v>1</v>
      </c>
      <c r="AZ169" s="342">
        <f t="shared" si="239"/>
        <v>0</v>
      </c>
      <c r="BA169" s="343"/>
      <c r="BB169" s="342">
        <f t="shared" si="240"/>
        <v>-174.37325428485926</v>
      </c>
      <c r="BC169" s="342">
        <f t="shared" si="241"/>
        <v>5.6267457151407427</v>
      </c>
      <c r="BD169" s="342">
        <f t="shared" si="242"/>
        <v>5.6267457151407427</v>
      </c>
      <c r="BE169" s="342">
        <f t="shared" si="292"/>
        <v>-1.8530761350979445E-3</v>
      </c>
      <c r="BF169" s="342">
        <f t="shared" si="210"/>
        <v>1</v>
      </c>
      <c r="BG169" s="342">
        <f t="shared" si="243"/>
        <v>0</v>
      </c>
      <c r="BH169" s="343"/>
      <c r="BI169" s="342">
        <f t="shared" si="244"/>
        <v>-150.34367526674666</v>
      </c>
      <c r="BJ169" s="342">
        <f t="shared" si="245"/>
        <v>28.731512579943626</v>
      </c>
      <c r="BK169" s="342">
        <f t="shared" si="246"/>
        <v>-0.33997892146357567</v>
      </c>
      <c r="BL169" s="342">
        <f t="shared" si="247"/>
        <v>28.731512579943626</v>
      </c>
      <c r="BM169" s="342">
        <f t="shared" si="211"/>
        <v>0.96161461198504283</v>
      </c>
      <c r="BN169" s="342">
        <f t="shared" si="248"/>
        <v>0.12769561146641611</v>
      </c>
      <c r="BO169" s="346">
        <f t="shared" si="249"/>
        <v>-143.55207734458062</v>
      </c>
      <c r="BP169" s="344">
        <f t="shared" si="250"/>
        <v>36.447922655419376</v>
      </c>
      <c r="BQ169" s="344">
        <f t="shared" si="251"/>
        <v>-0.73189307183141317</v>
      </c>
      <c r="BR169" s="344">
        <f t="shared" si="252"/>
        <v>36.447922655419376</v>
      </c>
      <c r="BS169" s="346">
        <f t="shared" si="253"/>
        <v>0.91919011737025347</v>
      </c>
      <c r="BT169" s="345">
        <f t="shared" si="254"/>
        <v>0.16199076735741946</v>
      </c>
      <c r="BU169" s="342">
        <f t="shared" si="212"/>
        <v>0.28968637882383558</v>
      </c>
      <c r="BV169" s="343"/>
      <c r="BW169" s="347">
        <f t="shared" si="293"/>
        <v>1.9597432533601693</v>
      </c>
      <c r="BX169" s="362"/>
      <c r="BY169" s="363"/>
      <c r="BZ169" s="361">
        <f t="shared" si="255"/>
        <v>-176.24212809216468</v>
      </c>
      <c r="CA169" s="361">
        <f t="shared" si="256"/>
        <v>3.7578719078353231</v>
      </c>
      <c r="CB169" s="342">
        <f t="shared" si="257"/>
        <v>3.7578719078353231</v>
      </c>
      <c r="CC169" s="342">
        <f t="shared" si="258"/>
        <v>-1.2840336817426994E-3</v>
      </c>
      <c r="CD169" s="342">
        <f t="shared" si="213"/>
        <v>1</v>
      </c>
      <c r="CE169" s="342">
        <f t="shared" si="259"/>
        <v>0</v>
      </c>
      <c r="CF169" s="364"/>
      <c r="CG169" s="342">
        <f t="shared" si="214"/>
        <v>-79.408022170886213</v>
      </c>
      <c r="CH169" s="342">
        <f t="shared" si="260"/>
        <v>-164.67264581334513</v>
      </c>
      <c r="CI169" s="342">
        <f t="shared" si="261"/>
        <v>-1673.4375</v>
      </c>
      <c r="CJ169" s="342">
        <f t="shared" si="199"/>
        <v>7.4375</v>
      </c>
      <c r="CK169" s="342">
        <f t="shared" si="262"/>
        <v>-79.408022170886213</v>
      </c>
      <c r="CL169" s="361">
        <f t="shared" si="263"/>
        <v>0.18381372479297808</v>
      </c>
      <c r="CM169" s="361">
        <f t="shared" si="264"/>
        <v>3.4947639000735699E-2</v>
      </c>
      <c r="CN169" s="361">
        <f t="shared" si="215"/>
        <v>0.18381372479297808</v>
      </c>
      <c r="CO169" s="342">
        <f t="shared" si="265"/>
        <v>0.35292454298171649</v>
      </c>
      <c r="CP169" s="364"/>
      <c r="CQ169" s="342">
        <f t="shared" si="216"/>
        <v>-76.504266719204196</v>
      </c>
      <c r="CR169" s="342">
        <f t="shared" si="266"/>
        <v>-160.19043967440939</v>
      </c>
      <c r="CS169" s="342">
        <f t="shared" si="267"/>
        <v>-1673.4375</v>
      </c>
      <c r="CT169" s="342">
        <f t="shared" si="200"/>
        <v>7.4375</v>
      </c>
      <c r="CU169" s="342">
        <f t="shared" si="268"/>
        <v>-76.504266719204196</v>
      </c>
      <c r="CV169" s="361">
        <f t="shared" si="269"/>
        <v>0.23337295247532419</v>
      </c>
      <c r="CW169" s="361">
        <f t="shared" si="270"/>
        <v>5.7504685619215026E-2</v>
      </c>
      <c r="CX169" s="361">
        <f t="shared" si="217"/>
        <v>0.23337295247532419</v>
      </c>
      <c r="CY169" s="342">
        <f t="shared" si="271"/>
        <v>0.34001896319646313</v>
      </c>
      <c r="CZ169" s="364"/>
      <c r="DA169" s="350">
        <f t="shared" si="218"/>
        <v>0.69294350617817968</v>
      </c>
      <c r="DB169" s="351">
        <f t="shared" si="219"/>
        <v>2.6526867595383488</v>
      </c>
      <c r="DC169" s="352">
        <f t="shared" si="294"/>
        <v>6.7864034826245236E-3</v>
      </c>
      <c r="DD169" s="353">
        <f t="shared" si="201"/>
        <v>-43.367206462730039</v>
      </c>
      <c r="DE169" s="354">
        <f t="shared" si="272"/>
        <v>52.083333333333336</v>
      </c>
      <c r="DF169" s="354">
        <f t="shared" si="295"/>
        <v>2.2342266489804166</v>
      </c>
      <c r="DG169" s="365"/>
      <c r="DH169" s="63"/>
      <c r="DI169" s="63"/>
      <c r="DJ169" s="63"/>
      <c r="DK169" s="63"/>
      <c r="DL169" s="63"/>
      <c r="DM169" s="63"/>
      <c r="DN169" s="63"/>
      <c r="DO169" s="366"/>
      <c r="DP169" s="63"/>
      <c r="DQ169" s="63"/>
      <c r="DR169" s="63"/>
      <c r="DS169" s="63"/>
      <c r="DT169" s="63"/>
      <c r="DU169" s="63"/>
      <c r="DV169" s="63"/>
      <c r="DW169" s="63"/>
      <c r="DX169" s="63"/>
      <c r="DY169" s="63"/>
      <c r="DZ169" s="63"/>
      <c r="EA169" s="63"/>
      <c r="EB169" s="63"/>
      <c r="EC169" s="63"/>
      <c r="ED169" s="63"/>
      <c r="EE169" s="63"/>
      <c r="EF169" s="63"/>
      <c r="EG169" s="63"/>
    </row>
    <row r="170" spans="1:137" s="358" customFormat="1" x14ac:dyDescent="0.25">
      <c r="A170" s="358">
        <f t="shared" si="202"/>
        <v>630</v>
      </c>
      <c r="B170" s="359">
        <f t="shared" si="203"/>
        <v>0.125</v>
      </c>
      <c r="C170" s="360"/>
      <c r="D170" s="342">
        <f t="shared" si="220"/>
        <v>-219.99600000000001</v>
      </c>
      <c r="E170" s="361">
        <f t="shared" si="204"/>
        <v>0.97</v>
      </c>
      <c r="F170" s="343"/>
      <c r="G170" s="342">
        <f t="shared" si="273"/>
        <v>-171.34079373511761</v>
      </c>
      <c r="H170" s="342">
        <f t="shared" si="274"/>
        <v>8.6592062648823855</v>
      </c>
      <c r="I170" s="342">
        <f t="shared" si="275"/>
        <v>-1.143874614797856</v>
      </c>
      <c r="J170" s="342">
        <f t="shared" si="276"/>
        <v>8.6592062648823855</v>
      </c>
      <c r="K170" s="344">
        <f t="shared" si="277"/>
        <v>1</v>
      </c>
      <c r="L170" s="345">
        <f t="shared" si="278"/>
        <v>0</v>
      </c>
      <c r="M170" s="346">
        <f t="shared" si="279"/>
        <v>-52.603083601901517</v>
      </c>
      <c r="N170" s="342">
        <f t="shared" si="280"/>
        <v>127.39691639809848</v>
      </c>
      <c r="O170" s="342">
        <f t="shared" si="281"/>
        <v>-27.634941898481813</v>
      </c>
      <c r="P170" s="342">
        <f t="shared" si="282"/>
        <v>-52.603083601901517</v>
      </c>
      <c r="Q170" s="344">
        <f t="shared" si="283"/>
        <v>1</v>
      </c>
      <c r="R170" s="345">
        <f t="shared" si="284"/>
        <v>0</v>
      </c>
      <c r="S170" s="346">
        <f t="shared" si="285"/>
        <v>-6.7275024540195849</v>
      </c>
      <c r="T170" s="342">
        <f t="shared" si="286"/>
        <v>173.27249754598043</v>
      </c>
      <c r="U170" s="342">
        <f t="shared" si="287"/>
        <v>-1.0663195935764074</v>
      </c>
      <c r="V170" s="342">
        <f t="shared" si="288"/>
        <v>-6.7275024540195849</v>
      </c>
      <c r="W170" s="344">
        <f t="shared" si="289"/>
        <v>1</v>
      </c>
      <c r="X170" s="345">
        <f t="shared" si="290"/>
        <v>0</v>
      </c>
      <c r="Y170" s="342">
        <f t="shared" si="291"/>
        <v>0</v>
      </c>
      <c r="Z170" s="343"/>
      <c r="AA170" s="342">
        <f t="shared" si="205"/>
        <v>-61.381575949944704</v>
      </c>
      <c r="AB170" s="342">
        <f t="shared" si="221"/>
        <v>-132.30138865282589</v>
      </c>
      <c r="AC170" s="342">
        <f t="shared" si="222"/>
        <v>-1686.825</v>
      </c>
      <c r="AD170" s="342">
        <f t="shared" si="223"/>
        <v>7.4375</v>
      </c>
      <c r="AE170" s="342">
        <f t="shared" si="224"/>
        <v>-61.381575949944704</v>
      </c>
      <c r="AF170" s="361">
        <f t="shared" si="225"/>
        <v>0.47897415768683943</v>
      </c>
      <c r="AG170" s="361">
        <f t="shared" si="226"/>
        <v>0.28534024558200471</v>
      </c>
      <c r="AH170" s="361">
        <f t="shared" si="206"/>
        <v>0.47897415768683943</v>
      </c>
      <c r="AI170" s="342">
        <f t="shared" si="227"/>
        <v>0.27064186926783379</v>
      </c>
      <c r="AJ170" s="343"/>
      <c r="AK170" s="342">
        <f t="shared" si="207"/>
        <v>-68.355564859286005</v>
      </c>
      <c r="AL170" s="342">
        <f t="shared" si="228"/>
        <v>-146.3290410906755</v>
      </c>
      <c r="AM170" s="342">
        <f t="shared" si="229"/>
        <v>-1686.825</v>
      </c>
      <c r="AN170" s="342">
        <f t="shared" si="230"/>
        <v>7.4375</v>
      </c>
      <c r="AO170" s="342">
        <f t="shared" si="231"/>
        <v>-68.355564859286005</v>
      </c>
      <c r="AP170" s="361">
        <f t="shared" si="232"/>
        <v>0.36884552030541023</v>
      </c>
      <c r="AQ170" s="361">
        <f t="shared" si="233"/>
        <v>0.15555358031262986</v>
      </c>
      <c r="AR170" s="361">
        <f t="shared" si="208"/>
        <v>0.36884552030541023</v>
      </c>
      <c r="AS170" s="342">
        <f t="shared" si="234"/>
        <v>0.30139137945011463</v>
      </c>
      <c r="AT170" s="343"/>
      <c r="AU170" s="342">
        <f t="shared" si="235"/>
        <v>-177.20333394983481</v>
      </c>
      <c r="AV170" s="342">
        <f t="shared" si="236"/>
        <v>2.7966660501651859</v>
      </c>
      <c r="AW170" s="342">
        <f t="shared" si="237"/>
        <v>2.7966660501651859</v>
      </c>
      <c r="AX170" s="342">
        <f t="shared" si="238"/>
        <v>-9.6590212024735291E-4</v>
      </c>
      <c r="AY170" s="342">
        <f t="shared" si="209"/>
        <v>1</v>
      </c>
      <c r="AZ170" s="342">
        <f t="shared" si="239"/>
        <v>0</v>
      </c>
      <c r="BA170" s="343"/>
      <c r="BB170" s="342">
        <f t="shared" si="240"/>
        <v>-174.41993096292688</v>
      </c>
      <c r="BC170" s="342">
        <f t="shared" si="241"/>
        <v>5.5800690370731161</v>
      </c>
      <c r="BD170" s="342">
        <f t="shared" si="242"/>
        <v>5.5800690370731161</v>
      </c>
      <c r="BE170" s="342">
        <f t="shared" si="292"/>
        <v>-1.7927248029310256E-3</v>
      </c>
      <c r="BF170" s="342">
        <f t="shared" si="210"/>
        <v>1</v>
      </c>
      <c r="BG170" s="342">
        <f t="shared" si="243"/>
        <v>0</v>
      </c>
      <c r="BH170" s="343"/>
      <c r="BI170" s="342">
        <f t="shared" si="244"/>
        <v>-150.66158037257387</v>
      </c>
      <c r="BJ170" s="342">
        <f t="shared" si="245"/>
        <v>28.415922436736423</v>
      </c>
      <c r="BK170" s="342">
        <f t="shared" si="246"/>
        <v>-0.32762177191355057</v>
      </c>
      <c r="BL170" s="342">
        <f t="shared" si="247"/>
        <v>28.415922436736423</v>
      </c>
      <c r="BM170" s="342">
        <f t="shared" si="211"/>
        <v>0.96298364529473413</v>
      </c>
      <c r="BN170" s="342">
        <f t="shared" si="248"/>
        <v>0.12529066330130698</v>
      </c>
      <c r="BO170" s="346">
        <f t="shared" si="249"/>
        <v>-143.99233509317477</v>
      </c>
      <c r="BP170" s="344">
        <f t="shared" si="250"/>
        <v>36.007664906825227</v>
      </c>
      <c r="BQ170" s="344">
        <f t="shared" si="251"/>
        <v>-0.70478992542143848</v>
      </c>
      <c r="BR170" s="344">
        <f t="shared" si="252"/>
        <v>36.007664906825227</v>
      </c>
      <c r="BS170" s="346">
        <f t="shared" si="253"/>
        <v>0.92206280566926668</v>
      </c>
      <c r="BT170" s="345">
        <f t="shared" si="254"/>
        <v>0.15876395461563153</v>
      </c>
      <c r="BU170" s="342">
        <f t="shared" si="212"/>
        <v>0.28405461791693853</v>
      </c>
      <c r="BV170" s="343"/>
      <c r="BW170" s="347">
        <f t="shared" si="293"/>
        <v>1.951087866634887</v>
      </c>
      <c r="BX170" s="362"/>
      <c r="BY170" s="363"/>
      <c r="BZ170" s="361">
        <f t="shared" si="255"/>
        <v>-176.27341157629235</v>
      </c>
      <c r="CA170" s="361">
        <f t="shared" si="256"/>
        <v>3.7265884237076534</v>
      </c>
      <c r="CB170" s="342">
        <f t="shared" si="257"/>
        <v>3.7265884237076534</v>
      </c>
      <c r="CC170" s="342">
        <f t="shared" si="258"/>
        <v>-1.2415271718391081E-3</v>
      </c>
      <c r="CD170" s="342">
        <f t="shared" si="213"/>
        <v>1</v>
      </c>
      <c r="CE170" s="342">
        <f t="shared" si="259"/>
        <v>0</v>
      </c>
      <c r="CF170" s="364"/>
      <c r="CG170" s="342">
        <f t="shared" si="214"/>
        <v>-79.490205272558853</v>
      </c>
      <c r="CH170" s="342">
        <f t="shared" si="260"/>
        <v>-164.79694090307135</v>
      </c>
      <c r="CI170" s="342">
        <f t="shared" si="261"/>
        <v>-1686.825</v>
      </c>
      <c r="CJ170" s="342">
        <f t="shared" si="199"/>
        <v>7.4375</v>
      </c>
      <c r="CK170" s="342">
        <f t="shared" si="262"/>
        <v>-79.490205272558853</v>
      </c>
      <c r="CL170" s="361">
        <f t="shared" si="263"/>
        <v>0.18240361049406401</v>
      </c>
      <c r="CM170" s="361">
        <f t="shared" si="264"/>
        <v>3.4395774776737338E-2</v>
      </c>
      <c r="CN170" s="361">
        <f t="shared" si="215"/>
        <v>0.18240361049406401</v>
      </c>
      <c r="CO170" s="342">
        <f t="shared" si="265"/>
        <v>0.35048591390017131</v>
      </c>
      <c r="CP170" s="364"/>
      <c r="CQ170" s="342">
        <f t="shared" si="216"/>
        <v>-76.607502246248899</v>
      </c>
      <c r="CR170" s="342">
        <f t="shared" si="266"/>
        <v>-160.35308712480321</v>
      </c>
      <c r="CS170" s="342">
        <f t="shared" si="267"/>
        <v>-1686.825</v>
      </c>
      <c r="CT170" s="342">
        <f t="shared" si="200"/>
        <v>7.4375</v>
      </c>
      <c r="CU170" s="342">
        <f t="shared" si="268"/>
        <v>-76.607502246248899</v>
      </c>
      <c r="CV170" s="361">
        <f t="shared" si="269"/>
        <v>0.23162052730603971</v>
      </c>
      <c r="CW170" s="361">
        <f t="shared" si="270"/>
        <v>5.6598470623128901E-2</v>
      </c>
      <c r="CX170" s="361">
        <f t="shared" si="217"/>
        <v>0.23162052730603971</v>
      </c>
      <c r="CY170" s="342">
        <f t="shared" si="271"/>
        <v>0.33777558309633554</v>
      </c>
      <c r="CZ170" s="364"/>
      <c r="DA170" s="350">
        <f t="shared" si="218"/>
        <v>0.68826149699650685</v>
      </c>
      <c r="DB170" s="351">
        <f t="shared" si="219"/>
        <v>2.6393493636313936</v>
      </c>
      <c r="DC170" s="352">
        <f t="shared" si="294"/>
        <v>6.6274504163571822E-3</v>
      </c>
      <c r="DD170" s="353">
        <f t="shared" si="201"/>
        <v>-43.573070255625844</v>
      </c>
      <c r="DE170" s="354">
        <f t="shared" si="272"/>
        <v>52.5</v>
      </c>
      <c r="DF170" s="354">
        <f t="shared" si="295"/>
        <v>2.2180420733709307</v>
      </c>
      <c r="DG170" s="365"/>
      <c r="DH170" s="63"/>
      <c r="DI170" s="63"/>
      <c r="DJ170" s="63"/>
      <c r="DK170" s="63"/>
      <c r="DL170" s="63"/>
      <c r="DM170" s="63"/>
      <c r="DN170" s="63"/>
      <c r="DO170" s="366"/>
      <c r="DP170" s="63"/>
      <c r="DQ170" s="63"/>
      <c r="DR170" s="63"/>
      <c r="DS170" s="63"/>
      <c r="DT170" s="63"/>
      <c r="DU170" s="63"/>
      <c r="DV170" s="63"/>
      <c r="DW170" s="63"/>
      <c r="DX170" s="63"/>
      <c r="DY170" s="63"/>
      <c r="DZ170" s="63"/>
      <c r="EA170" s="63"/>
      <c r="EB170" s="63"/>
      <c r="EC170" s="63"/>
      <c r="ED170" s="63"/>
      <c r="EE170" s="63"/>
      <c r="EF170" s="63"/>
      <c r="EG170" s="63"/>
    </row>
    <row r="171" spans="1:137" s="358" customFormat="1" x14ac:dyDescent="0.25">
      <c r="A171" s="358">
        <f t="shared" si="202"/>
        <v>635</v>
      </c>
      <c r="B171" s="359">
        <f t="shared" si="203"/>
        <v>0.125</v>
      </c>
      <c r="C171" s="360"/>
      <c r="D171" s="342">
        <f t="shared" si="220"/>
        <v>-221.74199999999999</v>
      </c>
      <c r="E171" s="361">
        <f t="shared" si="204"/>
        <v>0.97</v>
      </c>
      <c r="F171" s="343"/>
      <c r="G171" s="342">
        <f t="shared" si="273"/>
        <v>-171.46217230955995</v>
      </c>
      <c r="H171" s="342">
        <f t="shared" si="274"/>
        <v>8.5378276904400536</v>
      </c>
      <c r="I171" s="342">
        <f t="shared" si="275"/>
        <v>-1.0955833578765775</v>
      </c>
      <c r="J171" s="342">
        <f t="shared" si="276"/>
        <v>8.5378276904400536</v>
      </c>
      <c r="K171" s="344">
        <f t="shared" si="277"/>
        <v>1</v>
      </c>
      <c r="L171" s="345">
        <f t="shared" si="278"/>
        <v>0</v>
      </c>
      <c r="M171" s="346">
        <f t="shared" si="279"/>
        <v>-55.580548618313905</v>
      </c>
      <c r="N171" s="342">
        <f t="shared" si="280"/>
        <v>124.41945138168609</v>
      </c>
      <c r="O171" s="342">
        <f t="shared" si="281"/>
        <v>-29.470020831027167</v>
      </c>
      <c r="P171" s="342">
        <f t="shared" si="282"/>
        <v>-55.580548618313905</v>
      </c>
      <c r="Q171" s="344">
        <f t="shared" si="283"/>
        <v>1</v>
      </c>
      <c r="R171" s="345">
        <f t="shared" si="284"/>
        <v>0</v>
      </c>
      <c r="S171" s="346">
        <f t="shared" si="285"/>
        <v>-6.8097730158384007</v>
      </c>
      <c r="T171" s="342">
        <f t="shared" si="286"/>
        <v>173.1902269841616</v>
      </c>
      <c r="U171" s="342">
        <f t="shared" si="287"/>
        <v>-1.0939371762317744</v>
      </c>
      <c r="V171" s="342">
        <f t="shared" si="288"/>
        <v>-6.8097730158384007</v>
      </c>
      <c r="W171" s="344">
        <f t="shared" si="289"/>
        <v>1</v>
      </c>
      <c r="X171" s="345">
        <f t="shared" si="290"/>
        <v>0</v>
      </c>
      <c r="Y171" s="342">
        <f t="shared" si="291"/>
        <v>0</v>
      </c>
      <c r="Z171" s="343"/>
      <c r="AA171" s="342">
        <f t="shared" si="205"/>
        <v>-61.571606995167038</v>
      </c>
      <c r="AB171" s="342">
        <f t="shared" si="221"/>
        <v>-132.71614928087558</v>
      </c>
      <c r="AC171" s="342">
        <f t="shared" si="222"/>
        <v>-1700.2125000000001</v>
      </c>
      <c r="AD171" s="342">
        <f t="shared" si="223"/>
        <v>7.4375</v>
      </c>
      <c r="AE171" s="342">
        <f t="shared" si="224"/>
        <v>-61.571606995167038</v>
      </c>
      <c r="AF171" s="361">
        <f t="shared" si="225"/>
        <v>0.47606006175102017</v>
      </c>
      <c r="AG171" s="361">
        <f t="shared" si="226"/>
        <v>0.28122095775740635</v>
      </c>
      <c r="AH171" s="361">
        <f t="shared" si="206"/>
        <v>0.47606006175102017</v>
      </c>
      <c r="AI171" s="342">
        <f t="shared" si="227"/>
        <v>0.26934211283975085</v>
      </c>
      <c r="AJ171" s="343"/>
      <c r="AK171" s="342">
        <f t="shared" si="207"/>
        <v>-68.51040120140101</v>
      </c>
      <c r="AL171" s="342">
        <f t="shared" si="228"/>
        <v>-146.61482050702995</v>
      </c>
      <c r="AM171" s="342">
        <f t="shared" si="229"/>
        <v>-1700.2125000000001</v>
      </c>
      <c r="AN171" s="342">
        <f t="shared" si="230"/>
        <v>7.4375</v>
      </c>
      <c r="AO171" s="342">
        <f t="shared" si="231"/>
        <v>-68.51040120140101</v>
      </c>
      <c r="AP171" s="361">
        <f t="shared" si="232"/>
        <v>0.36633231713703573</v>
      </c>
      <c r="AQ171" s="361">
        <f t="shared" si="233"/>
        <v>0.15317125356848471</v>
      </c>
      <c r="AR171" s="361">
        <f t="shared" si="208"/>
        <v>0.36633231713703573</v>
      </c>
      <c r="AS171" s="342">
        <f t="shared" si="234"/>
        <v>0.2996955433132153</v>
      </c>
      <c r="AT171" s="343"/>
      <c r="AU171" s="342">
        <f t="shared" si="235"/>
        <v>-177.22644311544846</v>
      </c>
      <c r="AV171" s="342">
        <f t="shared" si="236"/>
        <v>2.7735568845515388</v>
      </c>
      <c r="AW171" s="342">
        <f t="shared" si="237"/>
        <v>2.7735568845515388</v>
      </c>
      <c r="AX171" s="342">
        <f t="shared" si="238"/>
        <v>-9.3372910098120669E-4</v>
      </c>
      <c r="AY171" s="342">
        <f t="shared" si="209"/>
        <v>1</v>
      </c>
      <c r="AZ171" s="342">
        <f t="shared" si="239"/>
        <v>0</v>
      </c>
      <c r="BA171" s="343"/>
      <c r="BB171" s="342">
        <f t="shared" si="240"/>
        <v>-174.46582422898058</v>
      </c>
      <c r="BC171" s="342">
        <f t="shared" si="241"/>
        <v>5.5341757710194202</v>
      </c>
      <c r="BD171" s="342">
        <f t="shared" si="242"/>
        <v>5.5341757710194202</v>
      </c>
      <c r="BE171" s="342">
        <f t="shared" si="292"/>
        <v>-1.7348238055835104E-3</v>
      </c>
      <c r="BF171" s="342">
        <f t="shared" si="210"/>
        <v>1</v>
      </c>
      <c r="BG171" s="342">
        <f t="shared" si="243"/>
        <v>0</v>
      </c>
      <c r="BH171" s="343"/>
      <c r="BI171" s="342">
        <f t="shared" si="244"/>
        <v>-150.97224519248482</v>
      </c>
      <c r="BJ171" s="342">
        <f t="shared" si="245"/>
        <v>28.107575610397447</v>
      </c>
      <c r="BK171" s="342">
        <f t="shared" si="246"/>
        <v>-0.31581804700261606</v>
      </c>
      <c r="BL171" s="342">
        <f t="shared" si="247"/>
        <v>28.107575610397447</v>
      </c>
      <c r="BM171" s="342">
        <f t="shared" si="211"/>
        <v>0.96429318542153364</v>
      </c>
      <c r="BN171" s="342">
        <f t="shared" si="248"/>
        <v>0.12295527388625303</v>
      </c>
      <c r="BO171" s="346">
        <f t="shared" si="249"/>
        <v>-144.4217773261355</v>
      </c>
      <c r="BP171" s="344">
        <f t="shared" si="250"/>
        <v>35.578222673864502</v>
      </c>
      <c r="BQ171" s="344">
        <f t="shared" si="251"/>
        <v>-0.67891426908432961</v>
      </c>
      <c r="BR171" s="344">
        <f t="shared" si="252"/>
        <v>35.578222673864502</v>
      </c>
      <c r="BS171" s="346">
        <f t="shared" si="253"/>
        <v>0.92481376787132474</v>
      </c>
      <c r="BT171" s="345">
        <f t="shared" si="254"/>
        <v>0.15563526978943351</v>
      </c>
      <c r="BU171" s="342">
        <f t="shared" si="212"/>
        <v>0.27859054367568653</v>
      </c>
      <c r="BV171" s="343"/>
      <c r="BW171" s="347">
        <f t="shared" si="293"/>
        <v>1.9426281998286528</v>
      </c>
      <c r="BX171" s="362"/>
      <c r="BY171" s="363"/>
      <c r="BZ171" s="361">
        <f t="shared" si="255"/>
        <v>-176.30416731875789</v>
      </c>
      <c r="CA171" s="361">
        <f t="shared" si="256"/>
        <v>3.6958326812421092</v>
      </c>
      <c r="CB171" s="342">
        <f t="shared" si="257"/>
        <v>3.6958326812421092</v>
      </c>
      <c r="CC171" s="342">
        <f t="shared" si="258"/>
        <v>-1.2007770882994295E-3</v>
      </c>
      <c r="CD171" s="342">
        <f t="shared" si="213"/>
        <v>1</v>
      </c>
      <c r="CE171" s="342">
        <f t="shared" si="259"/>
        <v>0</v>
      </c>
      <c r="CF171" s="364"/>
      <c r="CG171" s="342">
        <f t="shared" si="214"/>
        <v>-79.571136886136358</v>
      </c>
      <c r="CH171" s="342">
        <f t="shared" si="260"/>
        <v>-164.91921862585568</v>
      </c>
      <c r="CI171" s="342">
        <f t="shared" si="261"/>
        <v>-1700.2125000000001</v>
      </c>
      <c r="CJ171" s="342">
        <f t="shared" si="199"/>
        <v>7.4375</v>
      </c>
      <c r="CK171" s="342">
        <f t="shared" si="262"/>
        <v>-79.571136886136358</v>
      </c>
      <c r="CL171" s="361">
        <f t="shared" si="263"/>
        <v>0.18101460271747158</v>
      </c>
      <c r="CM171" s="361">
        <f t="shared" si="264"/>
        <v>3.3856864956735136E-2</v>
      </c>
      <c r="CN171" s="361">
        <f t="shared" si="215"/>
        <v>0.18101460271747158</v>
      </c>
      <c r="CO171" s="342">
        <f t="shared" si="265"/>
        <v>0.34808021385011534</v>
      </c>
      <c r="CP171" s="364"/>
      <c r="CQ171" s="342">
        <f t="shared" si="216"/>
        <v>-76.709198588714116</v>
      </c>
      <c r="CR171" s="342">
        <f t="shared" si="266"/>
        <v>-160.51305327666557</v>
      </c>
      <c r="CS171" s="342">
        <f t="shared" si="267"/>
        <v>-1700.2125000000001</v>
      </c>
      <c r="CT171" s="342">
        <f t="shared" si="200"/>
        <v>7.4375</v>
      </c>
      <c r="CU171" s="342">
        <f t="shared" si="268"/>
        <v>-76.709198588714116</v>
      </c>
      <c r="CV171" s="361">
        <f t="shared" si="269"/>
        <v>0.22989349457998309</v>
      </c>
      <c r="CW171" s="361">
        <f t="shared" si="270"/>
        <v>5.5713442862809673E-2</v>
      </c>
      <c r="CX171" s="361">
        <f t="shared" si="217"/>
        <v>0.22989349457998309</v>
      </c>
      <c r="CY171" s="342">
        <f t="shared" si="271"/>
        <v>0.33556079872578354</v>
      </c>
      <c r="CZ171" s="364"/>
      <c r="DA171" s="350">
        <f t="shared" si="218"/>
        <v>0.68364101257589893</v>
      </c>
      <c r="DB171" s="351">
        <f t="shared" si="219"/>
        <v>2.6262692124045515</v>
      </c>
      <c r="DC171" s="352">
        <f t="shared" si="294"/>
        <v>6.4720320493970992E-3</v>
      </c>
      <c r="DD171" s="353">
        <f t="shared" si="201"/>
        <v>-43.779186815425433</v>
      </c>
      <c r="DE171" s="354">
        <f t="shared" si="272"/>
        <v>52.916666666666664</v>
      </c>
      <c r="DF171" s="354">
        <f t="shared" si="295"/>
        <v>2.2020783782367954</v>
      </c>
      <c r="DG171" s="365"/>
      <c r="DH171" s="63"/>
      <c r="DI171" s="63"/>
      <c r="DJ171" s="63"/>
      <c r="DK171" s="63"/>
      <c r="DL171" s="63"/>
      <c r="DM171" s="63"/>
      <c r="DN171" s="63"/>
      <c r="DO171" s="366"/>
      <c r="DP171" s="63"/>
      <c r="DQ171" s="63"/>
      <c r="DR171" s="63"/>
      <c r="DS171" s="63"/>
      <c r="DT171" s="63"/>
      <c r="DU171" s="63"/>
      <c r="DV171" s="63"/>
      <c r="DW171" s="63"/>
      <c r="DX171" s="63"/>
      <c r="DY171" s="63"/>
      <c r="DZ171" s="63"/>
      <c r="EA171" s="63"/>
      <c r="EB171" s="63"/>
      <c r="EC171" s="63"/>
      <c r="ED171" s="63"/>
      <c r="EE171" s="63"/>
      <c r="EF171" s="63"/>
      <c r="EG171" s="63"/>
    </row>
    <row r="172" spans="1:137" s="358" customFormat="1" x14ac:dyDescent="0.25">
      <c r="A172" s="358">
        <f t="shared" si="202"/>
        <v>640</v>
      </c>
      <c r="B172" s="359">
        <f t="shared" si="203"/>
        <v>0.125</v>
      </c>
      <c r="C172" s="360"/>
      <c r="D172" s="342">
        <f t="shared" si="220"/>
        <v>-223.488</v>
      </c>
      <c r="E172" s="361">
        <f t="shared" si="204"/>
        <v>0.97</v>
      </c>
      <c r="F172" s="343"/>
      <c r="G172" s="342">
        <f t="shared" si="273"/>
        <v>-171.57981147724172</v>
      </c>
      <c r="H172" s="342">
        <f t="shared" si="274"/>
        <v>8.4201885227582807</v>
      </c>
      <c r="I172" s="342">
        <f t="shared" si="275"/>
        <v>-1.0497298009725542</v>
      </c>
      <c r="J172" s="342">
        <f t="shared" si="276"/>
        <v>8.4201885227582807</v>
      </c>
      <c r="K172" s="344">
        <f t="shared" si="277"/>
        <v>1</v>
      </c>
      <c r="L172" s="345">
        <f t="shared" si="278"/>
        <v>0</v>
      </c>
      <c r="M172" s="346">
        <f t="shared" si="279"/>
        <v>-58.758260735024471</v>
      </c>
      <c r="N172" s="342">
        <f t="shared" si="280"/>
        <v>121.24173926497554</v>
      </c>
      <c r="O172" s="342">
        <f t="shared" si="281"/>
        <v>-31.526155468742893</v>
      </c>
      <c r="P172" s="342">
        <f t="shared" si="282"/>
        <v>-58.758260735024471</v>
      </c>
      <c r="Q172" s="344">
        <f t="shared" si="283"/>
        <v>1</v>
      </c>
      <c r="R172" s="345">
        <f t="shared" si="284"/>
        <v>0</v>
      </c>
      <c r="S172" s="346">
        <f t="shared" si="285"/>
        <v>-6.8929747276445346</v>
      </c>
      <c r="T172" s="342">
        <f t="shared" si="286"/>
        <v>173.10702527235546</v>
      </c>
      <c r="U172" s="342">
        <f t="shared" si="287"/>
        <v>-1.1222824636605637</v>
      </c>
      <c r="V172" s="342">
        <f t="shared" si="288"/>
        <v>-6.8929747276445346</v>
      </c>
      <c r="W172" s="344">
        <f t="shared" si="289"/>
        <v>1</v>
      </c>
      <c r="X172" s="345">
        <f t="shared" si="290"/>
        <v>0</v>
      </c>
      <c r="Y172" s="342">
        <f t="shared" si="291"/>
        <v>0</v>
      </c>
      <c r="Z172" s="343"/>
      <c r="AA172" s="342">
        <f t="shared" si="205"/>
        <v>-61.759337676078992</v>
      </c>
      <c r="AB172" s="342">
        <f t="shared" si="221"/>
        <v>-133.12399028244641</v>
      </c>
      <c r="AC172" s="342">
        <f t="shared" si="222"/>
        <v>-1713.6</v>
      </c>
      <c r="AD172" s="342">
        <f t="shared" si="223"/>
        <v>7.4375</v>
      </c>
      <c r="AE172" s="342">
        <f t="shared" si="224"/>
        <v>-61.759337676078992</v>
      </c>
      <c r="AF172" s="361">
        <f t="shared" si="225"/>
        <v>0.47317609932426757</v>
      </c>
      <c r="AG172" s="361">
        <f t="shared" si="226"/>
        <v>0.27718277523330437</v>
      </c>
      <c r="AH172" s="361">
        <f t="shared" si="206"/>
        <v>0.47317609932426757</v>
      </c>
      <c r="AI172" s="342">
        <f t="shared" si="227"/>
        <v>0.26805268088575951</v>
      </c>
      <c r="AJ172" s="343"/>
      <c r="AK172" s="342">
        <f t="shared" si="207"/>
        <v>-68.663140708194348</v>
      </c>
      <c r="AL172" s="342">
        <f t="shared" si="228"/>
        <v>-146.89574861384781</v>
      </c>
      <c r="AM172" s="342">
        <f t="shared" si="229"/>
        <v>-1713.6</v>
      </c>
      <c r="AN172" s="342">
        <f t="shared" si="230"/>
        <v>7.4375</v>
      </c>
      <c r="AO172" s="342">
        <f t="shared" si="231"/>
        <v>-68.663140708194348</v>
      </c>
      <c r="AP172" s="361">
        <f t="shared" si="232"/>
        <v>0.36385052714047628</v>
      </c>
      <c r="AQ172" s="361">
        <f t="shared" si="233"/>
        <v>0.15084196321525822</v>
      </c>
      <c r="AR172" s="361">
        <f t="shared" si="208"/>
        <v>0.36385052714047628</v>
      </c>
      <c r="AS172" s="342">
        <f t="shared" si="234"/>
        <v>0.29801710376820462</v>
      </c>
      <c r="AT172" s="343"/>
      <c r="AU172" s="342">
        <f t="shared" si="235"/>
        <v>-177.24916520411878</v>
      </c>
      <c r="AV172" s="342">
        <f t="shared" si="236"/>
        <v>2.750834795881218</v>
      </c>
      <c r="AW172" s="342">
        <f t="shared" si="237"/>
        <v>2.750834795881218</v>
      </c>
      <c r="AX172" s="342">
        <f t="shared" si="238"/>
        <v>-9.0289465752800514E-4</v>
      </c>
      <c r="AY172" s="342">
        <f t="shared" si="209"/>
        <v>1</v>
      </c>
      <c r="AZ172" s="342">
        <f t="shared" si="239"/>
        <v>0</v>
      </c>
      <c r="BA172" s="343"/>
      <c r="BB172" s="342">
        <f t="shared" si="240"/>
        <v>-174.51095398369716</v>
      </c>
      <c r="BC172" s="342">
        <f t="shared" si="241"/>
        <v>5.4890460163028365</v>
      </c>
      <c r="BD172" s="342">
        <f t="shared" si="242"/>
        <v>5.4890460163028365</v>
      </c>
      <c r="BE172" s="342">
        <f t="shared" si="292"/>
        <v>-1.6792541758811116E-3</v>
      </c>
      <c r="BF172" s="342">
        <f t="shared" si="210"/>
        <v>1</v>
      </c>
      <c r="BG172" s="342">
        <f t="shared" si="243"/>
        <v>0</v>
      </c>
      <c r="BH172" s="343"/>
      <c r="BI172" s="342">
        <f t="shared" si="244"/>
        <v>-151.27591597884091</v>
      </c>
      <c r="BJ172" s="342">
        <f t="shared" si="245"/>
        <v>27.806225375558114</v>
      </c>
      <c r="BK172" s="342">
        <f t="shared" si="246"/>
        <v>-0.30453856082139191</v>
      </c>
      <c r="BL172" s="342">
        <f t="shared" si="247"/>
        <v>27.806225375558114</v>
      </c>
      <c r="BM172" s="342">
        <f t="shared" si="211"/>
        <v>0.96554622885481178</v>
      </c>
      <c r="BN172" s="342">
        <f t="shared" si="248"/>
        <v>0.12068674208141543</v>
      </c>
      <c r="BO172" s="346">
        <f t="shared" si="249"/>
        <v>-144.8407803217026</v>
      </c>
      <c r="BP172" s="344">
        <f t="shared" si="250"/>
        <v>35.159219678297404</v>
      </c>
      <c r="BQ172" s="344">
        <f t="shared" si="251"/>
        <v>-0.65420087102859059</v>
      </c>
      <c r="BR172" s="344">
        <f t="shared" si="252"/>
        <v>35.159219678297404</v>
      </c>
      <c r="BS172" s="346">
        <f t="shared" si="253"/>
        <v>0.92744882736703771</v>
      </c>
      <c r="BT172" s="345">
        <f t="shared" si="254"/>
        <v>0.15260077985372136</v>
      </c>
      <c r="BU172" s="342">
        <f t="shared" si="212"/>
        <v>0.27328752193513678</v>
      </c>
      <c r="BV172" s="343"/>
      <c r="BW172" s="347">
        <f t="shared" si="293"/>
        <v>1.9343573065891009</v>
      </c>
      <c r="BX172" s="362"/>
      <c r="BY172" s="363"/>
      <c r="BZ172" s="361">
        <f t="shared" si="255"/>
        <v>-176.33440881237141</v>
      </c>
      <c r="CA172" s="361">
        <f t="shared" si="256"/>
        <v>3.6655911876285927</v>
      </c>
      <c r="CB172" s="342">
        <f t="shared" si="257"/>
        <v>3.6655911876285927</v>
      </c>
      <c r="CC172" s="342">
        <f t="shared" si="258"/>
        <v>-1.1616965844695297E-3</v>
      </c>
      <c r="CD172" s="342">
        <f t="shared" si="213"/>
        <v>1</v>
      </c>
      <c r="CE172" s="342">
        <f t="shared" si="259"/>
        <v>0</v>
      </c>
      <c r="CF172" s="364"/>
      <c r="CG172" s="342">
        <f t="shared" si="214"/>
        <v>-79.650845066478624</v>
      </c>
      <c r="CH172" s="342">
        <f t="shared" si="260"/>
        <v>-165.03952804212722</v>
      </c>
      <c r="CI172" s="342">
        <f t="shared" si="261"/>
        <v>-1713.6</v>
      </c>
      <c r="CJ172" s="342">
        <f t="shared" si="199"/>
        <v>7.4375</v>
      </c>
      <c r="CK172" s="342">
        <f t="shared" si="262"/>
        <v>-79.650845066478624</v>
      </c>
      <c r="CL172" s="361">
        <f t="shared" si="263"/>
        <v>0.17964623937078431</v>
      </c>
      <c r="CM172" s="361">
        <f t="shared" si="264"/>
        <v>3.3330507920659648E-2</v>
      </c>
      <c r="CN172" s="361">
        <f t="shared" si="215"/>
        <v>0.17964623937078431</v>
      </c>
      <c r="CO172" s="342">
        <f t="shared" si="265"/>
        <v>0.34570679282325795</v>
      </c>
      <c r="CP172" s="364"/>
      <c r="CQ172" s="342">
        <f t="shared" si="216"/>
        <v>-76.809389287793152</v>
      </c>
      <c r="CR172" s="342">
        <f t="shared" si="266"/>
        <v>-160.67040440809484</v>
      </c>
      <c r="CS172" s="342">
        <f t="shared" si="267"/>
        <v>-1713.6</v>
      </c>
      <c r="CT172" s="342">
        <f t="shared" si="200"/>
        <v>7.4375</v>
      </c>
      <c r="CU172" s="342">
        <f t="shared" si="268"/>
        <v>-76.809389287793152</v>
      </c>
      <c r="CV172" s="361">
        <f t="shared" si="269"/>
        <v>0.22819132278932833</v>
      </c>
      <c r="CW172" s="361">
        <f t="shared" si="270"/>
        <v>5.4848950011587551E-2</v>
      </c>
      <c r="CX172" s="361">
        <f t="shared" si="217"/>
        <v>0.22819132278932833</v>
      </c>
      <c r="CY172" s="342">
        <f t="shared" si="271"/>
        <v>0.33337408545049113</v>
      </c>
      <c r="CZ172" s="364"/>
      <c r="DA172" s="350">
        <f t="shared" si="218"/>
        <v>0.67908087827374908</v>
      </c>
      <c r="DB172" s="351">
        <f t="shared" si="219"/>
        <v>2.6134381848628498</v>
      </c>
      <c r="DC172" s="352">
        <f t="shared" si="294"/>
        <v>6.3201311847571355E-3</v>
      </c>
      <c r="DD172" s="353">
        <f t="shared" si="201"/>
        <v>-43.985478142501513</v>
      </c>
      <c r="DE172" s="354">
        <f t="shared" si="272"/>
        <v>53.333333333333336</v>
      </c>
      <c r="DF172" s="354">
        <f t="shared" si="295"/>
        <v>2.1863313597945377</v>
      </c>
      <c r="DG172" s="365"/>
      <c r="DH172" s="63"/>
      <c r="DI172" s="63"/>
      <c r="DJ172" s="63"/>
      <c r="DK172" s="63"/>
      <c r="DL172" s="63"/>
      <c r="DM172" s="63"/>
      <c r="DN172" s="63"/>
      <c r="DO172" s="366"/>
      <c r="DP172" s="63"/>
      <c r="DQ172" s="63"/>
      <c r="DR172" s="63"/>
      <c r="DS172" s="63"/>
      <c r="DT172" s="63"/>
      <c r="DU172" s="63"/>
      <c r="DV172" s="63"/>
      <c r="DW172" s="63"/>
      <c r="DX172" s="63"/>
      <c r="DY172" s="63"/>
      <c r="DZ172" s="63"/>
      <c r="EA172" s="63"/>
      <c r="EB172" s="63"/>
      <c r="EC172" s="63"/>
      <c r="ED172" s="63"/>
      <c r="EE172" s="63"/>
      <c r="EF172" s="63"/>
      <c r="EG172" s="63"/>
    </row>
    <row r="173" spans="1:137" s="358" customFormat="1" x14ac:dyDescent="0.25">
      <c r="A173" s="358">
        <f t="shared" si="202"/>
        <v>645</v>
      </c>
      <c r="B173" s="359">
        <f t="shared" si="203"/>
        <v>0.125</v>
      </c>
      <c r="C173" s="360"/>
      <c r="D173" s="342">
        <f t="shared" si="220"/>
        <v>-225.23400000000001</v>
      </c>
      <c r="E173" s="361">
        <f t="shared" si="204"/>
        <v>0.97</v>
      </c>
      <c r="F173" s="343"/>
      <c r="G173" s="342">
        <f t="shared" si="273"/>
        <v>-171.69388762306136</v>
      </c>
      <c r="H173" s="342">
        <f t="shared" si="274"/>
        <v>8.3061123769386427</v>
      </c>
      <c r="I173" s="342">
        <f t="shared" si="275"/>
        <v>-1.0061718912488027</v>
      </c>
      <c r="J173" s="342">
        <f t="shared" si="276"/>
        <v>8.3061123769386427</v>
      </c>
      <c r="K173" s="344">
        <f t="shared" si="277"/>
        <v>1</v>
      </c>
      <c r="L173" s="345">
        <f t="shared" si="278"/>
        <v>0</v>
      </c>
      <c r="M173" s="346">
        <f t="shared" si="279"/>
        <v>-62.13590057741137</v>
      </c>
      <c r="N173" s="342">
        <f t="shared" si="280"/>
        <v>117.86409942258862</v>
      </c>
      <c r="O173" s="342">
        <f t="shared" si="281"/>
        <v>-33.861075448276083</v>
      </c>
      <c r="P173" s="342">
        <f t="shared" si="282"/>
        <v>-62.13590057741137</v>
      </c>
      <c r="Q173" s="344">
        <f t="shared" si="283"/>
        <v>1</v>
      </c>
      <c r="R173" s="345">
        <f t="shared" si="284"/>
        <v>0</v>
      </c>
      <c r="S173" s="346">
        <f t="shared" si="285"/>
        <v>-6.9771277441693149</v>
      </c>
      <c r="T173" s="342">
        <f t="shared" si="286"/>
        <v>173.02287225583069</v>
      </c>
      <c r="U173" s="342">
        <f t="shared" si="287"/>
        <v>-1.15137554113323</v>
      </c>
      <c r="V173" s="342">
        <f t="shared" si="288"/>
        <v>-6.9771277441693149</v>
      </c>
      <c r="W173" s="344">
        <f t="shared" si="289"/>
        <v>1</v>
      </c>
      <c r="X173" s="345">
        <f t="shared" si="290"/>
        <v>0</v>
      </c>
      <c r="Y173" s="342">
        <f t="shared" si="291"/>
        <v>0</v>
      </c>
      <c r="Z173" s="343"/>
      <c r="AA173" s="342">
        <f t="shared" si="205"/>
        <v>-61.944805552408631</v>
      </c>
      <c r="AB173" s="342">
        <f t="shared" si="221"/>
        <v>-133.52506869927058</v>
      </c>
      <c r="AC173" s="342">
        <f t="shared" si="222"/>
        <v>-1726.9875</v>
      </c>
      <c r="AD173" s="342">
        <f t="shared" si="223"/>
        <v>7.4375</v>
      </c>
      <c r="AE173" s="342">
        <f t="shared" si="224"/>
        <v>-61.944805552408631</v>
      </c>
      <c r="AF173" s="361">
        <f t="shared" si="225"/>
        <v>0.47032191016877367</v>
      </c>
      <c r="AG173" s="361">
        <f t="shared" si="226"/>
        <v>0.27322390461919055</v>
      </c>
      <c r="AH173" s="361">
        <f t="shared" si="206"/>
        <v>0.47032191016877367</v>
      </c>
      <c r="AI173" s="342">
        <f t="shared" si="227"/>
        <v>0.26677349505774606</v>
      </c>
      <c r="AJ173" s="343"/>
      <c r="AK173" s="342">
        <f t="shared" si="207"/>
        <v>-68.813823559600877</v>
      </c>
      <c r="AL173" s="342">
        <f t="shared" si="228"/>
        <v>-147.17194641182439</v>
      </c>
      <c r="AM173" s="342">
        <f t="shared" si="229"/>
        <v>-1726.9875</v>
      </c>
      <c r="AN173" s="342">
        <f t="shared" si="230"/>
        <v>7.4375</v>
      </c>
      <c r="AO173" s="342">
        <f t="shared" si="231"/>
        <v>-68.813823559600877</v>
      </c>
      <c r="AP173" s="361">
        <f t="shared" si="232"/>
        <v>0.36139962093825562</v>
      </c>
      <c r="AQ173" s="361">
        <f t="shared" si="233"/>
        <v>0.14856420353273675</v>
      </c>
      <c r="AR173" s="361">
        <f t="shared" si="208"/>
        <v>0.36139962093825562</v>
      </c>
      <c r="AS173" s="342">
        <f t="shared" si="234"/>
        <v>0.29635582928338017</v>
      </c>
      <c r="AT173" s="343"/>
      <c r="AU173" s="342">
        <f t="shared" si="235"/>
        <v>-177.27151004509409</v>
      </c>
      <c r="AV173" s="342">
        <f t="shared" si="236"/>
        <v>2.7284899549059105</v>
      </c>
      <c r="AW173" s="342">
        <f t="shared" si="237"/>
        <v>2.7284899549059105</v>
      </c>
      <c r="AX173" s="342">
        <f t="shared" si="238"/>
        <v>-8.7333214068456577E-4</v>
      </c>
      <c r="AY173" s="342">
        <f t="shared" si="209"/>
        <v>1</v>
      </c>
      <c r="AZ173" s="342">
        <f t="shared" si="239"/>
        <v>0</v>
      </c>
      <c r="BA173" s="343"/>
      <c r="BB173" s="342">
        <f t="shared" si="240"/>
        <v>-174.5553394495557</v>
      </c>
      <c r="BC173" s="342">
        <f t="shared" si="241"/>
        <v>5.4446605504442971</v>
      </c>
      <c r="BD173" s="342">
        <f t="shared" si="242"/>
        <v>5.4446605504442971</v>
      </c>
      <c r="BE173" s="342">
        <f t="shared" si="292"/>
        <v>-1.6259036566303431E-3</v>
      </c>
      <c r="BF173" s="342">
        <f t="shared" si="210"/>
        <v>1</v>
      </c>
      <c r="BG173" s="342">
        <f t="shared" si="243"/>
        <v>0</v>
      </c>
      <c r="BH173" s="343"/>
      <c r="BI173" s="342">
        <f t="shared" si="244"/>
        <v>-151.57282825170296</v>
      </c>
      <c r="BJ173" s="342">
        <f t="shared" si="245"/>
        <v>27.511635757584315</v>
      </c>
      <c r="BK173" s="342">
        <f t="shared" si="246"/>
        <v>-0.29375588632595712</v>
      </c>
      <c r="BL173" s="342">
        <f t="shared" si="247"/>
        <v>27.511635757584315</v>
      </c>
      <c r="BM173" s="342">
        <f t="shared" si="211"/>
        <v>0.96674560347564342</v>
      </c>
      <c r="BN173" s="342">
        <f t="shared" si="248"/>
        <v>0.11848249680268869</v>
      </c>
      <c r="BO173" s="346">
        <f t="shared" si="249"/>
        <v>-145.24970465920296</v>
      </c>
      <c r="BP173" s="344">
        <f t="shared" si="250"/>
        <v>34.750295340797038</v>
      </c>
      <c r="BQ173" s="344">
        <f t="shared" si="251"/>
        <v>-0.63058847723178146</v>
      </c>
      <c r="BR173" s="344">
        <f t="shared" si="252"/>
        <v>34.750295340797038</v>
      </c>
      <c r="BS173" s="346">
        <f t="shared" si="253"/>
        <v>0.92997350603560713</v>
      </c>
      <c r="BT173" s="345">
        <f t="shared" si="254"/>
        <v>0.1496567413471018</v>
      </c>
      <c r="BU173" s="342">
        <f t="shared" si="212"/>
        <v>0.26813923814979046</v>
      </c>
      <c r="BV173" s="343"/>
      <c r="BW173" s="347">
        <f t="shared" si="293"/>
        <v>1.9262685624909166</v>
      </c>
      <c r="BX173" s="362"/>
      <c r="BY173" s="363"/>
      <c r="BZ173" s="361">
        <f t="shared" si="255"/>
        <v>-176.36414908662857</v>
      </c>
      <c r="CA173" s="361">
        <f t="shared" si="256"/>
        <v>3.6358509133714279</v>
      </c>
      <c r="CB173" s="342">
        <f t="shared" si="257"/>
        <v>3.6358509133714279</v>
      </c>
      <c r="CC173" s="342">
        <f t="shared" si="258"/>
        <v>-1.1242038029570273E-3</v>
      </c>
      <c r="CD173" s="342">
        <f t="shared" si="213"/>
        <v>1</v>
      </c>
      <c r="CE173" s="342">
        <f t="shared" si="259"/>
        <v>0</v>
      </c>
      <c r="CF173" s="364"/>
      <c r="CG173" s="342">
        <f t="shared" si="214"/>
        <v>-79.729357045556753</v>
      </c>
      <c r="CH173" s="342">
        <f t="shared" si="260"/>
        <v>-165.15791662636053</v>
      </c>
      <c r="CI173" s="342">
        <f t="shared" si="261"/>
        <v>-1726.9875</v>
      </c>
      <c r="CJ173" s="342">
        <f t="shared" si="199"/>
        <v>7.4375</v>
      </c>
      <c r="CK173" s="342">
        <f t="shared" si="262"/>
        <v>-79.729357045556753</v>
      </c>
      <c r="CL173" s="361">
        <f t="shared" si="263"/>
        <v>0.17829807150187399</v>
      </c>
      <c r="CM173" s="361">
        <f t="shared" si="264"/>
        <v>3.2816317456630724E-2</v>
      </c>
      <c r="CN173" s="361">
        <f t="shared" si="215"/>
        <v>0.17829807150187399</v>
      </c>
      <c r="CO173" s="342">
        <f t="shared" si="265"/>
        <v>0.34336501742272502</v>
      </c>
      <c r="CP173" s="364"/>
      <c r="CQ173" s="342">
        <f t="shared" si="216"/>
        <v>-76.908106935653166</v>
      </c>
      <c r="CR173" s="342">
        <f t="shared" si="266"/>
        <v>-160.82520462308989</v>
      </c>
      <c r="CS173" s="342">
        <f t="shared" si="267"/>
        <v>-1726.9875</v>
      </c>
      <c r="CT173" s="342">
        <f t="shared" si="200"/>
        <v>7.4375</v>
      </c>
      <c r="CU173" s="342">
        <f t="shared" si="268"/>
        <v>-76.908106935653166</v>
      </c>
      <c r="CV173" s="361">
        <f t="shared" si="269"/>
        <v>0.22651349466027823</v>
      </c>
      <c r="CW173" s="361">
        <f t="shared" si="270"/>
        <v>5.4004364495876984E-2</v>
      </c>
      <c r="CX173" s="361">
        <f t="shared" si="217"/>
        <v>0.22651349466027823</v>
      </c>
      <c r="CY173" s="342">
        <f t="shared" si="271"/>
        <v>0.3312149308167664</v>
      </c>
      <c r="CZ173" s="364"/>
      <c r="DA173" s="350">
        <f t="shared" si="218"/>
        <v>0.67457994823949141</v>
      </c>
      <c r="DB173" s="351">
        <f t="shared" si="219"/>
        <v>2.6008485107304082</v>
      </c>
      <c r="DC173" s="352">
        <f t="shared" si="294"/>
        <v>6.171722801561968E-3</v>
      </c>
      <c r="DD173" s="353">
        <f t="shared" si="201"/>
        <v>-44.191871763828814</v>
      </c>
      <c r="DE173" s="354">
        <f t="shared" si="272"/>
        <v>53.75</v>
      </c>
      <c r="DF173" s="354">
        <f t="shared" si="295"/>
        <v>2.1707969106054228</v>
      </c>
      <c r="DG173" s="365"/>
      <c r="DH173" s="63"/>
      <c r="DI173" s="63"/>
      <c r="DJ173" s="63"/>
      <c r="DK173" s="63"/>
      <c r="DL173" s="63"/>
      <c r="DM173" s="63"/>
      <c r="DN173" s="63"/>
      <c r="DO173" s="366"/>
      <c r="DP173" s="63"/>
      <c r="DQ173" s="63"/>
      <c r="DR173" s="63"/>
      <c r="DS173" s="63"/>
      <c r="DT173" s="63"/>
      <c r="DU173" s="63"/>
      <c r="DV173" s="63"/>
      <c r="DW173" s="63"/>
      <c r="DX173" s="63"/>
      <c r="DY173" s="63"/>
      <c r="DZ173" s="63"/>
      <c r="EA173" s="63"/>
      <c r="EB173" s="63"/>
      <c r="EC173" s="63"/>
      <c r="ED173" s="63"/>
      <c r="EE173" s="63"/>
      <c r="EF173" s="63"/>
      <c r="EG173" s="63"/>
    </row>
    <row r="174" spans="1:137" s="358" customFormat="1" x14ac:dyDescent="0.25">
      <c r="A174" s="358">
        <f t="shared" si="202"/>
        <v>650</v>
      </c>
      <c r="B174" s="359">
        <f t="shared" si="203"/>
        <v>0.125</v>
      </c>
      <c r="C174" s="360"/>
      <c r="D174" s="342">
        <f t="shared" si="220"/>
        <v>-226.98</v>
      </c>
      <c r="E174" s="361">
        <f t="shared" si="204"/>
        <v>0.97</v>
      </c>
      <c r="F174" s="343"/>
      <c r="G174" s="342">
        <f t="shared" si="273"/>
        <v>-171.80456611256966</v>
      </c>
      <c r="H174" s="342">
        <f t="shared" si="274"/>
        <v>8.1954338874303403</v>
      </c>
      <c r="I174" s="342">
        <f t="shared" si="275"/>
        <v>-0.9647769241296964</v>
      </c>
      <c r="J174" s="342">
        <f t="shared" si="276"/>
        <v>8.1954338874303403</v>
      </c>
      <c r="K174" s="344">
        <f t="shared" si="277"/>
        <v>1</v>
      </c>
      <c r="L174" s="345">
        <f t="shared" si="278"/>
        <v>0</v>
      </c>
      <c r="M174" s="346">
        <f t="shared" si="279"/>
        <v>-65.707608068121246</v>
      </c>
      <c r="N174" s="342">
        <f t="shared" si="280"/>
        <v>114.29239193187875</v>
      </c>
      <c r="O174" s="342">
        <f t="shared" si="281"/>
        <v>-36.559345196840781</v>
      </c>
      <c r="P174" s="342">
        <f t="shared" si="282"/>
        <v>-65.707608068121246</v>
      </c>
      <c r="Q174" s="344">
        <f t="shared" si="283"/>
        <v>1</v>
      </c>
      <c r="R174" s="345">
        <f t="shared" si="284"/>
        <v>0</v>
      </c>
      <c r="S174" s="346">
        <f t="shared" si="285"/>
        <v>-7.0622527458138196</v>
      </c>
      <c r="T174" s="342">
        <f t="shared" si="286"/>
        <v>172.93774725418618</v>
      </c>
      <c r="U174" s="342">
        <f t="shared" si="287"/>
        <v>-1.1812369639491835</v>
      </c>
      <c r="V174" s="342">
        <f t="shared" si="288"/>
        <v>-7.0622527458138196</v>
      </c>
      <c r="W174" s="344">
        <f t="shared" si="289"/>
        <v>1</v>
      </c>
      <c r="X174" s="345">
        <f t="shared" si="290"/>
        <v>0</v>
      </c>
      <c r="Y174" s="342">
        <f t="shared" si="291"/>
        <v>0</v>
      </c>
      <c r="Z174" s="343"/>
      <c r="AA174" s="342">
        <f t="shared" si="205"/>
        <v>-62.128047473596666</v>
      </c>
      <c r="AB174" s="342">
        <f t="shared" si="221"/>
        <v>-133.91953759950795</v>
      </c>
      <c r="AC174" s="342">
        <f t="shared" si="222"/>
        <v>-1740.375</v>
      </c>
      <c r="AD174" s="342">
        <f t="shared" si="223"/>
        <v>7.4375</v>
      </c>
      <c r="AE174" s="342">
        <f t="shared" si="224"/>
        <v>-62.128047473596666</v>
      </c>
      <c r="AF174" s="361">
        <f t="shared" si="225"/>
        <v>0.46749713658880759</v>
      </c>
      <c r="AG174" s="361">
        <f t="shared" si="226"/>
        <v>0.26934258481638085</v>
      </c>
      <c r="AH174" s="361">
        <f t="shared" si="206"/>
        <v>0.46749713658880759</v>
      </c>
      <c r="AI174" s="342">
        <f t="shared" si="227"/>
        <v>0.26550447638289176</v>
      </c>
      <c r="AJ174" s="343"/>
      <c r="AK174" s="342">
        <f t="shared" si="207"/>
        <v>-68.962488974578193</v>
      </c>
      <c r="AL174" s="342">
        <f t="shared" si="228"/>
        <v>-147.44353103677224</v>
      </c>
      <c r="AM174" s="342">
        <f t="shared" si="229"/>
        <v>-1740.375</v>
      </c>
      <c r="AN174" s="342">
        <f t="shared" si="230"/>
        <v>7.4375</v>
      </c>
      <c r="AO174" s="342">
        <f t="shared" si="231"/>
        <v>-68.962488974578193</v>
      </c>
      <c r="AP174" s="361">
        <f t="shared" si="232"/>
        <v>0.35897907930886891</v>
      </c>
      <c r="AQ174" s="361">
        <f t="shared" si="233"/>
        <v>0.1463365188733792</v>
      </c>
      <c r="AR174" s="361">
        <f t="shared" si="208"/>
        <v>0.35897907930886891</v>
      </c>
      <c r="AS174" s="342">
        <f t="shared" si="234"/>
        <v>0.29471149134435126</v>
      </c>
      <c r="AT174" s="343"/>
      <c r="AU174" s="342">
        <f t="shared" si="235"/>
        <v>-177.29348713229717</v>
      </c>
      <c r="AV174" s="342">
        <f t="shared" si="236"/>
        <v>2.706512867702827</v>
      </c>
      <c r="AW174" s="342">
        <f t="shared" si="237"/>
        <v>2.706512867702827</v>
      </c>
      <c r="AX174" s="342">
        <f t="shared" si="238"/>
        <v>-8.4497875584480734E-4</v>
      </c>
      <c r="AY174" s="342">
        <f t="shared" si="209"/>
        <v>1</v>
      </c>
      <c r="AZ174" s="342">
        <f t="shared" si="239"/>
        <v>0</v>
      </c>
      <c r="BA174" s="343"/>
      <c r="BB174" s="342">
        <f t="shared" si="240"/>
        <v>-174.59899919982567</v>
      </c>
      <c r="BC174" s="342">
        <f t="shared" si="241"/>
        <v>5.4010008001743302</v>
      </c>
      <c r="BD174" s="342">
        <f t="shared" si="242"/>
        <v>5.4010008001743302</v>
      </c>
      <c r="BE174" s="342">
        <f t="shared" si="292"/>
        <v>-1.574666270249907E-3</v>
      </c>
      <c r="BF174" s="342">
        <f t="shared" si="210"/>
        <v>1</v>
      </c>
      <c r="BG174" s="342">
        <f t="shared" si="243"/>
        <v>0</v>
      </c>
      <c r="BH174" s="343"/>
      <c r="BI174" s="342">
        <f t="shared" si="244"/>
        <v>-151.86320734823619</v>
      </c>
      <c r="BJ174" s="342">
        <f t="shared" si="245"/>
        <v>27.223580982483469</v>
      </c>
      <c r="BK174" s="342">
        <f t="shared" si="246"/>
        <v>-0.28344423660891915</v>
      </c>
      <c r="BL174" s="342">
        <f t="shared" si="247"/>
        <v>27.223580982483469</v>
      </c>
      <c r="BM174" s="342">
        <f t="shared" si="211"/>
        <v>0.96789397884016093</v>
      </c>
      <c r="BN174" s="342">
        <f t="shared" si="248"/>
        <v>0.11634008966873277</v>
      </c>
      <c r="BO174" s="346">
        <f t="shared" si="249"/>
        <v>-145.64889590772523</v>
      </c>
      <c r="BP174" s="344">
        <f t="shared" si="250"/>
        <v>34.351104092274767</v>
      </c>
      <c r="BQ174" s="344">
        <f t="shared" si="251"/>
        <v>-0.6080195351023594</v>
      </c>
      <c r="BR174" s="344">
        <f t="shared" si="252"/>
        <v>34.351104092274767</v>
      </c>
      <c r="BS174" s="346">
        <f t="shared" si="253"/>
        <v>0.93239304052872907</v>
      </c>
      <c r="BT174" s="345">
        <f t="shared" si="254"/>
        <v>0.14679959013792634</v>
      </c>
      <c r="BU174" s="342">
        <f t="shared" si="212"/>
        <v>0.26313967980665909</v>
      </c>
      <c r="BV174" s="343"/>
      <c r="BW174" s="347">
        <f t="shared" si="293"/>
        <v>1.9183556475339021</v>
      </c>
      <c r="BX174" s="362"/>
      <c r="BY174" s="363"/>
      <c r="BZ174" s="361">
        <f t="shared" si="255"/>
        <v>-176.39340072768232</v>
      </c>
      <c r="CA174" s="361">
        <f t="shared" si="256"/>
        <v>3.6065992723176805</v>
      </c>
      <c r="CB174" s="342">
        <f t="shared" si="257"/>
        <v>3.6065992723176805</v>
      </c>
      <c r="CC174" s="342">
        <f t="shared" si="258"/>
        <v>-1.0882215497590411E-3</v>
      </c>
      <c r="CD174" s="342">
        <f t="shared" si="213"/>
        <v>1</v>
      </c>
      <c r="CE174" s="342">
        <f t="shared" si="259"/>
        <v>0</v>
      </c>
      <c r="CF174" s="364"/>
      <c r="CG174" s="342">
        <f t="shared" si="214"/>
        <v>-79.806699262052817</v>
      </c>
      <c r="CH174" s="342">
        <f t="shared" si="260"/>
        <v>-165.27443033084046</v>
      </c>
      <c r="CI174" s="342">
        <f t="shared" si="261"/>
        <v>-1740.375</v>
      </c>
      <c r="CJ174" s="342">
        <f t="shared" si="199"/>
        <v>7.4375</v>
      </c>
      <c r="CK174" s="342">
        <f t="shared" si="262"/>
        <v>-79.806699262052817</v>
      </c>
      <c r="CL174" s="361">
        <f t="shared" si="263"/>
        <v>0.17696966284466667</v>
      </c>
      <c r="CM174" s="361">
        <f t="shared" si="264"/>
        <v>3.2313922059163926E-2</v>
      </c>
      <c r="CN174" s="361">
        <f t="shared" si="215"/>
        <v>0.17696966284466667</v>
      </c>
      <c r="CO174" s="342">
        <f t="shared" si="265"/>
        <v>0.34105427035065311</v>
      </c>
      <c r="CP174" s="364"/>
      <c r="CQ174" s="342">
        <f t="shared" si="216"/>
        <v>-77.005383208083487</v>
      </c>
      <c r="CR174" s="342">
        <f t="shared" si="266"/>
        <v>-160.97751593990873</v>
      </c>
      <c r="CS174" s="342">
        <f t="shared" si="267"/>
        <v>-1740.375</v>
      </c>
      <c r="CT174" s="342">
        <f t="shared" si="200"/>
        <v>7.4375</v>
      </c>
      <c r="CU174" s="342">
        <f t="shared" si="268"/>
        <v>-77.005383208083487</v>
      </c>
      <c r="CV174" s="361">
        <f t="shared" si="269"/>
        <v>0.2248595066987584</v>
      </c>
      <c r="CW174" s="361">
        <f t="shared" si="270"/>
        <v>5.3179082386174296E-2</v>
      </c>
      <c r="CX174" s="361">
        <f t="shared" si="217"/>
        <v>0.2248595066987584</v>
      </c>
      <c r="CY174" s="342">
        <f t="shared" si="271"/>
        <v>0.329082834222579</v>
      </c>
      <c r="CZ174" s="364"/>
      <c r="DA174" s="350">
        <f t="shared" si="218"/>
        <v>0.67013710457323206</v>
      </c>
      <c r="DB174" s="351">
        <f t="shared" si="219"/>
        <v>2.5884927521071344</v>
      </c>
      <c r="DC174" s="352">
        <f t="shared" si="294"/>
        <v>6.0267750684171138E-3</v>
      </c>
      <c r="DD174" s="353">
        <f t="shared" si="201"/>
        <v>-44.398300339774543</v>
      </c>
      <c r="DE174" s="354">
        <f t="shared" si="272"/>
        <v>54.166666666666664</v>
      </c>
      <c r="DF174" s="354">
        <f t="shared" si="295"/>
        <v>2.1554710172611058</v>
      </c>
      <c r="DG174" s="365"/>
      <c r="DH174" s="63"/>
      <c r="DI174" s="63"/>
      <c r="DJ174" s="63"/>
      <c r="DK174" s="63"/>
      <c r="DL174" s="63"/>
      <c r="DM174" s="63"/>
      <c r="DN174" s="63"/>
      <c r="DO174" s="366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  <c r="EE174" s="63"/>
      <c r="EF174" s="63"/>
      <c r="EG174" s="63"/>
    </row>
    <row r="175" spans="1:137" s="358" customFormat="1" x14ac:dyDescent="0.25">
      <c r="A175" s="358">
        <f t="shared" si="202"/>
        <v>655</v>
      </c>
      <c r="B175" s="359">
        <f t="shared" si="203"/>
        <v>0.125</v>
      </c>
      <c r="C175" s="360"/>
      <c r="D175" s="342">
        <f t="shared" si="220"/>
        <v>-228.726</v>
      </c>
      <c r="E175" s="361">
        <f t="shared" si="204"/>
        <v>0.97</v>
      </c>
      <c r="F175" s="343"/>
      <c r="G175" s="342">
        <f t="shared" si="273"/>
        <v>-171.91200213937347</v>
      </c>
      <c r="H175" s="342">
        <f t="shared" si="274"/>
        <v>8.0879978606265297</v>
      </c>
      <c r="I175" s="342">
        <f t="shared" si="275"/>
        <v>-0.92542085817134834</v>
      </c>
      <c r="J175" s="342">
        <f t="shared" si="276"/>
        <v>8.0879978606265297</v>
      </c>
      <c r="K175" s="344">
        <f t="shared" si="277"/>
        <v>1</v>
      </c>
      <c r="L175" s="345">
        <f t="shared" si="278"/>
        <v>0</v>
      </c>
      <c r="M175" s="346">
        <f t="shared" si="279"/>
        <v>-69.460873553596358</v>
      </c>
      <c r="N175" s="342">
        <f t="shared" si="280"/>
        <v>110.53912644640364</v>
      </c>
      <c r="O175" s="342">
        <f t="shared" si="281"/>
        <v>-39.752090985454821</v>
      </c>
      <c r="P175" s="342">
        <f t="shared" si="282"/>
        <v>-69.460873553596358</v>
      </c>
      <c r="Q175" s="344">
        <f t="shared" si="283"/>
        <v>1</v>
      </c>
      <c r="R175" s="345">
        <f t="shared" si="284"/>
        <v>0</v>
      </c>
      <c r="S175" s="346">
        <f t="shared" si="285"/>
        <v>-7.1483709562642535</v>
      </c>
      <c r="T175" s="342">
        <f t="shared" si="286"/>
        <v>172.85162904373576</v>
      </c>
      <c r="U175" s="342">
        <f t="shared" si="287"/>
        <v>-1.2118877650125262</v>
      </c>
      <c r="V175" s="342">
        <f t="shared" si="288"/>
        <v>-7.1483709562642535</v>
      </c>
      <c r="W175" s="344">
        <f t="shared" si="289"/>
        <v>1</v>
      </c>
      <c r="X175" s="345">
        <f t="shared" si="290"/>
        <v>0</v>
      </c>
      <c r="Y175" s="342">
        <f t="shared" si="291"/>
        <v>0</v>
      </c>
      <c r="Z175" s="343"/>
      <c r="AA175" s="342">
        <f t="shared" si="205"/>
        <v>-62.309099592032609</v>
      </c>
      <c r="AB175" s="342">
        <f t="shared" si="221"/>
        <v>-134.30754616033258</v>
      </c>
      <c r="AC175" s="342">
        <f t="shared" si="222"/>
        <v>-1753.7625</v>
      </c>
      <c r="AD175" s="342">
        <f t="shared" si="223"/>
        <v>7.4375</v>
      </c>
      <c r="AE175" s="342">
        <f t="shared" si="224"/>
        <v>-62.309099592032609</v>
      </c>
      <c r="AF175" s="361">
        <f t="shared" si="225"/>
        <v>0.46470142355825955</v>
      </c>
      <c r="AG175" s="361">
        <f t="shared" si="226"/>
        <v>0.26553708749485833</v>
      </c>
      <c r="AH175" s="361">
        <f t="shared" si="206"/>
        <v>0.46470142355825955</v>
      </c>
      <c r="AI175" s="342">
        <f t="shared" si="227"/>
        <v>0.26424554534364969</v>
      </c>
      <c r="AJ175" s="343"/>
      <c r="AK175" s="342">
        <f t="shared" si="207"/>
        <v>-69.109175237591529</v>
      </c>
      <c r="AL175" s="342">
        <f t="shared" si="228"/>
        <v>-147.71061590467119</v>
      </c>
      <c r="AM175" s="342">
        <f t="shared" si="229"/>
        <v>-1753.7625</v>
      </c>
      <c r="AN175" s="342">
        <f t="shared" si="230"/>
        <v>7.4375</v>
      </c>
      <c r="AO175" s="342">
        <f t="shared" si="231"/>
        <v>-69.109175237591529</v>
      </c>
      <c r="AP175" s="361">
        <f t="shared" si="232"/>
        <v>0.35658839301134798</v>
      </c>
      <c r="AQ175" s="361">
        <f t="shared" si="233"/>
        <v>0.14415750185962845</v>
      </c>
      <c r="AR175" s="361">
        <f t="shared" si="208"/>
        <v>0.35658839301134798</v>
      </c>
      <c r="AS175" s="342">
        <f t="shared" si="234"/>
        <v>0.29308386445119394</v>
      </c>
      <c r="AT175" s="343"/>
      <c r="AU175" s="342">
        <f t="shared" si="235"/>
        <v>-177.31510563869</v>
      </c>
      <c r="AV175" s="342">
        <f t="shared" si="236"/>
        <v>2.6848943613100005</v>
      </c>
      <c r="AW175" s="342">
        <f t="shared" si="237"/>
        <v>2.6848943613100005</v>
      </c>
      <c r="AX175" s="342">
        <f t="shared" si="238"/>
        <v>-8.177753096939148E-4</v>
      </c>
      <c r="AY175" s="342">
        <f t="shared" si="209"/>
        <v>1</v>
      </c>
      <c r="AZ175" s="342">
        <f t="shared" si="239"/>
        <v>0</v>
      </c>
      <c r="BA175" s="343"/>
      <c r="BB175" s="342">
        <f t="shared" si="240"/>
        <v>-174.64195118606767</v>
      </c>
      <c r="BC175" s="342">
        <f t="shared" si="241"/>
        <v>5.3580488139323279</v>
      </c>
      <c r="BD175" s="342">
        <f t="shared" si="242"/>
        <v>5.3580488139323279</v>
      </c>
      <c r="BE175" s="342">
        <f t="shared" si="292"/>
        <v>-1.5254419192776397E-3</v>
      </c>
      <c r="BF175" s="342">
        <f t="shared" si="210"/>
        <v>1</v>
      </c>
      <c r="BG175" s="342">
        <f t="shared" si="243"/>
        <v>0</v>
      </c>
      <c r="BH175" s="343"/>
      <c r="BI175" s="342">
        <f t="shared" si="244"/>
        <v>-152.14726894115975</v>
      </c>
      <c r="BJ175" s="342">
        <f t="shared" si="245"/>
        <v>26.94184495779399</v>
      </c>
      <c r="BK175" s="342">
        <f t="shared" si="246"/>
        <v>-0.27357935503726799</v>
      </c>
      <c r="BL175" s="342">
        <f t="shared" si="247"/>
        <v>26.94184495779399</v>
      </c>
      <c r="BM175" s="342">
        <f t="shared" si="211"/>
        <v>0.96899387580212681</v>
      </c>
      <c r="BN175" s="342">
        <f t="shared" si="248"/>
        <v>0.11425718811617468</v>
      </c>
      <c r="BO175" s="346">
        <f t="shared" si="249"/>
        <v>-146.03868528991481</v>
      </c>
      <c r="BP175" s="344">
        <f t="shared" si="250"/>
        <v>33.96131471008519</v>
      </c>
      <c r="BQ175" s="344">
        <f t="shared" si="251"/>
        <v>-0.58643993914596126</v>
      </c>
      <c r="BR175" s="344">
        <f t="shared" si="252"/>
        <v>33.96131471008519</v>
      </c>
      <c r="BS175" s="346">
        <f t="shared" si="253"/>
        <v>0.93471239766532743</v>
      </c>
      <c r="BT175" s="345">
        <f t="shared" si="254"/>
        <v>0.14402593176456824</v>
      </c>
      <c r="BU175" s="342">
        <f t="shared" si="212"/>
        <v>0.25828311988074293</v>
      </c>
      <c r="BV175" s="343"/>
      <c r="BW175" s="347">
        <f t="shared" si="293"/>
        <v>1.9106125296755865</v>
      </c>
      <c r="BX175" s="362"/>
      <c r="BY175" s="363"/>
      <c r="BZ175" s="361">
        <f t="shared" si="255"/>
        <v>-176.42217589727966</v>
      </c>
      <c r="CA175" s="361">
        <f t="shared" si="256"/>
        <v>3.5778241027203421</v>
      </c>
      <c r="CB175" s="342">
        <f t="shared" si="257"/>
        <v>3.5778241027203421</v>
      </c>
      <c r="CC175" s="342">
        <f t="shared" si="258"/>
        <v>-1.0536769921895665E-3</v>
      </c>
      <c r="CD175" s="342">
        <f t="shared" si="213"/>
        <v>1</v>
      </c>
      <c r="CE175" s="342">
        <f t="shared" si="259"/>
        <v>0</v>
      </c>
      <c r="CF175" s="364"/>
      <c r="CG175" s="342">
        <f t="shared" si="214"/>
        <v>-79.882897389706685</v>
      </c>
      <c r="CH175" s="342">
        <f t="shared" si="260"/>
        <v>-165.38911364637153</v>
      </c>
      <c r="CI175" s="342">
        <f t="shared" si="261"/>
        <v>-1753.7625</v>
      </c>
      <c r="CJ175" s="342">
        <f t="shared" si="199"/>
        <v>7.4375</v>
      </c>
      <c r="CK175" s="342">
        <f t="shared" si="262"/>
        <v>-79.882897389706685</v>
      </c>
      <c r="CL175" s="361">
        <f t="shared" si="263"/>
        <v>0.17566058938318413</v>
      </c>
      <c r="CM175" s="361">
        <f t="shared" si="264"/>
        <v>3.1822964264242144E-2</v>
      </c>
      <c r="CN175" s="361">
        <f t="shared" si="215"/>
        <v>0.17566058938318413</v>
      </c>
      <c r="CO175" s="342">
        <f t="shared" si="265"/>
        <v>0.33877394991393844</v>
      </c>
      <c r="CP175" s="364"/>
      <c r="CQ175" s="342">
        <f t="shared" si="216"/>
        <v>-77.101248895835553</v>
      </c>
      <c r="CR175" s="342">
        <f t="shared" si="266"/>
        <v>-161.12739837517185</v>
      </c>
      <c r="CS175" s="342">
        <f t="shared" si="267"/>
        <v>-1753.7625</v>
      </c>
      <c r="CT175" s="342">
        <f t="shared" si="200"/>
        <v>7.4375</v>
      </c>
      <c r="CU175" s="342">
        <f t="shared" si="268"/>
        <v>-77.101248895835553</v>
      </c>
      <c r="CV175" s="361">
        <f t="shared" si="269"/>
        <v>0.22322886875251341</v>
      </c>
      <c r="CW175" s="361">
        <f t="shared" si="270"/>
        <v>5.2372522344942968E-2</v>
      </c>
      <c r="CX175" s="361">
        <f t="shared" si="217"/>
        <v>0.22322886875251341</v>
      </c>
      <c r="CY175" s="342">
        <f t="shared" si="271"/>
        <v>0.32697730659811519</v>
      </c>
      <c r="CZ175" s="364"/>
      <c r="DA175" s="350">
        <f t="shared" si="218"/>
        <v>0.66575125651205358</v>
      </c>
      <c r="DB175" s="351">
        <f t="shared" si="219"/>
        <v>2.5763637861876401</v>
      </c>
      <c r="DC175" s="352">
        <f t="shared" si="294"/>
        <v>5.8852502562246898E-3</v>
      </c>
      <c r="DD175" s="353">
        <f t="shared" si="201"/>
        <v>-44.604701301825955</v>
      </c>
      <c r="DE175" s="354">
        <f t="shared" si="272"/>
        <v>54.583333333333336</v>
      </c>
      <c r="DF175" s="354">
        <f t="shared" si="295"/>
        <v>2.1403497581106015</v>
      </c>
      <c r="DG175" s="365"/>
      <c r="DH175" s="63"/>
      <c r="DI175" s="63"/>
      <c r="DJ175" s="63"/>
      <c r="DK175" s="63"/>
      <c r="DL175" s="63"/>
      <c r="DM175" s="63"/>
      <c r="DN175" s="63"/>
      <c r="DO175" s="366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  <c r="EE175" s="63"/>
      <c r="EF175" s="63"/>
      <c r="EG175" s="63"/>
    </row>
    <row r="176" spans="1:137" s="358" customFormat="1" x14ac:dyDescent="0.25">
      <c r="A176" s="358">
        <f t="shared" si="202"/>
        <v>660</v>
      </c>
      <c r="B176" s="359">
        <f t="shared" si="203"/>
        <v>0.125</v>
      </c>
      <c r="C176" s="360"/>
      <c r="D176" s="342">
        <f t="shared" si="220"/>
        <v>-230.47200000000001</v>
      </c>
      <c r="E176" s="361">
        <f t="shared" si="204"/>
        <v>0.97</v>
      </c>
      <c r="F176" s="343"/>
      <c r="G176" s="342">
        <f t="shared" si="273"/>
        <v>-172.01634149572635</v>
      </c>
      <c r="H176" s="342">
        <f t="shared" si="274"/>
        <v>7.9836585042736488</v>
      </c>
      <c r="I176" s="342">
        <f t="shared" si="275"/>
        <v>-0.88798768541292672</v>
      </c>
      <c r="J176" s="342">
        <f t="shared" si="276"/>
        <v>7.9836585042736488</v>
      </c>
      <c r="K176" s="344">
        <f t="shared" si="277"/>
        <v>1</v>
      </c>
      <c r="L176" s="345">
        <f t="shared" si="278"/>
        <v>0</v>
      </c>
      <c r="M176" s="346">
        <f t="shared" si="279"/>
        <v>-73.37574406447456</v>
      </c>
      <c r="N176" s="342">
        <f t="shared" si="280"/>
        <v>106.62425593552544</v>
      </c>
      <c r="O176" s="342">
        <f t="shared" si="281"/>
        <v>-43.65902123819523</v>
      </c>
      <c r="P176" s="342">
        <f t="shared" si="282"/>
        <v>-73.37574406447456</v>
      </c>
      <c r="Q176" s="344">
        <f t="shared" si="283"/>
        <v>1</v>
      </c>
      <c r="R176" s="345">
        <f t="shared" si="284"/>
        <v>0</v>
      </c>
      <c r="S176" s="346">
        <f t="shared" si="285"/>
        <v>-7.2355041608005788</v>
      </c>
      <c r="T176" s="342">
        <f t="shared" si="286"/>
        <v>172.76449583919941</v>
      </c>
      <c r="U176" s="342">
        <f t="shared" si="287"/>
        <v>-1.2433494625257513</v>
      </c>
      <c r="V176" s="342">
        <f t="shared" si="288"/>
        <v>-7.2355041608005788</v>
      </c>
      <c r="W176" s="344">
        <f t="shared" si="289"/>
        <v>1</v>
      </c>
      <c r="X176" s="345">
        <f t="shared" si="290"/>
        <v>0</v>
      </c>
      <c r="Y176" s="342">
        <f t="shared" si="291"/>
        <v>0</v>
      </c>
      <c r="Z176" s="343"/>
      <c r="AA176" s="342">
        <f t="shared" si="205"/>
        <v>-62.487997376148556</v>
      </c>
      <c r="AB176" s="342">
        <f t="shared" si="221"/>
        <v>-134.68923975157097</v>
      </c>
      <c r="AC176" s="342">
        <f t="shared" si="222"/>
        <v>-1767.15</v>
      </c>
      <c r="AD176" s="342">
        <f t="shared" si="223"/>
        <v>7.4375</v>
      </c>
      <c r="AE176" s="342">
        <f t="shared" si="224"/>
        <v>-62.487997376148556</v>
      </c>
      <c r="AF176" s="361">
        <f t="shared" si="225"/>
        <v>0.4619344188369684</v>
      </c>
      <c r="AG176" s="361">
        <f t="shared" si="226"/>
        <v>0.26180571744058517</v>
      </c>
      <c r="AH176" s="361">
        <f t="shared" si="206"/>
        <v>0.4619344188369684</v>
      </c>
      <c r="AI176" s="342">
        <f t="shared" si="227"/>
        <v>0.26299662195348716</v>
      </c>
      <c r="AJ176" s="343"/>
      <c r="AK176" s="342">
        <f t="shared" si="207"/>
        <v>-69.253919724316589</v>
      </c>
      <c r="AL176" s="342">
        <f t="shared" si="228"/>
        <v>-147.97331085076854</v>
      </c>
      <c r="AM176" s="342">
        <f t="shared" si="229"/>
        <v>-1767.15</v>
      </c>
      <c r="AN176" s="342">
        <f t="shared" si="230"/>
        <v>7.4375</v>
      </c>
      <c r="AO176" s="342">
        <f t="shared" si="231"/>
        <v>-69.253919724316589</v>
      </c>
      <c r="AP176" s="361">
        <f t="shared" si="232"/>
        <v>0.35422706260979503</v>
      </c>
      <c r="AQ176" s="361">
        <f t="shared" si="233"/>
        <v>0.14202579164343382</v>
      </c>
      <c r="AR176" s="361">
        <f t="shared" si="208"/>
        <v>0.35422706260979503</v>
      </c>
      <c r="AS176" s="342">
        <f t="shared" si="234"/>
        <v>0.29147272611244351</v>
      </c>
      <c r="AT176" s="343"/>
      <c r="AU176" s="342">
        <f t="shared" si="235"/>
        <v>-177.33637442989902</v>
      </c>
      <c r="AV176" s="342">
        <f t="shared" si="236"/>
        <v>2.6636255701009759</v>
      </c>
      <c r="AW176" s="342">
        <f t="shared" si="237"/>
        <v>2.6636255701009759</v>
      </c>
      <c r="AX176" s="342">
        <f t="shared" si="238"/>
        <v>-7.9166597550682743E-4</v>
      </c>
      <c r="AY176" s="342">
        <f t="shared" si="209"/>
        <v>1</v>
      </c>
      <c r="AZ176" s="342">
        <f t="shared" si="239"/>
        <v>0</v>
      </c>
      <c r="BA176" s="343"/>
      <c r="BB176" s="342">
        <f t="shared" si="240"/>
        <v>-174.6842127642343</v>
      </c>
      <c r="BC176" s="342">
        <f t="shared" si="241"/>
        <v>5.315787235765697</v>
      </c>
      <c r="BD176" s="342">
        <f t="shared" si="242"/>
        <v>5.315787235765697</v>
      </c>
      <c r="BE176" s="342">
        <f t="shared" si="292"/>
        <v>-1.4781360153114848E-3</v>
      </c>
      <c r="BF176" s="342">
        <f t="shared" si="210"/>
        <v>1</v>
      </c>
      <c r="BG176" s="342">
        <f t="shared" si="243"/>
        <v>0</v>
      </c>
      <c r="BH176" s="343"/>
      <c r="BI176" s="342">
        <f t="shared" si="244"/>
        <v>-152.42521952802824</v>
      </c>
      <c r="BJ176" s="342">
        <f t="shared" si="245"/>
        <v>26.666220782669342</v>
      </c>
      <c r="BK176" s="342">
        <f t="shared" si="246"/>
        <v>-0.26413841352852901</v>
      </c>
      <c r="BL176" s="342">
        <f t="shared" si="247"/>
        <v>26.666220782669342</v>
      </c>
      <c r="BM176" s="342">
        <f t="shared" si="211"/>
        <v>0.97004767551807758</v>
      </c>
      <c r="BN176" s="342">
        <f t="shared" si="248"/>
        <v>0.11223156895062854</v>
      </c>
      <c r="BO176" s="346">
        <f t="shared" si="249"/>
        <v>-146.41939032063465</v>
      </c>
      <c r="BP176" s="344">
        <f t="shared" si="250"/>
        <v>33.580609679365352</v>
      </c>
      <c r="BQ176" s="344">
        <f t="shared" si="251"/>
        <v>-0.56579879659820242</v>
      </c>
      <c r="BR176" s="344">
        <f t="shared" si="252"/>
        <v>33.580609679365352</v>
      </c>
      <c r="BS176" s="346">
        <f t="shared" si="253"/>
        <v>0.93693628898615955</v>
      </c>
      <c r="BT176" s="345">
        <f t="shared" si="254"/>
        <v>0.14133253232056125</v>
      </c>
      <c r="BU176" s="342">
        <f t="shared" si="212"/>
        <v>0.25356410127118978</v>
      </c>
      <c r="BV176" s="343"/>
      <c r="BW176" s="347">
        <f t="shared" si="293"/>
        <v>1.9030334493371204</v>
      </c>
      <c r="BX176" s="362"/>
      <c r="BY176" s="363"/>
      <c r="BZ176" s="361">
        <f t="shared" si="255"/>
        <v>-176.45048635072672</v>
      </c>
      <c r="CA176" s="361">
        <f t="shared" si="256"/>
        <v>3.5495136492732797</v>
      </c>
      <c r="CB176" s="342">
        <f t="shared" si="257"/>
        <v>3.5495136492732797</v>
      </c>
      <c r="CC176" s="342">
        <f t="shared" si="258"/>
        <v>-1.0205013786843617E-3</v>
      </c>
      <c r="CD176" s="342">
        <f t="shared" si="213"/>
        <v>1</v>
      </c>
      <c r="CE176" s="342">
        <f t="shared" si="259"/>
        <v>0</v>
      </c>
      <c r="CF176" s="364"/>
      <c r="CG176" s="342">
        <f t="shared" si="214"/>
        <v>-79.957976364470497</v>
      </c>
      <c r="CH176" s="342">
        <f t="shared" si="260"/>
        <v>-165.50200966010158</v>
      </c>
      <c r="CI176" s="342">
        <f t="shared" si="261"/>
        <v>-1767.15</v>
      </c>
      <c r="CJ176" s="342">
        <f t="shared" si="199"/>
        <v>7.4375</v>
      </c>
      <c r="CK176" s="342">
        <f t="shared" si="262"/>
        <v>-79.957976364470497</v>
      </c>
      <c r="CL176" s="361">
        <f t="shared" si="263"/>
        <v>0.17437043893303142</v>
      </c>
      <c r="CM176" s="361">
        <f t="shared" si="264"/>
        <v>3.1343100019067108E-2</v>
      </c>
      <c r="CN176" s="361">
        <f t="shared" si="215"/>
        <v>0.17437043893303142</v>
      </c>
      <c r="CO176" s="342">
        <f t="shared" si="265"/>
        <v>0.33652346954743478</v>
      </c>
      <c r="CP176" s="364"/>
      <c r="CQ176" s="342">
        <f t="shared" si="216"/>
        <v>-77.19573393471326</v>
      </c>
      <c r="CR176" s="342">
        <f t="shared" si="266"/>
        <v>-161.27491002394612</v>
      </c>
      <c r="CS176" s="342">
        <f t="shared" si="267"/>
        <v>-1767.15</v>
      </c>
      <c r="CT176" s="342">
        <f t="shared" si="200"/>
        <v>7.4375</v>
      </c>
      <c r="CU176" s="342">
        <f t="shared" si="268"/>
        <v>-77.19573393471326</v>
      </c>
      <c r="CV176" s="361">
        <f t="shared" si="269"/>
        <v>0.22162110358896808</v>
      </c>
      <c r="CW176" s="361">
        <f t="shared" si="270"/>
        <v>5.1584124628124575E-2</v>
      </c>
      <c r="CX176" s="361">
        <f t="shared" si="217"/>
        <v>0.22162110358896808</v>
      </c>
      <c r="CY176" s="342">
        <f t="shared" si="271"/>
        <v>0.32489787009559451</v>
      </c>
      <c r="CZ176" s="364"/>
      <c r="DA176" s="350">
        <f t="shared" si="218"/>
        <v>0.66142133964302929</v>
      </c>
      <c r="DB176" s="351">
        <f t="shared" si="219"/>
        <v>2.5644547889801497</v>
      </c>
      <c r="DC176" s="352">
        <f t="shared" si="294"/>
        <v>5.7471055594992288E-3</v>
      </c>
      <c r="DD176" s="353">
        <f t="shared" si="201"/>
        <v>-44.811016518481409</v>
      </c>
      <c r="DE176" s="354">
        <f t="shared" si="272"/>
        <v>55</v>
      </c>
      <c r="DF176" s="354">
        <f t="shared" si="295"/>
        <v>2.1254293010297154</v>
      </c>
      <c r="DG176" s="365"/>
      <c r="DH176" s="63"/>
      <c r="DI176" s="63"/>
      <c r="DJ176" s="63"/>
      <c r="DK176" s="63"/>
      <c r="DL176" s="63"/>
      <c r="DM176" s="63"/>
      <c r="DN176" s="63"/>
      <c r="DO176" s="366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  <c r="EE176" s="63"/>
      <c r="EF176" s="63"/>
      <c r="EG176" s="63"/>
    </row>
    <row r="177" spans="1:137" s="358" customFormat="1" x14ac:dyDescent="0.25">
      <c r="A177" s="358">
        <f t="shared" si="202"/>
        <v>665</v>
      </c>
      <c r="B177" s="359">
        <f t="shared" si="203"/>
        <v>0.125</v>
      </c>
      <c r="C177" s="360"/>
      <c r="D177" s="342">
        <f t="shared" si="220"/>
        <v>-232.21799999999999</v>
      </c>
      <c r="E177" s="361">
        <f t="shared" si="204"/>
        <v>0.97</v>
      </c>
      <c r="F177" s="343"/>
      <c r="G177" s="342">
        <f t="shared" si="273"/>
        <v>-172.11772127428026</v>
      </c>
      <c r="H177" s="342">
        <f t="shared" si="274"/>
        <v>7.8822787257197433</v>
      </c>
      <c r="I177" s="342">
        <f t="shared" si="275"/>
        <v>-0.85236885225753245</v>
      </c>
      <c r="J177" s="342">
        <f t="shared" si="276"/>
        <v>7.8822787257197433</v>
      </c>
      <c r="K177" s="344">
        <f t="shared" si="277"/>
        <v>1</v>
      </c>
      <c r="L177" s="345">
        <f t="shared" si="278"/>
        <v>0</v>
      </c>
      <c r="M177" s="346">
        <f t="shared" si="279"/>
        <v>-77.424580922636792</v>
      </c>
      <c r="N177" s="342">
        <f t="shared" si="280"/>
        <v>102.57541907736321</v>
      </c>
      <c r="O177" s="342">
        <f t="shared" si="281"/>
        <v>-48.692064783672038</v>
      </c>
      <c r="P177" s="342">
        <f t="shared" si="282"/>
        <v>-77.424580922636792</v>
      </c>
      <c r="Q177" s="344">
        <f t="shared" si="283"/>
        <v>1</v>
      </c>
      <c r="R177" s="345">
        <f t="shared" si="284"/>
        <v>0</v>
      </c>
      <c r="S177" s="346">
        <f t="shared" si="285"/>
        <v>-7.3236747253303296</v>
      </c>
      <c r="T177" s="342">
        <f t="shared" si="286"/>
        <v>172.67632527466967</v>
      </c>
      <c r="U177" s="342">
        <f t="shared" si="287"/>
        <v>-1.2756440678077821</v>
      </c>
      <c r="V177" s="342">
        <f t="shared" si="288"/>
        <v>-7.3236747253303296</v>
      </c>
      <c r="W177" s="344">
        <f t="shared" si="289"/>
        <v>1</v>
      </c>
      <c r="X177" s="345">
        <f t="shared" si="290"/>
        <v>0</v>
      </c>
      <c r="Y177" s="342">
        <f t="shared" si="291"/>
        <v>0</v>
      </c>
      <c r="Z177" s="343"/>
      <c r="AA177" s="342">
        <f t="shared" si="205"/>
        <v>-62.6647756233629</v>
      </c>
      <c r="AB177" s="342">
        <f t="shared" si="221"/>
        <v>-135.06476002002293</v>
      </c>
      <c r="AC177" s="342">
        <f t="shared" si="222"/>
        <v>-1780.5374999999999</v>
      </c>
      <c r="AD177" s="342">
        <f t="shared" si="223"/>
        <v>7.4375</v>
      </c>
      <c r="AE177" s="342">
        <f t="shared" si="224"/>
        <v>-62.6647756233629</v>
      </c>
      <c r="AF177" s="361">
        <f t="shared" si="225"/>
        <v>0.45919577307648934</v>
      </c>
      <c r="AG177" s="361">
        <f t="shared" si="226"/>
        <v>0.25814681278614476</v>
      </c>
      <c r="AH177" s="361">
        <f t="shared" si="206"/>
        <v>0.45919577307648934</v>
      </c>
      <c r="AI177" s="342">
        <f t="shared" si="227"/>
        <v>0.26175762582858358</v>
      </c>
      <c r="AJ177" s="343"/>
      <c r="AK177" s="342">
        <f t="shared" si="207"/>
        <v>-69.396758926582677</v>
      </c>
      <c r="AL177" s="342">
        <f t="shared" si="228"/>
        <v>-148.23172226297211</v>
      </c>
      <c r="AM177" s="342">
        <f t="shared" si="229"/>
        <v>-1780.5374999999999</v>
      </c>
      <c r="AN177" s="342">
        <f t="shared" si="230"/>
        <v>7.4375</v>
      </c>
      <c r="AO177" s="342">
        <f t="shared" si="231"/>
        <v>-69.396758926582677</v>
      </c>
      <c r="AP177" s="361">
        <f t="shared" si="232"/>
        <v>0.35189459829820741</v>
      </c>
      <c r="AQ177" s="361">
        <f t="shared" si="233"/>
        <v>0.13994007222667465</v>
      </c>
      <c r="AR177" s="361">
        <f t="shared" si="208"/>
        <v>0.35189459829820741</v>
      </c>
      <c r="AS177" s="342">
        <f t="shared" si="234"/>
        <v>0.289877856836185</v>
      </c>
      <c r="AT177" s="343"/>
      <c r="AU177" s="342">
        <f t="shared" si="235"/>
        <v>-177.35730207714488</v>
      </c>
      <c r="AV177" s="342">
        <f t="shared" si="236"/>
        <v>2.6426979228551204</v>
      </c>
      <c r="AW177" s="342">
        <f t="shared" si="237"/>
        <v>2.6426979228551204</v>
      </c>
      <c r="AX177" s="342">
        <f t="shared" si="238"/>
        <v>-7.6659807553148889E-4</v>
      </c>
      <c r="AY177" s="342">
        <f t="shared" si="209"/>
        <v>1</v>
      </c>
      <c r="AZ177" s="342">
        <f t="shared" si="239"/>
        <v>0</v>
      </c>
      <c r="BA177" s="343"/>
      <c r="BB177" s="342">
        <f t="shared" si="240"/>
        <v>-174.72580071945546</v>
      </c>
      <c r="BC177" s="342">
        <f t="shared" si="241"/>
        <v>5.2741992805445364</v>
      </c>
      <c r="BD177" s="342">
        <f t="shared" si="242"/>
        <v>5.2741992805445364</v>
      </c>
      <c r="BE177" s="342">
        <f t="shared" si="292"/>
        <v>-1.4326591341512894E-3</v>
      </c>
      <c r="BF177" s="342">
        <f t="shared" si="210"/>
        <v>1</v>
      </c>
      <c r="BG177" s="342">
        <f t="shared" si="243"/>
        <v>0</v>
      </c>
      <c r="BH177" s="343"/>
      <c r="BI177" s="342">
        <f t="shared" si="244"/>
        <v>-152.69725689303834</v>
      </c>
      <c r="BJ177" s="342">
        <f t="shared" si="245"/>
        <v>26.396510285461233</v>
      </c>
      <c r="BK177" s="342">
        <f t="shared" si="246"/>
        <v>-0.25509991830264633</v>
      </c>
      <c r="BL177" s="342">
        <f t="shared" si="247"/>
        <v>26.396510285461233</v>
      </c>
      <c r="BM177" s="342">
        <f t="shared" si="211"/>
        <v>0.97105762787561167</v>
      </c>
      <c r="BN177" s="342">
        <f t="shared" si="248"/>
        <v>0.11026111230351392</v>
      </c>
      <c r="BO177" s="346">
        <f t="shared" si="249"/>
        <v>-146.79131542047543</v>
      </c>
      <c r="BP177" s="344">
        <f t="shared" si="250"/>
        <v>33.208684579524572</v>
      </c>
      <c r="BQ177" s="344">
        <f t="shared" si="251"/>
        <v>-0.54604821120822167</v>
      </c>
      <c r="BR177" s="344">
        <f t="shared" si="252"/>
        <v>33.208684579524572</v>
      </c>
      <c r="BS177" s="346">
        <f t="shared" si="253"/>
        <v>0.93906918451416888</v>
      </c>
      <c r="BT177" s="345">
        <f t="shared" si="254"/>
        <v>0.13871630985599237</v>
      </c>
      <c r="BU177" s="342">
        <f t="shared" si="212"/>
        <v>0.2489774221595063</v>
      </c>
      <c r="BV177" s="343"/>
      <c r="BW177" s="347">
        <f t="shared" si="293"/>
        <v>1.8956129048242749</v>
      </c>
      <c r="BX177" s="362"/>
      <c r="BY177" s="363"/>
      <c r="BZ177" s="361">
        <f t="shared" si="255"/>
        <v>-176.47834345393937</v>
      </c>
      <c r="CA177" s="361">
        <f t="shared" si="256"/>
        <v>3.5216565460606262</v>
      </c>
      <c r="CB177" s="342">
        <f t="shared" si="257"/>
        <v>3.5216565460606262</v>
      </c>
      <c r="CC177" s="342">
        <f t="shared" si="258"/>
        <v>-9.8862977873947133E-4</v>
      </c>
      <c r="CD177" s="342">
        <f t="shared" si="213"/>
        <v>1</v>
      </c>
      <c r="CE177" s="342">
        <f t="shared" si="259"/>
        <v>0</v>
      </c>
      <c r="CF177" s="364"/>
      <c r="CG177" s="342">
        <f t="shared" si="214"/>
        <v>-80.031960410528313</v>
      </c>
      <c r="CH177" s="342">
        <f t="shared" si="260"/>
        <v>-165.61316011061788</v>
      </c>
      <c r="CI177" s="342">
        <f t="shared" si="261"/>
        <v>-1780.5374999999999</v>
      </c>
      <c r="CJ177" s="342">
        <f t="shared" si="199"/>
        <v>7.4375</v>
      </c>
      <c r="CK177" s="342">
        <f t="shared" si="262"/>
        <v>-80.031960410528313</v>
      </c>
      <c r="CL177" s="361">
        <f t="shared" si="263"/>
        <v>0.17309881073954431</v>
      </c>
      <c r="CM177" s="361">
        <f t="shared" si="264"/>
        <v>3.0873998084448077E-2</v>
      </c>
      <c r="CN177" s="361">
        <f t="shared" si="215"/>
        <v>0.17309881073954431</v>
      </c>
      <c r="CO177" s="342">
        <f t="shared" si="265"/>
        <v>0.33430225735391944</v>
      </c>
      <c r="CP177" s="364"/>
      <c r="CQ177" s="342">
        <f t="shared" si="216"/>
        <v>-77.288867434470518</v>
      </c>
      <c r="CR177" s="342">
        <f t="shared" si="266"/>
        <v>-161.42010713602954</v>
      </c>
      <c r="CS177" s="342">
        <f t="shared" si="267"/>
        <v>-1780.5374999999999</v>
      </c>
      <c r="CT177" s="342">
        <f t="shared" si="200"/>
        <v>7.4375</v>
      </c>
      <c r="CU177" s="342">
        <f t="shared" si="268"/>
        <v>-77.288867434470518</v>
      </c>
      <c r="CV177" s="361">
        <f t="shared" si="269"/>
        <v>0.22003574648824126</v>
      </c>
      <c r="CW177" s="361">
        <f t="shared" si="270"/>
        <v>5.0813350137218473E-2</v>
      </c>
      <c r="CX177" s="361">
        <f t="shared" si="217"/>
        <v>0.22003574648824126</v>
      </c>
      <c r="CY177" s="342">
        <f t="shared" si="271"/>
        <v>0.32284405778809744</v>
      </c>
      <c r="CZ177" s="364"/>
      <c r="DA177" s="350">
        <f t="shared" si="218"/>
        <v>0.65714631514201693</v>
      </c>
      <c r="DB177" s="351">
        <f t="shared" si="219"/>
        <v>2.5527592199662918</v>
      </c>
      <c r="DC177" s="352">
        <f t="shared" si="294"/>
        <v>5.6122938344849082E-3</v>
      </c>
      <c r="DD177" s="353">
        <f t="shared" si="201"/>
        <v>-45.017191986819498</v>
      </c>
      <c r="DE177" s="354">
        <f t="shared" si="272"/>
        <v>55.416666666666664</v>
      </c>
      <c r="DF177" s="354">
        <f t="shared" si="295"/>
        <v>2.1107059012338429</v>
      </c>
      <c r="DG177" s="365"/>
      <c r="DH177" s="63"/>
      <c r="DI177" s="63"/>
      <c r="DJ177" s="63"/>
      <c r="DK177" s="63"/>
      <c r="DL177" s="63"/>
      <c r="DM177" s="63"/>
      <c r="DN177" s="63"/>
      <c r="DO177" s="366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  <c r="EE177" s="63"/>
      <c r="EF177" s="63"/>
      <c r="EG177" s="63"/>
    </row>
    <row r="178" spans="1:137" s="358" customFormat="1" x14ac:dyDescent="0.25">
      <c r="A178" s="358">
        <f t="shared" si="202"/>
        <v>670</v>
      </c>
      <c r="B178" s="359">
        <f t="shared" si="203"/>
        <v>0.125</v>
      </c>
      <c r="C178" s="360"/>
      <c r="D178" s="342">
        <f t="shared" si="220"/>
        <v>-233.964</v>
      </c>
      <c r="E178" s="361">
        <f t="shared" si="204"/>
        <v>0.97</v>
      </c>
      <c r="F178" s="343"/>
      <c r="G178" s="342">
        <f t="shared" si="273"/>
        <v>-172.21627050804446</v>
      </c>
      <c r="H178" s="342">
        <f t="shared" si="274"/>
        <v>7.7837294919555404</v>
      </c>
      <c r="I178" s="342">
        <f t="shared" si="275"/>
        <v>-0.81846272641944218</v>
      </c>
      <c r="J178" s="342">
        <f t="shared" si="276"/>
        <v>7.7837294919555404</v>
      </c>
      <c r="K178" s="344">
        <f t="shared" si="277"/>
        <v>1</v>
      </c>
      <c r="L178" s="345">
        <f t="shared" si="278"/>
        <v>0</v>
      </c>
      <c r="M178" s="346">
        <f t="shared" si="279"/>
        <v>-81.572575208350145</v>
      </c>
      <c r="N178" s="342">
        <f t="shared" si="280"/>
        <v>98.427424791649855</v>
      </c>
      <c r="O178" s="342">
        <f t="shared" si="281"/>
        <v>-55.776098991306753</v>
      </c>
      <c r="P178" s="342">
        <f t="shared" si="282"/>
        <v>-81.572575208350145</v>
      </c>
      <c r="Q178" s="344">
        <f t="shared" si="283"/>
        <v>1</v>
      </c>
      <c r="R178" s="345">
        <f t="shared" si="284"/>
        <v>0</v>
      </c>
      <c r="S178" s="346">
        <f t="shared" si="285"/>
        <v>-7.4129056161805833</v>
      </c>
      <c r="T178" s="342">
        <f t="shared" si="286"/>
        <v>172.58709438381942</v>
      </c>
      <c r="U178" s="342">
        <f t="shared" si="287"/>
        <v>-1.30879409324326</v>
      </c>
      <c r="V178" s="342">
        <f t="shared" si="288"/>
        <v>-7.4129056161805833</v>
      </c>
      <c r="W178" s="344">
        <f t="shared" si="289"/>
        <v>1</v>
      </c>
      <c r="X178" s="345">
        <f t="shared" si="290"/>
        <v>0</v>
      </c>
      <c r="Y178" s="342">
        <f t="shared" si="291"/>
        <v>0</v>
      </c>
      <c r="Z178" s="343"/>
      <c r="AA178" s="342">
        <f t="shared" si="205"/>
        <v>-62.839468472867445</v>
      </c>
      <c r="AB178" s="342">
        <f t="shared" si="221"/>
        <v>-135.4342449741379</v>
      </c>
      <c r="AC178" s="342">
        <f t="shared" si="222"/>
        <v>-1793.925</v>
      </c>
      <c r="AD178" s="342">
        <f t="shared" si="223"/>
        <v>7.4375</v>
      </c>
      <c r="AE178" s="342">
        <f t="shared" si="224"/>
        <v>-62.839468472867445</v>
      </c>
      <c r="AF178" s="361">
        <f t="shared" si="225"/>
        <v>0.45648513991592432</v>
      </c>
      <c r="AG178" s="361">
        <f t="shared" si="226"/>
        <v>0.25455874513654991</v>
      </c>
      <c r="AH178" s="361">
        <f t="shared" si="206"/>
        <v>0.45648513991592432</v>
      </c>
      <c r="AI178" s="342">
        <f t="shared" si="227"/>
        <v>0.26052847625566933</v>
      </c>
      <c r="AJ178" s="343"/>
      <c r="AK178" s="342">
        <f t="shared" si="207"/>
        <v>-69.537728476577797</v>
      </c>
      <c r="AL178" s="342">
        <f t="shared" si="228"/>
        <v>-148.48595320977114</v>
      </c>
      <c r="AM178" s="342">
        <f t="shared" si="229"/>
        <v>-1793.925</v>
      </c>
      <c r="AN178" s="342">
        <f t="shared" si="230"/>
        <v>7.4375</v>
      </c>
      <c r="AO178" s="342">
        <f t="shared" si="231"/>
        <v>-69.537728476577797</v>
      </c>
      <c r="AP178" s="361">
        <f t="shared" si="232"/>
        <v>0.34959051972587257</v>
      </c>
      <c r="AQ178" s="361">
        <f t="shared" si="233"/>
        <v>0.13789907084106903</v>
      </c>
      <c r="AR178" s="361">
        <f t="shared" si="208"/>
        <v>0.34959051972587257</v>
      </c>
      <c r="AS178" s="342">
        <f t="shared" si="234"/>
        <v>0.28829904011848173</v>
      </c>
      <c r="AT178" s="343"/>
      <c r="AU178" s="342">
        <f t="shared" si="235"/>
        <v>-177.37789686951808</v>
      </c>
      <c r="AV178" s="342">
        <f t="shared" si="236"/>
        <v>2.6221031304819178</v>
      </c>
      <c r="AW178" s="342">
        <f t="shared" si="237"/>
        <v>2.6221031304819178</v>
      </c>
      <c r="AX178" s="342">
        <f t="shared" si="238"/>
        <v>-7.4252187910075151E-4</v>
      </c>
      <c r="AY178" s="342">
        <f t="shared" si="209"/>
        <v>1</v>
      </c>
      <c r="AZ178" s="342">
        <f t="shared" si="239"/>
        <v>0</v>
      </c>
      <c r="BA178" s="343"/>
      <c r="BB178" s="342">
        <f t="shared" si="240"/>
        <v>-174.76673128958419</v>
      </c>
      <c r="BC178" s="342">
        <f t="shared" si="241"/>
        <v>5.233268710415814</v>
      </c>
      <c r="BD178" s="342">
        <f t="shared" si="242"/>
        <v>5.233268710415814</v>
      </c>
      <c r="BE178" s="342">
        <f t="shared" si="292"/>
        <v>-1.3889266950888935E-3</v>
      </c>
      <c r="BF178" s="342">
        <f t="shared" si="210"/>
        <v>1</v>
      </c>
      <c r="BG178" s="342">
        <f t="shared" si="243"/>
        <v>0</v>
      </c>
      <c r="BH178" s="343"/>
      <c r="BI178" s="342">
        <f t="shared" si="244"/>
        <v>-152.96357054296669</v>
      </c>
      <c r="BJ178" s="342">
        <f t="shared" si="245"/>
        <v>26.132523587196573</v>
      </c>
      <c r="BK178" s="342">
        <f t="shared" si="246"/>
        <v>-0.24644362250630503</v>
      </c>
      <c r="BL178" s="342">
        <f t="shared" si="247"/>
        <v>26.132523587196573</v>
      </c>
      <c r="BM178" s="342">
        <f t="shared" si="211"/>
        <v>0.97202585938277131</v>
      </c>
      <c r="BN178" s="342">
        <f t="shared" si="248"/>
        <v>0.1083437959668183</v>
      </c>
      <c r="BO178" s="346">
        <f t="shared" si="249"/>
        <v>-147.1547525042989</v>
      </c>
      <c r="BP178" s="344">
        <f t="shared" si="250"/>
        <v>32.845247495701102</v>
      </c>
      <c r="BQ178" s="344">
        <f t="shared" si="251"/>
        <v>-0.52714308355089345</v>
      </c>
      <c r="BR178" s="344">
        <f t="shared" si="252"/>
        <v>32.845247495701102</v>
      </c>
      <c r="BS178" s="346">
        <f t="shared" si="253"/>
        <v>0.94111532576365287</v>
      </c>
      <c r="BT178" s="345">
        <f t="shared" si="254"/>
        <v>0.13617432626741752</v>
      </c>
      <c r="BU178" s="342">
        <f t="shared" si="212"/>
        <v>0.2445181222342358</v>
      </c>
      <c r="BV178" s="343"/>
      <c r="BW178" s="347">
        <f t="shared" si="293"/>
        <v>1.8883456386083868</v>
      </c>
      <c r="BX178" s="362"/>
      <c r="BY178" s="363"/>
      <c r="BZ178" s="361">
        <f t="shared" si="255"/>
        <v>-176.50575819963399</v>
      </c>
      <c r="CA178" s="361">
        <f t="shared" si="256"/>
        <v>3.4942418003660123</v>
      </c>
      <c r="CB178" s="342">
        <f t="shared" si="257"/>
        <v>3.4942418003660123</v>
      </c>
      <c r="CC178" s="342">
        <f t="shared" si="258"/>
        <v>-9.580008413882647E-4</v>
      </c>
      <c r="CD178" s="342">
        <f t="shared" si="213"/>
        <v>1</v>
      </c>
      <c r="CE178" s="342">
        <f t="shared" si="259"/>
        <v>0</v>
      </c>
      <c r="CF178" s="364"/>
      <c r="CG178" s="342">
        <f t="shared" si="214"/>
        <v>-80.104873065235068</v>
      </c>
      <c r="CH178" s="342">
        <f t="shared" si="260"/>
        <v>-165.72260544046466</v>
      </c>
      <c r="CI178" s="342">
        <f t="shared" si="261"/>
        <v>-1793.925</v>
      </c>
      <c r="CJ178" s="342">
        <f t="shared" si="199"/>
        <v>7.4375</v>
      </c>
      <c r="CK178" s="342">
        <f t="shared" si="262"/>
        <v>-80.104873065235068</v>
      </c>
      <c r="CL178" s="361">
        <f t="shared" si="263"/>
        <v>0.17184531509184706</v>
      </c>
      <c r="CM178" s="361">
        <f t="shared" si="264"/>
        <v>3.0415339467919619E-2</v>
      </c>
      <c r="CN178" s="361">
        <f t="shared" si="215"/>
        <v>0.17184531509184706</v>
      </c>
      <c r="CO178" s="342">
        <f t="shared" si="265"/>
        <v>0.33210975566017853</v>
      </c>
      <c r="CP178" s="364"/>
      <c r="CQ178" s="342">
        <f t="shared" si="216"/>
        <v>-77.38067770656923</v>
      </c>
      <c r="CR178" s="342">
        <f t="shared" si="266"/>
        <v>-161.56304418864414</v>
      </c>
      <c r="CS178" s="342">
        <f t="shared" si="267"/>
        <v>-1793.925</v>
      </c>
      <c r="CT178" s="342">
        <f t="shared" si="200"/>
        <v>7.4375</v>
      </c>
      <c r="CU178" s="342">
        <f t="shared" si="268"/>
        <v>-77.38067770656923</v>
      </c>
      <c r="CV178" s="361">
        <f t="shared" si="269"/>
        <v>0.21847234485072381</v>
      </c>
      <c r="CW178" s="361">
        <f t="shared" si="270"/>
        <v>5.0059679519063552E-2</v>
      </c>
      <c r="CX178" s="361">
        <f t="shared" si="217"/>
        <v>0.21847234485072381</v>
      </c>
      <c r="CY178" s="342">
        <f t="shared" si="271"/>
        <v>0.32081541337715269</v>
      </c>
      <c r="CZ178" s="364"/>
      <c r="DA178" s="350">
        <f t="shared" si="218"/>
        <v>0.65292516903733122</v>
      </c>
      <c r="DB178" s="351">
        <f t="shared" si="219"/>
        <v>2.5412708076457182</v>
      </c>
      <c r="DC178" s="352">
        <f t="shared" si="294"/>
        <v>5.480764261677918E-3</v>
      </c>
      <c r="DD178" s="353">
        <f t="shared" si="201"/>
        <v>-45.223177547514943</v>
      </c>
      <c r="DE178" s="354">
        <f t="shared" si="272"/>
        <v>55.833333333333336</v>
      </c>
      <c r="DF178" s="354">
        <f t="shared" si="295"/>
        <v>2.0961758991347748</v>
      </c>
      <c r="DG178" s="365"/>
      <c r="DH178" s="63"/>
      <c r="DI178" s="63"/>
      <c r="DJ178" s="63"/>
      <c r="DK178" s="63"/>
      <c r="DL178" s="63"/>
      <c r="DM178" s="63"/>
      <c r="DN178" s="63"/>
      <c r="DO178" s="366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  <c r="EE178" s="63"/>
      <c r="EF178" s="63"/>
      <c r="EG178" s="63"/>
    </row>
    <row r="179" spans="1:137" s="358" customFormat="1" x14ac:dyDescent="0.25">
      <c r="A179" s="358">
        <f t="shared" si="202"/>
        <v>675</v>
      </c>
      <c r="B179" s="359">
        <f t="shared" si="203"/>
        <v>0.125</v>
      </c>
      <c r="C179" s="360"/>
      <c r="D179" s="342">
        <f t="shared" si="220"/>
        <v>-235.71</v>
      </c>
      <c r="E179" s="361">
        <f t="shared" si="204"/>
        <v>0.97</v>
      </c>
      <c r="F179" s="343"/>
      <c r="G179" s="342">
        <f t="shared" si="273"/>
        <v>-172.3121107547868</v>
      </c>
      <c r="H179" s="342">
        <f t="shared" si="274"/>
        <v>7.6878892452131993</v>
      </c>
      <c r="I179" s="342">
        <f t="shared" si="275"/>
        <v>-0.78617410590909831</v>
      </c>
      <c r="J179" s="342">
        <f t="shared" si="276"/>
        <v>7.6878892452131993</v>
      </c>
      <c r="K179" s="344">
        <f t="shared" si="277"/>
        <v>1</v>
      </c>
      <c r="L179" s="345">
        <f t="shared" si="278"/>
        <v>0</v>
      </c>
      <c r="M179" s="346">
        <f t="shared" si="279"/>
        <v>-85.779123789399137</v>
      </c>
      <c r="N179" s="342">
        <f t="shared" si="280"/>
        <v>94.220876210600863</v>
      </c>
      <c r="O179" s="342">
        <f t="shared" si="281"/>
        <v>-67.862492998451188</v>
      </c>
      <c r="P179" s="342">
        <f t="shared" si="282"/>
        <v>-85.779123789399137</v>
      </c>
      <c r="Q179" s="344">
        <f t="shared" si="283"/>
        <v>1</v>
      </c>
      <c r="R179" s="345">
        <f t="shared" si="284"/>
        <v>0</v>
      </c>
      <c r="S179" s="346">
        <f t="shared" si="285"/>
        <v>-7.5032204206833946</v>
      </c>
      <c r="T179" s="342">
        <f t="shared" si="286"/>
        <v>172.49677957931661</v>
      </c>
      <c r="U179" s="342">
        <f t="shared" si="287"/>
        <v>-1.3428225603704627</v>
      </c>
      <c r="V179" s="342">
        <f t="shared" si="288"/>
        <v>-7.5032204206833946</v>
      </c>
      <c r="W179" s="344">
        <f t="shared" si="289"/>
        <v>1</v>
      </c>
      <c r="X179" s="345">
        <f t="shared" si="290"/>
        <v>0</v>
      </c>
      <c r="Y179" s="342">
        <f t="shared" si="291"/>
        <v>0</v>
      </c>
      <c r="Z179" s="343"/>
      <c r="AA179" s="342">
        <f t="shared" si="205"/>
        <v>-63.012109418251526</v>
      </c>
      <c r="AB179" s="342">
        <f t="shared" si="221"/>
        <v>-135.79782906875531</v>
      </c>
      <c r="AC179" s="342">
        <f t="shared" si="222"/>
        <v>-1807.3125</v>
      </c>
      <c r="AD179" s="342">
        <f t="shared" si="223"/>
        <v>7.4375</v>
      </c>
      <c r="AE179" s="342">
        <f t="shared" si="224"/>
        <v>-63.012109418251526</v>
      </c>
      <c r="AF179" s="361">
        <f t="shared" si="225"/>
        <v>0.45380217606841095</v>
      </c>
      <c r="AG179" s="361">
        <f t="shared" si="226"/>
        <v>0.2510399196010959</v>
      </c>
      <c r="AH179" s="361">
        <f t="shared" si="206"/>
        <v>0.45380217606841095</v>
      </c>
      <c r="AI179" s="342">
        <f t="shared" si="227"/>
        <v>0.25930909225617915</v>
      </c>
      <c r="AJ179" s="343"/>
      <c r="AK179" s="342">
        <f t="shared" si="207"/>
        <v>-69.676863170337057</v>
      </c>
      <c r="AL179" s="342">
        <f t="shared" si="228"/>
        <v>-148.73610356291309</v>
      </c>
      <c r="AM179" s="342">
        <f t="shared" si="229"/>
        <v>-1807.3125</v>
      </c>
      <c r="AN179" s="342">
        <f t="shared" si="230"/>
        <v>7.4375</v>
      </c>
      <c r="AO179" s="342">
        <f t="shared" si="231"/>
        <v>-69.676863170337057</v>
      </c>
      <c r="AP179" s="361">
        <f t="shared" si="232"/>
        <v>0.34731435582359393</v>
      </c>
      <c r="AQ179" s="361">
        <f t="shared" si="233"/>
        <v>0.13590155638608423</v>
      </c>
      <c r="AR179" s="361">
        <f t="shared" si="208"/>
        <v>0.34731435582359393</v>
      </c>
      <c r="AS179" s="342">
        <f t="shared" si="234"/>
        <v>0.28673606242937061</v>
      </c>
      <c r="AT179" s="343"/>
      <c r="AU179" s="342">
        <f t="shared" si="235"/>
        <v>-177.39816682563932</v>
      </c>
      <c r="AV179" s="342">
        <f t="shared" si="236"/>
        <v>2.601833174360678</v>
      </c>
      <c r="AW179" s="342">
        <f t="shared" si="237"/>
        <v>2.601833174360678</v>
      </c>
      <c r="AX179" s="342">
        <f t="shared" si="238"/>
        <v>-7.1939041520163618E-4</v>
      </c>
      <c r="AY179" s="342">
        <f t="shared" si="209"/>
        <v>1</v>
      </c>
      <c r="AZ179" s="342">
        <f t="shared" si="239"/>
        <v>0</v>
      </c>
      <c r="BA179" s="343"/>
      <c r="BB179" s="342">
        <f t="shared" si="240"/>
        <v>-174.80702018757617</v>
      </c>
      <c r="BC179" s="342">
        <f t="shared" si="241"/>
        <v>5.1929798124238289</v>
      </c>
      <c r="BD179" s="342">
        <f t="shared" si="242"/>
        <v>5.1929798124238289</v>
      </c>
      <c r="BE179" s="342">
        <f t="shared" si="292"/>
        <v>-1.3468586624986001E-3</v>
      </c>
      <c r="BF179" s="342">
        <f t="shared" si="210"/>
        <v>1</v>
      </c>
      <c r="BG179" s="342">
        <f t="shared" si="243"/>
        <v>0</v>
      </c>
      <c r="BH179" s="343"/>
      <c r="BI179" s="342">
        <f t="shared" si="244"/>
        <v>-153.22434211875463</v>
      </c>
      <c r="BJ179" s="342">
        <f t="shared" si="245"/>
        <v>25.874078689429382</v>
      </c>
      <c r="BK179" s="342">
        <f t="shared" si="246"/>
        <v>-0.23815044515985001</v>
      </c>
      <c r="BL179" s="342">
        <f t="shared" si="247"/>
        <v>25.874078689429382</v>
      </c>
      <c r="BM179" s="342">
        <f t="shared" si="211"/>
        <v>0.97295438055399863</v>
      </c>
      <c r="BN179" s="342">
        <f t="shared" si="248"/>
        <v>0.10647769007995631</v>
      </c>
      <c r="BO179" s="346">
        <f t="shared" si="249"/>
        <v>-147.50998154515295</v>
      </c>
      <c r="BP179" s="344">
        <f t="shared" si="250"/>
        <v>32.490018454847046</v>
      </c>
      <c r="BQ179" s="344">
        <f t="shared" si="251"/>
        <v>-0.50904092641516985</v>
      </c>
      <c r="BR179" s="344">
        <f t="shared" si="252"/>
        <v>32.490018454847046</v>
      </c>
      <c r="BS179" s="346">
        <f t="shared" si="253"/>
        <v>0.94307873803878906</v>
      </c>
      <c r="BT179" s="345">
        <f t="shared" si="254"/>
        <v>0.13370377964957633</v>
      </c>
      <c r="BU179" s="342">
        <f t="shared" si="212"/>
        <v>0.24018146972953264</v>
      </c>
      <c r="BV179" s="343"/>
      <c r="BW179" s="347">
        <f t="shared" si="293"/>
        <v>1.8812266244150824</v>
      </c>
      <c r="BX179" s="362"/>
      <c r="BY179" s="363"/>
      <c r="BZ179" s="361">
        <f t="shared" si="255"/>
        <v>-176.5327412227094</v>
      </c>
      <c r="CA179" s="361">
        <f t="shared" si="256"/>
        <v>3.4672587772905956</v>
      </c>
      <c r="CB179" s="342">
        <f t="shared" si="257"/>
        <v>3.4672587772905956</v>
      </c>
      <c r="CC179" s="342">
        <f t="shared" si="258"/>
        <v>-9.2855657074639739E-4</v>
      </c>
      <c r="CD179" s="342">
        <f t="shared" si="213"/>
        <v>1</v>
      </c>
      <c r="CE179" s="342">
        <f t="shared" si="259"/>
        <v>0</v>
      </c>
      <c r="CF179" s="364"/>
      <c r="CG179" s="342">
        <f t="shared" si="214"/>
        <v>-80.176737203026121</v>
      </c>
      <c r="CH179" s="342">
        <f t="shared" si="260"/>
        <v>-165.83038484622247</v>
      </c>
      <c r="CI179" s="342">
        <f t="shared" si="261"/>
        <v>-1807.3125</v>
      </c>
      <c r="CJ179" s="342">
        <f t="shared" si="199"/>
        <v>7.4375</v>
      </c>
      <c r="CK179" s="342">
        <f t="shared" si="262"/>
        <v>-80.176737203026121</v>
      </c>
      <c r="CL179" s="361">
        <f t="shared" si="263"/>
        <v>0.17060957295211043</v>
      </c>
      <c r="CM179" s="361">
        <f t="shared" si="264"/>
        <v>2.9966816885803653E-2</v>
      </c>
      <c r="CN179" s="361">
        <f t="shared" si="215"/>
        <v>0.17060957295211043</v>
      </c>
      <c r="CO179" s="342">
        <f t="shared" si="265"/>
        <v>0.32994542058858484</v>
      </c>
      <c r="CP179" s="364"/>
      <c r="CQ179" s="342">
        <f t="shared" si="216"/>
        <v>-77.471192290848492</v>
      </c>
      <c r="CR179" s="342">
        <f t="shared" si="266"/>
        <v>-161.70377395573112</v>
      </c>
      <c r="CS179" s="342">
        <f t="shared" si="267"/>
        <v>-1807.3125</v>
      </c>
      <c r="CT179" s="342">
        <f t="shared" si="200"/>
        <v>7.4375</v>
      </c>
      <c r="CU179" s="342">
        <f t="shared" si="268"/>
        <v>-77.471192290848492</v>
      </c>
      <c r="CV179" s="361">
        <f t="shared" si="269"/>
        <v>0.21693045781865614</v>
      </c>
      <c r="CW179" s="361">
        <f t="shared" si="270"/>
        <v>4.9322612310634985E-2</v>
      </c>
      <c r="CX179" s="361">
        <f t="shared" si="217"/>
        <v>0.21693045781865614</v>
      </c>
      <c r="CY179" s="342">
        <f t="shared" si="271"/>
        <v>0.31881149090884153</v>
      </c>
      <c r="CZ179" s="364"/>
      <c r="DA179" s="350">
        <f t="shared" si="218"/>
        <v>0.64875691149742631</v>
      </c>
      <c r="DB179" s="351">
        <f t="shared" si="219"/>
        <v>2.5299835359125087</v>
      </c>
      <c r="DC179" s="352">
        <f t="shared" si="294"/>
        <v>5.3524629397126286E-3</v>
      </c>
      <c r="DD179" s="353">
        <f t="shared" si="201"/>
        <v>-45.428926621292703</v>
      </c>
      <c r="DE179" s="354">
        <f t="shared" si="272"/>
        <v>56.25</v>
      </c>
      <c r="DF179" s="354">
        <f t="shared" si="295"/>
        <v>2.0818357182420035</v>
      </c>
      <c r="DG179" s="365"/>
      <c r="DH179" s="63"/>
      <c r="DI179" s="63"/>
      <c r="DJ179" s="63"/>
      <c r="DK179" s="63"/>
      <c r="DL179" s="63"/>
      <c r="DM179" s="63"/>
      <c r="DN179" s="63"/>
      <c r="DO179" s="366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  <c r="EE179" s="63"/>
      <c r="EF179" s="63"/>
      <c r="EG179" s="63"/>
    </row>
    <row r="180" spans="1:137" s="358" customFormat="1" x14ac:dyDescent="0.25">
      <c r="A180" s="358">
        <f t="shared" si="202"/>
        <v>680</v>
      </c>
      <c r="B180" s="359">
        <f t="shared" si="203"/>
        <v>0.125</v>
      </c>
      <c r="C180" s="360"/>
      <c r="D180" s="342">
        <f t="shared" si="220"/>
        <v>-237.45599999999999</v>
      </c>
      <c r="E180" s="361">
        <f t="shared" si="204"/>
        <v>0.97</v>
      </c>
      <c r="F180" s="343"/>
      <c r="G180" s="342">
        <f t="shared" si="273"/>
        <v>-172.40535663140858</v>
      </c>
      <c r="H180" s="342">
        <f t="shared" si="274"/>
        <v>7.5946433685914201</v>
      </c>
      <c r="I180" s="342">
        <f t="shared" si="275"/>
        <v>-0.7554137664149505</v>
      </c>
      <c r="J180" s="342">
        <f t="shared" si="276"/>
        <v>7.5946433685914201</v>
      </c>
      <c r="K180" s="344">
        <f t="shared" si="277"/>
        <v>1</v>
      </c>
      <c r="L180" s="345">
        <f t="shared" si="278"/>
        <v>0</v>
      </c>
      <c r="M180" s="346">
        <f t="shared" si="279"/>
        <v>-90.000000000000014</v>
      </c>
      <c r="N180" s="342">
        <f t="shared" si="280"/>
        <v>89.999999999999986</v>
      </c>
      <c r="O180" s="342" t="e">
        <f t="shared" si="281"/>
        <v>#NUM!</v>
      </c>
      <c r="P180" s="342">
        <f t="shared" si="282"/>
        <v>-90.000000000000014</v>
      </c>
      <c r="Q180" s="344">
        <f t="shared" si="283"/>
        <v>1</v>
      </c>
      <c r="R180" s="345">
        <f t="shared" si="284"/>
        <v>0</v>
      </c>
      <c r="S180" s="346">
        <f t="shared" si="285"/>
        <v>-7.5946433685914521</v>
      </c>
      <c r="T180" s="342">
        <f t="shared" si="286"/>
        <v>172.40535663140855</v>
      </c>
      <c r="U180" s="342">
        <f t="shared" si="287"/>
        <v>-1.3777530081158893</v>
      </c>
      <c r="V180" s="342">
        <f t="shared" si="288"/>
        <v>-7.5946433685914521</v>
      </c>
      <c r="W180" s="344">
        <f t="shared" si="289"/>
        <v>1</v>
      </c>
      <c r="X180" s="345">
        <f t="shared" si="290"/>
        <v>0</v>
      </c>
      <c r="Y180" s="342">
        <f t="shared" si="291"/>
        <v>0</v>
      </c>
      <c r="Z180" s="343"/>
      <c r="AA180" s="342">
        <f t="shared" si="205"/>
        <v>-63.182731319958194</v>
      </c>
      <c r="AB180" s="342">
        <f t="shared" si="221"/>
        <v>-136.15564328965232</v>
      </c>
      <c r="AC180" s="342">
        <f t="shared" si="222"/>
        <v>-1820.7</v>
      </c>
      <c r="AD180" s="342">
        <f t="shared" si="223"/>
        <v>7.4375</v>
      </c>
      <c r="AE180" s="342">
        <f t="shared" si="224"/>
        <v>-63.182731319958194</v>
      </c>
      <c r="AF180" s="361">
        <f t="shared" si="225"/>
        <v>0.45114654139882499</v>
      </c>
      <c r="AG180" s="361">
        <f t="shared" si="226"/>
        <v>0.24758877474124016</v>
      </c>
      <c r="AH180" s="361">
        <f t="shared" si="206"/>
        <v>0.45114654139882499</v>
      </c>
      <c r="AI180" s="342">
        <f t="shared" si="227"/>
        <v>0.25809939264688808</v>
      </c>
      <c r="AJ180" s="343"/>
      <c r="AK180" s="342">
        <f t="shared" si="207"/>
        <v>-69.814196990535152</v>
      </c>
      <c r="AL180" s="342">
        <f t="shared" si="228"/>
        <v>-148.98227011505503</v>
      </c>
      <c r="AM180" s="342">
        <f t="shared" si="229"/>
        <v>-1820.7</v>
      </c>
      <c r="AN180" s="342">
        <f t="shared" si="230"/>
        <v>7.4375</v>
      </c>
      <c r="AO180" s="342">
        <f t="shared" si="231"/>
        <v>-69.814196990535152</v>
      </c>
      <c r="AP180" s="361">
        <f t="shared" si="232"/>
        <v>0.34506564463097644</v>
      </c>
      <c r="AQ180" s="361">
        <f t="shared" si="233"/>
        <v>0.13394633792330229</v>
      </c>
      <c r="AR180" s="361">
        <f t="shared" si="208"/>
        <v>0.34506564463097644</v>
      </c>
      <c r="AS180" s="342">
        <f t="shared" si="234"/>
        <v>0.28518871319663053</v>
      </c>
      <c r="AT180" s="343"/>
      <c r="AU180" s="342">
        <f t="shared" si="235"/>
        <v>-177.41811970474046</v>
      </c>
      <c r="AV180" s="342">
        <f t="shared" si="236"/>
        <v>2.5818802952595377</v>
      </c>
      <c r="AW180" s="342">
        <f t="shared" si="237"/>
        <v>2.5818802952595377</v>
      </c>
      <c r="AX180" s="342">
        <f t="shared" si="238"/>
        <v>-6.9715929838097285E-4</v>
      </c>
      <c r="AY180" s="342">
        <f t="shared" si="209"/>
        <v>1</v>
      </c>
      <c r="AZ180" s="342">
        <f t="shared" si="239"/>
        <v>0</v>
      </c>
      <c r="BA180" s="343"/>
      <c r="BB180" s="342">
        <f t="shared" si="240"/>
        <v>-174.84668262277</v>
      </c>
      <c r="BC180" s="342">
        <f t="shared" si="241"/>
        <v>5.1533173772299961</v>
      </c>
      <c r="BD180" s="342">
        <f t="shared" si="242"/>
        <v>5.1533173772299961</v>
      </c>
      <c r="BE180" s="342">
        <f t="shared" si="292"/>
        <v>-1.3063792679881558E-3</v>
      </c>
      <c r="BF180" s="342">
        <f t="shared" si="210"/>
        <v>1</v>
      </c>
      <c r="BG180" s="342">
        <f t="shared" si="243"/>
        <v>0</v>
      </c>
      <c r="BH180" s="343"/>
      <c r="BI180" s="342">
        <f t="shared" si="244"/>
        <v>-153.47974578417461</v>
      </c>
      <c r="BJ180" s="342">
        <f t="shared" si="245"/>
        <v>25.621001085033981</v>
      </c>
      <c r="BK180" s="342">
        <f t="shared" si="246"/>
        <v>-0.2302023959251662</v>
      </c>
      <c r="BL180" s="342">
        <f t="shared" si="247"/>
        <v>25.621001085033981</v>
      </c>
      <c r="BM180" s="342">
        <f t="shared" si="211"/>
        <v>0.97384509282583043</v>
      </c>
      <c r="BN180" s="342">
        <f t="shared" si="248"/>
        <v>0.10466095214474665</v>
      </c>
      <c r="BO180" s="346">
        <f t="shared" si="249"/>
        <v>-147.85727111402628</v>
      </c>
      <c r="BP180" s="344">
        <f t="shared" si="250"/>
        <v>32.142728885973725</v>
      </c>
      <c r="BQ180" s="344">
        <f t="shared" si="251"/>
        <v>-0.49170169396481117</v>
      </c>
      <c r="BR180" s="344">
        <f t="shared" si="252"/>
        <v>32.142728885973725</v>
      </c>
      <c r="BS180" s="346">
        <f t="shared" si="253"/>
        <v>0.94496324205976756</v>
      </c>
      <c r="BT180" s="345">
        <f t="shared" si="254"/>
        <v>0.13130199708322599</v>
      </c>
      <c r="BU180" s="342">
        <f t="shared" si="212"/>
        <v>0.23596294922797262</v>
      </c>
      <c r="BV180" s="343"/>
      <c r="BW180" s="347">
        <f t="shared" si="293"/>
        <v>1.8742510550714915</v>
      </c>
      <c r="BX180" s="362"/>
      <c r="BY180" s="363"/>
      <c r="BZ180" s="361">
        <f t="shared" si="255"/>
        <v>-176.55930281486636</v>
      </c>
      <c r="CA180" s="361">
        <f t="shared" si="256"/>
        <v>3.4406971851336436</v>
      </c>
      <c r="CB180" s="342">
        <f t="shared" si="257"/>
        <v>3.4406971851336436</v>
      </c>
      <c r="CC180" s="342">
        <f t="shared" si="258"/>
        <v>-9.0024211730992923E-4</v>
      </c>
      <c r="CD180" s="342">
        <f t="shared" si="213"/>
        <v>1</v>
      </c>
      <c r="CE180" s="342">
        <f t="shared" si="259"/>
        <v>0</v>
      </c>
      <c r="CF180" s="364"/>
      <c r="CG180" s="342">
        <f t="shared" si="214"/>
        <v>-80.247575058346214</v>
      </c>
      <c r="CH180" s="342">
        <f t="shared" si="260"/>
        <v>-165.93653632627928</v>
      </c>
      <c r="CI180" s="342">
        <f t="shared" si="261"/>
        <v>-1820.7</v>
      </c>
      <c r="CJ180" s="342">
        <f t="shared" si="199"/>
        <v>7.4375</v>
      </c>
      <c r="CK180" s="342">
        <f t="shared" si="262"/>
        <v>-80.247575058346214</v>
      </c>
      <c r="CL180" s="361">
        <f t="shared" si="263"/>
        <v>0.16939121559933257</v>
      </c>
      <c r="CM180" s="361">
        <f t="shared" si="264"/>
        <v>2.9528134252546179E-2</v>
      </c>
      <c r="CN180" s="361">
        <f t="shared" si="215"/>
        <v>0.16939121559933257</v>
      </c>
      <c r="CO180" s="342">
        <f t="shared" si="265"/>
        <v>0.32780872164357117</v>
      </c>
      <c r="CP180" s="364"/>
      <c r="CQ180" s="342">
        <f t="shared" si="216"/>
        <v>-77.560437981153456</v>
      </c>
      <c r="CR180" s="342">
        <f t="shared" si="266"/>
        <v>-161.84234757403104</v>
      </c>
      <c r="CS180" s="342">
        <f t="shared" si="267"/>
        <v>-1820.7</v>
      </c>
      <c r="CT180" s="342">
        <f t="shared" si="200"/>
        <v>7.4375</v>
      </c>
      <c r="CU180" s="342">
        <f t="shared" si="268"/>
        <v>-77.560437981153456</v>
      </c>
      <c r="CV180" s="361">
        <f t="shared" si="269"/>
        <v>0.21540965591116126</v>
      </c>
      <c r="CW180" s="361">
        <f t="shared" si="270"/>
        <v>4.860166612633357E-2</v>
      </c>
      <c r="CX180" s="361">
        <f t="shared" si="217"/>
        <v>0.21540965591116126</v>
      </c>
      <c r="CY180" s="342">
        <f t="shared" si="271"/>
        <v>0.31683185449817591</v>
      </c>
      <c r="CZ180" s="364"/>
      <c r="DA180" s="350">
        <f t="shared" si="218"/>
        <v>0.64464057614174708</v>
      </c>
      <c r="DB180" s="351">
        <f t="shared" si="219"/>
        <v>2.5188916312132386</v>
      </c>
      <c r="DC180" s="352">
        <f t="shared" si="294"/>
        <v>5.2273334169735779E-3</v>
      </c>
      <c r="DD180" s="353">
        <f t="shared" si="201"/>
        <v>-45.634395965009801</v>
      </c>
      <c r="DE180" s="354">
        <f t="shared" si="272"/>
        <v>56.666666666666664</v>
      </c>
      <c r="DF180" s="354">
        <f t="shared" si="295"/>
        <v>2.0676818631087817</v>
      </c>
      <c r="DG180" s="365"/>
      <c r="DH180" s="63"/>
      <c r="DI180" s="63"/>
      <c r="DJ180" s="63"/>
      <c r="DK180" s="63"/>
      <c r="DL180" s="63"/>
      <c r="DM180" s="63"/>
      <c r="DN180" s="63"/>
      <c r="DO180" s="366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  <c r="EE180" s="63"/>
      <c r="EF180" s="63"/>
      <c r="EG180" s="63"/>
    </row>
    <row r="181" spans="1:137" s="358" customFormat="1" x14ac:dyDescent="0.25">
      <c r="A181" s="358">
        <f t="shared" si="202"/>
        <v>685</v>
      </c>
      <c r="B181" s="359">
        <f t="shared" si="203"/>
        <v>0.125</v>
      </c>
      <c r="C181" s="360"/>
      <c r="D181" s="342">
        <f t="shared" si="220"/>
        <v>-239.202</v>
      </c>
      <c r="E181" s="361">
        <f t="shared" si="204"/>
        <v>0.97</v>
      </c>
      <c r="F181" s="343"/>
      <c r="G181" s="342">
        <f t="shared" si="273"/>
        <v>-172.49611630320265</v>
      </c>
      <c r="H181" s="342">
        <f t="shared" si="274"/>
        <v>7.5038836967973452</v>
      </c>
      <c r="I181" s="342">
        <f t="shared" si="275"/>
        <v>-0.72609804378769571</v>
      </c>
      <c r="J181" s="342">
        <f t="shared" si="276"/>
        <v>7.5038836967973452</v>
      </c>
      <c r="K181" s="344">
        <f t="shared" si="277"/>
        <v>1</v>
      </c>
      <c r="L181" s="345">
        <f t="shared" si="278"/>
        <v>0</v>
      </c>
      <c r="M181" s="346">
        <f t="shared" si="279"/>
        <v>-94.190063745876827</v>
      </c>
      <c r="N181" s="342">
        <f t="shared" si="280"/>
        <v>85.809936254123173</v>
      </c>
      <c r="O181" s="342">
        <f t="shared" si="281"/>
        <v>-67.966972303727033</v>
      </c>
      <c r="P181" s="342">
        <f t="shared" si="282"/>
        <v>85.809936254123173</v>
      </c>
      <c r="Q181" s="344">
        <f t="shared" si="283"/>
        <v>1</v>
      </c>
      <c r="R181" s="345">
        <f t="shared" si="284"/>
        <v>0</v>
      </c>
      <c r="S181" s="346">
        <f t="shared" si="285"/>
        <v>-7.6871993543625035</v>
      </c>
      <c r="T181" s="342">
        <f t="shared" si="286"/>
        <v>172.31280064563751</v>
      </c>
      <c r="U181" s="342">
        <f t="shared" si="287"/>
        <v>-1.413609501184089</v>
      </c>
      <c r="V181" s="342">
        <f t="shared" si="288"/>
        <v>-7.6871993543625035</v>
      </c>
      <c r="W181" s="344">
        <f t="shared" si="289"/>
        <v>1</v>
      </c>
      <c r="X181" s="345">
        <f t="shared" si="290"/>
        <v>0</v>
      </c>
      <c r="Y181" s="342">
        <f t="shared" si="291"/>
        <v>0</v>
      </c>
      <c r="Z181" s="343"/>
      <c r="AA181" s="342">
        <f t="shared" si="205"/>
        <v>-63.351366417568151</v>
      </c>
      <c r="AB181" s="342">
        <f t="shared" si="221"/>
        <v>-136.5078152376729</v>
      </c>
      <c r="AC181" s="342">
        <f t="shared" si="222"/>
        <v>-1834.0875000000001</v>
      </c>
      <c r="AD181" s="342">
        <f t="shared" si="223"/>
        <v>7.4375</v>
      </c>
      <c r="AE181" s="342">
        <f t="shared" si="224"/>
        <v>-63.351366417568151</v>
      </c>
      <c r="AF181" s="361">
        <f t="shared" si="225"/>
        <v>0.44851789899323191</v>
      </c>
      <c r="AG181" s="361">
        <f t="shared" si="226"/>
        <v>0.24420378244366392</v>
      </c>
      <c r="AH181" s="361">
        <f t="shared" si="206"/>
        <v>0.44851789899323191</v>
      </c>
      <c r="AI181" s="342">
        <f t="shared" si="227"/>
        <v>0.25689929609719447</v>
      </c>
      <c r="AJ181" s="343"/>
      <c r="AK181" s="342">
        <f t="shared" si="207"/>
        <v>-69.949763128603337</v>
      </c>
      <c r="AL181" s="342">
        <f t="shared" si="228"/>
        <v>-149.22454669260131</v>
      </c>
      <c r="AM181" s="342">
        <f t="shared" si="229"/>
        <v>-1834.0875000000001</v>
      </c>
      <c r="AN181" s="342">
        <f t="shared" si="230"/>
        <v>7.4375</v>
      </c>
      <c r="AO181" s="342">
        <f t="shared" si="231"/>
        <v>-69.949763128603337</v>
      </c>
      <c r="AP181" s="361">
        <f t="shared" si="232"/>
        <v>0.34284393312497968</v>
      </c>
      <c r="AQ181" s="361">
        <f t="shared" si="233"/>
        <v>0.13203226322565834</v>
      </c>
      <c r="AR181" s="361">
        <f t="shared" si="208"/>
        <v>0.34284393312497968</v>
      </c>
      <c r="AS181" s="342">
        <f t="shared" si="234"/>
        <v>0.28365678478752365</v>
      </c>
      <c r="AT181" s="343"/>
      <c r="AU181" s="342">
        <f t="shared" si="235"/>
        <v>-177.43776301719944</v>
      </c>
      <c r="AV181" s="342">
        <f t="shared" si="236"/>
        <v>2.562236982800556</v>
      </c>
      <c r="AW181" s="342">
        <f t="shared" si="237"/>
        <v>2.562236982800556</v>
      </c>
      <c r="AX181" s="342">
        <f t="shared" si="238"/>
        <v>-6.7578656691595098E-4</v>
      </c>
      <c r="AY181" s="342">
        <f t="shared" si="209"/>
        <v>1</v>
      </c>
      <c r="AZ181" s="342">
        <f t="shared" si="239"/>
        <v>0</v>
      </c>
      <c r="BA181" s="343"/>
      <c r="BB181" s="342">
        <f t="shared" si="240"/>
        <v>-174.88573332113052</v>
      </c>
      <c r="BC181" s="342">
        <f t="shared" si="241"/>
        <v>5.1142666788694839</v>
      </c>
      <c r="BD181" s="342">
        <f t="shared" si="242"/>
        <v>5.1142666788694839</v>
      </c>
      <c r="BE181" s="342">
        <f t="shared" si="292"/>
        <v>-1.2674167515655795E-3</v>
      </c>
      <c r="BF181" s="342">
        <f t="shared" si="210"/>
        <v>1</v>
      </c>
      <c r="BG181" s="342">
        <f t="shared" si="243"/>
        <v>0</v>
      </c>
      <c r="BH181" s="343"/>
      <c r="BI181" s="342">
        <f t="shared" si="244"/>
        <v>-153.7299485929282</v>
      </c>
      <c r="BJ181" s="342">
        <f t="shared" si="245"/>
        <v>25.373123390586898</v>
      </c>
      <c r="BK181" s="342">
        <f t="shared" si="246"/>
        <v>-0.22258250523641471</v>
      </c>
      <c r="BL181" s="342">
        <f t="shared" si="247"/>
        <v>25.373123390586898</v>
      </c>
      <c r="BM181" s="342">
        <f t="shared" si="211"/>
        <v>0.97469979503332249</v>
      </c>
      <c r="BN181" s="342">
        <f t="shared" si="248"/>
        <v>0.10289182234625668</v>
      </c>
      <c r="BO181" s="346">
        <f t="shared" si="249"/>
        <v>-148.19687889600746</v>
      </c>
      <c r="BP181" s="344">
        <f t="shared" si="250"/>
        <v>31.803121103992538</v>
      </c>
      <c r="BQ181" s="344">
        <f t="shared" si="251"/>
        <v>-0.47508762349868883</v>
      </c>
      <c r="BR181" s="344">
        <f t="shared" si="252"/>
        <v>31.803121103992538</v>
      </c>
      <c r="BS181" s="346">
        <f t="shared" si="253"/>
        <v>0.94677246495268541</v>
      </c>
      <c r="BT181" s="345">
        <f t="shared" si="254"/>
        <v>0.12896642783451961</v>
      </c>
      <c r="BU181" s="342">
        <f t="shared" si="212"/>
        <v>0.2318582501807763</v>
      </c>
      <c r="BV181" s="343"/>
      <c r="BW181" s="347">
        <f t="shared" si="293"/>
        <v>1.8674143310654945</v>
      </c>
      <c r="BX181" s="362"/>
      <c r="BY181" s="363"/>
      <c r="BZ181" s="361">
        <f t="shared" si="255"/>
        <v>-176.58545293850929</v>
      </c>
      <c r="CA181" s="361">
        <f t="shared" si="256"/>
        <v>3.4145470614907083</v>
      </c>
      <c r="CB181" s="342">
        <f t="shared" si="257"/>
        <v>3.4145470614907083</v>
      </c>
      <c r="CC181" s="342">
        <f t="shared" si="258"/>
        <v>-8.7300558377137276E-4</v>
      </c>
      <c r="CD181" s="342">
        <f t="shared" si="213"/>
        <v>1</v>
      </c>
      <c r="CE181" s="342">
        <f t="shared" si="259"/>
        <v>0</v>
      </c>
      <c r="CF181" s="364"/>
      <c r="CG181" s="342">
        <f t="shared" si="214"/>
        <v>-80.317408247643769</v>
      </c>
      <c r="CH181" s="342">
        <f t="shared" si="260"/>
        <v>-166.04109672641695</v>
      </c>
      <c r="CI181" s="342">
        <f t="shared" si="261"/>
        <v>-1834.0875000000001</v>
      </c>
      <c r="CJ181" s="342">
        <f t="shared" si="199"/>
        <v>7.4375</v>
      </c>
      <c r="CK181" s="342">
        <f t="shared" si="262"/>
        <v>-80.317408247643769</v>
      </c>
      <c r="CL181" s="361">
        <f t="shared" si="263"/>
        <v>0.1681898842869998</v>
      </c>
      <c r="CM181" s="361">
        <f t="shared" si="264"/>
        <v>2.9099006195766396E-2</v>
      </c>
      <c r="CN181" s="361">
        <f t="shared" si="215"/>
        <v>0.1681898842869998</v>
      </c>
      <c r="CO181" s="342">
        <f t="shared" si="265"/>
        <v>0.32569914131242406</v>
      </c>
      <c r="CP181" s="364"/>
      <c r="CQ181" s="342">
        <f t="shared" si="216"/>
        <v>-77.648440849969802</v>
      </c>
      <c r="CR181" s="342">
        <f t="shared" si="266"/>
        <v>-161.9788146061203</v>
      </c>
      <c r="CS181" s="342">
        <f t="shared" si="267"/>
        <v>-1834.0875000000001</v>
      </c>
      <c r="CT181" s="342">
        <f t="shared" si="200"/>
        <v>7.4375</v>
      </c>
      <c r="CU181" s="342">
        <f t="shared" si="268"/>
        <v>-77.648440849969802</v>
      </c>
      <c r="CV181" s="361">
        <f t="shared" si="269"/>
        <v>0.21390952067221383</v>
      </c>
      <c r="CW181" s="361">
        <f t="shared" si="270"/>
        <v>4.7896375885402014E-2</v>
      </c>
      <c r="CX181" s="361">
        <f t="shared" si="217"/>
        <v>0.21390952067221383</v>
      </c>
      <c r="CY181" s="342">
        <f t="shared" si="271"/>
        <v>0.3148760780615158</v>
      </c>
      <c r="CZ181" s="364"/>
      <c r="DA181" s="350">
        <f t="shared" si="218"/>
        <v>0.6405752193739398</v>
      </c>
      <c r="DB181" s="351">
        <f t="shared" si="219"/>
        <v>2.5079895504394343</v>
      </c>
      <c r="DC181" s="352">
        <f t="shared" si="294"/>
        <v>5.1053171667455937E-3</v>
      </c>
      <c r="DD181" s="353">
        <f t="shared" si="201"/>
        <v>-45.839545445728625</v>
      </c>
      <c r="DE181" s="354">
        <f t="shared" si="272"/>
        <v>57.083333333333336</v>
      </c>
      <c r="DF181" s="354">
        <f t="shared" si="295"/>
        <v>2.0537109173230714</v>
      </c>
      <c r="DG181" s="365"/>
      <c r="DH181" s="63"/>
      <c r="DI181" s="63"/>
      <c r="DJ181" s="63"/>
      <c r="DK181" s="63"/>
      <c r="DL181" s="63"/>
      <c r="DM181" s="63"/>
      <c r="DN181" s="63"/>
      <c r="DO181" s="366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  <c r="EE181" s="63"/>
      <c r="EF181" s="63"/>
      <c r="EG181" s="63"/>
    </row>
    <row r="182" spans="1:137" s="358" customFormat="1" x14ac:dyDescent="0.25">
      <c r="A182" s="358">
        <f t="shared" si="202"/>
        <v>690</v>
      </c>
      <c r="B182" s="359">
        <f t="shared" si="203"/>
        <v>0.125</v>
      </c>
      <c r="C182" s="360"/>
      <c r="D182" s="342">
        <f t="shared" si="220"/>
        <v>-240.94800000000001</v>
      </c>
      <c r="E182" s="361">
        <f t="shared" si="204"/>
        <v>0.97</v>
      </c>
      <c r="F182" s="343"/>
      <c r="G182" s="342">
        <f t="shared" si="273"/>
        <v>-172.58449193236689</v>
      </c>
      <c r="H182" s="342">
        <f t="shared" si="274"/>
        <v>7.4155080676331124</v>
      </c>
      <c r="I182" s="342">
        <f t="shared" si="275"/>
        <v>-0.69814844864258396</v>
      </c>
      <c r="J182" s="342">
        <f t="shared" si="276"/>
        <v>7.4155080676331124</v>
      </c>
      <c r="K182" s="344">
        <f t="shared" si="277"/>
        <v>1</v>
      </c>
      <c r="L182" s="345">
        <f t="shared" si="278"/>
        <v>0</v>
      </c>
      <c r="M182" s="346">
        <f t="shared" si="279"/>
        <v>-98.306112575932346</v>
      </c>
      <c r="N182" s="342">
        <f t="shared" si="280"/>
        <v>81.693887424067654</v>
      </c>
      <c r="O182" s="342">
        <f t="shared" si="281"/>
        <v>-55.984877359973162</v>
      </c>
      <c r="P182" s="342">
        <f t="shared" si="282"/>
        <v>81.693887424067654</v>
      </c>
      <c r="Q182" s="344">
        <f t="shared" si="283"/>
        <v>1</v>
      </c>
      <c r="R182" s="345">
        <f t="shared" si="284"/>
        <v>0</v>
      </c>
      <c r="S182" s="346">
        <f t="shared" si="285"/>
        <v>-7.7809139603537636</v>
      </c>
      <c r="T182" s="342">
        <f t="shared" si="286"/>
        <v>172.21908603964624</v>
      </c>
      <c r="U182" s="342">
        <f t="shared" si="287"/>
        <v>-1.4504166386120025</v>
      </c>
      <c r="V182" s="342">
        <f t="shared" si="288"/>
        <v>-7.7809139603537636</v>
      </c>
      <c r="W182" s="344">
        <f t="shared" si="289"/>
        <v>1</v>
      </c>
      <c r="X182" s="345">
        <f t="shared" si="290"/>
        <v>0</v>
      </c>
      <c r="Y182" s="342">
        <f t="shared" si="291"/>
        <v>0</v>
      </c>
      <c r="Z182" s="343"/>
      <c r="AA182" s="342">
        <f t="shared" si="205"/>
        <v>-63.51804634190718</v>
      </c>
      <c r="AB182" s="342">
        <f t="shared" si="221"/>
        <v>-136.85446921223874</v>
      </c>
      <c r="AC182" s="342">
        <f t="shared" si="222"/>
        <v>-1847.4749999999999</v>
      </c>
      <c r="AD182" s="342">
        <f t="shared" si="223"/>
        <v>7.4375</v>
      </c>
      <c r="AE182" s="342">
        <f t="shared" si="224"/>
        <v>-63.51804634190718</v>
      </c>
      <c r="AF182" s="361">
        <f t="shared" si="225"/>
        <v>0.4459159152205891</v>
      </c>
      <c r="AG182" s="361">
        <f t="shared" si="226"/>
        <v>0.24088344772689699</v>
      </c>
      <c r="AH182" s="361">
        <f t="shared" si="206"/>
        <v>0.4459159152205891</v>
      </c>
      <c r="AI182" s="342">
        <f t="shared" si="227"/>
        <v>0.2557087211832012</v>
      </c>
      <c r="AJ182" s="343"/>
      <c r="AK182" s="342">
        <f t="shared" si="207"/>
        <v>-70.083594006190921</v>
      </c>
      <c r="AL182" s="342">
        <f t="shared" si="228"/>
        <v>-149.4630242639316</v>
      </c>
      <c r="AM182" s="342">
        <f t="shared" si="229"/>
        <v>-1847.4749999999999</v>
      </c>
      <c r="AN182" s="342">
        <f t="shared" si="230"/>
        <v>7.4375</v>
      </c>
      <c r="AO182" s="342">
        <f t="shared" si="231"/>
        <v>-70.083594006190921</v>
      </c>
      <c r="AP182" s="361">
        <f t="shared" si="232"/>
        <v>0.34064877704992147</v>
      </c>
      <c r="AQ182" s="361">
        <f t="shared" si="233"/>
        <v>0.13015821737994004</v>
      </c>
      <c r="AR182" s="361">
        <f t="shared" si="208"/>
        <v>0.34064877704992147</v>
      </c>
      <c r="AS182" s="342">
        <f t="shared" si="234"/>
        <v>0.28214007248869133</v>
      </c>
      <c r="AT182" s="343"/>
      <c r="AU182" s="342">
        <f t="shared" si="235"/>
        <v>-177.45710403456098</v>
      </c>
      <c r="AV182" s="342">
        <f t="shared" si="236"/>
        <v>2.5428959654390155</v>
      </c>
      <c r="AW182" s="342">
        <f t="shared" si="237"/>
        <v>2.5428959654390155</v>
      </c>
      <c r="AX182" s="342">
        <f t="shared" si="238"/>
        <v>-6.5523253232401988E-4</v>
      </c>
      <c r="AY182" s="342">
        <f t="shared" si="209"/>
        <v>1</v>
      </c>
      <c r="AZ182" s="342">
        <f t="shared" si="239"/>
        <v>0</v>
      </c>
      <c r="BA182" s="343"/>
      <c r="BB182" s="342">
        <f t="shared" si="240"/>
        <v>-174.92418654451524</v>
      </c>
      <c r="BC182" s="342">
        <f t="shared" si="241"/>
        <v>5.0758134554847629</v>
      </c>
      <c r="BD182" s="342">
        <f t="shared" si="242"/>
        <v>5.0758134554847629</v>
      </c>
      <c r="BE182" s="342">
        <f t="shared" si="292"/>
        <v>-1.2299031203845154E-3</v>
      </c>
      <c r="BF182" s="342">
        <f t="shared" si="210"/>
        <v>1</v>
      </c>
      <c r="BG182" s="342">
        <f t="shared" si="243"/>
        <v>0</v>
      </c>
      <c r="BH182" s="343"/>
      <c r="BI182" s="342">
        <f t="shared" si="244"/>
        <v>-153.97511083545061</v>
      </c>
      <c r="BJ182" s="342">
        <f t="shared" si="245"/>
        <v>25.130284999062553</v>
      </c>
      <c r="BK182" s="342">
        <f t="shared" si="246"/>
        <v>-0.21527475937495347</v>
      </c>
      <c r="BL182" s="342">
        <f t="shared" si="247"/>
        <v>25.130284999062553</v>
      </c>
      <c r="BM182" s="342">
        <f t="shared" si="211"/>
        <v>0.97552018947614472</v>
      </c>
      <c r="BN182" s="342">
        <f t="shared" si="248"/>
        <v>0.10116861915886696</v>
      </c>
      <c r="BO182" s="346">
        <f t="shared" si="249"/>
        <v>-148.52905218349056</v>
      </c>
      <c r="BP182" s="344">
        <f t="shared" si="250"/>
        <v>31.470947816509437</v>
      </c>
      <c r="BQ182" s="344">
        <f t="shared" si="251"/>
        <v>-0.45916308875348705</v>
      </c>
      <c r="BR182" s="344">
        <f t="shared" si="252"/>
        <v>31.470947816509437</v>
      </c>
      <c r="BS182" s="346">
        <f t="shared" si="253"/>
        <v>0.94850985063741011</v>
      </c>
      <c r="BT182" s="345">
        <f t="shared" si="254"/>
        <v>0.12669463694246955</v>
      </c>
      <c r="BU182" s="342">
        <f t="shared" si="212"/>
        <v>0.22786325610133651</v>
      </c>
      <c r="BV182" s="343"/>
      <c r="BW182" s="347">
        <f t="shared" si="293"/>
        <v>1.860712049773229</v>
      </c>
      <c r="BX182" s="362"/>
      <c r="BY182" s="363"/>
      <c r="BZ182" s="361">
        <f t="shared" si="255"/>
        <v>-176.61120123997077</v>
      </c>
      <c r="CA182" s="361">
        <f t="shared" si="256"/>
        <v>3.388798760029232</v>
      </c>
      <c r="CB182" s="342">
        <f t="shared" si="257"/>
        <v>3.388798760029232</v>
      </c>
      <c r="CC182" s="342">
        <f t="shared" si="258"/>
        <v>-8.4679784424762303E-4</v>
      </c>
      <c r="CD182" s="342">
        <f t="shared" si="213"/>
        <v>1</v>
      </c>
      <c r="CE182" s="342">
        <f t="shared" si="259"/>
        <v>0</v>
      </c>
      <c r="CF182" s="364"/>
      <c r="CG182" s="342">
        <f t="shared" si="214"/>
        <v>-80.386257790474147</v>
      </c>
      <c r="CH182" s="342">
        <f t="shared" si="260"/>
        <v>-166.14410178332921</v>
      </c>
      <c r="CI182" s="342">
        <f t="shared" si="261"/>
        <v>-1847.4749999999999</v>
      </c>
      <c r="CJ182" s="342">
        <f t="shared" si="199"/>
        <v>7.4375</v>
      </c>
      <c r="CK182" s="342">
        <f t="shared" si="262"/>
        <v>-80.386257790474147</v>
      </c>
      <c r="CL182" s="361">
        <f t="shared" si="263"/>
        <v>0.16700522991401548</v>
      </c>
      <c r="CM182" s="361">
        <f t="shared" si="264"/>
        <v>2.8679157595554932E-2</v>
      </c>
      <c r="CN182" s="361">
        <f t="shared" si="215"/>
        <v>0.16700522991401548</v>
      </c>
      <c r="CO182" s="342">
        <f t="shared" si="265"/>
        <v>0.3236161746798476</v>
      </c>
      <c r="CP182" s="364"/>
      <c r="CQ182" s="342">
        <f t="shared" si="216"/>
        <v>-77.735226272107596</v>
      </c>
      <c r="CR182" s="342">
        <f t="shared" si="266"/>
        <v>-162.11322310056582</v>
      </c>
      <c r="CS182" s="342">
        <f t="shared" si="267"/>
        <v>-1847.4749999999999</v>
      </c>
      <c r="CT182" s="342">
        <f t="shared" si="200"/>
        <v>7.4375</v>
      </c>
      <c r="CU182" s="342">
        <f t="shared" si="268"/>
        <v>-77.735226272107596</v>
      </c>
      <c r="CV182" s="361">
        <f t="shared" si="269"/>
        <v>0.21242964433104367</v>
      </c>
      <c r="CW182" s="361">
        <f t="shared" si="270"/>
        <v>4.7206293077246143E-2</v>
      </c>
      <c r="CX182" s="361">
        <f t="shared" si="217"/>
        <v>0.21242964433104367</v>
      </c>
      <c r="CY182" s="342">
        <f t="shared" si="271"/>
        <v>0.31294374505679384</v>
      </c>
      <c r="CZ182" s="364"/>
      <c r="DA182" s="350">
        <f t="shared" si="218"/>
        <v>0.63655991973664139</v>
      </c>
      <c r="DB182" s="351">
        <f t="shared" si="219"/>
        <v>2.4972719695098702</v>
      </c>
      <c r="DC182" s="352">
        <f t="shared" si="294"/>
        <v>4.9863540112073173E-3</v>
      </c>
      <c r="DD182" s="353">
        <f t="shared" si="201"/>
        <v>-46.044337831301561</v>
      </c>
      <c r="DE182" s="354">
        <f t="shared" si="272"/>
        <v>57.5</v>
      </c>
      <c r="DF182" s="354">
        <f t="shared" si="295"/>
        <v>2.0399195415433629</v>
      </c>
      <c r="DG182" s="365"/>
      <c r="DH182" s="63"/>
      <c r="DI182" s="63"/>
      <c r="DJ182" s="63"/>
      <c r="DK182" s="63"/>
      <c r="DL182" s="63"/>
      <c r="DM182" s="63"/>
      <c r="DN182" s="63"/>
      <c r="DO182" s="366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  <c r="EE182" s="63"/>
      <c r="EF182" s="63"/>
      <c r="EG182" s="63"/>
    </row>
    <row r="183" spans="1:137" s="358" customFormat="1" x14ac:dyDescent="0.25">
      <c r="A183" s="358">
        <f t="shared" si="202"/>
        <v>695</v>
      </c>
      <c r="B183" s="359">
        <f t="shared" si="203"/>
        <v>0.125</v>
      </c>
      <c r="C183" s="360"/>
      <c r="D183" s="342">
        <f t="shared" si="220"/>
        <v>-242.69399999999999</v>
      </c>
      <c r="E183" s="361">
        <f t="shared" si="204"/>
        <v>0.97</v>
      </c>
      <c r="F183" s="343"/>
      <c r="G183" s="342">
        <f t="shared" si="273"/>
        <v>-172.67058008966541</v>
      </c>
      <c r="H183" s="342">
        <f t="shared" si="274"/>
        <v>7.3294199103345932</v>
      </c>
      <c r="I183" s="342">
        <f t="shared" si="275"/>
        <v>-0.67149131037331167</v>
      </c>
      <c r="J183" s="342">
        <f t="shared" si="276"/>
        <v>7.3294199103345932</v>
      </c>
      <c r="K183" s="344">
        <f t="shared" si="277"/>
        <v>1</v>
      </c>
      <c r="L183" s="345">
        <f t="shared" si="278"/>
        <v>0</v>
      </c>
      <c r="M183" s="346">
        <f t="shared" si="279"/>
        <v>-102.30943608702135</v>
      </c>
      <c r="N183" s="342">
        <f t="shared" si="280"/>
        <v>77.690563912978646</v>
      </c>
      <c r="O183" s="342">
        <f t="shared" si="281"/>
        <v>-49.004782382524176</v>
      </c>
      <c r="P183" s="342">
        <f t="shared" si="282"/>
        <v>77.690563912978646</v>
      </c>
      <c r="Q183" s="344">
        <f t="shared" si="283"/>
        <v>1</v>
      </c>
      <c r="R183" s="345">
        <f t="shared" si="284"/>
        <v>0</v>
      </c>
      <c r="S183" s="346">
        <f t="shared" si="285"/>
        <v>-7.8758134809688496</v>
      </c>
      <c r="T183" s="342">
        <f t="shared" si="286"/>
        <v>172.12418651903116</v>
      </c>
      <c r="U183" s="342">
        <f t="shared" si="287"/>
        <v>-1.4881995624978055</v>
      </c>
      <c r="V183" s="342">
        <f t="shared" si="288"/>
        <v>-7.8758134809688496</v>
      </c>
      <c r="W183" s="344">
        <f t="shared" si="289"/>
        <v>1</v>
      </c>
      <c r="X183" s="345">
        <f t="shared" si="290"/>
        <v>0</v>
      </c>
      <c r="Y183" s="342">
        <f t="shared" si="291"/>
        <v>0</v>
      </c>
      <c r="Z183" s="343"/>
      <c r="AA183" s="342">
        <f t="shared" si="205"/>
        <v>-63.682802126974153</v>
      </c>
      <c r="AB183" s="342">
        <f t="shared" si="221"/>
        <v>-137.19572629406989</v>
      </c>
      <c r="AC183" s="342">
        <f t="shared" si="222"/>
        <v>-1860.8625</v>
      </c>
      <c r="AD183" s="342">
        <f t="shared" si="223"/>
        <v>7.4375</v>
      </c>
      <c r="AE183" s="342">
        <f t="shared" si="224"/>
        <v>-63.682802126974153</v>
      </c>
      <c r="AF183" s="361">
        <f t="shared" si="225"/>
        <v>0.44334025978717517</v>
      </c>
      <c r="AG183" s="361">
        <f t="shared" si="226"/>
        <v>0.23762630848916919</v>
      </c>
      <c r="AH183" s="361">
        <f t="shared" si="206"/>
        <v>0.44334025978717517</v>
      </c>
      <c r="AI183" s="342">
        <f t="shared" si="227"/>
        <v>0.25452758643874562</v>
      </c>
      <c r="AJ183" s="343"/>
      <c r="AK183" s="342">
        <f t="shared" si="207"/>
        <v>-70.215721295990591</v>
      </c>
      <c r="AL183" s="342">
        <f t="shared" si="228"/>
        <v>-149.69779104321444</v>
      </c>
      <c r="AM183" s="342">
        <f t="shared" si="229"/>
        <v>-1860.8625</v>
      </c>
      <c r="AN183" s="342">
        <f t="shared" si="230"/>
        <v>7.4375</v>
      </c>
      <c r="AO183" s="342">
        <f t="shared" si="231"/>
        <v>-70.215721295990591</v>
      </c>
      <c r="AP183" s="361">
        <f t="shared" si="232"/>
        <v>0.33847974074909665</v>
      </c>
      <c r="AQ183" s="361">
        <f t="shared" si="233"/>
        <v>0.12832312144092481</v>
      </c>
      <c r="AR183" s="361">
        <f t="shared" si="208"/>
        <v>0.33847974074909665</v>
      </c>
      <c r="AS183" s="342">
        <f t="shared" si="234"/>
        <v>0.2806383744843749</v>
      </c>
      <c r="AT183" s="343"/>
      <c r="AU183" s="342">
        <f t="shared" si="235"/>
        <v>-177.47614979907189</v>
      </c>
      <c r="AV183" s="342">
        <f t="shared" si="236"/>
        <v>2.5238502009281092</v>
      </c>
      <c r="AW183" s="342">
        <f t="shared" si="237"/>
        <v>2.5238502009281092</v>
      </c>
      <c r="AX183" s="342">
        <f t="shared" si="238"/>
        <v>-6.3545963930610404E-4</v>
      </c>
      <c r="AY183" s="342">
        <f t="shared" si="209"/>
        <v>1</v>
      </c>
      <c r="AZ183" s="342">
        <f t="shared" si="239"/>
        <v>0</v>
      </c>
      <c r="BA183" s="343"/>
      <c r="BB183" s="342">
        <f t="shared" si="240"/>
        <v>-174.96205610901811</v>
      </c>
      <c r="BC183" s="342">
        <f t="shared" si="241"/>
        <v>5.037943890981893</v>
      </c>
      <c r="BD183" s="342">
        <f t="shared" si="242"/>
        <v>5.037943890981893</v>
      </c>
      <c r="BE183" s="342">
        <f t="shared" si="292"/>
        <v>-1.1937739237274183E-3</v>
      </c>
      <c r="BF183" s="342">
        <f t="shared" si="210"/>
        <v>1</v>
      </c>
      <c r="BG183" s="342">
        <f t="shared" si="243"/>
        <v>0</v>
      </c>
      <c r="BH183" s="343"/>
      <c r="BI183" s="342">
        <f t="shared" si="244"/>
        <v>-154.21538636662103</v>
      </c>
      <c r="BJ183" s="342">
        <f t="shared" si="245"/>
        <v>24.892331751642843</v>
      </c>
      <c r="BK183" s="342">
        <f t="shared" si="246"/>
        <v>-0.20826404010543448</v>
      </c>
      <c r="BL183" s="342">
        <f t="shared" si="247"/>
        <v>24.892331751642843</v>
      </c>
      <c r="BM183" s="342">
        <f t="shared" si="211"/>
        <v>0.97630788760138376</v>
      </c>
      <c r="BN183" s="342">
        <f t="shared" si="248"/>
        <v>9.9489735218396658E-2</v>
      </c>
      <c r="BO183" s="346">
        <f t="shared" si="249"/>
        <v>-148.85402834712406</v>
      </c>
      <c r="BP183" s="344">
        <f t="shared" si="250"/>
        <v>31.145971652875943</v>
      </c>
      <c r="BQ183" s="344">
        <f t="shared" si="251"/>
        <v>-0.44389446379392544</v>
      </c>
      <c r="BR183" s="344">
        <f t="shared" si="252"/>
        <v>31.145971652875943</v>
      </c>
      <c r="BS183" s="346">
        <f t="shared" si="253"/>
        <v>0.95017866964582487</v>
      </c>
      <c r="BT183" s="345">
        <f t="shared" si="254"/>
        <v>0.12448429917216602</v>
      </c>
      <c r="BU183" s="342">
        <f t="shared" si="212"/>
        <v>0.22397403439056268</v>
      </c>
      <c r="BV183" s="343"/>
      <c r="BW183" s="347">
        <f t="shared" si="293"/>
        <v>1.8541399953136835</v>
      </c>
      <c r="BX183" s="362"/>
      <c r="BY183" s="363"/>
      <c r="BZ183" s="361">
        <f t="shared" si="255"/>
        <v>-176.63655706209781</v>
      </c>
      <c r="CA183" s="361">
        <f t="shared" si="256"/>
        <v>3.3634429379021924</v>
      </c>
      <c r="CB183" s="342">
        <f t="shared" si="257"/>
        <v>3.3634429379021924</v>
      </c>
      <c r="CC183" s="342">
        <f t="shared" si="258"/>
        <v>-8.2157237589316307E-4</v>
      </c>
      <c r="CD183" s="342">
        <f t="shared" si="213"/>
        <v>1</v>
      </c>
      <c r="CE183" s="342">
        <f t="shared" si="259"/>
        <v>0</v>
      </c>
      <c r="CF183" s="364"/>
      <c r="CG183" s="342">
        <f t="shared" si="214"/>
        <v>-80.454144129753274</v>
      </c>
      <c r="CH183" s="342">
        <f t="shared" si="260"/>
        <v>-166.24558616617892</v>
      </c>
      <c r="CI183" s="342">
        <f t="shared" si="261"/>
        <v>-1860.8625</v>
      </c>
      <c r="CJ183" s="342">
        <f t="shared" si="199"/>
        <v>7.4375</v>
      </c>
      <c r="CK183" s="342">
        <f t="shared" si="262"/>
        <v>-80.454144129753274</v>
      </c>
      <c r="CL183" s="361">
        <f t="shared" si="263"/>
        <v>0.16583691270831483</v>
      </c>
      <c r="CM183" s="361">
        <f t="shared" si="264"/>
        <v>2.8268323146650818E-2</v>
      </c>
      <c r="CN183" s="361">
        <f t="shared" si="215"/>
        <v>0.16583691270831483</v>
      </c>
      <c r="CO183" s="342">
        <f t="shared" si="265"/>
        <v>0.32155932905576851</v>
      </c>
      <c r="CP183" s="364"/>
      <c r="CQ183" s="342">
        <f t="shared" si="216"/>
        <v>-77.820818947475871</v>
      </c>
      <c r="CR183" s="342">
        <f t="shared" si="266"/>
        <v>-162.24561964934901</v>
      </c>
      <c r="CS183" s="342">
        <f t="shared" si="267"/>
        <v>-1860.8625</v>
      </c>
      <c r="CT183" s="342">
        <f t="shared" si="200"/>
        <v>7.4375</v>
      </c>
      <c r="CU183" s="342">
        <f t="shared" si="268"/>
        <v>-77.820818947475871</v>
      </c>
      <c r="CV183" s="361">
        <f t="shared" si="269"/>
        <v>0.21096962947449405</v>
      </c>
      <c r="CW183" s="361">
        <f t="shared" si="270"/>
        <v>4.6530985062574921E-2</v>
      </c>
      <c r="CX183" s="361">
        <f t="shared" si="217"/>
        <v>0.21096962947449405</v>
      </c>
      <c r="CY183" s="342">
        <f t="shared" si="271"/>
        <v>0.31103444823131843</v>
      </c>
      <c r="CZ183" s="364"/>
      <c r="DA183" s="350">
        <f t="shared" si="218"/>
        <v>0.63259377728708688</v>
      </c>
      <c r="DB183" s="351">
        <f t="shared" si="219"/>
        <v>2.4867337726007701</v>
      </c>
      <c r="DC183" s="352">
        <f t="shared" si="294"/>
        <v>4.8703824991074241E-3</v>
      </c>
      <c r="DD183" s="353">
        <f t="shared" si="201"/>
        <v>-46.248738596124369</v>
      </c>
      <c r="DE183" s="354">
        <f t="shared" si="272"/>
        <v>57.916666666666664</v>
      </c>
      <c r="DF183" s="354">
        <f t="shared" si="295"/>
        <v>2.0263044715792247</v>
      </c>
      <c r="DG183" s="365"/>
      <c r="DH183" s="63"/>
      <c r="DI183" s="63"/>
      <c r="DJ183" s="63"/>
      <c r="DK183" s="63"/>
      <c r="DL183" s="63"/>
      <c r="DM183" s="63"/>
      <c r="DN183" s="63"/>
      <c r="DO183" s="366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  <c r="EE183" s="63"/>
      <c r="EF183" s="63"/>
      <c r="EG183" s="63"/>
    </row>
    <row r="184" spans="1:137" s="358" customFormat="1" x14ac:dyDescent="0.25">
      <c r="A184" s="358">
        <f t="shared" si="202"/>
        <v>700</v>
      </c>
      <c r="B184" s="359">
        <f t="shared" si="203"/>
        <v>0.125</v>
      </c>
      <c r="C184" s="360"/>
      <c r="D184" s="342">
        <f t="shared" si="220"/>
        <v>-244.44</v>
      </c>
      <c r="E184" s="361">
        <f t="shared" si="204"/>
        <v>0.97</v>
      </c>
      <c r="F184" s="343"/>
      <c r="G184" s="342">
        <f t="shared" si="273"/>
        <v>-172.75447213271457</v>
      </c>
      <c r="H184" s="342">
        <f t="shared" si="274"/>
        <v>7.245527867285432</v>
      </c>
      <c r="I184" s="342">
        <f t="shared" si="275"/>
        <v>-0.64605744812066845</v>
      </c>
      <c r="J184" s="342">
        <f t="shared" si="276"/>
        <v>7.245527867285432</v>
      </c>
      <c r="K184" s="344">
        <f t="shared" si="277"/>
        <v>1</v>
      </c>
      <c r="L184" s="345">
        <f t="shared" si="278"/>
        <v>0</v>
      </c>
      <c r="M184" s="346">
        <f t="shared" si="279"/>
        <v>-106.16771765464168</v>
      </c>
      <c r="N184" s="342">
        <f t="shared" si="280"/>
        <v>73.832282345358323</v>
      </c>
      <c r="O184" s="342">
        <f t="shared" si="281"/>
        <v>-44.075139940027974</v>
      </c>
      <c r="P184" s="342">
        <f t="shared" si="282"/>
        <v>73.832282345358323</v>
      </c>
      <c r="Q184" s="344">
        <f t="shared" si="283"/>
        <v>1</v>
      </c>
      <c r="R184" s="345">
        <f t="shared" si="284"/>
        <v>0</v>
      </c>
      <c r="S184" s="346">
        <f t="shared" si="285"/>
        <v>-7.9719249478028136</v>
      </c>
      <c r="T184" s="342">
        <f t="shared" si="286"/>
        <v>172.02807505219718</v>
      </c>
      <c r="U184" s="342">
        <f t="shared" si="287"/>
        <v>-1.5269839669149134</v>
      </c>
      <c r="V184" s="342">
        <f t="shared" si="288"/>
        <v>-7.9719249478028136</v>
      </c>
      <c r="W184" s="344">
        <f t="shared" si="289"/>
        <v>1</v>
      </c>
      <c r="X184" s="345">
        <f t="shared" si="290"/>
        <v>0</v>
      </c>
      <c r="Y184" s="342">
        <f t="shared" si="291"/>
        <v>0</v>
      </c>
      <c r="Z184" s="343"/>
      <c r="AA184" s="342">
        <f t="shared" si="205"/>
        <v>-63.84566422168708</v>
      </c>
      <c r="AB184" s="342">
        <f t="shared" si="221"/>
        <v>-137.53170442696367</v>
      </c>
      <c r="AC184" s="342">
        <f t="shared" si="222"/>
        <v>-1874.25</v>
      </c>
      <c r="AD184" s="342">
        <f t="shared" si="223"/>
        <v>7.4375</v>
      </c>
      <c r="AE184" s="342">
        <f t="shared" si="224"/>
        <v>-63.84566422168708</v>
      </c>
      <c r="AF184" s="361">
        <f t="shared" si="225"/>
        <v>0.44079060578419882</v>
      </c>
      <c r="AG184" s="361">
        <f t="shared" si="226"/>
        <v>0.23443093520449074</v>
      </c>
      <c r="AH184" s="361">
        <f t="shared" si="206"/>
        <v>0.44079060578419882</v>
      </c>
      <c r="AI184" s="342">
        <f t="shared" si="227"/>
        <v>0.25335581040352012</v>
      </c>
      <c r="AJ184" s="343"/>
      <c r="AK184" s="342">
        <f t="shared" si="207"/>
        <v>-70.346175941946697</v>
      </c>
      <c r="AL184" s="342">
        <f t="shared" si="228"/>
        <v>-149.92893258999501</v>
      </c>
      <c r="AM184" s="342">
        <f t="shared" si="229"/>
        <v>-1874.25</v>
      </c>
      <c r="AN184" s="342">
        <f t="shared" si="230"/>
        <v>7.4375</v>
      </c>
      <c r="AO184" s="342">
        <f t="shared" si="231"/>
        <v>-70.346175941946697</v>
      </c>
      <c r="AP184" s="361">
        <f t="shared" si="232"/>
        <v>0.3363363969981561</v>
      </c>
      <c r="AQ184" s="361">
        <f t="shared" si="233"/>
        <v>0.12652593113552588</v>
      </c>
      <c r="AR184" s="361">
        <f t="shared" si="208"/>
        <v>0.3363363969981561</v>
      </c>
      <c r="AS184" s="342">
        <f t="shared" si="234"/>
        <v>0.27915149183312182</v>
      </c>
      <c r="AT184" s="343"/>
      <c r="AU184" s="342">
        <f t="shared" si="235"/>
        <v>-177.49490713275861</v>
      </c>
      <c r="AV184" s="342">
        <f t="shared" si="236"/>
        <v>2.5050928672413875</v>
      </c>
      <c r="AW184" s="342">
        <f t="shared" si="237"/>
        <v>2.5050928672413875</v>
      </c>
      <c r="AX184" s="342">
        <f t="shared" si="238"/>
        <v>-6.1643233535282221E-4</v>
      </c>
      <c r="AY184" s="342">
        <f t="shared" si="209"/>
        <v>1</v>
      </c>
      <c r="AZ184" s="342">
        <f t="shared" si="239"/>
        <v>0</v>
      </c>
      <c r="BA184" s="343"/>
      <c r="BB184" s="342">
        <f t="shared" si="240"/>
        <v>-174.99935540244155</v>
      </c>
      <c r="BC184" s="342">
        <f t="shared" si="241"/>
        <v>5.0006445975584484</v>
      </c>
      <c r="BD184" s="342">
        <f t="shared" si="242"/>
        <v>5.0006445975584484</v>
      </c>
      <c r="BE184" s="342">
        <f t="shared" si="292"/>
        <v>-1.1589680430489945E-3</v>
      </c>
      <c r="BF184" s="342">
        <f t="shared" si="210"/>
        <v>1</v>
      </c>
      <c r="BG184" s="342">
        <f t="shared" si="243"/>
        <v>0</v>
      </c>
      <c r="BH184" s="343"/>
      <c r="BI184" s="342">
        <f t="shared" si="244"/>
        <v>-154.45092291550708</v>
      </c>
      <c r="BJ184" s="342">
        <f t="shared" si="245"/>
        <v>24.65911562751063</v>
      </c>
      <c r="BK184" s="342">
        <f t="shared" si="246"/>
        <v>-0.2015360685224345</v>
      </c>
      <c r="BL184" s="342">
        <f t="shared" si="247"/>
        <v>24.65911562751063</v>
      </c>
      <c r="BM184" s="342">
        <f t="shared" si="211"/>
        <v>0.97706441532828692</v>
      </c>
      <c r="BN184" s="342">
        <f t="shared" si="248"/>
        <v>9.7853633442502502E-2</v>
      </c>
      <c r="BO184" s="346">
        <f t="shared" si="249"/>
        <v>-149.17203528524308</v>
      </c>
      <c r="BP184" s="344">
        <f t="shared" si="250"/>
        <v>30.827964714756916</v>
      </c>
      <c r="BQ184" s="344">
        <f t="shared" si="251"/>
        <v>-0.4292499966264256</v>
      </c>
      <c r="BR184" s="344">
        <f t="shared" si="252"/>
        <v>30.827964714756916</v>
      </c>
      <c r="BS184" s="346">
        <f t="shared" si="253"/>
        <v>0.95178202840117687</v>
      </c>
      <c r="BT184" s="345">
        <f t="shared" si="254"/>
        <v>0.12233319331252744</v>
      </c>
      <c r="BU184" s="342">
        <f t="shared" si="212"/>
        <v>0.22018682675502993</v>
      </c>
      <c r="BV184" s="343"/>
      <c r="BW184" s="347">
        <f t="shared" si="293"/>
        <v>1.8476941289916717</v>
      </c>
      <c r="BX184" s="362"/>
      <c r="BY184" s="363"/>
      <c r="BZ184" s="361">
        <f t="shared" si="255"/>
        <v>-176.66152945623563</v>
      </c>
      <c r="CA184" s="361">
        <f t="shared" si="256"/>
        <v>3.3384705437643731</v>
      </c>
      <c r="CB184" s="342">
        <f t="shared" si="257"/>
        <v>3.3384705437643731</v>
      </c>
      <c r="CC184" s="342">
        <f t="shared" si="258"/>
        <v>-7.9728510196098795E-4</v>
      </c>
      <c r="CD184" s="342">
        <f t="shared" si="213"/>
        <v>1</v>
      </c>
      <c r="CE184" s="342">
        <f t="shared" si="259"/>
        <v>0</v>
      </c>
      <c r="CF184" s="364"/>
      <c r="CG184" s="342">
        <f t="shared" si="214"/>
        <v>-80.521087151200746</v>
      </c>
      <c r="CH184" s="342">
        <f t="shared" si="260"/>
        <v>-166.34558351629775</v>
      </c>
      <c r="CI184" s="342">
        <f t="shared" si="261"/>
        <v>-1874.25</v>
      </c>
      <c r="CJ184" s="342">
        <f t="shared" si="199"/>
        <v>7.4375</v>
      </c>
      <c r="CK184" s="342">
        <f t="shared" si="262"/>
        <v>-80.521087151200746</v>
      </c>
      <c r="CL184" s="361">
        <f t="shared" si="263"/>
        <v>0.16468460192261156</v>
      </c>
      <c r="CM184" s="361">
        <f t="shared" si="264"/>
        <v>2.7866246942212746E-2</v>
      </c>
      <c r="CN184" s="361">
        <f t="shared" si="215"/>
        <v>0.16468460192261156</v>
      </c>
      <c r="CO184" s="342">
        <f t="shared" si="265"/>
        <v>0.31952812361587596</v>
      </c>
      <c r="CP184" s="364"/>
      <c r="CQ184" s="342">
        <f t="shared" si="216"/>
        <v>-77.905242922987895</v>
      </c>
      <c r="CR184" s="342">
        <f t="shared" si="266"/>
        <v>-162.37604944270154</v>
      </c>
      <c r="CS184" s="342">
        <f t="shared" si="267"/>
        <v>-1874.25</v>
      </c>
      <c r="CT184" s="342">
        <f t="shared" si="200"/>
        <v>7.4375</v>
      </c>
      <c r="CU184" s="342">
        <f t="shared" si="268"/>
        <v>-77.905242922987895</v>
      </c>
      <c r="CV184" s="361">
        <f t="shared" si="269"/>
        <v>0.20952908873087339</v>
      </c>
      <c r="CW184" s="361">
        <f t="shared" si="270"/>
        <v>4.5870034408399873E-2</v>
      </c>
      <c r="CX184" s="361">
        <f t="shared" si="217"/>
        <v>0.20952908873087339</v>
      </c>
      <c r="CY184" s="342">
        <f t="shared" si="271"/>
        <v>0.3091477893769361</v>
      </c>
      <c r="CZ184" s="364"/>
      <c r="DA184" s="350">
        <f t="shared" si="218"/>
        <v>0.62867591299281211</v>
      </c>
      <c r="DB184" s="351">
        <f t="shared" si="219"/>
        <v>2.4763700419844836</v>
      </c>
      <c r="DC184" s="352">
        <f t="shared" si="294"/>
        <v>4.7573402415343876E-3</v>
      </c>
      <c r="DD184" s="353">
        <f t="shared" si="201"/>
        <v>-46.452715740839935</v>
      </c>
      <c r="DE184" s="354">
        <f t="shared" si="272"/>
        <v>58.333333333333336</v>
      </c>
      <c r="DF184" s="354">
        <f t="shared" si="295"/>
        <v>2.0128625165163339</v>
      </c>
      <c r="DG184" s="365"/>
      <c r="DH184" s="63"/>
      <c r="DI184" s="63"/>
      <c r="DJ184" s="63"/>
      <c r="DK184" s="63"/>
      <c r="DL184" s="63"/>
      <c r="DM184" s="63"/>
      <c r="DN184" s="63"/>
      <c r="DO184" s="366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  <c r="EE184" s="63"/>
      <c r="EF184" s="63"/>
      <c r="EG184" s="63"/>
    </row>
    <row r="185" spans="1:137" s="358" customFormat="1" x14ac:dyDescent="0.25">
      <c r="A185" s="358">
        <f t="shared" si="202"/>
        <v>705</v>
      </c>
      <c r="B185" s="359">
        <f t="shared" si="203"/>
        <v>0.125</v>
      </c>
      <c r="C185" s="360"/>
      <c r="D185" s="342">
        <f t="shared" si="220"/>
        <v>-246.18600000000001</v>
      </c>
      <c r="E185" s="361">
        <f t="shared" si="204"/>
        <v>0.97</v>
      </c>
      <c r="F185" s="343"/>
      <c r="G185" s="342">
        <f t="shared" si="273"/>
        <v>-172.83625455400067</v>
      </c>
      <c r="H185" s="342">
        <f t="shared" si="274"/>
        <v>7.1637454459993251</v>
      </c>
      <c r="I185" s="342">
        <f t="shared" si="275"/>
        <v>-0.62178186646315792</v>
      </c>
      <c r="J185" s="342">
        <f t="shared" si="276"/>
        <v>7.1637454459993251</v>
      </c>
      <c r="K185" s="344">
        <f t="shared" si="277"/>
        <v>1</v>
      </c>
      <c r="L185" s="345">
        <f t="shared" si="278"/>
        <v>0</v>
      </c>
      <c r="M185" s="346">
        <f t="shared" si="279"/>
        <v>-109.85609543507664</v>
      </c>
      <c r="N185" s="342">
        <f t="shared" si="280"/>
        <v>70.143904564923361</v>
      </c>
      <c r="O185" s="342">
        <f t="shared" si="281"/>
        <v>-40.270896305540056</v>
      </c>
      <c r="P185" s="342">
        <f t="shared" si="282"/>
        <v>70.143904564923361</v>
      </c>
      <c r="Q185" s="344">
        <f t="shared" si="283"/>
        <v>1</v>
      </c>
      <c r="R185" s="345">
        <f t="shared" si="284"/>
        <v>0</v>
      </c>
      <c r="S185" s="346">
        <f t="shared" si="285"/>
        <v>-8.0692761558326573</v>
      </c>
      <c r="T185" s="342">
        <f t="shared" si="286"/>
        <v>171.93072384416735</v>
      </c>
      <c r="U185" s="342">
        <f t="shared" si="287"/>
        <v>-1.5667961070227201</v>
      </c>
      <c r="V185" s="342">
        <f t="shared" si="288"/>
        <v>-8.0692761558326573</v>
      </c>
      <c r="W185" s="344">
        <f t="shared" si="289"/>
        <v>1</v>
      </c>
      <c r="X185" s="345">
        <f t="shared" si="290"/>
        <v>0</v>
      </c>
      <c r="Y185" s="342">
        <f t="shared" si="291"/>
        <v>0</v>
      </c>
      <c r="Z185" s="343"/>
      <c r="AA185" s="342">
        <f t="shared" si="205"/>
        <v>-64.006662501444808</v>
      </c>
      <c r="AB185" s="342">
        <f t="shared" si="221"/>
        <v>-137.86251849850314</v>
      </c>
      <c r="AC185" s="342">
        <f t="shared" si="222"/>
        <v>-1887.6375</v>
      </c>
      <c r="AD185" s="342">
        <f t="shared" si="223"/>
        <v>7.4375</v>
      </c>
      <c r="AE185" s="342">
        <f t="shared" si="224"/>
        <v>-64.006662501444808</v>
      </c>
      <c r="AF185" s="361">
        <f t="shared" si="225"/>
        <v>0.43826662972901254</v>
      </c>
      <c r="AG185" s="361">
        <f t="shared" si="226"/>
        <v>0.23129593057335099</v>
      </c>
      <c r="AH185" s="361">
        <f t="shared" si="206"/>
        <v>0.43826662972901254</v>
      </c>
      <c r="AI185" s="342">
        <f t="shared" si="227"/>
        <v>0.25219331166841924</v>
      </c>
      <c r="AJ185" s="343"/>
      <c r="AK185" s="342">
        <f t="shared" si="207"/>
        <v>-70.47498817886499</v>
      </c>
      <c r="AL185" s="342">
        <f t="shared" si="228"/>
        <v>-150.15653190473802</v>
      </c>
      <c r="AM185" s="342">
        <f t="shared" si="229"/>
        <v>-1887.6375</v>
      </c>
      <c r="AN185" s="342">
        <f t="shared" si="230"/>
        <v>7.4375</v>
      </c>
      <c r="AO185" s="342">
        <f t="shared" si="231"/>
        <v>-70.47498817886499</v>
      </c>
      <c r="AP185" s="361">
        <f t="shared" si="232"/>
        <v>0.3342183268403735</v>
      </c>
      <c r="AQ185" s="361">
        <f t="shared" si="233"/>
        <v>0.12476563561532333</v>
      </c>
      <c r="AR185" s="361">
        <f t="shared" si="208"/>
        <v>0.3342183268403735</v>
      </c>
      <c r="AS185" s="342">
        <f t="shared" si="234"/>
        <v>0.27767922844312448</v>
      </c>
      <c r="AT185" s="343"/>
      <c r="AU185" s="342">
        <f t="shared" si="235"/>
        <v>-177.5133826460729</v>
      </c>
      <c r="AV185" s="342">
        <f t="shared" si="236"/>
        <v>2.4866173539271017</v>
      </c>
      <c r="AW185" s="342">
        <f t="shared" si="237"/>
        <v>2.4866173539271017</v>
      </c>
      <c r="AX185" s="342">
        <f t="shared" si="238"/>
        <v>-5.9811694925563665E-4</v>
      </c>
      <c r="AY185" s="342">
        <f t="shared" si="209"/>
        <v>1</v>
      </c>
      <c r="AZ185" s="342">
        <f t="shared" si="239"/>
        <v>0</v>
      </c>
      <c r="BA185" s="343"/>
      <c r="BB185" s="342">
        <f t="shared" si="240"/>
        <v>-175.03609740094689</v>
      </c>
      <c r="BC185" s="342">
        <f t="shared" si="241"/>
        <v>4.9639025990531138</v>
      </c>
      <c r="BD185" s="342">
        <f t="shared" si="242"/>
        <v>4.9639025990531138</v>
      </c>
      <c r="BE185" s="342">
        <f t="shared" si="292"/>
        <v>-1.1254274959409335E-3</v>
      </c>
      <c r="BF185" s="342">
        <f t="shared" si="210"/>
        <v>1</v>
      </c>
      <c r="BG185" s="342">
        <f t="shared" si="243"/>
        <v>0</v>
      </c>
      <c r="BH185" s="343"/>
      <c r="BI185" s="342">
        <f t="shared" si="244"/>
        <v>-154.6818623782053</v>
      </c>
      <c r="BJ185" s="342">
        <f t="shared" si="245"/>
        <v>24.43049445056505</v>
      </c>
      <c r="BK185" s="342">
        <f t="shared" si="246"/>
        <v>-0.19507735278635627</v>
      </c>
      <c r="BL185" s="342">
        <f t="shared" si="247"/>
        <v>24.43049445056505</v>
      </c>
      <c r="BM185" s="342">
        <f t="shared" si="211"/>
        <v>0.97779121803850655</v>
      </c>
      <c r="BN185" s="342">
        <f t="shared" si="248"/>
        <v>9.6258843382841019E-2</v>
      </c>
      <c r="BO185" s="346">
        <f t="shared" si="249"/>
        <v>-149.48329185254838</v>
      </c>
      <c r="BP185" s="344">
        <f t="shared" si="250"/>
        <v>30.516708147451624</v>
      </c>
      <c r="BQ185" s="344">
        <f t="shared" si="251"/>
        <v>-0.4151996917529569</v>
      </c>
      <c r="BR185" s="344">
        <f t="shared" si="252"/>
        <v>30.516708147451624</v>
      </c>
      <c r="BS185" s="346">
        <f t="shared" si="253"/>
        <v>0.95332287798765547</v>
      </c>
      <c r="BT185" s="345">
        <f t="shared" si="254"/>
        <v>0.12023919679846976</v>
      </c>
      <c r="BU185" s="342">
        <f t="shared" si="212"/>
        <v>0.21649804018131077</v>
      </c>
      <c r="BV185" s="343"/>
      <c r="BW185" s="347">
        <f t="shared" si="293"/>
        <v>1.8413705802928544</v>
      </c>
      <c r="BX185" s="362"/>
      <c r="BY185" s="363"/>
      <c r="BZ185" s="361">
        <f t="shared" si="255"/>
        <v>-176.68612719364236</v>
      </c>
      <c r="CA185" s="361">
        <f t="shared" si="256"/>
        <v>3.3138728063576366</v>
      </c>
      <c r="CB185" s="342">
        <f t="shared" si="257"/>
        <v>3.3138728063576366</v>
      </c>
      <c r="CC185" s="342">
        <f t="shared" si="258"/>
        <v>-7.7389424545257711E-4</v>
      </c>
      <c r="CD185" s="342">
        <f t="shared" si="213"/>
        <v>1</v>
      </c>
      <c r="CE185" s="342">
        <f t="shared" si="259"/>
        <v>0</v>
      </c>
      <c r="CF185" s="364"/>
      <c r="CG185" s="342">
        <f t="shared" si="214"/>
        <v>-80.587106202009736</v>
      </c>
      <c r="CH185" s="342">
        <f t="shared" si="260"/>
        <v>-166.44412648512403</v>
      </c>
      <c r="CI185" s="342">
        <f t="shared" si="261"/>
        <v>-1887.6375</v>
      </c>
      <c r="CJ185" s="342">
        <f t="shared" si="199"/>
        <v>7.4375</v>
      </c>
      <c r="CK185" s="342">
        <f t="shared" si="262"/>
        <v>-80.587106202009736</v>
      </c>
      <c r="CL185" s="361">
        <f t="shared" si="263"/>
        <v>0.16354797554174952</v>
      </c>
      <c r="CM185" s="361">
        <f t="shared" si="264"/>
        <v>2.7472682077980336E-2</v>
      </c>
      <c r="CN185" s="361">
        <f t="shared" si="215"/>
        <v>0.16354797554174952</v>
      </c>
      <c r="CO185" s="342">
        <f t="shared" si="265"/>
        <v>0.31752208905441187</v>
      </c>
      <c r="CP185" s="364"/>
      <c r="CQ185" s="342">
        <f t="shared" si="216"/>
        <v>-77.98852161363456</v>
      </c>
      <c r="CR185" s="342">
        <f t="shared" si="266"/>
        <v>-162.50455632148839</v>
      </c>
      <c r="CS185" s="342">
        <f t="shared" si="267"/>
        <v>-1887.6375</v>
      </c>
      <c r="CT185" s="342">
        <f t="shared" si="200"/>
        <v>7.4375</v>
      </c>
      <c r="CU185" s="342">
        <f t="shared" si="268"/>
        <v>-77.98852161363456</v>
      </c>
      <c r="CV185" s="361">
        <f t="shared" si="269"/>
        <v>0.20810764446485858</v>
      </c>
      <c r="CW185" s="361">
        <f t="shared" si="270"/>
        <v>4.522303825505148E-2</v>
      </c>
      <c r="CX185" s="361">
        <f t="shared" si="217"/>
        <v>0.20810764446485858</v>
      </c>
      <c r="CY185" s="342">
        <f t="shared" si="271"/>
        <v>0.30728337909233477</v>
      </c>
      <c r="CZ185" s="364"/>
      <c r="DA185" s="350">
        <f t="shared" si="218"/>
        <v>0.62480546814674665</v>
      </c>
      <c r="DB185" s="351">
        <f t="shared" si="219"/>
        <v>2.4661760484396011</v>
      </c>
      <c r="DC185" s="352">
        <f t="shared" si="294"/>
        <v>4.6471642097974959E-3</v>
      </c>
      <c r="DD185" s="353">
        <f t="shared" si="201"/>
        <v>-46.656239624883881</v>
      </c>
      <c r="DE185" s="354">
        <f t="shared" si="272"/>
        <v>58.75</v>
      </c>
      <c r="DF185" s="354">
        <f t="shared" si="295"/>
        <v>1.9995905568856505</v>
      </c>
      <c r="DG185" s="365"/>
      <c r="DH185" s="63"/>
      <c r="DI185" s="63"/>
      <c r="DJ185" s="63"/>
      <c r="DK185" s="63"/>
      <c r="DL185" s="63"/>
      <c r="DM185" s="63"/>
      <c r="DN185" s="63"/>
      <c r="DO185" s="366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  <c r="EE185" s="63"/>
      <c r="EF185" s="63"/>
      <c r="EG185" s="63"/>
    </row>
    <row r="186" spans="1:137" s="358" customFormat="1" x14ac:dyDescent="0.25">
      <c r="A186" s="358">
        <f t="shared" si="202"/>
        <v>710</v>
      </c>
      <c r="B186" s="359">
        <f t="shared" si="203"/>
        <v>0.125</v>
      </c>
      <c r="C186" s="360"/>
      <c r="D186" s="342">
        <f t="shared" si="220"/>
        <v>-247.93199999999999</v>
      </c>
      <c r="E186" s="361">
        <f t="shared" si="204"/>
        <v>0.97</v>
      </c>
      <c r="F186" s="343"/>
      <c r="G186" s="342">
        <f t="shared" si="273"/>
        <v>-172.91600930141121</v>
      </c>
      <c r="H186" s="342">
        <f t="shared" si="274"/>
        <v>7.0839906985887922</v>
      </c>
      <c r="I186" s="342">
        <f t="shared" si="275"/>
        <v>-0.5986034737989292</v>
      </c>
      <c r="J186" s="342">
        <f t="shared" si="276"/>
        <v>7.0839906985887922</v>
      </c>
      <c r="K186" s="344">
        <f t="shared" si="277"/>
        <v>1</v>
      </c>
      <c r="L186" s="345">
        <f t="shared" si="278"/>
        <v>0</v>
      </c>
      <c r="M186" s="346">
        <f t="shared" si="279"/>
        <v>-113.35738343374216</v>
      </c>
      <c r="N186" s="342">
        <f t="shared" si="280"/>
        <v>66.642616566257843</v>
      </c>
      <c r="O186" s="342">
        <f t="shared" si="281"/>
        <v>-37.179948857248405</v>
      </c>
      <c r="P186" s="342">
        <f t="shared" si="282"/>
        <v>66.642616566257843</v>
      </c>
      <c r="Q186" s="344">
        <f t="shared" si="283"/>
        <v>1</v>
      </c>
      <c r="R186" s="345">
        <f t="shared" si="284"/>
        <v>0</v>
      </c>
      <c r="S186" s="346">
        <f t="shared" si="285"/>
        <v>-8.1678956907037428</v>
      </c>
      <c r="T186" s="342">
        <f t="shared" si="286"/>
        <v>171.83210430929626</v>
      </c>
      <c r="U186" s="342">
        <f t="shared" si="287"/>
        <v>-1.6076628083864384</v>
      </c>
      <c r="V186" s="342">
        <f t="shared" si="288"/>
        <v>-8.1678956907037428</v>
      </c>
      <c r="W186" s="344">
        <f t="shared" si="289"/>
        <v>1</v>
      </c>
      <c r="X186" s="345">
        <f t="shared" si="290"/>
        <v>0</v>
      </c>
      <c r="Y186" s="342">
        <f t="shared" si="291"/>
        <v>0</v>
      </c>
      <c r="Z186" s="343"/>
      <c r="AA186" s="342">
        <f t="shared" si="205"/>
        <v>-64.165826279502753</v>
      </c>
      <c r="AB186" s="342">
        <f t="shared" si="221"/>
        <v>-138.18828041958349</v>
      </c>
      <c r="AC186" s="342">
        <f t="shared" si="222"/>
        <v>-1901.0250000000001</v>
      </c>
      <c r="AD186" s="342">
        <f t="shared" si="223"/>
        <v>7.4375</v>
      </c>
      <c r="AE186" s="342">
        <f t="shared" si="224"/>
        <v>-64.165826279502753</v>
      </c>
      <c r="AF186" s="361">
        <f t="shared" si="225"/>
        <v>0.43576801160033718</v>
      </c>
      <c r="AG186" s="361">
        <f t="shared" si="226"/>
        <v>0.22821992913385306</v>
      </c>
      <c r="AH186" s="361">
        <f t="shared" si="206"/>
        <v>0.43576801160033718</v>
      </c>
      <c r="AI186" s="342">
        <f t="shared" si="227"/>
        <v>0.25104000891824241</v>
      </c>
      <c r="AJ186" s="343"/>
      <c r="AK186" s="342">
        <f t="shared" si="207"/>
        <v>-70.602187551441773</v>
      </c>
      <c r="AL186" s="342">
        <f t="shared" si="228"/>
        <v>-150.38066952049837</v>
      </c>
      <c r="AM186" s="342">
        <f t="shared" si="229"/>
        <v>-1901.0250000000001</v>
      </c>
      <c r="AN186" s="342">
        <f t="shared" si="230"/>
        <v>7.4375</v>
      </c>
      <c r="AO186" s="342">
        <f t="shared" si="231"/>
        <v>-70.602187551441773</v>
      </c>
      <c r="AP186" s="361">
        <f t="shared" si="232"/>
        <v>0.33212511942391126</v>
      </c>
      <c r="AQ186" s="361">
        <f t="shared" si="233"/>
        <v>0.12304125625587102</v>
      </c>
      <c r="AR186" s="361">
        <f t="shared" si="208"/>
        <v>0.33212511942391126</v>
      </c>
      <c r="AS186" s="342">
        <f t="shared" si="234"/>
        <v>0.27622139104632931</v>
      </c>
      <c r="AT186" s="343"/>
      <c r="AU186" s="342">
        <f t="shared" si="235"/>
        <v>-177.53158274612898</v>
      </c>
      <c r="AV186" s="342">
        <f t="shared" si="236"/>
        <v>2.4684172538710243</v>
      </c>
      <c r="AW186" s="342">
        <f t="shared" si="237"/>
        <v>2.4684172538710243</v>
      </c>
      <c r="AX186" s="342">
        <f t="shared" si="238"/>
        <v>-5.8048157786629658E-4</v>
      </c>
      <c r="AY186" s="342">
        <f t="shared" si="209"/>
        <v>1</v>
      </c>
      <c r="AZ186" s="342">
        <f t="shared" si="239"/>
        <v>0</v>
      </c>
      <c r="BA186" s="343"/>
      <c r="BB186" s="342">
        <f t="shared" si="240"/>
        <v>-175.07229468492602</v>
      </c>
      <c r="BC186" s="342">
        <f t="shared" si="241"/>
        <v>4.9277053150739789</v>
      </c>
      <c r="BD186" s="342">
        <f t="shared" si="242"/>
        <v>4.9277053150739789</v>
      </c>
      <c r="BE186" s="342">
        <f t="shared" si="292"/>
        <v>-1.0930972530115686E-3</v>
      </c>
      <c r="BF186" s="342">
        <f t="shared" si="210"/>
        <v>1</v>
      </c>
      <c r="BG186" s="342">
        <f t="shared" si="243"/>
        <v>0</v>
      </c>
      <c r="BH186" s="343"/>
      <c r="BI186" s="342">
        <f t="shared" si="244"/>
        <v>-154.90834109477541</v>
      </c>
      <c r="BJ186" s="342">
        <f t="shared" si="245"/>
        <v>24.206331612060126</v>
      </c>
      <c r="BK186" s="342">
        <f t="shared" si="246"/>
        <v>-0.18887513945399576</v>
      </c>
      <c r="BL186" s="342">
        <f t="shared" si="247"/>
        <v>24.206331612060126</v>
      </c>
      <c r="BM186" s="342">
        <f t="shared" si="211"/>
        <v>0.97848966525383185</v>
      </c>
      <c r="BN186" s="342">
        <f t="shared" si="248"/>
        <v>9.470395779366246E-2</v>
      </c>
      <c r="BO186" s="346">
        <f t="shared" si="249"/>
        <v>-149.78800826881402</v>
      </c>
      <c r="BP186" s="344">
        <f t="shared" si="250"/>
        <v>30.211991731185975</v>
      </c>
      <c r="BQ186" s="344">
        <f t="shared" si="251"/>
        <v>-0.40171520095379859</v>
      </c>
      <c r="BR186" s="344">
        <f t="shared" si="252"/>
        <v>30.211991731185975</v>
      </c>
      <c r="BS186" s="346">
        <f t="shared" si="253"/>
        <v>0.95480402243783991</v>
      </c>
      <c r="BT186" s="345">
        <f t="shared" si="254"/>
        <v>0.11820028063844278</v>
      </c>
      <c r="BU186" s="342">
        <f t="shared" si="212"/>
        <v>0.21290423843210524</v>
      </c>
      <c r="BV186" s="343"/>
      <c r="BW186" s="347">
        <f t="shared" si="293"/>
        <v>1.8351656383966768</v>
      </c>
      <c r="BX186" s="362"/>
      <c r="BY186" s="363"/>
      <c r="BZ186" s="361">
        <f t="shared" si="255"/>
        <v>-176.71035877636646</v>
      </c>
      <c r="CA186" s="361">
        <f t="shared" si="256"/>
        <v>3.2896412236335379</v>
      </c>
      <c r="CB186" s="342">
        <f t="shared" si="257"/>
        <v>3.2896412236335379</v>
      </c>
      <c r="CC186" s="342">
        <f t="shared" si="258"/>
        <v>-7.5136019257419928E-4</v>
      </c>
      <c r="CD186" s="342">
        <f t="shared" si="213"/>
        <v>1</v>
      </c>
      <c r="CE186" s="342">
        <f t="shared" si="259"/>
        <v>0</v>
      </c>
      <c r="CF186" s="364"/>
      <c r="CG186" s="342">
        <f t="shared" si="214"/>
        <v>-80.652220108778707</v>
      </c>
      <c r="CH186" s="342">
        <f t="shared" si="260"/>
        <v>-166.54124677046914</v>
      </c>
      <c r="CI186" s="342">
        <f t="shared" si="261"/>
        <v>-1901.0250000000001</v>
      </c>
      <c r="CJ186" s="342">
        <f t="shared" si="199"/>
        <v>7.4375</v>
      </c>
      <c r="CK186" s="342">
        <f t="shared" si="262"/>
        <v>-80.652220108778707</v>
      </c>
      <c r="CL186" s="361">
        <f t="shared" si="263"/>
        <v>0.16242672000115677</v>
      </c>
      <c r="CM186" s="361">
        <f t="shared" si="264"/>
        <v>2.7087390275696108E-2</v>
      </c>
      <c r="CN186" s="361">
        <f t="shared" si="215"/>
        <v>0.16242672000115677</v>
      </c>
      <c r="CO186" s="342">
        <f t="shared" si="265"/>
        <v>0.31554076724874303</v>
      </c>
      <c r="CP186" s="364"/>
      <c r="CQ186" s="342">
        <f t="shared" si="216"/>
        <v>-78.070677822761667</v>
      </c>
      <c r="CR186" s="342">
        <f t="shared" si="266"/>
        <v>-162.63118282726319</v>
      </c>
      <c r="CS186" s="342">
        <f t="shared" si="267"/>
        <v>-1901.0250000000001</v>
      </c>
      <c r="CT186" s="342">
        <f t="shared" si="200"/>
        <v>7.4375</v>
      </c>
      <c r="CU186" s="342">
        <f t="shared" si="268"/>
        <v>-78.070677822761667</v>
      </c>
      <c r="CV186" s="361">
        <f t="shared" si="269"/>
        <v>0.20670492848302394</v>
      </c>
      <c r="CW186" s="361">
        <f t="shared" si="270"/>
        <v>4.4589607713481826E-2</v>
      </c>
      <c r="CX186" s="361">
        <f t="shared" si="217"/>
        <v>0.20670492848302394</v>
      </c>
      <c r="CY186" s="342">
        <f t="shared" si="271"/>
        <v>0.30544083655227566</v>
      </c>
      <c r="CZ186" s="364"/>
      <c r="DA186" s="350">
        <f t="shared" si="218"/>
        <v>0.62098160380101874</v>
      </c>
      <c r="DB186" s="351">
        <f t="shared" si="219"/>
        <v>2.4561472421976953</v>
      </c>
      <c r="DC186" s="352">
        <f t="shared" si="294"/>
        <v>4.5397909990763981E-3</v>
      </c>
      <c r="DD186" s="353">
        <f t="shared" si="201"/>
        <v>-46.859282810863064</v>
      </c>
      <c r="DE186" s="354">
        <f t="shared" si="272"/>
        <v>59.166666666666664</v>
      </c>
      <c r="DF186" s="354">
        <f t="shared" si="295"/>
        <v>1.9864855428762997</v>
      </c>
      <c r="DG186" s="365"/>
      <c r="DH186" s="63"/>
      <c r="DI186" s="63"/>
      <c r="DJ186" s="63"/>
      <c r="DK186" s="63"/>
      <c r="DL186" s="63"/>
      <c r="DM186" s="63"/>
      <c r="DN186" s="63"/>
      <c r="DO186" s="366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  <c r="EE186" s="63"/>
      <c r="EF186" s="63"/>
      <c r="EG186" s="63"/>
    </row>
    <row r="187" spans="1:137" s="358" customFormat="1" x14ac:dyDescent="0.25">
      <c r="A187" s="358">
        <f t="shared" si="202"/>
        <v>715</v>
      </c>
      <c r="B187" s="359">
        <f t="shared" si="203"/>
        <v>0.125</v>
      </c>
      <c r="C187" s="360"/>
      <c r="D187" s="342">
        <f t="shared" si="220"/>
        <v>-249.678</v>
      </c>
      <c r="E187" s="361">
        <f t="shared" si="204"/>
        <v>0.97</v>
      </c>
      <c r="F187" s="343"/>
      <c r="G187" s="342">
        <f t="shared" si="273"/>
        <v>-172.99381407377419</v>
      </c>
      <c r="H187" s="342">
        <f t="shared" si="274"/>
        <v>7.006185926225811</v>
      </c>
      <c r="I187" s="342">
        <f t="shared" si="275"/>
        <v>-0.57646482156998924</v>
      </c>
      <c r="J187" s="342">
        <f t="shared" si="276"/>
        <v>7.006185926225811</v>
      </c>
      <c r="K187" s="344">
        <f t="shared" si="277"/>
        <v>1</v>
      </c>
      <c r="L187" s="345">
        <f t="shared" si="278"/>
        <v>0</v>
      </c>
      <c r="M187" s="346">
        <f t="shared" si="279"/>
        <v>-116.66160179200453</v>
      </c>
      <c r="N187" s="342">
        <f t="shared" si="280"/>
        <v>63.338398207995468</v>
      </c>
      <c r="O187" s="342">
        <f t="shared" si="281"/>
        <v>-34.582418555095707</v>
      </c>
      <c r="P187" s="342">
        <f t="shared" si="282"/>
        <v>63.338398207995468</v>
      </c>
      <c r="Q187" s="344">
        <f t="shared" si="283"/>
        <v>1</v>
      </c>
      <c r="R187" s="345">
        <f t="shared" si="284"/>
        <v>0</v>
      </c>
      <c r="S187" s="346">
        <f t="shared" si="285"/>
        <v>-8.2678129571649617</v>
      </c>
      <c r="T187" s="342">
        <f t="shared" si="286"/>
        <v>171.73218704283505</v>
      </c>
      <c r="U187" s="342">
        <f t="shared" si="287"/>
        <v>-1.6496114765193015</v>
      </c>
      <c r="V187" s="342">
        <f t="shared" si="288"/>
        <v>-8.2678129571649617</v>
      </c>
      <c r="W187" s="344">
        <f t="shared" si="289"/>
        <v>1</v>
      </c>
      <c r="X187" s="345">
        <f t="shared" si="290"/>
        <v>0</v>
      </c>
      <c r="Y187" s="342">
        <f t="shared" si="291"/>
        <v>0</v>
      </c>
      <c r="Z187" s="343"/>
      <c r="AA187" s="342">
        <f t="shared" si="205"/>
        <v>-64.323184318161793</v>
      </c>
      <c r="AB187" s="342">
        <f t="shared" si="221"/>
        <v>-138.50909920266187</v>
      </c>
      <c r="AC187" s="342">
        <f t="shared" si="222"/>
        <v>-1914.4124999999999</v>
      </c>
      <c r="AD187" s="342">
        <f t="shared" si="223"/>
        <v>7.4375</v>
      </c>
      <c r="AE187" s="342">
        <f t="shared" si="224"/>
        <v>-64.323184318161793</v>
      </c>
      <c r="AF187" s="361">
        <f t="shared" si="225"/>
        <v>0.43329443486787794</v>
      </c>
      <c r="AG187" s="361">
        <f t="shared" si="226"/>
        <v>0.22520159683858404</v>
      </c>
      <c r="AH187" s="361">
        <f t="shared" si="206"/>
        <v>0.43329443486787794</v>
      </c>
      <c r="AI187" s="342">
        <f t="shared" si="227"/>
        <v>0.24989582097187954</v>
      </c>
      <c r="AJ187" s="343"/>
      <c r="AK187" s="342">
        <f t="shared" si="207"/>
        <v>-70.727802932730143</v>
      </c>
      <c r="AL187" s="342">
        <f t="shared" si="228"/>
        <v>-150.60142359088709</v>
      </c>
      <c r="AM187" s="342">
        <f t="shared" si="229"/>
        <v>-1914.4124999999999</v>
      </c>
      <c r="AN187" s="342">
        <f t="shared" si="230"/>
        <v>7.4375</v>
      </c>
      <c r="AO187" s="342">
        <f t="shared" si="231"/>
        <v>-70.727802932730143</v>
      </c>
      <c r="AP187" s="361">
        <f t="shared" si="232"/>
        <v>0.33005637184118564</v>
      </c>
      <c r="AQ187" s="361">
        <f t="shared" si="233"/>
        <v>0.12135184550118466</v>
      </c>
      <c r="AR187" s="361">
        <f t="shared" si="208"/>
        <v>0.33005637184118564</v>
      </c>
      <c r="AS187" s="342">
        <f t="shared" si="234"/>
        <v>0.2747777891714458</v>
      </c>
      <c r="AT187" s="343"/>
      <c r="AU187" s="342">
        <f t="shared" si="235"/>
        <v>-177.54951364455542</v>
      </c>
      <c r="AV187" s="342">
        <f t="shared" si="236"/>
        <v>2.4504863554445819</v>
      </c>
      <c r="AW187" s="342">
        <f t="shared" si="237"/>
        <v>2.4504863554445819</v>
      </c>
      <c r="AX187" s="342">
        <f t="shared" si="238"/>
        <v>-5.634959804779753E-4</v>
      </c>
      <c r="AY187" s="342">
        <f t="shared" si="209"/>
        <v>1</v>
      </c>
      <c r="AZ187" s="342">
        <f t="shared" si="239"/>
        <v>0</v>
      </c>
      <c r="BA187" s="343"/>
      <c r="BB187" s="342">
        <f t="shared" si="240"/>
        <v>-175.10795945413847</v>
      </c>
      <c r="BC187" s="342">
        <f t="shared" si="241"/>
        <v>4.8920405458615335</v>
      </c>
      <c r="BD187" s="342">
        <f t="shared" si="242"/>
        <v>4.8920405458615335</v>
      </c>
      <c r="BE187" s="342">
        <f t="shared" si="292"/>
        <v>-1.0619250667396141E-3</v>
      </c>
      <c r="BF187" s="342">
        <f t="shared" si="210"/>
        <v>1</v>
      </c>
      <c r="BG187" s="342">
        <f t="shared" si="243"/>
        <v>0</v>
      </c>
      <c r="BH187" s="343"/>
      <c r="BI187" s="342">
        <f t="shared" si="244"/>
        <v>-155.13049011120583</v>
      </c>
      <c r="BJ187" s="342">
        <f t="shared" si="245"/>
        <v>23.986495808228455</v>
      </c>
      <c r="BK187" s="342">
        <f t="shared" si="246"/>
        <v>-0.18291736813349702</v>
      </c>
      <c r="BL187" s="342">
        <f t="shared" si="247"/>
        <v>23.986495808228455</v>
      </c>
      <c r="BM187" s="342">
        <f t="shared" si="211"/>
        <v>0.97916105502192352</v>
      </c>
      <c r="BN187" s="342">
        <f t="shared" si="248"/>
        <v>9.318762940259695E-2</v>
      </c>
      <c r="BO187" s="346">
        <f t="shared" si="249"/>
        <v>-150.08638650841095</v>
      </c>
      <c r="BP187" s="344">
        <f t="shared" si="250"/>
        <v>29.913613491589047</v>
      </c>
      <c r="BQ187" s="344">
        <f t="shared" si="251"/>
        <v>-0.38876972165236623</v>
      </c>
      <c r="BR187" s="344">
        <f t="shared" si="252"/>
        <v>29.913613491589047</v>
      </c>
      <c r="BS187" s="346">
        <f t="shared" si="253"/>
        <v>0.95622812656422784</v>
      </c>
      <c r="BT187" s="345">
        <f t="shared" si="254"/>
        <v>0.11621450462932809</v>
      </c>
      <c r="BU187" s="342">
        <f t="shared" si="212"/>
        <v>0.20940213403192504</v>
      </c>
      <c r="BV187" s="343"/>
      <c r="BW187" s="347">
        <f t="shared" si="293"/>
        <v>1.8290757441752503</v>
      </c>
      <c r="BX187" s="362"/>
      <c r="BY187" s="363"/>
      <c r="BZ187" s="361">
        <f t="shared" si="255"/>
        <v>-176.73423244761636</v>
      </c>
      <c r="CA187" s="361">
        <f t="shared" si="256"/>
        <v>3.265767552383636</v>
      </c>
      <c r="CB187" s="342">
        <f t="shared" si="257"/>
        <v>3.265767552383636</v>
      </c>
      <c r="CC187" s="342">
        <f t="shared" si="258"/>
        <v>-7.2964536525515057E-4</v>
      </c>
      <c r="CD187" s="342">
        <f t="shared" si="213"/>
        <v>1</v>
      </c>
      <c r="CE187" s="342">
        <f t="shared" si="259"/>
        <v>0</v>
      </c>
      <c r="CF187" s="364"/>
      <c r="CG187" s="342">
        <f t="shared" si="214"/>
        <v>-80.716447194738663</v>
      </c>
      <c r="CH187" s="342">
        <f t="shared" si="260"/>
        <v>-166.63697515119858</v>
      </c>
      <c r="CI187" s="342">
        <f t="shared" si="261"/>
        <v>-1914.4124999999999</v>
      </c>
      <c r="CJ187" s="342">
        <f t="shared" si="199"/>
        <v>7.4375</v>
      </c>
      <c r="CK187" s="342">
        <f t="shared" si="262"/>
        <v>-80.716447194738663</v>
      </c>
      <c r="CL187" s="361">
        <f t="shared" si="263"/>
        <v>0.1613205299159248</v>
      </c>
      <c r="CM187" s="361">
        <f t="shared" si="264"/>
        <v>2.6710141524727751E-2</v>
      </c>
      <c r="CN187" s="361">
        <f t="shared" si="215"/>
        <v>0.1613205299159248</v>
      </c>
      <c r="CO187" s="342">
        <f t="shared" si="265"/>
        <v>0.31358371093527065</v>
      </c>
      <c r="CP187" s="364"/>
      <c r="CQ187" s="342">
        <f t="shared" si="216"/>
        <v>-78.151733761585561</v>
      </c>
      <c r="CR187" s="342">
        <f t="shared" si="266"/>
        <v>-162.75597025011587</v>
      </c>
      <c r="CS187" s="342">
        <f t="shared" si="267"/>
        <v>-1914.4124999999999</v>
      </c>
      <c r="CT187" s="342">
        <f t="shared" si="200"/>
        <v>7.4375</v>
      </c>
      <c r="CU187" s="342">
        <f t="shared" si="268"/>
        <v>-78.151733761585561</v>
      </c>
      <c r="CV187" s="361">
        <f t="shared" si="269"/>
        <v>0.2053205817495902</v>
      </c>
      <c r="CW187" s="361">
        <f t="shared" si="270"/>
        <v>4.3969367291224921E-2</v>
      </c>
      <c r="CX187" s="361">
        <f t="shared" si="217"/>
        <v>0.2053205817495902</v>
      </c>
      <c r="CY187" s="342">
        <f t="shared" si="271"/>
        <v>0.30361978928354921</v>
      </c>
      <c r="CZ187" s="364"/>
      <c r="DA187" s="350">
        <f t="shared" si="218"/>
        <v>0.61720350021881987</v>
      </c>
      <c r="DB187" s="351">
        <f t="shared" si="219"/>
        <v>2.44627924439407</v>
      </c>
      <c r="DC187" s="352">
        <f t="shared" si="294"/>
        <v>4.4351570611663961E-3</v>
      </c>
      <c r="DD187" s="353">
        <f t="shared" si="201"/>
        <v>-47.061819919846421</v>
      </c>
      <c r="DE187" s="354">
        <f t="shared" si="272"/>
        <v>59.583333333333336</v>
      </c>
      <c r="DF187" s="354">
        <f t="shared" si="295"/>
        <v>1.973544492591687</v>
      </c>
      <c r="DG187" s="365"/>
      <c r="DH187" s="63"/>
      <c r="DI187" s="63"/>
      <c r="DJ187" s="63"/>
      <c r="DK187" s="63"/>
      <c r="DL187" s="63"/>
      <c r="DM187" s="63"/>
      <c r="DN187" s="63"/>
      <c r="DO187" s="366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  <c r="EE187" s="63"/>
      <c r="EF187" s="63"/>
      <c r="EG187" s="63"/>
    </row>
    <row r="188" spans="1:137" s="358" customFormat="1" x14ac:dyDescent="0.25">
      <c r="A188" s="358">
        <f t="shared" si="202"/>
        <v>720</v>
      </c>
      <c r="B188" s="359">
        <f t="shared" si="203"/>
        <v>0.125</v>
      </c>
      <c r="C188" s="360"/>
      <c r="D188" s="342">
        <f t="shared" si="220"/>
        <v>-251.42400000000001</v>
      </c>
      <c r="E188" s="361">
        <f t="shared" si="204"/>
        <v>0.97</v>
      </c>
      <c r="F188" s="343"/>
      <c r="G188" s="342">
        <f t="shared" si="273"/>
        <v>-173.06974259364506</v>
      </c>
      <c r="H188" s="342">
        <f t="shared" si="274"/>
        <v>6.93025740635494</v>
      </c>
      <c r="I188" s="342">
        <f t="shared" si="275"/>
        <v>-0.55531186264401045</v>
      </c>
      <c r="J188" s="342">
        <f t="shared" si="276"/>
        <v>6.93025740635494</v>
      </c>
      <c r="K188" s="344">
        <f t="shared" si="277"/>
        <v>1</v>
      </c>
      <c r="L188" s="345">
        <f t="shared" si="278"/>
        <v>0</v>
      </c>
      <c r="M188" s="346">
        <f t="shared" si="279"/>
        <v>-119.76504166891566</v>
      </c>
      <c r="N188" s="342">
        <f t="shared" si="280"/>
        <v>60.234958331084343</v>
      </c>
      <c r="O188" s="342">
        <f t="shared" si="281"/>
        <v>-32.34701228375647</v>
      </c>
      <c r="P188" s="342">
        <f t="shared" si="282"/>
        <v>60.234958331084343</v>
      </c>
      <c r="Q188" s="344">
        <f t="shared" si="283"/>
        <v>1</v>
      </c>
      <c r="R188" s="345">
        <f t="shared" si="284"/>
        <v>0</v>
      </c>
      <c r="S188" s="346">
        <f t="shared" si="285"/>
        <v>-8.3690582087082692</v>
      </c>
      <c r="T188" s="342">
        <f t="shared" si="286"/>
        <v>171.63094179129172</v>
      </c>
      <c r="U188" s="342">
        <f t="shared" si="287"/>
        <v>-1.69267010666143</v>
      </c>
      <c r="V188" s="342">
        <f t="shared" si="288"/>
        <v>-8.3690582087082692</v>
      </c>
      <c r="W188" s="344">
        <f t="shared" si="289"/>
        <v>1</v>
      </c>
      <c r="X188" s="345">
        <f t="shared" si="290"/>
        <v>0</v>
      </c>
      <c r="Y188" s="342">
        <f t="shared" si="291"/>
        <v>0</v>
      </c>
      <c r="Z188" s="343"/>
      <c r="AA188" s="342">
        <f t="shared" si="205"/>
        <v>-64.478764839769013</v>
      </c>
      <c r="AB188" s="342">
        <f t="shared" si="221"/>
        <v>-138.82508103865322</v>
      </c>
      <c r="AC188" s="342">
        <f t="shared" si="222"/>
        <v>-1927.8</v>
      </c>
      <c r="AD188" s="342">
        <f t="shared" si="223"/>
        <v>7.4375</v>
      </c>
      <c r="AE188" s="342">
        <f t="shared" si="224"/>
        <v>-64.478764839769013</v>
      </c>
      <c r="AF188" s="361">
        <f t="shared" si="225"/>
        <v>0.43084558651669452</v>
      </c>
      <c r="AG188" s="361">
        <f t="shared" si="226"/>
        <v>0.2222396306020335</v>
      </c>
      <c r="AH188" s="361">
        <f t="shared" si="206"/>
        <v>0.43084558651669452</v>
      </c>
      <c r="AI188" s="342">
        <f t="shared" si="227"/>
        <v>0.24876066682009648</v>
      </c>
      <c r="AJ188" s="343"/>
      <c r="AK188" s="342">
        <f t="shared" si="207"/>
        <v>-70.851862542060402</v>
      </c>
      <c r="AL188" s="342">
        <f t="shared" si="228"/>
        <v>-150.81886997449089</v>
      </c>
      <c r="AM188" s="342">
        <f t="shared" si="229"/>
        <v>-1927.8</v>
      </c>
      <c r="AN188" s="342">
        <f t="shared" si="230"/>
        <v>7.4375</v>
      </c>
      <c r="AO188" s="342">
        <f t="shared" si="231"/>
        <v>-70.851862542060402</v>
      </c>
      <c r="AP188" s="361">
        <f t="shared" si="232"/>
        <v>0.32801168897041194</v>
      </c>
      <c r="AQ188" s="361">
        <f t="shared" si="233"/>
        <v>0.11969648575184443</v>
      </c>
      <c r="AR188" s="361">
        <f t="shared" si="208"/>
        <v>0.32801168897041194</v>
      </c>
      <c r="AS188" s="342">
        <f t="shared" si="234"/>
        <v>0.27334823511597378</v>
      </c>
      <c r="AT188" s="343"/>
      <c r="AU188" s="342">
        <f t="shared" si="235"/>
        <v>-177.56718136498219</v>
      </c>
      <c r="AV188" s="342">
        <f t="shared" si="236"/>
        <v>2.43281863501781</v>
      </c>
      <c r="AW188" s="342">
        <f t="shared" si="237"/>
        <v>2.43281863501781</v>
      </c>
      <c r="AX188" s="342">
        <f t="shared" si="238"/>
        <v>-5.4713148026914842E-4</v>
      </c>
      <c r="AY188" s="342">
        <f t="shared" si="209"/>
        <v>1</v>
      </c>
      <c r="AZ188" s="342">
        <f t="shared" si="239"/>
        <v>0</v>
      </c>
      <c r="BA188" s="343"/>
      <c r="BB188" s="342">
        <f t="shared" si="240"/>
        <v>-175.1431035421528</v>
      </c>
      <c r="BC188" s="342">
        <f t="shared" si="241"/>
        <v>4.8568964578471991</v>
      </c>
      <c r="BD188" s="342">
        <f t="shared" si="242"/>
        <v>4.8568964578471991</v>
      </c>
      <c r="BE188" s="342">
        <f t="shared" si="292"/>
        <v>-1.0318613114256242E-3</v>
      </c>
      <c r="BF188" s="342">
        <f t="shared" si="210"/>
        <v>1</v>
      </c>
      <c r="BG188" s="342">
        <f t="shared" si="243"/>
        <v>0</v>
      </c>
      <c r="BH188" s="343"/>
      <c r="BI188" s="342">
        <f t="shared" si="244"/>
        <v>-155.34843542729129</v>
      </c>
      <c r="BJ188" s="342">
        <f t="shared" si="245"/>
        <v>23.770860792008165</v>
      </c>
      <c r="BK188" s="342">
        <f t="shared" si="246"/>
        <v>-0.17719262921545476</v>
      </c>
      <c r="BL188" s="342">
        <f t="shared" si="247"/>
        <v>23.770860792008165</v>
      </c>
      <c r="BM188" s="342">
        <f t="shared" si="211"/>
        <v>0.979806618029194</v>
      </c>
      <c r="BN188" s="342">
        <f t="shared" si="248"/>
        <v>9.170856787040188E-2</v>
      </c>
      <c r="BO188" s="346">
        <f t="shared" si="249"/>
        <v>-150.3786206714324</v>
      </c>
      <c r="BP188" s="344">
        <f t="shared" si="250"/>
        <v>29.621379328567599</v>
      </c>
      <c r="BQ188" s="344">
        <f t="shared" si="251"/>
        <v>-0.37633790227292691</v>
      </c>
      <c r="BR188" s="344">
        <f t="shared" si="252"/>
        <v>29.621379328567599</v>
      </c>
      <c r="BS188" s="346">
        <f t="shared" si="253"/>
        <v>0.95759772335970716</v>
      </c>
      <c r="BT188" s="345">
        <f t="shared" si="254"/>
        <v>0.11428001284169598</v>
      </c>
      <c r="BU188" s="342">
        <f t="shared" si="212"/>
        <v>0.20598858071209786</v>
      </c>
      <c r="BV188" s="343"/>
      <c r="BW188" s="347">
        <f t="shared" si="293"/>
        <v>1.8230974826481681</v>
      </c>
      <c r="BX188" s="362"/>
      <c r="BY188" s="363"/>
      <c r="BZ188" s="361">
        <f t="shared" si="255"/>
        <v>-176.75775620164976</v>
      </c>
      <c r="CA188" s="361">
        <f t="shared" si="256"/>
        <v>3.2422437983502448</v>
      </c>
      <c r="CB188" s="342">
        <f t="shared" si="257"/>
        <v>3.2422437983502448</v>
      </c>
      <c r="CC188" s="342">
        <f t="shared" si="258"/>
        <v>-7.0871410208884773E-4</v>
      </c>
      <c r="CD188" s="342">
        <f t="shared" si="213"/>
        <v>1</v>
      </c>
      <c r="CE188" s="342">
        <f t="shared" si="259"/>
        <v>0</v>
      </c>
      <c r="CF188" s="364"/>
      <c r="CG188" s="342">
        <f t="shared" si="214"/>
        <v>-80.779805296307458</v>
      </c>
      <c r="CH188" s="342">
        <f t="shared" si="260"/>
        <v>-166.73134152040708</v>
      </c>
      <c r="CI188" s="342">
        <f t="shared" si="261"/>
        <v>-1927.8</v>
      </c>
      <c r="CJ188" s="342">
        <f t="shared" si="199"/>
        <v>7.4375</v>
      </c>
      <c r="CK188" s="342">
        <f t="shared" si="262"/>
        <v>-80.779805296307458</v>
      </c>
      <c r="CL188" s="361">
        <f t="shared" si="263"/>
        <v>0.16022910782005773</v>
      </c>
      <c r="CM188" s="361">
        <f t="shared" si="264"/>
        <v>2.6340713740896221E-2</v>
      </c>
      <c r="CN188" s="361">
        <f t="shared" si="215"/>
        <v>0.16022910782005773</v>
      </c>
      <c r="CO188" s="342">
        <f t="shared" si="265"/>
        <v>0.3116504833962479</v>
      </c>
      <c r="CP188" s="364"/>
      <c r="CQ188" s="342">
        <f t="shared" si="216"/>
        <v>-78.231711067979361</v>
      </c>
      <c r="CR188" s="342">
        <f t="shared" si="266"/>
        <v>-162.87895867442487</v>
      </c>
      <c r="CS188" s="342">
        <f t="shared" si="267"/>
        <v>-1927.8</v>
      </c>
      <c r="CT188" s="342">
        <f t="shared" si="200"/>
        <v>7.4375</v>
      </c>
      <c r="CU188" s="342">
        <f t="shared" si="268"/>
        <v>-78.231711067979361</v>
      </c>
      <c r="CV188" s="361">
        <f t="shared" si="269"/>
        <v>0.20395425411200102</v>
      </c>
      <c r="CW188" s="361">
        <f t="shared" si="270"/>
        <v>4.3361954345483456E-2</v>
      </c>
      <c r="CX188" s="361">
        <f t="shared" si="217"/>
        <v>0.20395425411200102</v>
      </c>
      <c r="CY188" s="342">
        <f t="shared" si="271"/>
        <v>0.30181987294745122</v>
      </c>
      <c r="CZ188" s="364"/>
      <c r="DA188" s="350">
        <f t="shared" si="218"/>
        <v>0.61347035634369917</v>
      </c>
      <c r="DB188" s="351">
        <f t="shared" si="219"/>
        <v>2.4365678389918672</v>
      </c>
      <c r="DC188" s="352">
        <f t="shared" si="294"/>
        <v>4.3331989093444417E-3</v>
      </c>
      <c r="DD188" s="353">
        <f t="shared" si="201"/>
        <v>-47.263827496727856</v>
      </c>
      <c r="DE188" s="354">
        <f t="shared" si="272"/>
        <v>60</v>
      </c>
      <c r="DF188" s="354">
        <f t="shared" si="295"/>
        <v>1.9607644903482757</v>
      </c>
      <c r="DG188" s="365"/>
      <c r="DH188" s="63"/>
      <c r="DI188" s="63"/>
      <c r="DJ188" s="63"/>
      <c r="DK188" s="63"/>
      <c r="DL188" s="63"/>
      <c r="DM188" s="63"/>
      <c r="DN188" s="63"/>
      <c r="DO188" s="366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  <c r="EE188" s="63"/>
      <c r="EF188" s="63"/>
      <c r="EG188" s="63"/>
    </row>
    <row r="189" spans="1:137" s="358" customFormat="1" x14ac:dyDescent="0.25">
      <c r="A189" s="358">
        <f t="shared" si="202"/>
        <v>725</v>
      </c>
      <c r="B189" s="359">
        <f t="shared" si="203"/>
        <v>0.125</v>
      </c>
      <c r="C189" s="360"/>
      <c r="D189" s="342">
        <f t="shared" si="220"/>
        <v>-253.17</v>
      </c>
      <c r="E189" s="361">
        <f t="shared" si="204"/>
        <v>0.97</v>
      </c>
      <c r="F189" s="343"/>
      <c r="G189" s="342">
        <f t="shared" si="273"/>
        <v>-173.14386485935469</v>
      </c>
      <c r="H189" s="342">
        <f t="shared" si="274"/>
        <v>6.856135140645307</v>
      </c>
      <c r="I189" s="342">
        <f t="shared" si="275"/>
        <v>-0.53509372731716709</v>
      </c>
      <c r="J189" s="342">
        <f t="shared" si="276"/>
        <v>6.856135140645307</v>
      </c>
      <c r="K189" s="344">
        <f t="shared" si="277"/>
        <v>1</v>
      </c>
      <c r="L189" s="345">
        <f t="shared" si="278"/>
        <v>0</v>
      </c>
      <c r="M189" s="346">
        <f t="shared" si="279"/>
        <v>-122.66909628677364</v>
      </c>
      <c r="N189" s="342">
        <f t="shared" si="280"/>
        <v>57.330903713226363</v>
      </c>
      <c r="O189" s="342">
        <f t="shared" si="281"/>
        <v>-30.389003116025965</v>
      </c>
      <c r="P189" s="342">
        <f t="shared" si="282"/>
        <v>57.330903713226363</v>
      </c>
      <c r="Q189" s="344">
        <f t="shared" si="283"/>
        <v>1</v>
      </c>
      <c r="R189" s="345">
        <f t="shared" si="284"/>
        <v>0</v>
      </c>
      <c r="S189" s="346">
        <f t="shared" si="285"/>
        <v>-8.4716625784718058</v>
      </c>
      <c r="T189" s="342">
        <f t="shared" si="286"/>
        <v>171.52833742152819</v>
      </c>
      <c r="U189" s="342">
        <f t="shared" si="287"/>
        <v>-1.736867293810715</v>
      </c>
      <c r="V189" s="342">
        <f t="shared" si="288"/>
        <v>-8.4716625784718058</v>
      </c>
      <c r="W189" s="344">
        <f t="shared" si="289"/>
        <v>1</v>
      </c>
      <c r="X189" s="345">
        <f t="shared" si="290"/>
        <v>0</v>
      </c>
      <c r="Y189" s="342">
        <f t="shared" si="291"/>
        <v>0</v>
      </c>
      <c r="Z189" s="343"/>
      <c r="AA189" s="342">
        <f t="shared" si="205"/>
        <v>-64.632595537530406</v>
      </c>
      <c r="AB189" s="342">
        <f t="shared" si="221"/>
        <v>-139.13632937240439</v>
      </c>
      <c r="AC189" s="342">
        <f t="shared" si="222"/>
        <v>-1941.1875</v>
      </c>
      <c r="AD189" s="342">
        <f t="shared" si="223"/>
        <v>7.4375</v>
      </c>
      <c r="AE189" s="342">
        <f t="shared" si="224"/>
        <v>-64.632595537530406</v>
      </c>
      <c r="AF189" s="361">
        <f t="shared" si="225"/>
        <v>0.42842115706666595</v>
      </c>
      <c r="AG189" s="361">
        <f t="shared" si="226"/>
        <v>0.21933275782293002</v>
      </c>
      <c r="AH189" s="361">
        <f t="shared" si="206"/>
        <v>0.42842115706666595</v>
      </c>
      <c r="AI189" s="342">
        <f t="shared" si="227"/>
        <v>0.24763446566103603</v>
      </c>
      <c r="AJ189" s="343"/>
      <c r="AK189" s="342">
        <f t="shared" si="207"/>
        <v>-70.974393962431321</v>
      </c>
      <c r="AL189" s="342">
        <f t="shared" si="228"/>
        <v>-151.03308231589872</v>
      </c>
      <c r="AM189" s="342">
        <f t="shared" si="229"/>
        <v>-1941.1875</v>
      </c>
      <c r="AN189" s="342">
        <f t="shared" si="230"/>
        <v>7.4375</v>
      </c>
      <c r="AO189" s="342">
        <f t="shared" si="231"/>
        <v>-70.974393962431321</v>
      </c>
      <c r="AP189" s="361">
        <f t="shared" si="232"/>
        <v>0.32599068331940412</v>
      </c>
      <c r="AQ189" s="361">
        <f t="shared" si="233"/>
        <v>0.11807428829517014</v>
      </c>
      <c r="AR189" s="361">
        <f t="shared" si="208"/>
        <v>0.32599068331940412</v>
      </c>
      <c r="AS189" s="342">
        <f t="shared" si="234"/>
        <v>0.27193254391736138</v>
      </c>
      <c r="AT189" s="343"/>
      <c r="AU189" s="342">
        <f t="shared" si="235"/>
        <v>-177.58459175018285</v>
      </c>
      <c r="AV189" s="342">
        <f t="shared" si="236"/>
        <v>2.4154082498171476</v>
      </c>
      <c r="AW189" s="342">
        <f t="shared" si="237"/>
        <v>2.4154082498171476</v>
      </c>
      <c r="AX189" s="342">
        <f t="shared" si="238"/>
        <v>-5.3136087227933463E-4</v>
      </c>
      <c r="AY189" s="342">
        <f t="shared" si="209"/>
        <v>1</v>
      </c>
      <c r="AZ189" s="342">
        <f t="shared" si="239"/>
        <v>0</v>
      </c>
      <c r="BA189" s="343"/>
      <c r="BB189" s="342">
        <f t="shared" si="240"/>
        <v>-175.17773843012921</v>
      </c>
      <c r="BC189" s="342">
        <f t="shared" si="241"/>
        <v>4.8222615698707898</v>
      </c>
      <c r="BD189" s="342">
        <f t="shared" si="242"/>
        <v>4.8222615698707898</v>
      </c>
      <c r="BE189" s="342">
        <f t="shared" si="292"/>
        <v>-1.0028588334635264E-3</v>
      </c>
      <c r="BF189" s="342">
        <f t="shared" si="210"/>
        <v>1</v>
      </c>
      <c r="BG189" s="342">
        <f t="shared" si="243"/>
        <v>0</v>
      </c>
      <c r="BH189" s="343"/>
      <c r="BI189" s="342">
        <f t="shared" si="244"/>
        <v>-155.56229823124926</v>
      </c>
      <c r="BJ189" s="342">
        <f t="shared" si="245"/>
        <v>23.559305138046341</v>
      </c>
      <c r="BK189" s="342">
        <f t="shared" si="246"/>
        <v>-0.17169012445211385</v>
      </c>
      <c r="BL189" s="342">
        <f t="shared" si="247"/>
        <v>23.559305138046341</v>
      </c>
      <c r="BM189" s="342">
        <f t="shared" si="211"/>
        <v>0.98042752145869427</v>
      </c>
      <c r="BN189" s="342">
        <f t="shared" si="248"/>
        <v>9.026553692738061E-2</v>
      </c>
      <c r="BO189" s="346">
        <f t="shared" si="249"/>
        <v>-150.66489733720067</v>
      </c>
      <c r="BP189" s="344">
        <f t="shared" si="250"/>
        <v>29.335102662799329</v>
      </c>
      <c r="BQ189" s="344">
        <f t="shared" si="251"/>
        <v>-0.36439575405378377</v>
      </c>
      <c r="BR189" s="344">
        <f t="shared" si="252"/>
        <v>29.335102662799329</v>
      </c>
      <c r="BS189" s="346">
        <f t="shared" si="253"/>
        <v>0.95891522099055848</v>
      </c>
      <c r="BT189" s="345">
        <f t="shared" si="254"/>
        <v>0.1123950293593844</v>
      </c>
      <c r="BU189" s="342">
        <f t="shared" si="212"/>
        <v>0.20266056628676501</v>
      </c>
      <c r="BV189" s="343"/>
      <c r="BW189" s="347">
        <f t="shared" si="293"/>
        <v>1.8172275758651626</v>
      </c>
      <c r="BX189" s="362"/>
      <c r="BY189" s="363"/>
      <c r="BZ189" s="361">
        <f t="shared" si="255"/>
        <v>-176.78093779320886</v>
      </c>
      <c r="CA189" s="361">
        <f t="shared" si="256"/>
        <v>3.2190622067911363</v>
      </c>
      <c r="CB189" s="342">
        <f t="shared" si="257"/>
        <v>3.2190622067911363</v>
      </c>
      <c r="CC189" s="342">
        <f t="shared" si="258"/>
        <v>-6.8853254705882852E-4</v>
      </c>
      <c r="CD189" s="342">
        <f t="shared" si="213"/>
        <v>1</v>
      </c>
      <c r="CE189" s="342">
        <f t="shared" si="259"/>
        <v>0</v>
      </c>
      <c r="CF189" s="364"/>
      <c r="CG189" s="342">
        <f t="shared" si="214"/>
        <v>-80.842311779001435</v>
      </c>
      <c r="CH189" s="342">
        <f t="shared" si="260"/>
        <v>-166.82437491716408</v>
      </c>
      <c r="CI189" s="342">
        <f t="shared" si="261"/>
        <v>-1941.1875</v>
      </c>
      <c r="CJ189" s="342">
        <f t="shared" si="199"/>
        <v>7.4375</v>
      </c>
      <c r="CK189" s="342">
        <f t="shared" si="262"/>
        <v>-80.842311779001435</v>
      </c>
      <c r="CL189" s="361">
        <f t="shared" si="263"/>
        <v>0.15915216391545747</v>
      </c>
      <c r="CM189" s="361">
        <f t="shared" si="264"/>
        <v>2.5978892441574659E-2</v>
      </c>
      <c r="CN189" s="361">
        <f t="shared" si="215"/>
        <v>0.15915216391545747</v>
      </c>
      <c r="CO189" s="342">
        <f t="shared" si="265"/>
        <v>0.30974065815709362</v>
      </c>
      <c r="CP189" s="364"/>
      <c r="CQ189" s="342">
        <f t="shared" si="216"/>
        <v>-78.310630824560818</v>
      </c>
      <c r="CR189" s="342">
        <f t="shared" si="266"/>
        <v>-163.00018702261937</v>
      </c>
      <c r="CS189" s="342">
        <f t="shared" si="267"/>
        <v>-1941.1875</v>
      </c>
      <c r="CT189" s="342">
        <f t="shared" si="200"/>
        <v>7.4375</v>
      </c>
      <c r="CU189" s="342">
        <f t="shared" si="268"/>
        <v>-78.310630824560818</v>
      </c>
      <c r="CV189" s="361">
        <f t="shared" si="269"/>
        <v>0.20260560403595229</v>
      </c>
      <c r="CW189" s="361">
        <f t="shared" si="270"/>
        <v>4.2767018561900613E-2</v>
      </c>
      <c r="CX189" s="361">
        <f t="shared" si="217"/>
        <v>0.20260560403595229</v>
      </c>
      <c r="CY189" s="342">
        <f t="shared" si="271"/>
        <v>0.30004073112858554</v>
      </c>
      <c r="CZ189" s="364"/>
      <c r="DA189" s="350">
        <f t="shared" si="218"/>
        <v>0.60978138928567915</v>
      </c>
      <c r="DB189" s="351">
        <f t="shared" si="219"/>
        <v>2.4270089651508417</v>
      </c>
      <c r="DC189" s="352">
        <f t="shared" si="294"/>
        <v>4.2338532981047302E-3</v>
      </c>
      <c r="DD189" s="353">
        <f t="shared" si="201"/>
        <v>-47.465283884893246</v>
      </c>
      <c r="DE189" s="354">
        <f t="shared" si="272"/>
        <v>60.416666666666664</v>
      </c>
      <c r="DF189" s="354">
        <f t="shared" si="295"/>
        <v>1.9481426850164258</v>
      </c>
      <c r="DG189" s="365"/>
      <c r="DH189" s="63"/>
      <c r="DI189" s="63"/>
      <c r="DJ189" s="63"/>
      <c r="DK189" s="63"/>
      <c r="DL189" s="63"/>
      <c r="DM189" s="63"/>
      <c r="DN189" s="63"/>
      <c r="DO189" s="366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  <c r="EE189" s="63"/>
      <c r="EF189" s="63"/>
      <c r="EG189" s="63"/>
    </row>
    <row r="190" spans="1:137" s="358" customFormat="1" x14ac:dyDescent="0.25">
      <c r="A190" s="358">
        <f t="shared" si="202"/>
        <v>730</v>
      </c>
      <c r="B190" s="359">
        <f t="shared" si="203"/>
        <v>0.125</v>
      </c>
      <c r="C190" s="360"/>
      <c r="D190" s="342">
        <f t="shared" si="220"/>
        <v>-254.916</v>
      </c>
      <c r="E190" s="361">
        <f t="shared" si="204"/>
        <v>0.97</v>
      </c>
      <c r="F190" s="343"/>
      <c r="G190" s="342">
        <f t="shared" si="273"/>
        <v>-173.21624737813192</v>
      </c>
      <c r="H190" s="342">
        <f t="shared" si="274"/>
        <v>6.783752621868075</v>
      </c>
      <c r="I190" s="342">
        <f t="shared" si="275"/>
        <v>-0.51576251553546604</v>
      </c>
      <c r="J190" s="342">
        <f t="shared" si="276"/>
        <v>6.783752621868075</v>
      </c>
      <c r="K190" s="344">
        <f t="shared" si="277"/>
        <v>1</v>
      </c>
      <c r="L190" s="345">
        <f t="shared" si="278"/>
        <v>0</v>
      </c>
      <c r="M190" s="346">
        <f t="shared" si="279"/>
        <v>-125.3790489793724</v>
      </c>
      <c r="N190" s="342">
        <f t="shared" si="280"/>
        <v>54.620951020627601</v>
      </c>
      <c r="O190" s="342">
        <f t="shared" si="281"/>
        <v>-28.650503807240749</v>
      </c>
      <c r="P190" s="342">
        <f t="shared" si="282"/>
        <v>54.620951020627601</v>
      </c>
      <c r="Q190" s="344">
        <f t="shared" si="283"/>
        <v>1</v>
      </c>
      <c r="R190" s="345">
        <f t="shared" si="284"/>
        <v>0</v>
      </c>
      <c r="S190" s="346">
        <f t="shared" si="285"/>
        <v>-8.5756581114681438</v>
      </c>
      <c r="T190" s="342">
        <f t="shared" si="286"/>
        <v>171.42434188853184</v>
      </c>
      <c r="U190" s="342">
        <f t="shared" si="287"/>
        <v>-1.782232243022106</v>
      </c>
      <c r="V190" s="342">
        <f t="shared" si="288"/>
        <v>-8.5756581114681438</v>
      </c>
      <c r="W190" s="344">
        <f t="shared" si="289"/>
        <v>1</v>
      </c>
      <c r="X190" s="345">
        <f t="shared" si="290"/>
        <v>0</v>
      </c>
      <c r="Y190" s="342">
        <f t="shared" si="291"/>
        <v>0</v>
      </c>
      <c r="Z190" s="343"/>
      <c r="AA190" s="342">
        <f t="shared" si="205"/>
        <v>-64.784703586134967</v>
      </c>
      <c r="AB190" s="342">
        <f t="shared" si="221"/>
        <v>-139.44294497669554</v>
      </c>
      <c r="AC190" s="342">
        <f t="shared" si="222"/>
        <v>-1954.575</v>
      </c>
      <c r="AD190" s="342">
        <f t="shared" si="223"/>
        <v>7.4375</v>
      </c>
      <c r="AE190" s="342">
        <f t="shared" si="224"/>
        <v>-64.784703586134967</v>
      </c>
      <c r="AF190" s="361">
        <f t="shared" si="225"/>
        <v>0.42602084058737361</v>
      </c>
      <c r="AG190" s="361">
        <f t="shared" si="226"/>
        <v>0.21647973588545721</v>
      </c>
      <c r="AH190" s="361">
        <f t="shared" si="206"/>
        <v>0.42602084058737361</v>
      </c>
      <c r="AI190" s="342">
        <f t="shared" si="227"/>
        <v>0.24651713693354249</v>
      </c>
      <c r="AJ190" s="343"/>
      <c r="AK190" s="342">
        <f t="shared" si="207"/>
        <v>-71.095424157388337</v>
      </c>
      <c r="AL190" s="342">
        <f t="shared" si="228"/>
        <v>-151.24413212348153</v>
      </c>
      <c r="AM190" s="342">
        <f t="shared" si="229"/>
        <v>-1954.575</v>
      </c>
      <c r="AN190" s="342">
        <f t="shared" si="230"/>
        <v>7.4375</v>
      </c>
      <c r="AO190" s="342">
        <f t="shared" si="231"/>
        <v>-71.095424157388337</v>
      </c>
      <c r="AP190" s="361">
        <f t="shared" si="232"/>
        <v>0.32399297487168999</v>
      </c>
      <c r="AQ190" s="361">
        <f t="shared" si="233"/>
        <v>0.11648439227595979</v>
      </c>
      <c r="AR190" s="361">
        <f t="shared" si="208"/>
        <v>0.32399297487168999</v>
      </c>
      <c r="AS190" s="342">
        <f t="shared" si="234"/>
        <v>0.27053053332339549</v>
      </c>
      <c r="AT190" s="343"/>
      <c r="AU190" s="342">
        <f t="shared" si="235"/>
        <v>-177.6017504688908</v>
      </c>
      <c r="AV190" s="342">
        <f t="shared" si="236"/>
        <v>2.3982495311092009</v>
      </c>
      <c r="AW190" s="342">
        <f t="shared" si="237"/>
        <v>2.3982495311092009</v>
      </c>
      <c r="AX190" s="342">
        <f t="shared" si="238"/>
        <v>-5.1615833744716913E-4</v>
      </c>
      <c r="AY190" s="342">
        <f t="shared" si="209"/>
        <v>1</v>
      </c>
      <c r="AZ190" s="342">
        <f t="shared" si="239"/>
        <v>0</v>
      </c>
      <c r="BA190" s="343"/>
      <c r="BB190" s="342">
        <f t="shared" si="240"/>
        <v>-175.21187525997973</v>
      </c>
      <c r="BC190" s="342">
        <f t="shared" si="241"/>
        <v>4.7881247400202653</v>
      </c>
      <c r="BD190" s="342">
        <f t="shared" si="242"/>
        <v>4.7881247400202653</v>
      </c>
      <c r="BE190" s="342">
        <f t="shared" si="292"/>
        <v>-9.7487281117703667E-4</v>
      </c>
      <c r="BF190" s="342">
        <f t="shared" si="210"/>
        <v>1</v>
      </c>
      <c r="BG190" s="342">
        <f t="shared" si="243"/>
        <v>0</v>
      </c>
      <c r="BH190" s="343"/>
      <c r="BI190" s="342">
        <f t="shared" si="244"/>
        <v>-155.77219512185184</v>
      </c>
      <c r="BJ190" s="342">
        <f t="shared" si="245"/>
        <v>23.351712020200978</v>
      </c>
      <c r="BK190" s="342">
        <f t="shared" si="246"/>
        <v>-0.16639963017494147</v>
      </c>
      <c r="BL190" s="342">
        <f t="shared" si="247"/>
        <v>23.351712020200978</v>
      </c>
      <c r="BM190" s="342">
        <f t="shared" si="211"/>
        <v>0.98102487260966154</v>
      </c>
      <c r="BN190" s="342">
        <f t="shared" si="248"/>
        <v>8.8857351675041774E-2</v>
      </c>
      <c r="BO190" s="346">
        <f t="shared" si="249"/>
        <v>-150.94539590092288</v>
      </c>
      <c r="BP190" s="344">
        <f t="shared" si="250"/>
        <v>29.054604099077125</v>
      </c>
      <c r="BQ190" s="344">
        <f t="shared" si="251"/>
        <v>-0.35292056882510137</v>
      </c>
      <c r="BR190" s="344">
        <f t="shared" si="252"/>
        <v>29.054604099077125</v>
      </c>
      <c r="BS190" s="346">
        <f t="shared" si="253"/>
        <v>0.96018290940434636</v>
      </c>
      <c r="BT190" s="345">
        <f t="shared" si="254"/>
        <v>0.11055785425828434</v>
      </c>
      <c r="BU190" s="342">
        <f t="shared" si="212"/>
        <v>0.19941520593332612</v>
      </c>
      <c r="BV190" s="343"/>
      <c r="BW190" s="347">
        <f t="shared" si="293"/>
        <v>1.811462876190264</v>
      </c>
      <c r="BX190" s="362"/>
      <c r="BY190" s="363"/>
      <c r="BZ190" s="361">
        <f t="shared" si="255"/>
        <v>-176.80378474652551</v>
      </c>
      <c r="CA190" s="361">
        <f t="shared" si="256"/>
        <v>3.1962152534744916</v>
      </c>
      <c r="CB190" s="342">
        <f t="shared" si="257"/>
        <v>3.1962152534744916</v>
      </c>
      <c r="CC190" s="342">
        <f t="shared" si="258"/>
        <v>-6.6906854550445583E-4</v>
      </c>
      <c r="CD190" s="342">
        <f t="shared" si="213"/>
        <v>1</v>
      </c>
      <c r="CE190" s="342">
        <f t="shared" si="259"/>
        <v>0</v>
      </c>
      <c r="CF190" s="364"/>
      <c r="CG190" s="342">
        <f t="shared" si="214"/>
        <v>-80.903983552733024</v>
      </c>
      <c r="CH190" s="342">
        <f t="shared" si="260"/>
        <v>-166.91610355690096</v>
      </c>
      <c r="CI190" s="342">
        <f t="shared" si="261"/>
        <v>-1954.575</v>
      </c>
      <c r="CJ190" s="342">
        <f t="shared" si="199"/>
        <v>7.4375</v>
      </c>
      <c r="CK190" s="342">
        <f t="shared" si="262"/>
        <v>-80.903983552733024</v>
      </c>
      <c r="CL190" s="361">
        <f t="shared" si="263"/>
        <v>0.15808941583023245</v>
      </c>
      <c r="CM190" s="361">
        <f t="shared" si="264"/>
        <v>2.5624470436180411E-2</v>
      </c>
      <c r="CN190" s="361">
        <f t="shared" si="215"/>
        <v>0.15808941583023245</v>
      </c>
      <c r="CO190" s="342">
        <f t="shared" si="265"/>
        <v>0.30785381869380907</v>
      </c>
      <c r="CP190" s="364"/>
      <c r="CQ190" s="342">
        <f t="shared" si="216"/>
        <v>-78.388513576111507</v>
      </c>
      <c r="CR190" s="342">
        <f t="shared" si="266"/>
        <v>-163.11969309705162</v>
      </c>
      <c r="CS190" s="342">
        <f t="shared" si="267"/>
        <v>-1954.575</v>
      </c>
      <c r="CT190" s="342">
        <f t="shared" si="200"/>
        <v>7.4375</v>
      </c>
      <c r="CU190" s="342">
        <f t="shared" si="268"/>
        <v>-78.388513576111507</v>
      </c>
      <c r="CV190" s="361">
        <f t="shared" si="269"/>
        <v>0.20127429834951427</v>
      </c>
      <c r="CW190" s="361">
        <f t="shared" si="270"/>
        <v>4.2184221457660036E-2</v>
      </c>
      <c r="CX190" s="361">
        <f t="shared" si="217"/>
        <v>0.20127429834951427</v>
      </c>
      <c r="CY190" s="342">
        <f t="shared" si="271"/>
        <v>0.29828201512980029</v>
      </c>
      <c r="CZ190" s="364"/>
      <c r="DA190" s="350">
        <f t="shared" si="218"/>
        <v>0.60613583382360936</v>
      </c>
      <c r="DB190" s="351">
        <f t="shared" si="219"/>
        <v>2.4175987100138734</v>
      </c>
      <c r="DC190" s="352">
        <f t="shared" si="294"/>
        <v>4.1370573802603358E-3</v>
      </c>
      <c r="DD190" s="353">
        <f t="shared" si="201"/>
        <v>-47.666169109488273</v>
      </c>
      <c r="DE190" s="354">
        <f t="shared" si="272"/>
        <v>60.833333333333336</v>
      </c>
      <c r="DF190" s="354">
        <f t="shared" si="295"/>
        <v>1.9356762884026402</v>
      </c>
      <c r="DG190" s="365"/>
      <c r="DH190" s="63"/>
      <c r="DI190" s="63"/>
      <c r="DJ190" s="63"/>
      <c r="DK190" s="63"/>
      <c r="DL190" s="63"/>
      <c r="DM190" s="63"/>
      <c r="DN190" s="63"/>
      <c r="DO190" s="366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  <c r="EE190" s="63"/>
      <c r="EF190" s="63"/>
      <c r="EG190" s="63"/>
    </row>
    <row r="191" spans="1:137" s="358" customFormat="1" x14ac:dyDescent="0.25">
      <c r="A191" s="358">
        <f t="shared" si="202"/>
        <v>735</v>
      </c>
      <c r="B191" s="359">
        <f t="shared" si="203"/>
        <v>0.125</v>
      </c>
      <c r="C191" s="360"/>
      <c r="D191" s="342">
        <f t="shared" si="220"/>
        <v>-256.66199999999998</v>
      </c>
      <c r="E191" s="361">
        <f t="shared" si="204"/>
        <v>0.97</v>
      </c>
      <c r="F191" s="343"/>
      <c r="G191" s="342">
        <f t="shared" si="273"/>
        <v>-173.28695338193472</v>
      </c>
      <c r="H191" s="342">
        <f t="shared" si="274"/>
        <v>6.7130466180652775</v>
      </c>
      <c r="I191" s="342">
        <f t="shared" si="275"/>
        <v>-0.49727310405346536</v>
      </c>
      <c r="J191" s="342">
        <f t="shared" si="276"/>
        <v>6.7130466180652775</v>
      </c>
      <c r="K191" s="344">
        <f t="shared" si="277"/>
        <v>1</v>
      </c>
      <c r="L191" s="345">
        <f t="shared" si="278"/>
        <v>0</v>
      </c>
      <c r="M191" s="346">
        <f t="shared" si="279"/>
        <v>-127.90294896670979</v>
      </c>
      <c r="N191" s="342">
        <f t="shared" si="280"/>
        <v>52.097051033290214</v>
      </c>
      <c r="O191" s="342">
        <f t="shared" si="281"/>
        <v>-27.090192714323269</v>
      </c>
      <c r="P191" s="342">
        <f t="shared" si="282"/>
        <v>52.097051033290214</v>
      </c>
      <c r="Q191" s="344">
        <f t="shared" si="283"/>
        <v>1</v>
      </c>
      <c r="R191" s="345">
        <f t="shared" si="284"/>
        <v>0</v>
      </c>
      <c r="S191" s="346">
        <f t="shared" si="285"/>
        <v>-8.6810777982037113</v>
      </c>
      <c r="T191" s="342">
        <f t="shared" si="286"/>
        <v>171.31892220179628</v>
      </c>
      <c r="U191" s="342">
        <f t="shared" si="287"/>
        <v>-1.8287947799930102</v>
      </c>
      <c r="V191" s="342">
        <f t="shared" si="288"/>
        <v>-8.6810777982037113</v>
      </c>
      <c r="W191" s="344">
        <f t="shared" si="289"/>
        <v>1</v>
      </c>
      <c r="X191" s="345">
        <f t="shared" si="290"/>
        <v>0</v>
      </c>
      <c r="Y191" s="342">
        <f t="shared" si="291"/>
        <v>0</v>
      </c>
      <c r="Z191" s="343"/>
      <c r="AA191" s="342">
        <f t="shared" si="205"/>
        <v>-64.935115652190674</v>
      </c>
      <c r="AB191" s="342">
        <f t="shared" si="221"/>
        <v>-139.74502602472506</v>
      </c>
      <c r="AC191" s="342">
        <f t="shared" si="222"/>
        <v>-1967.9625000000001</v>
      </c>
      <c r="AD191" s="342">
        <f t="shared" si="223"/>
        <v>7.4375</v>
      </c>
      <c r="AE191" s="342">
        <f t="shared" si="224"/>
        <v>-64.935115652190674</v>
      </c>
      <c r="AF191" s="361">
        <f t="shared" si="225"/>
        <v>0.42364433470870783</v>
      </c>
      <c r="AG191" s="361">
        <f t="shared" si="226"/>
        <v>0.21367935164293267</v>
      </c>
      <c r="AH191" s="361">
        <f t="shared" si="206"/>
        <v>0.42364433470870783</v>
      </c>
      <c r="AI191" s="342">
        <f t="shared" si="227"/>
        <v>0.24540860034841527</v>
      </c>
      <c r="AJ191" s="343"/>
      <c r="AK191" s="342">
        <f t="shared" si="207"/>
        <v>-71.214979487404577</v>
      </c>
      <c r="AL191" s="342">
        <f t="shared" si="228"/>
        <v>-151.45208884406483</v>
      </c>
      <c r="AM191" s="342">
        <f t="shared" si="229"/>
        <v>-1967.9625000000001</v>
      </c>
      <c r="AN191" s="342">
        <f t="shared" si="230"/>
        <v>7.4375</v>
      </c>
      <c r="AO191" s="342">
        <f t="shared" si="231"/>
        <v>-71.214979487404577</v>
      </c>
      <c r="AP191" s="361">
        <f t="shared" si="232"/>
        <v>0.32201819093499057</v>
      </c>
      <c r="AQ191" s="361">
        <f t="shared" si="233"/>
        <v>0.1149259637063179</v>
      </c>
      <c r="AR191" s="361">
        <f t="shared" si="208"/>
        <v>0.32201819093499057</v>
      </c>
      <c r="AS191" s="342">
        <f t="shared" si="234"/>
        <v>0.26914202376192203</v>
      </c>
      <c r="AT191" s="343"/>
      <c r="AU191" s="342">
        <f t="shared" si="235"/>
        <v>-177.61866302230601</v>
      </c>
      <c r="AV191" s="342">
        <f t="shared" si="236"/>
        <v>2.3813369776939908</v>
      </c>
      <c r="AW191" s="342">
        <f t="shared" si="237"/>
        <v>2.3813369776939908</v>
      </c>
      <c r="AX191" s="342">
        <f t="shared" si="238"/>
        <v>-5.0149936226740377E-4</v>
      </c>
      <c r="AY191" s="342">
        <f t="shared" si="209"/>
        <v>1</v>
      </c>
      <c r="AZ191" s="342">
        <f t="shared" si="239"/>
        <v>0</v>
      </c>
      <c r="BA191" s="343"/>
      <c r="BB191" s="342">
        <f t="shared" si="240"/>
        <v>-175.24552484693692</v>
      </c>
      <c r="BC191" s="342">
        <f t="shared" si="241"/>
        <v>4.7544751530630833</v>
      </c>
      <c r="BD191" s="342">
        <f t="shared" si="242"/>
        <v>4.7544751530630833</v>
      </c>
      <c r="BE191" s="342">
        <f t="shared" si="292"/>
        <v>-9.4786062356537297E-4</v>
      </c>
      <c r="BF191" s="342">
        <f t="shared" si="210"/>
        <v>1</v>
      </c>
      <c r="BG191" s="342">
        <f t="shared" si="243"/>
        <v>0</v>
      </c>
      <c r="BH191" s="343"/>
      <c r="BI191" s="342">
        <f t="shared" si="244"/>
        <v>-155.97823831880245</v>
      </c>
      <c r="BJ191" s="342">
        <f t="shared" si="245"/>
        <v>23.147969000812566</v>
      </c>
      <c r="BK191" s="342">
        <f t="shared" si="246"/>
        <v>-0.16131146295763615</v>
      </c>
      <c r="BL191" s="342">
        <f t="shared" si="247"/>
        <v>23.147969000812566</v>
      </c>
      <c r="BM191" s="342">
        <f t="shared" si="211"/>
        <v>0.98159972229427739</v>
      </c>
      <c r="BN191" s="342">
        <f t="shared" si="248"/>
        <v>8.7482876042375535E-2</v>
      </c>
      <c r="BO191" s="346">
        <f t="shared" si="249"/>
        <v>-151.22028889424618</v>
      </c>
      <c r="BP191" s="344">
        <f t="shared" si="250"/>
        <v>28.779711105753819</v>
      </c>
      <c r="BQ191" s="344">
        <f t="shared" si="251"/>
        <v>-0.34189084230247024</v>
      </c>
      <c r="BR191" s="344">
        <f t="shared" si="252"/>
        <v>28.779711105753819</v>
      </c>
      <c r="BS191" s="346">
        <f t="shared" si="253"/>
        <v>0.96140296657390101</v>
      </c>
      <c r="BT191" s="345">
        <f t="shared" si="254"/>
        <v>0.10876685981010513</v>
      </c>
      <c r="BU191" s="342">
        <f t="shared" si="212"/>
        <v>0.19624973585248068</v>
      </c>
      <c r="BV191" s="343"/>
      <c r="BW191" s="347">
        <f t="shared" si="293"/>
        <v>1.8058003599628178</v>
      </c>
      <c r="BX191" s="362"/>
      <c r="BY191" s="363"/>
      <c r="BZ191" s="361">
        <f t="shared" si="255"/>
        <v>-176.82630436391918</v>
      </c>
      <c r="CA191" s="361">
        <f t="shared" si="256"/>
        <v>3.1736956360808222</v>
      </c>
      <c r="CB191" s="342">
        <f t="shared" si="257"/>
        <v>3.1736956360808222</v>
      </c>
      <c r="CC191" s="342">
        <f t="shared" si="258"/>
        <v>-6.502915467947565E-4</v>
      </c>
      <c r="CD191" s="342">
        <f t="shared" si="213"/>
        <v>1</v>
      </c>
      <c r="CE191" s="342">
        <f t="shared" si="259"/>
        <v>0</v>
      </c>
      <c r="CF191" s="364"/>
      <c r="CG191" s="342">
        <f t="shared" si="214"/>
        <v>-80.964837086521385</v>
      </c>
      <c r="CH191" s="342">
        <f t="shared" si="260"/>
        <v>-167.00655486050712</v>
      </c>
      <c r="CI191" s="342">
        <f t="shared" si="261"/>
        <v>-1967.9625000000001</v>
      </c>
      <c r="CJ191" s="342">
        <f t="shared" si="199"/>
        <v>7.4375</v>
      </c>
      <c r="CK191" s="342">
        <f t="shared" si="262"/>
        <v>-80.964837086521385</v>
      </c>
      <c r="CL191" s="361">
        <f t="shared" si="263"/>
        <v>0.1570405883859356</v>
      </c>
      <c r="CM191" s="361">
        <f t="shared" si="264"/>
        <v>2.5277247531234791E-2</v>
      </c>
      <c r="CN191" s="361">
        <f t="shared" si="215"/>
        <v>0.1570405883859356</v>
      </c>
      <c r="CO191" s="342">
        <f t="shared" si="265"/>
        <v>0.30598955815011863</v>
      </c>
      <c r="CP191" s="364"/>
      <c r="CQ191" s="342">
        <f t="shared" si="216"/>
        <v>-78.465379346355292</v>
      </c>
      <c r="CR191" s="342">
        <f t="shared" si="266"/>
        <v>-163.23751362007329</v>
      </c>
      <c r="CS191" s="342">
        <f t="shared" si="267"/>
        <v>-1967.9625000000001</v>
      </c>
      <c r="CT191" s="342">
        <f t="shared" si="200"/>
        <v>7.4375</v>
      </c>
      <c r="CU191" s="342">
        <f t="shared" si="268"/>
        <v>-78.465379346355292</v>
      </c>
      <c r="CV191" s="361">
        <f t="shared" si="269"/>
        <v>0.19996001199600139</v>
      </c>
      <c r="CW191" s="361">
        <f t="shared" si="270"/>
        <v>4.1613235907636541E-2</v>
      </c>
      <c r="CX191" s="361">
        <f t="shared" si="217"/>
        <v>0.19996001199600139</v>
      </c>
      <c r="CY191" s="342">
        <f t="shared" si="271"/>
        <v>0.29654338377307365</v>
      </c>
      <c r="CZ191" s="364"/>
      <c r="DA191" s="350">
        <f t="shared" si="218"/>
        <v>0.60253294192319229</v>
      </c>
      <c r="DB191" s="351">
        <f t="shared" si="219"/>
        <v>2.4083333018860102</v>
      </c>
      <c r="DC191" s="352">
        <f t="shared" si="294"/>
        <v>4.0427488436770706E-3</v>
      </c>
      <c r="DD191" s="353">
        <f t="shared" si="201"/>
        <v>-47.866464768643098</v>
      </c>
      <c r="DE191" s="354">
        <f t="shared" si="272"/>
        <v>61.25</v>
      </c>
      <c r="DF191" s="354">
        <f t="shared" si="295"/>
        <v>1.9233625736725364</v>
      </c>
      <c r="DG191" s="365"/>
      <c r="DH191" s="63"/>
      <c r="DI191" s="63"/>
      <c r="DJ191" s="63"/>
      <c r="DK191" s="63"/>
      <c r="DL191" s="63"/>
      <c r="DM191" s="63"/>
      <c r="DN191" s="63"/>
      <c r="DO191" s="366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  <c r="EE191" s="63"/>
      <c r="EF191" s="63"/>
      <c r="EG191" s="63"/>
    </row>
    <row r="192" spans="1:137" s="358" customFormat="1" x14ac:dyDescent="0.25">
      <c r="A192" s="358">
        <f t="shared" si="202"/>
        <v>740</v>
      </c>
      <c r="B192" s="359">
        <f t="shared" si="203"/>
        <v>0.125</v>
      </c>
      <c r="C192" s="360"/>
      <c r="D192" s="342">
        <f t="shared" si="220"/>
        <v>-258.40800000000002</v>
      </c>
      <c r="E192" s="361">
        <f t="shared" si="204"/>
        <v>0.97</v>
      </c>
      <c r="F192" s="343"/>
      <c r="G192" s="342">
        <f t="shared" si="273"/>
        <v>-173.35604302746577</v>
      </c>
      <c r="H192" s="342">
        <f t="shared" si="274"/>
        <v>6.6439569725342267</v>
      </c>
      <c r="I192" s="342">
        <f t="shared" si="275"/>
        <v>-0.47958296735909484</v>
      </c>
      <c r="J192" s="342">
        <f t="shared" si="276"/>
        <v>6.6439569725342267</v>
      </c>
      <c r="K192" s="344">
        <f t="shared" si="277"/>
        <v>1</v>
      </c>
      <c r="L192" s="345">
        <f t="shared" si="278"/>
        <v>0</v>
      </c>
      <c r="M192" s="346">
        <f t="shared" si="279"/>
        <v>-130.25064704233441</v>
      </c>
      <c r="N192" s="342">
        <f t="shared" si="280"/>
        <v>49.749352957665593</v>
      </c>
      <c r="O192" s="342">
        <f t="shared" si="281"/>
        <v>-25.677529245208316</v>
      </c>
      <c r="P192" s="342">
        <f t="shared" si="282"/>
        <v>49.749352957665593</v>
      </c>
      <c r="Q192" s="344">
        <f t="shared" si="283"/>
        <v>1</v>
      </c>
      <c r="R192" s="345">
        <f t="shared" si="284"/>
        <v>0</v>
      </c>
      <c r="S192" s="346">
        <f t="shared" si="285"/>
        <v>-8.7879556097577698</v>
      </c>
      <c r="T192" s="342">
        <f t="shared" si="286"/>
        <v>171.21204439024223</v>
      </c>
      <c r="U192" s="342">
        <f t="shared" si="287"/>
        <v>-1.8765853619537209</v>
      </c>
      <c r="V192" s="342">
        <f t="shared" si="288"/>
        <v>-8.7879556097577698</v>
      </c>
      <c r="W192" s="344">
        <f t="shared" si="289"/>
        <v>1</v>
      </c>
      <c r="X192" s="345">
        <f t="shared" si="290"/>
        <v>0</v>
      </c>
      <c r="Y192" s="342">
        <f t="shared" si="291"/>
        <v>0</v>
      </c>
      <c r="Z192" s="343"/>
      <c r="AA192" s="342">
        <f t="shared" si="205"/>
        <v>-65.083857904472836</v>
      </c>
      <c r="AB192" s="342">
        <f t="shared" si="221"/>
        <v>-140.04266816104644</v>
      </c>
      <c r="AC192" s="342">
        <f t="shared" si="222"/>
        <v>-1981.35</v>
      </c>
      <c r="AD192" s="342">
        <f t="shared" si="223"/>
        <v>7.4375</v>
      </c>
      <c r="AE192" s="342">
        <f t="shared" si="224"/>
        <v>-65.083857904472836</v>
      </c>
      <c r="AF192" s="361">
        <f t="shared" si="225"/>
        <v>0.42129134062748508</v>
      </c>
      <c r="AG192" s="361">
        <f t="shared" si="226"/>
        <v>0.21093042088718836</v>
      </c>
      <c r="AH192" s="361">
        <f t="shared" si="206"/>
        <v>0.42129134062748508</v>
      </c>
      <c r="AI192" s="342">
        <f t="shared" si="227"/>
        <v>0.24430877591769082</v>
      </c>
      <c r="AJ192" s="343"/>
      <c r="AK192" s="342">
        <f t="shared" si="207"/>
        <v>-71.333085725779782</v>
      </c>
      <c r="AL192" s="342">
        <f t="shared" si="228"/>
        <v>-151.65701993462827</v>
      </c>
      <c r="AM192" s="342">
        <f t="shared" si="229"/>
        <v>-1981.35</v>
      </c>
      <c r="AN192" s="342">
        <f t="shared" si="230"/>
        <v>7.4375</v>
      </c>
      <c r="AO192" s="342">
        <f t="shared" si="231"/>
        <v>-71.333085725779782</v>
      </c>
      <c r="AP192" s="361">
        <f t="shared" si="232"/>
        <v>0.32006596599210796</v>
      </c>
      <c r="AQ192" s="361">
        <f t="shared" si="233"/>
        <v>0.113398194513132</v>
      </c>
      <c r="AR192" s="361">
        <f t="shared" si="208"/>
        <v>0.32006596599210796</v>
      </c>
      <c r="AS192" s="342">
        <f t="shared" si="234"/>
        <v>0.26776683830998416</v>
      </c>
      <c r="AT192" s="343"/>
      <c r="AU192" s="342">
        <f t="shared" si="235"/>
        <v>-177.63533475030994</v>
      </c>
      <c r="AV192" s="342">
        <f t="shared" si="236"/>
        <v>2.3646652496900629</v>
      </c>
      <c r="AW192" s="342">
        <f t="shared" si="237"/>
        <v>2.3646652496900629</v>
      </c>
      <c r="AX192" s="342">
        <f t="shared" si="238"/>
        <v>-4.8736066365533609E-4</v>
      </c>
      <c r="AY192" s="342">
        <f t="shared" si="209"/>
        <v>1</v>
      </c>
      <c r="AZ192" s="342">
        <f t="shared" si="239"/>
        <v>0</v>
      </c>
      <c r="BA192" s="343"/>
      <c r="BB192" s="342">
        <f t="shared" si="240"/>
        <v>-175.27869769156391</v>
      </c>
      <c r="BC192" s="342">
        <f t="shared" si="241"/>
        <v>4.7213023084360941</v>
      </c>
      <c r="BD192" s="342">
        <f t="shared" si="242"/>
        <v>4.7213023084360941</v>
      </c>
      <c r="BE192" s="342">
        <f t="shared" si="292"/>
        <v>-9.2178172731206029E-4</v>
      </c>
      <c r="BF192" s="342">
        <f t="shared" si="210"/>
        <v>1</v>
      </c>
      <c r="BG192" s="342">
        <f t="shared" si="243"/>
        <v>0</v>
      </c>
      <c r="BH192" s="343"/>
      <c r="BI192" s="342">
        <f t="shared" si="244"/>
        <v>-156.18053586204044</v>
      </c>
      <c r="BJ192" s="342">
        <f t="shared" si="245"/>
        <v>22.947967831060197</v>
      </c>
      <c r="BK192" s="342">
        <f t="shared" si="246"/>
        <v>-0.15641644754692155</v>
      </c>
      <c r="BL192" s="342">
        <f t="shared" si="247"/>
        <v>22.947967831060197</v>
      </c>
      <c r="BM192" s="342">
        <f t="shared" si="211"/>
        <v>0.98215306802612479</v>
      </c>
      <c r="BN192" s="342">
        <f t="shared" si="248"/>
        <v>8.6141020386862596E-2</v>
      </c>
      <c r="BO192" s="346">
        <f t="shared" si="249"/>
        <v>-151.48974229044634</v>
      </c>
      <c r="BP192" s="344">
        <f t="shared" si="250"/>
        <v>28.510257709553656</v>
      </c>
      <c r="BQ192" s="344">
        <f t="shared" si="251"/>
        <v>-0.33128620248521429</v>
      </c>
      <c r="BR192" s="344">
        <f t="shared" si="252"/>
        <v>28.510257709553656</v>
      </c>
      <c r="BS192" s="346">
        <f t="shared" si="253"/>
        <v>0.96257746439747838</v>
      </c>
      <c r="BT192" s="345">
        <f t="shared" si="254"/>
        <v>0.10702048689772393</v>
      </c>
      <c r="BU192" s="342">
        <f t="shared" si="212"/>
        <v>0.19316150728458653</v>
      </c>
      <c r="BV192" s="343"/>
      <c r="BW192" s="347">
        <f t="shared" si="293"/>
        <v>1.8002371215122615</v>
      </c>
      <c r="BX192" s="362"/>
      <c r="BY192" s="363"/>
      <c r="BZ192" s="361">
        <f t="shared" si="255"/>
        <v>-176.84850373400991</v>
      </c>
      <c r="CA192" s="361">
        <f t="shared" si="256"/>
        <v>3.1514962659900903</v>
      </c>
      <c r="CB192" s="342">
        <f t="shared" si="257"/>
        <v>3.1514962659900903</v>
      </c>
      <c r="CC192" s="342">
        <f t="shared" si="258"/>
        <v>-6.3217251323536541E-4</v>
      </c>
      <c r="CD192" s="342">
        <f t="shared" si="213"/>
        <v>1</v>
      </c>
      <c r="CE192" s="342">
        <f t="shared" si="259"/>
        <v>0</v>
      </c>
      <c r="CF192" s="364"/>
      <c r="CG192" s="342">
        <f t="shared" si="214"/>
        <v>-81.024888422642007</v>
      </c>
      <c r="CH192" s="342">
        <f t="shared" si="260"/>
        <v>-167.09575548219883</v>
      </c>
      <c r="CI192" s="342">
        <f t="shared" si="261"/>
        <v>-1981.35</v>
      </c>
      <c r="CJ192" s="342">
        <f t="shared" si="199"/>
        <v>7.4375</v>
      </c>
      <c r="CK192" s="342">
        <f t="shared" si="262"/>
        <v>-81.024888422642007</v>
      </c>
      <c r="CL192" s="361">
        <f t="shared" si="263"/>
        <v>0.15600541337335747</v>
      </c>
      <c r="CM192" s="361">
        <f t="shared" si="264"/>
        <v>2.4937030249214395E-2</v>
      </c>
      <c r="CN192" s="361">
        <f t="shared" si="215"/>
        <v>0.15600541337335747</v>
      </c>
      <c r="CO192" s="342">
        <f t="shared" si="265"/>
        <v>0.30414747906397149</v>
      </c>
      <c r="CP192" s="364"/>
      <c r="CQ192" s="342">
        <f t="shared" si="216"/>
        <v>-78.541247654122799</v>
      </c>
      <c r="CR192" s="342">
        <f t="shared" si="266"/>
        <v>-163.35368427240527</v>
      </c>
      <c r="CS192" s="342">
        <f t="shared" si="267"/>
        <v>-1981.35</v>
      </c>
      <c r="CT192" s="342">
        <f t="shared" si="200"/>
        <v>7.4375</v>
      </c>
      <c r="CU192" s="342">
        <f t="shared" si="268"/>
        <v>-78.541247654122799</v>
      </c>
      <c r="CV192" s="361">
        <f t="shared" si="269"/>
        <v>0.19866242779525697</v>
      </c>
      <c r="CW192" s="361">
        <f t="shared" si="270"/>
        <v>4.1053745692394478E-2</v>
      </c>
      <c r="CX192" s="361">
        <f t="shared" si="217"/>
        <v>0.19866242779525697</v>
      </c>
      <c r="CY192" s="342">
        <f t="shared" si="271"/>
        <v>0.29482450320616671</v>
      </c>
      <c r="CZ192" s="364"/>
      <c r="DA192" s="350">
        <f t="shared" si="218"/>
        <v>0.59897198227013826</v>
      </c>
      <c r="DB192" s="351">
        <f t="shared" si="219"/>
        <v>2.3992091037823995</v>
      </c>
      <c r="DC192" s="352">
        <f t="shared" si="294"/>
        <v>3.9508660296954309E-3</v>
      </c>
      <c r="DD192" s="353">
        <f t="shared" si="201"/>
        <v>-48.066153932063109</v>
      </c>
      <c r="DE192" s="354">
        <f t="shared" si="272"/>
        <v>61.666666666666664</v>
      </c>
      <c r="DF192" s="354">
        <f t="shared" si="295"/>
        <v>1.9111988738138204</v>
      </c>
      <c r="DG192" s="365"/>
      <c r="DH192" s="63"/>
      <c r="DI192" s="63"/>
      <c r="DJ192" s="63"/>
      <c r="DK192" s="63"/>
      <c r="DL192" s="63"/>
      <c r="DM192" s="63"/>
      <c r="DN192" s="63"/>
      <c r="DO192" s="366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  <c r="EE192" s="63"/>
      <c r="EF192" s="63"/>
      <c r="EG192" s="63"/>
    </row>
    <row r="193" spans="1:137" s="358" customFormat="1" x14ac:dyDescent="0.25">
      <c r="A193" s="358">
        <f t="shared" si="202"/>
        <v>745</v>
      </c>
      <c r="B193" s="359">
        <f t="shared" si="203"/>
        <v>0.125</v>
      </c>
      <c r="C193" s="360"/>
      <c r="D193" s="342">
        <f t="shared" si="220"/>
        <v>-260.154</v>
      </c>
      <c r="E193" s="361">
        <f t="shared" si="204"/>
        <v>0.97</v>
      </c>
      <c r="F193" s="343"/>
      <c r="G193" s="342">
        <f t="shared" si="273"/>
        <v>-173.42357358170659</v>
      </c>
      <c r="H193" s="342">
        <f t="shared" si="274"/>
        <v>6.5764264182934085</v>
      </c>
      <c r="I193" s="342">
        <f t="shared" si="275"/>
        <v>-0.46265201129305217</v>
      </c>
      <c r="J193" s="342">
        <f t="shared" si="276"/>
        <v>6.5764264182934085</v>
      </c>
      <c r="K193" s="344">
        <f t="shared" si="277"/>
        <v>1</v>
      </c>
      <c r="L193" s="345">
        <f t="shared" si="278"/>
        <v>0</v>
      </c>
      <c r="M193" s="346">
        <f t="shared" si="279"/>
        <v>-132.43301745104915</v>
      </c>
      <c r="N193" s="342">
        <f t="shared" si="280"/>
        <v>47.566982548950847</v>
      </c>
      <c r="O193" s="342">
        <f t="shared" si="281"/>
        <v>-24.389292775494727</v>
      </c>
      <c r="P193" s="342">
        <f t="shared" si="282"/>
        <v>47.566982548950847</v>
      </c>
      <c r="Q193" s="344">
        <f t="shared" si="283"/>
        <v>1</v>
      </c>
      <c r="R193" s="345">
        <f t="shared" si="284"/>
        <v>0</v>
      </c>
      <c r="S193" s="346">
        <f t="shared" si="285"/>
        <v>-8.8963265343946691</v>
      </c>
      <c r="T193" s="342">
        <f t="shared" si="286"/>
        <v>171.10367346560534</v>
      </c>
      <c r="U193" s="342">
        <f t="shared" si="287"/>
        <v>-1.9256350888831557</v>
      </c>
      <c r="V193" s="342">
        <f t="shared" si="288"/>
        <v>-8.8963265343946691</v>
      </c>
      <c r="W193" s="344">
        <f t="shared" si="289"/>
        <v>1</v>
      </c>
      <c r="X193" s="345">
        <f t="shared" si="290"/>
        <v>0</v>
      </c>
      <c r="Y193" s="342">
        <f t="shared" si="291"/>
        <v>0</v>
      </c>
      <c r="Z193" s="343"/>
      <c r="AA193" s="342">
        <f t="shared" si="205"/>
        <v>-65.230956023985371</v>
      </c>
      <c r="AB193" s="342">
        <f t="shared" si="221"/>
        <v>-140.33596457093282</v>
      </c>
      <c r="AC193" s="342">
        <f t="shared" si="222"/>
        <v>-1994.7375</v>
      </c>
      <c r="AD193" s="342">
        <f t="shared" si="223"/>
        <v>7.4375</v>
      </c>
      <c r="AE193" s="342">
        <f t="shared" si="224"/>
        <v>-65.230956023985371</v>
      </c>
      <c r="AF193" s="361">
        <f t="shared" si="225"/>
        <v>0.41896156311034954</v>
      </c>
      <c r="AG193" s="361">
        <f t="shared" si="226"/>
        <v>0.20823178780657575</v>
      </c>
      <c r="AH193" s="361">
        <f t="shared" si="206"/>
        <v>0.41896156311034954</v>
      </c>
      <c r="AI193" s="342">
        <f t="shared" si="227"/>
        <v>0.24321758398204837</v>
      </c>
      <c r="AJ193" s="343"/>
      <c r="AK193" s="342">
        <f t="shared" si="207"/>
        <v>-71.449768074072267</v>
      </c>
      <c r="AL193" s="342">
        <f t="shared" si="228"/>
        <v>-151.85899093116049</v>
      </c>
      <c r="AM193" s="342">
        <f t="shared" si="229"/>
        <v>-1994.7375</v>
      </c>
      <c r="AN193" s="342">
        <f t="shared" si="230"/>
        <v>7.4375</v>
      </c>
      <c r="AO193" s="342">
        <f t="shared" si="231"/>
        <v>-71.449768074072267</v>
      </c>
      <c r="AP193" s="361">
        <f t="shared" si="232"/>
        <v>0.31813594155425279</v>
      </c>
      <c r="AQ193" s="361">
        <f t="shared" si="233"/>
        <v>0.11190030162180047</v>
      </c>
      <c r="AR193" s="361">
        <f t="shared" si="208"/>
        <v>0.31813594155425279</v>
      </c>
      <c r="AS193" s="342">
        <f t="shared" si="234"/>
        <v>0.26640480266246186</v>
      </c>
      <c r="AT193" s="343"/>
      <c r="AU193" s="342">
        <f t="shared" si="235"/>
        <v>-177.65177083740252</v>
      </c>
      <c r="AV193" s="342">
        <f t="shared" si="236"/>
        <v>2.3482291625974767</v>
      </c>
      <c r="AW193" s="342">
        <f t="shared" si="237"/>
        <v>2.3482291625974767</v>
      </c>
      <c r="AX193" s="342">
        <f t="shared" si="238"/>
        <v>-4.7372011865979836E-4</v>
      </c>
      <c r="AY193" s="342">
        <f t="shared" si="209"/>
        <v>1</v>
      </c>
      <c r="AZ193" s="342">
        <f t="shared" si="239"/>
        <v>0</v>
      </c>
      <c r="BA193" s="343"/>
      <c r="BB193" s="342">
        <f t="shared" si="240"/>
        <v>-175.31140399123342</v>
      </c>
      <c r="BC193" s="342">
        <f t="shared" si="241"/>
        <v>4.6885960087665808</v>
      </c>
      <c r="BD193" s="342">
        <f t="shared" si="242"/>
        <v>4.6885960087665808</v>
      </c>
      <c r="BE193" s="342">
        <f t="shared" si="292"/>
        <v>-8.965975414990773E-4</v>
      </c>
      <c r="BF193" s="342">
        <f t="shared" si="210"/>
        <v>1</v>
      </c>
      <c r="BG193" s="342">
        <f t="shared" si="243"/>
        <v>0</v>
      </c>
      <c r="BH193" s="343"/>
      <c r="BI193" s="342">
        <f t="shared" si="244"/>
        <v>-156.37919180061698</v>
      </c>
      <c r="BJ193" s="342">
        <f t="shared" si="245"/>
        <v>22.751604261759496</v>
      </c>
      <c r="BK193" s="342">
        <f t="shared" si="246"/>
        <v>-0.1517058868975035</v>
      </c>
      <c r="BL193" s="342">
        <f t="shared" si="247"/>
        <v>22.751604261759496</v>
      </c>
      <c r="BM193" s="342">
        <f t="shared" si="211"/>
        <v>0.98268585701387146</v>
      </c>
      <c r="BN193" s="342">
        <f t="shared" si="248"/>
        <v>8.4830739231019747E-2</v>
      </c>
      <c r="BO193" s="346">
        <f t="shared" si="249"/>
        <v>-151.75391579495985</v>
      </c>
      <c r="BP193" s="344">
        <f t="shared" si="250"/>
        <v>28.246084205040148</v>
      </c>
      <c r="BQ193" s="344">
        <f t="shared" si="251"/>
        <v>-0.32108734278267914</v>
      </c>
      <c r="BR193" s="344">
        <f t="shared" si="252"/>
        <v>28.246084205040148</v>
      </c>
      <c r="BS193" s="346">
        <f t="shared" si="253"/>
        <v>0.96370837427413159</v>
      </c>
      <c r="BT193" s="345">
        <f t="shared" si="254"/>
        <v>0.10531724162953075</v>
      </c>
      <c r="BU193" s="342">
        <f t="shared" si="212"/>
        <v>0.19014798086055051</v>
      </c>
      <c r="BV193" s="343"/>
      <c r="BW193" s="347">
        <f t="shared" si="293"/>
        <v>1.7947703675050606</v>
      </c>
      <c r="BX193" s="362"/>
      <c r="BY193" s="363"/>
      <c r="BZ193" s="361">
        <f t="shared" si="255"/>
        <v>-176.8703897395651</v>
      </c>
      <c r="CA193" s="361">
        <f t="shared" si="256"/>
        <v>3.1296102604349016</v>
      </c>
      <c r="CB193" s="342">
        <f t="shared" si="257"/>
        <v>3.1296102604349016</v>
      </c>
      <c r="CC193" s="342">
        <f t="shared" si="258"/>
        <v>-6.1468383477222756E-4</v>
      </c>
      <c r="CD193" s="342">
        <f t="shared" si="213"/>
        <v>1</v>
      </c>
      <c r="CE193" s="342">
        <f t="shared" si="259"/>
        <v>0</v>
      </c>
      <c r="CF193" s="364"/>
      <c r="CG193" s="342">
        <f t="shared" si="214"/>
        <v>-81.084153190239945</v>
      </c>
      <c r="CH193" s="342">
        <f t="shared" si="260"/>
        <v>-167.18373133622055</v>
      </c>
      <c r="CI193" s="342">
        <f t="shared" si="261"/>
        <v>-1994.7375</v>
      </c>
      <c r="CJ193" s="342">
        <f t="shared" ref="CJ193:CJ246" si="296">(120-1)/(2*$BY$32)*1000</f>
        <v>7.4375</v>
      </c>
      <c r="CK193" s="342">
        <f t="shared" si="262"/>
        <v>-81.084153190239945</v>
      </c>
      <c r="CL193" s="361">
        <f t="shared" si="263"/>
        <v>0.15498362933651524</v>
      </c>
      <c r="CM193" s="361">
        <f t="shared" si="264"/>
        <v>2.4603631560464204E-2</v>
      </c>
      <c r="CN193" s="361">
        <f t="shared" si="215"/>
        <v>0.15498362933651524</v>
      </c>
      <c r="CO193" s="342">
        <f t="shared" si="265"/>
        <v>0.30232719310305722</v>
      </c>
      <c r="CP193" s="364"/>
      <c r="CQ193" s="342">
        <f t="shared" si="216"/>
        <v>-78.616137528927851</v>
      </c>
      <c r="CR193" s="342">
        <f t="shared" si="266"/>
        <v>-163.46823972988426</v>
      </c>
      <c r="CS193" s="342">
        <f t="shared" si="267"/>
        <v>-1994.7375</v>
      </c>
      <c r="CT193" s="342">
        <f t="shared" ref="CT193:CT246" si="297">(120-1)/(2*$BY$32)*1000</f>
        <v>7.4375</v>
      </c>
      <c r="CU193" s="342">
        <f t="shared" si="268"/>
        <v>-78.616137528927851</v>
      </c>
      <c r="CV193" s="361">
        <f t="shared" si="269"/>
        <v>0.19738123621303674</v>
      </c>
      <c r="CW193" s="361">
        <f t="shared" si="270"/>
        <v>4.0505445066898918E-2</v>
      </c>
      <c r="CX193" s="361">
        <f t="shared" si="217"/>
        <v>0.19738123621303674</v>
      </c>
      <c r="CY193" s="342">
        <f t="shared" si="271"/>
        <v>0.29312504671486894</v>
      </c>
      <c r="CZ193" s="364"/>
      <c r="DA193" s="350">
        <f t="shared" si="218"/>
        <v>0.59545223981792617</v>
      </c>
      <c r="DB193" s="351">
        <f t="shared" si="219"/>
        <v>2.3902226073229866</v>
      </c>
      <c r="DC193" s="352">
        <f t="shared" si="294"/>
        <v>3.8613480351050488E-3</v>
      </c>
      <c r="DD193" s="353">
        <f t="shared" ref="DD193:DD246" si="298">20*LOG10(DC193)</f>
        <v>-48.265221046443479</v>
      </c>
      <c r="DE193" s="354">
        <f t="shared" si="272"/>
        <v>62.083333333333336</v>
      </c>
      <c r="DF193" s="354">
        <f t="shared" si="295"/>
        <v>1.8991825801385176</v>
      </c>
      <c r="DG193" s="365"/>
      <c r="DH193" s="63"/>
      <c r="DI193" s="63"/>
      <c r="DJ193" s="63"/>
      <c r="DK193" s="63"/>
      <c r="DL193" s="63"/>
      <c r="DM193" s="63"/>
      <c r="DN193" s="63"/>
      <c r="DO193" s="366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  <c r="EE193" s="63"/>
      <c r="EF193" s="63"/>
      <c r="EG193" s="63"/>
    </row>
    <row r="194" spans="1:137" s="358" customFormat="1" x14ac:dyDescent="0.25">
      <c r="A194" s="358">
        <f t="shared" ref="A194:A246" si="299">A193+5</f>
        <v>750</v>
      </c>
      <c r="B194" s="359">
        <f t="shared" ref="B194:B246" si="300">B193</f>
        <v>0.125</v>
      </c>
      <c r="C194" s="360"/>
      <c r="D194" s="342">
        <f t="shared" si="220"/>
        <v>-261.89999999999998</v>
      </c>
      <c r="E194" s="361">
        <f t="shared" ref="E194:E246" si="301">E193</f>
        <v>0.97</v>
      </c>
      <c r="F194" s="343"/>
      <c r="G194" s="342">
        <f t="shared" si="273"/>
        <v>-173.48959959417604</v>
      </c>
      <c r="H194" s="342">
        <f t="shared" si="274"/>
        <v>6.5104004058239582</v>
      </c>
      <c r="I194" s="342">
        <f t="shared" si="275"/>
        <v>-0.44644241838173665</v>
      </c>
      <c r="J194" s="342">
        <f t="shared" si="276"/>
        <v>6.5104004058239582</v>
      </c>
      <c r="K194" s="344">
        <f t="shared" si="277"/>
        <v>1</v>
      </c>
      <c r="L194" s="345">
        <f t="shared" si="278"/>
        <v>0</v>
      </c>
      <c r="M194" s="346">
        <f t="shared" si="279"/>
        <v>-134.46136183068282</v>
      </c>
      <c r="N194" s="342">
        <f t="shared" si="280"/>
        <v>45.538638169317181</v>
      </c>
      <c r="O194" s="342">
        <f t="shared" si="281"/>
        <v>-23.20740796376397</v>
      </c>
      <c r="P194" s="342">
        <f t="shared" si="282"/>
        <v>45.538638169317181</v>
      </c>
      <c r="Q194" s="344">
        <f t="shared" si="283"/>
        <v>1</v>
      </c>
      <c r="R194" s="345">
        <f t="shared" si="284"/>
        <v>0</v>
      </c>
      <c r="S194" s="346">
        <f t="shared" si="285"/>
        <v>-9.0062266157857032</v>
      </c>
      <c r="T194" s="342">
        <f t="shared" si="286"/>
        <v>170.99377338421431</v>
      </c>
      <c r="U194" s="342">
        <f t="shared" si="287"/>
        <v>-1.9759757150717183</v>
      </c>
      <c r="V194" s="342">
        <f t="shared" si="288"/>
        <v>-9.0062266157857032</v>
      </c>
      <c r="W194" s="344">
        <f t="shared" si="289"/>
        <v>1</v>
      </c>
      <c r="X194" s="345">
        <f t="shared" si="290"/>
        <v>0</v>
      </c>
      <c r="Y194" s="342">
        <f t="shared" si="291"/>
        <v>0</v>
      </c>
      <c r="Z194" s="343"/>
      <c r="AA194" s="342">
        <f t="shared" ref="AA194:AA246" si="302">IF(AA$30="PT1",AE194,IF(AA$30="BiQUAD",AB194,IF(AA$30="FIR",AC194,"N/A")))</f>
        <v>-65.376435213836388</v>
      </c>
      <c r="AB194" s="342">
        <f t="shared" si="221"/>
        <v>-140.62500604815355</v>
      </c>
      <c r="AC194" s="342">
        <f t="shared" si="222"/>
        <v>-2008.125</v>
      </c>
      <c r="AD194" s="342">
        <f t="shared" si="223"/>
        <v>7.4375</v>
      </c>
      <c r="AE194" s="342">
        <f t="shared" si="224"/>
        <v>-65.376435213836388</v>
      </c>
      <c r="AF194" s="361">
        <f t="shared" si="225"/>
        <v>0.41665471049321362</v>
      </c>
      <c r="AG194" s="361">
        <f t="shared" si="226"/>
        <v>0.20558232443522573</v>
      </c>
      <c r="AH194" s="361">
        <f t="shared" ref="AH194:AH246" si="303">IF(AI$32="On",IF(AA$30="PT1",AF194,AG194),1)</f>
        <v>0.41665471049321362</v>
      </c>
      <c r="AI194" s="342">
        <f t="shared" si="227"/>
        <v>0.24213494523643106</v>
      </c>
      <c r="AJ194" s="343"/>
      <c r="AK194" s="342">
        <f t="shared" ref="AK194:AK246" si="304">IF(AK$30="PT1",AO194,IF(AK$30="BiQUAD",AL194,IF(AK$30="FIR",AM194,"N/A")))</f>
        <v>-71.56505117707799</v>
      </c>
      <c r="AL194" s="342">
        <f t="shared" si="228"/>
        <v>-152.05806551479151</v>
      </c>
      <c r="AM194" s="342">
        <f t="shared" si="229"/>
        <v>-2008.125</v>
      </c>
      <c r="AN194" s="342">
        <f t="shared" si="230"/>
        <v>7.4375</v>
      </c>
      <c r="AO194" s="342">
        <f t="shared" si="231"/>
        <v>-71.56505117707799</v>
      </c>
      <c r="AP194" s="361">
        <f t="shared" si="232"/>
        <v>0.31622776601683794</v>
      </c>
      <c r="AQ194" s="361">
        <f t="shared" si="233"/>
        <v>0.11043152607484653</v>
      </c>
      <c r="AR194" s="361">
        <f t="shared" ref="AR194:AR246" si="305">IF(AS$32="On",IF(AK$30="PT1",AP194,AQ194),1)</f>
        <v>0.31622776601683794</v>
      </c>
      <c r="AS194" s="342">
        <f t="shared" si="234"/>
        <v>0.26505574510028884</v>
      </c>
      <c r="AT194" s="343"/>
      <c r="AU194" s="342">
        <f t="shared" si="235"/>
        <v>-177.66797631837693</v>
      </c>
      <c r="AV194" s="342">
        <f t="shared" si="236"/>
        <v>2.3320236816230704</v>
      </c>
      <c r="AW194" s="342">
        <f t="shared" si="237"/>
        <v>2.3320236816230704</v>
      </c>
      <c r="AX194" s="342">
        <f t="shared" si="238"/>
        <v>-4.605566986615617E-4</v>
      </c>
      <c r="AY194" s="342">
        <f t="shared" ref="AY194:AY246" si="306">IF(AZ$32="On",10^((IF(ISERROR(AX194),-60,AX194))/20),1)</f>
        <v>1</v>
      </c>
      <c r="AZ194" s="342">
        <f t="shared" si="239"/>
        <v>0</v>
      </c>
      <c r="BA194" s="343"/>
      <c r="BB194" s="342">
        <f t="shared" si="240"/>
        <v>-175.34365365110392</v>
      </c>
      <c r="BC194" s="342">
        <f t="shared" si="241"/>
        <v>4.6563463488960792</v>
      </c>
      <c r="BD194" s="342">
        <f t="shared" si="242"/>
        <v>4.6563463488960792</v>
      </c>
      <c r="BE194" s="342">
        <f t="shared" si="292"/>
        <v>-8.7227133948323621E-4</v>
      </c>
      <c r="BF194" s="342">
        <f t="shared" ref="BF194:BF246" si="307">IF(BG$32="On",10^((IF(ISERROR(BE194),-60,BE194))/20),1)</f>
        <v>1</v>
      </c>
      <c r="BG194" s="342">
        <f t="shared" si="243"/>
        <v>0</v>
      </c>
      <c r="BH194" s="343"/>
      <c r="BI194" s="342">
        <f t="shared" si="244"/>
        <v>-156.57430637174406</v>
      </c>
      <c r="BJ194" s="342">
        <f t="shared" si="245"/>
        <v>22.558777863999751</v>
      </c>
      <c r="BK194" s="342">
        <f t="shared" si="246"/>
        <v>-0.14717153416033441</v>
      </c>
      <c r="BL194" s="342">
        <f t="shared" si="247"/>
        <v>22.558777863999751</v>
      </c>
      <c r="BM194" s="342">
        <f t="shared" ref="BM194:BM246" si="308">IF(BL$33="On",10^((IF(ISERROR(BK194),-60,BK194))/20),1)</f>
        <v>0.98319898897279334</v>
      </c>
      <c r="BN194" s="342">
        <f t="shared" si="248"/>
        <v>8.3551029125925005E-2</v>
      </c>
      <c r="BO194" s="346">
        <f t="shared" si="249"/>
        <v>-152.01296312194955</v>
      </c>
      <c r="BP194" s="344">
        <f t="shared" si="250"/>
        <v>27.987036878050446</v>
      </c>
      <c r="BQ194" s="344">
        <f t="shared" si="251"/>
        <v>-0.31127595952275638</v>
      </c>
      <c r="BR194" s="344">
        <f t="shared" si="252"/>
        <v>27.987036878050446</v>
      </c>
      <c r="BS194" s="346">
        <f t="shared" si="253"/>
        <v>0.96479757237232</v>
      </c>
      <c r="BT194" s="345">
        <f t="shared" si="254"/>
        <v>0.10365569214092757</v>
      </c>
      <c r="BU194" s="342">
        <f t="shared" ref="BU194:BU246" si="309">BT194+BN194</f>
        <v>0.18720672126685256</v>
      </c>
      <c r="BV194" s="343"/>
      <c r="BW194" s="347">
        <f t="shared" si="293"/>
        <v>1.7893974116035722</v>
      </c>
      <c r="BX194" s="362"/>
      <c r="BY194" s="363"/>
      <c r="BZ194" s="361">
        <f t="shared" si="255"/>
        <v>-176.89196906500018</v>
      </c>
      <c r="CA194" s="361">
        <f t="shared" si="256"/>
        <v>3.1080309349998174</v>
      </c>
      <c r="CB194" s="342">
        <f t="shared" si="257"/>
        <v>3.1080309349998174</v>
      </c>
      <c r="CC194" s="342">
        <f t="shared" si="258"/>
        <v>-5.9779924907847626E-4</v>
      </c>
      <c r="CD194" s="342">
        <f t="shared" ref="CD194:CD246" si="310">IF(CE$32="On",10^((IF(ISERROR(CC194),-60,CC194))/20),1)</f>
        <v>1</v>
      </c>
      <c r="CE194" s="342">
        <f t="shared" si="259"/>
        <v>0</v>
      </c>
      <c r="CF194" s="364"/>
      <c r="CG194" s="342">
        <f t="shared" ref="CG194:CG246" si="311">IF(CG$30="PT1",CK194,IF(CG$30="BiQUAD",CH194,IF(CG$30="FIR",CI194,"N/A")))</f>
        <v>-81.142646618429794</v>
      </c>
      <c r="CH194" s="342">
        <f t="shared" si="260"/>
        <v>-167.2705076224359</v>
      </c>
      <c r="CI194" s="342">
        <f t="shared" si="261"/>
        <v>-2008.125</v>
      </c>
      <c r="CJ194" s="342">
        <f t="shared" si="296"/>
        <v>7.4375</v>
      </c>
      <c r="CK194" s="342">
        <f t="shared" si="262"/>
        <v>-81.142646618429794</v>
      </c>
      <c r="CL194" s="361">
        <f t="shared" si="263"/>
        <v>0.15397498136449828</v>
      </c>
      <c r="CM194" s="361">
        <f t="shared" si="264"/>
        <v>2.4276870627485521E-2</v>
      </c>
      <c r="CN194" s="361">
        <f t="shared" ref="CN194:CN246" si="312">IF(CO$32="On",IF(CG$30="PT1",CL194,CM194),1)</f>
        <v>0.15397498136449828</v>
      </c>
      <c r="CO194" s="342">
        <f t="shared" si="265"/>
        <v>0.30052832080899927</v>
      </c>
      <c r="CP194" s="364"/>
      <c r="CQ194" s="342">
        <f t="shared" ref="CQ194:CQ246" si="313">IF(CQ$30="PT1",CU194,IF(CQ$30="BiQUAD",CR194,IF(CQ$30="FIR",CS194,"N/A")))</f>
        <v>-78.690067525979785</v>
      </c>
      <c r="CR194" s="342">
        <f t="shared" si="266"/>
        <v>-163.58121369866544</v>
      </c>
      <c r="CS194" s="342">
        <f t="shared" si="267"/>
        <v>-2008.125</v>
      </c>
      <c r="CT194" s="342">
        <f t="shared" si="297"/>
        <v>7.4375</v>
      </c>
      <c r="CU194" s="342">
        <f t="shared" si="268"/>
        <v>-78.690067525979785</v>
      </c>
      <c r="CV194" s="361">
        <f t="shared" si="269"/>
        <v>0.19611613513818399</v>
      </c>
      <c r="CW194" s="361">
        <f t="shared" si="270"/>
        <v>3.9968038348871568E-2</v>
      </c>
      <c r="CX194" s="361">
        <f t="shared" ref="CX194:CX246" si="314">IF(CY$32="On",IF(CQ$30="PT1",CV194,CW194),1)</f>
        <v>0.19611613513818399</v>
      </c>
      <c r="CY194" s="342">
        <f t="shared" si="271"/>
        <v>0.29144469454066591</v>
      </c>
      <c r="CZ194" s="364"/>
      <c r="DA194" s="350">
        <f t="shared" ref="DA194:DA246" si="315">SUM(CE194,CO194,CY194)</f>
        <v>0.59197301534966518</v>
      </c>
      <c r="DB194" s="351">
        <f t="shared" ref="DB194:DB246" si="316">SUM(BW194,DA194)</f>
        <v>2.3813704269532376</v>
      </c>
      <c r="DC194" s="352">
        <f t="shared" si="294"/>
        <v>3.7741347993613832E-3</v>
      </c>
      <c r="DD194" s="353">
        <f t="shared" si="298"/>
        <v>-48.463651847209093</v>
      </c>
      <c r="DE194" s="354">
        <f t="shared" si="272"/>
        <v>62.5</v>
      </c>
      <c r="DF194" s="354">
        <f t="shared" si="295"/>
        <v>1.8873111408237064</v>
      </c>
      <c r="DG194" s="365"/>
      <c r="DH194" s="63"/>
      <c r="DI194" s="63"/>
      <c r="DJ194" s="63"/>
      <c r="DK194" s="63"/>
      <c r="DL194" s="63"/>
      <c r="DM194" s="63"/>
      <c r="DN194" s="63"/>
      <c r="DO194" s="366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</row>
    <row r="195" spans="1:137" s="358" customFormat="1" x14ac:dyDescent="0.25">
      <c r="A195" s="358">
        <f t="shared" si="299"/>
        <v>755</v>
      </c>
      <c r="B195" s="359">
        <f t="shared" si="300"/>
        <v>0.125</v>
      </c>
      <c r="C195" s="360"/>
      <c r="D195" s="342">
        <f t="shared" si="220"/>
        <v>-263.64600000000002</v>
      </c>
      <c r="E195" s="361">
        <f t="shared" si="301"/>
        <v>0.97</v>
      </c>
      <c r="F195" s="343"/>
      <c r="G195" s="342">
        <f t="shared" si="273"/>
        <v>-173.55417305700814</v>
      </c>
      <c r="H195" s="342">
        <f t="shared" si="274"/>
        <v>6.4458269429918573</v>
      </c>
      <c r="I195" s="342">
        <f t="shared" si="275"/>
        <v>-0.43091850398487486</v>
      </c>
      <c r="J195" s="342">
        <f t="shared" si="276"/>
        <v>6.4458269429918573</v>
      </c>
      <c r="K195" s="344">
        <f t="shared" si="277"/>
        <v>1</v>
      </c>
      <c r="L195" s="345">
        <f t="shared" si="278"/>
        <v>0</v>
      </c>
      <c r="M195" s="346">
        <f t="shared" si="279"/>
        <v>-136.3469743054664</v>
      </c>
      <c r="N195" s="342">
        <f t="shared" si="280"/>
        <v>43.653025694533596</v>
      </c>
      <c r="O195" s="342">
        <f t="shared" si="281"/>
        <v>-22.117522236741461</v>
      </c>
      <c r="P195" s="342">
        <f t="shared" si="282"/>
        <v>43.653025694533596</v>
      </c>
      <c r="Q195" s="344">
        <f t="shared" si="283"/>
        <v>1</v>
      </c>
      <c r="R195" s="345">
        <f t="shared" si="284"/>
        <v>0</v>
      </c>
      <c r="S195" s="346">
        <f t="shared" si="285"/>
        <v>-9.1176929929223807</v>
      </c>
      <c r="T195" s="342">
        <f t="shared" si="286"/>
        <v>170.88230700707763</v>
      </c>
      <c r="U195" s="342">
        <f t="shared" si="287"/>
        <v>-2.0276396610546348</v>
      </c>
      <c r="V195" s="342">
        <f t="shared" si="288"/>
        <v>-9.1176929929223807</v>
      </c>
      <c r="W195" s="344">
        <f t="shared" si="289"/>
        <v>1</v>
      </c>
      <c r="X195" s="345">
        <f t="shared" si="290"/>
        <v>0</v>
      </c>
      <c r="Y195" s="342">
        <f t="shared" si="291"/>
        <v>0</v>
      </c>
      <c r="Z195" s="343"/>
      <c r="AA195" s="342">
        <f t="shared" si="302"/>
        <v>-65.520320208928766</v>
      </c>
      <c r="AB195" s="342">
        <f t="shared" si="221"/>
        <v>-140.90988106115316</v>
      </c>
      <c r="AC195" s="342">
        <f t="shared" si="222"/>
        <v>-2021.5125</v>
      </c>
      <c r="AD195" s="342">
        <f t="shared" si="223"/>
        <v>7.4375</v>
      </c>
      <c r="AE195" s="342">
        <f t="shared" si="224"/>
        <v>-65.520320208928766</v>
      </c>
      <c r="AF195" s="361">
        <f t="shared" si="225"/>
        <v>0.41437049467748249</v>
      </c>
      <c r="AG195" s="361">
        <f t="shared" si="226"/>
        <v>0.20298093009592877</v>
      </c>
      <c r="AH195" s="361">
        <f t="shared" si="303"/>
        <v>0.41437049467748249</v>
      </c>
      <c r="AI195" s="342">
        <f t="shared" si="227"/>
        <v>0.24106078075396897</v>
      </c>
      <c r="AJ195" s="343"/>
      <c r="AK195" s="342">
        <f t="shared" si="304"/>
        <v>-71.678959137371109</v>
      </c>
      <c r="AL195" s="342">
        <f t="shared" si="228"/>
        <v>-152.25430557531942</v>
      </c>
      <c r="AM195" s="342">
        <f t="shared" si="229"/>
        <v>-2021.5125</v>
      </c>
      <c r="AN195" s="342">
        <f t="shared" si="230"/>
        <v>7.4375</v>
      </c>
      <c r="AO195" s="342">
        <f t="shared" si="231"/>
        <v>-71.678959137371109</v>
      </c>
      <c r="AP195" s="361">
        <f t="shared" si="232"/>
        <v>0.31434109451775538</v>
      </c>
      <c r="AQ195" s="361">
        <f t="shared" si="233"/>
        <v>0.10899113218409957</v>
      </c>
      <c r="AR195" s="361">
        <f t="shared" si="305"/>
        <v>0.31434109451775538</v>
      </c>
      <c r="AS195" s="342">
        <f t="shared" si="234"/>
        <v>0.26371949645831899</v>
      </c>
      <c r="AT195" s="343"/>
      <c r="AU195" s="342">
        <f t="shared" si="235"/>
        <v>-177.68395608374479</v>
      </c>
      <c r="AV195" s="342">
        <f t="shared" si="236"/>
        <v>2.3160439162552109</v>
      </c>
      <c r="AW195" s="342">
        <f t="shared" si="237"/>
        <v>2.3160439162552109</v>
      </c>
      <c r="AX195" s="342">
        <f t="shared" si="238"/>
        <v>-4.4785040775482325E-4</v>
      </c>
      <c r="AY195" s="342">
        <f t="shared" si="306"/>
        <v>1</v>
      </c>
      <c r="AZ195" s="342">
        <f t="shared" si="239"/>
        <v>0</v>
      </c>
      <c r="BA195" s="343"/>
      <c r="BB195" s="342">
        <f t="shared" si="240"/>
        <v>-175.37545629461812</v>
      </c>
      <c r="BC195" s="342">
        <f t="shared" si="241"/>
        <v>4.6245437053818819</v>
      </c>
      <c r="BD195" s="342">
        <f t="shared" si="242"/>
        <v>4.6245437053818819</v>
      </c>
      <c r="BE195" s="342">
        <f t="shared" si="292"/>
        <v>-8.4876814744489675E-4</v>
      </c>
      <c r="BF195" s="342">
        <f t="shared" si="307"/>
        <v>1</v>
      </c>
      <c r="BG195" s="342">
        <f t="shared" si="243"/>
        <v>0</v>
      </c>
      <c r="BH195" s="343"/>
      <c r="BI195" s="342">
        <f t="shared" si="244"/>
        <v>-156.76597617058292</v>
      </c>
      <c r="BJ195" s="342">
        <f t="shared" si="245"/>
        <v>22.369391859052854</v>
      </c>
      <c r="BK195" s="342">
        <f t="shared" si="246"/>
        <v>-0.14280556648508763</v>
      </c>
      <c r="BL195" s="342">
        <f t="shared" si="247"/>
        <v>22.369391859052854</v>
      </c>
      <c r="BM195" s="342">
        <f t="shared" si="308"/>
        <v>0.98369331876590071</v>
      </c>
      <c r="BN195" s="342">
        <f t="shared" si="248"/>
        <v>8.2300926633748536E-2</v>
      </c>
      <c r="BO195" s="346">
        <f t="shared" si="249"/>
        <v>-152.26703225756722</v>
      </c>
      <c r="BP195" s="344">
        <f t="shared" si="250"/>
        <v>27.732967742432777</v>
      </c>
      <c r="BQ195" s="344">
        <f t="shared" si="251"/>
        <v>-0.30183469352506631</v>
      </c>
      <c r="BR195" s="344">
        <f t="shared" si="252"/>
        <v>27.732967742432777</v>
      </c>
      <c r="BS195" s="346">
        <f t="shared" si="253"/>
        <v>0.96584684460881765</v>
      </c>
      <c r="BT195" s="345">
        <f t="shared" si="254"/>
        <v>0.10203446557186453</v>
      </c>
      <c r="BU195" s="342">
        <f t="shared" si="309"/>
        <v>0.18433539220561307</v>
      </c>
      <c r="BV195" s="343"/>
      <c r="BW195" s="347">
        <f t="shared" si="293"/>
        <v>1.784115669417901</v>
      </c>
      <c r="BX195" s="362"/>
      <c r="BY195" s="363"/>
      <c r="BZ195" s="361">
        <f t="shared" si="255"/>
        <v>-176.91324820355109</v>
      </c>
      <c r="CA195" s="361">
        <f t="shared" si="256"/>
        <v>3.0867517964489082</v>
      </c>
      <c r="CB195" s="342">
        <f t="shared" si="257"/>
        <v>3.0867517964489082</v>
      </c>
      <c r="CC195" s="342">
        <f t="shared" si="258"/>
        <v>-5.8149376665003836E-4</v>
      </c>
      <c r="CD195" s="342">
        <f t="shared" si="310"/>
        <v>1</v>
      </c>
      <c r="CE195" s="342">
        <f t="shared" si="259"/>
        <v>0</v>
      </c>
      <c r="CF195" s="364"/>
      <c r="CG195" s="342">
        <f t="shared" si="311"/>
        <v>-81.200383548904838</v>
      </c>
      <c r="CH195" s="342">
        <f t="shared" si="260"/>
        <v>-167.35610885086126</v>
      </c>
      <c r="CI195" s="342">
        <f t="shared" si="261"/>
        <v>-2021.5125</v>
      </c>
      <c r="CJ195" s="342">
        <f t="shared" si="296"/>
        <v>7.4375</v>
      </c>
      <c r="CK195" s="342">
        <f t="shared" si="262"/>
        <v>-81.200383548904838</v>
      </c>
      <c r="CL195" s="361">
        <f t="shared" si="263"/>
        <v>0.15297922089084415</v>
      </c>
      <c r="CM195" s="361">
        <f t="shared" si="264"/>
        <v>2.3956572560951649E-2</v>
      </c>
      <c r="CN195" s="361">
        <f t="shared" si="312"/>
        <v>0.15297922089084415</v>
      </c>
      <c r="CO195" s="342">
        <f t="shared" si="265"/>
        <v>0.29875049134990739</v>
      </c>
      <c r="CP195" s="364"/>
      <c r="CQ195" s="342">
        <f t="shared" si="313"/>
        <v>-78.763055740655233</v>
      </c>
      <c r="CR195" s="342">
        <f t="shared" si="266"/>
        <v>-163.69263894895687</v>
      </c>
      <c r="CS195" s="342">
        <f t="shared" si="267"/>
        <v>-2021.5125</v>
      </c>
      <c r="CT195" s="342">
        <f t="shared" si="297"/>
        <v>7.4375</v>
      </c>
      <c r="CU195" s="342">
        <f t="shared" si="268"/>
        <v>-78.763055740655233</v>
      </c>
      <c r="CV195" s="361">
        <f t="shared" si="269"/>
        <v>0.19486682966730462</v>
      </c>
      <c r="CW195" s="361">
        <f t="shared" si="270"/>
        <v>3.9441239525783267E-2</v>
      </c>
      <c r="CX195" s="361">
        <f t="shared" si="314"/>
        <v>0.19486682966730462</v>
      </c>
      <c r="CY195" s="342">
        <f t="shared" si="271"/>
        <v>0.28978313370366166</v>
      </c>
      <c r="CZ195" s="364"/>
      <c r="DA195" s="350">
        <f t="shared" si="315"/>
        <v>0.5885336250535691</v>
      </c>
      <c r="DB195" s="351">
        <f t="shared" si="316"/>
        <v>2.3726492944714703</v>
      </c>
      <c r="DC195" s="352">
        <f t="shared" si="294"/>
        <v>3.6891671785754094E-3</v>
      </c>
      <c r="DD195" s="353">
        <f t="shared" si="298"/>
        <v>-48.661433276121635</v>
      </c>
      <c r="DE195" s="354">
        <f t="shared" si="272"/>
        <v>62.916666666666664</v>
      </c>
      <c r="DF195" s="354">
        <f t="shared" si="295"/>
        <v>1.8755820594899737</v>
      </c>
      <c r="DG195" s="365"/>
      <c r="DH195" s="63"/>
      <c r="DI195" s="63"/>
      <c r="DJ195" s="63"/>
      <c r="DK195" s="63"/>
      <c r="DL195" s="63"/>
      <c r="DM195" s="63"/>
      <c r="DN195" s="63"/>
      <c r="DO195" s="366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</row>
    <row r="196" spans="1:137" s="358" customFormat="1" x14ac:dyDescent="0.25">
      <c r="A196" s="358">
        <f t="shared" si="299"/>
        <v>760</v>
      </c>
      <c r="B196" s="359">
        <f t="shared" si="300"/>
        <v>0.125</v>
      </c>
      <c r="C196" s="360"/>
      <c r="D196" s="342">
        <f t="shared" si="220"/>
        <v>-265.392</v>
      </c>
      <c r="E196" s="361">
        <f t="shared" si="301"/>
        <v>0.97</v>
      </c>
      <c r="F196" s="343"/>
      <c r="G196" s="342">
        <f t="shared" si="273"/>
        <v>-173.6173435538399</v>
      </c>
      <c r="H196" s="342">
        <f t="shared" si="274"/>
        <v>6.3826564461600981</v>
      </c>
      <c r="I196" s="342">
        <f t="shared" si="275"/>
        <v>-0.41604658243380788</v>
      </c>
      <c r="J196" s="342">
        <f t="shared" si="276"/>
        <v>6.3826564461600981</v>
      </c>
      <c r="K196" s="344">
        <f t="shared" si="277"/>
        <v>1</v>
      </c>
      <c r="L196" s="345">
        <f t="shared" si="278"/>
        <v>0</v>
      </c>
      <c r="M196" s="346">
        <f t="shared" si="279"/>
        <v>-138.10083996216179</v>
      </c>
      <c r="N196" s="342">
        <f t="shared" si="280"/>
        <v>41.899160037838215</v>
      </c>
      <c r="O196" s="342">
        <f t="shared" si="281"/>
        <v>-21.108043376846734</v>
      </c>
      <c r="P196" s="342">
        <f t="shared" si="282"/>
        <v>41.899160037838215</v>
      </c>
      <c r="Q196" s="344">
        <f t="shared" si="283"/>
        <v>1</v>
      </c>
      <c r="R196" s="345">
        <f t="shared" si="284"/>
        <v>0</v>
      </c>
      <c r="S196" s="346">
        <f t="shared" si="285"/>
        <v>-9.230763941806579</v>
      </c>
      <c r="T196" s="342">
        <f t="shared" si="286"/>
        <v>170.76923605819343</v>
      </c>
      <c r="U196" s="342">
        <f t="shared" si="287"/>
        <v>-2.0806600259407033</v>
      </c>
      <c r="V196" s="342">
        <f t="shared" si="288"/>
        <v>-9.230763941806579</v>
      </c>
      <c r="W196" s="344">
        <f t="shared" si="289"/>
        <v>1</v>
      </c>
      <c r="X196" s="345">
        <f t="shared" si="290"/>
        <v>0</v>
      </c>
      <c r="Y196" s="342">
        <f t="shared" si="291"/>
        <v>0</v>
      </c>
      <c r="Z196" s="343"/>
      <c r="AA196" s="342">
        <f t="shared" si="302"/>
        <v>-65.662635285467516</v>
      </c>
      <c r="AB196" s="342">
        <f t="shared" si="221"/>
        <v>-141.19067581763011</v>
      </c>
      <c r="AC196" s="342">
        <f t="shared" si="222"/>
        <v>-2034.9</v>
      </c>
      <c r="AD196" s="342">
        <f t="shared" si="223"/>
        <v>7.4375</v>
      </c>
      <c r="AE196" s="342">
        <f t="shared" si="224"/>
        <v>-65.662635285467516</v>
      </c>
      <c r="AF196" s="361">
        <f t="shared" si="225"/>
        <v>0.41210863112328894</v>
      </c>
      <c r="AG196" s="361">
        <f t="shared" si="226"/>
        <v>0.20042653083875736</v>
      </c>
      <c r="AH196" s="361">
        <f t="shared" si="303"/>
        <v>0.41210863112328894</v>
      </c>
      <c r="AI196" s="342">
        <f t="shared" si="227"/>
        <v>0.23999501200828771</v>
      </c>
      <c r="AJ196" s="343"/>
      <c r="AK196" s="342">
        <f t="shared" si="304"/>
        <v>-71.791515529419172</v>
      </c>
      <c r="AL196" s="342">
        <f t="shared" si="228"/>
        <v>-152.44777127224467</v>
      </c>
      <c r="AM196" s="342">
        <f t="shared" si="229"/>
        <v>-2034.9</v>
      </c>
      <c r="AN196" s="342">
        <f t="shared" si="230"/>
        <v>7.4375</v>
      </c>
      <c r="AO196" s="342">
        <f t="shared" si="231"/>
        <v>-71.791515529419172</v>
      </c>
      <c r="AP196" s="361">
        <f t="shared" si="232"/>
        <v>0.31247558879815046</v>
      </c>
      <c r="AQ196" s="361">
        <f t="shared" si="233"/>
        <v>0.10757840671516168</v>
      </c>
      <c r="AR196" s="361">
        <f t="shared" si="305"/>
        <v>0.31247558879815046</v>
      </c>
      <c r="AS196" s="342">
        <f t="shared" si="234"/>
        <v>0.26239589009290637</v>
      </c>
      <c r="AT196" s="343"/>
      <c r="AU196" s="342">
        <f t="shared" si="235"/>
        <v>-177.69971488492507</v>
      </c>
      <c r="AV196" s="342">
        <f t="shared" si="236"/>
        <v>2.3002851150749279</v>
      </c>
      <c r="AW196" s="342">
        <f t="shared" si="237"/>
        <v>2.3002851150749279</v>
      </c>
      <c r="AX196" s="342">
        <f t="shared" si="238"/>
        <v>-4.3558222500949374E-4</v>
      </c>
      <c r="AY196" s="342">
        <f t="shared" si="306"/>
        <v>1</v>
      </c>
      <c r="AZ196" s="342">
        <f t="shared" si="239"/>
        <v>0</v>
      </c>
      <c r="BA196" s="343"/>
      <c r="BB196" s="342">
        <f t="shared" si="240"/>
        <v>-175.40682127354827</v>
      </c>
      <c r="BC196" s="342">
        <f t="shared" si="241"/>
        <v>4.5931787264517254</v>
      </c>
      <c r="BD196" s="342">
        <f t="shared" si="242"/>
        <v>4.5931787264517254</v>
      </c>
      <c r="BE196" s="342">
        <f t="shared" si="292"/>
        <v>-8.2605464915156291E-4</v>
      </c>
      <c r="BF196" s="342">
        <f t="shared" si="307"/>
        <v>1</v>
      </c>
      <c r="BG196" s="342">
        <f t="shared" si="243"/>
        <v>0</v>
      </c>
      <c r="BH196" s="343"/>
      <c r="BI196" s="342">
        <f t="shared" si="244"/>
        <v>-156.9542943113025</v>
      </c>
      <c r="BJ196" s="342">
        <f t="shared" si="245"/>
        <v>22.183352957023999</v>
      </c>
      <c r="BK196" s="342">
        <f t="shared" si="246"/>
        <v>-0.13860056050845276</v>
      </c>
      <c r="BL196" s="342">
        <f t="shared" si="247"/>
        <v>22.183352957023999</v>
      </c>
      <c r="BM196" s="342">
        <f t="shared" si="308"/>
        <v>0.98416965888564745</v>
      </c>
      <c r="BN196" s="342">
        <f t="shared" si="248"/>
        <v>8.1079506421871339E-2</v>
      </c>
      <c r="BO196" s="346">
        <f t="shared" si="249"/>
        <v>-152.51626571055479</v>
      </c>
      <c r="BP196" s="344">
        <f t="shared" si="250"/>
        <v>27.483734289445209</v>
      </c>
      <c r="BQ196" s="344">
        <f t="shared" si="251"/>
        <v>-0.29274707544673917</v>
      </c>
      <c r="BR196" s="344">
        <f t="shared" si="252"/>
        <v>27.483734289445209</v>
      </c>
      <c r="BS196" s="346">
        <f t="shared" si="253"/>
        <v>0.96685789135407407</v>
      </c>
      <c r="BT196" s="345">
        <f t="shared" si="254"/>
        <v>0.10045224520996056</v>
      </c>
      <c r="BU196" s="342">
        <f t="shared" si="309"/>
        <v>0.18153175163183188</v>
      </c>
      <c r="BV196" s="343"/>
      <c r="BW196" s="347">
        <f t="shared" si="293"/>
        <v>1.778922653733026</v>
      </c>
      <c r="BX196" s="362"/>
      <c r="BY196" s="363"/>
      <c r="BZ196" s="361">
        <f t="shared" si="255"/>
        <v>-176.93423346413422</v>
      </c>
      <c r="CA196" s="361">
        <f t="shared" si="256"/>
        <v>3.0657665358657766</v>
      </c>
      <c r="CB196" s="342">
        <f t="shared" si="257"/>
        <v>3.0657665358657766</v>
      </c>
      <c r="CC196" s="342">
        <f t="shared" si="258"/>
        <v>-5.6574360056405439E-4</v>
      </c>
      <c r="CD196" s="342">
        <f t="shared" si="310"/>
        <v>1</v>
      </c>
      <c r="CE196" s="342">
        <f t="shared" si="259"/>
        <v>0</v>
      </c>
      <c r="CF196" s="364"/>
      <c r="CG196" s="342">
        <f t="shared" si="311"/>
        <v>-81.257378448076381</v>
      </c>
      <c r="CH196" s="342">
        <f t="shared" si="260"/>
        <v>-167.44055886519297</v>
      </c>
      <c r="CI196" s="342">
        <f t="shared" si="261"/>
        <v>-2034.9</v>
      </c>
      <c r="CJ196" s="342">
        <f t="shared" si="296"/>
        <v>7.4375</v>
      </c>
      <c r="CK196" s="342">
        <f t="shared" si="262"/>
        <v>-81.257378448076381</v>
      </c>
      <c r="CL196" s="361">
        <f t="shared" si="263"/>
        <v>0.15199610550013395</v>
      </c>
      <c r="CM196" s="361">
        <f t="shared" si="264"/>
        <v>2.3642568186842624E-2</v>
      </c>
      <c r="CN196" s="361">
        <f t="shared" si="312"/>
        <v>0.15199610550013395</v>
      </c>
      <c r="CO196" s="342">
        <f t="shared" si="265"/>
        <v>0.2969933422809809</v>
      </c>
      <c r="CP196" s="364"/>
      <c r="CQ196" s="342">
        <f t="shared" si="313"/>
        <v>-78.835119822451404</v>
      </c>
      <c r="CR196" s="342">
        <f t="shared" si="266"/>
        <v>-163.80254734735513</v>
      </c>
      <c r="CS196" s="342">
        <f t="shared" si="267"/>
        <v>-2034.9</v>
      </c>
      <c r="CT196" s="342">
        <f t="shared" si="297"/>
        <v>7.4375</v>
      </c>
      <c r="CU196" s="342">
        <f t="shared" si="268"/>
        <v>-78.835119822451404</v>
      </c>
      <c r="CV196" s="361">
        <f t="shared" si="269"/>
        <v>0.19363303189666031</v>
      </c>
      <c r="CW196" s="361">
        <f t="shared" si="270"/>
        <v>3.8924771879532208E-2</v>
      </c>
      <c r="CX196" s="361">
        <f t="shared" si="314"/>
        <v>0.19363303189666031</v>
      </c>
      <c r="CY196" s="342">
        <f t="shared" si="271"/>
        <v>0.28814005783059721</v>
      </c>
      <c r="CZ196" s="364"/>
      <c r="DA196" s="350">
        <f t="shared" si="315"/>
        <v>0.58513340011157811</v>
      </c>
      <c r="DB196" s="351">
        <f t="shared" si="316"/>
        <v>2.364056053844604</v>
      </c>
      <c r="DC196" s="352">
        <f t="shared" si="294"/>
        <v>3.6063870076623494E-3</v>
      </c>
      <c r="DD196" s="353">
        <f t="shared" si="298"/>
        <v>-48.858553404331886</v>
      </c>
      <c r="DE196" s="354">
        <f t="shared" si="272"/>
        <v>63.333333333333336</v>
      </c>
      <c r="DF196" s="354">
        <f t="shared" si="295"/>
        <v>1.8639928938167871</v>
      </c>
      <c r="DG196" s="365"/>
      <c r="DH196" s="63"/>
      <c r="DI196" s="63"/>
      <c r="DJ196" s="63"/>
      <c r="DK196" s="63"/>
      <c r="DL196" s="63"/>
      <c r="DM196" s="63"/>
      <c r="DN196" s="63"/>
      <c r="DO196" s="366"/>
      <c r="DP196" s="63"/>
      <c r="DQ196" s="63"/>
      <c r="DR196" s="63"/>
      <c r="DS196" s="63"/>
      <c r="DT196" s="63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  <c r="EE196" s="63"/>
      <c r="EF196" s="63"/>
      <c r="EG196" s="63"/>
    </row>
    <row r="197" spans="1:137" s="358" customFormat="1" x14ac:dyDescent="0.25">
      <c r="A197" s="358">
        <f t="shared" si="299"/>
        <v>765</v>
      </c>
      <c r="B197" s="359">
        <f t="shared" si="300"/>
        <v>0.125</v>
      </c>
      <c r="C197" s="360"/>
      <c r="D197" s="342">
        <f t="shared" si="220"/>
        <v>-267.13799999999998</v>
      </c>
      <c r="E197" s="361">
        <f t="shared" si="301"/>
        <v>0.97</v>
      </c>
      <c r="F197" s="343"/>
      <c r="G197" s="342">
        <f t="shared" si="273"/>
        <v>-173.67915839841123</v>
      </c>
      <c r="H197" s="342">
        <f t="shared" si="274"/>
        <v>6.3208416015887678</v>
      </c>
      <c r="I197" s="342">
        <f t="shared" si="275"/>
        <v>-0.40179484240439822</v>
      </c>
      <c r="J197" s="342">
        <f t="shared" si="276"/>
        <v>6.3208416015887678</v>
      </c>
      <c r="K197" s="344">
        <f t="shared" si="277"/>
        <v>1</v>
      </c>
      <c r="L197" s="345">
        <f t="shared" si="278"/>
        <v>0</v>
      </c>
      <c r="M197" s="346">
        <f t="shared" si="279"/>
        <v>-139.7334383305755</v>
      </c>
      <c r="N197" s="342">
        <f t="shared" si="280"/>
        <v>40.266561669424505</v>
      </c>
      <c r="O197" s="342">
        <f t="shared" si="281"/>
        <v>-20.169469449201248</v>
      </c>
      <c r="P197" s="342">
        <f t="shared" si="282"/>
        <v>40.266561669424505</v>
      </c>
      <c r="Q197" s="344">
        <f t="shared" si="283"/>
        <v>1</v>
      </c>
      <c r="R197" s="345">
        <f t="shared" si="284"/>
        <v>0</v>
      </c>
      <c r="S197" s="346">
        <f t="shared" si="285"/>
        <v>-9.3454789190089844</v>
      </c>
      <c r="T197" s="342">
        <f t="shared" si="286"/>
        <v>170.654521080991</v>
      </c>
      <c r="U197" s="342">
        <f t="shared" si="287"/>
        <v>-2.1350706001634174</v>
      </c>
      <c r="V197" s="342">
        <f t="shared" si="288"/>
        <v>-9.3454789190089844</v>
      </c>
      <c r="W197" s="344">
        <f t="shared" si="289"/>
        <v>1</v>
      </c>
      <c r="X197" s="345">
        <f t="shared" si="290"/>
        <v>0</v>
      </c>
      <c r="Y197" s="342">
        <f t="shared" si="291"/>
        <v>0</v>
      </c>
      <c r="Z197" s="343"/>
      <c r="AA197" s="342">
        <f t="shared" si="302"/>
        <v>-65.803404270285384</v>
      </c>
      <c r="AB197" s="342">
        <f t="shared" si="221"/>
        <v>-141.46747432751729</v>
      </c>
      <c r="AC197" s="342">
        <f t="shared" si="222"/>
        <v>-2048.2874999999999</v>
      </c>
      <c r="AD197" s="342">
        <f t="shared" si="223"/>
        <v>7.4375</v>
      </c>
      <c r="AE197" s="342">
        <f t="shared" si="224"/>
        <v>-65.803404270285384</v>
      </c>
      <c r="AF197" s="361">
        <f t="shared" si="225"/>
        <v>0.40986883883995595</v>
      </c>
      <c r="AG197" s="361">
        <f t="shared" si="226"/>
        <v>0.19791807887732873</v>
      </c>
      <c r="AH197" s="361">
        <f t="shared" si="303"/>
        <v>0.40986883883995595</v>
      </c>
      <c r="AI197" s="342">
        <f t="shared" si="227"/>
        <v>0.23893756089428242</v>
      </c>
      <c r="AJ197" s="343"/>
      <c r="AK197" s="342">
        <f t="shared" si="304"/>
        <v>-71.902743413286572</v>
      </c>
      <c r="AL197" s="342">
        <f t="shared" si="228"/>
        <v>-152.63852109341695</v>
      </c>
      <c r="AM197" s="342">
        <f t="shared" si="229"/>
        <v>-2048.2874999999999</v>
      </c>
      <c r="AN197" s="342">
        <f t="shared" si="230"/>
        <v>7.4375</v>
      </c>
      <c r="AO197" s="342">
        <f t="shared" si="231"/>
        <v>-71.902743413286572</v>
      </c>
      <c r="AP197" s="361">
        <f t="shared" si="232"/>
        <v>0.31063091706569701</v>
      </c>
      <c r="AQ197" s="361">
        <f t="shared" si="233"/>
        <v>0.10619265810291996</v>
      </c>
      <c r="AR197" s="361">
        <f t="shared" si="305"/>
        <v>0.31063091706569701</v>
      </c>
      <c r="AS197" s="342">
        <f t="shared" si="234"/>
        <v>0.26108476184926133</v>
      </c>
      <c r="AT197" s="343"/>
      <c r="AU197" s="342">
        <f t="shared" si="235"/>
        <v>-177.71525733920845</v>
      </c>
      <c r="AV197" s="342">
        <f t="shared" si="236"/>
        <v>2.2847426607915509</v>
      </c>
      <c r="AW197" s="342">
        <f t="shared" si="237"/>
        <v>2.2847426607915509</v>
      </c>
      <c r="AX197" s="342">
        <f t="shared" si="238"/>
        <v>-4.2373405035110495E-4</v>
      </c>
      <c r="AY197" s="342">
        <f t="shared" si="306"/>
        <v>1</v>
      </c>
      <c r="AZ197" s="342">
        <f t="shared" si="239"/>
        <v>0</v>
      </c>
      <c r="BA197" s="343"/>
      <c r="BB197" s="342">
        <f t="shared" si="240"/>
        <v>-175.43775767761122</v>
      </c>
      <c r="BC197" s="342">
        <f t="shared" si="241"/>
        <v>4.5622423223887836</v>
      </c>
      <c r="BD197" s="342">
        <f t="shared" si="242"/>
        <v>4.5622423223887836</v>
      </c>
      <c r="BE197" s="342">
        <f t="shared" si="292"/>
        <v>-8.0409909652340479E-4</v>
      </c>
      <c r="BF197" s="342">
        <f t="shared" si="307"/>
        <v>1</v>
      </c>
      <c r="BG197" s="342">
        <f t="shared" si="243"/>
        <v>0</v>
      </c>
      <c r="BH197" s="343"/>
      <c r="BI197" s="342">
        <f t="shared" si="244"/>
        <v>-157.13935057990653</v>
      </c>
      <c r="BJ197" s="342">
        <f t="shared" si="245"/>
        <v>22.000571203743988</v>
      </c>
      <c r="BK197" s="342">
        <f t="shared" si="246"/>
        <v>-0.13454946940972695</v>
      </c>
      <c r="BL197" s="342">
        <f t="shared" si="247"/>
        <v>22.000571203743988</v>
      </c>
      <c r="BM197" s="342">
        <f t="shared" si="308"/>
        <v>0.98462878178646462</v>
      </c>
      <c r="BN197" s="342">
        <f t="shared" si="248"/>
        <v>7.9885879461670251E-2</v>
      </c>
      <c r="BO197" s="346">
        <f t="shared" si="249"/>
        <v>-152.76080075079744</v>
      </c>
      <c r="BP197" s="344">
        <f t="shared" si="250"/>
        <v>27.239199249202557</v>
      </c>
      <c r="BQ197" s="344">
        <f t="shared" si="251"/>
        <v>-0.28399747463203995</v>
      </c>
      <c r="BR197" s="344">
        <f t="shared" si="252"/>
        <v>27.239199249202557</v>
      </c>
      <c r="BS197" s="346">
        <f t="shared" si="253"/>
        <v>0.96783233187930218</v>
      </c>
      <c r="BT197" s="345">
        <f t="shared" si="254"/>
        <v>9.890776778940652E-2</v>
      </c>
      <c r="BU197" s="342">
        <f t="shared" si="309"/>
        <v>0.17879364725107677</v>
      </c>
      <c r="BV197" s="343"/>
      <c r="BW197" s="347">
        <f t="shared" si="293"/>
        <v>1.7738159699946205</v>
      </c>
      <c r="BX197" s="362"/>
      <c r="BY197" s="363"/>
      <c r="BZ197" s="361">
        <f t="shared" si="255"/>
        <v>-176.954930977911</v>
      </c>
      <c r="CA197" s="361">
        <f t="shared" si="256"/>
        <v>3.0450690220889953</v>
      </c>
      <c r="CB197" s="342">
        <f t="shared" si="257"/>
        <v>3.0450690220889953</v>
      </c>
      <c r="CC197" s="342">
        <f t="shared" si="258"/>
        <v>-5.5052610058271129E-4</v>
      </c>
      <c r="CD197" s="342">
        <f t="shared" si="310"/>
        <v>1</v>
      </c>
      <c r="CE197" s="342">
        <f t="shared" si="259"/>
        <v>0</v>
      </c>
      <c r="CF197" s="364"/>
      <c r="CG197" s="342">
        <f t="shared" si="311"/>
        <v>-81.313645418763343</v>
      </c>
      <c r="CH197" s="342">
        <f t="shared" si="260"/>
        <v>-167.52388086537619</v>
      </c>
      <c r="CI197" s="342">
        <f t="shared" si="261"/>
        <v>-2048.2874999999999</v>
      </c>
      <c r="CJ197" s="342">
        <f t="shared" si="296"/>
        <v>7.4375</v>
      </c>
      <c r="CK197" s="342">
        <f t="shared" si="262"/>
        <v>-81.313645418763343</v>
      </c>
      <c r="CL197" s="361">
        <f t="shared" si="263"/>
        <v>0.15102539874151297</v>
      </c>
      <c r="CM197" s="361">
        <f t="shared" si="264"/>
        <v>2.3334693824125053E-2</v>
      </c>
      <c r="CN197" s="361">
        <f t="shared" si="312"/>
        <v>0.15102539874151297</v>
      </c>
      <c r="CO197" s="342">
        <f t="shared" si="265"/>
        <v>0.29525651931286617</v>
      </c>
      <c r="CP197" s="364"/>
      <c r="CQ197" s="342">
        <f t="shared" si="313"/>
        <v>-78.906276988442158</v>
      </c>
      <c r="CR197" s="342">
        <f t="shared" si="266"/>
        <v>-163.91096988785057</v>
      </c>
      <c r="CS197" s="342">
        <f t="shared" si="267"/>
        <v>-2048.2874999999999</v>
      </c>
      <c r="CT197" s="342">
        <f t="shared" si="297"/>
        <v>7.4375</v>
      </c>
      <c r="CU197" s="342">
        <f t="shared" si="268"/>
        <v>-78.906276988442158</v>
      </c>
      <c r="CV197" s="361">
        <f t="shared" si="269"/>
        <v>0.19241446072101123</v>
      </c>
      <c r="CW197" s="361">
        <f t="shared" si="270"/>
        <v>3.8418367627911093E-2</v>
      </c>
      <c r="CX197" s="361">
        <f t="shared" si="314"/>
        <v>0.19241446072101123</v>
      </c>
      <c r="CY197" s="342">
        <f t="shared" si="271"/>
        <v>0.28651516698780743</v>
      </c>
      <c r="CZ197" s="364"/>
      <c r="DA197" s="350">
        <f t="shared" si="315"/>
        <v>0.58177168630067366</v>
      </c>
      <c r="DB197" s="351">
        <f t="shared" si="316"/>
        <v>2.3555876562952944</v>
      </c>
      <c r="DC197" s="352">
        <f t="shared" si="294"/>
        <v>3.5257371519039175E-3</v>
      </c>
      <c r="DD197" s="353">
        <f t="shared" si="298"/>
        <v>-49.055001360488575</v>
      </c>
      <c r="DE197" s="354">
        <f t="shared" si="272"/>
        <v>63.75</v>
      </c>
      <c r="DF197" s="354">
        <f t="shared" si="295"/>
        <v>1.8525412541940243</v>
      </c>
      <c r="DG197" s="365"/>
      <c r="DH197" s="63"/>
      <c r="DI197" s="63"/>
      <c r="DJ197" s="63"/>
      <c r="DK197" s="63"/>
      <c r="DL197" s="63"/>
      <c r="DM197" s="63"/>
      <c r="DN197" s="63"/>
      <c r="DO197" s="366"/>
      <c r="DP197" s="63"/>
      <c r="DQ197" s="63"/>
      <c r="DR197" s="63"/>
      <c r="DS197" s="63"/>
      <c r="DT197" s="63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  <c r="EE197" s="63"/>
      <c r="EF197" s="63"/>
      <c r="EG197" s="63"/>
    </row>
    <row r="198" spans="1:137" s="358" customFormat="1" x14ac:dyDescent="0.25">
      <c r="A198" s="358">
        <f t="shared" si="299"/>
        <v>770</v>
      </c>
      <c r="B198" s="359">
        <f t="shared" si="300"/>
        <v>0.125</v>
      </c>
      <c r="C198" s="360"/>
      <c r="D198" s="342">
        <f t="shared" si="220"/>
        <v>-268.88400000000001</v>
      </c>
      <c r="E198" s="361">
        <f t="shared" si="301"/>
        <v>0.97</v>
      </c>
      <c r="F198" s="343"/>
      <c r="G198" s="342">
        <f t="shared" si="273"/>
        <v>-173.73966276369507</v>
      </c>
      <c r="H198" s="342">
        <f t="shared" si="274"/>
        <v>6.2603372363049345</v>
      </c>
      <c r="I198" s="342">
        <f t="shared" si="275"/>
        <v>-0.38813323083054763</v>
      </c>
      <c r="J198" s="342">
        <f t="shared" si="276"/>
        <v>6.2603372363049345</v>
      </c>
      <c r="K198" s="344">
        <f t="shared" si="277"/>
        <v>1</v>
      </c>
      <c r="L198" s="345">
        <f t="shared" si="278"/>
        <v>0</v>
      </c>
      <c r="M198" s="346">
        <f t="shared" si="279"/>
        <v>-141.25462623314161</v>
      </c>
      <c r="N198" s="342">
        <f t="shared" si="280"/>
        <v>38.745373766858393</v>
      </c>
      <c r="O198" s="342">
        <f t="shared" si="281"/>
        <v>-19.293910597817771</v>
      </c>
      <c r="P198" s="342">
        <f t="shared" si="282"/>
        <v>38.745373766858393</v>
      </c>
      <c r="Q198" s="344">
        <f t="shared" si="283"/>
        <v>1</v>
      </c>
      <c r="R198" s="345">
        <f t="shared" si="284"/>
        <v>0</v>
      </c>
      <c r="S198" s="346">
        <f t="shared" si="285"/>
        <v>-9.4618786071911636</v>
      </c>
      <c r="T198" s="342">
        <f t="shared" si="286"/>
        <v>170.53812139280885</v>
      </c>
      <c r="U198" s="342">
        <f t="shared" si="287"/>
        <v>-2.1909058786830595</v>
      </c>
      <c r="V198" s="342">
        <f t="shared" si="288"/>
        <v>-9.4618786071911636</v>
      </c>
      <c r="W198" s="344">
        <f t="shared" si="289"/>
        <v>1</v>
      </c>
      <c r="X198" s="345">
        <f t="shared" si="290"/>
        <v>0</v>
      </c>
      <c r="Y198" s="342">
        <f t="shared" si="291"/>
        <v>0</v>
      </c>
      <c r="Z198" s="343"/>
      <c r="AA198" s="342">
        <f t="shared" si="302"/>
        <v>-65.942650549988272</v>
      </c>
      <c r="AB198" s="342">
        <f t="shared" si="221"/>
        <v>-141.74035846437118</v>
      </c>
      <c r="AC198" s="342">
        <f t="shared" si="222"/>
        <v>-2061.6750000000002</v>
      </c>
      <c r="AD198" s="342">
        <f t="shared" si="223"/>
        <v>7.4375</v>
      </c>
      <c r="AE198" s="342">
        <f t="shared" si="224"/>
        <v>-65.942650549988272</v>
      </c>
      <c r="AF198" s="361">
        <f t="shared" si="225"/>
        <v>0.40765084037388893</v>
      </c>
      <c r="AG198" s="361">
        <f t="shared" si="226"/>
        <v>0.19545455202440301</v>
      </c>
      <c r="AH198" s="361">
        <f t="shared" si="303"/>
        <v>0.40765084037388893</v>
      </c>
      <c r="AI198" s="342">
        <f t="shared" si="227"/>
        <v>0.23788834974743245</v>
      </c>
      <c r="AJ198" s="343"/>
      <c r="AK198" s="342">
        <f t="shared" si="304"/>
        <v>-72.012665347938551</v>
      </c>
      <c r="AL198" s="342">
        <f t="shared" si="228"/>
        <v>-152.82661191139894</v>
      </c>
      <c r="AM198" s="342">
        <f t="shared" si="229"/>
        <v>-2061.6750000000002</v>
      </c>
      <c r="AN198" s="342">
        <f t="shared" si="230"/>
        <v>7.4375</v>
      </c>
      <c r="AO198" s="342">
        <f t="shared" si="231"/>
        <v>-72.012665347938551</v>
      </c>
      <c r="AP198" s="361">
        <f t="shared" si="232"/>
        <v>0.30880675386037676</v>
      </c>
      <c r="AQ198" s="361">
        <f t="shared" si="233"/>
        <v>0.10483321569690389</v>
      </c>
      <c r="AR198" s="361">
        <f t="shared" si="305"/>
        <v>0.30880675386037676</v>
      </c>
      <c r="AS198" s="342">
        <f t="shared" si="234"/>
        <v>0.25978595002863836</v>
      </c>
      <c r="AT198" s="343"/>
      <c r="AU198" s="342">
        <f t="shared" si="235"/>
        <v>-177.73058793450897</v>
      </c>
      <c r="AV198" s="342">
        <f t="shared" si="236"/>
        <v>2.269412065491025</v>
      </c>
      <c r="AW198" s="342">
        <f t="shared" si="237"/>
        <v>2.269412065491025</v>
      </c>
      <c r="AX198" s="342">
        <f t="shared" si="238"/>
        <v>-4.1228865380435914E-4</v>
      </c>
      <c r="AY198" s="342">
        <f t="shared" si="306"/>
        <v>1</v>
      </c>
      <c r="AZ198" s="342">
        <f t="shared" si="239"/>
        <v>0</v>
      </c>
      <c r="BA198" s="343"/>
      <c r="BB198" s="342">
        <f t="shared" si="240"/>
        <v>-175.46827434367441</v>
      </c>
      <c r="BC198" s="342">
        <f t="shared" si="241"/>
        <v>4.531725656325591</v>
      </c>
      <c r="BD198" s="342">
        <f t="shared" si="242"/>
        <v>4.531725656325591</v>
      </c>
      <c r="BE198" s="342">
        <f t="shared" si="292"/>
        <v>-7.8287122559509911E-4</v>
      </c>
      <c r="BF198" s="342">
        <f t="shared" si="307"/>
        <v>1</v>
      </c>
      <c r="BG198" s="342">
        <f t="shared" si="243"/>
        <v>0</v>
      </c>
      <c r="BH198" s="343"/>
      <c r="BI198" s="342">
        <f t="shared" si="244"/>
        <v>-157.3212315792972</v>
      </c>
      <c r="BJ198" s="342">
        <f t="shared" si="245"/>
        <v>21.820959835435616</v>
      </c>
      <c r="BK198" s="342">
        <f t="shared" si="246"/>
        <v>-0.13064560142419657</v>
      </c>
      <c r="BL198" s="342">
        <f t="shared" si="247"/>
        <v>21.820959835435616</v>
      </c>
      <c r="BM198" s="342">
        <f t="shared" si="308"/>
        <v>0.98507142207766851</v>
      </c>
      <c r="BN198" s="342">
        <f t="shared" si="248"/>
        <v>7.8719191325525309E-2</v>
      </c>
      <c r="BO198" s="346">
        <f t="shared" si="249"/>
        <v>-153.00076963642005</v>
      </c>
      <c r="BP198" s="344">
        <f t="shared" si="250"/>
        <v>26.999230363579954</v>
      </c>
      <c r="BQ198" s="344">
        <f t="shared" si="251"/>
        <v>-0.27557105121823366</v>
      </c>
      <c r="BR198" s="344">
        <f t="shared" si="252"/>
        <v>26.999230363579954</v>
      </c>
      <c r="BS198" s="346">
        <f t="shared" si="253"/>
        <v>0.96877170855974348</v>
      </c>
      <c r="BT198" s="345">
        <f t="shared" si="254"/>
        <v>9.7399820936435622E-2</v>
      </c>
      <c r="BU198" s="342">
        <f t="shared" si="309"/>
        <v>0.17611901226196092</v>
      </c>
      <c r="BV198" s="343"/>
      <c r="BW198" s="347">
        <f t="shared" si="293"/>
        <v>1.7687933120380317</v>
      </c>
      <c r="BX198" s="362"/>
      <c r="BY198" s="363"/>
      <c r="BZ198" s="361">
        <f t="shared" si="255"/>
        <v>-176.97534670457094</v>
      </c>
      <c r="CA198" s="361">
        <f t="shared" si="256"/>
        <v>3.0246532954290615</v>
      </c>
      <c r="CB198" s="342">
        <f t="shared" si="257"/>
        <v>3.0246532954290615</v>
      </c>
      <c r="CC198" s="342">
        <f t="shared" si="258"/>
        <v>-5.3581969129334677E-4</v>
      </c>
      <c r="CD198" s="342">
        <f t="shared" si="310"/>
        <v>1</v>
      </c>
      <c r="CE198" s="342">
        <f t="shared" si="259"/>
        <v>0</v>
      </c>
      <c r="CF198" s="364"/>
      <c r="CG198" s="342">
        <f t="shared" si="311"/>
        <v>-81.369198211451561</v>
      </c>
      <c r="CH198" s="342">
        <f t="shared" si="260"/>
        <v>-167.60609742926036</v>
      </c>
      <c r="CI198" s="342">
        <f t="shared" si="261"/>
        <v>-2061.6750000000002</v>
      </c>
      <c r="CJ198" s="342">
        <f t="shared" si="296"/>
        <v>7.4375</v>
      </c>
      <c r="CK198" s="342">
        <f t="shared" si="262"/>
        <v>-81.369198211451561</v>
      </c>
      <c r="CL198" s="361">
        <f t="shared" si="263"/>
        <v>0.15006686994885182</v>
      </c>
      <c r="CM198" s="361">
        <f t="shared" si="264"/>
        <v>2.3032791072436137E-2</v>
      </c>
      <c r="CN198" s="361">
        <f t="shared" si="312"/>
        <v>0.15006686994885182</v>
      </c>
      <c r="CO198" s="342">
        <f t="shared" si="265"/>
        <v>0.2935396760874876</v>
      </c>
      <c r="CP198" s="364"/>
      <c r="CQ198" s="342">
        <f t="shared" si="313"/>
        <v>-78.976544036256868</v>
      </c>
      <c r="CR198" s="342">
        <f t="shared" si="266"/>
        <v>-164.01793672156438</v>
      </c>
      <c r="CS198" s="342">
        <f t="shared" si="267"/>
        <v>-2061.6750000000002</v>
      </c>
      <c r="CT198" s="342">
        <f t="shared" si="297"/>
        <v>7.4375</v>
      </c>
      <c r="CU198" s="342">
        <f t="shared" si="268"/>
        <v>-78.976544036256868</v>
      </c>
      <c r="CV198" s="361">
        <f t="shared" si="269"/>
        <v>0.19121084163914703</v>
      </c>
      <c r="CW198" s="361">
        <f t="shared" si="270"/>
        <v>3.7921767582016735E-2</v>
      </c>
      <c r="CX198" s="361">
        <f t="shared" si="314"/>
        <v>0.19121084163914703</v>
      </c>
      <c r="CY198" s="342">
        <f t="shared" si="271"/>
        <v>0.28490816751896414</v>
      </c>
      <c r="CZ198" s="364"/>
      <c r="DA198" s="350">
        <f t="shared" si="315"/>
        <v>0.57844784360645174</v>
      </c>
      <c r="DB198" s="351">
        <f t="shared" si="316"/>
        <v>2.3472411556444834</v>
      </c>
      <c r="DC198" s="352">
        <f t="shared" si="294"/>
        <v>3.4471615490586781E-3</v>
      </c>
      <c r="DD198" s="353">
        <f t="shared" si="298"/>
        <v>-49.250767263545626</v>
      </c>
      <c r="DE198" s="354">
        <f t="shared" si="272"/>
        <v>64.166666666666671</v>
      </c>
      <c r="DF198" s="354">
        <f t="shared" si="295"/>
        <v>1.8412248024088111</v>
      </c>
      <c r="DG198" s="365"/>
      <c r="DH198" s="63"/>
      <c r="DI198" s="63"/>
      <c r="DJ198" s="63"/>
      <c r="DK198" s="63"/>
      <c r="DL198" s="63"/>
      <c r="DM198" s="63"/>
      <c r="DN198" s="63"/>
      <c r="DO198" s="366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  <c r="EE198" s="63"/>
      <c r="EF198" s="63"/>
      <c r="EG198" s="63"/>
    </row>
    <row r="199" spans="1:137" s="358" customFormat="1" x14ac:dyDescent="0.25">
      <c r="A199" s="358">
        <f t="shared" si="299"/>
        <v>775</v>
      </c>
      <c r="B199" s="359">
        <f t="shared" si="300"/>
        <v>0.125</v>
      </c>
      <c r="C199" s="360"/>
      <c r="D199" s="342">
        <f t="shared" si="220"/>
        <v>-270.63</v>
      </c>
      <c r="E199" s="361">
        <f t="shared" si="301"/>
        <v>0.97</v>
      </c>
      <c r="F199" s="343"/>
      <c r="G199" s="342">
        <f t="shared" si="273"/>
        <v>-173.79889980230448</v>
      </c>
      <c r="H199" s="342">
        <f t="shared" si="274"/>
        <v>6.2011001976955242</v>
      </c>
      <c r="I199" s="342">
        <f t="shared" si="275"/>
        <v>-0.37503334472069189</v>
      </c>
      <c r="J199" s="342">
        <f t="shared" si="276"/>
        <v>6.2011001976955242</v>
      </c>
      <c r="K199" s="344">
        <f t="shared" si="277"/>
        <v>1</v>
      </c>
      <c r="L199" s="345">
        <f t="shared" si="278"/>
        <v>0</v>
      </c>
      <c r="M199" s="346">
        <f t="shared" si="279"/>
        <v>-142.67357850591662</v>
      </c>
      <c r="N199" s="342">
        <f t="shared" si="280"/>
        <v>37.326421494083377</v>
      </c>
      <c r="O199" s="342">
        <f t="shared" si="281"/>
        <v>-18.474740349947073</v>
      </c>
      <c r="P199" s="342">
        <f t="shared" si="282"/>
        <v>37.326421494083377</v>
      </c>
      <c r="Q199" s="344">
        <f t="shared" si="283"/>
        <v>1</v>
      </c>
      <c r="R199" s="345">
        <f t="shared" si="284"/>
        <v>0</v>
      </c>
      <c r="S199" s="346">
        <f t="shared" si="285"/>
        <v>-9.5800049626931596</v>
      </c>
      <c r="T199" s="342">
        <f t="shared" si="286"/>
        <v>170.41999503730685</v>
      </c>
      <c r="U199" s="342">
        <f t="shared" si="287"/>
        <v>-2.2482010746706709</v>
      </c>
      <c r="V199" s="342">
        <f t="shared" si="288"/>
        <v>-9.5800049626931596</v>
      </c>
      <c r="W199" s="344">
        <f t="shared" si="289"/>
        <v>1</v>
      </c>
      <c r="X199" s="345">
        <f t="shared" si="290"/>
        <v>0</v>
      </c>
      <c r="Y199" s="342">
        <f t="shared" si="291"/>
        <v>0</v>
      </c>
      <c r="Z199" s="343"/>
      <c r="AA199" s="342">
        <f t="shared" si="302"/>
        <v>-66.080397079922548</v>
      </c>
      <c r="AB199" s="342">
        <f t="shared" si="221"/>
        <v>-142.00940802518105</v>
      </c>
      <c r="AC199" s="342">
        <f t="shared" si="222"/>
        <v>-2075.0625</v>
      </c>
      <c r="AD199" s="342">
        <f t="shared" si="223"/>
        <v>7.4375</v>
      </c>
      <c r="AE199" s="342">
        <f t="shared" si="224"/>
        <v>-66.080397079922548</v>
      </c>
      <c r="AF199" s="361">
        <f t="shared" si="225"/>
        <v>0.40545436179409061</v>
      </c>
      <c r="AG199" s="361">
        <f t="shared" si="226"/>
        <v>0.19303495312832694</v>
      </c>
      <c r="AH199" s="361">
        <f t="shared" si="303"/>
        <v>0.40545436179409061</v>
      </c>
      <c r="AI199" s="342">
        <f t="shared" si="227"/>
        <v>0.23684730136172957</v>
      </c>
      <c r="AJ199" s="343"/>
      <c r="AK199" s="342">
        <f t="shared" si="304"/>
        <v>-72.121303404158652</v>
      </c>
      <c r="AL199" s="342">
        <f t="shared" si="228"/>
        <v>-153.01209903764305</v>
      </c>
      <c r="AM199" s="342">
        <f t="shared" si="229"/>
        <v>-2075.0625</v>
      </c>
      <c r="AN199" s="342">
        <f t="shared" si="230"/>
        <v>7.4375</v>
      </c>
      <c r="AO199" s="342">
        <f t="shared" si="231"/>
        <v>-72.121303404158652</v>
      </c>
      <c r="AP199" s="361">
        <f t="shared" si="232"/>
        <v>0.30700277992275832</v>
      </c>
      <c r="AQ199" s="361">
        <f t="shared" si="233"/>
        <v>0.10349942903533092</v>
      </c>
      <c r="AR199" s="361">
        <f t="shared" si="305"/>
        <v>0.30700277992275832</v>
      </c>
      <c r="AS199" s="342">
        <f t="shared" si="234"/>
        <v>0.25849929535540739</v>
      </c>
      <c r="AT199" s="343"/>
      <c r="AU199" s="342">
        <f t="shared" si="235"/>
        <v>-177.74571103391278</v>
      </c>
      <c r="AV199" s="342">
        <f t="shared" si="236"/>
        <v>2.2542889660872163</v>
      </c>
      <c r="AW199" s="342">
        <f t="shared" si="237"/>
        <v>2.2542889660872163</v>
      </c>
      <c r="AX199" s="342">
        <f t="shared" si="238"/>
        <v>-4.0122962786228724E-4</v>
      </c>
      <c r="AY199" s="342">
        <f t="shared" si="306"/>
        <v>1</v>
      </c>
      <c r="AZ199" s="342">
        <f t="shared" si="239"/>
        <v>0</v>
      </c>
      <c r="BA199" s="343"/>
      <c r="BB199" s="342">
        <f t="shared" si="240"/>
        <v>-175.49837986457356</v>
      </c>
      <c r="BC199" s="342">
        <f t="shared" si="241"/>
        <v>4.5016201354264354</v>
      </c>
      <c r="BD199" s="342">
        <f t="shared" si="242"/>
        <v>4.5016201354264354</v>
      </c>
      <c r="BE199" s="342">
        <f t="shared" si="292"/>
        <v>-7.6234217753357579E-4</v>
      </c>
      <c r="BF199" s="342">
        <f t="shared" si="307"/>
        <v>1</v>
      </c>
      <c r="BG199" s="342">
        <f t="shared" si="243"/>
        <v>0</v>
      </c>
      <c r="BH199" s="343"/>
      <c r="BI199" s="342">
        <f t="shared" si="244"/>
        <v>-157.50002086701471</v>
      </c>
      <c r="BJ199" s="342">
        <f t="shared" si="245"/>
        <v>21.644435140713966</v>
      </c>
      <c r="BK199" s="342">
        <f t="shared" si="246"/>
        <v>-0.12688259971309757</v>
      </c>
      <c r="BL199" s="342">
        <f t="shared" si="247"/>
        <v>21.644435140713966</v>
      </c>
      <c r="BM199" s="342">
        <f t="shared" si="308"/>
        <v>0.98549827858566263</v>
      </c>
      <c r="BN199" s="342">
        <f t="shared" si="248"/>
        <v>7.757862057603572E-2</v>
      </c>
      <c r="BO199" s="346">
        <f t="shared" si="249"/>
        <v>-153.23629982999032</v>
      </c>
      <c r="BP199" s="344">
        <f t="shared" si="250"/>
        <v>26.763700170009685</v>
      </c>
      <c r="BQ199" s="344">
        <f t="shared" si="251"/>
        <v>-0.26745371126940942</v>
      </c>
      <c r="BR199" s="344">
        <f t="shared" si="252"/>
        <v>26.763700170009685</v>
      </c>
      <c r="BS199" s="346">
        <f t="shared" si="253"/>
        <v>0.96967749084777477</v>
      </c>
      <c r="BT199" s="345">
        <f t="shared" si="254"/>
        <v>9.5927240752722881E-2</v>
      </c>
      <c r="BU199" s="342">
        <f t="shared" si="309"/>
        <v>0.17350586132875861</v>
      </c>
      <c r="BV199" s="343"/>
      <c r="BW199" s="347">
        <f t="shared" si="293"/>
        <v>1.7638524580458956</v>
      </c>
      <c r="BX199" s="362"/>
      <c r="BY199" s="363"/>
      <c r="BZ199" s="361">
        <f t="shared" si="255"/>
        <v>-176.99548643834794</v>
      </c>
      <c r="CA199" s="361">
        <f t="shared" si="256"/>
        <v>3.0045135616520611</v>
      </c>
      <c r="CB199" s="342">
        <f t="shared" si="257"/>
        <v>3.0045135616520611</v>
      </c>
      <c r="CC199" s="342">
        <f t="shared" si="258"/>
        <v>-5.2160381403167154E-4</v>
      </c>
      <c r="CD199" s="342">
        <f t="shared" si="310"/>
        <v>1</v>
      </c>
      <c r="CE199" s="342">
        <f t="shared" si="259"/>
        <v>0</v>
      </c>
      <c r="CF199" s="364"/>
      <c r="CG199" s="342">
        <f t="shared" si="311"/>
        <v>-81.424050235140399</v>
      </c>
      <c r="CH199" s="342">
        <f t="shared" si="260"/>
        <v>-167.68723053338428</v>
      </c>
      <c r="CI199" s="342">
        <f t="shared" si="261"/>
        <v>-2075.0625</v>
      </c>
      <c r="CJ199" s="342">
        <f t="shared" si="296"/>
        <v>7.4375</v>
      </c>
      <c r="CK199" s="342">
        <f t="shared" si="262"/>
        <v>-81.424050235140399</v>
      </c>
      <c r="CL199" s="361">
        <f t="shared" si="263"/>
        <v>0.14912029406728042</v>
      </c>
      <c r="CM199" s="361">
        <f t="shared" si="264"/>
        <v>2.2736706609261918E-2</v>
      </c>
      <c r="CN199" s="361">
        <f t="shared" si="312"/>
        <v>0.14912029406728042</v>
      </c>
      <c r="CO199" s="342">
        <f t="shared" si="265"/>
        <v>0.29184247396107671</v>
      </c>
      <c r="CP199" s="364"/>
      <c r="CQ199" s="342">
        <f t="shared" si="313"/>
        <v>-79.045937356601655</v>
      </c>
      <c r="CR199" s="342">
        <f t="shared" si="266"/>
        <v>-164.12347718527778</v>
      </c>
      <c r="CS199" s="342">
        <f t="shared" si="267"/>
        <v>-2075.0625</v>
      </c>
      <c r="CT199" s="342">
        <f t="shared" si="297"/>
        <v>7.4375</v>
      </c>
      <c r="CU199" s="342">
        <f t="shared" si="268"/>
        <v>-79.045937356601655</v>
      </c>
      <c r="CV199" s="361">
        <f t="shared" si="269"/>
        <v>0.19002190656586093</v>
      </c>
      <c r="CW199" s="361">
        <f t="shared" si="270"/>
        <v>3.7434720818802648E-2</v>
      </c>
      <c r="CX199" s="361">
        <f t="shared" si="314"/>
        <v>0.19002190656586093</v>
      </c>
      <c r="CY199" s="342">
        <f t="shared" si="271"/>
        <v>0.28331877188746113</v>
      </c>
      <c r="CZ199" s="364"/>
      <c r="DA199" s="350">
        <f t="shared" si="315"/>
        <v>0.57516124584853778</v>
      </c>
      <c r="DB199" s="351">
        <f t="shared" si="316"/>
        <v>2.3390137038944334</v>
      </c>
      <c r="DC199" s="352">
        <f t="shared" si="294"/>
        <v>3.3706052430465482E-3</v>
      </c>
      <c r="DD199" s="353">
        <f t="shared" si="298"/>
        <v>-49.445842159936802</v>
      </c>
      <c r="DE199" s="354">
        <f t="shared" si="272"/>
        <v>64.583333333333329</v>
      </c>
      <c r="DF199" s="354">
        <f t="shared" si="295"/>
        <v>1.8300412503669174</v>
      </c>
      <c r="DG199" s="365"/>
      <c r="DH199" s="63"/>
      <c r="DI199" s="63"/>
      <c r="DJ199" s="63"/>
      <c r="DK199" s="63"/>
      <c r="DL199" s="63"/>
      <c r="DM199" s="63"/>
      <c r="DN199" s="63"/>
      <c r="DO199" s="366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  <c r="EE199" s="63"/>
      <c r="EF199" s="63"/>
      <c r="EG199" s="63"/>
    </row>
    <row r="200" spans="1:137" s="358" customFormat="1" x14ac:dyDescent="0.25">
      <c r="A200" s="358">
        <f t="shared" si="299"/>
        <v>780</v>
      </c>
      <c r="B200" s="359">
        <f t="shared" si="300"/>
        <v>0.125</v>
      </c>
      <c r="C200" s="360"/>
      <c r="D200" s="342">
        <f t="shared" si="220"/>
        <v>-272.37599999999998</v>
      </c>
      <c r="E200" s="361">
        <f t="shared" si="301"/>
        <v>0.97</v>
      </c>
      <c r="F200" s="343"/>
      <c r="G200" s="342">
        <f t="shared" si="273"/>
        <v>-173.85691075885418</v>
      </c>
      <c r="H200" s="342">
        <f t="shared" si="274"/>
        <v>6.143089241145816</v>
      </c>
      <c r="I200" s="342">
        <f t="shared" si="275"/>
        <v>-0.36246833029136621</v>
      </c>
      <c r="J200" s="342">
        <f t="shared" si="276"/>
        <v>6.143089241145816</v>
      </c>
      <c r="K200" s="344">
        <f t="shared" si="277"/>
        <v>1</v>
      </c>
      <c r="L200" s="345">
        <f t="shared" si="278"/>
        <v>0</v>
      </c>
      <c r="M200" s="346">
        <f t="shared" si="279"/>
        <v>-143.99876945808376</v>
      </c>
      <c r="N200" s="342">
        <f t="shared" si="280"/>
        <v>36.001230541916243</v>
      </c>
      <c r="O200" s="342">
        <f t="shared" si="281"/>
        <v>-17.706336502423042</v>
      </c>
      <c r="P200" s="342">
        <f t="shared" si="282"/>
        <v>36.001230541916243</v>
      </c>
      <c r="Q200" s="344">
        <f t="shared" si="283"/>
        <v>1</v>
      </c>
      <c r="R200" s="345">
        <f t="shared" si="284"/>
        <v>0</v>
      </c>
      <c r="S200" s="346">
        <f t="shared" si="285"/>
        <v>-9.6999012652937786</v>
      </c>
      <c r="T200" s="342">
        <f t="shared" si="286"/>
        <v>170.30009873470621</v>
      </c>
      <c r="U200" s="342">
        <f t="shared" si="287"/>
        <v>-2.306992133706816</v>
      </c>
      <c r="V200" s="342">
        <f t="shared" si="288"/>
        <v>-9.6999012652937786</v>
      </c>
      <c r="W200" s="344">
        <f t="shared" si="289"/>
        <v>1</v>
      </c>
      <c r="X200" s="345">
        <f t="shared" si="290"/>
        <v>0</v>
      </c>
      <c r="Y200" s="342">
        <f t="shared" si="291"/>
        <v>0</v>
      </c>
      <c r="Z200" s="343"/>
      <c r="AA200" s="342">
        <f t="shared" si="302"/>
        <v>-66.216666392966061</v>
      </c>
      <c r="AB200" s="342">
        <f t="shared" si="221"/>
        <v>-142.27470078861231</v>
      </c>
      <c r="AC200" s="342">
        <f t="shared" si="222"/>
        <v>-2088.4499999999998</v>
      </c>
      <c r="AD200" s="342">
        <f t="shared" si="223"/>
        <v>7.4375</v>
      </c>
      <c r="AE200" s="342">
        <f t="shared" si="224"/>
        <v>-66.216666392966061</v>
      </c>
      <c r="AF200" s="361">
        <f t="shared" si="225"/>
        <v>0.40327913267547866</v>
      </c>
      <c r="AG200" s="361">
        <f t="shared" si="226"/>
        <v>0.19065830951166249</v>
      </c>
      <c r="AH200" s="361">
        <f t="shared" si="303"/>
        <v>0.40327913267547866</v>
      </c>
      <c r="AI200" s="342">
        <f t="shared" si="227"/>
        <v>0.2358143390062894</v>
      </c>
      <c r="AJ200" s="343"/>
      <c r="AK200" s="342">
        <f t="shared" si="304"/>
        <v>-72.228679177091237</v>
      </c>
      <c r="AL200" s="342">
        <f t="shared" si="228"/>
        <v>-153.19503627457516</v>
      </c>
      <c r="AM200" s="342">
        <f t="shared" si="229"/>
        <v>-2088.4499999999998</v>
      </c>
      <c r="AN200" s="342">
        <f t="shared" si="230"/>
        <v>7.4375</v>
      </c>
      <c r="AO200" s="342">
        <f t="shared" si="231"/>
        <v>-72.228679177091237</v>
      </c>
      <c r="AP200" s="361">
        <f t="shared" si="232"/>
        <v>0.3052186820647671</v>
      </c>
      <c r="AQ200" s="361">
        <f t="shared" si="233"/>
        <v>0.10219066714671872</v>
      </c>
      <c r="AR200" s="361">
        <f t="shared" si="305"/>
        <v>0.3052186820647671</v>
      </c>
      <c r="AS200" s="342">
        <f t="shared" si="234"/>
        <v>0.25722464094405711</v>
      </c>
      <c r="AT200" s="343"/>
      <c r="AU200" s="342">
        <f t="shared" si="235"/>
        <v>-177.760630880035</v>
      </c>
      <c r="AV200" s="342">
        <f t="shared" si="236"/>
        <v>2.239369119965005</v>
      </c>
      <c r="AW200" s="342">
        <f t="shared" si="237"/>
        <v>2.239369119965005</v>
      </c>
      <c r="AX200" s="342">
        <f t="shared" si="238"/>
        <v>-3.9054134278689766E-4</v>
      </c>
      <c r="AY200" s="342">
        <f t="shared" si="306"/>
        <v>1</v>
      </c>
      <c r="AZ200" s="342">
        <f t="shared" si="239"/>
        <v>0</v>
      </c>
      <c r="BA200" s="343"/>
      <c r="BB200" s="342">
        <f t="shared" si="240"/>
        <v>-175.52808259756023</v>
      </c>
      <c r="BC200" s="342">
        <f t="shared" si="241"/>
        <v>4.4719174024397716</v>
      </c>
      <c r="BD200" s="342">
        <f t="shared" si="242"/>
        <v>4.4719174024397716</v>
      </c>
      <c r="BE200" s="342">
        <f t="shared" si="292"/>
        <v>-7.4248442435448066E-4</v>
      </c>
      <c r="BF200" s="342">
        <f t="shared" si="307"/>
        <v>1</v>
      </c>
      <c r="BG200" s="342">
        <f t="shared" si="243"/>
        <v>0</v>
      </c>
      <c r="BH200" s="343"/>
      <c r="BI200" s="342">
        <f t="shared" si="244"/>
        <v>-157.67579908606513</v>
      </c>
      <c r="BJ200" s="342">
        <f t="shared" si="245"/>
        <v>21.470916329508213</v>
      </c>
      <c r="BK200" s="342">
        <f t="shared" si="246"/>
        <v>-0.12325442349655011</v>
      </c>
      <c r="BL200" s="342">
        <f t="shared" si="247"/>
        <v>21.470916329508213</v>
      </c>
      <c r="BM200" s="342">
        <f t="shared" si="308"/>
        <v>0.98591001629375186</v>
      </c>
      <c r="BN200" s="342">
        <f t="shared" si="248"/>
        <v>7.6463377241838368E-2</v>
      </c>
      <c r="BO200" s="346">
        <f t="shared" si="249"/>
        <v>-153.46751420436925</v>
      </c>
      <c r="BP200" s="344">
        <f t="shared" si="250"/>
        <v>26.532485795630748</v>
      </c>
      <c r="BQ200" s="344">
        <f t="shared" si="251"/>
        <v>-0.25963206472764327</v>
      </c>
      <c r="BR200" s="344">
        <f t="shared" si="252"/>
        <v>26.532485795630748</v>
      </c>
      <c r="BS200" s="346">
        <f t="shared" si="253"/>
        <v>0.9705510790287597</v>
      </c>
      <c r="BT200" s="345">
        <f t="shared" si="254"/>
        <v>9.4488909528599535E-2</v>
      </c>
      <c r="BU200" s="342">
        <f t="shared" si="309"/>
        <v>0.17095228677043789</v>
      </c>
      <c r="BV200" s="343"/>
      <c r="BW200" s="347">
        <f t="shared" si="293"/>
        <v>1.7589912667207843</v>
      </c>
      <c r="BX200" s="362"/>
      <c r="BY200" s="363"/>
      <c r="BZ200" s="361">
        <f t="shared" si="255"/>
        <v>-177.01535581378286</v>
      </c>
      <c r="CA200" s="361">
        <f t="shared" si="256"/>
        <v>2.9846441862171389</v>
      </c>
      <c r="CB200" s="342">
        <f t="shared" si="257"/>
        <v>2.9846441862171389</v>
      </c>
      <c r="CC200" s="342">
        <f t="shared" si="258"/>
        <v>-5.0785887230751976E-4</v>
      </c>
      <c r="CD200" s="342">
        <f t="shared" si="310"/>
        <v>1</v>
      </c>
      <c r="CE200" s="342">
        <f t="shared" si="259"/>
        <v>0</v>
      </c>
      <c r="CF200" s="364"/>
      <c r="CG200" s="342">
        <f t="shared" si="311"/>
        <v>-81.478214567794737</v>
      </c>
      <c r="CH200" s="342">
        <f t="shared" si="260"/>
        <v>-167.76730157293176</v>
      </c>
      <c r="CI200" s="342">
        <f t="shared" si="261"/>
        <v>-2088.4499999999998</v>
      </c>
      <c r="CJ200" s="342">
        <f t="shared" si="296"/>
        <v>7.4375</v>
      </c>
      <c r="CK200" s="342">
        <f t="shared" si="262"/>
        <v>-81.478214567794737</v>
      </c>
      <c r="CL200" s="361">
        <f t="shared" si="263"/>
        <v>0.14818545148583515</v>
      </c>
      <c r="CM200" s="361">
        <f t="shared" si="264"/>
        <v>2.2446291996128978E-2</v>
      </c>
      <c r="CN200" s="361">
        <f t="shared" si="312"/>
        <v>0.14818545148583515</v>
      </c>
      <c r="CO200" s="342">
        <f t="shared" si="265"/>
        <v>0.29016458179414079</v>
      </c>
      <c r="CP200" s="364"/>
      <c r="CQ200" s="342">
        <f t="shared" si="313"/>
        <v>-79.114472945341276</v>
      </c>
      <c r="CR200" s="342">
        <f t="shared" si="266"/>
        <v>-164.22761982881059</v>
      </c>
      <c r="CS200" s="342">
        <f t="shared" si="267"/>
        <v>-2088.4499999999998</v>
      </c>
      <c r="CT200" s="342">
        <f t="shared" si="297"/>
        <v>7.4375</v>
      </c>
      <c r="CU200" s="342">
        <f t="shared" si="268"/>
        <v>-79.114472945341276</v>
      </c>
      <c r="CV200" s="361">
        <f t="shared" si="269"/>
        <v>0.18884739365012446</v>
      </c>
      <c r="CW200" s="361">
        <f t="shared" si="270"/>
        <v>3.6956984368019398E-2</v>
      </c>
      <c r="CX200" s="361">
        <f t="shared" si="314"/>
        <v>0.18884739365012446</v>
      </c>
      <c r="CY200" s="342">
        <f t="shared" si="271"/>
        <v>0.28174669852329515</v>
      </c>
      <c r="CZ200" s="364"/>
      <c r="DA200" s="350">
        <f t="shared" si="315"/>
        <v>0.57191128031743599</v>
      </c>
      <c r="DB200" s="351">
        <f t="shared" si="316"/>
        <v>2.3309025470382201</v>
      </c>
      <c r="DC200" s="352">
        <f t="shared" si="294"/>
        <v>3.2960144101343205E-3</v>
      </c>
      <c r="DD200" s="353">
        <f t="shared" si="298"/>
        <v>-49.640217964813125</v>
      </c>
      <c r="DE200" s="354">
        <f t="shared" si="272"/>
        <v>65</v>
      </c>
      <c r="DF200" s="354">
        <f t="shared" si="295"/>
        <v>1.8189883588478504</v>
      </c>
      <c r="DG200" s="365"/>
      <c r="DH200" s="63"/>
      <c r="DI200" s="63"/>
      <c r="DJ200" s="63"/>
      <c r="DK200" s="63"/>
      <c r="DL200" s="63"/>
      <c r="DM200" s="63"/>
      <c r="DN200" s="63"/>
      <c r="DO200" s="366"/>
      <c r="DP200" s="63"/>
      <c r="DQ200" s="63"/>
      <c r="DR200" s="63"/>
      <c r="DS200" s="63"/>
      <c r="DT200" s="63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  <c r="EE200" s="63"/>
      <c r="EF200" s="63"/>
      <c r="EG200" s="63"/>
    </row>
    <row r="201" spans="1:137" s="358" customFormat="1" x14ac:dyDescent="0.25">
      <c r="A201" s="358">
        <f t="shared" si="299"/>
        <v>785</v>
      </c>
      <c r="B201" s="359">
        <f t="shared" si="300"/>
        <v>0.125</v>
      </c>
      <c r="C201" s="360"/>
      <c r="D201" s="342">
        <f t="shared" si="220"/>
        <v>-274.12200000000001</v>
      </c>
      <c r="E201" s="361">
        <f t="shared" si="301"/>
        <v>0.97</v>
      </c>
      <c r="F201" s="343"/>
      <c r="G201" s="342">
        <f t="shared" si="273"/>
        <v>-173.9137350748984</v>
      </c>
      <c r="H201" s="342">
        <f t="shared" si="274"/>
        <v>6.0862649251016023</v>
      </c>
      <c r="I201" s="342">
        <f t="shared" si="275"/>
        <v>-0.35041278887866351</v>
      </c>
      <c r="J201" s="342">
        <f t="shared" si="276"/>
        <v>6.0862649251016023</v>
      </c>
      <c r="K201" s="344">
        <f t="shared" si="277"/>
        <v>1</v>
      </c>
      <c r="L201" s="345">
        <f t="shared" si="278"/>
        <v>0</v>
      </c>
      <c r="M201" s="346">
        <f t="shared" si="279"/>
        <v>-145.23798192488621</v>
      </c>
      <c r="N201" s="342">
        <f t="shared" si="280"/>
        <v>34.762018075113787</v>
      </c>
      <c r="O201" s="342">
        <f t="shared" si="281"/>
        <v>-16.983885323793821</v>
      </c>
      <c r="P201" s="342">
        <f t="shared" si="282"/>
        <v>34.762018075113787</v>
      </c>
      <c r="Q201" s="344">
        <f t="shared" si="283"/>
        <v>1</v>
      </c>
      <c r="R201" s="345">
        <f t="shared" si="284"/>
        <v>0</v>
      </c>
      <c r="S201" s="346">
        <f t="shared" si="285"/>
        <v>-9.8216121702571151</v>
      </c>
      <c r="T201" s="342">
        <f t="shared" si="286"/>
        <v>170.17838782974289</v>
      </c>
      <c r="U201" s="342">
        <f t="shared" si="287"/>
        <v>-2.3673157485305505</v>
      </c>
      <c r="V201" s="342">
        <f t="shared" si="288"/>
        <v>-9.8216121702571151</v>
      </c>
      <c r="W201" s="344">
        <f t="shared" si="289"/>
        <v>1</v>
      </c>
      <c r="X201" s="345">
        <f t="shared" si="290"/>
        <v>0</v>
      </c>
      <c r="Y201" s="342">
        <f t="shared" si="291"/>
        <v>0</v>
      </c>
      <c r="Z201" s="343"/>
      <c r="AA201" s="342">
        <f t="shared" si="302"/>
        <v>-66.35148060814501</v>
      </c>
      <c r="AB201" s="342">
        <f t="shared" si="221"/>
        <v>-142.53631257170238</v>
      </c>
      <c r="AC201" s="342">
        <f t="shared" si="222"/>
        <v>-2101.8375000000001</v>
      </c>
      <c r="AD201" s="342">
        <f t="shared" si="223"/>
        <v>7.4375</v>
      </c>
      <c r="AE201" s="342">
        <f t="shared" si="224"/>
        <v>-66.35148060814501</v>
      </c>
      <c r="AF201" s="361">
        <f t="shared" si="225"/>
        <v>0.40112488608017555</v>
      </c>
      <c r="AG201" s="361">
        <f t="shared" si="226"/>
        <v>0.18832367241318571</v>
      </c>
      <c r="AH201" s="361">
        <f t="shared" si="303"/>
        <v>0.40112488608017555</v>
      </c>
      <c r="AI201" s="342">
        <f t="shared" si="227"/>
        <v>0.23478938644071129</v>
      </c>
      <c r="AJ201" s="343"/>
      <c r="AK201" s="342">
        <f t="shared" si="304"/>
        <v>-72.334813798420768</v>
      </c>
      <c r="AL201" s="342">
        <f t="shared" si="228"/>
        <v>-153.37547596567472</v>
      </c>
      <c r="AM201" s="342">
        <f t="shared" si="229"/>
        <v>-2101.8375000000001</v>
      </c>
      <c r="AN201" s="342">
        <f t="shared" si="230"/>
        <v>7.4375</v>
      </c>
      <c r="AO201" s="342">
        <f t="shared" si="231"/>
        <v>-72.334813798420768</v>
      </c>
      <c r="AP201" s="361">
        <f t="shared" si="232"/>
        <v>0.30345415304293577</v>
      </c>
      <c r="AQ201" s="361">
        <f t="shared" si="233"/>
        <v>0.10090631787798711</v>
      </c>
      <c r="AR201" s="361">
        <f t="shared" si="305"/>
        <v>0.30345415304293577</v>
      </c>
      <c r="AS201" s="342">
        <f t="shared" si="234"/>
        <v>0.25596183226617397</v>
      </c>
      <c r="AT201" s="343"/>
      <c r="AU201" s="342">
        <f t="shared" si="235"/>
        <v>-177.77535159919319</v>
      </c>
      <c r="AV201" s="342">
        <f t="shared" si="236"/>
        <v>2.2246484008068137</v>
      </c>
      <c r="AW201" s="342">
        <f t="shared" si="237"/>
        <v>2.2246484008068137</v>
      </c>
      <c r="AX201" s="342">
        <f t="shared" si="238"/>
        <v>-3.8020890461973691E-4</v>
      </c>
      <c r="AY201" s="342">
        <f t="shared" si="306"/>
        <v>1</v>
      </c>
      <c r="AZ201" s="342">
        <f t="shared" si="239"/>
        <v>0</v>
      </c>
      <c r="BA201" s="343"/>
      <c r="BB201" s="342">
        <f t="shared" si="240"/>
        <v>-175.55739067239887</v>
      </c>
      <c r="BC201" s="342">
        <f t="shared" si="241"/>
        <v>4.4426093276011329</v>
      </c>
      <c r="BD201" s="342">
        <f t="shared" si="242"/>
        <v>4.4426093276011329</v>
      </c>
      <c r="BE201" s="342">
        <f t="shared" si="292"/>
        <v>-7.2327169904630364E-4</v>
      </c>
      <c r="BF201" s="342">
        <f t="shared" si="307"/>
        <v>1</v>
      </c>
      <c r="BG201" s="342">
        <f t="shared" si="243"/>
        <v>0</v>
      </c>
      <c r="BH201" s="343"/>
      <c r="BI201" s="342">
        <f t="shared" si="244"/>
        <v>-157.84864408922445</v>
      </c>
      <c r="BJ201" s="342">
        <f t="shared" si="245"/>
        <v>21.300325408515931</v>
      </c>
      <c r="BK201" s="342">
        <f t="shared" si="246"/>
        <v>-0.11975533036286122</v>
      </c>
      <c r="BL201" s="342">
        <f t="shared" si="247"/>
        <v>21.300325408515931</v>
      </c>
      <c r="BM201" s="342">
        <f t="shared" si="308"/>
        <v>0.98630726816733272</v>
      </c>
      <c r="BN201" s="342">
        <f t="shared" si="248"/>
        <v>7.5372701374790976E-2</v>
      </c>
      <c r="BO201" s="346">
        <f t="shared" si="249"/>
        <v>-153.6945312387241</v>
      </c>
      <c r="BP201" s="344">
        <f t="shared" si="250"/>
        <v>26.305468761275904</v>
      </c>
      <c r="BQ201" s="344">
        <f t="shared" si="251"/>
        <v>-0.2520933859869906</v>
      </c>
      <c r="BR201" s="344">
        <f t="shared" si="252"/>
        <v>26.305468761275904</v>
      </c>
      <c r="BS201" s="346">
        <f t="shared" si="253"/>
        <v>0.9713938077718518</v>
      </c>
      <c r="BT201" s="345">
        <f t="shared" si="254"/>
        <v>9.3083753578470999E-2</v>
      </c>
      <c r="BU201" s="342">
        <f t="shared" si="309"/>
        <v>0.16845645495326197</v>
      </c>
      <c r="BV201" s="343"/>
      <c r="BW201" s="347">
        <f t="shared" si="293"/>
        <v>1.7542076736601473</v>
      </c>
      <c r="BX201" s="362"/>
      <c r="BY201" s="363"/>
      <c r="BZ201" s="361">
        <f t="shared" si="255"/>
        <v>-177.03496031124448</v>
      </c>
      <c r="CA201" s="361">
        <f t="shared" si="256"/>
        <v>2.9650396887555246</v>
      </c>
      <c r="CB201" s="342">
        <f t="shared" si="257"/>
        <v>2.9650396887555246</v>
      </c>
      <c r="CC201" s="342">
        <f t="shared" si="258"/>
        <v>-4.9456618052201768E-4</v>
      </c>
      <c r="CD201" s="342">
        <f t="shared" si="310"/>
        <v>1</v>
      </c>
      <c r="CE201" s="342">
        <f t="shared" si="259"/>
        <v>0</v>
      </c>
      <c r="CF201" s="364"/>
      <c r="CG201" s="342">
        <f t="shared" si="311"/>
        <v>-81.531703966418362</v>
      </c>
      <c r="CH201" s="342">
        <f t="shared" si="260"/>
        <v>-167.84633138089515</v>
      </c>
      <c r="CI201" s="342">
        <f t="shared" si="261"/>
        <v>-2101.8375000000001</v>
      </c>
      <c r="CJ201" s="342">
        <f t="shared" si="296"/>
        <v>7.4375</v>
      </c>
      <c r="CK201" s="342">
        <f t="shared" si="262"/>
        <v>-81.531703966418362</v>
      </c>
      <c r="CL201" s="361">
        <f t="shared" si="263"/>
        <v>0.14726212787597595</v>
      </c>
      <c r="CM201" s="361">
        <f t="shared" si="264"/>
        <v>2.2161403493355582E-2</v>
      </c>
      <c r="CN201" s="361">
        <f t="shared" si="312"/>
        <v>0.14726212787597595</v>
      </c>
      <c r="CO201" s="342">
        <f t="shared" si="265"/>
        <v>0.28850567574811875</v>
      </c>
      <c r="CP201" s="364"/>
      <c r="CQ201" s="342">
        <f t="shared" si="313"/>
        <v>-79.182166415158989</v>
      </c>
      <c r="CR201" s="342">
        <f t="shared" si="266"/>
        <v>-164.33039244130168</v>
      </c>
      <c r="CS201" s="342">
        <f t="shared" si="267"/>
        <v>-2101.8375000000001</v>
      </c>
      <c r="CT201" s="342">
        <f t="shared" si="297"/>
        <v>7.4375</v>
      </c>
      <c r="CU201" s="342">
        <f t="shared" si="268"/>
        <v>-79.182166415158989</v>
      </c>
      <c r="CV201" s="361">
        <f t="shared" si="269"/>
        <v>0.1876870470992382</v>
      </c>
      <c r="CW201" s="361">
        <f t="shared" si="270"/>
        <v>3.6488322912830343E-2</v>
      </c>
      <c r="CX201" s="361">
        <f t="shared" si="314"/>
        <v>0.1876870470992382</v>
      </c>
      <c r="CY201" s="342">
        <f t="shared" si="271"/>
        <v>0.28019167167430642</v>
      </c>
      <c r="CZ201" s="364"/>
      <c r="DA201" s="350">
        <f t="shared" si="315"/>
        <v>0.56869734742242517</v>
      </c>
      <c r="DB201" s="351">
        <f t="shared" si="316"/>
        <v>2.3229050210825726</v>
      </c>
      <c r="DC201" s="352">
        <f t="shared" si="294"/>
        <v>3.2233363784596528E-3</v>
      </c>
      <c r="DD201" s="353">
        <f t="shared" si="298"/>
        <v>-49.833887407060416</v>
      </c>
      <c r="DE201" s="354">
        <f t="shared" si="272"/>
        <v>65.416666666666671</v>
      </c>
      <c r="DF201" s="354">
        <f t="shared" si="295"/>
        <v>1.8080639362929154</v>
      </c>
      <c r="DG201" s="365"/>
      <c r="DH201" s="63"/>
      <c r="DI201" s="63"/>
      <c r="DJ201" s="63"/>
      <c r="DK201" s="63"/>
      <c r="DL201" s="63"/>
      <c r="DM201" s="63"/>
      <c r="DN201" s="63"/>
      <c r="DO201" s="366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  <c r="EE201" s="63"/>
      <c r="EF201" s="63"/>
      <c r="EG201" s="63"/>
    </row>
    <row r="202" spans="1:137" s="358" customFormat="1" x14ac:dyDescent="0.25">
      <c r="A202" s="358">
        <f t="shared" si="299"/>
        <v>790</v>
      </c>
      <c r="B202" s="359">
        <f t="shared" si="300"/>
        <v>0.125</v>
      </c>
      <c r="C202" s="360"/>
      <c r="D202" s="342">
        <f t="shared" si="220"/>
        <v>-275.86799999999999</v>
      </c>
      <c r="E202" s="361">
        <f t="shared" si="301"/>
        <v>0.97</v>
      </c>
      <c r="F202" s="343"/>
      <c r="G202" s="342">
        <f t="shared" si="273"/>
        <v>-173.9694104870087</v>
      </c>
      <c r="H202" s="342">
        <f t="shared" si="274"/>
        <v>6.0305895129912983</v>
      </c>
      <c r="I202" s="342">
        <f t="shared" si="275"/>
        <v>-0.33884268913174354</v>
      </c>
      <c r="J202" s="342">
        <f t="shared" si="276"/>
        <v>6.0305895129912983</v>
      </c>
      <c r="K202" s="344">
        <f t="shared" si="277"/>
        <v>1</v>
      </c>
      <c r="L202" s="345">
        <f t="shared" si="278"/>
        <v>0</v>
      </c>
      <c r="M202" s="346">
        <f t="shared" si="279"/>
        <v>-146.39833413231324</v>
      </c>
      <c r="N202" s="342">
        <f t="shared" si="280"/>
        <v>33.601665867686762</v>
      </c>
      <c r="O202" s="342">
        <f t="shared" si="281"/>
        <v>-16.30323137288001</v>
      </c>
      <c r="P202" s="342">
        <f t="shared" si="282"/>
        <v>33.601665867686762</v>
      </c>
      <c r="Q202" s="344">
        <f t="shared" si="283"/>
        <v>1</v>
      </c>
      <c r="R202" s="345">
        <f t="shared" si="284"/>
        <v>0</v>
      </c>
      <c r="S202" s="346">
        <f t="shared" si="285"/>
        <v>-9.9451837627854491</v>
      </c>
      <c r="T202" s="342">
        <f t="shared" si="286"/>
        <v>170.05481623721454</v>
      </c>
      <c r="U202" s="342">
        <f t="shared" si="287"/>
        <v>-2.4292093743763958</v>
      </c>
      <c r="V202" s="342">
        <f t="shared" si="288"/>
        <v>-9.9451837627854491</v>
      </c>
      <c r="W202" s="344">
        <f t="shared" si="289"/>
        <v>1</v>
      </c>
      <c r="X202" s="345">
        <f t="shared" si="290"/>
        <v>0</v>
      </c>
      <c r="Y202" s="342">
        <f t="shared" si="291"/>
        <v>0</v>
      </c>
      <c r="Z202" s="343"/>
      <c r="AA202" s="342">
        <f t="shared" si="302"/>
        <v>-66.484861439078813</v>
      </c>
      <c r="AB202" s="342">
        <f t="shared" si="221"/>
        <v>-142.79431728502891</v>
      </c>
      <c r="AC202" s="342">
        <f t="shared" si="222"/>
        <v>-2115.2249999999999</v>
      </c>
      <c r="AD202" s="342">
        <f t="shared" si="223"/>
        <v>7.4375</v>
      </c>
      <c r="AE202" s="342">
        <f t="shared" si="224"/>
        <v>-66.484861439078813</v>
      </c>
      <c r="AF202" s="361">
        <f t="shared" si="225"/>
        <v>0.39899135853693246</v>
      </c>
      <c r="AG202" s="361">
        <f t="shared" si="226"/>
        <v>0.18603011643430159</v>
      </c>
      <c r="AH202" s="361">
        <f t="shared" si="303"/>
        <v>0.39899135853693246</v>
      </c>
      <c r="AI202" s="342">
        <f t="shared" si="227"/>
        <v>0.23377236792925038</v>
      </c>
      <c r="AJ202" s="343"/>
      <c r="AK202" s="342">
        <f t="shared" si="304"/>
        <v>-72.439727948199319</v>
      </c>
      <c r="AL202" s="342">
        <f t="shared" si="228"/>
        <v>-153.55346904363572</v>
      </c>
      <c r="AM202" s="342">
        <f t="shared" si="229"/>
        <v>-2115.2249999999999</v>
      </c>
      <c r="AN202" s="342">
        <f t="shared" si="230"/>
        <v>7.4375</v>
      </c>
      <c r="AO202" s="342">
        <f t="shared" si="231"/>
        <v>-72.439727948199319</v>
      </c>
      <c r="AP202" s="361">
        <f t="shared" si="232"/>
        <v>0.30170889143411878</v>
      </c>
      <c r="AQ202" s="361">
        <f t="shared" si="233"/>
        <v>9.9645787248006976E-2</v>
      </c>
      <c r="AR202" s="361">
        <f t="shared" si="305"/>
        <v>0.30170889143411878</v>
      </c>
      <c r="AS202" s="342">
        <f t="shared" si="234"/>
        <v>0.25471071711743781</v>
      </c>
      <c r="AT202" s="343"/>
      <c r="AU202" s="342">
        <f t="shared" si="235"/>
        <v>-177.78987720540769</v>
      </c>
      <c r="AV202" s="342">
        <f t="shared" si="236"/>
        <v>2.2101227945923085</v>
      </c>
      <c r="AW202" s="342">
        <f t="shared" si="237"/>
        <v>2.2101227945923085</v>
      </c>
      <c r="AX202" s="342">
        <f t="shared" si="238"/>
        <v>-3.7021811573770958E-4</v>
      </c>
      <c r="AY202" s="342">
        <f t="shared" si="306"/>
        <v>1</v>
      </c>
      <c r="AZ202" s="342">
        <f t="shared" si="239"/>
        <v>0</v>
      </c>
      <c r="BA202" s="343"/>
      <c r="BB202" s="342">
        <f t="shared" si="240"/>
        <v>-175.58631199912867</v>
      </c>
      <c r="BC202" s="342">
        <f t="shared" si="241"/>
        <v>4.413688000871332</v>
      </c>
      <c r="BD202" s="342">
        <f t="shared" si="242"/>
        <v>4.413688000871332</v>
      </c>
      <c r="BE202" s="342">
        <f t="shared" si="292"/>
        <v>-7.0467892979769525E-4</v>
      </c>
      <c r="BF202" s="342">
        <f t="shared" si="307"/>
        <v>1</v>
      </c>
      <c r="BG202" s="342">
        <f t="shared" si="243"/>
        <v>0</v>
      </c>
      <c r="BH202" s="343"/>
      <c r="BI202" s="342">
        <f t="shared" si="244"/>
        <v>-158.01863105718209</v>
      </c>
      <c r="BJ202" s="342">
        <f t="shared" si="245"/>
        <v>21.132587062826985</v>
      </c>
      <c r="BK202" s="342">
        <f t="shared" si="246"/>
        <v>-0.11637985967402806</v>
      </c>
      <c r="BL202" s="342">
        <f t="shared" si="247"/>
        <v>21.132587062826985</v>
      </c>
      <c r="BM202" s="342">
        <f t="shared" si="308"/>
        <v>0.98669063687170733</v>
      </c>
      <c r="BN202" s="342">
        <f t="shared" si="248"/>
        <v>7.4305861683639188E-2</v>
      </c>
      <c r="BO202" s="346">
        <f t="shared" si="249"/>
        <v>-153.91746520519561</v>
      </c>
      <c r="BP202" s="344">
        <f t="shared" si="250"/>
        <v>26.082534794804388</v>
      </c>
      <c r="BQ202" s="344">
        <f t="shared" si="251"/>
        <v>-0.2448255769105584</v>
      </c>
      <c r="BR202" s="344">
        <f t="shared" si="252"/>
        <v>26.082534794804388</v>
      </c>
      <c r="BS202" s="346">
        <f t="shared" si="253"/>
        <v>0.9722069494872676</v>
      </c>
      <c r="BT202" s="345">
        <f t="shared" si="254"/>
        <v>9.1710741191295311E-2</v>
      </c>
      <c r="BU202" s="342">
        <f t="shared" si="309"/>
        <v>0.1660166028749345</v>
      </c>
      <c r="BV202" s="343"/>
      <c r="BW202" s="347">
        <f t="shared" si="293"/>
        <v>1.7494996879216229</v>
      </c>
      <c r="BX202" s="362"/>
      <c r="BY202" s="363"/>
      <c r="BZ202" s="361">
        <f t="shared" si="255"/>
        <v>-177.05430526222113</v>
      </c>
      <c r="CA202" s="361">
        <f t="shared" si="256"/>
        <v>2.9456947377788651</v>
      </c>
      <c r="CB202" s="342">
        <f t="shared" si="257"/>
        <v>2.9456947377788651</v>
      </c>
      <c r="CC202" s="342">
        <f t="shared" si="258"/>
        <v>-4.8170791574291623E-4</v>
      </c>
      <c r="CD202" s="342">
        <f t="shared" si="310"/>
        <v>1</v>
      </c>
      <c r="CE202" s="342">
        <f t="shared" si="259"/>
        <v>0</v>
      </c>
      <c r="CF202" s="364"/>
      <c r="CG202" s="342">
        <f t="shared" si="311"/>
        <v>-81.584530876764703</v>
      </c>
      <c r="CH202" s="342">
        <f t="shared" si="260"/>
        <v>-167.92434024648483</v>
      </c>
      <c r="CI202" s="342">
        <f t="shared" si="261"/>
        <v>-2115.2249999999999</v>
      </c>
      <c r="CJ202" s="342">
        <f t="shared" si="296"/>
        <v>7.4375</v>
      </c>
      <c r="CK202" s="342">
        <f t="shared" si="262"/>
        <v>-81.584530876764703</v>
      </c>
      <c r="CL202" s="361">
        <f t="shared" si="263"/>
        <v>0.14635011403573495</v>
      </c>
      <c r="CM202" s="361">
        <f t="shared" si="264"/>
        <v>2.18819018829341E-2</v>
      </c>
      <c r="CN202" s="361">
        <f t="shared" si="312"/>
        <v>0.14635011403573495</v>
      </c>
      <c r="CO202" s="342">
        <f t="shared" si="265"/>
        <v>0.2868654390884835</v>
      </c>
      <c r="CP202" s="364"/>
      <c r="CQ202" s="342">
        <f t="shared" si="313"/>
        <v>-79.249033006811956</v>
      </c>
      <c r="CR202" s="342">
        <f t="shared" si="266"/>
        <v>-164.4318220764433</v>
      </c>
      <c r="CS202" s="342">
        <f t="shared" si="267"/>
        <v>-2115.2249999999999</v>
      </c>
      <c r="CT202" s="342">
        <f t="shared" si="297"/>
        <v>7.4375</v>
      </c>
      <c r="CU202" s="342">
        <f t="shared" si="268"/>
        <v>-79.249033006811956</v>
      </c>
      <c r="CV202" s="361">
        <f t="shared" si="269"/>
        <v>0.18654061700873451</v>
      </c>
      <c r="CW202" s="361">
        <f t="shared" si="270"/>
        <v>3.6028508503428064E-2</v>
      </c>
      <c r="CX202" s="361">
        <f t="shared" si="314"/>
        <v>0.18654061700873451</v>
      </c>
      <c r="CY202" s="342">
        <f t="shared" si="271"/>
        <v>0.27865342126164544</v>
      </c>
      <c r="CZ202" s="364"/>
      <c r="DA202" s="350">
        <f t="shared" si="315"/>
        <v>0.56551886035012888</v>
      </c>
      <c r="DB202" s="351">
        <f t="shared" si="316"/>
        <v>2.3150185482717518</v>
      </c>
      <c r="DC202" s="352">
        <f t="shared" si="294"/>
        <v>3.1525196416490944E-3</v>
      </c>
      <c r="DD202" s="353">
        <f t="shared" si="298"/>
        <v>-50.026843977836755</v>
      </c>
      <c r="DE202" s="354">
        <f t="shared" si="272"/>
        <v>65.833333333333329</v>
      </c>
      <c r="DF202" s="354">
        <f t="shared" si="295"/>
        <v>1.797265837625373</v>
      </c>
      <c r="DG202" s="365"/>
      <c r="DH202" s="63"/>
      <c r="DI202" s="63"/>
      <c r="DJ202" s="63"/>
      <c r="DK202" s="63"/>
      <c r="DL202" s="63"/>
      <c r="DM202" s="63"/>
      <c r="DN202" s="63"/>
      <c r="DO202" s="366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  <c r="EE202" s="63"/>
      <c r="EF202" s="63"/>
      <c r="EG202" s="63"/>
    </row>
    <row r="203" spans="1:137" s="358" customFormat="1" x14ac:dyDescent="0.25">
      <c r="A203" s="358">
        <f t="shared" si="299"/>
        <v>795</v>
      </c>
      <c r="B203" s="359">
        <f t="shared" si="300"/>
        <v>0.125</v>
      </c>
      <c r="C203" s="360"/>
      <c r="D203" s="342">
        <f t="shared" si="220"/>
        <v>-277.61399999999998</v>
      </c>
      <c r="E203" s="361">
        <f t="shared" si="301"/>
        <v>0.97</v>
      </c>
      <c r="F203" s="343"/>
      <c r="G203" s="342">
        <f t="shared" si="273"/>
        <v>-174.02397311851047</v>
      </c>
      <c r="H203" s="342">
        <f t="shared" si="274"/>
        <v>5.9760268814895312</v>
      </c>
      <c r="I203" s="342">
        <f t="shared" si="275"/>
        <v>-0.32773528503144223</v>
      </c>
      <c r="J203" s="342">
        <f t="shared" si="276"/>
        <v>5.9760268814895312</v>
      </c>
      <c r="K203" s="344">
        <f t="shared" si="277"/>
        <v>1</v>
      </c>
      <c r="L203" s="345">
        <f t="shared" si="278"/>
        <v>0</v>
      </c>
      <c r="M203" s="346">
        <f t="shared" si="279"/>
        <v>-147.48631728578357</v>
      </c>
      <c r="N203" s="342">
        <f t="shared" si="280"/>
        <v>32.513682714216429</v>
      </c>
      <c r="O203" s="342">
        <f t="shared" si="281"/>
        <v>-15.660760749690221</v>
      </c>
      <c r="P203" s="342">
        <f t="shared" si="282"/>
        <v>32.513682714216429</v>
      </c>
      <c r="Q203" s="344">
        <f t="shared" si="283"/>
        <v>1</v>
      </c>
      <c r="R203" s="345">
        <f t="shared" si="284"/>
        <v>0</v>
      </c>
      <c r="S203" s="346">
        <f t="shared" si="285"/>
        <v>-10.070663615005612</v>
      </c>
      <c r="T203" s="342">
        <f t="shared" si="286"/>
        <v>169.9293363849944</v>
      </c>
      <c r="U203" s="342">
        <f t="shared" si="287"/>
        <v>-2.4927112449399584</v>
      </c>
      <c r="V203" s="342">
        <f t="shared" si="288"/>
        <v>-10.070663615005612</v>
      </c>
      <c r="W203" s="344">
        <f t="shared" si="289"/>
        <v>1</v>
      </c>
      <c r="X203" s="345">
        <f t="shared" si="290"/>
        <v>0</v>
      </c>
      <c r="Y203" s="342">
        <f t="shared" si="291"/>
        <v>0</v>
      </c>
      <c r="Z203" s="343"/>
      <c r="AA203" s="342">
        <f t="shared" si="302"/>
        <v>-66.616830202255272</v>
      </c>
      <c r="AB203" s="342">
        <f t="shared" si="221"/>
        <v>-143.0487869863733</v>
      </c>
      <c r="AC203" s="342">
        <f t="shared" si="222"/>
        <v>-2128.6125000000002</v>
      </c>
      <c r="AD203" s="342">
        <f t="shared" si="223"/>
        <v>7.4375</v>
      </c>
      <c r="AE203" s="342">
        <f t="shared" si="224"/>
        <v>-66.616830202255272</v>
      </c>
      <c r="AF203" s="361">
        <f t="shared" si="225"/>
        <v>0.39687829001883645</v>
      </c>
      <c r="AG203" s="361">
        <f t="shared" si="226"/>
        <v>0.18377673899079092</v>
      </c>
      <c r="AH203" s="361">
        <f t="shared" si="303"/>
        <v>0.39687829001883645</v>
      </c>
      <c r="AI203" s="342">
        <f t="shared" si="227"/>
        <v>0.2327632082538619</v>
      </c>
      <c r="AJ203" s="343"/>
      <c r="AK203" s="342">
        <f t="shared" si="304"/>
        <v>-72.543441866333112</v>
      </c>
      <c r="AL203" s="342">
        <f t="shared" si="228"/>
        <v>-153.72906507669023</v>
      </c>
      <c r="AM203" s="342">
        <f t="shared" si="229"/>
        <v>-2128.6125000000002</v>
      </c>
      <c r="AN203" s="342">
        <f t="shared" si="230"/>
        <v>7.4375</v>
      </c>
      <c r="AO203" s="342">
        <f t="shared" si="231"/>
        <v>-72.543441866333112</v>
      </c>
      <c r="AP203" s="361">
        <f t="shared" si="232"/>
        <v>0.29998260151365364</v>
      </c>
      <c r="AQ203" s="361">
        <f t="shared" si="233"/>
        <v>9.8408498825594881E-2</v>
      </c>
      <c r="AR203" s="361">
        <f t="shared" si="305"/>
        <v>0.29998260151365364</v>
      </c>
      <c r="AS203" s="342">
        <f t="shared" si="234"/>
        <v>0.25347114558467193</v>
      </c>
      <c r="AT203" s="343"/>
      <c r="AU203" s="342">
        <f t="shared" si="235"/>
        <v>-177.80421160423569</v>
      </c>
      <c r="AV203" s="342">
        <f t="shared" si="236"/>
        <v>2.1957883957643105</v>
      </c>
      <c r="AW203" s="342">
        <f t="shared" si="237"/>
        <v>2.1957883957643105</v>
      </c>
      <c r="AX203" s="342">
        <f t="shared" si="238"/>
        <v>-3.6055543777602515E-4</v>
      </c>
      <c r="AY203" s="342">
        <f t="shared" si="306"/>
        <v>1</v>
      </c>
      <c r="AZ203" s="342">
        <f t="shared" si="239"/>
        <v>0</v>
      </c>
      <c r="BA203" s="343"/>
      <c r="BB203" s="342">
        <f t="shared" si="240"/>
        <v>-175.61485427550764</v>
      </c>
      <c r="BC203" s="342">
        <f t="shared" si="241"/>
        <v>4.3851457244923608</v>
      </c>
      <c r="BD203" s="342">
        <f t="shared" si="242"/>
        <v>4.3851457244923608</v>
      </c>
      <c r="BE203" s="342">
        <f t="shared" si="292"/>
        <v>-6.8668217807467933E-4</v>
      </c>
      <c r="BF203" s="342">
        <f t="shared" si="307"/>
        <v>1</v>
      </c>
      <c r="BG203" s="342">
        <f t="shared" si="243"/>
        <v>0</v>
      </c>
      <c r="BH203" s="343"/>
      <c r="BI203" s="342">
        <f t="shared" si="244"/>
        <v>-158.18583261086667</v>
      </c>
      <c r="BJ203" s="342">
        <f t="shared" si="245"/>
        <v>20.967628543374076</v>
      </c>
      <c r="BK203" s="342">
        <f t="shared" si="246"/>
        <v>-0.1131228169931722</v>
      </c>
      <c r="BL203" s="342">
        <f t="shared" si="247"/>
        <v>20.967628543374076</v>
      </c>
      <c r="BM203" s="342">
        <f t="shared" si="308"/>
        <v>0.98706069638929139</v>
      </c>
      <c r="BN203" s="342">
        <f t="shared" si="248"/>
        <v>7.3262154239601945E-2</v>
      </c>
      <c r="BO203" s="346">
        <f t="shared" si="249"/>
        <v>-154.13642634668804</v>
      </c>
      <c r="BP203" s="344">
        <f t="shared" si="250"/>
        <v>25.86357365331196</v>
      </c>
      <c r="BQ203" s="344">
        <f t="shared" si="251"/>
        <v>-0.2378171321244496</v>
      </c>
      <c r="BR203" s="344">
        <f t="shared" si="252"/>
        <v>25.86357365331196</v>
      </c>
      <c r="BS203" s="346">
        <f t="shared" si="253"/>
        <v>0.97299171750090996</v>
      </c>
      <c r="BT203" s="345">
        <f t="shared" si="254"/>
        <v>9.0368880689419839E-2</v>
      </c>
      <c r="BU203" s="342">
        <f t="shared" si="309"/>
        <v>0.16363103492902178</v>
      </c>
      <c r="BV203" s="343"/>
      <c r="BW203" s="347">
        <f t="shared" si="293"/>
        <v>1.7448653887675556</v>
      </c>
      <c r="BX203" s="362"/>
      <c r="BY203" s="363"/>
      <c r="BZ203" s="361">
        <f t="shared" si="255"/>
        <v>-177.07339585439433</v>
      </c>
      <c r="CA203" s="361">
        <f t="shared" si="256"/>
        <v>2.9266041456056655</v>
      </c>
      <c r="CB203" s="342">
        <f t="shared" si="257"/>
        <v>2.9266041456056655</v>
      </c>
      <c r="CC203" s="342">
        <f t="shared" si="258"/>
        <v>-4.6926707234103512E-4</v>
      </c>
      <c r="CD203" s="342">
        <f t="shared" si="310"/>
        <v>1</v>
      </c>
      <c r="CE203" s="342">
        <f t="shared" si="259"/>
        <v>0</v>
      </c>
      <c r="CF203" s="364"/>
      <c r="CG203" s="342">
        <f t="shared" si="311"/>
        <v>-81.636707442700043</v>
      </c>
      <c r="CH203" s="342">
        <f t="shared" si="260"/>
        <v>-168.00134793281791</v>
      </c>
      <c r="CI203" s="342">
        <f t="shared" si="261"/>
        <v>-2128.6125000000002</v>
      </c>
      <c r="CJ203" s="342">
        <f t="shared" si="296"/>
        <v>7.4375</v>
      </c>
      <c r="CK203" s="342">
        <f t="shared" si="262"/>
        <v>-81.636707442700043</v>
      </c>
      <c r="CL203" s="361">
        <f t="shared" si="263"/>
        <v>0.14544920573927669</v>
      </c>
      <c r="CM203" s="361">
        <f t="shared" si="264"/>
        <v>2.1607652299139916E-2</v>
      </c>
      <c r="CN203" s="361">
        <f t="shared" si="312"/>
        <v>0.14544920573927669</v>
      </c>
      <c r="CO203" s="342">
        <f t="shared" si="265"/>
        <v>0.28524356199406026</v>
      </c>
      <c r="CP203" s="364"/>
      <c r="CQ203" s="342">
        <f t="shared" si="313"/>
        <v>-79.315087599997284</v>
      </c>
      <c r="CR203" s="342">
        <f t="shared" si="266"/>
        <v>-164.53193507671736</v>
      </c>
      <c r="CS203" s="342">
        <f t="shared" si="267"/>
        <v>-2128.6125000000002</v>
      </c>
      <c r="CT203" s="342">
        <f t="shared" si="297"/>
        <v>7.4375</v>
      </c>
      <c r="CU203" s="342">
        <f t="shared" si="268"/>
        <v>-79.315087599997284</v>
      </c>
      <c r="CV203" s="361">
        <f t="shared" si="269"/>
        <v>0.18540785919782468</v>
      </c>
      <c r="CW203" s="361">
        <f t="shared" si="270"/>
        <v>3.557732028301424E-2</v>
      </c>
      <c r="CX203" s="361">
        <f t="shared" si="314"/>
        <v>0.18540785919782468</v>
      </c>
      <c r="CY203" s="342">
        <f t="shared" si="271"/>
        <v>0.27713168273933364</v>
      </c>
      <c r="CZ203" s="364"/>
      <c r="DA203" s="350">
        <f t="shared" si="315"/>
        <v>0.56237524473339384</v>
      </c>
      <c r="DB203" s="351">
        <f t="shared" si="316"/>
        <v>2.3072406335009497</v>
      </c>
      <c r="DC203" s="352">
        <f t="shared" si="294"/>
        <v>3.0835138672121445E-3</v>
      </c>
      <c r="DD203" s="353">
        <f t="shared" si="298"/>
        <v>-50.219081882388217</v>
      </c>
      <c r="DE203" s="354">
        <f t="shared" si="272"/>
        <v>66.25</v>
      </c>
      <c r="DF203" s="354">
        <f t="shared" si="295"/>
        <v>1.78659196310199</v>
      </c>
      <c r="DG203" s="365"/>
      <c r="DH203" s="63"/>
      <c r="DI203" s="63"/>
      <c r="DJ203" s="63"/>
      <c r="DK203" s="63"/>
      <c r="DL203" s="63"/>
      <c r="DM203" s="63"/>
      <c r="DN203" s="63"/>
      <c r="DO203" s="366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  <c r="EE203" s="63"/>
      <c r="EF203" s="63"/>
      <c r="EG203" s="63"/>
    </row>
    <row r="204" spans="1:137" s="358" customFormat="1" x14ac:dyDescent="0.25">
      <c r="A204" s="358">
        <f t="shared" si="299"/>
        <v>800</v>
      </c>
      <c r="B204" s="359">
        <f t="shared" si="300"/>
        <v>0.125</v>
      </c>
      <c r="C204" s="360"/>
      <c r="D204" s="342">
        <f t="shared" si="220"/>
        <v>-279.36</v>
      </c>
      <c r="E204" s="361">
        <f t="shared" si="301"/>
        <v>0.97</v>
      </c>
      <c r="F204" s="343"/>
      <c r="G204" s="342">
        <f t="shared" si="273"/>
        <v>-174.07745756535022</v>
      </c>
      <c r="H204" s="342">
        <f t="shared" si="274"/>
        <v>5.9225424346497846</v>
      </c>
      <c r="I204" s="342">
        <f t="shared" si="275"/>
        <v>-0.31706903931328356</v>
      </c>
      <c r="J204" s="342">
        <f t="shared" si="276"/>
        <v>5.9225424346497846</v>
      </c>
      <c r="K204" s="344">
        <f t="shared" si="277"/>
        <v>1</v>
      </c>
      <c r="L204" s="345">
        <f t="shared" si="278"/>
        <v>0</v>
      </c>
      <c r="M204" s="346">
        <f t="shared" si="279"/>
        <v>-148.50783887527299</v>
      </c>
      <c r="N204" s="342">
        <f t="shared" si="280"/>
        <v>31.492161124727005</v>
      </c>
      <c r="O204" s="342">
        <f t="shared" si="281"/>
        <v>-15.053309229259838</v>
      </c>
      <c r="P204" s="342">
        <f t="shared" si="282"/>
        <v>31.492161124727005</v>
      </c>
      <c r="Q204" s="344">
        <f t="shared" si="283"/>
        <v>1</v>
      </c>
      <c r="R204" s="345">
        <f t="shared" si="284"/>
        <v>0</v>
      </c>
      <c r="S204" s="346">
        <f t="shared" si="285"/>
        <v>-10.198100845623406</v>
      </c>
      <c r="T204" s="342">
        <f t="shared" si="286"/>
        <v>169.8018991543766</v>
      </c>
      <c r="U204" s="342">
        <f t="shared" si="287"/>
        <v>-2.5578603890155822</v>
      </c>
      <c r="V204" s="342">
        <f t="shared" si="288"/>
        <v>-10.198100845623406</v>
      </c>
      <c r="W204" s="344">
        <f t="shared" si="289"/>
        <v>1</v>
      </c>
      <c r="X204" s="345">
        <f t="shared" si="290"/>
        <v>0</v>
      </c>
      <c r="Y204" s="342">
        <f t="shared" si="291"/>
        <v>0</v>
      </c>
      <c r="Z204" s="343"/>
      <c r="AA204" s="342">
        <f t="shared" si="302"/>
        <v>-66.747407825138396</v>
      </c>
      <c r="AB204" s="342">
        <f t="shared" si="221"/>
        <v>-143.29979193290407</v>
      </c>
      <c r="AC204" s="342">
        <f t="shared" si="222"/>
        <v>-2142</v>
      </c>
      <c r="AD204" s="342">
        <f t="shared" si="223"/>
        <v>7.4375</v>
      </c>
      <c r="AE204" s="342">
        <f t="shared" si="224"/>
        <v>-66.747407825138396</v>
      </c>
      <c r="AF204" s="361">
        <f t="shared" si="225"/>
        <v>0.39478542391944377</v>
      </c>
      <c r="AG204" s="361">
        <f t="shared" si="226"/>
        <v>0.1815626597706913</v>
      </c>
      <c r="AH204" s="361">
        <f t="shared" si="303"/>
        <v>0.39478542391944377</v>
      </c>
      <c r="AI204" s="342">
        <f t="shared" si="227"/>
        <v>0.23176183272617498</v>
      </c>
      <c r="AJ204" s="343"/>
      <c r="AK204" s="342">
        <f t="shared" si="304"/>
        <v>-72.645975363738671</v>
      </c>
      <c r="AL204" s="342">
        <f t="shared" si="228"/>
        <v>-153.90231231317242</v>
      </c>
      <c r="AM204" s="342">
        <f t="shared" si="229"/>
        <v>-2142</v>
      </c>
      <c r="AN204" s="342">
        <f t="shared" si="230"/>
        <v>7.4375</v>
      </c>
      <c r="AO204" s="342">
        <f t="shared" si="231"/>
        <v>-72.645975363738671</v>
      </c>
      <c r="AP204" s="361">
        <f t="shared" si="232"/>
        <v>0.2982749931359468</v>
      </c>
      <c r="AQ204" s="361">
        <f t="shared" si="233"/>
        <v>9.7193893130988154E-2</v>
      </c>
      <c r="AR204" s="361">
        <f t="shared" si="305"/>
        <v>0.2982749931359468</v>
      </c>
      <c r="AS204" s="342">
        <f t="shared" si="234"/>
        <v>0.25224297001298152</v>
      </c>
      <c r="AT204" s="343"/>
      <c r="AU204" s="342">
        <f t="shared" si="235"/>
        <v>-177.81835859644855</v>
      </c>
      <c r="AV204" s="342">
        <f t="shared" si="236"/>
        <v>2.1816414035514526</v>
      </c>
      <c r="AW204" s="342">
        <f t="shared" si="237"/>
        <v>2.1816414035514526</v>
      </c>
      <c r="AX204" s="342">
        <f t="shared" si="238"/>
        <v>-3.512079567618583E-4</v>
      </c>
      <c r="AY204" s="342">
        <f t="shared" si="306"/>
        <v>1</v>
      </c>
      <c r="AZ204" s="342">
        <f t="shared" si="239"/>
        <v>0</v>
      </c>
      <c r="BA204" s="343"/>
      <c r="BB204" s="342">
        <f t="shared" si="240"/>
        <v>-175.64302499415373</v>
      </c>
      <c r="BC204" s="342">
        <f t="shared" si="241"/>
        <v>4.356975005846266</v>
      </c>
      <c r="BD204" s="342">
        <f t="shared" si="242"/>
        <v>4.356975005846266</v>
      </c>
      <c r="BE204" s="342">
        <f t="shared" si="292"/>
        <v>-6.6925858028969655E-4</v>
      </c>
      <c r="BF204" s="342">
        <f t="shared" si="307"/>
        <v>1</v>
      </c>
      <c r="BG204" s="342">
        <f t="shared" si="243"/>
        <v>0</v>
      </c>
      <c r="BH204" s="343"/>
      <c r="BI204" s="342">
        <f t="shared" si="244"/>
        <v>-158.35031891827438</v>
      </c>
      <c r="BJ204" s="342">
        <f t="shared" si="245"/>
        <v>20.805379559887854</v>
      </c>
      <c r="BK204" s="342">
        <f t="shared" si="246"/>
        <v>-0.10997925946511063</v>
      </c>
      <c r="BL204" s="342">
        <f t="shared" si="247"/>
        <v>20.805379559887854</v>
      </c>
      <c r="BM204" s="342">
        <f t="shared" si="308"/>
        <v>0.98741799354252602</v>
      </c>
      <c r="BN204" s="342">
        <f t="shared" si="248"/>
        <v>7.2240901249610592E-2</v>
      </c>
      <c r="BO204" s="346">
        <f t="shared" si="249"/>
        <v>-154.35152104622787</v>
      </c>
      <c r="BP204" s="344">
        <f t="shared" si="250"/>
        <v>25.648478953772127</v>
      </c>
      <c r="BQ204" s="344">
        <f t="shared" si="251"/>
        <v>-0.23105710643473665</v>
      </c>
      <c r="BR204" s="344">
        <f t="shared" si="252"/>
        <v>25.648478953772127</v>
      </c>
      <c r="BS204" s="346">
        <f t="shared" si="253"/>
        <v>0.97374926905661974</v>
      </c>
      <c r="BT204" s="345">
        <f t="shared" si="254"/>
        <v>8.905721858948655E-2</v>
      </c>
      <c r="BU204" s="342">
        <f t="shared" si="309"/>
        <v>0.16129811983909714</v>
      </c>
      <c r="BV204" s="343"/>
      <c r="BW204" s="347">
        <f t="shared" si="293"/>
        <v>1.7403029225782538</v>
      </c>
      <c r="BX204" s="362"/>
      <c r="BY204" s="363"/>
      <c r="BZ204" s="361">
        <f t="shared" si="255"/>
        <v>-177.09223713650374</v>
      </c>
      <c r="CA204" s="361">
        <f t="shared" si="256"/>
        <v>2.9077628634962593</v>
      </c>
      <c r="CB204" s="342">
        <f t="shared" si="257"/>
        <v>2.9077628634962593</v>
      </c>
      <c r="CC204" s="342">
        <f t="shared" si="258"/>
        <v>-4.5722741929995667E-4</v>
      </c>
      <c r="CD204" s="342">
        <f t="shared" si="310"/>
        <v>1</v>
      </c>
      <c r="CE204" s="342">
        <f t="shared" si="259"/>
        <v>0</v>
      </c>
      <c r="CF204" s="364"/>
      <c r="CG204" s="342">
        <f t="shared" si="311"/>
        <v>-81.688245515233149</v>
      </c>
      <c r="CH204" s="342">
        <f t="shared" si="260"/>
        <v>-168.07737369391907</v>
      </c>
      <c r="CI204" s="342">
        <f t="shared" si="261"/>
        <v>-2142</v>
      </c>
      <c r="CJ204" s="342">
        <f t="shared" si="296"/>
        <v>7.4375</v>
      </c>
      <c r="CK204" s="342">
        <f t="shared" si="262"/>
        <v>-81.688245515233149</v>
      </c>
      <c r="CL204" s="361">
        <f t="shared" si="263"/>
        <v>0.14455920359165048</v>
      </c>
      <c r="CM204" s="361">
        <f t="shared" si="264"/>
        <v>2.1338524066485592E-2</v>
      </c>
      <c r="CN204" s="361">
        <f t="shared" si="312"/>
        <v>0.14455920359165048</v>
      </c>
      <c r="CO204" s="342">
        <f t="shared" si="265"/>
        <v>0.28363974137233727</v>
      </c>
      <c r="CP204" s="364"/>
      <c r="CQ204" s="342">
        <f t="shared" si="313"/>
        <v>-79.380344723844871</v>
      </c>
      <c r="CR204" s="342">
        <f t="shared" si="266"/>
        <v>-164.63075709667825</v>
      </c>
      <c r="CS204" s="342">
        <f t="shared" si="267"/>
        <v>-2142</v>
      </c>
      <c r="CT204" s="342">
        <f t="shared" si="297"/>
        <v>7.4375</v>
      </c>
      <c r="CU204" s="342">
        <f t="shared" si="268"/>
        <v>-79.380344723844871</v>
      </c>
      <c r="CV204" s="361">
        <f t="shared" si="269"/>
        <v>0.18428853505018536</v>
      </c>
      <c r="CW204" s="361">
        <f t="shared" si="270"/>
        <v>3.5134544225541194E-2</v>
      </c>
      <c r="CX204" s="361">
        <f t="shared" si="314"/>
        <v>0.18428853505018536</v>
      </c>
      <c r="CY204" s="342">
        <f t="shared" si="271"/>
        <v>0.27562619695779472</v>
      </c>
      <c r="CZ204" s="364"/>
      <c r="DA204" s="350">
        <f t="shared" si="315"/>
        <v>0.55926593833013194</v>
      </c>
      <c r="DB204" s="351">
        <f t="shared" si="316"/>
        <v>2.2995688609083857</v>
      </c>
      <c r="DC204" s="352">
        <f t="shared" si="294"/>
        <v>3.0162699003258475E-3</v>
      </c>
      <c r="DD204" s="353">
        <f t="shared" si="298"/>
        <v>-50.410595994920058</v>
      </c>
      <c r="DE204" s="354">
        <f t="shared" si="272"/>
        <v>66.666666666666671</v>
      </c>
      <c r="DF204" s="354">
        <f t="shared" si="295"/>
        <v>1.7760402571951173</v>
      </c>
      <c r="DG204" s="365"/>
      <c r="DH204" s="63"/>
      <c r="DI204" s="63"/>
      <c r="DJ204" s="63"/>
      <c r="DK204" s="63"/>
      <c r="DL204" s="63"/>
      <c r="DM204" s="63"/>
      <c r="DN204" s="63"/>
      <c r="DO204" s="366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  <c r="EE204" s="63"/>
      <c r="EF204" s="63"/>
      <c r="EG204" s="63"/>
    </row>
    <row r="205" spans="1:137" s="358" customFormat="1" x14ac:dyDescent="0.25">
      <c r="A205" s="358">
        <f t="shared" si="299"/>
        <v>805</v>
      </c>
      <c r="B205" s="359">
        <f t="shared" si="300"/>
        <v>0.125</v>
      </c>
      <c r="C205" s="360"/>
      <c r="D205" s="342">
        <f t="shared" si="220"/>
        <v>-281.10599999999999</v>
      </c>
      <c r="E205" s="361">
        <f t="shared" si="301"/>
        <v>0.97</v>
      </c>
      <c r="F205" s="343"/>
      <c r="G205" s="342">
        <f t="shared" si="273"/>
        <v>-174.12989697652696</v>
      </c>
      <c r="H205" s="342">
        <f t="shared" si="274"/>
        <v>5.8701030234730354</v>
      </c>
      <c r="I205" s="342">
        <f t="shared" si="275"/>
        <v>-0.30682355190686106</v>
      </c>
      <c r="J205" s="342">
        <f t="shared" si="276"/>
        <v>5.8701030234730354</v>
      </c>
      <c r="K205" s="344">
        <f t="shared" si="277"/>
        <v>1</v>
      </c>
      <c r="L205" s="345">
        <f t="shared" si="278"/>
        <v>0</v>
      </c>
      <c r="M205" s="346">
        <f t="shared" si="279"/>
        <v>-149.46826825162921</v>
      </c>
      <c r="N205" s="342">
        <f t="shared" si="280"/>
        <v>30.531731748370788</v>
      </c>
      <c r="O205" s="342">
        <f t="shared" si="281"/>
        <v>-14.478089175008183</v>
      </c>
      <c r="P205" s="342">
        <f t="shared" si="282"/>
        <v>30.531731748370788</v>
      </c>
      <c r="Q205" s="344">
        <f t="shared" si="283"/>
        <v>1</v>
      </c>
      <c r="R205" s="345">
        <f t="shared" si="284"/>
        <v>0</v>
      </c>
      <c r="S205" s="346">
        <f t="shared" si="285"/>
        <v>-10.32754618238874</v>
      </c>
      <c r="T205" s="342">
        <f t="shared" si="286"/>
        <v>169.67245381761126</v>
      </c>
      <c r="U205" s="342">
        <f t="shared" si="287"/>
        <v>-2.6246966478526361</v>
      </c>
      <c r="V205" s="342">
        <f t="shared" si="288"/>
        <v>-10.32754618238874</v>
      </c>
      <c r="W205" s="344">
        <f t="shared" si="289"/>
        <v>1</v>
      </c>
      <c r="X205" s="345">
        <f t="shared" si="290"/>
        <v>0</v>
      </c>
      <c r="Y205" s="342">
        <f t="shared" si="291"/>
        <v>0</v>
      </c>
      <c r="Z205" s="343"/>
      <c r="AA205" s="342">
        <f t="shared" si="302"/>
        <v>-66.876614854111224</v>
      </c>
      <c r="AB205" s="342">
        <f t="shared" si="221"/>
        <v>-143.54740063190627</v>
      </c>
      <c r="AC205" s="342">
        <f t="shared" si="222"/>
        <v>-2155.3874999999998</v>
      </c>
      <c r="AD205" s="342">
        <f t="shared" si="223"/>
        <v>7.4375</v>
      </c>
      <c r="AE205" s="342">
        <f t="shared" si="224"/>
        <v>-66.876614854111224</v>
      </c>
      <c r="AF205" s="361">
        <f t="shared" si="225"/>
        <v>0.39271250702747312</v>
      </c>
      <c r="AG205" s="361">
        <f t="shared" si="226"/>
        <v>0.17938702019900635</v>
      </c>
      <c r="AH205" s="361">
        <f t="shared" si="303"/>
        <v>0.39271250702747312</v>
      </c>
      <c r="AI205" s="342">
        <f t="shared" si="227"/>
        <v>0.23076816719845145</v>
      </c>
      <c r="AJ205" s="343"/>
      <c r="AK205" s="342">
        <f t="shared" si="304"/>
        <v>-72.74734783317875</v>
      </c>
      <c r="AL205" s="342">
        <f t="shared" si="228"/>
        <v>-154.07325772439643</v>
      </c>
      <c r="AM205" s="342">
        <f t="shared" si="229"/>
        <v>-2155.3874999999998</v>
      </c>
      <c r="AN205" s="342">
        <f t="shared" si="230"/>
        <v>7.4375</v>
      </c>
      <c r="AO205" s="342">
        <f t="shared" si="231"/>
        <v>-72.74734783317875</v>
      </c>
      <c r="AP205" s="361">
        <f t="shared" si="232"/>
        <v>0.2965857816174613</v>
      </c>
      <c r="AQ205" s="361">
        <f t="shared" si="233"/>
        <v>9.6001427059869554E-2</v>
      </c>
      <c r="AR205" s="361">
        <f t="shared" si="305"/>
        <v>0.2965857816174613</v>
      </c>
      <c r="AS205" s="342">
        <f t="shared" si="234"/>
        <v>0.25102604497301156</v>
      </c>
      <c r="AT205" s="343"/>
      <c r="AU205" s="342">
        <f t="shared" si="235"/>
        <v>-177.83232188155864</v>
      </c>
      <c r="AV205" s="342">
        <f t="shared" si="236"/>
        <v>2.1676781184413585</v>
      </c>
      <c r="AW205" s="342">
        <f t="shared" si="237"/>
        <v>2.1676781184413585</v>
      </c>
      <c r="AX205" s="342">
        <f t="shared" si="238"/>
        <v>-3.4216335031148884E-4</v>
      </c>
      <c r="AY205" s="342">
        <f t="shared" si="306"/>
        <v>1</v>
      </c>
      <c r="AZ205" s="342">
        <f t="shared" si="239"/>
        <v>0</v>
      </c>
      <c r="BA205" s="343"/>
      <c r="BB205" s="342">
        <f t="shared" si="240"/>
        <v>-175.67083144939676</v>
      </c>
      <c r="BC205" s="342">
        <f t="shared" si="241"/>
        <v>4.3291685506032422</v>
      </c>
      <c r="BD205" s="342">
        <f t="shared" si="242"/>
        <v>4.3291685506032422</v>
      </c>
      <c r="BE205" s="342">
        <f t="shared" si="292"/>
        <v>-6.5238629283196595E-4</v>
      </c>
      <c r="BF205" s="342">
        <f t="shared" si="307"/>
        <v>1</v>
      </c>
      <c r="BG205" s="342">
        <f t="shared" si="243"/>
        <v>0</v>
      </c>
      <c r="BH205" s="343"/>
      <c r="BI205" s="342">
        <f t="shared" si="244"/>
        <v>-158.51215779610305</v>
      </c>
      <c r="BJ205" s="342">
        <f t="shared" si="245"/>
        <v>20.645772179055001</v>
      </c>
      <c r="BK205" s="342">
        <f t="shared" si="246"/>
        <v>-0.10694448208627091</v>
      </c>
      <c r="BL205" s="342">
        <f t="shared" si="247"/>
        <v>20.645772179055001</v>
      </c>
      <c r="BM205" s="342">
        <f t="shared" si="308"/>
        <v>0.98776304942840054</v>
      </c>
      <c r="BN205" s="342">
        <f t="shared" si="248"/>
        <v>7.1241449893219469E-2</v>
      </c>
      <c r="BO205" s="346">
        <f t="shared" si="249"/>
        <v>-154.56285198831571</v>
      </c>
      <c r="BP205" s="344">
        <f t="shared" si="250"/>
        <v>25.437148011684286</v>
      </c>
      <c r="BQ205" s="344">
        <f t="shared" si="251"/>
        <v>-0.2245350842250341</v>
      </c>
      <c r="BR205" s="344">
        <f t="shared" si="252"/>
        <v>25.437148011684286</v>
      </c>
      <c r="BS205" s="346">
        <f t="shared" si="253"/>
        <v>0.97448070815574772</v>
      </c>
      <c r="BT205" s="345">
        <f t="shared" si="254"/>
        <v>8.7774837859504101E-2</v>
      </c>
      <c r="BU205" s="342">
        <f t="shared" si="309"/>
        <v>0.15901628775272358</v>
      </c>
      <c r="BV205" s="343"/>
      <c r="BW205" s="347">
        <f t="shared" si="293"/>
        <v>1.7358104999241863</v>
      </c>
      <c r="BX205" s="362"/>
      <c r="BY205" s="363"/>
      <c r="BZ205" s="361">
        <f t="shared" si="255"/>
        <v>-177.11083402301497</v>
      </c>
      <c r="CA205" s="361">
        <f t="shared" si="256"/>
        <v>2.8891659769850264</v>
      </c>
      <c r="CB205" s="342">
        <f t="shared" si="257"/>
        <v>2.8891659769850264</v>
      </c>
      <c r="CC205" s="342">
        <f t="shared" si="258"/>
        <v>-4.4557346002415603E-4</v>
      </c>
      <c r="CD205" s="342">
        <f t="shared" si="310"/>
        <v>1</v>
      </c>
      <c r="CE205" s="342">
        <f t="shared" si="259"/>
        <v>0</v>
      </c>
      <c r="CF205" s="364"/>
      <c r="CG205" s="342">
        <f t="shared" si="311"/>
        <v>-81.739156661225408</v>
      </c>
      <c r="CH205" s="342">
        <f t="shared" si="260"/>
        <v>-168.15243629106507</v>
      </c>
      <c r="CI205" s="342">
        <f t="shared" si="261"/>
        <v>-2155.3874999999998</v>
      </c>
      <c r="CJ205" s="342">
        <f t="shared" si="296"/>
        <v>7.4375</v>
      </c>
      <c r="CK205" s="342">
        <f t="shared" si="262"/>
        <v>-81.739156661225408</v>
      </c>
      <c r="CL205" s="361">
        <f t="shared" si="263"/>
        <v>0.14367991288853502</v>
      </c>
      <c r="CM205" s="361">
        <f t="shared" si="264"/>
        <v>2.1074390544658209E-2</v>
      </c>
      <c r="CN205" s="361">
        <f t="shared" si="312"/>
        <v>0.14367991288853502</v>
      </c>
      <c r="CO205" s="342">
        <f t="shared" si="265"/>
        <v>0.28205368068055692</v>
      </c>
      <c r="CP205" s="364"/>
      <c r="CQ205" s="342">
        <f t="shared" si="313"/>
        <v>-79.4448185670512</v>
      </c>
      <c r="CR205" s="342">
        <f t="shared" si="266"/>
        <v>-164.72831312532722</v>
      </c>
      <c r="CS205" s="342">
        <f t="shared" si="267"/>
        <v>-2155.3874999999998</v>
      </c>
      <c r="CT205" s="342">
        <f t="shared" si="297"/>
        <v>7.4375</v>
      </c>
      <c r="CU205" s="342">
        <f t="shared" si="268"/>
        <v>-79.4448185670512</v>
      </c>
      <c r="CV205" s="361">
        <f t="shared" si="269"/>
        <v>0.18318241135989133</v>
      </c>
      <c r="CW205" s="361">
        <f t="shared" si="270"/>
        <v>3.4699972884644451E-2</v>
      </c>
      <c r="CX205" s="361">
        <f t="shared" si="314"/>
        <v>0.18318241135989133</v>
      </c>
      <c r="CY205" s="342">
        <f t="shared" si="271"/>
        <v>0.27413671003123258</v>
      </c>
      <c r="CZ205" s="364"/>
      <c r="DA205" s="350">
        <f t="shared" si="315"/>
        <v>0.55619039071178955</v>
      </c>
      <c r="DB205" s="351">
        <f t="shared" si="316"/>
        <v>2.2920008906359759</v>
      </c>
      <c r="DC205" s="352">
        <f t="shared" si="294"/>
        <v>2.9507397635639369E-3</v>
      </c>
      <c r="DD205" s="353">
        <f t="shared" si="298"/>
        <v>-50.601381816316064</v>
      </c>
      <c r="DE205" s="354">
        <f t="shared" si="272"/>
        <v>67.083333333333329</v>
      </c>
      <c r="DF205" s="354">
        <f t="shared" si="295"/>
        <v>1.7656087075046067</v>
      </c>
      <c r="DG205" s="365"/>
      <c r="DH205" s="63"/>
      <c r="DI205" s="63"/>
      <c r="DJ205" s="63"/>
      <c r="DK205" s="63"/>
      <c r="DL205" s="63"/>
      <c r="DM205" s="63"/>
      <c r="DN205" s="63"/>
      <c r="DO205" s="366"/>
      <c r="DP205" s="63"/>
      <c r="DQ205" s="63"/>
      <c r="DR205" s="63"/>
      <c r="DS205" s="63"/>
      <c r="DT205" s="63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  <c r="EE205" s="63"/>
      <c r="EF205" s="63"/>
      <c r="EG205" s="63"/>
    </row>
    <row r="206" spans="1:137" s="358" customFormat="1" x14ac:dyDescent="0.25">
      <c r="A206" s="358">
        <f t="shared" si="299"/>
        <v>810</v>
      </c>
      <c r="B206" s="359">
        <f t="shared" si="300"/>
        <v>0.125</v>
      </c>
      <c r="C206" s="360"/>
      <c r="D206" s="342">
        <f t="shared" si="220"/>
        <v>-282.85199999999998</v>
      </c>
      <c r="E206" s="361">
        <f t="shared" si="301"/>
        <v>0.97</v>
      </c>
      <c r="F206" s="343"/>
      <c r="G206" s="342">
        <f t="shared" si="273"/>
        <v>-174.18132312948569</v>
      </c>
      <c r="H206" s="342">
        <f t="shared" si="274"/>
        <v>5.8186768705143095</v>
      </c>
      <c r="I206" s="342">
        <f t="shared" si="275"/>
        <v>-0.29697949303373988</v>
      </c>
      <c r="J206" s="342">
        <f t="shared" si="276"/>
        <v>5.8186768705143095</v>
      </c>
      <c r="K206" s="344">
        <f t="shared" si="277"/>
        <v>1</v>
      </c>
      <c r="L206" s="345">
        <f t="shared" si="278"/>
        <v>0</v>
      </c>
      <c r="M206" s="346">
        <f t="shared" si="279"/>
        <v>-150.37248217601771</v>
      </c>
      <c r="N206" s="342">
        <f t="shared" si="280"/>
        <v>29.627517823982288</v>
      </c>
      <c r="O206" s="342">
        <f t="shared" si="281"/>
        <v>-13.932630805802768</v>
      </c>
      <c r="P206" s="342">
        <f t="shared" si="282"/>
        <v>29.627517823982288</v>
      </c>
      <c r="Q206" s="344">
        <f t="shared" si="283"/>
        <v>1</v>
      </c>
      <c r="R206" s="345">
        <f t="shared" si="284"/>
        <v>0</v>
      </c>
      <c r="S206" s="346">
        <f t="shared" si="285"/>
        <v>-10.459052027522208</v>
      </c>
      <c r="T206" s="342">
        <f t="shared" si="286"/>
        <v>169.5409479724778</v>
      </c>
      <c r="U206" s="342">
        <f t="shared" si="287"/>
        <v>-2.6932606932802683</v>
      </c>
      <c r="V206" s="342">
        <f t="shared" si="288"/>
        <v>-10.459052027522208</v>
      </c>
      <c r="W206" s="344">
        <f t="shared" si="289"/>
        <v>1</v>
      </c>
      <c r="X206" s="345">
        <f t="shared" si="290"/>
        <v>0</v>
      </c>
      <c r="Y206" s="342">
        <f t="shared" si="291"/>
        <v>0</v>
      </c>
      <c r="Z206" s="343"/>
      <c r="AA206" s="342">
        <f t="shared" si="302"/>
        <v>-67.004471462256006</v>
      </c>
      <c r="AB206" s="342">
        <f t="shared" si="221"/>
        <v>-143.79167989008434</v>
      </c>
      <c r="AC206" s="342">
        <f t="shared" si="222"/>
        <v>-2168.7750000000001</v>
      </c>
      <c r="AD206" s="342">
        <f t="shared" si="223"/>
        <v>7.4375</v>
      </c>
      <c r="AE206" s="342">
        <f t="shared" si="224"/>
        <v>-67.004471462256006</v>
      </c>
      <c r="AF206" s="361">
        <f t="shared" si="225"/>
        <v>0.3906592895001828</v>
      </c>
      <c r="AG206" s="361">
        <f t="shared" si="226"/>
        <v>0.17724898290984442</v>
      </c>
      <c r="AH206" s="361">
        <f t="shared" si="303"/>
        <v>0.3906592895001828</v>
      </c>
      <c r="AI206" s="342">
        <f t="shared" si="227"/>
        <v>0.22978213807358028</v>
      </c>
      <c r="AJ206" s="343"/>
      <c r="AK206" s="342">
        <f t="shared" si="304"/>
        <v>-72.847578259788165</v>
      </c>
      <c r="AL206" s="342">
        <f t="shared" si="228"/>
        <v>-154.24194704592017</v>
      </c>
      <c r="AM206" s="342">
        <f t="shared" si="229"/>
        <v>-2168.7750000000001</v>
      </c>
      <c r="AN206" s="342">
        <f t="shared" si="230"/>
        <v>7.4375</v>
      </c>
      <c r="AO206" s="342">
        <f t="shared" si="231"/>
        <v>-72.847578259788165</v>
      </c>
      <c r="AP206" s="361">
        <f t="shared" si="232"/>
        <v>0.29491468762208095</v>
      </c>
      <c r="AQ206" s="361">
        <f t="shared" si="233"/>
        <v>9.4830573329050621E-2</v>
      </c>
      <c r="AR206" s="361">
        <f t="shared" si="305"/>
        <v>0.29491468762208095</v>
      </c>
      <c r="AS206" s="342">
        <f t="shared" si="234"/>
        <v>0.24982022722835445</v>
      </c>
      <c r="AT206" s="343"/>
      <c r="AU206" s="342">
        <f t="shared" si="235"/>
        <v>-177.84610506120413</v>
      </c>
      <c r="AV206" s="342">
        <f t="shared" si="236"/>
        <v>2.1538949387958723</v>
      </c>
      <c r="AW206" s="342">
        <f t="shared" si="237"/>
        <v>2.1538949387958723</v>
      </c>
      <c r="AX206" s="342">
        <f t="shared" si="238"/>
        <v>-3.3340985676492014E-4</v>
      </c>
      <c r="AY206" s="342">
        <f t="shared" si="306"/>
        <v>1</v>
      </c>
      <c r="AZ206" s="342">
        <f t="shared" si="239"/>
        <v>0</v>
      </c>
      <c r="BA206" s="343"/>
      <c r="BB206" s="342">
        <f t="shared" si="240"/>
        <v>-175.69828074385612</v>
      </c>
      <c r="BC206" s="342">
        <f t="shared" si="241"/>
        <v>4.3017192561438833</v>
      </c>
      <c r="BD206" s="342">
        <f t="shared" si="242"/>
        <v>4.3017192561438833</v>
      </c>
      <c r="BE206" s="342">
        <f t="shared" si="292"/>
        <v>-6.3604444025472883E-4</v>
      </c>
      <c r="BF206" s="342">
        <f t="shared" si="307"/>
        <v>1</v>
      </c>
      <c r="BG206" s="342">
        <f t="shared" si="243"/>
        <v>0</v>
      </c>
      <c r="BH206" s="343"/>
      <c r="BI206" s="342">
        <f t="shared" si="244"/>
        <v>-158.67141480647504</v>
      </c>
      <c r="BJ206" s="342">
        <f t="shared" si="245"/>
        <v>20.488740727594745</v>
      </c>
      <c r="BK206" s="342">
        <f t="shared" si="246"/>
        <v>-0.10401400480477685</v>
      </c>
      <c r="BL206" s="342">
        <f t="shared" si="247"/>
        <v>20.488740727594745</v>
      </c>
      <c r="BM206" s="342">
        <f t="shared" si="308"/>
        <v>0.98809636077009166</v>
      </c>
      <c r="BN206" s="342">
        <f t="shared" si="248"/>
        <v>7.0263171219460713E-2</v>
      </c>
      <c r="BO206" s="346">
        <f t="shared" si="249"/>
        <v>-154.77051831267494</v>
      </c>
      <c r="BP206" s="344">
        <f t="shared" si="250"/>
        <v>25.229481687325062</v>
      </c>
      <c r="BQ206" s="344">
        <f t="shared" si="251"/>
        <v>-0.2182411507026791</v>
      </c>
      <c r="BR206" s="344">
        <f t="shared" si="252"/>
        <v>25.229481687325062</v>
      </c>
      <c r="BS206" s="346">
        <f t="shared" si="253"/>
        <v>0.97518708824320033</v>
      </c>
      <c r="BT206" s="345">
        <f t="shared" si="254"/>
        <v>8.6520856266546847E-2</v>
      </c>
      <c r="BU206" s="342">
        <f t="shared" si="309"/>
        <v>0.15678402748600756</v>
      </c>
      <c r="BV206" s="343"/>
      <c r="BW206" s="347">
        <f t="shared" si="293"/>
        <v>1.7313863927879423</v>
      </c>
      <c r="BX206" s="362"/>
      <c r="BY206" s="363"/>
      <c r="BZ206" s="361">
        <f t="shared" si="255"/>
        <v>-177.12919129859847</v>
      </c>
      <c r="CA206" s="361">
        <f t="shared" si="256"/>
        <v>2.8708087014015291</v>
      </c>
      <c r="CB206" s="342">
        <f t="shared" si="257"/>
        <v>2.8708087014015291</v>
      </c>
      <c r="CC206" s="342">
        <f t="shared" si="258"/>
        <v>-4.3429039448476245E-4</v>
      </c>
      <c r="CD206" s="342">
        <f t="shared" si="310"/>
        <v>1</v>
      </c>
      <c r="CE206" s="342">
        <f t="shared" si="259"/>
        <v>0</v>
      </c>
      <c r="CF206" s="364"/>
      <c r="CG206" s="342">
        <f t="shared" si="311"/>
        <v>-81.789452171794295</v>
      </c>
      <c r="CH206" s="342">
        <f t="shared" si="260"/>
        <v>-168.22655400850186</v>
      </c>
      <c r="CI206" s="342">
        <f t="shared" si="261"/>
        <v>-2168.7750000000001</v>
      </c>
      <c r="CJ206" s="342">
        <f t="shared" si="296"/>
        <v>7.4375</v>
      </c>
      <c r="CK206" s="342">
        <f t="shared" si="262"/>
        <v>-81.789452171794295</v>
      </c>
      <c r="CL206" s="361">
        <f t="shared" si="263"/>
        <v>0.14281114348077517</v>
      </c>
      <c r="CM206" s="361">
        <f t="shared" si="264"/>
        <v>2.0815128980099719E-2</v>
      </c>
      <c r="CN206" s="361">
        <f t="shared" si="312"/>
        <v>0.14281114348077517</v>
      </c>
      <c r="CO206" s="342">
        <f t="shared" si="265"/>
        <v>0.28048508975238101</v>
      </c>
      <c r="CP206" s="364"/>
      <c r="CQ206" s="342">
        <f t="shared" si="313"/>
        <v>-79.508522987668414</v>
      </c>
      <c r="CR206" s="342">
        <f t="shared" si="266"/>
        <v>-164.82462750761832</v>
      </c>
      <c r="CS206" s="342">
        <f t="shared" si="267"/>
        <v>-2168.7750000000001</v>
      </c>
      <c r="CT206" s="342">
        <f t="shared" si="297"/>
        <v>7.4375</v>
      </c>
      <c r="CU206" s="342">
        <f t="shared" si="268"/>
        <v>-79.508522987668414</v>
      </c>
      <c r="CV206" s="361">
        <f t="shared" si="269"/>
        <v>0.18208926018230745</v>
      </c>
      <c r="CW206" s="361">
        <f t="shared" si="270"/>
        <v>3.4273405153227313E-2</v>
      </c>
      <c r="CX206" s="361">
        <f t="shared" si="314"/>
        <v>0.18208926018230745</v>
      </c>
      <c r="CY206" s="342">
        <f t="shared" si="271"/>
        <v>0.27266297320873939</v>
      </c>
      <c r="CZ206" s="364"/>
      <c r="DA206" s="350">
        <f t="shared" si="315"/>
        <v>0.5531480629611204</v>
      </c>
      <c r="DB206" s="351">
        <f t="shared" si="316"/>
        <v>2.2845344557490628</v>
      </c>
      <c r="DC206" s="352">
        <f t="shared" si="294"/>
        <v>2.8868766530691092E-3</v>
      </c>
      <c r="DD206" s="353">
        <f t="shared" si="298"/>
        <v>-50.791435434514732</v>
      </c>
      <c r="DE206" s="354">
        <f t="shared" si="272"/>
        <v>67.5</v>
      </c>
      <c r="DF206" s="354">
        <f t="shared" si="295"/>
        <v>1.7552953436987504</v>
      </c>
      <c r="DG206" s="365"/>
      <c r="DH206" s="63"/>
      <c r="DI206" s="63"/>
      <c r="DJ206" s="63"/>
      <c r="DK206" s="63"/>
      <c r="DL206" s="63"/>
      <c r="DM206" s="63"/>
      <c r="DN206" s="63"/>
      <c r="DO206" s="366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  <c r="EE206" s="63"/>
      <c r="EF206" s="63"/>
      <c r="EG206" s="63"/>
    </row>
    <row r="207" spans="1:137" s="358" customFormat="1" x14ac:dyDescent="0.25">
      <c r="A207" s="358">
        <f t="shared" si="299"/>
        <v>815</v>
      </c>
      <c r="B207" s="359">
        <f t="shared" si="300"/>
        <v>0.125</v>
      </c>
      <c r="C207" s="360"/>
      <c r="D207" s="342">
        <f t="shared" si="220"/>
        <v>-284.59800000000001</v>
      </c>
      <c r="E207" s="361">
        <f t="shared" si="301"/>
        <v>0.97</v>
      </c>
      <c r="F207" s="343"/>
      <c r="G207" s="342">
        <f t="shared" si="273"/>
        <v>-174.2317665008357</v>
      </c>
      <c r="H207" s="342">
        <f t="shared" si="274"/>
        <v>5.7682334991642961</v>
      </c>
      <c r="I207" s="342">
        <f t="shared" si="275"/>
        <v>-0.28751854063369109</v>
      </c>
      <c r="J207" s="342">
        <f t="shared" si="276"/>
        <v>5.7682334991642961</v>
      </c>
      <c r="K207" s="344">
        <f t="shared" si="277"/>
        <v>1</v>
      </c>
      <c r="L207" s="345">
        <f t="shared" si="278"/>
        <v>0</v>
      </c>
      <c r="M207" s="346">
        <f t="shared" si="279"/>
        <v>-151.22490887047789</v>
      </c>
      <c r="N207" s="342">
        <f t="shared" si="280"/>
        <v>28.77509112952211</v>
      </c>
      <c r="O207" s="342">
        <f t="shared" si="281"/>
        <v>-13.414734561431922</v>
      </c>
      <c r="P207" s="342">
        <f t="shared" si="282"/>
        <v>28.77509112952211</v>
      </c>
      <c r="Q207" s="344">
        <f t="shared" si="283"/>
        <v>1</v>
      </c>
      <c r="R207" s="345">
        <f t="shared" si="284"/>
        <v>0</v>
      </c>
      <c r="S207" s="346">
        <f t="shared" si="285"/>
        <v>-10.592672526263174</v>
      </c>
      <c r="T207" s="342">
        <f t="shared" si="286"/>
        <v>169.40732747373681</v>
      </c>
      <c r="U207" s="342">
        <f t="shared" si="287"/>
        <v>-2.7635940466540894</v>
      </c>
      <c r="V207" s="342">
        <f t="shared" si="288"/>
        <v>-10.592672526263174</v>
      </c>
      <c r="W207" s="344">
        <f t="shared" si="289"/>
        <v>1</v>
      </c>
      <c r="X207" s="345">
        <f t="shared" si="290"/>
        <v>0</v>
      </c>
      <c r="Y207" s="342">
        <f t="shared" si="291"/>
        <v>0</v>
      </c>
      <c r="Z207" s="343"/>
      <c r="AA207" s="342">
        <f t="shared" si="302"/>
        <v>-67.130997456974583</v>
      </c>
      <c r="AB207" s="342">
        <f t="shared" si="221"/>
        <v>-144.03269486146766</v>
      </c>
      <c r="AC207" s="342">
        <f t="shared" si="222"/>
        <v>-2182.1624999999999</v>
      </c>
      <c r="AD207" s="342">
        <f t="shared" si="223"/>
        <v>7.4375</v>
      </c>
      <c r="AE207" s="342">
        <f t="shared" si="224"/>
        <v>-67.130997456974583</v>
      </c>
      <c r="AF207" s="361">
        <f t="shared" si="225"/>
        <v>0.38862552483555263</v>
      </c>
      <c r="AG207" s="361">
        <f t="shared" si="226"/>
        <v>0.17514773122649904</v>
      </c>
      <c r="AH207" s="361">
        <f t="shared" si="303"/>
        <v>0.38862552483555263</v>
      </c>
      <c r="AI207" s="342">
        <f t="shared" si="227"/>
        <v>0.22880367231416013</v>
      </c>
      <c r="AJ207" s="343"/>
      <c r="AK207" s="342">
        <f t="shared" si="304"/>
        <v>-72.946685231299057</v>
      </c>
      <c r="AL207" s="342">
        <f t="shared" si="228"/>
        <v>-154.40842481726136</v>
      </c>
      <c r="AM207" s="342">
        <f t="shared" si="229"/>
        <v>-2182.1624999999999</v>
      </c>
      <c r="AN207" s="342">
        <f t="shared" si="230"/>
        <v>7.4375</v>
      </c>
      <c r="AO207" s="342">
        <f t="shared" si="231"/>
        <v>-72.946685231299057</v>
      </c>
      <c r="AP207" s="361">
        <f t="shared" si="232"/>
        <v>0.2932614370488219</v>
      </c>
      <c r="AQ207" s="361">
        <f t="shared" si="233"/>
        <v>9.3680819942952076E-2</v>
      </c>
      <c r="AR207" s="361">
        <f t="shared" si="305"/>
        <v>0.2932614370488219</v>
      </c>
      <c r="AS207" s="342">
        <f t="shared" si="234"/>
        <v>0.24862537570313242</v>
      </c>
      <c r="AT207" s="343"/>
      <c r="AU207" s="342">
        <f t="shared" si="235"/>
        <v>-177.85971164239669</v>
      </c>
      <c r="AV207" s="342">
        <f t="shared" si="236"/>
        <v>2.1402883576033105</v>
      </c>
      <c r="AW207" s="342">
        <f t="shared" si="237"/>
        <v>2.1402883576033105</v>
      </c>
      <c r="AX207" s="342">
        <f t="shared" si="238"/>
        <v>-3.2493624611511224E-4</v>
      </c>
      <c r="AY207" s="342">
        <f t="shared" si="306"/>
        <v>1</v>
      </c>
      <c r="AZ207" s="342">
        <f t="shared" si="239"/>
        <v>0</v>
      </c>
      <c r="BA207" s="343"/>
      <c r="BB207" s="342">
        <f t="shared" si="240"/>
        <v>-175.72537979475541</v>
      </c>
      <c r="BC207" s="342">
        <f t="shared" si="241"/>
        <v>4.2746202052445881</v>
      </c>
      <c r="BD207" s="342">
        <f t="shared" si="242"/>
        <v>4.2746202052445881</v>
      </c>
      <c r="BE207" s="342">
        <f t="shared" si="292"/>
        <v>-6.2021306640582376E-4</v>
      </c>
      <c r="BF207" s="342">
        <f t="shared" si="307"/>
        <v>1</v>
      </c>
      <c r="BG207" s="342">
        <f t="shared" si="243"/>
        <v>0</v>
      </c>
      <c r="BH207" s="343"/>
      <c r="BI207" s="342">
        <f t="shared" si="244"/>
        <v>-158.82815334901602</v>
      </c>
      <c r="BJ207" s="342">
        <f t="shared" si="245"/>
        <v>20.334221699986358</v>
      </c>
      <c r="BK207" s="342">
        <f t="shared" si="246"/>
        <v>-0.10118356039581036</v>
      </c>
      <c r="BL207" s="342">
        <f t="shared" si="247"/>
        <v>20.334221699986358</v>
      </c>
      <c r="BM207" s="342">
        <f t="shared" si="308"/>
        <v>0.98841840119086855</v>
      </c>
      <c r="BN207" s="342">
        <f t="shared" si="248"/>
        <v>6.9305459100157993E-2</v>
      </c>
      <c r="BO207" s="346">
        <f t="shared" si="249"/>
        <v>-154.97461576077976</v>
      </c>
      <c r="BP207" s="344">
        <f t="shared" si="250"/>
        <v>25.025384239220244</v>
      </c>
      <c r="BQ207" s="344">
        <f t="shared" si="251"/>
        <v>-0.21216586487114192</v>
      </c>
      <c r="BR207" s="344">
        <f t="shared" si="252"/>
        <v>25.025384239220244</v>
      </c>
      <c r="BS207" s="346">
        <f t="shared" si="253"/>
        <v>0.97586941474859212</v>
      </c>
      <c r="BT207" s="345">
        <f t="shared" si="254"/>
        <v>8.5294424809884958E-2</v>
      </c>
      <c r="BU207" s="342">
        <f t="shared" si="309"/>
        <v>0.15459988391004295</v>
      </c>
      <c r="BV207" s="343"/>
      <c r="BW207" s="347">
        <f t="shared" si="293"/>
        <v>1.7270289319273355</v>
      </c>
      <c r="BX207" s="362"/>
      <c r="BY207" s="363"/>
      <c r="BZ207" s="361">
        <f t="shared" si="255"/>
        <v>-177.14731362242901</v>
      </c>
      <c r="CA207" s="361">
        <f t="shared" si="256"/>
        <v>2.8526863775709899</v>
      </c>
      <c r="CB207" s="342">
        <f t="shared" si="257"/>
        <v>2.8526863775709899</v>
      </c>
      <c r="CC207" s="342">
        <f t="shared" si="258"/>
        <v>-4.2336408354795427E-4</v>
      </c>
      <c r="CD207" s="342">
        <f t="shared" si="310"/>
        <v>1</v>
      </c>
      <c r="CE207" s="342">
        <f t="shared" si="259"/>
        <v>0</v>
      </c>
      <c r="CF207" s="364"/>
      <c r="CG207" s="342">
        <f t="shared" si="311"/>
        <v>-81.839143070422452</v>
      </c>
      <c r="CH207" s="342">
        <f t="shared" si="260"/>
        <v>-168.2997446685626</v>
      </c>
      <c r="CI207" s="342">
        <f t="shared" si="261"/>
        <v>-2182.1624999999999</v>
      </c>
      <c r="CJ207" s="342">
        <f t="shared" si="296"/>
        <v>7.4375</v>
      </c>
      <c r="CK207" s="342">
        <f t="shared" si="262"/>
        <v>-81.839143070422452</v>
      </c>
      <c r="CL207" s="361">
        <f t="shared" si="263"/>
        <v>0.1419527096435261</v>
      </c>
      <c r="CM207" s="361">
        <f t="shared" si="264"/>
        <v>2.0560620363907357E-2</v>
      </c>
      <c r="CN207" s="361">
        <f t="shared" si="312"/>
        <v>0.1419527096435261</v>
      </c>
      <c r="CO207" s="342">
        <f t="shared" si="265"/>
        <v>0.2789336846299334</v>
      </c>
      <c r="CP207" s="364"/>
      <c r="CQ207" s="342">
        <f t="shared" si="313"/>
        <v>-79.571471522561922</v>
      </c>
      <c r="CR207" s="342">
        <f t="shared" si="266"/>
        <v>-164.91972396513447</v>
      </c>
      <c r="CS207" s="342">
        <f t="shared" si="267"/>
        <v>-2182.1624999999999</v>
      </c>
      <c r="CT207" s="342">
        <f t="shared" si="297"/>
        <v>7.4375</v>
      </c>
      <c r="CU207" s="342">
        <f t="shared" si="268"/>
        <v>-79.571471522561922</v>
      </c>
      <c r="CV207" s="361">
        <f t="shared" si="269"/>
        <v>0.18100885868975874</v>
      </c>
      <c r="CW207" s="361">
        <f t="shared" si="270"/>
        <v>3.3854646033186858E-2</v>
      </c>
      <c r="CX207" s="361">
        <f t="shared" si="314"/>
        <v>0.18100885868975874</v>
      </c>
      <c r="CY207" s="342">
        <f t="shared" si="271"/>
        <v>0.27120474274901812</v>
      </c>
      <c r="CZ207" s="364"/>
      <c r="DA207" s="350">
        <f t="shared" si="315"/>
        <v>0.55013842737895158</v>
      </c>
      <c r="DB207" s="351">
        <f t="shared" si="316"/>
        <v>2.2771673593062873</v>
      </c>
      <c r="DC207" s="352">
        <f t="shared" si="294"/>
        <v>2.8246349316171436E-3</v>
      </c>
      <c r="DD207" s="353">
        <f t="shared" si="298"/>
        <v>-50.980753487364645</v>
      </c>
      <c r="DE207" s="354">
        <f t="shared" si="272"/>
        <v>67.916666666666671</v>
      </c>
      <c r="DF207" s="354">
        <f t="shared" si="295"/>
        <v>1.7450982364835081</v>
      </c>
      <c r="DG207" s="365"/>
      <c r="DH207" s="63"/>
      <c r="DI207" s="63"/>
      <c r="DJ207" s="63"/>
      <c r="DK207" s="63"/>
      <c r="DL207" s="63"/>
      <c r="DM207" s="63"/>
      <c r="DN207" s="63"/>
      <c r="DO207" s="366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  <c r="EE207" s="63"/>
      <c r="EF207" s="63"/>
      <c r="EG207" s="63"/>
    </row>
    <row r="208" spans="1:137" s="358" customFormat="1" x14ac:dyDescent="0.25">
      <c r="A208" s="358">
        <f t="shared" si="299"/>
        <v>820</v>
      </c>
      <c r="B208" s="359">
        <f t="shared" si="300"/>
        <v>0.125</v>
      </c>
      <c r="C208" s="360"/>
      <c r="D208" s="342">
        <f t="shared" si="220"/>
        <v>-286.34399999999999</v>
      </c>
      <c r="E208" s="361">
        <f t="shared" si="301"/>
        <v>0.97</v>
      </c>
      <c r="F208" s="343"/>
      <c r="G208" s="342">
        <f t="shared" si="273"/>
        <v>-174.28125633273004</v>
      </c>
      <c r="H208" s="342">
        <f t="shared" si="274"/>
        <v>5.7187436672699619</v>
      </c>
      <c r="I208" s="342">
        <f t="shared" si="275"/>
        <v>-0.27842332181425444</v>
      </c>
      <c r="J208" s="342">
        <f t="shared" si="276"/>
        <v>5.7187436672699619</v>
      </c>
      <c r="K208" s="344">
        <f t="shared" si="277"/>
        <v>1</v>
      </c>
      <c r="L208" s="345">
        <f t="shared" si="278"/>
        <v>0</v>
      </c>
      <c r="M208" s="346">
        <f t="shared" si="279"/>
        <v>-152.02956968145273</v>
      </c>
      <c r="N208" s="342">
        <f t="shared" si="280"/>
        <v>27.970430318547272</v>
      </c>
      <c r="O208" s="342">
        <f t="shared" si="281"/>
        <v>-12.922432140792106</v>
      </c>
      <c r="P208" s="342">
        <f t="shared" si="282"/>
        <v>27.970430318547272</v>
      </c>
      <c r="Q208" s="344">
        <f t="shared" si="283"/>
        <v>1</v>
      </c>
      <c r="R208" s="345">
        <f t="shared" si="284"/>
        <v>0</v>
      </c>
      <c r="S208" s="346">
        <f t="shared" si="285"/>
        <v>-10.72846363870876</v>
      </c>
      <c r="T208" s="342">
        <f t="shared" si="286"/>
        <v>169.27153636129123</v>
      </c>
      <c r="U208" s="342">
        <f t="shared" si="287"/>
        <v>-2.8357390986820121</v>
      </c>
      <c r="V208" s="342">
        <f t="shared" si="288"/>
        <v>-10.72846363870876</v>
      </c>
      <c r="W208" s="344">
        <f t="shared" si="289"/>
        <v>1</v>
      </c>
      <c r="X208" s="345">
        <f t="shared" si="290"/>
        <v>0</v>
      </c>
      <c r="Y208" s="342">
        <f t="shared" si="291"/>
        <v>0</v>
      </c>
      <c r="Z208" s="343"/>
      <c r="AA208" s="342">
        <f t="shared" si="302"/>
        <v>-67.256212287451049</v>
      </c>
      <c r="AB208" s="342">
        <f t="shared" si="221"/>
        <v>-144.27050909394691</v>
      </c>
      <c r="AC208" s="342">
        <f t="shared" si="222"/>
        <v>-2195.5500000000002</v>
      </c>
      <c r="AD208" s="342">
        <f t="shared" si="223"/>
        <v>7.4375</v>
      </c>
      <c r="AE208" s="342">
        <f t="shared" si="224"/>
        <v>-67.256212287451049</v>
      </c>
      <c r="AF208" s="361">
        <f t="shared" si="225"/>
        <v>0.38661096984337806</v>
      </c>
      <c r="AG208" s="361">
        <f t="shared" si="226"/>
        <v>0.17308246864990648</v>
      </c>
      <c r="AH208" s="361">
        <f t="shared" si="303"/>
        <v>0.38661096984337806</v>
      </c>
      <c r="AI208" s="342">
        <f t="shared" si="227"/>
        <v>0.22783269745071494</v>
      </c>
      <c r="AJ208" s="343"/>
      <c r="AK208" s="342">
        <f t="shared" si="304"/>
        <v>-73.044686947974796</v>
      </c>
      <c r="AL208" s="342">
        <f t="shared" si="228"/>
        <v>-154.57273442013181</v>
      </c>
      <c r="AM208" s="342">
        <f t="shared" si="229"/>
        <v>-2195.5500000000002</v>
      </c>
      <c r="AN208" s="342">
        <f t="shared" si="230"/>
        <v>7.4375</v>
      </c>
      <c r="AO208" s="342">
        <f t="shared" si="231"/>
        <v>-73.044686947974796</v>
      </c>
      <c r="AP208" s="361">
        <f t="shared" si="232"/>
        <v>0.29162576092186404</v>
      </c>
      <c r="AQ208" s="361">
        <f t="shared" si="233"/>
        <v>9.2551669680056015E-2</v>
      </c>
      <c r="AR208" s="361">
        <f t="shared" si="305"/>
        <v>0.29162576092186404</v>
      </c>
      <c r="AS208" s="342">
        <f t="shared" si="234"/>
        <v>0.24744135144977911</v>
      </c>
      <c r="AT208" s="343"/>
      <c r="AU208" s="342">
        <f t="shared" si="235"/>
        <v>-177.87314504064096</v>
      </c>
      <c r="AV208" s="342">
        <f t="shared" si="236"/>
        <v>2.1268549593590365</v>
      </c>
      <c r="AW208" s="342">
        <f t="shared" si="237"/>
        <v>2.1268549593590365</v>
      </c>
      <c r="AX208" s="342">
        <f t="shared" si="238"/>
        <v>-3.1673179263623502E-4</v>
      </c>
      <c r="AY208" s="342">
        <f t="shared" si="306"/>
        <v>1</v>
      </c>
      <c r="AZ208" s="342">
        <f t="shared" si="239"/>
        <v>0</v>
      </c>
      <c r="BA208" s="343"/>
      <c r="BB208" s="342">
        <f t="shared" si="240"/>
        <v>-175.75213533998809</v>
      </c>
      <c r="BC208" s="342">
        <f t="shared" si="241"/>
        <v>4.2478646600119134</v>
      </c>
      <c r="BD208" s="342">
        <f t="shared" si="242"/>
        <v>4.2478646600119134</v>
      </c>
      <c r="BE208" s="342">
        <f t="shared" si="292"/>
        <v>-6.0487308832087342E-4</v>
      </c>
      <c r="BF208" s="342">
        <f t="shared" si="307"/>
        <v>1</v>
      </c>
      <c r="BG208" s="342">
        <f t="shared" si="243"/>
        <v>0</v>
      </c>
      <c r="BH208" s="343"/>
      <c r="BI208" s="342">
        <f t="shared" si="244"/>
        <v>-158.98243474854161</v>
      </c>
      <c r="BJ208" s="342">
        <f t="shared" si="245"/>
        <v>20.182153670596449</v>
      </c>
      <c r="BK208" s="342">
        <f t="shared" si="246"/>
        <v>-9.8449083061277337E-2</v>
      </c>
      <c r="BL208" s="342">
        <f t="shared" si="247"/>
        <v>20.182153670596449</v>
      </c>
      <c r="BM208" s="342">
        <f t="shared" si="308"/>
        <v>0.98872962241507212</v>
      </c>
      <c r="BN208" s="342">
        <f t="shared" si="248"/>
        <v>6.8367729236437844E-2</v>
      </c>
      <c r="BO208" s="346">
        <f t="shared" si="249"/>
        <v>-155.17523681552788</v>
      </c>
      <c r="BP208" s="344">
        <f t="shared" si="250"/>
        <v>24.824763184472118</v>
      </c>
      <c r="BQ208" s="344">
        <f t="shared" si="251"/>
        <v>-0.20630023411513651</v>
      </c>
      <c r="BR208" s="344">
        <f t="shared" si="252"/>
        <v>24.824763184472118</v>
      </c>
      <c r="BS208" s="346">
        <f t="shared" si="253"/>
        <v>0.97652864749064971</v>
      </c>
      <c r="BT208" s="345">
        <f t="shared" si="254"/>
        <v>8.409472623466166E-2</v>
      </c>
      <c r="BU208" s="342">
        <f t="shared" si="309"/>
        <v>0.15246245547109949</v>
      </c>
      <c r="BV208" s="343"/>
      <c r="BW208" s="347">
        <f t="shared" si="293"/>
        <v>1.7227365043715934</v>
      </c>
      <c r="BX208" s="362"/>
      <c r="BY208" s="363"/>
      <c r="BZ208" s="361">
        <f t="shared" si="255"/>
        <v>-177.16520553231382</v>
      </c>
      <c r="CA208" s="361">
        <f t="shared" si="256"/>
        <v>2.83479446768618</v>
      </c>
      <c r="CB208" s="342">
        <f t="shared" si="257"/>
        <v>2.83479446768618</v>
      </c>
      <c r="CC208" s="342">
        <f t="shared" si="258"/>
        <v>-4.1278101535849852E-4</v>
      </c>
      <c r="CD208" s="342">
        <f t="shared" si="310"/>
        <v>1</v>
      </c>
      <c r="CE208" s="342">
        <f t="shared" si="259"/>
        <v>0</v>
      </c>
      <c r="CF208" s="364"/>
      <c r="CG208" s="342">
        <f t="shared" si="311"/>
        <v>-81.888240120784502</v>
      </c>
      <c r="CH208" s="342">
        <f t="shared" si="260"/>
        <v>-168.37202564621259</v>
      </c>
      <c r="CI208" s="342">
        <f t="shared" si="261"/>
        <v>-2195.5500000000002</v>
      </c>
      <c r="CJ208" s="342">
        <f t="shared" si="296"/>
        <v>7.4375</v>
      </c>
      <c r="CK208" s="342">
        <f t="shared" si="262"/>
        <v>-81.888240120784502</v>
      </c>
      <c r="CL208" s="361">
        <f t="shared" si="263"/>
        <v>0.14110442994982483</v>
      </c>
      <c r="CM208" s="361">
        <f t="shared" si="264"/>
        <v>2.0310749295748675E-2</v>
      </c>
      <c r="CN208" s="361">
        <f t="shared" si="312"/>
        <v>0.14110442994982483</v>
      </c>
      <c r="CO208" s="342">
        <f t="shared" si="265"/>
        <v>0.27739918740103148</v>
      </c>
      <c r="CP208" s="364"/>
      <c r="CQ208" s="342">
        <f t="shared" si="313"/>
        <v>-79.633677396549515</v>
      </c>
      <c r="CR208" s="342">
        <f t="shared" si="266"/>
        <v>-165.01362561597264</v>
      </c>
      <c r="CS208" s="342">
        <f t="shared" si="267"/>
        <v>-2195.5500000000002</v>
      </c>
      <c r="CT208" s="342">
        <f t="shared" si="297"/>
        <v>7.4375</v>
      </c>
      <c r="CU208" s="342">
        <f t="shared" si="268"/>
        <v>-79.633677396549515</v>
      </c>
      <c r="CV208" s="361">
        <f t="shared" si="269"/>
        <v>0.17994098903180966</v>
      </c>
      <c r="CW208" s="361">
        <f t="shared" si="270"/>
        <v>3.3443506414798416E-2</v>
      </c>
      <c r="CX208" s="361">
        <f t="shared" si="314"/>
        <v>0.17994098903180966</v>
      </c>
      <c r="CY208" s="342">
        <f t="shared" si="271"/>
        <v>0.26976177979860944</v>
      </c>
      <c r="CZ208" s="364"/>
      <c r="DA208" s="350">
        <f t="shared" si="315"/>
        <v>0.54716096719964091</v>
      </c>
      <c r="DB208" s="351">
        <f t="shared" si="316"/>
        <v>2.2698974715712343</v>
      </c>
      <c r="DC208" s="352">
        <f t="shared" si="294"/>
        <v>2.7639701189763055E-3</v>
      </c>
      <c r="DD208" s="353">
        <f t="shared" si="298"/>
        <v>-51.169333127793628</v>
      </c>
      <c r="DE208" s="354">
        <f t="shared" si="272"/>
        <v>68.333333333333329</v>
      </c>
      <c r="DF208" s="354">
        <f t="shared" si="295"/>
        <v>1.7350154965993141</v>
      </c>
      <c r="DG208" s="365"/>
      <c r="DH208" s="63"/>
      <c r="DI208" s="63"/>
      <c r="DJ208" s="63"/>
      <c r="DK208" s="63"/>
      <c r="DL208" s="63"/>
      <c r="DM208" s="63"/>
      <c r="DN208" s="63"/>
      <c r="DO208" s="366"/>
      <c r="DP208" s="63"/>
      <c r="DQ208" s="63"/>
      <c r="DR208" s="63"/>
      <c r="DS208" s="63"/>
      <c r="DT208" s="63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  <c r="EE208" s="63"/>
      <c r="EF208" s="63"/>
      <c r="EG208" s="63"/>
    </row>
    <row r="209" spans="1:137" s="358" customFormat="1" x14ac:dyDescent="0.25">
      <c r="A209" s="358">
        <f t="shared" si="299"/>
        <v>825</v>
      </c>
      <c r="B209" s="359">
        <f t="shared" si="300"/>
        <v>0.125</v>
      </c>
      <c r="C209" s="360"/>
      <c r="D209" s="342">
        <f t="shared" si="220"/>
        <v>-288.08999999999997</v>
      </c>
      <c r="E209" s="361">
        <f t="shared" si="301"/>
        <v>0.97</v>
      </c>
      <c r="F209" s="343"/>
      <c r="G209" s="342">
        <f t="shared" si="273"/>
        <v>-174.32982069521208</v>
      </c>
      <c r="H209" s="342">
        <f t="shared" si="274"/>
        <v>5.6701793047879221</v>
      </c>
      <c r="I209" s="342">
        <f t="shared" si="275"/>
        <v>-0.26967735804197746</v>
      </c>
      <c r="J209" s="342">
        <f t="shared" si="276"/>
        <v>5.6701793047879221</v>
      </c>
      <c r="K209" s="344">
        <f t="shared" si="277"/>
        <v>1</v>
      </c>
      <c r="L209" s="345">
        <f t="shared" si="278"/>
        <v>0</v>
      </c>
      <c r="M209" s="346">
        <f t="shared" si="279"/>
        <v>-152.79011787308212</v>
      </c>
      <c r="N209" s="342">
        <f t="shared" si="280"/>
        <v>27.209882126917876</v>
      </c>
      <c r="O209" s="342">
        <f t="shared" si="281"/>
        <v>-12.453954383580193</v>
      </c>
      <c r="P209" s="342">
        <f t="shared" si="282"/>
        <v>27.209882126917876</v>
      </c>
      <c r="Q209" s="344">
        <f t="shared" si="283"/>
        <v>1</v>
      </c>
      <c r="R209" s="345">
        <f t="shared" si="284"/>
        <v>0</v>
      </c>
      <c r="S209" s="346">
        <f t="shared" si="285"/>
        <v>-10.866483215123466</v>
      </c>
      <c r="T209" s="342">
        <f t="shared" si="286"/>
        <v>169.13351678487652</v>
      </c>
      <c r="U209" s="342">
        <f t="shared" si="287"/>
        <v>-2.9097391301905717</v>
      </c>
      <c r="V209" s="342">
        <f t="shared" si="288"/>
        <v>-10.866483215123466</v>
      </c>
      <c r="W209" s="344">
        <f t="shared" si="289"/>
        <v>1</v>
      </c>
      <c r="X209" s="345">
        <f t="shared" si="290"/>
        <v>0</v>
      </c>
      <c r="Y209" s="342">
        <f t="shared" si="291"/>
        <v>0</v>
      </c>
      <c r="Z209" s="343"/>
      <c r="AA209" s="342">
        <f t="shared" si="302"/>
        <v>-67.38013505195957</v>
      </c>
      <c r="AB209" s="342">
        <f t="shared" si="221"/>
        <v>-144.50518457447305</v>
      </c>
      <c r="AC209" s="342">
        <f t="shared" si="222"/>
        <v>-2208.9375</v>
      </c>
      <c r="AD209" s="342">
        <f t="shared" si="223"/>
        <v>7.4375</v>
      </c>
      <c r="AE209" s="342">
        <f t="shared" si="224"/>
        <v>-67.38013505195957</v>
      </c>
      <c r="AF209" s="361">
        <f t="shared" si="225"/>
        <v>0.38461538461538453</v>
      </c>
      <c r="AG209" s="361">
        <f t="shared" si="226"/>
        <v>0.17105241835584409</v>
      </c>
      <c r="AH209" s="361">
        <f t="shared" si="303"/>
        <v>0.38461538461538453</v>
      </c>
      <c r="AI209" s="342">
        <f t="shared" si="227"/>
        <v>0.22686914158908944</v>
      </c>
      <c r="AJ209" s="343"/>
      <c r="AK209" s="342">
        <f t="shared" si="304"/>
        <v>-73.141601232261721</v>
      </c>
      <c r="AL209" s="342">
        <f t="shared" si="228"/>
        <v>-154.73491811525048</v>
      </c>
      <c r="AM209" s="342">
        <f t="shared" si="229"/>
        <v>-2208.9375</v>
      </c>
      <c r="AN209" s="342">
        <f t="shared" si="230"/>
        <v>7.4375</v>
      </c>
      <c r="AO209" s="342">
        <f t="shared" si="231"/>
        <v>-73.141601232261721</v>
      </c>
      <c r="AP209" s="361">
        <f t="shared" si="232"/>
        <v>0.29000739528287073</v>
      </c>
      <c r="AQ209" s="361">
        <f t="shared" si="233"/>
        <v>9.1442639598537351E-2</v>
      </c>
      <c r="AR209" s="361">
        <f t="shared" si="305"/>
        <v>0.29000739528287073</v>
      </c>
      <c r="AS209" s="342">
        <f t="shared" si="234"/>
        <v>0.24626801761704281</v>
      </c>
      <c r="AT209" s="343"/>
      <c r="AU209" s="342">
        <f t="shared" si="235"/>
        <v>-177.88640858292894</v>
      </c>
      <c r="AV209" s="342">
        <f t="shared" si="236"/>
        <v>2.1135914170710635</v>
      </c>
      <c r="AW209" s="342">
        <f t="shared" si="237"/>
        <v>2.1135914170710635</v>
      </c>
      <c r="AX209" s="342">
        <f t="shared" si="238"/>
        <v>-3.0878624908015545E-4</v>
      </c>
      <c r="AY209" s="342">
        <f t="shared" si="306"/>
        <v>1</v>
      </c>
      <c r="AZ209" s="342">
        <f t="shared" si="239"/>
        <v>0</v>
      </c>
      <c r="BA209" s="343"/>
      <c r="BB209" s="342">
        <f t="shared" si="240"/>
        <v>-175.77855394394373</v>
      </c>
      <c r="BC209" s="342">
        <f t="shared" si="241"/>
        <v>4.2214460560562657</v>
      </c>
      <c r="BD209" s="342">
        <f t="shared" si="242"/>
        <v>4.2214460560562657</v>
      </c>
      <c r="BE209" s="342">
        <f t="shared" si="292"/>
        <v>-5.9000625271912982E-4</v>
      </c>
      <c r="BF209" s="342">
        <f t="shared" si="307"/>
        <v>1</v>
      </c>
      <c r="BG209" s="342">
        <f t="shared" si="243"/>
        <v>0</v>
      </c>
      <c r="BH209" s="343"/>
      <c r="BI209" s="342">
        <f t="shared" si="244"/>
        <v>-159.1343183385867</v>
      </c>
      <c r="BJ209" s="342">
        <f t="shared" si="245"/>
        <v>20.032477209969443</v>
      </c>
      <c r="BK209" s="342">
        <f t="shared" si="246"/>
        <v>-9.5806697706436794E-2</v>
      </c>
      <c r="BL209" s="342">
        <f t="shared" si="247"/>
        <v>20.032477209969443</v>
      </c>
      <c r="BM209" s="342">
        <f t="shared" si="308"/>
        <v>0.98903045540066536</v>
      </c>
      <c r="BN209" s="342">
        <f t="shared" si="248"/>
        <v>6.7449418215385332E-2</v>
      </c>
      <c r="BO209" s="346">
        <f t="shared" si="249"/>
        <v>-155.37247083440209</v>
      </c>
      <c r="BP209" s="344">
        <f t="shared" si="250"/>
        <v>24.627529165597906</v>
      </c>
      <c r="BQ209" s="344">
        <f t="shared" si="251"/>
        <v>-0.20063569029305534</v>
      </c>
      <c r="BR209" s="344">
        <f t="shared" si="252"/>
        <v>24.627529165597906</v>
      </c>
      <c r="BS209" s="346">
        <f t="shared" si="253"/>
        <v>0.97716570295255123</v>
      </c>
      <c r="BT209" s="345">
        <f t="shared" si="254"/>
        <v>8.2920973621541771E-2</v>
      </c>
      <c r="BU209" s="342">
        <f t="shared" si="309"/>
        <v>0.1503703918369271</v>
      </c>
      <c r="BV209" s="343"/>
      <c r="BW209" s="347">
        <f t="shared" si="293"/>
        <v>1.7185075510430594</v>
      </c>
      <c r="BX209" s="362"/>
      <c r="BY209" s="363"/>
      <c r="BZ209" s="361">
        <f t="shared" si="255"/>
        <v>-177.18287144865749</v>
      </c>
      <c r="CA209" s="361">
        <f t="shared" si="256"/>
        <v>2.8171285513425062</v>
      </c>
      <c r="CB209" s="342">
        <f t="shared" si="257"/>
        <v>2.8171285513425062</v>
      </c>
      <c r="CC209" s="342">
        <f t="shared" si="258"/>
        <v>-4.0252827363215391E-4</v>
      </c>
      <c r="CD209" s="342">
        <f t="shared" si="310"/>
        <v>1</v>
      </c>
      <c r="CE209" s="342">
        <f t="shared" si="259"/>
        <v>0</v>
      </c>
      <c r="CF209" s="364"/>
      <c r="CG209" s="342">
        <f t="shared" si="311"/>
        <v>-81.936753834302749</v>
      </c>
      <c r="CH209" s="342">
        <f t="shared" si="260"/>
        <v>-168.44341388304727</v>
      </c>
      <c r="CI209" s="342">
        <f t="shared" si="261"/>
        <v>-2208.9375</v>
      </c>
      <c r="CJ209" s="342">
        <f t="shared" si="296"/>
        <v>7.4375</v>
      </c>
      <c r="CK209" s="342">
        <f t="shared" si="262"/>
        <v>-81.936753834302749</v>
      </c>
      <c r="CL209" s="361">
        <f t="shared" si="263"/>
        <v>0.14026612714841791</v>
      </c>
      <c r="CM209" s="361">
        <f t="shared" si="264"/>
        <v>2.0065403853503225E-2</v>
      </c>
      <c r="CN209" s="361">
        <f t="shared" si="312"/>
        <v>0.14026612714841791</v>
      </c>
      <c r="CO209" s="342">
        <f t="shared" si="265"/>
        <v>0.2758813260414234</v>
      </c>
      <c r="CP209" s="364"/>
      <c r="CQ209" s="342">
        <f t="shared" si="313"/>
        <v>-79.69515353123397</v>
      </c>
      <c r="CR209" s="342">
        <f t="shared" si="266"/>
        <v>-165.10635499387092</v>
      </c>
      <c r="CS209" s="342">
        <f t="shared" si="267"/>
        <v>-2208.9375</v>
      </c>
      <c r="CT209" s="342">
        <f t="shared" si="297"/>
        <v>7.4375</v>
      </c>
      <c r="CU209" s="342">
        <f t="shared" si="268"/>
        <v>-79.69515353123397</v>
      </c>
      <c r="CV209" s="361">
        <f t="shared" si="269"/>
        <v>0.17888543819998318</v>
      </c>
      <c r="CW209" s="361">
        <f t="shared" si="270"/>
        <v>3.3039802865300325E-2</v>
      </c>
      <c r="CX209" s="361">
        <f t="shared" si="314"/>
        <v>0.17888543819998318</v>
      </c>
      <c r="CY209" s="342">
        <f t="shared" si="271"/>
        <v>0.26833385027351503</v>
      </c>
      <c r="CZ209" s="364"/>
      <c r="DA209" s="350">
        <f t="shared" si="315"/>
        <v>0.54421517631493843</v>
      </c>
      <c r="DB209" s="351">
        <f t="shared" si="316"/>
        <v>2.262722727357998</v>
      </c>
      <c r="DC209" s="352">
        <f t="shared" si="294"/>
        <v>2.7048388799243745E-3</v>
      </c>
      <c r="DD209" s="353">
        <f t="shared" si="298"/>
        <v>-51.357171991139339</v>
      </c>
      <c r="DE209" s="354">
        <f t="shared" si="272"/>
        <v>68.75</v>
      </c>
      <c r="DF209" s="354">
        <f t="shared" si="295"/>
        <v>1.7250452738447015</v>
      </c>
      <c r="DG209" s="365"/>
      <c r="DH209" s="63"/>
      <c r="DI209" s="63"/>
      <c r="DJ209" s="63"/>
      <c r="DK209" s="63"/>
      <c r="DL209" s="63"/>
      <c r="DM209" s="63"/>
      <c r="DN209" s="63"/>
      <c r="DO209" s="366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  <c r="EE209" s="63"/>
      <c r="EF209" s="63"/>
      <c r="EG209" s="63"/>
    </row>
    <row r="210" spans="1:137" s="358" customFormat="1" x14ac:dyDescent="0.25">
      <c r="A210" s="358">
        <f t="shared" si="299"/>
        <v>830</v>
      </c>
      <c r="B210" s="359">
        <f t="shared" si="300"/>
        <v>0.125</v>
      </c>
      <c r="C210" s="360"/>
      <c r="D210" s="342">
        <f t="shared" si="220"/>
        <v>-289.83600000000001</v>
      </c>
      <c r="E210" s="361">
        <f t="shared" si="301"/>
        <v>0.97</v>
      </c>
      <c r="F210" s="343"/>
      <c r="G210" s="342">
        <f t="shared" si="273"/>
        <v>-174.37748654481337</v>
      </c>
      <c r="H210" s="342">
        <f t="shared" si="274"/>
        <v>5.6225134551866347</v>
      </c>
      <c r="I210" s="342">
        <f t="shared" si="275"/>
        <v>-0.26126501381489509</v>
      </c>
      <c r="J210" s="342">
        <f t="shared" si="276"/>
        <v>5.6225134551866347</v>
      </c>
      <c r="K210" s="344">
        <f t="shared" si="277"/>
        <v>1</v>
      </c>
      <c r="L210" s="345">
        <f t="shared" si="278"/>
        <v>0</v>
      </c>
      <c r="M210" s="346">
        <f t="shared" si="279"/>
        <v>-153.50987434188593</v>
      </c>
      <c r="N210" s="342">
        <f t="shared" si="280"/>
        <v>26.490125658114067</v>
      </c>
      <c r="O210" s="342">
        <f t="shared" si="281"/>
        <v>-12.007704600845148</v>
      </c>
      <c r="P210" s="342">
        <f t="shared" si="282"/>
        <v>26.490125658114067</v>
      </c>
      <c r="Q210" s="344">
        <f t="shared" si="283"/>
        <v>1</v>
      </c>
      <c r="R210" s="345">
        <f t="shared" si="284"/>
        <v>0</v>
      </c>
      <c r="S210" s="346">
        <f t="shared" si="285"/>
        <v>-11.006791074909541</v>
      </c>
      <c r="T210" s="342">
        <f t="shared" si="286"/>
        <v>168.99320892509047</v>
      </c>
      <c r="U210" s="342">
        <f t="shared" si="287"/>
        <v>-2.9856383338975148</v>
      </c>
      <c r="V210" s="342">
        <f t="shared" si="288"/>
        <v>-11.006791074909541</v>
      </c>
      <c r="W210" s="344">
        <f t="shared" si="289"/>
        <v>1</v>
      </c>
      <c r="X210" s="345">
        <f t="shared" si="290"/>
        <v>0</v>
      </c>
      <c r="Y210" s="342">
        <f t="shared" si="291"/>
        <v>0</v>
      </c>
      <c r="Z210" s="343"/>
      <c r="AA210" s="342">
        <f t="shared" si="302"/>
        <v>-67.50278450501979</v>
      </c>
      <c r="AB210" s="342">
        <f t="shared" si="221"/>
        <v>-144.73678177294835</v>
      </c>
      <c r="AC210" s="342">
        <f t="shared" si="222"/>
        <v>-2222.3249999999998</v>
      </c>
      <c r="AD210" s="342">
        <f t="shared" si="223"/>
        <v>7.4375</v>
      </c>
      <c r="AE210" s="342">
        <f t="shared" si="224"/>
        <v>-67.50278450501979</v>
      </c>
      <c r="AF210" s="361">
        <f t="shared" si="225"/>
        <v>0.38263853249445617</v>
      </c>
      <c r="AG210" s="361">
        <f t="shared" si="226"/>
        <v>0.16905682270117045</v>
      </c>
      <c r="AH210" s="361">
        <f t="shared" si="303"/>
        <v>0.38263853249445617</v>
      </c>
      <c r="AI210" s="342">
        <f t="shared" si="227"/>
        <v>0.22591293341706756</v>
      </c>
      <c r="AJ210" s="343"/>
      <c r="AK210" s="342">
        <f t="shared" si="304"/>
        <v>-73.23744553816725</v>
      </c>
      <c r="AL210" s="342">
        <f t="shared" si="228"/>
        <v>-154.89501707779516</v>
      </c>
      <c r="AM210" s="342">
        <f t="shared" si="229"/>
        <v>-2222.3249999999998</v>
      </c>
      <c r="AN210" s="342">
        <f t="shared" si="230"/>
        <v>7.4375</v>
      </c>
      <c r="AO210" s="342">
        <f t="shared" si="231"/>
        <v>-73.23744553816725</v>
      </c>
      <c r="AP210" s="361">
        <f t="shared" si="232"/>
        <v>0.2884060810855647</v>
      </c>
      <c r="AQ210" s="361">
        <f t="shared" si="233"/>
        <v>9.035326056031022E-2</v>
      </c>
      <c r="AR210" s="361">
        <f t="shared" si="305"/>
        <v>0.2884060810855647</v>
      </c>
      <c r="AS210" s="342">
        <f t="shared" si="234"/>
        <v>0.24510523941823043</v>
      </c>
      <c r="AT210" s="343"/>
      <c r="AU210" s="342">
        <f t="shared" si="235"/>
        <v>-177.89950551061764</v>
      </c>
      <c r="AV210" s="342">
        <f t="shared" si="236"/>
        <v>2.1004944893823563</v>
      </c>
      <c r="AW210" s="342">
        <f t="shared" si="237"/>
        <v>2.1004944893823563</v>
      </c>
      <c r="AX210" s="342">
        <f t="shared" si="238"/>
        <v>-3.0108982236246474E-4</v>
      </c>
      <c r="AY210" s="342">
        <f t="shared" si="306"/>
        <v>1</v>
      </c>
      <c r="AZ210" s="342">
        <f t="shared" si="239"/>
        <v>0</v>
      </c>
      <c r="BA210" s="343"/>
      <c r="BB210" s="342">
        <f t="shared" si="240"/>
        <v>-175.80464200310772</v>
      </c>
      <c r="BC210" s="342">
        <f t="shared" si="241"/>
        <v>4.1953579968922838</v>
      </c>
      <c r="BD210" s="342">
        <f t="shared" si="242"/>
        <v>4.1953579968922838</v>
      </c>
      <c r="BE210" s="342">
        <f t="shared" si="292"/>
        <v>-5.7559509491071409E-4</v>
      </c>
      <c r="BF210" s="342">
        <f t="shared" si="307"/>
        <v>1</v>
      </c>
      <c r="BG210" s="342">
        <f t="shared" si="243"/>
        <v>0</v>
      </c>
      <c r="BH210" s="343"/>
      <c r="BI210" s="342">
        <f t="shared" si="244"/>
        <v>-159.28386154100141</v>
      </c>
      <c r="BJ210" s="342">
        <f t="shared" si="245"/>
        <v>19.885134805058783</v>
      </c>
      <c r="BK210" s="342">
        <f t="shared" si="246"/>
        <v>-9.3252709849507023E-2</v>
      </c>
      <c r="BL210" s="342">
        <f t="shared" si="247"/>
        <v>19.885134805058783</v>
      </c>
      <c r="BM210" s="342">
        <f t="shared" si="308"/>
        <v>0.98932131140755131</v>
      </c>
      <c r="BN210" s="342">
        <f t="shared" si="248"/>
        <v>6.6549982613985217E-2</v>
      </c>
      <c r="BO210" s="346">
        <f t="shared" si="249"/>
        <v>-155.56640417644985</v>
      </c>
      <c r="BP210" s="344">
        <f t="shared" si="250"/>
        <v>24.433595823550149</v>
      </c>
      <c r="BQ210" s="344">
        <f t="shared" si="251"/>
        <v>-0.19516406723884056</v>
      </c>
      <c r="BR210" s="344">
        <f t="shared" si="252"/>
        <v>24.433595823550149</v>
      </c>
      <c r="BS210" s="346">
        <f t="shared" si="253"/>
        <v>0.97778145643544545</v>
      </c>
      <c r="BT210" s="345">
        <f t="shared" si="254"/>
        <v>8.1772409048025935E-2</v>
      </c>
      <c r="BU210" s="342">
        <f t="shared" si="309"/>
        <v>0.14832239166201117</v>
      </c>
      <c r="BV210" s="343"/>
      <c r="BW210" s="347">
        <f t="shared" si="293"/>
        <v>1.7143405644973091</v>
      </c>
      <c r="BX210" s="362"/>
      <c r="BY210" s="363"/>
      <c r="BZ210" s="361">
        <f t="shared" si="255"/>
        <v>-177.20031567827107</v>
      </c>
      <c r="CA210" s="361">
        <f t="shared" si="256"/>
        <v>2.7996843217289324</v>
      </c>
      <c r="CB210" s="342">
        <f t="shared" si="257"/>
        <v>2.7996843217289324</v>
      </c>
      <c r="CC210" s="342">
        <f t="shared" si="258"/>
        <v>-3.925935077478062E-4</v>
      </c>
      <c r="CD210" s="342">
        <f t="shared" si="310"/>
        <v>1</v>
      </c>
      <c r="CE210" s="342">
        <f t="shared" si="259"/>
        <v>0</v>
      </c>
      <c r="CF210" s="364"/>
      <c r="CG210" s="342">
        <f t="shared" si="311"/>
        <v>-81.984694477442687</v>
      </c>
      <c r="CH210" s="342">
        <f t="shared" si="260"/>
        <v>-168.51392590076588</v>
      </c>
      <c r="CI210" s="342">
        <f t="shared" si="261"/>
        <v>-2222.3249999999998</v>
      </c>
      <c r="CJ210" s="342">
        <f t="shared" si="296"/>
        <v>7.4375</v>
      </c>
      <c r="CK210" s="342">
        <f t="shared" si="262"/>
        <v>-81.984694477442687</v>
      </c>
      <c r="CL210" s="361">
        <f t="shared" si="263"/>
        <v>0.13943762804568136</v>
      </c>
      <c r="CM210" s="361">
        <f t="shared" si="264"/>
        <v>1.9824475468357066E-2</v>
      </c>
      <c r="CN210" s="361">
        <f t="shared" si="312"/>
        <v>0.13943762804568136</v>
      </c>
      <c r="CO210" s="342">
        <f t="shared" si="265"/>
        <v>0.27437983426185636</v>
      </c>
      <c r="CP210" s="364"/>
      <c r="CQ210" s="342">
        <f t="shared" si="313"/>
        <v>-79.755912553541378</v>
      </c>
      <c r="CR210" s="342">
        <f t="shared" si="266"/>
        <v>-165.19793406661236</v>
      </c>
      <c r="CS210" s="342">
        <f t="shared" si="267"/>
        <v>-2222.3249999999998</v>
      </c>
      <c r="CT210" s="342">
        <f t="shared" si="297"/>
        <v>7.4375</v>
      </c>
      <c r="CU210" s="342">
        <f t="shared" si="268"/>
        <v>-79.755912553541378</v>
      </c>
      <c r="CV210" s="361">
        <f t="shared" si="269"/>
        <v>0.17784199789676303</v>
      </c>
      <c r="CW210" s="361">
        <f t="shared" si="270"/>
        <v>3.2643357426245821E-2</v>
      </c>
      <c r="CX210" s="361">
        <f t="shared" si="314"/>
        <v>0.17784199789676303</v>
      </c>
      <c r="CY210" s="342">
        <f t="shared" si="271"/>
        <v>0.26692072474411443</v>
      </c>
      <c r="CZ210" s="364"/>
      <c r="DA210" s="350">
        <f t="shared" si="315"/>
        <v>0.54130055900597074</v>
      </c>
      <c r="DB210" s="351">
        <f t="shared" si="316"/>
        <v>2.2556411235032798</v>
      </c>
      <c r="DC210" s="352">
        <f t="shared" si="294"/>
        <v>2.6471990102485505E-3</v>
      </c>
      <c r="DD210" s="353">
        <f t="shared" si="298"/>
        <v>-51.544268164498625</v>
      </c>
      <c r="DE210" s="354">
        <f t="shared" si="272"/>
        <v>69.166666666666671</v>
      </c>
      <c r="DF210" s="354">
        <f t="shared" si="295"/>
        <v>1.7151857561260537</v>
      </c>
      <c r="DG210" s="365"/>
      <c r="DH210" s="63"/>
      <c r="DI210" s="63"/>
      <c r="DJ210" s="63"/>
      <c r="DK210" s="63"/>
      <c r="DL210" s="63"/>
      <c r="DM210" s="63"/>
      <c r="DN210" s="63"/>
      <c r="DO210" s="366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  <c r="EE210" s="63"/>
      <c r="EF210" s="63"/>
      <c r="EG210" s="63"/>
    </row>
    <row r="211" spans="1:137" s="358" customFormat="1" x14ac:dyDescent="0.25">
      <c r="A211" s="358">
        <f t="shared" si="299"/>
        <v>835</v>
      </c>
      <c r="B211" s="359">
        <f t="shared" si="300"/>
        <v>0.125</v>
      </c>
      <c r="C211" s="360"/>
      <c r="D211" s="342">
        <f t="shared" si="220"/>
        <v>-291.58199999999999</v>
      </c>
      <c r="E211" s="361">
        <f t="shared" si="301"/>
        <v>0.97</v>
      </c>
      <c r="F211" s="343"/>
      <c r="G211" s="342">
        <f t="shared" si="273"/>
        <v>-174.42427977966216</v>
      </c>
      <c r="H211" s="342">
        <f t="shared" si="274"/>
        <v>5.5757202203378426</v>
      </c>
      <c r="I211" s="342">
        <f t="shared" si="275"/>
        <v>-0.25317144857549811</v>
      </c>
      <c r="J211" s="342">
        <f t="shared" si="276"/>
        <v>5.5757202203378426</v>
      </c>
      <c r="K211" s="344">
        <f t="shared" si="277"/>
        <v>1</v>
      </c>
      <c r="L211" s="345">
        <f t="shared" si="278"/>
        <v>0</v>
      </c>
      <c r="M211" s="346">
        <f t="shared" si="279"/>
        <v>-154.19186022608761</v>
      </c>
      <c r="N211" s="342">
        <f t="shared" si="280"/>
        <v>25.808139773912387</v>
      </c>
      <c r="O211" s="342">
        <f t="shared" si="281"/>
        <v>-11.582236280226867</v>
      </c>
      <c r="P211" s="342">
        <f t="shared" si="282"/>
        <v>25.808139773912387</v>
      </c>
      <c r="Q211" s="344">
        <f t="shared" si="283"/>
        <v>1</v>
      </c>
      <c r="R211" s="345">
        <f t="shared" si="284"/>
        <v>0</v>
      </c>
      <c r="S211" s="346">
        <f t="shared" si="285"/>
        <v>-11.149449089440457</v>
      </c>
      <c r="T211" s="342">
        <f t="shared" si="286"/>
        <v>168.85055091055955</v>
      </c>
      <c r="U211" s="342">
        <f t="shared" si="287"/>
        <v>-3.0634818372610209</v>
      </c>
      <c r="V211" s="342">
        <f t="shared" si="288"/>
        <v>-11.149449089440457</v>
      </c>
      <c r="W211" s="344">
        <f t="shared" si="289"/>
        <v>1</v>
      </c>
      <c r="X211" s="345">
        <f t="shared" si="290"/>
        <v>0</v>
      </c>
      <c r="Y211" s="342">
        <f t="shared" si="291"/>
        <v>0</v>
      </c>
      <c r="Z211" s="343"/>
      <c r="AA211" s="342">
        <f t="shared" si="302"/>
        <v>-67.624179064402512</v>
      </c>
      <c r="AB211" s="342">
        <f t="shared" si="221"/>
        <v>-144.96535968484059</v>
      </c>
      <c r="AC211" s="342">
        <f t="shared" si="222"/>
        <v>-2235.7125000000001</v>
      </c>
      <c r="AD211" s="342">
        <f t="shared" si="223"/>
        <v>7.4375</v>
      </c>
      <c r="AE211" s="342">
        <f t="shared" si="224"/>
        <v>-67.624179064402512</v>
      </c>
      <c r="AF211" s="361">
        <f t="shared" si="225"/>
        <v>0.38068018004307319</v>
      </c>
      <c r="AG211" s="361">
        <f t="shared" si="226"/>
        <v>0.16709494273934961</v>
      </c>
      <c r="AH211" s="361">
        <f t="shared" si="303"/>
        <v>0.38068018004307319</v>
      </c>
      <c r="AI211" s="342">
        <f t="shared" si="227"/>
        <v>0.2249640022102545</v>
      </c>
      <c r="AJ211" s="343"/>
      <c r="AK211" s="342">
        <f t="shared" si="304"/>
        <v>-73.332236960373024</v>
      </c>
      <c r="AL211" s="342">
        <f t="shared" si="228"/>
        <v>-155.05307143154863</v>
      </c>
      <c r="AM211" s="342">
        <f t="shared" si="229"/>
        <v>-2235.7125000000001</v>
      </c>
      <c r="AN211" s="342">
        <f t="shared" si="230"/>
        <v>7.4375</v>
      </c>
      <c r="AO211" s="342">
        <f t="shared" si="231"/>
        <v>-73.332236960373024</v>
      </c>
      <c r="AP211" s="361">
        <f t="shared" si="232"/>
        <v>0.28682156409252774</v>
      </c>
      <c r="AQ211" s="361">
        <f t="shared" si="233"/>
        <v>8.9283076772758888E-2</v>
      </c>
      <c r="AR211" s="361">
        <f t="shared" si="305"/>
        <v>0.28682156409252774</v>
      </c>
      <c r="AS211" s="342">
        <f t="shared" si="234"/>
        <v>0.24395288409971064</v>
      </c>
      <c r="AT211" s="343"/>
      <c r="AU211" s="342">
        <f t="shared" si="235"/>
        <v>-177.91243898219375</v>
      </c>
      <c r="AV211" s="342">
        <f t="shared" si="236"/>
        <v>2.0875610178062516</v>
      </c>
      <c r="AW211" s="342">
        <f t="shared" si="237"/>
        <v>2.0875610178062516</v>
      </c>
      <c r="AX211" s="342">
        <f t="shared" si="238"/>
        <v>-2.9363315062608437E-4</v>
      </c>
      <c r="AY211" s="342">
        <f t="shared" si="306"/>
        <v>1</v>
      </c>
      <c r="AZ211" s="342">
        <f t="shared" si="239"/>
        <v>0</v>
      </c>
      <c r="BA211" s="343"/>
      <c r="BB211" s="342">
        <f t="shared" si="240"/>
        <v>-175.83040575144307</v>
      </c>
      <c r="BC211" s="342">
        <f t="shared" si="241"/>
        <v>4.1695942485569333</v>
      </c>
      <c r="BD211" s="342">
        <f t="shared" si="242"/>
        <v>4.1695942485569333</v>
      </c>
      <c r="BE211" s="342">
        <f t="shared" si="292"/>
        <v>-5.6162290000406304E-4</v>
      </c>
      <c r="BF211" s="342">
        <f t="shared" si="307"/>
        <v>1</v>
      </c>
      <c r="BG211" s="342">
        <f t="shared" si="243"/>
        <v>0</v>
      </c>
      <c r="BH211" s="343"/>
      <c r="BI211" s="342">
        <f t="shared" si="244"/>
        <v>-159.43111994182166</v>
      </c>
      <c r="BJ211" s="342">
        <f t="shared" si="245"/>
        <v>19.740070783188656</v>
      </c>
      <c r="BK211" s="342">
        <f t="shared" si="246"/>
        <v>-9.0783596123361066E-2</v>
      </c>
      <c r="BL211" s="342">
        <f t="shared" si="247"/>
        <v>19.740070783188656</v>
      </c>
      <c r="BM211" s="342">
        <f t="shared" si="308"/>
        <v>0.98960258300559123</v>
      </c>
      <c r="BN211" s="342">
        <f t="shared" si="248"/>
        <v>6.5668898147666854E-2</v>
      </c>
      <c r="BO211" s="346">
        <f t="shared" si="249"/>
        <v>-155.75712032339143</v>
      </c>
      <c r="BP211" s="344">
        <f t="shared" si="250"/>
        <v>24.242879676608567</v>
      </c>
      <c r="BQ211" s="344">
        <f t="shared" si="251"/>
        <v>-0.18987757958235113</v>
      </c>
      <c r="BR211" s="344">
        <f t="shared" si="252"/>
        <v>24.242879676608567</v>
      </c>
      <c r="BS211" s="346">
        <f t="shared" si="253"/>
        <v>0.97837674409698294</v>
      </c>
      <c r="BT211" s="345">
        <f t="shared" si="254"/>
        <v>8.0648302317393769E-2</v>
      </c>
      <c r="BU211" s="342">
        <f t="shared" si="309"/>
        <v>0.14631720046506064</v>
      </c>
      <c r="BV211" s="343"/>
      <c r="BW211" s="347">
        <f t="shared" si="293"/>
        <v>1.7102340867750259</v>
      </c>
      <c r="BX211" s="362"/>
      <c r="BY211" s="363"/>
      <c r="BZ211" s="361">
        <f t="shared" si="255"/>
        <v>-177.21754241803271</v>
      </c>
      <c r="CA211" s="361">
        <f t="shared" si="256"/>
        <v>2.782457581967293</v>
      </c>
      <c r="CB211" s="342">
        <f t="shared" si="257"/>
        <v>2.782457581967293</v>
      </c>
      <c r="CC211" s="342">
        <f t="shared" si="258"/>
        <v>-3.8296490452346428E-4</v>
      </c>
      <c r="CD211" s="342">
        <f t="shared" si="310"/>
        <v>1</v>
      </c>
      <c r="CE211" s="342">
        <f t="shared" si="259"/>
        <v>0</v>
      </c>
      <c r="CF211" s="364"/>
      <c r="CG211" s="342">
        <f t="shared" si="311"/>
        <v>-82.032072078758461</v>
      </c>
      <c r="CH211" s="342">
        <f t="shared" si="260"/>
        <v>-168.58357781414475</v>
      </c>
      <c r="CI211" s="342">
        <f t="shared" si="261"/>
        <v>-2235.7125000000001</v>
      </c>
      <c r="CJ211" s="342">
        <f t="shared" si="296"/>
        <v>7.4375</v>
      </c>
      <c r="CK211" s="342">
        <f t="shared" si="262"/>
        <v>-82.032072078758461</v>
      </c>
      <c r="CL211" s="361">
        <f t="shared" si="263"/>
        <v>0.1386187633914758</v>
      </c>
      <c r="CM211" s="361">
        <f t="shared" si="264"/>
        <v>1.9587858805091691E-2</v>
      </c>
      <c r="CN211" s="361">
        <f t="shared" si="312"/>
        <v>0.1386187633914758</v>
      </c>
      <c r="CO211" s="342">
        <f t="shared" si="265"/>
        <v>0.27289445135980855</v>
      </c>
      <c r="CP211" s="364"/>
      <c r="CQ211" s="342">
        <f t="shared" si="313"/>
        <v>-79.815966803975911</v>
      </c>
      <c r="CR211" s="342">
        <f t="shared" si="266"/>
        <v>-165.28838425373675</v>
      </c>
      <c r="CS211" s="342">
        <f t="shared" si="267"/>
        <v>-2235.7125000000001</v>
      </c>
      <c r="CT211" s="342">
        <f t="shared" si="297"/>
        <v>7.4375</v>
      </c>
      <c r="CU211" s="342">
        <f t="shared" si="268"/>
        <v>-79.815966803975911</v>
      </c>
      <c r="CV211" s="361">
        <f t="shared" si="269"/>
        <v>0.17681046440872628</v>
      </c>
      <c r="CW211" s="361">
        <f t="shared" si="270"/>
        <v>3.2253997419210804E-2</v>
      </c>
      <c r="CX211" s="361">
        <f t="shared" si="314"/>
        <v>0.17681046440872628</v>
      </c>
      <c r="CY211" s="342">
        <f t="shared" si="271"/>
        <v>0.26552217832327318</v>
      </c>
      <c r="CZ211" s="364"/>
      <c r="DA211" s="350">
        <f t="shared" si="315"/>
        <v>0.53841662968308168</v>
      </c>
      <c r="DB211" s="351">
        <f t="shared" si="316"/>
        <v>2.2486507164581075</v>
      </c>
      <c r="DC211" s="352">
        <f t="shared" si="294"/>
        <v>2.5910094210199004E-3</v>
      </c>
      <c r="DD211" s="353">
        <f t="shared" si="298"/>
        <v>-51.730620157963791</v>
      </c>
      <c r="DE211" s="354">
        <f t="shared" si="272"/>
        <v>69.583333333333329</v>
      </c>
      <c r="DF211" s="354">
        <f t="shared" si="295"/>
        <v>1.7054351685327918</v>
      </c>
      <c r="DG211" s="365"/>
      <c r="DH211" s="63"/>
      <c r="DI211" s="63"/>
      <c r="DJ211" s="63"/>
      <c r="DK211" s="63"/>
      <c r="DL211" s="63"/>
      <c r="DM211" s="63"/>
      <c r="DN211" s="63"/>
      <c r="DO211" s="366"/>
      <c r="DP211" s="63"/>
      <c r="DQ211" s="63"/>
      <c r="DR211" s="63"/>
      <c r="DS211" s="63"/>
      <c r="DT211" s="63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  <c r="EE211" s="63"/>
      <c r="EF211" s="63"/>
      <c r="EG211" s="63"/>
    </row>
    <row r="212" spans="1:137" s="358" customFormat="1" x14ac:dyDescent="0.25">
      <c r="A212" s="358">
        <f t="shared" si="299"/>
        <v>840</v>
      </c>
      <c r="B212" s="359">
        <f t="shared" si="300"/>
        <v>0.125</v>
      </c>
      <c r="C212" s="360"/>
      <c r="D212" s="342">
        <f t="shared" si="220"/>
        <v>-293.32799999999997</v>
      </c>
      <c r="E212" s="361">
        <f t="shared" si="301"/>
        <v>0.97</v>
      </c>
      <c r="F212" s="343"/>
      <c r="G212" s="342">
        <f t="shared" si="273"/>
        <v>-174.47022529134321</v>
      </c>
      <c r="H212" s="342">
        <f t="shared" si="274"/>
        <v>5.5297747086567881</v>
      </c>
      <c r="I212" s="342">
        <f t="shared" si="275"/>
        <v>-0.24538257164131577</v>
      </c>
      <c r="J212" s="342">
        <f t="shared" si="276"/>
        <v>5.5297747086567881</v>
      </c>
      <c r="K212" s="344">
        <f t="shared" si="277"/>
        <v>1</v>
      </c>
      <c r="L212" s="345">
        <f t="shared" si="278"/>
        <v>0</v>
      </c>
      <c r="M212" s="346">
        <f t="shared" si="279"/>
        <v>-154.83882649857324</v>
      </c>
      <c r="N212" s="342">
        <f t="shared" si="280"/>
        <v>25.161173501426759</v>
      </c>
      <c r="O212" s="342">
        <f t="shared" si="281"/>
        <v>-11.176234330721002</v>
      </c>
      <c r="P212" s="342">
        <f t="shared" si="282"/>
        <v>25.161173501426759</v>
      </c>
      <c r="Q212" s="344">
        <f t="shared" si="283"/>
        <v>1</v>
      </c>
      <c r="R212" s="345">
        <f t="shared" si="284"/>
        <v>0</v>
      </c>
      <c r="S212" s="346">
        <f t="shared" si="285"/>
        <v>-11.294521268971176</v>
      </c>
      <c r="T212" s="342">
        <f t="shared" si="286"/>
        <v>168.70547873102882</v>
      </c>
      <c r="U212" s="342">
        <f t="shared" si="287"/>
        <v>-3.1433157264811862</v>
      </c>
      <c r="V212" s="342">
        <f t="shared" si="288"/>
        <v>-11.294521268971176</v>
      </c>
      <c r="W212" s="344">
        <f t="shared" si="289"/>
        <v>1</v>
      </c>
      <c r="X212" s="345">
        <f t="shared" si="290"/>
        <v>0</v>
      </c>
      <c r="Y212" s="342">
        <f t="shared" si="291"/>
        <v>0</v>
      </c>
      <c r="Z212" s="343"/>
      <c r="AA212" s="342">
        <f t="shared" si="302"/>
        <v>-67.744336817988213</v>
      </c>
      <c r="AB212" s="342">
        <f t="shared" si="221"/>
        <v>-145.1909758725522</v>
      </c>
      <c r="AC212" s="342">
        <f t="shared" si="222"/>
        <v>-2249.1</v>
      </c>
      <c r="AD212" s="342">
        <f t="shared" si="223"/>
        <v>7.4375</v>
      </c>
      <c r="AE212" s="342">
        <f t="shared" si="224"/>
        <v>-67.744336817988213</v>
      </c>
      <c r="AF212" s="361">
        <f t="shared" si="225"/>
        <v>0.37874009701104322</v>
      </c>
      <c r="AG212" s="361">
        <f t="shared" si="226"/>
        <v>0.16516605774545018</v>
      </c>
      <c r="AH212" s="361">
        <f t="shared" si="303"/>
        <v>0.37874009701104322</v>
      </c>
      <c r="AI212" s="342">
        <f t="shared" si="227"/>
        <v>0.22402227783726261</v>
      </c>
      <c r="AJ212" s="343"/>
      <c r="AK212" s="342">
        <f t="shared" si="304"/>
        <v>-73.425992243091017</v>
      </c>
      <c r="AL212" s="342">
        <f t="shared" si="228"/>
        <v>-155.20912028179362</v>
      </c>
      <c r="AM212" s="342">
        <f t="shared" si="229"/>
        <v>-2249.1</v>
      </c>
      <c r="AN212" s="342">
        <f t="shared" si="230"/>
        <v>7.4375</v>
      </c>
      <c r="AO212" s="342">
        <f t="shared" si="231"/>
        <v>-73.425992243091017</v>
      </c>
      <c r="AP212" s="361">
        <f t="shared" si="232"/>
        <v>0.28525359477418938</v>
      </c>
      <c r="AQ212" s="361">
        <f t="shared" si="233"/>
        <v>8.823164534744965E-2</v>
      </c>
      <c r="AR212" s="361">
        <f t="shared" si="305"/>
        <v>0.28525359477418938</v>
      </c>
      <c r="AS212" s="342">
        <f t="shared" si="234"/>
        <v>0.2428108209096925</v>
      </c>
      <c r="AT212" s="343"/>
      <c r="AU212" s="342">
        <f t="shared" si="235"/>
        <v>-177.925212075931</v>
      </c>
      <c r="AV212" s="342">
        <f t="shared" si="236"/>
        <v>2.0747879240689997</v>
      </c>
      <c r="AW212" s="342">
        <f t="shared" si="237"/>
        <v>2.0747879240689997</v>
      </c>
      <c r="AX212" s="342">
        <f t="shared" si="238"/>
        <v>-2.8640728160714908E-4</v>
      </c>
      <c r="AY212" s="342">
        <f t="shared" si="306"/>
        <v>1</v>
      </c>
      <c r="AZ212" s="342">
        <f t="shared" si="239"/>
        <v>0</v>
      </c>
      <c r="BA212" s="343"/>
      <c r="BB212" s="342">
        <f t="shared" si="240"/>
        <v>-175.85585126556549</v>
      </c>
      <c r="BC212" s="342">
        <f t="shared" si="241"/>
        <v>4.1441487344345092</v>
      </c>
      <c r="BD212" s="342">
        <f t="shared" si="242"/>
        <v>4.1441487344345092</v>
      </c>
      <c r="BE212" s="342">
        <f t="shared" si="292"/>
        <v>-5.4807366623491017E-4</v>
      </c>
      <c r="BF212" s="342">
        <f t="shared" si="307"/>
        <v>1</v>
      </c>
      <c r="BG212" s="342">
        <f t="shared" si="243"/>
        <v>0</v>
      </c>
      <c r="BH212" s="343"/>
      <c r="BI212" s="342">
        <f t="shared" si="244"/>
        <v>-159.57614736361191</v>
      </c>
      <c r="BJ212" s="342">
        <f t="shared" si="245"/>
        <v>19.59723123955024</v>
      </c>
      <c r="BK212" s="342">
        <f t="shared" si="246"/>
        <v>-8.8395995331270724E-2</v>
      </c>
      <c r="BL212" s="342">
        <f t="shared" si="247"/>
        <v>19.59723123955024</v>
      </c>
      <c r="BM212" s="342">
        <f t="shared" si="308"/>
        <v>0.98987464502599154</v>
      </c>
      <c r="BN212" s="342">
        <f t="shared" si="248"/>
        <v>6.4805658860946552E-2</v>
      </c>
      <c r="BO212" s="346">
        <f t="shared" si="249"/>
        <v>-155.9446999951515</v>
      </c>
      <c r="BP212" s="344">
        <f t="shared" si="250"/>
        <v>24.055300004848505</v>
      </c>
      <c r="BQ212" s="344">
        <f t="shared" si="251"/>
        <v>-0.18476880280366065</v>
      </c>
      <c r="BR212" s="344">
        <f t="shared" si="252"/>
        <v>24.055300004848505</v>
      </c>
      <c r="BS212" s="346">
        <f t="shared" si="253"/>
        <v>0.97895236488130122</v>
      </c>
      <c r="BT212" s="345">
        <f t="shared" si="254"/>
        <v>7.9547949751483146E-2</v>
      </c>
      <c r="BU212" s="342">
        <f t="shared" si="309"/>
        <v>0.14435360861242968</v>
      </c>
      <c r="BV212" s="343"/>
      <c r="BW212" s="347">
        <f t="shared" si="293"/>
        <v>1.7061867073593848</v>
      </c>
      <c r="BX212" s="362"/>
      <c r="BY212" s="363"/>
      <c r="BZ212" s="361">
        <f t="shared" si="255"/>
        <v>-177.23455575840663</v>
      </c>
      <c r="CA212" s="361">
        <f t="shared" si="256"/>
        <v>2.7654442415933715</v>
      </c>
      <c r="CB212" s="342">
        <f t="shared" si="257"/>
        <v>2.7654442415933715</v>
      </c>
      <c r="CC212" s="342">
        <f t="shared" si="258"/>
        <v>-3.7363116156556786E-4</v>
      </c>
      <c r="CD212" s="342">
        <f t="shared" si="310"/>
        <v>1</v>
      </c>
      <c r="CE212" s="342">
        <f t="shared" si="259"/>
        <v>0</v>
      </c>
      <c r="CF212" s="364"/>
      <c r="CG212" s="342">
        <f t="shared" si="311"/>
        <v>-82.078896435698283</v>
      </c>
      <c r="CH212" s="342">
        <f t="shared" si="260"/>
        <v>-168.65238534353128</v>
      </c>
      <c r="CI212" s="342">
        <f t="shared" si="261"/>
        <v>-2249.1</v>
      </c>
      <c r="CJ212" s="342">
        <f t="shared" si="296"/>
        <v>7.4375</v>
      </c>
      <c r="CK212" s="342">
        <f t="shared" si="262"/>
        <v>-82.078896435698283</v>
      </c>
      <c r="CL212" s="361">
        <f t="shared" si="263"/>
        <v>0.13780936776878733</v>
      </c>
      <c r="CM212" s="361">
        <f t="shared" si="264"/>
        <v>1.9355451647322306E-2</v>
      </c>
      <c r="CN212" s="361">
        <f t="shared" si="312"/>
        <v>0.13780936776878733</v>
      </c>
      <c r="CO212" s="342">
        <f t="shared" si="265"/>
        <v>0.27142492207572183</v>
      </c>
      <c r="CP212" s="364"/>
      <c r="CQ212" s="342">
        <f t="shared" si="313"/>
        <v>-79.875328344602195</v>
      </c>
      <c r="CR212" s="342">
        <f t="shared" si="266"/>
        <v>-165.37772644359089</v>
      </c>
      <c r="CS212" s="342">
        <f t="shared" si="267"/>
        <v>-2249.1</v>
      </c>
      <c r="CT212" s="342">
        <f t="shared" si="297"/>
        <v>7.4375</v>
      </c>
      <c r="CU212" s="342">
        <f t="shared" si="268"/>
        <v>-79.875328344602195</v>
      </c>
      <c r="CV212" s="361">
        <f t="shared" si="269"/>
        <v>0.17579063848365745</v>
      </c>
      <c r="CW212" s="361">
        <f t="shared" si="270"/>
        <v>3.18715552594682E-2</v>
      </c>
      <c r="CX212" s="361">
        <f t="shared" si="314"/>
        <v>0.17579063848365745</v>
      </c>
      <c r="CY212" s="342">
        <f t="shared" si="271"/>
        <v>0.26413799055754694</v>
      </c>
      <c r="CZ212" s="364"/>
      <c r="DA212" s="350">
        <f t="shared" si="315"/>
        <v>0.53556291263326883</v>
      </c>
      <c r="DB212" s="351">
        <f t="shared" si="316"/>
        <v>2.2417496199926537</v>
      </c>
      <c r="DC212" s="352">
        <f t="shared" si="294"/>
        <v>2.5362301214035409E-3</v>
      </c>
      <c r="DD212" s="353">
        <f t="shared" si="298"/>
        <v>-51.916226877623075</v>
      </c>
      <c r="DE212" s="354">
        <f t="shared" si="272"/>
        <v>70</v>
      </c>
      <c r="DF212" s="354">
        <f t="shared" si="295"/>
        <v>1.6957917724373002</v>
      </c>
      <c r="DG212" s="365"/>
      <c r="DH212" s="63"/>
      <c r="DI212" s="63"/>
      <c r="DJ212" s="63"/>
      <c r="DK212" s="63"/>
      <c r="DL212" s="63"/>
      <c r="DM212" s="63"/>
      <c r="DN212" s="63"/>
      <c r="DO212" s="366"/>
      <c r="DP212" s="63"/>
      <c r="DQ212" s="63"/>
      <c r="DR212" s="63"/>
      <c r="DS212" s="63"/>
      <c r="DT212" s="63"/>
      <c r="DU212" s="63"/>
      <c r="DV212" s="63"/>
      <c r="DW212" s="63"/>
      <c r="DX212" s="63"/>
      <c r="DY212" s="63"/>
      <c r="DZ212" s="63"/>
      <c r="EA212" s="63"/>
      <c r="EB212" s="63"/>
      <c r="EC212" s="63"/>
      <c r="ED212" s="63"/>
      <c r="EE212" s="63"/>
      <c r="EF212" s="63"/>
      <c r="EG212" s="63"/>
    </row>
    <row r="213" spans="1:137" s="358" customFormat="1" x14ac:dyDescent="0.25">
      <c r="A213" s="358">
        <f t="shared" si="299"/>
        <v>845</v>
      </c>
      <c r="B213" s="359">
        <f t="shared" si="300"/>
        <v>0.125</v>
      </c>
      <c r="C213" s="360"/>
      <c r="D213" s="342">
        <f t="shared" si="220"/>
        <v>-295.07400000000001</v>
      </c>
      <c r="E213" s="361">
        <f t="shared" si="301"/>
        <v>0.97</v>
      </c>
      <c r="F213" s="343"/>
      <c r="G213" s="342">
        <f t="shared" si="273"/>
        <v>-174.51534701373021</v>
      </c>
      <c r="H213" s="342">
        <f t="shared" si="274"/>
        <v>5.4846529862697935</v>
      </c>
      <c r="I213" s="342">
        <f t="shared" si="275"/>
        <v>-0.23788499994694848</v>
      </c>
      <c r="J213" s="342">
        <f t="shared" si="276"/>
        <v>5.4846529862697935</v>
      </c>
      <c r="K213" s="344">
        <f t="shared" si="277"/>
        <v>1</v>
      </c>
      <c r="L213" s="345">
        <f t="shared" si="278"/>
        <v>0</v>
      </c>
      <c r="M213" s="346">
        <f t="shared" si="279"/>
        <v>-155.45328070231545</v>
      </c>
      <c r="N213" s="342">
        <f t="shared" si="280"/>
        <v>24.546719297684547</v>
      </c>
      <c r="O213" s="342">
        <f t="shared" si="281"/>
        <v>-10.788499211936138</v>
      </c>
      <c r="P213" s="342">
        <f t="shared" si="282"/>
        <v>24.546719297684547</v>
      </c>
      <c r="Q213" s="344">
        <f t="shared" si="283"/>
        <v>1</v>
      </c>
      <c r="R213" s="345">
        <f t="shared" si="284"/>
        <v>0</v>
      </c>
      <c r="S213" s="346">
        <f t="shared" si="285"/>
        <v>-11.442073853852554</v>
      </c>
      <c r="T213" s="342">
        <f t="shared" si="286"/>
        <v>168.55792614614745</v>
      </c>
      <c r="U213" s="342">
        <f t="shared" si="287"/>
        <v>-3.2251870717347071</v>
      </c>
      <c r="V213" s="342">
        <f t="shared" si="288"/>
        <v>-11.442073853852554</v>
      </c>
      <c r="W213" s="344">
        <f t="shared" si="289"/>
        <v>1</v>
      </c>
      <c r="X213" s="345">
        <f t="shared" si="290"/>
        <v>0</v>
      </c>
      <c r="Y213" s="342">
        <f t="shared" si="291"/>
        <v>0</v>
      </c>
      <c r="Z213" s="343"/>
      <c r="AA213" s="342">
        <f t="shared" si="302"/>
        <v>-67.863275530481005</v>
      </c>
      <c r="AB213" s="342">
        <f t="shared" si="221"/>
        <v>-145.4136865055745</v>
      </c>
      <c r="AC213" s="342">
        <f t="shared" si="222"/>
        <v>-2262.4875000000002</v>
      </c>
      <c r="AD213" s="342">
        <f t="shared" si="223"/>
        <v>7.4375</v>
      </c>
      <c r="AE213" s="342">
        <f t="shared" si="224"/>
        <v>-67.863275530481005</v>
      </c>
      <c r="AF213" s="361">
        <f t="shared" si="225"/>
        <v>0.37681805630260728</v>
      </c>
      <c r="AG213" s="361">
        <f t="shared" si="226"/>
        <v>0.16326946475076423</v>
      </c>
      <c r="AH213" s="361">
        <f t="shared" si="303"/>
        <v>0.37681805630260728</v>
      </c>
      <c r="AI213" s="342">
        <f t="shared" si="227"/>
        <v>0.22308769076423735</v>
      </c>
      <c r="AJ213" s="343"/>
      <c r="AK213" s="342">
        <f t="shared" si="304"/>
        <v>-73.518727788670773</v>
      </c>
      <c r="AL213" s="342">
        <f t="shared" si="228"/>
        <v>-155.36320174700725</v>
      </c>
      <c r="AM213" s="342">
        <f t="shared" si="229"/>
        <v>-2262.4875000000002</v>
      </c>
      <c r="AN213" s="342">
        <f t="shared" si="230"/>
        <v>7.4375</v>
      </c>
      <c r="AO213" s="342">
        <f t="shared" si="231"/>
        <v>-73.518727788670773</v>
      </c>
      <c r="AP213" s="361">
        <f t="shared" si="232"/>
        <v>0.28370192820997131</v>
      </c>
      <c r="AQ213" s="361">
        <f t="shared" si="233"/>
        <v>8.7198535875148878E-2</v>
      </c>
      <c r="AR213" s="361">
        <f t="shared" si="305"/>
        <v>0.28370192820997131</v>
      </c>
      <c r="AS213" s="342">
        <f t="shared" si="234"/>
        <v>0.2416789210672938</v>
      </c>
      <c r="AT213" s="343"/>
      <c r="AU213" s="342">
        <f t="shared" si="235"/>
        <v>-177.93782779244523</v>
      </c>
      <c r="AV213" s="342">
        <f t="shared" si="236"/>
        <v>2.0621722075547666</v>
      </c>
      <c r="AW213" s="342">
        <f t="shared" si="237"/>
        <v>2.0621722075547666</v>
      </c>
      <c r="AX213" s="342">
        <f t="shared" si="238"/>
        <v>-2.7940365221340422E-4</v>
      </c>
      <c r="AY213" s="342">
        <f t="shared" si="306"/>
        <v>1</v>
      </c>
      <c r="AZ213" s="342">
        <f t="shared" si="239"/>
        <v>0</v>
      </c>
      <c r="BA213" s="343"/>
      <c r="BB213" s="342">
        <f t="shared" si="240"/>
        <v>-175.88098446971995</v>
      </c>
      <c r="BC213" s="342">
        <f t="shared" si="241"/>
        <v>4.119015530280052</v>
      </c>
      <c r="BD213" s="342">
        <f t="shared" si="242"/>
        <v>4.119015530280052</v>
      </c>
      <c r="BE213" s="342">
        <f t="shared" si="292"/>
        <v>-5.3493207031627007E-4</v>
      </c>
      <c r="BF213" s="342">
        <f t="shared" si="307"/>
        <v>1</v>
      </c>
      <c r="BG213" s="342">
        <f t="shared" si="243"/>
        <v>0</v>
      </c>
      <c r="BH213" s="343"/>
      <c r="BI213" s="342">
        <f t="shared" si="244"/>
        <v>-159.71899593446614</v>
      </c>
      <c r="BJ213" s="342">
        <f t="shared" si="245"/>
        <v>19.456563968045401</v>
      </c>
      <c r="BK213" s="342">
        <f t="shared" si="246"/>
        <v>-8.6086700021336782E-2</v>
      </c>
      <c r="BL213" s="342">
        <f t="shared" si="247"/>
        <v>19.456563968045401</v>
      </c>
      <c r="BM213" s="342">
        <f t="shared" si="308"/>
        <v>0.99013785545949795</v>
      </c>
      <c r="BN213" s="342">
        <f t="shared" si="248"/>
        <v>6.3959776357808681E-2</v>
      </c>
      <c r="BO213" s="346">
        <f t="shared" si="249"/>
        <v>-156.12922126009454</v>
      </c>
      <c r="BP213" s="344">
        <f t="shared" si="250"/>
        <v>23.870778739905461</v>
      </c>
      <c r="BQ213" s="344">
        <f t="shared" si="251"/>
        <v>-0.17983065444262503</v>
      </c>
      <c r="BR213" s="344">
        <f t="shared" si="252"/>
        <v>23.870778739905461</v>
      </c>
      <c r="BS213" s="346">
        <f t="shared" si="253"/>
        <v>0.97950908234653944</v>
      </c>
      <c r="BT213" s="345">
        <f t="shared" si="254"/>
        <v>7.8470673043739184E-2</v>
      </c>
      <c r="BU213" s="342">
        <f t="shared" si="309"/>
        <v>0.14243044940154787</v>
      </c>
      <c r="BV213" s="343"/>
      <c r="BW213" s="347">
        <f t="shared" si="293"/>
        <v>1.702197061233079</v>
      </c>
      <c r="BX213" s="362"/>
      <c r="BY213" s="363"/>
      <c r="BZ213" s="361">
        <f t="shared" si="255"/>
        <v>-177.25135968682613</v>
      </c>
      <c r="CA213" s="361">
        <f t="shared" si="256"/>
        <v>2.7486403131738655</v>
      </c>
      <c r="CB213" s="342">
        <f t="shared" si="257"/>
        <v>2.7486403131738655</v>
      </c>
      <c r="CC213" s="342">
        <f t="shared" si="258"/>
        <v>-3.6458146211144199E-4</v>
      </c>
      <c r="CD213" s="342">
        <f t="shared" si="310"/>
        <v>1</v>
      </c>
      <c r="CE213" s="342">
        <f t="shared" si="259"/>
        <v>0</v>
      </c>
      <c r="CF213" s="364"/>
      <c r="CG213" s="342">
        <f t="shared" si="311"/>
        <v>-82.125177121179235</v>
      </c>
      <c r="CH213" s="342">
        <f t="shared" si="260"/>
        <v>-168.72036382687921</v>
      </c>
      <c r="CI213" s="342">
        <f t="shared" si="261"/>
        <v>-2262.4875000000002</v>
      </c>
      <c r="CJ213" s="342">
        <f t="shared" si="296"/>
        <v>7.4375</v>
      </c>
      <c r="CK213" s="342">
        <f t="shared" si="262"/>
        <v>-82.125177121179235</v>
      </c>
      <c r="CL213" s="361">
        <f t="shared" si="263"/>
        <v>0.13700927948700919</v>
      </c>
      <c r="CM213" s="361">
        <f t="shared" si="264"/>
        <v>1.9127154787453703E-2</v>
      </c>
      <c r="CN213" s="361">
        <f t="shared" si="312"/>
        <v>0.13700927948700919</v>
      </c>
      <c r="CO213" s="342">
        <f t="shared" si="265"/>
        <v>0.26997099645358064</v>
      </c>
      <c r="CP213" s="364"/>
      <c r="CQ213" s="342">
        <f t="shared" si="313"/>
        <v>-79.934008966765347</v>
      </c>
      <c r="CR213" s="342">
        <f t="shared" si="266"/>
        <v>-165.46598100974543</v>
      </c>
      <c r="CS213" s="342">
        <f t="shared" si="267"/>
        <v>-2262.4875000000002</v>
      </c>
      <c r="CT213" s="342">
        <f t="shared" si="297"/>
        <v>7.4375</v>
      </c>
      <c r="CU213" s="342">
        <f t="shared" si="268"/>
        <v>-79.934008966765347</v>
      </c>
      <c r="CV213" s="361">
        <f t="shared" si="269"/>
        <v>0.1747823252115058</v>
      </c>
      <c r="CW213" s="361">
        <f t="shared" si="270"/>
        <v>3.1495868277259524E-2</v>
      </c>
      <c r="CX213" s="361">
        <f t="shared" si="314"/>
        <v>0.1747823252115058</v>
      </c>
      <c r="CY213" s="342">
        <f t="shared" si="271"/>
        <v>0.26276794532138509</v>
      </c>
      <c r="CZ213" s="364"/>
      <c r="DA213" s="350">
        <f t="shared" si="315"/>
        <v>0.53273894177496572</v>
      </c>
      <c r="DB213" s="351">
        <f t="shared" si="316"/>
        <v>2.2349360030080447</v>
      </c>
      <c r="DC213" s="352">
        <f t="shared" si="294"/>
        <v>2.4828222002383246E-3</v>
      </c>
      <c r="DD213" s="353">
        <f t="shared" si="298"/>
        <v>-52.101087600210853</v>
      </c>
      <c r="DE213" s="354">
        <f t="shared" si="272"/>
        <v>70.416666666666671</v>
      </c>
      <c r="DF213" s="354">
        <f t="shared" si="295"/>
        <v>1.6862538646189325</v>
      </c>
      <c r="DG213" s="365"/>
      <c r="DH213" s="63"/>
      <c r="DI213" s="63"/>
      <c r="DJ213" s="63"/>
      <c r="DK213" s="63"/>
      <c r="DL213" s="63"/>
      <c r="DM213" s="63"/>
      <c r="DN213" s="63"/>
      <c r="DO213" s="366"/>
      <c r="DP213" s="63"/>
      <c r="DQ213" s="63"/>
      <c r="DR213" s="63"/>
      <c r="DS213" s="63"/>
      <c r="DT213" s="63"/>
      <c r="DU213" s="63"/>
      <c r="DV213" s="63"/>
      <c r="DW213" s="63"/>
      <c r="DX213" s="63"/>
      <c r="DY213" s="63"/>
      <c r="DZ213" s="63"/>
      <c r="EA213" s="63"/>
      <c r="EB213" s="63"/>
      <c r="EC213" s="63"/>
      <c r="ED213" s="63"/>
      <c r="EE213" s="63"/>
      <c r="EF213" s="63"/>
      <c r="EG213" s="63"/>
    </row>
    <row r="214" spans="1:137" s="358" customFormat="1" x14ac:dyDescent="0.25">
      <c r="A214" s="358">
        <f t="shared" si="299"/>
        <v>850</v>
      </c>
      <c r="B214" s="359">
        <f t="shared" si="300"/>
        <v>0.125</v>
      </c>
      <c r="C214" s="360"/>
      <c r="D214" s="342">
        <f t="shared" si="220"/>
        <v>-296.82</v>
      </c>
      <c r="E214" s="361">
        <f t="shared" si="301"/>
        <v>0.97</v>
      </c>
      <c r="F214" s="343"/>
      <c r="G214" s="342">
        <f t="shared" si="273"/>
        <v>-174.55966796899452</v>
      </c>
      <c r="H214" s="342">
        <f t="shared" si="274"/>
        <v>5.4403320310054823</v>
      </c>
      <c r="I214" s="342">
        <f t="shared" si="275"/>
        <v>-0.23066601840649234</v>
      </c>
      <c r="J214" s="342">
        <f t="shared" si="276"/>
        <v>5.4403320310054823</v>
      </c>
      <c r="K214" s="344">
        <f t="shared" si="277"/>
        <v>1</v>
      </c>
      <c r="L214" s="345">
        <f t="shared" si="278"/>
        <v>0</v>
      </c>
      <c r="M214" s="346">
        <f t="shared" si="279"/>
        <v>-156.03751102542182</v>
      </c>
      <c r="N214" s="342">
        <f t="shared" si="280"/>
        <v>23.962488974578179</v>
      </c>
      <c r="O214" s="342">
        <f t="shared" si="281"/>
        <v>-10.417933429885631</v>
      </c>
      <c r="P214" s="342">
        <f t="shared" si="282"/>
        <v>23.962488974578179</v>
      </c>
      <c r="Q214" s="344">
        <f t="shared" si="283"/>
        <v>1</v>
      </c>
      <c r="R214" s="345">
        <f t="shared" si="284"/>
        <v>0</v>
      </c>
      <c r="S214" s="346">
        <f t="shared" si="285"/>
        <v>-11.592175410291063</v>
      </c>
      <c r="T214" s="342">
        <f t="shared" si="286"/>
        <v>168.40782458970892</v>
      </c>
      <c r="U214" s="342">
        <f t="shared" si="287"/>
        <v>-3.3091439537295715</v>
      </c>
      <c r="V214" s="342">
        <f t="shared" si="288"/>
        <v>-11.592175410291063</v>
      </c>
      <c r="W214" s="344">
        <f t="shared" si="289"/>
        <v>1</v>
      </c>
      <c r="X214" s="345">
        <f t="shared" si="290"/>
        <v>0</v>
      </c>
      <c r="Y214" s="342">
        <f t="shared" si="291"/>
        <v>0</v>
      </c>
      <c r="Z214" s="343"/>
      <c r="AA214" s="342">
        <f t="shared" si="302"/>
        <v>-67.981012649980627</v>
      </c>
      <c r="AB214" s="342">
        <f t="shared" si="221"/>
        <v>-145.63354639945902</v>
      </c>
      <c r="AC214" s="342">
        <f t="shared" si="222"/>
        <v>-2275.875</v>
      </c>
      <c r="AD214" s="342">
        <f t="shared" si="223"/>
        <v>7.4375</v>
      </c>
      <c r="AE214" s="342">
        <f t="shared" si="224"/>
        <v>-67.981012649980627</v>
      </c>
      <c r="AF214" s="361">
        <f t="shared" si="225"/>
        <v>0.37491383394299593</v>
      </c>
      <c r="AG214" s="361">
        <f t="shared" si="226"/>
        <v>0.16140447808714883</v>
      </c>
      <c r="AH214" s="361">
        <f t="shared" si="303"/>
        <v>0.37491383394299593</v>
      </c>
      <c r="AI214" s="342">
        <f t="shared" si="227"/>
        <v>0.22216017205876024</v>
      </c>
      <c r="AJ214" s="343"/>
      <c r="AK214" s="342">
        <f t="shared" si="304"/>
        <v>-73.610459665965223</v>
      </c>
      <c r="AL214" s="342">
        <f t="shared" si="228"/>
        <v>-155.51535298940482</v>
      </c>
      <c r="AM214" s="342">
        <f t="shared" si="229"/>
        <v>-2275.875</v>
      </c>
      <c r="AN214" s="342">
        <f t="shared" si="230"/>
        <v>7.4375</v>
      </c>
      <c r="AO214" s="342">
        <f t="shared" si="231"/>
        <v>-73.610459665965223</v>
      </c>
      <c r="AP214" s="361">
        <f t="shared" si="232"/>
        <v>0.28216632399155012</v>
      </c>
      <c r="AQ214" s="361">
        <f t="shared" si="233"/>
        <v>8.6183330016500873E-2</v>
      </c>
      <c r="AR214" s="361">
        <f t="shared" si="305"/>
        <v>0.28216632399155012</v>
      </c>
      <c r="AS214" s="342">
        <f t="shared" si="234"/>
        <v>0.24055705773191249</v>
      </c>
      <c r="AT214" s="343"/>
      <c r="AU214" s="342">
        <f t="shared" si="235"/>
        <v>-177.95028905715131</v>
      </c>
      <c r="AV214" s="342">
        <f t="shared" si="236"/>
        <v>2.0497109428486908</v>
      </c>
      <c r="AW214" s="342">
        <f t="shared" si="237"/>
        <v>2.0497109428486908</v>
      </c>
      <c r="AX214" s="342">
        <f t="shared" si="238"/>
        <v>-2.7261406924754429E-4</v>
      </c>
      <c r="AY214" s="342">
        <f t="shared" si="306"/>
        <v>1</v>
      </c>
      <c r="AZ214" s="342">
        <f t="shared" si="239"/>
        <v>0</v>
      </c>
      <c r="BA214" s="343"/>
      <c r="BB214" s="342">
        <f t="shared" si="240"/>
        <v>-175.90581114056891</v>
      </c>
      <c r="BC214" s="342">
        <f t="shared" si="241"/>
        <v>4.0941888594310853</v>
      </c>
      <c r="BD214" s="342">
        <f t="shared" si="242"/>
        <v>4.0941888594310853</v>
      </c>
      <c r="BE214" s="342">
        <f t="shared" si="292"/>
        <v>-5.2218343467323226E-4</v>
      </c>
      <c r="BF214" s="342">
        <f t="shared" si="307"/>
        <v>1</v>
      </c>
      <c r="BG214" s="342">
        <f t="shared" si="243"/>
        <v>0</v>
      </c>
      <c r="BH214" s="343"/>
      <c r="BI214" s="342">
        <f t="shared" si="244"/>
        <v>-159.85971615384102</v>
      </c>
      <c r="BJ214" s="342">
        <f t="shared" si="245"/>
        <v>19.318018395303284</v>
      </c>
      <c r="BK214" s="342">
        <f t="shared" si="246"/>
        <v>-8.3852648546654585E-2</v>
      </c>
      <c r="BL214" s="342">
        <f t="shared" si="247"/>
        <v>19.318018395303284</v>
      </c>
      <c r="BM214" s="342">
        <f t="shared" si="308"/>
        <v>0.99039255630460599</v>
      </c>
      <c r="BN214" s="342">
        <f t="shared" si="248"/>
        <v>6.3130779069618573E-2</v>
      </c>
      <c r="BO214" s="346">
        <f t="shared" si="249"/>
        <v>-156.31075964022889</v>
      </c>
      <c r="BP214" s="344">
        <f t="shared" si="250"/>
        <v>23.689240359771105</v>
      </c>
      <c r="BQ214" s="344">
        <f t="shared" si="251"/>
        <v>-0.17505637639051747</v>
      </c>
      <c r="BR214" s="344">
        <f t="shared" si="252"/>
        <v>23.689240359771105</v>
      </c>
      <c r="BS214" s="346">
        <f t="shared" si="253"/>
        <v>0.98004762639560628</v>
      </c>
      <c r="BT214" s="345">
        <f t="shared" si="254"/>
        <v>7.741581816918662E-2</v>
      </c>
      <c r="BU214" s="342">
        <f t="shared" si="309"/>
        <v>0.14054659723880519</v>
      </c>
      <c r="BV214" s="343"/>
      <c r="BW214" s="347">
        <f t="shared" si="293"/>
        <v>1.6982638270294779</v>
      </c>
      <c r="BX214" s="362"/>
      <c r="BY214" s="363"/>
      <c r="BZ214" s="361">
        <f t="shared" si="255"/>
        <v>-177.26795809094801</v>
      </c>
      <c r="CA214" s="361">
        <f t="shared" si="256"/>
        <v>2.7320419090519863</v>
      </c>
      <c r="CB214" s="342">
        <f t="shared" si="257"/>
        <v>2.7320419090519863</v>
      </c>
      <c r="CC214" s="342">
        <f t="shared" si="258"/>
        <v>-3.5580545124665631E-4</v>
      </c>
      <c r="CD214" s="342">
        <f t="shared" si="310"/>
        <v>1</v>
      </c>
      <c r="CE214" s="342">
        <f t="shared" si="259"/>
        <v>0</v>
      </c>
      <c r="CF214" s="364"/>
      <c r="CG214" s="342">
        <f t="shared" si="311"/>
        <v>-82.170923489940392</v>
      </c>
      <c r="CH214" s="342">
        <f t="shared" si="260"/>
        <v>-168.78752823134457</v>
      </c>
      <c r="CI214" s="342">
        <f t="shared" si="261"/>
        <v>-2275.875</v>
      </c>
      <c r="CJ214" s="342">
        <f t="shared" si="296"/>
        <v>7.4375</v>
      </c>
      <c r="CK214" s="342">
        <f t="shared" si="262"/>
        <v>-82.170923489940392</v>
      </c>
      <c r="CL214" s="361">
        <f t="shared" si="263"/>
        <v>0.13621834047872816</v>
      </c>
      <c r="CM214" s="361">
        <f t="shared" si="264"/>
        <v>1.890287192113305E-2</v>
      </c>
      <c r="CN214" s="361">
        <f t="shared" si="312"/>
        <v>0.13621834047872816</v>
      </c>
      <c r="CO214" s="342">
        <f t="shared" si="265"/>
        <v>0.26853242970568758</v>
      </c>
      <c r="CP214" s="364"/>
      <c r="CQ214" s="342">
        <f t="shared" si="313"/>
        <v>-79.992020198558663</v>
      </c>
      <c r="CR214" s="342">
        <f t="shared" si="266"/>
        <v>-165.55316782680578</v>
      </c>
      <c r="CS214" s="342">
        <f t="shared" si="267"/>
        <v>-2275.875</v>
      </c>
      <c r="CT214" s="342">
        <f t="shared" si="297"/>
        <v>7.4375</v>
      </c>
      <c r="CU214" s="342">
        <f t="shared" si="268"/>
        <v>-79.992020198558663</v>
      </c>
      <c r="CV214" s="361">
        <f t="shared" si="269"/>
        <v>0.17378533390904763</v>
      </c>
      <c r="CW214" s="361">
        <f t="shared" si="270"/>
        <v>3.112677854631327E-2</v>
      </c>
      <c r="CX214" s="361">
        <f t="shared" si="314"/>
        <v>0.17378533390904763</v>
      </c>
      <c r="CY214" s="342">
        <f t="shared" si="271"/>
        <v>0.26141183071424401</v>
      </c>
      <c r="CZ214" s="364"/>
      <c r="DA214" s="350">
        <f t="shared" si="315"/>
        <v>0.52994426041993159</v>
      </c>
      <c r="DB214" s="351">
        <f t="shared" si="316"/>
        <v>2.2282080874494095</v>
      </c>
      <c r="DC214" s="352">
        <f t="shared" si="294"/>
        <v>2.4307478065948599E-3</v>
      </c>
      <c r="DD214" s="353">
        <f t="shared" si="298"/>
        <v>-52.285201949301729</v>
      </c>
      <c r="DE214" s="354">
        <f t="shared" si="272"/>
        <v>70.833333333333329</v>
      </c>
      <c r="DF214" s="354">
        <f t="shared" si="295"/>
        <v>1.6768197764114412</v>
      </c>
      <c r="DG214" s="365"/>
      <c r="DH214" s="63"/>
      <c r="DI214" s="63"/>
      <c r="DJ214" s="63"/>
      <c r="DK214" s="63"/>
      <c r="DL214" s="63"/>
      <c r="DM214" s="63"/>
      <c r="DN214" s="63"/>
      <c r="DO214" s="366"/>
      <c r="DP214" s="63"/>
      <c r="DQ214" s="63"/>
      <c r="DR214" s="63"/>
      <c r="DS214" s="63"/>
      <c r="DT214" s="63"/>
      <c r="DU214" s="63"/>
      <c r="DV214" s="63"/>
      <c r="DW214" s="63"/>
      <c r="DX214" s="63"/>
      <c r="DY214" s="63"/>
      <c r="DZ214" s="63"/>
      <c r="EA214" s="63"/>
      <c r="EB214" s="63"/>
      <c r="EC214" s="63"/>
      <c r="ED214" s="63"/>
      <c r="EE214" s="63"/>
      <c r="EF214" s="63"/>
      <c r="EG214" s="63"/>
    </row>
    <row r="215" spans="1:137" s="358" customFormat="1" x14ac:dyDescent="0.25">
      <c r="A215" s="358">
        <f t="shared" si="299"/>
        <v>855</v>
      </c>
      <c r="B215" s="359">
        <f t="shared" si="300"/>
        <v>0.125</v>
      </c>
      <c r="C215" s="360"/>
      <c r="D215" s="342">
        <f t="shared" si="220"/>
        <v>-298.56599999999997</v>
      </c>
      <c r="E215" s="361">
        <f t="shared" si="301"/>
        <v>0.97</v>
      </c>
      <c r="F215" s="343"/>
      <c r="G215" s="342">
        <f t="shared" si="273"/>
        <v>-174.60321031097962</v>
      </c>
      <c r="H215" s="342">
        <f t="shared" si="274"/>
        <v>5.3967896890203804</v>
      </c>
      <c r="I215" s="342">
        <f t="shared" si="275"/>
        <v>-0.22371354271937288</v>
      </c>
      <c r="J215" s="342">
        <f t="shared" si="276"/>
        <v>5.3967896890203804</v>
      </c>
      <c r="K215" s="344">
        <f t="shared" si="277"/>
        <v>1</v>
      </c>
      <c r="L215" s="345">
        <f t="shared" si="278"/>
        <v>0</v>
      </c>
      <c r="M215" s="346">
        <f t="shared" si="279"/>
        <v>-156.59360793008642</v>
      </c>
      <c r="N215" s="342">
        <f t="shared" si="280"/>
        <v>23.406392069913579</v>
      </c>
      <c r="O215" s="342">
        <f t="shared" si="281"/>
        <v>-10.063529986620694</v>
      </c>
      <c r="P215" s="342">
        <f t="shared" si="282"/>
        <v>23.406392069913579</v>
      </c>
      <c r="Q215" s="344">
        <f t="shared" si="283"/>
        <v>1</v>
      </c>
      <c r="R215" s="345">
        <f t="shared" si="284"/>
        <v>0</v>
      </c>
      <c r="S215" s="346">
        <f t="shared" si="285"/>
        <v>-11.744896930909212</v>
      </c>
      <c r="T215" s="342">
        <f t="shared" si="286"/>
        <v>168.25510306909078</v>
      </c>
      <c r="U215" s="342">
        <f t="shared" si="287"/>
        <v>-3.3952354916730298</v>
      </c>
      <c r="V215" s="342">
        <f t="shared" si="288"/>
        <v>-11.744896930909212</v>
      </c>
      <c r="W215" s="344">
        <f t="shared" si="289"/>
        <v>1</v>
      </c>
      <c r="X215" s="345">
        <f t="shared" si="290"/>
        <v>0</v>
      </c>
      <c r="Y215" s="342">
        <f t="shared" si="291"/>
        <v>0</v>
      </c>
      <c r="Z215" s="343"/>
      <c r="AA215" s="342">
        <f t="shared" si="302"/>
        <v>-68.097565314415164</v>
      </c>
      <c r="AB215" s="342">
        <f t="shared" si="221"/>
        <v>-145.8506090536365</v>
      </c>
      <c r="AC215" s="342">
        <f t="shared" si="222"/>
        <v>-2289.2624999999998</v>
      </c>
      <c r="AD215" s="342">
        <f t="shared" si="223"/>
        <v>7.4375</v>
      </c>
      <c r="AE215" s="342">
        <f t="shared" si="224"/>
        <v>-68.097565314415164</v>
      </c>
      <c r="AF215" s="361">
        <f t="shared" si="225"/>
        <v>0.37302720904450737</v>
      </c>
      <c r="AG215" s="361">
        <f t="shared" si="226"/>
        <v>0.15957042894115558</v>
      </c>
      <c r="AH215" s="361">
        <f t="shared" si="303"/>
        <v>0.37302720904450737</v>
      </c>
      <c r="AI215" s="342">
        <f t="shared" si="227"/>
        <v>0.22123965339316168</v>
      </c>
      <c r="AJ215" s="343"/>
      <c r="AK215" s="342">
        <f t="shared" si="304"/>
        <v>-73.701203618462685</v>
      </c>
      <c r="AL215" s="342">
        <f t="shared" si="228"/>
        <v>-155.66561024437951</v>
      </c>
      <c r="AM215" s="342">
        <f t="shared" si="229"/>
        <v>-2289.2624999999998</v>
      </c>
      <c r="AN215" s="342">
        <f t="shared" si="230"/>
        <v>7.4375</v>
      </c>
      <c r="AO215" s="342">
        <f t="shared" si="231"/>
        <v>-73.701203618462685</v>
      </c>
      <c r="AP215" s="361">
        <f t="shared" si="232"/>
        <v>0.28064654612820511</v>
      </c>
      <c r="AQ215" s="361">
        <f t="shared" si="233"/>
        <v>8.5185621107742818E-2</v>
      </c>
      <c r="AR215" s="361">
        <f t="shared" si="305"/>
        <v>0.28064654612820511</v>
      </c>
      <c r="AS215" s="342">
        <f t="shared" si="234"/>
        <v>0.23944510597291321</v>
      </c>
      <c r="AT215" s="343"/>
      <c r="AU215" s="342">
        <f t="shared" si="235"/>
        <v>-177.96259872262692</v>
      </c>
      <c r="AV215" s="342">
        <f t="shared" si="236"/>
        <v>2.0374012773730783</v>
      </c>
      <c r="AW215" s="342">
        <f t="shared" si="237"/>
        <v>2.0374012773730783</v>
      </c>
      <c r="AX215" s="342">
        <f t="shared" si="238"/>
        <v>-2.6603069119972696E-4</v>
      </c>
      <c r="AY215" s="342">
        <f t="shared" si="306"/>
        <v>1</v>
      </c>
      <c r="AZ215" s="342">
        <f t="shared" si="239"/>
        <v>0</v>
      </c>
      <c r="BA215" s="343"/>
      <c r="BB215" s="342">
        <f t="shared" si="240"/>
        <v>-175.93033691179858</v>
      </c>
      <c r="BC215" s="342">
        <f t="shared" si="241"/>
        <v>4.0696630882014233</v>
      </c>
      <c r="BD215" s="342">
        <f t="shared" si="242"/>
        <v>4.0696630882014233</v>
      </c>
      <c r="BE215" s="342">
        <f t="shared" si="292"/>
        <v>-5.0981369644808965E-4</v>
      </c>
      <c r="BF215" s="342">
        <f t="shared" si="307"/>
        <v>1</v>
      </c>
      <c r="BG215" s="342">
        <f t="shared" si="243"/>
        <v>0</v>
      </c>
      <c r="BH215" s="343"/>
      <c r="BI215" s="342">
        <f t="shared" si="244"/>
        <v>-159.9983569553865</v>
      </c>
      <c r="BJ215" s="342">
        <f t="shared" si="245"/>
        <v>19.18154551770499</v>
      </c>
      <c r="BK215" s="342">
        <f t="shared" si="246"/>
        <v>-8.1690917580553607E-2</v>
      </c>
      <c r="BL215" s="342">
        <f t="shared" si="247"/>
        <v>19.18154551770499</v>
      </c>
      <c r="BM215" s="342">
        <f t="shared" si="308"/>
        <v>0.9906390743687995</v>
      </c>
      <c r="BN215" s="342">
        <f t="shared" si="248"/>
        <v>6.2318211558495748E-2</v>
      </c>
      <c r="BO215" s="346">
        <f t="shared" si="249"/>
        <v>-156.48938821163071</v>
      </c>
      <c r="BP215" s="344">
        <f t="shared" si="250"/>
        <v>23.510611788369289</v>
      </c>
      <c r="BQ215" s="344">
        <f t="shared" si="251"/>
        <v>-0.17043951819557038</v>
      </c>
      <c r="BR215" s="344">
        <f t="shared" si="252"/>
        <v>23.510611788369289</v>
      </c>
      <c r="BS215" s="346">
        <f t="shared" si="253"/>
        <v>0.98056869491560028</v>
      </c>
      <c r="BT215" s="345">
        <f t="shared" si="254"/>
        <v>7.6382754348178331E-2</v>
      </c>
      <c r="BU215" s="342">
        <f t="shared" si="309"/>
        <v>0.13870096590667408</v>
      </c>
      <c r="BV215" s="343"/>
      <c r="BW215" s="347">
        <f t="shared" si="293"/>
        <v>1.694385725272749</v>
      </c>
      <c r="BX215" s="362"/>
      <c r="BY215" s="363"/>
      <c r="BZ215" s="361">
        <f t="shared" si="255"/>
        <v>-177.28435476178282</v>
      </c>
      <c r="CA215" s="361">
        <f t="shared" si="256"/>
        <v>2.7156452382171778</v>
      </c>
      <c r="CB215" s="342">
        <f t="shared" si="257"/>
        <v>2.7156452382171778</v>
      </c>
      <c r="CC215" s="342">
        <f t="shared" si="258"/>
        <v>-3.4729321343595206E-4</v>
      </c>
      <c r="CD215" s="342">
        <f t="shared" si="310"/>
        <v>1</v>
      </c>
      <c r="CE215" s="342">
        <f t="shared" si="259"/>
        <v>0</v>
      </c>
      <c r="CF215" s="364"/>
      <c r="CG215" s="342">
        <f t="shared" si="311"/>
        <v>-82.216144684682945</v>
      </c>
      <c r="CH215" s="342">
        <f t="shared" si="260"/>
        <v>-168.8538931644614</v>
      </c>
      <c r="CI215" s="342">
        <f t="shared" si="261"/>
        <v>-2289.2624999999998</v>
      </c>
      <c r="CJ215" s="342">
        <f t="shared" si="296"/>
        <v>7.4375</v>
      </c>
      <c r="CK215" s="342">
        <f t="shared" si="262"/>
        <v>-82.216144684682945</v>
      </c>
      <c r="CL215" s="361">
        <f t="shared" si="263"/>
        <v>0.13543639619988262</v>
      </c>
      <c r="CM215" s="361">
        <f t="shared" si="264"/>
        <v>1.8682509545991939E-2</v>
      </c>
      <c r="CN215" s="361">
        <f t="shared" si="312"/>
        <v>0.13543639619988262</v>
      </c>
      <c r="CO215" s="342">
        <f t="shared" si="265"/>
        <v>0.26710898208149103</v>
      </c>
      <c r="CP215" s="364"/>
      <c r="CQ215" s="342">
        <f t="shared" si="313"/>
        <v>-80.049373312048402</v>
      </c>
      <c r="CR215" s="342">
        <f t="shared" si="266"/>
        <v>-165.63930628564322</v>
      </c>
      <c r="CS215" s="342">
        <f t="shared" si="267"/>
        <v>-2289.2624999999998</v>
      </c>
      <c r="CT215" s="342">
        <f t="shared" si="297"/>
        <v>7.4375</v>
      </c>
      <c r="CU215" s="342">
        <f t="shared" si="268"/>
        <v>-80.049373312048402</v>
      </c>
      <c r="CV215" s="361">
        <f t="shared" si="269"/>
        <v>0.17279947800812526</v>
      </c>
      <c r="CW215" s="361">
        <f t="shared" si="270"/>
        <v>3.0764132719277939E-2</v>
      </c>
      <c r="CX215" s="361">
        <f t="shared" si="314"/>
        <v>0.17279947800812526</v>
      </c>
      <c r="CY215" s="342">
        <f t="shared" si="271"/>
        <v>0.26006943896052115</v>
      </c>
      <c r="CZ215" s="364"/>
      <c r="DA215" s="350">
        <f t="shared" si="315"/>
        <v>0.52717842104201218</v>
      </c>
      <c r="DB215" s="351">
        <f t="shared" si="316"/>
        <v>2.2215641463147611</v>
      </c>
      <c r="DC215" s="352">
        <f t="shared" si="294"/>
        <v>2.3799701294983104E-3</v>
      </c>
      <c r="DD215" s="353">
        <f t="shared" si="298"/>
        <v>-52.468569872949288</v>
      </c>
      <c r="DE215" s="354">
        <f t="shared" si="272"/>
        <v>71.25</v>
      </c>
      <c r="DF215" s="354">
        <f t="shared" si="295"/>
        <v>1.6674878728731968</v>
      </c>
      <c r="DG215" s="365"/>
      <c r="DH215" s="63"/>
      <c r="DI215" s="63"/>
      <c r="DJ215" s="63"/>
      <c r="DK215" s="63"/>
      <c r="DL215" s="63"/>
      <c r="DM215" s="63"/>
      <c r="DN215" s="63"/>
      <c r="DO215" s="366"/>
      <c r="DP215" s="63"/>
      <c r="DQ215" s="63"/>
      <c r="DR215" s="63"/>
      <c r="DS215" s="63"/>
      <c r="DT215" s="63"/>
      <c r="DU215" s="63"/>
      <c r="DV215" s="63"/>
      <c r="DW215" s="63"/>
      <c r="DX215" s="63"/>
      <c r="DY215" s="63"/>
      <c r="DZ215" s="63"/>
      <c r="EA215" s="63"/>
      <c r="EB215" s="63"/>
      <c r="EC215" s="63"/>
      <c r="ED215" s="63"/>
      <c r="EE215" s="63"/>
      <c r="EF215" s="63"/>
      <c r="EG215" s="63"/>
    </row>
    <row r="216" spans="1:137" s="358" customFormat="1" x14ac:dyDescent="0.25">
      <c r="A216" s="358">
        <f t="shared" si="299"/>
        <v>860</v>
      </c>
      <c r="B216" s="359">
        <f t="shared" si="300"/>
        <v>0.125</v>
      </c>
      <c r="C216" s="360"/>
      <c r="D216" s="342">
        <f t="shared" si="220"/>
        <v>-300.31200000000001</v>
      </c>
      <c r="E216" s="361">
        <f t="shared" si="301"/>
        <v>0.97</v>
      </c>
      <c r="F216" s="343"/>
      <c r="G216" s="342">
        <f t="shared" si="273"/>
        <v>-174.64599536611547</v>
      </c>
      <c r="H216" s="342">
        <f t="shared" si="274"/>
        <v>5.3540046338845286</v>
      </c>
      <c r="I216" s="342">
        <f t="shared" si="275"/>
        <v>-0.21701608445554449</v>
      </c>
      <c r="J216" s="342">
        <f t="shared" si="276"/>
        <v>5.3540046338845286</v>
      </c>
      <c r="K216" s="344">
        <f t="shared" si="277"/>
        <v>1</v>
      </c>
      <c r="L216" s="345">
        <f t="shared" si="278"/>
        <v>0</v>
      </c>
      <c r="M216" s="346">
        <f t="shared" si="279"/>
        <v>-157.12348355290189</v>
      </c>
      <c r="N216" s="342">
        <f t="shared" si="280"/>
        <v>22.876516447098112</v>
      </c>
      <c r="O216" s="342">
        <f t="shared" si="281"/>
        <v>-9.7243624525336845</v>
      </c>
      <c r="P216" s="342">
        <f t="shared" si="282"/>
        <v>22.876516447098112</v>
      </c>
      <c r="Q216" s="344">
        <f t="shared" si="283"/>
        <v>1</v>
      </c>
      <c r="R216" s="345">
        <f t="shared" si="284"/>
        <v>0</v>
      </c>
      <c r="S216" s="346">
        <f t="shared" si="285"/>
        <v>-11.900311940378325</v>
      </c>
      <c r="T216" s="342">
        <f t="shared" si="286"/>
        <v>168.09968805962168</v>
      </c>
      <c r="U216" s="342">
        <f t="shared" si="287"/>
        <v>-3.4835118727526995</v>
      </c>
      <c r="V216" s="342">
        <f t="shared" si="288"/>
        <v>-11.900311940378325</v>
      </c>
      <c r="W216" s="344">
        <f t="shared" si="289"/>
        <v>1</v>
      </c>
      <c r="X216" s="345">
        <f t="shared" si="290"/>
        <v>0</v>
      </c>
      <c r="Y216" s="342">
        <f t="shared" si="291"/>
        <v>0</v>
      </c>
      <c r="Z216" s="343"/>
      <c r="AA216" s="342">
        <f t="shared" si="302"/>
        <v>-68.212950357837016</v>
      </c>
      <c r="AB216" s="342">
        <f t="shared" si="221"/>
        <v>-146.06492668811433</v>
      </c>
      <c r="AC216" s="342">
        <f t="shared" si="222"/>
        <v>-2302.65</v>
      </c>
      <c r="AD216" s="342">
        <f t="shared" si="223"/>
        <v>7.4375</v>
      </c>
      <c r="AE216" s="342">
        <f t="shared" si="224"/>
        <v>-68.212950357837016</v>
      </c>
      <c r="AF216" s="361">
        <f t="shared" si="225"/>
        <v>0.37115796377217197</v>
      </c>
      <c r="AG216" s="361">
        <f t="shared" si="226"/>
        <v>0.15776666491798069</v>
      </c>
      <c r="AH216" s="361">
        <f t="shared" si="303"/>
        <v>0.37115796377217197</v>
      </c>
      <c r="AI216" s="342">
        <f t="shared" si="227"/>
        <v>0.22032606704727717</v>
      </c>
      <c r="AJ216" s="343"/>
      <c r="AK216" s="342">
        <f t="shared" si="304"/>
        <v>-73.79097507219204</v>
      </c>
      <c r="AL216" s="342">
        <f t="shared" si="228"/>
        <v>-155.81400884888322</v>
      </c>
      <c r="AM216" s="342">
        <f t="shared" si="229"/>
        <v>-2302.65</v>
      </c>
      <c r="AN216" s="342">
        <f t="shared" si="230"/>
        <v>7.4375</v>
      </c>
      <c r="AO216" s="342">
        <f t="shared" si="231"/>
        <v>-73.79097507219204</v>
      </c>
      <c r="AP216" s="361">
        <f t="shared" si="232"/>
        <v>0.27914236295421263</v>
      </c>
      <c r="AQ216" s="361">
        <f t="shared" si="233"/>
        <v>8.4205013780861857E-2</v>
      </c>
      <c r="AR216" s="361">
        <f t="shared" si="305"/>
        <v>0.27914236295421263</v>
      </c>
      <c r="AS216" s="342">
        <f t="shared" si="234"/>
        <v>0.23834294273963835</v>
      </c>
      <c r="AT216" s="343"/>
      <c r="AU216" s="342">
        <f t="shared" si="235"/>
        <v>-177.97475957088693</v>
      </c>
      <c r="AV216" s="342">
        <f t="shared" si="236"/>
        <v>2.0252404291130688</v>
      </c>
      <c r="AW216" s="342">
        <f t="shared" si="237"/>
        <v>2.0252404291130688</v>
      </c>
      <c r="AX216" s="342">
        <f t="shared" si="238"/>
        <v>-2.596460110417008E-4</v>
      </c>
      <c r="AY216" s="342">
        <f t="shared" si="306"/>
        <v>1</v>
      </c>
      <c r="AZ216" s="342">
        <f t="shared" si="239"/>
        <v>0</v>
      </c>
      <c r="BA216" s="343"/>
      <c r="BB216" s="342">
        <f t="shared" si="240"/>
        <v>-175.95456727855381</v>
      </c>
      <c r="BC216" s="342">
        <f t="shared" si="241"/>
        <v>4.0454327214461898</v>
      </c>
      <c r="BD216" s="342">
        <f t="shared" si="242"/>
        <v>4.0454327214461898</v>
      </c>
      <c r="BE216" s="342">
        <f t="shared" si="292"/>
        <v>-4.9780937817581021E-4</v>
      </c>
      <c r="BF216" s="342">
        <f t="shared" si="307"/>
        <v>1</v>
      </c>
      <c r="BG216" s="342">
        <f t="shared" si="243"/>
        <v>0</v>
      </c>
      <c r="BH216" s="343"/>
      <c r="BI216" s="342">
        <f t="shared" si="244"/>
        <v>-160.13496576692933</v>
      </c>
      <c r="BJ216" s="342">
        <f t="shared" si="245"/>
        <v>19.047097841260779</v>
      </c>
      <c r="BK216" s="342">
        <f t="shared" si="246"/>
        <v>-7.9598715058349895E-2</v>
      </c>
      <c r="BL216" s="342">
        <f t="shared" si="247"/>
        <v>19.047097841260779</v>
      </c>
      <c r="BM216" s="342">
        <f t="shared" si="308"/>
        <v>0.99087772202562641</v>
      </c>
      <c r="BN216" s="342">
        <f t="shared" si="248"/>
        <v>6.1521633854201487E-2</v>
      </c>
      <c r="BO216" s="346">
        <f t="shared" si="249"/>
        <v>-156.66517770032684</v>
      </c>
      <c r="BP216" s="344">
        <f t="shared" si="250"/>
        <v>23.334822299673164</v>
      </c>
      <c r="BQ216" s="344">
        <f t="shared" si="251"/>
        <v>-0.16597392131892125</v>
      </c>
      <c r="BR216" s="344">
        <f t="shared" si="252"/>
        <v>23.334822299673164</v>
      </c>
      <c r="BS216" s="346">
        <f t="shared" si="253"/>
        <v>0.98107295533096994</v>
      </c>
      <c r="BT216" s="345">
        <f t="shared" si="254"/>
        <v>7.5370873060959839E-2</v>
      </c>
      <c r="BU216" s="342">
        <f t="shared" si="309"/>
        <v>0.13689250691516133</v>
      </c>
      <c r="BV216" s="343"/>
      <c r="BW216" s="347">
        <f t="shared" si="293"/>
        <v>1.6905615167020769</v>
      </c>
      <c r="BX216" s="362"/>
      <c r="BY216" s="363"/>
      <c r="BZ216" s="361">
        <f t="shared" si="255"/>
        <v>-177.30055339670741</v>
      </c>
      <c r="CA216" s="361">
        <f t="shared" si="256"/>
        <v>2.6994466032925857</v>
      </c>
      <c r="CB216" s="342">
        <f t="shared" si="257"/>
        <v>2.6994466032925857</v>
      </c>
      <c r="CC216" s="342">
        <f t="shared" si="258"/>
        <v>-3.3903525128133668E-4</v>
      </c>
      <c r="CD216" s="342">
        <f t="shared" si="310"/>
        <v>1</v>
      </c>
      <c r="CE216" s="342">
        <f t="shared" si="259"/>
        <v>0</v>
      </c>
      <c r="CF216" s="364"/>
      <c r="CG216" s="342">
        <f t="shared" si="311"/>
        <v>-82.260849642005311</v>
      </c>
      <c r="CH216" s="342">
        <f t="shared" si="260"/>
        <v>-168.91947288491454</v>
      </c>
      <c r="CI216" s="342">
        <f t="shared" si="261"/>
        <v>-2302.65</v>
      </c>
      <c r="CJ216" s="342">
        <f t="shared" si="296"/>
        <v>7.4375</v>
      </c>
      <c r="CK216" s="342">
        <f t="shared" si="262"/>
        <v>-82.260849642005311</v>
      </c>
      <c r="CL216" s="361">
        <f t="shared" si="263"/>
        <v>0.1346632955331665</v>
      </c>
      <c r="CM216" s="361">
        <f t="shared" si="264"/>
        <v>1.8465976864479563E-2</v>
      </c>
      <c r="CN216" s="361">
        <f t="shared" si="312"/>
        <v>0.1346632955331665</v>
      </c>
      <c r="CO216" s="342">
        <f t="shared" si="265"/>
        <v>0.26570041874032724</v>
      </c>
      <c r="CP216" s="364"/>
      <c r="CQ216" s="342">
        <f t="shared" si="313"/>
        <v>-80.106079330264592</v>
      </c>
      <c r="CR216" s="342">
        <f t="shared" si="266"/>
        <v>-165.72441530807066</v>
      </c>
      <c r="CS216" s="342">
        <f t="shared" si="267"/>
        <v>-2302.65</v>
      </c>
      <c r="CT216" s="342">
        <f t="shared" si="297"/>
        <v>7.4375</v>
      </c>
      <c r="CU216" s="342">
        <f t="shared" si="268"/>
        <v>-80.106079330264592</v>
      </c>
      <c r="CV216" s="361">
        <f t="shared" si="269"/>
        <v>0.17182457494733561</v>
      </c>
      <c r="CW216" s="361">
        <f t="shared" si="270"/>
        <v>3.0407781869754361E-2</v>
      </c>
      <c r="CX216" s="361">
        <f t="shared" si="314"/>
        <v>0.17182457494733561</v>
      </c>
      <c r="CY216" s="342">
        <f t="shared" si="271"/>
        <v>0.25874056631222414</v>
      </c>
      <c r="CZ216" s="364"/>
      <c r="DA216" s="350">
        <f t="shared" si="315"/>
        <v>0.52444098505255132</v>
      </c>
      <c r="DB216" s="351">
        <f t="shared" si="316"/>
        <v>2.2150025017546282</v>
      </c>
      <c r="DC216" s="352">
        <f t="shared" si="294"/>
        <v>2.3304533769820126E-3</v>
      </c>
      <c r="DD216" s="353">
        <f t="shared" si="298"/>
        <v>-52.65119162267753</v>
      </c>
      <c r="DE216" s="354">
        <f t="shared" si="272"/>
        <v>71.666666666666671</v>
      </c>
      <c r="DF216" s="354">
        <f t="shared" si="295"/>
        <v>1.6582565519795536</v>
      </c>
      <c r="DG216" s="365"/>
      <c r="DH216" s="63"/>
      <c r="DI216" s="63"/>
      <c r="DJ216" s="63"/>
      <c r="DK216" s="63"/>
      <c r="DL216" s="63"/>
      <c r="DM216" s="63"/>
      <c r="DN216" s="63"/>
      <c r="DO216" s="366"/>
      <c r="DP216" s="63"/>
      <c r="DQ216" s="63"/>
      <c r="DR216" s="63"/>
      <c r="DS216" s="63"/>
      <c r="DT216" s="63"/>
      <c r="DU216" s="63"/>
      <c r="DV216" s="63"/>
      <c r="DW216" s="63"/>
      <c r="DX216" s="63"/>
      <c r="DY216" s="63"/>
      <c r="DZ216" s="63"/>
      <c r="EA216" s="63"/>
      <c r="EB216" s="63"/>
      <c r="EC216" s="63"/>
      <c r="ED216" s="63"/>
      <c r="EE216" s="63"/>
      <c r="EF216" s="63"/>
      <c r="EG216" s="63"/>
    </row>
    <row r="217" spans="1:137" s="358" customFormat="1" x14ac:dyDescent="0.25">
      <c r="A217" s="358">
        <f t="shared" si="299"/>
        <v>865</v>
      </c>
      <c r="B217" s="359">
        <f t="shared" si="300"/>
        <v>0.125</v>
      </c>
      <c r="C217" s="360"/>
      <c r="D217" s="342">
        <f t="shared" si="220"/>
        <v>-302.05799999999999</v>
      </c>
      <c r="E217" s="361">
        <f t="shared" si="301"/>
        <v>0.97</v>
      </c>
      <c r="F217" s="343"/>
      <c r="G217" s="342">
        <f t="shared" si="273"/>
        <v>-174.6880436720335</v>
      </c>
      <c r="H217" s="342">
        <f t="shared" si="274"/>
        <v>5.3119563279664987</v>
      </c>
      <c r="I217" s="342">
        <f t="shared" si="275"/>
        <v>-0.21056271826786641</v>
      </c>
      <c r="J217" s="342">
        <f t="shared" si="276"/>
        <v>5.3119563279664987</v>
      </c>
      <c r="K217" s="344">
        <f t="shared" si="277"/>
        <v>1</v>
      </c>
      <c r="L217" s="345">
        <f t="shared" si="278"/>
        <v>0</v>
      </c>
      <c r="M217" s="346">
        <f t="shared" si="279"/>
        <v>-157.62888908831664</v>
      </c>
      <c r="N217" s="342">
        <f t="shared" si="280"/>
        <v>22.37111091168336</v>
      </c>
      <c r="O217" s="342">
        <f t="shared" si="281"/>
        <v>-9.3995763937997818</v>
      </c>
      <c r="P217" s="342">
        <f t="shared" si="282"/>
        <v>22.37111091168336</v>
      </c>
      <c r="Q217" s="344">
        <f t="shared" si="283"/>
        <v>1</v>
      </c>
      <c r="R217" s="345">
        <f t="shared" si="284"/>
        <v>0</v>
      </c>
      <c r="S217" s="346">
        <f t="shared" si="285"/>
        <v>-12.058496606411953</v>
      </c>
      <c r="T217" s="342">
        <f t="shared" si="286"/>
        <v>167.94150339358805</v>
      </c>
      <c r="U217" s="342">
        <f t="shared" si="287"/>
        <v>-3.5740243832381919</v>
      </c>
      <c r="V217" s="342">
        <f t="shared" si="288"/>
        <v>-12.058496606411953</v>
      </c>
      <c r="W217" s="344">
        <f t="shared" si="289"/>
        <v>1</v>
      </c>
      <c r="X217" s="345">
        <f t="shared" si="290"/>
        <v>0</v>
      </c>
      <c r="Y217" s="342">
        <f t="shared" si="291"/>
        <v>0</v>
      </c>
      <c r="Z217" s="343"/>
      <c r="AA217" s="342">
        <f t="shared" si="302"/>
        <v>-68.327184316584692</v>
      </c>
      <c r="AB217" s="342">
        <f t="shared" si="221"/>
        <v>-146.27655027908284</v>
      </c>
      <c r="AC217" s="342">
        <f t="shared" si="222"/>
        <v>-2316.0374999999999</v>
      </c>
      <c r="AD217" s="342">
        <f t="shared" si="223"/>
        <v>7.4375</v>
      </c>
      <c r="AE217" s="342">
        <f t="shared" si="224"/>
        <v>-68.327184316584692</v>
      </c>
      <c r="AF217" s="361">
        <f t="shared" si="225"/>
        <v>0.36930588330906738</v>
      </c>
      <c r="AG217" s="361">
        <f t="shared" si="226"/>
        <v>0.15599254961523823</v>
      </c>
      <c r="AH217" s="361">
        <f t="shared" si="303"/>
        <v>0.36930588330906738</v>
      </c>
      <c r="AI217" s="342">
        <f t="shared" si="227"/>
        <v>0.21941934591067658</v>
      </c>
      <c r="AJ217" s="343"/>
      <c r="AK217" s="342">
        <f t="shared" si="304"/>
        <v>-73.879789143408075</v>
      </c>
      <c r="AL217" s="342">
        <f t="shared" si="228"/>
        <v>-155.96058326879086</v>
      </c>
      <c r="AM217" s="342">
        <f t="shared" si="229"/>
        <v>-2316.0374999999999</v>
      </c>
      <c r="AN217" s="342">
        <f t="shared" si="230"/>
        <v>7.4375</v>
      </c>
      <c r="AO217" s="342">
        <f t="shared" si="231"/>
        <v>-73.879789143408075</v>
      </c>
      <c r="AP217" s="361">
        <f t="shared" si="232"/>
        <v>0.27765354703825174</v>
      </c>
      <c r="AQ217" s="361">
        <f t="shared" si="233"/>
        <v>8.3241123597622688E-2</v>
      </c>
      <c r="AR217" s="361">
        <f t="shared" si="305"/>
        <v>0.27765354703825174</v>
      </c>
      <c r="AS217" s="342">
        <f t="shared" si="234"/>
        <v>0.23725044683175361</v>
      </c>
      <c r="AT217" s="343"/>
      <c r="AU217" s="342">
        <f t="shared" si="235"/>
        <v>-177.98677431557212</v>
      </c>
      <c r="AV217" s="342">
        <f t="shared" si="236"/>
        <v>2.01322568442788</v>
      </c>
      <c r="AW217" s="342">
        <f t="shared" si="237"/>
        <v>2.01322568442788</v>
      </c>
      <c r="AX217" s="342">
        <f t="shared" si="238"/>
        <v>-2.5345283996993777E-4</v>
      </c>
      <c r="AY217" s="342">
        <f t="shared" si="306"/>
        <v>1</v>
      </c>
      <c r="AZ217" s="342">
        <f t="shared" si="239"/>
        <v>0</v>
      </c>
      <c r="BA217" s="343"/>
      <c r="BB217" s="342">
        <f t="shared" si="240"/>
        <v>-175.97850760170647</v>
      </c>
      <c r="BC217" s="342">
        <f t="shared" si="241"/>
        <v>4.0214923982935318</v>
      </c>
      <c r="BD217" s="342">
        <f t="shared" si="242"/>
        <v>4.0214923982935318</v>
      </c>
      <c r="BE217" s="342">
        <f t="shared" si="292"/>
        <v>-4.8615756002794608E-4</v>
      </c>
      <c r="BF217" s="342">
        <f t="shared" si="307"/>
        <v>1</v>
      </c>
      <c r="BG217" s="342">
        <f t="shared" si="243"/>
        <v>0</v>
      </c>
      <c r="BH217" s="343"/>
      <c r="BI217" s="342">
        <f t="shared" si="244"/>
        <v>-160.26958856775553</v>
      </c>
      <c r="BJ217" s="342">
        <f t="shared" si="245"/>
        <v>18.91462932419256</v>
      </c>
      <c r="BK217" s="342">
        <f t="shared" si="246"/>
        <v>-7.7573373518975572E-2</v>
      </c>
      <c r="BL217" s="342">
        <f t="shared" si="247"/>
        <v>18.91462932419256</v>
      </c>
      <c r="BM217" s="342">
        <f t="shared" si="308"/>
        <v>0.99110879793025031</v>
      </c>
      <c r="BN217" s="342">
        <f t="shared" si="248"/>
        <v>6.0740620822712137E-2</v>
      </c>
      <c r="BO217" s="346">
        <f t="shared" si="249"/>
        <v>-156.8381965738615</v>
      </c>
      <c r="BP217" s="344">
        <f t="shared" si="250"/>
        <v>23.161803426138505</v>
      </c>
      <c r="BQ217" s="344">
        <f t="shared" si="251"/>
        <v>-0.16165370428179482</v>
      </c>
      <c r="BR217" s="344">
        <f t="shared" si="252"/>
        <v>23.161803426138505</v>
      </c>
      <c r="BS217" s="346">
        <f t="shared" si="253"/>
        <v>0.98156104607521333</v>
      </c>
      <c r="BT217" s="345">
        <f t="shared" si="254"/>
        <v>7.4379587110271372E-2</v>
      </c>
      <c r="BU217" s="342">
        <f t="shared" si="309"/>
        <v>0.13512020793298352</v>
      </c>
      <c r="BV217" s="343"/>
      <c r="BW217" s="347">
        <f t="shared" si="293"/>
        <v>1.6867900006754135</v>
      </c>
      <c r="BX217" s="362"/>
      <c r="BY217" s="363"/>
      <c r="BZ217" s="361">
        <f t="shared" si="255"/>
        <v>-177.31655760236444</v>
      </c>
      <c r="CA217" s="361">
        <f t="shared" si="256"/>
        <v>2.6834423976355595</v>
      </c>
      <c r="CB217" s="342">
        <f t="shared" si="257"/>
        <v>2.6834423976355595</v>
      </c>
      <c r="CC217" s="342">
        <f t="shared" si="258"/>
        <v>-3.3102246542432781E-4</v>
      </c>
      <c r="CD217" s="342">
        <f t="shared" si="310"/>
        <v>1</v>
      </c>
      <c r="CE217" s="342">
        <f t="shared" si="259"/>
        <v>0</v>
      </c>
      <c r="CF217" s="364"/>
      <c r="CG217" s="342">
        <f t="shared" si="311"/>
        <v>-82.305047098141571</v>
      </c>
      <c r="CH217" s="342">
        <f t="shared" si="260"/>
        <v>-168.98428131292664</v>
      </c>
      <c r="CI217" s="342">
        <f t="shared" si="261"/>
        <v>-2316.0374999999999</v>
      </c>
      <c r="CJ217" s="342">
        <f t="shared" si="296"/>
        <v>7.4375</v>
      </c>
      <c r="CK217" s="342">
        <f t="shared" si="262"/>
        <v>-82.305047098141571</v>
      </c>
      <c r="CL217" s="361">
        <f t="shared" si="263"/>
        <v>0.13389889069455863</v>
      </c>
      <c r="CM217" s="361">
        <f t="shared" si="264"/>
        <v>1.8253185690599291E-2</v>
      </c>
      <c r="CN217" s="361">
        <f t="shared" si="312"/>
        <v>0.13389889069455863</v>
      </c>
      <c r="CO217" s="342">
        <f t="shared" si="265"/>
        <v>0.26430650962794339</v>
      </c>
      <c r="CP217" s="364"/>
      <c r="CQ217" s="342">
        <f t="shared" si="313"/>
        <v>-80.162149033966756</v>
      </c>
      <c r="CR217" s="342">
        <f t="shared" si="266"/>
        <v>-165.80851336098647</v>
      </c>
      <c r="CS217" s="342">
        <f t="shared" si="267"/>
        <v>-2316.0374999999999</v>
      </c>
      <c r="CT217" s="342">
        <f t="shared" si="297"/>
        <v>7.4375</v>
      </c>
      <c r="CU217" s="342">
        <f t="shared" si="268"/>
        <v>-80.162149033966756</v>
      </c>
      <c r="CV217" s="361">
        <f t="shared" si="269"/>
        <v>0.17086044606704992</v>
      </c>
      <c r="CW217" s="361">
        <f t="shared" si="270"/>
        <v>3.0057581340627595E-2</v>
      </c>
      <c r="CX217" s="361">
        <f t="shared" si="314"/>
        <v>0.17086044606704992</v>
      </c>
      <c r="CY217" s="342">
        <f t="shared" si="271"/>
        <v>0.25742501295429271</v>
      </c>
      <c r="CZ217" s="364"/>
      <c r="DA217" s="350">
        <f t="shared" si="315"/>
        <v>0.5217315225822361</v>
      </c>
      <c r="DB217" s="351">
        <f t="shared" si="316"/>
        <v>2.2085215232576498</v>
      </c>
      <c r="DC217" s="352">
        <f t="shared" si="294"/>
        <v>2.2821627546197672E-3</v>
      </c>
      <c r="DD217" s="353">
        <f t="shared" si="298"/>
        <v>-52.833067733739242</v>
      </c>
      <c r="DE217" s="354">
        <f t="shared" si="272"/>
        <v>72.083333333333329</v>
      </c>
      <c r="DF217" s="354">
        <f t="shared" si="295"/>
        <v>1.6491242438367884</v>
      </c>
      <c r="DG217" s="365"/>
      <c r="DH217" s="63"/>
      <c r="DI217" s="63"/>
      <c r="DJ217" s="63"/>
      <c r="DK217" s="63"/>
      <c r="DL217" s="63"/>
      <c r="DM217" s="63"/>
      <c r="DN217" s="63"/>
      <c r="DO217" s="366"/>
      <c r="DP217" s="63"/>
      <c r="DQ217" s="63"/>
      <c r="DR217" s="63"/>
      <c r="DS217" s="63"/>
      <c r="DT217" s="63"/>
      <c r="DU217" s="63"/>
      <c r="DV217" s="63"/>
      <c r="DW217" s="63"/>
      <c r="DX217" s="63"/>
      <c r="DY217" s="63"/>
      <c r="DZ217" s="63"/>
      <c r="EA217" s="63"/>
      <c r="EB217" s="63"/>
      <c r="EC217" s="63"/>
      <c r="ED217" s="63"/>
      <c r="EE217" s="63"/>
      <c r="EF217" s="63"/>
      <c r="EG217" s="63"/>
    </row>
    <row r="218" spans="1:137" s="358" customFormat="1" x14ac:dyDescent="0.25">
      <c r="A218" s="358">
        <f t="shared" si="299"/>
        <v>870</v>
      </c>
      <c r="B218" s="359">
        <f t="shared" si="300"/>
        <v>0.125</v>
      </c>
      <c r="C218" s="360"/>
      <c r="D218" s="342">
        <f t="shared" si="220"/>
        <v>-303.80399999999997</v>
      </c>
      <c r="E218" s="361">
        <f t="shared" si="301"/>
        <v>0.97</v>
      </c>
      <c r="F218" s="343"/>
      <c r="G218" s="342">
        <f t="shared" si="273"/>
        <v>-174.7293750140328</v>
      </c>
      <c r="H218" s="342">
        <f t="shared" si="274"/>
        <v>5.2706249859672027</v>
      </c>
      <c r="I218" s="342">
        <f t="shared" si="275"/>
        <v>-0.20434305109049067</v>
      </c>
      <c r="J218" s="342">
        <f t="shared" si="276"/>
        <v>5.2706249859672027</v>
      </c>
      <c r="K218" s="344">
        <f t="shared" si="277"/>
        <v>1</v>
      </c>
      <c r="L218" s="345">
        <f t="shared" si="278"/>
        <v>0</v>
      </c>
      <c r="M218" s="346">
        <f t="shared" si="279"/>
        <v>-158.11143035601219</v>
      </c>
      <c r="N218" s="342">
        <f t="shared" si="280"/>
        <v>21.888569643987807</v>
      </c>
      <c r="O218" s="342">
        <f t="shared" si="281"/>
        <v>-9.0883819374751411</v>
      </c>
      <c r="P218" s="342">
        <f t="shared" si="282"/>
        <v>21.888569643987807</v>
      </c>
      <c r="Q218" s="344">
        <f t="shared" si="283"/>
        <v>1</v>
      </c>
      <c r="R218" s="345">
        <f t="shared" si="284"/>
        <v>0</v>
      </c>
      <c r="S218" s="346">
        <f t="shared" si="285"/>
        <v>-12.219529856425513</v>
      </c>
      <c r="T218" s="342">
        <f t="shared" si="286"/>
        <v>167.78047014357449</v>
      </c>
      <c r="U218" s="342">
        <f t="shared" si="287"/>
        <v>-3.6668254413184216</v>
      </c>
      <c r="V218" s="342">
        <f t="shared" si="288"/>
        <v>-12.219529856425513</v>
      </c>
      <c r="W218" s="344">
        <f t="shared" si="289"/>
        <v>1</v>
      </c>
      <c r="X218" s="345">
        <f t="shared" si="290"/>
        <v>0</v>
      </c>
      <c r="Y218" s="342">
        <f t="shared" si="291"/>
        <v>0</v>
      </c>
      <c r="Z218" s="343"/>
      <c r="AA218" s="342">
        <f t="shared" si="302"/>
        <v>-68.440283435313049</v>
      </c>
      <c r="AB218" s="342">
        <f t="shared" si="221"/>
        <v>-146.48552959346102</v>
      </c>
      <c r="AC218" s="342">
        <f t="shared" si="222"/>
        <v>-2329.4250000000002</v>
      </c>
      <c r="AD218" s="342">
        <f t="shared" si="223"/>
        <v>7.4375</v>
      </c>
      <c r="AE218" s="342">
        <f t="shared" si="224"/>
        <v>-68.440283435313049</v>
      </c>
      <c r="AF218" s="361">
        <f t="shared" si="225"/>
        <v>0.36747075582134098</v>
      </c>
      <c r="AG218" s="361">
        <f t="shared" si="226"/>
        <v>0.15424746220653374</v>
      </c>
      <c r="AH218" s="361">
        <f t="shared" si="303"/>
        <v>0.36747075582134098</v>
      </c>
      <c r="AI218" s="342">
        <f t="shared" si="227"/>
        <v>0.21851942348439671</v>
      </c>
      <c r="AJ218" s="343"/>
      <c r="AK218" s="342">
        <f t="shared" si="304"/>
        <v>-73.967660646064047</v>
      </c>
      <c r="AL218" s="342">
        <f t="shared" si="228"/>
        <v>-156.10536712528952</v>
      </c>
      <c r="AM218" s="342">
        <f t="shared" si="229"/>
        <v>-2329.4250000000002</v>
      </c>
      <c r="AN218" s="342">
        <f t="shared" si="230"/>
        <v>7.4375</v>
      </c>
      <c r="AO218" s="342">
        <f t="shared" si="231"/>
        <v>-73.967660646064047</v>
      </c>
      <c r="AP218" s="361">
        <f t="shared" si="232"/>
        <v>0.27617987509478531</v>
      </c>
      <c r="AQ218" s="361">
        <f t="shared" si="233"/>
        <v>8.2293576696916601E-2</v>
      </c>
      <c r="AR218" s="361">
        <f t="shared" si="305"/>
        <v>0.27617987509478531</v>
      </c>
      <c r="AS218" s="342">
        <f t="shared" si="234"/>
        <v>0.23616749886993629</v>
      </c>
      <c r="AT218" s="343"/>
      <c r="AU218" s="342">
        <f t="shared" si="235"/>
        <v>-177.99864560405652</v>
      </c>
      <c r="AV218" s="342">
        <f t="shared" si="236"/>
        <v>2.0013543959434799</v>
      </c>
      <c r="AW218" s="342">
        <f t="shared" si="237"/>
        <v>2.0013543959434799</v>
      </c>
      <c r="AX218" s="342">
        <f t="shared" si="238"/>
        <v>-2.4744429202925319E-4</v>
      </c>
      <c r="AY218" s="342">
        <f t="shared" si="306"/>
        <v>1</v>
      </c>
      <c r="AZ218" s="342">
        <f t="shared" si="239"/>
        <v>0</v>
      </c>
      <c r="BA218" s="343"/>
      <c r="BB218" s="342">
        <f t="shared" si="240"/>
        <v>-176.00216311196664</v>
      </c>
      <c r="BC218" s="342">
        <f t="shared" si="241"/>
        <v>3.9978368880333619</v>
      </c>
      <c r="BD218" s="342">
        <f t="shared" si="242"/>
        <v>3.9978368880333619</v>
      </c>
      <c r="BE218" s="342">
        <f t="shared" si="292"/>
        <v>-4.7484585352742994E-4</v>
      </c>
      <c r="BF218" s="342">
        <f t="shared" si="307"/>
        <v>1</v>
      </c>
      <c r="BG218" s="342">
        <f t="shared" si="243"/>
        <v>0</v>
      </c>
      <c r="BH218" s="343"/>
      <c r="BI218" s="342">
        <f t="shared" si="244"/>
        <v>-160.40226994332997</v>
      </c>
      <c r="BJ218" s="342">
        <f t="shared" si="245"/>
        <v>18.784095322084511</v>
      </c>
      <c r="BK218" s="342">
        <f t="shared" si="246"/>
        <v>-7.561234382167259E-2</v>
      </c>
      <c r="BL218" s="342">
        <f t="shared" si="247"/>
        <v>18.784095322084511</v>
      </c>
      <c r="BM218" s="342">
        <f t="shared" si="308"/>
        <v>0.99133258769594224</v>
      </c>
      <c r="BN218" s="342">
        <f t="shared" si="248"/>
        <v>5.9974761564765354E-2</v>
      </c>
      <c r="BO218" s="346">
        <f t="shared" si="249"/>
        <v>-157.00851112876126</v>
      </c>
      <c r="BP218" s="344">
        <f t="shared" si="250"/>
        <v>22.991488871238744</v>
      </c>
      <c r="BQ218" s="344">
        <f t="shared" si="251"/>
        <v>-0.15747324864873877</v>
      </c>
      <c r="BR218" s="344">
        <f t="shared" si="252"/>
        <v>22.991488871238744</v>
      </c>
      <c r="BS218" s="346">
        <f t="shared" si="253"/>
        <v>0.98203357798563284</v>
      </c>
      <c r="BT218" s="345">
        <f t="shared" si="254"/>
        <v>7.3408329729370184E-2</v>
      </c>
      <c r="BU218" s="342">
        <f t="shared" si="309"/>
        <v>0.13338309129413553</v>
      </c>
      <c r="BV218" s="343"/>
      <c r="BW218" s="347">
        <f t="shared" si="293"/>
        <v>1.6830700136484686</v>
      </c>
      <c r="BX218" s="362"/>
      <c r="BY218" s="363"/>
      <c r="BZ218" s="361">
        <f t="shared" si="255"/>
        <v>-177.33237089745401</v>
      </c>
      <c r="CA218" s="361">
        <f t="shared" si="256"/>
        <v>2.6676291025459875</v>
      </c>
      <c r="CB218" s="342">
        <f t="shared" si="257"/>
        <v>2.6676291025459875</v>
      </c>
      <c r="CC218" s="342">
        <f t="shared" si="258"/>
        <v>-3.2324613553730394E-4</v>
      </c>
      <c r="CD218" s="342">
        <f t="shared" si="310"/>
        <v>1</v>
      </c>
      <c r="CE218" s="342">
        <f t="shared" si="259"/>
        <v>0</v>
      </c>
      <c r="CF218" s="364"/>
      <c r="CG218" s="342">
        <f t="shared" si="311"/>
        <v>-82.348745594510405</v>
      </c>
      <c r="CH218" s="342">
        <f t="shared" si="260"/>
        <v>-169.04833204027486</v>
      </c>
      <c r="CI218" s="342">
        <f t="shared" si="261"/>
        <v>-2329.4250000000002</v>
      </c>
      <c r="CJ218" s="342">
        <f t="shared" si="296"/>
        <v>7.4375</v>
      </c>
      <c r="CK218" s="342">
        <f t="shared" si="262"/>
        <v>-82.348745594510405</v>
      </c>
      <c r="CL218" s="361">
        <f t="shared" si="263"/>
        <v>0.13314303714286096</v>
      </c>
      <c r="CM218" s="361">
        <f t="shared" si="264"/>
        <v>1.8044050360371315E-2</v>
      </c>
      <c r="CN218" s="361">
        <f t="shared" si="312"/>
        <v>0.13314303714286096</v>
      </c>
      <c r="CO218" s="342">
        <f t="shared" si="265"/>
        <v>0.26292702935667434</v>
      </c>
      <c r="CP218" s="364"/>
      <c r="CQ218" s="342">
        <f t="shared" si="313"/>
        <v>-80.217592968192719</v>
      </c>
      <c r="CR218" s="342">
        <f t="shared" si="266"/>
        <v>-165.89161847000878</v>
      </c>
      <c r="CS218" s="342">
        <f t="shared" si="267"/>
        <v>-2329.4250000000002</v>
      </c>
      <c r="CT218" s="342">
        <f t="shared" si="297"/>
        <v>7.4375</v>
      </c>
      <c r="CU218" s="342">
        <f t="shared" si="268"/>
        <v>-80.217592968192719</v>
      </c>
      <c r="CV218" s="361">
        <f t="shared" si="269"/>
        <v>0.16990691650764617</v>
      </c>
      <c r="CW218" s="361">
        <f t="shared" si="270"/>
        <v>2.9713390598414616E-2</v>
      </c>
      <c r="CX218" s="361">
        <f t="shared" si="314"/>
        <v>0.16990691650764617</v>
      </c>
      <c r="CY218" s="342">
        <f t="shared" si="271"/>
        <v>0.25612258291249268</v>
      </c>
      <c r="CZ218" s="364"/>
      <c r="DA218" s="350">
        <f t="shared" si="315"/>
        <v>0.51904961226916702</v>
      </c>
      <c r="DB218" s="351">
        <f t="shared" si="316"/>
        <v>2.2021196259176357</v>
      </c>
      <c r="DC218" s="352">
        <f t="shared" si="294"/>
        <v>2.2350644436679732E-3</v>
      </c>
      <c r="DD218" s="353">
        <f t="shared" si="298"/>
        <v>-53.014199006561178</v>
      </c>
      <c r="DE218" s="354">
        <f t="shared" si="272"/>
        <v>72.5</v>
      </c>
      <c r="DF218" s="354">
        <f t="shared" si="295"/>
        <v>1.6400894099169721</v>
      </c>
      <c r="DG218" s="365"/>
      <c r="DH218" s="63"/>
      <c r="DI218" s="63"/>
      <c r="DJ218" s="63"/>
      <c r="DK218" s="63"/>
      <c r="DL218" s="63"/>
      <c r="DM218" s="63"/>
      <c r="DN218" s="63"/>
      <c r="DO218" s="366"/>
      <c r="DP218" s="63"/>
      <c r="DQ218" s="63"/>
      <c r="DR218" s="63"/>
      <c r="DS218" s="63"/>
      <c r="DT218" s="63"/>
      <c r="DU218" s="63"/>
      <c r="DV218" s="63"/>
      <c r="DW218" s="63"/>
      <c r="DX218" s="63"/>
      <c r="DY218" s="63"/>
      <c r="DZ218" s="63"/>
      <c r="EA218" s="63"/>
      <c r="EB218" s="63"/>
      <c r="EC218" s="63"/>
      <c r="ED218" s="63"/>
      <c r="EE218" s="63"/>
      <c r="EF218" s="63"/>
      <c r="EG218" s="63"/>
    </row>
    <row r="219" spans="1:137" s="358" customFormat="1" x14ac:dyDescent="0.25">
      <c r="A219" s="358">
        <f t="shared" si="299"/>
        <v>875</v>
      </c>
      <c r="B219" s="359">
        <f t="shared" si="300"/>
        <v>0.125</v>
      </c>
      <c r="C219" s="360"/>
      <c r="D219" s="342">
        <f t="shared" si="220"/>
        <v>-305.55</v>
      </c>
      <c r="E219" s="361">
        <f t="shared" si="301"/>
        <v>0.97</v>
      </c>
      <c r="F219" s="343"/>
      <c r="G219" s="342">
        <f t="shared" si="273"/>
        <v>-174.77000845953464</v>
      </c>
      <c r="H219" s="342">
        <f t="shared" si="274"/>
        <v>5.2299915404653632</v>
      </c>
      <c r="I219" s="342">
        <f t="shared" si="275"/>
        <v>-0.19834719319220739</v>
      </c>
      <c r="J219" s="342">
        <f t="shared" si="276"/>
        <v>5.2299915404653632</v>
      </c>
      <c r="K219" s="344">
        <f t="shared" si="277"/>
        <v>1</v>
      </c>
      <c r="L219" s="345">
        <f t="shared" si="278"/>
        <v>0</v>
      </c>
      <c r="M219" s="346">
        <f t="shared" si="279"/>
        <v>-158.57258173902815</v>
      </c>
      <c r="N219" s="342">
        <f t="shared" si="280"/>
        <v>21.427418260971848</v>
      </c>
      <c r="O219" s="342">
        <f t="shared" si="281"/>
        <v>-8.7900472964092504</v>
      </c>
      <c r="P219" s="342">
        <f t="shared" si="282"/>
        <v>21.427418260971848</v>
      </c>
      <c r="Q219" s="344">
        <f t="shared" si="283"/>
        <v>1</v>
      </c>
      <c r="R219" s="345">
        <f t="shared" si="284"/>
        <v>0</v>
      </c>
      <c r="S219" s="346">
        <f t="shared" si="285"/>
        <v>-12.383493500187109</v>
      </c>
      <c r="T219" s="342">
        <f t="shared" si="286"/>
        <v>167.61650649981289</v>
      </c>
      <c r="U219" s="342">
        <f t="shared" si="287"/>
        <v>-3.7619686317983509</v>
      </c>
      <c r="V219" s="342">
        <f t="shared" si="288"/>
        <v>-12.383493500187109</v>
      </c>
      <c r="W219" s="344">
        <f t="shared" si="289"/>
        <v>1</v>
      </c>
      <c r="X219" s="345">
        <f t="shared" si="290"/>
        <v>0</v>
      </c>
      <c r="Y219" s="342">
        <f t="shared" si="291"/>
        <v>0</v>
      </c>
      <c r="Z219" s="343"/>
      <c r="AA219" s="342">
        <f t="shared" si="302"/>
        <v>-68.552263672894654</v>
      </c>
      <c r="AB219" s="342">
        <f t="shared" si="221"/>
        <v>-146.69191322241048</v>
      </c>
      <c r="AC219" s="342">
        <f t="shared" si="222"/>
        <v>-2342.8125</v>
      </c>
      <c r="AD219" s="342">
        <f t="shared" si="223"/>
        <v>7.4375</v>
      </c>
      <c r="AE219" s="342">
        <f t="shared" si="224"/>
        <v>-68.552263672894654</v>
      </c>
      <c r="AF219" s="361">
        <f t="shared" si="225"/>
        <v>0.36565237242299348</v>
      </c>
      <c r="AG219" s="361">
        <f t="shared" si="226"/>
        <v>0.15253079703478967</v>
      </c>
      <c r="AH219" s="361">
        <f t="shared" si="303"/>
        <v>0.36565237242299348</v>
      </c>
      <c r="AI219" s="342">
        <f t="shared" si="227"/>
        <v>0.21762623388220526</v>
      </c>
      <c r="AJ219" s="343"/>
      <c r="AK219" s="342">
        <f t="shared" si="304"/>
        <v>-74.054604099077153</v>
      </c>
      <c r="AL219" s="342">
        <f t="shared" si="228"/>
        <v>-156.24839322033188</v>
      </c>
      <c r="AM219" s="342">
        <f t="shared" si="229"/>
        <v>-2342.8125</v>
      </c>
      <c r="AN219" s="342">
        <f t="shared" si="230"/>
        <v>7.4375</v>
      </c>
      <c r="AO219" s="342">
        <f t="shared" si="231"/>
        <v>-74.054604099077153</v>
      </c>
      <c r="AP219" s="361">
        <f t="shared" si="232"/>
        <v>0.27472112789737801</v>
      </c>
      <c r="AQ219" s="361">
        <f t="shared" si="233"/>
        <v>8.1362009454906736E-2</v>
      </c>
      <c r="AR219" s="361">
        <f t="shared" si="305"/>
        <v>0.27472112789737801</v>
      </c>
      <c r="AS219" s="342">
        <f t="shared" si="234"/>
        <v>0.23509398126691161</v>
      </c>
      <c r="AT219" s="343"/>
      <c r="AU219" s="342">
        <f t="shared" si="235"/>
        <v>-178.01037601947675</v>
      </c>
      <c r="AV219" s="342">
        <f t="shared" si="236"/>
        <v>1.9896239805232483</v>
      </c>
      <c r="AW219" s="342">
        <f t="shared" si="237"/>
        <v>1.9896239805232483</v>
      </c>
      <c r="AX219" s="342">
        <f t="shared" si="238"/>
        <v>-2.416137695744389E-4</v>
      </c>
      <c r="AY219" s="342">
        <f t="shared" si="306"/>
        <v>1</v>
      </c>
      <c r="AZ219" s="342">
        <f t="shared" si="239"/>
        <v>0</v>
      </c>
      <c r="BA219" s="343"/>
      <c r="BB219" s="342">
        <f t="shared" si="240"/>
        <v>-176.02553891384221</v>
      </c>
      <c r="BC219" s="342">
        <f t="shared" si="241"/>
        <v>3.9744610861577883</v>
      </c>
      <c r="BD219" s="342">
        <f t="shared" si="242"/>
        <v>3.9744610861577883</v>
      </c>
      <c r="BE219" s="342">
        <f t="shared" si="292"/>
        <v>-4.6386237665986546E-4</v>
      </c>
      <c r="BF219" s="342">
        <f t="shared" si="307"/>
        <v>1</v>
      </c>
      <c r="BG219" s="342">
        <f t="shared" si="243"/>
        <v>0</v>
      </c>
      <c r="BH219" s="343"/>
      <c r="BI219" s="342">
        <f t="shared" si="244"/>
        <v>-160.53305313758369</v>
      </c>
      <c r="BJ219" s="342">
        <f t="shared" si="245"/>
        <v>18.655452535470317</v>
      </c>
      <c r="BK219" s="342">
        <f t="shared" si="246"/>
        <v>-7.3713189214596492E-2</v>
      </c>
      <c r="BL219" s="342">
        <f t="shared" si="247"/>
        <v>18.655452535470317</v>
      </c>
      <c r="BM219" s="342">
        <f t="shared" si="308"/>
        <v>0.99154936453382436</v>
      </c>
      <c r="BN219" s="342">
        <f t="shared" si="248"/>
        <v>5.9223658842762913E-2</v>
      </c>
      <c r="BO219" s="346">
        <f t="shared" si="249"/>
        <v>-157.1761855741014</v>
      </c>
      <c r="BP219" s="344">
        <f t="shared" si="250"/>
        <v>22.823814425898604</v>
      </c>
      <c r="BQ219" s="344">
        <f t="shared" si="251"/>
        <v>-0.1534271857954537</v>
      </c>
      <c r="BR219" s="344">
        <f t="shared" si="252"/>
        <v>22.823814425898604</v>
      </c>
      <c r="BS219" s="346">
        <f t="shared" si="253"/>
        <v>0.98249113562541335</v>
      </c>
      <c r="BT219" s="345">
        <f t="shared" si="254"/>
        <v>7.2456553733011436E-2</v>
      </c>
      <c r="BU219" s="342">
        <f t="shared" si="309"/>
        <v>0.13168021257577434</v>
      </c>
      <c r="BV219" s="343"/>
      <c r="BW219" s="347">
        <f t="shared" si="293"/>
        <v>1.6794004277248911</v>
      </c>
      <c r="BX219" s="362"/>
      <c r="BY219" s="363"/>
      <c r="BZ219" s="361">
        <f t="shared" si="255"/>
        <v>-177.34799671542183</v>
      </c>
      <c r="CA219" s="361">
        <f t="shared" si="256"/>
        <v>2.6520032845781714</v>
      </c>
      <c r="CB219" s="342">
        <f t="shared" si="257"/>
        <v>2.6520032845781714</v>
      </c>
      <c r="CC219" s="342">
        <f t="shared" si="258"/>
        <v>-3.1569790233108315E-4</v>
      </c>
      <c r="CD219" s="342">
        <f t="shared" si="310"/>
        <v>1</v>
      </c>
      <c r="CE219" s="342">
        <f t="shared" si="259"/>
        <v>0</v>
      </c>
      <c r="CF219" s="364"/>
      <c r="CG219" s="342">
        <f t="shared" si="311"/>
        <v>-82.391953483081622</v>
      </c>
      <c r="CH219" s="342">
        <f t="shared" si="260"/>
        <v>-169.11163833995371</v>
      </c>
      <c r="CI219" s="342">
        <f t="shared" si="261"/>
        <v>-2342.8125</v>
      </c>
      <c r="CJ219" s="342">
        <f t="shared" si="296"/>
        <v>7.4375</v>
      </c>
      <c r="CK219" s="342">
        <f t="shared" si="262"/>
        <v>-82.391953483081622</v>
      </c>
      <c r="CL219" s="361">
        <f t="shared" si="263"/>
        <v>0.13239559349213464</v>
      </c>
      <c r="CM219" s="361">
        <f t="shared" si="264"/>
        <v>1.7838487645851872E-2</v>
      </c>
      <c r="CN219" s="361">
        <f t="shared" si="312"/>
        <v>0.13239559349213464</v>
      </c>
      <c r="CO219" s="342">
        <f t="shared" si="265"/>
        <v>0.26156175708914797</v>
      </c>
      <c r="CP219" s="364"/>
      <c r="CQ219" s="342">
        <f t="shared" si="313"/>
        <v>-80.272421448598394</v>
      </c>
      <c r="CR219" s="342">
        <f t="shared" si="266"/>
        <v>-165.97374823262172</v>
      </c>
      <c r="CS219" s="342">
        <f t="shared" si="267"/>
        <v>-2342.8125</v>
      </c>
      <c r="CT219" s="342">
        <f t="shared" si="297"/>
        <v>7.4375</v>
      </c>
      <c r="CU219" s="342">
        <f t="shared" si="268"/>
        <v>-80.272421448598394</v>
      </c>
      <c r="CV219" s="361">
        <f t="shared" si="269"/>
        <v>0.16896381511084566</v>
      </c>
      <c r="CW219" s="361">
        <f t="shared" si="270"/>
        <v>2.9375073093357455E-2</v>
      </c>
      <c r="CX219" s="361">
        <f t="shared" si="314"/>
        <v>0.16896381511084566</v>
      </c>
      <c r="CY219" s="342">
        <f t="shared" si="271"/>
        <v>0.25483308396380444</v>
      </c>
      <c r="CZ219" s="364"/>
      <c r="DA219" s="350">
        <f t="shared" si="315"/>
        <v>0.51639484105295241</v>
      </c>
      <c r="DB219" s="351">
        <f t="shared" si="316"/>
        <v>2.1957952687778435</v>
      </c>
      <c r="DC219" s="352">
        <f t="shared" si="294"/>
        <v>2.1891255789339525E-3</v>
      </c>
      <c r="DD219" s="353">
        <f t="shared" si="298"/>
        <v>-53.194586489301585</v>
      </c>
      <c r="DE219" s="354">
        <f t="shared" si="272"/>
        <v>72.916666666666671</v>
      </c>
      <c r="DF219" s="354">
        <f t="shared" si="295"/>
        <v>1.6311505423132295</v>
      </c>
      <c r="DG219" s="365"/>
      <c r="DH219" s="63"/>
      <c r="DI219" s="63"/>
      <c r="DJ219" s="63"/>
      <c r="DK219" s="63"/>
      <c r="DL219" s="63"/>
      <c r="DM219" s="63"/>
      <c r="DN219" s="63"/>
      <c r="DO219" s="366"/>
      <c r="DP219" s="63"/>
      <c r="DQ219" s="63"/>
      <c r="DR219" s="63"/>
      <c r="DS219" s="63"/>
      <c r="DT219" s="63"/>
      <c r="DU219" s="63"/>
      <c r="DV219" s="63"/>
      <c r="DW219" s="63"/>
      <c r="DX219" s="63"/>
      <c r="DY219" s="63"/>
      <c r="DZ219" s="63"/>
      <c r="EA219" s="63"/>
      <c r="EB219" s="63"/>
      <c r="EC219" s="63"/>
      <c r="ED219" s="63"/>
      <c r="EE219" s="63"/>
      <c r="EF219" s="63"/>
      <c r="EG219" s="63"/>
    </row>
    <row r="220" spans="1:137" s="358" customFormat="1" x14ac:dyDescent="0.25">
      <c r="A220" s="358">
        <f t="shared" si="299"/>
        <v>880</v>
      </c>
      <c r="B220" s="359">
        <f t="shared" si="300"/>
        <v>0.125</v>
      </c>
      <c r="C220" s="360"/>
      <c r="D220" s="342">
        <f t="shared" si="220"/>
        <v>-307.29599999999999</v>
      </c>
      <c r="E220" s="361">
        <f t="shared" si="301"/>
        <v>0.97</v>
      </c>
      <c r="F220" s="343"/>
      <c r="G220" s="342">
        <f t="shared" si="273"/>
        <v>-174.80996239065468</v>
      </c>
      <c r="H220" s="342">
        <f t="shared" si="274"/>
        <v>5.1900376093453247</v>
      </c>
      <c r="I220" s="342">
        <f t="shared" si="275"/>
        <v>-0.19256573096301327</v>
      </c>
      <c r="J220" s="342">
        <f t="shared" si="276"/>
        <v>5.1900376093453247</v>
      </c>
      <c r="K220" s="344">
        <f t="shared" si="277"/>
        <v>1</v>
      </c>
      <c r="L220" s="345">
        <f t="shared" si="278"/>
        <v>0</v>
      </c>
      <c r="M220" s="346">
        <f t="shared" si="279"/>
        <v>-159.01369866418514</v>
      </c>
      <c r="N220" s="342">
        <f t="shared" si="280"/>
        <v>20.986301335814858</v>
      </c>
      <c r="O220" s="342">
        <f t="shared" si="281"/>
        <v>-8.5038931077316686</v>
      </c>
      <c r="P220" s="342">
        <f t="shared" si="282"/>
        <v>20.986301335814858</v>
      </c>
      <c r="Q220" s="344">
        <f t="shared" si="283"/>
        <v>1</v>
      </c>
      <c r="R220" s="345">
        <f t="shared" si="284"/>
        <v>0</v>
      </c>
      <c r="S220" s="346">
        <f t="shared" si="285"/>
        <v>-12.550472358804573</v>
      </c>
      <c r="T220" s="342">
        <f t="shared" si="286"/>
        <v>167.44952764119543</v>
      </c>
      <c r="U220" s="342">
        <f t="shared" si="287"/>
        <v>-3.8595087427881714</v>
      </c>
      <c r="V220" s="342">
        <f t="shared" si="288"/>
        <v>-12.550472358804573</v>
      </c>
      <c r="W220" s="344">
        <f t="shared" si="289"/>
        <v>1</v>
      </c>
      <c r="X220" s="345">
        <f t="shared" si="290"/>
        <v>0</v>
      </c>
      <c r="Y220" s="342">
        <f t="shared" si="291"/>
        <v>0</v>
      </c>
      <c r="Z220" s="343"/>
      <c r="AA220" s="342">
        <f t="shared" si="302"/>
        <v>-68.663140708194348</v>
      </c>
      <c r="AB220" s="342">
        <f t="shared" si="221"/>
        <v>-146.89574861384781</v>
      </c>
      <c r="AC220" s="342">
        <f t="shared" si="222"/>
        <v>-2356.1999999999998</v>
      </c>
      <c r="AD220" s="342">
        <f t="shared" si="223"/>
        <v>7.4375</v>
      </c>
      <c r="AE220" s="342">
        <f t="shared" si="224"/>
        <v>-68.663140708194348</v>
      </c>
      <c r="AF220" s="361">
        <f t="shared" si="225"/>
        <v>0.36385052714047628</v>
      </c>
      <c r="AG220" s="361">
        <f t="shared" si="226"/>
        <v>0.15084196321525822</v>
      </c>
      <c r="AH220" s="361">
        <f t="shared" si="303"/>
        <v>0.36385052714047628</v>
      </c>
      <c r="AI220" s="342">
        <f t="shared" si="227"/>
        <v>0.21673971183142154</v>
      </c>
      <c r="AJ220" s="343"/>
      <c r="AK220" s="342">
        <f t="shared" si="304"/>
        <v>-74.14063373339431</v>
      </c>
      <c r="AL220" s="342">
        <f t="shared" si="228"/>
        <v>-156.38969356119077</v>
      </c>
      <c r="AM220" s="342">
        <f t="shared" si="229"/>
        <v>-2356.1999999999998</v>
      </c>
      <c r="AN220" s="342">
        <f t="shared" si="230"/>
        <v>7.4375</v>
      </c>
      <c r="AO220" s="342">
        <f t="shared" si="231"/>
        <v>-74.14063373339431</v>
      </c>
      <c r="AP220" s="361">
        <f t="shared" si="232"/>
        <v>0.27327709019391577</v>
      </c>
      <c r="AQ220" s="361">
        <f t="shared" si="233"/>
        <v>8.0446068157465009E-2</v>
      </c>
      <c r="AR220" s="361">
        <f t="shared" si="305"/>
        <v>0.27327709019391577</v>
      </c>
      <c r="AS220" s="342">
        <f t="shared" si="234"/>
        <v>0.23402977819884568</v>
      </c>
      <c r="AT220" s="343"/>
      <c r="AU220" s="342">
        <f t="shared" si="235"/>
        <v>-178.02196808268619</v>
      </c>
      <c r="AV220" s="342">
        <f t="shared" si="236"/>
        <v>1.9780319173138139</v>
      </c>
      <c r="AW220" s="342">
        <f t="shared" si="237"/>
        <v>1.9780319173138139</v>
      </c>
      <c r="AX220" s="342">
        <f t="shared" si="238"/>
        <v>-2.3595494950766943E-4</v>
      </c>
      <c r="AY220" s="342">
        <f t="shared" si="306"/>
        <v>1</v>
      </c>
      <c r="AZ220" s="342">
        <f t="shared" si="239"/>
        <v>0</v>
      </c>
      <c r="BA220" s="343"/>
      <c r="BB220" s="342">
        <f t="shared" si="240"/>
        <v>-176.04863998945373</v>
      </c>
      <c r="BC220" s="342">
        <f t="shared" si="241"/>
        <v>3.9513600105462672</v>
      </c>
      <c r="BD220" s="342">
        <f t="shared" si="242"/>
        <v>3.9513600105462672</v>
      </c>
      <c r="BE220" s="342">
        <f t="shared" si="292"/>
        <v>-4.5319573028475003E-4</v>
      </c>
      <c r="BF220" s="342">
        <f t="shared" si="307"/>
        <v>1</v>
      </c>
      <c r="BG220" s="342">
        <f t="shared" si="243"/>
        <v>0</v>
      </c>
      <c r="BH220" s="343"/>
      <c r="BI220" s="342">
        <f t="shared" si="244"/>
        <v>-160.66198010289165</v>
      </c>
      <c r="BJ220" s="342">
        <f t="shared" si="245"/>
        <v>18.528658959734429</v>
      </c>
      <c r="BK220" s="342">
        <f t="shared" si="246"/>
        <v>-7.1873579733726878E-2</v>
      </c>
      <c r="BL220" s="342">
        <f t="shared" si="247"/>
        <v>18.528658959734429</v>
      </c>
      <c r="BM220" s="342">
        <f t="shared" si="308"/>
        <v>0.99175938985802614</v>
      </c>
      <c r="BN220" s="342">
        <f t="shared" si="248"/>
        <v>5.8486928534515245E-2</v>
      </c>
      <c r="BO220" s="346">
        <f t="shared" si="249"/>
        <v>-157.34128211136479</v>
      </c>
      <c r="BP220" s="344">
        <f t="shared" si="250"/>
        <v>22.658717888635209</v>
      </c>
      <c r="BQ220" s="344">
        <f t="shared" si="251"/>
        <v>-0.14951038441318415</v>
      </c>
      <c r="BR220" s="344">
        <f t="shared" si="252"/>
        <v>22.658717888635209</v>
      </c>
      <c r="BS220" s="346">
        <f t="shared" si="253"/>
        <v>0.98293427853703597</v>
      </c>
      <c r="BT220" s="345">
        <f t="shared" si="254"/>
        <v>7.1523730709075792E-2</v>
      </c>
      <c r="BU220" s="342">
        <f t="shared" si="309"/>
        <v>0.13001065924359104</v>
      </c>
      <c r="BV220" s="343"/>
      <c r="BW220" s="347">
        <f t="shared" si="293"/>
        <v>1.6757801492738582</v>
      </c>
      <c r="BX220" s="362"/>
      <c r="BY220" s="363"/>
      <c r="BZ220" s="361">
        <f t="shared" si="255"/>
        <v>-177.36343840704922</v>
      </c>
      <c r="CA220" s="361">
        <f t="shared" si="256"/>
        <v>2.636561592950784</v>
      </c>
      <c r="CB220" s="342">
        <f t="shared" si="257"/>
        <v>2.636561592950784</v>
      </c>
      <c r="CC220" s="342">
        <f t="shared" si="258"/>
        <v>-3.0836975051984285E-4</v>
      </c>
      <c r="CD220" s="342">
        <f t="shared" si="310"/>
        <v>1</v>
      </c>
      <c r="CE220" s="342">
        <f t="shared" si="259"/>
        <v>0</v>
      </c>
      <c r="CF220" s="364"/>
      <c r="CG220" s="342">
        <f t="shared" si="311"/>
        <v>-82.434678931567717</v>
      </c>
      <c r="CH220" s="342">
        <f t="shared" si="260"/>
        <v>-169.17421317549721</v>
      </c>
      <c r="CI220" s="342">
        <f t="shared" si="261"/>
        <v>-2356.1999999999998</v>
      </c>
      <c r="CJ220" s="342">
        <f t="shared" si="296"/>
        <v>7.4375</v>
      </c>
      <c r="CK220" s="342">
        <f t="shared" si="262"/>
        <v>-82.434678931567717</v>
      </c>
      <c r="CL220" s="361">
        <f t="shared" si="263"/>
        <v>0.13165642142692799</v>
      </c>
      <c r="CM220" s="361">
        <f t="shared" si="264"/>
        <v>1.7636416672549074E-2</v>
      </c>
      <c r="CN220" s="361">
        <f t="shared" si="312"/>
        <v>0.13165642142692799</v>
      </c>
      <c r="CO220" s="342">
        <f t="shared" si="265"/>
        <v>0.26021047642540313</v>
      </c>
      <c r="CP220" s="364"/>
      <c r="CQ220" s="342">
        <f t="shared" si="313"/>
        <v>-80.326644567596517</v>
      </c>
      <c r="CR220" s="342">
        <f t="shared" si="266"/>
        <v>-166.05491983085355</v>
      </c>
      <c r="CS220" s="342">
        <f t="shared" si="267"/>
        <v>-2356.1999999999998</v>
      </c>
      <c r="CT220" s="342">
        <f t="shared" si="297"/>
        <v>7.4375</v>
      </c>
      <c r="CU220" s="342">
        <f t="shared" si="268"/>
        <v>-80.326644567596517</v>
      </c>
      <c r="CV220" s="361">
        <f t="shared" si="269"/>
        <v>0.16803097432404421</v>
      </c>
      <c r="CW220" s="361">
        <f t="shared" si="270"/>
        <v>2.9042496125005337E-2</v>
      </c>
      <c r="CX220" s="361">
        <f t="shared" si="314"/>
        <v>0.16803097432404421</v>
      </c>
      <c r="CY220" s="342">
        <f t="shared" si="271"/>
        <v>0.25355632754923146</v>
      </c>
      <c r="CZ220" s="364"/>
      <c r="DA220" s="350">
        <f t="shared" si="315"/>
        <v>0.51376680397463459</v>
      </c>
      <c r="DB220" s="351">
        <f t="shared" si="316"/>
        <v>2.1895469532484926</v>
      </c>
      <c r="DC220" s="352">
        <f t="shared" si="294"/>
        <v>2.1443142264733058E-3</v>
      </c>
      <c r="DD220" s="353">
        <f t="shared" si="298"/>
        <v>-53.37423146145052</v>
      </c>
      <c r="DE220" s="354">
        <f t="shared" si="272"/>
        <v>73.333333333333329</v>
      </c>
      <c r="DF220" s="354">
        <f t="shared" si="295"/>
        <v>1.6223061630148032</v>
      </c>
      <c r="DG220" s="365"/>
      <c r="DH220" s="63"/>
      <c r="DI220" s="63"/>
      <c r="DJ220" s="63"/>
      <c r="DK220" s="63"/>
      <c r="DL220" s="63"/>
      <c r="DM220" s="63"/>
      <c r="DN220" s="63"/>
      <c r="DO220" s="366"/>
      <c r="DP220" s="63"/>
      <c r="DQ220" s="63"/>
      <c r="DR220" s="63"/>
      <c r="DS220" s="63"/>
      <c r="DT220" s="63"/>
      <c r="DU220" s="63"/>
      <c r="DV220" s="63"/>
      <c r="DW220" s="63"/>
      <c r="DX220" s="63"/>
      <c r="DY220" s="63"/>
      <c r="DZ220" s="63"/>
      <c r="EA220" s="63"/>
      <c r="EB220" s="63"/>
      <c r="EC220" s="63"/>
      <c r="ED220" s="63"/>
      <c r="EE220" s="63"/>
      <c r="EF220" s="63"/>
      <c r="EG220" s="63"/>
    </row>
    <row r="221" spans="1:137" s="358" customFormat="1" x14ac:dyDescent="0.25">
      <c r="A221" s="358">
        <f t="shared" si="299"/>
        <v>885</v>
      </c>
      <c r="B221" s="359">
        <f t="shared" si="300"/>
        <v>0.125</v>
      </c>
      <c r="C221" s="360"/>
      <c r="D221" s="342">
        <f t="shared" si="220"/>
        <v>-309.04199999999997</v>
      </c>
      <c r="E221" s="361">
        <f t="shared" si="301"/>
        <v>0.97</v>
      </c>
      <c r="F221" s="343"/>
      <c r="G221" s="342">
        <f t="shared" si="273"/>
        <v>-174.84925453501143</v>
      </c>
      <c r="H221" s="342">
        <f t="shared" si="274"/>
        <v>5.1507454649885744</v>
      </c>
      <c r="I221" s="342">
        <f t="shared" si="275"/>
        <v>-0.18698970132084058</v>
      </c>
      <c r="J221" s="342">
        <f t="shared" si="276"/>
        <v>5.1507454649885744</v>
      </c>
      <c r="K221" s="344">
        <f t="shared" si="277"/>
        <v>1</v>
      </c>
      <c r="L221" s="345">
        <f t="shared" si="278"/>
        <v>0</v>
      </c>
      <c r="M221" s="346">
        <f t="shared" si="279"/>
        <v>-159.43602878080088</v>
      </c>
      <c r="N221" s="342">
        <f t="shared" si="280"/>
        <v>20.563971219199118</v>
      </c>
      <c r="O221" s="342">
        <f t="shared" si="281"/>
        <v>-8.2292874640253668</v>
      </c>
      <c r="P221" s="342">
        <f t="shared" si="282"/>
        <v>20.563971219199118</v>
      </c>
      <c r="Q221" s="344">
        <f t="shared" si="283"/>
        <v>1</v>
      </c>
      <c r="R221" s="345">
        <f t="shared" si="284"/>
        <v>0</v>
      </c>
      <c r="S221" s="346">
        <f t="shared" si="285"/>
        <v>-12.720554400414915</v>
      </c>
      <c r="T221" s="342">
        <f t="shared" si="286"/>
        <v>167.27944559958507</v>
      </c>
      <c r="U221" s="342">
        <f t="shared" si="287"/>
        <v>-3.959501804527747</v>
      </c>
      <c r="V221" s="342">
        <f t="shared" si="288"/>
        <v>-12.720554400414915</v>
      </c>
      <c r="W221" s="344">
        <f t="shared" si="289"/>
        <v>1</v>
      </c>
      <c r="X221" s="345">
        <f t="shared" si="290"/>
        <v>0</v>
      </c>
      <c r="Y221" s="342">
        <f t="shared" si="291"/>
        <v>0</v>
      </c>
      <c r="Z221" s="343"/>
      <c r="AA221" s="342">
        <f t="shared" si="302"/>
        <v>-68.772929945720207</v>
      </c>
      <c r="AB221" s="342">
        <f t="shared" si="221"/>
        <v>-147.09708210398324</v>
      </c>
      <c r="AC221" s="342">
        <f t="shared" si="222"/>
        <v>-2369.5875000000001</v>
      </c>
      <c r="AD221" s="342">
        <f t="shared" si="223"/>
        <v>7.4375</v>
      </c>
      <c r="AE221" s="342">
        <f t="shared" si="224"/>
        <v>-68.772929945720207</v>
      </c>
      <c r="AF221" s="361">
        <f t="shared" si="225"/>
        <v>0.36206501687714698</v>
      </c>
      <c r="AG221" s="361">
        <f t="shared" si="226"/>
        <v>0.14918038424813282</v>
      </c>
      <c r="AH221" s="361">
        <f t="shared" si="303"/>
        <v>0.36206501687714698</v>
      </c>
      <c r="AI221" s="342">
        <f t="shared" si="227"/>
        <v>0.21585979267332142</v>
      </c>
      <c r="AJ221" s="343"/>
      <c r="AK221" s="342">
        <f t="shared" si="304"/>
        <v>-74.225763498863358</v>
      </c>
      <c r="AL221" s="342">
        <f t="shared" si="228"/>
        <v>-156.5292993841513</v>
      </c>
      <c r="AM221" s="342">
        <f t="shared" si="229"/>
        <v>-2369.5875000000001</v>
      </c>
      <c r="AN221" s="342">
        <f t="shared" si="230"/>
        <v>7.4375</v>
      </c>
      <c r="AO221" s="342">
        <f t="shared" si="231"/>
        <v>-74.225763498863358</v>
      </c>
      <c r="AP221" s="361">
        <f t="shared" si="232"/>
        <v>0.27184755062369043</v>
      </c>
      <c r="AQ221" s="361">
        <f t="shared" si="233"/>
        <v>7.9545408684416993E-2</v>
      </c>
      <c r="AR221" s="361">
        <f t="shared" si="305"/>
        <v>0.27184755062369043</v>
      </c>
      <c r="AS221" s="342">
        <f t="shared" si="234"/>
        <v>0.23297477557709778</v>
      </c>
      <c r="AT221" s="343"/>
      <c r="AU221" s="342">
        <f t="shared" si="235"/>
        <v>-178.03342425413825</v>
      </c>
      <c r="AV221" s="342">
        <f t="shared" si="236"/>
        <v>1.9665757458617463</v>
      </c>
      <c r="AW221" s="342">
        <f t="shared" si="237"/>
        <v>1.9665757458617463</v>
      </c>
      <c r="AX221" s="342">
        <f t="shared" si="238"/>
        <v>-2.3046177025933922E-4</v>
      </c>
      <c r="AY221" s="342">
        <f t="shared" si="306"/>
        <v>1</v>
      </c>
      <c r="AZ221" s="342">
        <f t="shared" si="239"/>
        <v>0</v>
      </c>
      <c r="BA221" s="343"/>
      <c r="BB221" s="342">
        <f t="shared" si="240"/>
        <v>-176.07147120221103</v>
      </c>
      <c r="BC221" s="342">
        <f t="shared" si="241"/>
        <v>3.9285287977889709</v>
      </c>
      <c r="BD221" s="342">
        <f t="shared" si="242"/>
        <v>3.9285287977889709</v>
      </c>
      <c r="BE221" s="342">
        <f t="shared" si="292"/>
        <v>-4.4283497578093936E-4</v>
      </c>
      <c r="BF221" s="342">
        <f t="shared" si="307"/>
        <v>1</v>
      </c>
      <c r="BG221" s="342">
        <f t="shared" si="243"/>
        <v>0</v>
      </c>
      <c r="BH221" s="343"/>
      <c r="BI221" s="342">
        <f t="shared" si="244"/>
        <v>-160.78909154785688</v>
      </c>
      <c r="BJ221" s="342">
        <f t="shared" si="245"/>
        <v>18.40367383721096</v>
      </c>
      <c r="BK221" s="342">
        <f t="shared" si="246"/>
        <v>-7.0091286911923095E-2</v>
      </c>
      <c r="BL221" s="342">
        <f t="shared" si="247"/>
        <v>18.40367383721096</v>
      </c>
      <c r="BM221" s="342">
        <f t="shared" si="308"/>
        <v>0.99196291385828905</v>
      </c>
      <c r="BN221" s="342">
        <f t="shared" si="248"/>
        <v>5.7764199112401E-2</v>
      </c>
      <c r="BO221" s="346">
        <f t="shared" si="249"/>
        <v>-157.50386101077657</v>
      </c>
      <c r="BP221" s="344">
        <f t="shared" si="250"/>
        <v>22.496138989223425</v>
      </c>
      <c r="BQ221" s="344">
        <f t="shared" si="251"/>
        <v>-0.14571793870483005</v>
      </c>
      <c r="BR221" s="344">
        <f t="shared" si="252"/>
        <v>22.496138989223425</v>
      </c>
      <c r="BS221" s="346">
        <f t="shared" si="253"/>
        <v>0.98336354243081892</v>
      </c>
      <c r="BT221" s="345">
        <f t="shared" si="254"/>
        <v>7.0609350248661093E-2</v>
      </c>
      <c r="BU221" s="342">
        <f t="shared" si="309"/>
        <v>0.1283735493610621</v>
      </c>
      <c r="BV221" s="343"/>
      <c r="BW221" s="347">
        <f t="shared" si="293"/>
        <v>1.6722081176114814</v>
      </c>
      <c r="BX221" s="362"/>
      <c r="BY221" s="363"/>
      <c r="BZ221" s="361">
        <f t="shared" si="255"/>
        <v>-177.37869924294762</v>
      </c>
      <c r="CA221" s="361">
        <f t="shared" si="256"/>
        <v>2.6213007570523814</v>
      </c>
      <c r="CB221" s="342">
        <f t="shared" si="257"/>
        <v>2.6213007570523814</v>
      </c>
      <c r="CC221" s="342">
        <f t="shared" si="258"/>
        <v>-3.0125399268497786E-4</v>
      </c>
      <c r="CD221" s="342">
        <f t="shared" si="310"/>
        <v>1</v>
      </c>
      <c r="CE221" s="342">
        <f t="shared" si="259"/>
        <v>0</v>
      </c>
      <c r="CF221" s="364"/>
      <c r="CG221" s="342">
        <f t="shared" si="311"/>
        <v>-82.476929928446381</v>
      </c>
      <c r="CH221" s="342">
        <f t="shared" si="260"/>
        <v>-169.23606920997548</v>
      </c>
      <c r="CI221" s="342">
        <f t="shared" si="261"/>
        <v>-2369.5875000000001</v>
      </c>
      <c r="CJ221" s="342">
        <f t="shared" si="296"/>
        <v>7.4375</v>
      </c>
      <c r="CK221" s="342">
        <f t="shared" si="262"/>
        <v>-82.476929928446381</v>
      </c>
      <c r="CL221" s="361">
        <f t="shared" si="263"/>
        <v>0.13092538562019421</v>
      </c>
      <c r="CM221" s="361">
        <f t="shared" si="264"/>
        <v>1.7437758840083018E-2</v>
      </c>
      <c r="CN221" s="361">
        <f t="shared" si="312"/>
        <v>0.13092538562019421</v>
      </c>
      <c r="CO221" s="342">
        <f t="shared" si="265"/>
        <v>0.25887297529330316</v>
      </c>
      <c r="CP221" s="364"/>
      <c r="CQ221" s="342">
        <f t="shared" si="313"/>
        <v>-80.38027220030115</v>
      </c>
      <c r="CR221" s="342">
        <f t="shared" si="266"/>
        <v>-166.13515004350626</v>
      </c>
      <c r="CS221" s="342">
        <f t="shared" si="267"/>
        <v>-2369.5875000000001</v>
      </c>
      <c r="CT221" s="342">
        <f t="shared" si="297"/>
        <v>7.4375</v>
      </c>
      <c r="CU221" s="342">
        <f t="shared" si="268"/>
        <v>-80.38027220030115</v>
      </c>
      <c r="CV221" s="361">
        <f t="shared" si="269"/>
        <v>0.1671082301075362</v>
      </c>
      <c r="CW221" s="361">
        <f t="shared" si="270"/>
        <v>2.871553071304225E-2</v>
      </c>
      <c r="CX221" s="361">
        <f t="shared" si="314"/>
        <v>0.1671082301075362</v>
      </c>
      <c r="CY221" s="342">
        <f t="shared" si="271"/>
        <v>0.25229212868895529</v>
      </c>
      <c r="CZ221" s="364"/>
      <c r="DA221" s="350">
        <f t="shared" si="315"/>
        <v>0.51116510398225845</v>
      </c>
      <c r="DB221" s="351">
        <f t="shared" si="316"/>
        <v>2.1833732215937398</v>
      </c>
      <c r="DC221" s="352">
        <f t="shared" si="294"/>
        <v>2.1005993612070572E-3</v>
      </c>
      <c r="DD221" s="353">
        <f t="shared" si="298"/>
        <v>-53.553135418407919</v>
      </c>
      <c r="DE221" s="354">
        <f t="shared" si="272"/>
        <v>73.75</v>
      </c>
      <c r="DF221" s="354">
        <f t="shared" si="295"/>
        <v>1.6135548232013774</v>
      </c>
      <c r="DG221" s="365"/>
      <c r="DH221" s="63"/>
      <c r="DI221" s="63"/>
      <c r="DJ221" s="63"/>
      <c r="DK221" s="63"/>
      <c r="DL221" s="63"/>
      <c r="DM221" s="63"/>
      <c r="DN221" s="63"/>
      <c r="DO221" s="366"/>
      <c r="DP221" s="63"/>
      <c r="DQ221" s="63"/>
      <c r="DR221" s="63"/>
      <c r="DS221" s="63"/>
      <c r="DT221" s="63"/>
      <c r="DU221" s="63"/>
      <c r="DV221" s="63"/>
      <c r="DW221" s="63"/>
      <c r="DX221" s="63"/>
      <c r="DY221" s="63"/>
      <c r="DZ221" s="63"/>
      <c r="EA221" s="63"/>
      <c r="EB221" s="63"/>
      <c r="EC221" s="63"/>
      <c r="ED221" s="63"/>
      <c r="EE221" s="63"/>
      <c r="EF221" s="63"/>
      <c r="EG221" s="63"/>
    </row>
    <row r="222" spans="1:137" s="358" customFormat="1" x14ac:dyDescent="0.25">
      <c r="A222" s="358">
        <f t="shared" si="299"/>
        <v>890</v>
      </c>
      <c r="B222" s="359">
        <f t="shared" si="300"/>
        <v>0.125</v>
      </c>
      <c r="C222" s="360"/>
      <c r="D222" s="342">
        <f t="shared" si="220"/>
        <v>-310.78800000000001</v>
      </c>
      <c r="E222" s="361">
        <f t="shared" si="301"/>
        <v>0.97</v>
      </c>
      <c r="F222" s="343"/>
      <c r="G222" s="342">
        <f t="shared" si="273"/>
        <v>-174.88790199488099</v>
      </c>
      <c r="H222" s="342">
        <f t="shared" si="274"/>
        <v>5.1120980051190088</v>
      </c>
      <c r="I222" s="342">
        <f t="shared" si="275"/>
        <v>-0.1816105676333549</v>
      </c>
      <c r="J222" s="342">
        <f t="shared" si="276"/>
        <v>5.1120980051190088</v>
      </c>
      <c r="K222" s="344">
        <f t="shared" si="277"/>
        <v>1</v>
      </c>
      <c r="L222" s="345">
        <f t="shared" si="278"/>
        <v>0</v>
      </c>
      <c r="M222" s="346">
        <f t="shared" si="279"/>
        <v>-159.84072197852703</v>
      </c>
      <c r="N222" s="342">
        <f t="shared" si="280"/>
        <v>20.159278021472971</v>
      </c>
      <c r="O222" s="342">
        <f t="shared" si="281"/>
        <v>-7.9656415367572508</v>
      </c>
      <c r="P222" s="342">
        <f t="shared" si="282"/>
        <v>20.159278021472971</v>
      </c>
      <c r="Q222" s="344">
        <f t="shared" si="283"/>
        <v>1</v>
      </c>
      <c r="R222" s="345">
        <f t="shared" si="284"/>
        <v>0</v>
      </c>
      <c r="S222" s="346">
        <f t="shared" si="285"/>
        <v>-12.893830882965075</v>
      </c>
      <c r="T222" s="342">
        <f t="shared" si="286"/>
        <v>167.10616911703494</v>
      </c>
      <c r="U222" s="342">
        <f t="shared" si="287"/>
        <v>-4.062005130500193</v>
      </c>
      <c r="V222" s="342">
        <f t="shared" si="288"/>
        <v>-12.893830882965075</v>
      </c>
      <c r="W222" s="344">
        <f t="shared" si="289"/>
        <v>1</v>
      </c>
      <c r="X222" s="345">
        <f t="shared" si="290"/>
        <v>0</v>
      </c>
      <c r="Y222" s="342">
        <f t="shared" si="291"/>
        <v>0</v>
      </c>
      <c r="Z222" s="343"/>
      <c r="AA222" s="342">
        <f t="shared" si="302"/>
        <v>-68.881646521152732</v>
      </c>
      <c r="AB222" s="342">
        <f t="shared" si="221"/>
        <v>-147.29595894791481</v>
      </c>
      <c r="AC222" s="342">
        <f t="shared" si="222"/>
        <v>-2382.9749999999999</v>
      </c>
      <c r="AD222" s="342">
        <f t="shared" si="223"/>
        <v>7.4375</v>
      </c>
      <c r="AE222" s="342">
        <f t="shared" si="224"/>
        <v>-68.881646521152732</v>
      </c>
      <c r="AF222" s="361">
        <f t="shared" si="225"/>
        <v>0.36029564137762971</v>
      </c>
      <c r="AG222" s="361">
        <f t="shared" si="226"/>
        <v>0.14754549764066074</v>
      </c>
      <c r="AH222" s="361">
        <f t="shared" si="303"/>
        <v>0.36029564137762971</v>
      </c>
      <c r="AI222" s="342">
        <f t="shared" si="227"/>
        <v>0.21498641236314833</v>
      </c>
      <c r="AJ222" s="343"/>
      <c r="AK222" s="342">
        <f t="shared" si="304"/>
        <v>-74.310007070916129</v>
      </c>
      <c r="AL222" s="342">
        <f t="shared" si="228"/>
        <v>-156.66724117737428</v>
      </c>
      <c r="AM222" s="342">
        <f t="shared" si="229"/>
        <v>-2382.9749999999999</v>
      </c>
      <c r="AN222" s="342">
        <f t="shared" si="230"/>
        <v>7.4375</v>
      </c>
      <c r="AO222" s="342">
        <f t="shared" si="231"/>
        <v>-74.310007070916129</v>
      </c>
      <c r="AP222" s="361">
        <f t="shared" si="232"/>
        <v>0.27043230163631088</v>
      </c>
      <c r="AQ222" s="361">
        <f t="shared" si="233"/>
        <v>7.8659696205131344E-2</v>
      </c>
      <c r="AR222" s="361">
        <f t="shared" si="305"/>
        <v>0.27043230163631088</v>
      </c>
      <c r="AS222" s="342">
        <f t="shared" si="234"/>
        <v>0.23192886102033747</v>
      </c>
      <c r="AT222" s="343"/>
      <c r="AU222" s="342">
        <f t="shared" si="235"/>
        <v>-178.04474693570089</v>
      </c>
      <c r="AV222" s="342">
        <f t="shared" si="236"/>
        <v>1.9552530642991144</v>
      </c>
      <c r="AW222" s="342">
        <f t="shared" si="237"/>
        <v>1.9552530642991144</v>
      </c>
      <c r="AX222" s="342">
        <f t="shared" si="238"/>
        <v>-2.2512841945829495E-4</v>
      </c>
      <c r="AY222" s="342">
        <f t="shared" si="306"/>
        <v>1</v>
      </c>
      <c r="AZ222" s="342">
        <f t="shared" si="239"/>
        <v>0</v>
      </c>
      <c r="BA222" s="343"/>
      <c r="BB222" s="342">
        <f t="shared" si="240"/>
        <v>-176.09403730035663</v>
      </c>
      <c r="BC222" s="342">
        <f t="shared" si="241"/>
        <v>3.9059626996433678</v>
      </c>
      <c r="BD222" s="342">
        <f t="shared" si="242"/>
        <v>3.9059626996433678</v>
      </c>
      <c r="BE222" s="342">
        <f t="shared" si="292"/>
        <v>-4.3276961385247526E-4</v>
      </c>
      <c r="BF222" s="342">
        <f t="shared" si="307"/>
        <v>1</v>
      </c>
      <c r="BG222" s="342">
        <f t="shared" si="243"/>
        <v>0</v>
      </c>
      <c r="BH222" s="343"/>
      <c r="BI222" s="342">
        <f t="shared" si="244"/>
        <v>-160.91442698301108</v>
      </c>
      <c r="BJ222" s="342">
        <f t="shared" si="245"/>
        <v>18.280457611370679</v>
      </c>
      <c r="BK222" s="342">
        <f t="shared" si="246"/>
        <v>-6.8364178779297097E-2</v>
      </c>
      <c r="BL222" s="342">
        <f t="shared" si="247"/>
        <v>18.280457611370679</v>
      </c>
      <c r="BM222" s="342">
        <f t="shared" si="308"/>
        <v>0.99216017604191087</v>
      </c>
      <c r="BN222" s="342">
        <f t="shared" si="248"/>
        <v>5.705511114660012E-2</v>
      </c>
      <c r="BO222" s="346">
        <f t="shared" si="249"/>
        <v>-157.66398068428643</v>
      </c>
      <c r="BP222" s="344">
        <f t="shared" si="250"/>
        <v>22.336019315713571</v>
      </c>
      <c r="BQ222" s="344">
        <f t="shared" si="251"/>
        <v>-0.14204515723091987</v>
      </c>
      <c r="BR222" s="344">
        <f t="shared" si="252"/>
        <v>22.336019315713571</v>
      </c>
      <c r="BS222" s="346">
        <f t="shared" si="253"/>
        <v>0.98377944031215048</v>
      </c>
      <c r="BT222" s="345">
        <f t="shared" si="254"/>
        <v>6.9712919212589167E-2</v>
      </c>
      <c r="BU222" s="342">
        <f t="shared" si="309"/>
        <v>0.12676803035918929</v>
      </c>
      <c r="BV222" s="343"/>
      <c r="BW222" s="347">
        <f t="shared" si="293"/>
        <v>1.6686833037426752</v>
      </c>
      <c r="BX222" s="362"/>
      <c r="BY222" s="363"/>
      <c r="BZ222" s="361">
        <f t="shared" si="255"/>
        <v>-177.39378241596353</v>
      </c>
      <c r="CA222" s="361">
        <f t="shared" si="256"/>
        <v>2.6062175840364716</v>
      </c>
      <c r="CB222" s="342">
        <f t="shared" si="257"/>
        <v>2.6062175840364716</v>
      </c>
      <c r="CC222" s="342">
        <f t="shared" si="258"/>
        <v>-2.9434325399155812E-4</v>
      </c>
      <c r="CD222" s="342">
        <f t="shared" si="310"/>
        <v>1</v>
      </c>
      <c r="CE222" s="342">
        <f t="shared" si="259"/>
        <v>0</v>
      </c>
      <c r="CF222" s="364"/>
      <c r="CG222" s="342">
        <f t="shared" si="311"/>
        <v>-82.518714287820941</v>
      </c>
      <c r="CH222" s="342">
        <f t="shared" si="260"/>
        <v>-169.29721881467802</v>
      </c>
      <c r="CI222" s="342">
        <f t="shared" si="261"/>
        <v>-2382.9749999999999</v>
      </c>
      <c r="CJ222" s="342">
        <f t="shared" si="296"/>
        <v>7.4375</v>
      </c>
      <c r="CK222" s="342">
        <f t="shared" si="262"/>
        <v>-82.518714287820941</v>
      </c>
      <c r="CL222" s="361">
        <f t="shared" si="263"/>
        <v>0.13020235365380001</v>
      </c>
      <c r="CM222" s="361">
        <f t="shared" si="264"/>
        <v>1.7242437745945392E-2</v>
      </c>
      <c r="CN222" s="361">
        <f t="shared" si="312"/>
        <v>0.13020235365380001</v>
      </c>
      <c r="CO222" s="342">
        <f t="shared" si="265"/>
        <v>0.25754904584213778</v>
      </c>
      <c r="CP222" s="364"/>
      <c r="CQ222" s="342">
        <f t="shared" si="313"/>
        <v>-80.433314010285599</v>
      </c>
      <c r="CR222" s="342">
        <f t="shared" si="266"/>
        <v>-166.21445525795485</v>
      </c>
      <c r="CS222" s="342">
        <f t="shared" si="267"/>
        <v>-2382.9749999999999</v>
      </c>
      <c r="CT222" s="342">
        <f t="shared" si="297"/>
        <v>7.4375</v>
      </c>
      <c r="CU222" s="342">
        <f t="shared" si="268"/>
        <v>-80.433314010285599</v>
      </c>
      <c r="CV222" s="361">
        <f t="shared" si="269"/>
        <v>0.16619542184453212</v>
      </c>
      <c r="CW222" s="361">
        <f t="shared" si="270"/>
        <v>2.8394051473127981E-2</v>
      </c>
      <c r="CX222" s="361">
        <f t="shared" si="314"/>
        <v>0.16619542184453212</v>
      </c>
      <c r="CY222" s="342">
        <f t="shared" si="271"/>
        <v>0.25104030589976778</v>
      </c>
      <c r="CZ222" s="364"/>
      <c r="DA222" s="350">
        <f t="shared" si="315"/>
        <v>0.50858935174190556</v>
      </c>
      <c r="DB222" s="351">
        <f t="shared" si="316"/>
        <v>2.1772726554845807</v>
      </c>
      <c r="DC222" s="352">
        <f t="shared" si="294"/>
        <v>2.0579508445383488E-3</v>
      </c>
      <c r="DD222" s="353">
        <f t="shared" si="298"/>
        <v>-53.73130005697903</v>
      </c>
      <c r="DE222" s="354">
        <f t="shared" si="272"/>
        <v>74.166666666666671</v>
      </c>
      <c r="DF222" s="354">
        <f t="shared" si="295"/>
        <v>1.6048951025561151</v>
      </c>
      <c r="DG222" s="365"/>
      <c r="DH222" s="63"/>
      <c r="DI222" s="63"/>
      <c r="DJ222" s="63"/>
      <c r="DK222" s="63"/>
      <c r="DL222" s="63"/>
      <c r="DM222" s="63"/>
      <c r="DN222" s="63"/>
      <c r="DO222" s="366"/>
      <c r="DP222" s="63"/>
      <c r="DQ222" s="63"/>
      <c r="DR222" s="63"/>
      <c r="DS222" s="63"/>
      <c r="DT222" s="63"/>
      <c r="DU222" s="63"/>
      <c r="DV222" s="63"/>
      <c r="DW222" s="63"/>
      <c r="DX222" s="63"/>
      <c r="DY222" s="63"/>
      <c r="DZ222" s="63"/>
      <c r="EA222" s="63"/>
      <c r="EB222" s="63"/>
      <c r="EC222" s="63"/>
      <c r="ED222" s="63"/>
      <c r="EE222" s="63"/>
      <c r="EF222" s="63"/>
      <c r="EG222" s="63"/>
    </row>
    <row r="223" spans="1:137" s="358" customFormat="1" x14ac:dyDescent="0.25">
      <c r="A223" s="358">
        <f t="shared" si="299"/>
        <v>895</v>
      </c>
      <c r="B223" s="359">
        <f t="shared" si="300"/>
        <v>0.125</v>
      </c>
      <c r="C223" s="360"/>
      <c r="D223" s="342">
        <f t="shared" si="220"/>
        <v>-312.53399999999999</v>
      </c>
      <c r="E223" s="361">
        <f t="shared" si="301"/>
        <v>0.97</v>
      </c>
      <c r="F223" s="343"/>
      <c r="G223" s="342">
        <f t="shared" si="273"/>
        <v>-174.92592127480205</v>
      </c>
      <c r="H223" s="342">
        <f t="shared" si="274"/>
        <v>5.0740787251979498</v>
      </c>
      <c r="I223" s="342">
        <f t="shared" si="275"/>
        <v>-0.17642019705706349</v>
      </c>
      <c r="J223" s="342">
        <f t="shared" si="276"/>
        <v>5.0740787251979498</v>
      </c>
      <c r="K223" s="344">
        <f t="shared" si="277"/>
        <v>1</v>
      </c>
      <c r="L223" s="345">
        <f t="shared" si="278"/>
        <v>0</v>
      </c>
      <c r="M223" s="346">
        <f t="shared" si="279"/>
        <v>-160.22883937075775</v>
      </c>
      <c r="N223" s="342">
        <f t="shared" si="280"/>
        <v>19.771160629242246</v>
      </c>
      <c r="O223" s="342">
        <f t="shared" si="281"/>
        <v>-7.7124057081373838</v>
      </c>
      <c r="P223" s="342">
        <f t="shared" si="282"/>
        <v>19.771160629242246</v>
      </c>
      <c r="Q223" s="344">
        <f t="shared" si="283"/>
        <v>1</v>
      </c>
      <c r="R223" s="345">
        <f t="shared" si="284"/>
        <v>0</v>
      </c>
      <c r="S223" s="346">
        <f t="shared" si="285"/>
        <v>-13.070396504497626</v>
      </c>
      <c r="T223" s="342">
        <f t="shared" si="286"/>
        <v>166.92960349550236</v>
      </c>
      <c r="U223" s="342">
        <f t="shared" si="287"/>
        <v>-4.1670773609997678</v>
      </c>
      <c r="V223" s="342">
        <f t="shared" si="288"/>
        <v>-13.070396504497626</v>
      </c>
      <c r="W223" s="344">
        <f t="shared" si="289"/>
        <v>1</v>
      </c>
      <c r="X223" s="345">
        <f t="shared" si="290"/>
        <v>0</v>
      </c>
      <c r="Y223" s="342">
        <f t="shared" si="291"/>
        <v>0</v>
      </c>
      <c r="Z223" s="343"/>
      <c r="AA223" s="342">
        <f t="shared" si="302"/>
        <v>-68.989305306755213</v>
      </c>
      <c r="AB223" s="342">
        <f t="shared" si="221"/>
        <v>-147.49242334930443</v>
      </c>
      <c r="AC223" s="342">
        <f t="shared" si="222"/>
        <v>-2396.3625000000002</v>
      </c>
      <c r="AD223" s="342">
        <f t="shared" si="223"/>
        <v>7.4375</v>
      </c>
      <c r="AE223" s="342">
        <f t="shared" si="224"/>
        <v>-68.989305306755213</v>
      </c>
      <c r="AF223" s="361">
        <f t="shared" si="225"/>
        <v>0.35854220319211905</v>
      </c>
      <c r="AG223" s="361">
        <f t="shared" si="226"/>
        <v>0.14593675453863925</v>
      </c>
      <c r="AH223" s="361">
        <f t="shared" si="303"/>
        <v>0.35854220319211905</v>
      </c>
      <c r="AI223" s="342">
        <f t="shared" si="227"/>
        <v>0.21411950746975547</v>
      </c>
      <c r="AJ223" s="343"/>
      <c r="AK223" s="342">
        <f t="shared" si="304"/>
        <v>-74.393377857068884</v>
      </c>
      <c r="AL223" s="342">
        <f t="shared" si="228"/>
        <v>-156.80354870296412</v>
      </c>
      <c r="AM223" s="342">
        <f t="shared" si="229"/>
        <v>-2396.3625000000002</v>
      </c>
      <c r="AN223" s="342">
        <f t="shared" si="230"/>
        <v>7.4375</v>
      </c>
      <c r="AO223" s="342">
        <f t="shared" si="231"/>
        <v>-74.393377857068884</v>
      </c>
      <c r="AP223" s="361">
        <f t="shared" si="232"/>
        <v>0.26903113941240836</v>
      </c>
      <c r="AQ223" s="361">
        <f t="shared" si="233"/>
        <v>7.7788604885008911E-2</v>
      </c>
      <c r="AR223" s="361">
        <f t="shared" si="305"/>
        <v>0.26903113941240836</v>
      </c>
      <c r="AS223" s="342">
        <f t="shared" si="234"/>
        <v>0.23089192382702944</v>
      </c>
      <c r="AT223" s="343"/>
      <c r="AU223" s="342">
        <f t="shared" si="235"/>
        <v>-178.05593847240536</v>
      </c>
      <c r="AV223" s="342">
        <f t="shared" si="236"/>
        <v>1.9440615275946413</v>
      </c>
      <c r="AW223" s="342">
        <f t="shared" si="237"/>
        <v>1.9440615275946413</v>
      </c>
      <c r="AX223" s="342">
        <f t="shared" si="238"/>
        <v>-2.1994932225237614E-4</v>
      </c>
      <c r="AY223" s="342">
        <f t="shared" si="306"/>
        <v>1</v>
      </c>
      <c r="AZ223" s="342">
        <f t="shared" si="239"/>
        <v>0</v>
      </c>
      <c r="BA223" s="343"/>
      <c r="BB223" s="342">
        <f t="shared" si="240"/>
        <v>-176.11634292038246</v>
      </c>
      <c r="BC223" s="342">
        <f t="shared" si="241"/>
        <v>3.8836570796175351</v>
      </c>
      <c r="BD223" s="342">
        <f t="shared" si="242"/>
        <v>3.8836570796175351</v>
      </c>
      <c r="BE223" s="342">
        <f t="shared" si="292"/>
        <v>-4.2298956442765763E-4</v>
      </c>
      <c r="BF223" s="342">
        <f t="shared" si="307"/>
        <v>1</v>
      </c>
      <c r="BG223" s="342">
        <f t="shared" si="243"/>
        <v>0</v>
      </c>
      <c r="BH223" s="343"/>
      <c r="BI223" s="342">
        <f t="shared" si="244"/>
        <v>-161.03802476453458</v>
      </c>
      <c r="BJ223" s="342">
        <f t="shared" si="245"/>
        <v>18.158971882991779</v>
      </c>
      <c r="BK223" s="342">
        <f t="shared" si="246"/>
        <v>-6.6690215137314907E-2</v>
      </c>
      <c r="BL223" s="342">
        <f t="shared" si="247"/>
        <v>18.158971882991779</v>
      </c>
      <c r="BM223" s="342">
        <f t="shared" si="308"/>
        <v>0.99235140574682035</v>
      </c>
      <c r="BN223" s="342">
        <f t="shared" si="248"/>
        <v>5.6359316831135257E-2</v>
      </c>
      <c r="BO223" s="346">
        <f t="shared" si="249"/>
        <v>-157.82169775536201</v>
      </c>
      <c r="BP223" s="344">
        <f t="shared" si="250"/>
        <v>22.17830224463799</v>
      </c>
      <c r="BQ223" s="344">
        <f t="shared" si="251"/>
        <v>-0.13848755236628779</v>
      </c>
      <c r="BR223" s="344">
        <f t="shared" si="252"/>
        <v>22.17830224463799</v>
      </c>
      <c r="BS223" s="346">
        <f t="shared" si="253"/>
        <v>0.98418246355078531</v>
      </c>
      <c r="BT223" s="345">
        <f t="shared" si="254"/>
        <v>6.8833961032395988E-2</v>
      </c>
      <c r="BU223" s="342">
        <f t="shared" si="309"/>
        <v>0.12519327786353124</v>
      </c>
      <c r="BV223" s="343"/>
      <c r="BW223" s="347">
        <f t="shared" si="293"/>
        <v>1.6652047091603162</v>
      </c>
      <c r="BX223" s="362"/>
      <c r="BY223" s="363"/>
      <c r="BZ223" s="361">
        <f t="shared" si="255"/>
        <v>-177.40869104349588</v>
      </c>
      <c r="CA223" s="361">
        <f t="shared" si="256"/>
        <v>2.5913089565041219</v>
      </c>
      <c r="CB223" s="342">
        <f t="shared" si="257"/>
        <v>2.5913089565041219</v>
      </c>
      <c r="CC223" s="342">
        <f t="shared" si="258"/>
        <v>-2.8763045770381407E-4</v>
      </c>
      <c r="CD223" s="342">
        <f t="shared" si="310"/>
        <v>1</v>
      </c>
      <c r="CE223" s="342">
        <f t="shared" si="259"/>
        <v>0</v>
      </c>
      <c r="CF223" s="364"/>
      <c r="CG223" s="342">
        <f t="shared" si="311"/>
        <v>-82.560039654124154</v>
      </c>
      <c r="CH223" s="342">
        <f t="shared" si="260"/>
        <v>-169.35767407749739</v>
      </c>
      <c r="CI223" s="342">
        <f t="shared" si="261"/>
        <v>-2396.3625000000002</v>
      </c>
      <c r="CJ223" s="342">
        <f t="shared" si="296"/>
        <v>7.4375</v>
      </c>
      <c r="CK223" s="342">
        <f t="shared" si="262"/>
        <v>-82.560039654124154</v>
      </c>
      <c r="CL223" s="361">
        <f t="shared" si="263"/>
        <v>0.12948719594153241</v>
      </c>
      <c r="CM223" s="361">
        <f t="shared" si="264"/>
        <v>1.7050379112221462E-2</v>
      </c>
      <c r="CN223" s="361">
        <f t="shared" si="312"/>
        <v>0.12948719594153241</v>
      </c>
      <c r="CO223" s="342">
        <f t="shared" si="265"/>
        <v>0.25623848433930524</v>
      </c>
      <c r="CP223" s="364"/>
      <c r="CQ223" s="342">
        <f t="shared" si="313"/>
        <v>-80.4857794551598</v>
      </c>
      <c r="CR223" s="342">
        <f t="shared" si="266"/>
        <v>-166.29285148153417</v>
      </c>
      <c r="CS223" s="342">
        <f t="shared" si="267"/>
        <v>-2396.3625000000002</v>
      </c>
      <c r="CT223" s="342">
        <f t="shared" si="297"/>
        <v>7.4375</v>
      </c>
      <c r="CU223" s="342">
        <f t="shared" si="268"/>
        <v>-80.4857794551598</v>
      </c>
      <c r="CV223" s="361">
        <f t="shared" si="269"/>
        <v>0.16529239225387415</v>
      </c>
      <c r="CW223" s="361">
        <f t="shared" si="270"/>
        <v>2.8077936497532339E-2</v>
      </c>
      <c r="CX223" s="361">
        <f t="shared" si="314"/>
        <v>0.16529239225387415</v>
      </c>
      <c r="CY223" s="342">
        <f t="shared" si="271"/>
        <v>0.24980068111471074</v>
      </c>
      <c r="CZ223" s="364"/>
      <c r="DA223" s="350">
        <f t="shared" si="315"/>
        <v>0.50603916545401595</v>
      </c>
      <c r="DB223" s="351">
        <f t="shared" si="316"/>
        <v>2.1712438746143321</v>
      </c>
      <c r="DC223" s="352">
        <f t="shared" si="294"/>
        <v>2.0163394020387363E-3</v>
      </c>
      <c r="DD223" s="353">
        <f t="shared" si="298"/>
        <v>-53.908727261730427</v>
      </c>
      <c r="DE223" s="354">
        <f t="shared" si="272"/>
        <v>74.583333333333329</v>
      </c>
      <c r="DF223" s="354">
        <f t="shared" si="295"/>
        <v>1.5963256085968933</v>
      </c>
      <c r="DG223" s="365"/>
      <c r="DH223" s="63"/>
      <c r="DI223" s="63"/>
      <c r="DJ223" s="63"/>
      <c r="DK223" s="63"/>
      <c r="DL223" s="63"/>
      <c r="DM223" s="63"/>
      <c r="DN223" s="63"/>
      <c r="DO223" s="366"/>
      <c r="DP223" s="63"/>
      <c r="DQ223" s="63"/>
      <c r="DR223" s="63"/>
      <c r="DS223" s="63"/>
      <c r="DT223" s="63"/>
      <c r="DU223" s="63"/>
      <c r="DV223" s="63"/>
      <c r="DW223" s="63"/>
      <c r="DX223" s="63"/>
      <c r="DY223" s="63"/>
      <c r="DZ223" s="63"/>
      <c r="EA223" s="63"/>
      <c r="EB223" s="63"/>
      <c r="EC223" s="63"/>
      <c r="ED223" s="63"/>
      <c r="EE223" s="63"/>
      <c r="EF223" s="63"/>
      <c r="EG223" s="63"/>
    </row>
    <row r="224" spans="1:137" s="358" customFormat="1" x14ac:dyDescent="0.25">
      <c r="A224" s="358">
        <f t="shared" si="299"/>
        <v>900</v>
      </c>
      <c r="B224" s="359">
        <f t="shared" si="300"/>
        <v>0.125</v>
      </c>
      <c r="C224" s="360"/>
      <c r="D224" s="342">
        <f t="shared" si="220"/>
        <v>-314.27999999999997</v>
      </c>
      <c r="E224" s="361">
        <f t="shared" si="301"/>
        <v>0.97</v>
      </c>
      <c r="F224" s="343"/>
      <c r="G224" s="342">
        <f t="shared" si="273"/>
        <v>-174.96332830772519</v>
      </c>
      <c r="H224" s="342">
        <f t="shared" si="274"/>
        <v>5.0366716922748083</v>
      </c>
      <c r="I224" s="342">
        <f t="shared" si="275"/>
        <v>-0.17141083920279351</v>
      </c>
      <c r="J224" s="342">
        <f t="shared" si="276"/>
        <v>5.0366716922748083</v>
      </c>
      <c r="K224" s="344">
        <f t="shared" si="277"/>
        <v>1</v>
      </c>
      <c r="L224" s="345">
        <f t="shared" si="278"/>
        <v>0</v>
      </c>
      <c r="M224" s="346">
        <f t="shared" si="279"/>
        <v>-160.60136135669478</v>
      </c>
      <c r="N224" s="342">
        <f t="shared" si="280"/>
        <v>19.398638643305219</v>
      </c>
      <c r="O224" s="342">
        <f t="shared" si="281"/>
        <v>-7.4690661411211154</v>
      </c>
      <c r="P224" s="342">
        <f t="shared" si="282"/>
        <v>19.398638643305219</v>
      </c>
      <c r="Q224" s="344">
        <f t="shared" si="283"/>
        <v>1</v>
      </c>
      <c r="R224" s="345">
        <f t="shared" si="284"/>
        <v>0</v>
      </c>
      <c r="S224" s="346">
        <f t="shared" si="285"/>
        <v>-13.250349561379819</v>
      </c>
      <c r="T224" s="342">
        <f t="shared" si="286"/>
        <v>166.74965043862019</v>
      </c>
      <c r="U224" s="342">
        <f t="shared" si="287"/>
        <v>-4.2747785093323145</v>
      </c>
      <c r="V224" s="342">
        <f t="shared" si="288"/>
        <v>-13.250349561379819</v>
      </c>
      <c r="W224" s="344">
        <f t="shared" si="289"/>
        <v>1</v>
      </c>
      <c r="X224" s="345">
        <f t="shared" si="290"/>
        <v>0</v>
      </c>
      <c r="Y224" s="342">
        <f t="shared" si="291"/>
        <v>0</v>
      </c>
      <c r="Z224" s="343"/>
      <c r="AA224" s="342">
        <f t="shared" si="302"/>
        <v>-69.095920916667353</v>
      </c>
      <c r="AB224" s="342">
        <f t="shared" si="221"/>
        <v>-147.68651848916417</v>
      </c>
      <c r="AC224" s="342">
        <f t="shared" si="222"/>
        <v>-2409.75</v>
      </c>
      <c r="AD224" s="342">
        <f t="shared" si="223"/>
        <v>7.4375</v>
      </c>
      <c r="AE224" s="342">
        <f t="shared" si="224"/>
        <v>-69.095920916667353</v>
      </c>
      <c r="AF224" s="361">
        <f t="shared" si="225"/>
        <v>0.35680450764066729</v>
      </c>
      <c r="AG224" s="361">
        <f t="shared" si="226"/>
        <v>0.14435361936717034</v>
      </c>
      <c r="AH224" s="361">
        <f t="shared" si="303"/>
        <v>0.35680450764066729</v>
      </c>
      <c r="AI224" s="342">
        <f t="shared" si="227"/>
        <v>0.21325901517489926</v>
      </c>
      <c r="AJ224" s="343"/>
      <c r="AK224" s="342">
        <f t="shared" si="304"/>
        <v>-74.47588900324574</v>
      </c>
      <c r="AL224" s="342">
        <f t="shared" si="228"/>
        <v>-156.93825101827261</v>
      </c>
      <c r="AM224" s="342">
        <f t="shared" si="229"/>
        <v>-2409.75</v>
      </c>
      <c r="AN224" s="342">
        <f t="shared" si="230"/>
        <v>7.4375</v>
      </c>
      <c r="AO224" s="342">
        <f t="shared" si="231"/>
        <v>-74.47588900324574</v>
      </c>
      <c r="AP224" s="361">
        <f t="shared" si="232"/>
        <v>0.26764386378609456</v>
      </c>
      <c r="AQ224" s="361">
        <f t="shared" si="233"/>
        <v>7.6931817602445302E-2</v>
      </c>
      <c r="AR224" s="361">
        <f t="shared" si="305"/>
        <v>0.26764386378609456</v>
      </c>
      <c r="AS224" s="342">
        <f t="shared" si="234"/>
        <v>0.22986385494828931</v>
      </c>
      <c r="AT224" s="343"/>
      <c r="AU224" s="342">
        <f t="shared" si="235"/>
        <v>-178.06700115413278</v>
      </c>
      <c r="AV224" s="342">
        <f t="shared" si="236"/>
        <v>1.9329988458672176</v>
      </c>
      <c r="AW224" s="342">
        <f t="shared" si="237"/>
        <v>1.9329988458672176</v>
      </c>
      <c r="AX224" s="342">
        <f t="shared" si="238"/>
        <v>-2.1491913024500255E-4</v>
      </c>
      <c r="AY224" s="342">
        <f t="shared" si="306"/>
        <v>1</v>
      </c>
      <c r="AZ224" s="342">
        <f t="shared" si="239"/>
        <v>0</v>
      </c>
      <c r="BA224" s="343"/>
      <c r="BB224" s="342">
        <f t="shared" si="240"/>
        <v>-176.13839259032494</v>
      </c>
      <c r="BC224" s="342">
        <f t="shared" si="241"/>
        <v>3.8616074096750594</v>
      </c>
      <c r="BD224" s="342">
        <f t="shared" si="242"/>
        <v>3.8616074096750594</v>
      </c>
      <c r="BE224" s="342">
        <f t="shared" si="292"/>
        <v>-4.1348514758907193E-4</v>
      </c>
      <c r="BF224" s="342">
        <f t="shared" si="307"/>
        <v>1</v>
      </c>
      <c r="BG224" s="342">
        <f t="shared" si="243"/>
        <v>0</v>
      </c>
      <c r="BH224" s="343"/>
      <c r="BI224" s="342">
        <f t="shared" si="244"/>
        <v>-161.15992213609411</v>
      </c>
      <c r="BJ224" s="342">
        <f t="shared" si="245"/>
        <v>18.039179368217361</v>
      </c>
      <c r="BK224" s="342">
        <f t="shared" si="246"/>
        <v>-6.5067443090192897E-2</v>
      </c>
      <c r="BL224" s="342">
        <f t="shared" si="247"/>
        <v>18.039179368217361</v>
      </c>
      <c r="BM224" s="342">
        <f t="shared" si="308"/>
        <v>0.99253682262744591</v>
      </c>
      <c r="BN224" s="342">
        <f t="shared" si="248"/>
        <v>5.5676479531535067E-2</v>
      </c>
      <c r="BO224" s="346">
        <f t="shared" si="249"/>
        <v>-157.97706712574885</v>
      </c>
      <c r="BP224" s="344">
        <f t="shared" si="250"/>
        <v>22.022932874251154</v>
      </c>
      <c r="BQ224" s="344">
        <f t="shared" si="251"/>
        <v>-0.13504083033092035</v>
      </c>
      <c r="BR224" s="344">
        <f t="shared" si="252"/>
        <v>22.022932874251154</v>
      </c>
      <c r="BS224" s="346">
        <f t="shared" si="253"/>
        <v>0.98457308289537193</v>
      </c>
      <c r="BT224" s="345">
        <f t="shared" si="254"/>
        <v>6.7972015043985035E-2</v>
      </c>
      <c r="BU224" s="342">
        <f t="shared" si="309"/>
        <v>0.1236484945755201</v>
      </c>
      <c r="BV224" s="343"/>
      <c r="BW224" s="347">
        <f t="shared" si="293"/>
        <v>1.6617713646987085</v>
      </c>
      <c r="BX224" s="362"/>
      <c r="BY224" s="363"/>
      <c r="BZ224" s="361">
        <f t="shared" si="255"/>
        <v>-177.42342816973118</v>
      </c>
      <c r="CA224" s="361">
        <f t="shared" si="256"/>
        <v>2.5765718302688185</v>
      </c>
      <c r="CB224" s="342">
        <f t="shared" si="257"/>
        <v>2.5765718302688185</v>
      </c>
      <c r="CC224" s="342">
        <f t="shared" si="258"/>
        <v>-2.8110881144705025E-4</v>
      </c>
      <c r="CD224" s="342">
        <f t="shared" si="310"/>
        <v>1</v>
      </c>
      <c r="CE224" s="342">
        <f t="shared" si="259"/>
        <v>0</v>
      </c>
      <c r="CF224" s="364"/>
      <c r="CG224" s="342">
        <f t="shared" si="311"/>
        <v>-82.600913506671745</v>
      </c>
      <c r="CH224" s="342">
        <f t="shared" si="260"/>
        <v>-169.41744681102432</v>
      </c>
      <c r="CI224" s="342">
        <f t="shared" si="261"/>
        <v>-2409.75</v>
      </c>
      <c r="CJ224" s="342">
        <f t="shared" si="296"/>
        <v>7.4375</v>
      </c>
      <c r="CK224" s="342">
        <f t="shared" si="262"/>
        <v>-82.600913506671745</v>
      </c>
      <c r="CL224" s="361">
        <f t="shared" si="263"/>
        <v>0.12877978565451376</v>
      </c>
      <c r="CM224" s="361">
        <f t="shared" si="264"/>
        <v>1.6861510715143382E-2</v>
      </c>
      <c r="CN224" s="361">
        <f t="shared" si="312"/>
        <v>0.12877978565451376</v>
      </c>
      <c r="CO224" s="342">
        <f t="shared" si="265"/>
        <v>0.25494109106997453</v>
      </c>
      <c r="CP224" s="364"/>
      <c r="CQ224" s="342">
        <f t="shared" si="313"/>
        <v>-80.537677791974389</v>
      </c>
      <c r="CR224" s="342">
        <f t="shared" si="266"/>
        <v>-166.37035435252957</v>
      </c>
      <c r="CS224" s="342">
        <f t="shared" si="267"/>
        <v>-2409.75</v>
      </c>
      <c r="CT224" s="342">
        <f t="shared" si="297"/>
        <v>7.4375</v>
      </c>
      <c r="CU224" s="342">
        <f t="shared" si="268"/>
        <v>-80.537677791974389</v>
      </c>
      <c r="CV224" s="361">
        <f t="shared" si="269"/>
        <v>0.16439898730535726</v>
      </c>
      <c r="CW224" s="361">
        <f t="shared" si="270"/>
        <v>2.7767067240353275E-2</v>
      </c>
      <c r="CX224" s="361">
        <f t="shared" si="314"/>
        <v>0.16439898730535726</v>
      </c>
      <c r="CY224" s="342">
        <f t="shared" si="271"/>
        <v>0.24857307960485925</v>
      </c>
      <c r="CZ224" s="364"/>
      <c r="DA224" s="350">
        <f t="shared" si="315"/>
        <v>0.50351417067483384</v>
      </c>
      <c r="DB224" s="351">
        <f t="shared" si="316"/>
        <v>2.1652855353735423</v>
      </c>
      <c r="DC224" s="352">
        <f t="shared" si="294"/>
        <v>1.9757366012651506E-3</v>
      </c>
      <c r="DD224" s="353">
        <f t="shared" si="298"/>
        <v>-54.085419092153757</v>
      </c>
      <c r="DE224" s="354">
        <f t="shared" si="272"/>
        <v>75</v>
      </c>
      <c r="DF224" s="354">
        <f t="shared" si="295"/>
        <v>1.5878449760252278</v>
      </c>
      <c r="DG224" s="365"/>
      <c r="DH224" s="63"/>
      <c r="DI224" s="63"/>
      <c r="DJ224" s="63"/>
      <c r="DK224" s="63"/>
      <c r="DL224" s="63"/>
      <c r="DM224" s="63"/>
      <c r="DN224" s="63"/>
      <c r="DO224" s="366"/>
      <c r="DP224" s="63"/>
      <c r="DQ224" s="63"/>
      <c r="DR224" s="63"/>
      <c r="DS224" s="63"/>
      <c r="DT224" s="63"/>
      <c r="DU224" s="63"/>
      <c r="DV224" s="63"/>
      <c r="DW224" s="63"/>
      <c r="DX224" s="63"/>
      <c r="DY224" s="63"/>
      <c r="DZ224" s="63"/>
      <c r="EA224" s="63"/>
      <c r="EB224" s="63"/>
      <c r="EC224" s="63"/>
      <c r="ED224" s="63"/>
      <c r="EE224" s="63"/>
      <c r="EF224" s="63"/>
      <c r="EG224" s="63"/>
    </row>
    <row r="225" spans="1:137" s="358" customFormat="1" x14ac:dyDescent="0.25">
      <c r="A225" s="358">
        <f t="shared" si="299"/>
        <v>905</v>
      </c>
      <c r="B225" s="359">
        <f t="shared" si="300"/>
        <v>0.125</v>
      </c>
      <c r="C225" s="360"/>
      <c r="D225" s="342">
        <f t="shared" si="220"/>
        <v>-316.02600000000001</v>
      </c>
      <c r="E225" s="361">
        <f t="shared" si="301"/>
        <v>0.97</v>
      </c>
      <c r="F225" s="343"/>
      <c r="G225" s="342">
        <f t="shared" si="273"/>
        <v>-175.00013847979625</v>
      </c>
      <c r="H225" s="342">
        <f t="shared" si="274"/>
        <v>4.9998615202037513</v>
      </c>
      <c r="I225" s="342">
        <f t="shared" si="275"/>
        <v>-0.16657510604298767</v>
      </c>
      <c r="J225" s="342">
        <f t="shared" si="276"/>
        <v>4.9998615202037513</v>
      </c>
      <c r="K225" s="344">
        <f t="shared" si="277"/>
        <v>1</v>
      </c>
      <c r="L225" s="345">
        <f t="shared" si="278"/>
        <v>0</v>
      </c>
      <c r="M225" s="346">
        <f t="shared" si="279"/>
        <v>-160.95919486289694</v>
      </c>
      <c r="N225" s="342">
        <f t="shared" si="280"/>
        <v>19.040805137103064</v>
      </c>
      <c r="O225" s="342">
        <f t="shared" si="281"/>
        <v>-7.2351417283710715</v>
      </c>
      <c r="P225" s="342">
        <f t="shared" si="282"/>
        <v>19.040805137103064</v>
      </c>
      <c r="Q225" s="344">
        <f t="shared" si="283"/>
        <v>1</v>
      </c>
      <c r="R225" s="345">
        <f t="shared" si="284"/>
        <v>0</v>
      </c>
      <c r="S225" s="346">
        <f t="shared" si="285"/>
        <v>-13.433792114942342</v>
      </c>
      <c r="T225" s="342">
        <f t="shared" si="286"/>
        <v>166.56620788505765</v>
      </c>
      <c r="U225" s="342">
        <f t="shared" si="287"/>
        <v>-4.3851700108398477</v>
      </c>
      <c r="V225" s="342">
        <f t="shared" si="288"/>
        <v>-13.433792114942342</v>
      </c>
      <c r="W225" s="344">
        <f t="shared" si="289"/>
        <v>1</v>
      </c>
      <c r="X225" s="345">
        <f t="shared" si="290"/>
        <v>0</v>
      </c>
      <c r="Y225" s="342">
        <f t="shared" si="291"/>
        <v>0</v>
      </c>
      <c r="Z225" s="343"/>
      <c r="AA225" s="342">
        <f t="shared" si="302"/>
        <v>-69.201507712084791</v>
      </c>
      <c r="AB225" s="342">
        <f t="shared" si="221"/>
        <v>-147.87828655377842</v>
      </c>
      <c r="AC225" s="342">
        <f t="shared" si="222"/>
        <v>-2423.1374999999998</v>
      </c>
      <c r="AD225" s="342">
        <f t="shared" si="223"/>
        <v>7.4375</v>
      </c>
      <c r="AE225" s="342">
        <f t="shared" si="224"/>
        <v>-69.201507712084791</v>
      </c>
      <c r="AF225" s="361">
        <f t="shared" si="225"/>
        <v>0.35508236277748934</v>
      </c>
      <c r="AG225" s="361">
        <f t="shared" si="226"/>
        <v>0.14279556948053695</v>
      </c>
      <c r="AH225" s="361">
        <f t="shared" si="303"/>
        <v>0.35508236277748934</v>
      </c>
      <c r="AI225" s="342">
        <f t="shared" si="227"/>
        <v>0.21240487327220622</v>
      </c>
      <c r="AJ225" s="343"/>
      <c r="AK225" s="342">
        <f t="shared" si="304"/>
        <v>-74.557553399930441</v>
      </c>
      <c r="AL225" s="342">
        <f t="shared" si="228"/>
        <v>-157.07137649646808</v>
      </c>
      <c r="AM225" s="342">
        <f t="shared" si="229"/>
        <v>-2423.1374999999998</v>
      </c>
      <c r="AN225" s="342">
        <f t="shared" si="230"/>
        <v>7.4375</v>
      </c>
      <c r="AO225" s="342">
        <f t="shared" si="231"/>
        <v>-74.557553399930441</v>
      </c>
      <c r="AP225" s="361">
        <f t="shared" si="232"/>
        <v>0.26627027816914217</v>
      </c>
      <c r="AQ225" s="361">
        <f t="shared" si="233"/>
        <v>7.6089025675858027E-2</v>
      </c>
      <c r="AR225" s="361">
        <f t="shared" si="305"/>
        <v>0.26627027816914217</v>
      </c>
      <c r="AS225" s="342">
        <f t="shared" si="234"/>
        <v>0.22884454696111245</v>
      </c>
      <c r="AT225" s="343"/>
      <c r="AU225" s="342">
        <f t="shared" si="235"/>
        <v>-178.07793721723985</v>
      </c>
      <c r="AV225" s="342">
        <f t="shared" si="236"/>
        <v>1.9220627827601504</v>
      </c>
      <c r="AW225" s="342">
        <f t="shared" si="237"/>
        <v>1.9220627827601504</v>
      </c>
      <c r="AX225" s="342">
        <f t="shared" si="238"/>
        <v>-2.1003271100679868E-4</v>
      </c>
      <c r="AY225" s="342">
        <f t="shared" si="306"/>
        <v>1</v>
      </c>
      <c r="AZ225" s="342">
        <f t="shared" si="239"/>
        <v>0</v>
      </c>
      <c r="BA225" s="343"/>
      <c r="BB225" s="342">
        <f t="shared" si="240"/>
        <v>-176.1601907329426</v>
      </c>
      <c r="BC225" s="342">
        <f t="shared" si="241"/>
        <v>3.8398092670574044</v>
      </c>
      <c r="BD225" s="342">
        <f t="shared" si="242"/>
        <v>3.8398092670574044</v>
      </c>
      <c r="BE225" s="342">
        <f t="shared" si="292"/>
        <v>-4.0424706547759529E-4</v>
      </c>
      <c r="BF225" s="342">
        <f t="shared" si="307"/>
        <v>1</v>
      </c>
      <c r="BG225" s="342">
        <f t="shared" si="243"/>
        <v>0</v>
      </c>
      <c r="BH225" s="343"/>
      <c r="BI225" s="342">
        <f t="shared" si="244"/>
        <v>-161.28015526889027</v>
      </c>
      <c r="BJ225" s="342">
        <f t="shared" si="245"/>
        <v>17.921043858406392</v>
      </c>
      <c r="BK225" s="342">
        <f t="shared" si="246"/>
        <v>-6.3493992818215883E-2</v>
      </c>
      <c r="BL225" s="342">
        <f t="shared" si="247"/>
        <v>17.921043858406392</v>
      </c>
      <c r="BM225" s="342">
        <f t="shared" si="308"/>
        <v>0.99271663711495362</v>
      </c>
      <c r="BN225" s="342">
        <f t="shared" si="248"/>
        <v>5.5006273352996911E-2</v>
      </c>
      <c r="BO225" s="346">
        <f t="shared" si="249"/>
        <v>-158.13014203934338</v>
      </c>
      <c r="BP225" s="344">
        <f t="shared" si="250"/>
        <v>21.869857960656617</v>
      </c>
      <c r="BQ225" s="344">
        <f t="shared" si="251"/>
        <v>-0.13170088176074135</v>
      </c>
      <c r="BR225" s="344">
        <f t="shared" si="252"/>
        <v>21.869857960656617</v>
      </c>
      <c r="BS225" s="346">
        <f t="shared" si="253"/>
        <v>0.98495174943620578</v>
      </c>
      <c r="BT225" s="345">
        <f t="shared" si="254"/>
        <v>6.7126635852230249E-2</v>
      </c>
      <c r="BU225" s="342">
        <f t="shared" si="309"/>
        <v>0.12213290920522715</v>
      </c>
      <c r="BV225" s="343"/>
      <c r="BW225" s="347">
        <f t="shared" si="293"/>
        <v>1.6583823294385458</v>
      </c>
      <c r="BX225" s="362"/>
      <c r="BY225" s="363"/>
      <c r="BZ225" s="361">
        <f t="shared" si="255"/>
        <v>-177.43799676779844</v>
      </c>
      <c r="CA225" s="361">
        <f t="shared" si="256"/>
        <v>2.5620032322015618</v>
      </c>
      <c r="CB225" s="342">
        <f t="shared" si="257"/>
        <v>2.5620032322015618</v>
      </c>
      <c r="CC225" s="342">
        <f t="shared" si="258"/>
        <v>-2.747717941879804E-4</v>
      </c>
      <c r="CD225" s="342">
        <f t="shared" si="310"/>
        <v>1</v>
      </c>
      <c r="CE225" s="342">
        <f t="shared" si="259"/>
        <v>0</v>
      </c>
      <c r="CF225" s="364"/>
      <c r="CG225" s="342">
        <f t="shared" si="311"/>
        <v>-82.641343164070761</v>
      </c>
      <c r="CH225" s="342">
        <f t="shared" si="260"/>
        <v>-169.47654856036604</v>
      </c>
      <c r="CI225" s="342">
        <f t="shared" si="261"/>
        <v>-2423.1374999999998</v>
      </c>
      <c r="CJ225" s="342">
        <f t="shared" si="296"/>
        <v>7.4375</v>
      </c>
      <c r="CK225" s="342">
        <f t="shared" si="262"/>
        <v>-82.641343164070761</v>
      </c>
      <c r="CL225" s="361">
        <f t="shared" si="263"/>
        <v>0.12807999864893682</v>
      </c>
      <c r="CM225" s="361">
        <f t="shared" si="264"/>
        <v>1.6675762317350976E-2</v>
      </c>
      <c r="CN225" s="361">
        <f t="shared" si="312"/>
        <v>0.12807999864893682</v>
      </c>
      <c r="CO225" s="342">
        <f t="shared" si="265"/>
        <v>0.25365667023962785</v>
      </c>
      <c r="CP225" s="364"/>
      <c r="CQ225" s="342">
        <f t="shared" si="313"/>
        <v>-80.589018082456874</v>
      </c>
      <c r="CR225" s="342">
        <f t="shared" si="266"/>
        <v>-166.44697915078783</v>
      </c>
      <c r="CS225" s="342">
        <f t="shared" si="267"/>
        <v>-2423.1374999999998</v>
      </c>
      <c r="CT225" s="342">
        <f t="shared" si="297"/>
        <v>7.4375</v>
      </c>
      <c r="CU225" s="342">
        <f t="shared" si="268"/>
        <v>-80.589018082456874</v>
      </c>
      <c r="CV225" s="361">
        <f t="shared" si="269"/>
        <v>0.16351505613756945</v>
      </c>
      <c r="CW225" s="361">
        <f t="shared" si="270"/>
        <v>2.7461328407119245E-2</v>
      </c>
      <c r="CX225" s="361">
        <f t="shared" si="314"/>
        <v>0.16351505613756945</v>
      </c>
      <c r="CY225" s="342">
        <f t="shared" si="271"/>
        <v>0.24735732990318254</v>
      </c>
      <c r="CZ225" s="364"/>
      <c r="DA225" s="350">
        <f t="shared" si="315"/>
        <v>0.50101400014281039</v>
      </c>
      <c r="DB225" s="351">
        <f t="shared" si="316"/>
        <v>2.1593963295813561</v>
      </c>
      <c r="DC225" s="352">
        <f t="shared" si="294"/>
        <v>1.9361148297607845E-3</v>
      </c>
      <c r="DD225" s="353">
        <f t="shared" si="298"/>
        <v>-54.261377770588041</v>
      </c>
      <c r="DE225" s="354">
        <f t="shared" si="272"/>
        <v>75.416666666666671</v>
      </c>
      <c r="DF225" s="354">
        <f t="shared" si="295"/>
        <v>1.5794518660923798</v>
      </c>
      <c r="DG225" s="365"/>
      <c r="DH225" s="63"/>
      <c r="DI225" s="63"/>
      <c r="DJ225" s="63"/>
      <c r="DK225" s="63"/>
      <c r="DL225" s="63"/>
      <c r="DM225" s="63"/>
      <c r="DN225" s="63"/>
      <c r="DO225" s="366"/>
      <c r="DP225" s="63"/>
      <c r="DQ225" s="63"/>
      <c r="DR225" s="63"/>
      <c r="DS225" s="63"/>
      <c r="DT225" s="63"/>
      <c r="DU225" s="63"/>
      <c r="DV225" s="63"/>
      <c r="DW225" s="63"/>
      <c r="DX225" s="63"/>
      <c r="DY225" s="63"/>
      <c r="DZ225" s="63"/>
      <c r="EA225" s="63"/>
      <c r="EB225" s="63"/>
      <c r="EC225" s="63"/>
      <c r="ED225" s="63"/>
      <c r="EE225" s="63"/>
      <c r="EF225" s="63"/>
      <c r="EG225" s="63"/>
    </row>
    <row r="226" spans="1:137" s="358" customFormat="1" x14ac:dyDescent="0.25">
      <c r="A226" s="358">
        <f t="shared" si="299"/>
        <v>910</v>
      </c>
      <c r="B226" s="359">
        <f t="shared" si="300"/>
        <v>0.125</v>
      </c>
      <c r="C226" s="360"/>
      <c r="D226" s="342">
        <f t="shared" si="220"/>
        <v>-317.77199999999999</v>
      </c>
      <c r="E226" s="361">
        <f t="shared" si="301"/>
        <v>0.97</v>
      </c>
      <c r="F226" s="343"/>
      <c r="G226" s="342">
        <f t="shared" si="273"/>
        <v>-175.03636665385579</v>
      </c>
      <c r="H226" s="342">
        <f t="shared" si="274"/>
        <v>4.9636333461442064</v>
      </c>
      <c r="I226" s="342">
        <f t="shared" si="275"/>
        <v>-0.16190595298197399</v>
      </c>
      <c r="J226" s="342">
        <f t="shared" si="276"/>
        <v>4.9636333461442064</v>
      </c>
      <c r="K226" s="344">
        <f t="shared" si="277"/>
        <v>1</v>
      </c>
      <c r="L226" s="345">
        <f t="shared" si="278"/>
        <v>0</v>
      </c>
      <c r="M226" s="346">
        <f t="shared" si="279"/>
        <v>-161.30317985401922</v>
      </c>
      <c r="N226" s="342">
        <f t="shared" si="280"/>
        <v>18.69682014598078</v>
      </c>
      <c r="O226" s="342">
        <f t="shared" si="281"/>
        <v>-7.0101813701423508</v>
      </c>
      <c r="P226" s="342">
        <f t="shared" si="282"/>
        <v>18.69682014598078</v>
      </c>
      <c r="Q226" s="344">
        <f t="shared" si="283"/>
        <v>1</v>
      </c>
      <c r="R226" s="345">
        <f t="shared" si="284"/>
        <v>0</v>
      </c>
      <c r="S226" s="346">
        <f t="shared" si="285"/>
        <v>-13.620830167023044</v>
      </c>
      <c r="T226" s="342">
        <f t="shared" si="286"/>
        <v>166.37916983297697</v>
      </c>
      <c r="U226" s="342">
        <f t="shared" si="287"/>
        <v>-4.4983147749560555</v>
      </c>
      <c r="V226" s="342">
        <f t="shared" si="288"/>
        <v>-13.620830167023044</v>
      </c>
      <c r="W226" s="344">
        <f t="shared" si="289"/>
        <v>1</v>
      </c>
      <c r="X226" s="345">
        <f t="shared" si="290"/>
        <v>0</v>
      </c>
      <c r="Y226" s="342">
        <f t="shared" si="291"/>
        <v>0</v>
      </c>
      <c r="Z226" s="343"/>
      <c r="AA226" s="342">
        <f t="shared" si="302"/>
        <v>-69.306079806326707</v>
      </c>
      <c r="AB226" s="342">
        <f t="shared" si="221"/>
        <v>-148.06776876178813</v>
      </c>
      <c r="AC226" s="342">
        <f t="shared" si="222"/>
        <v>-2436.5250000000001</v>
      </c>
      <c r="AD226" s="342">
        <f t="shared" si="223"/>
        <v>7.4375</v>
      </c>
      <c r="AE226" s="342">
        <f t="shared" si="224"/>
        <v>-69.306079806326707</v>
      </c>
      <c r="AF226" s="361">
        <f t="shared" si="225"/>
        <v>0.3533755793553201</v>
      </c>
      <c r="AG226" s="361">
        <f t="shared" si="226"/>
        <v>0.14126209482105487</v>
      </c>
      <c r="AH226" s="361">
        <f t="shared" si="303"/>
        <v>0.3533755793553201</v>
      </c>
      <c r="AI226" s="342">
        <f t="shared" si="227"/>
        <v>0.21155702016583244</v>
      </c>
      <c r="AJ226" s="343"/>
      <c r="AK226" s="342">
        <f t="shared" si="304"/>
        <v>-74.638383688151336</v>
      </c>
      <c r="AL226" s="342">
        <f t="shared" si="228"/>
        <v>-157.20295284639909</v>
      </c>
      <c r="AM226" s="342">
        <f t="shared" si="229"/>
        <v>-2436.5250000000001</v>
      </c>
      <c r="AN226" s="342">
        <f t="shared" si="230"/>
        <v>7.4375</v>
      </c>
      <c r="AO226" s="342">
        <f t="shared" si="231"/>
        <v>-74.638383688151336</v>
      </c>
      <c r="AP226" s="361">
        <f t="shared" si="232"/>
        <v>0.26491018947684764</v>
      </c>
      <c r="AQ226" s="361">
        <f t="shared" si="233"/>
        <v>7.5259928600386786E-2</v>
      </c>
      <c r="AR226" s="361">
        <f t="shared" si="305"/>
        <v>0.26491018947684764</v>
      </c>
      <c r="AS226" s="342">
        <f t="shared" si="234"/>
        <v>0.22783389404197599</v>
      </c>
      <c r="AT226" s="343"/>
      <c r="AU226" s="342">
        <f t="shared" si="235"/>
        <v>-178.08874884612766</v>
      </c>
      <c r="AV226" s="342">
        <f t="shared" si="236"/>
        <v>1.9112511538723425</v>
      </c>
      <c r="AW226" s="342">
        <f t="shared" si="237"/>
        <v>1.9112511538723425</v>
      </c>
      <c r="AX226" s="342">
        <f t="shared" si="238"/>
        <v>-2.0528513813812348E-4</v>
      </c>
      <c r="AY226" s="342">
        <f t="shared" si="306"/>
        <v>1</v>
      </c>
      <c r="AZ226" s="342">
        <f t="shared" si="239"/>
        <v>0</v>
      </c>
      <c r="BA226" s="343"/>
      <c r="BB226" s="342">
        <f t="shared" si="240"/>
        <v>-176.18174166878279</v>
      </c>
      <c r="BC226" s="342">
        <f t="shared" si="241"/>
        <v>3.8182583312172085</v>
      </c>
      <c r="BD226" s="342">
        <f t="shared" si="242"/>
        <v>3.8182583312172085</v>
      </c>
      <c r="BE226" s="342">
        <f t="shared" si="292"/>
        <v>-3.9526638510858621E-4</v>
      </c>
      <c r="BF226" s="342">
        <f t="shared" si="307"/>
        <v>1</v>
      </c>
      <c r="BG226" s="342">
        <f t="shared" si="243"/>
        <v>0</v>
      </c>
      <c r="BH226" s="343"/>
      <c r="BI226" s="342">
        <f t="shared" si="244"/>
        <v>-161.39875930000252</v>
      </c>
      <c r="BJ226" s="342">
        <f t="shared" si="245"/>
        <v>17.804530181690922</v>
      </c>
      <c r="BK226" s="342">
        <f t="shared" si="246"/>
        <v>-6.1968073578625452E-2</v>
      </c>
      <c r="BL226" s="342">
        <f t="shared" si="247"/>
        <v>17.804530181690922</v>
      </c>
      <c r="BM226" s="342">
        <f t="shared" si="308"/>
        <v>0.99289105085331597</v>
      </c>
      <c r="BN226" s="342">
        <f t="shared" si="248"/>
        <v>5.4348382727994263E-2</v>
      </c>
      <c r="BO226" s="346">
        <f t="shared" si="249"/>
        <v>-158.28097414331819</v>
      </c>
      <c r="BP226" s="344">
        <f t="shared" si="250"/>
        <v>21.71902585668181</v>
      </c>
      <c r="BQ226" s="344">
        <f t="shared" si="251"/>
        <v>-0.12846377278637117</v>
      </c>
      <c r="BR226" s="344">
        <f t="shared" si="252"/>
        <v>21.71902585668181</v>
      </c>
      <c r="BS226" s="346">
        <f t="shared" si="253"/>
        <v>0.98531889551902907</v>
      </c>
      <c r="BT226" s="345">
        <f t="shared" si="254"/>
        <v>6.6297392724913959E-2</v>
      </c>
      <c r="BU226" s="342">
        <f t="shared" si="309"/>
        <v>0.12064577545290822</v>
      </c>
      <c r="BV226" s="343"/>
      <c r="BW226" s="347">
        <f t="shared" si="293"/>
        <v>1.6550366896607165</v>
      </c>
      <c r="BX226" s="362"/>
      <c r="BY226" s="363"/>
      <c r="BZ226" s="361">
        <f t="shared" si="255"/>
        <v>-177.45239974184827</v>
      </c>
      <c r="CA226" s="361">
        <f t="shared" si="256"/>
        <v>2.5476002581517321</v>
      </c>
      <c r="CB226" s="342">
        <f t="shared" si="257"/>
        <v>2.5476002581517321</v>
      </c>
      <c r="CC226" s="342">
        <f t="shared" si="258"/>
        <v>-2.6861314387606835E-4</v>
      </c>
      <c r="CD226" s="342">
        <f t="shared" si="310"/>
        <v>1</v>
      </c>
      <c r="CE226" s="342">
        <f t="shared" si="259"/>
        <v>0</v>
      </c>
      <c r="CF226" s="364"/>
      <c r="CG226" s="342">
        <f t="shared" si="311"/>
        <v>-82.681335788488312</v>
      </c>
      <c r="CH226" s="342">
        <f t="shared" si="260"/>
        <v>-169.53499061069982</v>
      </c>
      <c r="CI226" s="342">
        <f t="shared" si="261"/>
        <v>-2436.5250000000001</v>
      </c>
      <c r="CJ226" s="342">
        <f t="shared" si="296"/>
        <v>7.4375</v>
      </c>
      <c r="CK226" s="342">
        <f t="shared" si="262"/>
        <v>-82.681335788488312</v>
      </c>
      <c r="CL226" s="361">
        <f t="shared" si="263"/>
        <v>0.12738771339603894</v>
      </c>
      <c r="CM226" s="361">
        <f t="shared" si="264"/>
        <v>1.6493065602741743E-2</v>
      </c>
      <c r="CN226" s="361">
        <f t="shared" si="312"/>
        <v>0.12738771339603894</v>
      </c>
      <c r="CO226" s="342">
        <f t="shared" si="265"/>
        <v>0.25238502987939043</v>
      </c>
      <c r="CP226" s="364"/>
      <c r="CQ226" s="342">
        <f t="shared" si="313"/>
        <v>-80.639809198086681</v>
      </c>
      <c r="CR226" s="342">
        <f t="shared" si="266"/>
        <v>-166.52274080796323</v>
      </c>
      <c r="CS226" s="342">
        <f t="shared" si="267"/>
        <v>-2436.5250000000001</v>
      </c>
      <c r="CT226" s="342">
        <f t="shared" si="297"/>
        <v>7.4375</v>
      </c>
      <c r="CU226" s="342">
        <f t="shared" si="268"/>
        <v>-80.639809198086681</v>
      </c>
      <c r="CV226" s="361">
        <f t="shared" si="269"/>
        <v>0.16264045097816357</v>
      </c>
      <c r="CW226" s="361">
        <f t="shared" si="270"/>
        <v>2.716060784858635E-2</v>
      </c>
      <c r="CX226" s="361">
        <f t="shared" si="314"/>
        <v>0.16264045097816357</v>
      </c>
      <c r="CY226" s="342">
        <f t="shared" si="271"/>
        <v>0.24615326373042334</v>
      </c>
      <c r="CZ226" s="364"/>
      <c r="DA226" s="350">
        <f t="shared" si="315"/>
        <v>0.49853829360981378</v>
      </c>
      <c r="DB226" s="351">
        <f t="shared" si="316"/>
        <v>2.1535749832705302</v>
      </c>
      <c r="DC226" s="352">
        <f t="shared" si="294"/>
        <v>1.8974472732859024E-3</v>
      </c>
      <c r="DD226" s="353">
        <f t="shared" si="298"/>
        <v>-54.436605670854007</v>
      </c>
      <c r="DE226" s="354">
        <f t="shared" si="272"/>
        <v>75.833333333333329</v>
      </c>
      <c r="DF226" s="354">
        <f t="shared" si="295"/>
        <v>1.5711449659821688</v>
      </c>
      <c r="DG226" s="365"/>
      <c r="DH226" s="63"/>
      <c r="DI226" s="63"/>
      <c r="DJ226" s="63"/>
      <c r="DK226" s="63"/>
      <c r="DL226" s="63"/>
      <c r="DM226" s="63"/>
      <c r="DN226" s="63"/>
      <c r="DO226" s="366"/>
      <c r="DP226" s="63"/>
      <c r="DQ226" s="63"/>
      <c r="DR226" s="63"/>
      <c r="DS226" s="63"/>
      <c r="DT226" s="63"/>
      <c r="DU226" s="63"/>
      <c r="DV226" s="63"/>
      <c r="DW226" s="63"/>
      <c r="DX226" s="63"/>
      <c r="DY226" s="63"/>
      <c r="DZ226" s="63"/>
      <c r="EA226" s="63"/>
      <c r="EB226" s="63"/>
      <c r="EC226" s="63"/>
      <c r="ED226" s="63"/>
      <c r="EE226" s="63"/>
      <c r="EF226" s="63"/>
      <c r="EG226" s="63"/>
    </row>
    <row r="227" spans="1:137" s="358" customFormat="1" x14ac:dyDescent="0.25">
      <c r="A227" s="358">
        <f t="shared" si="299"/>
        <v>915</v>
      </c>
      <c r="B227" s="359">
        <f t="shared" si="300"/>
        <v>0.125</v>
      </c>
      <c r="C227" s="360"/>
      <c r="D227" s="342">
        <f t="shared" si="220"/>
        <v>-319.51799999999997</v>
      </c>
      <c r="E227" s="361">
        <f t="shared" si="301"/>
        <v>0.97</v>
      </c>
      <c r="F227" s="343"/>
      <c r="G227" s="342">
        <f t="shared" si="273"/>
        <v>-175.0720271917323</v>
      </c>
      <c r="H227" s="342">
        <f t="shared" si="274"/>
        <v>4.9279728082676968</v>
      </c>
      <c r="I227" s="342">
        <f t="shared" si="275"/>
        <v>-0.15739666101583893</v>
      </c>
      <c r="J227" s="342">
        <f t="shared" si="276"/>
        <v>4.9279728082676968</v>
      </c>
      <c r="K227" s="344">
        <f t="shared" si="277"/>
        <v>1</v>
      </c>
      <c r="L227" s="345">
        <f t="shared" si="278"/>
        <v>0</v>
      </c>
      <c r="M227" s="346">
        <f t="shared" si="279"/>
        <v>-161.63409519242566</v>
      </c>
      <c r="N227" s="342">
        <f t="shared" si="280"/>
        <v>18.365904807574339</v>
      </c>
      <c r="O227" s="342">
        <f t="shared" si="281"/>
        <v>-6.793761538622519</v>
      </c>
      <c r="P227" s="342">
        <f t="shared" si="282"/>
        <v>18.365904807574339</v>
      </c>
      <c r="Q227" s="344">
        <f t="shared" si="283"/>
        <v>1</v>
      </c>
      <c r="R227" s="345">
        <f t="shared" si="284"/>
        <v>0</v>
      </c>
      <c r="S227" s="346">
        <f t="shared" si="285"/>
        <v>-13.811573844941021</v>
      </c>
      <c r="T227" s="342">
        <f t="shared" si="286"/>
        <v>166.18842615505898</v>
      </c>
      <c r="U227" s="342">
        <f t="shared" si="287"/>
        <v>-4.6142772405154773</v>
      </c>
      <c r="V227" s="342">
        <f t="shared" si="288"/>
        <v>-13.811573844941021</v>
      </c>
      <c r="W227" s="344">
        <f t="shared" si="289"/>
        <v>1</v>
      </c>
      <c r="X227" s="345">
        <f t="shared" si="290"/>
        <v>0</v>
      </c>
      <c r="Y227" s="342">
        <f t="shared" si="291"/>
        <v>0</v>
      </c>
      <c r="Z227" s="343"/>
      <c r="AA227" s="342">
        <f t="shared" si="302"/>
        <v>-69.409651069794151</v>
      </c>
      <c r="AB227" s="342">
        <f t="shared" si="221"/>
        <v>-148.25500539046257</v>
      </c>
      <c r="AC227" s="342">
        <f t="shared" si="222"/>
        <v>-2449.9124999999999</v>
      </c>
      <c r="AD227" s="342">
        <f t="shared" si="223"/>
        <v>7.4375</v>
      </c>
      <c r="AE227" s="342">
        <f t="shared" si="224"/>
        <v>-69.409651069794151</v>
      </c>
      <c r="AF227" s="361">
        <f t="shared" si="225"/>
        <v>0.35168397078985053</v>
      </c>
      <c r="AG227" s="361">
        <f t="shared" si="226"/>
        <v>0.13975269758674863</v>
      </c>
      <c r="AH227" s="361">
        <f t="shared" si="303"/>
        <v>0.35168397078985053</v>
      </c>
      <c r="AI227" s="342">
        <f t="shared" si="227"/>
        <v>0.2107153948688347</v>
      </c>
      <c r="AJ227" s="343"/>
      <c r="AK227" s="342">
        <f t="shared" si="304"/>
        <v>-74.718392265305184</v>
      </c>
      <c r="AL227" s="342">
        <f t="shared" si="228"/>
        <v>-157.33300713177999</v>
      </c>
      <c r="AM227" s="342">
        <f t="shared" si="229"/>
        <v>-2449.9124999999999</v>
      </c>
      <c r="AN227" s="342">
        <f t="shared" si="230"/>
        <v>7.4375</v>
      </c>
      <c r="AO227" s="342">
        <f t="shared" si="231"/>
        <v>-74.718392265305184</v>
      </c>
      <c r="AP227" s="361">
        <f t="shared" si="232"/>
        <v>0.26356340805554446</v>
      </c>
      <c r="AQ227" s="361">
        <f t="shared" si="233"/>
        <v>7.4444233793890188E-2</v>
      </c>
      <c r="AR227" s="361">
        <f t="shared" si="305"/>
        <v>0.26356340805554446</v>
      </c>
      <c r="AS227" s="342">
        <f t="shared" si="234"/>
        <v>0.22683179194081718</v>
      </c>
      <c r="AT227" s="343"/>
      <c r="AU227" s="342">
        <f t="shared" si="235"/>
        <v>-178.09943817475462</v>
      </c>
      <c r="AV227" s="342">
        <f t="shared" si="236"/>
        <v>1.9005618252453758</v>
      </c>
      <c r="AW227" s="342">
        <f t="shared" si="237"/>
        <v>1.9005618252453758</v>
      </c>
      <c r="AX227" s="342">
        <f t="shared" si="238"/>
        <v>-2.0067168183619561E-4</v>
      </c>
      <c r="AY227" s="342">
        <f t="shared" si="306"/>
        <v>1</v>
      </c>
      <c r="AZ227" s="342">
        <f t="shared" si="239"/>
        <v>0</v>
      </c>
      <c r="BA227" s="343"/>
      <c r="BB227" s="342">
        <f t="shared" si="240"/>
        <v>-176.2030496191403</v>
      </c>
      <c r="BC227" s="342">
        <f t="shared" si="241"/>
        <v>3.7969503808596983</v>
      </c>
      <c r="BD227" s="342">
        <f t="shared" si="242"/>
        <v>3.7969503808596983</v>
      </c>
      <c r="BE227" s="342">
        <f t="shared" si="292"/>
        <v>-3.8653452206451272E-4</v>
      </c>
      <c r="BF227" s="342">
        <f t="shared" si="307"/>
        <v>1</v>
      </c>
      <c r="BG227" s="342">
        <f t="shared" si="243"/>
        <v>0</v>
      </c>
      <c r="BH227" s="343"/>
      <c r="BI227" s="342">
        <f t="shared" si="244"/>
        <v>-161.51576836911408</v>
      </c>
      <c r="BJ227" s="342">
        <f t="shared" si="245"/>
        <v>17.689604166156442</v>
      </c>
      <c r="BK227" s="342">
        <f t="shared" si="246"/>
        <v>-6.0487969920610014E-2</v>
      </c>
      <c r="BL227" s="342">
        <f t="shared" si="247"/>
        <v>17.689604166156442</v>
      </c>
      <c r="BM227" s="342">
        <f t="shared" si="308"/>
        <v>0.99306025711260149</v>
      </c>
      <c r="BN227" s="342">
        <f t="shared" si="248"/>
        <v>5.370250202233285E-2</v>
      </c>
      <c r="BO227" s="346">
        <f t="shared" si="249"/>
        <v>-158.42961354663194</v>
      </c>
      <c r="BP227" s="344">
        <f t="shared" si="250"/>
        <v>21.570386453368059</v>
      </c>
      <c r="BQ227" s="344">
        <f t="shared" si="251"/>
        <v>-0.12532573658991883</v>
      </c>
      <c r="BR227" s="344">
        <f t="shared" si="252"/>
        <v>21.570386453368059</v>
      </c>
      <c r="BS227" s="346">
        <f t="shared" si="253"/>
        <v>0.98567493561253294</v>
      </c>
      <c r="BT227" s="345">
        <f t="shared" si="254"/>
        <v>6.5483869014474991E-2</v>
      </c>
      <c r="BU227" s="342">
        <f t="shared" si="309"/>
        <v>0.11918637103680785</v>
      </c>
      <c r="BV227" s="343"/>
      <c r="BW227" s="347">
        <f t="shared" si="293"/>
        <v>1.6517335578464596</v>
      </c>
      <c r="BX227" s="362"/>
      <c r="BY227" s="363"/>
      <c r="BZ227" s="361">
        <f t="shared" si="255"/>
        <v>-177.46663992905857</v>
      </c>
      <c r="CA227" s="361">
        <f t="shared" si="256"/>
        <v>2.533360070941427</v>
      </c>
      <c r="CB227" s="342">
        <f t="shared" si="257"/>
        <v>2.533360070941427</v>
      </c>
      <c r="CC227" s="342">
        <f t="shared" si="258"/>
        <v>-2.6262684572462609E-4</v>
      </c>
      <c r="CD227" s="342">
        <f t="shared" si="310"/>
        <v>1</v>
      </c>
      <c r="CE227" s="342">
        <f t="shared" si="259"/>
        <v>0</v>
      </c>
      <c r="CF227" s="364"/>
      <c r="CG227" s="342">
        <f t="shared" si="311"/>
        <v>-82.720898389785887</v>
      </c>
      <c r="CH227" s="342">
        <f t="shared" si="260"/>
        <v>-169.59278399457023</v>
      </c>
      <c r="CI227" s="342">
        <f t="shared" si="261"/>
        <v>-2449.9124999999999</v>
      </c>
      <c r="CJ227" s="342">
        <f t="shared" si="296"/>
        <v>7.4375</v>
      </c>
      <c r="CK227" s="342">
        <f t="shared" si="262"/>
        <v>-82.720898389785887</v>
      </c>
      <c r="CL227" s="361">
        <f t="shared" si="263"/>
        <v>0.12670281091423544</v>
      </c>
      <c r="CM227" s="361">
        <f t="shared" si="264"/>
        <v>1.6313354113797814E-2</v>
      </c>
      <c r="CN227" s="361">
        <f t="shared" si="312"/>
        <v>0.12670281091423544</v>
      </c>
      <c r="CO227" s="342">
        <f t="shared" si="265"/>
        <v>0.25112598175405554</v>
      </c>
      <c r="CP227" s="364"/>
      <c r="CQ227" s="342">
        <f t="shared" si="313"/>
        <v>-80.690059825013961</v>
      </c>
      <c r="CR227" s="342">
        <f t="shared" si="266"/>
        <v>-166.59765391741357</v>
      </c>
      <c r="CS227" s="342">
        <f t="shared" si="267"/>
        <v>-2449.9124999999999</v>
      </c>
      <c r="CT227" s="342">
        <f t="shared" si="297"/>
        <v>7.4375</v>
      </c>
      <c r="CU227" s="342">
        <f t="shared" si="268"/>
        <v>-80.690059825013961</v>
      </c>
      <c r="CV227" s="361">
        <f t="shared" si="269"/>
        <v>0.16177502706648089</v>
      </c>
      <c r="CW227" s="361">
        <f t="shared" si="270"/>
        <v>2.6864796458549684E-2</v>
      </c>
      <c r="CX227" s="361">
        <f t="shared" si="314"/>
        <v>0.16177502706648089</v>
      </c>
      <c r="CY227" s="342">
        <f t="shared" si="271"/>
        <v>0.2449607159229325</v>
      </c>
      <c r="CZ227" s="364"/>
      <c r="DA227" s="350">
        <f t="shared" si="315"/>
        <v>0.49608669767698804</v>
      </c>
      <c r="DB227" s="351">
        <f t="shared" si="316"/>
        <v>2.1478202555234476</v>
      </c>
      <c r="DC227" s="352">
        <f t="shared" si="294"/>
        <v>1.8597078943182637E-3</v>
      </c>
      <c r="DD227" s="353">
        <f t="shared" si="298"/>
        <v>-54.611105307557551</v>
      </c>
      <c r="DE227" s="354">
        <f t="shared" si="272"/>
        <v>76.25</v>
      </c>
      <c r="DF227" s="354">
        <f t="shared" si="295"/>
        <v>1.5629229882100357</v>
      </c>
      <c r="DG227" s="365"/>
      <c r="DH227" s="63"/>
      <c r="DI227" s="63"/>
      <c r="DJ227" s="63"/>
      <c r="DK227" s="63"/>
      <c r="DL227" s="63"/>
      <c r="DM227" s="63"/>
      <c r="DN227" s="63"/>
      <c r="DO227" s="366"/>
      <c r="DP227" s="63"/>
      <c r="DQ227" s="63"/>
      <c r="DR227" s="63"/>
      <c r="DS227" s="63"/>
      <c r="DT227" s="63"/>
      <c r="DU227" s="63"/>
      <c r="DV227" s="63"/>
      <c r="DW227" s="63"/>
      <c r="DX227" s="63"/>
      <c r="DY227" s="63"/>
      <c r="DZ227" s="63"/>
      <c r="EA227" s="63"/>
      <c r="EB227" s="63"/>
      <c r="EC227" s="63"/>
      <c r="ED227" s="63"/>
      <c r="EE227" s="63"/>
      <c r="EF227" s="63"/>
      <c r="EG227" s="63"/>
    </row>
    <row r="228" spans="1:137" s="358" customFormat="1" x14ac:dyDescent="0.25">
      <c r="A228" s="358">
        <f t="shared" si="299"/>
        <v>920</v>
      </c>
      <c r="B228" s="359">
        <f t="shared" si="300"/>
        <v>0.125</v>
      </c>
      <c r="C228" s="360"/>
      <c r="D228" s="342">
        <f t="shared" ref="D228:D246" si="317">-(E228*360*$A228)/1000</f>
        <v>-321.26400000000001</v>
      </c>
      <c r="E228" s="361">
        <f t="shared" si="301"/>
        <v>0.97</v>
      </c>
      <c r="F228" s="343"/>
      <c r="G228" s="342">
        <f t="shared" si="273"/>
        <v>-175.10713397540044</v>
      </c>
      <c r="H228" s="342">
        <f t="shared" si="274"/>
        <v>4.8928660245995559</v>
      </c>
      <c r="I228" s="342">
        <f t="shared" si="275"/>
        <v>-0.15304081991356877</v>
      </c>
      <c r="J228" s="342">
        <f t="shared" si="276"/>
        <v>4.8928660245995559</v>
      </c>
      <c r="K228" s="344">
        <f t="shared" si="277"/>
        <v>1</v>
      </c>
      <c r="L228" s="345">
        <f t="shared" si="278"/>
        <v>0</v>
      </c>
      <c r="M228" s="346">
        <f t="shared" si="279"/>
        <v>-161.95266391738517</v>
      </c>
      <c r="N228" s="342">
        <f t="shared" si="280"/>
        <v>18.047336082614834</v>
      </c>
      <c r="O228" s="342">
        <f t="shared" si="281"/>
        <v>-6.5854840925482661</v>
      </c>
      <c r="P228" s="342">
        <f t="shared" si="282"/>
        <v>18.047336082614834</v>
      </c>
      <c r="Q228" s="344">
        <f t="shared" si="283"/>
        <v>1</v>
      </c>
      <c r="R228" s="345">
        <f t="shared" si="284"/>
        <v>0</v>
      </c>
      <c r="S228" s="346">
        <f t="shared" si="285"/>
        <v>-14.006137596459697</v>
      </c>
      <c r="T228" s="342">
        <f t="shared" si="286"/>
        <v>165.99386240354031</v>
      </c>
      <c r="U228" s="342">
        <f t="shared" si="287"/>
        <v>-4.7331234345568927</v>
      </c>
      <c r="V228" s="342">
        <f t="shared" si="288"/>
        <v>-14.006137596459697</v>
      </c>
      <c r="W228" s="344">
        <f t="shared" si="289"/>
        <v>1</v>
      </c>
      <c r="X228" s="345">
        <f t="shared" si="290"/>
        <v>0</v>
      </c>
      <c r="Y228" s="342">
        <f t="shared" si="291"/>
        <v>0</v>
      </c>
      <c r="Z228" s="343"/>
      <c r="AA228" s="342">
        <f t="shared" si="302"/>
        <v>-69.512235134820784</v>
      </c>
      <c r="AB228" s="342">
        <f t="shared" ref="AB228:AB246" si="318">(-ATAN(1/AB$33*(2*$A228/AA$32+SQRT(4-AB$33^2)))-ATAN(1/AB$33*(2*$A228/AA$32-SQRT(4-AB$33^2))))*180/PI()</f>
        <v>-148.44003580118263</v>
      </c>
      <c r="AC228" s="342">
        <f t="shared" ref="AC228:AC246" si="319">-360*$A228*AD228/1000</f>
        <v>-2463.3000000000002</v>
      </c>
      <c r="AD228" s="342">
        <f t="shared" ref="AD228:AD246" si="320">($AD$33-1)/(2*$B$33)*1000</f>
        <v>7.4375</v>
      </c>
      <c r="AE228" s="342">
        <f t="shared" ref="AE228:AE246" si="321">-ATAN($A228/AA$32)*180/PI()</f>
        <v>-69.512235134820784</v>
      </c>
      <c r="AF228" s="361">
        <f t="shared" ref="AF228:AF246" si="322">10^(10*LOG10(AA$32^2/($A228^2+AA$32^2))/20)</f>
        <v>0.35000735312427733</v>
      </c>
      <c r="AG228" s="361">
        <f t="shared" ref="AG228:AG246" si="323">10^((10*LOG10(AG$33*AA$32^4/($A228^4+AA$32^4)))/20)</f>
        <v>0.13826689190769112</v>
      </c>
      <c r="AH228" s="361">
        <f t="shared" si="303"/>
        <v>0.35000735312427733</v>
      </c>
      <c r="AI228" s="342">
        <f t="shared" ref="AI228:AI246" si="324">IF(AI$32="On",ABS((AA228/(360*$A228))*1000),0)</f>
        <v>0.2098799370012705</v>
      </c>
      <c r="AJ228" s="343"/>
      <c r="AK228" s="342">
        <f t="shared" si="304"/>
        <v>-74.79759129082386</v>
      </c>
      <c r="AL228" s="342">
        <f t="shared" ref="AL228:AL246" si="325">(-ATAN(1/AL$33*(2*$A228/AK$32+SQRT(4-AL$33^2)))-ATAN(1/AL$33*(2*$A228/AK$32-SQRT(4-AL$33^2))))*180/PI()</f>
        <v>-157.4615657897246</v>
      </c>
      <c r="AM228" s="342">
        <f t="shared" ref="AM228:AM246" si="326">-360*$A228*AN228/1000</f>
        <v>-2463.3000000000002</v>
      </c>
      <c r="AN228" s="342">
        <f t="shared" ref="AN228:AN246" si="327">($AD$33-1)/(2*$B$33)*1000</f>
        <v>7.4375</v>
      </c>
      <c r="AO228" s="342">
        <f t="shared" ref="AO228:AO246" si="328">-ATAN($A228/AK$32)*180/PI()</f>
        <v>-74.79759129082386</v>
      </c>
      <c r="AP228" s="361">
        <f t="shared" ref="AP228:AP246" si="329">10^((10*LOG10(AK$32^2/($A228^2+AK$32^2)))/20)</f>
        <v>0.26222974761173035</v>
      </c>
      <c r="AQ228" s="361">
        <f t="shared" ref="AQ228:AQ246" si="330">10^((10*LOG10(AQ$33*AK$32^4/($A228^4+AK$32^4)))/20)</f>
        <v>7.3641656351879886E-2</v>
      </c>
      <c r="AR228" s="361">
        <f t="shared" si="305"/>
        <v>0.26222974761173035</v>
      </c>
      <c r="AS228" s="342">
        <f t="shared" ref="AS228:AS246" si="331">IF(AS$32="On",ABS((AK228/(360*$A228))*1000),0)</f>
        <v>0.22583813795538607</v>
      </c>
      <c r="AT228" s="343"/>
      <c r="AU228" s="342">
        <f t="shared" ref="AU228:AU246" si="332">(-ATAN(2*AV$33*$A228/$AW$30+SQRT(4*AV$33^2-1))-ATAN(2*AV$33*$A228/AW$30-SQRT(4*AV$33^2-1)))*180/PI()</f>
        <v>-178.11000728809674</v>
      </c>
      <c r="AV228" s="342">
        <f t="shared" ref="AV228:AV246" si="333">(-ATAN(2*AV$33*$A228/AW$30+SQRT(4*AV$33^2-1))-ATAN(2*AV$33*$A228/AW$30-SQRT(4*AV$33^2-1)))*180/PI()+180</f>
        <v>1.8899927119032611</v>
      </c>
      <c r="AW228" s="342">
        <f t="shared" ref="AW228:AW246" si="334">IF($A228&lt;=AW$30,AU228,AV228)</f>
        <v>1.8899927119032611</v>
      </c>
      <c r="AX228" s="342">
        <f t="shared" ref="AX228:AX246" si="335">10*LOG10(ABS((1-($A228^6/AW$30^6))/(($A228^6/AW$30^6)+($A228^2/(AV$33*AW$30^2))+1)))</f>
        <v>-1.9618779995088297E-4</v>
      </c>
      <c r="AY228" s="342">
        <f t="shared" si="306"/>
        <v>1</v>
      </c>
      <c r="AZ228" s="342">
        <f t="shared" ref="AZ228:AZ246" si="336">IF(AZ$32="On",ABS((AW228/(360*$A228))*1000),0)</f>
        <v>0</v>
      </c>
      <c r="BA228" s="343"/>
      <c r="BB228" s="342">
        <f t="shared" ref="BB228:BB246" si="337">(-ATAN(2*BC$33*$A228/BD$30+SQRT(4*BC$33^2-1))-ATAN(2*BC$33*$A228/BD$30-SQRT(4*BC$33^2-1)))*180/PI()</f>
        <v>-176.22411870891366</v>
      </c>
      <c r="BC228" s="342">
        <f t="shared" ref="BC228:BC246" si="338">(-ATAN(2*BC$33*$A228/BD$30+SQRT(4*BC$33^2-1))-ATAN(2*BC$33*$A228/BD$30-SQRT(4*BC$33^2-1)))*180/PI()+180</f>
        <v>3.7758812910863355</v>
      </c>
      <c r="BD228" s="342">
        <f t="shared" ref="BD228:BD246" si="339">IF($A228&lt;=BD$30,BB228,BC228)</f>
        <v>3.7758812910863355</v>
      </c>
      <c r="BE228" s="342">
        <f t="shared" si="292"/>
        <v>-3.7804322499355542E-4</v>
      </c>
      <c r="BF228" s="342">
        <f t="shared" si="307"/>
        <v>1</v>
      </c>
      <c r="BG228" s="342">
        <f t="shared" ref="BG228:BG246" si="340">IF(BG$32="On",ABS((BD228/(360*$A228))*1000),0)</f>
        <v>0</v>
      </c>
      <c r="BH228" s="343"/>
      <c r="BI228" s="342">
        <f t="shared" ref="BI228:BI246" si="341">(-ATAN(2*BN$29*$A228/$BR$30+SQRT(4*BN$29^2-1))-ATAN(2*BN$29*$A228/BL$30-SQRT(4*BN$29^2-1)))*180/PI()</f>
        <v>-161.63121565369514</v>
      </c>
      <c r="BJ228" s="342">
        <f t="shared" ref="BJ228:BJ246" si="342">(-ATAN(2*BN$29*$A228/BL$30+SQRT(4*BN$29^2-1))-ATAN(2*BN$29*$A228/BL$30-SQRT(4*BN$29^2-1)))*180/PI()+180</f>
        <v>17.576232604567622</v>
      </c>
      <c r="BK228" s="342">
        <f t="shared" ref="BK228:BK246" si="343">10*LOG10(ABS((1-($A228^6/BL$30^6))/(($A228^6/BL$30^6)+($A228^2/(BN$29*BL$30^2))+1)))</f>
        <v>-5.9052038101842869E-2</v>
      </c>
      <c r="BL228" s="342">
        <f t="shared" ref="BL228:BL246" si="344">IF($A228&lt;=BL$30,BI228,BJ228)</f>
        <v>17.576232604567622</v>
      </c>
      <c r="BM228" s="342">
        <f t="shared" si="308"/>
        <v>0.99322444118077191</v>
      </c>
      <c r="BN228" s="342">
        <f t="shared" ref="BN228:BN246" si="345">IF(BL$33="On",ABS((BL228/(360*$A228))*1000),0)</f>
        <v>5.3068335158718664E-2</v>
      </c>
      <c r="BO228" s="346">
        <f t="shared" ref="BO228:BO246" si="346">(-ATAN(2*BU$31*$A228/$BR$30+SQRT(4*BU$31^2-1))-ATAN(2*BU$31*$A228/BR$30-SQRT(4*BU$31^2-1)))*180/PI()</f>
        <v>-158.57610887604849</v>
      </c>
      <c r="BP228" s="344">
        <f t="shared" ref="BP228:BP246" si="347">(-ATAN(2*BU$31*$A228/BR$30+SQRT(4*BU$31^2-1))-ATAN(2*BU$31*$A228/BR$30-SQRT(4*BU$31^2-1)))*180/PI()+180</f>
        <v>21.423891123951506</v>
      </c>
      <c r="BQ228" s="344">
        <f t="shared" ref="BQ228:BQ246" si="348">10*LOG10(ABS((1-($A228^6/BR$30^6))/(($A228^6/BR$30^6)+($A228^2/(BU$31*BR$30^2))+1)))</f>
        <v>-0.12228316541178083</v>
      </c>
      <c r="BR228" s="344">
        <f t="shared" ref="BR228:BR246" si="349">IF($A228&lt;=BR$30,BO228,BP228)</f>
        <v>21.423891123951506</v>
      </c>
      <c r="BS228" s="346">
        <f t="shared" ref="BS228:BS246" si="350">IF(BU$29="On",10^((IF(ISERROR(BQ228),-60,BQ228))/20),1)</f>
        <v>0.98602026713207658</v>
      </c>
      <c r="BT228" s="345">
        <f t="shared" ref="BT228:BT246" si="351">IF(BU$29="On",ABS((BR228/(360*$A228))*1000),0)</f>
        <v>6.4685661606133774E-2</v>
      </c>
      <c r="BU228" s="342">
        <f t="shared" si="309"/>
        <v>0.11775399676485243</v>
      </c>
      <c r="BV228" s="343"/>
      <c r="BW228" s="347">
        <f t="shared" si="293"/>
        <v>1.6484720717215089</v>
      </c>
      <c r="BX228" s="362"/>
      <c r="BY228" s="363"/>
      <c r="BZ228" s="361">
        <f t="shared" ref="BZ228:BZ246" si="352">(-ATAN(2*CA$33*$A228/CB$30+SQRT(4*CA$33^2-1))-ATAN(2*CA$33*$A228/CB$30-SQRT(4*CA$33^2-1)))*180/PI()</f>
        <v>-177.48072010157043</v>
      </c>
      <c r="CA228" s="361">
        <f t="shared" ref="CA228:CA246" si="353">(-ATAN(2*CA$33*$A228/CB$30+SQRT(4*CA$33^2-1))-ATAN(2*CA$33*$A228/CB$30-SQRT(4*CA$33^2-1)))*180/PI()+180</f>
        <v>2.5192798984295734</v>
      </c>
      <c r="CB228" s="342">
        <f t="shared" ref="CB228:CB246" si="354">IF($A228&lt;=CB$30,BZ228,CA228)</f>
        <v>2.5192798984295734</v>
      </c>
      <c r="CC228" s="342">
        <f t="shared" ref="CC228:CC246" si="355">10*LOG10(ABS((1-($A228^6/CB$30^6))/(($A228^6/CB$30^6)+($A228^2/(CA$33*CB$30^2))+1)))</f>
        <v>-2.5680712107715097E-4</v>
      </c>
      <c r="CD228" s="342">
        <f t="shared" si="310"/>
        <v>1</v>
      </c>
      <c r="CE228" s="342">
        <f t="shared" ref="CE228:CE246" si="356">IF(CE$32="On",ABS((CB228/(360*$A228))*1000),0)</f>
        <v>0</v>
      </c>
      <c r="CF228" s="364"/>
      <c r="CG228" s="342">
        <f t="shared" si="311"/>
        <v>-82.760037829523796</v>
      </c>
      <c r="CH228" s="342">
        <f t="shared" ref="CH228:CH246" si="357">(-ATAN(1/CH$33*(2*$A228/CG$32+SQRT(4-CH$33^2)))-ATAN(1/CH$33*(2*$A228/CG$32-SQRT(4-CH$33^2))))*180/PI()</f>
        <v>-169.64993949894213</v>
      </c>
      <c r="CI228" s="342">
        <f t="shared" ref="CI228:CI246" si="358">-360*$A228*CJ228/1000</f>
        <v>-2463.3000000000002</v>
      </c>
      <c r="CJ228" s="342">
        <f t="shared" si="296"/>
        <v>7.4375</v>
      </c>
      <c r="CK228" s="342">
        <f t="shared" ref="CK228:CK246" si="359">-ATAN($A228/CG$32)*180/PI()</f>
        <v>-82.760037829523796</v>
      </c>
      <c r="CL228" s="361">
        <f t="shared" ref="CL228:CL246" si="360">10^((10*LOG10(CG$32^2/($A228^2+CG$32^2)))/20)</f>
        <v>0.12602517470333383</v>
      </c>
      <c r="CM228" s="361">
        <f t="shared" ref="CM228:CM246" si="361">10^((10*LOG10(CM$33*CG$32^4/($A228^4+CG$32^4)))/20)</f>
        <v>1.6136563191282659E-2</v>
      </c>
      <c r="CN228" s="361">
        <f t="shared" si="312"/>
        <v>0.12602517470333383</v>
      </c>
      <c r="CO228" s="342">
        <f t="shared" ref="CO228:CO246" si="362">IF(CO$32="On",ABS((CG228/(360*$A228))*1000),0)</f>
        <v>0.2498793412727168</v>
      </c>
      <c r="CP228" s="364"/>
      <c r="CQ228" s="342">
        <f t="shared" si="313"/>
        <v>-80.739778468828518</v>
      </c>
      <c r="CR228" s="342">
        <f t="shared" ref="CR228:CR246" si="363">(-ATAN(1/CR$33*(2*$A228/CQ$32+SQRT(4-CR$33^2)))-ATAN(1/CR$33*(2*$A228/CQ$32-SQRT(4-CR$33^2))))*180/PI()</f>
        <v>-166.67173274376003</v>
      </c>
      <c r="CS228" s="342">
        <f t="shared" ref="CS228:CS246" si="364">-360*$A228*CT228/1000</f>
        <v>-2463.3000000000002</v>
      </c>
      <c r="CT228" s="342">
        <f t="shared" si="297"/>
        <v>7.4375</v>
      </c>
      <c r="CU228" s="342">
        <f t="shared" ref="CU228:CU246" si="365">-ATAN($A228/CQ$32)*180/PI()</f>
        <v>-80.739778468828518</v>
      </c>
      <c r="CV228" s="361">
        <f t="shared" ref="CV228:CV246" si="366">10^((10*LOG10(CQ$32^2/($A228^2+CQ$32^2)))/20)</f>
        <v>0.16091864257844674</v>
      </c>
      <c r="CW228" s="361">
        <f t="shared" ref="CW228:CW246" si="367">10^((10*LOG10(CW$33*CQ$32^4/($A228^4+CQ$32^4)))/20)</f>
        <v>2.6573788075496815E-2</v>
      </c>
      <c r="CX228" s="361">
        <f t="shared" si="314"/>
        <v>0.16091864257844674</v>
      </c>
      <c r="CY228" s="342">
        <f t="shared" ref="CY228:CY246" si="368">IF(CY$32="On",ABS((CQ228/(360*$A228))*1000),0)</f>
        <v>0.24377952436240494</v>
      </c>
      <c r="CZ228" s="364"/>
      <c r="DA228" s="350">
        <f t="shared" si="315"/>
        <v>0.49365886563512174</v>
      </c>
      <c r="DB228" s="351">
        <f t="shared" si="316"/>
        <v>2.1421309373566304</v>
      </c>
      <c r="DC228" s="352">
        <f t="shared" si="294"/>
        <v>1.8228714108570402E-3</v>
      </c>
      <c r="DD228" s="353">
        <f t="shared" si="298"/>
        <v>-54.784879326021752</v>
      </c>
      <c r="DE228" s="354">
        <f t="shared" ref="DE228:DE246" si="369">A228/10*$CG$2*1/30</f>
        <v>76.666666666666671</v>
      </c>
      <c r="DF228" s="354">
        <f t="shared" si="295"/>
        <v>1.5547846700378598</v>
      </c>
      <c r="DG228" s="365"/>
      <c r="DH228" s="63"/>
      <c r="DI228" s="63"/>
      <c r="DJ228" s="63"/>
      <c r="DK228" s="63"/>
      <c r="DL228" s="63"/>
      <c r="DM228" s="63"/>
      <c r="DN228" s="63"/>
      <c r="DO228" s="366"/>
      <c r="DP228" s="63"/>
      <c r="DQ228" s="63"/>
      <c r="DR228" s="63"/>
      <c r="DS228" s="63"/>
      <c r="DT228" s="63"/>
      <c r="DU228" s="63"/>
      <c r="DV228" s="63"/>
      <c r="DW228" s="63"/>
      <c r="DX228" s="63"/>
      <c r="DY228" s="63"/>
      <c r="DZ228" s="63"/>
      <c r="EA228" s="63"/>
      <c r="EB228" s="63"/>
      <c r="EC228" s="63"/>
      <c r="ED228" s="63"/>
      <c r="EE228" s="63"/>
      <c r="EF228" s="63"/>
      <c r="EG228" s="63"/>
    </row>
    <row r="229" spans="1:137" s="358" customFormat="1" x14ac:dyDescent="0.25">
      <c r="A229" s="358">
        <f t="shared" si="299"/>
        <v>925</v>
      </c>
      <c r="B229" s="359">
        <f t="shared" si="300"/>
        <v>0.125</v>
      </c>
      <c r="C229" s="360"/>
      <c r="D229" s="342">
        <f t="shared" si="317"/>
        <v>-323.01</v>
      </c>
      <c r="E229" s="361">
        <f t="shared" si="301"/>
        <v>0.97</v>
      </c>
      <c r="F229" s="343"/>
      <c r="G229" s="342">
        <f t="shared" ref="G229:G246" si="370">(-ATAN(2*J$32*$A229/$H$30+SQRT(4*J$32^2-1))-ATAN(2*J$32*$A229/H$30-SQRT(4*J$32^2-1)))*180/PI()</f>
        <v>-175.14170042707096</v>
      </c>
      <c r="H229" s="342">
        <f t="shared" ref="H229:H246" si="371">(-ATAN(2*J$32*$A229/H$30+SQRT(4*J$32^2-1))-ATAN(2*J$32*$A229/H$30-SQRT(4*J$32^2-1)))*180/PI()+180</f>
        <v>4.8582995729290417</v>
      </c>
      <c r="I229" s="342">
        <f t="shared" ref="I229:I246" si="372">10*LOG10(ABS((1-($A229^6/H$30^6))/(($A229^6/H$30^6)+($A229^2/(J$32*H$30^2))+1)))*4</f>
        <v>-0.14883231235567226</v>
      </c>
      <c r="J229" s="342">
        <f t="shared" ref="J229:J246" si="373">IF($A229&lt;=H$30,G229,H229)</f>
        <v>4.8582995729290417</v>
      </c>
      <c r="K229" s="344">
        <f t="shared" ref="K229:K246" si="374">IF(Y$29="On",10^((IF(ISERROR(I229),-60,I229))/20),1)</f>
        <v>1</v>
      </c>
      <c r="L229" s="345">
        <f t="shared" ref="L229:L246" si="375">IF($Y$29="On",ABS((J229/(360*$A229))*1000),0)*4</f>
        <v>0</v>
      </c>
      <c r="M229" s="346">
        <f t="shared" ref="M229:M246" si="376">(-ATAN(2*P$32*$A229/$N$30+SQRT(4*P$32^2-1))-ATAN(2*P$32*$A229/N$30-SQRT(4*P$32^2-1)))*180/PI()</f>
        <v>-162.25955800655572</v>
      </c>
      <c r="N229" s="342">
        <f t="shared" ref="N229:N246" si="377">(-ATAN(2*P$32*$A229/N$30+SQRT(4*P$32^2-1))-ATAN(2*P$32*$A229/N$30-SQRT(4*P$32^2-1)))*180/PI()+180</f>
        <v>17.740441993444279</v>
      </c>
      <c r="O229" s="342">
        <f t="shared" ref="O229:O246" si="378">10*LOG10(ABS((1-($A229^6/N$30^6))/(($A229^6/N$30^6)+($A229^2/(P$32*N$30^2))+1)))*4</f>
        <v>-6.3849743111694215</v>
      </c>
      <c r="P229" s="342">
        <f t="shared" ref="P229:P246" si="379">IF($A229&lt;=N$30,M229,N229)</f>
        <v>17.740441993444279</v>
      </c>
      <c r="Q229" s="344">
        <f t="shared" ref="Q229:Q246" si="380">IF(Y$29="On",10^((IF(ISERROR(M229),0,O229))/20),1)</f>
        <v>1</v>
      </c>
      <c r="R229" s="345">
        <f t="shared" ref="R229:R246" si="381">IF($Y$29="On",IF(ISERROR(P229),0,ABS((P229/(360*$A229))*1000)),0)*4</f>
        <v>0</v>
      </c>
      <c r="S229" s="346">
        <f t="shared" ref="S229:S246" si="382">(-ATAN(2*V$32*$A229/$T$30+SQRT(4*V$32^2-1))-ATAN(2*V$32*$A229/T$30-SQRT(4*V$32^2-1)))*180/PI()</f>
        <v>-14.204640395331506</v>
      </c>
      <c r="T229" s="342">
        <f t="shared" ref="T229:T246" si="383">(-ATAN(2*V$32*$A229/T$30+SQRT(4*V$32^2-1))-ATAN(2*V$32*$A229/T$30-SQRT(4*V$32^2-1)))*180/PI()+180</f>
        <v>165.7953596046685</v>
      </c>
      <c r="U229" s="342">
        <f t="shared" ref="U229:U246" si="384">10*LOG10(ABS((1-($A229^6/T$30^6))/(($A229^6/T$30^6)+($A229^2/(V$32*T$30^2))+1)))*4</f>
        <v>-4.8549210348805252</v>
      </c>
      <c r="V229" s="342">
        <f t="shared" ref="V229:V246" si="385">IF($A229&lt;=T$30,S229,T229)</f>
        <v>-14.204640395331506</v>
      </c>
      <c r="W229" s="344">
        <f t="shared" ref="W229:W246" si="386">IF(Y$29="On",10^((IF(ISERROR(S229),0,U229))/20),1)</f>
        <v>1</v>
      </c>
      <c r="X229" s="345">
        <f t="shared" ref="X229:X246" si="387">IF($Y$29="On",IF(ISERROR(V229),0,ABS((V229/(360*$A229))*1000)),0)*4</f>
        <v>0</v>
      </c>
      <c r="Y229" s="342">
        <f t="shared" ref="Y229:Y246" si="388">L229+R229+X229</f>
        <v>0</v>
      </c>
      <c r="Z229" s="343"/>
      <c r="AA229" s="342">
        <f t="shared" si="302"/>
        <v>-69.613845400419166</v>
      </c>
      <c r="AB229" s="342">
        <f t="shared" si="318"/>
        <v>-148.62289846416076</v>
      </c>
      <c r="AC229" s="342">
        <f t="shared" si="319"/>
        <v>-2476.6875</v>
      </c>
      <c r="AD229" s="342">
        <f t="shared" si="320"/>
        <v>7.4375</v>
      </c>
      <c r="AE229" s="342">
        <f t="shared" si="321"/>
        <v>-69.613845400419166</v>
      </c>
      <c r="AF229" s="361">
        <f t="shared" si="322"/>
        <v>0.3483455449939854</v>
      </c>
      <c r="AG229" s="361">
        <f t="shared" si="323"/>
        <v>0.13680420353084516</v>
      </c>
      <c r="AH229" s="361">
        <f t="shared" si="303"/>
        <v>0.3483455449939854</v>
      </c>
      <c r="AI229" s="342">
        <f t="shared" si="324"/>
        <v>0.20905058678804556</v>
      </c>
      <c r="AJ229" s="343"/>
      <c r="AK229" s="342">
        <f t="shared" si="304"/>
        <v>-74.875992691689447</v>
      </c>
      <c r="AL229" s="342">
        <f t="shared" si="325"/>
        <v>-157.5886546486532</v>
      </c>
      <c r="AM229" s="342">
        <f t="shared" si="326"/>
        <v>-2476.6875</v>
      </c>
      <c r="AN229" s="342">
        <f t="shared" si="327"/>
        <v>7.4375</v>
      </c>
      <c r="AO229" s="342">
        <f t="shared" si="328"/>
        <v>-74.875992691689447</v>
      </c>
      <c r="AP229" s="361">
        <f t="shared" si="329"/>
        <v>0.26090902514277464</v>
      </c>
      <c r="AQ229" s="361">
        <f t="shared" si="330"/>
        <v>7.2851918811045538E-2</v>
      </c>
      <c r="AR229" s="361">
        <f t="shared" si="305"/>
        <v>0.26090902514277464</v>
      </c>
      <c r="AS229" s="342">
        <f t="shared" si="331"/>
        <v>0.2248528309059743</v>
      </c>
      <c r="AT229" s="343"/>
      <c r="AU229" s="342">
        <f t="shared" si="332"/>
        <v>-178.12045822355705</v>
      </c>
      <c r="AV229" s="342">
        <f t="shared" si="333"/>
        <v>1.8795417764429487</v>
      </c>
      <c r="AW229" s="342">
        <f t="shared" si="334"/>
        <v>1.8795417764429487</v>
      </c>
      <c r="AX229" s="342">
        <f t="shared" si="335"/>
        <v>-1.9182912949972764E-4</v>
      </c>
      <c r="AY229" s="342">
        <f t="shared" si="306"/>
        <v>1</v>
      </c>
      <c r="AZ229" s="342">
        <f t="shared" si="336"/>
        <v>0</v>
      </c>
      <c r="BA229" s="343"/>
      <c r="BB229" s="342">
        <f t="shared" si="337"/>
        <v>-176.24495296936206</v>
      </c>
      <c r="BC229" s="342">
        <f t="shared" si="338"/>
        <v>3.7550470306379395</v>
      </c>
      <c r="BD229" s="342">
        <f t="shared" si="339"/>
        <v>3.7550470306379395</v>
      </c>
      <c r="BE229" s="342">
        <f t="shared" ref="BE229:BE246" si="389">10*LOG10(ABS((1-($A229^6/BD$30^6))/(($A229^6/BD$30^6)+($A229^2/(BC$33*BD$30^2))+1)))</f>
        <v>-3.6978456088857545E-4</v>
      </c>
      <c r="BF229" s="342">
        <f t="shared" si="307"/>
        <v>1</v>
      </c>
      <c r="BG229" s="342">
        <f t="shared" si="340"/>
        <v>0</v>
      </c>
      <c r="BH229" s="343"/>
      <c r="BI229" s="342">
        <f t="shared" si="341"/>
        <v>-161.74513340271804</v>
      </c>
      <c r="BJ229" s="342">
        <f t="shared" si="342"/>
        <v>17.464383220564798</v>
      </c>
      <c r="BK229" s="342">
        <f t="shared" si="343"/>
        <v>-5.7658702694770692E-2</v>
      </c>
      <c r="BL229" s="342">
        <f t="shared" si="344"/>
        <v>17.464383220564798</v>
      </c>
      <c r="BM229" s="342">
        <f t="shared" si="308"/>
        <v>0.99338378073520928</v>
      </c>
      <c r="BN229" s="342">
        <f t="shared" si="345"/>
        <v>5.2445595256951347E-2</v>
      </c>
      <c r="BO229" s="346">
        <f t="shared" si="346"/>
        <v>-158.72050732978454</v>
      </c>
      <c r="BP229" s="344">
        <f t="shared" si="347"/>
        <v>21.279492670215461</v>
      </c>
      <c r="BQ229" s="344">
        <f t="shared" si="348"/>
        <v>-0.1193326029812167</v>
      </c>
      <c r="BR229" s="344">
        <f t="shared" si="349"/>
        <v>21.279492670215461</v>
      </c>
      <c r="BS229" s="346">
        <f t="shared" si="350"/>
        <v>0.98635527122198385</v>
      </c>
      <c r="BT229" s="345">
        <f t="shared" si="351"/>
        <v>6.3902380391037419E-2</v>
      </c>
      <c r="BU229" s="342">
        <f t="shared" si="309"/>
        <v>0.11634797564798877</v>
      </c>
      <c r="BV229" s="343"/>
      <c r="BW229" s="347">
        <f t="shared" ref="BW229:BW246" si="390">SUM(B229,E229,AS229,BU229,AZ229,BG229,AI229,Y229)</f>
        <v>1.6452513933420088</v>
      </c>
      <c r="BX229" s="362"/>
      <c r="BY229" s="363"/>
      <c r="BZ229" s="361">
        <f t="shared" si="352"/>
        <v>-177.4946429683564</v>
      </c>
      <c r="CA229" s="361">
        <f t="shared" si="353"/>
        <v>2.505357031643598</v>
      </c>
      <c r="CB229" s="342">
        <f t="shared" si="354"/>
        <v>2.505357031643598</v>
      </c>
      <c r="CC229" s="342">
        <f t="shared" si="355"/>
        <v>-2.5114841683958843E-4</v>
      </c>
      <c r="CD229" s="342">
        <f t="shared" si="310"/>
        <v>1</v>
      </c>
      <c r="CE229" s="342">
        <f t="shared" si="356"/>
        <v>0</v>
      </c>
      <c r="CF229" s="364"/>
      <c r="CG229" s="342">
        <f t="shared" si="311"/>
        <v>-82.798760824840841</v>
      </c>
      <c r="CH229" s="342">
        <f t="shared" si="357"/>
        <v>-169.70646767201791</v>
      </c>
      <c r="CI229" s="342">
        <f t="shared" si="358"/>
        <v>-2476.6875</v>
      </c>
      <c r="CJ229" s="342">
        <f t="shared" si="296"/>
        <v>7.4375</v>
      </c>
      <c r="CK229" s="342">
        <f t="shared" si="359"/>
        <v>-82.798760824840841</v>
      </c>
      <c r="CL229" s="361">
        <f t="shared" si="360"/>
        <v>0.12535469068075805</v>
      </c>
      <c r="CM229" s="361">
        <f t="shared" si="361"/>
        <v>1.5962629916206436E-2</v>
      </c>
      <c r="CN229" s="361">
        <f t="shared" si="312"/>
        <v>0.12535469068075805</v>
      </c>
      <c r="CO229" s="342">
        <f t="shared" si="362"/>
        <v>0.24864492740192443</v>
      </c>
      <c r="CP229" s="364"/>
      <c r="CQ229" s="342">
        <f t="shared" si="313"/>
        <v>-80.788973459183325</v>
      </c>
      <c r="CR229" s="342">
        <f t="shared" si="363"/>
        <v>-166.74499123212365</v>
      </c>
      <c r="CS229" s="342">
        <f t="shared" si="364"/>
        <v>-2476.6875</v>
      </c>
      <c r="CT229" s="342">
        <f t="shared" si="297"/>
        <v>7.4375</v>
      </c>
      <c r="CU229" s="342">
        <f t="shared" si="365"/>
        <v>-80.788973459183325</v>
      </c>
      <c r="CV229" s="361">
        <f t="shared" si="366"/>
        <v>0.16007115855366238</v>
      </c>
      <c r="CW229" s="361">
        <f t="shared" si="367"/>
        <v>2.6287479387940155E-2</v>
      </c>
      <c r="CX229" s="361">
        <f t="shared" si="314"/>
        <v>0.16007115855366238</v>
      </c>
      <c r="CY229" s="342">
        <f t="shared" si="368"/>
        <v>0.24260952990745743</v>
      </c>
      <c r="CZ229" s="364"/>
      <c r="DA229" s="350">
        <f t="shared" si="315"/>
        <v>0.49125445730938189</v>
      </c>
      <c r="DB229" s="351">
        <f t="shared" si="316"/>
        <v>2.1365058506513908</v>
      </c>
      <c r="DC229" s="352">
        <f t="shared" ref="DC229:DC246" si="391">AH229*AR229*AY229*BF229*BM229*BS229*CD229*CN229*CX229*K229*Q229*W229</f>
        <v>1.7869132755590029E-3</v>
      </c>
      <c r="DD229" s="353">
        <f t="shared" si="298"/>
        <v>-54.957930492809666</v>
      </c>
      <c r="DE229" s="354">
        <f t="shared" si="369"/>
        <v>77.083333333333329</v>
      </c>
      <c r="DF229" s="354">
        <f t="shared" ref="DF229:DF246" si="392">DE229*CD229*CN229*CX229</f>
        <v>1.5467287729041297</v>
      </c>
      <c r="DG229" s="365"/>
      <c r="DH229" s="63"/>
      <c r="DI229" s="63"/>
      <c r="DJ229" s="63"/>
      <c r="DK229" s="63"/>
      <c r="DL229" s="63"/>
      <c r="DM229" s="63"/>
      <c r="DN229" s="63"/>
      <c r="DO229" s="366"/>
      <c r="DP229" s="63"/>
      <c r="DQ229" s="63"/>
      <c r="DR229" s="63"/>
      <c r="DS229" s="63"/>
      <c r="DT229" s="63"/>
      <c r="DU229" s="63"/>
      <c r="DV229" s="63"/>
      <c r="DW229" s="63"/>
      <c r="DX229" s="63"/>
      <c r="DY229" s="63"/>
      <c r="DZ229" s="63"/>
      <c r="EA229" s="63"/>
      <c r="EB229" s="63"/>
      <c r="EC229" s="63"/>
      <c r="ED229" s="63"/>
      <c r="EE229" s="63"/>
      <c r="EF229" s="63"/>
      <c r="EG229" s="63"/>
    </row>
    <row r="230" spans="1:137" s="358" customFormat="1" x14ac:dyDescent="0.25">
      <c r="A230" s="358">
        <f t="shared" si="299"/>
        <v>930</v>
      </c>
      <c r="B230" s="359">
        <f t="shared" si="300"/>
        <v>0.125</v>
      </c>
      <c r="C230" s="360"/>
      <c r="D230" s="342">
        <f t="shared" si="317"/>
        <v>-324.75599999999997</v>
      </c>
      <c r="E230" s="361">
        <f t="shared" si="301"/>
        <v>0.97</v>
      </c>
      <c r="F230" s="343"/>
      <c r="G230" s="342">
        <f t="shared" si="370"/>
        <v>-175.17573952827578</v>
      </c>
      <c r="H230" s="342">
        <f t="shared" si="371"/>
        <v>4.8242604717242159</v>
      </c>
      <c r="I230" s="342">
        <f t="shared" si="372"/>
        <v>-0.1447652989708906</v>
      </c>
      <c r="J230" s="342">
        <f t="shared" si="373"/>
        <v>4.8242604717242159</v>
      </c>
      <c r="K230" s="344">
        <f t="shared" si="374"/>
        <v>1</v>
      </c>
      <c r="L230" s="345">
        <f t="shared" si="375"/>
        <v>0</v>
      </c>
      <c r="M230" s="346">
        <f t="shared" si="376"/>
        <v>-162.55540267534653</v>
      </c>
      <c r="N230" s="342">
        <f t="shared" si="377"/>
        <v>17.444597324653472</v>
      </c>
      <c r="O230" s="342">
        <f t="shared" si="378"/>
        <v>-6.1918791210286495</v>
      </c>
      <c r="P230" s="342">
        <f t="shared" si="379"/>
        <v>17.444597324653472</v>
      </c>
      <c r="Q230" s="344">
        <f t="shared" si="380"/>
        <v>1</v>
      </c>
      <c r="R230" s="345">
        <f t="shared" si="381"/>
        <v>0</v>
      </c>
      <c r="S230" s="346">
        <f t="shared" si="382"/>
        <v>-14.407205958053332</v>
      </c>
      <c r="T230" s="342">
        <f t="shared" si="383"/>
        <v>165.59279404194666</v>
      </c>
      <c r="U230" s="342">
        <f t="shared" si="384"/>
        <v>-4.9797394366396279</v>
      </c>
      <c r="V230" s="342">
        <f t="shared" si="385"/>
        <v>-14.407205958053332</v>
      </c>
      <c r="W230" s="344">
        <f t="shared" si="386"/>
        <v>1</v>
      </c>
      <c r="X230" s="345">
        <f t="shared" si="387"/>
        <v>0</v>
      </c>
      <c r="Y230" s="342">
        <f t="shared" si="388"/>
        <v>0</v>
      </c>
      <c r="Z230" s="343"/>
      <c r="AA230" s="342">
        <f t="shared" si="302"/>
        <v>-69.714495036924035</v>
      </c>
      <c r="AB230" s="342">
        <f t="shared" si="318"/>
        <v>-148.80363098242</v>
      </c>
      <c r="AC230" s="342">
        <f t="shared" si="319"/>
        <v>-2490.0749999999998</v>
      </c>
      <c r="AD230" s="342">
        <f t="shared" si="320"/>
        <v>7.4375</v>
      </c>
      <c r="AE230" s="342">
        <f t="shared" si="321"/>
        <v>-69.714495036924035</v>
      </c>
      <c r="AF230" s="361">
        <f t="shared" si="322"/>
        <v>0.34669836759139272</v>
      </c>
      <c r="AG230" s="361">
        <f t="shared" si="323"/>
        <v>0.13536416951323868</v>
      </c>
      <c r="AH230" s="361">
        <f t="shared" si="303"/>
        <v>0.34669836759139272</v>
      </c>
      <c r="AI230" s="342">
        <f t="shared" si="324"/>
        <v>0.20822728505652341</v>
      </c>
      <c r="AJ230" s="343"/>
      <c r="AK230" s="342">
        <f t="shared" si="304"/>
        <v>-74.953608167801491</v>
      </c>
      <c r="AL230" s="342">
        <f t="shared" si="325"/>
        <v>-157.71429894559685</v>
      </c>
      <c r="AM230" s="342">
        <f t="shared" si="326"/>
        <v>-2490.0749999999998</v>
      </c>
      <c r="AN230" s="342">
        <f t="shared" si="327"/>
        <v>7.4375</v>
      </c>
      <c r="AO230" s="342">
        <f t="shared" si="328"/>
        <v>-74.953608167801491</v>
      </c>
      <c r="AP230" s="361">
        <f t="shared" si="329"/>
        <v>0.25960106086917167</v>
      </c>
      <c r="AQ230" s="361">
        <f t="shared" si="330"/>
        <v>7.2074750921039973E-2</v>
      </c>
      <c r="AR230" s="361">
        <f t="shared" si="305"/>
        <v>0.25960106086917167</v>
      </c>
      <c r="AS230" s="342">
        <f t="shared" si="331"/>
        <v>0.22387577111051818</v>
      </c>
      <c r="AT230" s="343"/>
      <c r="AU230" s="342">
        <f t="shared" si="332"/>
        <v>-178.13079297232625</v>
      </c>
      <c r="AV230" s="342">
        <f t="shared" si="333"/>
        <v>1.8692070276737525</v>
      </c>
      <c r="AW230" s="342">
        <f t="shared" si="334"/>
        <v>1.8692070276737525</v>
      </c>
      <c r="AX230" s="342">
        <f t="shared" si="335"/>
        <v>-1.8759147860891823E-4</v>
      </c>
      <c r="AY230" s="342">
        <f t="shared" si="306"/>
        <v>1</v>
      </c>
      <c r="AZ230" s="342">
        <f t="shared" si="336"/>
        <v>0</v>
      </c>
      <c r="BA230" s="343"/>
      <c r="BB230" s="342">
        <f t="shared" si="337"/>
        <v>-176.26555634076826</v>
      </c>
      <c r="BC230" s="342">
        <f t="shared" si="338"/>
        <v>3.7344436592317436</v>
      </c>
      <c r="BD230" s="342">
        <f t="shared" si="339"/>
        <v>3.7344436592317436</v>
      </c>
      <c r="BE230" s="342">
        <f t="shared" si="389"/>
        <v>-3.6175090109383614E-4</v>
      </c>
      <c r="BF230" s="342">
        <f t="shared" si="307"/>
        <v>1</v>
      </c>
      <c r="BG230" s="342">
        <f t="shared" si="340"/>
        <v>0</v>
      </c>
      <c r="BH230" s="343"/>
      <c r="BI230" s="342">
        <f t="shared" si="341"/>
        <v>-161.85755296897466</v>
      </c>
      <c r="BJ230" s="342">
        <f t="shared" si="342"/>
        <v>17.3540246362613</v>
      </c>
      <c r="BK230" s="342">
        <f t="shared" si="343"/>
        <v>-5.6306453371634271E-2</v>
      </c>
      <c r="BL230" s="342">
        <f t="shared" si="344"/>
        <v>17.3540246362613</v>
      </c>
      <c r="BM230" s="342">
        <f t="shared" si="308"/>
        <v>0.99353844619511156</v>
      </c>
      <c r="BN230" s="342">
        <f t="shared" si="345"/>
        <v>5.1834004289908302E-2</v>
      </c>
      <c r="BO230" s="346">
        <f t="shared" si="346"/>
        <v>-158.86285472889747</v>
      </c>
      <c r="BP230" s="344">
        <f t="shared" si="347"/>
        <v>21.137145271102526</v>
      </c>
      <c r="BQ230" s="344">
        <f t="shared" si="348"/>
        <v>-0.11647073734610636</v>
      </c>
      <c r="BR230" s="344">
        <f t="shared" si="349"/>
        <v>21.137145271102526</v>
      </c>
      <c r="BS230" s="346">
        <f t="shared" si="350"/>
        <v>0.98668031349865115</v>
      </c>
      <c r="BT230" s="345">
        <f t="shared" si="351"/>
        <v>6.3133647763149711E-2</v>
      </c>
      <c r="BU230" s="342">
        <f t="shared" si="309"/>
        <v>0.11496765205305801</v>
      </c>
      <c r="BV230" s="343"/>
      <c r="BW230" s="347">
        <f t="shared" si="390"/>
        <v>1.6420707082200996</v>
      </c>
      <c r="BX230" s="362"/>
      <c r="BY230" s="363"/>
      <c r="BZ230" s="361">
        <f t="shared" si="352"/>
        <v>-177.50841117702461</v>
      </c>
      <c r="CA230" s="361">
        <f t="shared" si="353"/>
        <v>2.4915888229753875</v>
      </c>
      <c r="CB230" s="342">
        <f t="shared" si="354"/>
        <v>2.4915888229753875</v>
      </c>
      <c r="CC230" s="342">
        <f t="shared" si="355"/>
        <v>-2.4564539545004522E-4</v>
      </c>
      <c r="CD230" s="342">
        <f t="shared" si="310"/>
        <v>1</v>
      </c>
      <c r="CE230" s="342">
        <f t="shared" si="356"/>
        <v>0</v>
      </c>
      <c r="CF230" s="364"/>
      <c r="CG230" s="342">
        <f t="shared" si="311"/>
        <v>-82.837073952213345</v>
      </c>
      <c r="CH230" s="342">
        <f t="shared" si="357"/>
        <v>-169.76237882982778</v>
      </c>
      <c r="CI230" s="342">
        <f t="shared" si="358"/>
        <v>-2490.0749999999998</v>
      </c>
      <c r="CJ230" s="342">
        <f t="shared" si="296"/>
        <v>7.4375</v>
      </c>
      <c r="CK230" s="342">
        <f t="shared" si="359"/>
        <v>-82.837073952213345</v>
      </c>
      <c r="CL230" s="361">
        <f t="shared" si="360"/>
        <v>0.12469124711971129</v>
      </c>
      <c r="CM230" s="361">
        <f t="shared" si="361"/>
        <v>1.5791493053962314E-2</v>
      </c>
      <c r="CN230" s="361">
        <f t="shared" si="312"/>
        <v>0.12469124711971129</v>
      </c>
      <c r="CO230" s="342">
        <f t="shared" si="362"/>
        <v>0.24742256258128242</v>
      </c>
      <c r="CP230" s="364"/>
      <c r="CQ230" s="342">
        <f t="shared" si="313"/>
        <v>-80.837652954278298</v>
      </c>
      <c r="CR230" s="342">
        <f t="shared" si="363"/>
        <v>-166.81744301705194</v>
      </c>
      <c r="CS230" s="342">
        <f t="shared" si="364"/>
        <v>-2490.0749999999998</v>
      </c>
      <c r="CT230" s="342">
        <f t="shared" si="297"/>
        <v>7.4375</v>
      </c>
      <c r="CU230" s="342">
        <f t="shared" si="365"/>
        <v>-80.837652954278298</v>
      </c>
      <c r="CV230" s="361">
        <f t="shared" si="366"/>
        <v>0.15923243882462051</v>
      </c>
      <c r="CW230" s="361">
        <f t="shared" si="367"/>
        <v>2.6005769843271746E-2</v>
      </c>
      <c r="CX230" s="361">
        <f t="shared" si="314"/>
        <v>0.15923243882462051</v>
      </c>
      <c r="CY230" s="342">
        <f t="shared" si="368"/>
        <v>0.2414505763269961</v>
      </c>
      <c r="CZ230" s="364"/>
      <c r="DA230" s="350">
        <f t="shared" si="315"/>
        <v>0.48887313890827855</v>
      </c>
      <c r="DB230" s="351">
        <f t="shared" si="316"/>
        <v>2.1309438471283784</v>
      </c>
      <c r="DC230" s="352">
        <f t="shared" si="391"/>
        <v>1.7518096552311424E-3</v>
      </c>
      <c r="DD230" s="353">
        <f t="shared" si="298"/>
        <v>-55.130261686802548</v>
      </c>
      <c r="DE230" s="354">
        <f t="shared" si="369"/>
        <v>77.5</v>
      </c>
      <c r="DF230" s="354">
        <f t="shared" si="392"/>
        <v>1.5387540818690177</v>
      </c>
      <c r="DG230" s="365"/>
      <c r="DH230" s="63"/>
      <c r="DI230" s="63"/>
      <c r="DJ230" s="63"/>
      <c r="DK230" s="63"/>
      <c r="DL230" s="63"/>
      <c r="DM230" s="63"/>
      <c r="DN230" s="63"/>
      <c r="DO230" s="366"/>
      <c r="DP230" s="63"/>
      <c r="DQ230" s="63"/>
      <c r="DR230" s="63"/>
      <c r="DS230" s="63"/>
      <c r="DT230" s="63"/>
      <c r="DU230" s="63"/>
      <c r="DV230" s="63"/>
      <c r="DW230" s="63"/>
      <c r="DX230" s="63"/>
      <c r="DY230" s="63"/>
      <c r="DZ230" s="63"/>
      <c r="EA230" s="63"/>
      <c r="EB230" s="63"/>
      <c r="EC230" s="63"/>
      <c r="ED230" s="63"/>
      <c r="EE230" s="63"/>
      <c r="EF230" s="63"/>
      <c r="EG230" s="63"/>
    </row>
    <row r="231" spans="1:137" s="358" customFormat="1" x14ac:dyDescent="0.25">
      <c r="A231" s="358">
        <f t="shared" si="299"/>
        <v>935</v>
      </c>
      <c r="B231" s="359">
        <f t="shared" si="300"/>
        <v>0.125</v>
      </c>
      <c r="C231" s="360"/>
      <c r="D231" s="342">
        <f t="shared" si="317"/>
        <v>-326.50200000000001</v>
      </c>
      <c r="E231" s="361">
        <f t="shared" si="301"/>
        <v>0.97</v>
      </c>
      <c r="F231" s="343"/>
      <c r="G231" s="342">
        <f t="shared" si="370"/>
        <v>-175.20926383800546</v>
      </c>
      <c r="H231" s="342">
        <f t="shared" si="371"/>
        <v>4.7907361619945448</v>
      </c>
      <c r="I231" s="342">
        <f t="shared" si="372"/>
        <v>-0.14083420421551232</v>
      </c>
      <c r="J231" s="342">
        <f t="shared" si="373"/>
        <v>4.7907361619945448</v>
      </c>
      <c r="K231" s="344">
        <f t="shared" si="374"/>
        <v>1</v>
      </c>
      <c r="L231" s="345">
        <f t="shared" si="375"/>
        <v>0</v>
      </c>
      <c r="M231" s="346">
        <f t="shared" si="376"/>
        <v>-162.84078026343724</v>
      </c>
      <c r="N231" s="342">
        <f t="shared" si="377"/>
        <v>17.159219736562761</v>
      </c>
      <c r="O231" s="342">
        <f t="shared" si="378"/>
        <v>-6.005865492723153</v>
      </c>
      <c r="P231" s="342">
        <f t="shared" si="379"/>
        <v>17.159219736562761</v>
      </c>
      <c r="Q231" s="344">
        <f t="shared" si="380"/>
        <v>1</v>
      </c>
      <c r="R231" s="345">
        <f t="shared" si="381"/>
        <v>0</v>
      </c>
      <c r="S231" s="346">
        <f t="shared" si="382"/>
        <v>-14.613962972500522</v>
      </c>
      <c r="T231" s="342">
        <f t="shared" si="383"/>
        <v>165.38603702749947</v>
      </c>
      <c r="U231" s="342">
        <f t="shared" si="384"/>
        <v>-5.1076498232698428</v>
      </c>
      <c r="V231" s="342">
        <f t="shared" si="385"/>
        <v>-14.613962972500522</v>
      </c>
      <c r="W231" s="344">
        <f t="shared" si="386"/>
        <v>1</v>
      </c>
      <c r="X231" s="345">
        <f t="shared" si="387"/>
        <v>0</v>
      </c>
      <c r="Y231" s="342">
        <f t="shared" si="388"/>
        <v>0</v>
      </c>
      <c r="Z231" s="343"/>
      <c r="AA231" s="342">
        <f t="shared" si="302"/>
        <v>-69.814196990535152</v>
      </c>
      <c r="AB231" s="342">
        <f t="shared" si="318"/>
        <v>-148.98227011505503</v>
      </c>
      <c r="AC231" s="342">
        <f t="shared" si="319"/>
        <v>-2503.4625000000001</v>
      </c>
      <c r="AD231" s="342">
        <f t="shared" si="320"/>
        <v>7.4375</v>
      </c>
      <c r="AE231" s="342">
        <f t="shared" si="321"/>
        <v>-69.814196990535152</v>
      </c>
      <c r="AF231" s="361">
        <f t="shared" si="322"/>
        <v>0.34506564463097644</v>
      </c>
      <c r="AG231" s="361">
        <f t="shared" si="323"/>
        <v>0.13394633792330229</v>
      </c>
      <c r="AH231" s="361">
        <f t="shared" si="303"/>
        <v>0.34506564463097644</v>
      </c>
      <c r="AI231" s="342">
        <f t="shared" si="324"/>
        <v>0.20740997323391311</v>
      </c>
      <c r="AJ231" s="343"/>
      <c r="AK231" s="342">
        <f t="shared" si="304"/>
        <v>-75.03044919720152</v>
      </c>
      <c r="AL231" s="342">
        <f t="shared" si="325"/>
        <v>-157.83852334292237</v>
      </c>
      <c r="AM231" s="342">
        <f t="shared" si="326"/>
        <v>-2503.4625000000001</v>
      </c>
      <c r="AN231" s="342">
        <f t="shared" si="327"/>
        <v>7.4375</v>
      </c>
      <c r="AO231" s="342">
        <f t="shared" si="328"/>
        <v>-75.03044919720152</v>
      </c>
      <c r="AP231" s="361">
        <f t="shared" si="329"/>
        <v>0.25830567816830724</v>
      </c>
      <c r="AQ231" s="361">
        <f t="shared" si="330"/>
        <v>7.1309889424206796E-2</v>
      </c>
      <c r="AR231" s="361">
        <f t="shared" si="305"/>
        <v>0.25830567816830724</v>
      </c>
      <c r="AS231" s="342">
        <f t="shared" si="331"/>
        <v>0.22290686036007581</v>
      </c>
      <c r="AT231" s="343"/>
      <c r="AU231" s="342">
        <f t="shared" si="332"/>
        <v>-178.14101348069647</v>
      </c>
      <c r="AV231" s="342">
        <f t="shared" si="333"/>
        <v>1.858986519303528</v>
      </c>
      <c r="AW231" s="342">
        <f t="shared" si="334"/>
        <v>1.858986519303528</v>
      </c>
      <c r="AX231" s="342">
        <f t="shared" si="335"/>
        <v>-1.8347081885705175E-4</v>
      </c>
      <c r="AY231" s="342">
        <f t="shared" si="306"/>
        <v>1</v>
      </c>
      <c r="AZ231" s="342">
        <f t="shared" si="336"/>
        <v>0</v>
      </c>
      <c r="BA231" s="343"/>
      <c r="BB231" s="342">
        <f t="shared" si="337"/>
        <v>-176.28593267501006</v>
      </c>
      <c r="BC231" s="342">
        <f t="shared" si="338"/>
        <v>3.7140673249899407</v>
      </c>
      <c r="BD231" s="342">
        <f t="shared" si="339"/>
        <v>3.7140673249899407</v>
      </c>
      <c r="BE231" s="342">
        <f t="shared" si="389"/>
        <v>-3.5393490800037549E-4</v>
      </c>
      <c r="BF231" s="342">
        <f t="shared" si="307"/>
        <v>1</v>
      </c>
      <c r="BG231" s="342">
        <f t="shared" si="340"/>
        <v>0</v>
      </c>
      <c r="BH231" s="343"/>
      <c r="BI231" s="342">
        <f t="shared" si="341"/>
        <v>-161.96850484006254</v>
      </c>
      <c r="BJ231" s="342">
        <f t="shared" si="342"/>
        <v>17.24512634117562</v>
      </c>
      <c r="BK231" s="342">
        <f t="shared" si="343"/>
        <v>-5.4993841857875002E-2</v>
      </c>
      <c r="BL231" s="342">
        <f t="shared" si="344"/>
        <v>17.24512634117562</v>
      </c>
      <c r="BM231" s="342">
        <f t="shared" si="308"/>
        <v>0.99368860105583412</v>
      </c>
      <c r="BN231" s="342">
        <f t="shared" si="345"/>
        <v>5.1233292754532443E-2</v>
      </c>
      <c r="BO231" s="346">
        <f t="shared" si="346"/>
        <v>-159.00319556652127</v>
      </c>
      <c r="BP231" s="344">
        <f t="shared" si="347"/>
        <v>20.996804433478729</v>
      </c>
      <c r="BQ231" s="344">
        <f t="shared" si="348"/>
        <v>-0.11369439407887005</v>
      </c>
      <c r="BR231" s="344">
        <f t="shared" si="349"/>
        <v>20.996804433478729</v>
      </c>
      <c r="BS231" s="346">
        <f t="shared" si="350"/>
        <v>0.98699574475657192</v>
      </c>
      <c r="BT231" s="345">
        <f t="shared" si="351"/>
        <v>6.2379098138677154E-2</v>
      </c>
      <c r="BU231" s="342">
        <f t="shared" si="309"/>
        <v>0.1136123908932096</v>
      </c>
      <c r="BV231" s="343"/>
      <c r="BW231" s="347">
        <f t="shared" si="390"/>
        <v>1.6389292244871987</v>
      </c>
      <c r="BX231" s="362"/>
      <c r="BY231" s="363"/>
      <c r="BZ231" s="361">
        <f t="shared" si="352"/>
        <v>-177.52202731556054</v>
      </c>
      <c r="CA231" s="361">
        <f t="shared" si="353"/>
        <v>2.4779726844394645</v>
      </c>
      <c r="CB231" s="342">
        <f t="shared" si="354"/>
        <v>2.4779726844394645</v>
      </c>
      <c r="CC231" s="342">
        <f t="shared" si="355"/>
        <v>-2.4029292533626496E-4</v>
      </c>
      <c r="CD231" s="342">
        <f t="shared" si="310"/>
        <v>1</v>
      </c>
      <c r="CE231" s="342">
        <f t="shared" si="356"/>
        <v>0</v>
      </c>
      <c r="CF231" s="364"/>
      <c r="CG231" s="342">
        <f t="shared" si="311"/>
        <v>-82.874983651098191</v>
      </c>
      <c r="CH231" s="342">
        <f t="shared" si="357"/>
        <v>-169.81768306260344</v>
      </c>
      <c r="CI231" s="342">
        <f t="shared" si="358"/>
        <v>-2503.4625000000001</v>
      </c>
      <c r="CJ231" s="342">
        <f t="shared" si="296"/>
        <v>7.4375</v>
      </c>
      <c r="CK231" s="342">
        <f t="shared" si="359"/>
        <v>-82.874983651098191</v>
      </c>
      <c r="CL231" s="361">
        <f t="shared" si="360"/>
        <v>0.12403473458920847</v>
      </c>
      <c r="CM231" s="361">
        <f t="shared" si="361"/>
        <v>1.5623093000542107E-2</v>
      </c>
      <c r="CN231" s="361">
        <f t="shared" si="312"/>
        <v>0.12403473458920847</v>
      </c>
      <c r="CO231" s="342">
        <f t="shared" si="362"/>
        <v>0.24621207264140879</v>
      </c>
      <c r="CP231" s="364"/>
      <c r="CQ231" s="342">
        <f t="shared" si="313"/>
        <v>-80.885824945208796</v>
      </c>
      <c r="CR231" s="342">
        <f t="shared" si="363"/>
        <v>-166.88910143114697</v>
      </c>
      <c r="CS231" s="342">
        <f t="shared" si="364"/>
        <v>-2503.4625000000001</v>
      </c>
      <c r="CT231" s="342">
        <f t="shared" si="297"/>
        <v>7.4375</v>
      </c>
      <c r="CU231" s="342">
        <f t="shared" si="365"/>
        <v>-80.885824945208796</v>
      </c>
      <c r="CV231" s="361">
        <f t="shared" si="366"/>
        <v>0.15840234994797306</v>
      </c>
      <c r="CW231" s="361">
        <f t="shared" si="367"/>
        <v>2.5728561559992442E-2</v>
      </c>
      <c r="CX231" s="361">
        <f t="shared" si="314"/>
        <v>0.15840234994797306</v>
      </c>
      <c r="CY231" s="342">
        <f t="shared" si="368"/>
        <v>0.24030251023532023</v>
      </c>
      <c r="CZ231" s="364"/>
      <c r="DA231" s="350">
        <f t="shared" si="315"/>
        <v>0.486514582876729</v>
      </c>
      <c r="DB231" s="351">
        <f t="shared" si="316"/>
        <v>2.1254438073639275</v>
      </c>
      <c r="DC231" s="352">
        <f t="shared" si="391"/>
        <v>1.7175374106997599E-3</v>
      </c>
      <c r="DD231" s="353">
        <f t="shared" si="298"/>
        <v>-55.301875890800289</v>
      </c>
      <c r="DE231" s="354">
        <f t="shared" si="369"/>
        <v>77.916666666666671</v>
      </c>
      <c r="DF231" s="354">
        <f t="shared" si="392"/>
        <v>1.5308594050739179</v>
      </c>
      <c r="DG231" s="365"/>
      <c r="DH231" s="63"/>
      <c r="DI231" s="63"/>
      <c r="DJ231" s="63"/>
      <c r="DK231" s="63"/>
      <c r="DL231" s="63"/>
      <c r="DM231" s="63"/>
      <c r="DN231" s="63"/>
      <c r="DO231" s="366"/>
      <c r="DP231" s="63"/>
      <c r="DQ231" s="63"/>
      <c r="DR231" s="63"/>
      <c r="DS231" s="63"/>
      <c r="DT231" s="63"/>
      <c r="DU231" s="63"/>
      <c r="DV231" s="63"/>
      <c r="DW231" s="63"/>
      <c r="DX231" s="63"/>
      <c r="DY231" s="63"/>
      <c r="DZ231" s="63"/>
      <c r="EA231" s="63"/>
      <c r="EB231" s="63"/>
      <c r="EC231" s="63"/>
      <c r="ED231" s="63"/>
      <c r="EE231" s="63"/>
      <c r="EF231" s="63"/>
      <c r="EG231" s="63"/>
    </row>
    <row r="232" spans="1:137" s="358" customFormat="1" x14ac:dyDescent="0.25">
      <c r="A232" s="358">
        <f t="shared" si="299"/>
        <v>940</v>
      </c>
      <c r="B232" s="359">
        <f t="shared" si="300"/>
        <v>0.125</v>
      </c>
      <c r="C232" s="360"/>
      <c r="D232" s="342">
        <f t="shared" si="317"/>
        <v>-328.24799999999999</v>
      </c>
      <c r="E232" s="361">
        <f t="shared" si="301"/>
        <v>0.97</v>
      </c>
      <c r="F232" s="343"/>
      <c r="G232" s="342">
        <f t="shared" si="370"/>
        <v>-175.24228550995403</v>
      </c>
      <c r="H232" s="342">
        <f t="shared" si="371"/>
        <v>4.75771449004597</v>
      </c>
      <c r="I232" s="342">
        <f t="shared" si="372"/>
        <v>-0.13703370304358292</v>
      </c>
      <c r="J232" s="342">
        <f t="shared" si="373"/>
        <v>4.75771449004597</v>
      </c>
      <c r="K232" s="344">
        <f t="shared" si="374"/>
        <v>1</v>
      </c>
      <c r="L232" s="345">
        <f t="shared" si="375"/>
        <v>0</v>
      </c>
      <c r="M232" s="346">
        <f t="shared" si="376"/>
        <v>-163.11623375214776</v>
      </c>
      <c r="N232" s="342">
        <f t="shared" si="377"/>
        <v>16.883766247852236</v>
      </c>
      <c r="O232" s="342">
        <f t="shared" si="378"/>
        <v>-5.8266189879356842</v>
      </c>
      <c r="P232" s="342">
        <f t="shared" si="379"/>
        <v>16.883766247852236</v>
      </c>
      <c r="Q232" s="344">
        <f t="shared" si="380"/>
        <v>1</v>
      </c>
      <c r="R232" s="345">
        <f t="shared" si="381"/>
        <v>0</v>
      </c>
      <c r="S232" s="346">
        <f t="shared" si="382"/>
        <v>-14.825045339147668</v>
      </c>
      <c r="T232" s="342">
        <f t="shared" si="383"/>
        <v>165.17495466085234</v>
      </c>
      <c r="U232" s="342">
        <f t="shared" si="384"/>
        <v>-5.2387252420846044</v>
      </c>
      <c r="V232" s="342">
        <f t="shared" si="385"/>
        <v>-14.825045339147668</v>
      </c>
      <c r="W232" s="344">
        <f t="shared" si="386"/>
        <v>1</v>
      </c>
      <c r="X232" s="345">
        <f t="shared" si="387"/>
        <v>0</v>
      </c>
      <c r="Y232" s="342">
        <f t="shared" si="388"/>
        <v>0</v>
      </c>
      <c r="Z232" s="343"/>
      <c r="AA232" s="342">
        <f t="shared" si="302"/>
        <v>-69.91296398776197</v>
      </c>
      <c r="AB232" s="342">
        <f t="shared" si="318"/>
        <v>-149.15885179979821</v>
      </c>
      <c r="AC232" s="342">
        <f t="shared" si="319"/>
        <v>-2516.85</v>
      </c>
      <c r="AD232" s="342">
        <f t="shared" si="320"/>
        <v>7.4375</v>
      </c>
      <c r="AE232" s="342">
        <f t="shared" si="321"/>
        <v>-69.91296398776197</v>
      </c>
      <c r="AF232" s="361">
        <f t="shared" si="322"/>
        <v>0.34344720231450332</v>
      </c>
      <c r="AG232" s="361">
        <f t="shared" si="323"/>
        <v>0.13255026755019758</v>
      </c>
      <c r="AH232" s="361">
        <f t="shared" si="303"/>
        <v>0.34344720231450332</v>
      </c>
      <c r="AI232" s="342">
        <f t="shared" si="324"/>
        <v>0.20659859334445027</v>
      </c>
      <c r="AJ232" s="343"/>
      <c r="AK232" s="342">
        <f t="shared" si="304"/>
        <v>-75.106527041158387</v>
      </c>
      <c r="AL232" s="342">
        <f t="shared" si="325"/>
        <v>-157.96135194449948</v>
      </c>
      <c r="AM232" s="342">
        <f t="shared" si="326"/>
        <v>-2516.85</v>
      </c>
      <c r="AN232" s="342">
        <f t="shared" si="327"/>
        <v>7.4375</v>
      </c>
      <c r="AO232" s="342">
        <f t="shared" si="328"/>
        <v>-75.106527041158387</v>
      </c>
      <c r="AP232" s="361">
        <f t="shared" si="329"/>
        <v>0.25702270350970491</v>
      </c>
      <c r="AQ232" s="361">
        <f t="shared" si="330"/>
        <v>7.0557077842945792E-2</v>
      </c>
      <c r="AR232" s="361">
        <f t="shared" si="305"/>
        <v>0.25702270350970491</v>
      </c>
      <c r="AS232" s="342">
        <f t="shared" si="331"/>
        <v>0.22194600189467609</v>
      </c>
      <c r="AT232" s="343"/>
      <c r="AU232" s="342">
        <f t="shared" si="332"/>
        <v>-178.15112165133041</v>
      </c>
      <c r="AV232" s="342">
        <f t="shared" si="333"/>
        <v>1.8488783486695866</v>
      </c>
      <c r="AW232" s="342">
        <f t="shared" si="334"/>
        <v>1.8488783486695866</v>
      </c>
      <c r="AX232" s="342">
        <f t="shared" si="335"/>
        <v>-1.7946327801588561E-4</v>
      </c>
      <c r="AY232" s="342">
        <f t="shared" si="306"/>
        <v>1</v>
      </c>
      <c r="AZ232" s="342">
        <f t="shared" si="336"/>
        <v>0</v>
      </c>
      <c r="BA232" s="343"/>
      <c r="BB232" s="342">
        <f t="shared" si="337"/>
        <v>-176.30608573804457</v>
      </c>
      <c r="BC232" s="342">
        <f t="shared" si="338"/>
        <v>3.6939142619554275</v>
      </c>
      <c r="BD232" s="342">
        <f t="shared" si="339"/>
        <v>3.6939142619554275</v>
      </c>
      <c r="BE232" s="342">
        <f t="shared" si="389"/>
        <v>-3.4632952239430206E-4</v>
      </c>
      <c r="BF232" s="342">
        <f t="shared" si="307"/>
        <v>1</v>
      </c>
      <c r="BG232" s="342">
        <f t="shared" si="340"/>
        <v>0</v>
      </c>
      <c r="BH232" s="343"/>
      <c r="BI232" s="342">
        <f t="shared" si="341"/>
        <v>-162.07801866810206</v>
      </c>
      <c r="BJ232" s="342">
        <f t="shared" si="342"/>
        <v>17.137658662434262</v>
      </c>
      <c r="BK232" s="342">
        <f t="shared" si="343"/>
        <v>-5.3719479044259173E-2</v>
      </c>
      <c r="BL232" s="342">
        <f t="shared" si="344"/>
        <v>17.137658662434262</v>
      </c>
      <c r="BM232" s="342">
        <f t="shared" si="308"/>
        <v>0.99383440220618047</v>
      </c>
      <c r="BN232" s="342">
        <f t="shared" si="345"/>
        <v>5.0643199357075244E-2</v>
      </c>
      <c r="BO232" s="346">
        <f t="shared" si="346"/>
        <v>-159.14157305505057</v>
      </c>
      <c r="BP232" s="344">
        <f t="shared" si="347"/>
        <v>20.858426944949429</v>
      </c>
      <c r="BQ232" s="344">
        <f t="shared" si="348"/>
        <v>-0.11100052983693763</v>
      </c>
      <c r="BR232" s="344">
        <f t="shared" si="349"/>
        <v>20.858426944949429</v>
      </c>
      <c r="BS232" s="346">
        <f t="shared" si="350"/>
        <v>0.98730190163926002</v>
      </c>
      <c r="BT232" s="345">
        <f t="shared" si="351"/>
        <v>6.163837749689547E-2</v>
      </c>
      <c r="BU232" s="342">
        <f t="shared" si="309"/>
        <v>0.11228157685397072</v>
      </c>
      <c r="BV232" s="343"/>
      <c r="BW232" s="347">
        <f t="shared" si="390"/>
        <v>1.6358261720930971</v>
      </c>
      <c r="BX232" s="362"/>
      <c r="BY232" s="363"/>
      <c r="BZ232" s="361">
        <f t="shared" si="352"/>
        <v>-177.53549391400998</v>
      </c>
      <c r="CA232" s="361">
        <f t="shared" si="353"/>
        <v>2.4645060859900241</v>
      </c>
      <c r="CB232" s="342">
        <f t="shared" si="354"/>
        <v>2.4645060859900241</v>
      </c>
      <c r="CC232" s="342">
        <f t="shared" si="355"/>
        <v>-2.3508607185602356E-4</v>
      </c>
      <c r="CD232" s="342">
        <f t="shared" si="310"/>
        <v>1</v>
      </c>
      <c r="CE232" s="342">
        <f t="shared" si="356"/>
        <v>0</v>
      </c>
      <c r="CF232" s="364"/>
      <c r="CG232" s="342">
        <f t="shared" si="311"/>
        <v>-82.912496227463762</v>
      </c>
      <c r="CH232" s="342">
        <f t="shared" si="357"/>
        <v>-169.87239024094129</v>
      </c>
      <c r="CI232" s="342">
        <f t="shared" si="358"/>
        <v>-2516.85</v>
      </c>
      <c r="CJ232" s="342">
        <f t="shared" si="296"/>
        <v>7.4375</v>
      </c>
      <c r="CK232" s="342">
        <f t="shared" si="359"/>
        <v>-82.912496227463762</v>
      </c>
      <c r="CL232" s="361">
        <f t="shared" si="360"/>
        <v>0.12338504589591545</v>
      </c>
      <c r="CM232" s="361">
        <f t="shared" si="361"/>
        <v>1.545737173074308E-2</v>
      </c>
      <c r="CN232" s="361">
        <f t="shared" si="312"/>
        <v>0.12338504589591545</v>
      </c>
      <c r="CO232" s="342">
        <f t="shared" si="362"/>
        <v>0.24501328672418371</v>
      </c>
      <c r="CP232" s="364"/>
      <c r="CQ232" s="342">
        <f t="shared" si="313"/>
        <v>-80.933497260183827</v>
      </c>
      <c r="CR232" s="342">
        <f t="shared" si="363"/>
        <v>-166.95997951340686</v>
      </c>
      <c r="CS232" s="342">
        <f t="shared" si="364"/>
        <v>-2516.85</v>
      </c>
      <c r="CT232" s="342">
        <f t="shared" si="297"/>
        <v>7.4375</v>
      </c>
      <c r="CU232" s="342">
        <f t="shared" si="365"/>
        <v>-80.933497260183827</v>
      </c>
      <c r="CV232" s="361">
        <f t="shared" si="366"/>
        <v>0.15758076113778516</v>
      </c>
      <c r="CW232" s="361">
        <f t="shared" si="367"/>
        <v>2.5455759243173594E-2</v>
      </c>
      <c r="CX232" s="361">
        <f t="shared" si="314"/>
        <v>0.15758076113778516</v>
      </c>
      <c r="CY232" s="342">
        <f t="shared" si="368"/>
        <v>0.23916518102891202</v>
      </c>
      <c r="CZ232" s="364"/>
      <c r="DA232" s="350">
        <f t="shared" si="315"/>
        <v>0.4841784677530957</v>
      </c>
      <c r="DB232" s="351">
        <f t="shared" si="316"/>
        <v>2.1200046398461927</v>
      </c>
      <c r="DC232" s="352">
        <f t="shared" si="391"/>
        <v>1.6840740770724361E-3</v>
      </c>
      <c r="DD232" s="353">
        <f t="shared" si="298"/>
        <v>-55.472776183613036</v>
      </c>
      <c r="DE232" s="354">
        <f t="shared" si="369"/>
        <v>78.333333333333329</v>
      </c>
      <c r="DF232" s="354">
        <f t="shared" si="392"/>
        <v>1.5230435732150813</v>
      </c>
      <c r="DG232" s="365"/>
      <c r="DH232" s="63"/>
      <c r="DI232" s="63"/>
      <c r="DJ232" s="63"/>
      <c r="DK232" s="63"/>
      <c r="DL232" s="63"/>
      <c r="DM232" s="63"/>
      <c r="DN232" s="63"/>
      <c r="DO232" s="366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</row>
    <row r="233" spans="1:137" s="358" customFormat="1" x14ac:dyDescent="0.25">
      <c r="A233" s="358">
        <f t="shared" si="299"/>
        <v>945</v>
      </c>
      <c r="B233" s="359">
        <f t="shared" si="300"/>
        <v>0.125</v>
      </c>
      <c r="C233" s="360"/>
      <c r="D233" s="342">
        <f t="shared" si="317"/>
        <v>-329.99400000000003</v>
      </c>
      <c r="E233" s="361">
        <f t="shared" si="301"/>
        <v>0.97</v>
      </c>
      <c r="F233" s="343"/>
      <c r="G233" s="342">
        <f t="shared" si="370"/>
        <v>-175.27481630892234</v>
      </c>
      <c r="H233" s="342">
        <f t="shared" si="371"/>
        <v>4.7251836910776603</v>
      </c>
      <c r="I233" s="342">
        <f t="shared" si="372"/>
        <v>-0.13335870831967128</v>
      </c>
      <c r="J233" s="342">
        <f t="shared" si="373"/>
        <v>4.7251836910776603</v>
      </c>
      <c r="K233" s="344">
        <f t="shared" si="374"/>
        <v>1</v>
      </c>
      <c r="L233" s="345">
        <f t="shared" si="375"/>
        <v>0</v>
      </c>
      <c r="M233" s="346">
        <f t="shared" si="376"/>
        <v>-163.38226995140982</v>
      </c>
      <c r="N233" s="342">
        <f t="shared" si="377"/>
        <v>16.617730048590175</v>
      </c>
      <c r="O233" s="342">
        <f t="shared" si="378"/>
        <v>-5.6538424396651568</v>
      </c>
      <c r="P233" s="342">
        <f t="shared" si="379"/>
        <v>16.617730048590175</v>
      </c>
      <c r="Q233" s="344">
        <f t="shared" si="380"/>
        <v>1</v>
      </c>
      <c r="R233" s="345">
        <f t="shared" si="381"/>
        <v>0</v>
      </c>
      <c r="S233" s="346">
        <f t="shared" si="382"/>
        <v>-15.040592425627469</v>
      </c>
      <c r="T233" s="342">
        <f t="shared" si="383"/>
        <v>164.95940757437253</v>
      </c>
      <c r="U233" s="342">
        <f t="shared" si="384"/>
        <v>-5.3730406848922252</v>
      </c>
      <c r="V233" s="342">
        <f t="shared" si="385"/>
        <v>-15.040592425627469</v>
      </c>
      <c r="W233" s="344">
        <f t="shared" si="386"/>
        <v>1</v>
      </c>
      <c r="X233" s="345">
        <f t="shared" si="387"/>
        <v>0</v>
      </c>
      <c r="Y233" s="342">
        <f t="shared" si="388"/>
        <v>0</v>
      </c>
      <c r="Z233" s="343"/>
      <c r="AA233" s="342">
        <f t="shared" si="302"/>
        <v>-70.010808539771901</v>
      </c>
      <c r="AB233" s="342">
        <f t="shared" si="318"/>
        <v>-149.33341117491128</v>
      </c>
      <c r="AC233" s="342">
        <f t="shared" si="319"/>
        <v>-2530.2375000000002</v>
      </c>
      <c r="AD233" s="342">
        <f t="shared" si="320"/>
        <v>7.4375</v>
      </c>
      <c r="AE233" s="342">
        <f t="shared" si="321"/>
        <v>-70.010808539771901</v>
      </c>
      <c r="AF233" s="361">
        <f t="shared" si="322"/>
        <v>0.34184286929648067</v>
      </c>
      <c r="AG233" s="361">
        <f t="shared" si="323"/>
        <v>0.1311755276209618</v>
      </c>
      <c r="AH233" s="361">
        <f t="shared" si="303"/>
        <v>0.34184286929648067</v>
      </c>
      <c r="AI233" s="342">
        <f t="shared" si="324"/>
        <v>0.20579308800638418</v>
      </c>
      <c r="AJ233" s="343"/>
      <c r="AK233" s="342">
        <f t="shared" si="304"/>
        <v>-75.181852749119201</v>
      </c>
      <c r="AL233" s="342">
        <f t="shared" si="325"/>
        <v>-158.08280831133217</v>
      </c>
      <c r="AM233" s="342">
        <f t="shared" si="326"/>
        <v>-2530.2375000000002</v>
      </c>
      <c r="AN233" s="342">
        <f t="shared" si="327"/>
        <v>7.4375</v>
      </c>
      <c r="AO233" s="342">
        <f t="shared" si="328"/>
        <v>-75.181852749119201</v>
      </c>
      <c r="AP233" s="361">
        <f t="shared" si="329"/>
        <v>0.25575196639171893</v>
      </c>
      <c r="AQ233" s="361">
        <f t="shared" si="330"/>
        <v>6.9816066274424202E-2</v>
      </c>
      <c r="AR233" s="361">
        <f t="shared" si="305"/>
        <v>0.25575196639171893</v>
      </c>
      <c r="AS233" s="342">
        <f t="shared" si="331"/>
        <v>0.22099310037953909</v>
      </c>
      <c r="AT233" s="343"/>
      <c r="AU233" s="342">
        <f t="shared" si="332"/>
        <v>-178.16111934448693</v>
      </c>
      <c r="AV233" s="342">
        <f t="shared" si="333"/>
        <v>1.8388806555130657</v>
      </c>
      <c r="AW233" s="342">
        <f t="shared" si="334"/>
        <v>1.8388806555130657</v>
      </c>
      <c r="AX233" s="342">
        <f t="shared" si="335"/>
        <v>-1.7556513314033077E-4</v>
      </c>
      <c r="AY233" s="342">
        <f t="shared" si="306"/>
        <v>1</v>
      </c>
      <c r="AZ233" s="342">
        <f t="shared" si="336"/>
        <v>0</v>
      </c>
      <c r="BA233" s="343"/>
      <c r="BB233" s="342">
        <f t="shared" si="337"/>
        <v>-176.32601921230841</v>
      </c>
      <c r="BC233" s="342">
        <f t="shared" si="338"/>
        <v>3.6739807876915904</v>
      </c>
      <c r="BD233" s="342">
        <f t="shared" si="339"/>
        <v>3.6739807876915904</v>
      </c>
      <c r="BE233" s="342">
        <f t="shared" si="389"/>
        <v>-3.3892795142133043E-4</v>
      </c>
      <c r="BF233" s="342">
        <f t="shared" si="307"/>
        <v>1</v>
      </c>
      <c r="BG233" s="342">
        <f t="shared" si="340"/>
        <v>0</v>
      </c>
      <c r="BH233" s="343"/>
      <c r="BI233" s="342">
        <f t="shared" si="341"/>
        <v>-162.18612329824421</v>
      </c>
      <c r="BJ233" s="342">
        <f t="shared" si="342"/>
        <v>17.031592736187491</v>
      </c>
      <c r="BK233" s="342">
        <f t="shared" si="343"/>
        <v>-5.2482032248622183E-2</v>
      </c>
      <c r="BL233" s="342">
        <f t="shared" si="344"/>
        <v>17.031592736187491</v>
      </c>
      <c r="BM233" s="342">
        <f t="shared" si="308"/>
        <v>0.99397600022959343</v>
      </c>
      <c r="BN233" s="342">
        <f t="shared" si="345"/>
        <v>5.0063470711897387E-2</v>
      </c>
      <c r="BO233" s="346">
        <f t="shared" si="346"/>
        <v>-159.27802917136978</v>
      </c>
      <c r="BP233" s="344">
        <f t="shared" si="347"/>
        <v>20.721970828630219</v>
      </c>
      <c r="BQ233" s="344">
        <f t="shared" si="348"/>
        <v>-0.10838622625753319</v>
      </c>
      <c r="BR233" s="344">
        <f t="shared" si="349"/>
        <v>20.721970828630219</v>
      </c>
      <c r="BS233" s="346">
        <f t="shared" si="350"/>
        <v>0.98759910727695166</v>
      </c>
      <c r="BT233" s="345">
        <f t="shared" si="351"/>
        <v>6.091114294129988E-2</v>
      </c>
      <c r="BU233" s="342">
        <f t="shared" si="309"/>
        <v>0.11097461365319727</v>
      </c>
      <c r="BV233" s="343"/>
      <c r="BW233" s="347">
        <f t="shared" si="390"/>
        <v>1.6327608020391207</v>
      </c>
      <c r="BX233" s="362"/>
      <c r="BY233" s="363"/>
      <c r="BZ233" s="361">
        <f t="shared" si="352"/>
        <v>-177.54881344610419</v>
      </c>
      <c r="CA233" s="361">
        <f t="shared" si="353"/>
        <v>2.4511865538958091</v>
      </c>
      <c r="CB233" s="342">
        <f t="shared" si="354"/>
        <v>2.4511865538958091</v>
      </c>
      <c r="CC233" s="342">
        <f t="shared" si="355"/>
        <v>-2.3002008868184946E-4</v>
      </c>
      <c r="CD233" s="342">
        <f t="shared" si="310"/>
        <v>1</v>
      </c>
      <c r="CE233" s="342">
        <f t="shared" si="356"/>
        <v>0</v>
      </c>
      <c r="CF233" s="364"/>
      <c r="CG233" s="342">
        <f t="shared" si="311"/>
        <v>-82.9496178572128</v>
      </c>
      <c r="CH233" s="342">
        <f t="shared" si="357"/>
        <v>-169.92651002176498</v>
      </c>
      <c r="CI233" s="342">
        <f t="shared" si="358"/>
        <v>-2530.2375000000002</v>
      </c>
      <c r="CJ233" s="342">
        <f t="shared" si="296"/>
        <v>7.4375</v>
      </c>
      <c r="CK233" s="342">
        <f t="shared" si="359"/>
        <v>-82.9496178572128</v>
      </c>
      <c r="CL233" s="361">
        <f t="shared" si="360"/>
        <v>0.12274207602773091</v>
      </c>
      <c r="CM233" s="361">
        <f t="shared" si="361"/>
        <v>1.5294272748282399E-2</v>
      </c>
      <c r="CN233" s="361">
        <f t="shared" si="312"/>
        <v>0.12274207602773091</v>
      </c>
      <c r="CO233" s="342">
        <f t="shared" si="362"/>
        <v>0.24382603720521104</v>
      </c>
      <c r="CP233" s="364"/>
      <c r="CQ233" s="342">
        <f t="shared" si="313"/>
        <v>-80.980677568618333</v>
      </c>
      <c r="CR233" s="342">
        <f t="shared" si="363"/>
        <v>-167.0300900172918</v>
      </c>
      <c r="CS233" s="342">
        <f t="shared" si="364"/>
        <v>-2530.2375000000002</v>
      </c>
      <c r="CT233" s="342">
        <f t="shared" si="297"/>
        <v>7.4375</v>
      </c>
      <c r="CU233" s="342">
        <f t="shared" si="365"/>
        <v>-80.980677568618333</v>
      </c>
      <c r="CV233" s="361">
        <f t="shared" si="366"/>
        <v>0.15676754420070838</v>
      </c>
      <c r="CW233" s="361">
        <f t="shared" si="367"/>
        <v>2.5187270103016395E-2</v>
      </c>
      <c r="CX233" s="361">
        <f t="shared" si="314"/>
        <v>0.15676754420070838</v>
      </c>
      <c r="CY233" s="342">
        <f t="shared" si="368"/>
        <v>0.23803844082486281</v>
      </c>
      <c r="CZ233" s="364"/>
      <c r="DA233" s="350">
        <f t="shared" si="315"/>
        <v>0.48186447803007382</v>
      </c>
      <c r="DB233" s="351">
        <f t="shared" si="316"/>
        <v>2.1146252800691947</v>
      </c>
      <c r="DC233" s="352">
        <f t="shared" si="391"/>
        <v>1.6513978444059579E-3</v>
      </c>
      <c r="DD233" s="353">
        <f t="shared" si="298"/>
        <v>-55.642965732615004</v>
      </c>
      <c r="DE233" s="354">
        <f t="shared" si="369"/>
        <v>78.75</v>
      </c>
      <c r="DF233" s="354">
        <f t="shared" si="392"/>
        <v>1.515305439030916</v>
      </c>
      <c r="DG233" s="365"/>
      <c r="DH233" s="63"/>
      <c r="DI233" s="63"/>
      <c r="DJ233" s="63"/>
      <c r="DK233" s="63"/>
      <c r="DL233" s="63"/>
      <c r="DM233" s="63"/>
      <c r="DN233" s="63"/>
      <c r="DO233" s="366"/>
      <c r="DP233" s="63"/>
      <c r="DQ233" s="63"/>
      <c r="DR233" s="63"/>
      <c r="DS233" s="63"/>
      <c r="DT233" s="63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E233" s="63"/>
      <c r="EF233" s="63"/>
      <c r="EG233" s="63"/>
    </row>
    <row r="234" spans="1:137" s="358" customFormat="1" x14ac:dyDescent="0.25">
      <c r="A234" s="358">
        <f t="shared" si="299"/>
        <v>950</v>
      </c>
      <c r="B234" s="359">
        <f t="shared" si="300"/>
        <v>0.125</v>
      </c>
      <c r="C234" s="360"/>
      <c r="D234" s="342">
        <f t="shared" si="317"/>
        <v>-331.74</v>
      </c>
      <c r="E234" s="361">
        <f t="shared" si="301"/>
        <v>0.97</v>
      </c>
      <c r="F234" s="343"/>
      <c r="G234" s="342">
        <f t="shared" si="370"/>
        <v>-175.30686762642674</v>
      </c>
      <c r="H234" s="342">
        <f t="shared" si="371"/>
        <v>4.6931323735732633</v>
      </c>
      <c r="I234" s="342">
        <f t="shared" si="372"/>
        <v>-0.12980435892908895</v>
      </c>
      <c r="J234" s="342">
        <f t="shared" si="373"/>
        <v>4.6931323735732633</v>
      </c>
      <c r="K234" s="344">
        <f t="shared" si="374"/>
        <v>1</v>
      </c>
      <c r="L234" s="345">
        <f t="shared" si="375"/>
        <v>0</v>
      </c>
      <c r="M234" s="346">
        <f t="shared" si="376"/>
        <v>-163.63936239073084</v>
      </c>
      <c r="N234" s="342">
        <f t="shared" si="377"/>
        <v>16.360637609269162</v>
      </c>
      <c r="O234" s="342">
        <f t="shared" si="378"/>
        <v>-5.4872547508328822</v>
      </c>
      <c r="P234" s="342">
        <f t="shared" si="379"/>
        <v>16.360637609269162</v>
      </c>
      <c r="Q234" s="344">
        <f t="shared" si="380"/>
        <v>1</v>
      </c>
      <c r="R234" s="345">
        <f t="shared" si="381"/>
        <v>0</v>
      </c>
      <c r="S234" s="346">
        <f t="shared" si="382"/>
        <v>-15.260749335423704</v>
      </c>
      <c r="T234" s="342">
        <f t="shared" si="383"/>
        <v>164.7392506645763</v>
      </c>
      <c r="U234" s="342">
        <f t="shared" si="384"/>
        <v>-5.510673174020047</v>
      </c>
      <c r="V234" s="342">
        <f t="shared" si="385"/>
        <v>-15.260749335423704</v>
      </c>
      <c r="W234" s="344">
        <f t="shared" si="386"/>
        <v>1</v>
      </c>
      <c r="X234" s="345">
        <f t="shared" si="387"/>
        <v>0</v>
      </c>
      <c r="Y234" s="342">
        <f t="shared" si="388"/>
        <v>0</v>
      </c>
      <c r="Z234" s="343"/>
      <c r="AA234" s="342">
        <f t="shared" si="302"/>
        <v>-70.107742946644564</v>
      </c>
      <c r="AB234" s="342">
        <f t="shared" si="318"/>
        <v>-149.50598260042381</v>
      </c>
      <c r="AC234" s="342">
        <f t="shared" si="319"/>
        <v>-2543.625</v>
      </c>
      <c r="AD234" s="342">
        <f t="shared" si="320"/>
        <v>7.4375</v>
      </c>
      <c r="AE234" s="342">
        <f t="shared" si="321"/>
        <v>-70.107742946644564</v>
      </c>
      <c r="AF234" s="361">
        <f t="shared" si="322"/>
        <v>0.34025247664984803</v>
      </c>
      <c r="AG234" s="361">
        <f t="shared" si="323"/>
        <v>0.12982169752529282</v>
      </c>
      <c r="AH234" s="361">
        <f t="shared" si="303"/>
        <v>0.34025247664984803</v>
      </c>
      <c r="AI234" s="342">
        <f t="shared" si="324"/>
        <v>0.20499340042878528</v>
      </c>
      <c r="AJ234" s="343"/>
      <c r="AK234" s="342">
        <f t="shared" si="304"/>
        <v>-75.25643716352927</v>
      </c>
      <c r="AL234" s="342">
        <f t="shared" si="325"/>
        <v>-158.20291547667372</v>
      </c>
      <c r="AM234" s="342">
        <f t="shared" si="326"/>
        <v>-2543.625</v>
      </c>
      <c r="AN234" s="342">
        <f t="shared" si="327"/>
        <v>7.4375</v>
      </c>
      <c r="AO234" s="342">
        <f t="shared" si="328"/>
        <v>-75.25643716352927</v>
      </c>
      <c r="AP234" s="361">
        <f t="shared" si="329"/>
        <v>0.25449329927964376</v>
      </c>
      <c r="AQ234" s="361">
        <f t="shared" si="330"/>
        <v>6.9086611192353362E-2</v>
      </c>
      <c r="AR234" s="361">
        <f t="shared" si="305"/>
        <v>0.25449329927964376</v>
      </c>
      <c r="AS234" s="342">
        <f t="shared" si="331"/>
        <v>0.22004806188166454</v>
      </c>
      <c r="AT234" s="343"/>
      <c r="AU234" s="342">
        <f t="shared" si="332"/>
        <v>-178.17100837920572</v>
      </c>
      <c r="AV234" s="342">
        <f t="shared" si="333"/>
        <v>1.8289916207942838</v>
      </c>
      <c r="AW234" s="342">
        <f t="shared" si="334"/>
        <v>1.8289916207942838</v>
      </c>
      <c r="AX234" s="342">
        <f t="shared" si="335"/>
        <v>-1.717728040067119E-4</v>
      </c>
      <c r="AY234" s="342">
        <f t="shared" si="306"/>
        <v>1</v>
      </c>
      <c r="AZ234" s="342">
        <f t="shared" si="336"/>
        <v>0</v>
      </c>
      <c r="BA234" s="343"/>
      <c r="BB234" s="342">
        <f t="shared" si="337"/>
        <v>-176.34573669903807</v>
      </c>
      <c r="BC234" s="342">
        <f t="shared" si="338"/>
        <v>3.6542633009619294</v>
      </c>
      <c r="BD234" s="342">
        <f t="shared" si="339"/>
        <v>3.6542633009619294</v>
      </c>
      <c r="BE234" s="342">
        <f t="shared" si="389"/>
        <v>-3.317236571361759E-4</v>
      </c>
      <c r="BF234" s="342">
        <f t="shared" si="307"/>
        <v>1</v>
      </c>
      <c r="BG234" s="342">
        <f t="shared" si="340"/>
        <v>0</v>
      </c>
      <c r="BH234" s="343"/>
      <c r="BI234" s="342">
        <f t="shared" si="341"/>
        <v>-162.29284679602594</v>
      </c>
      <c r="BJ234" s="342">
        <f t="shared" si="342"/>
        <v>16.926900480179967</v>
      </c>
      <c r="BK234" s="342">
        <f t="shared" si="343"/>
        <v>-5.128022261872988E-2</v>
      </c>
      <c r="BL234" s="342">
        <f t="shared" si="344"/>
        <v>16.926900480179967</v>
      </c>
      <c r="BM234" s="342">
        <f t="shared" si="308"/>
        <v>0.99411353969013883</v>
      </c>
      <c r="BN234" s="342">
        <f t="shared" si="345"/>
        <v>4.9493861053157798E-2</v>
      </c>
      <c r="BO234" s="346">
        <f t="shared" si="346"/>
        <v>-159.41260470021803</v>
      </c>
      <c r="BP234" s="344">
        <f t="shared" si="347"/>
        <v>20.587395299781974</v>
      </c>
      <c r="BQ234" s="344">
        <f t="shared" si="348"/>
        <v>-0.10584868416776416</v>
      </c>
      <c r="BR234" s="344">
        <f t="shared" si="349"/>
        <v>20.587395299781974</v>
      </c>
      <c r="BS234" s="346">
        <f t="shared" si="350"/>
        <v>0.9878876718928491</v>
      </c>
      <c r="BT234" s="345">
        <f t="shared" si="351"/>
        <v>6.0197062280064252E-2</v>
      </c>
      <c r="BU234" s="342">
        <f t="shared" si="309"/>
        <v>0.10969092333322206</v>
      </c>
      <c r="BV234" s="343"/>
      <c r="BW234" s="347">
        <f t="shared" si="390"/>
        <v>1.6297323856436718</v>
      </c>
      <c r="BX234" s="362"/>
      <c r="BY234" s="363"/>
      <c r="BZ234" s="361">
        <f t="shared" si="352"/>
        <v>-177.5619883308309</v>
      </c>
      <c r="CA234" s="361">
        <f t="shared" si="353"/>
        <v>2.4380116691691001</v>
      </c>
      <c r="CB234" s="342">
        <f t="shared" si="354"/>
        <v>2.4380116691691001</v>
      </c>
      <c r="CC234" s="342">
        <f t="shared" si="355"/>
        <v>-2.2509040960787071E-4</v>
      </c>
      <c r="CD234" s="342">
        <f t="shared" si="310"/>
        <v>1</v>
      </c>
      <c r="CE234" s="342">
        <f t="shared" si="356"/>
        <v>0</v>
      </c>
      <c r="CF234" s="364"/>
      <c r="CG234" s="342">
        <f t="shared" si="311"/>
        <v>-82.986354589501062</v>
      </c>
      <c r="CH234" s="342">
        <f t="shared" si="357"/>
        <v>-169.98005185409448</v>
      </c>
      <c r="CI234" s="342">
        <f t="shared" si="358"/>
        <v>-2543.625</v>
      </c>
      <c r="CJ234" s="342">
        <f t="shared" si="296"/>
        <v>7.4375</v>
      </c>
      <c r="CK234" s="342">
        <f t="shared" si="359"/>
        <v>-82.986354589501062</v>
      </c>
      <c r="CL234" s="361">
        <f t="shared" si="360"/>
        <v>0.12210572209905146</v>
      </c>
      <c r="CM234" s="361">
        <f t="shared" si="361"/>
        <v>1.5133741037739186E-2</v>
      </c>
      <c r="CN234" s="361">
        <f t="shared" si="312"/>
        <v>0.12210572209905146</v>
      </c>
      <c r="CO234" s="342">
        <f t="shared" si="362"/>
        <v>0.24265015961842415</v>
      </c>
      <c r="CP234" s="364"/>
      <c r="CQ234" s="342">
        <f t="shared" si="313"/>
        <v>-81.027373385103616</v>
      </c>
      <c r="CR234" s="342">
        <f t="shared" si="363"/>
        <v>-167.09944541852468</v>
      </c>
      <c r="CS234" s="342">
        <f t="shared" si="364"/>
        <v>-2543.625</v>
      </c>
      <c r="CT234" s="342">
        <f t="shared" si="297"/>
        <v>7.4375</v>
      </c>
      <c r="CU234" s="342">
        <f t="shared" si="365"/>
        <v>-81.027373385103616</v>
      </c>
      <c r="CV234" s="361">
        <f t="shared" si="366"/>
        <v>0.15596257347301087</v>
      </c>
      <c r="CW234" s="361">
        <f t="shared" si="367"/>
        <v>2.4923003776380265E-2</v>
      </c>
      <c r="CX234" s="361">
        <f t="shared" si="314"/>
        <v>0.15596257347301087</v>
      </c>
      <c r="CY234" s="342">
        <f t="shared" si="368"/>
        <v>0.23692214440088777</v>
      </c>
      <c r="CZ234" s="364"/>
      <c r="DA234" s="350">
        <f t="shared" si="315"/>
        <v>0.47957230401931195</v>
      </c>
      <c r="DB234" s="351">
        <f t="shared" si="316"/>
        <v>2.1093046896629839</v>
      </c>
      <c r="DC234" s="352">
        <f t="shared" si="391"/>
        <v>1.6194875387904467E-3</v>
      </c>
      <c r="DD234" s="353">
        <f t="shared" si="298"/>
        <v>-55.812447786732989</v>
      </c>
      <c r="DE234" s="354">
        <f t="shared" si="369"/>
        <v>79.166666666666671</v>
      </c>
      <c r="DF234" s="354">
        <f t="shared" si="392"/>
        <v>1.5076438768025786</v>
      </c>
      <c r="DG234" s="365"/>
      <c r="DH234" s="63"/>
      <c r="DI234" s="63"/>
      <c r="DJ234" s="63"/>
      <c r="DK234" s="63"/>
      <c r="DL234" s="63"/>
      <c r="DM234" s="63"/>
      <c r="DN234" s="63"/>
      <c r="DO234" s="366"/>
      <c r="DP234" s="63"/>
      <c r="DQ234" s="63"/>
      <c r="DR234" s="63"/>
      <c r="DS234" s="63"/>
      <c r="DT234" s="63"/>
      <c r="DU234" s="63"/>
      <c r="DV234" s="63"/>
      <c r="DW234" s="63"/>
      <c r="DX234" s="63"/>
      <c r="DY234" s="63"/>
      <c r="DZ234" s="63"/>
      <c r="EA234" s="63"/>
      <c r="EB234" s="63"/>
      <c r="EC234" s="63"/>
      <c r="ED234" s="63"/>
      <c r="EE234" s="63"/>
      <c r="EF234" s="63"/>
      <c r="EG234" s="63"/>
    </row>
    <row r="235" spans="1:137" s="358" customFormat="1" x14ac:dyDescent="0.25">
      <c r="A235" s="358">
        <f t="shared" si="299"/>
        <v>955</v>
      </c>
      <c r="B235" s="359">
        <f t="shared" si="300"/>
        <v>0.125</v>
      </c>
      <c r="C235" s="360"/>
      <c r="D235" s="342">
        <f t="shared" si="317"/>
        <v>-333.48599999999999</v>
      </c>
      <c r="E235" s="361">
        <f t="shared" si="301"/>
        <v>0.97</v>
      </c>
      <c r="F235" s="343"/>
      <c r="G235" s="342">
        <f t="shared" si="370"/>
        <v>-175.33845049555887</v>
      </c>
      <c r="H235" s="342">
        <f t="shared" si="371"/>
        <v>4.6615495044411261</v>
      </c>
      <c r="I235" s="342">
        <f t="shared" si="372"/>
        <v>-0.12636600854340094</v>
      </c>
      <c r="J235" s="342">
        <f t="shared" si="373"/>
        <v>4.6615495044411261</v>
      </c>
      <c r="K235" s="344">
        <f t="shared" si="374"/>
        <v>1</v>
      </c>
      <c r="L235" s="345">
        <f t="shared" si="375"/>
        <v>0</v>
      </c>
      <c r="M235" s="346">
        <f t="shared" si="376"/>
        <v>-163.88795394468355</v>
      </c>
      <c r="N235" s="342">
        <f t="shared" si="377"/>
        <v>16.112046055316455</v>
      </c>
      <c r="O235" s="342">
        <f t="shared" si="378"/>
        <v>-5.3265897983544788</v>
      </c>
      <c r="P235" s="342">
        <f t="shared" si="379"/>
        <v>16.112046055316455</v>
      </c>
      <c r="Q235" s="344">
        <f t="shared" si="380"/>
        <v>1</v>
      </c>
      <c r="R235" s="345">
        <f t="shared" si="381"/>
        <v>0</v>
      </c>
      <c r="S235" s="346">
        <f t="shared" si="382"/>
        <v>-15.485667191541827</v>
      </c>
      <c r="T235" s="342">
        <f t="shared" si="383"/>
        <v>164.51433280845816</v>
      </c>
      <c r="U235" s="342">
        <f t="shared" si="384"/>
        <v>-5.6517018541638162</v>
      </c>
      <c r="V235" s="342">
        <f t="shared" si="385"/>
        <v>-15.485667191541827</v>
      </c>
      <c r="W235" s="344">
        <f t="shared" si="386"/>
        <v>1</v>
      </c>
      <c r="X235" s="345">
        <f t="shared" si="387"/>
        <v>0</v>
      </c>
      <c r="Y235" s="342">
        <f t="shared" si="388"/>
        <v>0</v>
      </c>
      <c r="Z235" s="343"/>
      <c r="AA235" s="342">
        <f t="shared" si="302"/>
        <v>-70.203779301534027</v>
      </c>
      <c r="AB235" s="342">
        <f t="shared" si="318"/>
        <v>-149.67659967873959</v>
      </c>
      <c r="AC235" s="342">
        <f t="shared" si="319"/>
        <v>-2557.0124999999998</v>
      </c>
      <c r="AD235" s="342">
        <f t="shared" si="320"/>
        <v>7.4375</v>
      </c>
      <c r="AE235" s="342">
        <f t="shared" si="321"/>
        <v>-70.203779301534027</v>
      </c>
      <c r="AF235" s="361">
        <f t="shared" si="322"/>
        <v>0.3386758578319225</v>
      </c>
      <c r="AG235" s="361">
        <f t="shared" si="323"/>
        <v>0.12848836654780049</v>
      </c>
      <c r="AH235" s="361">
        <f t="shared" si="303"/>
        <v>0.3386758578319225</v>
      </c>
      <c r="AI235" s="342">
        <f t="shared" si="324"/>
        <v>0.20419947440818506</v>
      </c>
      <c r="AJ235" s="343"/>
      <c r="AK235" s="342">
        <f t="shared" si="304"/>
        <v>-75.330290924525386</v>
      </c>
      <c r="AL235" s="342">
        <f t="shared" si="325"/>
        <v>-158.32169596064494</v>
      </c>
      <c r="AM235" s="342">
        <f t="shared" si="326"/>
        <v>-2557.0124999999998</v>
      </c>
      <c r="AN235" s="342">
        <f t="shared" si="327"/>
        <v>7.4375</v>
      </c>
      <c r="AO235" s="342">
        <f t="shared" si="328"/>
        <v>-75.330290924525386</v>
      </c>
      <c r="AP235" s="361">
        <f t="shared" si="329"/>
        <v>0.2532465375452066</v>
      </c>
      <c r="AQ235" s="361">
        <f t="shared" si="330"/>
        <v>6.8368475255562652E-2</v>
      </c>
      <c r="AR235" s="361">
        <f t="shared" si="305"/>
        <v>0.2532465375452066</v>
      </c>
      <c r="AS235" s="342">
        <f t="shared" si="331"/>
        <v>0.21911079384678703</v>
      </c>
      <c r="AT235" s="343"/>
      <c r="AU235" s="342">
        <f t="shared" si="332"/>
        <v>-178.18079053445175</v>
      </c>
      <c r="AV235" s="342">
        <f t="shared" si="333"/>
        <v>1.8192094655482549</v>
      </c>
      <c r="AW235" s="342">
        <f t="shared" si="334"/>
        <v>1.8192094655482549</v>
      </c>
      <c r="AX235" s="342">
        <f t="shared" si="335"/>
        <v>-1.6808284687517419E-4</v>
      </c>
      <c r="AY235" s="342">
        <f t="shared" si="306"/>
        <v>1</v>
      </c>
      <c r="AZ235" s="342">
        <f t="shared" si="336"/>
        <v>0</v>
      </c>
      <c r="BA235" s="343"/>
      <c r="BB235" s="342">
        <f t="shared" si="337"/>
        <v>-176.36524172051168</v>
      </c>
      <c r="BC235" s="342">
        <f t="shared" si="338"/>
        <v>3.6347582794883238</v>
      </c>
      <c r="BD235" s="342">
        <f t="shared" si="339"/>
        <v>3.6347582794883238</v>
      </c>
      <c r="BE235" s="342">
        <f t="shared" si="389"/>
        <v>-3.2471034560061098E-4</v>
      </c>
      <c r="BF235" s="342">
        <f t="shared" si="307"/>
        <v>1</v>
      </c>
      <c r="BG235" s="342">
        <f t="shared" si="340"/>
        <v>0</v>
      </c>
      <c r="BH235" s="343"/>
      <c r="BI235" s="342">
        <f t="shared" si="341"/>
        <v>-162.39821647362555</v>
      </c>
      <c r="BJ235" s="342">
        <f t="shared" si="342"/>
        <v>16.823554567423628</v>
      </c>
      <c r="BK235" s="342">
        <f t="shared" si="343"/>
        <v>-5.0112822668261746E-2</v>
      </c>
      <c r="BL235" s="342">
        <f t="shared" si="344"/>
        <v>16.823554567423628</v>
      </c>
      <c r="BM235" s="342">
        <f t="shared" si="308"/>
        <v>0.99424715940411523</v>
      </c>
      <c r="BN235" s="342">
        <f t="shared" si="345"/>
        <v>4.8934131958765642E-2</v>
      </c>
      <c r="BO235" s="346">
        <f t="shared" si="346"/>
        <v>-159.54533927577626</v>
      </c>
      <c r="BP235" s="344">
        <f t="shared" si="347"/>
        <v>20.454660724223743</v>
      </c>
      <c r="BQ235" s="344">
        <f t="shared" si="348"/>
        <v>-0.10338521809219835</v>
      </c>
      <c r="BR235" s="344">
        <f t="shared" si="349"/>
        <v>20.454660724223743</v>
      </c>
      <c r="BS235" s="346">
        <f t="shared" si="350"/>
        <v>0.98816789337957622</v>
      </c>
      <c r="BT235" s="345">
        <f t="shared" si="351"/>
        <v>5.9495813624850909E-2</v>
      </c>
      <c r="BU235" s="342">
        <f t="shared" si="309"/>
        <v>0.10842994558361654</v>
      </c>
      <c r="BV235" s="343"/>
      <c r="BW235" s="347">
        <f t="shared" si="390"/>
        <v>1.6267402138385887</v>
      </c>
      <c r="BX235" s="362"/>
      <c r="BY235" s="363"/>
      <c r="BZ235" s="361">
        <f t="shared" si="352"/>
        <v>-177.57502093395217</v>
      </c>
      <c r="CA235" s="361">
        <f t="shared" si="353"/>
        <v>2.4249790660478254</v>
      </c>
      <c r="CB235" s="342">
        <f t="shared" si="354"/>
        <v>2.4249790660478254</v>
      </c>
      <c r="CC235" s="342">
        <f t="shared" si="355"/>
        <v>-2.2029264075803853E-4</v>
      </c>
      <c r="CD235" s="342">
        <f t="shared" si="310"/>
        <v>1</v>
      </c>
      <c r="CE235" s="342">
        <f t="shared" si="356"/>
        <v>0</v>
      </c>
      <c r="CF235" s="364"/>
      <c r="CG235" s="342">
        <f t="shared" si="311"/>
        <v>-83.02271234995564</v>
      </c>
      <c r="CH235" s="342">
        <f t="shared" si="357"/>
        <v>-170.03302498462801</v>
      </c>
      <c r="CI235" s="342">
        <f t="shared" si="358"/>
        <v>-2557.0124999999998</v>
      </c>
      <c r="CJ235" s="342">
        <f t="shared" si="296"/>
        <v>7.4375</v>
      </c>
      <c r="CK235" s="342">
        <f t="shared" si="359"/>
        <v>-83.02271234995564</v>
      </c>
      <c r="CL235" s="361">
        <f t="shared" si="360"/>
        <v>0.12147588329766233</v>
      </c>
      <c r="CM235" s="361">
        <f t="shared" si="361"/>
        <v>1.4975723018248361E-2</v>
      </c>
      <c r="CN235" s="361">
        <f t="shared" si="312"/>
        <v>0.12147588329766233</v>
      </c>
      <c r="CO235" s="342">
        <f t="shared" si="362"/>
        <v>0.241485492582768</v>
      </c>
      <c r="CP235" s="364"/>
      <c r="CQ235" s="342">
        <f t="shared" si="313"/>
        <v>-81.07359207326067</v>
      </c>
      <c r="CR235" s="342">
        <f t="shared" si="363"/>
        <v>-167.16805792263744</v>
      </c>
      <c r="CS235" s="342">
        <f t="shared" si="364"/>
        <v>-2557.0124999999998</v>
      </c>
      <c r="CT235" s="342">
        <f t="shared" si="297"/>
        <v>7.4375</v>
      </c>
      <c r="CU235" s="342">
        <f t="shared" si="365"/>
        <v>-81.07359207326067</v>
      </c>
      <c r="CV235" s="361">
        <f t="shared" si="366"/>
        <v>0.15516572575940454</v>
      </c>
      <c r="CW235" s="361">
        <f t="shared" si="367"/>
        <v>2.466287225115758E-2</v>
      </c>
      <c r="CX235" s="361">
        <f t="shared" si="314"/>
        <v>0.15516572575940454</v>
      </c>
      <c r="CY235" s="342">
        <f t="shared" si="368"/>
        <v>0.23581614913688384</v>
      </c>
      <c r="CZ235" s="364"/>
      <c r="DA235" s="350">
        <f t="shared" si="315"/>
        <v>0.47730164171965184</v>
      </c>
      <c r="DB235" s="351">
        <f t="shared" si="316"/>
        <v>2.1040418555582407</v>
      </c>
      <c r="DC235" s="352">
        <f t="shared" si="391"/>
        <v>1.5883226038572789E-3</v>
      </c>
      <c r="DD235" s="353">
        <f t="shared" si="298"/>
        <v>-55.981225669844221</v>
      </c>
      <c r="DE235" s="354">
        <f t="shared" si="369"/>
        <v>79.583333333333329</v>
      </c>
      <c r="DF235" s="354">
        <f t="shared" si="392"/>
        <v>1.5000577818674925</v>
      </c>
      <c r="DG235" s="365"/>
      <c r="DH235" s="63"/>
      <c r="DI235" s="63"/>
      <c r="DJ235" s="63"/>
      <c r="DK235" s="63"/>
      <c r="DL235" s="63"/>
      <c r="DM235" s="63"/>
      <c r="DN235" s="63"/>
      <c r="DO235" s="366"/>
      <c r="DP235" s="63"/>
      <c r="DQ235" s="63"/>
      <c r="DR235" s="63"/>
      <c r="DS235" s="63"/>
      <c r="DT235" s="63"/>
      <c r="DU235" s="63"/>
      <c r="DV235" s="63"/>
      <c r="DW235" s="63"/>
      <c r="DX235" s="63"/>
      <c r="DY235" s="63"/>
      <c r="DZ235" s="63"/>
      <c r="EA235" s="63"/>
      <c r="EB235" s="63"/>
      <c r="EC235" s="63"/>
      <c r="ED235" s="63"/>
      <c r="EE235" s="63"/>
      <c r="EF235" s="63"/>
      <c r="EG235" s="63"/>
    </row>
    <row r="236" spans="1:137" s="358" customFormat="1" x14ac:dyDescent="0.25">
      <c r="A236" s="358">
        <f t="shared" si="299"/>
        <v>960</v>
      </c>
      <c r="B236" s="359">
        <f t="shared" si="300"/>
        <v>0.125</v>
      </c>
      <c r="C236" s="360"/>
      <c r="D236" s="342">
        <f t="shared" si="317"/>
        <v>-335.23200000000003</v>
      </c>
      <c r="E236" s="361">
        <f t="shared" si="301"/>
        <v>0.97</v>
      </c>
      <c r="F236" s="343"/>
      <c r="G236" s="342">
        <f t="shared" si="370"/>
        <v>-175.36957560513713</v>
      </c>
      <c r="H236" s="342">
        <f t="shared" si="371"/>
        <v>4.6304243948628709</v>
      </c>
      <c r="I236" s="342">
        <f t="shared" si="372"/>
        <v>-0.12303921500184641</v>
      </c>
      <c r="J236" s="342">
        <f t="shared" si="373"/>
        <v>4.6304243948628709</v>
      </c>
      <c r="K236" s="344">
        <f t="shared" si="374"/>
        <v>1</v>
      </c>
      <c r="L236" s="345">
        <f t="shared" si="375"/>
        <v>0</v>
      </c>
      <c r="M236" s="346">
        <f t="shared" si="376"/>
        <v>-164.12845922005266</v>
      </c>
      <c r="N236" s="342">
        <f t="shared" si="377"/>
        <v>15.871540779947338</v>
      </c>
      <c r="O236" s="342">
        <f t="shared" si="378"/>
        <v>-5.1715954314041026</v>
      </c>
      <c r="P236" s="342">
        <f t="shared" si="379"/>
        <v>15.871540779947338</v>
      </c>
      <c r="Q236" s="344">
        <f t="shared" si="380"/>
        <v>1</v>
      </c>
      <c r="R236" s="345">
        <f t="shared" si="381"/>
        <v>0</v>
      </c>
      <c r="S236" s="346">
        <f t="shared" si="382"/>
        <v>-15.715503436050287</v>
      </c>
      <c r="T236" s="342">
        <f t="shared" si="383"/>
        <v>164.28449656394972</v>
      </c>
      <c r="U236" s="342">
        <f t="shared" si="384"/>
        <v>-5.7962080905164495</v>
      </c>
      <c r="V236" s="342">
        <f t="shared" si="385"/>
        <v>-15.715503436050287</v>
      </c>
      <c r="W236" s="344">
        <f t="shared" si="386"/>
        <v>1</v>
      </c>
      <c r="X236" s="345">
        <f t="shared" si="387"/>
        <v>0</v>
      </c>
      <c r="Y236" s="342">
        <f t="shared" si="388"/>
        <v>0</v>
      </c>
      <c r="Z236" s="343"/>
      <c r="AA236" s="342">
        <f t="shared" si="302"/>
        <v>-70.298929494740861</v>
      </c>
      <c r="AB236" s="342">
        <f t="shared" si="318"/>
        <v>-149.84529527462945</v>
      </c>
      <c r="AC236" s="342">
        <f t="shared" si="319"/>
        <v>-2570.4</v>
      </c>
      <c r="AD236" s="342">
        <f t="shared" si="320"/>
        <v>7.4375</v>
      </c>
      <c r="AE236" s="342">
        <f t="shared" si="321"/>
        <v>-70.298929494740861</v>
      </c>
      <c r="AF236" s="361">
        <f t="shared" si="322"/>
        <v>0.33711284865061553</v>
      </c>
      <c r="AG236" s="361">
        <f t="shared" si="323"/>
        <v>0.12717513360754817</v>
      </c>
      <c r="AH236" s="361">
        <f t="shared" si="303"/>
        <v>0.33711284865061553</v>
      </c>
      <c r="AI236" s="342">
        <f t="shared" si="324"/>
        <v>0.20341125432506035</v>
      </c>
      <c r="AJ236" s="343"/>
      <c r="AK236" s="342">
        <f t="shared" si="304"/>
        <v>-75.403424474505826</v>
      </c>
      <c r="AL236" s="342">
        <f t="shared" si="325"/>
        <v>-158.43917178437505</v>
      </c>
      <c r="AM236" s="342">
        <f t="shared" si="326"/>
        <v>-2570.4</v>
      </c>
      <c r="AN236" s="342">
        <f t="shared" si="327"/>
        <v>7.4375</v>
      </c>
      <c r="AO236" s="342">
        <f t="shared" si="328"/>
        <v>-75.403424474505826</v>
      </c>
      <c r="AP236" s="361">
        <f t="shared" si="329"/>
        <v>0.25201151940741345</v>
      </c>
      <c r="AQ236" s="361">
        <f t="shared" si="330"/>
        <v>6.7661427123112294E-2</v>
      </c>
      <c r="AR236" s="361">
        <f t="shared" si="305"/>
        <v>0.25201151940741345</v>
      </c>
      <c r="AS236" s="342">
        <f t="shared" si="331"/>
        <v>0.21818120507669508</v>
      </c>
      <c r="AT236" s="343"/>
      <c r="AU236" s="342">
        <f t="shared" si="332"/>
        <v>-178.190467550222</v>
      </c>
      <c r="AV236" s="342">
        <f t="shared" si="333"/>
        <v>1.8095324497780041</v>
      </c>
      <c r="AW236" s="342">
        <f t="shared" si="334"/>
        <v>1.8095324497780041</v>
      </c>
      <c r="AX236" s="342">
        <f t="shared" si="335"/>
        <v>-1.6449194855501211E-4</v>
      </c>
      <c r="AY236" s="342">
        <f t="shared" si="306"/>
        <v>1</v>
      </c>
      <c r="AZ236" s="342">
        <f t="shared" si="336"/>
        <v>0</v>
      </c>
      <c r="BA236" s="343"/>
      <c r="BB236" s="342">
        <f t="shared" si="337"/>
        <v>-176.38453772221769</v>
      </c>
      <c r="BC236" s="342">
        <f t="shared" si="338"/>
        <v>3.6154622777823135</v>
      </c>
      <c r="BD236" s="342">
        <f t="shared" si="339"/>
        <v>3.6154622777823135</v>
      </c>
      <c r="BE236" s="342">
        <f t="shared" si="389"/>
        <v>-3.1788195650990129E-4</v>
      </c>
      <c r="BF236" s="342">
        <f t="shared" si="307"/>
        <v>1</v>
      </c>
      <c r="BG236" s="342">
        <f t="shared" si="340"/>
        <v>0</v>
      </c>
      <c r="BH236" s="343"/>
      <c r="BI236" s="342">
        <f t="shared" si="341"/>
        <v>-162.50225891506969</v>
      </c>
      <c r="BJ236" s="342">
        <f t="shared" si="342"/>
        <v>16.7215284009215</v>
      </c>
      <c r="BK236" s="342">
        <f t="shared" si="343"/>
        <v>-4.8978653938420241E-2</v>
      </c>
      <c r="BL236" s="342">
        <f t="shared" si="344"/>
        <v>16.7215284009215</v>
      </c>
      <c r="BM236" s="342">
        <f t="shared" si="308"/>
        <v>0.99437699269808411</v>
      </c>
      <c r="BN236" s="342">
        <f t="shared" si="345"/>
        <v>4.8384052085999704E-2</v>
      </c>
      <c r="BO236" s="346">
        <f t="shared" si="346"/>
        <v>-159.67627142155953</v>
      </c>
      <c r="BP236" s="344">
        <f t="shared" si="347"/>
        <v>20.323728578440466</v>
      </c>
      <c r="BQ236" s="344">
        <f t="shared" si="348"/>
        <v>-0.10099325104118755</v>
      </c>
      <c r="BR236" s="344">
        <f t="shared" si="349"/>
        <v>20.323728578440466</v>
      </c>
      <c r="BS236" s="346">
        <f t="shared" si="350"/>
        <v>0.98844005784742195</v>
      </c>
      <c r="BT236" s="345">
        <f t="shared" si="351"/>
        <v>5.8807085007061534E-2</v>
      </c>
      <c r="BU236" s="342">
        <f t="shared" si="309"/>
        <v>0.10719113709306125</v>
      </c>
      <c r="BV236" s="343"/>
      <c r="BW236" s="347">
        <f t="shared" si="390"/>
        <v>1.6237835964948166</v>
      </c>
      <c r="BX236" s="362"/>
      <c r="BY236" s="363"/>
      <c r="BZ236" s="361">
        <f t="shared" si="352"/>
        <v>-177.58791356947202</v>
      </c>
      <c r="CA236" s="361">
        <f t="shared" si="353"/>
        <v>2.4120864305279781</v>
      </c>
      <c r="CB236" s="342">
        <f t="shared" si="354"/>
        <v>2.4120864305279781</v>
      </c>
      <c r="CC236" s="342">
        <f t="shared" si="355"/>
        <v>-2.1562255316822756E-4</v>
      </c>
      <c r="CD236" s="342">
        <f t="shared" si="310"/>
        <v>1</v>
      </c>
      <c r="CE236" s="342">
        <f t="shared" si="356"/>
        <v>0</v>
      </c>
      <c r="CF236" s="364"/>
      <c r="CG236" s="342">
        <f t="shared" si="311"/>
        <v>-83.058696943795823</v>
      </c>
      <c r="CH236" s="342">
        <f t="shared" si="357"/>
        <v>-170.08543846314532</v>
      </c>
      <c r="CI236" s="342">
        <f t="shared" si="358"/>
        <v>-2570.4</v>
      </c>
      <c r="CJ236" s="342">
        <f t="shared" si="296"/>
        <v>7.4375</v>
      </c>
      <c r="CK236" s="342">
        <f t="shared" si="359"/>
        <v>-83.058696943795823</v>
      </c>
      <c r="CL236" s="361">
        <f t="shared" si="360"/>
        <v>0.12085246083319759</v>
      </c>
      <c r="CM236" s="361">
        <f t="shared" si="361"/>
        <v>1.4820166498873622E-2</v>
      </c>
      <c r="CN236" s="361">
        <f t="shared" si="312"/>
        <v>0.12085246083319759</v>
      </c>
      <c r="CO236" s="342">
        <f t="shared" si="362"/>
        <v>0.24033187773089071</v>
      </c>
      <c r="CP236" s="364"/>
      <c r="CQ236" s="342">
        <f t="shared" si="313"/>
        <v>-81.119340849479755</v>
      </c>
      <c r="CR236" s="342">
        <f t="shared" si="363"/>
        <v>-167.23593947227153</v>
      </c>
      <c r="CS236" s="342">
        <f t="shared" si="364"/>
        <v>-2570.4</v>
      </c>
      <c r="CT236" s="342">
        <f t="shared" si="297"/>
        <v>7.4375</v>
      </c>
      <c r="CU236" s="342">
        <f t="shared" si="365"/>
        <v>-81.119340849479755</v>
      </c>
      <c r="CV236" s="361">
        <f t="shared" si="366"/>
        <v>0.15437688027360957</v>
      </c>
      <c r="CW236" s="361">
        <f t="shared" si="367"/>
        <v>2.4406789793377587E-2</v>
      </c>
      <c r="CX236" s="361">
        <f t="shared" si="314"/>
        <v>0.15437688027360957</v>
      </c>
      <c r="CY236" s="342">
        <f t="shared" si="368"/>
        <v>0.2347203149579854</v>
      </c>
      <c r="CZ236" s="364"/>
      <c r="DA236" s="350">
        <f t="shared" si="315"/>
        <v>0.47505219268887611</v>
      </c>
      <c r="DB236" s="351">
        <f t="shared" si="316"/>
        <v>2.0988357891836928</v>
      </c>
      <c r="DC236" s="352">
        <f t="shared" si="391"/>
        <v>1.5578830827161598E-3</v>
      </c>
      <c r="DD236" s="353">
        <f t="shared" si="298"/>
        <v>-56.149302774559487</v>
      </c>
      <c r="DE236" s="354">
        <f t="shared" si="369"/>
        <v>80</v>
      </c>
      <c r="DF236" s="354">
        <f t="shared" si="392"/>
        <v>1.4925460701454107</v>
      </c>
      <c r="DG236" s="365"/>
      <c r="DH236" s="63"/>
      <c r="DI236" s="63"/>
      <c r="DJ236" s="63"/>
      <c r="DK236" s="63"/>
      <c r="DL236" s="63"/>
      <c r="DM236" s="63"/>
      <c r="DN236" s="63"/>
      <c r="DO236" s="366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</row>
    <row r="237" spans="1:137" s="358" customFormat="1" x14ac:dyDescent="0.25">
      <c r="A237" s="358">
        <f t="shared" si="299"/>
        <v>965</v>
      </c>
      <c r="B237" s="359">
        <f t="shared" si="300"/>
        <v>0.125</v>
      </c>
      <c r="C237" s="360"/>
      <c r="D237" s="342">
        <f t="shared" si="317"/>
        <v>-336.97800000000001</v>
      </c>
      <c r="E237" s="361">
        <f t="shared" si="301"/>
        <v>0.97</v>
      </c>
      <c r="F237" s="343"/>
      <c r="G237" s="342">
        <f t="shared" si="370"/>
        <v>-175.40025331318967</v>
      </c>
      <c r="H237" s="342">
        <f t="shared" si="371"/>
        <v>4.5997466868103345</v>
      </c>
      <c r="I237" s="342">
        <f t="shared" si="372"/>
        <v>-0.11981973027180153</v>
      </c>
      <c r="J237" s="342">
        <f t="shared" si="373"/>
        <v>4.5997466868103345</v>
      </c>
      <c r="K237" s="344">
        <f t="shared" si="374"/>
        <v>1</v>
      </c>
      <c r="L237" s="345">
        <f t="shared" si="375"/>
        <v>0</v>
      </c>
      <c r="M237" s="346">
        <f t="shared" si="376"/>
        <v>-164.36126672876685</v>
      </c>
      <c r="N237" s="342">
        <f t="shared" si="377"/>
        <v>15.63873327123315</v>
      </c>
      <c r="O237" s="342">
        <f t="shared" si="378"/>
        <v>-5.0220325540006598</v>
      </c>
      <c r="P237" s="342">
        <f t="shared" si="379"/>
        <v>15.63873327123315</v>
      </c>
      <c r="Q237" s="344">
        <f t="shared" si="380"/>
        <v>1</v>
      </c>
      <c r="R237" s="345">
        <f t="shared" si="381"/>
        <v>0</v>
      </c>
      <c r="S237" s="346">
        <f t="shared" si="382"/>
        <v>-15.950422146436976</v>
      </c>
      <c r="T237" s="342">
        <f t="shared" si="383"/>
        <v>164.04957785356302</v>
      </c>
      <c r="U237" s="342">
        <f t="shared" si="384"/>
        <v>-5.9442755736697155</v>
      </c>
      <c r="V237" s="342">
        <f t="shared" si="385"/>
        <v>-15.950422146436976</v>
      </c>
      <c r="W237" s="344">
        <f t="shared" si="386"/>
        <v>1</v>
      </c>
      <c r="X237" s="345">
        <f t="shared" si="387"/>
        <v>0</v>
      </c>
      <c r="Y237" s="342">
        <f t="shared" si="388"/>
        <v>0</v>
      </c>
      <c r="Z237" s="343"/>
      <c r="AA237" s="342">
        <f t="shared" si="302"/>
        <v>-70.393205217696206</v>
      </c>
      <c r="AB237" s="342">
        <f t="shared" si="318"/>
        <v>-150.01210153463086</v>
      </c>
      <c r="AC237" s="342">
        <f t="shared" si="319"/>
        <v>-2583.7874999999999</v>
      </c>
      <c r="AD237" s="342">
        <f t="shared" si="320"/>
        <v>7.4375</v>
      </c>
      <c r="AE237" s="342">
        <f t="shared" si="321"/>
        <v>-70.393205217696206</v>
      </c>
      <c r="AF237" s="361">
        <f t="shared" si="322"/>
        <v>0.33556328723093065</v>
      </c>
      <c r="AG237" s="361">
        <f t="shared" si="323"/>
        <v>0.12588160700470977</v>
      </c>
      <c r="AH237" s="361">
        <f t="shared" si="303"/>
        <v>0.33556328723093065</v>
      </c>
      <c r="AI237" s="342">
        <f t="shared" si="324"/>
        <v>0.20262868514017329</v>
      </c>
      <c r="AJ237" s="343"/>
      <c r="AK237" s="342">
        <f t="shared" si="304"/>
        <v>-75.475848062580823</v>
      </c>
      <c r="AL237" s="342">
        <f t="shared" si="325"/>
        <v>-158.55536448368156</v>
      </c>
      <c r="AM237" s="342">
        <f t="shared" si="326"/>
        <v>-2583.7874999999999</v>
      </c>
      <c r="AN237" s="342">
        <f t="shared" si="327"/>
        <v>7.4375</v>
      </c>
      <c r="AO237" s="342">
        <f t="shared" si="328"/>
        <v>-75.475848062580823</v>
      </c>
      <c r="AP237" s="361">
        <f t="shared" si="329"/>
        <v>0.25078808587471774</v>
      </c>
      <c r="AQ237" s="361">
        <f t="shared" si="330"/>
        <v>6.6965241275698792E-2</v>
      </c>
      <c r="AR237" s="361">
        <f t="shared" si="305"/>
        <v>0.25078808587471774</v>
      </c>
      <c r="AS237" s="342">
        <f t="shared" si="331"/>
        <v>0.21725920570691085</v>
      </c>
      <c r="AT237" s="343"/>
      <c r="AU237" s="342">
        <f t="shared" si="332"/>
        <v>-178.20004112861514</v>
      </c>
      <c r="AV237" s="342">
        <f t="shared" si="333"/>
        <v>1.7999588713848595</v>
      </c>
      <c r="AW237" s="342">
        <f t="shared" si="334"/>
        <v>1.7999588713848595</v>
      </c>
      <c r="AX237" s="342">
        <f t="shared" si="335"/>
        <v>-1.6099692075989262E-4</v>
      </c>
      <c r="AY237" s="342">
        <f t="shared" si="306"/>
        <v>1</v>
      </c>
      <c r="AZ237" s="342">
        <f t="shared" si="336"/>
        <v>0</v>
      </c>
      <c r="BA237" s="343"/>
      <c r="BB237" s="342">
        <f t="shared" si="337"/>
        <v>-176.40362807495083</v>
      </c>
      <c r="BC237" s="342">
        <f t="shared" si="338"/>
        <v>3.5963719250491692</v>
      </c>
      <c r="BD237" s="342">
        <f t="shared" si="339"/>
        <v>3.5963719250491692</v>
      </c>
      <c r="BE237" s="342">
        <f t="shared" si="389"/>
        <v>-3.1123265330756965E-4</v>
      </c>
      <c r="BF237" s="342">
        <f t="shared" si="307"/>
        <v>1</v>
      </c>
      <c r="BG237" s="342">
        <f t="shared" si="340"/>
        <v>0</v>
      </c>
      <c r="BH237" s="343"/>
      <c r="BI237" s="342">
        <f t="shared" si="341"/>
        <v>-162.60500000043939</v>
      </c>
      <c r="BJ237" s="342">
        <f t="shared" si="342"/>
        <v>16.620796089395185</v>
      </c>
      <c r="BK237" s="342">
        <f t="shared" si="343"/>
        <v>-4.7876584778131774E-2</v>
      </c>
      <c r="BL237" s="342">
        <f t="shared" si="344"/>
        <v>16.620796089395185</v>
      </c>
      <c r="BM237" s="342">
        <f t="shared" si="308"/>
        <v>0.99450316765405444</v>
      </c>
      <c r="BN237" s="342">
        <f t="shared" si="345"/>
        <v>4.7843396918235991E-2</v>
      </c>
      <c r="BO237" s="346">
        <f t="shared" si="346"/>
        <v>-159.80543858869086</v>
      </c>
      <c r="BP237" s="344">
        <f t="shared" si="347"/>
        <v>20.194561411309138</v>
      </c>
      <c r="BQ237" s="344">
        <f t="shared" si="348"/>
        <v>-9.8670309564229897E-2</v>
      </c>
      <c r="BR237" s="344">
        <f t="shared" si="349"/>
        <v>20.194561411309138</v>
      </c>
      <c r="BS237" s="346">
        <f t="shared" si="350"/>
        <v>0.98870444014585823</v>
      </c>
      <c r="BT237" s="345">
        <f t="shared" si="351"/>
        <v>5.8130574010676846E-2</v>
      </c>
      <c r="BU237" s="342">
        <f t="shared" si="309"/>
        <v>0.10597397092891284</v>
      </c>
      <c r="BV237" s="343"/>
      <c r="BW237" s="347">
        <f t="shared" si="390"/>
        <v>1.6208618617759971</v>
      </c>
      <c r="BX237" s="362"/>
      <c r="BY237" s="363"/>
      <c r="BZ237" s="361">
        <f t="shared" si="352"/>
        <v>-177.60066850105491</v>
      </c>
      <c r="CA237" s="361">
        <f t="shared" si="353"/>
        <v>2.399331498945088</v>
      </c>
      <c r="CB237" s="342">
        <f t="shared" si="354"/>
        <v>2.399331498945088</v>
      </c>
      <c r="CC237" s="342">
        <f t="shared" si="355"/>
        <v>-2.11076075734966E-4</v>
      </c>
      <c r="CD237" s="342">
        <f t="shared" si="310"/>
        <v>1</v>
      </c>
      <c r="CE237" s="342">
        <f t="shared" si="356"/>
        <v>0</v>
      </c>
      <c r="CF237" s="364"/>
      <c r="CG237" s="342">
        <f t="shared" si="311"/>
        <v>-83.094314058860675</v>
      </c>
      <c r="CH237" s="342">
        <f t="shared" si="357"/>
        <v>-170.13730114773801</v>
      </c>
      <c r="CI237" s="342">
        <f t="shared" si="358"/>
        <v>-2583.7874999999999</v>
      </c>
      <c r="CJ237" s="342">
        <f t="shared" si="296"/>
        <v>7.4375</v>
      </c>
      <c r="CK237" s="342">
        <f t="shared" si="359"/>
        <v>-83.094314058860675</v>
      </c>
      <c r="CL237" s="361">
        <f t="shared" si="360"/>
        <v>0.12023535788711719</v>
      </c>
      <c r="CM237" s="361">
        <f t="shared" si="361"/>
        <v>1.4667020635590488E-2</v>
      </c>
      <c r="CN237" s="361">
        <f t="shared" si="312"/>
        <v>0.12023535788711719</v>
      </c>
      <c r="CO237" s="342">
        <f t="shared" si="362"/>
        <v>0.23918915963978316</v>
      </c>
      <c r="CP237" s="364"/>
      <c r="CQ237" s="342">
        <f t="shared" si="313"/>
        <v>-81.164626786550514</v>
      </c>
      <c r="CR237" s="342">
        <f t="shared" si="363"/>
        <v>-167.3031017542427</v>
      </c>
      <c r="CS237" s="342">
        <f t="shared" si="364"/>
        <v>-2583.7874999999999</v>
      </c>
      <c r="CT237" s="342">
        <f t="shared" si="297"/>
        <v>7.4375</v>
      </c>
      <c r="CU237" s="342">
        <f t="shared" si="365"/>
        <v>-81.164626786550514</v>
      </c>
      <c r="CV237" s="361">
        <f t="shared" si="366"/>
        <v>0.15359591858060134</v>
      </c>
      <c r="CW237" s="361">
        <f t="shared" si="367"/>
        <v>2.4154672876927876E-2</v>
      </c>
      <c r="CX237" s="361">
        <f t="shared" si="314"/>
        <v>0.15359591858060134</v>
      </c>
      <c r="CY237" s="342">
        <f t="shared" si="368"/>
        <v>0.23363450427907459</v>
      </c>
      <c r="CZ237" s="364"/>
      <c r="DA237" s="350">
        <f t="shared" si="315"/>
        <v>0.47282366391885777</v>
      </c>
      <c r="DB237" s="351">
        <f t="shared" si="316"/>
        <v>2.093685525694855</v>
      </c>
      <c r="DC237" s="352">
        <f t="shared" si="391"/>
        <v>1.5281496003246408E-3</v>
      </c>
      <c r="DD237" s="353">
        <f t="shared" si="298"/>
        <v>-56.316682556369074</v>
      </c>
      <c r="DE237" s="354">
        <f t="shared" si="369"/>
        <v>80.416666666666671</v>
      </c>
      <c r="DF237" s="354">
        <f t="shared" si="392"/>
        <v>1.4851076776766872</v>
      </c>
      <c r="DG237" s="365"/>
      <c r="DH237" s="63"/>
      <c r="DI237" s="63"/>
      <c r="DJ237" s="63"/>
      <c r="DK237" s="63"/>
      <c r="DL237" s="63"/>
      <c r="DM237" s="63"/>
      <c r="DN237" s="63"/>
      <c r="DO237" s="366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</row>
    <row r="238" spans="1:137" s="358" customFormat="1" x14ac:dyDescent="0.25">
      <c r="A238" s="358">
        <f t="shared" si="299"/>
        <v>970</v>
      </c>
      <c r="B238" s="359">
        <f t="shared" si="300"/>
        <v>0.125</v>
      </c>
      <c r="C238" s="360"/>
      <c r="D238" s="342">
        <f t="shared" si="317"/>
        <v>-338.72399999999999</v>
      </c>
      <c r="E238" s="361">
        <f t="shared" si="301"/>
        <v>0.97</v>
      </c>
      <c r="F238" s="343"/>
      <c r="G238" s="342">
        <f t="shared" si="370"/>
        <v>-175.43049365980502</v>
      </c>
      <c r="H238" s="342">
        <f t="shared" si="371"/>
        <v>4.5695063401949767</v>
      </c>
      <c r="I238" s="342">
        <f t="shared" si="372"/>
        <v>-0.11670349095387586</v>
      </c>
      <c r="J238" s="342">
        <f t="shared" si="373"/>
        <v>4.5695063401949767</v>
      </c>
      <c r="K238" s="344">
        <f t="shared" si="374"/>
        <v>1</v>
      </c>
      <c r="L238" s="345">
        <f t="shared" si="375"/>
        <v>0</v>
      </c>
      <c r="M238" s="346">
        <f t="shared" si="376"/>
        <v>-164.58674086808875</v>
      </c>
      <c r="N238" s="342">
        <f t="shared" si="377"/>
        <v>15.413259131911246</v>
      </c>
      <c r="O238" s="342">
        <f t="shared" si="378"/>
        <v>-4.8776742832525546</v>
      </c>
      <c r="P238" s="342">
        <f t="shared" si="379"/>
        <v>15.413259131911246</v>
      </c>
      <c r="Q238" s="344">
        <f t="shared" si="380"/>
        <v>1</v>
      </c>
      <c r="R238" s="345">
        <f t="shared" si="381"/>
        <v>0</v>
      </c>
      <c r="S238" s="346">
        <f t="shared" si="382"/>
        <v>-16.190594369779767</v>
      </c>
      <c r="T238" s="342">
        <f t="shared" si="383"/>
        <v>163.80940563022023</v>
      </c>
      <c r="U238" s="342">
        <f t="shared" si="384"/>
        <v>-6.0959904318258484</v>
      </c>
      <c r="V238" s="342">
        <f t="shared" si="385"/>
        <v>-16.190594369779767</v>
      </c>
      <c r="W238" s="344">
        <f t="shared" si="386"/>
        <v>1</v>
      </c>
      <c r="X238" s="345">
        <f t="shared" si="387"/>
        <v>0</v>
      </c>
      <c r="Y238" s="342">
        <f t="shared" si="388"/>
        <v>0</v>
      </c>
      <c r="Z238" s="343"/>
      <c r="AA238" s="342">
        <f t="shared" si="302"/>
        <v>-70.486617966859683</v>
      </c>
      <c r="AB238" s="342">
        <f t="shared" si="318"/>
        <v>-150.17704990587222</v>
      </c>
      <c r="AC238" s="342">
        <f t="shared" si="319"/>
        <v>-2597.1750000000002</v>
      </c>
      <c r="AD238" s="342">
        <f t="shared" si="320"/>
        <v>7.4375</v>
      </c>
      <c r="AE238" s="342">
        <f t="shared" si="321"/>
        <v>-70.486617966859683</v>
      </c>
      <c r="AF238" s="361">
        <f t="shared" si="322"/>
        <v>0.33402701398175727</v>
      </c>
      <c r="AG238" s="361">
        <f t="shared" si="323"/>
        <v>0.12460740417417067</v>
      </c>
      <c r="AH238" s="361">
        <f t="shared" si="303"/>
        <v>0.33402701398175727</v>
      </c>
      <c r="AI238" s="342">
        <f t="shared" si="324"/>
        <v>0.20185171239077801</v>
      </c>
      <c r="AJ238" s="343"/>
      <c r="AK238" s="342">
        <f t="shared" si="304"/>
        <v>-75.547571748907032</v>
      </c>
      <c r="AL238" s="342">
        <f t="shared" si="325"/>
        <v>-158.67029512230798</v>
      </c>
      <c r="AM238" s="342">
        <f t="shared" si="326"/>
        <v>-2597.1750000000002</v>
      </c>
      <c r="AN238" s="342">
        <f t="shared" si="327"/>
        <v>7.4375</v>
      </c>
      <c r="AO238" s="342">
        <f t="shared" si="328"/>
        <v>-75.547571748907032</v>
      </c>
      <c r="AP238" s="361">
        <f t="shared" si="329"/>
        <v>0.24957608068848222</v>
      </c>
      <c r="AQ238" s="361">
        <f t="shared" si="330"/>
        <v>6.6279697843114757E-2</v>
      </c>
      <c r="AR238" s="361">
        <f t="shared" si="305"/>
        <v>0.24957608068848222</v>
      </c>
      <c r="AS238" s="342">
        <f t="shared" si="331"/>
        <v>0.21634470718472804</v>
      </c>
      <c r="AT238" s="343"/>
      <c r="AU238" s="342">
        <f t="shared" si="332"/>
        <v>-178.2095129348655</v>
      </c>
      <c r="AV238" s="342">
        <f t="shared" si="333"/>
        <v>1.7904870651344993</v>
      </c>
      <c r="AW238" s="342">
        <f t="shared" si="334"/>
        <v>1.7904870651344993</v>
      </c>
      <c r="AX238" s="342">
        <f t="shared" si="335"/>
        <v>-1.5759469474332084E-4</v>
      </c>
      <c r="AY238" s="342">
        <f t="shared" si="306"/>
        <v>1</v>
      </c>
      <c r="AZ238" s="342">
        <f t="shared" si="336"/>
        <v>0</v>
      </c>
      <c r="BA238" s="343"/>
      <c r="BB238" s="342">
        <f t="shared" si="337"/>
        <v>-176.42251607684037</v>
      </c>
      <c r="BC238" s="342">
        <f t="shared" si="338"/>
        <v>3.5774839231596332</v>
      </c>
      <c r="BD238" s="342">
        <f t="shared" si="339"/>
        <v>3.5774839231596332</v>
      </c>
      <c r="BE238" s="342">
        <f t="shared" si="389"/>
        <v>-3.0475681377448003E-4</v>
      </c>
      <c r="BF238" s="342">
        <f t="shared" si="307"/>
        <v>1</v>
      </c>
      <c r="BG238" s="342">
        <f t="shared" si="340"/>
        <v>0</v>
      </c>
      <c r="BH238" s="343"/>
      <c r="BI238" s="342">
        <f t="shared" si="341"/>
        <v>-162.70646492912101</v>
      </c>
      <c r="BJ238" s="342">
        <f t="shared" si="342"/>
        <v>16.521332423968857</v>
      </c>
      <c r="BK238" s="342">
        <f t="shared" si="343"/>
        <v>-4.6805528236219765E-2</v>
      </c>
      <c r="BL238" s="342">
        <f t="shared" si="344"/>
        <v>16.521332423968857</v>
      </c>
      <c r="BM238" s="342">
        <f t="shared" si="308"/>
        <v>0.99462580734252914</v>
      </c>
      <c r="BN238" s="342">
        <f t="shared" si="345"/>
        <v>4.7311948522247585E-2</v>
      </c>
      <c r="BO238" s="346">
        <f t="shared" si="346"/>
        <v>-159.93287719263253</v>
      </c>
      <c r="BP238" s="344">
        <f t="shared" si="347"/>
        <v>20.067122807367468</v>
      </c>
      <c r="BQ238" s="344">
        <f t="shared" si="348"/>
        <v>-9.6414019053602251E-2</v>
      </c>
      <c r="BR238" s="344">
        <f t="shared" si="349"/>
        <v>20.067122807367468</v>
      </c>
      <c r="BS238" s="346">
        <f t="shared" si="350"/>
        <v>0.98896130435973661</v>
      </c>
      <c r="BT238" s="345">
        <f t="shared" si="351"/>
        <v>5.7465987420869044E-2</v>
      </c>
      <c r="BU238" s="342">
        <f t="shared" si="309"/>
        <v>0.10477793594311663</v>
      </c>
      <c r="BV238" s="343"/>
      <c r="BW238" s="347">
        <f t="shared" si="390"/>
        <v>1.6179743555186226</v>
      </c>
      <c r="BX238" s="362"/>
      <c r="BY238" s="363"/>
      <c r="BZ238" s="361">
        <f t="shared" si="352"/>
        <v>-177.6132879433984</v>
      </c>
      <c r="CA238" s="361">
        <f t="shared" si="353"/>
        <v>2.3867120566015956</v>
      </c>
      <c r="CB238" s="342">
        <f t="shared" si="354"/>
        <v>2.3867120566015956</v>
      </c>
      <c r="CC238" s="342">
        <f t="shared" si="355"/>
        <v>-2.0664928849365501E-4</v>
      </c>
      <c r="CD238" s="342">
        <f t="shared" si="310"/>
        <v>1</v>
      </c>
      <c r="CE238" s="342">
        <f t="shared" si="356"/>
        <v>0</v>
      </c>
      <c r="CF238" s="364"/>
      <c r="CG238" s="342">
        <f t="shared" si="311"/>
        <v>-83.129569268545978</v>
      </c>
      <c r="CH238" s="342">
        <f t="shared" si="357"/>
        <v>-170.18862170987356</v>
      </c>
      <c r="CI238" s="342">
        <f t="shared" si="358"/>
        <v>-2597.1750000000002</v>
      </c>
      <c r="CJ238" s="342">
        <f t="shared" si="296"/>
        <v>7.4375</v>
      </c>
      <c r="CK238" s="342">
        <f t="shared" si="359"/>
        <v>-83.129569268545978</v>
      </c>
      <c r="CL238" s="361">
        <f t="shared" si="360"/>
        <v>0.11962447956414936</v>
      </c>
      <c r="CM238" s="361">
        <f t="shared" si="361"/>
        <v>1.4516235889813253E-2</v>
      </c>
      <c r="CN238" s="361">
        <f t="shared" si="312"/>
        <v>0.11962447956414936</v>
      </c>
      <c r="CO238" s="342">
        <f t="shared" si="362"/>
        <v>0.23805718576330462</v>
      </c>
      <c r="CP238" s="364"/>
      <c r="CQ238" s="342">
        <f t="shared" si="313"/>
        <v>-81.209456817186066</v>
      </c>
      <c r="CR238" s="342">
        <f t="shared" si="363"/>
        <v>-167.36955620637872</v>
      </c>
      <c r="CS238" s="342">
        <f t="shared" si="364"/>
        <v>-2597.1750000000002</v>
      </c>
      <c r="CT238" s="342">
        <f t="shared" si="297"/>
        <v>7.4375</v>
      </c>
      <c r="CU238" s="342">
        <f t="shared" si="365"/>
        <v>-81.209456817186066</v>
      </c>
      <c r="CV238" s="361">
        <f t="shared" si="366"/>
        <v>0.15282272454048426</v>
      </c>
      <c r="CW238" s="361">
        <f t="shared" si="367"/>
        <v>2.3906440115787114E-2</v>
      </c>
      <c r="CX238" s="361">
        <f t="shared" si="314"/>
        <v>0.15282272454048426</v>
      </c>
      <c r="CY238" s="342">
        <f t="shared" si="368"/>
        <v>0.23255858195070464</v>
      </c>
      <c r="CZ238" s="364"/>
      <c r="DA238" s="350">
        <f t="shared" si="315"/>
        <v>0.47061576771400926</v>
      </c>
      <c r="DB238" s="351">
        <f t="shared" si="316"/>
        <v>2.088590123232632</v>
      </c>
      <c r="DC238" s="352">
        <f t="shared" si="391"/>
        <v>1.4991033462916374E-3</v>
      </c>
      <c r="DD238" s="353">
        <f t="shared" si="298"/>
        <v>-56.483368528130228</v>
      </c>
      <c r="DE238" s="354">
        <f t="shared" si="369"/>
        <v>80.833333333333329</v>
      </c>
      <c r="DF238" s="354">
        <f t="shared" si="392"/>
        <v>1.4777415601724051</v>
      </c>
      <c r="DG238" s="365"/>
      <c r="DH238" s="63"/>
      <c r="DI238" s="63"/>
      <c r="DJ238" s="63"/>
      <c r="DK238" s="63"/>
      <c r="DL238" s="63"/>
      <c r="DM238" s="63"/>
      <c r="DN238" s="63"/>
      <c r="DO238" s="366"/>
      <c r="DP238" s="63"/>
      <c r="DQ238" s="63"/>
      <c r="DR238" s="63"/>
      <c r="DS238" s="63"/>
      <c r="DT238" s="63"/>
      <c r="DU238" s="63"/>
      <c r="DV238" s="63"/>
      <c r="DW238" s="63"/>
      <c r="DX238" s="63"/>
      <c r="DY238" s="63"/>
      <c r="DZ238" s="63"/>
      <c r="EA238" s="63"/>
      <c r="EB238" s="63"/>
      <c r="EC238" s="63"/>
      <c r="ED238" s="63"/>
      <c r="EE238" s="63"/>
      <c r="EF238" s="63"/>
      <c r="EG238" s="63"/>
    </row>
    <row r="239" spans="1:137" s="358" customFormat="1" x14ac:dyDescent="0.25">
      <c r="A239" s="358">
        <f t="shared" si="299"/>
        <v>975</v>
      </c>
      <c r="B239" s="359">
        <f t="shared" si="300"/>
        <v>0.125</v>
      </c>
      <c r="C239" s="360"/>
      <c r="D239" s="342">
        <f t="shared" si="317"/>
        <v>-340.47</v>
      </c>
      <c r="E239" s="361">
        <f t="shared" si="301"/>
        <v>0.97</v>
      </c>
      <c r="F239" s="343"/>
      <c r="G239" s="342">
        <f t="shared" si="370"/>
        <v>-175.46030637938577</v>
      </c>
      <c r="H239" s="342">
        <f t="shared" si="371"/>
        <v>4.53969362061423</v>
      </c>
      <c r="I239" s="342">
        <f t="shared" si="372"/>
        <v>-0.11368660929934325</v>
      </c>
      <c r="J239" s="342">
        <f t="shared" si="373"/>
        <v>4.53969362061423</v>
      </c>
      <c r="K239" s="344">
        <f t="shared" si="374"/>
        <v>1</v>
      </c>
      <c r="L239" s="345">
        <f t="shared" si="375"/>
        <v>0</v>
      </c>
      <c r="M239" s="346">
        <f t="shared" si="376"/>
        <v>-164.80522372719236</v>
      </c>
      <c r="N239" s="342">
        <f t="shared" si="377"/>
        <v>15.194776272807644</v>
      </c>
      <c r="O239" s="342">
        <f t="shared" si="378"/>
        <v>-4.7383051756375396</v>
      </c>
      <c r="P239" s="342">
        <f t="shared" si="379"/>
        <v>15.194776272807644</v>
      </c>
      <c r="Q239" s="344">
        <f t="shared" si="380"/>
        <v>1</v>
      </c>
      <c r="R239" s="345">
        <f t="shared" si="381"/>
        <v>0</v>
      </c>
      <c r="S239" s="346">
        <f t="shared" si="382"/>
        <v>-16.436198475784924</v>
      </c>
      <c r="T239" s="342">
        <f t="shared" si="383"/>
        <v>163.56380152421508</v>
      </c>
      <c r="U239" s="342">
        <f t="shared" si="384"/>
        <v>-6.25144135090411</v>
      </c>
      <c r="V239" s="342">
        <f t="shared" si="385"/>
        <v>-16.436198475784924</v>
      </c>
      <c r="W239" s="344">
        <f t="shared" si="386"/>
        <v>1</v>
      </c>
      <c r="X239" s="345">
        <f t="shared" si="387"/>
        <v>0</v>
      </c>
      <c r="Y239" s="342">
        <f t="shared" si="388"/>
        <v>0</v>
      </c>
      <c r="Z239" s="343"/>
      <c r="AA239" s="342">
        <f t="shared" si="302"/>
        <v>-70.579179047533174</v>
      </c>
      <c r="AB239" s="342">
        <f t="shared" si="318"/>
        <v>-150.34017115434031</v>
      </c>
      <c r="AC239" s="342">
        <f t="shared" si="319"/>
        <v>-2610.5625</v>
      </c>
      <c r="AD239" s="342">
        <f t="shared" si="320"/>
        <v>7.4375</v>
      </c>
      <c r="AE239" s="342">
        <f t="shared" si="321"/>
        <v>-70.579179047533174</v>
      </c>
      <c r="AF239" s="361">
        <f t="shared" si="322"/>
        <v>0.33250387156296968</v>
      </c>
      <c r="AG239" s="361">
        <f t="shared" si="323"/>
        <v>0.12335215144589819</v>
      </c>
      <c r="AH239" s="361">
        <f t="shared" si="303"/>
        <v>0.33250387156296968</v>
      </c>
      <c r="AI239" s="342">
        <f t="shared" si="324"/>
        <v>0.20108028218670421</v>
      </c>
      <c r="AJ239" s="343"/>
      <c r="AK239" s="342">
        <f t="shared" si="304"/>
        <v>-75.618605408909389</v>
      </c>
      <c r="AL239" s="342">
        <f t="shared" si="325"/>
        <v>-158.78398430473405</v>
      </c>
      <c r="AM239" s="342">
        <f t="shared" si="326"/>
        <v>-2610.5625</v>
      </c>
      <c r="AN239" s="342">
        <f t="shared" si="327"/>
        <v>7.4375</v>
      </c>
      <c r="AO239" s="342">
        <f t="shared" si="328"/>
        <v>-75.618605408909389</v>
      </c>
      <c r="AP239" s="361">
        <f t="shared" si="329"/>
        <v>0.24837535026770383</v>
      </c>
      <c r="AQ239" s="361">
        <f t="shared" si="330"/>
        <v>6.5604582437536432E-2</v>
      </c>
      <c r="AR239" s="361">
        <f t="shared" si="305"/>
        <v>0.24837535026770383</v>
      </c>
      <c r="AS239" s="342">
        <f t="shared" si="331"/>
        <v>0.2154376222476051</v>
      </c>
      <c r="AT239" s="343"/>
      <c r="AU239" s="342">
        <f t="shared" si="332"/>
        <v>-178.21888459834443</v>
      </c>
      <c r="AV239" s="342">
        <f t="shared" si="333"/>
        <v>1.781115401655569</v>
      </c>
      <c r="AW239" s="342">
        <f t="shared" si="334"/>
        <v>1.781115401655569</v>
      </c>
      <c r="AX239" s="342">
        <f t="shared" si="335"/>
        <v>-1.5428231618203544E-4</v>
      </c>
      <c r="AY239" s="342">
        <f t="shared" si="306"/>
        <v>1</v>
      </c>
      <c r="AZ239" s="342">
        <f t="shared" si="336"/>
        <v>0</v>
      </c>
      <c r="BA239" s="343"/>
      <c r="BB239" s="342">
        <f t="shared" si="337"/>
        <v>-176.44120495531143</v>
      </c>
      <c r="BC239" s="342">
        <f t="shared" si="338"/>
        <v>3.5587950446885657</v>
      </c>
      <c r="BD239" s="342">
        <f t="shared" si="339"/>
        <v>3.5587950446885657</v>
      </c>
      <c r="BE239" s="342">
        <f t="shared" si="389"/>
        <v>-2.9844902105605192E-4</v>
      </c>
      <c r="BF239" s="342">
        <f t="shared" si="307"/>
        <v>1</v>
      </c>
      <c r="BG239" s="342">
        <f t="shared" si="340"/>
        <v>0</v>
      </c>
      <c r="BH239" s="343"/>
      <c r="BI239" s="342">
        <f t="shared" si="341"/>
        <v>-162.80667824214535</v>
      </c>
      <c r="BJ239" s="342">
        <f t="shared" si="342"/>
        <v>16.423112855768267</v>
      </c>
      <c r="BK239" s="342">
        <f t="shared" si="343"/>
        <v>-4.5764440059355212E-2</v>
      </c>
      <c r="BL239" s="342">
        <f t="shared" si="344"/>
        <v>16.423112855768267</v>
      </c>
      <c r="BM239" s="342">
        <f t="shared" si="308"/>
        <v>0.99474503004406145</v>
      </c>
      <c r="BN239" s="342">
        <f t="shared" si="345"/>
        <v>4.6789495315579112E-2</v>
      </c>
      <c r="BO239" s="346">
        <f t="shared" si="346"/>
        <v>-160.05862264844362</v>
      </c>
      <c r="BP239" s="344">
        <f t="shared" si="347"/>
        <v>19.941377351556383</v>
      </c>
      <c r="BQ239" s="344">
        <f t="shared" si="348"/>
        <v>-9.4222099284411193E-2</v>
      </c>
      <c r="BR239" s="344">
        <f t="shared" si="349"/>
        <v>19.941377351556383</v>
      </c>
      <c r="BS239" s="346">
        <f t="shared" si="350"/>
        <v>0.98921090428148628</v>
      </c>
      <c r="BT239" s="345">
        <f t="shared" si="351"/>
        <v>5.6813040887625024E-2</v>
      </c>
      <c r="BU239" s="342">
        <f t="shared" si="309"/>
        <v>0.10360253620320414</v>
      </c>
      <c r="BV239" s="343"/>
      <c r="BW239" s="347">
        <f t="shared" si="390"/>
        <v>1.6151204406375135</v>
      </c>
      <c r="BX239" s="362"/>
      <c r="BY239" s="363"/>
      <c r="BZ239" s="361">
        <f t="shared" si="352"/>
        <v>-177.62577406355979</v>
      </c>
      <c r="CA239" s="361">
        <f t="shared" si="353"/>
        <v>2.3742259364402116</v>
      </c>
      <c r="CB239" s="342">
        <f t="shared" si="354"/>
        <v>2.3742259364402116</v>
      </c>
      <c r="CC239" s="342">
        <f t="shared" si="355"/>
        <v>-2.0233841621999688E-4</v>
      </c>
      <c r="CD239" s="342">
        <f t="shared" si="310"/>
        <v>1</v>
      </c>
      <c r="CE239" s="342">
        <f t="shared" si="356"/>
        <v>0</v>
      </c>
      <c r="CF239" s="364"/>
      <c r="CG239" s="342">
        <f t="shared" si="311"/>
        <v>-83.164468034654021</v>
      </c>
      <c r="CH239" s="342">
        <f t="shared" si="357"/>
        <v>-170.23940863929943</v>
      </c>
      <c r="CI239" s="342">
        <f t="shared" si="358"/>
        <v>-2610.5625</v>
      </c>
      <c r="CJ239" s="342">
        <f t="shared" si="296"/>
        <v>7.4375</v>
      </c>
      <c r="CK239" s="342">
        <f t="shared" si="359"/>
        <v>-83.164468034654021</v>
      </c>
      <c r="CL239" s="361">
        <f t="shared" si="360"/>
        <v>0.11901973284514802</v>
      </c>
      <c r="CM239" s="361">
        <f t="shared" si="361"/>
        <v>1.436776398840328E-2</v>
      </c>
      <c r="CN239" s="361">
        <f t="shared" si="312"/>
        <v>0.11901973284514802</v>
      </c>
      <c r="CO239" s="342">
        <f t="shared" si="362"/>
        <v>0.23693580636653569</v>
      </c>
      <c r="CP239" s="364"/>
      <c r="CQ239" s="342">
        <f t="shared" si="313"/>
        <v>-81.253837737444798</v>
      </c>
      <c r="CR239" s="342">
        <f t="shared" si="363"/>
        <v>-167.43531402413825</v>
      </c>
      <c r="CS239" s="342">
        <f t="shared" si="364"/>
        <v>-2610.5625</v>
      </c>
      <c r="CT239" s="342">
        <f t="shared" si="297"/>
        <v>7.4375</v>
      </c>
      <c r="CU239" s="342">
        <f t="shared" si="365"/>
        <v>-81.253837737444798</v>
      </c>
      <c r="CV239" s="361">
        <f t="shared" si="366"/>
        <v>0.15205718425394107</v>
      </c>
      <c r="CW239" s="361">
        <f t="shared" si="367"/>
        <v>2.3662012198666642E-2</v>
      </c>
      <c r="CX239" s="361">
        <f t="shared" si="314"/>
        <v>0.15205718425394107</v>
      </c>
      <c r="CY239" s="342">
        <f t="shared" si="368"/>
        <v>0.23149241520639544</v>
      </c>
      <c r="CZ239" s="364"/>
      <c r="DA239" s="350">
        <f t="shared" si="315"/>
        <v>0.46842822157293112</v>
      </c>
      <c r="DB239" s="351">
        <f t="shared" si="316"/>
        <v>2.0835486622104447</v>
      </c>
      <c r="DC239" s="352">
        <f t="shared" si="391"/>
        <v>1.4707260581148611E-3</v>
      </c>
      <c r="DD239" s="353">
        <f t="shared" si="298"/>
        <v>-56.649364254876744</v>
      </c>
      <c r="DE239" s="354">
        <f t="shared" si="369"/>
        <v>81.25</v>
      </c>
      <c r="DF239" s="354">
        <f t="shared" si="392"/>
        <v>1.4704466925760233</v>
      </c>
      <c r="DG239" s="365"/>
      <c r="DH239" s="63"/>
      <c r="DI239" s="63"/>
      <c r="DJ239" s="63"/>
      <c r="DK239" s="63"/>
      <c r="DL239" s="63"/>
      <c r="DM239" s="63"/>
      <c r="DN239" s="63"/>
      <c r="DO239" s="366"/>
      <c r="DP239" s="63"/>
      <c r="DQ239" s="63"/>
      <c r="DR239" s="63"/>
      <c r="DS239" s="63"/>
      <c r="DT239" s="63"/>
      <c r="DU239" s="63"/>
      <c r="DV239" s="63"/>
      <c r="DW239" s="63"/>
      <c r="DX239" s="63"/>
      <c r="DY239" s="63"/>
      <c r="DZ239" s="63"/>
      <c r="EA239" s="63"/>
      <c r="EB239" s="63"/>
      <c r="EC239" s="63"/>
      <c r="ED239" s="63"/>
      <c r="EE239" s="63"/>
      <c r="EF239" s="63"/>
      <c r="EG239" s="63"/>
    </row>
    <row r="240" spans="1:137" s="358" customFormat="1" x14ac:dyDescent="0.25">
      <c r="A240" s="358">
        <f t="shared" si="299"/>
        <v>980</v>
      </c>
      <c r="B240" s="359">
        <f t="shared" si="300"/>
        <v>0.125</v>
      </c>
      <c r="C240" s="360"/>
      <c r="D240" s="342">
        <f t="shared" si="317"/>
        <v>-342.21600000000001</v>
      </c>
      <c r="E240" s="361">
        <f t="shared" si="301"/>
        <v>0.97</v>
      </c>
      <c r="F240" s="343"/>
      <c r="G240" s="342">
        <f t="shared" si="370"/>
        <v>-175.48970091233573</v>
      </c>
      <c r="H240" s="342">
        <f t="shared" si="371"/>
        <v>4.510299087664265</v>
      </c>
      <c r="I240" s="342">
        <f t="shared" si="372"/>
        <v>-0.11076536470981398</v>
      </c>
      <c r="J240" s="342">
        <f t="shared" si="373"/>
        <v>4.510299087664265</v>
      </c>
      <c r="K240" s="344">
        <f t="shared" si="374"/>
        <v>1</v>
      </c>
      <c r="L240" s="345">
        <f t="shared" si="375"/>
        <v>0</v>
      </c>
      <c r="M240" s="346">
        <f t="shared" si="376"/>
        <v>-165.01703673718569</v>
      </c>
      <c r="N240" s="342">
        <f t="shared" si="377"/>
        <v>14.982963262814309</v>
      </c>
      <c r="O240" s="342">
        <f t="shared" si="378"/>
        <v>-4.6037205145940341</v>
      </c>
      <c r="P240" s="342">
        <f t="shared" si="379"/>
        <v>14.982963262814309</v>
      </c>
      <c r="Q240" s="344">
        <f t="shared" si="380"/>
        <v>1</v>
      </c>
      <c r="R240" s="345">
        <f t="shared" si="381"/>
        <v>0</v>
      </c>
      <c r="S240" s="346">
        <f t="shared" si="382"/>
        <v>-16.687420529806158</v>
      </c>
      <c r="T240" s="342">
        <f t="shared" si="383"/>
        <v>163.31257947019384</v>
      </c>
      <c r="U240" s="342">
        <f t="shared" si="384"/>
        <v>-6.4107197031798533</v>
      </c>
      <c r="V240" s="342">
        <f t="shared" si="385"/>
        <v>-16.687420529806158</v>
      </c>
      <c r="W240" s="344">
        <f t="shared" si="386"/>
        <v>1</v>
      </c>
      <c r="X240" s="345">
        <f t="shared" si="387"/>
        <v>0</v>
      </c>
      <c r="Y240" s="342">
        <f t="shared" si="388"/>
        <v>0</v>
      </c>
      <c r="Z240" s="343"/>
      <c r="AA240" s="342">
        <f t="shared" si="302"/>
        <v>-70.670899577591967</v>
      </c>
      <c r="AB240" s="342">
        <f t="shared" si="318"/>
        <v>-150.501495382608</v>
      </c>
      <c r="AC240" s="342">
        <f t="shared" si="319"/>
        <v>-2623.95</v>
      </c>
      <c r="AD240" s="342">
        <f t="shared" si="320"/>
        <v>7.4375</v>
      </c>
      <c r="AE240" s="342">
        <f t="shared" si="321"/>
        <v>-70.670899577591967</v>
      </c>
      <c r="AF240" s="361">
        <f t="shared" si="322"/>
        <v>0.33099370485284124</v>
      </c>
      <c r="AG240" s="361">
        <f t="shared" si="323"/>
        <v>0.12211548381191308</v>
      </c>
      <c r="AH240" s="361">
        <f t="shared" si="303"/>
        <v>0.33099370485284124</v>
      </c>
      <c r="AI240" s="342">
        <f t="shared" si="324"/>
        <v>0.20031434120632646</v>
      </c>
      <c r="AJ240" s="343"/>
      <c r="AK240" s="342">
        <f t="shared" si="304"/>
        <v>-75.688958737393591</v>
      </c>
      <c r="AL240" s="342">
        <f t="shared" si="325"/>
        <v>-158.89645218857564</v>
      </c>
      <c r="AM240" s="342">
        <f t="shared" si="326"/>
        <v>-2623.95</v>
      </c>
      <c r="AN240" s="342">
        <f t="shared" si="327"/>
        <v>7.4375</v>
      </c>
      <c r="AO240" s="342">
        <f t="shared" si="328"/>
        <v>-75.688958737393591</v>
      </c>
      <c r="AP240" s="361">
        <f t="shared" si="329"/>
        <v>0.24718574365497412</v>
      </c>
      <c r="AQ240" s="361">
        <f t="shared" si="330"/>
        <v>6.4939685992420781E-2</v>
      </c>
      <c r="AR240" s="361">
        <f t="shared" si="305"/>
        <v>0.24718574365497412</v>
      </c>
      <c r="AS240" s="342">
        <f t="shared" si="331"/>
        <v>0.21453786490190929</v>
      </c>
      <c r="AT240" s="343"/>
      <c r="AU240" s="342">
        <f t="shared" si="332"/>
        <v>-178.22815771352739</v>
      </c>
      <c r="AV240" s="342">
        <f t="shared" si="333"/>
        <v>1.7718422864726051</v>
      </c>
      <c r="AW240" s="342">
        <f t="shared" si="334"/>
        <v>1.7718422864726051</v>
      </c>
      <c r="AX240" s="342">
        <f t="shared" si="335"/>
        <v>-1.5105694031118414E-4</v>
      </c>
      <c r="AY240" s="342">
        <f t="shared" si="306"/>
        <v>1</v>
      </c>
      <c r="AZ240" s="342">
        <f t="shared" si="336"/>
        <v>0</v>
      </c>
      <c r="BA240" s="343"/>
      <c r="BB240" s="342">
        <f t="shared" si="337"/>
        <v>-176.45969786898334</v>
      </c>
      <c r="BC240" s="342">
        <f t="shared" si="338"/>
        <v>3.5403021310166594</v>
      </c>
      <c r="BD240" s="342">
        <f t="shared" si="339"/>
        <v>3.5403021310166594</v>
      </c>
      <c r="BE240" s="342">
        <f t="shared" si="389"/>
        <v>-2.9230405511938606E-4</v>
      </c>
      <c r="BF240" s="342">
        <f t="shared" si="307"/>
        <v>1</v>
      </c>
      <c r="BG240" s="342">
        <f t="shared" si="340"/>
        <v>0</v>
      </c>
      <c r="BH240" s="343"/>
      <c r="BI240" s="342">
        <f t="shared" si="341"/>
        <v>-162.90566384365582</v>
      </c>
      <c r="BJ240" s="342">
        <f t="shared" si="342"/>
        <v>16.326113474391974</v>
      </c>
      <c r="BK240" s="342">
        <f t="shared" si="343"/>
        <v>-4.4752316789931343E-2</v>
      </c>
      <c r="BL240" s="342">
        <f t="shared" si="344"/>
        <v>16.326113474391974</v>
      </c>
      <c r="BM240" s="342">
        <f t="shared" si="308"/>
        <v>0.99486094945994608</v>
      </c>
      <c r="BN240" s="342">
        <f t="shared" si="345"/>
        <v>4.6275831843514664E-2</v>
      </c>
      <c r="BO240" s="346">
        <f t="shared" si="346"/>
        <v>-160.18270940463159</v>
      </c>
      <c r="BP240" s="344">
        <f t="shared" si="347"/>
        <v>19.817290595368405</v>
      </c>
      <c r="BQ240" s="344">
        <f t="shared" si="348"/>
        <v>-9.2092360178005706E-2</v>
      </c>
      <c r="BR240" s="344">
        <f t="shared" si="349"/>
        <v>19.817290595368405</v>
      </c>
      <c r="BS240" s="346">
        <f t="shared" si="350"/>
        <v>0.98945348386057141</v>
      </c>
      <c r="BT240" s="345">
        <f t="shared" si="351"/>
        <v>5.6171458603651941E-2</v>
      </c>
      <c r="BU240" s="342">
        <f t="shared" si="309"/>
        <v>0.10244729044716661</v>
      </c>
      <c r="BV240" s="343"/>
      <c r="BW240" s="347">
        <f t="shared" si="390"/>
        <v>1.6122994965554023</v>
      </c>
      <c r="BX240" s="362"/>
      <c r="BY240" s="363"/>
      <c r="BZ240" s="361">
        <f t="shared" si="352"/>
        <v>-177.63812898224029</v>
      </c>
      <c r="CA240" s="361">
        <f t="shared" si="353"/>
        <v>2.3618710177597109</v>
      </c>
      <c r="CB240" s="342">
        <f t="shared" si="354"/>
        <v>2.3618710177597109</v>
      </c>
      <c r="CC240" s="342">
        <f t="shared" si="355"/>
        <v>-1.9813982234112007E-4</v>
      </c>
      <c r="CD240" s="342">
        <f t="shared" si="310"/>
        <v>1</v>
      </c>
      <c r="CE240" s="342">
        <f t="shared" si="356"/>
        <v>0</v>
      </c>
      <c r="CF240" s="364"/>
      <c r="CG240" s="342">
        <f t="shared" si="311"/>
        <v>-83.199015710158918</v>
      </c>
      <c r="CH240" s="342">
        <f t="shared" si="357"/>
        <v>-170.28967024879276</v>
      </c>
      <c r="CI240" s="342">
        <f t="shared" si="358"/>
        <v>-2623.95</v>
      </c>
      <c r="CJ240" s="342">
        <f t="shared" si="296"/>
        <v>7.4375</v>
      </c>
      <c r="CK240" s="342">
        <f t="shared" si="359"/>
        <v>-83.199015710158918</v>
      </c>
      <c r="CL240" s="361">
        <f t="shared" si="360"/>
        <v>0.1184210265413201</v>
      </c>
      <c r="CM240" s="361">
        <f t="shared" si="361"/>
        <v>1.4221557885097956E-2</v>
      </c>
      <c r="CN240" s="361">
        <f t="shared" si="312"/>
        <v>0.1184210265413201</v>
      </c>
      <c r="CO240" s="342">
        <f t="shared" si="362"/>
        <v>0.2358248744619017</v>
      </c>
      <c r="CP240" s="364"/>
      <c r="CQ240" s="342">
        <f t="shared" si="313"/>
        <v>-81.297776210053215</v>
      </c>
      <c r="CR240" s="342">
        <f t="shared" si="363"/>
        <v>-167.50038616701949</v>
      </c>
      <c r="CS240" s="342">
        <f t="shared" si="364"/>
        <v>-2623.95</v>
      </c>
      <c r="CT240" s="342">
        <f t="shared" si="297"/>
        <v>7.4375</v>
      </c>
      <c r="CU240" s="342">
        <f t="shared" si="365"/>
        <v>-81.297776210053215</v>
      </c>
      <c r="CV240" s="361">
        <f t="shared" si="366"/>
        <v>0.15129918600920669</v>
      </c>
      <c r="CW240" s="361">
        <f t="shared" si="367"/>
        <v>2.3421311825964488E-2</v>
      </c>
      <c r="CX240" s="361">
        <f t="shared" si="314"/>
        <v>0.15129918600920669</v>
      </c>
      <c r="CY240" s="342">
        <f t="shared" si="368"/>
        <v>0.23043587361126194</v>
      </c>
      <c r="CZ240" s="364"/>
      <c r="DA240" s="350">
        <f t="shared" si="315"/>
        <v>0.46626074807316364</v>
      </c>
      <c r="DB240" s="351">
        <f t="shared" si="316"/>
        <v>2.0785602446285658</v>
      </c>
      <c r="DC240" s="352">
        <f t="shared" si="391"/>
        <v>1.4430000048508095E-3</v>
      </c>
      <c r="DD240" s="353">
        <f t="shared" si="298"/>
        <v>-56.8146733489315</v>
      </c>
      <c r="DE240" s="354">
        <f t="shared" si="369"/>
        <v>81.666666666666671</v>
      </c>
      <c r="DF240" s="354">
        <f t="shared" si="392"/>
        <v>1.4632220686362387</v>
      </c>
      <c r="DG240" s="365"/>
      <c r="DH240" s="63"/>
      <c r="DI240" s="63"/>
      <c r="DJ240" s="63"/>
      <c r="DK240" s="63"/>
      <c r="DL240" s="63"/>
      <c r="DM240" s="63"/>
      <c r="DN240" s="63"/>
      <c r="DO240" s="366"/>
      <c r="DP240" s="63"/>
      <c r="DQ240" s="63"/>
      <c r="DR240" s="63"/>
      <c r="DS240" s="63"/>
      <c r="DT240" s="63"/>
      <c r="DU240" s="63"/>
      <c r="DV240" s="63"/>
      <c r="DW240" s="63"/>
      <c r="DX240" s="63"/>
      <c r="DY240" s="63"/>
      <c r="DZ240" s="63"/>
      <c r="EA240" s="63"/>
      <c r="EB240" s="63"/>
      <c r="EC240" s="63"/>
      <c r="ED240" s="63"/>
      <c r="EE240" s="63"/>
      <c r="EF240" s="63"/>
      <c r="EG240" s="63"/>
    </row>
    <row r="241" spans="1:137" s="358" customFormat="1" x14ac:dyDescent="0.25">
      <c r="A241" s="358">
        <f t="shared" si="299"/>
        <v>985</v>
      </c>
      <c r="B241" s="359">
        <f t="shared" si="300"/>
        <v>0.125</v>
      </c>
      <c r="C241" s="360"/>
      <c r="D241" s="342">
        <f t="shared" si="317"/>
        <v>-343.96199999999999</v>
      </c>
      <c r="E241" s="361">
        <f t="shared" si="301"/>
        <v>0.97</v>
      </c>
      <c r="F241" s="343"/>
      <c r="G241" s="342">
        <f t="shared" si="370"/>
        <v>-175.51868641621272</v>
      </c>
      <c r="H241" s="342">
        <f t="shared" si="371"/>
        <v>4.4813135837872835</v>
      </c>
      <c r="I241" s="342">
        <f t="shared" si="372"/>
        <v>-0.10793619569081916</v>
      </c>
      <c r="J241" s="342">
        <f t="shared" si="373"/>
        <v>4.4813135837872835</v>
      </c>
      <c r="K241" s="344">
        <f t="shared" si="374"/>
        <v>1</v>
      </c>
      <c r="L241" s="345">
        <f t="shared" si="375"/>
        <v>0</v>
      </c>
      <c r="M241" s="346">
        <f t="shared" si="376"/>
        <v>-165.22248217980291</v>
      </c>
      <c r="N241" s="342">
        <f t="shared" si="377"/>
        <v>14.77751782019709</v>
      </c>
      <c r="O241" s="342">
        <f t="shared" si="378"/>
        <v>-4.4737256534794705</v>
      </c>
      <c r="P241" s="342">
        <f t="shared" si="379"/>
        <v>14.77751782019709</v>
      </c>
      <c r="Q241" s="344">
        <f t="shared" si="380"/>
        <v>1</v>
      </c>
      <c r="R241" s="345">
        <f t="shared" si="381"/>
        <v>0</v>
      </c>
      <c r="S241" s="346">
        <f t="shared" si="382"/>
        <v>-16.94445468701479</v>
      </c>
      <c r="T241" s="342">
        <f t="shared" si="383"/>
        <v>163.0555453129852</v>
      </c>
      <c r="U241" s="342">
        <f t="shared" si="384"/>
        <v>-6.5739196851523731</v>
      </c>
      <c r="V241" s="342">
        <f t="shared" si="385"/>
        <v>-16.94445468701479</v>
      </c>
      <c r="W241" s="344">
        <f t="shared" si="386"/>
        <v>1</v>
      </c>
      <c r="X241" s="345">
        <f t="shared" si="387"/>
        <v>0</v>
      </c>
      <c r="Y241" s="342">
        <f t="shared" si="388"/>
        <v>0</v>
      </c>
      <c r="Z241" s="343"/>
      <c r="AA241" s="342">
        <f t="shared" si="302"/>
        <v>-70.761790491135713</v>
      </c>
      <c r="AB241" s="342">
        <f t="shared" si="318"/>
        <v>-150.6610520470397</v>
      </c>
      <c r="AC241" s="342">
        <f t="shared" si="319"/>
        <v>-2637.3375000000001</v>
      </c>
      <c r="AD241" s="342">
        <f t="shared" si="320"/>
        <v>7.4375</v>
      </c>
      <c r="AE241" s="342">
        <f t="shared" si="321"/>
        <v>-70.761790491135713</v>
      </c>
      <c r="AF241" s="361">
        <f t="shared" si="322"/>
        <v>0.32949636091578244</v>
      </c>
      <c r="AG241" s="361">
        <f t="shared" si="323"/>
        <v>0.12089704469969341</v>
      </c>
      <c r="AH241" s="361">
        <f t="shared" si="303"/>
        <v>0.32949636091578244</v>
      </c>
      <c r="AI241" s="342">
        <f t="shared" si="324"/>
        <v>0.1995538366924301</v>
      </c>
      <c r="AJ241" s="343"/>
      <c r="AK241" s="342">
        <f t="shared" si="304"/>
        <v>-75.758641252552223</v>
      </c>
      <c r="AL241" s="342">
        <f t="shared" si="325"/>
        <v>-159.00771849658835</v>
      </c>
      <c r="AM241" s="342">
        <f t="shared" si="326"/>
        <v>-2637.3375000000001</v>
      </c>
      <c r="AN241" s="342">
        <f t="shared" si="327"/>
        <v>7.4375</v>
      </c>
      <c r="AO241" s="342">
        <f t="shared" si="328"/>
        <v>-75.758641252552223</v>
      </c>
      <c r="AP241" s="361">
        <f t="shared" si="329"/>
        <v>0.2460071124636462</v>
      </c>
      <c r="AQ241" s="361">
        <f t="shared" si="330"/>
        <v>6.4284804606801749E-2</v>
      </c>
      <c r="AR241" s="361">
        <f t="shared" si="305"/>
        <v>0.2460071124636462</v>
      </c>
      <c r="AS241" s="342">
        <f t="shared" si="331"/>
        <v>0.21364535040200852</v>
      </c>
      <c r="AT241" s="343"/>
      <c r="AU241" s="342">
        <f t="shared" si="332"/>
        <v>-178.23733384093089</v>
      </c>
      <c r="AV241" s="342">
        <f t="shared" si="333"/>
        <v>1.7626661590691128</v>
      </c>
      <c r="AW241" s="342">
        <f t="shared" si="334"/>
        <v>1.7626661590691128</v>
      </c>
      <c r="AX241" s="342">
        <f t="shared" si="335"/>
        <v>-1.4791582729439676E-4</v>
      </c>
      <c r="AY241" s="342">
        <f t="shared" si="306"/>
        <v>1</v>
      </c>
      <c r="AZ241" s="342">
        <f t="shared" si="336"/>
        <v>0</v>
      </c>
      <c r="BA241" s="343"/>
      <c r="BB241" s="342">
        <f t="shared" si="337"/>
        <v>-176.47799790950594</v>
      </c>
      <c r="BC241" s="342">
        <f t="shared" si="338"/>
        <v>3.5220020904940554</v>
      </c>
      <c r="BD241" s="342">
        <f t="shared" si="339"/>
        <v>3.5220020904940554</v>
      </c>
      <c r="BE241" s="342">
        <f t="shared" si="389"/>
        <v>-2.863168845988125E-4</v>
      </c>
      <c r="BF241" s="342">
        <f t="shared" si="307"/>
        <v>1</v>
      </c>
      <c r="BG241" s="342">
        <f t="shared" si="340"/>
        <v>0</v>
      </c>
      <c r="BH241" s="343"/>
      <c r="BI241" s="342">
        <f t="shared" si="341"/>
        <v>-163.00344502154482</v>
      </c>
      <c r="BJ241" s="342">
        <f t="shared" si="342"/>
        <v>16.230310987216967</v>
      </c>
      <c r="BK241" s="342">
        <f t="shared" si="343"/>
        <v>-4.3768193958401154E-2</v>
      </c>
      <c r="BL241" s="342">
        <f t="shared" si="344"/>
        <v>16.230310987216967</v>
      </c>
      <c r="BM241" s="342">
        <f t="shared" si="308"/>
        <v>0.99497367491262356</v>
      </c>
      <c r="BN241" s="342">
        <f t="shared" si="345"/>
        <v>4.5770758565191666E-2</v>
      </c>
      <c r="BO241" s="346">
        <f t="shared" si="346"/>
        <v>-160.30517097566067</v>
      </c>
      <c r="BP241" s="344">
        <f t="shared" si="347"/>
        <v>19.694829024339327</v>
      </c>
      <c r="BQ241" s="344">
        <f t="shared" si="348"/>
        <v>-9.0022697776506899E-2</v>
      </c>
      <c r="BR241" s="344">
        <f t="shared" si="349"/>
        <v>19.694829024339327</v>
      </c>
      <c r="BS241" s="346">
        <f t="shared" si="350"/>
        <v>0.98968927763138614</v>
      </c>
      <c r="BT241" s="345">
        <f t="shared" si="351"/>
        <v>5.5540972995880789E-2</v>
      </c>
      <c r="BU241" s="342">
        <f t="shared" si="309"/>
        <v>0.10131173156107245</v>
      </c>
      <c r="BV241" s="343"/>
      <c r="BW241" s="347">
        <f t="shared" si="390"/>
        <v>1.6095109186555112</v>
      </c>
      <c r="BX241" s="362"/>
      <c r="BY241" s="363"/>
      <c r="BZ241" s="361">
        <f t="shared" si="352"/>
        <v>-177.65035477502735</v>
      </c>
      <c r="CA241" s="361">
        <f t="shared" si="353"/>
        <v>2.3496452249726474</v>
      </c>
      <c r="CB241" s="342">
        <f t="shared" si="354"/>
        <v>2.3496452249726474</v>
      </c>
      <c r="CC241" s="342">
        <f t="shared" si="355"/>
        <v>-1.9405000312746007E-4</v>
      </c>
      <c r="CD241" s="342">
        <f t="shared" si="310"/>
        <v>1</v>
      </c>
      <c r="CE241" s="342">
        <f t="shared" si="356"/>
        <v>0</v>
      </c>
      <c r="CF241" s="364"/>
      <c r="CG241" s="342">
        <f t="shared" si="311"/>
        <v>-83.233217541890639</v>
      </c>
      <c r="CH241" s="342">
        <f t="shared" si="357"/>
        <v>-170.33941467876173</v>
      </c>
      <c r="CI241" s="342">
        <f t="shared" si="358"/>
        <v>-2637.3375000000001</v>
      </c>
      <c r="CJ241" s="342">
        <f t="shared" si="296"/>
        <v>7.4375</v>
      </c>
      <c r="CK241" s="342">
        <f t="shared" si="359"/>
        <v>-83.233217541890639</v>
      </c>
      <c r="CL241" s="361">
        <f t="shared" si="360"/>
        <v>0.11782827124977341</v>
      </c>
      <c r="CM241" s="361">
        <f t="shared" si="361"/>
        <v>1.4077571723303576E-2</v>
      </c>
      <c r="CN241" s="361">
        <f t="shared" si="312"/>
        <v>0.11782827124977341</v>
      </c>
      <c r="CO241" s="342">
        <f t="shared" si="362"/>
        <v>0.23472424574701251</v>
      </c>
      <c r="CP241" s="364"/>
      <c r="CQ241" s="342">
        <f t="shared" si="313"/>
        <v>-81.341278767633028</v>
      </c>
      <c r="CR241" s="342">
        <f t="shared" si="363"/>
        <v>-167.5647833647657</v>
      </c>
      <c r="CS241" s="342">
        <f t="shared" si="364"/>
        <v>-2637.3375000000001</v>
      </c>
      <c r="CT241" s="342">
        <f t="shared" si="297"/>
        <v>7.4375</v>
      </c>
      <c r="CU241" s="342">
        <f t="shared" si="365"/>
        <v>-81.341278767633028</v>
      </c>
      <c r="CV241" s="361">
        <f t="shared" si="366"/>
        <v>0.15054862023051838</v>
      </c>
      <c r="CW241" s="361">
        <f t="shared" si="367"/>
        <v>2.3184263648938747E-2</v>
      </c>
      <c r="CX241" s="361">
        <f t="shared" si="314"/>
        <v>0.15054862023051838</v>
      </c>
      <c r="CY241" s="342">
        <f t="shared" si="368"/>
        <v>0.2293888290119375</v>
      </c>
      <c r="CZ241" s="364"/>
      <c r="DA241" s="350">
        <f t="shared" si="315"/>
        <v>0.46411307475895003</v>
      </c>
      <c r="DB241" s="351">
        <f t="shared" si="316"/>
        <v>2.0736239934144614</v>
      </c>
      <c r="DC241" s="352">
        <f t="shared" si="391"/>
        <v>1.4159079712146262E-3</v>
      </c>
      <c r="DD241" s="353">
        <f t="shared" si="298"/>
        <v>-56.979299465305068</v>
      </c>
      <c r="DE241" s="354">
        <f t="shared" si="369"/>
        <v>82.083333333333329</v>
      </c>
      <c r="DF241" s="354">
        <f t="shared" si="392"/>
        <v>1.4560667004907193</v>
      </c>
      <c r="DG241" s="365"/>
      <c r="DH241" s="63"/>
      <c r="DI241" s="63"/>
      <c r="DJ241" s="63"/>
      <c r="DK241" s="63"/>
      <c r="DL241" s="63"/>
      <c r="DM241" s="63"/>
      <c r="DN241" s="63"/>
      <c r="DO241" s="366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</row>
    <row r="242" spans="1:137" s="358" customFormat="1" x14ac:dyDescent="0.25">
      <c r="A242" s="358">
        <f t="shared" si="299"/>
        <v>990</v>
      </c>
      <c r="B242" s="359">
        <f t="shared" si="300"/>
        <v>0.125</v>
      </c>
      <c r="C242" s="360"/>
      <c r="D242" s="342">
        <f t="shared" si="317"/>
        <v>-345.70800000000003</v>
      </c>
      <c r="E242" s="361">
        <f t="shared" si="301"/>
        <v>0.97</v>
      </c>
      <c r="F242" s="343"/>
      <c r="G242" s="342">
        <f t="shared" si="370"/>
        <v>-175.54727177637454</v>
      </c>
      <c r="H242" s="342">
        <f t="shared" si="371"/>
        <v>4.4527282236254564</v>
      </c>
      <c r="I242" s="342">
        <f t="shared" si="372"/>
        <v>-0.10519569223292588</v>
      </c>
      <c r="J242" s="342">
        <f t="shared" si="373"/>
        <v>4.4527282236254564</v>
      </c>
      <c r="K242" s="344">
        <f t="shared" si="374"/>
        <v>1</v>
      </c>
      <c r="L242" s="345">
        <f t="shared" si="375"/>
        <v>0</v>
      </c>
      <c r="M242" s="346">
        <f t="shared" si="376"/>
        <v>-165.42184456836804</v>
      </c>
      <c r="N242" s="342">
        <f t="shared" si="377"/>
        <v>14.578155431631956</v>
      </c>
      <c r="O242" s="342">
        <f t="shared" si="378"/>
        <v>-4.3481354086287087</v>
      </c>
      <c r="P242" s="342">
        <f t="shared" si="379"/>
        <v>14.578155431631956</v>
      </c>
      <c r="Q242" s="344">
        <f t="shared" si="380"/>
        <v>1</v>
      </c>
      <c r="R242" s="345">
        <f t="shared" si="381"/>
        <v>0</v>
      </c>
      <c r="S242" s="346">
        <f t="shared" si="382"/>
        <v>-17.207503608953587</v>
      </c>
      <c r="T242" s="342">
        <f t="shared" si="383"/>
        <v>162.79249639104643</v>
      </c>
      <c r="U242" s="342">
        <f t="shared" si="384"/>
        <v>-6.741138465401967</v>
      </c>
      <c r="V242" s="342">
        <f t="shared" si="385"/>
        <v>-17.207503608953587</v>
      </c>
      <c r="W242" s="344">
        <f t="shared" si="386"/>
        <v>1</v>
      </c>
      <c r="X242" s="345">
        <f t="shared" si="387"/>
        <v>0</v>
      </c>
      <c r="Y242" s="342">
        <f t="shared" si="388"/>
        <v>0</v>
      </c>
      <c r="Z242" s="343"/>
      <c r="AA242" s="342">
        <f t="shared" si="302"/>
        <v>-70.851862542060402</v>
      </c>
      <c r="AB242" s="342">
        <f t="shared" si="318"/>
        <v>-150.81886997449089</v>
      </c>
      <c r="AC242" s="342">
        <f t="shared" si="319"/>
        <v>-2650.7249999999999</v>
      </c>
      <c r="AD242" s="342">
        <f t="shared" si="320"/>
        <v>7.4375</v>
      </c>
      <c r="AE242" s="342">
        <f t="shared" si="321"/>
        <v>-70.851862542060402</v>
      </c>
      <c r="AF242" s="361">
        <f t="shared" si="322"/>
        <v>0.32801168897041194</v>
      </c>
      <c r="AG242" s="361">
        <f t="shared" si="323"/>
        <v>0.11969648575184443</v>
      </c>
      <c r="AH242" s="361">
        <f t="shared" si="303"/>
        <v>0.32801168897041194</v>
      </c>
      <c r="AI242" s="342">
        <f t="shared" si="324"/>
        <v>0.19879871644798092</v>
      </c>
      <c r="AJ242" s="343"/>
      <c r="AK242" s="342">
        <f t="shared" si="304"/>
        <v>-75.827662299868038</v>
      </c>
      <c r="AL242" s="342">
        <f t="shared" si="325"/>
        <v>-159.11780252828987</v>
      </c>
      <c r="AM242" s="342">
        <f t="shared" si="326"/>
        <v>-2650.7249999999999</v>
      </c>
      <c r="AN242" s="342">
        <f t="shared" si="327"/>
        <v>7.4375</v>
      </c>
      <c r="AO242" s="342">
        <f t="shared" si="328"/>
        <v>-75.827662299868038</v>
      </c>
      <c r="AP242" s="361">
        <f t="shared" si="329"/>
        <v>0.24483931082618093</v>
      </c>
      <c r="AQ242" s="361">
        <f t="shared" si="330"/>
        <v>6.3639739394785802E-2</v>
      </c>
      <c r="AR242" s="361">
        <f t="shared" si="305"/>
        <v>0.24483931082618093</v>
      </c>
      <c r="AS242" s="342">
        <f t="shared" si="331"/>
        <v>0.21275999522970829</v>
      </c>
      <c r="AT242" s="343"/>
      <c r="AU242" s="342">
        <f t="shared" si="332"/>
        <v>-178.24641450801855</v>
      </c>
      <c r="AV242" s="342">
        <f t="shared" si="333"/>
        <v>1.753585491981454</v>
      </c>
      <c r="AW242" s="342">
        <f t="shared" si="334"/>
        <v>1.753585491981454</v>
      </c>
      <c r="AX242" s="342">
        <f t="shared" si="335"/>
        <v>-1.4485633780608807E-4</v>
      </c>
      <c r="AY242" s="342">
        <f t="shared" si="306"/>
        <v>1</v>
      </c>
      <c r="AZ242" s="342">
        <f t="shared" si="336"/>
        <v>0</v>
      </c>
      <c r="BA242" s="343"/>
      <c r="BB242" s="342">
        <f t="shared" si="337"/>
        <v>-176.49610810333812</v>
      </c>
      <c r="BC242" s="342">
        <f t="shared" si="338"/>
        <v>3.5038918966618837</v>
      </c>
      <c r="BD242" s="342">
        <f t="shared" si="339"/>
        <v>3.5038918966618837</v>
      </c>
      <c r="BE242" s="342">
        <f t="shared" si="389"/>
        <v>-2.8048265902791392E-4</v>
      </c>
      <c r="BF242" s="342">
        <f t="shared" si="307"/>
        <v>1</v>
      </c>
      <c r="BG242" s="342">
        <f t="shared" si="340"/>
        <v>0</v>
      </c>
      <c r="BH242" s="343"/>
      <c r="BI242" s="342">
        <f t="shared" si="341"/>
        <v>-163.10004446729536</v>
      </c>
      <c r="BJ242" s="342">
        <f t="shared" si="342"/>
        <v>16.135682699500506</v>
      </c>
      <c r="BK242" s="342">
        <f t="shared" si="343"/>
        <v>-4.2811144364894173E-2</v>
      </c>
      <c r="BL242" s="342">
        <f t="shared" si="344"/>
        <v>16.135682699500506</v>
      </c>
      <c r="BM242" s="342">
        <f t="shared" si="308"/>
        <v>0.9950833115363531</v>
      </c>
      <c r="BN242" s="342">
        <f t="shared" si="345"/>
        <v>4.5274081648430151E-2</v>
      </c>
      <c r="BO242" s="346">
        <f t="shared" si="346"/>
        <v>-160.42603997317801</v>
      </c>
      <c r="BP242" s="344">
        <f t="shared" si="347"/>
        <v>19.573960026821993</v>
      </c>
      <c r="BQ242" s="344">
        <f t="shared" si="348"/>
        <v>-8.8011090416934973E-2</v>
      </c>
      <c r="BR242" s="344">
        <f t="shared" si="349"/>
        <v>19.573960026821993</v>
      </c>
      <c r="BS242" s="346">
        <f t="shared" si="350"/>
        <v>0.98991851112070361</v>
      </c>
      <c r="BT242" s="345">
        <f t="shared" si="351"/>
        <v>5.4921324429915805E-2</v>
      </c>
      <c r="BU242" s="342">
        <f t="shared" si="309"/>
        <v>0.10019540607834596</v>
      </c>
      <c r="BV242" s="343"/>
      <c r="BW242" s="347">
        <f t="shared" si="390"/>
        <v>1.6067541177560352</v>
      </c>
      <c r="BX242" s="362"/>
      <c r="BY242" s="363"/>
      <c r="BZ242" s="361">
        <f t="shared" si="352"/>
        <v>-177.66245347359691</v>
      </c>
      <c r="CA242" s="361">
        <f t="shared" si="353"/>
        <v>2.3375465264030879</v>
      </c>
      <c r="CB242" s="342">
        <f t="shared" si="354"/>
        <v>2.3375465264030879</v>
      </c>
      <c r="CC242" s="342">
        <f t="shared" si="355"/>
        <v>-1.9006558215863635E-4</v>
      </c>
      <c r="CD242" s="342">
        <f t="shared" si="310"/>
        <v>1</v>
      </c>
      <c r="CE242" s="342">
        <f t="shared" si="356"/>
        <v>0</v>
      </c>
      <c r="CF242" s="364"/>
      <c r="CG242" s="342">
        <f t="shared" si="311"/>
        <v>-83.267078673140404</v>
      </c>
      <c r="CH242" s="342">
        <f t="shared" si="357"/>
        <v>-170.38864990170339</v>
      </c>
      <c r="CI242" s="342">
        <f t="shared" si="358"/>
        <v>-2650.7249999999999</v>
      </c>
      <c r="CJ242" s="342">
        <f t="shared" si="296"/>
        <v>7.4375</v>
      </c>
      <c r="CK242" s="342">
        <f t="shared" si="359"/>
        <v>-83.267078673140404</v>
      </c>
      <c r="CL242" s="361">
        <f t="shared" si="360"/>
        <v>0.1172413793103448</v>
      </c>
      <c r="CM242" s="361">
        <f t="shared" si="361"/>
        <v>1.3935760800196947E-2</v>
      </c>
      <c r="CN242" s="361">
        <f t="shared" si="312"/>
        <v>0.1172413793103448</v>
      </c>
      <c r="CO242" s="342">
        <f t="shared" si="362"/>
        <v>0.23363377854416501</v>
      </c>
      <c r="CP242" s="364"/>
      <c r="CQ242" s="342">
        <f t="shared" si="313"/>
        <v>-81.384351815835899</v>
      </c>
      <c r="CR242" s="342">
        <f t="shared" si="363"/>
        <v>-167.6285161233759</v>
      </c>
      <c r="CS242" s="342">
        <f t="shared" si="364"/>
        <v>-2650.7249999999999</v>
      </c>
      <c r="CT242" s="342">
        <f t="shared" si="297"/>
        <v>7.4375</v>
      </c>
      <c r="CU242" s="342">
        <f t="shared" si="365"/>
        <v>-81.384351815835899</v>
      </c>
      <c r="CV242" s="361">
        <f t="shared" si="366"/>
        <v>0.14980537942799488</v>
      </c>
      <c r="CW242" s="361">
        <f t="shared" si="367"/>
        <v>2.2950794211011562E-2</v>
      </c>
      <c r="CX242" s="361">
        <f t="shared" si="314"/>
        <v>0.14980537942799488</v>
      </c>
      <c r="CY242" s="342">
        <f t="shared" si="368"/>
        <v>0.22835115548775506</v>
      </c>
      <c r="CZ242" s="364"/>
      <c r="DA242" s="350">
        <f t="shared" si="315"/>
        <v>0.46198493403192009</v>
      </c>
      <c r="DB242" s="351">
        <f t="shared" si="316"/>
        <v>2.0687390517879551</v>
      </c>
      <c r="DC242" s="352">
        <f t="shared" si="391"/>
        <v>1.3894332421062337E-3</v>
      </c>
      <c r="DD242" s="353">
        <f t="shared" si="298"/>
        <v>-57.143246297363362</v>
      </c>
      <c r="DE242" s="354">
        <f t="shared" si="369"/>
        <v>82.5</v>
      </c>
      <c r="DF242" s="354">
        <f t="shared" si="392"/>
        <v>1.4489796182604329</v>
      </c>
      <c r="DG242" s="365"/>
      <c r="DH242" s="63"/>
      <c r="DI242" s="63"/>
      <c r="DJ242" s="63"/>
      <c r="DK242" s="63"/>
      <c r="DL242" s="63"/>
      <c r="DM242" s="63"/>
      <c r="DN242" s="63"/>
      <c r="DO242" s="366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</row>
    <row r="243" spans="1:137" s="358" customFormat="1" x14ac:dyDescent="0.25">
      <c r="A243" s="358">
        <f t="shared" si="299"/>
        <v>995</v>
      </c>
      <c r="B243" s="359">
        <f t="shared" si="300"/>
        <v>0.125</v>
      </c>
      <c r="C243" s="360"/>
      <c r="D243" s="342">
        <f t="shared" si="317"/>
        <v>-347.45400000000001</v>
      </c>
      <c r="E243" s="361">
        <f t="shared" si="301"/>
        <v>0.97</v>
      </c>
      <c r="F243" s="343"/>
      <c r="G243" s="342">
        <f t="shared" si="370"/>
        <v>-175.57546561614467</v>
      </c>
      <c r="H243" s="342">
        <f t="shared" si="371"/>
        <v>4.424534383855331</v>
      </c>
      <c r="I243" s="342">
        <f t="shared" si="372"/>
        <v>-0.10254058859551127</v>
      </c>
      <c r="J243" s="342">
        <f t="shared" si="373"/>
        <v>4.424534383855331</v>
      </c>
      <c r="K243" s="344">
        <f t="shared" si="374"/>
        <v>1</v>
      </c>
      <c r="L243" s="345">
        <f t="shared" si="375"/>
        <v>0</v>
      </c>
      <c r="M243" s="346">
        <f t="shared" si="376"/>
        <v>-165.61539191319727</v>
      </c>
      <c r="N243" s="342">
        <f t="shared" si="377"/>
        <v>14.384608086802729</v>
      </c>
      <c r="O243" s="342">
        <f t="shared" si="378"/>
        <v>-4.2267734978353904</v>
      </c>
      <c r="P243" s="342">
        <f t="shared" si="379"/>
        <v>14.384608086802729</v>
      </c>
      <c r="Q243" s="344">
        <f t="shared" si="380"/>
        <v>1</v>
      </c>
      <c r="R243" s="345">
        <f t="shared" si="381"/>
        <v>0</v>
      </c>
      <c r="S243" s="346">
        <f t="shared" si="382"/>
        <v>-17.476778903766636</v>
      </c>
      <c r="T243" s="342">
        <f t="shared" si="383"/>
        <v>162.52322109623336</v>
      </c>
      <c r="U243" s="342">
        <f t="shared" si="384"/>
        <v>-6.9124763432685388</v>
      </c>
      <c r="V243" s="342">
        <f t="shared" si="385"/>
        <v>-17.476778903766636</v>
      </c>
      <c r="W243" s="344">
        <f t="shared" si="386"/>
        <v>1</v>
      </c>
      <c r="X243" s="345">
        <f t="shared" si="387"/>
        <v>0</v>
      </c>
      <c r="Y243" s="342">
        <f t="shared" si="388"/>
        <v>0</v>
      </c>
      <c r="Z243" s="343"/>
      <c r="AA243" s="342">
        <f t="shared" si="302"/>
        <v>-70.941126307553446</v>
      </c>
      <c r="AB243" s="342">
        <f t="shared" si="318"/>
        <v>-150.97497737851711</v>
      </c>
      <c r="AC243" s="342">
        <f t="shared" si="319"/>
        <v>-2664.1125000000002</v>
      </c>
      <c r="AD243" s="342">
        <f t="shared" si="320"/>
        <v>7.4375</v>
      </c>
      <c r="AE243" s="342">
        <f t="shared" si="321"/>
        <v>-70.941126307553446</v>
      </c>
      <c r="AF243" s="361">
        <f t="shared" si="322"/>
        <v>0.32653954035796501</v>
      </c>
      <c r="AG243" s="361">
        <f t="shared" si="323"/>
        <v>0.11851346661187094</v>
      </c>
      <c r="AH243" s="361">
        <f t="shared" si="303"/>
        <v>0.32653954035796501</v>
      </c>
      <c r="AI243" s="342">
        <f t="shared" si="324"/>
        <v>0.1980489288318075</v>
      </c>
      <c r="AJ243" s="343"/>
      <c r="AK243" s="342">
        <f t="shared" si="304"/>
        <v>-75.896031055916893</v>
      </c>
      <c r="AL243" s="342">
        <f t="shared" si="325"/>
        <v>-159.22672317121479</v>
      </c>
      <c r="AM243" s="342">
        <f t="shared" si="326"/>
        <v>-2664.1125000000002</v>
      </c>
      <c r="AN243" s="342">
        <f t="shared" si="327"/>
        <v>7.4375</v>
      </c>
      <c r="AO243" s="342">
        <f t="shared" si="328"/>
        <v>-75.896031055916893</v>
      </c>
      <c r="AP243" s="361">
        <f t="shared" si="329"/>
        <v>0.24368219534364455</v>
      </c>
      <c r="AQ243" s="361">
        <f t="shared" si="330"/>
        <v>6.3004296340053265E-2</v>
      </c>
      <c r="AR243" s="361">
        <f t="shared" si="305"/>
        <v>0.24368219534364455</v>
      </c>
      <c r="AS243" s="342">
        <f t="shared" si="331"/>
        <v>0.21188171707402817</v>
      </c>
      <c r="AT243" s="343"/>
      <c r="AU243" s="342">
        <f t="shared" si="332"/>
        <v>-178.25540121007825</v>
      </c>
      <c r="AV243" s="342">
        <f t="shared" si="333"/>
        <v>1.7445987899217528</v>
      </c>
      <c r="AW243" s="342">
        <f t="shared" si="334"/>
        <v>1.7445987899217528</v>
      </c>
      <c r="AX243" s="342">
        <f t="shared" si="335"/>
        <v>-1.4187592882694913E-4</v>
      </c>
      <c r="AY243" s="342">
        <f t="shared" si="306"/>
        <v>1</v>
      </c>
      <c r="AZ243" s="342">
        <f t="shared" si="336"/>
        <v>0</v>
      </c>
      <c r="BA243" s="343"/>
      <c r="BB243" s="342">
        <f t="shared" si="337"/>
        <v>-176.51403141346859</v>
      </c>
      <c r="BC243" s="342">
        <f t="shared" si="338"/>
        <v>3.4859685865314134</v>
      </c>
      <c r="BD243" s="342">
        <f t="shared" si="339"/>
        <v>3.4859685865314134</v>
      </c>
      <c r="BE243" s="342">
        <f t="shared" si="389"/>
        <v>-2.7479670142714581E-4</v>
      </c>
      <c r="BF243" s="342">
        <f t="shared" si="307"/>
        <v>1</v>
      </c>
      <c r="BG243" s="342">
        <f t="shared" si="340"/>
        <v>0</v>
      </c>
      <c r="BH243" s="343"/>
      <c r="BI243" s="342">
        <f t="shared" si="341"/>
        <v>-163.19548429506327</v>
      </c>
      <c r="BJ243" s="342">
        <f t="shared" si="342"/>
        <v>16.042206495243903</v>
      </c>
      <c r="BK243" s="342">
        <f t="shared" si="343"/>
        <v>-4.1880276445285518E-2</v>
      </c>
      <c r="BL243" s="342">
        <f t="shared" si="344"/>
        <v>16.042206495243903</v>
      </c>
      <c r="BM243" s="342">
        <f t="shared" si="308"/>
        <v>0.9951899604586617</v>
      </c>
      <c r="BN243" s="342">
        <f t="shared" si="345"/>
        <v>4.4785612772875218E-2</v>
      </c>
      <c r="BO243" s="346">
        <f t="shared" si="346"/>
        <v>-160.54534813601433</v>
      </c>
      <c r="BP243" s="344">
        <f t="shared" si="347"/>
        <v>19.454651863985674</v>
      </c>
      <c r="BQ243" s="344">
        <f t="shared" si="348"/>
        <v>-8.6055595094071333E-2</v>
      </c>
      <c r="BR243" s="344">
        <f t="shared" si="349"/>
        <v>19.454651863985674</v>
      </c>
      <c r="BS243" s="346">
        <f t="shared" si="350"/>
        <v>0.99014140123574013</v>
      </c>
      <c r="BT243" s="345">
        <f t="shared" si="351"/>
        <v>5.4312260926816514E-2</v>
      </c>
      <c r="BU243" s="342">
        <f t="shared" si="309"/>
        <v>9.9097873699691724E-2</v>
      </c>
      <c r="BV243" s="343"/>
      <c r="BW243" s="347">
        <f t="shared" si="390"/>
        <v>1.6040285196055273</v>
      </c>
      <c r="BX243" s="362"/>
      <c r="BY243" s="363"/>
      <c r="BZ243" s="361">
        <f t="shared" si="352"/>
        <v>-177.67442706687726</v>
      </c>
      <c r="CA243" s="361">
        <f t="shared" si="353"/>
        <v>2.3255729331227428</v>
      </c>
      <c r="CB243" s="342">
        <f t="shared" si="354"/>
        <v>2.3255729331227428</v>
      </c>
      <c r="CC243" s="342">
        <f t="shared" si="355"/>
        <v>-1.8618330505029799E-4</v>
      </c>
      <c r="CD243" s="342">
        <f t="shared" si="310"/>
        <v>1</v>
      </c>
      <c r="CE243" s="342">
        <f t="shared" si="356"/>
        <v>0</v>
      </c>
      <c r="CF243" s="364"/>
      <c r="CG243" s="342">
        <f t="shared" si="311"/>
        <v>-83.300604146189954</v>
      </c>
      <c r="CH243" s="342">
        <f t="shared" si="357"/>
        <v>-170.4373837265239</v>
      </c>
      <c r="CI243" s="342">
        <f t="shared" si="358"/>
        <v>-2664.1125000000002</v>
      </c>
      <c r="CJ243" s="342">
        <f t="shared" si="296"/>
        <v>7.4375</v>
      </c>
      <c r="CK243" s="342">
        <f t="shared" si="359"/>
        <v>-83.300604146189954</v>
      </c>
      <c r="CL243" s="361">
        <f t="shared" si="360"/>
        <v>0.11666026476366406</v>
      </c>
      <c r="CM243" s="361">
        <f t="shared" si="361"/>
        <v>1.3796081532083622E-2</v>
      </c>
      <c r="CN243" s="361">
        <f t="shared" si="312"/>
        <v>0.11666026476366406</v>
      </c>
      <c r="CO243" s="342">
        <f t="shared" si="362"/>
        <v>0.23255333374145717</v>
      </c>
      <c r="CP243" s="364"/>
      <c r="CQ243" s="342">
        <f t="shared" si="313"/>
        <v>-81.42700163638861</v>
      </c>
      <c r="CR243" s="342">
        <f t="shared" si="363"/>
        <v>-167.69159473092688</v>
      </c>
      <c r="CS243" s="342">
        <f t="shared" si="364"/>
        <v>-2664.1125000000002</v>
      </c>
      <c r="CT243" s="342">
        <f t="shared" si="297"/>
        <v>7.4375</v>
      </c>
      <c r="CU243" s="342">
        <f t="shared" si="365"/>
        <v>-81.42700163638861</v>
      </c>
      <c r="CV243" s="361">
        <f t="shared" si="366"/>
        <v>0.14906935814889977</v>
      </c>
      <c r="CW243" s="361">
        <f t="shared" si="367"/>
        <v>2.2720831891119123E-2</v>
      </c>
      <c r="CX243" s="361">
        <f t="shared" si="314"/>
        <v>0.14906935814889977</v>
      </c>
      <c r="CY243" s="342">
        <f t="shared" si="368"/>
        <v>0.22732272930315078</v>
      </c>
      <c r="CZ243" s="364"/>
      <c r="DA243" s="350">
        <f t="shared" si="315"/>
        <v>0.45987606304460793</v>
      </c>
      <c r="DB243" s="351">
        <f t="shared" si="316"/>
        <v>2.0639045826501352</v>
      </c>
      <c r="DC243" s="352">
        <f t="shared" si="391"/>
        <v>1.3635595875581194E-3</v>
      </c>
      <c r="DD243" s="353">
        <f t="shared" si="298"/>
        <v>-57.306517572749527</v>
      </c>
      <c r="DE243" s="354">
        <f t="shared" si="369"/>
        <v>82.916666666666671</v>
      </c>
      <c r="DF243" s="354">
        <f t="shared" si="392"/>
        <v>1.4419598696542593</v>
      </c>
      <c r="DG243" s="365"/>
      <c r="DH243" s="63"/>
      <c r="DI243" s="63"/>
      <c r="DJ243" s="63"/>
      <c r="DK243" s="63"/>
      <c r="DL243" s="63"/>
      <c r="DM243" s="63"/>
      <c r="DN243" s="63"/>
      <c r="DO243" s="366"/>
      <c r="DP243" s="63"/>
      <c r="DQ243" s="63"/>
      <c r="DR243" s="63"/>
      <c r="DS243" s="63"/>
      <c r="DT243" s="63"/>
      <c r="DU243" s="63"/>
      <c r="DV243" s="63"/>
      <c r="DW243" s="63"/>
      <c r="DX243" s="63"/>
      <c r="DY243" s="63"/>
      <c r="DZ243" s="63"/>
      <c r="EA243" s="63"/>
      <c r="EB243" s="63"/>
      <c r="EC243" s="63"/>
      <c r="ED243" s="63"/>
      <c r="EE243" s="63"/>
      <c r="EF243" s="63"/>
      <c r="EG243" s="63"/>
    </row>
    <row r="244" spans="1:137" s="358" customFormat="1" x14ac:dyDescent="0.25">
      <c r="A244" s="358">
        <f t="shared" si="299"/>
        <v>1000</v>
      </c>
      <c r="B244" s="359">
        <f t="shared" si="300"/>
        <v>0.125</v>
      </c>
      <c r="C244" s="360"/>
      <c r="D244" s="342">
        <f t="shared" si="317"/>
        <v>-349.2</v>
      </c>
      <c r="E244" s="361">
        <f t="shared" si="301"/>
        <v>0.97</v>
      </c>
      <c r="F244" s="343"/>
      <c r="G244" s="342">
        <f t="shared" si="370"/>
        <v>-175.60327630652316</v>
      </c>
      <c r="H244" s="342">
        <f t="shared" si="371"/>
        <v>4.3967236934768437</v>
      </c>
      <c r="I244" s="342">
        <f t="shared" si="372"/>
        <v>-9.9967756470015073E-2</v>
      </c>
      <c r="J244" s="342">
        <f t="shared" si="373"/>
        <v>4.3967236934768437</v>
      </c>
      <c r="K244" s="344">
        <f t="shared" si="374"/>
        <v>1</v>
      </c>
      <c r="L244" s="345">
        <f t="shared" si="375"/>
        <v>0</v>
      </c>
      <c r="M244" s="346">
        <f t="shared" si="376"/>
        <v>-165.80337688233072</v>
      </c>
      <c r="N244" s="342">
        <f t="shared" si="377"/>
        <v>14.196623117669276</v>
      </c>
      <c r="O244" s="342">
        <f t="shared" si="378"/>
        <v>-4.1094720200939392</v>
      </c>
      <c r="P244" s="342">
        <f t="shared" si="379"/>
        <v>14.196623117669276</v>
      </c>
      <c r="Q244" s="344">
        <f t="shared" si="380"/>
        <v>1</v>
      </c>
      <c r="R244" s="345">
        <f t="shared" si="381"/>
        <v>0</v>
      </c>
      <c r="S244" s="346">
        <f t="shared" si="382"/>
        <v>-17.752501591460266</v>
      </c>
      <c r="T244" s="342">
        <f t="shared" si="383"/>
        <v>162.24749840853974</v>
      </c>
      <c r="U244" s="342">
        <f t="shared" si="384"/>
        <v>-7.0880369192631143</v>
      </c>
      <c r="V244" s="342">
        <f t="shared" si="385"/>
        <v>-17.752501591460266</v>
      </c>
      <c r="W244" s="344">
        <f t="shared" si="386"/>
        <v>1</v>
      </c>
      <c r="X244" s="345">
        <f t="shared" si="387"/>
        <v>0</v>
      </c>
      <c r="Y244" s="342">
        <f t="shared" si="388"/>
        <v>0</v>
      </c>
      <c r="Z244" s="343"/>
      <c r="AA244" s="342">
        <f t="shared" si="302"/>
        <v>-71.029592191513458</v>
      </c>
      <c r="AB244" s="342">
        <f t="shared" si="318"/>
        <v>-151.12940187510898</v>
      </c>
      <c r="AC244" s="342">
        <f t="shared" si="319"/>
        <v>-2677.5</v>
      </c>
      <c r="AD244" s="342">
        <f t="shared" si="320"/>
        <v>7.4375</v>
      </c>
      <c r="AE244" s="342">
        <f t="shared" si="321"/>
        <v>-71.029592191513458</v>
      </c>
      <c r="AF244" s="361">
        <f t="shared" si="322"/>
        <v>0.32507976851104792</v>
      </c>
      <c r="AG244" s="361">
        <f t="shared" si="323"/>
        <v>0.11734765471589199</v>
      </c>
      <c r="AH244" s="361">
        <f t="shared" si="303"/>
        <v>0.32507976851104792</v>
      </c>
      <c r="AI244" s="342">
        <f t="shared" si="324"/>
        <v>0.19730442275420404</v>
      </c>
      <c r="AJ244" s="343"/>
      <c r="AK244" s="342">
        <f t="shared" si="304"/>
        <v>-75.963756532073532</v>
      </c>
      <c r="AL244" s="342">
        <f t="shared" si="325"/>
        <v>-159.33449891181499</v>
      </c>
      <c r="AM244" s="342">
        <f t="shared" si="326"/>
        <v>-2677.5</v>
      </c>
      <c r="AN244" s="342">
        <f t="shared" si="327"/>
        <v>7.4375</v>
      </c>
      <c r="AO244" s="342">
        <f t="shared" si="328"/>
        <v>-75.963756532073532</v>
      </c>
      <c r="AP244" s="361">
        <f t="shared" si="329"/>
        <v>0.24253562503633297</v>
      </c>
      <c r="AQ244" s="361">
        <f t="shared" si="330"/>
        <v>6.2378286155180533E-2</v>
      </c>
      <c r="AR244" s="361">
        <f t="shared" si="305"/>
        <v>0.24253562503633297</v>
      </c>
      <c r="AS244" s="342">
        <f t="shared" si="331"/>
        <v>0.21101043481131537</v>
      </c>
      <c r="AT244" s="343"/>
      <c r="AU244" s="342">
        <f t="shared" si="332"/>
        <v>-178.2642954110716</v>
      </c>
      <c r="AV244" s="342">
        <f t="shared" si="333"/>
        <v>1.7357045889283995</v>
      </c>
      <c r="AW244" s="342">
        <f t="shared" si="334"/>
        <v>1.7357045889283995</v>
      </c>
      <c r="AX244" s="342">
        <f t="shared" si="335"/>
        <v>-1.3897214963863943E-4</v>
      </c>
      <c r="AY244" s="342">
        <f t="shared" si="306"/>
        <v>1</v>
      </c>
      <c r="AZ244" s="342">
        <f t="shared" si="336"/>
        <v>0</v>
      </c>
      <c r="BA244" s="343"/>
      <c r="BB244" s="342">
        <f t="shared" si="337"/>
        <v>-176.53177074108285</v>
      </c>
      <c r="BC244" s="342">
        <f t="shared" si="338"/>
        <v>3.4682292589171482</v>
      </c>
      <c r="BD244" s="342">
        <f t="shared" si="339"/>
        <v>3.4682292589171482</v>
      </c>
      <c r="BE244" s="342">
        <f t="shared" si="389"/>
        <v>-2.6925450123112547E-4</v>
      </c>
      <c r="BF244" s="342">
        <f t="shared" si="307"/>
        <v>1</v>
      </c>
      <c r="BG244" s="342">
        <f t="shared" si="340"/>
        <v>0</v>
      </c>
      <c r="BH244" s="343"/>
      <c r="BI244" s="342">
        <f t="shared" si="341"/>
        <v>-163.28978606003261</v>
      </c>
      <c r="BJ244" s="342">
        <f t="shared" si="342"/>
        <v>15.949860818784117</v>
      </c>
      <c r="BK244" s="342">
        <f t="shared" si="343"/>
        <v>-4.0974732717135282E-2</v>
      </c>
      <c r="BL244" s="342">
        <f t="shared" si="344"/>
        <v>15.949860818784117</v>
      </c>
      <c r="BM244" s="342">
        <f t="shared" si="308"/>
        <v>0.99529371897306684</v>
      </c>
      <c r="BN244" s="342">
        <f t="shared" si="345"/>
        <v>4.4305168941066994E-2</v>
      </c>
      <c r="BO244" s="346">
        <f t="shared" si="346"/>
        <v>-160.66312635901411</v>
      </c>
      <c r="BP244" s="344">
        <f t="shared" si="347"/>
        <v>19.336873640985885</v>
      </c>
      <c r="BQ244" s="344">
        <f t="shared" si="348"/>
        <v>-8.4154344001868678E-2</v>
      </c>
      <c r="BR244" s="344">
        <f t="shared" si="349"/>
        <v>19.336873640985885</v>
      </c>
      <c r="BS244" s="346">
        <f t="shared" si="350"/>
        <v>0.99035815663382687</v>
      </c>
      <c r="BT244" s="345">
        <f t="shared" si="351"/>
        <v>5.3713537891627458E-2</v>
      </c>
      <c r="BU244" s="342">
        <f t="shared" si="309"/>
        <v>9.8018706832694452E-2</v>
      </c>
      <c r="BV244" s="343"/>
      <c r="BW244" s="347">
        <f t="shared" si="390"/>
        <v>1.6013335643982138</v>
      </c>
      <c r="BX244" s="362"/>
      <c r="BY244" s="363"/>
      <c r="BZ244" s="361">
        <f t="shared" si="352"/>
        <v>-177.68627750217581</v>
      </c>
      <c r="CA244" s="361">
        <f t="shared" si="353"/>
        <v>2.3137224978241875</v>
      </c>
      <c r="CB244" s="342">
        <f t="shared" si="354"/>
        <v>2.3137224978241875</v>
      </c>
      <c r="CC244" s="342">
        <f t="shared" si="355"/>
        <v>-1.8240003442553522E-4</v>
      </c>
      <c r="CD244" s="342">
        <f t="shared" si="310"/>
        <v>1</v>
      </c>
      <c r="CE244" s="342">
        <f t="shared" si="356"/>
        <v>0</v>
      </c>
      <c r="CF244" s="364"/>
      <c r="CG244" s="342">
        <f t="shared" si="311"/>
        <v>-83.333798904767477</v>
      </c>
      <c r="CH244" s="342">
        <f t="shared" si="357"/>
        <v>-170.48562380272548</v>
      </c>
      <c r="CI244" s="342">
        <f t="shared" si="358"/>
        <v>-2677.5</v>
      </c>
      <c r="CJ244" s="342">
        <f t="shared" si="296"/>
        <v>7.4375</v>
      </c>
      <c r="CK244" s="342">
        <f t="shared" si="359"/>
        <v>-83.333798904767477</v>
      </c>
      <c r="CL244" s="361">
        <f t="shared" si="360"/>
        <v>0.11608484331041316</v>
      </c>
      <c r="CM244" s="361">
        <f t="shared" si="361"/>
        <v>1.3658491420962636E-2</v>
      </c>
      <c r="CN244" s="361">
        <f t="shared" si="312"/>
        <v>0.11608484331041316</v>
      </c>
      <c r="CO244" s="342">
        <f t="shared" si="362"/>
        <v>0.23148277473546522</v>
      </c>
      <c r="CP244" s="364"/>
      <c r="CQ244" s="342">
        <f t="shared" si="313"/>
        <v>-81.469234390051881</v>
      </c>
      <c r="CR244" s="342">
        <f t="shared" si="363"/>
        <v>-167.75402926321445</v>
      </c>
      <c r="CS244" s="342">
        <f t="shared" si="364"/>
        <v>-2677.5</v>
      </c>
      <c r="CT244" s="342">
        <f t="shared" si="297"/>
        <v>7.4375</v>
      </c>
      <c r="CU244" s="342">
        <f t="shared" si="365"/>
        <v>-81.469234390051881</v>
      </c>
      <c r="CV244" s="361">
        <f t="shared" si="366"/>
        <v>0.14834045293024459</v>
      </c>
      <c r="CW244" s="361">
        <f t="shared" si="367"/>
        <v>2.2494306849027087E-2</v>
      </c>
      <c r="CX244" s="361">
        <f t="shared" si="314"/>
        <v>0.14834045293024459</v>
      </c>
      <c r="CY244" s="342">
        <f t="shared" si="368"/>
        <v>0.22630342886125523</v>
      </c>
      <c r="CZ244" s="364"/>
      <c r="DA244" s="350">
        <f t="shared" si="315"/>
        <v>0.45778620359672045</v>
      </c>
      <c r="DB244" s="351">
        <f t="shared" si="316"/>
        <v>2.0591197679949342</v>
      </c>
      <c r="DC244" s="352">
        <f t="shared" si="391"/>
        <v>1.3382712480994585E-3</v>
      </c>
      <c r="DD244" s="353">
        <f t="shared" si="298"/>
        <v>-57.469117049545005</v>
      </c>
      <c r="DE244" s="354">
        <f t="shared" si="369"/>
        <v>83.333333333333329</v>
      </c>
      <c r="DF244" s="354">
        <f t="shared" si="392"/>
        <v>1.4350065195835966</v>
      </c>
      <c r="DG244" s="365"/>
      <c r="DH244" s="63"/>
      <c r="DI244" s="63"/>
      <c r="DJ244" s="63"/>
      <c r="DK244" s="63"/>
      <c r="DL244" s="63"/>
      <c r="DM244" s="63"/>
      <c r="DN244" s="63"/>
      <c r="DO244" s="366"/>
      <c r="DP244" s="63"/>
      <c r="DQ244" s="63"/>
      <c r="DR244" s="63"/>
      <c r="DS244" s="63"/>
      <c r="DT244" s="63"/>
      <c r="DU244" s="63"/>
      <c r="DV244" s="63"/>
      <c r="DW244" s="63"/>
      <c r="DX244" s="63"/>
      <c r="DY244" s="63"/>
      <c r="DZ244" s="63"/>
      <c r="EA244" s="63"/>
      <c r="EB244" s="63"/>
      <c r="EC244" s="63"/>
      <c r="ED244" s="63"/>
      <c r="EE244" s="63"/>
      <c r="EF244" s="63"/>
      <c r="EG244" s="63"/>
    </row>
    <row r="245" spans="1:137" s="358" customFormat="1" x14ac:dyDescent="0.25">
      <c r="A245" s="358">
        <f t="shared" si="299"/>
        <v>1005</v>
      </c>
      <c r="B245" s="359">
        <f t="shared" si="300"/>
        <v>0.125</v>
      </c>
      <c r="C245" s="360"/>
      <c r="D245" s="342">
        <f t="shared" si="317"/>
        <v>-350.94600000000003</v>
      </c>
      <c r="E245" s="361">
        <f t="shared" si="301"/>
        <v>0.97</v>
      </c>
      <c r="F245" s="343"/>
      <c r="G245" s="342">
        <f t="shared" si="370"/>
        <v>-175.63071197546643</v>
      </c>
      <c r="H245" s="342">
        <f t="shared" si="371"/>
        <v>4.3692880245335743</v>
      </c>
      <c r="I245" s="342">
        <f t="shared" si="372"/>
        <v>-9.747419850089678E-2</v>
      </c>
      <c r="J245" s="342">
        <f t="shared" si="373"/>
        <v>4.3692880245335743</v>
      </c>
      <c r="K245" s="344">
        <f t="shared" si="374"/>
        <v>1</v>
      </c>
      <c r="L245" s="345">
        <f t="shared" si="375"/>
        <v>0</v>
      </c>
      <c r="M245" s="346">
        <f t="shared" si="376"/>
        <v>-165.9860378673572</v>
      </c>
      <c r="N245" s="342">
        <f t="shared" si="377"/>
        <v>14.013962132642803</v>
      </c>
      <c r="O245" s="342">
        <f t="shared" si="378"/>
        <v>-3.996070972890553</v>
      </c>
      <c r="P245" s="342">
        <f t="shared" si="379"/>
        <v>14.013962132642803</v>
      </c>
      <c r="Q245" s="344">
        <f t="shared" si="380"/>
        <v>1</v>
      </c>
      <c r="R245" s="345">
        <f t="shared" si="381"/>
        <v>0</v>
      </c>
      <c r="S245" s="346">
        <f t="shared" si="382"/>
        <v>-18.034902595610191</v>
      </c>
      <c r="T245" s="342">
        <f t="shared" si="383"/>
        <v>161.96509740438981</v>
      </c>
      <c r="U245" s="342">
        <f t="shared" si="384"/>
        <v>-7.2679272782119666</v>
      </c>
      <c r="V245" s="342">
        <f t="shared" si="385"/>
        <v>-18.034902595610191</v>
      </c>
      <c r="W245" s="344">
        <f t="shared" si="386"/>
        <v>1</v>
      </c>
      <c r="X245" s="345">
        <f t="shared" si="387"/>
        <v>0</v>
      </c>
      <c r="Y245" s="342">
        <f t="shared" si="388"/>
        <v>0</v>
      </c>
      <c r="Z245" s="343"/>
      <c r="AA245" s="342">
        <f t="shared" si="302"/>
        <v>-71.117270427896571</v>
      </c>
      <c r="AB245" s="342">
        <f t="shared" si="318"/>
        <v>-151.28217049796697</v>
      </c>
      <c r="AC245" s="342">
        <f t="shared" si="319"/>
        <v>-2690.8874999999998</v>
      </c>
      <c r="AD245" s="342">
        <f t="shared" si="320"/>
        <v>7.4375</v>
      </c>
      <c r="AE245" s="342">
        <f t="shared" si="321"/>
        <v>-71.117270427896571</v>
      </c>
      <c r="AF245" s="361">
        <f t="shared" si="322"/>
        <v>0.32363222892274196</v>
      </c>
      <c r="AG245" s="361">
        <f t="shared" si="323"/>
        <v>0.11619872509013857</v>
      </c>
      <c r="AH245" s="361">
        <f t="shared" si="303"/>
        <v>0.32363222892274196</v>
      </c>
      <c r="AI245" s="342">
        <f t="shared" si="324"/>
        <v>0.1965651476724615</v>
      </c>
      <c r="AJ245" s="343"/>
      <c r="AK245" s="342">
        <f t="shared" si="304"/>
        <v>-76.030847578122831</v>
      </c>
      <c r="AL245" s="342">
        <f t="shared" si="325"/>
        <v>-159.44114784601888</v>
      </c>
      <c r="AM245" s="342">
        <f t="shared" si="326"/>
        <v>-2690.8874999999998</v>
      </c>
      <c r="AN245" s="342">
        <f t="shared" si="327"/>
        <v>7.4375</v>
      </c>
      <c r="AO245" s="342">
        <f t="shared" si="328"/>
        <v>-76.030847578122831</v>
      </c>
      <c r="AP245" s="361">
        <f t="shared" si="329"/>
        <v>0.24139946129549444</v>
      </c>
      <c r="AQ245" s="361">
        <f t="shared" si="330"/>
        <v>6.1761524145605408E-2</v>
      </c>
      <c r="AR245" s="361">
        <f t="shared" si="305"/>
        <v>0.24139946129549444</v>
      </c>
      <c r="AS245" s="342">
        <f t="shared" si="331"/>
        <v>0.21014606848569051</v>
      </c>
      <c r="AT245" s="343"/>
      <c r="AU245" s="342">
        <f t="shared" si="332"/>
        <v>-178.27309854445599</v>
      </c>
      <c r="AV245" s="342">
        <f t="shared" si="333"/>
        <v>1.7269014555440094</v>
      </c>
      <c r="AW245" s="342">
        <f t="shared" si="334"/>
        <v>1.7269014555440094</v>
      </c>
      <c r="AX245" s="342">
        <f t="shared" si="335"/>
        <v>-1.3614263799838796E-4</v>
      </c>
      <c r="AY245" s="342">
        <f t="shared" si="306"/>
        <v>1</v>
      </c>
      <c r="AZ245" s="342">
        <f t="shared" si="336"/>
        <v>0</v>
      </c>
      <c r="BA245" s="343"/>
      <c r="BB245" s="342">
        <f t="shared" si="337"/>
        <v>-176.54932892717699</v>
      </c>
      <c r="BC245" s="342">
        <f t="shared" si="338"/>
        <v>3.4506710728230132</v>
      </c>
      <c r="BD245" s="342">
        <f t="shared" si="339"/>
        <v>3.4506710728230132</v>
      </c>
      <c r="BE245" s="342">
        <f t="shared" si="389"/>
        <v>-2.6385170754303832E-4</v>
      </c>
      <c r="BF245" s="342">
        <f t="shared" si="307"/>
        <v>1</v>
      </c>
      <c r="BG245" s="342">
        <f t="shared" si="340"/>
        <v>0</v>
      </c>
      <c r="BH245" s="343"/>
      <c r="BI245" s="342">
        <f t="shared" si="341"/>
        <v>-163.3829707760776</v>
      </c>
      <c r="BJ245" s="342">
        <f t="shared" si="342"/>
        <v>15.858624657081464</v>
      </c>
      <c r="BK245" s="342">
        <f t="shared" si="343"/>
        <v>-4.0093688301215298E-2</v>
      </c>
      <c r="BL245" s="342">
        <f t="shared" si="344"/>
        <v>15.858624657081464</v>
      </c>
      <c r="BM245" s="342">
        <f t="shared" si="308"/>
        <v>0.99539468070352566</v>
      </c>
      <c r="BN245" s="342">
        <f t="shared" si="345"/>
        <v>4.3832572297074247E-2</v>
      </c>
      <c r="BO245" s="346">
        <f t="shared" si="346"/>
        <v>-160.77940472074667</v>
      </c>
      <c r="BP245" s="344">
        <f t="shared" si="347"/>
        <v>19.220595279253331</v>
      </c>
      <c r="BQ245" s="344">
        <f t="shared" si="348"/>
        <v>-8.2305541243792912E-2</v>
      </c>
      <c r="BR245" s="344">
        <f t="shared" si="349"/>
        <v>19.220595279253331</v>
      </c>
      <c r="BS245" s="346">
        <f t="shared" si="350"/>
        <v>0.99056897807463351</v>
      </c>
      <c r="BT245" s="345">
        <f t="shared" si="351"/>
        <v>5.3124917853104844E-2</v>
      </c>
      <c r="BU245" s="342">
        <f t="shared" si="309"/>
        <v>9.6957490150179099E-2</v>
      </c>
      <c r="BV245" s="343"/>
      <c r="BW245" s="347">
        <f t="shared" si="390"/>
        <v>1.5986687063083311</v>
      </c>
      <c r="BX245" s="362"/>
      <c r="BY245" s="363"/>
      <c r="BZ245" s="361">
        <f t="shared" si="352"/>
        <v>-177.69800668627008</v>
      </c>
      <c r="CA245" s="361">
        <f t="shared" si="353"/>
        <v>2.3019933137299233</v>
      </c>
      <c r="CB245" s="342">
        <f t="shared" si="354"/>
        <v>2.3019933137299233</v>
      </c>
      <c r="CC245" s="342">
        <f t="shared" si="355"/>
        <v>-1.7871274511735007E-4</v>
      </c>
      <c r="CD245" s="342">
        <f t="shared" si="310"/>
        <v>1</v>
      </c>
      <c r="CE245" s="342">
        <f t="shared" si="356"/>
        <v>0</v>
      </c>
      <c r="CF245" s="364"/>
      <c r="CG245" s="342">
        <f t="shared" si="311"/>
        <v>-83.366667796432637</v>
      </c>
      <c r="CH245" s="342">
        <f t="shared" si="357"/>
        <v>-170.5333776244652</v>
      </c>
      <c r="CI245" s="342">
        <f t="shared" si="358"/>
        <v>-2690.8874999999998</v>
      </c>
      <c r="CJ245" s="342">
        <f t="shared" si="296"/>
        <v>7.4375</v>
      </c>
      <c r="CK245" s="342">
        <f t="shared" si="359"/>
        <v>-83.366667796432637</v>
      </c>
      <c r="CL245" s="361">
        <f t="shared" si="360"/>
        <v>0.11551503227174216</v>
      </c>
      <c r="CM245" s="361">
        <f t="shared" si="361"/>
        <v>1.3522949022250172E-2</v>
      </c>
      <c r="CN245" s="361">
        <f t="shared" si="312"/>
        <v>0.11551503227174216</v>
      </c>
      <c r="CO245" s="342">
        <f t="shared" si="362"/>
        <v>0.23042196737543569</v>
      </c>
      <c r="CP245" s="364"/>
      <c r="CQ245" s="342">
        <f t="shared" si="313"/>
        <v>-81.511056119495294</v>
      </c>
      <c r="CR245" s="342">
        <f t="shared" si="363"/>
        <v>-167.81582958921956</v>
      </c>
      <c r="CS245" s="342">
        <f t="shared" si="364"/>
        <v>-2690.8874999999998</v>
      </c>
      <c r="CT245" s="342">
        <f t="shared" si="297"/>
        <v>7.4375</v>
      </c>
      <c r="CU245" s="342">
        <f t="shared" si="365"/>
        <v>-81.511056119495294</v>
      </c>
      <c r="CV245" s="361">
        <f t="shared" si="366"/>
        <v>0.14761856225269071</v>
      </c>
      <c r="CW245" s="361">
        <f t="shared" si="367"/>
        <v>2.2271150972533602E-2</v>
      </c>
      <c r="CX245" s="361">
        <f t="shared" si="314"/>
        <v>0.14761856225269071</v>
      </c>
      <c r="CY245" s="342">
        <f t="shared" si="368"/>
        <v>0.22529313465863818</v>
      </c>
      <c r="CZ245" s="364"/>
      <c r="DA245" s="350">
        <f t="shared" si="315"/>
        <v>0.45571510203407384</v>
      </c>
      <c r="DB245" s="351">
        <f t="shared" si="316"/>
        <v>2.0543838083424051</v>
      </c>
      <c r="DC245" s="352">
        <f t="shared" si="391"/>
        <v>1.313552920530545E-3</v>
      </c>
      <c r="DD245" s="353">
        <f t="shared" si="298"/>
        <v>-57.631048512656555</v>
      </c>
      <c r="DE245" s="354">
        <f t="shared" si="369"/>
        <v>83.75</v>
      </c>
      <c r="DF245" s="354">
        <f t="shared" si="392"/>
        <v>1.4281186497866989</v>
      </c>
      <c r="DG245" s="365"/>
      <c r="DH245" s="63"/>
      <c r="DI245" s="63"/>
      <c r="DJ245" s="63"/>
      <c r="DK245" s="63"/>
      <c r="DL245" s="63"/>
      <c r="DM245" s="63"/>
      <c r="DN245" s="63"/>
      <c r="DO245" s="366"/>
      <c r="DP245" s="63"/>
      <c r="DQ245" s="63"/>
      <c r="DR245" s="63"/>
      <c r="DS245" s="63"/>
      <c r="DT245" s="63"/>
      <c r="DU245" s="63"/>
      <c r="DV245" s="63"/>
      <c r="DW245" s="63"/>
      <c r="DX245" s="63"/>
      <c r="DY245" s="63"/>
      <c r="DZ245" s="63"/>
      <c r="EA245" s="63"/>
      <c r="EB245" s="63"/>
      <c r="EC245" s="63"/>
      <c r="ED245" s="63"/>
      <c r="EE245" s="63"/>
      <c r="EF245" s="63"/>
      <c r="EG245" s="63"/>
    </row>
    <row r="246" spans="1:137" s="358" customFormat="1" x14ac:dyDescent="0.25">
      <c r="A246" s="358">
        <f t="shared" si="299"/>
        <v>1010</v>
      </c>
      <c r="B246" s="359">
        <f t="shared" si="300"/>
        <v>0.125</v>
      </c>
      <c r="C246" s="360"/>
      <c r="D246" s="342">
        <f t="shared" si="317"/>
        <v>-352.69200000000001</v>
      </c>
      <c r="E246" s="361">
        <f t="shared" si="301"/>
        <v>0.97</v>
      </c>
      <c r="F246" s="343"/>
      <c r="G246" s="342">
        <f t="shared" si="370"/>
        <v>-175.65778051675784</v>
      </c>
      <c r="H246" s="342">
        <f t="shared" si="371"/>
        <v>4.342219483242161</v>
      </c>
      <c r="I246" s="342">
        <f t="shared" si="372"/>
        <v>-9.5057042143812956E-2</v>
      </c>
      <c r="J246" s="342">
        <f t="shared" si="373"/>
        <v>4.342219483242161</v>
      </c>
      <c r="K246" s="344">
        <f t="shared" si="374"/>
        <v>1</v>
      </c>
      <c r="L246" s="345">
        <f t="shared" si="375"/>
        <v>0</v>
      </c>
      <c r="M246" s="346">
        <f t="shared" si="376"/>
        <v>-166.16359996308987</v>
      </c>
      <c r="N246" s="342">
        <f t="shared" si="377"/>
        <v>13.836400036910135</v>
      </c>
      <c r="O246" s="342">
        <f t="shared" si="378"/>
        <v>-3.8864178037264381</v>
      </c>
      <c r="P246" s="342">
        <f t="shared" si="379"/>
        <v>13.836400036910135</v>
      </c>
      <c r="Q246" s="344">
        <f t="shared" si="380"/>
        <v>1</v>
      </c>
      <c r="R246" s="345">
        <f t="shared" si="381"/>
        <v>0</v>
      </c>
      <c r="S246" s="346">
        <f t="shared" si="382"/>
        <v>-18.324223262989975</v>
      </c>
      <c r="T246" s="342">
        <f t="shared" si="383"/>
        <v>161.67577673701004</v>
      </c>
      <c r="U246" s="342">
        <f t="shared" si="384"/>
        <v>-7.4522581862310711</v>
      </c>
      <c r="V246" s="342">
        <f t="shared" si="385"/>
        <v>-18.324223262989975</v>
      </c>
      <c r="W246" s="344">
        <f t="shared" si="386"/>
        <v>1</v>
      </c>
      <c r="X246" s="345">
        <f t="shared" si="387"/>
        <v>0</v>
      </c>
      <c r="Y246" s="342">
        <f t="shared" si="388"/>
        <v>0</v>
      </c>
      <c r="Z246" s="343"/>
      <c r="AA246" s="342">
        <f t="shared" si="302"/>
        <v>-71.204171083990644</v>
      </c>
      <c r="AB246" s="342">
        <f t="shared" si="318"/>
        <v>-151.43330971333143</v>
      </c>
      <c r="AC246" s="342">
        <f t="shared" si="319"/>
        <v>-2704.2750000000001</v>
      </c>
      <c r="AD246" s="342">
        <f t="shared" si="320"/>
        <v>7.4375</v>
      </c>
      <c r="AE246" s="342">
        <f t="shared" si="321"/>
        <v>-71.204171083990644</v>
      </c>
      <c r="AF246" s="361">
        <f t="shared" si="322"/>
        <v>0.32219677911606259</v>
      </c>
      <c r="AG246" s="361">
        <f t="shared" si="323"/>
        <v>0.11506636015407919</v>
      </c>
      <c r="AH246" s="361">
        <f t="shared" si="303"/>
        <v>0.32219677911606259</v>
      </c>
      <c r="AI246" s="342">
        <f t="shared" si="324"/>
        <v>0.1958310535863329</v>
      </c>
      <c r="AJ246" s="343"/>
      <c r="AK246" s="342">
        <f t="shared" si="304"/>
        <v>-76.097312885779445</v>
      </c>
      <c r="AL246" s="342">
        <f t="shared" si="325"/>
        <v>-159.54668768946095</v>
      </c>
      <c r="AM246" s="342">
        <f t="shared" si="326"/>
        <v>-2704.2750000000001</v>
      </c>
      <c r="AN246" s="342">
        <f t="shared" si="327"/>
        <v>7.4375</v>
      </c>
      <c r="AO246" s="342">
        <f t="shared" si="328"/>
        <v>-76.097312885779445</v>
      </c>
      <c r="AP246" s="361">
        <f t="shared" si="329"/>
        <v>0.24027356783612719</v>
      </c>
      <c r="AQ246" s="361">
        <f t="shared" si="330"/>
        <v>6.1153830078065192E-2</v>
      </c>
      <c r="AR246" s="361">
        <f t="shared" si="305"/>
        <v>0.24027356783612719</v>
      </c>
      <c r="AS246" s="342">
        <f t="shared" si="331"/>
        <v>0.20928853928982247</v>
      </c>
      <c r="AT246" s="343"/>
      <c r="AU246" s="342">
        <f t="shared" si="332"/>
        <v>-178.28181201398093</v>
      </c>
      <c r="AV246" s="342">
        <f t="shared" si="333"/>
        <v>1.7181879860190747</v>
      </c>
      <c r="AW246" s="342">
        <f t="shared" si="334"/>
        <v>1.7181879860190747</v>
      </c>
      <c r="AX246" s="342">
        <f t="shared" si="335"/>
        <v>-1.3338511649832094E-4</v>
      </c>
      <c r="AY246" s="342">
        <f t="shared" si="306"/>
        <v>1</v>
      </c>
      <c r="AZ246" s="342">
        <f t="shared" si="336"/>
        <v>0</v>
      </c>
      <c r="BA246" s="343"/>
      <c r="BB246" s="342">
        <f t="shared" si="337"/>
        <v>-176.56670875412135</v>
      </c>
      <c r="BC246" s="342">
        <f t="shared" si="338"/>
        <v>3.4332912458786495</v>
      </c>
      <c r="BD246" s="342">
        <f t="shared" si="339"/>
        <v>3.4332912458786495</v>
      </c>
      <c r="BE246" s="342">
        <f t="shared" si="389"/>
        <v>-2.5858412269203764E-4</v>
      </c>
      <c r="BF246" s="342">
        <f t="shared" si="307"/>
        <v>1</v>
      </c>
      <c r="BG246" s="342">
        <f t="shared" si="340"/>
        <v>0</v>
      </c>
      <c r="BH246" s="343"/>
      <c r="BI246" s="342">
        <f t="shared" si="341"/>
        <v>-163.47505893275959</v>
      </c>
      <c r="BJ246" s="342">
        <f t="shared" si="342"/>
        <v>15.768477522673265</v>
      </c>
      <c r="BK246" s="342">
        <f t="shared" si="343"/>
        <v>-3.9236349514566136E-2</v>
      </c>
      <c r="BL246" s="342">
        <f t="shared" si="344"/>
        <v>15.768477522673265</v>
      </c>
      <c r="BM246" s="342">
        <f t="shared" si="308"/>
        <v>0.99549293576104969</v>
      </c>
      <c r="BN246" s="342">
        <f t="shared" si="345"/>
        <v>4.3367649952346717E-2</v>
      </c>
      <c r="BO246" s="346">
        <f t="shared" si="346"/>
        <v>-160.89421251014781</v>
      </c>
      <c r="BP246" s="344">
        <f t="shared" si="347"/>
        <v>19.10578748985219</v>
      </c>
      <c r="BQ246" s="344">
        <f t="shared" si="348"/>
        <v>-8.050745970305119E-2</v>
      </c>
      <c r="BR246" s="344">
        <f t="shared" si="349"/>
        <v>19.10578748985219</v>
      </c>
      <c r="BS246" s="346">
        <f t="shared" si="350"/>
        <v>0.99077405875583779</v>
      </c>
      <c r="BT246" s="345">
        <f t="shared" si="351"/>
        <v>5.254617021411493E-2</v>
      </c>
      <c r="BU246" s="342">
        <f t="shared" si="309"/>
        <v>9.5913820166461647E-2</v>
      </c>
      <c r="BV246" s="343"/>
      <c r="BW246" s="347">
        <f t="shared" si="390"/>
        <v>1.5960334130426168</v>
      </c>
      <c r="BX246" s="362"/>
      <c r="BY246" s="363"/>
      <c r="BZ246" s="361">
        <f t="shared" si="352"/>
        <v>-177.70961648646457</v>
      </c>
      <c r="CA246" s="361">
        <f t="shared" si="353"/>
        <v>2.2903835135354313</v>
      </c>
      <c r="CB246" s="342">
        <f t="shared" si="354"/>
        <v>2.2903835135354313</v>
      </c>
      <c r="CC246" s="342">
        <f t="shared" si="355"/>
        <v>-1.7511851959253375E-4</v>
      </c>
      <c r="CD246" s="342">
        <f t="shared" si="310"/>
        <v>1</v>
      </c>
      <c r="CE246" s="342">
        <f t="shared" si="356"/>
        <v>0</v>
      </c>
      <c r="CF246" s="364"/>
      <c r="CG246" s="342">
        <f t="shared" si="311"/>
        <v>-83.399215574892821</v>
      </c>
      <c r="CH246" s="342">
        <f t="shared" si="357"/>
        <v>-170.58065253448987</v>
      </c>
      <c r="CI246" s="342">
        <f t="shared" si="358"/>
        <v>-2704.2750000000001</v>
      </c>
      <c r="CJ246" s="342">
        <f t="shared" si="296"/>
        <v>7.4375</v>
      </c>
      <c r="CK246" s="342">
        <f t="shared" si="359"/>
        <v>-83.399215574892821</v>
      </c>
      <c r="CL246" s="361">
        <f t="shared" si="360"/>
        <v>0.11495075055080345</v>
      </c>
      <c r="CM246" s="361">
        <f t="shared" si="361"/>
        <v>1.3389413913616375E-2</v>
      </c>
      <c r="CN246" s="361">
        <f t="shared" si="312"/>
        <v>0.11495075055080345</v>
      </c>
      <c r="CO246" s="342">
        <f t="shared" si="362"/>
        <v>0.22937077990894617</v>
      </c>
      <c r="CP246" s="364"/>
      <c r="CQ246" s="342">
        <f t="shared" si="313"/>
        <v>-81.552472752091532</v>
      </c>
      <c r="CR246" s="342">
        <f t="shared" si="363"/>
        <v>-167.87700537640626</v>
      </c>
      <c r="CS246" s="342">
        <f t="shared" si="364"/>
        <v>-2704.2750000000001</v>
      </c>
      <c r="CT246" s="342">
        <f t="shared" si="297"/>
        <v>7.4375</v>
      </c>
      <c r="CU246" s="342">
        <f t="shared" si="365"/>
        <v>-81.552472752091532</v>
      </c>
      <c r="CV246" s="361">
        <f t="shared" si="366"/>
        <v>0.14690358649570853</v>
      </c>
      <c r="CW246" s="361">
        <f t="shared" si="367"/>
        <v>2.2051297826486276E-2</v>
      </c>
      <c r="CX246" s="361">
        <f t="shared" si="314"/>
        <v>0.14690358649570853</v>
      </c>
      <c r="CY246" s="342">
        <f t="shared" si="368"/>
        <v>0.22429172924117582</v>
      </c>
      <c r="CZ246" s="364"/>
      <c r="DA246" s="350">
        <f t="shared" si="315"/>
        <v>0.45366250915012196</v>
      </c>
      <c r="DB246" s="351">
        <f t="shared" si="316"/>
        <v>2.0496959221927389</v>
      </c>
      <c r="DC246" s="352">
        <f t="shared" si="391"/>
        <v>1.2893897441009783E-3</v>
      </c>
      <c r="DD246" s="353">
        <f t="shared" si="298"/>
        <v>-57.792315770416145</v>
      </c>
      <c r="DE246" s="354">
        <f t="shared" si="369"/>
        <v>84.166666666666671</v>
      </c>
      <c r="DF246" s="354">
        <f t="shared" si="392"/>
        <v>1.421295358462453</v>
      </c>
      <c r="DG246" s="365"/>
      <c r="DH246" s="63"/>
      <c r="DI246" s="63"/>
      <c r="DJ246" s="63"/>
      <c r="DK246" s="63"/>
      <c r="DL246" s="63"/>
      <c r="DM246" s="63"/>
      <c r="DN246" s="63"/>
      <c r="DO246" s="366"/>
      <c r="DP246" s="63"/>
      <c r="DQ246" s="63"/>
      <c r="DR246" s="63"/>
      <c r="DS246" s="63"/>
      <c r="DT246" s="63"/>
      <c r="DU246" s="63"/>
      <c r="DV246" s="63"/>
      <c r="DW246" s="63"/>
      <c r="DX246" s="63"/>
      <c r="DY246" s="63"/>
      <c r="DZ246" s="63"/>
      <c r="EA246" s="63"/>
      <c r="EB246" s="63"/>
      <c r="EC246" s="63"/>
      <c r="ED246" s="63"/>
      <c r="EE246" s="63"/>
      <c r="EF246" s="63"/>
      <c r="EG246" s="63"/>
    </row>
    <row r="247" spans="1:137" hidden="1" x14ac:dyDescent="0.25">
      <c r="A247" s="140"/>
      <c r="B247" s="141"/>
      <c r="C247" s="90"/>
      <c r="D247" s="142"/>
      <c r="E247" s="143"/>
      <c r="F247" s="144"/>
      <c r="G247" s="142"/>
      <c r="H247" s="142"/>
      <c r="I247" s="110"/>
      <c r="J247" s="142"/>
      <c r="K247" s="110"/>
      <c r="L247" s="142"/>
      <c r="M247" s="142"/>
      <c r="N247" s="142"/>
      <c r="O247" s="110"/>
      <c r="P247" s="142"/>
      <c r="Q247" s="110"/>
      <c r="R247" s="142"/>
      <c r="S247" s="142"/>
      <c r="T247" s="142"/>
      <c r="U247" s="110"/>
      <c r="V247" s="142"/>
      <c r="W247" s="110"/>
      <c r="X247" s="142"/>
      <c r="Y247" s="110"/>
      <c r="Z247" s="144"/>
      <c r="AA247" s="142"/>
      <c r="AB247" s="142"/>
      <c r="AC247" s="142"/>
      <c r="AD247" s="142"/>
      <c r="AE247" s="142"/>
      <c r="AF247" s="111"/>
      <c r="AG247" s="111"/>
      <c r="AH247" s="111"/>
      <c r="AI247" s="142"/>
      <c r="AJ247" s="144"/>
      <c r="AK247" s="142"/>
      <c r="AL247" s="142"/>
      <c r="AM247" s="142"/>
      <c r="AN247" s="142"/>
      <c r="AO247" s="142"/>
      <c r="AP247" s="111"/>
      <c r="AQ247" s="111"/>
      <c r="AR247" s="111"/>
      <c r="AS247" s="142"/>
      <c r="AT247" s="144"/>
      <c r="AU247" s="142"/>
      <c r="AV247" s="142"/>
      <c r="AW247" s="142"/>
      <c r="AX247" s="110"/>
      <c r="AY247" s="110"/>
      <c r="AZ247" s="142"/>
      <c r="BA247" s="144"/>
      <c r="BB247" s="142"/>
      <c r="BC247" s="142"/>
      <c r="BD247" s="142"/>
      <c r="BE247" s="110"/>
      <c r="BF247" s="110"/>
      <c r="BG247" s="142"/>
      <c r="BH247" s="144"/>
      <c r="BI247" s="142"/>
      <c r="BJ247" s="142"/>
      <c r="BK247" s="110"/>
      <c r="BL247" s="142"/>
      <c r="BM247" s="110"/>
      <c r="BN247" s="142"/>
      <c r="BO247" s="142"/>
      <c r="BP247" s="142"/>
      <c r="BQ247" s="110"/>
      <c r="BR247" s="142"/>
      <c r="BS247" s="110"/>
      <c r="BT247" s="142"/>
      <c r="BU247" s="110"/>
      <c r="BV247" s="144"/>
      <c r="BW247" s="114"/>
      <c r="BX247" s="67"/>
      <c r="BY247" s="68"/>
      <c r="BZ247" s="143"/>
      <c r="CA247" s="143"/>
      <c r="CB247" s="142"/>
      <c r="CC247" s="110"/>
      <c r="CD247" s="110"/>
      <c r="CE247" s="142"/>
      <c r="CF247" s="145"/>
      <c r="CG247" s="142"/>
      <c r="CH247" s="142"/>
      <c r="CI247" s="142"/>
      <c r="CJ247" s="142"/>
      <c r="CK247" s="142"/>
      <c r="CL247" s="111"/>
      <c r="CM247" s="111"/>
      <c r="CN247" s="111"/>
      <c r="CO247" s="142"/>
      <c r="CP247" s="145"/>
      <c r="CQ247" s="142"/>
      <c r="CR247" s="142"/>
      <c r="CS247" s="142"/>
      <c r="CT247" s="142"/>
      <c r="CU247" s="142"/>
      <c r="CV247" s="111"/>
      <c r="CW247" s="111"/>
      <c r="CX247" s="111"/>
      <c r="CY247" s="142"/>
      <c r="CZ247" s="145"/>
      <c r="DA247" s="116"/>
      <c r="DB247" s="168"/>
      <c r="DC247" s="118"/>
      <c r="DD247" s="118"/>
      <c r="DE247" s="167"/>
      <c r="DF247" s="167"/>
    </row>
    <row r="248" spans="1:137" hidden="1" x14ac:dyDescent="0.25">
      <c r="A248" s="140"/>
      <c r="B248" s="141"/>
      <c r="C248" s="90"/>
      <c r="D248" s="142"/>
      <c r="E248" s="143"/>
      <c r="F248" s="144"/>
      <c r="G248" s="142"/>
      <c r="H248" s="142"/>
      <c r="I248" s="110"/>
      <c r="J248" s="142"/>
      <c r="K248" s="110"/>
      <c r="L248" s="142"/>
      <c r="M248" s="142"/>
      <c r="N248" s="142"/>
      <c r="O248" s="110"/>
      <c r="P248" s="142"/>
      <c r="Q248" s="110"/>
      <c r="R248" s="142"/>
      <c r="S248" s="142"/>
      <c r="T248" s="142"/>
      <c r="U248" s="110"/>
      <c r="V248" s="142"/>
      <c r="W248" s="110"/>
      <c r="X248" s="142"/>
      <c r="Y248" s="110"/>
      <c r="Z248" s="144"/>
      <c r="AA248" s="142"/>
      <c r="AB248" s="142"/>
      <c r="AC248" s="142"/>
      <c r="AD248" s="142"/>
      <c r="AE248" s="142"/>
      <c r="AF248" s="111"/>
      <c r="AG248" s="111"/>
      <c r="AH248" s="111"/>
      <c r="AI248" s="142"/>
      <c r="AJ248" s="144"/>
      <c r="AK248" s="142"/>
      <c r="AL248" s="142"/>
      <c r="AM248" s="142"/>
      <c r="AN248" s="142"/>
      <c r="AO248" s="142"/>
      <c r="AP248" s="111"/>
      <c r="AQ248" s="111"/>
      <c r="AR248" s="111"/>
      <c r="AS248" s="142"/>
      <c r="AT248" s="144"/>
      <c r="AU248" s="142"/>
      <c r="AV248" s="142"/>
      <c r="AW248" s="142"/>
      <c r="AX248" s="110"/>
      <c r="AY248" s="110"/>
      <c r="AZ248" s="142"/>
      <c r="BA248" s="144"/>
      <c r="BB248" s="142"/>
      <c r="BC248" s="142"/>
      <c r="BD248" s="142"/>
      <c r="BE248" s="110"/>
      <c r="BF248" s="110"/>
      <c r="BG248" s="142"/>
      <c r="BH248" s="144"/>
      <c r="BI248" s="142"/>
      <c r="BJ248" s="142"/>
      <c r="BK248" s="110"/>
      <c r="BL248" s="142"/>
      <c r="BM248" s="110"/>
      <c r="BN248" s="142"/>
      <c r="BO248" s="142"/>
      <c r="BP248" s="142"/>
      <c r="BQ248" s="110"/>
      <c r="BR248" s="142"/>
      <c r="BS248" s="110"/>
      <c r="BT248" s="142"/>
      <c r="BU248" s="110"/>
      <c r="BV248" s="144"/>
      <c r="BW248" s="114"/>
      <c r="BX248" s="67"/>
      <c r="BY248" s="68"/>
      <c r="BZ248" s="143"/>
      <c r="CA248" s="143"/>
      <c r="CB248" s="142"/>
      <c r="CC248" s="110"/>
      <c r="CD248" s="110"/>
      <c r="CE248" s="142"/>
      <c r="CF248" s="145"/>
      <c r="CG248" s="142"/>
      <c r="CH248" s="142"/>
      <c r="CI248" s="142"/>
      <c r="CJ248" s="142"/>
      <c r="CK248" s="142"/>
      <c r="CL248" s="111"/>
      <c r="CM248" s="111"/>
      <c r="CN248" s="111"/>
      <c r="CO248" s="142"/>
      <c r="CP248" s="145"/>
      <c r="CQ248" s="142"/>
      <c r="CR248" s="142"/>
      <c r="CS248" s="142"/>
      <c r="CT248" s="142"/>
      <c r="CU248" s="142"/>
      <c r="CV248" s="111"/>
      <c r="CW248" s="111"/>
      <c r="CX248" s="111"/>
      <c r="CY248" s="142"/>
      <c r="CZ248" s="145"/>
      <c r="DA248" s="116"/>
      <c r="DB248" s="168"/>
      <c r="DC248" s="118"/>
      <c r="DD248" s="118"/>
      <c r="DE248" s="167"/>
      <c r="DF248" s="167"/>
    </row>
    <row r="249" spans="1:137" hidden="1" x14ac:dyDescent="0.25">
      <c r="A249" s="140"/>
      <c r="B249" s="141"/>
      <c r="C249" s="90"/>
      <c r="D249" s="142"/>
      <c r="E249" s="143"/>
      <c r="F249" s="144"/>
      <c r="G249" s="142"/>
      <c r="H249" s="142"/>
      <c r="I249" s="110"/>
      <c r="J249" s="142"/>
      <c r="K249" s="110"/>
      <c r="L249" s="142"/>
      <c r="M249" s="142"/>
      <c r="N249" s="142"/>
      <c r="O249" s="110"/>
      <c r="P249" s="142"/>
      <c r="Q249" s="110"/>
      <c r="R249" s="142"/>
      <c r="S249" s="142"/>
      <c r="T249" s="142"/>
      <c r="U249" s="110"/>
      <c r="V249" s="142"/>
      <c r="W249" s="110"/>
      <c r="X249" s="142"/>
      <c r="Y249" s="110"/>
      <c r="Z249" s="144"/>
      <c r="AA249" s="142"/>
      <c r="AB249" s="142"/>
      <c r="AC249" s="142"/>
      <c r="AD249" s="142"/>
      <c r="AE249" s="142"/>
      <c r="AF249" s="111"/>
      <c r="AG249" s="111"/>
      <c r="AH249" s="111"/>
      <c r="AI249" s="142"/>
      <c r="AJ249" s="144"/>
      <c r="AK249" s="142"/>
      <c r="AL249" s="142"/>
      <c r="AM249" s="142"/>
      <c r="AN249" s="142"/>
      <c r="AO249" s="142"/>
      <c r="AP249" s="111"/>
      <c r="AQ249" s="111"/>
      <c r="AR249" s="111"/>
      <c r="AS249" s="142"/>
      <c r="AT249" s="144"/>
      <c r="AU249" s="142"/>
      <c r="AV249" s="142"/>
      <c r="AW249" s="142"/>
      <c r="AX249" s="110"/>
      <c r="AY249" s="110"/>
      <c r="AZ249" s="142"/>
      <c r="BA249" s="144"/>
      <c r="BB249" s="142"/>
      <c r="BC249" s="142"/>
      <c r="BD249" s="142"/>
      <c r="BE249" s="110"/>
      <c r="BF249" s="110"/>
      <c r="BG249" s="142"/>
      <c r="BH249" s="144"/>
      <c r="BI249" s="142"/>
      <c r="BJ249" s="142"/>
      <c r="BK249" s="110"/>
      <c r="BL249" s="142"/>
      <c r="BM249" s="110"/>
      <c r="BN249" s="142"/>
      <c r="BO249" s="142"/>
      <c r="BP249" s="142"/>
      <c r="BQ249" s="110"/>
      <c r="BR249" s="142"/>
      <c r="BS249" s="110"/>
      <c r="BT249" s="142"/>
      <c r="BU249" s="110"/>
      <c r="BV249" s="144"/>
      <c r="BW249" s="114"/>
      <c r="BX249" s="67"/>
      <c r="BY249" s="68"/>
      <c r="BZ249" s="143"/>
      <c r="CA249" s="143"/>
      <c r="CB249" s="142"/>
      <c r="CC249" s="110"/>
      <c r="CD249" s="110"/>
      <c r="CE249" s="142"/>
      <c r="CF249" s="145"/>
      <c r="CG249" s="142"/>
      <c r="CH249" s="142"/>
      <c r="CI249" s="142"/>
      <c r="CJ249" s="142"/>
      <c r="CK249" s="142"/>
      <c r="CL249" s="111"/>
      <c r="CM249" s="111"/>
      <c r="CN249" s="111"/>
      <c r="CO249" s="142"/>
      <c r="CP249" s="145"/>
      <c r="CQ249" s="142"/>
      <c r="CR249" s="142"/>
      <c r="CS249" s="142"/>
      <c r="CT249" s="142"/>
      <c r="CU249" s="142"/>
      <c r="CV249" s="111"/>
      <c r="CW249" s="111"/>
      <c r="CX249" s="111"/>
      <c r="CY249" s="142"/>
      <c r="CZ249" s="145"/>
      <c r="DA249" s="116"/>
      <c r="DB249" s="168"/>
      <c r="DC249" s="118"/>
      <c r="DD249" s="118"/>
      <c r="DE249" s="167"/>
      <c r="DF249" s="167"/>
    </row>
    <row r="250" spans="1:137" hidden="1" x14ac:dyDescent="0.25">
      <c r="A250" s="140"/>
      <c r="B250" s="141"/>
      <c r="C250" s="90"/>
      <c r="D250" s="142"/>
      <c r="E250" s="143"/>
      <c r="F250" s="144"/>
      <c r="G250" s="142"/>
      <c r="H250" s="142"/>
      <c r="I250" s="110"/>
      <c r="J250" s="142"/>
      <c r="K250" s="110"/>
      <c r="L250" s="142"/>
      <c r="M250" s="142"/>
      <c r="N250" s="142"/>
      <c r="O250" s="110"/>
      <c r="P250" s="142"/>
      <c r="Q250" s="110"/>
      <c r="R250" s="142"/>
      <c r="S250" s="142"/>
      <c r="T250" s="142"/>
      <c r="U250" s="110"/>
      <c r="V250" s="142"/>
      <c r="W250" s="110"/>
      <c r="X250" s="142"/>
      <c r="Y250" s="110"/>
      <c r="Z250" s="144"/>
      <c r="AA250" s="142"/>
      <c r="AB250" s="142"/>
      <c r="AC250" s="142"/>
      <c r="AD250" s="142"/>
      <c r="AE250" s="142"/>
      <c r="AF250" s="111"/>
      <c r="AG250" s="111"/>
      <c r="AH250" s="111"/>
      <c r="AI250" s="142"/>
      <c r="AJ250" s="144"/>
      <c r="AK250" s="142"/>
      <c r="AL250" s="142"/>
      <c r="AM250" s="142"/>
      <c r="AN250" s="142"/>
      <c r="AO250" s="142"/>
      <c r="AP250" s="111"/>
      <c r="AQ250" s="111"/>
      <c r="AR250" s="111"/>
      <c r="AS250" s="142"/>
      <c r="AT250" s="144"/>
      <c r="AU250" s="142"/>
      <c r="AV250" s="142"/>
      <c r="AW250" s="142"/>
      <c r="AX250" s="110"/>
      <c r="AY250" s="110"/>
      <c r="AZ250" s="142"/>
      <c r="BA250" s="144"/>
      <c r="BB250" s="142"/>
      <c r="BC250" s="142"/>
      <c r="BD250" s="142"/>
      <c r="BE250" s="110"/>
      <c r="BF250" s="110"/>
      <c r="BG250" s="142"/>
      <c r="BH250" s="144"/>
      <c r="BI250" s="142"/>
      <c r="BJ250" s="142"/>
      <c r="BK250" s="110"/>
      <c r="BL250" s="142"/>
      <c r="BM250" s="110"/>
      <c r="BN250" s="142"/>
      <c r="BO250" s="142"/>
      <c r="BP250" s="142"/>
      <c r="BQ250" s="110"/>
      <c r="BR250" s="142"/>
      <c r="BS250" s="110"/>
      <c r="BT250" s="142"/>
      <c r="BU250" s="110"/>
      <c r="BV250" s="144"/>
      <c r="BW250" s="114"/>
      <c r="BX250" s="67"/>
      <c r="BY250" s="68"/>
      <c r="BZ250" s="143"/>
      <c r="CA250" s="143"/>
      <c r="CB250" s="142"/>
      <c r="CC250" s="110"/>
      <c r="CD250" s="110"/>
      <c r="CE250" s="142"/>
      <c r="CF250" s="145"/>
      <c r="CG250" s="142"/>
      <c r="CH250" s="142"/>
      <c r="CI250" s="142"/>
      <c r="CJ250" s="142"/>
      <c r="CK250" s="142"/>
      <c r="CL250" s="111"/>
      <c r="CM250" s="111"/>
      <c r="CN250" s="111"/>
      <c r="CO250" s="142"/>
      <c r="CP250" s="145"/>
      <c r="CQ250" s="142"/>
      <c r="CR250" s="142"/>
      <c r="CS250" s="142"/>
      <c r="CT250" s="142"/>
      <c r="CU250" s="142"/>
      <c r="CV250" s="111"/>
      <c r="CW250" s="111"/>
      <c r="CX250" s="111"/>
      <c r="CY250" s="142"/>
      <c r="CZ250" s="145"/>
      <c r="DA250" s="116"/>
      <c r="DB250" s="168"/>
      <c r="DC250" s="118"/>
      <c r="DD250" s="118"/>
      <c r="DE250" s="167"/>
      <c r="DF250" s="167"/>
    </row>
    <row r="251" spans="1:137" hidden="1" x14ac:dyDescent="0.25">
      <c r="A251" s="140"/>
      <c r="B251" s="141"/>
      <c r="C251" s="90"/>
      <c r="D251" s="142"/>
      <c r="E251" s="143"/>
      <c r="F251" s="144"/>
      <c r="G251" s="142"/>
      <c r="H251" s="142"/>
      <c r="I251" s="110"/>
      <c r="J251" s="142"/>
      <c r="K251" s="110"/>
      <c r="L251" s="142"/>
      <c r="M251" s="142"/>
      <c r="N251" s="142"/>
      <c r="O251" s="110"/>
      <c r="P251" s="142"/>
      <c r="Q251" s="110"/>
      <c r="R251" s="142"/>
      <c r="S251" s="142"/>
      <c r="T251" s="142"/>
      <c r="U251" s="110"/>
      <c r="V251" s="142"/>
      <c r="W251" s="110"/>
      <c r="X251" s="142"/>
      <c r="Y251" s="110"/>
      <c r="Z251" s="144"/>
      <c r="AA251" s="142"/>
      <c r="AB251" s="142"/>
      <c r="AC251" s="142"/>
      <c r="AD251" s="142"/>
      <c r="AE251" s="142"/>
      <c r="AF251" s="111"/>
      <c r="AG251" s="111"/>
      <c r="AH251" s="111"/>
      <c r="AI251" s="142"/>
      <c r="AJ251" s="144"/>
      <c r="AK251" s="142"/>
      <c r="AL251" s="142"/>
      <c r="AM251" s="142"/>
      <c r="AN251" s="142"/>
      <c r="AO251" s="142"/>
      <c r="AP251" s="111"/>
      <c r="AQ251" s="111"/>
      <c r="AR251" s="111"/>
      <c r="AS251" s="142"/>
      <c r="AT251" s="144"/>
      <c r="AU251" s="142"/>
      <c r="AV251" s="142"/>
      <c r="AW251" s="142"/>
      <c r="AX251" s="110"/>
      <c r="AY251" s="110"/>
      <c r="AZ251" s="142"/>
      <c r="BA251" s="144"/>
      <c r="BB251" s="142"/>
      <c r="BC251" s="142"/>
      <c r="BD251" s="142"/>
      <c r="BE251" s="110"/>
      <c r="BF251" s="110"/>
      <c r="BG251" s="142"/>
      <c r="BH251" s="144"/>
      <c r="BI251" s="142"/>
      <c r="BJ251" s="142"/>
      <c r="BK251" s="110"/>
      <c r="BL251" s="142"/>
      <c r="BM251" s="110"/>
      <c r="BN251" s="142"/>
      <c r="BO251" s="142"/>
      <c r="BP251" s="142"/>
      <c r="BQ251" s="110"/>
      <c r="BR251" s="142"/>
      <c r="BS251" s="110"/>
      <c r="BT251" s="142"/>
      <c r="BU251" s="110"/>
      <c r="BV251" s="144"/>
      <c r="BW251" s="114"/>
      <c r="BX251" s="67"/>
      <c r="BY251" s="68"/>
      <c r="BZ251" s="143"/>
      <c r="CA251" s="143"/>
      <c r="CB251" s="142"/>
      <c r="CC251" s="110"/>
      <c r="CD251" s="110"/>
      <c r="CE251" s="142"/>
      <c r="CF251" s="145"/>
      <c r="CG251" s="142"/>
      <c r="CH251" s="142"/>
      <c r="CI251" s="142"/>
      <c r="CJ251" s="142"/>
      <c r="CK251" s="142"/>
      <c r="CL251" s="111"/>
      <c r="CM251" s="111"/>
      <c r="CN251" s="111"/>
      <c r="CO251" s="142"/>
      <c r="CP251" s="145"/>
      <c r="CQ251" s="142"/>
      <c r="CR251" s="142"/>
      <c r="CS251" s="142"/>
      <c r="CT251" s="142"/>
      <c r="CU251" s="142"/>
      <c r="CV251" s="111"/>
      <c r="CW251" s="111"/>
      <c r="CX251" s="111"/>
      <c r="CY251" s="142"/>
      <c r="CZ251" s="145"/>
      <c r="DA251" s="116"/>
      <c r="DB251" s="168"/>
      <c r="DC251" s="118"/>
      <c r="DD251" s="118"/>
      <c r="DE251" s="167"/>
      <c r="DF251" s="167"/>
    </row>
    <row r="252" spans="1:137" hidden="1" x14ac:dyDescent="0.25">
      <c r="A252" s="140"/>
      <c r="B252" s="141"/>
      <c r="C252" s="90"/>
      <c r="D252" s="142"/>
      <c r="E252" s="143"/>
      <c r="F252" s="144"/>
      <c r="G252" s="142"/>
      <c r="H252" s="142"/>
      <c r="I252" s="110"/>
      <c r="J252" s="142"/>
      <c r="K252" s="110"/>
      <c r="L252" s="142"/>
      <c r="M252" s="142"/>
      <c r="N252" s="142"/>
      <c r="O252" s="110"/>
      <c r="P252" s="142"/>
      <c r="Q252" s="110"/>
      <c r="R252" s="142"/>
      <c r="S252" s="142"/>
      <c r="T252" s="142"/>
      <c r="U252" s="110"/>
      <c r="V252" s="142"/>
      <c r="W252" s="110"/>
      <c r="X252" s="142"/>
      <c r="Y252" s="110"/>
      <c r="Z252" s="144"/>
      <c r="AA252" s="142"/>
      <c r="AB252" s="142"/>
      <c r="AC252" s="142"/>
      <c r="AD252" s="142"/>
      <c r="AE252" s="142"/>
      <c r="AF252" s="111"/>
      <c r="AG252" s="111"/>
      <c r="AH252" s="111"/>
      <c r="AI252" s="142"/>
      <c r="AJ252" s="144"/>
      <c r="AK252" s="142"/>
      <c r="AL252" s="142"/>
      <c r="AM252" s="142"/>
      <c r="AN252" s="142"/>
      <c r="AO252" s="142"/>
      <c r="AP252" s="111"/>
      <c r="AQ252" s="111"/>
      <c r="AR252" s="111"/>
      <c r="AS252" s="142"/>
      <c r="AT252" s="144"/>
      <c r="AU252" s="142"/>
      <c r="AV252" s="142"/>
      <c r="AW252" s="142"/>
      <c r="AX252" s="110"/>
      <c r="AY252" s="110"/>
      <c r="AZ252" s="142"/>
      <c r="BA252" s="144"/>
      <c r="BB252" s="142"/>
      <c r="BC252" s="142"/>
      <c r="BD252" s="142"/>
      <c r="BE252" s="110"/>
      <c r="BF252" s="110"/>
      <c r="BG252" s="142"/>
      <c r="BH252" s="144"/>
      <c r="BI252" s="142"/>
      <c r="BJ252" s="142"/>
      <c r="BK252" s="110"/>
      <c r="BL252" s="142"/>
      <c r="BM252" s="110"/>
      <c r="BN252" s="142"/>
      <c r="BO252" s="142"/>
      <c r="BP252" s="142"/>
      <c r="BQ252" s="110"/>
      <c r="BR252" s="142"/>
      <c r="BS252" s="110"/>
      <c r="BT252" s="142"/>
      <c r="BU252" s="110"/>
      <c r="BV252" s="144"/>
      <c r="BW252" s="114"/>
      <c r="BX252" s="67"/>
      <c r="BY252" s="68"/>
      <c r="BZ252" s="143"/>
      <c r="CA252" s="143"/>
      <c r="CB252" s="142"/>
      <c r="CC252" s="110"/>
      <c r="CD252" s="110"/>
      <c r="CE252" s="142"/>
      <c r="CF252" s="145"/>
      <c r="CG252" s="142"/>
      <c r="CH252" s="142"/>
      <c r="CI252" s="142"/>
      <c r="CJ252" s="142"/>
      <c r="CK252" s="142"/>
      <c r="CL252" s="111"/>
      <c r="CM252" s="111"/>
      <c r="CN252" s="111"/>
      <c r="CO252" s="142"/>
      <c r="CP252" s="145"/>
      <c r="CQ252" s="142"/>
      <c r="CR252" s="142"/>
      <c r="CS252" s="142"/>
      <c r="CT252" s="142"/>
      <c r="CU252" s="142"/>
      <c r="CV252" s="111"/>
      <c r="CW252" s="111"/>
      <c r="CX252" s="111"/>
      <c r="CY252" s="142"/>
      <c r="CZ252" s="145"/>
      <c r="DA252" s="116"/>
      <c r="DB252" s="168"/>
      <c r="DC252" s="118"/>
      <c r="DD252" s="118"/>
      <c r="DE252" s="167"/>
      <c r="DF252" s="167"/>
    </row>
    <row r="253" spans="1:137" hidden="1" x14ac:dyDescent="0.25">
      <c r="A253" s="140"/>
      <c r="B253" s="141"/>
      <c r="C253" s="90"/>
      <c r="D253" s="142"/>
      <c r="E253" s="143"/>
      <c r="F253" s="144"/>
      <c r="G253" s="142"/>
      <c r="H253" s="142"/>
      <c r="I253" s="110"/>
      <c r="J253" s="142"/>
      <c r="K253" s="110"/>
      <c r="L253" s="142"/>
      <c r="M253" s="142"/>
      <c r="N253" s="142"/>
      <c r="O253" s="110"/>
      <c r="P253" s="142"/>
      <c r="Q253" s="110"/>
      <c r="R253" s="142"/>
      <c r="S253" s="142"/>
      <c r="T253" s="142"/>
      <c r="U253" s="110"/>
      <c r="V253" s="142"/>
      <c r="W253" s="110"/>
      <c r="X253" s="142"/>
      <c r="Y253" s="110"/>
      <c r="Z253" s="144"/>
      <c r="AA253" s="142"/>
      <c r="AB253" s="142"/>
      <c r="AC253" s="142"/>
      <c r="AD253" s="142"/>
      <c r="AE253" s="142"/>
      <c r="AF253" s="111"/>
      <c r="AG253" s="111"/>
      <c r="AH253" s="111"/>
      <c r="AI253" s="142"/>
      <c r="AJ253" s="144"/>
      <c r="AK253" s="142"/>
      <c r="AL253" s="142"/>
      <c r="AM253" s="142"/>
      <c r="AN253" s="142"/>
      <c r="AO253" s="142"/>
      <c r="AP253" s="111"/>
      <c r="AQ253" s="111"/>
      <c r="AR253" s="111"/>
      <c r="AS253" s="142"/>
      <c r="AT253" s="144"/>
      <c r="AU253" s="142"/>
      <c r="AV253" s="142"/>
      <c r="AW253" s="142"/>
      <c r="AX253" s="110"/>
      <c r="AY253" s="110"/>
      <c r="AZ253" s="142"/>
      <c r="BA253" s="144"/>
      <c r="BB253" s="142"/>
      <c r="BC253" s="142"/>
      <c r="BD253" s="142"/>
      <c r="BE253" s="110"/>
      <c r="BF253" s="110"/>
      <c r="BG253" s="142"/>
      <c r="BH253" s="144"/>
      <c r="BI253" s="142"/>
      <c r="BJ253" s="142"/>
      <c r="BK253" s="110"/>
      <c r="BL253" s="142"/>
      <c r="BM253" s="110"/>
      <c r="BN253" s="142"/>
      <c r="BO253" s="142"/>
      <c r="BP253" s="142"/>
      <c r="BQ253" s="110"/>
      <c r="BR253" s="142"/>
      <c r="BS253" s="110"/>
      <c r="BT253" s="142"/>
      <c r="BU253" s="110"/>
      <c r="BV253" s="144"/>
      <c r="BW253" s="114"/>
      <c r="BX253" s="67"/>
      <c r="BY253" s="68"/>
      <c r="BZ253" s="143"/>
      <c r="CA253" s="143"/>
      <c r="CB253" s="142"/>
      <c r="CC253" s="110"/>
      <c r="CD253" s="110"/>
      <c r="CE253" s="142"/>
      <c r="CF253" s="145"/>
      <c r="CG253" s="142"/>
      <c r="CH253" s="142"/>
      <c r="CI253" s="142"/>
      <c r="CJ253" s="142"/>
      <c r="CK253" s="142"/>
      <c r="CL253" s="111"/>
      <c r="CM253" s="111"/>
      <c r="CN253" s="111"/>
      <c r="CO253" s="142"/>
      <c r="CP253" s="145"/>
      <c r="CQ253" s="142"/>
      <c r="CR253" s="142"/>
      <c r="CS253" s="142"/>
      <c r="CT253" s="142"/>
      <c r="CU253" s="142"/>
      <c r="CV253" s="111"/>
      <c r="CW253" s="111"/>
      <c r="CX253" s="111"/>
      <c r="CY253" s="142"/>
      <c r="CZ253" s="145"/>
      <c r="DA253" s="116"/>
      <c r="DB253" s="168"/>
      <c r="DC253" s="118"/>
      <c r="DD253" s="118"/>
      <c r="DE253" s="167"/>
      <c r="DF253" s="167"/>
    </row>
    <row r="254" spans="1:137" hidden="1" x14ac:dyDescent="0.25">
      <c r="A254" s="140"/>
      <c r="B254" s="141"/>
      <c r="C254" s="90"/>
      <c r="D254" s="142"/>
      <c r="E254" s="143"/>
      <c r="F254" s="144"/>
      <c r="G254" s="142"/>
      <c r="H254" s="142"/>
      <c r="I254" s="110"/>
      <c r="J254" s="142"/>
      <c r="K254" s="110"/>
      <c r="L254" s="142"/>
      <c r="M254" s="142"/>
      <c r="N254" s="142"/>
      <c r="O254" s="110"/>
      <c r="P254" s="142"/>
      <c r="Q254" s="110"/>
      <c r="R254" s="142"/>
      <c r="S254" s="142"/>
      <c r="T254" s="142"/>
      <c r="U254" s="110"/>
      <c r="V254" s="142"/>
      <c r="W254" s="110"/>
      <c r="X254" s="142"/>
      <c r="Y254" s="110"/>
      <c r="Z254" s="144"/>
      <c r="AA254" s="142"/>
      <c r="AB254" s="142"/>
      <c r="AC254" s="142"/>
      <c r="AD254" s="142"/>
      <c r="AE254" s="142"/>
      <c r="AF254" s="111"/>
      <c r="AG254" s="111"/>
      <c r="AH254" s="111"/>
      <c r="AI254" s="142"/>
      <c r="AJ254" s="144"/>
      <c r="AK254" s="142"/>
      <c r="AL254" s="142"/>
      <c r="AM254" s="142"/>
      <c r="AN254" s="142"/>
      <c r="AO254" s="142"/>
      <c r="AP254" s="111"/>
      <c r="AQ254" s="111"/>
      <c r="AR254" s="111"/>
      <c r="AS254" s="142"/>
      <c r="AT254" s="144"/>
      <c r="AU254" s="142"/>
      <c r="AV254" s="142"/>
      <c r="AW254" s="142"/>
      <c r="AX254" s="110"/>
      <c r="AY254" s="110"/>
      <c r="AZ254" s="142"/>
      <c r="BA254" s="144"/>
      <c r="BB254" s="142"/>
      <c r="BC254" s="142"/>
      <c r="BD254" s="142"/>
      <c r="BE254" s="110"/>
      <c r="BF254" s="110"/>
      <c r="BG254" s="142"/>
      <c r="BH254" s="144"/>
      <c r="BI254" s="142"/>
      <c r="BJ254" s="142"/>
      <c r="BK254" s="110"/>
      <c r="BL254" s="142"/>
      <c r="BM254" s="110"/>
      <c r="BN254" s="142"/>
      <c r="BO254" s="142"/>
      <c r="BP254" s="142"/>
      <c r="BQ254" s="110"/>
      <c r="BR254" s="142"/>
      <c r="BS254" s="110"/>
      <c r="BT254" s="142"/>
      <c r="BU254" s="110"/>
      <c r="BV254" s="144"/>
      <c r="BW254" s="114"/>
      <c r="BX254" s="67"/>
      <c r="BY254" s="68"/>
      <c r="BZ254" s="143"/>
      <c r="CA254" s="143"/>
      <c r="CB254" s="142"/>
      <c r="CC254" s="110"/>
      <c r="CD254" s="110"/>
      <c r="CE254" s="142"/>
      <c r="CF254" s="145"/>
      <c r="CG254" s="142"/>
      <c r="CH254" s="142"/>
      <c r="CI254" s="142"/>
      <c r="CJ254" s="142"/>
      <c r="CK254" s="142"/>
      <c r="CL254" s="111"/>
      <c r="CM254" s="111"/>
      <c r="CN254" s="111"/>
      <c r="CO254" s="142"/>
      <c r="CP254" s="145"/>
      <c r="CQ254" s="142"/>
      <c r="CR254" s="142"/>
      <c r="CS254" s="142"/>
      <c r="CT254" s="142"/>
      <c r="CU254" s="142"/>
      <c r="CV254" s="111"/>
      <c r="CW254" s="111"/>
      <c r="CX254" s="111"/>
      <c r="CY254" s="142"/>
      <c r="CZ254" s="145"/>
      <c r="DA254" s="116"/>
      <c r="DB254" s="168"/>
      <c r="DC254" s="118"/>
      <c r="DD254" s="118"/>
      <c r="DE254" s="167"/>
      <c r="DF254" s="167"/>
    </row>
    <row r="255" spans="1:137" hidden="1" x14ac:dyDescent="0.25">
      <c r="A255" s="140"/>
      <c r="B255" s="141"/>
      <c r="C255" s="90"/>
      <c r="D255" s="142"/>
      <c r="E255" s="143"/>
      <c r="F255" s="144"/>
      <c r="G255" s="142"/>
      <c r="H255" s="142"/>
      <c r="I255" s="110"/>
      <c r="J255" s="142"/>
      <c r="K255" s="110"/>
      <c r="L255" s="142"/>
      <c r="M255" s="142"/>
      <c r="N255" s="142"/>
      <c r="O255" s="110"/>
      <c r="P255" s="142"/>
      <c r="Q255" s="110"/>
      <c r="R255" s="142"/>
      <c r="S255" s="142"/>
      <c r="T255" s="142"/>
      <c r="U255" s="110"/>
      <c r="V255" s="142"/>
      <c r="W255" s="110"/>
      <c r="X255" s="142"/>
      <c r="Y255" s="110"/>
      <c r="Z255" s="144"/>
      <c r="AA255" s="142"/>
      <c r="AB255" s="142"/>
      <c r="AC255" s="142"/>
      <c r="AD255" s="142"/>
      <c r="AE255" s="142"/>
      <c r="AF255" s="111"/>
      <c r="AG255" s="111"/>
      <c r="AH255" s="111"/>
      <c r="AI255" s="142"/>
      <c r="AJ255" s="144"/>
      <c r="AK255" s="142"/>
      <c r="AL255" s="142"/>
      <c r="AM255" s="142"/>
      <c r="AN255" s="142"/>
      <c r="AO255" s="142"/>
      <c r="AP255" s="111"/>
      <c r="AQ255" s="111"/>
      <c r="AR255" s="111"/>
      <c r="AS255" s="142"/>
      <c r="AT255" s="144"/>
      <c r="AU255" s="142"/>
      <c r="AV255" s="142"/>
      <c r="AW255" s="142"/>
      <c r="AX255" s="110"/>
      <c r="AY255" s="110"/>
      <c r="AZ255" s="142"/>
      <c r="BA255" s="144"/>
      <c r="BB255" s="142"/>
      <c r="BC255" s="142"/>
      <c r="BD255" s="142"/>
      <c r="BE255" s="110"/>
      <c r="BF255" s="110"/>
      <c r="BG255" s="142"/>
      <c r="BH255" s="144"/>
      <c r="BI255" s="142"/>
      <c r="BJ255" s="142"/>
      <c r="BK255" s="110"/>
      <c r="BL255" s="142"/>
      <c r="BM255" s="110"/>
      <c r="BN255" s="142"/>
      <c r="BO255" s="142"/>
      <c r="BP255" s="142"/>
      <c r="BQ255" s="110"/>
      <c r="BR255" s="142"/>
      <c r="BS255" s="110"/>
      <c r="BT255" s="142"/>
      <c r="BU255" s="110"/>
      <c r="BV255" s="144"/>
      <c r="BW255" s="114"/>
      <c r="BX255" s="67"/>
      <c r="BY255" s="68"/>
      <c r="BZ255" s="143"/>
      <c r="CA255" s="143"/>
      <c r="CB255" s="142"/>
      <c r="CC255" s="110"/>
      <c r="CD255" s="110"/>
      <c r="CE255" s="142"/>
      <c r="CF255" s="145"/>
      <c r="CG255" s="142"/>
      <c r="CH255" s="142"/>
      <c r="CI255" s="142"/>
      <c r="CJ255" s="142"/>
      <c r="CK255" s="142"/>
      <c r="CL255" s="111"/>
      <c r="CM255" s="111"/>
      <c r="CN255" s="111"/>
      <c r="CO255" s="142"/>
      <c r="CP255" s="145"/>
      <c r="CQ255" s="142"/>
      <c r="CR255" s="142"/>
      <c r="CS255" s="142"/>
      <c r="CT255" s="142"/>
      <c r="CU255" s="142"/>
      <c r="CV255" s="111"/>
      <c r="CW255" s="111"/>
      <c r="CX255" s="111"/>
      <c r="CY255" s="142"/>
      <c r="CZ255" s="145"/>
      <c r="DA255" s="116"/>
      <c r="DB255" s="168"/>
      <c r="DC255" s="118"/>
      <c r="DD255" s="118"/>
      <c r="DE255" s="167"/>
      <c r="DF255" s="167"/>
    </row>
    <row r="256" spans="1:137" hidden="1" x14ac:dyDescent="0.25">
      <c r="A256" s="140"/>
      <c r="B256" s="141"/>
      <c r="C256" s="90"/>
      <c r="D256" s="142"/>
      <c r="E256" s="143"/>
      <c r="F256" s="144"/>
      <c r="G256" s="142"/>
      <c r="H256" s="142"/>
      <c r="I256" s="110"/>
      <c r="J256" s="142"/>
      <c r="K256" s="110"/>
      <c r="L256" s="142"/>
      <c r="M256" s="142"/>
      <c r="N256" s="142"/>
      <c r="O256" s="110"/>
      <c r="P256" s="142"/>
      <c r="Q256" s="110"/>
      <c r="R256" s="142"/>
      <c r="S256" s="142"/>
      <c r="T256" s="142"/>
      <c r="U256" s="110"/>
      <c r="V256" s="142"/>
      <c r="W256" s="110"/>
      <c r="X256" s="142"/>
      <c r="Y256" s="110"/>
      <c r="Z256" s="144"/>
      <c r="AA256" s="142"/>
      <c r="AB256" s="142"/>
      <c r="AC256" s="142"/>
      <c r="AD256" s="142"/>
      <c r="AE256" s="142"/>
      <c r="AF256" s="111"/>
      <c r="AG256" s="111"/>
      <c r="AH256" s="111"/>
      <c r="AI256" s="142"/>
      <c r="AJ256" s="144"/>
      <c r="AK256" s="142"/>
      <c r="AL256" s="142"/>
      <c r="AM256" s="142"/>
      <c r="AN256" s="142"/>
      <c r="AO256" s="142"/>
      <c r="AP256" s="111"/>
      <c r="AQ256" s="111"/>
      <c r="AR256" s="111"/>
      <c r="AS256" s="142"/>
      <c r="AT256" s="144"/>
      <c r="AU256" s="142"/>
      <c r="AV256" s="142"/>
      <c r="AW256" s="142"/>
      <c r="AX256" s="110"/>
      <c r="AY256" s="110"/>
      <c r="AZ256" s="142"/>
      <c r="BA256" s="144"/>
      <c r="BB256" s="142"/>
      <c r="BC256" s="142"/>
      <c r="BD256" s="142"/>
      <c r="BE256" s="110"/>
      <c r="BF256" s="110"/>
      <c r="BG256" s="142"/>
      <c r="BH256" s="144"/>
      <c r="BI256" s="142"/>
      <c r="BJ256" s="142"/>
      <c r="BK256" s="110"/>
      <c r="BL256" s="142"/>
      <c r="BM256" s="110"/>
      <c r="BN256" s="142"/>
      <c r="BO256" s="142"/>
      <c r="BP256" s="142"/>
      <c r="BQ256" s="110"/>
      <c r="BR256" s="142"/>
      <c r="BS256" s="110"/>
      <c r="BT256" s="142"/>
      <c r="BU256" s="110"/>
      <c r="BV256" s="144"/>
      <c r="BW256" s="114"/>
      <c r="BX256" s="67"/>
      <c r="BY256" s="68"/>
      <c r="BZ256" s="143"/>
      <c r="CA256" s="143"/>
      <c r="CB256" s="142"/>
      <c r="CC256" s="110"/>
      <c r="CD256" s="110"/>
      <c r="CE256" s="142"/>
      <c r="CF256" s="145"/>
      <c r="CG256" s="142"/>
      <c r="CH256" s="142"/>
      <c r="CI256" s="142"/>
      <c r="CJ256" s="142"/>
      <c r="CK256" s="142"/>
      <c r="CL256" s="111"/>
      <c r="CM256" s="111"/>
      <c r="CN256" s="111"/>
      <c r="CO256" s="142"/>
      <c r="CP256" s="145"/>
      <c r="CQ256" s="142"/>
      <c r="CR256" s="142"/>
      <c r="CS256" s="142"/>
      <c r="CT256" s="142"/>
      <c r="CU256" s="142"/>
      <c r="CV256" s="111"/>
      <c r="CW256" s="111"/>
      <c r="CX256" s="111"/>
      <c r="CY256" s="142"/>
      <c r="CZ256" s="145"/>
      <c r="DA256" s="116"/>
      <c r="DB256" s="168"/>
      <c r="DC256" s="118"/>
      <c r="DD256" s="118"/>
      <c r="DE256" s="167"/>
      <c r="DF256" s="167"/>
    </row>
    <row r="257" spans="1:110" hidden="1" x14ac:dyDescent="0.25">
      <c r="A257" s="140"/>
      <c r="B257" s="141"/>
      <c r="C257" s="90"/>
      <c r="D257" s="142"/>
      <c r="E257" s="143"/>
      <c r="F257" s="144"/>
      <c r="G257" s="142"/>
      <c r="H257" s="142"/>
      <c r="I257" s="110"/>
      <c r="J257" s="142"/>
      <c r="K257" s="110"/>
      <c r="L257" s="142"/>
      <c r="M257" s="142"/>
      <c r="N257" s="142"/>
      <c r="O257" s="110"/>
      <c r="P257" s="142"/>
      <c r="Q257" s="110"/>
      <c r="R257" s="142"/>
      <c r="S257" s="142"/>
      <c r="T257" s="142"/>
      <c r="U257" s="110"/>
      <c r="V257" s="142"/>
      <c r="W257" s="110"/>
      <c r="X257" s="142"/>
      <c r="Y257" s="110"/>
      <c r="Z257" s="144"/>
      <c r="AA257" s="142"/>
      <c r="AB257" s="142"/>
      <c r="AC257" s="142"/>
      <c r="AD257" s="142"/>
      <c r="AE257" s="142"/>
      <c r="AF257" s="111"/>
      <c r="AG257" s="111"/>
      <c r="AH257" s="111"/>
      <c r="AI257" s="142"/>
      <c r="AJ257" s="144"/>
      <c r="AK257" s="142"/>
      <c r="AL257" s="142"/>
      <c r="AM257" s="142"/>
      <c r="AN257" s="142"/>
      <c r="AO257" s="142"/>
      <c r="AP257" s="111"/>
      <c r="AQ257" s="111"/>
      <c r="AR257" s="111"/>
      <c r="AS257" s="142"/>
      <c r="AT257" s="144"/>
      <c r="AU257" s="142"/>
      <c r="AV257" s="142"/>
      <c r="AW257" s="142"/>
      <c r="AX257" s="110"/>
      <c r="AY257" s="110"/>
      <c r="AZ257" s="142"/>
      <c r="BA257" s="144"/>
      <c r="BB257" s="142"/>
      <c r="BC257" s="142"/>
      <c r="BD257" s="142"/>
      <c r="BE257" s="110"/>
      <c r="BF257" s="110"/>
      <c r="BG257" s="142"/>
      <c r="BH257" s="144"/>
      <c r="BI257" s="142"/>
      <c r="BJ257" s="142"/>
      <c r="BK257" s="110"/>
      <c r="BL257" s="142"/>
      <c r="BM257" s="110"/>
      <c r="BN257" s="142"/>
      <c r="BO257" s="142"/>
      <c r="BP257" s="142"/>
      <c r="BQ257" s="110"/>
      <c r="BR257" s="142"/>
      <c r="BS257" s="110"/>
      <c r="BT257" s="142"/>
      <c r="BU257" s="110"/>
      <c r="BV257" s="144"/>
      <c r="BW257" s="114"/>
      <c r="BX257" s="67"/>
      <c r="BY257" s="68"/>
      <c r="BZ257" s="143"/>
      <c r="CA257" s="143"/>
      <c r="CB257" s="142"/>
      <c r="CC257" s="110"/>
      <c r="CD257" s="110"/>
      <c r="CE257" s="142"/>
      <c r="CF257" s="145"/>
      <c r="CG257" s="142"/>
      <c r="CH257" s="142"/>
      <c r="CI257" s="142"/>
      <c r="CJ257" s="142"/>
      <c r="CK257" s="142"/>
      <c r="CL257" s="111"/>
      <c r="CM257" s="111"/>
      <c r="CN257" s="111"/>
      <c r="CO257" s="142"/>
      <c r="CP257" s="145"/>
      <c r="CQ257" s="142"/>
      <c r="CR257" s="142"/>
      <c r="CS257" s="142"/>
      <c r="CT257" s="142"/>
      <c r="CU257" s="142"/>
      <c r="CV257" s="111"/>
      <c r="CW257" s="111"/>
      <c r="CX257" s="111"/>
      <c r="CY257" s="142"/>
      <c r="CZ257" s="145"/>
      <c r="DA257" s="116"/>
      <c r="DB257" s="168"/>
      <c r="DC257" s="118"/>
      <c r="DD257" s="118"/>
      <c r="DE257" s="167"/>
      <c r="DF257" s="167"/>
    </row>
    <row r="258" spans="1:110" hidden="1" x14ac:dyDescent="0.25">
      <c r="A258" s="140"/>
      <c r="B258" s="141"/>
      <c r="C258" s="90"/>
      <c r="D258" s="142"/>
      <c r="E258" s="143"/>
      <c r="F258" s="144"/>
      <c r="G258" s="142"/>
      <c r="H258" s="142"/>
      <c r="I258" s="110"/>
      <c r="J258" s="142"/>
      <c r="K258" s="110"/>
      <c r="L258" s="142"/>
      <c r="M258" s="142"/>
      <c r="N258" s="142"/>
      <c r="O258" s="110"/>
      <c r="P258" s="142"/>
      <c r="Q258" s="110"/>
      <c r="R258" s="142"/>
      <c r="S258" s="142"/>
      <c r="T258" s="142"/>
      <c r="U258" s="110"/>
      <c r="V258" s="142"/>
      <c r="W258" s="110"/>
      <c r="X258" s="142"/>
      <c r="Y258" s="110"/>
      <c r="Z258" s="144"/>
      <c r="AA258" s="142"/>
      <c r="AB258" s="142"/>
      <c r="AC258" s="142"/>
      <c r="AD258" s="142"/>
      <c r="AE258" s="142"/>
      <c r="AF258" s="111"/>
      <c r="AG258" s="111"/>
      <c r="AH258" s="111"/>
      <c r="AI258" s="142"/>
      <c r="AJ258" s="144"/>
      <c r="AK258" s="142"/>
      <c r="AL258" s="142"/>
      <c r="AM258" s="142"/>
      <c r="AN258" s="142"/>
      <c r="AO258" s="142"/>
      <c r="AP258" s="111"/>
      <c r="AQ258" s="111"/>
      <c r="AR258" s="111"/>
      <c r="AS258" s="142"/>
      <c r="AT258" s="144"/>
      <c r="AU258" s="142"/>
      <c r="AV258" s="142"/>
      <c r="AW258" s="142"/>
      <c r="AX258" s="110"/>
      <c r="AY258" s="110"/>
      <c r="AZ258" s="142"/>
      <c r="BA258" s="144"/>
      <c r="BB258" s="142"/>
      <c r="BC258" s="142"/>
      <c r="BD258" s="142"/>
      <c r="BE258" s="110"/>
      <c r="BF258" s="110"/>
      <c r="BG258" s="142"/>
      <c r="BH258" s="144"/>
      <c r="BI258" s="142"/>
      <c r="BJ258" s="142"/>
      <c r="BK258" s="110"/>
      <c r="BL258" s="142"/>
      <c r="BM258" s="110"/>
      <c r="BN258" s="142"/>
      <c r="BO258" s="142"/>
      <c r="BP258" s="142"/>
      <c r="BQ258" s="110"/>
      <c r="BR258" s="142"/>
      <c r="BS258" s="110"/>
      <c r="BT258" s="142"/>
      <c r="BU258" s="110"/>
      <c r="BV258" s="144"/>
      <c r="BW258" s="114"/>
      <c r="BX258" s="67"/>
      <c r="BY258" s="68"/>
      <c r="BZ258" s="143"/>
      <c r="CA258" s="143"/>
      <c r="CB258" s="142"/>
      <c r="CC258" s="110"/>
      <c r="CD258" s="110"/>
      <c r="CE258" s="142"/>
      <c r="CF258" s="145"/>
      <c r="CG258" s="142"/>
      <c r="CH258" s="142"/>
      <c r="CI258" s="142"/>
      <c r="CJ258" s="142"/>
      <c r="CK258" s="142"/>
      <c r="CL258" s="111"/>
      <c r="CM258" s="111"/>
      <c r="CN258" s="111"/>
      <c r="CO258" s="142"/>
      <c r="CP258" s="145"/>
      <c r="CQ258" s="142"/>
      <c r="CR258" s="142"/>
      <c r="CS258" s="142"/>
      <c r="CT258" s="142"/>
      <c r="CU258" s="142"/>
      <c r="CV258" s="111"/>
      <c r="CW258" s="111"/>
      <c r="CX258" s="111"/>
      <c r="CY258" s="142"/>
      <c r="CZ258" s="145"/>
      <c r="DA258" s="116"/>
      <c r="DB258" s="168"/>
      <c r="DC258" s="118"/>
      <c r="DD258" s="118"/>
      <c r="DE258" s="167"/>
      <c r="DF258" s="167"/>
    </row>
    <row r="259" spans="1:110" hidden="1" x14ac:dyDescent="0.25">
      <c r="A259" s="140"/>
      <c r="B259" s="141"/>
      <c r="C259" s="90"/>
      <c r="D259" s="142"/>
      <c r="E259" s="143"/>
      <c r="F259" s="144"/>
      <c r="G259" s="142"/>
      <c r="H259" s="142"/>
      <c r="I259" s="110"/>
      <c r="J259" s="142"/>
      <c r="K259" s="110"/>
      <c r="L259" s="142"/>
      <c r="M259" s="142"/>
      <c r="N259" s="142"/>
      <c r="O259" s="110"/>
      <c r="P259" s="142"/>
      <c r="Q259" s="110"/>
      <c r="R259" s="142"/>
      <c r="S259" s="142"/>
      <c r="T259" s="142"/>
      <c r="U259" s="110"/>
      <c r="V259" s="142"/>
      <c r="W259" s="110"/>
      <c r="X259" s="142"/>
      <c r="Y259" s="110"/>
      <c r="Z259" s="144"/>
      <c r="AA259" s="142"/>
      <c r="AB259" s="142"/>
      <c r="AC259" s="142"/>
      <c r="AD259" s="142"/>
      <c r="AE259" s="142"/>
      <c r="AF259" s="111"/>
      <c r="AG259" s="111"/>
      <c r="AH259" s="111"/>
      <c r="AI259" s="142"/>
      <c r="AJ259" s="144"/>
      <c r="AK259" s="142"/>
      <c r="AL259" s="142"/>
      <c r="AM259" s="142"/>
      <c r="AN259" s="142"/>
      <c r="AO259" s="142"/>
      <c r="AP259" s="111"/>
      <c r="AQ259" s="111"/>
      <c r="AR259" s="111"/>
      <c r="AS259" s="142"/>
      <c r="AT259" s="144"/>
      <c r="AU259" s="142"/>
      <c r="AV259" s="142"/>
      <c r="AW259" s="142"/>
      <c r="AX259" s="110"/>
      <c r="AY259" s="110"/>
      <c r="AZ259" s="142"/>
      <c r="BA259" s="144"/>
      <c r="BB259" s="142"/>
      <c r="BC259" s="142"/>
      <c r="BD259" s="142"/>
      <c r="BE259" s="110"/>
      <c r="BF259" s="110"/>
      <c r="BG259" s="142"/>
      <c r="BH259" s="144"/>
      <c r="BI259" s="142"/>
      <c r="BJ259" s="142"/>
      <c r="BK259" s="110"/>
      <c r="BL259" s="142"/>
      <c r="BM259" s="110"/>
      <c r="BN259" s="142"/>
      <c r="BO259" s="142"/>
      <c r="BP259" s="142"/>
      <c r="BQ259" s="110"/>
      <c r="BR259" s="142"/>
      <c r="BS259" s="110"/>
      <c r="BT259" s="142"/>
      <c r="BU259" s="110"/>
      <c r="BV259" s="144"/>
      <c r="BW259" s="114"/>
      <c r="BX259" s="67"/>
      <c r="BY259" s="68"/>
      <c r="BZ259" s="143"/>
      <c r="CA259" s="143"/>
      <c r="CB259" s="142"/>
      <c r="CC259" s="110"/>
      <c r="CD259" s="110"/>
      <c r="CE259" s="142"/>
      <c r="CF259" s="145"/>
      <c r="CG259" s="142"/>
      <c r="CH259" s="142"/>
      <c r="CI259" s="142"/>
      <c r="CJ259" s="142"/>
      <c r="CK259" s="142"/>
      <c r="CL259" s="111"/>
      <c r="CM259" s="111"/>
      <c r="CN259" s="111"/>
      <c r="CO259" s="142"/>
      <c r="CP259" s="145"/>
      <c r="CQ259" s="142"/>
      <c r="CR259" s="142"/>
      <c r="CS259" s="142"/>
      <c r="CT259" s="142"/>
      <c r="CU259" s="142"/>
      <c r="CV259" s="111"/>
      <c r="CW259" s="111"/>
      <c r="CX259" s="111"/>
      <c r="CY259" s="142"/>
      <c r="CZ259" s="145"/>
      <c r="DA259" s="116"/>
      <c r="DB259" s="168"/>
      <c r="DC259" s="118"/>
      <c r="DD259" s="118"/>
      <c r="DE259" s="167"/>
      <c r="DF259" s="167"/>
    </row>
    <row r="260" spans="1:110" hidden="1" x14ac:dyDescent="0.25">
      <c r="A260" s="140"/>
      <c r="B260" s="141"/>
      <c r="C260" s="90"/>
      <c r="D260" s="142"/>
      <c r="E260" s="143"/>
      <c r="F260" s="144"/>
      <c r="G260" s="142"/>
      <c r="H260" s="142"/>
      <c r="I260" s="110"/>
      <c r="J260" s="142"/>
      <c r="K260" s="110"/>
      <c r="L260" s="142"/>
      <c r="M260" s="142"/>
      <c r="N260" s="142"/>
      <c r="O260" s="110"/>
      <c r="P260" s="142"/>
      <c r="Q260" s="110"/>
      <c r="R260" s="142"/>
      <c r="S260" s="142"/>
      <c r="T260" s="142"/>
      <c r="U260" s="110"/>
      <c r="V260" s="142"/>
      <c r="W260" s="110"/>
      <c r="X260" s="142"/>
      <c r="Y260" s="110"/>
      <c r="Z260" s="144"/>
      <c r="AA260" s="142"/>
      <c r="AB260" s="142"/>
      <c r="AC260" s="142"/>
      <c r="AD260" s="142"/>
      <c r="AE260" s="142"/>
      <c r="AF260" s="111"/>
      <c r="AG260" s="111"/>
      <c r="AH260" s="111"/>
      <c r="AI260" s="142"/>
      <c r="AJ260" s="144"/>
      <c r="AK260" s="142"/>
      <c r="AL260" s="142"/>
      <c r="AM260" s="142"/>
      <c r="AN260" s="142"/>
      <c r="AO260" s="142"/>
      <c r="AP260" s="111"/>
      <c r="AQ260" s="111"/>
      <c r="AR260" s="111"/>
      <c r="AS260" s="142"/>
      <c r="AT260" s="144"/>
      <c r="AU260" s="142"/>
      <c r="AV260" s="142"/>
      <c r="AW260" s="142"/>
      <c r="AX260" s="110"/>
      <c r="AY260" s="110"/>
      <c r="AZ260" s="142"/>
      <c r="BA260" s="144"/>
      <c r="BB260" s="142"/>
      <c r="BC260" s="142"/>
      <c r="BD260" s="142"/>
      <c r="BE260" s="110"/>
      <c r="BF260" s="110"/>
      <c r="BG260" s="142"/>
      <c r="BH260" s="144"/>
      <c r="BI260" s="142"/>
      <c r="BJ260" s="142"/>
      <c r="BK260" s="110"/>
      <c r="BL260" s="142"/>
      <c r="BM260" s="110"/>
      <c r="BN260" s="142"/>
      <c r="BO260" s="142"/>
      <c r="BP260" s="142"/>
      <c r="BQ260" s="110"/>
      <c r="BR260" s="142"/>
      <c r="BS260" s="110"/>
      <c r="BT260" s="142"/>
      <c r="BU260" s="110"/>
      <c r="BV260" s="144"/>
      <c r="BW260" s="114"/>
      <c r="BX260" s="67"/>
      <c r="BY260" s="68"/>
      <c r="BZ260" s="143"/>
      <c r="CA260" s="143"/>
      <c r="CB260" s="142"/>
      <c r="CC260" s="110"/>
      <c r="CD260" s="110"/>
      <c r="CE260" s="142"/>
      <c r="CF260" s="145"/>
      <c r="CG260" s="142"/>
      <c r="CH260" s="142"/>
      <c r="CI260" s="142"/>
      <c r="CJ260" s="142"/>
      <c r="CK260" s="142"/>
      <c r="CL260" s="111"/>
      <c r="CM260" s="111"/>
      <c r="CN260" s="111"/>
      <c r="CO260" s="142"/>
      <c r="CP260" s="145"/>
      <c r="CQ260" s="142"/>
      <c r="CR260" s="142"/>
      <c r="CS260" s="142"/>
      <c r="CT260" s="142"/>
      <c r="CU260" s="142"/>
      <c r="CV260" s="111"/>
      <c r="CW260" s="111"/>
      <c r="CX260" s="111"/>
      <c r="CY260" s="142"/>
      <c r="CZ260" s="145"/>
      <c r="DA260" s="116"/>
      <c r="DB260" s="168"/>
      <c r="DC260" s="118"/>
      <c r="DD260" s="118"/>
      <c r="DE260" s="167"/>
      <c r="DF260" s="167"/>
    </row>
    <row r="261" spans="1:110" hidden="1" x14ac:dyDescent="0.25">
      <c r="A261" s="140"/>
      <c r="B261" s="141"/>
      <c r="C261" s="90"/>
      <c r="D261" s="142"/>
      <c r="E261" s="143"/>
      <c r="F261" s="144"/>
      <c r="G261" s="142"/>
      <c r="H261" s="142"/>
      <c r="I261" s="110"/>
      <c r="J261" s="142"/>
      <c r="K261" s="110"/>
      <c r="L261" s="142"/>
      <c r="M261" s="142"/>
      <c r="N261" s="142"/>
      <c r="O261" s="110"/>
      <c r="P261" s="142"/>
      <c r="Q261" s="110"/>
      <c r="R261" s="142"/>
      <c r="S261" s="142"/>
      <c r="T261" s="142"/>
      <c r="U261" s="110"/>
      <c r="V261" s="142"/>
      <c r="W261" s="110"/>
      <c r="X261" s="142"/>
      <c r="Y261" s="110"/>
      <c r="Z261" s="144"/>
      <c r="AA261" s="142"/>
      <c r="AB261" s="142"/>
      <c r="AC261" s="142"/>
      <c r="AD261" s="142"/>
      <c r="AE261" s="142"/>
      <c r="AF261" s="111"/>
      <c r="AG261" s="111"/>
      <c r="AH261" s="111"/>
      <c r="AI261" s="142"/>
      <c r="AJ261" s="144"/>
      <c r="AK261" s="142"/>
      <c r="AL261" s="142"/>
      <c r="AM261" s="142"/>
      <c r="AN261" s="142"/>
      <c r="AO261" s="142"/>
      <c r="AP261" s="111"/>
      <c r="AQ261" s="111"/>
      <c r="AR261" s="111"/>
      <c r="AS261" s="142"/>
      <c r="AT261" s="144"/>
      <c r="AU261" s="142"/>
      <c r="AV261" s="142"/>
      <c r="AW261" s="142"/>
      <c r="AX261" s="110"/>
      <c r="AY261" s="110"/>
      <c r="AZ261" s="142"/>
      <c r="BA261" s="144"/>
      <c r="BB261" s="142"/>
      <c r="BC261" s="142"/>
      <c r="BD261" s="142"/>
      <c r="BE261" s="110"/>
      <c r="BF261" s="110"/>
      <c r="BG261" s="142"/>
      <c r="BH261" s="144"/>
      <c r="BI261" s="142"/>
      <c r="BJ261" s="142"/>
      <c r="BK261" s="110"/>
      <c r="BL261" s="142"/>
      <c r="BM261" s="110"/>
      <c r="BN261" s="142"/>
      <c r="BO261" s="142"/>
      <c r="BP261" s="142"/>
      <c r="BQ261" s="110"/>
      <c r="BR261" s="142"/>
      <c r="BS261" s="110"/>
      <c r="BT261" s="142"/>
      <c r="BU261" s="110"/>
      <c r="BV261" s="144"/>
      <c r="BW261" s="114"/>
      <c r="BX261" s="67"/>
      <c r="BY261" s="68"/>
      <c r="BZ261" s="143"/>
      <c r="CA261" s="143"/>
      <c r="CB261" s="142"/>
      <c r="CC261" s="110"/>
      <c r="CD261" s="110"/>
      <c r="CE261" s="142"/>
      <c r="CF261" s="145"/>
      <c r="CG261" s="142"/>
      <c r="CH261" s="142"/>
      <c r="CI261" s="142"/>
      <c r="CJ261" s="142"/>
      <c r="CK261" s="142"/>
      <c r="CL261" s="111"/>
      <c r="CM261" s="111"/>
      <c r="CN261" s="111"/>
      <c r="CO261" s="142"/>
      <c r="CP261" s="145"/>
      <c r="CQ261" s="142"/>
      <c r="CR261" s="142"/>
      <c r="CS261" s="142"/>
      <c r="CT261" s="142"/>
      <c r="CU261" s="142"/>
      <c r="CV261" s="111"/>
      <c r="CW261" s="111"/>
      <c r="CX261" s="111"/>
      <c r="CY261" s="142"/>
      <c r="CZ261" s="145"/>
      <c r="DA261" s="116"/>
      <c r="DB261" s="168"/>
      <c r="DC261" s="118"/>
      <c r="DD261" s="118"/>
      <c r="DE261" s="167"/>
      <c r="DF261" s="167"/>
    </row>
    <row r="262" spans="1:110" hidden="1" x14ac:dyDescent="0.25">
      <c r="A262" s="140"/>
      <c r="B262" s="141"/>
      <c r="C262" s="90"/>
      <c r="D262" s="142"/>
      <c r="E262" s="143"/>
      <c r="F262" s="144"/>
      <c r="G262" s="142"/>
      <c r="H262" s="142"/>
      <c r="I262" s="110"/>
      <c r="J262" s="142"/>
      <c r="K262" s="110"/>
      <c r="L262" s="142"/>
      <c r="M262" s="142"/>
      <c r="N262" s="142"/>
      <c r="O262" s="110"/>
      <c r="P262" s="142"/>
      <c r="Q262" s="110"/>
      <c r="R262" s="142"/>
      <c r="S262" s="142"/>
      <c r="T262" s="142"/>
      <c r="U262" s="110"/>
      <c r="V262" s="142"/>
      <c r="W262" s="110"/>
      <c r="X262" s="142"/>
      <c r="Y262" s="110"/>
      <c r="Z262" s="144"/>
      <c r="AA262" s="142"/>
      <c r="AB262" s="142"/>
      <c r="AC262" s="142"/>
      <c r="AD262" s="142"/>
      <c r="AE262" s="142"/>
      <c r="AF262" s="111"/>
      <c r="AG262" s="111"/>
      <c r="AH262" s="111"/>
      <c r="AI262" s="142"/>
      <c r="AJ262" s="144"/>
      <c r="AK262" s="142"/>
      <c r="AL262" s="142"/>
      <c r="AM262" s="142"/>
      <c r="AN262" s="142"/>
      <c r="AO262" s="142"/>
      <c r="AP262" s="111"/>
      <c r="AQ262" s="111"/>
      <c r="AR262" s="111"/>
      <c r="AS262" s="142"/>
      <c r="AT262" s="144"/>
      <c r="AU262" s="142"/>
      <c r="AV262" s="142"/>
      <c r="AW262" s="142"/>
      <c r="AX262" s="110"/>
      <c r="AY262" s="110"/>
      <c r="AZ262" s="142"/>
      <c r="BA262" s="144"/>
      <c r="BB262" s="142"/>
      <c r="BC262" s="142"/>
      <c r="BD262" s="142"/>
      <c r="BE262" s="110"/>
      <c r="BF262" s="110"/>
      <c r="BG262" s="142"/>
      <c r="BH262" s="144"/>
      <c r="BI262" s="142"/>
      <c r="BJ262" s="142"/>
      <c r="BK262" s="110"/>
      <c r="BL262" s="142"/>
      <c r="BM262" s="110"/>
      <c r="BN262" s="142"/>
      <c r="BO262" s="142"/>
      <c r="BP262" s="142"/>
      <c r="BQ262" s="110"/>
      <c r="BR262" s="142"/>
      <c r="BS262" s="110"/>
      <c r="BT262" s="142"/>
      <c r="BU262" s="110"/>
      <c r="BV262" s="144"/>
      <c r="BW262" s="114"/>
      <c r="BX262" s="67"/>
      <c r="BY262" s="68"/>
      <c r="BZ262" s="143"/>
      <c r="CA262" s="143"/>
      <c r="CB262" s="142"/>
      <c r="CC262" s="110"/>
      <c r="CD262" s="110"/>
      <c r="CE262" s="142"/>
      <c r="CF262" s="145"/>
      <c r="CG262" s="142"/>
      <c r="CH262" s="142"/>
      <c r="CI262" s="142"/>
      <c r="CJ262" s="142"/>
      <c r="CK262" s="142"/>
      <c r="CL262" s="111"/>
      <c r="CM262" s="111"/>
      <c r="CN262" s="111"/>
      <c r="CO262" s="142"/>
      <c r="CP262" s="145"/>
      <c r="CQ262" s="142"/>
      <c r="CR262" s="142"/>
      <c r="CS262" s="142"/>
      <c r="CT262" s="142"/>
      <c r="CU262" s="142"/>
      <c r="CV262" s="111"/>
      <c r="CW262" s="111"/>
      <c r="CX262" s="111"/>
      <c r="CY262" s="142"/>
      <c r="CZ262" s="145"/>
      <c r="DA262" s="116"/>
      <c r="DB262" s="168"/>
      <c r="DC262" s="118"/>
      <c r="DD262" s="118"/>
      <c r="DE262" s="167"/>
      <c r="DF262" s="167"/>
    </row>
    <row r="263" spans="1:110" hidden="1" x14ac:dyDescent="0.25">
      <c r="A263" s="140"/>
      <c r="B263" s="169"/>
      <c r="C263" s="152"/>
      <c r="D263" s="170"/>
      <c r="E263" s="171"/>
      <c r="F263" s="170"/>
      <c r="G263" s="170"/>
      <c r="H263" s="170"/>
      <c r="I263" s="173"/>
      <c r="J263" s="170"/>
      <c r="K263" s="173"/>
      <c r="L263" s="170"/>
      <c r="M263" s="170"/>
      <c r="N263" s="170"/>
      <c r="O263" s="173"/>
      <c r="P263" s="170"/>
      <c r="Q263" s="173"/>
      <c r="R263" s="170"/>
      <c r="S263" s="170"/>
      <c r="T263" s="170"/>
      <c r="U263" s="173"/>
      <c r="V263" s="170"/>
      <c r="W263" s="173"/>
      <c r="X263" s="170"/>
      <c r="Y263" s="173"/>
      <c r="Z263" s="144"/>
      <c r="AA263" s="170"/>
      <c r="AB263" s="170"/>
      <c r="AC263" s="170"/>
      <c r="AD263" s="170"/>
      <c r="AE263" s="170"/>
      <c r="AF263" s="172"/>
      <c r="AG263" s="172"/>
      <c r="AH263" s="172"/>
      <c r="AI263" s="170"/>
      <c r="AJ263" s="170"/>
      <c r="AK263" s="170"/>
      <c r="AL263" s="170"/>
      <c r="AM263" s="170"/>
      <c r="AN263" s="170"/>
      <c r="AO263" s="170"/>
      <c r="AP263" s="172"/>
      <c r="AQ263" s="172"/>
      <c r="AR263" s="172"/>
      <c r="AS263" s="170"/>
      <c r="AT263" s="170"/>
      <c r="AU263" s="170"/>
      <c r="AV263" s="170"/>
      <c r="AW263" s="170"/>
      <c r="AX263" s="173"/>
      <c r="AY263" s="173"/>
      <c r="AZ263" s="170"/>
      <c r="BA263" s="170"/>
      <c r="BB263" s="170"/>
      <c r="BC263" s="170"/>
      <c r="BD263" s="170"/>
      <c r="BE263" s="173"/>
      <c r="BF263" s="173"/>
      <c r="BG263" s="170"/>
      <c r="BH263" s="170"/>
      <c r="BI263" s="170"/>
      <c r="BJ263" s="170"/>
      <c r="BK263" s="173"/>
      <c r="BL263" s="170"/>
      <c r="BM263" s="173"/>
      <c r="BN263" s="170"/>
      <c r="BO263" s="170"/>
      <c r="BP263" s="170"/>
      <c r="BQ263" s="173"/>
      <c r="BR263" s="170"/>
      <c r="BS263" s="173"/>
      <c r="BT263" s="170"/>
      <c r="BU263" s="173"/>
      <c r="BV263" s="144"/>
      <c r="BW263" s="114"/>
      <c r="BX263" s="67"/>
      <c r="BY263" s="68"/>
      <c r="BZ263" s="143"/>
      <c r="CA263" s="143"/>
      <c r="CB263" s="142"/>
      <c r="CC263" s="110"/>
      <c r="CD263" s="110"/>
      <c r="CE263" s="142"/>
      <c r="CF263" s="145"/>
      <c r="CG263" s="142"/>
      <c r="CH263" s="142"/>
      <c r="CI263" s="142"/>
      <c r="CJ263" s="142"/>
      <c r="CK263" s="142"/>
      <c r="CL263" s="111"/>
      <c r="CM263" s="111"/>
      <c r="CN263" s="111"/>
      <c r="CO263" s="142"/>
      <c r="CP263" s="145"/>
      <c r="CQ263" s="142"/>
      <c r="CR263" s="142"/>
      <c r="CS263" s="142"/>
      <c r="CT263" s="142"/>
      <c r="CU263" s="142"/>
      <c r="CV263" s="111"/>
      <c r="CW263" s="111"/>
      <c r="CX263" s="111"/>
      <c r="CY263" s="142"/>
      <c r="CZ263" s="145"/>
      <c r="DA263" s="116"/>
      <c r="DB263" s="168"/>
      <c r="DC263" s="118"/>
      <c r="DD263" s="118"/>
      <c r="DE263" s="167"/>
      <c r="DF263" s="167"/>
    </row>
    <row r="264" spans="1:110" hidden="1" x14ac:dyDescent="0.25">
      <c r="A264" s="140"/>
      <c r="B264" s="141"/>
      <c r="C264" s="90"/>
      <c r="D264" s="142"/>
      <c r="E264" s="143"/>
      <c r="F264" s="144"/>
      <c r="G264" s="142"/>
      <c r="H264" s="142"/>
      <c r="I264" s="110"/>
      <c r="J264" s="142"/>
      <c r="K264" s="110"/>
      <c r="L264" s="142"/>
      <c r="M264" s="142"/>
      <c r="N264" s="142"/>
      <c r="O264" s="110"/>
      <c r="P264" s="142"/>
      <c r="Q264" s="110"/>
      <c r="R264" s="142"/>
      <c r="S264" s="142"/>
      <c r="T264" s="142"/>
      <c r="U264" s="110"/>
      <c r="V264" s="142"/>
      <c r="W264" s="110"/>
      <c r="X264" s="142"/>
      <c r="Y264" s="110"/>
      <c r="Z264" s="144"/>
      <c r="AA264" s="142"/>
      <c r="AB264" s="142"/>
      <c r="AC264" s="142"/>
      <c r="AD264" s="142"/>
      <c r="AE264" s="142"/>
      <c r="AF264" s="111"/>
      <c r="AG264" s="111"/>
      <c r="AH264" s="111"/>
      <c r="AI264" s="142"/>
      <c r="AJ264" s="144"/>
      <c r="AK264" s="142"/>
      <c r="AL264" s="142"/>
      <c r="AM264" s="142"/>
      <c r="AN264" s="142"/>
      <c r="AO264" s="142"/>
      <c r="AP264" s="111"/>
      <c r="AQ264" s="111"/>
      <c r="AR264" s="111"/>
      <c r="AS264" s="142"/>
      <c r="AT264" s="144"/>
      <c r="AU264" s="142"/>
      <c r="AV264" s="142"/>
      <c r="AW264" s="142"/>
      <c r="AX264" s="110"/>
      <c r="AY264" s="110"/>
      <c r="AZ264" s="142"/>
      <c r="BA264" s="144"/>
      <c r="BB264" s="142"/>
      <c r="BC264" s="142"/>
      <c r="BD264" s="142"/>
      <c r="BE264" s="110"/>
      <c r="BF264" s="110"/>
      <c r="BG264" s="142"/>
      <c r="BH264" s="144"/>
      <c r="BI264" s="142"/>
      <c r="BJ264" s="142"/>
      <c r="BK264" s="110"/>
      <c r="BL264" s="142"/>
      <c r="BM264" s="110"/>
      <c r="BN264" s="142"/>
      <c r="BO264" s="142"/>
      <c r="BP264" s="142"/>
      <c r="BQ264" s="110"/>
      <c r="BR264" s="142"/>
      <c r="BS264" s="110"/>
      <c r="BT264" s="142"/>
      <c r="BU264" s="110"/>
      <c r="BV264" s="144"/>
      <c r="BW264" s="114"/>
      <c r="BX264" s="67"/>
      <c r="BY264" s="68"/>
      <c r="BZ264" s="143"/>
      <c r="CA264" s="143"/>
      <c r="CB264" s="142"/>
      <c r="CC264" s="110"/>
      <c r="CD264" s="110"/>
      <c r="CE264" s="142"/>
      <c r="CF264" s="145"/>
      <c r="CG264" s="142"/>
      <c r="CH264" s="142"/>
      <c r="CI264" s="142"/>
      <c r="CJ264" s="142"/>
      <c r="CK264" s="142"/>
      <c r="CL264" s="111"/>
      <c r="CM264" s="111"/>
      <c r="CN264" s="111"/>
      <c r="CO264" s="142"/>
      <c r="CP264" s="145"/>
      <c r="CQ264" s="142"/>
      <c r="CR264" s="142"/>
      <c r="CS264" s="142"/>
      <c r="CT264" s="142"/>
      <c r="CU264" s="142"/>
      <c r="CV264" s="111"/>
      <c r="CW264" s="111"/>
      <c r="CX264" s="111"/>
      <c r="CY264" s="142"/>
      <c r="CZ264" s="145"/>
      <c r="DA264" s="116"/>
      <c r="DB264" s="168"/>
      <c r="DC264" s="118"/>
      <c r="DD264" s="118"/>
      <c r="DE264" s="167"/>
      <c r="DF264" s="167"/>
    </row>
    <row r="265" spans="1:110" hidden="1" x14ac:dyDescent="0.25">
      <c r="A265" s="140"/>
      <c r="B265" s="141"/>
      <c r="C265" s="90"/>
      <c r="D265" s="142"/>
      <c r="E265" s="143"/>
      <c r="F265" s="144"/>
      <c r="G265" s="142"/>
      <c r="H265" s="142"/>
      <c r="I265" s="110"/>
      <c r="J265" s="142"/>
      <c r="K265" s="110"/>
      <c r="L265" s="142"/>
      <c r="M265" s="142"/>
      <c r="N265" s="142"/>
      <c r="O265" s="110"/>
      <c r="P265" s="142"/>
      <c r="Q265" s="110"/>
      <c r="R265" s="142"/>
      <c r="S265" s="142"/>
      <c r="T265" s="142"/>
      <c r="U265" s="110"/>
      <c r="V265" s="142"/>
      <c r="W265" s="110"/>
      <c r="X265" s="142"/>
      <c r="Y265" s="110"/>
      <c r="Z265" s="144"/>
      <c r="AA265" s="142"/>
      <c r="AB265" s="142"/>
      <c r="AC265" s="142"/>
      <c r="AD265" s="142"/>
      <c r="AE265" s="142"/>
      <c r="AF265" s="111"/>
      <c r="AG265" s="111"/>
      <c r="AH265" s="111"/>
      <c r="AI265" s="142"/>
      <c r="AJ265" s="144"/>
      <c r="AK265" s="142"/>
      <c r="AL265" s="142"/>
      <c r="AM265" s="142"/>
      <c r="AN265" s="142"/>
      <c r="AO265" s="142"/>
      <c r="AP265" s="111"/>
      <c r="AQ265" s="111"/>
      <c r="AR265" s="111"/>
      <c r="AS265" s="142"/>
      <c r="AT265" s="144"/>
      <c r="AU265" s="142"/>
      <c r="AV265" s="142"/>
      <c r="AW265" s="142"/>
      <c r="AX265" s="110"/>
      <c r="AY265" s="110"/>
      <c r="AZ265" s="142"/>
      <c r="BA265" s="144"/>
      <c r="BB265" s="142"/>
      <c r="BC265" s="142"/>
      <c r="BD265" s="142"/>
      <c r="BE265" s="110"/>
      <c r="BF265" s="110"/>
      <c r="BG265" s="142"/>
      <c r="BH265" s="144"/>
      <c r="BI265" s="142"/>
      <c r="BJ265" s="142"/>
      <c r="BK265" s="110"/>
      <c r="BL265" s="142"/>
      <c r="BM265" s="110"/>
      <c r="BN265" s="142"/>
      <c r="BO265" s="142"/>
      <c r="BP265" s="142"/>
      <c r="BQ265" s="110"/>
      <c r="BR265" s="142"/>
      <c r="BS265" s="110"/>
      <c r="BT265" s="142"/>
      <c r="BU265" s="110"/>
      <c r="BV265" s="144"/>
      <c r="BW265" s="114"/>
      <c r="BX265" s="67"/>
      <c r="BY265" s="68"/>
      <c r="BZ265" s="143"/>
      <c r="CA265" s="143"/>
      <c r="CB265" s="142"/>
      <c r="CC265" s="110"/>
      <c r="CD265" s="110"/>
      <c r="CE265" s="142"/>
      <c r="CF265" s="145"/>
      <c r="CG265" s="142"/>
      <c r="CH265" s="142"/>
      <c r="CI265" s="142"/>
      <c r="CJ265" s="142"/>
      <c r="CK265" s="142"/>
      <c r="CL265" s="111"/>
      <c r="CM265" s="111"/>
      <c r="CN265" s="111"/>
      <c r="CO265" s="142"/>
      <c r="CP265" s="145"/>
      <c r="CQ265" s="142"/>
      <c r="CR265" s="142"/>
      <c r="CS265" s="142"/>
      <c r="CT265" s="142"/>
      <c r="CU265" s="142"/>
      <c r="CV265" s="111"/>
      <c r="CW265" s="111"/>
      <c r="CX265" s="111"/>
      <c r="CY265" s="142"/>
      <c r="CZ265" s="145"/>
      <c r="DA265" s="116"/>
      <c r="DB265" s="168"/>
      <c r="DC265" s="118"/>
      <c r="DD265" s="118"/>
      <c r="DE265" s="167"/>
      <c r="DF265" s="167"/>
    </row>
    <row r="266" spans="1:110" hidden="1" x14ac:dyDescent="0.25">
      <c r="A266" s="140"/>
      <c r="B266" s="141"/>
      <c r="C266" s="90"/>
      <c r="D266" s="142"/>
      <c r="E266" s="143"/>
      <c r="F266" s="144"/>
      <c r="G266" s="142"/>
      <c r="H266" s="142"/>
      <c r="I266" s="110"/>
      <c r="J266" s="142"/>
      <c r="K266" s="110"/>
      <c r="L266" s="142"/>
      <c r="M266" s="142"/>
      <c r="N266" s="142"/>
      <c r="O266" s="110"/>
      <c r="P266" s="142"/>
      <c r="Q266" s="110"/>
      <c r="R266" s="142"/>
      <c r="S266" s="142"/>
      <c r="T266" s="142"/>
      <c r="U266" s="110"/>
      <c r="V266" s="142"/>
      <c r="W266" s="110"/>
      <c r="X266" s="142"/>
      <c r="Y266" s="110"/>
      <c r="Z266" s="144"/>
      <c r="AA266" s="142"/>
      <c r="AB266" s="142"/>
      <c r="AC266" s="142"/>
      <c r="AD266" s="142"/>
      <c r="AE266" s="142"/>
      <c r="AF266" s="111"/>
      <c r="AG266" s="111"/>
      <c r="AH266" s="111"/>
      <c r="AI266" s="142"/>
      <c r="AJ266" s="144"/>
      <c r="AK266" s="142"/>
      <c r="AL266" s="142"/>
      <c r="AM266" s="142"/>
      <c r="AN266" s="142"/>
      <c r="AO266" s="142"/>
      <c r="AP266" s="111"/>
      <c r="AQ266" s="111"/>
      <c r="AR266" s="111"/>
      <c r="AS266" s="142"/>
      <c r="AT266" s="144"/>
      <c r="AU266" s="142"/>
      <c r="AV266" s="142"/>
      <c r="AW266" s="142"/>
      <c r="AX266" s="110"/>
      <c r="AY266" s="110"/>
      <c r="AZ266" s="142"/>
      <c r="BA266" s="144"/>
      <c r="BB266" s="142"/>
      <c r="BC266" s="142"/>
      <c r="BD266" s="142"/>
      <c r="BE266" s="110"/>
      <c r="BF266" s="110"/>
      <c r="BG266" s="142"/>
      <c r="BH266" s="144"/>
      <c r="BI266" s="142"/>
      <c r="BJ266" s="142"/>
      <c r="BK266" s="110"/>
      <c r="BL266" s="142"/>
      <c r="BM266" s="110"/>
      <c r="BN266" s="142"/>
      <c r="BO266" s="142"/>
      <c r="BP266" s="142"/>
      <c r="BQ266" s="110"/>
      <c r="BR266" s="142"/>
      <c r="BS266" s="110"/>
      <c r="BT266" s="142"/>
      <c r="BU266" s="110"/>
      <c r="BV266" s="144"/>
      <c r="BW266" s="114"/>
      <c r="BX266" s="67"/>
      <c r="BY266" s="68"/>
      <c r="BZ266" s="143"/>
      <c r="CA266" s="143"/>
      <c r="CB266" s="142"/>
      <c r="CC266" s="110"/>
      <c r="CD266" s="110"/>
      <c r="CE266" s="142"/>
      <c r="CF266" s="145"/>
      <c r="CG266" s="142"/>
      <c r="CH266" s="142"/>
      <c r="CI266" s="142"/>
      <c r="CJ266" s="142"/>
      <c r="CK266" s="142"/>
      <c r="CL266" s="111"/>
      <c r="CM266" s="111"/>
      <c r="CN266" s="111"/>
      <c r="CO266" s="142"/>
      <c r="CP266" s="145"/>
      <c r="CQ266" s="142"/>
      <c r="CR266" s="142"/>
      <c r="CS266" s="142"/>
      <c r="CT266" s="142"/>
      <c r="CU266" s="142"/>
      <c r="CV266" s="111"/>
      <c r="CW266" s="111"/>
      <c r="CX266" s="111"/>
      <c r="CY266" s="142"/>
      <c r="CZ266" s="145"/>
      <c r="DA266" s="116"/>
      <c r="DB266" s="168"/>
      <c r="DC266" s="118"/>
      <c r="DD266" s="118"/>
      <c r="DE266" s="167"/>
      <c r="DF266" s="167"/>
    </row>
    <row r="267" spans="1:110" hidden="1" x14ac:dyDescent="0.25">
      <c r="A267" s="140"/>
      <c r="B267" s="141"/>
      <c r="C267" s="90"/>
      <c r="D267" s="142"/>
      <c r="E267" s="143"/>
      <c r="F267" s="144"/>
      <c r="G267" s="142"/>
      <c r="H267" s="142"/>
      <c r="I267" s="110"/>
      <c r="J267" s="142"/>
      <c r="K267" s="110"/>
      <c r="L267" s="142"/>
      <c r="M267" s="142"/>
      <c r="N267" s="142"/>
      <c r="O267" s="110"/>
      <c r="P267" s="142"/>
      <c r="Q267" s="110"/>
      <c r="R267" s="142"/>
      <c r="S267" s="142"/>
      <c r="T267" s="142"/>
      <c r="U267" s="110"/>
      <c r="V267" s="142"/>
      <c r="W267" s="110"/>
      <c r="X267" s="142"/>
      <c r="Y267" s="110"/>
      <c r="Z267" s="144"/>
      <c r="AA267" s="142"/>
      <c r="AB267" s="142"/>
      <c r="AC267" s="142"/>
      <c r="AD267" s="142"/>
      <c r="AE267" s="142"/>
      <c r="AF267" s="111"/>
      <c r="AG267" s="111"/>
      <c r="AH267" s="111"/>
      <c r="AI267" s="142"/>
      <c r="AJ267" s="144"/>
      <c r="AK267" s="142"/>
      <c r="AL267" s="142"/>
      <c r="AM267" s="142"/>
      <c r="AN267" s="142"/>
      <c r="AO267" s="142"/>
      <c r="AP267" s="111"/>
      <c r="AQ267" s="111"/>
      <c r="AR267" s="111"/>
      <c r="AS267" s="142"/>
      <c r="AT267" s="144"/>
      <c r="AU267" s="142"/>
      <c r="AV267" s="142"/>
      <c r="AW267" s="142"/>
      <c r="AX267" s="110"/>
      <c r="AY267" s="110"/>
      <c r="AZ267" s="142"/>
      <c r="BA267" s="144"/>
      <c r="BB267" s="142"/>
      <c r="BC267" s="142"/>
      <c r="BD267" s="142"/>
      <c r="BE267" s="110"/>
      <c r="BF267" s="110"/>
      <c r="BG267" s="142"/>
      <c r="BH267" s="144"/>
      <c r="BI267" s="142"/>
      <c r="BJ267" s="142"/>
      <c r="BK267" s="110"/>
      <c r="BL267" s="142"/>
      <c r="BM267" s="110"/>
      <c r="BN267" s="142"/>
      <c r="BO267" s="142"/>
      <c r="BP267" s="142"/>
      <c r="BQ267" s="110"/>
      <c r="BR267" s="142"/>
      <c r="BS267" s="110"/>
      <c r="BT267" s="142"/>
      <c r="BU267" s="110"/>
      <c r="BV267" s="144"/>
      <c r="BW267" s="114"/>
      <c r="BX267" s="67"/>
      <c r="BY267" s="68"/>
      <c r="BZ267" s="143"/>
      <c r="CA267" s="143"/>
      <c r="CB267" s="142"/>
      <c r="CC267" s="110"/>
      <c r="CD267" s="110"/>
      <c r="CE267" s="142"/>
      <c r="CF267" s="145"/>
      <c r="CG267" s="142"/>
      <c r="CH267" s="142"/>
      <c r="CI267" s="142"/>
      <c r="CJ267" s="142"/>
      <c r="CK267" s="142"/>
      <c r="CL267" s="111"/>
      <c r="CM267" s="111"/>
      <c r="CN267" s="111"/>
      <c r="CO267" s="142"/>
      <c r="CP267" s="145"/>
      <c r="CQ267" s="142"/>
      <c r="CR267" s="142"/>
      <c r="CS267" s="142"/>
      <c r="CT267" s="142"/>
      <c r="CU267" s="142"/>
      <c r="CV267" s="111"/>
      <c r="CW267" s="111"/>
      <c r="CX267" s="111"/>
      <c r="CY267" s="142"/>
      <c r="CZ267" s="145"/>
      <c r="DA267" s="116"/>
      <c r="DB267" s="168"/>
      <c r="DC267" s="118"/>
      <c r="DD267" s="118"/>
      <c r="DE267" s="167"/>
      <c r="DF267" s="167"/>
    </row>
    <row r="268" spans="1:110" hidden="1" x14ac:dyDescent="0.25">
      <c r="A268" s="140"/>
      <c r="B268" s="141"/>
      <c r="C268" s="90"/>
      <c r="D268" s="142"/>
      <c r="E268" s="143"/>
      <c r="F268" s="144"/>
      <c r="G268" s="142"/>
      <c r="H268" s="142"/>
      <c r="I268" s="110"/>
      <c r="J268" s="142"/>
      <c r="K268" s="110"/>
      <c r="L268" s="142"/>
      <c r="M268" s="142"/>
      <c r="N268" s="142"/>
      <c r="O268" s="110"/>
      <c r="P268" s="142"/>
      <c r="Q268" s="110"/>
      <c r="R268" s="142"/>
      <c r="S268" s="142"/>
      <c r="T268" s="142"/>
      <c r="U268" s="110"/>
      <c r="V268" s="142"/>
      <c r="W268" s="110"/>
      <c r="X268" s="142"/>
      <c r="Y268" s="110"/>
      <c r="Z268" s="144"/>
      <c r="AA268" s="142"/>
      <c r="AB268" s="142"/>
      <c r="AC268" s="142"/>
      <c r="AD268" s="142"/>
      <c r="AE268" s="142"/>
      <c r="AF268" s="111"/>
      <c r="AG268" s="111"/>
      <c r="AH268" s="111"/>
      <c r="AI268" s="142"/>
      <c r="AJ268" s="144"/>
      <c r="AK268" s="142"/>
      <c r="AL268" s="142"/>
      <c r="AM268" s="142"/>
      <c r="AN268" s="142"/>
      <c r="AO268" s="142"/>
      <c r="AP268" s="111"/>
      <c r="AQ268" s="111"/>
      <c r="AR268" s="111"/>
      <c r="AS268" s="142"/>
      <c r="AT268" s="144"/>
      <c r="AU268" s="142"/>
      <c r="AV268" s="142"/>
      <c r="AW268" s="142"/>
      <c r="AX268" s="110"/>
      <c r="AY268" s="110"/>
      <c r="AZ268" s="142"/>
      <c r="BA268" s="144"/>
      <c r="BB268" s="142"/>
      <c r="BC268" s="142"/>
      <c r="BD268" s="142"/>
      <c r="BE268" s="110"/>
      <c r="BF268" s="110"/>
      <c r="BG268" s="142"/>
      <c r="BH268" s="144"/>
      <c r="BI268" s="142"/>
      <c r="BJ268" s="142"/>
      <c r="BK268" s="110"/>
      <c r="BL268" s="142"/>
      <c r="BM268" s="110"/>
      <c r="BN268" s="142"/>
      <c r="BO268" s="142"/>
      <c r="BP268" s="142"/>
      <c r="BQ268" s="110"/>
      <c r="BR268" s="142"/>
      <c r="BS268" s="110"/>
      <c r="BT268" s="142"/>
      <c r="BU268" s="110"/>
      <c r="BV268" s="144"/>
      <c r="BW268" s="114"/>
      <c r="BX268" s="67"/>
      <c r="BY268" s="68"/>
      <c r="BZ268" s="143"/>
      <c r="CA268" s="143"/>
      <c r="CB268" s="142"/>
      <c r="CC268" s="110"/>
      <c r="CD268" s="110"/>
      <c r="CE268" s="142"/>
      <c r="CF268" s="145"/>
      <c r="CG268" s="142"/>
      <c r="CH268" s="142"/>
      <c r="CI268" s="142"/>
      <c r="CJ268" s="142"/>
      <c r="CK268" s="142"/>
      <c r="CL268" s="111"/>
      <c r="CM268" s="111"/>
      <c r="CN268" s="111"/>
      <c r="CO268" s="142"/>
      <c r="CP268" s="145"/>
      <c r="CQ268" s="142"/>
      <c r="CR268" s="142"/>
      <c r="CS268" s="142"/>
      <c r="CT268" s="142"/>
      <c r="CU268" s="142"/>
      <c r="CV268" s="111"/>
      <c r="CW268" s="111"/>
      <c r="CX268" s="111"/>
      <c r="CY268" s="142"/>
      <c r="CZ268" s="145"/>
      <c r="DA268" s="116"/>
      <c r="DB268" s="168"/>
      <c r="DC268" s="118"/>
      <c r="DD268" s="118"/>
      <c r="DE268" s="167"/>
      <c r="DF268" s="167"/>
    </row>
    <row r="269" spans="1:110" hidden="1" x14ac:dyDescent="0.25">
      <c r="A269" s="140"/>
      <c r="B269" s="141"/>
      <c r="C269" s="90"/>
      <c r="D269" s="142"/>
      <c r="E269" s="143"/>
      <c r="F269" s="144"/>
      <c r="G269" s="142"/>
      <c r="H269" s="142"/>
      <c r="I269" s="110"/>
      <c r="J269" s="142"/>
      <c r="K269" s="110"/>
      <c r="L269" s="142"/>
      <c r="M269" s="142"/>
      <c r="N269" s="142"/>
      <c r="O269" s="110"/>
      <c r="P269" s="142"/>
      <c r="Q269" s="110"/>
      <c r="R269" s="142"/>
      <c r="S269" s="142"/>
      <c r="T269" s="142"/>
      <c r="U269" s="110"/>
      <c r="V269" s="142"/>
      <c r="W269" s="110"/>
      <c r="X269" s="142"/>
      <c r="Y269" s="110"/>
      <c r="Z269" s="144"/>
      <c r="AA269" s="142"/>
      <c r="AB269" s="142"/>
      <c r="AC269" s="142"/>
      <c r="AD269" s="142"/>
      <c r="AE269" s="142"/>
      <c r="AF269" s="111"/>
      <c r="AG269" s="111"/>
      <c r="AH269" s="111"/>
      <c r="AI269" s="142"/>
      <c r="AJ269" s="144"/>
      <c r="AK269" s="142"/>
      <c r="AL269" s="142"/>
      <c r="AM269" s="142"/>
      <c r="AN269" s="142"/>
      <c r="AO269" s="142"/>
      <c r="AP269" s="111"/>
      <c r="AQ269" s="111"/>
      <c r="AR269" s="111"/>
      <c r="AS269" s="142"/>
      <c r="AT269" s="144"/>
      <c r="AU269" s="142"/>
      <c r="AV269" s="142"/>
      <c r="AW269" s="142"/>
      <c r="AX269" s="110"/>
      <c r="AY269" s="110"/>
      <c r="AZ269" s="142"/>
      <c r="BA269" s="144"/>
      <c r="BB269" s="142"/>
      <c r="BC269" s="142"/>
      <c r="BD269" s="142"/>
      <c r="BE269" s="110"/>
      <c r="BF269" s="110"/>
      <c r="BG269" s="142"/>
      <c r="BH269" s="144"/>
      <c r="BI269" s="142"/>
      <c r="BJ269" s="142"/>
      <c r="BK269" s="110"/>
      <c r="BL269" s="142"/>
      <c r="BM269" s="110"/>
      <c r="BN269" s="142"/>
      <c r="BO269" s="142"/>
      <c r="BP269" s="142"/>
      <c r="BQ269" s="110"/>
      <c r="BR269" s="142"/>
      <c r="BS269" s="110"/>
      <c r="BT269" s="142"/>
      <c r="BU269" s="110"/>
      <c r="BV269" s="144"/>
      <c r="BW269" s="114"/>
      <c r="BX269" s="67"/>
      <c r="BY269" s="68"/>
      <c r="BZ269" s="143"/>
      <c r="CA269" s="143"/>
      <c r="CB269" s="142"/>
      <c r="CC269" s="110"/>
      <c r="CD269" s="110"/>
      <c r="CE269" s="142"/>
      <c r="CF269" s="145"/>
      <c r="CG269" s="142"/>
      <c r="CH269" s="142"/>
      <c r="CI269" s="142"/>
      <c r="CJ269" s="142"/>
      <c r="CK269" s="142"/>
      <c r="CL269" s="111"/>
      <c r="CM269" s="111"/>
      <c r="CN269" s="111"/>
      <c r="CO269" s="142"/>
      <c r="CP269" s="145"/>
      <c r="CQ269" s="142"/>
      <c r="CR269" s="142"/>
      <c r="CS269" s="142"/>
      <c r="CT269" s="142"/>
      <c r="CU269" s="142"/>
      <c r="CV269" s="111"/>
      <c r="CW269" s="111"/>
      <c r="CX269" s="111"/>
      <c r="CY269" s="142"/>
      <c r="CZ269" s="145"/>
      <c r="DA269" s="116"/>
      <c r="DB269" s="168"/>
      <c r="DC269" s="118"/>
      <c r="DD269" s="118"/>
      <c r="DE269" s="167"/>
      <c r="DF269" s="167"/>
    </row>
    <row r="270" spans="1:110" hidden="1" x14ac:dyDescent="0.25">
      <c r="A270" s="140"/>
      <c r="B270" s="141"/>
      <c r="C270" s="90"/>
      <c r="D270" s="142"/>
      <c r="E270" s="143"/>
      <c r="F270" s="144"/>
      <c r="G270" s="142"/>
      <c r="H270" s="142"/>
      <c r="I270" s="110"/>
      <c r="J270" s="142"/>
      <c r="K270" s="110"/>
      <c r="L270" s="142"/>
      <c r="M270" s="142"/>
      <c r="N270" s="142"/>
      <c r="O270" s="110"/>
      <c r="P270" s="142"/>
      <c r="Q270" s="110"/>
      <c r="R270" s="142"/>
      <c r="S270" s="142"/>
      <c r="T270" s="142"/>
      <c r="U270" s="110"/>
      <c r="V270" s="142"/>
      <c r="W270" s="110"/>
      <c r="X270" s="142"/>
      <c r="Y270" s="110"/>
      <c r="Z270" s="144"/>
      <c r="AA270" s="142"/>
      <c r="AB270" s="142"/>
      <c r="AC270" s="142"/>
      <c r="AD270" s="142"/>
      <c r="AE270" s="142"/>
      <c r="AF270" s="111"/>
      <c r="AG270" s="111"/>
      <c r="AH270" s="111"/>
      <c r="AI270" s="142"/>
      <c r="AJ270" s="144"/>
      <c r="AK270" s="142"/>
      <c r="AL270" s="142"/>
      <c r="AM270" s="142"/>
      <c r="AN270" s="142"/>
      <c r="AO270" s="142"/>
      <c r="AP270" s="111"/>
      <c r="AQ270" s="111"/>
      <c r="AR270" s="111"/>
      <c r="AS270" s="142"/>
      <c r="AT270" s="144"/>
      <c r="AU270" s="142"/>
      <c r="AV270" s="142"/>
      <c r="AW270" s="142"/>
      <c r="AX270" s="110"/>
      <c r="AY270" s="110"/>
      <c r="AZ270" s="142"/>
      <c r="BA270" s="144"/>
      <c r="BB270" s="142"/>
      <c r="BC270" s="142"/>
      <c r="BD270" s="142"/>
      <c r="BE270" s="110"/>
      <c r="BF270" s="110"/>
      <c r="BG270" s="142"/>
      <c r="BH270" s="144"/>
      <c r="BI270" s="142"/>
      <c r="BJ270" s="142"/>
      <c r="BK270" s="110"/>
      <c r="BL270" s="142"/>
      <c r="BM270" s="110"/>
      <c r="BN270" s="142"/>
      <c r="BO270" s="142"/>
      <c r="BP270" s="142"/>
      <c r="BQ270" s="110"/>
      <c r="BR270" s="142"/>
      <c r="BS270" s="110"/>
      <c r="BT270" s="142"/>
      <c r="BU270" s="110"/>
      <c r="BV270" s="144"/>
      <c r="BW270" s="114"/>
      <c r="BX270" s="67"/>
      <c r="BY270" s="68"/>
      <c r="BZ270" s="143"/>
      <c r="CA270" s="143"/>
      <c r="CB270" s="142"/>
      <c r="CC270" s="110"/>
      <c r="CD270" s="110"/>
      <c r="CE270" s="142"/>
      <c r="CF270" s="145"/>
      <c r="CG270" s="142"/>
      <c r="CH270" s="142"/>
      <c r="CI270" s="142"/>
      <c r="CJ270" s="142"/>
      <c r="CK270" s="142"/>
      <c r="CL270" s="111"/>
      <c r="CM270" s="111"/>
      <c r="CN270" s="111"/>
      <c r="CO270" s="142"/>
      <c r="CP270" s="145"/>
      <c r="CQ270" s="142"/>
      <c r="CR270" s="142"/>
      <c r="CS270" s="142"/>
      <c r="CT270" s="142"/>
      <c r="CU270" s="142"/>
      <c r="CV270" s="111"/>
      <c r="CW270" s="111"/>
      <c r="CX270" s="111"/>
      <c r="CY270" s="142"/>
      <c r="CZ270" s="145"/>
      <c r="DA270" s="116"/>
      <c r="DB270" s="168"/>
      <c r="DC270" s="118"/>
      <c r="DD270" s="118"/>
      <c r="DE270" s="167"/>
      <c r="DF270" s="167"/>
    </row>
    <row r="271" spans="1:110" hidden="1" x14ac:dyDescent="0.25">
      <c r="A271" s="140"/>
      <c r="B271" s="141"/>
      <c r="C271" s="90"/>
      <c r="D271" s="142"/>
      <c r="E271" s="143"/>
      <c r="F271" s="144"/>
      <c r="G271" s="142"/>
      <c r="H271" s="142"/>
      <c r="I271" s="110"/>
      <c r="J271" s="142"/>
      <c r="K271" s="110"/>
      <c r="L271" s="142"/>
      <c r="M271" s="142"/>
      <c r="N271" s="142"/>
      <c r="O271" s="110"/>
      <c r="P271" s="142"/>
      <c r="Q271" s="110"/>
      <c r="R271" s="142"/>
      <c r="S271" s="142"/>
      <c r="T271" s="142"/>
      <c r="U271" s="110"/>
      <c r="V271" s="142"/>
      <c r="W271" s="110"/>
      <c r="X271" s="142"/>
      <c r="Y271" s="110"/>
      <c r="Z271" s="144"/>
      <c r="AA271" s="142"/>
      <c r="AB271" s="142"/>
      <c r="AC271" s="142"/>
      <c r="AD271" s="142"/>
      <c r="AE271" s="142"/>
      <c r="AF271" s="111"/>
      <c r="AG271" s="111"/>
      <c r="AH271" s="111"/>
      <c r="AI271" s="142"/>
      <c r="AJ271" s="144"/>
      <c r="AK271" s="142"/>
      <c r="AL271" s="142"/>
      <c r="AM271" s="142"/>
      <c r="AN271" s="142"/>
      <c r="AO271" s="142"/>
      <c r="AP271" s="111"/>
      <c r="AQ271" s="111"/>
      <c r="AR271" s="111"/>
      <c r="AS271" s="142"/>
      <c r="AT271" s="144"/>
      <c r="AU271" s="142"/>
      <c r="AV271" s="142"/>
      <c r="AW271" s="142"/>
      <c r="AX271" s="110"/>
      <c r="AY271" s="110"/>
      <c r="AZ271" s="142"/>
      <c r="BA271" s="144"/>
      <c r="BB271" s="142"/>
      <c r="BC271" s="142"/>
      <c r="BD271" s="142"/>
      <c r="BE271" s="110"/>
      <c r="BF271" s="110"/>
      <c r="BG271" s="142"/>
      <c r="BH271" s="144"/>
      <c r="BI271" s="142"/>
      <c r="BJ271" s="142"/>
      <c r="BK271" s="110"/>
      <c r="BL271" s="142"/>
      <c r="BM271" s="110"/>
      <c r="BN271" s="142"/>
      <c r="BO271" s="142"/>
      <c r="BP271" s="142"/>
      <c r="BQ271" s="110"/>
      <c r="BR271" s="142"/>
      <c r="BS271" s="110"/>
      <c r="BT271" s="142"/>
      <c r="BU271" s="110"/>
      <c r="BV271" s="144"/>
      <c r="BW271" s="114"/>
      <c r="BX271" s="67"/>
      <c r="BY271" s="68"/>
      <c r="BZ271" s="143"/>
      <c r="CA271" s="143"/>
      <c r="CB271" s="142"/>
      <c r="CC271" s="110"/>
      <c r="CD271" s="110"/>
      <c r="CE271" s="142"/>
      <c r="CF271" s="145"/>
      <c r="CG271" s="142"/>
      <c r="CH271" s="142"/>
      <c r="CI271" s="142"/>
      <c r="CJ271" s="142"/>
      <c r="CK271" s="142"/>
      <c r="CL271" s="111"/>
      <c r="CM271" s="111"/>
      <c r="CN271" s="111"/>
      <c r="CO271" s="142"/>
      <c r="CP271" s="145"/>
      <c r="CQ271" s="142"/>
      <c r="CR271" s="142"/>
      <c r="CS271" s="142"/>
      <c r="CT271" s="142"/>
      <c r="CU271" s="142"/>
      <c r="CV271" s="111"/>
      <c r="CW271" s="111"/>
      <c r="CX271" s="111"/>
      <c r="CY271" s="142"/>
      <c r="CZ271" s="145"/>
      <c r="DA271" s="116"/>
      <c r="DB271" s="168"/>
      <c r="DC271" s="118"/>
      <c r="DD271" s="118"/>
      <c r="DE271" s="167"/>
      <c r="DF271" s="167"/>
    </row>
    <row r="272" spans="1:110" hidden="1" x14ac:dyDescent="0.25">
      <c r="A272" s="140"/>
      <c r="B272" s="141"/>
      <c r="C272" s="90"/>
      <c r="D272" s="142"/>
      <c r="E272" s="143"/>
      <c r="F272" s="144"/>
      <c r="G272" s="142"/>
      <c r="H272" s="142"/>
      <c r="I272" s="110"/>
      <c r="J272" s="142"/>
      <c r="K272" s="110"/>
      <c r="L272" s="142"/>
      <c r="M272" s="142"/>
      <c r="N272" s="142"/>
      <c r="O272" s="110"/>
      <c r="P272" s="142"/>
      <c r="Q272" s="110"/>
      <c r="R272" s="142"/>
      <c r="S272" s="142"/>
      <c r="T272" s="142"/>
      <c r="U272" s="110"/>
      <c r="V272" s="142"/>
      <c r="W272" s="110"/>
      <c r="X272" s="142"/>
      <c r="Y272" s="110"/>
      <c r="Z272" s="144"/>
      <c r="AA272" s="142"/>
      <c r="AB272" s="142"/>
      <c r="AC272" s="142"/>
      <c r="AD272" s="142"/>
      <c r="AE272" s="142"/>
      <c r="AF272" s="111"/>
      <c r="AG272" s="111"/>
      <c r="AH272" s="111"/>
      <c r="AI272" s="142"/>
      <c r="AJ272" s="144"/>
      <c r="AK272" s="142"/>
      <c r="AL272" s="142"/>
      <c r="AM272" s="142"/>
      <c r="AN272" s="142"/>
      <c r="AO272" s="142"/>
      <c r="AP272" s="111"/>
      <c r="AQ272" s="111"/>
      <c r="AR272" s="111"/>
      <c r="AS272" s="142"/>
      <c r="AT272" s="144"/>
      <c r="AU272" s="142"/>
      <c r="AV272" s="142"/>
      <c r="AW272" s="142"/>
      <c r="AX272" s="110"/>
      <c r="AY272" s="110"/>
      <c r="AZ272" s="142"/>
      <c r="BA272" s="144"/>
      <c r="BB272" s="142"/>
      <c r="BC272" s="142"/>
      <c r="BD272" s="142"/>
      <c r="BE272" s="110"/>
      <c r="BF272" s="110"/>
      <c r="BG272" s="142"/>
      <c r="BH272" s="144"/>
      <c r="BI272" s="142"/>
      <c r="BJ272" s="142"/>
      <c r="BK272" s="110"/>
      <c r="BL272" s="142"/>
      <c r="BM272" s="110"/>
      <c r="BN272" s="142"/>
      <c r="BO272" s="142"/>
      <c r="BP272" s="142"/>
      <c r="BQ272" s="110"/>
      <c r="BR272" s="142"/>
      <c r="BS272" s="110"/>
      <c r="BT272" s="142"/>
      <c r="BU272" s="110"/>
      <c r="BV272" s="144"/>
      <c r="BW272" s="114"/>
      <c r="BX272" s="67"/>
      <c r="BY272" s="68"/>
      <c r="BZ272" s="143"/>
      <c r="CA272" s="143"/>
      <c r="CB272" s="142"/>
      <c r="CC272" s="110"/>
      <c r="CD272" s="110"/>
      <c r="CE272" s="142"/>
      <c r="CF272" s="145"/>
      <c r="CG272" s="142"/>
      <c r="CH272" s="142"/>
      <c r="CI272" s="142"/>
      <c r="CJ272" s="142"/>
      <c r="CK272" s="142"/>
      <c r="CL272" s="111"/>
      <c r="CM272" s="111"/>
      <c r="CN272" s="111"/>
      <c r="CO272" s="142"/>
      <c r="CP272" s="145"/>
      <c r="CQ272" s="142"/>
      <c r="CR272" s="142"/>
      <c r="CS272" s="142"/>
      <c r="CT272" s="142"/>
      <c r="CU272" s="142"/>
      <c r="CV272" s="111"/>
      <c r="CW272" s="111"/>
      <c r="CX272" s="111"/>
      <c r="CY272" s="142"/>
      <c r="CZ272" s="145"/>
      <c r="DA272" s="116"/>
      <c r="DB272" s="168"/>
      <c r="DC272" s="118"/>
      <c r="DD272" s="118"/>
      <c r="DE272" s="167"/>
      <c r="DF272" s="167"/>
    </row>
    <row r="273" spans="1:110" hidden="1" x14ac:dyDescent="0.25">
      <c r="A273" s="140"/>
      <c r="B273" s="141"/>
      <c r="C273" s="90"/>
      <c r="D273" s="142"/>
      <c r="E273" s="143"/>
      <c r="F273" s="144"/>
      <c r="G273" s="142"/>
      <c r="H273" s="142"/>
      <c r="I273" s="110"/>
      <c r="J273" s="142"/>
      <c r="K273" s="110"/>
      <c r="L273" s="142"/>
      <c r="M273" s="142"/>
      <c r="N273" s="142"/>
      <c r="O273" s="110"/>
      <c r="P273" s="142"/>
      <c r="Q273" s="110"/>
      <c r="R273" s="142"/>
      <c r="S273" s="142"/>
      <c r="T273" s="142"/>
      <c r="U273" s="110"/>
      <c r="V273" s="142"/>
      <c r="W273" s="110"/>
      <c r="X273" s="142"/>
      <c r="Y273" s="110"/>
      <c r="Z273" s="144"/>
      <c r="AA273" s="142"/>
      <c r="AB273" s="142"/>
      <c r="AC273" s="142"/>
      <c r="AD273" s="142"/>
      <c r="AE273" s="142"/>
      <c r="AF273" s="111"/>
      <c r="AG273" s="111"/>
      <c r="AH273" s="111"/>
      <c r="AI273" s="142"/>
      <c r="AJ273" s="144"/>
      <c r="AK273" s="142"/>
      <c r="AL273" s="142"/>
      <c r="AM273" s="142"/>
      <c r="AN273" s="142"/>
      <c r="AO273" s="142"/>
      <c r="AP273" s="111"/>
      <c r="AQ273" s="111"/>
      <c r="AR273" s="111"/>
      <c r="AS273" s="142"/>
      <c r="AT273" s="144"/>
      <c r="AU273" s="142"/>
      <c r="AV273" s="142"/>
      <c r="AW273" s="142"/>
      <c r="AX273" s="110"/>
      <c r="AY273" s="110"/>
      <c r="AZ273" s="142"/>
      <c r="BA273" s="144"/>
      <c r="BB273" s="142"/>
      <c r="BC273" s="142"/>
      <c r="BD273" s="142"/>
      <c r="BE273" s="110"/>
      <c r="BF273" s="110"/>
      <c r="BG273" s="142"/>
      <c r="BH273" s="144"/>
      <c r="BI273" s="142"/>
      <c r="BJ273" s="142"/>
      <c r="BK273" s="110"/>
      <c r="BL273" s="142"/>
      <c r="BM273" s="110"/>
      <c r="BN273" s="142"/>
      <c r="BO273" s="142"/>
      <c r="BP273" s="142"/>
      <c r="BQ273" s="110"/>
      <c r="BR273" s="142"/>
      <c r="BS273" s="110"/>
      <c r="BT273" s="142"/>
      <c r="BU273" s="110"/>
      <c r="BV273" s="144"/>
      <c r="BW273" s="114"/>
      <c r="BX273" s="67"/>
      <c r="BY273" s="68"/>
      <c r="BZ273" s="143"/>
      <c r="CA273" s="143"/>
      <c r="CB273" s="142"/>
      <c r="CC273" s="110"/>
      <c r="CD273" s="110"/>
      <c r="CE273" s="142"/>
      <c r="CF273" s="145"/>
      <c r="CG273" s="142"/>
      <c r="CH273" s="142"/>
      <c r="CI273" s="142"/>
      <c r="CJ273" s="142"/>
      <c r="CK273" s="142"/>
      <c r="CL273" s="111"/>
      <c r="CM273" s="111"/>
      <c r="CN273" s="111"/>
      <c r="CO273" s="142"/>
      <c r="CP273" s="145"/>
      <c r="CQ273" s="142"/>
      <c r="CR273" s="142"/>
      <c r="CS273" s="142"/>
      <c r="CT273" s="142"/>
      <c r="CU273" s="142"/>
      <c r="CV273" s="111"/>
      <c r="CW273" s="111"/>
      <c r="CX273" s="111"/>
      <c r="CY273" s="142"/>
      <c r="CZ273" s="145"/>
      <c r="DA273" s="116"/>
      <c r="DB273" s="168"/>
      <c r="DC273" s="118"/>
      <c r="DD273" s="118"/>
      <c r="DE273" s="167"/>
      <c r="DF273" s="167"/>
    </row>
    <row r="274" spans="1:110" hidden="1" x14ac:dyDescent="0.25">
      <c r="A274" s="140"/>
      <c r="B274" s="141"/>
      <c r="C274" s="90"/>
      <c r="D274" s="142"/>
      <c r="E274" s="143"/>
      <c r="F274" s="144"/>
      <c r="G274" s="142"/>
      <c r="H274" s="142"/>
      <c r="I274" s="110"/>
      <c r="J274" s="142"/>
      <c r="K274" s="110"/>
      <c r="L274" s="142"/>
      <c r="M274" s="142"/>
      <c r="N274" s="142"/>
      <c r="O274" s="110"/>
      <c r="P274" s="142"/>
      <c r="Q274" s="110"/>
      <c r="R274" s="142"/>
      <c r="S274" s="142"/>
      <c r="T274" s="142"/>
      <c r="U274" s="110"/>
      <c r="V274" s="142"/>
      <c r="W274" s="110"/>
      <c r="X274" s="142"/>
      <c r="Y274" s="110"/>
      <c r="Z274" s="144"/>
      <c r="AA274" s="142"/>
      <c r="AB274" s="142"/>
      <c r="AC274" s="142"/>
      <c r="AD274" s="142"/>
      <c r="AE274" s="142"/>
      <c r="AF274" s="111"/>
      <c r="AG274" s="111"/>
      <c r="AH274" s="111"/>
      <c r="AI274" s="142"/>
      <c r="AJ274" s="144"/>
      <c r="AK274" s="142"/>
      <c r="AL274" s="142"/>
      <c r="AM274" s="142"/>
      <c r="AN274" s="142"/>
      <c r="AO274" s="142"/>
      <c r="AP274" s="111"/>
      <c r="AQ274" s="111"/>
      <c r="AR274" s="111"/>
      <c r="AS274" s="142"/>
      <c r="AT274" s="144"/>
      <c r="AU274" s="142"/>
      <c r="AV274" s="142"/>
      <c r="AW274" s="142"/>
      <c r="AX274" s="110"/>
      <c r="AY274" s="110"/>
      <c r="AZ274" s="142"/>
      <c r="BA274" s="144"/>
      <c r="BB274" s="142"/>
      <c r="BC274" s="142"/>
      <c r="BD274" s="142"/>
      <c r="BE274" s="110"/>
      <c r="BF274" s="110"/>
      <c r="BG274" s="142"/>
      <c r="BH274" s="144"/>
      <c r="BI274" s="142"/>
      <c r="BJ274" s="142"/>
      <c r="BK274" s="110"/>
      <c r="BL274" s="142"/>
      <c r="BM274" s="110"/>
      <c r="BN274" s="142"/>
      <c r="BO274" s="142"/>
      <c r="BP274" s="142"/>
      <c r="BQ274" s="110"/>
      <c r="BR274" s="142"/>
      <c r="BS274" s="110"/>
      <c r="BT274" s="142"/>
      <c r="BU274" s="110"/>
      <c r="BV274" s="144"/>
      <c r="BW274" s="114"/>
      <c r="BX274" s="67"/>
      <c r="BY274" s="68"/>
      <c r="BZ274" s="143"/>
      <c r="CA274" s="143"/>
      <c r="CB274" s="142"/>
      <c r="CC274" s="110"/>
      <c r="CD274" s="110"/>
      <c r="CE274" s="142"/>
      <c r="CF274" s="145"/>
      <c r="CG274" s="142"/>
      <c r="CH274" s="142"/>
      <c r="CI274" s="142"/>
      <c r="CJ274" s="142"/>
      <c r="CK274" s="142"/>
      <c r="CL274" s="111"/>
      <c r="CM274" s="111"/>
      <c r="CN274" s="111"/>
      <c r="CO274" s="142"/>
      <c r="CP274" s="145"/>
      <c r="CQ274" s="142"/>
      <c r="CR274" s="142"/>
      <c r="CS274" s="142"/>
      <c r="CT274" s="142"/>
      <c r="CU274" s="142"/>
      <c r="CV274" s="111"/>
      <c r="CW274" s="111"/>
      <c r="CX274" s="111"/>
      <c r="CY274" s="142"/>
      <c r="CZ274" s="145"/>
      <c r="DA274" s="116"/>
      <c r="DB274" s="168"/>
      <c r="DC274" s="118"/>
      <c r="DD274" s="118"/>
      <c r="DE274" s="167"/>
      <c r="DF274" s="167"/>
    </row>
    <row r="275" spans="1:110" hidden="1" x14ac:dyDescent="0.25">
      <c r="A275" s="140"/>
      <c r="B275" s="141"/>
      <c r="C275" s="90"/>
      <c r="D275" s="142"/>
      <c r="E275" s="143"/>
      <c r="F275" s="144"/>
      <c r="G275" s="142"/>
      <c r="H275" s="142"/>
      <c r="I275" s="110"/>
      <c r="J275" s="142"/>
      <c r="K275" s="110"/>
      <c r="L275" s="142"/>
      <c r="M275" s="142"/>
      <c r="N275" s="142"/>
      <c r="O275" s="110"/>
      <c r="P275" s="142"/>
      <c r="Q275" s="110"/>
      <c r="R275" s="142"/>
      <c r="S275" s="142"/>
      <c r="T275" s="142"/>
      <c r="U275" s="110"/>
      <c r="V275" s="142"/>
      <c r="W275" s="110"/>
      <c r="X275" s="142"/>
      <c r="Y275" s="110"/>
      <c r="Z275" s="144"/>
      <c r="AA275" s="142"/>
      <c r="AB275" s="142"/>
      <c r="AC275" s="142"/>
      <c r="AD275" s="142"/>
      <c r="AE275" s="142"/>
      <c r="AF275" s="111"/>
      <c r="AG275" s="111"/>
      <c r="AH275" s="111"/>
      <c r="AI275" s="142"/>
      <c r="AJ275" s="144"/>
      <c r="AK275" s="142"/>
      <c r="AL275" s="142"/>
      <c r="AM275" s="142"/>
      <c r="AN275" s="142"/>
      <c r="AO275" s="142"/>
      <c r="AP275" s="111"/>
      <c r="AQ275" s="111"/>
      <c r="AR275" s="111"/>
      <c r="AS275" s="142"/>
      <c r="AT275" s="144"/>
      <c r="AU275" s="142"/>
      <c r="AV275" s="142"/>
      <c r="AW275" s="142"/>
      <c r="AX275" s="110"/>
      <c r="AY275" s="110"/>
      <c r="AZ275" s="142"/>
      <c r="BA275" s="144"/>
      <c r="BB275" s="142"/>
      <c r="BC275" s="142"/>
      <c r="BD275" s="142"/>
      <c r="BE275" s="110"/>
      <c r="BF275" s="110"/>
      <c r="BG275" s="142"/>
      <c r="BH275" s="144"/>
      <c r="BI275" s="142"/>
      <c r="BJ275" s="142"/>
      <c r="BK275" s="110"/>
      <c r="BL275" s="142"/>
      <c r="BM275" s="110"/>
      <c r="BN275" s="142"/>
      <c r="BO275" s="142"/>
      <c r="BP275" s="142"/>
      <c r="BQ275" s="110"/>
      <c r="BR275" s="142"/>
      <c r="BS275" s="110"/>
      <c r="BT275" s="142"/>
      <c r="BU275" s="110"/>
      <c r="BV275" s="144"/>
      <c r="BW275" s="114"/>
      <c r="BX275" s="67"/>
      <c r="BY275" s="68"/>
      <c r="BZ275" s="143"/>
      <c r="CA275" s="143"/>
      <c r="CB275" s="142"/>
      <c r="CC275" s="110"/>
      <c r="CD275" s="110"/>
      <c r="CE275" s="142"/>
      <c r="CF275" s="145"/>
      <c r="CG275" s="142"/>
      <c r="CH275" s="142"/>
      <c r="CI275" s="142"/>
      <c r="CJ275" s="142"/>
      <c r="CK275" s="142"/>
      <c r="CL275" s="111"/>
      <c r="CM275" s="111"/>
      <c r="CN275" s="111"/>
      <c r="CO275" s="142"/>
      <c r="CP275" s="145"/>
      <c r="CQ275" s="142"/>
      <c r="CR275" s="142"/>
      <c r="CS275" s="142"/>
      <c r="CT275" s="142"/>
      <c r="CU275" s="142"/>
      <c r="CV275" s="111"/>
      <c r="CW275" s="111"/>
      <c r="CX275" s="111"/>
      <c r="CY275" s="142"/>
      <c r="CZ275" s="145"/>
      <c r="DA275" s="116"/>
      <c r="DB275" s="168"/>
      <c r="DC275" s="118"/>
      <c r="DD275" s="118"/>
      <c r="DE275" s="167"/>
      <c r="DF275" s="167"/>
    </row>
    <row r="276" spans="1:110" hidden="1" x14ac:dyDescent="0.25">
      <c r="A276" s="140"/>
      <c r="B276" s="141"/>
      <c r="C276" s="90"/>
      <c r="D276" s="142"/>
      <c r="E276" s="143"/>
      <c r="F276" s="144"/>
      <c r="G276" s="142"/>
      <c r="H276" s="142"/>
      <c r="I276" s="110"/>
      <c r="J276" s="142"/>
      <c r="K276" s="110"/>
      <c r="L276" s="142"/>
      <c r="M276" s="142"/>
      <c r="N276" s="142"/>
      <c r="O276" s="110"/>
      <c r="P276" s="142"/>
      <c r="Q276" s="110"/>
      <c r="R276" s="142"/>
      <c r="S276" s="142"/>
      <c r="T276" s="142"/>
      <c r="U276" s="110"/>
      <c r="V276" s="142"/>
      <c r="W276" s="110"/>
      <c r="X276" s="142"/>
      <c r="Y276" s="110"/>
      <c r="Z276" s="144"/>
      <c r="AA276" s="142"/>
      <c r="AB276" s="142"/>
      <c r="AC276" s="142"/>
      <c r="AD276" s="142"/>
      <c r="AE276" s="142"/>
      <c r="AF276" s="111"/>
      <c r="AG276" s="111"/>
      <c r="AH276" s="111"/>
      <c r="AI276" s="142"/>
      <c r="AJ276" s="144"/>
      <c r="AK276" s="142"/>
      <c r="AL276" s="142"/>
      <c r="AM276" s="142"/>
      <c r="AN276" s="142"/>
      <c r="AO276" s="142"/>
      <c r="AP276" s="111"/>
      <c r="AQ276" s="111"/>
      <c r="AR276" s="111"/>
      <c r="AS276" s="142"/>
      <c r="AT276" s="144"/>
      <c r="AU276" s="142"/>
      <c r="AV276" s="142"/>
      <c r="AW276" s="142"/>
      <c r="AX276" s="110"/>
      <c r="AY276" s="110"/>
      <c r="AZ276" s="142"/>
      <c r="BA276" s="144"/>
      <c r="BB276" s="142"/>
      <c r="BC276" s="142"/>
      <c r="BD276" s="142"/>
      <c r="BE276" s="110"/>
      <c r="BF276" s="110"/>
      <c r="BG276" s="142"/>
      <c r="BH276" s="144"/>
      <c r="BI276" s="142"/>
      <c r="BJ276" s="142"/>
      <c r="BK276" s="110"/>
      <c r="BL276" s="142"/>
      <c r="BM276" s="110"/>
      <c r="BN276" s="142"/>
      <c r="BO276" s="142"/>
      <c r="BP276" s="142"/>
      <c r="BQ276" s="110"/>
      <c r="BR276" s="142"/>
      <c r="BS276" s="110"/>
      <c r="BT276" s="142"/>
      <c r="BU276" s="110"/>
      <c r="BV276" s="144"/>
      <c r="BW276" s="114"/>
      <c r="BX276" s="67"/>
      <c r="BY276" s="68"/>
      <c r="BZ276" s="143"/>
      <c r="CA276" s="143"/>
      <c r="CB276" s="142"/>
      <c r="CC276" s="110"/>
      <c r="CD276" s="110"/>
      <c r="CE276" s="142"/>
      <c r="CF276" s="145"/>
      <c r="CG276" s="142"/>
      <c r="CH276" s="142"/>
      <c r="CI276" s="142"/>
      <c r="CJ276" s="142"/>
      <c r="CK276" s="142"/>
      <c r="CL276" s="111"/>
      <c r="CM276" s="111"/>
      <c r="CN276" s="111"/>
      <c r="CO276" s="142"/>
      <c r="CP276" s="145"/>
      <c r="CQ276" s="142"/>
      <c r="CR276" s="142"/>
      <c r="CS276" s="142"/>
      <c r="CT276" s="142"/>
      <c r="CU276" s="142"/>
      <c r="CV276" s="111"/>
      <c r="CW276" s="111"/>
      <c r="CX276" s="111"/>
      <c r="CY276" s="142"/>
      <c r="CZ276" s="145"/>
      <c r="DA276" s="116"/>
      <c r="DB276" s="168"/>
      <c r="DC276" s="118"/>
      <c r="DD276" s="118"/>
      <c r="DE276" s="167"/>
      <c r="DF276" s="167"/>
    </row>
    <row r="277" spans="1:110" hidden="1" x14ac:dyDescent="0.25">
      <c r="A277" s="140"/>
      <c r="B277" s="141"/>
      <c r="C277" s="90"/>
      <c r="D277" s="142"/>
      <c r="E277" s="143"/>
      <c r="F277" s="144"/>
      <c r="G277" s="142"/>
      <c r="H277" s="142"/>
      <c r="I277" s="110"/>
      <c r="J277" s="142"/>
      <c r="K277" s="110"/>
      <c r="L277" s="142"/>
      <c r="M277" s="142"/>
      <c r="N277" s="142"/>
      <c r="O277" s="110"/>
      <c r="P277" s="142"/>
      <c r="Q277" s="110"/>
      <c r="R277" s="142"/>
      <c r="S277" s="142"/>
      <c r="T277" s="142"/>
      <c r="U277" s="110"/>
      <c r="V277" s="142"/>
      <c r="W277" s="110"/>
      <c r="X277" s="142"/>
      <c r="Y277" s="110"/>
      <c r="Z277" s="144"/>
      <c r="AA277" s="142"/>
      <c r="AB277" s="142"/>
      <c r="AC277" s="142"/>
      <c r="AD277" s="142"/>
      <c r="AE277" s="142"/>
      <c r="AF277" s="111"/>
      <c r="AG277" s="111"/>
      <c r="AH277" s="111"/>
      <c r="AI277" s="142"/>
      <c r="AJ277" s="144"/>
      <c r="AK277" s="142"/>
      <c r="AL277" s="142"/>
      <c r="AM277" s="142"/>
      <c r="AN277" s="142"/>
      <c r="AO277" s="142"/>
      <c r="AP277" s="111"/>
      <c r="AQ277" s="111"/>
      <c r="AR277" s="111"/>
      <c r="AS277" s="142"/>
      <c r="AT277" s="144"/>
      <c r="AU277" s="142"/>
      <c r="AV277" s="142"/>
      <c r="AW277" s="142"/>
      <c r="AX277" s="110"/>
      <c r="AY277" s="110"/>
      <c r="AZ277" s="142"/>
      <c r="BA277" s="144"/>
      <c r="BB277" s="142"/>
      <c r="BC277" s="142"/>
      <c r="BD277" s="142"/>
      <c r="BE277" s="110"/>
      <c r="BF277" s="110"/>
      <c r="BG277" s="142"/>
      <c r="BH277" s="144"/>
      <c r="BI277" s="142"/>
      <c r="BJ277" s="142"/>
      <c r="BK277" s="110"/>
      <c r="BL277" s="142"/>
      <c r="BM277" s="110"/>
      <c r="BN277" s="142"/>
      <c r="BO277" s="142"/>
      <c r="BP277" s="142"/>
      <c r="BQ277" s="110"/>
      <c r="BR277" s="142"/>
      <c r="BS277" s="110"/>
      <c r="BT277" s="142"/>
      <c r="BU277" s="110"/>
      <c r="BV277" s="144"/>
      <c r="BW277" s="114"/>
      <c r="BX277" s="67"/>
      <c r="BY277" s="68"/>
      <c r="BZ277" s="143"/>
      <c r="CA277" s="143"/>
      <c r="CB277" s="142"/>
      <c r="CC277" s="110"/>
      <c r="CD277" s="110"/>
      <c r="CE277" s="142"/>
      <c r="CF277" s="145"/>
      <c r="CG277" s="142"/>
      <c r="CH277" s="142"/>
      <c r="CI277" s="142"/>
      <c r="CJ277" s="142"/>
      <c r="CK277" s="142"/>
      <c r="CL277" s="111"/>
      <c r="CM277" s="111"/>
      <c r="CN277" s="111"/>
      <c r="CO277" s="142"/>
      <c r="CP277" s="145"/>
      <c r="CQ277" s="142"/>
      <c r="CR277" s="142"/>
      <c r="CS277" s="142"/>
      <c r="CT277" s="142"/>
      <c r="CU277" s="142"/>
      <c r="CV277" s="111"/>
      <c r="CW277" s="111"/>
      <c r="CX277" s="111"/>
      <c r="CY277" s="142"/>
      <c r="CZ277" s="145"/>
      <c r="DA277" s="116"/>
      <c r="DB277" s="168"/>
      <c r="DC277" s="118"/>
      <c r="DD277" s="118"/>
      <c r="DE277" s="167"/>
      <c r="DF277" s="167"/>
    </row>
    <row r="278" spans="1:110" hidden="1" x14ac:dyDescent="0.25">
      <c r="A278" s="140"/>
      <c r="B278" s="141"/>
      <c r="C278" s="90"/>
      <c r="D278" s="142"/>
      <c r="E278" s="143"/>
      <c r="F278" s="144"/>
      <c r="G278" s="142"/>
      <c r="H278" s="142"/>
      <c r="I278" s="110"/>
      <c r="J278" s="142"/>
      <c r="K278" s="110"/>
      <c r="L278" s="142"/>
      <c r="M278" s="142"/>
      <c r="N278" s="142"/>
      <c r="O278" s="110"/>
      <c r="P278" s="142"/>
      <c r="Q278" s="110"/>
      <c r="R278" s="142"/>
      <c r="S278" s="142"/>
      <c r="T278" s="142"/>
      <c r="U278" s="110"/>
      <c r="V278" s="142"/>
      <c r="W278" s="110"/>
      <c r="X278" s="142"/>
      <c r="Y278" s="110"/>
      <c r="Z278" s="144"/>
      <c r="AA278" s="142"/>
      <c r="AB278" s="142"/>
      <c r="AC278" s="142"/>
      <c r="AD278" s="142"/>
      <c r="AE278" s="142"/>
      <c r="AF278" s="111"/>
      <c r="AG278" s="111"/>
      <c r="AH278" s="111"/>
      <c r="AI278" s="142"/>
      <c r="AJ278" s="144"/>
      <c r="AK278" s="142"/>
      <c r="AL278" s="142"/>
      <c r="AM278" s="142"/>
      <c r="AN278" s="142"/>
      <c r="AO278" s="142"/>
      <c r="AP278" s="111"/>
      <c r="AQ278" s="111"/>
      <c r="AR278" s="111"/>
      <c r="AS278" s="142"/>
      <c r="AT278" s="144"/>
      <c r="AU278" s="142"/>
      <c r="AV278" s="142"/>
      <c r="AW278" s="142"/>
      <c r="AX278" s="110"/>
      <c r="AY278" s="110"/>
      <c r="AZ278" s="142"/>
      <c r="BA278" s="144"/>
      <c r="BB278" s="142"/>
      <c r="BC278" s="142"/>
      <c r="BD278" s="142"/>
      <c r="BE278" s="110"/>
      <c r="BF278" s="110"/>
      <c r="BG278" s="142"/>
      <c r="BH278" s="144"/>
      <c r="BI278" s="142"/>
      <c r="BJ278" s="142"/>
      <c r="BK278" s="110"/>
      <c r="BL278" s="142"/>
      <c r="BM278" s="110"/>
      <c r="BN278" s="142"/>
      <c r="BO278" s="142"/>
      <c r="BP278" s="142"/>
      <c r="BQ278" s="110"/>
      <c r="BR278" s="142"/>
      <c r="BS278" s="110"/>
      <c r="BT278" s="142"/>
      <c r="BU278" s="110"/>
      <c r="BV278" s="144"/>
      <c r="BW278" s="114"/>
      <c r="BX278" s="67"/>
      <c r="BY278" s="68"/>
      <c r="BZ278" s="143"/>
      <c r="CA278" s="143"/>
      <c r="CB278" s="142"/>
      <c r="CC278" s="110"/>
      <c r="CD278" s="110"/>
      <c r="CE278" s="142"/>
      <c r="CF278" s="145"/>
      <c r="CG278" s="142"/>
      <c r="CH278" s="142"/>
      <c r="CI278" s="142"/>
      <c r="CJ278" s="142"/>
      <c r="CK278" s="142"/>
      <c r="CL278" s="111"/>
      <c r="CM278" s="111"/>
      <c r="CN278" s="111"/>
      <c r="CO278" s="142"/>
      <c r="CP278" s="145"/>
      <c r="CQ278" s="142"/>
      <c r="CR278" s="142"/>
      <c r="CS278" s="142"/>
      <c r="CT278" s="142"/>
      <c r="CU278" s="142"/>
      <c r="CV278" s="111"/>
      <c r="CW278" s="111"/>
      <c r="CX278" s="111"/>
      <c r="CY278" s="142"/>
      <c r="CZ278" s="145"/>
      <c r="DA278" s="116"/>
      <c r="DB278" s="168"/>
      <c r="DC278" s="118"/>
      <c r="DD278" s="118"/>
      <c r="DE278" s="167"/>
      <c r="DF278" s="167"/>
    </row>
    <row r="279" spans="1:110" hidden="1" x14ac:dyDescent="0.25">
      <c r="A279" s="140"/>
      <c r="B279" s="141"/>
      <c r="C279" s="90"/>
      <c r="D279" s="142"/>
      <c r="E279" s="143"/>
      <c r="F279" s="144"/>
      <c r="G279" s="142"/>
      <c r="H279" s="142"/>
      <c r="I279" s="110"/>
      <c r="J279" s="142"/>
      <c r="K279" s="110"/>
      <c r="L279" s="142"/>
      <c r="M279" s="142"/>
      <c r="N279" s="142"/>
      <c r="O279" s="110"/>
      <c r="P279" s="142"/>
      <c r="Q279" s="110"/>
      <c r="R279" s="142"/>
      <c r="S279" s="142"/>
      <c r="T279" s="142"/>
      <c r="U279" s="110"/>
      <c r="V279" s="142"/>
      <c r="W279" s="110"/>
      <c r="X279" s="142"/>
      <c r="Y279" s="110"/>
      <c r="Z279" s="144"/>
      <c r="AA279" s="142"/>
      <c r="AB279" s="142"/>
      <c r="AC279" s="142"/>
      <c r="AD279" s="142"/>
      <c r="AE279" s="142"/>
      <c r="AF279" s="111"/>
      <c r="AG279" s="111"/>
      <c r="AH279" s="111"/>
      <c r="AI279" s="142"/>
      <c r="AJ279" s="144"/>
      <c r="AK279" s="142"/>
      <c r="AL279" s="142"/>
      <c r="AM279" s="142"/>
      <c r="AN279" s="142"/>
      <c r="AO279" s="142"/>
      <c r="AP279" s="111"/>
      <c r="AQ279" s="111"/>
      <c r="AR279" s="111"/>
      <c r="AS279" s="142"/>
      <c r="AT279" s="144"/>
      <c r="AU279" s="142"/>
      <c r="AV279" s="142"/>
      <c r="AW279" s="142"/>
      <c r="AX279" s="110"/>
      <c r="AY279" s="110"/>
      <c r="AZ279" s="142"/>
      <c r="BA279" s="144"/>
      <c r="BB279" s="142"/>
      <c r="BC279" s="142"/>
      <c r="BD279" s="142"/>
      <c r="BE279" s="110"/>
      <c r="BF279" s="110"/>
      <c r="BG279" s="142"/>
      <c r="BH279" s="144"/>
      <c r="BI279" s="142"/>
      <c r="BJ279" s="142"/>
      <c r="BK279" s="110"/>
      <c r="BL279" s="142"/>
      <c r="BM279" s="110"/>
      <c r="BN279" s="142"/>
      <c r="BO279" s="142"/>
      <c r="BP279" s="142"/>
      <c r="BQ279" s="110"/>
      <c r="BR279" s="142"/>
      <c r="BS279" s="110"/>
      <c r="BT279" s="142"/>
      <c r="BU279" s="110"/>
      <c r="BV279" s="144"/>
      <c r="BW279" s="114"/>
      <c r="BX279" s="67"/>
      <c r="BY279" s="68"/>
      <c r="BZ279" s="143"/>
      <c r="CA279" s="143"/>
      <c r="CB279" s="142"/>
      <c r="CC279" s="110"/>
      <c r="CD279" s="110"/>
      <c r="CE279" s="142"/>
      <c r="CF279" s="145"/>
      <c r="CG279" s="142"/>
      <c r="CH279" s="142"/>
      <c r="CI279" s="142"/>
      <c r="CJ279" s="142"/>
      <c r="CK279" s="142"/>
      <c r="CL279" s="111"/>
      <c r="CM279" s="111"/>
      <c r="CN279" s="111"/>
      <c r="CO279" s="142"/>
      <c r="CP279" s="145"/>
      <c r="CQ279" s="142"/>
      <c r="CR279" s="142"/>
      <c r="CS279" s="142"/>
      <c r="CT279" s="142"/>
      <c r="CU279" s="142"/>
      <c r="CV279" s="111"/>
      <c r="CW279" s="111"/>
      <c r="CX279" s="111"/>
      <c r="CY279" s="142"/>
      <c r="CZ279" s="145"/>
      <c r="DA279" s="116"/>
      <c r="DB279" s="168"/>
      <c r="DC279" s="118"/>
      <c r="DD279" s="118"/>
      <c r="DE279" s="167"/>
      <c r="DF279" s="167"/>
    </row>
    <row r="280" spans="1:110" hidden="1" x14ac:dyDescent="0.25">
      <c r="A280" s="140"/>
      <c r="B280" s="141"/>
      <c r="C280" s="90"/>
      <c r="D280" s="142"/>
      <c r="E280" s="143"/>
      <c r="F280" s="144"/>
      <c r="G280" s="142"/>
      <c r="H280" s="142"/>
      <c r="I280" s="110"/>
      <c r="J280" s="142"/>
      <c r="K280" s="110"/>
      <c r="L280" s="142"/>
      <c r="M280" s="142"/>
      <c r="N280" s="142"/>
      <c r="O280" s="110"/>
      <c r="P280" s="142"/>
      <c r="Q280" s="110"/>
      <c r="R280" s="142"/>
      <c r="S280" s="142"/>
      <c r="T280" s="142"/>
      <c r="U280" s="110"/>
      <c r="V280" s="142"/>
      <c r="W280" s="110"/>
      <c r="X280" s="142"/>
      <c r="Y280" s="110"/>
      <c r="Z280" s="144"/>
      <c r="AA280" s="142"/>
      <c r="AB280" s="142"/>
      <c r="AC280" s="142"/>
      <c r="AD280" s="142"/>
      <c r="AE280" s="142"/>
      <c r="AF280" s="111"/>
      <c r="AG280" s="111"/>
      <c r="AH280" s="111"/>
      <c r="AI280" s="142"/>
      <c r="AJ280" s="144"/>
      <c r="AK280" s="142"/>
      <c r="AL280" s="142"/>
      <c r="AM280" s="142"/>
      <c r="AN280" s="142"/>
      <c r="AO280" s="142"/>
      <c r="AP280" s="111"/>
      <c r="AQ280" s="111"/>
      <c r="AR280" s="111"/>
      <c r="AS280" s="142"/>
      <c r="AT280" s="144"/>
      <c r="AU280" s="142"/>
      <c r="AV280" s="142"/>
      <c r="AW280" s="142"/>
      <c r="AX280" s="110"/>
      <c r="AY280" s="110"/>
      <c r="AZ280" s="142"/>
      <c r="BA280" s="144"/>
      <c r="BB280" s="142"/>
      <c r="BC280" s="142"/>
      <c r="BD280" s="142"/>
      <c r="BE280" s="110"/>
      <c r="BF280" s="110"/>
      <c r="BG280" s="142"/>
      <c r="BH280" s="144"/>
      <c r="BI280" s="142"/>
      <c r="BJ280" s="142"/>
      <c r="BK280" s="110"/>
      <c r="BL280" s="142"/>
      <c r="BM280" s="110"/>
      <c r="BN280" s="142"/>
      <c r="BO280" s="142"/>
      <c r="BP280" s="142"/>
      <c r="BQ280" s="110"/>
      <c r="BR280" s="142"/>
      <c r="BS280" s="110"/>
      <c r="BT280" s="142"/>
      <c r="BU280" s="110"/>
      <c r="BV280" s="144"/>
      <c r="BW280" s="114"/>
      <c r="BX280" s="67"/>
      <c r="BY280" s="68"/>
      <c r="BZ280" s="143"/>
      <c r="CA280" s="143"/>
      <c r="CB280" s="142"/>
      <c r="CC280" s="110"/>
      <c r="CD280" s="110"/>
      <c r="CE280" s="142"/>
      <c r="CF280" s="145"/>
      <c r="CG280" s="142"/>
      <c r="CH280" s="142"/>
      <c r="CI280" s="142"/>
      <c r="CJ280" s="142"/>
      <c r="CK280" s="142"/>
      <c r="CL280" s="111"/>
      <c r="CM280" s="111"/>
      <c r="CN280" s="111"/>
      <c r="CO280" s="142"/>
      <c r="CP280" s="145"/>
      <c r="CQ280" s="142"/>
      <c r="CR280" s="142"/>
      <c r="CS280" s="142"/>
      <c r="CT280" s="142"/>
      <c r="CU280" s="142"/>
      <c r="CV280" s="111"/>
      <c r="CW280" s="111"/>
      <c r="CX280" s="111"/>
      <c r="CY280" s="142"/>
      <c r="CZ280" s="145"/>
      <c r="DA280" s="116"/>
      <c r="DB280" s="168"/>
      <c r="DC280" s="118"/>
      <c r="DD280" s="118"/>
      <c r="DE280" s="167"/>
      <c r="DF280" s="167"/>
    </row>
    <row r="281" spans="1:110" hidden="1" x14ac:dyDescent="0.25">
      <c r="A281" s="140"/>
      <c r="B281" s="141"/>
      <c r="C281" s="90"/>
      <c r="D281" s="142"/>
      <c r="E281" s="143"/>
      <c r="F281" s="144"/>
      <c r="G281" s="142"/>
      <c r="H281" s="142"/>
      <c r="I281" s="110"/>
      <c r="J281" s="142"/>
      <c r="K281" s="110"/>
      <c r="L281" s="142"/>
      <c r="M281" s="142"/>
      <c r="N281" s="142"/>
      <c r="O281" s="110"/>
      <c r="P281" s="142"/>
      <c r="Q281" s="110"/>
      <c r="R281" s="142"/>
      <c r="S281" s="142"/>
      <c r="T281" s="142"/>
      <c r="U281" s="110"/>
      <c r="V281" s="142"/>
      <c r="W281" s="110"/>
      <c r="X281" s="142"/>
      <c r="Y281" s="110"/>
      <c r="Z281" s="144"/>
      <c r="AA281" s="142"/>
      <c r="AB281" s="142"/>
      <c r="AC281" s="142"/>
      <c r="AD281" s="142"/>
      <c r="AE281" s="142"/>
      <c r="AF281" s="111"/>
      <c r="AG281" s="111"/>
      <c r="AH281" s="111"/>
      <c r="AI281" s="142"/>
      <c r="AJ281" s="144"/>
      <c r="AK281" s="142"/>
      <c r="AL281" s="142"/>
      <c r="AM281" s="142"/>
      <c r="AN281" s="142"/>
      <c r="AO281" s="142"/>
      <c r="AP281" s="111"/>
      <c r="AQ281" s="111"/>
      <c r="AR281" s="111"/>
      <c r="AS281" s="142"/>
      <c r="AT281" s="144"/>
      <c r="AU281" s="142"/>
      <c r="AV281" s="142"/>
      <c r="AW281" s="142"/>
      <c r="AX281" s="110"/>
      <c r="AY281" s="110"/>
      <c r="AZ281" s="142"/>
      <c r="BA281" s="144"/>
      <c r="BB281" s="142"/>
      <c r="BC281" s="142"/>
      <c r="BD281" s="142"/>
      <c r="BE281" s="110"/>
      <c r="BF281" s="110"/>
      <c r="BG281" s="142"/>
      <c r="BH281" s="144"/>
      <c r="BI281" s="142"/>
      <c r="BJ281" s="142"/>
      <c r="BK281" s="110"/>
      <c r="BL281" s="142"/>
      <c r="BM281" s="110"/>
      <c r="BN281" s="142"/>
      <c r="BO281" s="142"/>
      <c r="BP281" s="142"/>
      <c r="BQ281" s="110"/>
      <c r="BR281" s="142"/>
      <c r="BS281" s="110"/>
      <c r="BT281" s="142"/>
      <c r="BU281" s="110"/>
      <c r="BV281" s="144"/>
      <c r="BW281" s="114"/>
      <c r="BX281" s="67"/>
      <c r="BY281" s="68"/>
      <c r="BZ281" s="143"/>
      <c r="CA281" s="143"/>
      <c r="CB281" s="142"/>
      <c r="CC281" s="110"/>
      <c r="CD281" s="110"/>
      <c r="CE281" s="142"/>
      <c r="CF281" s="145"/>
      <c r="CG281" s="142"/>
      <c r="CH281" s="142"/>
      <c r="CI281" s="142"/>
      <c r="CJ281" s="142"/>
      <c r="CK281" s="142"/>
      <c r="CL281" s="111"/>
      <c r="CM281" s="111"/>
      <c r="CN281" s="111"/>
      <c r="CO281" s="142"/>
      <c r="CP281" s="145"/>
      <c r="CQ281" s="142"/>
      <c r="CR281" s="142"/>
      <c r="CS281" s="142"/>
      <c r="CT281" s="142"/>
      <c r="CU281" s="142"/>
      <c r="CV281" s="111"/>
      <c r="CW281" s="111"/>
      <c r="CX281" s="111"/>
      <c r="CY281" s="142"/>
      <c r="CZ281" s="145"/>
      <c r="DA281" s="116"/>
      <c r="DB281" s="168"/>
      <c r="DC281" s="118"/>
      <c r="DD281" s="118"/>
      <c r="DE281" s="167"/>
      <c r="DF281" s="167"/>
    </row>
    <row r="282" spans="1:110" hidden="1" x14ac:dyDescent="0.25">
      <c r="A282" s="140"/>
      <c r="B282" s="141"/>
      <c r="C282" s="90"/>
      <c r="D282" s="142"/>
      <c r="E282" s="143"/>
      <c r="F282" s="144"/>
      <c r="G282" s="142"/>
      <c r="H282" s="142"/>
      <c r="I282" s="110"/>
      <c r="J282" s="142"/>
      <c r="K282" s="110"/>
      <c r="L282" s="142"/>
      <c r="M282" s="142"/>
      <c r="N282" s="142"/>
      <c r="O282" s="110"/>
      <c r="P282" s="142"/>
      <c r="Q282" s="110"/>
      <c r="R282" s="142"/>
      <c r="S282" s="142"/>
      <c r="T282" s="142"/>
      <c r="U282" s="110"/>
      <c r="V282" s="142"/>
      <c r="W282" s="110"/>
      <c r="X282" s="142"/>
      <c r="Y282" s="110"/>
      <c r="Z282" s="144"/>
      <c r="AA282" s="142"/>
      <c r="AB282" s="142"/>
      <c r="AC282" s="142"/>
      <c r="AD282" s="142"/>
      <c r="AE282" s="142"/>
      <c r="AF282" s="111"/>
      <c r="AG282" s="111"/>
      <c r="AH282" s="111"/>
      <c r="AI282" s="142"/>
      <c r="AJ282" s="144"/>
      <c r="AK282" s="142"/>
      <c r="AL282" s="142"/>
      <c r="AM282" s="142"/>
      <c r="AN282" s="142"/>
      <c r="AO282" s="142"/>
      <c r="AP282" s="111"/>
      <c r="AQ282" s="111"/>
      <c r="AR282" s="111"/>
      <c r="AS282" s="142"/>
      <c r="AT282" s="144"/>
      <c r="AU282" s="142"/>
      <c r="AV282" s="142"/>
      <c r="AW282" s="142"/>
      <c r="AX282" s="110"/>
      <c r="AY282" s="110"/>
      <c r="AZ282" s="142"/>
      <c r="BA282" s="144"/>
      <c r="BB282" s="142"/>
      <c r="BC282" s="142"/>
      <c r="BD282" s="142"/>
      <c r="BE282" s="110"/>
      <c r="BF282" s="110"/>
      <c r="BG282" s="142"/>
      <c r="BH282" s="144"/>
      <c r="BI282" s="142"/>
      <c r="BJ282" s="142"/>
      <c r="BK282" s="110"/>
      <c r="BL282" s="142"/>
      <c r="BM282" s="110"/>
      <c r="BN282" s="142"/>
      <c r="BO282" s="142"/>
      <c r="BP282" s="142"/>
      <c r="BQ282" s="110"/>
      <c r="BR282" s="142"/>
      <c r="BS282" s="110"/>
      <c r="BT282" s="142"/>
      <c r="BU282" s="110"/>
      <c r="BV282" s="144"/>
      <c r="BW282" s="114"/>
      <c r="BX282" s="67"/>
      <c r="BY282" s="68"/>
      <c r="BZ282" s="143"/>
      <c r="CA282" s="143"/>
      <c r="CB282" s="142"/>
      <c r="CC282" s="110"/>
      <c r="CD282" s="110"/>
      <c r="CE282" s="142"/>
      <c r="CF282" s="145"/>
      <c r="CG282" s="142"/>
      <c r="CH282" s="142"/>
      <c r="CI282" s="142"/>
      <c r="CJ282" s="142"/>
      <c r="CK282" s="142"/>
      <c r="CL282" s="111"/>
      <c r="CM282" s="111"/>
      <c r="CN282" s="111"/>
      <c r="CO282" s="142"/>
      <c r="CP282" s="145"/>
      <c r="CQ282" s="142"/>
      <c r="CR282" s="142"/>
      <c r="CS282" s="142"/>
      <c r="CT282" s="142"/>
      <c r="CU282" s="142"/>
      <c r="CV282" s="111"/>
      <c r="CW282" s="111"/>
      <c r="CX282" s="111"/>
      <c r="CY282" s="142"/>
      <c r="CZ282" s="145"/>
      <c r="DA282" s="116"/>
      <c r="DB282" s="168"/>
      <c r="DC282" s="118"/>
      <c r="DD282" s="118"/>
      <c r="DE282" s="167"/>
      <c r="DF282" s="167"/>
    </row>
    <row r="283" spans="1:110" hidden="1" x14ac:dyDescent="0.25">
      <c r="A283" s="140"/>
      <c r="B283" s="141"/>
      <c r="C283" s="90"/>
      <c r="D283" s="142"/>
      <c r="E283" s="143"/>
      <c r="F283" s="144"/>
      <c r="G283" s="142"/>
      <c r="H283" s="142"/>
      <c r="I283" s="110"/>
      <c r="J283" s="142"/>
      <c r="K283" s="110"/>
      <c r="L283" s="142"/>
      <c r="M283" s="142"/>
      <c r="N283" s="142"/>
      <c r="O283" s="110"/>
      <c r="P283" s="142"/>
      <c r="Q283" s="110"/>
      <c r="R283" s="142"/>
      <c r="S283" s="142"/>
      <c r="T283" s="142"/>
      <c r="U283" s="110"/>
      <c r="V283" s="142"/>
      <c r="W283" s="110"/>
      <c r="X283" s="142"/>
      <c r="Y283" s="110"/>
      <c r="Z283" s="144"/>
      <c r="AA283" s="142"/>
      <c r="AB283" s="142"/>
      <c r="AC283" s="142"/>
      <c r="AD283" s="142"/>
      <c r="AE283" s="142"/>
      <c r="AF283" s="111"/>
      <c r="AG283" s="111"/>
      <c r="AH283" s="111"/>
      <c r="AI283" s="142"/>
      <c r="AJ283" s="144"/>
      <c r="AK283" s="142"/>
      <c r="AL283" s="142"/>
      <c r="AM283" s="142"/>
      <c r="AN283" s="142"/>
      <c r="AO283" s="142"/>
      <c r="AP283" s="111"/>
      <c r="AQ283" s="111"/>
      <c r="AR283" s="111"/>
      <c r="AS283" s="142"/>
      <c r="AT283" s="144"/>
      <c r="AU283" s="142"/>
      <c r="AV283" s="142"/>
      <c r="AW283" s="142"/>
      <c r="AX283" s="110"/>
      <c r="AY283" s="110"/>
      <c r="AZ283" s="142"/>
      <c r="BA283" s="144"/>
      <c r="BB283" s="142"/>
      <c r="BC283" s="142"/>
      <c r="BD283" s="142"/>
      <c r="BE283" s="110"/>
      <c r="BF283" s="110"/>
      <c r="BG283" s="142"/>
      <c r="BH283" s="144"/>
      <c r="BI283" s="142"/>
      <c r="BJ283" s="142"/>
      <c r="BK283" s="110"/>
      <c r="BL283" s="142"/>
      <c r="BM283" s="110"/>
      <c r="BN283" s="142"/>
      <c r="BO283" s="142"/>
      <c r="BP283" s="142"/>
      <c r="BQ283" s="110"/>
      <c r="BR283" s="142"/>
      <c r="BS283" s="110"/>
      <c r="BT283" s="142"/>
      <c r="BU283" s="110"/>
      <c r="BV283" s="144"/>
      <c r="BW283" s="114"/>
      <c r="BX283" s="67"/>
      <c r="BY283" s="68"/>
      <c r="BZ283" s="143"/>
      <c r="CA283" s="143"/>
      <c r="CB283" s="142"/>
      <c r="CC283" s="110"/>
      <c r="CD283" s="110"/>
      <c r="CE283" s="142"/>
      <c r="CF283" s="145"/>
      <c r="CG283" s="142"/>
      <c r="CH283" s="142"/>
      <c r="CI283" s="142"/>
      <c r="CJ283" s="142"/>
      <c r="CK283" s="142"/>
      <c r="CL283" s="111"/>
      <c r="CM283" s="111"/>
      <c r="CN283" s="111"/>
      <c r="CO283" s="142"/>
      <c r="CP283" s="145"/>
      <c r="CQ283" s="142"/>
      <c r="CR283" s="142"/>
      <c r="CS283" s="142"/>
      <c r="CT283" s="142"/>
      <c r="CU283" s="142"/>
      <c r="CV283" s="111"/>
      <c r="CW283" s="111"/>
      <c r="CX283" s="111"/>
      <c r="CY283" s="142"/>
      <c r="CZ283" s="145"/>
      <c r="DA283" s="116"/>
      <c r="DB283" s="168"/>
      <c r="DC283" s="118"/>
      <c r="DD283" s="118"/>
      <c r="DE283" s="167"/>
      <c r="DF283" s="167"/>
    </row>
    <row r="284" spans="1:110" hidden="1" x14ac:dyDescent="0.25">
      <c r="A284" s="140"/>
      <c r="B284" s="141"/>
      <c r="C284" s="90"/>
      <c r="D284" s="142"/>
      <c r="E284" s="143"/>
      <c r="F284" s="144"/>
      <c r="G284" s="142"/>
      <c r="H284" s="142"/>
      <c r="I284" s="110"/>
      <c r="J284" s="142"/>
      <c r="K284" s="110"/>
      <c r="L284" s="142"/>
      <c r="M284" s="142"/>
      <c r="N284" s="142"/>
      <c r="O284" s="110"/>
      <c r="P284" s="142"/>
      <c r="Q284" s="110"/>
      <c r="R284" s="142"/>
      <c r="S284" s="142"/>
      <c r="T284" s="142"/>
      <c r="U284" s="110"/>
      <c r="V284" s="142"/>
      <c r="W284" s="110"/>
      <c r="X284" s="142"/>
      <c r="Y284" s="110"/>
      <c r="Z284" s="144"/>
      <c r="AA284" s="142"/>
      <c r="AB284" s="142"/>
      <c r="AC284" s="142"/>
      <c r="AD284" s="142"/>
      <c r="AE284" s="142"/>
      <c r="AF284" s="111"/>
      <c r="AG284" s="111"/>
      <c r="AH284" s="111"/>
      <c r="AI284" s="142"/>
      <c r="AJ284" s="144"/>
      <c r="AK284" s="142"/>
      <c r="AL284" s="142"/>
      <c r="AM284" s="142"/>
      <c r="AN284" s="142"/>
      <c r="AO284" s="142"/>
      <c r="AP284" s="111"/>
      <c r="AQ284" s="111"/>
      <c r="AR284" s="111"/>
      <c r="AS284" s="142"/>
      <c r="AT284" s="144"/>
      <c r="AU284" s="142"/>
      <c r="AV284" s="142"/>
      <c r="AW284" s="142"/>
      <c r="AX284" s="110"/>
      <c r="AY284" s="110"/>
      <c r="AZ284" s="142"/>
      <c r="BA284" s="144"/>
      <c r="BB284" s="142"/>
      <c r="BC284" s="142"/>
      <c r="BD284" s="142"/>
      <c r="BE284" s="110"/>
      <c r="BF284" s="110"/>
      <c r="BG284" s="142"/>
      <c r="BH284" s="144"/>
      <c r="BI284" s="142"/>
      <c r="BJ284" s="142"/>
      <c r="BK284" s="110"/>
      <c r="BL284" s="142"/>
      <c r="BM284" s="110"/>
      <c r="BN284" s="142"/>
      <c r="BO284" s="142"/>
      <c r="BP284" s="142"/>
      <c r="BQ284" s="110"/>
      <c r="BR284" s="142"/>
      <c r="BS284" s="110"/>
      <c r="BT284" s="142"/>
      <c r="BU284" s="110"/>
      <c r="BV284" s="144"/>
      <c r="BW284" s="114"/>
      <c r="BX284" s="67"/>
      <c r="BY284" s="68"/>
      <c r="BZ284" s="143"/>
      <c r="CA284" s="143"/>
      <c r="CB284" s="142"/>
      <c r="CC284" s="110"/>
      <c r="CD284" s="110"/>
      <c r="CE284" s="142"/>
      <c r="CF284" s="145"/>
      <c r="CG284" s="142"/>
      <c r="CH284" s="142"/>
      <c r="CI284" s="142"/>
      <c r="CJ284" s="142"/>
      <c r="CK284" s="142"/>
      <c r="CL284" s="111"/>
      <c r="CM284" s="111"/>
      <c r="CN284" s="111"/>
      <c r="CO284" s="142"/>
      <c r="CP284" s="145"/>
      <c r="CQ284" s="142"/>
      <c r="CR284" s="142"/>
      <c r="CS284" s="142"/>
      <c r="CT284" s="142"/>
      <c r="CU284" s="142"/>
      <c r="CV284" s="111"/>
      <c r="CW284" s="111"/>
      <c r="CX284" s="111"/>
      <c r="CY284" s="142"/>
      <c r="CZ284" s="145"/>
      <c r="DA284" s="116"/>
      <c r="DB284" s="168"/>
      <c r="DC284" s="118"/>
      <c r="DD284" s="118"/>
      <c r="DE284" s="167"/>
      <c r="DF284" s="167"/>
    </row>
    <row r="285" spans="1:110" hidden="1" x14ac:dyDescent="0.25">
      <c r="A285" s="140"/>
      <c r="B285" s="141"/>
      <c r="C285" s="90"/>
      <c r="D285" s="142"/>
      <c r="E285" s="143"/>
      <c r="F285" s="144"/>
      <c r="G285" s="142"/>
      <c r="H285" s="142"/>
      <c r="I285" s="110"/>
      <c r="J285" s="142"/>
      <c r="K285" s="110"/>
      <c r="L285" s="142"/>
      <c r="M285" s="142"/>
      <c r="N285" s="142"/>
      <c r="O285" s="110"/>
      <c r="P285" s="142"/>
      <c r="Q285" s="110"/>
      <c r="R285" s="142"/>
      <c r="S285" s="142"/>
      <c r="T285" s="142"/>
      <c r="U285" s="110"/>
      <c r="V285" s="142"/>
      <c r="W285" s="110"/>
      <c r="X285" s="142"/>
      <c r="Y285" s="110"/>
      <c r="Z285" s="144"/>
      <c r="AA285" s="142"/>
      <c r="AB285" s="142"/>
      <c r="AC285" s="142"/>
      <c r="AD285" s="142"/>
      <c r="AE285" s="142"/>
      <c r="AF285" s="111"/>
      <c r="AG285" s="111"/>
      <c r="AH285" s="111"/>
      <c r="AI285" s="142"/>
      <c r="AJ285" s="144"/>
      <c r="AK285" s="142"/>
      <c r="AL285" s="142"/>
      <c r="AM285" s="142"/>
      <c r="AN285" s="142"/>
      <c r="AO285" s="142"/>
      <c r="AP285" s="111"/>
      <c r="AQ285" s="111"/>
      <c r="AR285" s="111"/>
      <c r="AS285" s="142"/>
      <c r="AT285" s="144"/>
      <c r="AU285" s="142"/>
      <c r="AV285" s="142"/>
      <c r="AW285" s="142"/>
      <c r="AX285" s="110"/>
      <c r="AY285" s="110"/>
      <c r="AZ285" s="142"/>
      <c r="BA285" s="144"/>
      <c r="BB285" s="142"/>
      <c r="BC285" s="142"/>
      <c r="BD285" s="142"/>
      <c r="BE285" s="110"/>
      <c r="BF285" s="110"/>
      <c r="BG285" s="142"/>
      <c r="BH285" s="144"/>
      <c r="BI285" s="142"/>
      <c r="BJ285" s="142"/>
      <c r="BK285" s="110"/>
      <c r="BL285" s="142"/>
      <c r="BM285" s="110"/>
      <c r="BN285" s="142"/>
      <c r="BO285" s="142"/>
      <c r="BP285" s="142"/>
      <c r="BQ285" s="110"/>
      <c r="BR285" s="142"/>
      <c r="BS285" s="110"/>
      <c r="BT285" s="142"/>
      <c r="BU285" s="110"/>
      <c r="BV285" s="144"/>
      <c r="BW285" s="114"/>
      <c r="BX285" s="67"/>
      <c r="BY285" s="68"/>
      <c r="BZ285" s="143"/>
      <c r="CA285" s="143"/>
      <c r="CB285" s="142"/>
      <c r="CC285" s="110"/>
      <c r="CD285" s="110"/>
      <c r="CE285" s="142"/>
      <c r="CF285" s="145"/>
      <c r="CG285" s="142"/>
      <c r="CH285" s="142"/>
      <c r="CI285" s="142"/>
      <c r="CJ285" s="142"/>
      <c r="CK285" s="142"/>
      <c r="CL285" s="111"/>
      <c r="CM285" s="111"/>
      <c r="CN285" s="111"/>
      <c r="CO285" s="142"/>
      <c r="CP285" s="145"/>
      <c r="CQ285" s="142"/>
      <c r="CR285" s="142"/>
      <c r="CS285" s="142"/>
      <c r="CT285" s="142"/>
      <c r="CU285" s="142"/>
      <c r="CV285" s="111"/>
      <c r="CW285" s="111"/>
      <c r="CX285" s="111"/>
      <c r="CY285" s="142"/>
      <c r="CZ285" s="145"/>
      <c r="DA285" s="116"/>
      <c r="DB285" s="168"/>
      <c r="DC285" s="118"/>
      <c r="DD285" s="118"/>
      <c r="DE285" s="167"/>
      <c r="DF285" s="167"/>
    </row>
    <row r="286" spans="1:110" hidden="1" x14ac:dyDescent="0.25">
      <c r="A286" s="140"/>
      <c r="B286" s="141"/>
      <c r="C286" s="90"/>
      <c r="D286" s="142"/>
      <c r="E286" s="143"/>
      <c r="F286" s="144"/>
      <c r="G286" s="142"/>
      <c r="H286" s="142"/>
      <c r="I286" s="110"/>
      <c r="J286" s="142"/>
      <c r="K286" s="110"/>
      <c r="L286" s="142"/>
      <c r="M286" s="142"/>
      <c r="N286" s="142"/>
      <c r="O286" s="110"/>
      <c r="P286" s="142"/>
      <c r="Q286" s="110"/>
      <c r="R286" s="142"/>
      <c r="S286" s="142"/>
      <c r="T286" s="142"/>
      <c r="U286" s="110"/>
      <c r="V286" s="142"/>
      <c r="W286" s="110"/>
      <c r="X286" s="142"/>
      <c r="Y286" s="110"/>
      <c r="Z286" s="144"/>
      <c r="AA286" s="142"/>
      <c r="AB286" s="142"/>
      <c r="AC286" s="142"/>
      <c r="AD286" s="142"/>
      <c r="AE286" s="142"/>
      <c r="AF286" s="111"/>
      <c r="AG286" s="111"/>
      <c r="AH286" s="111"/>
      <c r="AI286" s="142"/>
      <c r="AJ286" s="144"/>
      <c r="AK286" s="142"/>
      <c r="AL286" s="142"/>
      <c r="AM286" s="142"/>
      <c r="AN286" s="142"/>
      <c r="AO286" s="142"/>
      <c r="AP286" s="111"/>
      <c r="AQ286" s="111"/>
      <c r="AR286" s="111"/>
      <c r="AS286" s="142"/>
      <c r="AT286" s="144"/>
      <c r="AU286" s="142"/>
      <c r="AV286" s="142"/>
      <c r="AW286" s="142"/>
      <c r="AX286" s="110"/>
      <c r="AY286" s="110"/>
      <c r="AZ286" s="142"/>
      <c r="BA286" s="144"/>
      <c r="BB286" s="142"/>
      <c r="BC286" s="142"/>
      <c r="BD286" s="142"/>
      <c r="BE286" s="110"/>
      <c r="BF286" s="110"/>
      <c r="BG286" s="142"/>
      <c r="BH286" s="144"/>
      <c r="BI286" s="142"/>
      <c r="BJ286" s="142"/>
      <c r="BK286" s="110"/>
      <c r="BL286" s="142"/>
      <c r="BM286" s="110"/>
      <c r="BN286" s="142"/>
      <c r="BO286" s="142"/>
      <c r="BP286" s="142"/>
      <c r="BQ286" s="110"/>
      <c r="BR286" s="142"/>
      <c r="BS286" s="110"/>
      <c r="BT286" s="142"/>
      <c r="BU286" s="110"/>
      <c r="BV286" s="144"/>
      <c r="BW286" s="114"/>
      <c r="BX286" s="67"/>
      <c r="BY286" s="68"/>
      <c r="BZ286" s="143"/>
      <c r="CA286" s="143"/>
      <c r="CB286" s="142"/>
      <c r="CC286" s="110"/>
      <c r="CD286" s="110"/>
      <c r="CE286" s="142"/>
      <c r="CF286" s="145"/>
      <c r="CG286" s="142"/>
      <c r="CH286" s="142"/>
      <c r="CI286" s="142"/>
      <c r="CJ286" s="142"/>
      <c r="CK286" s="142"/>
      <c r="CL286" s="111"/>
      <c r="CM286" s="111"/>
      <c r="CN286" s="111"/>
      <c r="CO286" s="142"/>
      <c r="CP286" s="145"/>
      <c r="CQ286" s="142"/>
      <c r="CR286" s="142"/>
      <c r="CS286" s="142"/>
      <c r="CT286" s="142"/>
      <c r="CU286" s="142"/>
      <c r="CV286" s="111"/>
      <c r="CW286" s="111"/>
      <c r="CX286" s="111"/>
      <c r="CY286" s="142"/>
      <c r="CZ286" s="145"/>
      <c r="DA286" s="116"/>
      <c r="DB286" s="168"/>
      <c r="DC286" s="118"/>
      <c r="DD286" s="118"/>
      <c r="DE286" s="167"/>
      <c r="DF286" s="167"/>
    </row>
    <row r="287" spans="1:110" hidden="1" x14ac:dyDescent="0.25">
      <c r="A287" s="140"/>
      <c r="B287" s="141"/>
      <c r="C287" s="90"/>
      <c r="D287" s="142"/>
      <c r="E287" s="143"/>
      <c r="F287" s="144"/>
      <c r="G287" s="142"/>
      <c r="H287" s="142"/>
      <c r="I287" s="110"/>
      <c r="J287" s="142"/>
      <c r="K287" s="110"/>
      <c r="L287" s="142"/>
      <c r="M287" s="142"/>
      <c r="N287" s="142"/>
      <c r="O287" s="110"/>
      <c r="P287" s="142"/>
      <c r="Q287" s="110"/>
      <c r="R287" s="142"/>
      <c r="S287" s="142"/>
      <c r="T287" s="142"/>
      <c r="U287" s="110"/>
      <c r="V287" s="142"/>
      <c r="W287" s="110"/>
      <c r="X287" s="142"/>
      <c r="Y287" s="110"/>
      <c r="Z287" s="144"/>
      <c r="AA287" s="142"/>
      <c r="AB287" s="142"/>
      <c r="AC287" s="142"/>
      <c r="AD287" s="142"/>
      <c r="AE287" s="142"/>
      <c r="AF287" s="111"/>
      <c r="AG287" s="111"/>
      <c r="AH287" s="111"/>
      <c r="AI287" s="142"/>
      <c r="AJ287" s="144"/>
      <c r="AK287" s="142"/>
      <c r="AL287" s="142"/>
      <c r="AM287" s="142"/>
      <c r="AN287" s="142"/>
      <c r="AO287" s="142"/>
      <c r="AP287" s="111"/>
      <c r="AQ287" s="111"/>
      <c r="AR287" s="111"/>
      <c r="AS287" s="142"/>
      <c r="AT287" s="144"/>
      <c r="AU287" s="142"/>
      <c r="AV287" s="142"/>
      <c r="AW287" s="142"/>
      <c r="AX287" s="110"/>
      <c r="AY287" s="110"/>
      <c r="AZ287" s="142"/>
      <c r="BA287" s="144"/>
      <c r="BB287" s="142"/>
      <c r="BC287" s="142"/>
      <c r="BD287" s="142"/>
      <c r="BE287" s="110"/>
      <c r="BF287" s="110"/>
      <c r="BG287" s="142"/>
      <c r="BH287" s="144"/>
      <c r="BI287" s="142"/>
      <c r="BJ287" s="142"/>
      <c r="BK287" s="110"/>
      <c r="BL287" s="142"/>
      <c r="BM287" s="110"/>
      <c r="BN287" s="142"/>
      <c r="BO287" s="142"/>
      <c r="BP287" s="142"/>
      <c r="BQ287" s="110"/>
      <c r="BR287" s="142"/>
      <c r="BS287" s="110"/>
      <c r="BT287" s="142"/>
      <c r="BU287" s="110"/>
      <c r="BV287" s="144"/>
      <c r="BW287" s="114"/>
      <c r="BX287" s="67"/>
      <c r="BY287" s="68"/>
      <c r="BZ287" s="143"/>
      <c r="CA287" s="143"/>
      <c r="CB287" s="142"/>
      <c r="CC287" s="110"/>
      <c r="CD287" s="110"/>
      <c r="CE287" s="142"/>
      <c r="CF287" s="145"/>
      <c r="CG287" s="142"/>
      <c r="CH287" s="142"/>
      <c r="CI287" s="142"/>
      <c r="CJ287" s="142"/>
      <c r="CK287" s="142"/>
      <c r="CL287" s="111"/>
      <c r="CM287" s="111"/>
      <c r="CN287" s="111"/>
      <c r="CO287" s="142"/>
      <c r="CP287" s="145"/>
      <c r="CQ287" s="142"/>
      <c r="CR287" s="142"/>
      <c r="CS287" s="142"/>
      <c r="CT287" s="142"/>
      <c r="CU287" s="142"/>
      <c r="CV287" s="111"/>
      <c r="CW287" s="111"/>
      <c r="CX287" s="111"/>
      <c r="CY287" s="142"/>
      <c r="CZ287" s="145"/>
      <c r="DA287" s="116"/>
      <c r="DB287" s="168"/>
      <c r="DC287" s="118"/>
      <c r="DD287" s="118"/>
      <c r="DE287" s="167"/>
      <c r="DF287" s="167"/>
    </row>
    <row r="288" spans="1:110" hidden="1" x14ac:dyDescent="0.25">
      <c r="A288" s="140"/>
      <c r="B288" s="141"/>
      <c r="C288" s="90"/>
      <c r="D288" s="142"/>
      <c r="E288" s="143"/>
      <c r="F288" s="144"/>
      <c r="G288" s="142"/>
      <c r="H288" s="142"/>
      <c r="I288" s="110"/>
      <c r="J288" s="142"/>
      <c r="K288" s="110"/>
      <c r="L288" s="142"/>
      <c r="M288" s="142"/>
      <c r="N288" s="142"/>
      <c r="O288" s="110"/>
      <c r="P288" s="142"/>
      <c r="Q288" s="110"/>
      <c r="R288" s="142"/>
      <c r="S288" s="142"/>
      <c r="T288" s="142"/>
      <c r="U288" s="110"/>
      <c r="V288" s="142"/>
      <c r="W288" s="110"/>
      <c r="X288" s="142"/>
      <c r="Y288" s="110"/>
      <c r="Z288" s="144"/>
      <c r="AA288" s="142"/>
      <c r="AB288" s="142"/>
      <c r="AC288" s="142"/>
      <c r="AD288" s="142"/>
      <c r="AE288" s="142"/>
      <c r="AF288" s="111"/>
      <c r="AG288" s="111"/>
      <c r="AH288" s="111"/>
      <c r="AI288" s="142"/>
      <c r="AJ288" s="144"/>
      <c r="AK288" s="142"/>
      <c r="AL288" s="142"/>
      <c r="AM288" s="142"/>
      <c r="AN288" s="142"/>
      <c r="AO288" s="142"/>
      <c r="AP288" s="111"/>
      <c r="AQ288" s="111"/>
      <c r="AR288" s="111"/>
      <c r="AS288" s="142"/>
      <c r="AT288" s="144"/>
      <c r="AU288" s="142"/>
      <c r="AV288" s="142"/>
      <c r="AW288" s="142"/>
      <c r="AX288" s="110"/>
      <c r="AY288" s="110"/>
      <c r="AZ288" s="142"/>
      <c r="BA288" s="144"/>
      <c r="BB288" s="142"/>
      <c r="BC288" s="142"/>
      <c r="BD288" s="142"/>
      <c r="BE288" s="110"/>
      <c r="BF288" s="110"/>
      <c r="BG288" s="142"/>
      <c r="BH288" s="144"/>
      <c r="BI288" s="142"/>
      <c r="BJ288" s="142"/>
      <c r="BK288" s="110"/>
      <c r="BL288" s="142"/>
      <c r="BM288" s="110"/>
      <c r="BN288" s="142"/>
      <c r="BO288" s="142"/>
      <c r="BP288" s="142"/>
      <c r="BQ288" s="110"/>
      <c r="BR288" s="142"/>
      <c r="BS288" s="110"/>
      <c r="BT288" s="142"/>
      <c r="BU288" s="110"/>
      <c r="BV288" s="144"/>
      <c r="BW288" s="114"/>
      <c r="BX288" s="67"/>
      <c r="BY288" s="68"/>
      <c r="BZ288" s="143"/>
      <c r="CA288" s="143"/>
      <c r="CB288" s="142"/>
      <c r="CC288" s="110"/>
      <c r="CD288" s="110"/>
      <c r="CE288" s="142"/>
      <c r="CF288" s="145"/>
      <c r="CG288" s="142"/>
      <c r="CH288" s="142"/>
      <c r="CI288" s="142"/>
      <c r="CJ288" s="142"/>
      <c r="CK288" s="142"/>
      <c r="CL288" s="111"/>
      <c r="CM288" s="111"/>
      <c r="CN288" s="111"/>
      <c r="CO288" s="142"/>
      <c r="CP288" s="145"/>
      <c r="CQ288" s="142"/>
      <c r="CR288" s="142"/>
      <c r="CS288" s="142"/>
      <c r="CT288" s="142"/>
      <c r="CU288" s="142"/>
      <c r="CV288" s="111"/>
      <c r="CW288" s="111"/>
      <c r="CX288" s="111"/>
      <c r="CY288" s="142"/>
      <c r="CZ288" s="145"/>
      <c r="DA288" s="116"/>
      <c r="DB288" s="168"/>
      <c r="DC288" s="118"/>
      <c r="DD288" s="118"/>
      <c r="DE288" s="167"/>
      <c r="DF288" s="167"/>
    </row>
    <row r="289" spans="1:110" hidden="1" x14ac:dyDescent="0.25">
      <c r="A289" s="140"/>
      <c r="B289" s="141"/>
      <c r="C289" s="90"/>
      <c r="D289" s="142"/>
      <c r="E289" s="143"/>
      <c r="F289" s="144"/>
      <c r="G289" s="142"/>
      <c r="H289" s="142"/>
      <c r="I289" s="110"/>
      <c r="J289" s="142"/>
      <c r="K289" s="110"/>
      <c r="L289" s="142"/>
      <c r="M289" s="142"/>
      <c r="N289" s="142"/>
      <c r="O289" s="110"/>
      <c r="P289" s="142"/>
      <c r="Q289" s="110"/>
      <c r="R289" s="142"/>
      <c r="S289" s="142"/>
      <c r="T289" s="142"/>
      <c r="U289" s="110"/>
      <c r="V289" s="142"/>
      <c r="W289" s="110"/>
      <c r="X289" s="142"/>
      <c r="Y289" s="110"/>
      <c r="Z289" s="144"/>
      <c r="AA289" s="142"/>
      <c r="AB289" s="142"/>
      <c r="AC289" s="142"/>
      <c r="AD289" s="142"/>
      <c r="AE289" s="142"/>
      <c r="AF289" s="111"/>
      <c r="AG289" s="111"/>
      <c r="AH289" s="111"/>
      <c r="AI289" s="142"/>
      <c r="AJ289" s="144"/>
      <c r="AK289" s="142"/>
      <c r="AL289" s="142"/>
      <c r="AM289" s="142"/>
      <c r="AN289" s="142"/>
      <c r="AO289" s="142"/>
      <c r="AP289" s="111"/>
      <c r="AQ289" s="111"/>
      <c r="AR289" s="111"/>
      <c r="AS289" s="142"/>
      <c r="AT289" s="144"/>
      <c r="AU289" s="142"/>
      <c r="AV289" s="142"/>
      <c r="AW289" s="142"/>
      <c r="AX289" s="110"/>
      <c r="AY289" s="110"/>
      <c r="AZ289" s="142"/>
      <c r="BA289" s="144"/>
      <c r="BB289" s="142"/>
      <c r="BC289" s="142"/>
      <c r="BD289" s="142"/>
      <c r="BE289" s="110"/>
      <c r="BF289" s="110"/>
      <c r="BG289" s="142"/>
      <c r="BH289" s="144"/>
      <c r="BI289" s="142"/>
      <c r="BJ289" s="142"/>
      <c r="BK289" s="110"/>
      <c r="BL289" s="142"/>
      <c r="BM289" s="110"/>
      <c r="BN289" s="142"/>
      <c r="BO289" s="142"/>
      <c r="BP289" s="142"/>
      <c r="BQ289" s="110"/>
      <c r="BR289" s="142"/>
      <c r="BS289" s="110"/>
      <c r="BT289" s="142"/>
      <c r="BU289" s="110"/>
      <c r="BV289" s="144"/>
      <c r="BW289" s="114"/>
      <c r="BX289" s="67"/>
      <c r="BY289" s="68"/>
      <c r="BZ289" s="143"/>
      <c r="CA289" s="143"/>
      <c r="CB289" s="142"/>
      <c r="CC289" s="110"/>
      <c r="CD289" s="110"/>
      <c r="CE289" s="142"/>
      <c r="CF289" s="145"/>
      <c r="CG289" s="142"/>
      <c r="CH289" s="142"/>
      <c r="CI289" s="142"/>
      <c r="CJ289" s="142"/>
      <c r="CK289" s="142"/>
      <c r="CL289" s="111"/>
      <c r="CM289" s="111"/>
      <c r="CN289" s="111"/>
      <c r="CO289" s="142"/>
      <c r="CP289" s="145"/>
      <c r="CQ289" s="142"/>
      <c r="CR289" s="142"/>
      <c r="CS289" s="142"/>
      <c r="CT289" s="142"/>
      <c r="CU289" s="142"/>
      <c r="CV289" s="111"/>
      <c r="CW289" s="111"/>
      <c r="CX289" s="111"/>
      <c r="CY289" s="142"/>
      <c r="CZ289" s="145"/>
      <c r="DA289" s="116"/>
      <c r="DB289" s="168"/>
      <c r="DC289" s="118"/>
      <c r="DD289" s="118"/>
      <c r="DE289" s="167"/>
      <c r="DF289" s="167"/>
    </row>
    <row r="290" spans="1:110" hidden="1" x14ac:dyDescent="0.25">
      <c r="A290" s="140"/>
      <c r="B290" s="141"/>
      <c r="C290" s="90"/>
      <c r="D290" s="142"/>
      <c r="E290" s="143"/>
      <c r="F290" s="144"/>
      <c r="G290" s="142"/>
      <c r="H290" s="142"/>
      <c r="I290" s="110"/>
      <c r="J290" s="142"/>
      <c r="K290" s="110"/>
      <c r="L290" s="142"/>
      <c r="M290" s="142"/>
      <c r="N290" s="142"/>
      <c r="O290" s="110"/>
      <c r="P290" s="142"/>
      <c r="Q290" s="110"/>
      <c r="R290" s="142"/>
      <c r="S290" s="142"/>
      <c r="T290" s="142"/>
      <c r="U290" s="110"/>
      <c r="V290" s="142"/>
      <c r="W290" s="110"/>
      <c r="X290" s="142"/>
      <c r="Y290" s="110"/>
      <c r="Z290" s="144"/>
      <c r="AA290" s="142"/>
      <c r="AB290" s="142"/>
      <c r="AC290" s="142"/>
      <c r="AD290" s="142"/>
      <c r="AE290" s="142"/>
      <c r="AF290" s="111"/>
      <c r="AG290" s="111"/>
      <c r="AH290" s="111"/>
      <c r="AI290" s="142"/>
      <c r="AJ290" s="144"/>
      <c r="AK290" s="142"/>
      <c r="AL290" s="142"/>
      <c r="AM290" s="142"/>
      <c r="AN290" s="142"/>
      <c r="AO290" s="142"/>
      <c r="AP290" s="111"/>
      <c r="AQ290" s="111"/>
      <c r="AR290" s="111"/>
      <c r="AS290" s="142"/>
      <c r="AT290" s="144"/>
      <c r="AU290" s="142"/>
      <c r="AV290" s="142"/>
      <c r="AW290" s="142"/>
      <c r="AX290" s="110"/>
      <c r="AY290" s="110"/>
      <c r="AZ290" s="142"/>
      <c r="BA290" s="144"/>
      <c r="BB290" s="142"/>
      <c r="BC290" s="142"/>
      <c r="BD290" s="142"/>
      <c r="BE290" s="110"/>
      <c r="BF290" s="110"/>
      <c r="BG290" s="142"/>
      <c r="BH290" s="144"/>
      <c r="BI290" s="142"/>
      <c r="BJ290" s="142"/>
      <c r="BK290" s="110"/>
      <c r="BL290" s="142"/>
      <c r="BM290" s="110"/>
      <c r="BN290" s="142"/>
      <c r="BO290" s="142"/>
      <c r="BP290" s="142"/>
      <c r="BQ290" s="110"/>
      <c r="BR290" s="142"/>
      <c r="BS290" s="110"/>
      <c r="BT290" s="142"/>
      <c r="BU290" s="110"/>
      <c r="BV290" s="144"/>
      <c r="BW290" s="114"/>
      <c r="BX290" s="67"/>
      <c r="BY290" s="68"/>
      <c r="BZ290" s="143"/>
      <c r="CA290" s="143"/>
      <c r="CB290" s="142"/>
      <c r="CC290" s="110"/>
      <c r="CD290" s="110"/>
      <c r="CE290" s="142"/>
      <c r="CF290" s="145"/>
      <c r="CG290" s="142"/>
      <c r="CH290" s="142"/>
      <c r="CI290" s="142"/>
      <c r="CJ290" s="142"/>
      <c r="CK290" s="142"/>
      <c r="CL290" s="111"/>
      <c r="CM290" s="111"/>
      <c r="CN290" s="111"/>
      <c r="CO290" s="142"/>
      <c r="CP290" s="145"/>
      <c r="CQ290" s="142"/>
      <c r="CR290" s="142"/>
      <c r="CS290" s="142"/>
      <c r="CT290" s="142"/>
      <c r="CU290" s="142"/>
      <c r="CV290" s="111"/>
      <c r="CW290" s="111"/>
      <c r="CX290" s="111"/>
      <c r="CY290" s="142"/>
      <c r="CZ290" s="145"/>
      <c r="DA290" s="116"/>
      <c r="DB290" s="168"/>
      <c r="DC290" s="118"/>
      <c r="DD290" s="118"/>
      <c r="DE290" s="167"/>
      <c r="DF290" s="167"/>
    </row>
    <row r="291" spans="1:110" hidden="1" x14ac:dyDescent="0.25">
      <c r="A291" s="140"/>
      <c r="B291" s="141"/>
      <c r="C291" s="90"/>
      <c r="D291" s="142"/>
      <c r="E291" s="143"/>
      <c r="F291" s="144"/>
      <c r="G291" s="142"/>
      <c r="H291" s="142"/>
      <c r="I291" s="110"/>
      <c r="J291" s="142"/>
      <c r="K291" s="110"/>
      <c r="L291" s="142"/>
      <c r="M291" s="142"/>
      <c r="N291" s="142"/>
      <c r="O291" s="110"/>
      <c r="P291" s="142"/>
      <c r="Q291" s="110"/>
      <c r="R291" s="142"/>
      <c r="S291" s="142"/>
      <c r="T291" s="142"/>
      <c r="U291" s="110"/>
      <c r="V291" s="142"/>
      <c r="W291" s="110"/>
      <c r="X291" s="142"/>
      <c r="Y291" s="110"/>
      <c r="Z291" s="144"/>
      <c r="AA291" s="142"/>
      <c r="AB291" s="142"/>
      <c r="AC291" s="142"/>
      <c r="AD291" s="142"/>
      <c r="AE291" s="142"/>
      <c r="AF291" s="111"/>
      <c r="AG291" s="111"/>
      <c r="AH291" s="111"/>
      <c r="AI291" s="142"/>
      <c r="AJ291" s="144"/>
      <c r="AK291" s="142"/>
      <c r="AL291" s="142"/>
      <c r="AM291" s="142"/>
      <c r="AN291" s="142"/>
      <c r="AO291" s="142"/>
      <c r="AP291" s="111"/>
      <c r="AQ291" s="111"/>
      <c r="AR291" s="111"/>
      <c r="AS291" s="142"/>
      <c r="AT291" s="144"/>
      <c r="AU291" s="142"/>
      <c r="AV291" s="142"/>
      <c r="AW291" s="142"/>
      <c r="AX291" s="110"/>
      <c r="AY291" s="110"/>
      <c r="AZ291" s="142"/>
      <c r="BA291" s="144"/>
      <c r="BB291" s="142"/>
      <c r="BC291" s="142"/>
      <c r="BD291" s="142"/>
      <c r="BE291" s="110"/>
      <c r="BF291" s="110"/>
      <c r="BG291" s="142"/>
      <c r="BH291" s="144"/>
      <c r="BI291" s="142"/>
      <c r="BJ291" s="142"/>
      <c r="BK291" s="110"/>
      <c r="BL291" s="142"/>
      <c r="BM291" s="110"/>
      <c r="BN291" s="142"/>
      <c r="BO291" s="142"/>
      <c r="BP291" s="142"/>
      <c r="BQ291" s="110"/>
      <c r="BR291" s="142"/>
      <c r="BS291" s="110"/>
      <c r="BT291" s="142"/>
      <c r="BU291" s="110"/>
      <c r="BV291" s="144"/>
      <c r="BW291" s="114"/>
      <c r="BX291" s="67"/>
      <c r="BY291" s="68"/>
      <c r="BZ291" s="143"/>
      <c r="CA291" s="143"/>
      <c r="CB291" s="142"/>
      <c r="CC291" s="110"/>
      <c r="CD291" s="110"/>
      <c r="CE291" s="142"/>
      <c r="CF291" s="145"/>
      <c r="CG291" s="142"/>
      <c r="CH291" s="142"/>
      <c r="CI291" s="142"/>
      <c r="CJ291" s="142"/>
      <c r="CK291" s="142"/>
      <c r="CL291" s="111"/>
      <c r="CM291" s="111"/>
      <c r="CN291" s="111"/>
      <c r="CO291" s="142"/>
      <c r="CP291" s="145"/>
      <c r="CQ291" s="142"/>
      <c r="CR291" s="142"/>
      <c r="CS291" s="142"/>
      <c r="CT291" s="142"/>
      <c r="CU291" s="142"/>
      <c r="CV291" s="111"/>
      <c r="CW291" s="111"/>
      <c r="CX291" s="111"/>
      <c r="CY291" s="142"/>
      <c r="CZ291" s="145"/>
      <c r="DA291" s="116"/>
      <c r="DB291" s="168"/>
      <c r="DC291" s="118"/>
      <c r="DD291" s="118"/>
      <c r="DE291" s="167"/>
      <c r="DF291" s="167"/>
    </row>
    <row r="292" spans="1:110" hidden="1" x14ac:dyDescent="0.25">
      <c r="A292" s="140"/>
      <c r="B292" s="141"/>
      <c r="C292" s="90"/>
      <c r="D292" s="142"/>
      <c r="E292" s="143"/>
      <c r="F292" s="144"/>
      <c r="G292" s="142"/>
      <c r="H292" s="142"/>
      <c r="I292" s="110"/>
      <c r="J292" s="142"/>
      <c r="K292" s="110"/>
      <c r="L292" s="142"/>
      <c r="M292" s="142"/>
      <c r="N292" s="142"/>
      <c r="O292" s="110"/>
      <c r="P292" s="142"/>
      <c r="Q292" s="110"/>
      <c r="R292" s="142"/>
      <c r="S292" s="142"/>
      <c r="T292" s="142"/>
      <c r="U292" s="110"/>
      <c r="V292" s="142"/>
      <c r="W292" s="110"/>
      <c r="X292" s="142"/>
      <c r="Y292" s="110"/>
      <c r="Z292" s="144"/>
      <c r="AA292" s="142"/>
      <c r="AB292" s="142"/>
      <c r="AC292" s="142"/>
      <c r="AD292" s="142"/>
      <c r="AE292" s="142"/>
      <c r="AF292" s="111"/>
      <c r="AG292" s="111"/>
      <c r="AH292" s="111"/>
      <c r="AI292" s="142"/>
      <c r="AJ292" s="144"/>
      <c r="AK292" s="142"/>
      <c r="AL292" s="142"/>
      <c r="AM292" s="142"/>
      <c r="AN292" s="142"/>
      <c r="AO292" s="142"/>
      <c r="AP292" s="111"/>
      <c r="AQ292" s="111"/>
      <c r="AR292" s="111"/>
      <c r="AS292" s="142"/>
      <c r="AT292" s="144"/>
      <c r="AU292" s="142"/>
      <c r="AV292" s="142"/>
      <c r="AW292" s="142"/>
      <c r="AX292" s="110"/>
      <c r="AY292" s="110"/>
      <c r="AZ292" s="142"/>
      <c r="BA292" s="144"/>
      <c r="BB292" s="142"/>
      <c r="BC292" s="142"/>
      <c r="BD292" s="142"/>
      <c r="BE292" s="110"/>
      <c r="BF292" s="110"/>
      <c r="BG292" s="142"/>
      <c r="BH292" s="144"/>
      <c r="BI292" s="142"/>
      <c r="BJ292" s="142"/>
      <c r="BK292" s="110"/>
      <c r="BL292" s="142"/>
      <c r="BM292" s="110"/>
      <c r="BN292" s="142"/>
      <c r="BO292" s="142"/>
      <c r="BP292" s="142"/>
      <c r="BQ292" s="110"/>
      <c r="BR292" s="142"/>
      <c r="BS292" s="110"/>
      <c r="BT292" s="142"/>
      <c r="BU292" s="110"/>
      <c r="BV292" s="144"/>
      <c r="BW292" s="114"/>
      <c r="BX292" s="67"/>
      <c r="BY292" s="68"/>
      <c r="BZ292" s="143"/>
      <c r="CA292" s="143"/>
      <c r="CB292" s="142"/>
      <c r="CC292" s="110"/>
      <c r="CD292" s="110"/>
      <c r="CE292" s="142"/>
      <c r="CF292" s="145"/>
      <c r="CG292" s="142"/>
      <c r="CH292" s="142"/>
      <c r="CI292" s="142"/>
      <c r="CJ292" s="142"/>
      <c r="CK292" s="142"/>
      <c r="CL292" s="111"/>
      <c r="CM292" s="111"/>
      <c r="CN292" s="111"/>
      <c r="CO292" s="142"/>
      <c r="CP292" s="145"/>
      <c r="CQ292" s="142"/>
      <c r="CR292" s="142"/>
      <c r="CS292" s="142"/>
      <c r="CT292" s="142"/>
      <c r="CU292" s="142"/>
      <c r="CV292" s="111"/>
      <c r="CW292" s="111"/>
      <c r="CX292" s="111"/>
      <c r="CY292" s="142"/>
      <c r="CZ292" s="145"/>
      <c r="DA292" s="116"/>
      <c r="DB292" s="168"/>
      <c r="DC292" s="118"/>
      <c r="DD292" s="118"/>
      <c r="DE292" s="167"/>
      <c r="DF292" s="167"/>
    </row>
    <row r="293" spans="1:110" hidden="1" x14ac:dyDescent="0.25">
      <c r="A293" s="140"/>
      <c r="B293" s="141"/>
      <c r="C293" s="90"/>
      <c r="D293" s="142"/>
      <c r="E293" s="143"/>
      <c r="F293" s="144"/>
      <c r="G293" s="142"/>
      <c r="H293" s="142"/>
      <c r="I293" s="110"/>
      <c r="J293" s="142"/>
      <c r="K293" s="110"/>
      <c r="L293" s="142"/>
      <c r="M293" s="142"/>
      <c r="N293" s="142"/>
      <c r="O293" s="110"/>
      <c r="P293" s="142"/>
      <c r="Q293" s="110"/>
      <c r="R293" s="142"/>
      <c r="S293" s="142"/>
      <c r="T293" s="142"/>
      <c r="U293" s="110"/>
      <c r="V293" s="142"/>
      <c r="W293" s="110"/>
      <c r="X293" s="142"/>
      <c r="Y293" s="110"/>
      <c r="Z293" s="144"/>
      <c r="AA293" s="142"/>
      <c r="AB293" s="142"/>
      <c r="AC293" s="142"/>
      <c r="AD293" s="142"/>
      <c r="AE293" s="142"/>
      <c r="AF293" s="111"/>
      <c r="AG293" s="111"/>
      <c r="AH293" s="111"/>
      <c r="AI293" s="142"/>
      <c r="AJ293" s="144"/>
      <c r="AK293" s="142"/>
      <c r="AL293" s="142"/>
      <c r="AM293" s="142"/>
      <c r="AN293" s="142"/>
      <c r="AO293" s="142"/>
      <c r="AP293" s="111"/>
      <c r="AQ293" s="111"/>
      <c r="AR293" s="111"/>
      <c r="AS293" s="142"/>
      <c r="AT293" s="144"/>
      <c r="AU293" s="142"/>
      <c r="AV293" s="142"/>
      <c r="AW293" s="142"/>
      <c r="AX293" s="110"/>
      <c r="AY293" s="110"/>
      <c r="AZ293" s="142"/>
      <c r="BA293" s="144"/>
      <c r="BB293" s="142"/>
      <c r="BC293" s="142"/>
      <c r="BD293" s="142"/>
      <c r="BE293" s="110"/>
      <c r="BF293" s="110"/>
      <c r="BG293" s="142"/>
      <c r="BH293" s="144"/>
      <c r="BI293" s="142"/>
      <c r="BJ293" s="142"/>
      <c r="BK293" s="110"/>
      <c r="BL293" s="142"/>
      <c r="BM293" s="110"/>
      <c r="BN293" s="142"/>
      <c r="BO293" s="142"/>
      <c r="BP293" s="142"/>
      <c r="BQ293" s="110"/>
      <c r="BR293" s="142"/>
      <c r="BS293" s="110"/>
      <c r="BT293" s="142"/>
      <c r="BU293" s="110"/>
      <c r="BV293" s="144"/>
      <c r="BW293" s="114"/>
      <c r="BX293" s="67"/>
      <c r="BY293" s="68"/>
      <c r="BZ293" s="143"/>
      <c r="CA293" s="143"/>
      <c r="CB293" s="142"/>
      <c r="CC293" s="110"/>
      <c r="CD293" s="110"/>
      <c r="CE293" s="142"/>
      <c r="CF293" s="145"/>
      <c r="CG293" s="142"/>
      <c r="CH293" s="142"/>
      <c r="CI293" s="142"/>
      <c r="CJ293" s="142"/>
      <c r="CK293" s="142"/>
      <c r="CL293" s="111"/>
      <c r="CM293" s="111"/>
      <c r="CN293" s="111"/>
      <c r="CO293" s="142"/>
      <c r="CP293" s="145"/>
      <c r="CQ293" s="142"/>
      <c r="CR293" s="142"/>
      <c r="CS293" s="142"/>
      <c r="CT293" s="142"/>
      <c r="CU293" s="142"/>
      <c r="CV293" s="111"/>
      <c r="CW293" s="111"/>
      <c r="CX293" s="111"/>
      <c r="CY293" s="142"/>
      <c r="CZ293" s="145"/>
      <c r="DA293" s="116"/>
      <c r="DB293" s="168"/>
      <c r="DC293" s="118"/>
      <c r="DD293" s="118"/>
      <c r="DE293" s="167"/>
      <c r="DF293" s="167"/>
    </row>
    <row r="294" spans="1:110" hidden="1" x14ac:dyDescent="0.25">
      <c r="A294" s="140"/>
      <c r="B294" s="141"/>
      <c r="C294" s="90"/>
      <c r="D294" s="142"/>
      <c r="E294" s="143"/>
      <c r="F294" s="144"/>
      <c r="G294" s="142"/>
      <c r="H294" s="142"/>
      <c r="I294" s="110"/>
      <c r="J294" s="142"/>
      <c r="K294" s="110"/>
      <c r="L294" s="142"/>
      <c r="M294" s="142"/>
      <c r="N294" s="142"/>
      <c r="O294" s="110"/>
      <c r="P294" s="142"/>
      <c r="Q294" s="110"/>
      <c r="R294" s="142"/>
      <c r="S294" s="142"/>
      <c r="T294" s="142"/>
      <c r="U294" s="110"/>
      <c r="V294" s="142"/>
      <c r="W294" s="110"/>
      <c r="X294" s="142"/>
      <c r="Y294" s="110"/>
      <c r="Z294" s="144"/>
      <c r="AA294" s="142"/>
      <c r="AB294" s="142"/>
      <c r="AC294" s="142"/>
      <c r="AD294" s="142"/>
      <c r="AE294" s="142"/>
      <c r="AF294" s="111"/>
      <c r="AG294" s="111"/>
      <c r="AH294" s="111"/>
      <c r="AI294" s="142"/>
      <c r="AJ294" s="144"/>
      <c r="AK294" s="142"/>
      <c r="AL294" s="142"/>
      <c r="AM294" s="142"/>
      <c r="AN294" s="142"/>
      <c r="AO294" s="142"/>
      <c r="AP294" s="111"/>
      <c r="AQ294" s="111"/>
      <c r="AR294" s="111"/>
      <c r="AS294" s="142"/>
      <c r="AT294" s="144"/>
      <c r="AU294" s="142"/>
      <c r="AV294" s="142"/>
      <c r="AW294" s="142"/>
      <c r="AX294" s="110"/>
      <c r="AY294" s="110"/>
      <c r="AZ294" s="142"/>
      <c r="BA294" s="144"/>
      <c r="BB294" s="142"/>
      <c r="BC294" s="142"/>
      <c r="BD294" s="142"/>
      <c r="BE294" s="110"/>
      <c r="BF294" s="110"/>
      <c r="BG294" s="142"/>
      <c r="BH294" s="144"/>
      <c r="BI294" s="142"/>
      <c r="BJ294" s="142"/>
      <c r="BK294" s="110"/>
      <c r="BL294" s="142"/>
      <c r="BM294" s="110"/>
      <c r="BN294" s="142"/>
      <c r="BO294" s="142"/>
      <c r="BP294" s="142"/>
      <c r="BQ294" s="110"/>
      <c r="BR294" s="142"/>
      <c r="BS294" s="110"/>
      <c r="BT294" s="142"/>
      <c r="BU294" s="110"/>
      <c r="BV294" s="144"/>
      <c r="BW294" s="114"/>
      <c r="BX294" s="67"/>
      <c r="BY294" s="68"/>
      <c r="BZ294" s="143"/>
      <c r="CA294" s="143"/>
      <c r="CB294" s="142"/>
      <c r="CC294" s="110"/>
      <c r="CD294" s="110"/>
      <c r="CE294" s="142"/>
      <c r="CF294" s="145"/>
      <c r="CG294" s="142"/>
      <c r="CH294" s="142"/>
      <c r="CI294" s="142"/>
      <c r="CJ294" s="142"/>
      <c r="CK294" s="142"/>
      <c r="CL294" s="111"/>
      <c r="CM294" s="111"/>
      <c r="CN294" s="111"/>
      <c r="CO294" s="142"/>
      <c r="CP294" s="145"/>
      <c r="CQ294" s="142"/>
      <c r="CR294" s="142"/>
      <c r="CS294" s="142"/>
      <c r="CT294" s="142"/>
      <c r="CU294" s="142"/>
      <c r="CV294" s="111"/>
      <c r="CW294" s="111"/>
      <c r="CX294" s="111"/>
      <c r="CY294" s="142"/>
      <c r="CZ294" s="145"/>
      <c r="DA294" s="116"/>
      <c r="DB294" s="168"/>
      <c r="DC294" s="118"/>
      <c r="DD294" s="118"/>
      <c r="DE294" s="167"/>
      <c r="DF294" s="167"/>
    </row>
    <row r="295" spans="1:110" hidden="1" x14ac:dyDescent="0.25">
      <c r="A295" s="140"/>
      <c r="B295" s="141"/>
      <c r="C295" s="90"/>
      <c r="D295" s="142"/>
      <c r="E295" s="143"/>
      <c r="F295" s="144"/>
      <c r="G295" s="142"/>
      <c r="H295" s="142"/>
      <c r="I295" s="110"/>
      <c r="J295" s="142"/>
      <c r="K295" s="110"/>
      <c r="L295" s="142"/>
      <c r="M295" s="142"/>
      <c r="N295" s="142"/>
      <c r="O295" s="110"/>
      <c r="P295" s="142"/>
      <c r="Q295" s="110"/>
      <c r="R295" s="142"/>
      <c r="S295" s="142"/>
      <c r="T295" s="142"/>
      <c r="U295" s="110"/>
      <c r="V295" s="142"/>
      <c r="W295" s="110"/>
      <c r="X295" s="142"/>
      <c r="Y295" s="110"/>
      <c r="Z295" s="144"/>
      <c r="AA295" s="142"/>
      <c r="AB295" s="142"/>
      <c r="AC295" s="142"/>
      <c r="AD295" s="142"/>
      <c r="AE295" s="142"/>
      <c r="AF295" s="111"/>
      <c r="AG295" s="111"/>
      <c r="AH295" s="111"/>
      <c r="AI295" s="142"/>
      <c r="AJ295" s="144"/>
      <c r="AK295" s="142"/>
      <c r="AL295" s="142"/>
      <c r="AM295" s="142"/>
      <c r="AN295" s="142"/>
      <c r="AO295" s="142"/>
      <c r="AP295" s="111"/>
      <c r="AQ295" s="111"/>
      <c r="AR295" s="111"/>
      <c r="AS295" s="142"/>
      <c r="AT295" s="144"/>
      <c r="AU295" s="142"/>
      <c r="AV295" s="142"/>
      <c r="AW295" s="142"/>
      <c r="AX295" s="110"/>
      <c r="AY295" s="110"/>
      <c r="AZ295" s="142"/>
      <c r="BA295" s="144"/>
      <c r="BB295" s="142"/>
      <c r="BC295" s="142"/>
      <c r="BD295" s="142"/>
      <c r="BE295" s="110"/>
      <c r="BF295" s="110"/>
      <c r="BG295" s="142"/>
      <c r="BH295" s="144"/>
      <c r="BI295" s="142"/>
      <c r="BJ295" s="142"/>
      <c r="BK295" s="110"/>
      <c r="BL295" s="142"/>
      <c r="BM295" s="110"/>
      <c r="BN295" s="142"/>
      <c r="BO295" s="142"/>
      <c r="BP295" s="142"/>
      <c r="BQ295" s="110"/>
      <c r="BR295" s="142"/>
      <c r="BS295" s="110"/>
      <c r="BT295" s="142"/>
      <c r="BU295" s="110"/>
      <c r="BV295" s="144"/>
      <c r="BW295" s="114"/>
      <c r="BX295" s="67"/>
      <c r="BY295" s="68"/>
      <c r="BZ295" s="143"/>
      <c r="CA295" s="143"/>
      <c r="CB295" s="142"/>
      <c r="CC295" s="110"/>
      <c r="CD295" s="110"/>
      <c r="CE295" s="142"/>
      <c r="CF295" s="145"/>
      <c r="CG295" s="142"/>
      <c r="CH295" s="142"/>
      <c r="CI295" s="142"/>
      <c r="CJ295" s="142"/>
      <c r="CK295" s="142"/>
      <c r="CL295" s="111"/>
      <c r="CM295" s="111"/>
      <c r="CN295" s="111"/>
      <c r="CO295" s="142"/>
      <c r="CP295" s="145"/>
      <c r="CQ295" s="142"/>
      <c r="CR295" s="142"/>
      <c r="CS295" s="142"/>
      <c r="CT295" s="142"/>
      <c r="CU295" s="142"/>
      <c r="CV295" s="111"/>
      <c r="CW295" s="111"/>
      <c r="CX295" s="111"/>
      <c r="CY295" s="142"/>
      <c r="CZ295" s="145"/>
      <c r="DA295" s="116"/>
      <c r="DB295" s="168"/>
      <c r="DC295" s="118"/>
      <c r="DD295" s="118"/>
      <c r="DE295" s="167"/>
      <c r="DF295" s="167"/>
    </row>
    <row r="296" spans="1:110" hidden="1" x14ac:dyDescent="0.25">
      <c r="A296" s="140"/>
      <c r="B296" s="141"/>
      <c r="C296" s="90"/>
      <c r="D296" s="142"/>
      <c r="E296" s="143"/>
      <c r="F296" s="144"/>
      <c r="G296" s="142"/>
      <c r="H296" s="142"/>
      <c r="I296" s="110"/>
      <c r="J296" s="142"/>
      <c r="K296" s="110"/>
      <c r="L296" s="142"/>
      <c r="M296" s="142"/>
      <c r="N296" s="142"/>
      <c r="O296" s="110"/>
      <c r="P296" s="142"/>
      <c r="Q296" s="110"/>
      <c r="R296" s="142"/>
      <c r="S296" s="142"/>
      <c r="T296" s="142"/>
      <c r="U296" s="110"/>
      <c r="V296" s="142"/>
      <c r="W296" s="110"/>
      <c r="X296" s="142"/>
      <c r="Y296" s="110"/>
      <c r="Z296" s="144"/>
      <c r="AA296" s="142"/>
      <c r="AB296" s="142"/>
      <c r="AC296" s="142"/>
      <c r="AD296" s="142"/>
      <c r="AE296" s="142"/>
      <c r="AF296" s="111"/>
      <c r="AG296" s="111"/>
      <c r="AH296" s="111"/>
      <c r="AI296" s="142"/>
      <c r="AJ296" s="144"/>
      <c r="AK296" s="142"/>
      <c r="AL296" s="142"/>
      <c r="AM296" s="142"/>
      <c r="AN296" s="142"/>
      <c r="AO296" s="142"/>
      <c r="AP296" s="111"/>
      <c r="AQ296" s="111"/>
      <c r="AR296" s="111"/>
      <c r="AS296" s="142"/>
      <c r="AT296" s="144"/>
      <c r="AU296" s="142"/>
      <c r="AV296" s="142"/>
      <c r="AW296" s="142"/>
      <c r="AX296" s="110"/>
      <c r="AY296" s="110"/>
      <c r="AZ296" s="142"/>
      <c r="BA296" s="144"/>
      <c r="BB296" s="142"/>
      <c r="BC296" s="142"/>
      <c r="BD296" s="142"/>
      <c r="BE296" s="110"/>
      <c r="BF296" s="110"/>
      <c r="BG296" s="142"/>
      <c r="BH296" s="144"/>
      <c r="BI296" s="142"/>
      <c r="BJ296" s="142"/>
      <c r="BK296" s="110"/>
      <c r="BL296" s="142"/>
      <c r="BM296" s="110"/>
      <c r="BN296" s="142"/>
      <c r="BO296" s="142"/>
      <c r="BP296" s="142"/>
      <c r="BQ296" s="110"/>
      <c r="BR296" s="142"/>
      <c r="BS296" s="110"/>
      <c r="BT296" s="142"/>
      <c r="BU296" s="110"/>
      <c r="BV296" s="144"/>
      <c r="BW296" s="114"/>
      <c r="BX296" s="67"/>
      <c r="BY296" s="68"/>
      <c r="BZ296" s="143"/>
      <c r="CA296" s="143"/>
      <c r="CB296" s="142"/>
      <c r="CC296" s="110"/>
      <c r="CD296" s="110"/>
      <c r="CE296" s="142"/>
      <c r="CF296" s="145"/>
      <c r="CG296" s="142"/>
      <c r="CH296" s="142"/>
      <c r="CI296" s="142"/>
      <c r="CJ296" s="142"/>
      <c r="CK296" s="142"/>
      <c r="CL296" s="111"/>
      <c r="CM296" s="111"/>
      <c r="CN296" s="111"/>
      <c r="CO296" s="142"/>
      <c r="CP296" s="145"/>
      <c r="CQ296" s="142"/>
      <c r="CR296" s="142"/>
      <c r="CS296" s="142"/>
      <c r="CT296" s="142"/>
      <c r="CU296" s="142"/>
      <c r="CV296" s="111"/>
      <c r="CW296" s="111"/>
      <c r="CX296" s="111"/>
      <c r="CY296" s="142"/>
      <c r="CZ296" s="145"/>
      <c r="DA296" s="116"/>
      <c r="DB296" s="168"/>
      <c r="DC296" s="118"/>
      <c r="DD296" s="118"/>
      <c r="DE296" s="167"/>
      <c r="DF296" s="167"/>
    </row>
    <row r="297" spans="1:110" hidden="1" x14ac:dyDescent="0.25">
      <c r="A297" s="140"/>
      <c r="B297" s="141"/>
      <c r="C297" s="90"/>
      <c r="D297" s="142"/>
      <c r="E297" s="143"/>
      <c r="F297" s="144"/>
      <c r="G297" s="142"/>
      <c r="H297" s="142"/>
      <c r="I297" s="110"/>
      <c r="J297" s="142"/>
      <c r="K297" s="110"/>
      <c r="L297" s="142"/>
      <c r="M297" s="142"/>
      <c r="N297" s="142"/>
      <c r="O297" s="110"/>
      <c r="P297" s="142"/>
      <c r="Q297" s="110"/>
      <c r="R297" s="142"/>
      <c r="S297" s="142"/>
      <c r="T297" s="142"/>
      <c r="U297" s="110"/>
      <c r="V297" s="142"/>
      <c r="W297" s="110"/>
      <c r="X297" s="142"/>
      <c r="Y297" s="110"/>
      <c r="Z297" s="144"/>
      <c r="AA297" s="142"/>
      <c r="AB297" s="142"/>
      <c r="AC297" s="142"/>
      <c r="AD297" s="142"/>
      <c r="AE297" s="142"/>
      <c r="AF297" s="111"/>
      <c r="AG297" s="111"/>
      <c r="AH297" s="111"/>
      <c r="AI297" s="142"/>
      <c r="AJ297" s="144"/>
      <c r="AK297" s="142"/>
      <c r="AL297" s="142"/>
      <c r="AM297" s="142"/>
      <c r="AN297" s="142"/>
      <c r="AO297" s="142"/>
      <c r="AP297" s="111"/>
      <c r="AQ297" s="111"/>
      <c r="AR297" s="111"/>
      <c r="AS297" s="142"/>
      <c r="AT297" s="144"/>
      <c r="AU297" s="142"/>
      <c r="AV297" s="142"/>
      <c r="AW297" s="142"/>
      <c r="AX297" s="110"/>
      <c r="AY297" s="110"/>
      <c r="AZ297" s="142"/>
      <c r="BA297" s="144"/>
      <c r="BB297" s="142"/>
      <c r="BC297" s="142"/>
      <c r="BD297" s="142"/>
      <c r="BE297" s="110"/>
      <c r="BF297" s="110"/>
      <c r="BG297" s="142"/>
      <c r="BH297" s="144"/>
      <c r="BI297" s="142"/>
      <c r="BJ297" s="142"/>
      <c r="BK297" s="110"/>
      <c r="BL297" s="142"/>
      <c r="BM297" s="110"/>
      <c r="BN297" s="142"/>
      <c r="BO297" s="142"/>
      <c r="BP297" s="142"/>
      <c r="BQ297" s="110"/>
      <c r="BR297" s="142"/>
      <c r="BS297" s="110"/>
      <c r="BT297" s="142"/>
      <c r="BU297" s="110"/>
      <c r="BV297" s="144"/>
      <c r="BW297" s="114"/>
      <c r="BX297" s="67"/>
      <c r="BY297" s="68"/>
      <c r="BZ297" s="143"/>
      <c r="CA297" s="143"/>
      <c r="CB297" s="142"/>
      <c r="CC297" s="110"/>
      <c r="CD297" s="110"/>
      <c r="CE297" s="142"/>
      <c r="CF297" s="145"/>
      <c r="CG297" s="142"/>
      <c r="CH297" s="142"/>
      <c r="CI297" s="142"/>
      <c r="CJ297" s="142"/>
      <c r="CK297" s="142"/>
      <c r="CL297" s="111"/>
      <c r="CM297" s="111"/>
      <c r="CN297" s="111"/>
      <c r="CO297" s="142"/>
      <c r="CP297" s="145"/>
      <c r="CQ297" s="142"/>
      <c r="CR297" s="142"/>
      <c r="CS297" s="142"/>
      <c r="CT297" s="142"/>
      <c r="CU297" s="142"/>
      <c r="CV297" s="111"/>
      <c r="CW297" s="111"/>
      <c r="CX297" s="111"/>
      <c r="CY297" s="142"/>
      <c r="CZ297" s="145"/>
      <c r="DA297" s="116"/>
      <c r="DB297" s="168"/>
      <c r="DC297" s="118"/>
      <c r="DD297" s="118"/>
      <c r="DE297" s="167"/>
      <c r="DF297" s="167"/>
    </row>
    <row r="298" spans="1:110" hidden="1" x14ac:dyDescent="0.25">
      <c r="A298" s="140"/>
      <c r="B298" s="141"/>
      <c r="C298" s="90"/>
      <c r="D298" s="142"/>
      <c r="E298" s="143"/>
      <c r="F298" s="144"/>
      <c r="G298" s="142"/>
      <c r="H298" s="142"/>
      <c r="I298" s="110"/>
      <c r="J298" s="142"/>
      <c r="K298" s="110"/>
      <c r="L298" s="142"/>
      <c r="M298" s="142"/>
      <c r="N298" s="142"/>
      <c r="O298" s="110"/>
      <c r="P298" s="142"/>
      <c r="Q298" s="110"/>
      <c r="R298" s="142"/>
      <c r="S298" s="142"/>
      <c r="T298" s="142"/>
      <c r="U298" s="110"/>
      <c r="V298" s="142"/>
      <c r="W298" s="110"/>
      <c r="X298" s="142"/>
      <c r="Y298" s="110"/>
      <c r="Z298" s="144"/>
      <c r="AA298" s="142"/>
      <c r="AB298" s="142"/>
      <c r="AC298" s="142"/>
      <c r="AD298" s="142"/>
      <c r="AE298" s="142"/>
      <c r="AF298" s="111"/>
      <c r="AG298" s="111"/>
      <c r="AH298" s="111"/>
      <c r="AI298" s="142"/>
      <c r="AJ298" s="144"/>
      <c r="AK298" s="142"/>
      <c r="AL298" s="142"/>
      <c r="AM298" s="142"/>
      <c r="AN298" s="142"/>
      <c r="AO298" s="142"/>
      <c r="AP298" s="111"/>
      <c r="AQ298" s="111"/>
      <c r="AR298" s="111"/>
      <c r="AS298" s="142"/>
      <c r="AT298" s="144"/>
      <c r="AU298" s="142"/>
      <c r="AV298" s="142"/>
      <c r="AW298" s="142"/>
      <c r="AX298" s="110"/>
      <c r="AY298" s="110"/>
      <c r="AZ298" s="142"/>
      <c r="BA298" s="144"/>
      <c r="BB298" s="142"/>
      <c r="BC298" s="142"/>
      <c r="BD298" s="142"/>
      <c r="BE298" s="110"/>
      <c r="BF298" s="110"/>
      <c r="BG298" s="142"/>
      <c r="BH298" s="144"/>
      <c r="BI298" s="142"/>
      <c r="BJ298" s="142"/>
      <c r="BK298" s="110"/>
      <c r="BL298" s="142"/>
      <c r="BM298" s="110"/>
      <c r="BN298" s="142"/>
      <c r="BO298" s="142"/>
      <c r="BP298" s="142"/>
      <c r="BQ298" s="110"/>
      <c r="BR298" s="142"/>
      <c r="BS298" s="110"/>
      <c r="BT298" s="142"/>
      <c r="BU298" s="110"/>
      <c r="BV298" s="144"/>
      <c r="BW298" s="114"/>
      <c r="BX298" s="67"/>
      <c r="BY298" s="68"/>
      <c r="BZ298" s="143"/>
      <c r="CA298" s="143"/>
      <c r="CB298" s="142"/>
      <c r="CC298" s="110"/>
      <c r="CD298" s="110"/>
      <c r="CE298" s="142"/>
      <c r="CF298" s="145"/>
      <c r="CG298" s="142"/>
      <c r="CH298" s="142"/>
      <c r="CI298" s="142"/>
      <c r="CJ298" s="142"/>
      <c r="CK298" s="142"/>
      <c r="CL298" s="111"/>
      <c r="CM298" s="111"/>
      <c r="CN298" s="111"/>
      <c r="CO298" s="142"/>
      <c r="CP298" s="145"/>
      <c r="CQ298" s="142"/>
      <c r="CR298" s="142"/>
      <c r="CS298" s="142"/>
      <c r="CT298" s="142"/>
      <c r="CU298" s="142"/>
      <c r="CV298" s="111"/>
      <c r="CW298" s="111"/>
      <c r="CX298" s="111"/>
      <c r="CY298" s="142"/>
      <c r="CZ298" s="145"/>
      <c r="DA298" s="116"/>
      <c r="DB298" s="168"/>
      <c r="DC298" s="118"/>
      <c r="DD298" s="118"/>
      <c r="DE298" s="167"/>
      <c r="DF298" s="167"/>
    </row>
    <row r="299" spans="1:110" hidden="1" x14ac:dyDescent="0.25">
      <c r="A299" s="140"/>
      <c r="B299" s="141"/>
      <c r="C299" s="90"/>
      <c r="D299" s="142"/>
      <c r="E299" s="143"/>
      <c r="F299" s="144"/>
      <c r="G299" s="142"/>
      <c r="H299" s="142"/>
      <c r="I299" s="110"/>
      <c r="J299" s="142"/>
      <c r="K299" s="110"/>
      <c r="L299" s="142"/>
      <c r="M299" s="142"/>
      <c r="N299" s="142"/>
      <c r="O299" s="110"/>
      <c r="P299" s="142"/>
      <c r="Q299" s="110"/>
      <c r="R299" s="142"/>
      <c r="S299" s="142"/>
      <c r="T299" s="142"/>
      <c r="U299" s="110"/>
      <c r="V299" s="142"/>
      <c r="W299" s="110"/>
      <c r="X299" s="142"/>
      <c r="Y299" s="110"/>
      <c r="Z299" s="144"/>
      <c r="AA299" s="142"/>
      <c r="AB299" s="142"/>
      <c r="AC299" s="142"/>
      <c r="AD299" s="142"/>
      <c r="AE299" s="142"/>
      <c r="AF299" s="111"/>
      <c r="AG299" s="111"/>
      <c r="AH299" s="111"/>
      <c r="AI299" s="142"/>
      <c r="AJ299" s="144"/>
      <c r="AK299" s="142"/>
      <c r="AL299" s="142"/>
      <c r="AM299" s="142"/>
      <c r="AN299" s="142"/>
      <c r="AO299" s="142"/>
      <c r="AP299" s="111"/>
      <c r="AQ299" s="111"/>
      <c r="AR299" s="111"/>
      <c r="AS299" s="142"/>
      <c r="AT299" s="144"/>
      <c r="AU299" s="142"/>
      <c r="AV299" s="142"/>
      <c r="AW299" s="142"/>
      <c r="AX299" s="110"/>
      <c r="AY299" s="110"/>
      <c r="AZ299" s="142"/>
      <c r="BA299" s="144"/>
      <c r="BB299" s="142"/>
      <c r="BC299" s="142"/>
      <c r="BD299" s="142"/>
      <c r="BE299" s="110"/>
      <c r="BF299" s="110"/>
      <c r="BG299" s="142"/>
      <c r="BH299" s="144"/>
      <c r="BI299" s="142"/>
      <c r="BJ299" s="142"/>
      <c r="BK299" s="110"/>
      <c r="BL299" s="142"/>
      <c r="BM299" s="110"/>
      <c r="BN299" s="142"/>
      <c r="BO299" s="142"/>
      <c r="BP299" s="142"/>
      <c r="BQ299" s="110"/>
      <c r="BR299" s="142"/>
      <c r="BS299" s="110"/>
      <c r="BT299" s="142"/>
      <c r="BU299" s="110"/>
      <c r="BV299" s="144"/>
      <c r="BW299" s="114"/>
      <c r="BX299" s="67"/>
      <c r="BY299" s="68"/>
      <c r="BZ299" s="143"/>
      <c r="CA299" s="143"/>
      <c r="CB299" s="142"/>
      <c r="CC299" s="110"/>
      <c r="CD299" s="110"/>
      <c r="CE299" s="142"/>
      <c r="CF299" s="145"/>
      <c r="CG299" s="142"/>
      <c r="CH299" s="142"/>
      <c r="CI299" s="142"/>
      <c r="CJ299" s="142"/>
      <c r="CK299" s="142"/>
      <c r="CL299" s="111"/>
      <c r="CM299" s="111"/>
      <c r="CN299" s="111"/>
      <c r="CO299" s="142"/>
      <c r="CP299" s="145"/>
      <c r="CQ299" s="142"/>
      <c r="CR299" s="142"/>
      <c r="CS299" s="142"/>
      <c r="CT299" s="142"/>
      <c r="CU299" s="142"/>
      <c r="CV299" s="111"/>
      <c r="CW299" s="111"/>
      <c r="CX299" s="111"/>
      <c r="CY299" s="142"/>
      <c r="CZ299" s="145"/>
      <c r="DA299" s="116"/>
      <c r="DB299" s="168"/>
      <c r="DC299" s="118"/>
      <c r="DD299" s="118"/>
      <c r="DE299" s="167"/>
      <c r="DF299" s="167"/>
    </row>
    <row r="300" spans="1:110" hidden="1" x14ac:dyDescent="0.25">
      <c r="A300" s="140"/>
      <c r="B300" s="141"/>
      <c r="C300" s="90"/>
      <c r="D300" s="142"/>
      <c r="E300" s="143"/>
      <c r="F300" s="144"/>
      <c r="G300" s="142"/>
      <c r="H300" s="142"/>
      <c r="I300" s="110"/>
      <c r="J300" s="142"/>
      <c r="K300" s="110"/>
      <c r="L300" s="142"/>
      <c r="M300" s="142"/>
      <c r="N300" s="142"/>
      <c r="O300" s="110"/>
      <c r="P300" s="142"/>
      <c r="Q300" s="110"/>
      <c r="R300" s="142"/>
      <c r="S300" s="142"/>
      <c r="T300" s="142"/>
      <c r="U300" s="110"/>
      <c r="V300" s="142"/>
      <c r="W300" s="110"/>
      <c r="X300" s="142"/>
      <c r="Y300" s="110"/>
      <c r="Z300" s="144"/>
      <c r="AA300" s="142"/>
      <c r="AB300" s="142"/>
      <c r="AC300" s="142"/>
      <c r="AD300" s="142"/>
      <c r="AE300" s="142"/>
      <c r="AF300" s="111"/>
      <c r="AG300" s="111"/>
      <c r="AH300" s="111"/>
      <c r="AI300" s="142"/>
      <c r="AJ300" s="144"/>
      <c r="AK300" s="142"/>
      <c r="AL300" s="142"/>
      <c r="AM300" s="142"/>
      <c r="AN300" s="142"/>
      <c r="AO300" s="142"/>
      <c r="AP300" s="111"/>
      <c r="AQ300" s="111"/>
      <c r="AR300" s="111"/>
      <c r="AS300" s="142"/>
      <c r="AT300" s="144"/>
      <c r="AU300" s="142"/>
      <c r="AV300" s="142"/>
      <c r="AW300" s="142"/>
      <c r="AX300" s="110"/>
      <c r="AY300" s="110"/>
      <c r="AZ300" s="142"/>
      <c r="BA300" s="144"/>
      <c r="BB300" s="142"/>
      <c r="BC300" s="142"/>
      <c r="BD300" s="142"/>
      <c r="BE300" s="110"/>
      <c r="BF300" s="110"/>
      <c r="BG300" s="142"/>
      <c r="BH300" s="144"/>
      <c r="BI300" s="142"/>
      <c r="BJ300" s="142"/>
      <c r="BK300" s="110"/>
      <c r="BL300" s="142"/>
      <c r="BM300" s="110"/>
      <c r="BN300" s="142"/>
      <c r="BO300" s="142"/>
      <c r="BP300" s="142"/>
      <c r="BQ300" s="110"/>
      <c r="BR300" s="142"/>
      <c r="BS300" s="110"/>
      <c r="BT300" s="142"/>
      <c r="BU300" s="110"/>
      <c r="BV300" s="144"/>
      <c r="BW300" s="114"/>
      <c r="BX300" s="67"/>
      <c r="BY300" s="68"/>
      <c r="BZ300" s="143"/>
      <c r="CA300" s="143"/>
      <c r="CB300" s="142"/>
      <c r="CC300" s="110"/>
      <c r="CD300" s="110"/>
      <c r="CE300" s="142"/>
      <c r="CF300" s="145"/>
      <c r="CG300" s="142"/>
      <c r="CH300" s="142"/>
      <c r="CI300" s="142"/>
      <c r="CJ300" s="142"/>
      <c r="CK300" s="142"/>
      <c r="CL300" s="111"/>
      <c r="CM300" s="111"/>
      <c r="CN300" s="111"/>
      <c r="CO300" s="142"/>
      <c r="CP300" s="145"/>
      <c r="CQ300" s="142"/>
      <c r="CR300" s="142"/>
      <c r="CS300" s="142"/>
      <c r="CT300" s="142"/>
      <c r="CU300" s="142"/>
      <c r="CV300" s="111"/>
      <c r="CW300" s="111"/>
      <c r="CX300" s="111"/>
      <c r="CY300" s="142"/>
      <c r="CZ300" s="145"/>
      <c r="DA300" s="116"/>
      <c r="DB300" s="168"/>
      <c r="DC300" s="118"/>
      <c r="DD300" s="118"/>
      <c r="DE300" s="167"/>
      <c r="DF300" s="167"/>
    </row>
    <row r="301" spans="1:110" hidden="1" x14ac:dyDescent="0.25">
      <c r="A301" s="140"/>
      <c r="B301" s="141"/>
      <c r="C301" s="90"/>
      <c r="D301" s="142"/>
      <c r="E301" s="143"/>
      <c r="F301" s="144"/>
      <c r="G301" s="142"/>
      <c r="H301" s="142"/>
      <c r="I301" s="110"/>
      <c r="J301" s="142"/>
      <c r="K301" s="110"/>
      <c r="L301" s="142"/>
      <c r="M301" s="142"/>
      <c r="N301" s="142"/>
      <c r="O301" s="110"/>
      <c r="P301" s="142"/>
      <c r="Q301" s="110"/>
      <c r="R301" s="142"/>
      <c r="S301" s="142"/>
      <c r="T301" s="142"/>
      <c r="U301" s="110"/>
      <c r="V301" s="142"/>
      <c r="W301" s="110"/>
      <c r="X301" s="142"/>
      <c r="Y301" s="110"/>
      <c r="Z301" s="144"/>
      <c r="AA301" s="142"/>
      <c r="AB301" s="142"/>
      <c r="AC301" s="142"/>
      <c r="AD301" s="142"/>
      <c r="AE301" s="142"/>
      <c r="AF301" s="111"/>
      <c r="AG301" s="111"/>
      <c r="AH301" s="111"/>
      <c r="AI301" s="142"/>
      <c r="AJ301" s="144"/>
      <c r="AK301" s="142"/>
      <c r="AL301" s="142"/>
      <c r="AM301" s="142"/>
      <c r="AN301" s="142"/>
      <c r="AO301" s="142"/>
      <c r="AP301" s="111"/>
      <c r="AQ301" s="111"/>
      <c r="AR301" s="111"/>
      <c r="AS301" s="142"/>
      <c r="AT301" s="144"/>
      <c r="AU301" s="142"/>
      <c r="AV301" s="142"/>
      <c r="AW301" s="142"/>
      <c r="AX301" s="110"/>
      <c r="AY301" s="110"/>
      <c r="AZ301" s="142"/>
      <c r="BA301" s="144"/>
      <c r="BB301" s="142"/>
      <c r="BC301" s="142"/>
      <c r="BD301" s="142"/>
      <c r="BE301" s="110"/>
      <c r="BF301" s="110"/>
      <c r="BG301" s="142"/>
      <c r="BH301" s="144"/>
      <c r="BI301" s="142"/>
      <c r="BJ301" s="142"/>
      <c r="BK301" s="110"/>
      <c r="BL301" s="142"/>
      <c r="BM301" s="110"/>
      <c r="BN301" s="142"/>
      <c r="BO301" s="142"/>
      <c r="BP301" s="142"/>
      <c r="BQ301" s="110"/>
      <c r="BR301" s="142"/>
      <c r="BS301" s="110"/>
      <c r="BT301" s="142"/>
      <c r="BU301" s="110"/>
      <c r="BV301" s="144"/>
      <c r="BW301" s="114"/>
      <c r="BX301" s="67"/>
      <c r="BY301" s="68"/>
      <c r="BZ301" s="143"/>
      <c r="CA301" s="143"/>
      <c r="CB301" s="142"/>
      <c r="CC301" s="110"/>
      <c r="CD301" s="110"/>
      <c r="CE301" s="142"/>
      <c r="CF301" s="145"/>
      <c r="CG301" s="142"/>
      <c r="CH301" s="142"/>
      <c r="CI301" s="142"/>
      <c r="CJ301" s="142"/>
      <c r="CK301" s="142"/>
      <c r="CL301" s="111"/>
      <c r="CM301" s="111"/>
      <c r="CN301" s="111"/>
      <c r="CO301" s="142"/>
      <c r="CP301" s="145"/>
      <c r="CQ301" s="142"/>
      <c r="CR301" s="142"/>
      <c r="CS301" s="142"/>
      <c r="CT301" s="142"/>
      <c r="CU301" s="142"/>
      <c r="CV301" s="111"/>
      <c r="CW301" s="111"/>
      <c r="CX301" s="111"/>
      <c r="CY301" s="142"/>
      <c r="CZ301" s="145"/>
      <c r="DA301" s="116"/>
      <c r="DB301" s="168"/>
      <c r="DC301" s="118"/>
      <c r="DD301" s="118"/>
      <c r="DE301" s="167"/>
      <c r="DF301" s="167"/>
    </row>
    <row r="302" spans="1:110" hidden="1" x14ac:dyDescent="0.25">
      <c r="A302" s="140"/>
      <c r="B302" s="141"/>
      <c r="C302" s="90"/>
      <c r="D302" s="142"/>
      <c r="E302" s="143"/>
      <c r="F302" s="144"/>
      <c r="G302" s="142"/>
      <c r="H302" s="142"/>
      <c r="I302" s="110"/>
      <c r="J302" s="142"/>
      <c r="K302" s="110"/>
      <c r="L302" s="142"/>
      <c r="M302" s="142"/>
      <c r="N302" s="142"/>
      <c r="O302" s="110"/>
      <c r="P302" s="142"/>
      <c r="Q302" s="110"/>
      <c r="R302" s="142"/>
      <c r="S302" s="142"/>
      <c r="T302" s="142"/>
      <c r="U302" s="110"/>
      <c r="V302" s="142"/>
      <c r="W302" s="110"/>
      <c r="X302" s="142"/>
      <c r="Y302" s="110"/>
      <c r="Z302" s="144"/>
      <c r="AA302" s="142"/>
      <c r="AB302" s="142"/>
      <c r="AC302" s="142"/>
      <c r="AD302" s="142"/>
      <c r="AE302" s="142"/>
      <c r="AF302" s="111"/>
      <c r="AG302" s="111"/>
      <c r="AH302" s="111"/>
      <c r="AI302" s="142"/>
      <c r="AJ302" s="144"/>
      <c r="AK302" s="142"/>
      <c r="AL302" s="142"/>
      <c r="AM302" s="142"/>
      <c r="AN302" s="142"/>
      <c r="AO302" s="142"/>
      <c r="AP302" s="111"/>
      <c r="AQ302" s="111"/>
      <c r="AR302" s="111"/>
      <c r="AS302" s="142"/>
      <c r="AT302" s="144"/>
      <c r="AU302" s="142"/>
      <c r="AV302" s="142"/>
      <c r="AW302" s="142"/>
      <c r="AX302" s="110"/>
      <c r="AY302" s="110"/>
      <c r="AZ302" s="142"/>
      <c r="BA302" s="144"/>
      <c r="BB302" s="142"/>
      <c r="BC302" s="142"/>
      <c r="BD302" s="142"/>
      <c r="BE302" s="110"/>
      <c r="BF302" s="110"/>
      <c r="BG302" s="142"/>
      <c r="BH302" s="144"/>
      <c r="BI302" s="142"/>
      <c r="BJ302" s="142"/>
      <c r="BK302" s="110"/>
      <c r="BL302" s="142"/>
      <c r="BM302" s="110"/>
      <c r="BN302" s="142"/>
      <c r="BO302" s="142"/>
      <c r="BP302" s="142"/>
      <c r="BQ302" s="110"/>
      <c r="BR302" s="142"/>
      <c r="BS302" s="110"/>
      <c r="BT302" s="142"/>
      <c r="BU302" s="110"/>
      <c r="BV302" s="144"/>
      <c r="BW302" s="114"/>
      <c r="BX302" s="67"/>
      <c r="BY302" s="68"/>
      <c r="BZ302" s="143"/>
      <c r="CA302" s="143"/>
      <c r="CB302" s="142"/>
      <c r="CC302" s="110"/>
      <c r="CD302" s="110"/>
      <c r="CE302" s="142"/>
      <c r="CF302" s="145"/>
      <c r="CG302" s="142"/>
      <c r="CH302" s="142"/>
      <c r="CI302" s="142"/>
      <c r="CJ302" s="142"/>
      <c r="CK302" s="142"/>
      <c r="CL302" s="111"/>
      <c r="CM302" s="111"/>
      <c r="CN302" s="111"/>
      <c r="CO302" s="142"/>
      <c r="CP302" s="145"/>
      <c r="CQ302" s="142"/>
      <c r="CR302" s="142"/>
      <c r="CS302" s="142"/>
      <c r="CT302" s="142"/>
      <c r="CU302" s="142"/>
      <c r="CV302" s="111"/>
      <c r="CW302" s="111"/>
      <c r="CX302" s="111"/>
      <c r="CY302" s="142"/>
      <c r="CZ302" s="145"/>
      <c r="DA302" s="116"/>
      <c r="DB302" s="168"/>
      <c r="DC302" s="118"/>
      <c r="DD302" s="118"/>
      <c r="DE302" s="167"/>
      <c r="DF302" s="167"/>
    </row>
    <row r="303" spans="1:110" hidden="1" x14ac:dyDescent="0.25">
      <c r="A303" s="140"/>
      <c r="B303" s="141"/>
      <c r="C303" s="90"/>
      <c r="D303" s="142"/>
      <c r="E303" s="143"/>
      <c r="F303" s="144"/>
      <c r="G303" s="142"/>
      <c r="H303" s="142"/>
      <c r="I303" s="110"/>
      <c r="J303" s="142"/>
      <c r="K303" s="110"/>
      <c r="L303" s="142"/>
      <c r="M303" s="142"/>
      <c r="N303" s="142"/>
      <c r="O303" s="110"/>
      <c r="P303" s="142"/>
      <c r="Q303" s="110"/>
      <c r="R303" s="142"/>
      <c r="S303" s="142"/>
      <c r="T303" s="142"/>
      <c r="U303" s="110"/>
      <c r="V303" s="142"/>
      <c r="W303" s="110"/>
      <c r="X303" s="142"/>
      <c r="Y303" s="110"/>
      <c r="Z303" s="144"/>
      <c r="AA303" s="142"/>
      <c r="AB303" s="142"/>
      <c r="AC303" s="142"/>
      <c r="AD303" s="142"/>
      <c r="AE303" s="142"/>
      <c r="AF303" s="111"/>
      <c r="AG303" s="111"/>
      <c r="AH303" s="111"/>
      <c r="AI303" s="142"/>
      <c r="AJ303" s="144"/>
      <c r="AK303" s="142"/>
      <c r="AL303" s="142"/>
      <c r="AM303" s="142"/>
      <c r="AN303" s="142"/>
      <c r="AO303" s="142"/>
      <c r="AP303" s="111"/>
      <c r="AQ303" s="111"/>
      <c r="AR303" s="111"/>
      <c r="AS303" s="142"/>
      <c r="AT303" s="144"/>
      <c r="AU303" s="142"/>
      <c r="AV303" s="142"/>
      <c r="AW303" s="142"/>
      <c r="AX303" s="110"/>
      <c r="AY303" s="110"/>
      <c r="AZ303" s="142"/>
      <c r="BA303" s="144"/>
      <c r="BB303" s="142"/>
      <c r="BC303" s="142"/>
      <c r="BD303" s="142"/>
      <c r="BE303" s="110"/>
      <c r="BF303" s="110"/>
      <c r="BG303" s="142"/>
      <c r="BH303" s="144"/>
      <c r="BI303" s="142"/>
      <c r="BJ303" s="142"/>
      <c r="BK303" s="110"/>
      <c r="BL303" s="142"/>
      <c r="BM303" s="110"/>
      <c r="BN303" s="142"/>
      <c r="BO303" s="142"/>
      <c r="BP303" s="142"/>
      <c r="BQ303" s="110"/>
      <c r="BR303" s="142"/>
      <c r="BS303" s="110"/>
      <c r="BT303" s="142"/>
      <c r="BU303" s="110"/>
      <c r="BV303" s="144"/>
      <c r="BW303" s="114"/>
      <c r="BX303" s="67"/>
      <c r="BY303" s="68"/>
      <c r="BZ303" s="143"/>
      <c r="CA303" s="143"/>
      <c r="CB303" s="142"/>
      <c r="CC303" s="110"/>
      <c r="CD303" s="110"/>
      <c r="CE303" s="142"/>
      <c r="CF303" s="145"/>
      <c r="CG303" s="142"/>
      <c r="CH303" s="142"/>
      <c r="CI303" s="142"/>
      <c r="CJ303" s="142"/>
      <c r="CK303" s="142"/>
      <c r="CL303" s="111"/>
      <c r="CM303" s="111"/>
      <c r="CN303" s="111"/>
      <c r="CO303" s="142"/>
      <c r="CP303" s="145"/>
      <c r="CQ303" s="142"/>
      <c r="CR303" s="142"/>
      <c r="CS303" s="142"/>
      <c r="CT303" s="142"/>
      <c r="CU303" s="142"/>
      <c r="CV303" s="111"/>
      <c r="CW303" s="111"/>
      <c r="CX303" s="111"/>
      <c r="CY303" s="142"/>
      <c r="CZ303" s="145"/>
      <c r="DA303" s="116"/>
      <c r="DB303" s="168"/>
      <c r="DC303" s="118"/>
      <c r="DD303" s="118"/>
      <c r="DE303" s="167"/>
      <c r="DF303" s="167"/>
    </row>
    <row r="304" spans="1:110" hidden="1" x14ac:dyDescent="0.25">
      <c r="A304" s="140"/>
      <c r="B304" s="141"/>
      <c r="C304" s="90"/>
      <c r="D304" s="142"/>
      <c r="E304" s="143"/>
      <c r="F304" s="144"/>
      <c r="G304" s="142"/>
      <c r="H304" s="142"/>
      <c r="I304" s="110"/>
      <c r="J304" s="142"/>
      <c r="K304" s="110"/>
      <c r="L304" s="142"/>
      <c r="M304" s="142"/>
      <c r="N304" s="142"/>
      <c r="O304" s="110"/>
      <c r="P304" s="142"/>
      <c r="Q304" s="110"/>
      <c r="R304" s="142"/>
      <c r="S304" s="142"/>
      <c r="T304" s="142"/>
      <c r="U304" s="110"/>
      <c r="V304" s="142"/>
      <c r="W304" s="110"/>
      <c r="X304" s="142"/>
      <c r="Y304" s="110"/>
      <c r="Z304" s="144"/>
      <c r="AA304" s="142"/>
      <c r="AB304" s="142"/>
      <c r="AC304" s="142"/>
      <c r="AD304" s="142"/>
      <c r="AE304" s="142"/>
      <c r="AF304" s="111"/>
      <c r="AG304" s="111"/>
      <c r="AH304" s="111"/>
      <c r="AI304" s="142"/>
      <c r="AJ304" s="144"/>
      <c r="AK304" s="142"/>
      <c r="AL304" s="142"/>
      <c r="AM304" s="142"/>
      <c r="AN304" s="142"/>
      <c r="AO304" s="142"/>
      <c r="AP304" s="111"/>
      <c r="AQ304" s="111"/>
      <c r="AR304" s="111"/>
      <c r="AS304" s="142"/>
      <c r="AT304" s="144"/>
      <c r="AU304" s="142"/>
      <c r="AV304" s="142"/>
      <c r="AW304" s="142"/>
      <c r="AX304" s="110"/>
      <c r="AY304" s="110"/>
      <c r="AZ304" s="142"/>
      <c r="BA304" s="144"/>
      <c r="BB304" s="142"/>
      <c r="BC304" s="142"/>
      <c r="BD304" s="142"/>
      <c r="BE304" s="110"/>
      <c r="BF304" s="110"/>
      <c r="BG304" s="142"/>
      <c r="BH304" s="144"/>
      <c r="BI304" s="142"/>
      <c r="BJ304" s="142"/>
      <c r="BK304" s="110"/>
      <c r="BL304" s="142"/>
      <c r="BM304" s="110"/>
      <c r="BN304" s="142"/>
      <c r="BO304" s="142"/>
      <c r="BP304" s="142"/>
      <c r="BQ304" s="110"/>
      <c r="BR304" s="142"/>
      <c r="BS304" s="110"/>
      <c r="BT304" s="142"/>
      <c r="BU304" s="110"/>
      <c r="BV304" s="144"/>
      <c r="BW304" s="114"/>
      <c r="BX304" s="67"/>
      <c r="BY304" s="68"/>
      <c r="BZ304" s="143"/>
      <c r="CA304" s="143"/>
      <c r="CB304" s="142"/>
      <c r="CC304" s="110"/>
      <c r="CD304" s="110"/>
      <c r="CE304" s="142"/>
      <c r="CF304" s="145"/>
      <c r="CG304" s="142"/>
      <c r="CH304" s="142"/>
      <c r="CI304" s="142"/>
      <c r="CJ304" s="142"/>
      <c r="CK304" s="142"/>
      <c r="CL304" s="111"/>
      <c r="CM304" s="111"/>
      <c r="CN304" s="111"/>
      <c r="CO304" s="142"/>
      <c r="CP304" s="145"/>
      <c r="CQ304" s="142"/>
      <c r="CR304" s="142"/>
      <c r="CS304" s="142"/>
      <c r="CT304" s="142"/>
      <c r="CU304" s="142"/>
      <c r="CV304" s="111"/>
      <c r="CW304" s="111"/>
      <c r="CX304" s="111"/>
      <c r="CY304" s="142"/>
      <c r="CZ304" s="145"/>
      <c r="DA304" s="116"/>
      <c r="DB304" s="168"/>
      <c r="DC304" s="118"/>
      <c r="DD304" s="118"/>
      <c r="DE304" s="167"/>
      <c r="DF304" s="167"/>
    </row>
    <row r="305" spans="1:110" hidden="1" x14ac:dyDescent="0.25">
      <c r="A305" s="140"/>
      <c r="B305" s="141"/>
      <c r="C305" s="90"/>
      <c r="D305" s="142"/>
      <c r="E305" s="143"/>
      <c r="F305" s="144"/>
      <c r="G305" s="142"/>
      <c r="H305" s="142"/>
      <c r="I305" s="110"/>
      <c r="J305" s="142"/>
      <c r="K305" s="110"/>
      <c r="L305" s="142"/>
      <c r="M305" s="142"/>
      <c r="N305" s="142"/>
      <c r="O305" s="110"/>
      <c r="P305" s="142"/>
      <c r="Q305" s="110"/>
      <c r="R305" s="142"/>
      <c r="S305" s="142"/>
      <c r="T305" s="142"/>
      <c r="U305" s="110"/>
      <c r="V305" s="142"/>
      <c r="W305" s="110"/>
      <c r="X305" s="142"/>
      <c r="Y305" s="110"/>
      <c r="Z305" s="144"/>
      <c r="AA305" s="142"/>
      <c r="AB305" s="142"/>
      <c r="AC305" s="142"/>
      <c r="AD305" s="142"/>
      <c r="AE305" s="142"/>
      <c r="AF305" s="111"/>
      <c r="AG305" s="111"/>
      <c r="AH305" s="111"/>
      <c r="AI305" s="142"/>
      <c r="AJ305" s="144"/>
      <c r="AK305" s="142"/>
      <c r="AL305" s="142"/>
      <c r="AM305" s="142"/>
      <c r="AN305" s="142"/>
      <c r="AO305" s="142"/>
      <c r="AP305" s="111"/>
      <c r="AQ305" s="111"/>
      <c r="AR305" s="111"/>
      <c r="AS305" s="142"/>
      <c r="AT305" s="144"/>
      <c r="AU305" s="142"/>
      <c r="AV305" s="142"/>
      <c r="AW305" s="142"/>
      <c r="AX305" s="110"/>
      <c r="AY305" s="110"/>
      <c r="AZ305" s="142"/>
      <c r="BA305" s="144"/>
      <c r="BB305" s="142"/>
      <c r="BC305" s="142"/>
      <c r="BD305" s="142"/>
      <c r="BE305" s="110"/>
      <c r="BF305" s="110"/>
      <c r="BG305" s="142"/>
      <c r="BH305" s="144"/>
      <c r="BI305" s="142"/>
      <c r="BJ305" s="142"/>
      <c r="BK305" s="110"/>
      <c r="BL305" s="142"/>
      <c r="BM305" s="110"/>
      <c r="BN305" s="142"/>
      <c r="BO305" s="142"/>
      <c r="BP305" s="142"/>
      <c r="BQ305" s="110"/>
      <c r="BR305" s="142"/>
      <c r="BS305" s="110"/>
      <c r="BT305" s="142"/>
      <c r="BU305" s="110"/>
      <c r="BV305" s="144"/>
      <c r="BW305" s="114"/>
      <c r="BX305" s="67"/>
      <c r="BY305" s="68"/>
      <c r="BZ305" s="143"/>
      <c r="CA305" s="143"/>
      <c r="CB305" s="142"/>
      <c r="CC305" s="110"/>
      <c r="CD305" s="110"/>
      <c r="CE305" s="142"/>
      <c r="CF305" s="145"/>
      <c r="CG305" s="142"/>
      <c r="CH305" s="142"/>
      <c r="CI305" s="142"/>
      <c r="CJ305" s="142"/>
      <c r="CK305" s="142"/>
      <c r="CL305" s="111"/>
      <c r="CM305" s="111"/>
      <c r="CN305" s="111"/>
      <c r="CO305" s="142"/>
      <c r="CP305" s="145"/>
      <c r="CQ305" s="142"/>
      <c r="CR305" s="142"/>
      <c r="CS305" s="142"/>
      <c r="CT305" s="142"/>
      <c r="CU305" s="142"/>
      <c r="CV305" s="111"/>
      <c r="CW305" s="111"/>
      <c r="CX305" s="111"/>
      <c r="CY305" s="142"/>
      <c r="CZ305" s="145"/>
      <c r="DA305" s="116"/>
      <c r="DB305" s="168"/>
      <c r="DC305" s="118"/>
      <c r="DD305" s="118"/>
      <c r="DE305" s="167"/>
      <c r="DF305" s="167"/>
    </row>
    <row r="306" spans="1:110" hidden="1" x14ac:dyDescent="0.25">
      <c r="A306" s="140"/>
      <c r="B306" s="141"/>
      <c r="C306" s="90"/>
      <c r="D306" s="142"/>
      <c r="E306" s="143"/>
      <c r="F306" s="144"/>
      <c r="G306" s="142"/>
      <c r="H306" s="142"/>
      <c r="I306" s="110"/>
      <c r="J306" s="142"/>
      <c r="K306" s="110"/>
      <c r="L306" s="142"/>
      <c r="M306" s="142"/>
      <c r="N306" s="142"/>
      <c r="O306" s="110"/>
      <c r="P306" s="142"/>
      <c r="Q306" s="110"/>
      <c r="R306" s="142"/>
      <c r="S306" s="142"/>
      <c r="T306" s="142"/>
      <c r="U306" s="110"/>
      <c r="V306" s="142"/>
      <c r="W306" s="110"/>
      <c r="X306" s="142"/>
      <c r="Y306" s="110"/>
      <c r="Z306" s="144"/>
      <c r="AA306" s="142"/>
      <c r="AB306" s="142"/>
      <c r="AC306" s="142"/>
      <c r="AD306" s="142"/>
      <c r="AE306" s="142"/>
      <c r="AF306" s="111"/>
      <c r="AG306" s="111"/>
      <c r="AH306" s="111"/>
      <c r="AI306" s="142"/>
      <c r="AJ306" s="144"/>
      <c r="AK306" s="142"/>
      <c r="AL306" s="142"/>
      <c r="AM306" s="142"/>
      <c r="AN306" s="142"/>
      <c r="AO306" s="142"/>
      <c r="AP306" s="111"/>
      <c r="AQ306" s="111"/>
      <c r="AR306" s="111"/>
      <c r="AS306" s="142"/>
      <c r="AT306" s="144"/>
      <c r="AU306" s="142"/>
      <c r="AV306" s="142"/>
      <c r="AW306" s="142"/>
      <c r="AX306" s="110"/>
      <c r="AY306" s="110"/>
      <c r="AZ306" s="142"/>
      <c r="BA306" s="144"/>
      <c r="BB306" s="142"/>
      <c r="BC306" s="142"/>
      <c r="BD306" s="142"/>
      <c r="BE306" s="110"/>
      <c r="BF306" s="110"/>
      <c r="BG306" s="142"/>
      <c r="BH306" s="144"/>
      <c r="BI306" s="142"/>
      <c r="BJ306" s="142"/>
      <c r="BK306" s="110"/>
      <c r="BL306" s="142"/>
      <c r="BM306" s="110"/>
      <c r="BN306" s="142"/>
      <c r="BO306" s="142"/>
      <c r="BP306" s="142"/>
      <c r="BQ306" s="110"/>
      <c r="BR306" s="142"/>
      <c r="BS306" s="110"/>
      <c r="BT306" s="142"/>
      <c r="BU306" s="110"/>
      <c r="BV306" s="144"/>
      <c r="BW306" s="114"/>
      <c r="BX306" s="67"/>
      <c r="BY306" s="68"/>
      <c r="BZ306" s="143"/>
      <c r="CA306" s="143"/>
      <c r="CB306" s="142"/>
      <c r="CC306" s="110"/>
      <c r="CD306" s="110"/>
      <c r="CE306" s="142"/>
      <c r="CF306" s="145"/>
      <c r="CG306" s="142"/>
      <c r="CH306" s="142"/>
      <c r="CI306" s="142"/>
      <c r="CJ306" s="142"/>
      <c r="CK306" s="142"/>
      <c r="CL306" s="111"/>
      <c r="CM306" s="111"/>
      <c r="CN306" s="111"/>
      <c r="CO306" s="142"/>
      <c r="CP306" s="145"/>
      <c r="CQ306" s="142"/>
      <c r="CR306" s="142"/>
      <c r="CS306" s="142"/>
      <c r="CT306" s="142"/>
      <c r="CU306" s="142"/>
      <c r="CV306" s="111"/>
      <c r="CW306" s="111"/>
      <c r="CX306" s="111"/>
      <c r="CY306" s="142"/>
      <c r="CZ306" s="145"/>
      <c r="DA306" s="116"/>
      <c r="DB306" s="168"/>
      <c r="DC306" s="118"/>
      <c r="DD306" s="118"/>
      <c r="DE306" s="167"/>
      <c r="DF306" s="167"/>
    </row>
    <row r="307" spans="1:110" hidden="1" x14ac:dyDescent="0.25">
      <c r="A307" s="140"/>
      <c r="B307" s="141"/>
      <c r="C307" s="90"/>
      <c r="D307" s="142"/>
      <c r="E307" s="143"/>
      <c r="F307" s="144"/>
      <c r="G307" s="142"/>
      <c r="H307" s="142"/>
      <c r="I307" s="110"/>
      <c r="J307" s="142"/>
      <c r="K307" s="110"/>
      <c r="L307" s="142"/>
      <c r="M307" s="142"/>
      <c r="N307" s="142"/>
      <c r="O307" s="110"/>
      <c r="P307" s="142"/>
      <c r="Q307" s="110"/>
      <c r="R307" s="142"/>
      <c r="S307" s="142"/>
      <c r="T307" s="142"/>
      <c r="U307" s="110"/>
      <c r="V307" s="142"/>
      <c r="W307" s="110"/>
      <c r="X307" s="142"/>
      <c r="Y307" s="110"/>
      <c r="Z307" s="144"/>
      <c r="AA307" s="142"/>
      <c r="AB307" s="142"/>
      <c r="AC307" s="142"/>
      <c r="AD307" s="142"/>
      <c r="AE307" s="142"/>
      <c r="AF307" s="111"/>
      <c r="AG307" s="111"/>
      <c r="AH307" s="111"/>
      <c r="AI307" s="142"/>
      <c r="AJ307" s="144"/>
      <c r="AK307" s="142"/>
      <c r="AL307" s="142"/>
      <c r="AM307" s="142"/>
      <c r="AN307" s="142"/>
      <c r="AO307" s="142"/>
      <c r="AP307" s="111"/>
      <c r="AQ307" s="111"/>
      <c r="AR307" s="111"/>
      <c r="AS307" s="142"/>
      <c r="AT307" s="144"/>
      <c r="AU307" s="142"/>
      <c r="AV307" s="142"/>
      <c r="AW307" s="142"/>
      <c r="AX307" s="110"/>
      <c r="AY307" s="110"/>
      <c r="AZ307" s="142"/>
      <c r="BA307" s="144"/>
      <c r="BB307" s="142"/>
      <c r="BC307" s="142"/>
      <c r="BD307" s="142"/>
      <c r="BE307" s="110"/>
      <c r="BF307" s="110"/>
      <c r="BG307" s="142"/>
      <c r="BH307" s="144"/>
      <c r="BI307" s="142"/>
      <c r="BJ307" s="142"/>
      <c r="BK307" s="110"/>
      <c r="BL307" s="142"/>
      <c r="BM307" s="110"/>
      <c r="BN307" s="142"/>
      <c r="BO307" s="142"/>
      <c r="BP307" s="142"/>
      <c r="BQ307" s="110"/>
      <c r="BR307" s="142"/>
      <c r="BS307" s="110"/>
      <c r="BT307" s="142"/>
      <c r="BU307" s="110"/>
      <c r="BV307" s="144"/>
      <c r="BW307" s="114"/>
      <c r="BX307" s="67"/>
      <c r="BY307" s="68"/>
      <c r="BZ307" s="143"/>
      <c r="CA307" s="143"/>
      <c r="CB307" s="142"/>
      <c r="CC307" s="110"/>
      <c r="CD307" s="110"/>
      <c r="CE307" s="142"/>
      <c r="CF307" s="145"/>
      <c r="CG307" s="142"/>
      <c r="CH307" s="142"/>
      <c r="CI307" s="142"/>
      <c r="CJ307" s="142"/>
      <c r="CK307" s="142"/>
      <c r="CL307" s="111"/>
      <c r="CM307" s="111"/>
      <c r="CN307" s="111"/>
      <c r="CO307" s="142"/>
      <c r="CP307" s="145"/>
      <c r="CQ307" s="142"/>
      <c r="CR307" s="142"/>
      <c r="CS307" s="142"/>
      <c r="CT307" s="142"/>
      <c r="CU307" s="142"/>
      <c r="CV307" s="111"/>
      <c r="CW307" s="111"/>
      <c r="CX307" s="111"/>
      <c r="CY307" s="142"/>
      <c r="CZ307" s="145"/>
      <c r="DA307" s="116"/>
      <c r="DB307" s="168"/>
      <c r="DC307" s="118"/>
      <c r="DD307" s="118"/>
      <c r="DE307" s="167"/>
      <c r="DF307" s="167"/>
    </row>
    <row r="308" spans="1:110" hidden="1" x14ac:dyDescent="0.25">
      <c r="A308" s="140"/>
      <c r="B308" s="141"/>
      <c r="C308" s="90"/>
      <c r="D308" s="142"/>
      <c r="E308" s="143"/>
      <c r="F308" s="144"/>
      <c r="G308" s="142"/>
      <c r="H308" s="142"/>
      <c r="I308" s="110"/>
      <c r="J308" s="142"/>
      <c r="K308" s="110"/>
      <c r="L308" s="142"/>
      <c r="M308" s="142"/>
      <c r="N308" s="142"/>
      <c r="O308" s="110"/>
      <c r="P308" s="142"/>
      <c r="Q308" s="110"/>
      <c r="R308" s="142"/>
      <c r="S308" s="142"/>
      <c r="T308" s="142"/>
      <c r="U308" s="110"/>
      <c r="V308" s="142"/>
      <c r="W308" s="110"/>
      <c r="X308" s="142"/>
      <c r="Y308" s="110"/>
      <c r="Z308" s="144"/>
      <c r="AA308" s="142"/>
      <c r="AB308" s="142"/>
      <c r="AC308" s="142"/>
      <c r="AD308" s="142"/>
      <c r="AE308" s="142"/>
      <c r="AF308" s="111"/>
      <c r="AG308" s="111"/>
      <c r="AH308" s="111"/>
      <c r="AI308" s="142"/>
      <c r="AJ308" s="144"/>
      <c r="AK308" s="142"/>
      <c r="AL308" s="142"/>
      <c r="AM308" s="142"/>
      <c r="AN308" s="142"/>
      <c r="AO308" s="142"/>
      <c r="AP308" s="111"/>
      <c r="AQ308" s="111"/>
      <c r="AR308" s="111"/>
      <c r="AS308" s="142"/>
      <c r="AT308" s="144"/>
      <c r="AU308" s="142"/>
      <c r="AV308" s="142"/>
      <c r="AW308" s="142"/>
      <c r="AX308" s="110"/>
      <c r="AY308" s="110"/>
      <c r="AZ308" s="142"/>
      <c r="BA308" s="144"/>
      <c r="BB308" s="142"/>
      <c r="BC308" s="142"/>
      <c r="BD308" s="142"/>
      <c r="BE308" s="110"/>
      <c r="BF308" s="110"/>
      <c r="BG308" s="142"/>
      <c r="BH308" s="144"/>
      <c r="BI308" s="142"/>
      <c r="BJ308" s="142"/>
      <c r="BK308" s="110"/>
      <c r="BL308" s="142"/>
      <c r="BM308" s="110"/>
      <c r="BN308" s="142"/>
      <c r="BO308" s="142"/>
      <c r="BP308" s="142"/>
      <c r="BQ308" s="110"/>
      <c r="BR308" s="142"/>
      <c r="BS308" s="110"/>
      <c r="BT308" s="142"/>
      <c r="BU308" s="110"/>
      <c r="BV308" s="144"/>
      <c r="BW308" s="114"/>
      <c r="BX308" s="67"/>
      <c r="BY308" s="68"/>
      <c r="BZ308" s="143"/>
      <c r="CA308" s="143"/>
      <c r="CB308" s="142"/>
      <c r="CC308" s="110"/>
      <c r="CD308" s="110"/>
      <c r="CE308" s="142"/>
      <c r="CF308" s="145"/>
      <c r="CG308" s="142"/>
      <c r="CH308" s="142"/>
      <c r="CI308" s="142"/>
      <c r="CJ308" s="142"/>
      <c r="CK308" s="142"/>
      <c r="CL308" s="111"/>
      <c r="CM308" s="111"/>
      <c r="CN308" s="111"/>
      <c r="CO308" s="142"/>
      <c r="CP308" s="145"/>
      <c r="CQ308" s="142"/>
      <c r="CR308" s="142"/>
      <c r="CS308" s="142"/>
      <c r="CT308" s="142"/>
      <c r="CU308" s="142"/>
      <c r="CV308" s="111"/>
      <c r="CW308" s="111"/>
      <c r="CX308" s="111"/>
      <c r="CY308" s="142"/>
      <c r="CZ308" s="145"/>
      <c r="DA308" s="116"/>
      <c r="DB308" s="168"/>
      <c r="DC308" s="118"/>
      <c r="DD308" s="118"/>
      <c r="DE308" s="167"/>
      <c r="DF308" s="167"/>
    </row>
    <row r="309" spans="1:110" hidden="1" x14ac:dyDescent="0.25">
      <c r="A309" s="140"/>
      <c r="B309" s="141"/>
      <c r="C309" s="90"/>
      <c r="D309" s="142"/>
      <c r="E309" s="143"/>
      <c r="F309" s="144"/>
      <c r="G309" s="142"/>
      <c r="H309" s="142"/>
      <c r="I309" s="110"/>
      <c r="J309" s="142"/>
      <c r="K309" s="110"/>
      <c r="L309" s="142"/>
      <c r="M309" s="142"/>
      <c r="N309" s="142"/>
      <c r="O309" s="110"/>
      <c r="P309" s="142"/>
      <c r="Q309" s="110"/>
      <c r="R309" s="142"/>
      <c r="S309" s="142"/>
      <c r="T309" s="142"/>
      <c r="U309" s="110"/>
      <c r="V309" s="142"/>
      <c r="W309" s="110"/>
      <c r="X309" s="142"/>
      <c r="Y309" s="110"/>
      <c r="Z309" s="144"/>
      <c r="AA309" s="142"/>
      <c r="AB309" s="142"/>
      <c r="AC309" s="142"/>
      <c r="AD309" s="142"/>
      <c r="AE309" s="142"/>
      <c r="AF309" s="111"/>
      <c r="AG309" s="111"/>
      <c r="AH309" s="111"/>
      <c r="AI309" s="142"/>
      <c r="AJ309" s="144"/>
      <c r="AK309" s="142"/>
      <c r="AL309" s="142"/>
      <c r="AM309" s="142"/>
      <c r="AN309" s="142"/>
      <c r="AO309" s="142"/>
      <c r="AP309" s="111"/>
      <c r="AQ309" s="111"/>
      <c r="AR309" s="111"/>
      <c r="AS309" s="142"/>
      <c r="AT309" s="144"/>
      <c r="AU309" s="142"/>
      <c r="AV309" s="142"/>
      <c r="AW309" s="142"/>
      <c r="AX309" s="110"/>
      <c r="AY309" s="110"/>
      <c r="AZ309" s="142"/>
      <c r="BA309" s="144"/>
      <c r="BB309" s="142"/>
      <c r="BC309" s="142"/>
      <c r="BD309" s="142"/>
      <c r="BE309" s="110"/>
      <c r="BF309" s="110"/>
      <c r="BG309" s="142"/>
      <c r="BH309" s="144"/>
      <c r="BI309" s="142"/>
      <c r="BJ309" s="142"/>
      <c r="BK309" s="110"/>
      <c r="BL309" s="142"/>
      <c r="BM309" s="110"/>
      <c r="BN309" s="142"/>
      <c r="BO309" s="142"/>
      <c r="BP309" s="142"/>
      <c r="BQ309" s="110"/>
      <c r="BR309" s="142"/>
      <c r="BS309" s="110"/>
      <c r="BT309" s="142"/>
      <c r="BU309" s="110"/>
      <c r="BV309" s="144"/>
      <c r="BW309" s="114"/>
      <c r="BX309" s="67"/>
      <c r="BY309" s="68"/>
      <c r="BZ309" s="143"/>
      <c r="CA309" s="143"/>
      <c r="CB309" s="142"/>
      <c r="CC309" s="110"/>
      <c r="CD309" s="110"/>
      <c r="CE309" s="142"/>
      <c r="CF309" s="145"/>
      <c r="CG309" s="142"/>
      <c r="CH309" s="142"/>
      <c r="CI309" s="142"/>
      <c r="CJ309" s="142"/>
      <c r="CK309" s="142"/>
      <c r="CL309" s="111"/>
      <c r="CM309" s="111"/>
      <c r="CN309" s="111"/>
      <c r="CO309" s="142"/>
      <c r="CP309" s="145"/>
      <c r="CQ309" s="142"/>
      <c r="CR309" s="142"/>
      <c r="CS309" s="142"/>
      <c r="CT309" s="142"/>
      <c r="CU309" s="142"/>
      <c r="CV309" s="111"/>
      <c r="CW309" s="111"/>
      <c r="CX309" s="111"/>
      <c r="CY309" s="142"/>
      <c r="CZ309" s="145"/>
      <c r="DA309" s="116"/>
      <c r="DB309" s="168"/>
      <c r="DC309" s="118"/>
      <c r="DD309" s="118"/>
      <c r="DE309" s="167"/>
      <c r="DF309" s="167"/>
    </row>
    <row r="310" spans="1:110" hidden="1" x14ac:dyDescent="0.25">
      <c r="A310" s="140"/>
      <c r="B310" s="141"/>
      <c r="C310" s="90"/>
      <c r="D310" s="142"/>
      <c r="E310" s="143"/>
      <c r="F310" s="144"/>
      <c r="G310" s="142"/>
      <c r="H310" s="142"/>
      <c r="I310" s="110"/>
      <c r="J310" s="142"/>
      <c r="K310" s="110"/>
      <c r="L310" s="142"/>
      <c r="M310" s="142"/>
      <c r="N310" s="142"/>
      <c r="O310" s="110"/>
      <c r="P310" s="142"/>
      <c r="Q310" s="110"/>
      <c r="R310" s="142"/>
      <c r="S310" s="142"/>
      <c r="T310" s="142"/>
      <c r="U310" s="110"/>
      <c r="V310" s="142"/>
      <c r="W310" s="110"/>
      <c r="X310" s="142"/>
      <c r="Y310" s="110"/>
      <c r="Z310" s="144"/>
      <c r="AA310" s="142"/>
      <c r="AB310" s="142"/>
      <c r="AC310" s="142"/>
      <c r="AD310" s="142"/>
      <c r="AE310" s="142"/>
      <c r="AF310" s="111"/>
      <c r="AG310" s="111"/>
      <c r="AH310" s="111"/>
      <c r="AI310" s="142"/>
      <c r="AJ310" s="144"/>
      <c r="AK310" s="142"/>
      <c r="AL310" s="142"/>
      <c r="AM310" s="142"/>
      <c r="AN310" s="142"/>
      <c r="AO310" s="142"/>
      <c r="AP310" s="111"/>
      <c r="AQ310" s="111"/>
      <c r="AR310" s="111"/>
      <c r="AS310" s="142"/>
      <c r="AT310" s="144"/>
      <c r="AU310" s="142"/>
      <c r="AV310" s="142"/>
      <c r="AW310" s="142"/>
      <c r="AX310" s="110"/>
      <c r="AY310" s="110"/>
      <c r="AZ310" s="142"/>
      <c r="BA310" s="144"/>
      <c r="BB310" s="142"/>
      <c r="BC310" s="142"/>
      <c r="BD310" s="142"/>
      <c r="BE310" s="110"/>
      <c r="BF310" s="110"/>
      <c r="BG310" s="142"/>
      <c r="BH310" s="144"/>
      <c r="BI310" s="142"/>
      <c r="BJ310" s="142"/>
      <c r="BK310" s="110"/>
      <c r="BL310" s="142"/>
      <c r="BM310" s="110"/>
      <c r="BN310" s="142"/>
      <c r="BO310" s="142"/>
      <c r="BP310" s="142"/>
      <c r="BQ310" s="110"/>
      <c r="BR310" s="142"/>
      <c r="BS310" s="110"/>
      <c r="BT310" s="142"/>
      <c r="BU310" s="110"/>
      <c r="BV310" s="144"/>
      <c r="BW310" s="114"/>
      <c r="BX310" s="67"/>
      <c r="BY310" s="68"/>
      <c r="BZ310" s="143"/>
      <c r="CA310" s="143"/>
      <c r="CB310" s="142"/>
      <c r="CC310" s="110"/>
      <c r="CD310" s="110"/>
      <c r="CE310" s="142"/>
      <c r="CF310" s="145"/>
      <c r="CG310" s="142"/>
      <c r="CH310" s="142"/>
      <c r="CI310" s="142"/>
      <c r="CJ310" s="142"/>
      <c r="CK310" s="142"/>
      <c r="CL310" s="111"/>
      <c r="CM310" s="111"/>
      <c r="CN310" s="111"/>
      <c r="CO310" s="142"/>
      <c r="CP310" s="145"/>
      <c r="CQ310" s="142"/>
      <c r="CR310" s="142"/>
      <c r="CS310" s="142"/>
      <c r="CT310" s="142"/>
      <c r="CU310" s="142"/>
      <c r="CV310" s="111"/>
      <c r="CW310" s="111"/>
      <c r="CX310" s="111"/>
      <c r="CY310" s="142"/>
      <c r="CZ310" s="145"/>
      <c r="DA310" s="116"/>
      <c r="DB310" s="168"/>
      <c r="DC310" s="118"/>
      <c r="DD310" s="118"/>
      <c r="DE310" s="167"/>
      <c r="DF310" s="167"/>
    </row>
    <row r="311" spans="1:110" hidden="1" x14ac:dyDescent="0.25">
      <c r="A311" s="140"/>
      <c r="B311" s="141"/>
      <c r="C311" s="90"/>
      <c r="D311" s="142"/>
      <c r="E311" s="143"/>
      <c r="F311" s="144"/>
      <c r="G311" s="142"/>
      <c r="H311" s="142"/>
      <c r="I311" s="110"/>
      <c r="J311" s="142"/>
      <c r="K311" s="110"/>
      <c r="L311" s="142"/>
      <c r="M311" s="142"/>
      <c r="N311" s="142"/>
      <c r="O311" s="110"/>
      <c r="P311" s="142"/>
      <c r="Q311" s="110"/>
      <c r="R311" s="142"/>
      <c r="S311" s="142"/>
      <c r="T311" s="142"/>
      <c r="U311" s="110"/>
      <c r="V311" s="142"/>
      <c r="W311" s="110"/>
      <c r="X311" s="142"/>
      <c r="Y311" s="110"/>
      <c r="Z311" s="144"/>
      <c r="AA311" s="142"/>
      <c r="AB311" s="142"/>
      <c r="AC311" s="142"/>
      <c r="AD311" s="142"/>
      <c r="AE311" s="142"/>
      <c r="AF311" s="111"/>
      <c r="AG311" s="111"/>
      <c r="AH311" s="111"/>
      <c r="AI311" s="142"/>
      <c r="AJ311" s="144"/>
      <c r="AK311" s="142"/>
      <c r="AL311" s="142"/>
      <c r="AM311" s="142"/>
      <c r="AN311" s="142"/>
      <c r="AO311" s="142"/>
      <c r="AP311" s="111"/>
      <c r="AQ311" s="111"/>
      <c r="AR311" s="111"/>
      <c r="AS311" s="142"/>
      <c r="AT311" s="144"/>
      <c r="AU311" s="142"/>
      <c r="AV311" s="142"/>
      <c r="AW311" s="142"/>
      <c r="AX311" s="110"/>
      <c r="AY311" s="110"/>
      <c r="AZ311" s="142"/>
      <c r="BA311" s="144"/>
      <c r="BB311" s="142"/>
      <c r="BC311" s="142"/>
      <c r="BD311" s="142"/>
      <c r="BE311" s="110"/>
      <c r="BF311" s="110"/>
      <c r="BG311" s="142"/>
      <c r="BH311" s="144"/>
      <c r="BI311" s="142"/>
      <c r="BJ311" s="142"/>
      <c r="BK311" s="110"/>
      <c r="BL311" s="142"/>
      <c r="BM311" s="110"/>
      <c r="BN311" s="142"/>
      <c r="BO311" s="142"/>
      <c r="BP311" s="142"/>
      <c r="BQ311" s="110"/>
      <c r="BR311" s="142"/>
      <c r="BS311" s="110"/>
      <c r="BT311" s="142"/>
      <c r="BU311" s="110"/>
      <c r="BV311" s="144"/>
      <c r="BW311" s="114"/>
      <c r="BX311" s="67"/>
      <c r="BY311" s="68"/>
      <c r="BZ311" s="143"/>
      <c r="CA311" s="143"/>
      <c r="CB311" s="142"/>
      <c r="CC311" s="110"/>
      <c r="CD311" s="110"/>
      <c r="CE311" s="142"/>
      <c r="CF311" s="145"/>
      <c r="CG311" s="142"/>
      <c r="CH311" s="142"/>
      <c r="CI311" s="142"/>
      <c r="CJ311" s="142"/>
      <c r="CK311" s="142"/>
      <c r="CL311" s="111"/>
      <c r="CM311" s="111"/>
      <c r="CN311" s="111"/>
      <c r="CO311" s="142"/>
      <c r="CP311" s="145"/>
      <c r="CQ311" s="142"/>
      <c r="CR311" s="142"/>
      <c r="CS311" s="142"/>
      <c r="CT311" s="142"/>
      <c r="CU311" s="142"/>
      <c r="CV311" s="111"/>
      <c r="CW311" s="111"/>
      <c r="CX311" s="111"/>
      <c r="CY311" s="142"/>
      <c r="CZ311" s="145"/>
      <c r="DA311" s="116"/>
      <c r="DB311" s="168"/>
      <c r="DC311" s="118"/>
      <c r="DD311" s="118"/>
      <c r="DE311" s="167"/>
      <c r="DF311" s="167"/>
    </row>
    <row r="312" spans="1:110" hidden="1" x14ac:dyDescent="0.25">
      <c r="A312" s="140"/>
      <c r="B312" s="141"/>
      <c r="C312" s="90"/>
      <c r="D312" s="142"/>
      <c r="E312" s="143"/>
      <c r="F312" s="144"/>
      <c r="G312" s="142"/>
      <c r="H312" s="142"/>
      <c r="I312" s="110"/>
      <c r="J312" s="142"/>
      <c r="K312" s="110"/>
      <c r="L312" s="142"/>
      <c r="M312" s="142"/>
      <c r="N312" s="142"/>
      <c r="O312" s="110"/>
      <c r="P312" s="142"/>
      <c r="Q312" s="110"/>
      <c r="R312" s="142"/>
      <c r="S312" s="142"/>
      <c r="T312" s="142"/>
      <c r="U312" s="110"/>
      <c r="V312" s="142"/>
      <c r="W312" s="110"/>
      <c r="X312" s="142"/>
      <c r="Y312" s="110"/>
      <c r="Z312" s="144"/>
      <c r="AA312" s="142"/>
      <c r="AB312" s="142"/>
      <c r="AC312" s="142"/>
      <c r="AD312" s="142"/>
      <c r="AE312" s="142"/>
      <c r="AF312" s="111"/>
      <c r="AG312" s="111"/>
      <c r="AH312" s="111"/>
      <c r="AI312" s="142"/>
      <c r="AJ312" s="144"/>
      <c r="AK312" s="142"/>
      <c r="AL312" s="142"/>
      <c r="AM312" s="142"/>
      <c r="AN312" s="142"/>
      <c r="AO312" s="142"/>
      <c r="AP312" s="111"/>
      <c r="AQ312" s="111"/>
      <c r="AR312" s="111"/>
      <c r="AS312" s="142"/>
      <c r="AT312" s="144"/>
      <c r="AU312" s="142"/>
      <c r="AV312" s="142"/>
      <c r="AW312" s="142"/>
      <c r="AX312" s="110"/>
      <c r="AY312" s="110"/>
      <c r="AZ312" s="142"/>
      <c r="BA312" s="144"/>
      <c r="BB312" s="142"/>
      <c r="BC312" s="142"/>
      <c r="BD312" s="142"/>
      <c r="BE312" s="110"/>
      <c r="BF312" s="110"/>
      <c r="BG312" s="142"/>
      <c r="BH312" s="144"/>
      <c r="BI312" s="142"/>
      <c r="BJ312" s="142"/>
      <c r="BK312" s="110"/>
      <c r="BL312" s="142"/>
      <c r="BM312" s="110"/>
      <c r="BN312" s="142"/>
      <c r="BO312" s="142"/>
      <c r="BP312" s="142"/>
      <c r="BQ312" s="110"/>
      <c r="BR312" s="142"/>
      <c r="BS312" s="110"/>
      <c r="BT312" s="142"/>
      <c r="BU312" s="110"/>
      <c r="BV312" s="144"/>
      <c r="BW312" s="114"/>
      <c r="BX312" s="67"/>
      <c r="BY312" s="68"/>
      <c r="BZ312" s="143"/>
      <c r="CA312" s="143"/>
      <c r="CB312" s="142"/>
      <c r="CC312" s="110"/>
      <c r="CD312" s="110"/>
      <c r="CE312" s="142"/>
      <c r="CF312" s="145"/>
      <c r="CG312" s="142"/>
      <c r="CH312" s="142"/>
      <c r="CI312" s="142"/>
      <c r="CJ312" s="142"/>
      <c r="CK312" s="142"/>
      <c r="CL312" s="111"/>
      <c r="CM312" s="111"/>
      <c r="CN312" s="111"/>
      <c r="CO312" s="142"/>
      <c r="CP312" s="145"/>
      <c r="CQ312" s="142"/>
      <c r="CR312" s="142"/>
      <c r="CS312" s="142"/>
      <c r="CT312" s="142"/>
      <c r="CU312" s="142"/>
      <c r="CV312" s="111"/>
      <c r="CW312" s="111"/>
      <c r="CX312" s="111"/>
      <c r="CY312" s="142"/>
      <c r="CZ312" s="145"/>
      <c r="DA312" s="116"/>
      <c r="DB312" s="168"/>
      <c r="DC312" s="118"/>
      <c r="DD312" s="118"/>
      <c r="DE312" s="167"/>
      <c r="DF312" s="167"/>
    </row>
    <row r="313" spans="1:110" hidden="1" x14ac:dyDescent="0.25">
      <c r="A313" s="140"/>
      <c r="B313" s="141"/>
      <c r="C313" s="90"/>
      <c r="D313" s="142"/>
      <c r="E313" s="143"/>
      <c r="F313" s="144"/>
      <c r="G313" s="142"/>
      <c r="H313" s="142"/>
      <c r="I313" s="110"/>
      <c r="J313" s="142"/>
      <c r="K313" s="110"/>
      <c r="L313" s="142"/>
      <c r="M313" s="142"/>
      <c r="N313" s="142"/>
      <c r="O313" s="110"/>
      <c r="P313" s="142"/>
      <c r="Q313" s="110"/>
      <c r="R313" s="142"/>
      <c r="S313" s="142"/>
      <c r="T313" s="142"/>
      <c r="U313" s="110"/>
      <c r="V313" s="142"/>
      <c r="W313" s="110"/>
      <c r="X313" s="142"/>
      <c r="Y313" s="110"/>
      <c r="Z313" s="144"/>
      <c r="AA313" s="142"/>
      <c r="AB313" s="142"/>
      <c r="AC313" s="142"/>
      <c r="AD313" s="142"/>
      <c r="AE313" s="142"/>
      <c r="AF313" s="111"/>
      <c r="AG313" s="111"/>
      <c r="AH313" s="111"/>
      <c r="AI313" s="142"/>
      <c r="AJ313" s="144"/>
      <c r="AK313" s="142"/>
      <c r="AL313" s="142"/>
      <c r="AM313" s="142"/>
      <c r="AN313" s="142"/>
      <c r="AO313" s="142"/>
      <c r="AP313" s="111"/>
      <c r="AQ313" s="111"/>
      <c r="AR313" s="111"/>
      <c r="AS313" s="142"/>
      <c r="AT313" s="144"/>
      <c r="AU313" s="142"/>
      <c r="AV313" s="142"/>
      <c r="AW313" s="142"/>
      <c r="AX313" s="110"/>
      <c r="AY313" s="110"/>
      <c r="AZ313" s="142"/>
      <c r="BA313" s="144"/>
      <c r="BB313" s="142"/>
      <c r="BC313" s="142"/>
      <c r="BD313" s="142"/>
      <c r="BE313" s="110"/>
      <c r="BF313" s="110"/>
      <c r="BG313" s="142"/>
      <c r="BH313" s="144"/>
      <c r="BI313" s="142"/>
      <c r="BJ313" s="142"/>
      <c r="BK313" s="110"/>
      <c r="BL313" s="142"/>
      <c r="BM313" s="110"/>
      <c r="BN313" s="142"/>
      <c r="BO313" s="142"/>
      <c r="BP313" s="142"/>
      <c r="BQ313" s="110"/>
      <c r="BR313" s="142"/>
      <c r="BS313" s="110"/>
      <c r="BT313" s="142"/>
      <c r="BU313" s="110"/>
      <c r="BV313" s="144"/>
      <c r="BW313" s="114"/>
      <c r="BX313" s="67"/>
      <c r="BY313" s="68"/>
      <c r="BZ313" s="143"/>
      <c r="CA313" s="143"/>
      <c r="CB313" s="142"/>
      <c r="CC313" s="110"/>
      <c r="CD313" s="110"/>
      <c r="CE313" s="142"/>
      <c r="CF313" s="145"/>
      <c r="CG313" s="142"/>
      <c r="CH313" s="142"/>
      <c r="CI313" s="142"/>
      <c r="CJ313" s="142"/>
      <c r="CK313" s="142"/>
      <c r="CL313" s="111"/>
      <c r="CM313" s="111"/>
      <c r="CN313" s="111"/>
      <c r="CO313" s="142"/>
      <c r="CP313" s="145"/>
      <c r="CQ313" s="142"/>
      <c r="CR313" s="142"/>
      <c r="CS313" s="142"/>
      <c r="CT313" s="142"/>
      <c r="CU313" s="142"/>
      <c r="CV313" s="111"/>
      <c r="CW313" s="111"/>
      <c r="CX313" s="111"/>
      <c r="CY313" s="142"/>
      <c r="CZ313" s="145"/>
      <c r="DA313" s="116"/>
      <c r="DB313" s="168"/>
      <c r="DC313" s="118"/>
      <c r="DD313" s="118"/>
      <c r="DE313" s="167"/>
      <c r="DF313" s="167"/>
    </row>
    <row r="314" spans="1:110" hidden="1" x14ac:dyDescent="0.25">
      <c r="A314" s="140"/>
      <c r="B314" s="141"/>
      <c r="C314" s="90"/>
      <c r="D314" s="142"/>
      <c r="E314" s="143"/>
      <c r="F314" s="144"/>
      <c r="G314" s="142"/>
      <c r="H314" s="142"/>
      <c r="I314" s="110"/>
      <c r="J314" s="142"/>
      <c r="K314" s="110"/>
      <c r="L314" s="142"/>
      <c r="M314" s="142"/>
      <c r="N314" s="142"/>
      <c r="O314" s="110"/>
      <c r="P314" s="142"/>
      <c r="Q314" s="110"/>
      <c r="R314" s="142"/>
      <c r="S314" s="142"/>
      <c r="T314" s="142"/>
      <c r="U314" s="110"/>
      <c r="V314" s="142"/>
      <c r="W314" s="110"/>
      <c r="X314" s="142"/>
      <c r="Y314" s="110"/>
      <c r="Z314" s="144"/>
      <c r="AA314" s="142"/>
      <c r="AB314" s="142"/>
      <c r="AC314" s="142"/>
      <c r="AD314" s="142"/>
      <c r="AE314" s="142"/>
      <c r="AF314" s="111"/>
      <c r="AG314" s="111"/>
      <c r="AH314" s="111"/>
      <c r="AI314" s="142"/>
      <c r="AJ314" s="144"/>
      <c r="AK314" s="142"/>
      <c r="AL314" s="142"/>
      <c r="AM314" s="142"/>
      <c r="AN314" s="142"/>
      <c r="AO314" s="142"/>
      <c r="AP314" s="111"/>
      <c r="AQ314" s="111"/>
      <c r="AR314" s="111"/>
      <c r="AS314" s="142"/>
      <c r="AT314" s="144"/>
      <c r="AU314" s="142"/>
      <c r="AV314" s="142"/>
      <c r="AW314" s="142"/>
      <c r="AX314" s="110"/>
      <c r="AY314" s="110"/>
      <c r="AZ314" s="142"/>
      <c r="BA314" s="144"/>
      <c r="BB314" s="142"/>
      <c r="BC314" s="142"/>
      <c r="BD314" s="142"/>
      <c r="BE314" s="110"/>
      <c r="BF314" s="110"/>
      <c r="BG314" s="142"/>
      <c r="BH314" s="144"/>
      <c r="BI314" s="142"/>
      <c r="BJ314" s="142"/>
      <c r="BK314" s="110"/>
      <c r="BL314" s="142"/>
      <c r="BM314" s="110"/>
      <c r="BN314" s="142"/>
      <c r="BO314" s="142"/>
      <c r="BP314" s="142"/>
      <c r="BQ314" s="110"/>
      <c r="BR314" s="142"/>
      <c r="BS314" s="110"/>
      <c r="BT314" s="142"/>
      <c r="BU314" s="110"/>
      <c r="BV314" s="144"/>
      <c r="BW314" s="114"/>
      <c r="BX314" s="67"/>
      <c r="BY314" s="68"/>
      <c r="BZ314" s="143"/>
      <c r="CA314" s="143"/>
      <c r="CB314" s="142"/>
      <c r="CC314" s="110"/>
      <c r="CD314" s="110"/>
      <c r="CE314" s="142"/>
      <c r="CF314" s="145"/>
      <c r="CG314" s="142"/>
      <c r="CH314" s="142"/>
      <c r="CI314" s="142"/>
      <c r="CJ314" s="142"/>
      <c r="CK314" s="142"/>
      <c r="CL314" s="111"/>
      <c r="CM314" s="111"/>
      <c r="CN314" s="111"/>
      <c r="CO314" s="142"/>
      <c r="CP314" s="145"/>
      <c r="CQ314" s="142"/>
      <c r="CR314" s="142"/>
      <c r="CS314" s="142"/>
      <c r="CT314" s="142"/>
      <c r="CU314" s="142"/>
      <c r="CV314" s="111"/>
      <c r="CW314" s="111"/>
      <c r="CX314" s="111"/>
      <c r="CY314" s="142"/>
      <c r="CZ314" s="145"/>
      <c r="DA314" s="116"/>
      <c r="DB314" s="168"/>
      <c r="DC314" s="118"/>
      <c r="DD314" s="118"/>
      <c r="DE314" s="167"/>
      <c r="DF314" s="167"/>
    </row>
    <row r="315" spans="1:110" hidden="1" x14ac:dyDescent="0.25">
      <c r="A315" s="140"/>
      <c r="B315" s="141"/>
      <c r="C315" s="90"/>
      <c r="D315" s="142"/>
      <c r="E315" s="143"/>
      <c r="F315" s="144"/>
      <c r="G315" s="142"/>
      <c r="H315" s="142"/>
      <c r="I315" s="110"/>
      <c r="J315" s="142"/>
      <c r="K315" s="110"/>
      <c r="L315" s="142"/>
      <c r="M315" s="142"/>
      <c r="N315" s="142"/>
      <c r="O315" s="110"/>
      <c r="P315" s="142"/>
      <c r="Q315" s="110"/>
      <c r="R315" s="142"/>
      <c r="S315" s="142"/>
      <c r="T315" s="142"/>
      <c r="U315" s="110"/>
      <c r="V315" s="142"/>
      <c r="W315" s="110"/>
      <c r="X315" s="142"/>
      <c r="Y315" s="110"/>
      <c r="Z315" s="144"/>
      <c r="AA315" s="142"/>
      <c r="AB315" s="142"/>
      <c r="AC315" s="142"/>
      <c r="AD315" s="142"/>
      <c r="AE315" s="142"/>
      <c r="AF315" s="111"/>
      <c r="AG315" s="111"/>
      <c r="AH315" s="111"/>
      <c r="AI315" s="142"/>
      <c r="AJ315" s="144"/>
      <c r="AK315" s="142"/>
      <c r="AL315" s="142"/>
      <c r="AM315" s="142"/>
      <c r="AN315" s="142"/>
      <c r="AO315" s="142"/>
      <c r="AP315" s="111"/>
      <c r="AQ315" s="111"/>
      <c r="AR315" s="111"/>
      <c r="AS315" s="142"/>
      <c r="AT315" s="144"/>
      <c r="AU315" s="142"/>
      <c r="AV315" s="142"/>
      <c r="AW315" s="142"/>
      <c r="AX315" s="110"/>
      <c r="AY315" s="110"/>
      <c r="AZ315" s="142"/>
      <c r="BA315" s="144"/>
      <c r="BB315" s="142"/>
      <c r="BC315" s="142"/>
      <c r="BD315" s="142"/>
      <c r="BE315" s="110"/>
      <c r="BF315" s="110"/>
      <c r="BG315" s="142"/>
      <c r="BH315" s="144"/>
      <c r="BI315" s="142"/>
      <c r="BJ315" s="142"/>
      <c r="BK315" s="110"/>
      <c r="BL315" s="142"/>
      <c r="BM315" s="110"/>
      <c r="BN315" s="142"/>
      <c r="BO315" s="142"/>
      <c r="BP315" s="142"/>
      <c r="BQ315" s="110"/>
      <c r="BR315" s="142"/>
      <c r="BS315" s="110"/>
      <c r="BT315" s="142"/>
      <c r="BU315" s="110"/>
      <c r="BV315" s="144"/>
      <c r="BW315" s="114"/>
      <c r="BX315" s="67"/>
      <c r="BY315" s="68"/>
      <c r="BZ315" s="143"/>
      <c r="CA315" s="143"/>
      <c r="CB315" s="142"/>
      <c r="CC315" s="110"/>
      <c r="CD315" s="110"/>
      <c r="CE315" s="142"/>
      <c r="CF315" s="145"/>
      <c r="CG315" s="142"/>
      <c r="CH315" s="142"/>
      <c r="CI315" s="142"/>
      <c r="CJ315" s="142"/>
      <c r="CK315" s="142"/>
      <c r="CL315" s="111"/>
      <c r="CM315" s="111"/>
      <c r="CN315" s="111"/>
      <c r="CO315" s="142"/>
      <c r="CP315" s="145"/>
      <c r="CQ315" s="142"/>
      <c r="CR315" s="142"/>
      <c r="CS315" s="142"/>
      <c r="CT315" s="142"/>
      <c r="CU315" s="142"/>
      <c r="CV315" s="111"/>
      <c r="CW315" s="111"/>
      <c r="CX315" s="111"/>
      <c r="CY315" s="142"/>
      <c r="CZ315" s="145"/>
      <c r="DA315" s="116"/>
      <c r="DB315" s="168"/>
      <c r="DC315" s="118"/>
      <c r="DD315" s="118"/>
      <c r="DE315" s="167"/>
      <c r="DF315" s="167"/>
    </row>
    <row r="316" spans="1:110" hidden="1" x14ac:dyDescent="0.25">
      <c r="A316" s="140"/>
      <c r="B316" s="141"/>
      <c r="C316" s="90"/>
      <c r="D316" s="142"/>
      <c r="E316" s="143"/>
      <c r="F316" s="144"/>
      <c r="G316" s="142"/>
      <c r="H316" s="142"/>
      <c r="I316" s="110"/>
      <c r="J316" s="142"/>
      <c r="K316" s="110"/>
      <c r="L316" s="142"/>
      <c r="M316" s="142"/>
      <c r="N316" s="142"/>
      <c r="O316" s="110"/>
      <c r="P316" s="142"/>
      <c r="Q316" s="110"/>
      <c r="R316" s="142"/>
      <c r="S316" s="142"/>
      <c r="T316" s="142"/>
      <c r="U316" s="110"/>
      <c r="V316" s="142"/>
      <c r="W316" s="110"/>
      <c r="X316" s="142"/>
      <c r="Y316" s="110"/>
      <c r="Z316" s="144"/>
      <c r="AA316" s="142"/>
      <c r="AB316" s="142"/>
      <c r="AC316" s="142"/>
      <c r="AD316" s="142"/>
      <c r="AE316" s="142"/>
      <c r="AF316" s="111"/>
      <c r="AG316" s="111"/>
      <c r="AH316" s="111"/>
      <c r="AI316" s="142"/>
      <c r="AJ316" s="144"/>
      <c r="AK316" s="142"/>
      <c r="AL316" s="142"/>
      <c r="AM316" s="142"/>
      <c r="AN316" s="142"/>
      <c r="AO316" s="142"/>
      <c r="AP316" s="111"/>
      <c r="AQ316" s="111"/>
      <c r="AR316" s="111"/>
      <c r="AS316" s="142"/>
      <c r="AT316" s="144"/>
      <c r="AU316" s="142"/>
      <c r="AV316" s="142"/>
      <c r="AW316" s="142"/>
      <c r="AX316" s="110"/>
      <c r="AY316" s="110"/>
      <c r="AZ316" s="142"/>
      <c r="BA316" s="144"/>
      <c r="BB316" s="142"/>
      <c r="BC316" s="142"/>
      <c r="BD316" s="142"/>
      <c r="BE316" s="110"/>
      <c r="BF316" s="110"/>
      <c r="BG316" s="142"/>
      <c r="BH316" s="144"/>
      <c r="BI316" s="142"/>
      <c r="BJ316" s="142"/>
      <c r="BK316" s="110"/>
      <c r="BL316" s="142"/>
      <c r="BM316" s="110"/>
      <c r="BN316" s="142"/>
      <c r="BO316" s="142"/>
      <c r="BP316" s="142"/>
      <c r="BQ316" s="110"/>
      <c r="BR316" s="142"/>
      <c r="BS316" s="110"/>
      <c r="BT316" s="142"/>
      <c r="BU316" s="110"/>
      <c r="BV316" s="144"/>
      <c r="BW316" s="114"/>
      <c r="BX316" s="67"/>
      <c r="BY316" s="68"/>
      <c r="BZ316" s="143"/>
      <c r="CA316" s="143"/>
      <c r="CB316" s="142"/>
      <c r="CC316" s="110"/>
      <c r="CD316" s="110"/>
      <c r="CE316" s="142"/>
      <c r="CF316" s="145"/>
      <c r="CG316" s="142"/>
      <c r="CH316" s="142"/>
      <c r="CI316" s="142"/>
      <c r="CJ316" s="142"/>
      <c r="CK316" s="142"/>
      <c r="CL316" s="111"/>
      <c r="CM316" s="111"/>
      <c r="CN316" s="111"/>
      <c r="CO316" s="142"/>
      <c r="CP316" s="145"/>
      <c r="CQ316" s="142"/>
      <c r="CR316" s="142"/>
      <c r="CS316" s="142"/>
      <c r="CT316" s="142"/>
      <c r="CU316" s="142"/>
      <c r="CV316" s="111"/>
      <c r="CW316" s="111"/>
      <c r="CX316" s="111"/>
      <c r="CY316" s="142"/>
      <c r="CZ316" s="145"/>
      <c r="DA316" s="116"/>
      <c r="DB316" s="168"/>
      <c r="DC316" s="118"/>
      <c r="DD316" s="118"/>
      <c r="DE316" s="167"/>
      <c r="DF316" s="167"/>
    </row>
    <row r="317" spans="1:110" hidden="1" x14ac:dyDescent="0.25">
      <c r="A317" s="140"/>
      <c r="B317" s="141"/>
      <c r="C317" s="90"/>
      <c r="D317" s="142"/>
      <c r="E317" s="143"/>
      <c r="F317" s="144"/>
      <c r="G317" s="142"/>
      <c r="H317" s="142"/>
      <c r="I317" s="110"/>
      <c r="J317" s="142"/>
      <c r="K317" s="110"/>
      <c r="L317" s="142"/>
      <c r="M317" s="142"/>
      <c r="N317" s="142"/>
      <c r="O317" s="110"/>
      <c r="P317" s="142"/>
      <c r="Q317" s="110"/>
      <c r="R317" s="142"/>
      <c r="S317" s="142"/>
      <c r="T317" s="142"/>
      <c r="U317" s="110"/>
      <c r="V317" s="142"/>
      <c r="W317" s="110"/>
      <c r="X317" s="142"/>
      <c r="Y317" s="110"/>
      <c r="Z317" s="144"/>
      <c r="AA317" s="142"/>
      <c r="AB317" s="142"/>
      <c r="AC317" s="142"/>
      <c r="AD317" s="142"/>
      <c r="AE317" s="142"/>
      <c r="AF317" s="111"/>
      <c r="AG317" s="111"/>
      <c r="AH317" s="111"/>
      <c r="AI317" s="142"/>
      <c r="AJ317" s="144"/>
      <c r="AK317" s="142"/>
      <c r="AL317" s="142"/>
      <c r="AM317" s="142"/>
      <c r="AN317" s="142"/>
      <c r="AO317" s="142"/>
      <c r="AP317" s="111"/>
      <c r="AQ317" s="111"/>
      <c r="AR317" s="111"/>
      <c r="AS317" s="142"/>
      <c r="AT317" s="144"/>
      <c r="AU317" s="142"/>
      <c r="AV317" s="142"/>
      <c r="AW317" s="142"/>
      <c r="AX317" s="110"/>
      <c r="AY317" s="110"/>
      <c r="AZ317" s="142"/>
      <c r="BA317" s="144"/>
      <c r="BB317" s="142"/>
      <c r="BC317" s="142"/>
      <c r="BD317" s="142"/>
      <c r="BE317" s="110"/>
      <c r="BF317" s="110"/>
      <c r="BG317" s="142"/>
      <c r="BH317" s="144"/>
      <c r="BI317" s="142"/>
      <c r="BJ317" s="142"/>
      <c r="BK317" s="110"/>
      <c r="BL317" s="142"/>
      <c r="BM317" s="110"/>
      <c r="BN317" s="142"/>
      <c r="BO317" s="142"/>
      <c r="BP317" s="142"/>
      <c r="BQ317" s="110"/>
      <c r="BR317" s="142"/>
      <c r="BS317" s="110"/>
      <c r="BT317" s="142"/>
      <c r="BU317" s="110"/>
      <c r="BV317" s="144"/>
      <c r="BW317" s="114"/>
      <c r="BX317" s="67"/>
      <c r="BY317" s="68"/>
      <c r="BZ317" s="143"/>
      <c r="CA317" s="143"/>
      <c r="CB317" s="142"/>
      <c r="CC317" s="110"/>
      <c r="CD317" s="110"/>
      <c r="CE317" s="142"/>
      <c r="CF317" s="145"/>
      <c r="CG317" s="142"/>
      <c r="CH317" s="142"/>
      <c r="CI317" s="142"/>
      <c r="CJ317" s="142"/>
      <c r="CK317" s="142"/>
      <c r="CL317" s="111"/>
      <c r="CM317" s="111"/>
      <c r="CN317" s="111"/>
      <c r="CO317" s="142"/>
      <c r="CP317" s="145"/>
      <c r="CQ317" s="142"/>
      <c r="CR317" s="142"/>
      <c r="CS317" s="142"/>
      <c r="CT317" s="142"/>
      <c r="CU317" s="142"/>
      <c r="CV317" s="111"/>
      <c r="CW317" s="111"/>
      <c r="CX317" s="111"/>
      <c r="CY317" s="142"/>
      <c r="CZ317" s="145"/>
      <c r="DA317" s="116"/>
      <c r="DB317" s="168"/>
      <c r="DC317" s="118"/>
      <c r="DD317" s="118"/>
      <c r="DE317" s="167"/>
      <c r="DF317" s="167"/>
    </row>
    <row r="318" spans="1:110" hidden="1" x14ac:dyDescent="0.25">
      <c r="A318" s="140"/>
      <c r="B318" s="141"/>
      <c r="C318" s="90"/>
      <c r="D318" s="142"/>
      <c r="E318" s="143"/>
      <c r="F318" s="144"/>
      <c r="G318" s="142"/>
      <c r="H318" s="142"/>
      <c r="I318" s="110"/>
      <c r="J318" s="142"/>
      <c r="K318" s="110"/>
      <c r="L318" s="142"/>
      <c r="M318" s="142"/>
      <c r="N318" s="142"/>
      <c r="O318" s="110"/>
      <c r="P318" s="142"/>
      <c r="Q318" s="110"/>
      <c r="R318" s="142"/>
      <c r="S318" s="142"/>
      <c r="T318" s="142"/>
      <c r="U318" s="110"/>
      <c r="V318" s="142"/>
      <c r="W318" s="110"/>
      <c r="X318" s="142"/>
      <c r="Y318" s="110"/>
      <c r="Z318" s="144"/>
      <c r="AA318" s="142"/>
      <c r="AB318" s="142"/>
      <c r="AC318" s="142"/>
      <c r="AD318" s="142"/>
      <c r="AE318" s="142"/>
      <c r="AF318" s="111"/>
      <c r="AG318" s="111"/>
      <c r="AH318" s="111"/>
      <c r="AI318" s="142"/>
      <c r="AJ318" s="144"/>
      <c r="AK318" s="142"/>
      <c r="AL318" s="142"/>
      <c r="AM318" s="142"/>
      <c r="AN318" s="142"/>
      <c r="AO318" s="142"/>
      <c r="AP318" s="111"/>
      <c r="AQ318" s="111"/>
      <c r="AR318" s="111"/>
      <c r="AS318" s="142"/>
      <c r="AT318" s="144"/>
      <c r="AU318" s="142"/>
      <c r="AV318" s="142"/>
      <c r="AW318" s="142"/>
      <c r="AX318" s="110"/>
      <c r="AY318" s="110"/>
      <c r="AZ318" s="142"/>
      <c r="BA318" s="144"/>
      <c r="BB318" s="142"/>
      <c r="BC318" s="142"/>
      <c r="BD318" s="142"/>
      <c r="BE318" s="110"/>
      <c r="BF318" s="110"/>
      <c r="BG318" s="142"/>
      <c r="BH318" s="144"/>
      <c r="BI318" s="142"/>
      <c r="BJ318" s="142"/>
      <c r="BK318" s="110"/>
      <c r="BL318" s="142"/>
      <c r="BM318" s="110"/>
      <c r="BN318" s="142"/>
      <c r="BO318" s="142"/>
      <c r="BP318" s="142"/>
      <c r="BQ318" s="110"/>
      <c r="BR318" s="142"/>
      <c r="BS318" s="110"/>
      <c r="BT318" s="142"/>
      <c r="BU318" s="110"/>
      <c r="BV318" s="144"/>
      <c r="BW318" s="114"/>
      <c r="BX318" s="67"/>
      <c r="BY318" s="68"/>
      <c r="BZ318" s="143"/>
      <c r="CA318" s="143"/>
      <c r="CB318" s="142"/>
      <c r="CC318" s="110"/>
      <c r="CD318" s="110"/>
      <c r="CE318" s="142"/>
      <c r="CF318" s="145"/>
      <c r="CG318" s="142"/>
      <c r="CH318" s="142"/>
      <c r="CI318" s="142"/>
      <c r="CJ318" s="142"/>
      <c r="CK318" s="142"/>
      <c r="CL318" s="111"/>
      <c r="CM318" s="111"/>
      <c r="CN318" s="111"/>
      <c r="CO318" s="142"/>
      <c r="CP318" s="145"/>
      <c r="CQ318" s="142"/>
      <c r="CR318" s="142"/>
      <c r="CS318" s="142"/>
      <c r="CT318" s="142"/>
      <c r="CU318" s="142"/>
      <c r="CV318" s="111"/>
      <c r="CW318" s="111"/>
      <c r="CX318" s="111"/>
      <c r="CY318" s="142"/>
      <c r="CZ318" s="145"/>
      <c r="DA318" s="116"/>
      <c r="DB318" s="168"/>
      <c r="DC318" s="118"/>
      <c r="DD318" s="118"/>
      <c r="DE318" s="167"/>
      <c r="DF318" s="167"/>
    </row>
    <row r="319" spans="1:110" hidden="1" x14ac:dyDescent="0.25">
      <c r="A319" s="140"/>
      <c r="B319" s="141"/>
      <c r="C319" s="90"/>
      <c r="D319" s="142"/>
      <c r="E319" s="143"/>
      <c r="F319" s="144"/>
      <c r="G319" s="142"/>
      <c r="H319" s="142"/>
      <c r="I319" s="110"/>
      <c r="J319" s="142"/>
      <c r="K319" s="110"/>
      <c r="L319" s="142"/>
      <c r="M319" s="142"/>
      <c r="N319" s="142"/>
      <c r="O319" s="110"/>
      <c r="P319" s="142"/>
      <c r="Q319" s="110"/>
      <c r="R319" s="142"/>
      <c r="S319" s="142"/>
      <c r="T319" s="142"/>
      <c r="U319" s="110"/>
      <c r="V319" s="142"/>
      <c r="W319" s="110"/>
      <c r="X319" s="142"/>
      <c r="Y319" s="110"/>
      <c r="Z319" s="144"/>
      <c r="AA319" s="142"/>
      <c r="AB319" s="142"/>
      <c r="AC319" s="142"/>
      <c r="AD319" s="142"/>
      <c r="AE319" s="142"/>
      <c r="AF319" s="111"/>
      <c r="AG319" s="111"/>
      <c r="AH319" s="111"/>
      <c r="AI319" s="142"/>
      <c r="AJ319" s="144"/>
      <c r="AK319" s="142"/>
      <c r="AL319" s="142"/>
      <c r="AM319" s="142"/>
      <c r="AN319" s="142"/>
      <c r="AO319" s="142"/>
      <c r="AP319" s="111"/>
      <c r="AQ319" s="111"/>
      <c r="AR319" s="111"/>
      <c r="AS319" s="142"/>
      <c r="AT319" s="144"/>
      <c r="AU319" s="142"/>
      <c r="AV319" s="142"/>
      <c r="AW319" s="142"/>
      <c r="AX319" s="110"/>
      <c r="AY319" s="110"/>
      <c r="AZ319" s="142"/>
      <c r="BA319" s="144"/>
      <c r="BB319" s="142"/>
      <c r="BC319" s="142"/>
      <c r="BD319" s="142"/>
      <c r="BE319" s="110"/>
      <c r="BF319" s="110"/>
      <c r="BG319" s="142"/>
      <c r="BH319" s="144"/>
      <c r="BI319" s="142"/>
      <c r="BJ319" s="142"/>
      <c r="BK319" s="110"/>
      <c r="BL319" s="142"/>
      <c r="BM319" s="110"/>
      <c r="BN319" s="142"/>
      <c r="BO319" s="142"/>
      <c r="BP319" s="142"/>
      <c r="BQ319" s="110"/>
      <c r="BR319" s="142"/>
      <c r="BS319" s="110"/>
      <c r="BT319" s="142"/>
      <c r="BU319" s="110"/>
      <c r="BV319" s="144"/>
      <c r="BW319" s="114"/>
      <c r="BX319" s="67"/>
      <c r="BY319" s="68"/>
      <c r="BZ319" s="143"/>
      <c r="CA319" s="143"/>
      <c r="CB319" s="142"/>
      <c r="CC319" s="110"/>
      <c r="CD319" s="110"/>
      <c r="CE319" s="142"/>
      <c r="CF319" s="145"/>
      <c r="CG319" s="142"/>
      <c r="CH319" s="142"/>
      <c r="CI319" s="142"/>
      <c r="CJ319" s="142"/>
      <c r="CK319" s="142"/>
      <c r="CL319" s="111"/>
      <c r="CM319" s="111"/>
      <c r="CN319" s="111"/>
      <c r="CO319" s="142"/>
      <c r="CP319" s="145"/>
      <c r="CQ319" s="142"/>
      <c r="CR319" s="142"/>
      <c r="CS319" s="142"/>
      <c r="CT319" s="142"/>
      <c r="CU319" s="142"/>
      <c r="CV319" s="111"/>
      <c r="CW319" s="111"/>
      <c r="CX319" s="111"/>
      <c r="CY319" s="142"/>
      <c r="CZ319" s="145"/>
      <c r="DA319" s="116"/>
      <c r="DB319" s="168"/>
      <c r="DC319" s="118"/>
      <c r="DD319" s="118"/>
      <c r="DE319" s="167"/>
      <c r="DF319" s="167"/>
    </row>
    <row r="320" spans="1:110" hidden="1" x14ac:dyDescent="0.25">
      <c r="A320" s="140"/>
      <c r="B320" s="141"/>
      <c r="C320" s="90"/>
      <c r="D320" s="142"/>
      <c r="E320" s="143"/>
      <c r="F320" s="144"/>
      <c r="G320" s="142"/>
      <c r="H320" s="142"/>
      <c r="I320" s="110"/>
      <c r="J320" s="142"/>
      <c r="K320" s="110"/>
      <c r="L320" s="142"/>
      <c r="M320" s="142"/>
      <c r="N320" s="142"/>
      <c r="O320" s="110"/>
      <c r="P320" s="142"/>
      <c r="Q320" s="110"/>
      <c r="R320" s="142"/>
      <c r="S320" s="142"/>
      <c r="T320" s="142"/>
      <c r="U320" s="110"/>
      <c r="V320" s="142"/>
      <c r="W320" s="110"/>
      <c r="X320" s="142"/>
      <c r="Y320" s="110"/>
      <c r="Z320" s="144"/>
      <c r="AA320" s="142"/>
      <c r="AB320" s="142"/>
      <c r="AC320" s="142"/>
      <c r="AD320" s="142"/>
      <c r="AE320" s="142"/>
      <c r="AF320" s="111"/>
      <c r="AG320" s="111"/>
      <c r="AH320" s="111"/>
      <c r="AI320" s="142"/>
      <c r="AJ320" s="144"/>
      <c r="AK320" s="142"/>
      <c r="AL320" s="142"/>
      <c r="AM320" s="142"/>
      <c r="AN320" s="142"/>
      <c r="AO320" s="142"/>
      <c r="AP320" s="111"/>
      <c r="AQ320" s="111"/>
      <c r="AR320" s="111"/>
      <c r="AS320" s="142"/>
      <c r="AT320" s="144"/>
      <c r="AU320" s="142"/>
      <c r="AV320" s="142"/>
      <c r="AW320" s="142"/>
      <c r="AX320" s="110"/>
      <c r="AY320" s="110"/>
      <c r="AZ320" s="142"/>
      <c r="BA320" s="144"/>
      <c r="BB320" s="142"/>
      <c r="BC320" s="142"/>
      <c r="BD320" s="142"/>
      <c r="BE320" s="110"/>
      <c r="BF320" s="110"/>
      <c r="BG320" s="142"/>
      <c r="BH320" s="144"/>
      <c r="BI320" s="142"/>
      <c r="BJ320" s="142"/>
      <c r="BK320" s="110"/>
      <c r="BL320" s="142"/>
      <c r="BM320" s="110"/>
      <c r="BN320" s="142"/>
      <c r="BO320" s="142"/>
      <c r="BP320" s="142"/>
      <c r="BQ320" s="110"/>
      <c r="BR320" s="142"/>
      <c r="BS320" s="110"/>
      <c r="BT320" s="142"/>
      <c r="BU320" s="110"/>
      <c r="BV320" s="144"/>
      <c r="BW320" s="114"/>
      <c r="BX320" s="67"/>
      <c r="BY320" s="68"/>
      <c r="BZ320" s="143"/>
      <c r="CA320" s="143"/>
      <c r="CB320" s="142"/>
      <c r="CC320" s="110"/>
      <c r="CD320" s="110"/>
      <c r="CE320" s="142"/>
      <c r="CF320" s="145"/>
      <c r="CG320" s="142"/>
      <c r="CH320" s="142"/>
      <c r="CI320" s="142"/>
      <c r="CJ320" s="142"/>
      <c r="CK320" s="142"/>
      <c r="CL320" s="111"/>
      <c r="CM320" s="111"/>
      <c r="CN320" s="111"/>
      <c r="CO320" s="142"/>
      <c r="CP320" s="145"/>
      <c r="CQ320" s="142"/>
      <c r="CR320" s="142"/>
      <c r="CS320" s="142"/>
      <c r="CT320" s="142"/>
      <c r="CU320" s="142"/>
      <c r="CV320" s="111"/>
      <c r="CW320" s="111"/>
      <c r="CX320" s="111"/>
      <c r="CY320" s="142"/>
      <c r="CZ320" s="145"/>
      <c r="DA320" s="116"/>
      <c r="DB320" s="168"/>
      <c r="DC320" s="118"/>
      <c r="DD320" s="118"/>
      <c r="DE320" s="167"/>
      <c r="DF320" s="167"/>
    </row>
    <row r="321" spans="1:110" hidden="1" x14ac:dyDescent="0.25">
      <c r="A321" s="140"/>
      <c r="B321" s="141"/>
      <c r="C321" s="90"/>
      <c r="D321" s="142"/>
      <c r="E321" s="143"/>
      <c r="F321" s="144"/>
      <c r="G321" s="142"/>
      <c r="H321" s="142"/>
      <c r="I321" s="110"/>
      <c r="J321" s="142"/>
      <c r="K321" s="110"/>
      <c r="L321" s="142"/>
      <c r="M321" s="142"/>
      <c r="N321" s="142"/>
      <c r="O321" s="110"/>
      <c r="P321" s="142"/>
      <c r="Q321" s="110"/>
      <c r="R321" s="142"/>
      <c r="S321" s="142"/>
      <c r="T321" s="142"/>
      <c r="U321" s="110"/>
      <c r="V321" s="142"/>
      <c r="W321" s="110"/>
      <c r="X321" s="142"/>
      <c r="Y321" s="110"/>
      <c r="Z321" s="144"/>
      <c r="AA321" s="142"/>
      <c r="AB321" s="142"/>
      <c r="AC321" s="142"/>
      <c r="AD321" s="142"/>
      <c r="AE321" s="142"/>
      <c r="AF321" s="111"/>
      <c r="AG321" s="111"/>
      <c r="AH321" s="111"/>
      <c r="AI321" s="142"/>
      <c r="AJ321" s="144"/>
      <c r="AK321" s="142"/>
      <c r="AL321" s="142"/>
      <c r="AM321" s="142"/>
      <c r="AN321" s="142"/>
      <c r="AO321" s="142"/>
      <c r="AP321" s="111"/>
      <c r="AQ321" s="111"/>
      <c r="AR321" s="111"/>
      <c r="AS321" s="142"/>
      <c r="AT321" s="144"/>
      <c r="AU321" s="142"/>
      <c r="AV321" s="142"/>
      <c r="AW321" s="142"/>
      <c r="AX321" s="110"/>
      <c r="AY321" s="110"/>
      <c r="AZ321" s="142"/>
      <c r="BA321" s="144"/>
      <c r="BB321" s="142"/>
      <c r="BC321" s="142"/>
      <c r="BD321" s="142"/>
      <c r="BE321" s="110"/>
      <c r="BF321" s="110"/>
      <c r="BG321" s="142"/>
      <c r="BH321" s="144"/>
      <c r="BI321" s="142"/>
      <c r="BJ321" s="142"/>
      <c r="BK321" s="110"/>
      <c r="BL321" s="142"/>
      <c r="BM321" s="110"/>
      <c r="BN321" s="142"/>
      <c r="BO321" s="142"/>
      <c r="BP321" s="142"/>
      <c r="BQ321" s="110"/>
      <c r="BR321" s="142"/>
      <c r="BS321" s="110"/>
      <c r="BT321" s="142"/>
      <c r="BU321" s="110"/>
      <c r="BV321" s="144"/>
      <c r="BW321" s="114"/>
      <c r="BX321" s="67"/>
      <c r="BY321" s="68"/>
      <c r="BZ321" s="143"/>
      <c r="CA321" s="143"/>
      <c r="CB321" s="142"/>
      <c r="CC321" s="110"/>
      <c r="CD321" s="110"/>
      <c r="CE321" s="142"/>
      <c r="CF321" s="145"/>
      <c r="CG321" s="142"/>
      <c r="CH321" s="142"/>
      <c r="CI321" s="142"/>
      <c r="CJ321" s="142"/>
      <c r="CK321" s="142"/>
      <c r="CL321" s="111"/>
      <c r="CM321" s="111"/>
      <c r="CN321" s="111"/>
      <c r="CO321" s="142"/>
      <c r="CP321" s="145"/>
      <c r="CQ321" s="142"/>
      <c r="CR321" s="142"/>
      <c r="CS321" s="142"/>
      <c r="CT321" s="142"/>
      <c r="CU321" s="142"/>
      <c r="CV321" s="111"/>
      <c r="CW321" s="111"/>
      <c r="CX321" s="111"/>
      <c r="CY321" s="142"/>
      <c r="CZ321" s="145"/>
      <c r="DA321" s="116"/>
      <c r="DB321" s="168"/>
      <c r="DC321" s="118"/>
      <c r="DD321" s="118"/>
      <c r="DE321" s="167"/>
      <c r="DF321" s="167"/>
    </row>
    <row r="322" spans="1:110" hidden="1" x14ac:dyDescent="0.25">
      <c r="A322" s="140"/>
      <c r="B322" s="141"/>
      <c r="C322" s="90"/>
      <c r="D322" s="142"/>
      <c r="E322" s="143"/>
      <c r="F322" s="144"/>
      <c r="G322" s="142"/>
      <c r="H322" s="142"/>
      <c r="I322" s="110"/>
      <c r="J322" s="142"/>
      <c r="K322" s="110"/>
      <c r="L322" s="142"/>
      <c r="M322" s="142"/>
      <c r="N322" s="142"/>
      <c r="O322" s="110"/>
      <c r="P322" s="142"/>
      <c r="Q322" s="110"/>
      <c r="R322" s="142"/>
      <c r="S322" s="142"/>
      <c r="T322" s="142"/>
      <c r="U322" s="110"/>
      <c r="V322" s="142"/>
      <c r="W322" s="110"/>
      <c r="X322" s="142"/>
      <c r="Y322" s="110"/>
      <c r="Z322" s="144"/>
      <c r="AA322" s="142"/>
      <c r="AB322" s="142"/>
      <c r="AC322" s="142"/>
      <c r="AD322" s="142"/>
      <c r="AE322" s="142"/>
      <c r="AF322" s="111"/>
      <c r="AG322" s="111"/>
      <c r="AH322" s="111"/>
      <c r="AI322" s="142"/>
      <c r="AJ322" s="144"/>
      <c r="AK322" s="142"/>
      <c r="AL322" s="142"/>
      <c r="AM322" s="142"/>
      <c r="AN322" s="142"/>
      <c r="AO322" s="142"/>
      <c r="AP322" s="111"/>
      <c r="AQ322" s="111"/>
      <c r="AR322" s="111"/>
      <c r="AS322" s="142"/>
      <c r="AT322" s="144"/>
      <c r="AU322" s="142"/>
      <c r="AV322" s="142"/>
      <c r="AW322" s="142"/>
      <c r="AX322" s="110"/>
      <c r="AY322" s="110"/>
      <c r="AZ322" s="142"/>
      <c r="BA322" s="144"/>
      <c r="BB322" s="142"/>
      <c r="BC322" s="142"/>
      <c r="BD322" s="142"/>
      <c r="BE322" s="110"/>
      <c r="BF322" s="110"/>
      <c r="BG322" s="142"/>
      <c r="BH322" s="144"/>
      <c r="BI322" s="142"/>
      <c r="BJ322" s="142"/>
      <c r="BK322" s="110"/>
      <c r="BL322" s="142"/>
      <c r="BM322" s="110"/>
      <c r="BN322" s="142"/>
      <c r="BO322" s="142"/>
      <c r="BP322" s="142"/>
      <c r="BQ322" s="110"/>
      <c r="BR322" s="142"/>
      <c r="BS322" s="110"/>
      <c r="BT322" s="142"/>
      <c r="BU322" s="110"/>
      <c r="BV322" s="144"/>
      <c r="BW322" s="114"/>
      <c r="BX322" s="67"/>
      <c r="BY322" s="68"/>
      <c r="BZ322" s="143"/>
      <c r="CA322" s="143"/>
      <c r="CB322" s="142"/>
      <c r="CC322" s="110"/>
      <c r="CD322" s="110"/>
      <c r="CE322" s="142"/>
      <c r="CF322" s="145"/>
      <c r="CG322" s="142"/>
      <c r="CH322" s="142"/>
      <c r="CI322" s="142"/>
      <c r="CJ322" s="142"/>
      <c r="CK322" s="142"/>
      <c r="CL322" s="111"/>
      <c r="CM322" s="111"/>
      <c r="CN322" s="111"/>
      <c r="CO322" s="142"/>
      <c r="CP322" s="145"/>
      <c r="CQ322" s="142"/>
      <c r="CR322" s="142"/>
      <c r="CS322" s="142"/>
      <c r="CT322" s="142"/>
      <c r="CU322" s="142"/>
      <c r="CV322" s="111"/>
      <c r="CW322" s="111"/>
      <c r="CX322" s="111"/>
      <c r="CY322" s="142"/>
      <c r="CZ322" s="145"/>
      <c r="DA322" s="116"/>
      <c r="DB322" s="168"/>
      <c r="DC322" s="118"/>
      <c r="DD322" s="118"/>
      <c r="DE322" s="167"/>
      <c r="DF322" s="167"/>
    </row>
    <row r="323" spans="1:110" hidden="1" x14ac:dyDescent="0.25">
      <c r="A323" s="140"/>
      <c r="B323" s="141"/>
      <c r="C323" s="90"/>
      <c r="D323" s="142"/>
      <c r="E323" s="143"/>
      <c r="F323" s="144"/>
      <c r="G323" s="142"/>
      <c r="H323" s="142"/>
      <c r="I323" s="110"/>
      <c r="J323" s="142"/>
      <c r="K323" s="110"/>
      <c r="L323" s="142"/>
      <c r="M323" s="142"/>
      <c r="N323" s="142"/>
      <c r="O323" s="110"/>
      <c r="P323" s="142"/>
      <c r="Q323" s="110"/>
      <c r="R323" s="142"/>
      <c r="S323" s="142"/>
      <c r="T323" s="142"/>
      <c r="U323" s="110"/>
      <c r="V323" s="142"/>
      <c r="W323" s="110"/>
      <c r="X323" s="142"/>
      <c r="Y323" s="110"/>
      <c r="Z323" s="144"/>
      <c r="AA323" s="142"/>
      <c r="AB323" s="142"/>
      <c r="AC323" s="142"/>
      <c r="AD323" s="142"/>
      <c r="AE323" s="142"/>
      <c r="AF323" s="111"/>
      <c r="AG323" s="111"/>
      <c r="AH323" s="111"/>
      <c r="AI323" s="142"/>
      <c r="AJ323" s="144"/>
      <c r="AK323" s="142"/>
      <c r="AL323" s="142"/>
      <c r="AM323" s="142"/>
      <c r="AN323" s="142"/>
      <c r="AO323" s="142"/>
      <c r="AP323" s="111"/>
      <c r="AQ323" s="111"/>
      <c r="AR323" s="111"/>
      <c r="AS323" s="142"/>
      <c r="AT323" s="144"/>
      <c r="AU323" s="142"/>
      <c r="AV323" s="142"/>
      <c r="AW323" s="142"/>
      <c r="AX323" s="110"/>
      <c r="AY323" s="110"/>
      <c r="AZ323" s="142"/>
      <c r="BA323" s="144"/>
      <c r="BB323" s="142"/>
      <c r="BC323" s="142"/>
      <c r="BD323" s="142"/>
      <c r="BE323" s="110"/>
      <c r="BF323" s="110"/>
      <c r="BG323" s="142"/>
      <c r="BH323" s="144"/>
      <c r="BI323" s="142"/>
      <c r="BJ323" s="142"/>
      <c r="BK323" s="110"/>
      <c r="BL323" s="142"/>
      <c r="BM323" s="110"/>
      <c r="BN323" s="142"/>
      <c r="BO323" s="142"/>
      <c r="BP323" s="142"/>
      <c r="BQ323" s="110"/>
      <c r="BR323" s="142"/>
      <c r="BS323" s="110"/>
      <c r="BT323" s="142"/>
      <c r="BU323" s="110"/>
      <c r="BV323" s="144"/>
      <c r="BW323" s="114"/>
      <c r="BX323" s="67"/>
      <c r="BY323" s="68"/>
      <c r="BZ323" s="143"/>
      <c r="CA323" s="143"/>
      <c r="CB323" s="142"/>
      <c r="CC323" s="110"/>
      <c r="CD323" s="110"/>
      <c r="CE323" s="142"/>
      <c r="CF323" s="145"/>
      <c r="CG323" s="142"/>
      <c r="CH323" s="142"/>
      <c r="CI323" s="142"/>
      <c r="CJ323" s="142"/>
      <c r="CK323" s="142"/>
      <c r="CL323" s="111"/>
      <c r="CM323" s="111"/>
      <c r="CN323" s="111"/>
      <c r="CO323" s="142"/>
      <c r="CP323" s="145"/>
      <c r="CQ323" s="142"/>
      <c r="CR323" s="142"/>
      <c r="CS323" s="142"/>
      <c r="CT323" s="142"/>
      <c r="CU323" s="142"/>
      <c r="CV323" s="111"/>
      <c r="CW323" s="111"/>
      <c r="CX323" s="111"/>
      <c r="CY323" s="142"/>
      <c r="CZ323" s="145"/>
      <c r="DA323" s="116"/>
      <c r="DB323" s="168"/>
      <c r="DC323" s="118"/>
      <c r="DD323" s="118"/>
      <c r="DE323" s="167"/>
      <c r="DF323" s="167"/>
    </row>
    <row r="324" spans="1:110" hidden="1" x14ac:dyDescent="0.25">
      <c r="A324" s="140"/>
      <c r="B324" s="141"/>
      <c r="C324" s="90"/>
      <c r="D324" s="142"/>
      <c r="E324" s="143"/>
      <c r="F324" s="144"/>
      <c r="G324" s="142"/>
      <c r="H324" s="142"/>
      <c r="I324" s="110"/>
      <c r="J324" s="142"/>
      <c r="K324" s="110"/>
      <c r="L324" s="142"/>
      <c r="M324" s="142"/>
      <c r="N324" s="142"/>
      <c r="O324" s="110"/>
      <c r="P324" s="142"/>
      <c r="Q324" s="110"/>
      <c r="R324" s="142"/>
      <c r="S324" s="142"/>
      <c r="T324" s="142"/>
      <c r="U324" s="110"/>
      <c r="V324" s="142"/>
      <c r="W324" s="110"/>
      <c r="X324" s="142"/>
      <c r="Y324" s="110"/>
      <c r="Z324" s="144"/>
      <c r="AA324" s="142"/>
      <c r="AB324" s="142"/>
      <c r="AC324" s="142"/>
      <c r="AD324" s="142"/>
      <c r="AE324" s="142"/>
      <c r="AF324" s="111"/>
      <c r="AG324" s="111"/>
      <c r="AH324" s="111"/>
      <c r="AI324" s="142"/>
      <c r="AJ324" s="144"/>
      <c r="AK324" s="142"/>
      <c r="AL324" s="142"/>
      <c r="AM324" s="142"/>
      <c r="AN324" s="142"/>
      <c r="AO324" s="142"/>
      <c r="AP324" s="111"/>
      <c r="AQ324" s="111"/>
      <c r="AR324" s="111"/>
      <c r="AS324" s="142"/>
      <c r="AT324" s="144"/>
      <c r="AU324" s="142"/>
      <c r="AV324" s="142"/>
      <c r="AW324" s="142"/>
      <c r="AX324" s="110"/>
      <c r="AY324" s="110"/>
      <c r="AZ324" s="142"/>
      <c r="BA324" s="144"/>
      <c r="BB324" s="142"/>
      <c r="BC324" s="142"/>
      <c r="BD324" s="142"/>
      <c r="BE324" s="110"/>
      <c r="BF324" s="110"/>
      <c r="BG324" s="142"/>
      <c r="BH324" s="144"/>
      <c r="BI324" s="142"/>
      <c r="BJ324" s="142"/>
      <c r="BK324" s="110"/>
      <c r="BL324" s="142"/>
      <c r="BM324" s="110"/>
      <c r="BN324" s="142"/>
      <c r="BO324" s="142"/>
      <c r="BP324" s="142"/>
      <c r="BQ324" s="110"/>
      <c r="BR324" s="142"/>
      <c r="BS324" s="110"/>
      <c r="BT324" s="142"/>
      <c r="BU324" s="110"/>
      <c r="BV324" s="144"/>
      <c r="BW324" s="114"/>
      <c r="BX324" s="67"/>
      <c r="BY324" s="68"/>
      <c r="BZ324" s="143"/>
      <c r="CA324" s="143"/>
      <c r="CB324" s="142"/>
      <c r="CC324" s="110"/>
      <c r="CD324" s="110"/>
      <c r="CE324" s="142"/>
      <c r="CF324" s="145"/>
      <c r="CG324" s="142"/>
      <c r="CH324" s="142"/>
      <c r="CI324" s="142"/>
      <c r="CJ324" s="142"/>
      <c r="CK324" s="142"/>
      <c r="CL324" s="111"/>
      <c r="CM324" s="111"/>
      <c r="CN324" s="111"/>
      <c r="CO324" s="142"/>
      <c r="CP324" s="145"/>
      <c r="CQ324" s="142"/>
      <c r="CR324" s="142"/>
      <c r="CS324" s="142"/>
      <c r="CT324" s="142"/>
      <c r="CU324" s="142"/>
      <c r="CV324" s="111"/>
      <c r="CW324" s="111"/>
      <c r="CX324" s="111"/>
      <c r="CY324" s="142"/>
      <c r="CZ324" s="145"/>
      <c r="DA324" s="116"/>
      <c r="DB324" s="168"/>
      <c r="DC324" s="118"/>
      <c r="DD324" s="118"/>
      <c r="DE324" s="167"/>
      <c r="DF324" s="167"/>
    </row>
    <row r="325" spans="1:110" hidden="1" x14ac:dyDescent="0.25">
      <c r="A325" s="140"/>
      <c r="B325" s="141"/>
      <c r="C325" s="90"/>
      <c r="D325" s="142"/>
      <c r="E325" s="143"/>
      <c r="F325" s="144"/>
      <c r="G325" s="142"/>
      <c r="H325" s="142"/>
      <c r="I325" s="110"/>
      <c r="J325" s="142"/>
      <c r="K325" s="110"/>
      <c r="L325" s="142"/>
      <c r="M325" s="142"/>
      <c r="N325" s="142"/>
      <c r="O325" s="110"/>
      <c r="P325" s="142"/>
      <c r="Q325" s="110"/>
      <c r="R325" s="142"/>
      <c r="S325" s="142"/>
      <c r="T325" s="142"/>
      <c r="U325" s="110"/>
      <c r="V325" s="142"/>
      <c r="W325" s="110"/>
      <c r="X325" s="142"/>
      <c r="Y325" s="110"/>
      <c r="Z325" s="144"/>
      <c r="AA325" s="142"/>
      <c r="AB325" s="142"/>
      <c r="AC325" s="142"/>
      <c r="AD325" s="142"/>
      <c r="AE325" s="142"/>
      <c r="AF325" s="111"/>
      <c r="AG325" s="111"/>
      <c r="AH325" s="111"/>
      <c r="AI325" s="142"/>
      <c r="AJ325" s="144"/>
      <c r="AK325" s="142"/>
      <c r="AL325" s="142"/>
      <c r="AM325" s="142"/>
      <c r="AN325" s="142"/>
      <c r="AO325" s="142"/>
      <c r="AP325" s="111"/>
      <c r="AQ325" s="111"/>
      <c r="AR325" s="111"/>
      <c r="AS325" s="142"/>
      <c r="AT325" s="144"/>
      <c r="AU325" s="142"/>
      <c r="AV325" s="142"/>
      <c r="AW325" s="142"/>
      <c r="AX325" s="110"/>
      <c r="AY325" s="110"/>
      <c r="AZ325" s="142"/>
      <c r="BA325" s="144"/>
      <c r="BB325" s="142"/>
      <c r="BC325" s="142"/>
      <c r="BD325" s="142"/>
      <c r="BE325" s="110"/>
      <c r="BF325" s="110"/>
      <c r="BG325" s="142"/>
      <c r="BH325" s="144"/>
      <c r="BI325" s="142"/>
      <c r="BJ325" s="142"/>
      <c r="BK325" s="110"/>
      <c r="BL325" s="142"/>
      <c r="BM325" s="110"/>
      <c r="BN325" s="142"/>
      <c r="BO325" s="142"/>
      <c r="BP325" s="142"/>
      <c r="BQ325" s="110"/>
      <c r="BR325" s="142"/>
      <c r="BS325" s="110"/>
      <c r="BT325" s="142"/>
      <c r="BU325" s="110"/>
      <c r="BV325" s="144"/>
      <c r="BW325" s="114"/>
      <c r="BX325" s="67"/>
      <c r="BY325" s="68"/>
      <c r="BZ325" s="143"/>
      <c r="CA325" s="143"/>
      <c r="CB325" s="142"/>
      <c r="CC325" s="110"/>
      <c r="CD325" s="110"/>
      <c r="CE325" s="142"/>
      <c r="CF325" s="145"/>
      <c r="CG325" s="142"/>
      <c r="CH325" s="142"/>
      <c r="CI325" s="142"/>
      <c r="CJ325" s="142"/>
      <c r="CK325" s="142"/>
      <c r="CL325" s="111"/>
      <c r="CM325" s="111"/>
      <c r="CN325" s="111"/>
      <c r="CO325" s="142"/>
      <c r="CP325" s="145"/>
      <c r="CQ325" s="142"/>
      <c r="CR325" s="142"/>
      <c r="CS325" s="142"/>
      <c r="CT325" s="142"/>
      <c r="CU325" s="142"/>
      <c r="CV325" s="111"/>
      <c r="CW325" s="111"/>
      <c r="CX325" s="111"/>
      <c r="CY325" s="142"/>
      <c r="CZ325" s="145"/>
      <c r="DA325" s="116"/>
      <c r="DB325" s="168"/>
      <c r="DC325" s="118"/>
      <c r="DD325" s="118"/>
      <c r="DE325" s="167"/>
      <c r="DF325" s="167"/>
    </row>
    <row r="326" spans="1:110" hidden="1" x14ac:dyDescent="0.25">
      <c r="A326" s="140"/>
      <c r="B326" s="141"/>
      <c r="C326" s="90"/>
      <c r="D326" s="142"/>
      <c r="E326" s="143"/>
      <c r="F326" s="144"/>
      <c r="G326" s="142"/>
      <c r="H326" s="142"/>
      <c r="I326" s="110"/>
      <c r="J326" s="142"/>
      <c r="K326" s="110"/>
      <c r="L326" s="142"/>
      <c r="M326" s="142"/>
      <c r="N326" s="142"/>
      <c r="O326" s="110"/>
      <c r="P326" s="142"/>
      <c r="Q326" s="110"/>
      <c r="R326" s="142"/>
      <c r="S326" s="142"/>
      <c r="T326" s="142"/>
      <c r="U326" s="110"/>
      <c r="V326" s="142"/>
      <c r="W326" s="110"/>
      <c r="X326" s="142"/>
      <c r="Y326" s="110"/>
      <c r="Z326" s="144"/>
      <c r="AA326" s="142"/>
      <c r="AB326" s="142"/>
      <c r="AC326" s="142"/>
      <c r="AD326" s="142"/>
      <c r="AE326" s="142"/>
      <c r="AF326" s="111"/>
      <c r="AG326" s="111"/>
      <c r="AH326" s="111"/>
      <c r="AI326" s="142"/>
      <c r="AJ326" s="144"/>
      <c r="AK326" s="142"/>
      <c r="AL326" s="142"/>
      <c r="AM326" s="142"/>
      <c r="AN326" s="142"/>
      <c r="AO326" s="142"/>
      <c r="AP326" s="111"/>
      <c r="AQ326" s="111"/>
      <c r="AR326" s="111"/>
      <c r="AS326" s="142"/>
      <c r="AT326" s="144"/>
      <c r="AU326" s="142"/>
      <c r="AV326" s="142"/>
      <c r="AW326" s="142"/>
      <c r="AX326" s="110"/>
      <c r="AY326" s="110"/>
      <c r="AZ326" s="142"/>
      <c r="BA326" s="144"/>
      <c r="BB326" s="142"/>
      <c r="BC326" s="142"/>
      <c r="BD326" s="142"/>
      <c r="BE326" s="110"/>
      <c r="BF326" s="110"/>
      <c r="BG326" s="142"/>
      <c r="BH326" s="144"/>
      <c r="BI326" s="142"/>
      <c r="BJ326" s="142"/>
      <c r="BK326" s="110"/>
      <c r="BL326" s="142"/>
      <c r="BM326" s="110"/>
      <c r="BN326" s="142"/>
      <c r="BO326" s="142"/>
      <c r="BP326" s="142"/>
      <c r="BQ326" s="110"/>
      <c r="BR326" s="142"/>
      <c r="BS326" s="110"/>
      <c r="BT326" s="142"/>
      <c r="BU326" s="110"/>
      <c r="BV326" s="144"/>
      <c r="BW326" s="114"/>
      <c r="BX326" s="67"/>
      <c r="BY326" s="68"/>
      <c r="BZ326" s="143"/>
      <c r="CA326" s="143"/>
      <c r="CB326" s="142"/>
      <c r="CC326" s="110"/>
      <c r="CD326" s="110"/>
      <c r="CE326" s="142"/>
      <c r="CF326" s="145"/>
      <c r="CG326" s="142"/>
      <c r="CH326" s="142"/>
      <c r="CI326" s="142"/>
      <c r="CJ326" s="142"/>
      <c r="CK326" s="142"/>
      <c r="CL326" s="111"/>
      <c r="CM326" s="111"/>
      <c r="CN326" s="111"/>
      <c r="CO326" s="142"/>
      <c r="CP326" s="145"/>
      <c r="CQ326" s="142"/>
      <c r="CR326" s="142"/>
      <c r="CS326" s="142"/>
      <c r="CT326" s="142"/>
      <c r="CU326" s="142"/>
      <c r="CV326" s="111"/>
      <c r="CW326" s="111"/>
      <c r="CX326" s="111"/>
      <c r="CY326" s="142"/>
      <c r="CZ326" s="145"/>
      <c r="DA326" s="116"/>
      <c r="DB326" s="168"/>
      <c r="DC326" s="118"/>
      <c r="DD326" s="118"/>
      <c r="DE326" s="167"/>
      <c r="DF326" s="167"/>
    </row>
    <row r="327" spans="1:110" hidden="1" x14ac:dyDescent="0.25">
      <c r="A327" s="140"/>
      <c r="B327" s="141"/>
      <c r="C327" s="90"/>
      <c r="D327" s="142"/>
      <c r="E327" s="143"/>
      <c r="F327" s="144"/>
      <c r="G327" s="142"/>
      <c r="H327" s="142"/>
      <c r="I327" s="110"/>
      <c r="J327" s="142"/>
      <c r="K327" s="110"/>
      <c r="L327" s="142"/>
      <c r="M327" s="142"/>
      <c r="N327" s="142"/>
      <c r="O327" s="110"/>
      <c r="P327" s="142"/>
      <c r="Q327" s="110"/>
      <c r="R327" s="142"/>
      <c r="S327" s="142"/>
      <c r="T327" s="142"/>
      <c r="U327" s="110"/>
      <c r="V327" s="142"/>
      <c r="W327" s="110"/>
      <c r="X327" s="142"/>
      <c r="Y327" s="110"/>
      <c r="Z327" s="144"/>
      <c r="AA327" s="142"/>
      <c r="AB327" s="142"/>
      <c r="AC327" s="142"/>
      <c r="AD327" s="142"/>
      <c r="AE327" s="142"/>
      <c r="AF327" s="111"/>
      <c r="AG327" s="111"/>
      <c r="AH327" s="111"/>
      <c r="AI327" s="142"/>
      <c r="AJ327" s="144"/>
      <c r="AK327" s="142"/>
      <c r="AL327" s="142"/>
      <c r="AM327" s="142"/>
      <c r="AN327" s="142"/>
      <c r="AO327" s="142"/>
      <c r="AP327" s="111"/>
      <c r="AQ327" s="111"/>
      <c r="AR327" s="111"/>
      <c r="AS327" s="142"/>
      <c r="AT327" s="144"/>
      <c r="AU327" s="142"/>
      <c r="AV327" s="142"/>
      <c r="AW327" s="142"/>
      <c r="AX327" s="110"/>
      <c r="AY327" s="110"/>
      <c r="AZ327" s="142"/>
      <c r="BA327" s="144"/>
      <c r="BB327" s="142"/>
      <c r="BC327" s="142"/>
      <c r="BD327" s="142"/>
      <c r="BE327" s="110"/>
      <c r="BF327" s="110"/>
      <c r="BG327" s="142"/>
      <c r="BH327" s="144"/>
      <c r="BI327" s="142"/>
      <c r="BJ327" s="142"/>
      <c r="BK327" s="110"/>
      <c r="BL327" s="142"/>
      <c r="BM327" s="110"/>
      <c r="BN327" s="142"/>
      <c r="BO327" s="142"/>
      <c r="BP327" s="142"/>
      <c r="BQ327" s="110"/>
      <c r="BR327" s="142"/>
      <c r="BS327" s="110"/>
      <c r="BT327" s="142"/>
      <c r="BU327" s="110"/>
      <c r="BV327" s="144"/>
      <c r="BW327" s="114"/>
      <c r="BX327" s="67"/>
      <c r="BY327" s="68"/>
      <c r="BZ327" s="143"/>
      <c r="CA327" s="143"/>
      <c r="CB327" s="142"/>
      <c r="CC327" s="110"/>
      <c r="CD327" s="110"/>
      <c r="CE327" s="142"/>
      <c r="CF327" s="145"/>
      <c r="CG327" s="142"/>
      <c r="CH327" s="142"/>
      <c r="CI327" s="142"/>
      <c r="CJ327" s="142"/>
      <c r="CK327" s="142"/>
      <c r="CL327" s="111"/>
      <c r="CM327" s="111"/>
      <c r="CN327" s="111"/>
      <c r="CO327" s="142"/>
      <c r="CP327" s="145"/>
      <c r="CQ327" s="142"/>
      <c r="CR327" s="142"/>
      <c r="CS327" s="142"/>
      <c r="CT327" s="142"/>
      <c r="CU327" s="142"/>
      <c r="CV327" s="111"/>
      <c r="CW327" s="111"/>
      <c r="CX327" s="111"/>
      <c r="CY327" s="142"/>
      <c r="CZ327" s="145"/>
      <c r="DA327" s="116"/>
      <c r="DB327" s="168"/>
      <c r="DC327" s="118"/>
      <c r="DD327" s="118"/>
      <c r="DE327" s="167"/>
      <c r="DF327" s="167"/>
    </row>
    <row r="328" spans="1:110" hidden="1" x14ac:dyDescent="0.25">
      <c r="A328" s="140"/>
      <c r="B328" s="141"/>
      <c r="C328" s="90"/>
      <c r="D328" s="142"/>
      <c r="E328" s="143"/>
      <c r="F328" s="144"/>
      <c r="G328" s="142"/>
      <c r="H328" s="142"/>
      <c r="I328" s="110"/>
      <c r="J328" s="142"/>
      <c r="K328" s="110"/>
      <c r="L328" s="142"/>
      <c r="M328" s="142"/>
      <c r="N328" s="142"/>
      <c r="O328" s="110"/>
      <c r="P328" s="142"/>
      <c r="Q328" s="110"/>
      <c r="R328" s="142"/>
      <c r="S328" s="142"/>
      <c r="T328" s="142"/>
      <c r="U328" s="110"/>
      <c r="V328" s="142"/>
      <c r="W328" s="110"/>
      <c r="X328" s="142"/>
      <c r="Y328" s="110"/>
      <c r="Z328" s="144"/>
      <c r="AA328" s="142"/>
      <c r="AB328" s="142"/>
      <c r="AC328" s="142"/>
      <c r="AD328" s="142"/>
      <c r="AE328" s="142"/>
      <c r="AF328" s="111"/>
      <c r="AG328" s="111"/>
      <c r="AH328" s="111"/>
      <c r="AI328" s="142"/>
      <c r="AJ328" s="144"/>
      <c r="AK328" s="142"/>
      <c r="AL328" s="142"/>
      <c r="AM328" s="142"/>
      <c r="AN328" s="142"/>
      <c r="AO328" s="142"/>
      <c r="AP328" s="111"/>
      <c r="AQ328" s="111"/>
      <c r="AR328" s="111"/>
      <c r="AS328" s="142"/>
      <c r="AT328" s="144"/>
      <c r="AU328" s="142"/>
      <c r="AV328" s="142"/>
      <c r="AW328" s="142"/>
      <c r="AX328" s="110"/>
      <c r="AY328" s="110"/>
      <c r="AZ328" s="142"/>
      <c r="BA328" s="144"/>
      <c r="BB328" s="142"/>
      <c r="BC328" s="142"/>
      <c r="BD328" s="142"/>
      <c r="BE328" s="110"/>
      <c r="BF328" s="110"/>
      <c r="BG328" s="142"/>
      <c r="BH328" s="144"/>
      <c r="BI328" s="142"/>
      <c r="BJ328" s="142"/>
      <c r="BK328" s="110"/>
      <c r="BL328" s="142"/>
      <c r="BM328" s="110"/>
      <c r="BN328" s="142"/>
      <c r="BO328" s="142"/>
      <c r="BP328" s="142"/>
      <c r="BQ328" s="110"/>
      <c r="BR328" s="142"/>
      <c r="BS328" s="110"/>
      <c r="BT328" s="142"/>
      <c r="BU328" s="110"/>
      <c r="BV328" s="144"/>
      <c r="BW328" s="114"/>
      <c r="BX328" s="67"/>
      <c r="BY328" s="68"/>
      <c r="BZ328" s="143"/>
      <c r="CA328" s="143"/>
      <c r="CB328" s="142"/>
      <c r="CC328" s="110"/>
      <c r="CD328" s="110"/>
      <c r="CE328" s="142"/>
      <c r="CF328" s="145"/>
      <c r="CG328" s="142"/>
      <c r="CH328" s="142"/>
      <c r="CI328" s="142"/>
      <c r="CJ328" s="142"/>
      <c r="CK328" s="142"/>
      <c r="CL328" s="111"/>
      <c r="CM328" s="111"/>
      <c r="CN328" s="111"/>
      <c r="CO328" s="142"/>
      <c r="CP328" s="145"/>
      <c r="CQ328" s="142"/>
      <c r="CR328" s="142"/>
      <c r="CS328" s="142"/>
      <c r="CT328" s="142"/>
      <c r="CU328" s="142"/>
      <c r="CV328" s="111"/>
      <c r="CW328" s="111"/>
      <c r="CX328" s="111"/>
      <c r="CY328" s="142"/>
      <c r="CZ328" s="145"/>
      <c r="DA328" s="116"/>
      <c r="DB328" s="168"/>
      <c r="DC328" s="118"/>
      <c r="DD328" s="118"/>
      <c r="DE328" s="167"/>
      <c r="DF328" s="167"/>
    </row>
    <row r="329" spans="1:110" hidden="1" x14ac:dyDescent="0.25">
      <c r="A329" s="140"/>
      <c r="B329" s="141"/>
      <c r="C329" s="90"/>
      <c r="D329" s="142"/>
      <c r="E329" s="143"/>
      <c r="F329" s="144"/>
      <c r="G329" s="142"/>
      <c r="H329" s="142"/>
      <c r="I329" s="110"/>
      <c r="J329" s="142"/>
      <c r="K329" s="110"/>
      <c r="L329" s="142"/>
      <c r="M329" s="142"/>
      <c r="N329" s="142"/>
      <c r="O329" s="110"/>
      <c r="P329" s="142"/>
      <c r="Q329" s="110"/>
      <c r="R329" s="142"/>
      <c r="S329" s="142"/>
      <c r="T329" s="142"/>
      <c r="U329" s="110"/>
      <c r="V329" s="142"/>
      <c r="W329" s="110"/>
      <c r="X329" s="142"/>
      <c r="Y329" s="110"/>
      <c r="Z329" s="144"/>
      <c r="AA329" s="142"/>
      <c r="AB329" s="142"/>
      <c r="AC329" s="142"/>
      <c r="AD329" s="142"/>
      <c r="AE329" s="142"/>
      <c r="AF329" s="111"/>
      <c r="AG329" s="111"/>
      <c r="AH329" s="111"/>
      <c r="AI329" s="142"/>
      <c r="AJ329" s="144"/>
      <c r="AK329" s="142"/>
      <c r="AL329" s="142"/>
      <c r="AM329" s="142"/>
      <c r="AN329" s="142"/>
      <c r="AO329" s="142"/>
      <c r="AP329" s="111"/>
      <c r="AQ329" s="111"/>
      <c r="AR329" s="111"/>
      <c r="AS329" s="142"/>
      <c r="AT329" s="144"/>
      <c r="AU329" s="142"/>
      <c r="AV329" s="142"/>
      <c r="AW329" s="142"/>
      <c r="AX329" s="110"/>
      <c r="AY329" s="110"/>
      <c r="AZ329" s="142"/>
      <c r="BA329" s="144"/>
      <c r="BB329" s="142"/>
      <c r="BC329" s="142"/>
      <c r="BD329" s="142"/>
      <c r="BE329" s="110"/>
      <c r="BF329" s="110"/>
      <c r="BG329" s="142"/>
      <c r="BH329" s="144"/>
      <c r="BI329" s="142"/>
      <c r="BJ329" s="142"/>
      <c r="BK329" s="110"/>
      <c r="BL329" s="142"/>
      <c r="BM329" s="110"/>
      <c r="BN329" s="142"/>
      <c r="BO329" s="142"/>
      <c r="BP329" s="142"/>
      <c r="BQ329" s="110"/>
      <c r="BR329" s="142"/>
      <c r="BS329" s="110"/>
      <c r="BT329" s="142"/>
      <c r="BU329" s="110"/>
      <c r="BV329" s="144"/>
      <c r="BW329" s="114"/>
      <c r="BX329" s="67"/>
      <c r="BY329" s="68"/>
      <c r="BZ329" s="143"/>
      <c r="CA329" s="143"/>
      <c r="CB329" s="142"/>
      <c r="CC329" s="110"/>
      <c r="CD329" s="110"/>
      <c r="CE329" s="142"/>
      <c r="CF329" s="145"/>
      <c r="CG329" s="142"/>
      <c r="CH329" s="142"/>
      <c r="CI329" s="142"/>
      <c r="CJ329" s="142"/>
      <c r="CK329" s="142"/>
      <c r="CL329" s="111"/>
      <c r="CM329" s="111"/>
      <c r="CN329" s="111"/>
      <c r="CO329" s="142"/>
      <c r="CP329" s="145"/>
      <c r="CQ329" s="142"/>
      <c r="CR329" s="142"/>
      <c r="CS329" s="142"/>
      <c r="CT329" s="142"/>
      <c r="CU329" s="142"/>
      <c r="CV329" s="111"/>
      <c r="CW329" s="111"/>
      <c r="CX329" s="111"/>
      <c r="CY329" s="142"/>
      <c r="CZ329" s="145"/>
      <c r="DA329" s="116"/>
      <c r="DB329" s="168"/>
      <c r="DC329" s="118"/>
      <c r="DD329" s="118"/>
      <c r="DE329" s="167"/>
      <c r="DF329" s="167"/>
    </row>
    <row r="330" spans="1:110" hidden="1" x14ac:dyDescent="0.25">
      <c r="A330" s="140"/>
      <c r="B330" s="141"/>
      <c r="C330" s="90"/>
      <c r="D330" s="142"/>
      <c r="E330" s="143"/>
      <c r="F330" s="144"/>
      <c r="G330" s="142"/>
      <c r="H330" s="142"/>
      <c r="I330" s="110"/>
      <c r="J330" s="142"/>
      <c r="K330" s="110"/>
      <c r="L330" s="142"/>
      <c r="M330" s="142"/>
      <c r="N330" s="142"/>
      <c r="O330" s="110"/>
      <c r="P330" s="142"/>
      <c r="Q330" s="110"/>
      <c r="R330" s="142"/>
      <c r="S330" s="142"/>
      <c r="T330" s="142"/>
      <c r="U330" s="110"/>
      <c r="V330" s="142"/>
      <c r="W330" s="110"/>
      <c r="X330" s="142"/>
      <c r="Y330" s="110"/>
      <c r="Z330" s="144"/>
      <c r="AA330" s="142"/>
      <c r="AB330" s="142"/>
      <c r="AC330" s="142"/>
      <c r="AD330" s="142"/>
      <c r="AE330" s="142"/>
      <c r="AF330" s="111"/>
      <c r="AG330" s="111"/>
      <c r="AH330" s="111"/>
      <c r="AI330" s="142"/>
      <c r="AJ330" s="144"/>
      <c r="AK330" s="142"/>
      <c r="AL330" s="142"/>
      <c r="AM330" s="142"/>
      <c r="AN330" s="142"/>
      <c r="AO330" s="142"/>
      <c r="AP330" s="111"/>
      <c r="AQ330" s="111"/>
      <c r="AR330" s="111"/>
      <c r="AS330" s="142"/>
      <c r="AT330" s="144"/>
      <c r="AU330" s="142"/>
      <c r="AV330" s="142"/>
      <c r="AW330" s="142"/>
      <c r="AX330" s="110"/>
      <c r="AY330" s="110"/>
      <c r="AZ330" s="142"/>
      <c r="BA330" s="144"/>
      <c r="BB330" s="142"/>
      <c r="BC330" s="142"/>
      <c r="BD330" s="142"/>
      <c r="BE330" s="110"/>
      <c r="BF330" s="110"/>
      <c r="BG330" s="142"/>
      <c r="BH330" s="144"/>
      <c r="BI330" s="142"/>
      <c r="BJ330" s="142"/>
      <c r="BK330" s="110"/>
      <c r="BL330" s="142"/>
      <c r="BM330" s="110"/>
      <c r="BN330" s="142"/>
      <c r="BO330" s="142"/>
      <c r="BP330" s="142"/>
      <c r="BQ330" s="110"/>
      <c r="BR330" s="142"/>
      <c r="BS330" s="110"/>
      <c r="BT330" s="142"/>
      <c r="BU330" s="110"/>
      <c r="BV330" s="144"/>
      <c r="BW330" s="114"/>
      <c r="BX330" s="67"/>
      <c r="BY330" s="68"/>
      <c r="BZ330" s="143"/>
      <c r="CA330" s="143"/>
      <c r="CB330" s="142"/>
      <c r="CC330" s="110"/>
      <c r="CD330" s="110"/>
      <c r="CE330" s="142"/>
      <c r="CF330" s="145"/>
      <c r="CG330" s="142"/>
      <c r="CH330" s="142"/>
      <c r="CI330" s="142"/>
      <c r="CJ330" s="142"/>
      <c r="CK330" s="142"/>
      <c r="CL330" s="111"/>
      <c r="CM330" s="111"/>
      <c r="CN330" s="111"/>
      <c r="CO330" s="142"/>
      <c r="CP330" s="145"/>
      <c r="CQ330" s="142"/>
      <c r="CR330" s="142"/>
      <c r="CS330" s="142"/>
      <c r="CT330" s="142"/>
      <c r="CU330" s="142"/>
      <c r="CV330" s="111"/>
      <c r="CW330" s="111"/>
      <c r="CX330" s="111"/>
      <c r="CY330" s="142"/>
      <c r="CZ330" s="145"/>
      <c r="DA330" s="116"/>
      <c r="DB330" s="168"/>
      <c r="DC330" s="118"/>
      <c r="DD330" s="118"/>
      <c r="DE330" s="167"/>
      <c r="DF330" s="167"/>
    </row>
    <row r="331" spans="1:110" hidden="1" x14ac:dyDescent="0.25">
      <c r="A331" s="140"/>
      <c r="B331" s="141"/>
      <c r="C331" s="90"/>
      <c r="D331" s="142"/>
      <c r="E331" s="143"/>
      <c r="F331" s="144"/>
      <c r="G331" s="142"/>
      <c r="H331" s="142"/>
      <c r="I331" s="110"/>
      <c r="J331" s="142"/>
      <c r="K331" s="110"/>
      <c r="L331" s="142"/>
      <c r="M331" s="142"/>
      <c r="N331" s="142"/>
      <c r="O331" s="110"/>
      <c r="P331" s="142"/>
      <c r="Q331" s="110"/>
      <c r="R331" s="142"/>
      <c r="S331" s="142"/>
      <c r="T331" s="142"/>
      <c r="U331" s="110"/>
      <c r="V331" s="142"/>
      <c r="W331" s="110"/>
      <c r="X331" s="142"/>
      <c r="Y331" s="110"/>
      <c r="Z331" s="144"/>
      <c r="AA331" s="142"/>
      <c r="AB331" s="142"/>
      <c r="AC331" s="142"/>
      <c r="AD331" s="142"/>
      <c r="AE331" s="142"/>
      <c r="AF331" s="111"/>
      <c r="AG331" s="111"/>
      <c r="AH331" s="111"/>
      <c r="AI331" s="142"/>
      <c r="AJ331" s="144"/>
      <c r="AK331" s="142"/>
      <c r="AL331" s="142"/>
      <c r="AM331" s="142"/>
      <c r="AN331" s="142"/>
      <c r="AO331" s="142"/>
      <c r="AP331" s="111"/>
      <c r="AQ331" s="111"/>
      <c r="AR331" s="111"/>
      <c r="AS331" s="142"/>
      <c r="AT331" s="144"/>
      <c r="AU331" s="142"/>
      <c r="AV331" s="142"/>
      <c r="AW331" s="142"/>
      <c r="AX331" s="110"/>
      <c r="AY331" s="110"/>
      <c r="AZ331" s="142"/>
      <c r="BA331" s="144"/>
      <c r="BB331" s="142"/>
      <c r="BC331" s="142"/>
      <c r="BD331" s="142"/>
      <c r="BE331" s="110"/>
      <c r="BF331" s="110"/>
      <c r="BG331" s="142"/>
      <c r="BH331" s="144"/>
      <c r="BI331" s="142"/>
      <c r="BJ331" s="142"/>
      <c r="BK331" s="110"/>
      <c r="BL331" s="142"/>
      <c r="BM331" s="110"/>
      <c r="BN331" s="142"/>
      <c r="BO331" s="142"/>
      <c r="BP331" s="142"/>
      <c r="BQ331" s="110"/>
      <c r="BR331" s="142"/>
      <c r="BS331" s="110"/>
      <c r="BT331" s="142"/>
      <c r="BU331" s="110"/>
      <c r="BV331" s="144"/>
      <c r="BW331" s="114"/>
      <c r="BX331" s="67"/>
      <c r="BY331" s="68"/>
      <c r="BZ331" s="143"/>
      <c r="CA331" s="143"/>
      <c r="CB331" s="142"/>
      <c r="CC331" s="110"/>
      <c r="CD331" s="110"/>
      <c r="CE331" s="142"/>
      <c r="CF331" s="145"/>
      <c r="CG331" s="142"/>
      <c r="CH331" s="142"/>
      <c r="CI331" s="142"/>
      <c r="CJ331" s="142"/>
      <c r="CK331" s="142"/>
      <c r="CL331" s="111"/>
      <c r="CM331" s="111"/>
      <c r="CN331" s="111"/>
      <c r="CO331" s="142"/>
      <c r="CP331" s="145"/>
      <c r="CQ331" s="142"/>
      <c r="CR331" s="142"/>
      <c r="CS331" s="142"/>
      <c r="CT331" s="142"/>
      <c r="CU331" s="142"/>
      <c r="CV331" s="111"/>
      <c r="CW331" s="111"/>
      <c r="CX331" s="111"/>
      <c r="CY331" s="142"/>
      <c r="CZ331" s="145"/>
      <c r="DA331" s="116"/>
      <c r="DB331" s="168"/>
      <c r="DC331" s="118"/>
      <c r="DD331" s="118"/>
      <c r="DE331" s="167"/>
      <c r="DF331" s="167"/>
    </row>
    <row r="332" spans="1:110" hidden="1" x14ac:dyDescent="0.25">
      <c r="A332" s="140"/>
      <c r="B332" s="141"/>
      <c r="C332" s="90"/>
      <c r="D332" s="142"/>
      <c r="E332" s="143"/>
      <c r="F332" s="144"/>
      <c r="G332" s="142"/>
      <c r="H332" s="142"/>
      <c r="I332" s="110"/>
      <c r="J332" s="142"/>
      <c r="K332" s="110"/>
      <c r="L332" s="142"/>
      <c r="M332" s="142"/>
      <c r="N332" s="142"/>
      <c r="O332" s="110"/>
      <c r="P332" s="142"/>
      <c r="Q332" s="110"/>
      <c r="R332" s="142"/>
      <c r="S332" s="142"/>
      <c r="T332" s="142"/>
      <c r="U332" s="110"/>
      <c r="V332" s="142"/>
      <c r="W332" s="110"/>
      <c r="X332" s="142"/>
      <c r="Y332" s="110"/>
      <c r="Z332" s="144"/>
      <c r="AA332" s="142"/>
      <c r="AB332" s="142"/>
      <c r="AC332" s="142"/>
      <c r="AD332" s="142"/>
      <c r="AE332" s="142"/>
      <c r="AF332" s="111"/>
      <c r="AG332" s="111"/>
      <c r="AH332" s="111"/>
      <c r="AI332" s="142"/>
      <c r="AJ332" s="144"/>
      <c r="AK332" s="142"/>
      <c r="AL332" s="142"/>
      <c r="AM332" s="142"/>
      <c r="AN332" s="142"/>
      <c r="AO332" s="142"/>
      <c r="AP332" s="111"/>
      <c r="AQ332" s="111"/>
      <c r="AR332" s="111"/>
      <c r="AS332" s="142"/>
      <c r="AT332" s="144"/>
      <c r="AU332" s="142"/>
      <c r="AV332" s="142"/>
      <c r="AW332" s="142"/>
      <c r="AX332" s="110"/>
      <c r="AY332" s="110"/>
      <c r="AZ332" s="142"/>
      <c r="BA332" s="144"/>
      <c r="BB332" s="142"/>
      <c r="BC332" s="142"/>
      <c r="BD332" s="142"/>
      <c r="BE332" s="110"/>
      <c r="BF332" s="110"/>
      <c r="BG332" s="142"/>
      <c r="BH332" s="144"/>
      <c r="BI332" s="142"/>
      <c r="BJ332" s="142"/>
      <c r="BK332" s="110"/>
      <c r="BL332" s="142"/>
      <c r="BM332" s="110"/>
      <c r="BN332" s="142"/>
      <c r="BO332" s="142"/>
      <c r="BP332" s="142"/>
      <c r="BQ332" s="110"/>
      <c r="BR332" s="142"/>
      <c r="BS332" s="110"/>
      <c r="BT332" s="142"/>
      <c r="BU332" s="110"/>
      <c r="BV332" s="144"/>
      <c r="BW332" s="114"/>
      <c r="BX332" s="67"/>
      <c r="BY332" s="68"/>
      <c r="BZ332" s="143"/>
      <c r="CA332" s="143"/>
      <c r="CB332" s="142"/>
      <c r="CC332" s="110"/>
      <c r="CD332" s="110"/>
      <c r="CE332" s="142"/>
      <c r="CF332" s="145"/>
      <c r="CG332" s="142"/>
      <c r="CH332" s="142"/>
      <c r="CI332" s="142"/>
      <c r="CJ332" s="142"/>
      <c r="CK332" s="142"/>
      <c r="CL332" s="111"/>
      <c r="CM332" s="111"/>
      <c r="CN332" s="111"/>
      <c r="CO332" s="142"/>
      <c r="CP332" s="145"/>
      <c r="CQ332" s="142"/>
      <c r="CR332" s="142"/>
      <c r="CS332" s="142"/>
      <c r="CT332" s="142"/>
      <c r="CU332" s="142"/>
      <c r="CV332" s="111"/>
      <c r="CW332" s="111"/>
      <c r="CX332" s="111"/>
      <c r="CY332" s="142"/>
      <c r="CZ332" s="145"/>
      <c r="DA332" s="116"/>
      <c r="DB332" s="168"/>
      <c r="DC332" s="118"/>
      <c r="DD332" s="118"/>
      <c r="DE332" s="167"/>
      <c r="DF332" s="167"/>
    </row>
    <row r="333" spans="1:110" hidden="1" x14ac:dyDescent="0.25">
      <c r="A333" s="140"/>
      <c r="B333" s="141"/>
      <c r="C333" s="90"/>
      <c r="D333" s="142"/>
      <c r="E333" s="143"/>
      <c r="F333" s="144"/>
      <c r="G333" s="142"/>
      <c r="H333" s="142"/>
      <c r="I333" s="110"/>
      <c r="J333" s="142"/>
      <c r="K333" s="110"/>
      <c r="L333" s="142"/>
      <c r="M333" s="142"/>
      <c r="N333" s="142"/>
      <c r="O333" s="110"/>
      <c r="P333" s="142"/>
      <c r="Q333" s="110"/>
      <c r="R333" s="142"/>
      <c r="S333" s="142"/>
      <c r="T333" s="142"/>
      <c r="U333" s="110"/>
      <c r="V333" s="142"/>
      <c r="W333" s="110"/>
      <c r="X333" s="142"/>
      <c r="Y333" s="110"/>
      <c r="Z333" s="144"/>
      <c r="AA333" s="142"/>
      <c r="AB333" s="142"/>
      <c r="AC333" s="142"/>
      <c r="AD333" s="142"/>
      <c r="AE333" s="142"/>
      <c r="AF333" s="111"/>
      <c r="AG333" s="111"/>
      <c r="AH333" s="111"/>
      <c r="AI333" s="142"/>
      <c r="AJ333" s="144"/>
      <c r="AK333" s="142"/>
      <c r="AL333" s="142"/>
      <c r="AM333" s="142"/>
      <c r="AN333" s="142"/>
      <c r="AO333" s="142"/>
      <c r="AP333" s="111"/>
      <c r="AQ333" s="111"/>
      <c r="AR333" s="111"/>
      <c r="AS333" s="142"/>
      <c r="AT333" s="144"/>
      <c r="AU333" s="142"/>
      <c r="AV333" s="142"/>
      <c r="AW333" s="142"/>
      <c r="AX333" s="110"/>
      <c r="AY333" s="110"/>
      <c r="AZ333" s="142"/>
      <c r="BA333" s="144"/>
      <c r="BB333" s="142"/>
      <c r="BC333" s="142"/>
      <c r="BD333" s="142"/>
      <c r="BE333" s="110"/>
      <c r="BF333" s="110"/>
      <c r="BG333" s="142"/>
      <c r="BH333" s="144"/>
      <c r="BI333" s="142"/>
      <c r="BJ333" s="142"/>
      <c r="BK333" s="110"/>
      <c r="BL333" s="142"/>
      <c r="BM333" s="110"/>
      <c r="BN333" s="142"/>
      <c r="BO333" s="142"/>
      <c r="BP333" s="142"/>
      <c r="BQ333" s="110"/>
      <c r="BR333" s="142"/>
      <c r="BS333" s="110"/>
      <c r="BT333" s="142"/>
      <c r="BU333" s="110"/>
      <c r="BV333" s="144"/>
      <c r="BW333" s="114"/>
      <c r="BX333" s="67"/>
      <c r="BY333" s="68"/>
      <c r="BZ333" s="143"/>
      <c r="CA333" s="143"/>
      <c r="CB333" s="142"/>
      <c r="CC333" s="110"/>
      <c r="CD333" s="110"/>
      <c r="CE333" s="142"/>
      <c r="CF333" s="145"/>
      <c r="CG333" s="142"/>
      <c r="CH333" s="142"/>
      <c r="CI333" s="142"/>
      <c r="CJ333" s="142"/>
      <c r="CK333" s="142"/>
      <c r="CL333" s="111"/>
      <c r="CM333" s="111"/>
      <c r="CN333" s="111"/>
      <c r="CO333" s="142"/>
      <c r="CP333" s="145"/>
      <c r="CQ333" s="142"/>
      <c r="CR333" s="142"/>
      <c r="CS333" s="142"/>
      <c r="CT333" s="142"/>
      <c r="CU333" s="142"/>
      <c r="CV333" s="111"/>
      <c r="CW333" s="111"/>
      <c r="CX333" s="111"/>
      <c r="CY333" s="142"/>
      <c r="CZ333" s="145"/>
      <c r="DA333" s="116"/>
      <c r="DB333" s="168"/>
      <c r="DC333" s="118"/>
      <c r="DD333" s="118"/>
      <c r="DE333" s="167"/>
      <c r="DF333" s="167"/>
    </row>
    <row r="334" spans="1:110" hidden="1" x14ac:dyDescent="0.25">
      <c r="A334" s="140"/>
      <c r="B334" s="141"/>
      <c r="C334" s="90"/>
      <c r="D334" s="142"/>
      <c r="E334" s="143"/>
      <c r="F334" s="144"/>
      <c r="G334" s="142"/>
      <c r="H334" s="142"/>
      <c r="I334" s="110"/>
      <c r="J334" s="142"/>
      <c r="K334" s="110"/>
      <c r="L334" s="142"/>
      <c r="M334" s="142"/>
      <c r="N334" s="142"/>
      <c r="O334" s="110"/>
      <c r="P334" s="142"/>
      <c r="Q334" s="110"/>
      <c r="R334" s="142"/>
      <c r="S334" s="142"/>
      <c r="T334" s="142"/>
      <c r="U334" s="110"/>
      <c r="V334" s="142"/>
      <c r="W334" s="110"/>
      <c r="X334" s="142"/>
      <c r="Y334" s="110"/>
      <c r="Z334" s="144"/>
      <c r="AA334" s="142"/>
      <c r="AB334" s="142"/>
      <c r="AC334" s="142"/>
      <c r="AD334" s="142"/>
      <c r="AE334" s="142"/>
      <c r="AF334" s="111"/>
      <c r="AG334" s="111"/>
      <c r="AH334" s="111"/>
      <c r="AI334" s="142"/>
      <c r="AJ334" s="144"/>
      <c r="AK334" s="142"/>
      <c r="AL334" s="142"/>
      <c r="AM334" s="142"/>
      <c r="AN334" s="142"/>
      <c r="AO334" s="142"/>
      <c r="AP334" s="111"/>
      <c r="AQ334" s="111"/>
      <c r="AR334" s="111"/>
      <c r="AS334" s="142"/>
      <c r="AT334" s="144"/>
      <c r="AU334" s="142"/>
      <c r="AV334" s="142"/>
      <c r="AW334" s="142"/>
      <c r="AX334" s="110"/>
      <c r="AY334" s="110"/>
      <c r="AZ334" s="142"/>
      <c r="BA334" s="144"/>
      <c r="BB334" s="142"/>
      <c r="BC334" s="142"/>
      <c r="BD334" s="142"/>
      <c r="BE334" s="110"/>
      <c r="BF334" s="110"/>
      <c r="BG334" s="142"/>
      <c r="BH334" s="144"/>
      <c r="BI334" s="142"/>
      <c r="BJ334" s="142"/>
      <c r="BK334" s="110"/>
      <c r="BL334" s="142"/>
      <c r="BM334" s="110"/>
      <c r="BN334" s="142"/>
      <c r="BO334" s="142"/>
      <c r="BP334" s="142"/>
      <c r="BQ334" s="110"/>
      <c r="BR334" s="142"/>
      <c r="BS334" s="110"/>
      <c r="BT334" s="142"/>
      <c r="BU334" s="110"/>
      <c r="BV334" s="144"/>
      <c r="BW334" s="114"/>
      <c r="BX334" s="67"/>
      <c r="BY334" s="68"/>
      <c r="BZ334" s="143"/>
      <c r="CA334" s="143"/>
      <c r="CB334" s="142"/>
      <c r="CC334" s="110"/>
      <c r="CD334" s="110"/>
      <c r="CE334" s="142"/>
      <c r="CF334" s="145"/>
      <c r="CG334" s="142"/>
      <c r="CH334" s="142"/>
      <c r="CI334" s="142"/>
      <c r="CJ334" s="142"/>
      <c r="CK334" s="142"/>
      <c r="CL334" s="111"/>
      <c r="CM334" s="111"/>
      <c r="CN334" s="111"/>
      <c r="CO334" s="142"/>
      <c r="CP334" s="145"/>
      <c r="CQ334" s="142"/>
      <c r="CR334" s="142"/>
      <c r="CS334" s="142"/>
      <c r="CT334" s="142"/>
      <c r="CU334" s="142"/>
      <c r="CV334" s="111"/>
      <c r="CW334" s="111"/>
      <c r="CX334" s="111"/>
      <c r="CY334" s="142"/>
      <c r="CZ334" s="145"/>
      <c r="DA334" s="116"/>
      <c r="DB334" s="168"/>
      <c r="DC334" s="118"/>
      <c r="DD334" s="118"/>
      <c r="DE334" s="167"/>
      <c r="DF334" s="167"/>
    </row>
    <row r="335" spans="1:110" hidden="1" x14ac:dyDescent="0.25">
      <c r="A335" s="140"/>
      <c r="B335" s="141"/>
      <c r="C335" s="90"/>
      <c r="D335" s="142"/>
      <c r="E335" s="143"/>
      <c r="F335" s="144"/>
      <c r="G335" s="142"/>
      <c r="H335" s="142"/>
      <c r="I335" s="110"/>
      <c r="J335" s="142"/>
      <c r="K335" s="110"/>
      <c r="L335" s="142"/>
      <c r="M335" s="142"/>
      <c r="N335" s="142"/>
      <c r="O335" s="110"/>
      <c r="P335" s="142"/>
      <c r="Q335" s="110"/>
      <c r="R335" s="142"/>
      <c r="S335" s="142"/>
      <c r="T335" s="142"/>
      <c r="U335" s="110"/>
      <c r="V335" s="142"/>
      <c r="W335" s="110"/>
      <c r="X335" s="142"/>
      <c r="Y335" s="110"/>
      <c r="Z335" s="144"/>
      <c r="AA335" s="142"/>
      <c r="AB335" s="142"/>
      <c r="AC335" s="142"/>
      <c r="AD335" s="142"/>
      <c r="AE335" s="142"/>
      <c r="AF335" s="111"/>
      <c r="AG335" s="111"/>
      <c r="AH335" s="111"/>
      <c r="AI335" s="142"/>
      <c r="AJ335" s="144"/>
      <c r="AK335" s="142"/>
      <c r="AL335" s="142"/>
      <c r="AM335" s="142"/>
      <c r="AN335" s="142"/>
      <c r="AO335" s="142"/>
      <c r="AP335" s="111"/>
      <c r="AQ335" s="111"/>
      <c r="AR335" s="111"/>
      <c r="AS335" s="142"/>
      <c r="AT335" s="144"/>
      <c r="AU335" s="142"/>
      <c r="AV335" s="142"/>
      <c r="AW335" s="142"/>
      <c r="AX335" s="110"/>
      <c r="AY335" s="110"/>
      <c r="AZ335" s="142"/>
      <c r="BA335" s="144"/>
      <c r="BB335" s="142"/>
      <c r="BC335" s="142"/>
      <c r="BD335" s="142"/>
      <c r="BE335" s="110"/>
      <c r="BF335" s="110"/>
      <c r="BG335" s="142"/>
      <c r="BH335" s="144"/>
      <c r="BI335" s="142"/>
      <c r="BJ335" s="142"/>
      <c r="BK335" s="110"/>
      <c r="BL335" s="142"/>
      <c r="BM335" s="110"/>
      <c r="BN335" s="142"/>
      <c r="BO335" s="142"/>
      <c r="BP335" s="142"/>
      <c r="BQ335" s="110"/>
      <c r="BR335" s="142"/>
      <c r="BS335" s="110"/>
      <c r="BT335" s="142"/>
      <c r="BU335" s="110"/>
      <c r="BV335" s="144"/>
      <c r="BW335" s="114"/>
      <c r="BX335" s="67"/>
      <c r="BY335" s="68"/>
      <c r="BZ335" s="143"/>
      <c r="CA335" s="143"/>
      <c r="CB335" s="142"/>
      <c r="CC335" s="110"/>
      <c r="CD335" s="110"/>
      <c r="CE335" s="142"/>
      <c r="CF335" s="145"/>
      <c r="CG335" s="142"/>
      <c r="CH335" s="142"/>
      <c r="CI335" s="142"/>
      <c r="CJ335" s="142"/>
      <c r="CK335" s="142"/>
      <c r="CL335" s="111"/>
      <c r="CM335" s="111"/>
      <c r="CN335" s="111"/>
      <c r="CO335" s="142"/>
      <c r="CP335" s="145"/>
      <c r="CQ335" s="142"/>
      <c r="CR335" s="142"/>
      <c r="CS335" s="142"/>
      <c r="CT335" s="142"/>
      <c r="CU335" s="142"/>
      <c r="CV335" s="111"/>
      <c r="CW335" s="111"/>
      <c r="CX335" s="111"/>
      <c r="CY335" s="142"/>
      <c r="CZ335" s="145"/>
      <c r="DA335" s="116"/>
      <c r="DB335" s="168"/>
      <c r="DC335" s="118"/>
      <c r="DD335" s="118"/>
      <c r="DE335" s="167"/>
      <c r="DF335" s="167"/>
    </row>
    <row r="336" spans="1:110" hidden="1" x14ac:dyDescent="0.25">
      <c r="A336" s="140"/>
      <c r="B336" s="141"/>
      <c r="C336" s="90"/>
      <c r="D336" s="142"/>
      <c r="E336" s="143"/>
      <c r="F336" s="144"/>
      <c r="G336" s="142"/>
      <c r="H336" s="142"/>
      <c r="I336" s="110"/>
      <c r="J336" s="142"/>
      <c r="K336" s="110"/>
      <c r="L336" s="142"/>
      <c r="M336" s="142"/>
      <c r="N336" s="142"/>
      <c r="O336" s="110"/>
      <c r="P336" s="142"/>
      <c r="Q336" s="110"/>
      <c r="R336" s="142"/>
      <c r="S336" s="142"/>
      <c r="T336" s="142"/>
      <c r="U336" s="110"/>
      <c r="V336" s="142"/>
      <c r="W336" s="110"/>
      <c r="X336" s="142"/>
      <c r="Y336" s="110"/>
      <c r="Z336" s="144"/>
      <c r="AA336" s="142"/>
      <c r="AB336" s="142"/>
      <c r="AC336" s="142"/>
      <c r="AD336" s="142"/>
      <c r="AE336" s="142"/>
      <c r="AF336" s="111"/>
      <c r="AG336" s="111"/>
      <c r="AH336" s="111"/>
      <c r="AI336" s="142"/>
      <c r="AJ336" s="144"/>
      <c r="AK336" s="142"/>
      <c r="AL336" s="142"/>
      <c r="AM336" s="142"/>
      <c r="AN336" s="142"/>
      <c r="AO336" s="142"/>
      <c r="AP336" s="111"/>
      <c r="AQ336" s="111"/>
      <c r="AR336" s="111"/>
      <c r="AS336" s="142"/>
      <c r="AT336" s="144"/>
      <c r="AU336" s="142"/>
      <c r="AV336" s="142"/>
      <c r="AW336" s="142"/>
      <c r="AX336" s="110"/>
      <c r="AY336" s="110"/>
      <c r="AZ336" s="142"/>
      <c r="BA336" s="144"/>
      <c r="BB336" s="142"/>
      <c r="BC336" s="142"/>
      <c r="BD336" s="142"/>
      <c r="BE336" s="110"/>
      <c r="BF336" s="110"/>
      <c r="BG336" s="142"/>
      <c r="BH336" s="144"/>
      <c r="BI336" s="142"/>
      <c r="BJ336" s="142"/>
      <c r="BK336" s="110"/>
      <c r="BL336" s="142"/>
      <c r="BM336" s="110"/>
      <c r="BN336" s="142"/>
      <c r="BO336" s="142"/>
      <c r="BP336" s="142"/>
      <c r="BQ336" s="110"/>
      <c r="BR336" s="142"/>
      <c r="BS336" s="110"/>
      <c r="BT336" s="142"/>
      <c r="BU336" s="110"/>
      <c r="BV336" s="144"/>
      <c r="BW336" s="114"/>
      <c r="BX336" s="67"/>
      <c r="BY336" s="68"/>
      <c r="BZ336" s="143"/>
      <c r="CA336" s="143"/>
      <c r="CB336" s="142"/>
      <c r="CC336" s="110"/>
      <c r="CD336" s="110"/>
      <c r="CE336" s="142"/>
      <c r="CF336" s="145"/>
      <c r="CG336" s="142"/>
      <c r="CH336" s="142"/>
      <c r="CI336" s="142"/>
      <c r="CJ336" s="142"/>
      <c r="CK336" s="142"/>
      <c r="CL336" s="111"/>
      <c r="CM336" s="111"/>
      <c r="CN336" s="111"/>
      <c r="CO336" s="142"/>
      <c r="CP336" s="145"/>
      <c r="CQ336" s="142"/>
      <c r="CR336" s="142"/>
      <c r="CS336" s="142"/>
      <c r="CT336" s="142"/>
      <c r="CU336" s="142"/>
      <c r="CV336" s="111"/>
      <c r="CW336" s="111"/>
      <c r="CX336" s="111"/>
      <c r="CY336" s="142"/>
      <c r="CZ336" s="145"/>
      <c r="DA336" s="116"/>
      <c r="DB336" s="168"/>
      <c r="DC336" s="118"/>
      <c r="DD336" s="118"/>
      <c r="DE336" s="167"/>
      <c r="DF336" s="167"/>
    </row>
    <row r="337" spans="1:110" hidden="1" x14ac:dyDescent="0.25">
      <c r="A337" s="140"/>
      <c r="B337" s="141"/>
      <c r="C337" s="90"/>
      <c r="D337" s="142"/>
      <c r="E337" s="143"/>
      <c r="F337" s="144"/>
      <c r="G337" s="142"/>
      <c r="H337" s="142"/>
      <c r="I337" s="110"/>
      <c r="J337" s="142"/>
      <c r="K337" s="110"/>
      <c r="L337" s="142"/>
      <c r="M337" s="142"/>
      <c r="N337" s="142"/>
      <c r="O337" s="110"/>
      <c r="P337" s="142"/>
      <c r="Q337" s="110"/>
      <c r="R337" s="142"/>
      <c r="S337" s="142"/>
      <c r="T337" s="142"/>
      <c r="U337" s="110"/>
      <c r="V337" s="142"/>
      <c r="W337" s="110"/>
      <c r="X337" s="142"/>
      <c r="Y337" s="110"/>
      <c r="Z337" s="144"/>
      <c r="AA337" s="142"/>
      <c r="AB337" s="142"/>
      <c r="AC337" s="142"/>
      <c r="AD337" s="142"/>
      <c r="AE337" s="142"/>
      <c r="AF337" s="111"/>
      <c r="AG337" s="111"/>
      <c r="AH337" s="111"/>
      <c r="AI337" s="142"/>
      <c r="AJ337" s="144"/>
      <c r="AK337" s="142"/>
      <c r="AL337" s="142"/>
      <c r="AM337" s="142"/>
      <c r="AN337" s="142"/>
      <c r="AO337" s="142"/>
      <c r="AP337" s="111"/>
      <c r="AQ337" s="111"/>
      <c r="AR337" s="111"/>
      <c r="AS337" s="142"/>
      <c r="AT337" s="144"/>
      <c r="AU337" s="142"/>
      <c r="AV337" s="142"/>
      <c r="AW337" s="142"/>
      <c r="AX337" s="110"/>
      <c r="AY337" s="110"/>
      <c r="AZ337" s="142"/>
      <c r="BA337" s="144"/>
      <c r="BB337" s="142"/>
      <c r="BC337" s="142"/>
      <c r="BD337" s="142"/>
      <c r="BE337" s="110"/>
      <c r="BF337" s="110"/>
      <c r="BG337" s="142"/>
      <c r="BH337" s="144"/>
      <c r="BI337" s="142"/>
      <c r="BJ337" s="142"/>
      <c r="BK337" s="110"/>
      <c r="BL337" s="142"/>
      <c r="BM337" s="110"/>
      <c r="BN337" s="142"/>
      <c r="BO337" s="142"/>
      <c r="BP337" s="142"/>
      <c r="BQ337" s="110"/>
      <c r="BR337" s="142"/>
      <c r="BS337" s="110"/>
      <c r="BT337" s="142"/>
      <c r="BU337" s="110"/>
      <c r="BV337" s="144"/>
      <c r="BW337" s="114"/>
      <c r="BX337" s="67"/>
      <c r="BY337" s="68"/>
      <c r="BZ337" s="143"/>
      <c r="CA337" s="143"/>
      <c r="CB337" s="142"/>
      <c r="CC337" s="110"/>
      <c r="CD337" s="110"/>
      <c r="CE337" s="142"/>
      <c r="CF337" s="145"/>
      <c r="CG337" s="142"/>
      <c r="CH337" s="142"/>
      <c r="CI337" s="142"/>
      <c r="CJ337" s="142"/>
      <c r="CK337" s="142"/>
      <c r="CL337" s="111"/>
      <c r="CM337" s="111"/>
      <c r="CN337" s="111"/>
      <c r="CO337" s="142"/>
      <c r="CP337" s="145"/>
      <c r="CQ337" s="142"/>
      <c r="CR337" s="142"/>
      <c r="CS337" s="142"/>
      <c r="CT337" s="142"/>
      <c r="CU337" s="142"/>
      <c r="CV337" s="111"/>
      <c r="CW337" s="111"/>
      <c r="CX337" s="111"/>
      <c r="CY337" s="142"/>
      <c r="CZ337" s="145"/>
      <c r="DA337" s="116"/>
      <c r="DB337" s="168"/>
      <c r="DC337" s="118"/>
      <c r="DD337" s="118"/>
      <c r="DE337" s="167"/>
      <c r="DF337" s="167"/>
    </row>
    <row r="338" spans="1:110" hidden="1" x14ac:dyDescent="0.25">
      <c r="A338" s="140"/>
      <c r="B338" s="141"/>
      <c r="C338" s="90"/>
      <c r="D338" s="142"/>
      <c r="E338" s="143"/>
      <c r="F338" s="144"/>
      <c r="G338" s="142"/>
      <c r="H338" s="142"/>
      <c r="I338" s="110"/>
      <c r="J338" s="142"/>
      <c r="K338" s="110"/>
      <c r="L338" s="142"/>
      <c r="M338" s="142"/>
      <c r="N338" s="142"/>
      <c r="O338" s="110"/>
      <c r="P338" s="142"/>
      <c r="Q338" s="110"/>
      <c r="R338" s="142"/>
      <c r="S338" s="142"/>
      <c r="T338" s="142"/>
      <c r="U338" s="110"/>
      <c r="V338" s="142"/>
      <c r="W338" s="110"/>
      <c r="X338" s="142"/>
      <c r="Y338" s="110"/>
      <c r="Z338" s="144"/>
      <c r="AA338" s="142"/>
      <c r="AB338" s="142"/>
      <c r="AC338" s="142"/>
      <c r="AD338" s="142"/>
      <c r="AE338" s="142"/>
      <c r="AF338" s="111"/>
      <c r="AG338" s="111"/>
      <c r="AH338" s="111"/>
      <c r="AI338" s="142"/>
      <c r="AJ338" s="144"/>
      <c r="AK338" s="142"/>
      <c r="AL338" s="142"/>
      <c r="AM338" s="142"/>
      <c r="AN338" s="142"/>
      <c r="AO338" s="142"/>
      <c r="AP338" s="111"/>
      <c r="AQ338" s="111"/>
      <c r="AR338" s="111"/>
      <c r="AS338" s="142"/>
      <c r="AT338" s="144"/>
      <c r="AU338" s="142"/>
      <c r="AV338" s="142"/>
      <c r="AW338" s="142"/>
      <c r="AX338" s="110"/>
      <c r="AY338" s="110"/>
      <c r="AZ338" s="142"/>
      <c r="BA338" s="144"/>
      <c r="BB338" s="142"/>
      <c r="BC338" s="142"/>
      <c r="BD338" s="142"/>
      <c r="BE338" s="110"/>
      <c r="BF338" s="110"/>
      <c r="BG338" s="142"/>
      <c r="BH338" s="144"/>
      <c r="BI338" s="142"/>
      <c r="BJ338" s="142"/>
      <c r="BK338" s="110"/>
      <c r="BL338" s="142"/>
      <c r="BM338" s="110"/>
      <c r="BN338" s="142"/>
      <c r="BO338" s="142"/>
      <c r="BP338" s="142"/>
      <c r="BQ338" s="110"/>
      <c r="BR338" s="142"/>
      <c r="BS338" s="110"/>
      <c r="BT338" s="142"/>
      <c r="BU338" s="110"/>
      <c r="BV338" s="144"/>
      <c r="BW338" s="114"/>
      <c r="BX338" s="67"/>
      <c r="BY338" s="68"/>
      <c r="BZ338" s="143"/>
      <c r="CA338" s="143"/>
      <c r="CB338" s="142"/>
      <c r="CC338" s="110"/>
      <c r="CD338" s="110"/>
      <c r="CE338" s="142"/>
      <c r="CF338" s="145"/>
      <c r="CG338" s="142"/>
      <c r="CH338" s="142"/>
      <c r="CI338" s="142"/>
      <c r="CJ338" s="142"/>
      <c r="CK338" s="142"/>
      <c r="CL338" s="111"/>
      <c r="CM338" s="111"/>
      <c r="CN338" s="111"/>
      <c r="CO338" s="142"/>
      <c r="CP338" s="145"/>
      <c r="CQ338" s="142"/>
      <c r="CR338" s="142"/>
      <c r="CS338" s="142"/>
      <c r="CT338" s="142"/>
      <c r="CU338" s="142"/>
      <c r="CV338" s="111"/>
      <c r="CW338" s="111"/>
      <c r="CX338" s="111"/>
      <c r="CY338" s="142"/>
      <c r="CZ338" s="145"/>
      <c r="DA338" s="116"/>
      <c r="DB338" s="168"/>
      <c r="DC338" s="118"/>
      <c r="DD338" s="118"/>
      <c r="DE338" s="167"/>
      <c r="DF338" s="167"/>
    </row>
    <row r="339" spans="1:110" hidden="1" x14ac:dyDescent="0.25">
      <c r="A339" s="140"/>
      <c r="B339" s="141"/>
      <c r="C339" s="90"/>
      <c r="D339" s="142"/>
      <c r="E339" s="143"/>
      <c r="F339" s="144"/>
      <c r="G339" s="142"/>
      <c r="H339" s="142"/>
      <c r="I339" s="110"/>
      <c r="J339" s="142"/>
      <c r="K339" s="110"/>
      <c r="L339" s="142"/>
      <c r="M339" s="142"/>
      <c r="N339" s="142"/>
      <c r="O339" s="110"/>
      <c r="P339" s="142"/>
      <c r="Q339" s="110"/>
      <c r="R339" s="142"/>
      <c r="S339" s="142"/>
      <c r="T339" s="142"/>
      <c r="U339" s="110"/>
      <c r="V339" s="142"/>
      <c r="W339" s="110"/>
      <c r="X339" s="142"/>
      <c r="Y339" s="110"/>
      <c r="Z339" s="144"/>
      <c r="AA339" s="142"/>
      <c r="AB339" s="142"/>
      <c r="AC339" s="142"/>
      <c r="AD339" s="142"/>
      <c r="AE339" s="142"/>
      <c r="AF339" s="111"/>
      <c r="AG339" s="111"/>
      <c r="AH339" s="111"/>
      <c r="AI339" s="142"/>
      <c r="AJ339" s="144"/>
      <c r="AK339" s="142"/>
      <c r="AL339" s="142"/>
      <c r="AM339" s="142"/>
      <c r="AN339" s="142"/>
      <c r="AO339" s="142"/>
      <c r="AP339" s="111"/>
      <c r="AQ339" s="111"/>
      <c r="AR339" s="111"/>
      <c r="AS339" s="142"/>
      <c r="AT339" s="144"/>
      <c r="AU339" s="142"/>
      <c r="AV339" s="142"/>
      <c r="AW339" s="142"/>
      <c r="AX339" s="110"/>
      <c r="AY339" s="110"/>
      <c r="AZ339" s="142"/>
      <c r="BA339" s="144"/>
      <c r="BB339" s="142"/>
      <c r="BC339" s="142"/>
      <c r="BD339" s="142"/>
      <c r="BE339" s="110"/>
      <c r="BF339" s="110"/>
      <c r="BG339" s="142"/>
      <c r="BH339" s="144"/>
      <c r="BI339" s="142"/>
      <c r="BJ339" s="142"/>
      <c r="BK339" s="110"/>
      <c r="BL339" s="142"/>
      <c r="BM339" s="110"/>
      <c r="BN339" s="142"/>
      <c r="BO339" s="142"/>
      <c r="BP339" s="142"/>
      <c r="BQ339" s="110"/>
      <c r="BR339" s="142"/>
      <c r="BS339" s="110"/>
      <c r="BT339" s="142"/>
      <c r="BU339" s="110"/>
      <c r="BV339" s="144"/>
      <c r="BW339" s="114"/>
      <c r="BX339" s="67"/>
      <c r="BY339" s="68"/>
      <c r="BZ339" s="143"/>
      <c r="CA339" s="143"/>
      <c r="CB339" s="142"/>
      <c r="CC339" s="110"/>
      <c r="CD339" s="110"/>
      <c r="CE339" s="142"/>
      <c r="CF339" s="145"/>
      <c r="CG339" s="142"/>
      <c r="CH339" s="142"/>
      <c r="CI339" s="142"/>
      <c r="CJ339" s="142"/>
      <c r="CK339" s="142"/>
      <c r="CL339" s="111"/>
      <c r="CM339" s="111"/>
      <c r="CN339" s="111"/>
      <c r="CO339" s="142"/>
      <c r="CP339" s="145"/>
      <c r="CQ339" s="142"/>
      <c r="CR339" s="142"/>
      <c r="CS339" s="142"/>
      <c r="CT339" s="142"/>
      <c r="CU339" s="142"/>
      <c r="CV339" s="111"/>
      <c r="CW339" s="111"/>
      <c r="CX339" s="111"/>
      <c r="CY339" s="142"/>
      <c r="CZ339" s="145"/>
      <c r="DA339" s="116"/>
      <c r="DB339" s="168"/>
      <c r="DC339" s="118"/>
      <c r="DD339" s="118"/>
      <c r="DE339" s="167"/>
      <c r="DF339" s="167"/>
    </row>
    <row r="340" spans="1:110" hidden="1" x14ac:dyDescent="0.25">
      <c r="A340" s="140"/>
      <c r="B340" s="141"/>
      <c r="C340" s="90"/>
      <c r="D340" s="142"/>
      <c r="E340" s="143"/>
      <c r="F340" s="144"/>
      <c r="G340" s="142"/>
      <c r="H340" s="142"/>
      <c r="I340" s="110"/>
      <c r="J340" s="142"/>
      <c r="K340" s="110"/>
      <c r="L340" s="142"/>
      <c r="M340" s="142"/>
      <c r="N340" s="142"/>
      <c r="O340" s="110"/>
      <c r="P340" s="142"/>
      <c r="Q340" s="110"/>
      <c r="R340" s="142"/>
      <c r="S340" s="142"/>
      <c r="T340" s="142"/>
      <c r="U340" s="110"/>
      <c r="V340" s="142"/>
      <c r="W340" s="110"/>
      <c r="X340" s="142"/>
      <c r="Y340" s="110"/>
      <c r="Z340" s="144"/>
      <c r="AA340" s="142"/>
      <c r="AB340" s="142"/>
      <c r="AC340" s="142"/>
      <c r="AD340" s="142"/>
      <c r="AE340" s="142"/>
      <c r="AF340" s="111"/>
      <c r="AG340" s="111"/>
      <c r="AH340" s="111"/>
      <c r="AI340" s="142"/>
      <c r="AJ340" s="144"/>
      <c r="AK340" s="142"/>
      <c r="AL340" s="142"/>
      <c r="AM340" s="142"/>
      <c r="AN340" s="142"/>
      <c r="AO340" s="142"/>
      <c r="AP340" s="111"/>
      <c r="AQ340" s="111"/>
      <c r="AR340" s="111"/>
      <c r="AS340" s="142"/>
      <c r="AT340" s="144"/>
      <c r="AU340" s="142"/>
      <c r="AV340" s="142"/>
      <c r="AW340" s="142"/>
      <c r="AX340" s="110"/>
      <c r="AY340" s="110"/>
      <c r="AZ340" s="142"/>
      <c r="BA340" s="144"/>
      <c r="BB340" s="142"/>
      <c r="BC340" s="142"/>
      <c r="BD340" s="142"/>
      <c r="BE340" s="110"/>
      <c r="BF340" s="110"/>
      <c r="BG340" s="142"/>
      <c r="BH340" s="144"/>
      <c r="BI340" s="142"/>
      <c r="BJ340" s="142"/>
      <c r="BK340" s="110"/>
      <c r="BL340" s="142"/>
      <c r="BM340" s="110"/>
      <c r="BN340" s="142"/>
      <c r="BO340" s="142"/>
      <c r="BP340" s="142"/>
      <c r="BQ340" s="110"/>
      <c r="BR340" s="142"/>
      <c r="BS340" s="110"/>
      <c r="BT340" s="142"/>
      <c r="BU340" s="110"/>
      <c r="BV340" s="144"/>
      <c r="BW340" s="114"/>
      <c r="BX340" s="67"/>
      <c r="BY340" s="68"/>
      <c r="BZ340" s="143"/>
      <c r="CA340" s="143"/>
      <c r="CB340" s="142"/>
      <c r="CC340" s="110"/>
      <c r="CD340" s="110"/>
      <c r="CE340" s="142"/>
      <c r="CF340" s="145"/>
      <c r="CG340" s="142"/>
      <c r="CH340" s="142"/>
      <c r="CI340" s="142"/>
      <c r="CJ340" s="142"/>
      <c r="CK340" s="142"/>
      <c r="CL340" s="111"/>
      <c r="CM340" s="111"/>
      <c r="CN340" s="111"/>
      <c r="CO340" s="142"/>
      <c r="CP340" s="145"/>
      <c r="CQ340" s="142"/>
      <c r="CR340" s="142"/>
      <c r="CS340" s="142"/>
      <c r="CT340" s="142"/>
      <c r="CU340" s="142"/>
      <c r="CV340" s="111"/>
      <c r="CW340" s="111"/>
      <c r="CX340" s="111"/>
      <c r="CY340" s="142"/>
      <c r="CZ340" s="145"/>
      <c r="DA340" s="116"/>
      <c r="DB340" s="168"/>
      <c r="DC340" s="118"/>
      <c r="DD340" s="118"/>
      <c r="DE340" s="167"/>
      <c r="DF340" s="167"/>
    </row>
    <row r="341" spans="1:110" hidden="1" x14ac:dyDescent="0.25">
      <c r="A341" s="140"/>
      <c r="B341" s="141"/>
      <c r="C341" s="90"/>
      <c r="D341" s="142"/>
      <c r="E341" s="143"/>
      <c r="F341" s="144"/>
      <c r="G341" s="142"/>
      <c r="H341" s="142"/>
      <c r="I341" s="110"/>
      <c r="J341" s="142"/>
      <c r="K341" s="110"/>
      <c r="L341" s="142"/>
      <c r="M341" s="142"/>
      <c r="N341" s="142"/>
      <c r="O341" s="110"/>
      <c r="P341" s="142"/>
      <c r="Q341" s="110"/>
      <c r="R341" s="142"/>
      <c r="S341" s="142"/>
      <c r="T341" s="142"/>
      <c r="U341" s="110"/>
      <c r="V341" s="142"/>
      <c r="W341" s="110"/>
      <c r="X341" s="142"/>
      <c r="Y341" s="110"/>
      <c r="Z341" s="144"/>
      <c r="AA341" s="142"/>
      <c r="AB341" s="142"/>
      <c r="AC341" s="142"/>
      <c r="AD341" s="142"/>
      <c r="AE341" s="142"/>
      <c r="AF341" s="111"/>
      <c r="AG341" s="111"/>
      <c r="AH341" s="111"/>
      <c r="AI341" s="142"/>
      <c r="AJ341" s="144"/>
      <c r="AK341" s="142"/>
      <c r="AL341" s="142"/>
      <c r="AM341" s="142"/>
      <c r="AN341" s="142"/>
      <c r="AO341" s="142"/>
      <c r="AP341" s="111"/>
      <c r="AQ341" s="111"/>
      <c r="AR341" s="111"/>
      <c r="AS341" s="142"/>
      <c r="AT341" s="144"/>
      <c r="AU341" s="142"/>
      <c r="AV341" s="142"/>
      <c r="AW341" s="142"/>
      <c r="AX341" s="110"/>
      <c r="AY341" s="110"/>
      <c r="AZ341" s="142"/>
      <c r="BA341" s="144"/>
      <c r="BB341" s="142"/>
      <c r="BC341" s="142"/>
      <c r="BD341" s="142"/>
      <c r="BE341" s="110"/>
      <c r="BF341" s="110"/>
      <c r="BG341" s="142"/>
      <c r="BH341" s="144"/>
      <c r="BI341" s="142"/>
      <c r="BJ341" s="142"/>
      <c r="BK341" s="110"/>
      <c r="BL341" s="142"/>
      <c r="BM341" s="110"/>
      <c r="BN341" s="142"/>
      <c r="BO341" s="142"/>
      <c r="BP341" s="142"/>
      <c r="BQ341" s="110"/>
      <c r="BR341" s="142"/>
      <c r="BS341" s="110"/>
      <c r="BT341" s="142"/>
      <c r="BU341" s="110"/>
      <c r="BV341" s="144"/>
      <c r="BW341" s="114"/>
      <c r="BX341" s="67"/>
      <c r="BY341" s="68"/>
      <c r="BZ341" s="143"/>
      <c r="CA341" s="143"/>
      <c r="CB341" s="142"/>
      <c r="CC341" s="110"/>
      <c r="CD341" s="110"/>
      <c r="CE341" s="142"/>
      <c r="CF341" s="145"/>
      <c r="CG341" s="142"/>
      <c r="CH341" s="142"/>
      <c r="CI341" s="142"/>
      <c r="CJ341" s="142"/>
      <c r="CK341" s="142"/>
      <c r="CL341" s="111"/>
      <c r="CM341" s="111"/>
      <c r="CN341" s="111"/>
      <c r="CO341" s="142"/>
      <c r="CP341" s="145"/>
      <c r="CQ341" s="142"/>
      <c r="CR341" s="142"/>
      <c r="CS341" s="142"/>
      <c r="CT341" s="142"/>
      <c r="CU341" s="142"/>
      <c r="CV341" s="111"/>
      <c r="CW341" s="111"/>
      <c r="CX341" s="111"/>
      <c r="CY341" s="142"/>
      <c r="CZ341" s="145"/>
      <c r="DA341" s="116"/>
      <c r="DB341" s="168"/>
      <c r="DC341" s="118"/>
      <c r="DD341" s="118"/>
      <c r="DE341" s="167"/>
      <c r="DF341" s="167"/>
    </row>
    <row r="342" spans="1:110" hidden="1" x14ac:dyDescent="0.25">
      <c r="A342" s="140"/>
      <c r="B342" s="141"/>
      <c r="C342" s="90"/>
      <c r="D342" s="142"/>
      <c r="E342" s="143"/>
      <c r="F342" s="144"/>
      <c r="G342" s="142"/>
      <c r="H342" s="142"/>
      <c r="I342" s="110"/>
      <c r="J342" s="142"/>
      <c r="K342" s="110"/>
      <c r="L342" s="142"/>
      <c r="M342" s="142"/>
      <c r="N342" s="142"/>
      <c r="O342" s="110"/>
      <c r="P342" s="142"/>
      <c r="Q342" s="110"/>
      <c r="R342" s="142"/>
      <c r="S342" s="142"/>
      <c r="T342" s="142"/>
      <c r="U342" s="110"/>
      <c r="V342" s="142"/>
      <c r="W342" s="110"/>
      <c r="X342" s="142"/>
      <c r="Y342" s="110"/>
      <c r="Z342" s="144"/>
      <c r="AA342" s="142"/>
      <c r="AB342" s="142"/>
      <c r="AC342" s="142"/>
      <c r="AD342" s="142"/>
      <c r="AE342" s="142"/>
      <c r="AF342" s="111"/>
      <c r="AG342" s="111"/>
      <c r="AH342" s="111"/>
      <c r="AI342" s="142"/>
      <c r="AJ342" s="144"/>
      <c r="AK342" s="142"/>
      <c r="AL342" s="142"/>
      <c r="AM342" s="142"/>
      <c r="AN342" s="142"/>
      <c r="AO342" s="142"/>
      <c r="AP342" s="111"/>
      <c r="AQ342" s="111"/>
      <c r="AR342" s="111"/>
      <c r="AS342" s="142"/>
      <c r="AT342" s="144"/>
      <c r="AU342" s="142"/>
      <c r="AV342" s="142"/>
      <c r="AW342" s="142"/>
      <c r="AX342" s="110"/>
      <c r="AY342" s="110"/>
      <c r="AZ342" s="142"/>
      <c r="BA342" s="144"/>
      <c r="BB342" s="142"/>
      <c r="BC342" s="142"/>
      <c r="BD342" s="142"/>
      <c r="BE342" s="110"/>
      <c r="BF342" s="110"/>
      <c r="BG342" s="142"/>
      <c r="BH342" s="144"/>
      <c r="BI342" s="142"/>
      <c r="BJ342" s="142"/>
      <c r="BK342" s="110"/>
      <c r="BL342" s="142"/>
      <c r="BM342" s="110"/>
      <c r="BN342" s="142"/>
      <c r="BO342" s="142"/>
      <c r="BP342" s="142"/>
      <c r="BQ342" s="110"/>
      <c r="BR342" s="142"/>
      <c r="BS342" s="110"/>
      <c r="BT342" s="142"/>
      <c r="BU342" s="110"/>
      <c r="BV342" s="144"/>
      <c r="BW342" s="114"/>
      <c r="BX342" s="67"/>
      <c r="BY342" s="68"/>
      <c r="BZ342" s="143"/>
      <c r="CA342" s="143"/>
      <c r="CB342" s="142"/>
      <c r="CC342" s="110"/>
      <c r="CD342" s="110"/>
      <c r="CE342" s="142"/>
      <c r="CF342" s="145"/>
      <c r="CG342" s="142"/>
      <c r="CH342" s="142"/>
      <c r="CI342" s="142"/>
      <c r="CJ342" s="142"/>
      <c r="CK342" s="142"/>
      <c r="CL342" s="111"/>
      <c r="CM342" s="111"/>
      <c r="CN342" s="111"/>
      <c r="CO342" s="142"/>
      <c r="CP342" s="145"/>
      <c r="CQ342" s="142"/>
      <c r="CR342" s="142"/>
      <c r="CS342" s="142"/>
      <c r="CT342" s="142"/>
      <c r="CU342" s="142"/>
      <c r="CV342" s="111"/>
      <c r="CW342" s="111"/>
      <c r="CX342" s="111"/>
      <c r="CY342" s="142"/>
      <c r="CZ342" s="145"/>
      <c r="DA342" s="116"/>
      <c r="DB342" s="168"/>
      <c r="DC342" s="118"/>
      <c r="DD342" s="118"/>
      <c r="DE342" s="167"/>
      <c r="DF342" s="167"/>
    </row>
    <row r="343" spans="1:110" hidden="1" x14ac:dyDescent="0.25">
      <c r="A343" s="140"/>
      <c r="B343" s="141"/>
      <c r="C343" s="90"/>
      <c r="D343" s="142"/>
      <c r="E343" s="143"/>
      <c r="F343" s="144"/>
      <c r="G343" s="142"/>
      <c r="H343" s="142"/>
      <c r="I343" s="110"/>
      <c r="J343" s="142"/>
      <c r="K343" s="110"/>
      <c r="L343" s="142"/>
      <c r="M343" s="142"/>
      <c r="N343" s="142"/>
      <c r="O343" s="110"/>
      <c r="P343" s="142"/>
      <c r="Q343" s="110"/>
      <c r="R343" s="142"/>
      <c r="S343" s="142"/>
      <c r="T343" s="142"/>
      <c r="U343" s="110"/>
      <c r="V343" s="142"/>
      <c r="W343" s="110"/>
      <c r="X343" s="142"/>
      <c r="Y343" s="110"/>
      <c r="Z343" s="144"/>
      <c r="AA343" s="142"/>
      <c r="AB343" s="142"/>
      <c r="AC343" s="142"/>
      <c r="AD343" s="142"/>
      <c r="AE343" s="142"/>
      <c r="AF343" s="111"/>
      <c r="AG343" s="111"/>
      <c r="AH343" s="111"/>
      <c r="AI343" s="142"/>
      <c r="AJ343" s="144"/>
      <c r="AK343" s="142"/>
      <c r="AL343" s="142"/>
      <c r="AM343" s="142"/>
      <c r="AN343" s="142"/>
      <c r="AO343" s="142"/>
      <c r="AP343" s="111"/>
      <c r="AQ343" s="111"/>
      <c r="AR343" s="111"/>
      <c r="AS343" s="142"/>
      <c r="AT343" s="144"/>
      <c r="AU343" s="142"/>
      <c r="AV343" s="142"/>
      <c r="AW343" s="142"/>
      <c r="AX343" s="110"/>
      <c r="AY343" s="110"/>
      <c r="AZ343" s="142"/>
      <c r="BA343" s="144"/>
      <c r="BB343" s="142"/>
      <c r="BC343" s="142"/>
      <c r="BD343" s="142"/>
      <c r="BE343" s="110"/>
      <c r="BF343" s="110"/>
      <c r="BG343" s="142"/>
      <c r="BH343" s="144"/>
      <c r="BI343" s="142"/>
      <c r="BJ343" s="142"/>
      <c r="BK343" s="110"/>
      <c r="BL343" s="142"/>
      <c r="BM343" s="110"/>
      <c r="BN343" s="142"/>
      <c r="BO343" s="142"/>
      <c r="BP343" s="142"/>
      <c r="BQ343" s="110"/>
      <c r="BR343" s="142"/>
      <c r="BS343" s="110"/>
      <c r="BT343" s="142"/>
      <c r="BU343" s="110"/>
      <c r="BV343" s="144"/>
      <c r="BW343" s="114"/>
      <c r="BX343" s="67"/>
      <c r="BY343" s="68"/>
      <c r="BZ343" s="143"/>
      <c r="CA343" s="143"/>
      <c r="CB343" s="142"/>
      <c r="CC343" s="110"/>
      <c r="CD343" s="110"/>
      <c r="CE343" s="142"/>
      <c r="CF343" s="145"/>
      <c r="CG343" s="142"/>
      <c r="CH343" s="142"/>
      <c r="CI343" s="142"/>
      <c r="CJ343" s="142"/>
      <c r="CK343" s="142"/>
      <c r="CL343" s="111"/>
      <c r="CM343" s="111"/>
      <c r="CN343" s="111"/>
      <c r="CO343" s="142"/>
      <c r="CP343" s="145"/>
      <c r="CQ343" s="142"/>
      <c r="CR343" s="142"/>
      <c r="CS343" s="142"/>
      <c r="CT343" s="142"/>
      <c r="CU343" s="142"/>
      <c r="CV343" s="111"/>
      <c r="CW343" s="111"/>
      <c r="CX343" s="111"/>
      <c r="CY343" s="142"/>
      <c r="CZ343" s="145"/>
      <c r="DA343" s="116"/>
      <c r="DB343" s="168"/>
      <c r="DC343" s="118"/>
      <c r="DD343" s="118"/>
      <c r="DE343" s="167"/>
      <c r="DF343" s="167"/>
    </row>
    <row r="344" spans="1:110" hidden="1" x14ac:dyDescent="0.25">
      <c r="A344" s="140"/>
      <c r="B344" s="141"/>
      <c r="C344" s="90"/>
      <c r="D344" s="142"/>
      <c r="E344" s="143"/>
      <c r="F344" s="144"/>
      <c r="G344" s="142"/>
      <c r="H344" s="142"/>
      <c r="I344" s="110"/>
      <c r="J344" s="142"/>
      <c r="K344" s="110"/>
      <c r="L344" s="142"/>
      <c r="M344" s="142"/>
      <c r="N344" s="142"/>
      <c r="O344" s="110"/>
      <c r="P344" s="142"/>
      <c r="Q344" s="110"/>
      <c r="R344" s="142"/>
      <c r="S344" s="142"/>
      <c r="T344" s="142"/>
      <c r="U344" s="110"/>
      <c r="V344" s="142"/>
      <c r="W344" s="110"/>
      <c r="X344" s="142"/>
      <c r="Y344" s="110"/>
      <c r="Z344" s="144"/>
      <c r="AA344" s="142"/>
      <c r="AB344" s="142"/>
      <c r="AC344" s="142"/>
      <c r="AD344" s="142"/>
      <c r="AE344" s="142"/>
      <c r="AF344" s="111"/>
      <c r="AG344" s="111"/>
      <c r="AH344" s="111"/>
      <c r="AI344" s="142"/>
      <c r="AJ344" s="144"/>
      <c r="AK344" s="142"/>
      <c r="AL344" s="142"/>
      <c r="AM344" s="142"/>
      <c r="AN344" s="142"/>
      <c r="AO344" s="142"/>
      <c r="AP344" s="111"/>
      <c r="AQ344" s="111"/>
      <c r="AR344" s="111"/>
      <c r="AS344" s="142"/>
      <c r="AT344" s="144"/>
      <c r="AU344" s="142"/>
      <c r="AV344" s="142"/>
      <c r="AW344" s="142"/>
      <c r="AX344" s="110"/>
      <c r="AY344" s="110"/>
      <c r="AZ344" s="142"/>
      <c r="BA344" s="144"/>
      <c r="BB344" s="142"/>
      <c r="BC344" s="142"/>
      <c r="BD344" s="142"/>
      <c r="BE344" s="110"/>
      <c r="BF344" s="110"/>
      <c r="BG344" s="142"/>
      <c r="BH344" s="144"/>
      <c r="BI344" s="142"/>
      <c r="BJ344" s="142"/>
      <c r="BK344" s="110"/>
      <c r="BL344" s="142"/>
      <c r="BM344" s="110"/>
      <c r="BN344" s="142"/>
      <c r="BO344" s="142"/>
      <c r="BP344" s="142"/>
      <c r="BQ344" s="110"/>
      <c r="BR344" s="142"/>
      <c r="BS344" s="110"/>
      <c r="BT344" s="142"/>
      <c r="BU344" s="110"/>
      <c r="BV344" s="144"/>
      <c r="BW344" s="114"/>
      <c r="BX344" s="67"/>
      <c r="BY344" s="68"/>
      <c r="BZ344" s="143"/>
      <c r="CA344" s="143"/>
      <c r="CB344" s="142"/>
      <c r="CC344" s="110"/>
      <c r="CD344" s="110"/>
      <c r="CE344" s="142"/>
      <c r="CF344" s="145"/>
      <c r="CG344" s="142"/>
      <c r="CH344" s="142"/>
      <c r="CI344" s="142"/>
      <c r="CJ344" s="142"/>
      <c r="CK344" s="142"/>
      <c r="CL344" s="111"/>
      <c r="CM344" s="111"/>
      <c r="CN344" s="111"/>
      <c r="CO344" s="142"/>
      <c r="CP344" s="145"/>
      <c r="CQ344" s="142"/>
      <c r="CR344" s="142"/>
      <c r="CS344" s="142"/>
      <c r="CT344" s="142"/>
      <c r="CU344" s="142"/>
      <c r="CV344" s="111"/>
      <c r="CW344" s="111"/>
      <c r="CX344" s="111"/>
      <c r="CY344" s="142"/>
      <c r="CZ344" s="145"/>
      <c r="DA344" s="116"/>
      <c r="DB344" s="168"/>
      <c r="DC344" s="118"/>
      <c r="DD344" s="118"/>
      <c r="DE344" s="167"/>
      <c r="DF344" s="167"/>
    </row>
    <row r="345" spans="1:110" hidden="1" x14ac:dyDescent="0.25">
      <c r="A345" s="140"/>
      <c r="B345" s="141"/>
      <c r="C345" s="90"/>
      <c r="D345" s="142"/>
      <c r="E345" s="143"/>
      <c r="F345" s="144"/>
      <c r="G345" s="142"/>
      <c r="H345" s="142"/>
      <c r="I345" s="110"/>
      <c r="J345" s="142"/>
      <c r="K345" s="110"/>
      <c r="L345" s="142"/>
      <c r="M345" s="142"/>
      <c r="N345" s="142"/>
      <c r="O345" s="110"/>
      <c r="P345" s="142"/>
      <c r="Q345" s="110"/>
      <c r="R345" s="142"/>
      <c r="S345" s="142"/>
      <c r="T345" s="142"/>
      <c r="U345" s="110"/>
      <c r="V345" s="142"/>
      <c r="W345" s="110"/>
      <c r="X345" s="142"/>
      <c r="Y345" s="110"/>
      <c r="Z345" s="144"/>
      <c r="AA345" s="142"/>
      <c r="AB345" s="142"/>
      <c r="AC345" s="142"/>
      <c r="AD345" s="142"/>
      <c r="AE345" s="142"/>
      <c r="AF345" s="111"/>
      <c r="AG345" s="111"/>
      <c r="AH345" s="111"/>
      <c r="AI345" s="142"/>
      <c r="AJ345" s="144"/>
      <c r="AK345" s="142"/>
      <c r="AL345" s="142"/>
      <c r="AM345" s="142"/>
      <c r="AN345" s="142"/>
      <c r="AO345" s="142"/>
      <c r="AP345" s="111"/>
      <c r="AQ345" s="111"/>
      <c r="AR345" s="111"/>
      <c r="AS345" s="142"/>
      <c r="AT345" s="144"/>
      <c r="AU345" s="142"/>
      <c r="AV345" s="142"/>
      <c r="AW345" s="142"/>
      <c r="AX345" s="110"/>
      <c r="AY345" s="110"/>
      <c r="AZ345" s="142"/>
      <c r="BA345" s="144"/>
      <c r="BB345" s="142"/>
      <c r="BC345" s="142"/>
      <c r="BD345" s="142"/>
      <c r="BE345" s="110"/>
      <c r="BF345" s="110"/>
      <c r="BG345" s="142"/>
      <c r="BH345" s="144"/>
      <c r="BI345" s="142"/>
      <c r="BJ345" s="142"/>
      <c r="BK345" s="110"/>
      <c r="BL345" s="142"/>
      <c r="BM345" s="110"/>
      <c r="BN345" s="142"/>
      <c r="BO345" s="142"/>
      <c r="BP345" s="142"/>
      <c r="BQ345" s="110"/>
      <c r="BR345" s="142"/>
      <c r="BS345" s="110"/>
      <c r="BT345" s="142"/>
      <c r="BU345" s="110"/>
      <c r="BV345" s="144"/>
      <c r="BW345" s="114"/>
      <c r="BX345" s="67"/>
      <c r="BY345" s="68"/>
      <c r="BZ345" s="143"/>
      <c r="CA345" s="143"/>
      <c r="CB345" s="142"/>
      <c r="CC345" s="110"/>
      <c r="CD345" s="110"/>
      <c r="CE345" s="142"/>
      <c r="CF345" s="145"/>
      <c r="CG345" s="142"/>
      <c r="CH345" s="142"/>
      <c r="CI345" s="142"/>
      <c r="CJ345" s="142"/>
      <c r="CK345" s="142"/>
      <c r="CL345" s="111"/>
      <c r="CM345" s="111"/>
      <c r="CN345" s="111"/>
      <c r="CO345" s="142"/>
      <c r="CP345" s="145"/>
      <c r="CQ345" s="142"/>
      <c r="CR345" s="142"/>
      <c r="CS345" s="142"/>
      <c r="CT345" s="142"/>
      <c r="CU345" s="142"/>
      <c r="CV345" s="111"/>
      <c r="CW345" s="111"/>
      <c r="CX345" s="111"/>
      <c r="CY345" s="142"/>
      <c r="CZ345" s="145"/>
      <c r="DA345" s="116"/>
      <c r="DB345" s="168"/>
      <c r="DC345" s="118"/>
      <c r="DD345" s="118"/>
      <c r="DE345" s="167"/>
      <c r="DF345" s="167"/>
    </row>
    <row r="346" spans="1:110" hidden="1" x14ac:dyDescent="0.25">
      <c r="A346" s="140"/>
      <c r="B346" s="141"/>
      <c r="C346" s="90"/>
      <c r="D346" s="142"/>
      <c r="E346" s="143"/>
      <c r="F346" s="144"/>
      <c r="G346" s="142"/>
      <c r="H346" s="142"/>
      <c r="I346" s="110"/>
      <c r="J346" s="142"/>
      <c r="K346" s="110"/>
      <c r="L346" s="142"/>
      <c r="M346" s="142"/>
      <c r="N346" s="142"/>
      <c r="O346" s="110"/>
      <c r="P346" s="142"/>
      <c r="Q346" s="110"/>
      <c r="R346" s="142"/>
      <c r="S346" s="142"/>
      <c r="T346" s="142"/>
      <c r="U346" s="110"/>
      <c r="V346" s="142"/>
      <c r="W346" s="110"/>
      <c r="X346" s="142"/>
      <c r="Y346" s="110"/>
      <c r="Z346" s="144"/>
      <c r="AA346" s="142"/>
      <c r="AB346" s="142"/>
      <c r="AC346" s="142"/>
      <c r="AD346" s="142"/>
      <c r="AE346" s="142"/>
      <c r="AF346" s="111"/>
      <c r="AG346" s="111"/>
      <c r="AH346" s="111"/>
      <c r="AI346" s="142"/>
      <c r="AJ346" s="144"/>
      <c r="AK346" s="142"/>
      <c r="AL346" s="142"/>
      <c r="AM346" s="142"/>
      <c r="AN346" s="142"/>
      <c r="AO346" s="142"/>
      <c r="AP346" s="111"/>
      <c r="AQ346" s="111"/>
      <c r="AR346" s="111"/>
      <c r="AS346" s="142"/>
      <c r="AT346" s="144"/>
      <c r="AU346" s="142"/>
      <c r="AV346" s="142"/>
      <c r="AW346" s="142"/>
      <c r="AX346" s="110"/>
      <c r="AY346" s="110"/>
      <c r="AZ346" s="142"/>
      <c r="BA346" s="144"/>
      <c r="BB346" s="142"/>
      <c r="BC346" s="142"/>
      <c r="BD346" s="142"/>
      <c r="BE346" s="110"/>
      <c r="BF346" s="110"/>
      <c r="BG346" s="142"/>
      <c r="BH346" s="144"/>
      <c r="BI346" s="142"/>
      <c r="BJ346" s="142"/>
      <c r="BK346" s="110"/>
      <c r="BL346" s="142"/>
      <c r="BM346" s="110"/>
      <c r="BN346" s="142"/>
      <c r="BO346" s="142"/>
      <c r="BP346" s="142"/>
      <c r="BQ346" s="110"/>
      <c r="BR346" s="142"/>
      <c r="BS346" s="110"/>
      <c r="BT346" s="142"/>
      <c r="BU346" s="110"/>
      <c r="BV346" s="144"/>
      <c r="BW346" s="114"/>
      <c r="BX346" s="67"/>
      <c r="BY346" s="68"/>
      <c r="BZ346" s="143"/>
      <c r="CA346" s="143"/>
      <c r="CB346" s="142"/>
      <c r="CC346" s="110"/>
      <c r="CD346" s="110"/>
      <c r="CE346" s="142"/>
      <c r="CF346" s="145"/>
      <c r="CG346" s="142"/>
      <c r="CH346" s="142"/>
      <c r="CI346" s="142"/>
      <c r="CJ346" s="142"/>
      <c r="CK346" s="142"/>
      <c r="CL346" s="111"/>
      <c r="CM346" s="111"/>
      <c r="CN346" s="111"/>
      <c r="CO346" s="142"/>
      <c r="CP346" s="145"/>
      <c r="CQ346" s="142"/>
      <c r="CR346" s="142"/>
      <c r="CS346" s="142"/>
      <c r="CT346" s="142"/>
      <c r="CU346" s="142"/>
      <c r="CV346" s="111"/>
      <c r="CW346" s="111"/>
      <c r="CX346" s="111"/>
      <c r="CY346" s="142"/>
      <c r="CZ346" s="145"/>
      <c r="DA346" s="116"/>
      <c r="DB346" s="168"/>
      <c r="DC346" s="118"/>
      <c r="DD346" s="118"/>
      <c r="DE346" s="167"/>
      <c r="DF346" s="167"/>
    </row>
    <row r="347" spans="1:110" hidden="1" x14ac:dyDescent="0.25">
      <c r="A347" s="140"/>
      <c r="B347" s="141"/>
      <c r="C347" s="90"/>
      <c r="D347" s="142"/>
      <c r="E347" s="143"/>
      <c r="F347" s="144"/>
      <c r="G347" s="142"/>
      <c r="H347" s="142"/>
      <c r="I347" s="110"/>
      <c r="J347" s="142"/>
      <c r="K347" s="110"/>
      <c r="L347" s="142"/>
      <c r="M347" s="142"/>
      <c r="N347" s="142"/>
      <c r="O347" s="110"/>
      <c r="P347" s="142"/>
      <c r="Q347" s="110"/>
      <c r="R347" s="142"/>
      <c r="S347" s="142"/>
      <c r="T347" s="142"/>
      <c r="U347" s="110"/>
      <c r="V347" s="142"/>
      <c r="W347" s="110"/>
      <c r="X347" s="142"/>
      <c r="Y347" s="110"/>
      <c r="Z347" s="144"/>
      <c r="AA347" s="142"/>
      <c r="AB347" s="142"/>
      <c r="AC347" s="142"/>
      <c r="AD347" s="142"/>
      <c r="AE347" s="142"/>
      <c r="AF347" s="111"/>
      <c r="AG347" s="111"/>
      <c r="AH347" s="111"/>
      <c r="AI347" s="142"/>
      <c r="AJ347" s="144"/>
      <c r="AK347" s="142"/>
      <c r="AL347" s="142"/>
      <c r="AM347" s="142"/>
      <c r="AN347" s="142"/>
      <c r="AO347" s="142"/>
      <c r="AP347" s="111"/>
      <c r="AQ347" s="111"/>
      <c r="AR347" s="111"/>
      <c r="AS347" s="142"/>
      <c r="AT347" s="144"/>
      <c r="AU347" s="142"/>
      <c r="AV347" s="142"/>
      <c r="AW347" s="142"/>
      <c r="AX347" s="110"/>
      <c r="AY347" s="110"/>
      <c r="AZ347" s="142"/>
      <c r="BA347" s="144"/>
      <c r="BB347" s="142"/>
      <c r="BC347" s="142"/>
      <c r="BD347" s="142"/>
      <c r="BE347" s="110"/>
      <c r="BF347" s="110"/>
      <c r="BG347" s="142"/>
      <c r="BH347" s="144"/>
      <c r="BI347" s="142"/>
      <c r="BJ347" s="142"/>
      <c r="BK347" s="110"/>
      <c r="BL347" s="142"/>
      <c r="BM347" s="110"/>
      <c r="BN347" s="142"/>
      <c r="BO347" s="142"/>
      <c r="BP347" s="142"/>
      <c r="BQ347" s="110"/>
      <c r="BR347" s="142"/>
      <c r="BS347" s="110"/>
      <c r="BT347" s="142"/>
      <c r="BU347" s="110"/>
      <c r="BV347" s="144"/>
      <c r="BW347" s="114"/>
      <c r="BX347" s="67"/>
      <c r="BY347" s="68"/>
      <c r="BZ347" s="143"/>
      <c r="CA347" s="143"/>
      <c r="CB347" s="142"/>
      <c r="CC347" s="110"/>
      <c r="CD347" s="110"/>
      <c r="CE347" s="142"/>
      <c r="CF347" s="145"/>
      <c r="CG347" s="142"/>
      <c r="CH347" s="142"/>
      <c r="CI347" s="142"/>
      <c r="CJ347" s="142"/>
      <c r="CK347" s="142"/>
      <c r="CL347" s="111"/>
      <c r="CM347" s="111"/>
      <c r="CN347" s="111"/>
      <c r="CO347" s="142"/>
      <c r="CP347" s="145"/>
      <c r="CQ347" s="142"/>
      <c r="CR347" s="142"/>
      <c r="CS347" s="142"/>
      <c r="CT347" s="142"/>
      <c r="CU347" s="142"/>
      <c r="CV347" s="111"/>
      <c r="CW347" s="111"/>
      <c r="CX347" s="111"/>
      <c r="CY347" s="142"/>
      <c r="CZ347" s="145"/>
      <c r="DA347" s="116"/>
      <c r="DB347" s="168"/>
      <c r="DC347" s="118"/>
      <c r="DD347" s="118"/>
      <c r="DE347" s="167"/>
      <c r="DF347" s="167"/>
    </row>
    <row r="348" spans="1:110" hidden="1" x14ac:dyDescent="0.25">
      <c r="A348" s="140"/>
      <c r="B348" s="141"/>
      <c r="C348" s="90"/>
      <c r="D348" s="142"/>
      <c r="E348" s="143"/>
      <c r="F348" s="144"/>
      <c r="G348" s="142"/>
      <c r="H348" s="142"/>
      <c r="I348" s="110"/>
      <c r="J348" s="142"/>
      <c r="K348" s="110"/>
      <c r="L348" s="142"/>
      <c r="M348" s="142"/>
      <c r="N348" s="142"/>
      <c r="O348" s="110"/>
      <c r="P348" s="142"/>
      <c r="Q348" s="110"/>
      <c r="R348" s="142"/>
      <c r="S348" s="142"/>
      <c r="T348" s="142"/>
      <c r="U348" s="110"/>
      <c r="V348" s="142"/>
      <c r="W348" s="110"/>
      <c r="X348" s="142"/>
      <c r="Y348" s="110"/>
      <c r="Z348" s="144"/>
      <c r="AA348" s="142"/>
      <c r="AB348" s="142"/>
      <c r="AC348" s="142"/>
      <c r="AD348" s="142"/>
      <c r="AE348" s="142"/>
      <c r="AF348" s="111"/>
      <c r="AG348" s="111"/>
      <c r="AH348" s="111"/>
      <c r="AI348" s="142"/>
      <c r="AJ348" s="144"/>
      <c r="AK348" s="142"/>
      <c r="AL348" s="142"/>
      <c r="AM348" s="142"/>
      <c r="AN348" s="142"/>
      <c r="AO348" s="142"/>
      <c r="AP348" s="111"/>
      <c r="AQ348" s="111"/>
      <c r="AR348" s="111"/>
      <c r="AS348" s="142"/>
      <c r="AT348" s="144"/>
      <c r="AU348" s="142"/>
      <c r="AV348" s="142"/>
      <c r="AW348" s="142"/>
      <c r="AX348" s="110"/>
      <c r="AY348" s="110"/>
      <c r="AZ348" s="142"/>
      <c r="BA348" s="144"/>
      <c r="BB348" s="142"/>
      <c r="BC348" s="142"/>
      <c r="BD348" s="142"/>
      <c r="BE348" s="110"/>
      <c r="BF348" s="110"/>
      <c r="BG348" s="142"/>
      <c r="BH348" s="144"/>
      <c r="BI348" s="142"/>
      <c r="BJ348" s="142"/>
      <c r="BK348" s="110"/>
      <c r="BL348" s="142"/>
      <c r="BM348" s="110"/>
      <c r="BN348" s="142"/>
      <c r="BO348" s="142"/>
      <c r="BP348" s="142"/>
      <c r="BQ348" s="110"/>
      <c r="BR348" s="142"/>
      <c r="BS348" s="110"/>
      <c r="BT348" s="142"/>
      <c r="BU348" s="110"/>
      <c r="BV348" s="144"/>
      <c r="BW348" s="114"/>
      <c r="BX348" s="67"/>
      <c r="BY348" s="68"/>
      <c r="BZ348" s="143"/>
      <c r="CA348" s="143"/>
      <c r="CB348" s="142"/>
      <c r="CC348" s="110"/>
      <c r="CD348" s="110"/>
      <c r="CE348" s="142"/>
      <c r="CF348" s="145"/>
      <c r="CG348" s="142"/>
      <c r="CH348" s="142"/>
      <c r="CI348" s="142"/>
      <c r="CJ348" s="142"/>
      <c r="CK348" s="142"/>
      <c r="CL348" s="111"/>
      <c r="CM348" s="111"/>
      <c r="CN348" s="111"/>
      <c r="CO348" s="142"/>
      <c r="CP348" s="145"/>
      <c r="CQ348" s="142"/>
      <c r="CR348" s="142"/>
      <c r="CS348" s="142"/>
      <c r="CT348" s="142"/>
      <c r="CU348" s="142"/>
      <c r="CV348" s="111"/>
      <c r="CW348" s="111"/>
      <c r="CX348" s="111"/>
      <c r="CY348" s="142"/>
      <c r="CZ348" s="145"/>
      <c r="DA348" s="116"/>
      <c r="DB348" s="168"/>
      <c r="DC348" s="118"/>
      <c r="DD348" s="118"/>
      <c r="DE348" s="167"/>
      <c r="DF348" s="167"/>
    </row>
    <row r="349" spans="1:110" hidden="1" x14ac:dyDescent="0.25">
      <c r="A349" s="140"/>
      <c r="B349" s="141"/>
      <c r="C349" s="90"/>
      <c r="D349" s="142"/>
      <c r="E349" s="143"/>
      <c r="F349" s="144"/>
      <c r="G349" s="142"/>
      <c r="H349" s="142"/>
      <c r="I349" s="110"/>
      <c r="J349" s="142"/>
      <c r="K349" s="110"/>
      <c r="L349" s="142"/>
      <c r="M349" s="142"/>
      <c r="N349" s="142"/>
      <c r="O349" s="110"/>
      <c r="P349" s="142"/>
      <c r="Q349" s="110"/>
      <c r="R349" s="142"/>
      <c r="S349" s="142"/>
      <c r="T349" s="142"/>
      <c r="U349" s="110"/>
      <c r="V349" s="142"/>
      <c r="W349" s="110"/>
      <c r="X349" s="142"/>
      <c r="Y349" s="110"/>
      <c r="Z349" s="144"/>
      <c r="AA349" s="142"/>
      <c r="AB349" s="142"/>
      <c r="AC349" s="142"/>
      <c r="AD349" s="142"/>
      <c r="AE349" s="142"/>
      <c r="AF349" s="111"/>
      <c r="AG349" s="111"/>
      <c r="AH349" s="111"/>
      <c r="AI349" s="142"/>
      <c r="AJ349" s="144"/>
      <c r="AK349" s="142"/>
      <c r="AL349" s="142"/>
      <c r="AM349" s="142"/>
      <c r="AN349" s="142"/>
      <c r="AO349" s="142"/>
      <c r="AP349" s="111"/>
      <c r="AQ349" s="111"/>
      <c r="AR349" s="111"/>
      <c r="AS349" s="142"/>
      <c r="AT349" s="144"/>
      <c r="AU349" s="142"/>
      <c r="AV349" s="142"/>
      <c r="AW349" s="142"/>
      <c r="AX349" s="110"/>
      <c r="AY349" s="110"/>
      <c r="AZ349" s="142"/>
      <c r="BA349" s="144"/>
      <c r="BB349" s="142"/>
      <c r="BC349" s="142"/>
      <c r="BD349" s="142"/>
      <c r="BE349" s="110"/>
      <c r="BF349" s="110"/>
      <c r="BG349" s="142"/>
      <c r="BH349" s="144"/>
      <c r="BI349" s="142"/>
      <c r="BJ349" s="142"/>
      <c r="BK349" s="110"/>
      <c r="BL349" s="142"/>
      <c r="BM349" s="110"/>
      <c r="BN349" s="142"/>
      <c r="BO349" s="142"/>
      <c r="BP349" s="142"/>
      <c r="BQ349" s="110"/>
      <c r="BR349" s="142"/>
      <c r="BS349" s="110"/>
      <c r="BT349" s="142"/>
      <c r="BU349" s="110"/>
      <c r="BV349" s="144"/>
      <c r="BW349" s="114"/>
      <c r="BX349" s="67"/>
      <c r="BY349" s="68"/>
      <c r="BZ349" s="143"/>
      <c r="CA349" s="143"/>
      <c r="CB349" s="142"/>
      <c r="CC349" s="110"/>
      <c r="CD349" s="110"/>
      <c r="CE349" s="142"/>
      <c r="CF349" s="145"/>
      <c r="CG349" s="142"/>
      <c r="CH349" s="142"/>
      <c r="CI349" s="142"/>
      <c r="CJ349" s="142"/>
      <c r="CK349" s="142"/>
      <c r="CL349" s="111"/>
      <c r="CM349" s="111"/>
      <c r="CN349" s="111"/>
      <c r="CO349" s="142"/>
      <c r="CP349" s="145"/>
      <c r="CQ349" s="142"/>
      <c r="CR349" s="142"/>
      <c r="CS349" s="142"/>
      <c r="CT349" s="142"/>
      <c r="CU349" s="142"/>
      <c r="CV349" s="111"/>
      <c r="CW349" s="111"/>
      <c r="CX349" s="111"/>
      <c r="CY349" s="142"/>
      <c r="CZ349" s="145"/>
      <c r="DA349" s="116"/>
      <c r="DB349" s="168"/>
      <c r="DC349" s="118"/>
      <c r="DD349" s="118"/>
      <c r="DE349" s="167"/>
      <c r="DF349" s="167"/>
    </row>
    <row r="350" spans="1:110" hidden="1" x14ac:dyDescent="0.25">
      <c r="A350" s="140"/>
      <c r="B350" s="141"/>
      <c r="C350" s="90"/>
      <c r="D350" s="142"/>
      <c r="E350" s="143"/>
      <c r="F350" s="144"/>
      <c r="G350" s="142"/>
      <c r="H350" s="142"/>
      <c r="I350" s="110"/>
      <c r="J350" s="142"/>
      <c r="K350" s="110"/>
      <c r="L350" s="142"/>
      <c r="M350" s="142"/>
      <c r="N350" s="142"/>
      <c r="O350" s="110"/>
      <c r="P350" s="142"/>
      <c r="Q350" s="110"/>
      <c r="R350" s="142"/>
      <c r="S350" s="142"/>
      <c r="T350" s="142"/>
      <c r="U350" s="110"/>
      <c r="V350" s="142"/>
      <c r="W350" s="110"/>
      <c r="X350" s="142"/>
      <c r="Y350" s="110"/>
      <c r="Z350" s="144"/>
      <c r="AA350" s="142"/>
      <c r="AB350" s="142"/>
      <c r="AC350" s="142"/>
      <c r="AD350" s="142"/>
      <c r="AE350" s="142"/>
      <c r="AF350" s="111"/>
      <c r="AG350" s="111"/>
      <c r="AH350" s="111"/>
      <c r="AI350" s="142"/>
      <c r="AJ350" s="144"/>
      <c r="AK350" s="142"/>
      <c r="AL350" s="142"/>
      <c r="AM350" s="142"/>
      <c r="AN350" s="142"/>
      <c r="AO350" s="142"/>
      <c r="AP350" s="111"/>
      <c r="AQ350" s="111"/>
      <c r="AR350" s="111"/>
      <c r="AS350" s="142"/>
      <c r="AT350" s="144"/>
      <c r="AU350" s="142"/>
      <c r="AV350" s="142"/>
      <c r="AW350" s="142"/>
      <c r="AX350" s="110"/>
      <c r="AY350" s="110"/>
      <c r="AZ350" s="142"/>
      <c r="BA350" s="144"/>
      <c r="BB350" s="142"/>
      <c r="BC350" s="142"/>
      <c r="BD350" s="142"/>
      <c r="BE350" s="110"/>
      <c r="BF350" s="110"/>
      <c r="BG350" s="142"/>
      <c r="BH350" s="144"/>
      <c r="BI350" s="142"/>
      <c r="BJ350" s="142"/>
      <c r="BK350" s="110"/>
      <c r="BL350" s="142"/>
      <c r="BM350" s="110"/>
      <c r="BN350" s="142"/>
      <c r="BO350" s="142"/>
      <c r="BP350" s="142"/>
      <c r="BQ350" s="110"/>
      <c r="BR350" s="142"/>
      <c r="BS350" s="110"/>
      <c r="BT350" s="142"/>
      <c r="BU350" s="110"/>
      <c r="BV350" s="144"/>
      <c r="BW350" s="114"/>
      <c r="BX350" s="67"/>
      <c r="BY350" s="68"/>
      <c r="BZ350" s="143"/>
      <c r="CA350" s="143"/>
      <c r="CB350" s="142"/>
      <c r="CC350" s="110"/>
      <c r="CD350" s="110"/>
      <c r="CE350" s="142"/>
      <c r="CF350" s="145"/>
      <c r="CG350" s="142"/>
      <c r="CH350" s="142"/>
      <c r="CI350" s="142"/>
      <c r="CJ350" s="142"/>
      <c r="CK350" s="142"/>
      <c r="CL350" s="111"/>
      <c r="CM350" s="111"/>
      <c r="CN350" s="111"/>
      <c r="CO350" s="142"/>
      <c r="CP350" s="145"/>
      <c r="CQ350" s="142"/>
      <c r="CR350" s="142"/>
      <c r="CS350" s="142"/>
      <c r="CT350" s="142"/>
      <c r="CU350" s="142"/>
      <c r="CV350" s="111"/>
      <c r="CW350" s="111"/>
      <c r="CX350" s="111"/>
      <c r="CY350" s="142"/>
      <c r="CZ350" s="145"/>
      <c r="DA350" s="116"/>
      <c r="DB350" s="168"/>
      <c r="DC350" s="118"/>
      <c r="DD350" s="118"/>
      <c r="DE350" s="167"/>
      <c r="DF350" s="167"/>
    </row>
    <row r="351" spans="1:110" hidden="1" x14ac:dyDescent="0.25">
      <c r="A351" s="140"/>
      <c r="B351" s="141"/>
      <c r="C351" s="90"/>
      <c r="D351" s="142"/>
      <c r="E351" s="143"/>
      <c r="F351" s="144"/>
      <c r="G351" s="142"/>
      <c r="H351" s="142"/>
      <c r="I351" s="110"/>
      <c r="J351" s="142"/>
      <c r="K351" s="110"/>
      <c r="L351" s="142"/>
      <c r="M351" s="142"/>
      <c r="N351" s="142"/>
      <c r="O351" s="110"/>
      <c r="P351" s="142"/>
      <c r="Q351" s="110"/>
      <c r="R351" s="142"/>
      <c r="S351" s="142"/>
      <c r="T351" s="142"/>
      <c r="U351" s="110"/>
      <c r="V351" s="142"/>
      <c r="W351" s="110"/>
      <c r="X351" s="142"/>
      <c r="Y351" s="110"/>
      <c r="Z351" s="144"/>
      <c r="AA351" s="142"/>
      <c r="AB351" s="142"/>
      <c r="AC351" s="142"/>
      <c r="AD351" s="142"/>
      <c r="AE351" s="142"/>
      <c r="AF351" s="111"/>
      <c r="AG351" s="111"/>
      <c r="AH351" s="111"/>
      <c r="AI351" s="142"/>
      <c r="AJ351" s="144"/>
      <c r="AK351" s="142"/>
      <c r="AL351" s="142"/>
      <c r="AM351" s="142"/>
      <c r="AN351" s="142"/>
      <c r="AO351" s="142"/>
      <c r="AP351" s="111"/>
      <c r="AQ351" s="111"/>
      <c r="AR351" s="111"/>
      <c r="AS351" s="142"/>
      <c r="AT351" s="144"/>
      <c r="AU351" s="142"/>
      <c r="AV351" s="142"/>
      <c r="AW351" s="142"/>
      <c r="AX351" s="110"/>
      <c r="AY351" s="110"/>
      <c r="AZ351" s="142"/>
      <c r="BA351" s="144"/>
      <c r="BB351" s="142"/>
      <c r="BC351" s="142"/>
      <c r="BD351" s="142"/>
      <c r="BE351" s="110"/>
      <c r="BF351" s="110"/>
      <c r="BG351" s="142"/>
      <c r="BH351" s="144"/>
      <c r="BI351" s="142"/>
      <c r="BJ351" s="142"/>
      <c r="BK351" s="110"/>
      <c r="BL351" s="142"/>
      <c r="BM351" s="110"/>
      <c r="BN351" s="142"/>
      <c r="BO351" s="142"/>
      <c r="BP351" s="142"/>
      <c r="BQ351" s="110"/>
      <c r="BR351" s="142"/>
      <c r="BS351" s="110"/>
      <c r="BT351" s="142"/>
      <c r="BU351" s="110"/>
      <c r="BV351" s="144"/>
      <c r="BW351" s="114"/>
      <c r="BX351" s="67"/>
      <c r="BY351" s="68"/>
      <c r="BZ351" s="143"/>
      <c r="CA351" s="143"/>
      <c r="CB351" s="142"/>
      <c r="CC351" s="110"/>
      <c r="CD351" s="110"/>
      <c r="CE351" s="142"/>
      <c r="CF351" s="145"/>
      <c r="CG351" s="142"/>
      <c r="CH351" s="142"/>
      <c r="CI351" s="142"/>
      <c r="CJ351" s="142"/>
      <c r="CK351" s="142"/>
      <c r="CL351" s="111"/>
      <c r="CM351" s="111"/>
      <c r="CN351" s="111"/>
      <c r="CO351" s="142"/>
      <c r="CP351" s="145"/>
      <c r="CQ351" s="142"/>
      <c r="CR351" s="142"/>
      <c r="CS351" s="142"/>
      <c r="CT351" s="142"/>
      <c r="CU351" s="142"/>
      <c r="CV351" s="111"/>
      <c r="CW351" s="111"/>
      <c r="CX351" s="111"/>
      <c r="CY351" s="142"/>
      <c r="CZ351" s="145"/>
      <c r="DA351" s="116"/>
      <c r="DB351" s="168"/>
      <c r="DC351" s="118"/>
      <c r="DD351" s="118"/>
      <c r="DE351" s="167"/>
      <c r="DF351" s="167"/>
    </row>
    <row r="352" spans="1:110" hidden="1" x14ac:dyDescent="0.25">
      <c r="A352" s="140"/>
      <c r="B352" s="141"/>
      <c r="C352" s="90"/>
      <c r="D352" s="142"/>
      <c r="E352" s="143"/>
      <c r="F352" s="144"/>
      <c r="G352" s="142"/>
      <c r="H352" s="142"/>
      <c r="I352" s="110"/>
      <c r="J352" s="142"/>
      <c r="K352" s="110"/>
      <c r="L352" s="142"/>
      <c r="M352" s="142"/>
      <c r="N352" s="142"/>
      <c r="O352" s="110"/>
      <c r="P352" s="142"/>
      <c r="Q352" s="110"/>
      <c r="R352" s="142"/>
      <c r="S352" s="142"/>
      <c r="T352" s="142"/>
      <c r="U352" s="110"/>
      <c r="V352" s="142"/>
      <c r="W352" s="110"/>
      <c r="X352" s="142"/>
      <c r="Y352" s="110"/>
      <c r="Z352" s="144"/>
      <c r="AA352" s="142"/>
      <c r="AB352" s="142"/>
      <c r="AC352" s="142"/>
      <c r="AD352" s="142"/>
      <c r="AE352" s="142"/>
      <c r="AF352" s="111"/>
      <c r="AG352" s="111"/>
      <c r="AH352" s="111"/>
      <c r="AI352" s="142"/>
      <c r="AJ352" s="144"/>
      <c r="AK352" s="142"/>
      <c r="AL352" s="142"/>
      <c r="AM352" s="142"/>
      <c r="AN352" s="142"/>
      <c r="AO352" s="142"/>
      <c r="AP352" s="111"/>
      <c r="AQ352" s="111"/>
      <c r="AR352" s="111"/>
      <c r="AS352" s="142"/>
      <c r="AT352" s="144"/>
      <c r="AU352" s="142"/>
      <c r="AV352" s="142"/>
      <c r="AW352" s="142"/>
      <c r="AX352" s="110"/>
      <c r="AY352" s="110"/>
      <c r="AZ352" s="142"/>
      <c r="BA352" s="144"/>
      <c r="BB352" s="142"/>
      <c r="BC352" s="142"/>
      <c r="BD352" s="142"/>
      <c r="BE352" s="110"/>
      <c r="BF352" s="110"/>
      <c r="BG352" s="142"/>
      <c r="BH352" s="144"/>
      <c r="BI352" s="142"/>
      <c r="BJ352" s="142"/>
      <c r="BK352" s="110"/>
      <c r="BL352" s="142"/>
      <c r="BM352" s="110"/>
      <c r="BN352" s="142"/>
      <c r="BO352" s="142"/>
      <c r="BP352" s="142"/>
      <c r="BQ352" s="110"/>
      <c r="BR352" s="142"/>
      <c r="BS352" s="110"/>
      <c r="BT352" s="142"/>
      <c r="BU352" s="110"/>
      <c r="BV352" s="144"/>
      <c r="BW352" s="114"/>
      <c r="BX352" s="67"/>
      <c r="BY352" s="68"/>
      <c r="BZ352" s="143"/>
      <c r="CA352" s="143"/>
      <c r="CB352" s="142"/>
      <c r="CC352" s="110"/>
      <c r="CD352" s="110"/>
      <c r="CE352" s="142"/>
      <c r="CF352" s="145"/>
      <c r="CG352" s="142"/>
      <c r="CH352" s="142"/>
      <c r="CI352" s="142"/>
      <c r="CJ352" s="142"/>
      <c r="CK352" s="142"/>
      <c r="CL352" s="111"/>
      <c r="CM352" s="111"/>
      <c r="CN352" s="111"/>
      <c r="CO352" s="142"/>
      <c r="CP352" s="145"/>
      <c r="CQ352" s="142"/>
      <c r="CR352" s="142"/>
      <c r="CS352" s="142"/>
      <c r="CT352" s="142"/>
      <c r="CU352" s="142"/>
      <c r="CV352" s="111"/>
      <c r="CW352" s="111"/>
      <c r="CX352" s="111"/>
      <c r="CY352" s="142"/>
      <c r="CZ352" s="145"/>
      <c r="DA352" s="116"/>
      <c r="DB352" s="168"/>
      <c r="DC352" s="118"/>
      <c r="DD352" s="118"/>
      <c r="DE352" s="167"/>
      <c r="DF352" s="167"/>
    </row>
    <row r="353" spans="1:110" hidden="1" x14ac:dyDescent="0.25">
      <c r="A353" s="140"/>
      <c r="B353" s="141"/>
      <c r="C353" s="90"/>
      <c r="D353" s="142"/>
      <c r="E353" s="143"/>
      <c r="F353" s="144"/>
      <c r="G353" s="142"/>
      <c r="H353" s="142"/>
      <c r="I353" s="110"/>
      <c r="J353" s="142"/>
      <c r="K353" s="110"/>
      <c r="L353" s="142"/>
      <c r="M353" s="142"/>
      <c r="N353" s="142"/>
      <c r="O353" s="110"/>
      <c r="P353" s="142"/>
      <c r="Q353" s="110"/>
      <c r="R353" s="142"/>
      <c r="S353" s="142"/>
      <c r="T353" s="142"/>
      <c r="U353" s="110"/>
      <c r="V353" s="142"/>
      <c r="W353" s="110"/>
      <c r="X353" s="142"/>
      <c r="Y353" s="110"/>
      <c r="Z353" s="144"/>
      <c r="AA353" s="142"/>
      <c r="AB353" s="142"/>
      <c r="AC353" s="142"/>
      <c r="AD353" s="142"/>
      <c r="AE353" s="142"/>
      <c r="AF353" s="111"/>
      <c r="AG353" s="111"/>
      <c r="AH353" s="111"/>
      <c r="AI353" s="142"/>
      <c r="AJ353" s="144"/>
      <c r="AK353" s="142"/>
      <c r="AL353" s="142"/>
      <c r="AM353" s="142"/>
      <c r="AN353" s="142"/>
      <c r="AO353" s="142"/>
      <c r="AP353" s="111"/>
      <c r="AQ353" s="111"/>
      <c r="AR353" s="111"/>
      <c r="AS353" s="142"/>
      <c r="AT353" s="144"/>
      <c r="AU353" s="142"/>
      <c r="AV353" s="142"/>
      <c r="AW353" s="142"/>
      <c r="AX353" s="110"/>
      <c r="AY353" s="110"/>
      <c r="AZ353" s="142"/>
      <c r="BA353" s="144"/>
      <c r="BB353" s="142"/>
      <c r="BC353" s="142"/>
      <c r="BD353" s="142"/>
      <c r="BE353" s="110"/>
      <c r="BF353" s="110"/>
      <c r="BG353" s="142"/>
      <c r="BH353" s="144"/>
      <c r="BI353" s="142"/>
      <c r="BJ353" s="142"/>
      <c r="BK353" s="110"/>
      <c r="BL353" s="142"/>
      <c r="BM353" s="110"/>
      <c r="BN353" s="142"/>
      <c r="BO353" s="142"/>
      <c r="BP353" s="142"/>
      <c r="BQ353" s="110"/>
      <c r="BR353" s="142"/>
      <c r="BS353" s="110"/>
      <c r="BT353" s="142"/>
      <c r="BU353" s="110"/>
      <c r="BV353" s="144"/>
      <c r="BW353" s="114"/>
      <c r="BX353" s="67"/>
      <c r="BY353" s="68"/>
      <c r="BZ353" s="143"/>
      <c r="CA353" s="143"/>
      <c r="CB353" s="142"/>
      <c r="CC353" s="110"/>
      <c r="CD353" s="110"/>
      <c r="CE353" s="142"/>
      <c r="CF353" s="145"/>
      <c r="CG353" s="142"/>
      <c r="CH353" s="142"/>
      <c r="CI353" s="142"/>
      <c r="CJ353" s="142"/>
      <c r="CK353" s="142"/>
      <c r="CL353" s="111"/>
      <c r="CM353" s="111"/>
      <c r="CN353" s="111"/>
      <c r="CO353" s="142"/>
      <c r="CP353" s="145"/>
      <c r="CQ353" s="142"/>
      <c r="CR353" s="142"/>
      <c r="CS353" s="142"/>
      <c r="CT353" s="142"/>
      <c r="CU353" s="142"/>
      <c r="CV353" s="111"/>
      <c r="CW353" s="111"/>
      <c r="CX353" s="111"/>
      <c r="CY353" s="142"/>
      <c r="CZ353" s="145"/>
      <c r="DA353" s="116"/>
      <c r="DB353" s="168"/>
      <c r="DC353" s="118"/>
      <c r="DD353" s="118"/>
      <c r="DE353" s="167"/>
      <c r="DF353" s="167"/>
    </row>
    <row r="354" spans="1:110" hidden="1" x14ac:dyDescent="0.25">
      <c r="A354" s="140"/>
      <c r="B354" s="141"/>
      <c r="C354" s="90"/>
      <c r="D354" s="142"/>
      <c r="E354" s="143"/>
      <c r="F354" s="144"/>
      <c r="G354" s="142"/>
      <c r="H354" s="142"/>
      <c r="I354" s="110"/>
      <c r="J354" s="142"/>
      <c r="K354" s="110"/>
      <c r="L354" s="142"/>
      <c r="M354" s="142"/>
      <c r="N354" s="142"/>
      <c r="O354" s="110"/>
      <c r="P354" s="142"/>
      <c r="Q354" s="110"/>
      <c r="R354" s="142"/>
      <c r="S354" s="142"/>
      <c r="T354" s="142"/>
      <c r="U354" s="110"/>
      <c r="V354" s="142"/>
      <c r="W354" s="110"/>
      <c r="X354" s="142"/>
      <c r="Y354" s="110"/>
      <c r="Z354" s="144"/>
      <c r="AA354" s="142"/>
      <c r="AB354" s="142"/>
      <c r="AC354" s="142"/>
      <c r="AD354" s="142"/>
      <c r="AE354" s="142"/>
      <c r="AF354" s="111"/>
      <c r="AG354" s="111"/>
      <c r="AH354" s="111"/>
      <c r="AI354" s="142"/>
      <c r="AJ354" s="144"/>
      <c r="AK354" s="142"/>
      <c r="AL354" s="142"/>
      <c r="AM354" s="142"/>
      <c r="AN354" s="142"/>
      <c r="AO354" s="142"/>
      <c r="AP354" s="111"/>
      <c r="AQ354" s="111"/>
      <c r="AR354" s="111"/>
      <c r="AS354" s="142"/>
      <c r="AT354" s="144"/>
      <c r="AU354" s="142"/>
      <c r="AV354" s="142"/>
      <c r="AW354" s="142"/>
      <c r="AX354" s="110"/>
      <c r="AY354" s="110"/>
      <c r="AZ354" s="142"/>
      <c r="BA354" s="144"/>
      <c r="BB354" s="142"/>
      <c r="BC354" s="142"/>
      <c r="BD354" s="142"/>
      <c r="BE354" s="110"/>
      <c r="BF354" s="110"/>
      <c r="BG354" s="142"/>
      <c r="BH354" s="144"/>
      <c r="BI354" s="142"/>
      <c r="BJ354" s="142"/>
      <c r="BK354" s="110"/>
      <c r="BL354" s="142"/>
      <c r="BM354" s="110"/>
      <c r="BN354" s="142"/>
      <c r="BO354" s="142"/>
      <c r="BP354" s="142"/>
      <c r="BQ354" s="110"/>
      <c r="BR354" s="142"/>
      <c r="BS354" s="110"/>
      <c r="BT354" s="142"/>
      <c r="BU354" s="110"/>
      <c r="BV354" s="144"/>
      <c r="BW354" s="114"/>
      <c r="BX354" s="67"/>
      <c r="BY354" s="68"/>
      <c r="BZ354" s="143"/>
      <c r="CA354" s="143"/>
      <c r="CB354" s="142"/>
      <c r="CC354" s="110"/>
      <c r="CD354" s="110"/>
      <c r="CE354" s="142"/>
      <c r="CF354" s="145"/>
      <c r="CG354" s="142"/>
      <c r="CH354" s="142"/>
      <c r="CI354" s="142"/>
      <c r="CJ354" s="142"/>
      <c r="CK354" s="142"/>
      <c r="CL354" s="111"/>
      <c r="CM354" s="111"/>
      <c r="CN354" s="111"/>
      <c r="CO354" s="142"/>
      <c r="CP354" s="145"/>
      <c r="CQ354" s="142"/>
      <c r="CR354" s="142"/>
      <c r="CS354" s="142"/>
      <c r="CT354" s="142"/>
      <c r="CU354" s="142"/>
      <c r="CV354" s="111"/>
      <c r="CW354" s="111"/>
      <c r="CX354" s="111"/>
      <c r="CY354" s="142"/>
      <c r="CZ354" s="145"/>
      <c r="DA354" s="116"/>
      <c r="DB354" s="168"/>
      <c r="DC354" s="118"/>
      <c r="DD354" s="118"/>
      <c r="DE354" s="167"/>
      <c r="DF354" s="167"/>
    </row>
    <row r="355" spans="1:110" hidden="1" x14ac:dyDescent="0.25">
      <c r="A355" s="140"/>
      <c r="B355" s="141"/>
      <c r="C355" s="90"/>
      <c r="D355" s="142"/>
      <c r="E355" s="143"/>
      <c r="F355" s="144"/>
      <c r="G355" s="142"/>
      <c r="H355" s="142"/>
      <c r="I355" s="110"/>
      <c r="J355" s="142"/>
      <c r="K355" s="110"/>
      <c r="L355" s="142"/>
      <c r="M355" s="142"/>
      <c r="N355" s="142"/>
      <c r="O355" s="110"/>
      <c r="P355" s="142"/>
      <c r="Q355" s="110"/>
      <c r="R355" s="142"/>
      <c r="S355" s="142"/>
      <c r="T355" s="142"/>
      <c r="U355" s="110"/>
      <c r="V355" s="142"/>
      <c r="W355" s="110"/>
      <c r="X355" s="142"/>
      <c r="Y355" s="110"/>
      <c r="Z355" s="144"/>
      <c r="AA355" s="142"/>
      <c r="AB355" s="142"/>
      <c r="AC355" s="142"/>
      <c r="AD355" s="142"/>
      <c r="AE355" s="142"/>
      <c r="AF355" s="111"/>
      <c r="AG355" s="111"/>
      <c r="AH355" s="111"/>
      <c r="AI355" s="142"/>
      <c r="AJ355" s="144"/>
      <c r="AK355" s="142"/>
      <c r="AL355" s="142"/>
      <c r="AM355" s="142"/>
      <c r="AN355" s="142"/>
      <c r="AO355" s="142"/>
      <c r="AP355" s="111"/>
      <c r="AQ355" s="111"/>
      <c r="AR355" s="111"/>
      <c r="AS355" s="142"/>
      <c r="AT355" s="144"/>
      <c r="AU355" s="142"/>
      <c r="AV355" s="142"/>
      <c r="AW355" s="142"/>
      <c r="AX355" s="110"/>
      <c r="AY355" s="110"/>
      <c r="AZ355" s="142"/>
      <c r="BA355" s="144"/>
      <c r="BB355" s="142"/>
      <c r="BC355" s="142"/>
      <c r="BD355" s="142"/>
      <c r="BE355" s="110"/>
      <c r="BF355" s="110"/>
      <c r="BG355" s="142"/>
      <c r="BH355" s="144"/>
      <c r="BI355" s="142"/>
      <c r="BJ355" s="142"/>
      <c r="BK355" s="110"/>
      <c r="BL355" s="142"/>
      <c r="BM355" s="110"/>
      <c r="BN355" s="142"/>
      <c r="BO355" s="142"/>
      <c r="BP355" s="142"/>
      <c r="BQ355" s="110"/>
      <c r="BR355" s="142"/>
      <c r="BS355" s="110"/>
      <c r="BT355" s="142"/>
      <c r="BU355" s="110"/>
      <c r="BV355" s="144"/>
      <c r="BW355" s="114"/>
      <c r="BX355" s="67"/>
      <c r="BY355" s="68"/>
      <c r="BZ355" s="143"/>
      <c r="CA355" s="143"/>
      <c r="CB355" s="142"/>
      <c r="CC355" s="110"/>
      <c r="CD355" s="110"/>
      <c r="CE355" s="142"/>
      <c r="CF355" s="145"/>
      <c r="CG355" s="142"/>
      <c r="CH355" s="142"/>
      <c r="CI355" s="142"/>
      <c r="CJ355" s="142"/>
      <c r="CK355" s="142"/>
      <c r="CL355" s="111"/>
      <c r="CM355" s="111"/>
      <c r="CN355" s="111"/>
      <c r="CO355" s="142"/>
      <c r="CP355" s="145"/>
      <c r="CQ355" s="142"/>
      <c r="CR355" s="142"/>
      <c r="CS355" s="142"/>
      <c r="CT355" s="142"/>
      <c r="CU355" s="142"/>
      <c r="CV355" s="111"/>
      <c r="CW355" s="111"/>
      <c r="CX355" s="111"/>
      <c r="CY355" s="142"/>
      <c r="CZ355" s="145"/>
      <c r="DA355" s="116"/>
      <c r="DB355" s="168"/>
      <c r="DC355" s="118"/>
      <c r="DD355" s="118"/>
      <c r="DE355" s="167"/>
      <c r="DF355" s="167"/>
    </row>
    <row r="356" spans="1:110" hidden="1" x14ac:dyDescent="0.25">
      <c r="A356" s="140"/>
      <c r="B356" s="141"/>
      <c r="C356" s="90"/>
      <c r="D356" s="142"/>
      <c r="E356" s="143"/>
      <c r="F356" s="144"/>
      <c r="G356" s="142"/>
      <c r="H356" s="142"/>
      <c r="I356" s="110"/>
      <c r="J356" s="142"/>
      <c r="K356" s="110"/>
      <c r="L356" s="142"/>
      <c r="M356" s="142"/>
      <c r="N356" s="142"/>
      <c r="O356" s="110"/>
      <c r="P356" s="142"/>
      <c r="Q356" s="110"/>
      <c r="R356" s="142"/>
      <c r="S356" s="142"/>
      <c r="T356" s="142"/>
      <c r="U356" s="110"/>
      <c r="V356" s="142"/>
      <c r="W356" s="110"/>
      <c r="X356" s="142"/>
      <c r="Y356" s="110"/>
      <c r="Z356" s="144"/>
      <c r="AA356" s="142"/>
      <c r="AB356" s="142"/>
      <c r="AC356" s="142"/>
      <c r="AD356" s="142"/>
      <c r="AE356" s="142"/>
      <c r="AF356" s="111"/>
      <c r="AG356" s="111"/>
      <c r="AH356" s="111"/>
      <c r="AI356" s="142"/>
      <c r="AJ356" s="144"/>
      <c r="AK356" s="142"/>
      <c r="AL356" s="142"/>
      <c r="AM356" s="142"/>
      <c r="AN356" s="142"/>
      <c r="AO356" s="142"/>
      <c r="AP356" s="111"/>
      <c r="AQ356" s="111"/>
      <c r="AR356" s="111"/>
      <c r="AS356" s="142"/>
      <c r="AT356" s="144"/>
      <c r="AU356" s="142"/>
      <c r="AV356" s="142"/>
      <c r="AW356" s="142"/>
      <c r="AX356" s="110"/>
      <c r="AY356" s="110"/>
      <c r="AZ356" s="142"/>
      <c r="BA356" s="144"/>
      <c r="BB356" s="142"/>
      <c r="BC356" s="142"/>
      <c r="BD356" s="142"/>
      <c r="BE356" s="110"/>
      <c r="BF356" s="110"/>
      <c r="BG356" s="142"/>
      <c r="BH356" s="144"/>
      <c r="BI356" s="142"/>
      <c r="BJ356" s="142"/>
      <c r="BK356" s="110"/>
      <c r="BL356" s="142"/>
      <c r="BM356" s="110"/>
      <c r="BN356" s="142"/>
      <c r="BO356" s="142"/>
      <c r="BP356" s="142"/>
      <c r="BQ356" s="110"/>
      <c r="BR356" s="142"/>
      <c r="BS356" s="110"/>
      <c r="BT356" s="142"/>
      <c r="BU356" s="110"/>
      <c r="BV356" s="144"/>
      <c r="BW356" s="114"/>
      <c r="BX356" s="67"/>
      <c r="BY356" s="68"/>
      <c r="BZ356" s="143"/>
      <c r="CA356" s="143"/>
      <c r="CB356" s="142"/>
      <c r="CC356" s="110"/>
      <c r="CD356" s="110"/>
      <c r="CE356" s="142"/>
      <c r="CF356" s="145"/>
      <c r="CG356" s="142"/>
      <c r="CH356" s="142"/>
      <c r="CI356" s="142"/>
      <c r="CJ356" s="142"/>
      <c r="CK356" s="142"/>
      <c r="CL356" s="111"/>
      <c r="CM356" s="111"/>
      <c r="CN356" s="111"/>
      <c r="CO356" s="142"/>
      <c r="CP356" s="145"/>
      <c r="CQ356" s="142"/>
      <c r="CR356" s="142"/>
      <c r="CS356" s="142"/>
      <c r="CT356" s="142"/>
      <c r="CU356" s="142"/>
      <c r="CV356" s="111"/>
      <c r="CW356" s="111"/>
      <c r="CX356" s="111"/>
      <c r="CY356" s="142"/>
      <c r="CZ356" s="145"/>
      <c r="DA356" s="116"/>
      <c r="DB356" s="168"/>
      <c r="DC356" s="118"/>
      <c r="DD356" s="118"/>
      <c r="DE356" s="167"/>
      <c r="DF356" s="167"/>
    </row>
    <row r="357" spans="1:110" hidden="1" x14ac:dyDescent="0.25">
      <c r="A357" s="140"/>
      <c r="B357" s="141"/>
      <c r="C357" s="90"/>
      <c r="D357" s="142"/>
      <c r="E357" s="143"/>
      <c r="F357" s="144"/>
      <c r="G357" s="142"/>
      <c r="H357" s="142"/>
      <c r="I357" s="110"/>
      <c r="J357" s="142"/>
      <c r="K357" s="110"/>
      <c r="L357" s="142"/>
      <c r="M357" s="142"/>
      <c r="N357" s="142"/>
      <c r="O357" s="110"/>
      <c r="P357" s="142"/>
      <c r="Q357" s="110"/>
      <c r="R357" s="142"/>
      <c r="S357" s="142"/>
      <c r="T357" s="142"/>
      <c r="U357" s="110"/>
      <c r="V357" s="142"/>
      <c r="W357" s="110"/>
      <c r="X357" s="142"/>
      <c r="Y357" s="110"/>
      <c r="Z357" s="144"/>
      <c r="AA357" s="142"/>
      <c r="AB357" s="142"/>
      <c r="AC357" s="142"/>
      <c r="AD357" s="142"/>
      <c r="AE357" s="142"/>
      <c r="AF357" s="111"/>
      <c r="AG357" s="111"/>
      <c r="AH357" s="111"/>
      <c r="AI357" s="142"/>
      <c r="AJ357" s="144"/>
      <c r="AK357" s="142"/>
      <c r="AL357" s="142"/>
      <c r="AM357" s="142"/>
      <c r="AN357" s="142"/>
      <c r="AO357" s="142"/>
      <c r="AP357" s="111"/>
      <c r="AQ357" s="111"/>
      <c r="AR357" s="111"/>
      <c r="AS357" s="142"/>
      <c r="AT357" s="144"/>
      <c r="AU357" s="142"/>
      <c r="AV357" s="142"/>
      <c r="AW357" s="142"/>
      <c r="AX357" s="110"/>
      <c r="AY357" s="110"/>
      <c r="AZ357" s="142"/>
      <c r="BA357" s="144"/>
      <c r="BB357" s="142"/>
      <c r="BC357" s="142"/>
      <c r="BD357" s="142"/>
      <c r="BE357" s="110"/>
      <c r="BF357" s="110"/>
      <c r="BG357" s="142"/>
      <c r="BH357" s="144"/>
      <c r="BI357" s="142"/>
      <c r="BJ357" s="142"/>
      <c r="BK357" s="110"/>
      <c r="BL357" s="142"/>
      <c r="BM357" s="110"/>
      <c r="BN357" s="142"/>
      <c r="BO357" s="142"/>
      <c r="BP357" s="142"/>
      <c r="BQ357" s="110"/>
      <c r="BR357" s="142"/>
      <c r="BS357" s="110"/>
      <c r="BT357" s="142"/>
      <c r="BU357" s="110"/>
      <c r="BV357" s="144"/>
      <c r="BW357" s="114"/>
      <c r="BX357" s="67"/>
      <c r="BY357" s="68"/>
      <c r="BZ357" s="143"/>
      <c r="CA357" s="143"/>
      <c r="CB357" s="142"/>
      <c r="CC357" s="110"/>
      <c r="CD357" s="110"/>
      <c r="CE357" s="142"/>
      <c r="CF357" s="145"/>
      <c r="CG357" s="142"/>
      <c r="CH357" s="142"/>
      <c r="CI357" s="142"/>
      <c r="CJ357" s="142"/>
      <c r="CK357" s="142"/>
      <c r="CL357" s="111"/>
      <c r="CM357" s="111"/>
      <c r="CN357" s="111"/>
      <c r="CO357" s="142"/>
      <c r="CP357" s="145"/>
      <c r="CQ357" s="142"/>
      <c r="CR357" s="142"/>
      <c r="CS357" s="142"/>
      <c r="CT357" s="142"/>
      <c r="CU357" s="142"/>
      <c r="CV357" s="111"/>
      <c r="CW357" s="111"/>
      <c r="CX357" s="111"/>
      <c r="CY357" s="142"/>
      <c r="CZ357" s="145"/>
      <c r="DA357" s="116"/>
      <c r="DB357" s="168"/>
      <c r="DC357" s="118"/>
      <c r="DD357" s="118"/>
      <c r="DE357" s="167"/>
      <c r="DF357" s="167"/>
    </row>
    <row r="358" spans="1:110" hidden="1" x14ac:dyDescent="0.25">
      <c r="A358" s="140"/>
      <c r="B358" s="141"/>
      <c r="C358" s="90"/>
      <c r="D358" s="142"/>
      <c r="E358" s="143"/>
      <c r="F358" s="144"/>
      <c r="G358" s="142"/>
      <c r="H358" s="142"/>
      <c r="I358" s="110"/>
      <c r="J358" s="142"/>
      <c r="K358" s="110"/>
      <c r="L358" s="142"/>
      <c r="M358" s="142"/>
      <c r="N358" s="142"/>
      <c r="O358" s="110"/>
      <c r="P358" s="142"/>
      <c r="Q358" s="110"/>
      <c r="R358" s="142"/>
      <c r="S358" s="142"/>
      <c r="T358" s="142"/>
      <c r="U358" s="110"/>
      <c r="V358" s="142"/>
      <c r="W358" s="110"/>
      <c r="X358" s="142"/>
      <c r="Y358" s="110"/>
      <c r="Z358" s="144"/>
      <c r="AA358" s="142"/>
      <c r="AB358" s="142"/>
      <c r="AC358" s="142"/>
      <c r="AD358" s="142"/>
      <c r="AE358" s="142"/>
      <c r="AF358" s="111"/>
      <c r="AG358" s="111"/>
      <c r="AH358" s="111"/>
      <c r="AI358" s="142"/>
      <c r="AJ358" s="144"/>
      <c r="AK358" s="142"/>
      <c r="AL358" s="142"/>
      <c r="AM358" s="142"/>
      <c r="AN358" s="142"/>
      <c r="AO358" s="142"/>
      <c r="AP358" s="111"/>
      <c r="AQ358" s="111"/>
      <c r="AR358" s="111"/>
      <c r="AS358" s="142"/>
      <c r="AT358" s="144"/>
      <c r="AU358" s="142"/>
      <c r="AV358" s="142"/>
      <c r="AW358" s="142"/>
      <c r="AX358" s="110"/>
      <c r="AY358" s="110"/>
      <c r="AZ358" s="142"/>
      <c r="BA358" s="144"/>
      <c r="BB358" s="142"/>
      <c r="BC358" s="142"/>
      <c r="BD358" s="142"/>
      <c r="BE358" s="110"/>
      <c r="BF358" s="110"/>
      <c r="BG358" s="142"/>
      <c r="BH358" s="144"/>
      <c r="BI358" s="142"/>
      <c r="BJ358" s="142"/>
      <c r="BK358" s="110"/>
      <c r="BL358" s="142"/>
      <c r="BM358" s="110"/>
      <c r="BN358" s="142"/>
      <c r="BO358" s="142"/>
      <c r="BP358" s="142"/>
      <c r="BQ358" s="110"/>
      <c r="BR358" s="142"/>
      <c r="BS358" s="110"/>
      <c r="BT358" s="142"/>
      <c r="BU358" s="110"/>
      <c r="BV358" s="144"/>
      <c r="BW358" s="114"/>
      <c r="BX358" s="67"/>
      <c r="BY358" s="68"/>
      <c r="BZ358" s="143"/>
      <c r="CA358" s="143"/>
      <c r="CB358" s="142"/>
      <c r="CC358" s="110"/>
      <c r="CD358" s="110"/>
      <c r="CE358" s="142"/>
      <c r="CF358" s="145"/>
      <c r="CG358" s="142"/>
      <c r="CH358" s="142"/>
      <c r="CI358" s="142"/>
      <c r="CJ358" s="142"/>
      <c r="CK358" s="142"/>
      <c r="CL358" s="111"/>
      <c r="CM358" s="111"/>
      <c r="CN358" s="111"/>
      <c r="CO358" s="142"/>
      <c r="CP358" s="145"/>
      <c r="CQ358" s="142"/>
      <c r="CR358" s="142"/>
      <c r="CS358" s="142"/>
      <c r="CT358" s="142"/>
      <c r="CU358" s="142"/>
      <c r="CV358" s="111"/>
      <c r="CW358" s="111"/>
      <c r="CX358" s="111"/>
      <c r="CY358" s="142"/>
      <c r="CZ358" s="145"/>
      <c r="DA358" s="116"/>
      <c r="DB358" s="168"/>
      <c r="DC358" s="118"/>
      <c r="DD358" s="118"/>
      <c r="DE358" s="167"/>
      <c r="DF358" s="167"/>
    </row>
    <row r="359" spans="1:110" hidden="1" x14ac:dyDescent="0.25">
      <c r="A359" s="140"/>
      <c r="B359" s="141"/>
      <c r="C359" s="90"/>
      <c r="D359" s="142"/>
      <c r="E359" s="143"/>
      <c r="F359" s="144"/>
      <c r="G359" s="142"/>
      <c r="H359" s="142"/>
      <c r="I359" s="110"/>
      <c r="J359" s="142"/>
      <c r="K359" s="110"/>
      <c r="L359" s="142"/>
      <c r="M359" s="142"/>
      <c r="N359" s="142"/>
      <c r="O359" s="110"/>
      <c r="P359" s="142"/>
      <c r="Q359" s="110"/>
      <c r="R359" s="142"/>
      <c r="S359" s="142"/>
      <c r="T359" s="142"/>
      <c r="U359" s="110"/>
      <c r="V359" s="142"/>
      <c r="W359" s="110"/>
      <c r="X359" s="142"/>
      <c r="Y359" s="110"/>
      <c r="Z359" s="144"/>
      <c r="AA359" s="142"/>
      <c r="AB359" s="142"/>
      <c r="AC359" s="142"/>
      <c r="AD359" s="142"/>
      <c r="AE359" s="142"/>
      <c r="AF359" s="111"/>
      <c r="AG359" s="111"/>
      <c r="AH359" s="111"/>
      <c r="AI359" s="142"/>
      <c r="AJ359" s="144"/>
      <c r="AK359" s="142"/>
      <c r="AL359" s="142"/>
      <c r="AM359" s="142"/>
      <c r="AN359" s="142"/>
      <c r="AO359" s="142"/>
      <c r="AP359" s="111"/>
      <c r="AQ359" s="111"/>
      <c r="AR359" s="111"/>
      <c r="AS359" s="142"/>
      <c r="AT359" s="144"/>
      <c r="AU359" s="142"/>
      <c r="AV359" s="142"/>
      <c r="AW359" s="142"/>
      <c r="AX359" s="110"/>
      <c r="AY359" s="110"/>
      <c r="AZ359" s="142"/>
      <c r="BA359" s="144"/>
      <c r="BB359" s="142"/>
      <c r="BC359" s="142"/>
      <c r="BD359" s="142"/>
      <c r="BE359" s="110"/>
      <c r="BF359" s="110"/>
      <c r="BG359" s="142"/>
      <c r="BH359" s="144"/>
      <c r="BI359" s="142"/>
      <c r="BJ359" s="142"/>
      <c r="BK359" s="110"/>
      <c r="BL359" s="142"/>
      <c r="BM359" s="110"/>
      <c r="BN359" s="142"/>
      <c r="BO359" s="142"/>
      <c r="BP359" s="142"/>
      <c r="BQ359" s="110"/>
      <c r="BR359" s="142"/>
      <c r="BS359" s="110"/>
      <c r="BT359" s="142"/>
      <c r="BU359" s="110"/>
      <c r="BV359" s="144"/>
      <c r="BW359" s="114"/>
      <c r="BX359" s="67"/>
      <c r="BY359" s="68"/>
      <c r="BZ359" s="143"/>
      <c r="CA359" s="143"/>
      <c r="CB359" s="142"/>
      <c r="CC359" s="110"/>
      <c r="CD359" s="110"/>
      <c r="CE359" s="142"/>
      <c r="CF359" s="145"/>
      <c r="CG359" s="142"/>
      <c r="CH359" s="142"/>
      <c r="CI359" s="142"/>
      <c r="CJ359" s="142"/>
      <c r="CK359" s="142"/>
      <c r="CL359" s="111"/>
      <c r="CM359" s="111"/>
      <c r="CN359" s="111"/>
      <c r="CO359" s="142"/>
      <c r="CP359" s="145"/>
      <c r="CQ359" s="142"/>
      <c r="CR359" s="142"/>
      <c r="CS359" s="142"/>
      <c r="CT359" s="142"/>
      <c r="CU359" s="142"/>
      <c r="CV359" s="111"/>
      <c r="CW359" s="111"/>
      <c r="CX359" s="111"/>
      <c r="CY359" s="142"/>
      <c r="CZ359" s="145"/>
      <c r="DA359" s="116"/>
      <c r="DB359" s="168"/>
      <c r="DC359" s="118"/>
      <c r="DD359" s="118"/>
      <c r="DE359" s="167"/>
      <c r="DF359" s="167"/>
    </row>
    <row r="360" spans="1:110" hidden="1" x14ac:dyDescent="0.25">
      <c r="A360" s="140"/>
      <c r="B360" s="141"/>
      <c r="C360" s="90"/>
      <c r="D360" s="142"/>
      <c r="E360" s="143"/>
      <c r="F360" s="144"/>
      <c r="G360" s="142"/>
      <c r="H360" s="142"/>
      <c r="I360" s="110"/>
      <c r="J360" s="142"/>
      <c r="K360" s="110"/>
      <c r="L360" s="142"/>
      <c r="M360" s="142"/>
      <c r="N360" s="142"/>
      <c r="O360" s="110"/>
      <c r="P360" s="142"/>
      <c r="Q360" s="110"/>
      <c r="R360" s="142"/>
      <c r="S360" s="142"/>
      <c r="T360" s="142"/>
      <c r="U360" s="110"/>
      <c r="V360" s="142"/>
      <c r="W360" s="110"/>
      <c r="X360" s="142"/>
      <c r="Y360" s="110"/>
      <c r="Z360" s="144"/>
      <c r="AA360" s="142"/>
      <c r="AB360" s="142"/>
      <c r="AC360" s="142"/>
      <c r="AD360" s="142"/>
      <c r="AE360" s="142"/>
      <c r="AF360" s="111"/>
      <c r="AG360" s="111"/>
      <c r="AH360" s="111"/>
      <c r="AI360" s="142"/>
      <c r="AJ360" s="144"/>
      <c r="AK360" s="142"/>
      <c r="AL360" s="142"/>
      <c r="AM360" s="142"/>
      <c r="AN360" s="142"/>
      <c r="AO360" s="142"/>
      <c r="AP360" s="111"/>
      <c r="AQ360" s="111"/>
      <c r="AR360" s="111"/>
      <c r="AS360" s="142"/>
      <c r="AT360" s="144"/>
      <c r="AU360" s="142"/>
      <c r="AV360" s="142"/>
      <c r="AW360" s="142"/>
      <c r="AX360" s="110"/>
      <c r="AY360" s="110"/>
      <c r="AZ360" s="142"/>
      <c r="BA360" s="144"/>
      <c r="BB360" s="142"/>
      <c r="BC360" s="142"/>
      <c r="BD360" s="142"/>
      <c r="BE360" s="110"/>
      <c r="BF360" s="110"/>
      <c r="BG360" s="142"/>
      <c r="BH360" s="144"/>
      <c r="BI360" s="142"/>
      <c r="BJ360" s="142"/>
      <c r="BK360" s="110"/>
      <c r="BL360" s="142"/>
      <c r="BM360" s="110"/>
      <c r="BN360" s="142"/>
      <c r="BO360" s="142"/>
      <c r="BP360" s="142"/>
      <c r="BQ360" s="110"/>
      <c r="BR360" s="142"/>
      <c r="BS360" s="110"/>
      <c r="BT360" s="142"/>
      <c r="BU360" s="110"/>
      <c r="BV360" s="144"/>
      <c r="BW360" s="114"/>
      <c r="BX360" s="67"/>
      <c r="BY360" s="68"/>
      <c r="BZ360" s="143"/>
      <c r="CA360" s="143"/>
      <c r="CB360" s="142"/>
      <c r="CC360" s="110"/>
      <c r="CD360" s="110"/>
      <c r="CE360" s="142"/>
      <c r="CF360" s="145"/>
      <c r="CG360" s="142"/>
      <c r="CH360" s="142"/>
      <c r="CI360" s="142"/>
      <c r="CJ360" s="142"/>
      <c r="CK360" s="142"/>
      <c r="CL360" s="111"/>
      <c r="CM360" s="111"/>
      <c r="CN360" s="111"/>
      <c r="CO360" s="142"/>
      <c r="CP360" s="145"/>
      <c r="CQ360" s="142"/>
      <c r="CR360" s="142"/>
      <c r="CS360" s="142"/>
      <c r="CT360" s="142"/>
      <c r="CU360" s="142"/>
      <c r="CV360" s="111"/>
      <c r="CW360" s="111"/>
      <c r="CX360" s="111"/>
      <c r="CY360" s="142"/>
      <c r="CZ360" s="145"/>
      <c r="DA360" s="116"/>
      <c r="DB360" s="168"/>
      <c r="DC360" s="118"/>
      <c r="DD360" s="118"/>
      <c r="DE360" s="167"/>
      <c r="DF360" s="167"/>
    </row>
    <row r="361" spans="1:110" hidden="1" x14ac:dyDescent="0.25">
      <c r="A361" s="140"/>
      <c r="B361" s="141"/>
      <c r="C361" s="90"/>
      <c r="D361" s="142"/>
      <c r="E361" s="143"/>
      <c r="F361" s="144"/>
      <c r="G361" s="142"/>
      <c r="H361" s="142"/>
      <c r="I361" s="110"/>
      <c r="J361" s="142"/>
      <c r="K361" s="110"/>
      <c r="L361" s="142"/>
      <c r="M361" s="142"/>
      <c r="N361" s="142"/>
      <c r="O361" s="110"/>
      <c r="P361" s="142"/>
      <c r="Q361" s="110"/>
      <c r="R361" s="142"/>
      <c r="S361" s="142"/>
      <c r="T361" s="142"/>
      <c r="U361" s="110"/>
      <c r="V361" s="142"/>
      <c r="W361" s="110"/>
      <c r="X361" s="142"/>
      <c r="Y361" s="110"/>
      <c r="Z361" s="144"/>
      <c r="AA361" s="142"/>
      <c r="AB361" s="142"/>
      <c r="AC361" s="142"/>
      <c r="AD361" s="142"/>
      <c r="AE361" s="142"/>
      <c r="AF361" s="111"/>
      <c r="AG361" s="111"/>
      <c r="AH361" s="111"/>
      <c r="AI361" s="142"/>
      <c r="AJ361" s="144"/>
      <c r="AK361" s="142"/>
      <c r="AL361" s="142"/>
      <c r="AM361" s="142"/>
      <c r="AN361" s="142"/>
      <c r="AO361" s="142"/>
      <c r="AP361" s="111"/>
      <c r="AQ361" s="111"/>
      <c r="AR361" s="111"/>
      <c r="AS361" s="142"/>
      <c r="AT361" s="144"/>
      <c r="AU361" s="142"/>
      <c r="AV361" s="142"/>
      <c r="AW361" s="142"/>
      <c r="AX361" s="110"/>
      <c r="AY361" s="110"/>
      <c r="AZ361" s="142"/>
      <c r="BA361" s="144"/>
      <c r="BB361" s="142"/>
      <c r="BC361" s="142"/>
      <c r="BD361" s="142"/>
      <c r="BE361" s="110"/>
      <c r="BF361" s="110"/>
      <c r="BG361" s="142"/>
      <c r="BH361" s="144"/>
      <c r="BI361" s="142"/>
      <c r="BJ361" s="142"/>
      <c r="BK361" s="110"/>
      <c r="BL361" s="142"/>
      <c r="BM361" s="110"/>
      <c r="BN361" s="142"/>
      <c r="BO361" s="142"/>
      <c r="BP361" s="142"/>
      <c r="BQ361" s="110"/>
      <c r="BR361" s="142"/>
      <c r="BS361" s="110"/>
      <c r="BT361" s="142"/>
      <c r="BU361" s="110"/>
      <c r="BV361" s="144"/>
      <c r="BW361" s="114"/>
      <c r="BX361" s="67"/>
      <c r="BY361" s="68"/>
      <c r="BZ361" s="143"/>
      <c r="CA361" s="143"/>
      <c r="CB361" s="142"/>
      <c r="CC361" s="110"/>
      <c r="CD361" s="110"/>
      <c r="CE361" s="142"/>
      <c r="CF361" s="145"/>
      <c r="CG361" s="142"/>
      <c r="CH361" s="142"/>
      <c r="CI361" s="142"/>
      <c r="CJ361" s="142"/>
      <c r="CK361" s="142"/>
      <c r="CL361" s="111"/>
      <c r="CM361" s="111"/>
      <c r="CN361" s="111"/>
      <c r="CO361" s="142"/>
      <c r="CP361" s="145"/>
      <c r="CQ361" s="142"/>
      <c r="CR361" s="142"/>
      <c r="CS361" s="142"/>
      <c r="CT361" s="142"/>
      <c r="CU361" s="142"/>
      <c r="CV361" s="111"/>
      <c r="CW361" s="111"/>
      <c r="CX361" s="111"/>
      <c r="CY361" s="142"/>
      <c r="CZ361" s="145"/>
      <c r="DA361" s="116"/>
      <c r="DB361" s="168"/>
      <c r="DC361" s="118"/>
      <c r="DD361" s="118"/>
      <c r="DE361" s="167"/>
      <c r="DF361" s="167"/>
    </row>
    <row r="362" spans="1:110" hidden="1" x14ac:dyDescent="0.25">
      <c r="A362" s="140"/>
      <c r="B362" s="141"/>
      <c r="C362" s="90"/>
      <c r="D362" s="142"/>
      <c r="E362" s="143"/>
      <c r="F362" s="144"/>
      <c r="G362" s="142"/>
      <c r="H362" s="142"/>
      <c r="I362" s="110"/>
      <c r="J362" s="142"/>
      <c r="K362" s="110"/>
      <c r="L362" s="142"/>
      <c r="M362" s="142"/>
      <c r="N362" s="142"/>
      <c r="O362" s="110"/>
      <c r="P362" s="142"/>
      <c r="Q362" s="110"/>
      <c r="R362" s="142"/>
      <c r="S362" s="142"/>
      <c r="T362" s="142"/>
      <c r="U362" s="110"/>
      <c r="V362" s="142"/>
      <c r="W362" s="110"/>
      <c r="X362" s="142"/>
      <c r="Y362" s="110"/>
      <c r="Z362" s="144"/>
      <c r="AA362" s="142"/>
      <c r="AB362" s="142"/>
      <c r="AC362" s="142"/>
      <c r="AD362" s="142"/>
      <c r="AE362" s="142"/>
      <c r="AF362" s="111"/>
      <c r="AG362" s="111"/>
      <c r="AH362" s="111"/>
      <c r="AI362" s="142"/>
      <c r="AJ362" s="144"/>
      <c r="AK362" s="142"/>
      <c r="AL362" s="142"/>
      <c r="AM362" s="142"/>
      <c r="AN362" s="142"/>
      <c r="AO362" s="142"/>
      <c r="AP362" s="111"/>
      <c r="AQ362" s="111"/>
      <c r="AR362" s="111"/>
      <c r="AS362" s="142"/>
      <c r="AT362" s="144"/>
      <c r="AU362" s="142"/>
      <c r="AV362" s="142"/>
      <c r="AW362" s="142"/>
      <c r="AX362" s="110"/>
      <c r="AY362" s="110"/>
      <c r="AZ362" s="142"/>
      <c r="BA362" s="144"/>
      <c r="BB362" s="142"/>
      <c r="BC362" s="142"/>
      <c r="BD362" s="142"/>
      <c r="BE362" s="110"/>
      <c r="BF362" s="110"/>
      <c r="BG362" s="142"/>
      <c r="BH362" s="144"/>
      <c r="BI362" s="142"/>
      <c r="BJ362" s="142"/>
      <c r="BK362" s="110"/>
      <c r="BL362" s="142"/>
      <c r="BM362" s="110"/>
      <c r="BN362" s="142"/>
      <c r="BO362" s="142"/>
      <c r="BP362" s="142"/>
      <c r="BQ362" s="110"/>
      <c r="BR362" s="142"/>
      <c r="BS362" s="110"/>
      <c r="BT362" s="142"/>
      <c r="BU362" s="110"/>
      <c r="BV362" s="144"/>
      <c r="BW362" s="114"/>
      <c r="BX362" s="67"/>
      <c r="BY362" s="68"/>
      <c r="BZ362" s="143"/>
      <c r="CA362" s="143"/>
      <c r="CB362" s="142"/>
      <c r="CC362" s="110"/>
      <c r="CD362" s="110"/>
      <c r="CE362" s="142"/>
      <c r="CF362" s="145"/>
      <c r="CG362" s="142"/>
      <c r="CH362" s="142"/>
      <c r="CI362" s="142"/>
      <c r="CJ362" s="142"/>
      <c r="CK362" s="142"/>
      <c r="CL362" s="111"/>
      <c r="CM362" s="111"/>
      <c r="CN362" s="111"/>
      <c r="CO362" s="142"/>
      <c r="CP362" s="145"/>
      <c r="CQ362" s="142"/>
      <c r="CR362" s="142"/>
      <c r="CS362" s="142"/>
      <c r="CT362" s="142"/>
      <c r="CU362" s="142"/>
      <c r="CV362" s="111"/>
      <c r="CW362" s="111"/>
      <c r="CX362" s="111"/>
      <c r="CY362" s="142"/>
      <c r="CZ362" s="145"/>
      <c r="DA362" s="116"/>
      <c r="DB362" s="168"/>
      <c r="DC362" s="118"/>
      <c r="DD362" s="118"/>
      <c r="DE362" s="167"/>
      <c r="DF362" s="167"/>
    </row>
    <row r="363" spans="1:110" hidden="1" x14ac:dyDescent="0.25">
      <c r="A363" s="140"/>
      <c r="B363" s="141"/>
      <c r="C363" s="90"/>
      <c r="D363" s="142"/>
      <c r="E363" s="143"/>
      <c r="F363" s="144"/>
      <c r="G363" s="142"/>
      <c r="H363" s="142"/>
      <c r="I363" s="110"/>
      <c r="J363" s="142"/>
      <c r="K363" s="110"/>
      <c r="L363" s="142"/>
      <c r="M363" s="142"/>
      <c r="N363" s="142"/>
      <c r="O363" s="110"/>
      <c r="P363" s="142"/>
      <c r="Q363" s="110"/>
      <c r="R363" s="142"/>
      <c r="S363" s="142"/>
      <c r="T363" s="142"/>
      <c r="U363" s="110"/>
      <c r="V363" s="142"/>
      <c r="W363" s="110"/>
      <c r="X363" s="142"/>
      <c r="Y363" s="110"/>
      <c r="Z363" s="144"/>
      <c r="AA363" s="142"/>
      <c r="AB363" s="142"/>
      <c r="AC363" s="142"/>
      <c r="AD363" s="142"/>
      <c r="AE363" s="142"/>
      <c r="AF363" s="111"/>
      <c r="AG363" s="111"/>
      <c r="AH363" s="111"/>
      <c r="AI363" s="142"/>
      <c r="AJ363" s="144"/>
      <c r="AK363" s="142"/>
      <c r="AL363" s="142"/>
      <c r="AM363" s="142"/>
      <c r="AN363" s="142"/>
      <c r="AO363" s="142"/>
      <c r="AP363" s="111"/>
      <c r="AQ363" s="111"/>
      <c r="AR363" s="111"/>
      <c r="AS363" s="142"/>
      <c r="AT363" s="144"/>
      <c r="AU363" s="142"/>
      <c r="AV363" s="142"/>
      <c r="AW363" s="142"/>
      <c r="AX363" s="110"/>
      <c r="AY363" s="110"/>
      <c r="AZ363" s="142"/>
      <c r="BA363" s="144"/>
      <c r="BB363" s="142"/>
      <c r="BC363" s="142"/>
      <c r="BD363" s="142"/>
      <c r="BE363" s="110"/>
      <c r="BF363" s="110"/>
      <c r="BG363" s="142"/>
      <c r="BH363" s="144"/>
      <c r="BI363" s="142"/>
      <c r="BJ363" s="142"/>
      <c r="BK363" s="110"/>
      <c r="BL363" s="142"/>
      <c r="BM363" s="110"/>
      <c r="BN363" s="142"/>
      <c r="BO363" s="142"/>
      <c r="BP363" s="142"/>
      <c r="BQ363" s="110"/>
      <c r="BR363" s="142"/>
      <c r="BS363" s="110"/>
      <c r="BT363" s="142"/>
      <c r="BU363" s="110"/>
      <c r="BV363" s="144"/>
      <c r="BW363" s="114"/>
      <c r="BX363" s="67"/>
      <c r="BY363" s="68"/>
      <c r="BZ363" s="143"/>
      <c r="CA363" s="143"/>
      <c r="CB363" s="142"/>
      <c r="CC363" s="110"/>
      <c r="CD363" s="110"/>
      <c r="CE363" s="142"/>
      <c r="CF363" s="145"/>
      <c r="CG363" s="142"/>
      <c r="CH363" s="142"/>
      <c r="CI363" s="142"/>
      <c r="CJ363" s="142"/>
      <c r="CK363" s="142"/>
      <c r="CL363" s="111"/>
      <c r="CM363" s="111"/>
      <c r="CN363" s="111"/>
      <c r="CO363" s="142"/>
      <c r="CP363" s="145"/>
      <c r="CQ363" s="142"/>
      <c r="CR363" s="142"/>
      <c r="CS363" s="142"/>
      <c r="CT363" s="142"/>
      <c r="CU363" s="142"/>
      <c r="CV363" s="111"/>
      <c r="CW363" s="111"/>
      <c r="CX363" s="111"/>
      <c r="CY363" s="142"/>
      <c r="CZ363" s="145"/>
      <c r="DA363" s="116"/>
      <c r="DB363" s="168"/>
      <c r="DC363" s="118"/>
      <c r="DD363" s="118"/>
      <c r="DE363" s="167"/>
      <c r="DF363" s="167"/>
    </row>
    <row r="364" spans="1:110" hidden="1" x14ac:dyDescent="0.25">
      <c r="A364" s="140"/>
      <c r="B364" s="141"/>
      <c r="C364" s="90"/>
      <c r="D364" s="142"/>
      <c r="E364" s="143"/>
      <c r="F364" s="144"/>
      <c r="G364" s="142"/>
      <c r="H364" s="142"/>
      <c r="I364" s="110"/>
      <c r="J364" s="142"/>
      <c r="K364" s="110"/>
      <c r="L364" s="142"/>
      <c r="M364" s="142"/>
      <c r="N364" s="142"/>
      <c r="O364" s="110"/>
      <c r="P364" s="142"/>
      <c r="Q364" s="110"/>
      <c r="R364" s="142"/>
      <c r="S364" s="142"/>
      <c r="T364" s="142"/>
      <c r="U364" s="110"/>
      <c r="V364" s="142"/>
      <c r="W364" s="110"/>
      <c r="X364" s="142"/>
      <c r="Y364" s="110"/>
      <c r="Z364" s="144"/>
      <c r="AA364" s="142"/>
      <c r="AB364" s="142"/>
      <c r="AC364" s="142"/>
      <c r="AD364" s="142"/>
      <c r="AE364" s="142"/>
      <c r="AF364" s="111"/>
      <c r="AG364" s="111"/>
      <c r="AH364" s="111"/>
      <c r="AI364" s="142"/>
      <c r="AJ364" s="144"/>
      <c r="AK364" s="142"/>
      <c r="AL364" s="142"/>
      <c r="AM364" s="142"/>
      <c r="AN364" s="142"/>
      <c r="AO364" s="142"/>
      <c r="AP364" s="111"/>
      <c r="AQ364" s="111"/>
      <c r="AR364" s="111"/>
      <c r="AS364" s="142"/>
      <c r="AT364" s="144"/>
      <c r="AU364" s="142"/>
      <c r="AV364" s="142"/>
      <c r="AW364" s="142"/>
      <c r="AX364" s="110"/>
      <c r="AY364" s="110"/>
      <c r="AZ364" s="142"/>
      <c r="BA364" s="144"/>
      <c r="BB364" s="142"/>
      <c r="BC364" s="142"/>
      <c r="BD364" s="142"/>
      <c r="BE364" s="110"/>
      <c r="BF364" s="110"/>
      <c r="BG364" s="142"/>
      <c r="BH364" s="144"/>
      <c r="BI364" s="142"/>
      <c r="BJ364" s="142"/>
      <c r="BK364" s="110"/>
      <c r="BL364" s="142"/>
      <c r="BM364" s="110"/>
      <c r="BN364" s="142"/>
      <c r="BO364" s="142"/>
      <c r="BP364" s="142"/>
      <c r="BQ364" s="110"/>
      <c r="BR364" s="142"/>
      <c r="BS364" s="110"/>
      <c r="BT364" s="142"/>
      <c r="BU364" s="110"/>
      <c r="BV364" s="144"/>
      <c r="BW364" s="114"/>
      <c r="BX364" s="67"/>
      <c r="BY364" s="68"/>
      <c r="BZ364" s="143"/>
      <c r="CA364" s="143"/>
      <c r="CB364" s="142"/>
      <c r="CC364" s="110"/>
      <c r="CD364" s="110"/>
      <c r="CE364" s="142"/>
      <c r="CF364" s="145"/>
      <c r="CG364" s="142"/>
      <c r="CH364" s="142"/>
      <c r="CI364" s="142"/>
      <c r="CJ364" s="142"/>
      <c r="CK364" s="142"/>
      <c r="CL364" s="111"/>
      <c r="CM364" s="111"/>
      <c r="CN364" s="111"/>
      <c r="CO364" s="142"/>
      <c r="CP364" s="145"/>
      <c r="CQ364" s="142"/>
      <c r="CR364" s="142"/>
      <c r="CS364" s="142"/>
      <c r="CT364" s="142"/>
      <c r="CU364" s="142"/>
      <c r="CV364" s="111"/>
      <c r="CW364" s="111"/>
      <c r="CX364" s="111"/>
      <c r="CY364" s="142"/>
      <c r="CZ364" s="145"/>
      <c r="DA364" s="116"/>
      <c r="DB364" s="168"/>
      <c r="DC364" s="118"/>
      <c r="DD364" s="118"/>
      <c r="DE364" s="167"/>
      <c r="DF364" s="167"/>
    </row>
    <row r="365" spans="1:110" hidden="1" x14ac:dyDescent="0.25">
      <c r="A365" s="140"/>
      <c r="B365" s="141"/>
      <c r="C365" s="90"/>
      <c r="D365" s="142"/>
      <c r="E365" s="143"/>
      <c r="F365" s="144"/>
      <c r="G365" s="142"/>
      <c r="H365" s="142"/>
      <c r="I365" s="110"/>
      <c r="J365" s="142"/>
      <c r="K365" s="110"/>
      <c r="L365" s="142"/>
      <c r="M365" s="142"/>
      <c r="N365" s="142"/>
      <c r="O365" s="110"/>
      <c r="P365" s="142"/>
      <c r="Q365" s="110"/>
      <c r="R365" s="142"/>
      <c r="S365" s="142"/>
      <c r="T365" s="142"/>
      <c r="U365" s="110"/>
      <c r="V365" s="142"/>
      <c r="W365" s="110"/>
      <c r="X365" s="142"/>
      <c r="Y365" s="110"/>
      <c r="Z365" s="144"/>
      <c r="AA365" s="142"/>
      <c r="AB365" s="142"/>
      <c r="AC365" s="142"/>
      <c r="AD365" s="142"/>
      <c r="AE365" s="142"/>
      <c r="AF365" s="111"/>
      <c r="AG365" s="111"/>
      <c r="AH365" s="111"/>
      <c r="AI365" s="142"/>
      <c r="AJ365" s="144"/>
      <c r="AK365" s="142"/>
      <c r="AL365" s="142"/>
      <c r="AM365" s="142"/>
      <c r="AN365" s="142"/>
      <c r="AO365" s="142"/>
      <c r="AP365" s="111"/>
      <c r="AQ365" s="111"/>
      <c r="AR365" s="111"/>
      <c r="AS365" s="142"/>
      <c r="AT365" s="144"/>
      <c r="AU365" s="142"/>
      <c r="AV365" s="142"/>
      <c r="AW365" s="142"/>
      <c r="AX365" s="110"/>
      <c r="AY365" s="110"/>
      <c r="AZ365" s="142"/>
      <c r="BA365" s="144"/>
      <c r="BB365" s="142"/>
      <c r="BC365" s="142"/>
      <c r="BD365" s="142"/>
      <c r="BE365" s="110"/>
      <c r="BF365" s="110"/>
      <c r="BG365" s="142"/>
      <c r="BH365" s="144"/>
      <c r="BI365" s="142"/>
      <c r="BJ365" s="142"/>
      <c r="BK365" s="110"/>
      <c r="BL365" s="142"/>
      <c r="BM365" s="110"/>
      <c r="BN365" s="142"/>
      <c r="BO365" s="142"/>
      <c r="BP365" s="142"/>
      <c r="BQ365" s="110"/>
      <c r="BR365" s="142"/>
      <c r="BS365" s="110"/>
      <c r="BT365" s="142"/>
      <c r="BU365" s="110"/>
      <c r="BV365" s="144"/>
      <c r="BW365" s="114"/>
      <c r="BX365" s="67"/>
      <c r="BY365" s="68"/>
      <c r="BZ365" s="143"/>
      <c r="CA365" s="143"/>
      <c r="CB365" s="142"/>
      <c r="CC365" s="110"/>
      <c r="CD365" s="110"/>
      <c r="CE365" s="142"/>
      <c r="CF365" s="145"/>
      <c r="CG365" s="142"/>
      <c r="CH365" s="142"/>
      <c r="CI365" s="142"/>
      <c r="CJ365" s="142"/>
      <c r="CK365" s="142"/>
      <c r="CL365" s="111"/>
      <c r="CM365" s="111"/>
      <c r="CN365" s="111"/>
      <c r="CO365" s="142"/>
      <c r="CP365" s="145"/>
      <c r="CQ365" s="142"/>
      <c r="CR365" s="142"/>
      <c r="CS365" s="142"/>
      <c r="CT365" s="142"/>
      <c r="CU365" s="142"/>
      <c r="CV365" s="111"/>
      <c r="CW365" s="111"/>
      <c r="CX365" s="111"/>
      <c r="CY365" s="142"/>
      <c r="CZ365" s="145"/>
      <c r="DA365" s="116"/>
      <c r="DB365" s="168"/>
      <c r="DC365" s="118"/>
      <c r="DD365" s="118"/>
      <c r="DE365" s="167"/>
      <c r="DF365" s="167"/>
    </row>
    <row r="366" spans="1:110" hidden="1" x14ac:dyDescent="0.25">
      <c r="A366" s="140"/>
      <c r="B366" s="141"/>
      <c r="C366" s="90"/>
      <c r="D366" s="142"/>
      <c r="E366" s="143"/>
      <c r="F366" s="144"/>
      <c r="G366" s="142"/>
      <c r="H366" s="142"/>
      <c r="I366" s="110"/>
      <c r="J366" s="142"/>
      <c r="K366" s="110"/>
      <c r="L366" s="142"/>
      <c r="M366" s="142"/>
      <c r="N366" s="142"/>
      <c r="O366" s="110"/>
      <c r="P366" s="142"/>
      <c r="Q366" s="110"/>
      <c r="R366" s="142"/>
      <c r="S366" s="142"/>
      <c r="T366" s="142"/>
      <c r="U366" s="110"/>
      <c r="V366" s="142"/>
      <c r="W366" s="110"/>
      <c r="X366" s="142"/>
      <c r="Y366" s="110"/>
      <c r="Z366" s="144"/>
      <c r="AA366" s="142"/>
      <c r="AB366" s="142"/>
      <c r="AC366" s="142"/>
      <c r="AD366" s="142"/>
      <c r="AE366" s="142"/>
      <c r="AF366" s="111"/>
      <c r="AG366" s="111"/>
      <c r="AH366" s="111"/>
      <c r="AI366" s="142"/>
      <c r="AJ366" s="144"/>
      <c r="AK366" s="142"/>
      <c r="AL366" s="142"/>
      <c r="AM366" s="142"/>
      <c r="AN366" s="142"/>
      <c r="AO366" s="142"/>
      <c r="AP366" s="111"/>
      <c r="AQ366" s="111"/>
      <c r="AR366" s="111"/>
      <c r="AS366" s="142"/>
      <c r="AT366" s="144"/>
      <c r="AU366" s="142"/>
      <c r="AV366" s="142"/>
      <c r="AW366" s="142"/>
      <c r="AX366" s="110"/>
      <c r="AY366" s="110"/>
      <c r="AZ366" s="142"/>
      <c r="BA366" s="144"/>
      <c r="BB366" s="142"/>
      <c r="BC366" s="142"/>
      <c r="BD366" s="142"/>
      <c r="BE366" s="110"/>
      <c r="BF366" s="110"/>
      <c r="BG366" s="142"/>
      <c r="BH366" s="144"/>
      <c r="BI366" s="142"/>
      <c r="BJ366" s="142"/>
      <c r="BK366" s="110"/>
      <c r="BL366" s="142"/>
      <c r="BM366" s="110"/>
      <c r="BN366" s="142"/>
      <c r="BO366" s="142"/>
      <c r="BP366" s="142"/>
      <c r="BQ366" s="110"/>
      <c r="BR366" s="142"/>
      <c r="BS366" s="110"/>
      <c r="BT366" s="142"/>
      <c r="BU366" s="110"/>
      <c r="BV366" s="144"/>
      <c r="BW366" s="114"/>
      <c r="BX366" s="67"/>
      <c r="BY366" s="68"/>
      <c r="BZ366" s="143"/>
      <c r="CA366" s="143"/>
      <c r="CB366" s="142"/>
      <c r="CC366" s="110"/>
      <c r="CD366" s="110"/>
      <c r="CE366" s="142"/>
      <c r="CF366" s="145"/>
      <c r="CG366" s="142"/>
      <c r="CH366" s="142"/>
      <c r="CI366" s="142"/>
      <c r="CJ366" s="142"/>
      <c r="CK366" s="142"/>
      <c r="CL366" s="111"/>
      <c r="CM366" s="111"/>
      <c r="CN366" s="111"/>
      <c r="CO366" s="142"/>
      <c r="CP366" s="145"/>
      <c r="CQ366" s="142"/>
      <c r="CR366" s="142"/>
      <c r="CS366" s="142"/>
      <c r="CT366" s="142"/>
      <c r="CU366" s="142"/>
      <c r="CV366" s="111"/>
      <c r="CW366" s="111"/>
      <c r="CX366" s="111"/>
      <c r="CY366" s="142"/>
      <c r="CZ366" s="145"/>
      <c r="DA366" s="116"/>
      <c r="DB366" s="168"/>
      <c r="DC366" s="118"/>
      <c r="DD366" s="118"/>
      <c r="DE366" s="167"/>
      <c r="DF366" s="167"/>
    </row>
    <row r="367" spans="1:110" hidden="1" x14ac:dyDescent="0.25">
      <c r="A367" s="140"/>
      <c r="B367" s="141"/>
      <c r="C367" s="90"/>
      <c r="D367" s="142"/>
      <c r="E367" s="143"/>
      <c r="F367" s="144"/>
      <c r="G367" s="142"/>
      <c r="H367" s="142"/>
      <c r="I367" s="110"/>
      <c r="J367" s="142"/>
      <c r="K367" s="110"/>
      <c r="L367" s="142"/>
      <c r="M367" s="142"/>
      <c r="N367" s="142"/>
      <c r="O367" s="110"/>
      <c r="P367" s="142"/>
      <c r="Q367" s="110"/>
      <c r="R367" s="142"/>
      <c r="S367" s="142"/>
      <c r="T367" s="142"/>
      <c r="U367" s="110"/>
      <c r="V367" s="142"/>
      <c r="W367" s="110"/>
      <c r="X367" s="142"/>
      <c r="Y367" s="110"/>
      <c r="Z367" s="144"/>
      <c r="AA367" s="142"/>
      <c r="AB367" s="142"/>
      <c r="AC367" s="142"/>
      <c r="AD367" s="142"/>
      <c r="AE367" s="142"/>
      <c r="AF367" s="111"/>
      <c r="AG367" s="111"/>
      <c r="AH367" s="111"/>
      <c r="AI367" s="142"/>
      <c r="AJ367" s="144"/>
      <c r="AK367" s="142"/>
      <c r="AL367" s="142"/>
      <c r="AM367" s="142"/>
      <c r="AN367" s="142"/>
      <c r="AO367" s="142"/>
      <c r="AP367" s="111"/>
      <c r="AQ367" s="111"/>
      <c r="AR367" s="111"/>
      <c r="AS367" s="142"/>
      <c r="AT367" s="144"/>
      <c r="AU367" s="142"/>
      <c r="AV367" s="142"/>
      <c r="AW367" s="142"/>
      <c r="AX367" s="110"/>
      <c r="AY367" s="110"/>
      <c r="AZ367" s="142"/>
      <c r="BA367" s="144"/>
      <c r="BB367" s="142"/>
      <c r="BC367" s="142"/>
      <c r="BD367" s="142"/>
      <c r="BE367" s="110"/>
      <c r="BF367" s="110"/>
      <c r="BG367" s="142"/>
      <c r="BH367" s="144"/>
      <c r="BI367" s="142"/>
      <c r="BJ367" s="142"/>
      <c r="BK367" s="110"/>
      <c r="BL367" s="142"/>
      <c r="BM367" s="110"/>
      <c r="BN367" s="142"/>
      <c r="BO367" s="142"/>
      <c r="BP367" s="142"/>
      <c r="BQ367" s="110"/>
      <c r="BR367" s="142"/>
      <c r="BS367" s="110"/>
      <c r="BT367" s="142"/>
      <c r="BU367" s="110"/>
      <c r="BV367" s="144"/>
      <c r="BW367" s="114"/>
      <c r="BX367" s="67"/>
      <c r="BY367" s="68"/>
      <c r="BZ367" s="143"/>
      <c r="CA367" s="143"/>
      <c r="CB367" s="142"/>
      <c r="CC367" s="110"/>
      <c r="CD367" s="110"/>
      <c r="CE367" s="142"/>
      <c r="CF367" s="145"/>
      <c r="CG367" s="142"/>
      <c r="CH367" s="142"/>
      <c r="CI367" s="142"/>
      <c r="CJ367" s="142"/>
      <c r="CK367" s="142"/>
      <c r="CL367" s="111"/>
      <c r="CM367" s="111"/>
      <c r="CN367" s="111"/>
      <c r="CO367" s="142"/>
      <c r="CP367" s="145"/>
      <c r="CQ367" s="142"/>
      <c r="CR367" s="142"/>
      <c r="CS367" s="142"/>
      <c r="CT367" s="142"/>
      <c r="CU367" s="142"/>
      <c r="CV367" s="111"/>
      <c r="CW367" s="111"/>
      <c r="CX367" s="111"/>
      <c r="CY367" s="142"/>
      <c r="CZ367" s="145"/>
      <c r="DA367" s="116"/>
      <c r="DB367" s="168"/>
      <c r="DC367" s="118"/>
      <c r="DD367" s="118"/>
      <c r="DE367" s="167"/>
      <c r="DF367" s="167"/>
    </row>
    <row r="368" spans="1:110" hidden="1" x14ac:dyDescent="0.25">
      <c r="A368" s="140"/>
      <c r="B368" s="141"/>
      <c r="C368" s="90"/>
      <c r="D368" s="142"/>
      <c r="E368" s="143"/>
      <c r="F368" s="144"/>
      <c r="G368" s="142"/>
      <c r="H368" s="142"/>
      <c r="I368" s="110"/>
      <c r="J368" s="142"/>
      <c r="K368" s="110"/>
      <c r="L368" s="142"/>
      <c r="M368" s="142"/>
      <c r="N368" s="142"/>
      <c r="O368" s="110"/>
      <c r="P368" s="142"/>
      <c r="Q368" s="110"/>
      <c r="R368" s="142"/>
      <c r="S368" s="142"/>
      <c r="T368" s="142"/>
      <c r="U368" s="110"/>
      <c r="V368" s="142"/>
      <c r="W368" s="110"/>
      <c r="X368" s="142"/>
      <c r="Y368" s="110"/>
      <c r="Z368" s="144"/>
      <c r="AA368" s="142"/>
      <c r="AB368" s="142"/>
      <c r="AC368" s="142"/>
      <c r="AD368" s="142"/>
      <c r="AE368" s="142"/>
      <c r="AF368" s="111"/>
      <c r="AG368" s="111"/>
      <c r="AH368" s="111"/>
      <c r="AI368" s="142"/>
      <c r="AJ368" s="144"/>
      <c r="AK368" s="142"/>
      <c r="AL368" s="142"/>
      <c r="AM368" s="142"/>
      <c r="AN368" s="142"/>
      <c r="AO368" s="142"/>
      <c r="AP368" s="111"/>
      <c r="AQ368" s="111"/>
      <c r="AR368" s="111"/>
      <c r="AS368" s="142"/>
      <c r="AT368" s="144"/>
      <c r="AU368" s="142"/>
      <c r="AV368" s="142"/>
      <c r="AW368" s="142"/>
      <c r="AX368" s="110"/>
      <c r="AY368" s="110"/>
      <c r="AZ368" s="142"/>
      <c r="BA368" s="144"/>
      <c r="BB368" s="142"/>
      <c r="BC368" s="142"/>
      <c r="BD368" s="142"/>
      <c r="BE368" s="110"/>
      <c r="BF368" s="110"/>
      <c r="BG368" s="142"/>
      <c r="BH368" s="144"/>
      <c r="BI368" s="142"/>
      <c r="BJ368" s="142"/>
      <c r="BK368" s="110"/>
      <c r="BL368" s="142"/>
      <c r="BM368" s="110"/>
      <c r="BN368" s="142"/>
      <c r="BO368" s="142"/>
      <c r="BP368" s="142"/>
      <c r="BQ368" s="110"/>
      <c r="BR368" s="142"/>
      <c r="BS368" s="110"/>
      <c r="BT368" s="142"/>
      <c r="BU368" s="110"/>
      <c r="BV368" s="144"/>
      <c r="BW368" s="114"/>
      <c r="BX368" s="67"/>
      <c r="BY368" s="68"/>
      <c r="BZ368" s="143"/>
      <c r="CA368" s="143"/>
      <c r="CB368" s="142"/>
      <c r="CC368" s="110"/>
      <c r="CD368" s="110"/>
      <c r="CE368" s="142"/>
      <c r="CF368" s="145"/>
      <c r="CG368" s="142"/>
      <c r="CH368" s="142"/>
      <c r="CI368" s="142"/>
      <c r="CJ368" s="142"/>
      <c r="CK368" s="142"/>
      <c r="CL368" s="111"/>
      <c r="CM368" s="111"/>
      <c r="CN368" s="111"/>
      <c r="CO368" s="142"/>
      <c r="CP368" s="145"/>
      <c r="CQ368" s="142"/>
      <c r="CR368" s="142"/>
      <c r="CS368" s="142"/>
      <c r="CT368" s="142"/>
      <c r="CU368" s="142"/>
      <c r="CV368" s="111"/>
      <c r="CW368" s="111"/>
      <c r="CX368" s="111"/>
      <c r="CY368" s="142"/>
      <c r="CZ368" s="145"/>
      <c r="DA368" s="116"/>
      <c r="DB368" s="168"/>
      <c r="DC368" s="118"/>
      <c r="DD368" s="118"/>
      <c r="DE368" s="167"/>
      <c r="DF368" s="167"/>
    </row>
    <row r="369" spans="1:110" hidden="1" x14ac:dyDescent="0.25">
      <c r="A369" s="140"/>
      <c r="B369" s="141"/>
      <c r="C369" s="90"/>
      <c r="D369" s="142"/>
      <c r="E369" s="143"/>
      <c r="F369" s="144"/>
      <c r="G369" s="142"/>
      <c r="H369" s="142"/>
      <c r="I369" s="110"/>
      <c r="J369" s="142"/>
      <c r="K369" s="110"/>
      <c r="L369" s="142"/>
      <c r="M369" s="142"/>
      <c r="N369" s="142"/>
      <c r="O369" s="110"/>
      <c r="P369" s="142"/>
      <c r="Q369" s="110"/>
      <c r="R369" s="142"/>
      <c r="S369" s="142"/>
      <c r="T369" s="142"/>
      <c r="U369" s="110"/>
      <c r="V369" s="142"/>
      <c r="W369" s="110"/>
      <c r="X369" s="142"/>
      <c r="Y369" s="110"/>
      <c r="Z369" s="144"/>
      <c r="AA369" s="142"/>
      <c r="AB369" s="142"/>
      <c r="AC369" s="142"/>
      <c r="AD369" s="142"/>
      <c r="AE369" s="142"/>
      <c r="AF369" s="111"/>
      <c r="AG369" s="111"/>
      <c r="AH369" s="111"/>
      <c r="AI369" s="142"/>
      <c r="AJ369" s="144"/>
      <c r="AK369" s="142"/>
      <c r="AL369" s="142"/>
      <c r="AM369" s="142"/>
      <c r="AN369" s="142"/>
      <c r="AO369" s="142"/>
      <c r="AP369" s="111"/>
      <c r="AQ369" s="111"/>
      <c r="AR369" s="111"/>
      <c r="AS369" s="142"/>
      <c r="AT369" s="144"/>
      <c r="AU369" s="142"/>
      <c r="AV369" s="142"/>
      <c r="AW369" s="142"/>
      <c r="AX369" s="110"/>
      <c r="AY369" s="110"/>
      <c r="AZ369" s="142"/>
      <c r="BA369" s="144"/>
      <c r="BB369" s="142"/>
      <c r="BC369" s="142"/>
      <c r="BD369" s="142"/>
      <c r="BE369" s="110"/>
      <c r="BF369" s="110"/>
      <c r="BG369" s="142"/>
      <c r="BH369" s="144"/>
      <c r="BI369" s="142"/>
      <c r="BJ369" s="142"/>
      <c r="BK369" s="110"/>
      <c r="BL369" s="142"/>
      <c r="BM369" s="110"/>
      <c r="BN369" s="142"/>
      <c r="BO369" s="142"/>
      <c r="BP369" s="142"/>
      <c r="BQ369" s="110"/>
      <c r="BR369" s="142"/>
      <c r="BS369" s="110"/>
      <c r="BT369" s="142"/>
      <c r="BU369" s="110"/>
      <c r="BV369" s="144"/>
      <c r="BW369" s="114"/>
      <c r="BX369" s="67"/>
      <c r="BY369" s="68"/>
      <c r="BZ369" s="143"/>
      <c r="CA369" s="143"/>
      <c r="CB369" s="142"/>
      <c r="CC369" s="110"/>
      <c r="CD369" s="110"/>
      <c r="CE369" s="142"/>
      <c r="CF369" s="145"/>
      <c r="CG369" s="142"/>
      <c r="CH369" s="142"/>
      <c r="CI369" s="142"/>
      <c r="CJ369" s="142"/>
      <c r="CK369" s="142"/>
      <c r="CL369" s="111"/>
      <c r="CM369" s="111"/>
      <c r="CN369" s="111"/>
      <c r="CO369" s="142"/>
      <c r="CP369" s="145"/>
      <c r="CQ369" s="142"/>
      <c r="CR369" s="142"/>
      <c r="CS369" s="142"/>
      <c r="CT369" s="142"/>
      <c r="CU369" s="142"/>
      <c r="CV369" s="111"/>
      <c r="CW369" s="111"/>
      <c r="CX369" s="111"/>
      <c r="CY369" s="142"/>
      <c r="CZ369" s="145"/>
      <c r="DA369" s="116"/>
      <c r="DB369" s="168"/>
      <c r="DC369" s="118"/>
      <c r="DD369" s="118"/>
      <c r="DE369" s="167"/>
      <c r="DF369" s="167"/>
    </row>
    <row r="370" spans="1:110" hidden="1" x14ac:dyDescent="0.25">
      <c r="A370" s="140"/>
      <c r="B370" s="141"/>
      <c r="C370" s="90"/>
      <c r="D370" s="142"/>
      <c r="E370" s="143"/>
      <c r="F370" s="144"/>
      <c r="G370" s="142"/>
      <c r="H370" s="142"/>
      <c r="I370" s="110"/>
      <c r="J370" s="142"/>
      <c r="K370" s="110"/>
      <c r="L370" s="142"/>
      <c r="M370" s="142"/>
      <c r="N370" s="142"/>
      <c r="O370" s="110"/>
      <c r="P370" s="142"/>
      <c r="Q370" s="110"/>
      <c r="R370" s="142"/>
      <c r="S370" s="142"/>
      <c r="T370" s="142"/>
      <c r="U370" s="110"/>
      <c r="V370" s="142"/>
      <c r="W370" s="110"/>
      <c r="X370" s="142"/>
      <c r="Y370" s="110"/>
      <c r="Z370" s="144"/>
      <c r="AA370" s="142"/>
      <c r="AB370" s="142"/>
      <c r="AC370" s="142"/>
      <c r="AD370" s="142"/>
      <c r="AE370" s="142"/>
      <c r="AF370" s="111"/>
      <c r="AG370" s="111"/>
      <c r="AH370" s="111"/>
      <c r="AI370" s="142"/>
      <c r="AJ370" s="144"/>
      <c r="AK370" s="142"/>
      <c r="AL370" s="142"/>
      <c r="AM370" s="142"/>
      <c r="AN370" s="142"/>
      <c r="AO370" s="142"/>
      <c r="AP370" s="111"/>
      <c r="AQ370" s="111"/>
      <c r="AR370" s="111"/>
      <c r="AS370" s="142"/>
      <c r="AT370" s="144"/>
      <c r="AU370" s="142"/>
      <c r="AV370" s="142"/>
      <c r="AW370" s="142"/>
      <c r="AX370" s="110"/>
      <c r="AY370" s="110"/>
      <c r="AZ370" s="142"/>
      <c r="BA370" s="144"/>
      <c r="BB370" s="142"/>
      <c r="BC370" s="142"/>
      <c r="BD370" s="142"/>
      <c r="BE370" s="110"/>
      <c r="BF370" s="110"/>
      <c r="BG370" s="142"/>
      <c r="BH370" s="144"/>
      <c r="BI370" s="142"/>
      <c r="BJ370" s="142"/>
      <c r="BK370" s="110"/>
      <c r="BL370" s="142"/>
      <c r="BM370" s="110"/>
      <c r="BN370" s="142"/>
      <c r="BO370" s="142"/>
      <c r="BP370" s="142"/>
      <c r="BQ370" s="110"/>
      <c r="BR370" s="142"/>
      <c r="BS370" s="110"/>
      <c r="BT370" s="142"/>
      <c r="BU370" s="110"/>
      <c r="BV370" s="144"/>
      <c r="BW370" s="114"/>
      <c r="BX370" s="67"/>
      <c r="BY370" s="68"/>
      <c r="BZ370" s="143"/>
      <c r="CA370" s="143"/>
      <c r="CB370" s="142"/>
      <c r="CC370" s="110"/>
      <c r="CD370" s="110"/>
      <c r="CE370" s="142"/>
      <c r="CF370" s="145"/>
      <c r="CG370" s="142"/>
      <c r="CH370" s="142"/>
      <c r="CI370" s="142"/>
      <c r="CJ370" s="142"/>
      <c r="CK370" s="142"/>
      <c r="CL370" s="111"/>
      <c r="CM370" s="111"/>
      <c r="CN370" s="111"/>
      <c r="CO370" s="142"/>
      <c r="CP370" s="145"/>
      <c r="CQ370" s="142"/>
      <c r="CR370" s="142"/>
      <c r="CS370" s="142"/>
      <c r="CT370" s="142"/>
      <c r="CU370" s="142"/>
      <c r="CV370" s="111"/>
      <c r="CW370" s="111"/>
      <c r="CX370" s="111"/>
      <c r="CY370" s="142"/>
      <c r="CZ370" s="145"/>
      <c r="DA370" s="116"/>
      <c r="DB370" s="168"/>
      <c r="DC370" s="118"/>
      <c r="DD370" s="118"/>
      <c r="DE370" s="167"/>
      <c r="DF370" s="167"/>
    </row>
    <row r="371" spans="1:110" hidden="1" x14ac:dyDescent="0.25">
      <c r="A371" s="140"/>
      <c r="B371" s="141"/>
      <c r="C371" s="90"/>
      <c r="D371" s="142"/>
      <c r="E371" s="143"/>
      <c r="F371" s="144"/>
      <c r="G371" s="142"/>
      <c r="H371" s="142"/>
      <c r="I371" s="110"/>
      <c r="J371" s="142"/>
      <c r="K371" s="110"/>
      <c r="L371" s="142"/>
      <c r="M371" s="142"/>
      <c r="N371" s="142"/>
      <c r="O371" s="110"/>
      <c r="P371" s="142"/>
      <c r="Q371" s="110"/>
      <c r="R371" s="142"/>
      <c r="S371" s="142"/>
      <c r="T371" s="142"/>
      <c r="U371" s="110"/>
      <c r="V371" s="142"/>
      <c r="W371" s="110"/>
      <c r="X371" s="142"/>
      <c r="Y371" s="110"/>
      <c r="Z371" s="144"/>
      <c r="AA371" s="142"/>
      <c r="AB371" s="142"/>
      <c r="AC371" s="142"/>
      <c r="AD371" s="142"/>
      <c r="AE371" s="142"/>
      <c r="AF371" s="111"/>
      <c r="AG371" s="111"/>
      <c r="AH371" s="111"/>
      <c r="AI371" s="142"/>
      <c r="AJ371" s="144"/>
      <c r="AK371" s="142"/>
      <c r="AL371" s="142"/>
      <c r="AM371" s="142"/>
      <c r="AN371" s="142"/>
      <c r="AO371" s="142"/>
      <c r="AP371" s="111"/>
      <c r="AQ371" s="111"/>
      <c r="AR371" s="111"/>
      <c r="AS371" s="142"/>
      <c r="AT371" s="144"/>
      <c r="AU371" s="142"/>
      <c r="AV371" s="142"/>
      <c r="AW371" s="142"/>
      <c r="AX371" s="110"/>
      <c r="AY371" s="110"/>
      <c r="AZ371" s="142"/>
      <c r="BA371" s="144"/>
      <c r="BB371" s="142"/>
      <c r="BC371" s="142"/>
      <c r="BD371" s="142"/>
      <c r="BE371" s="110"/>
      <c r="BF371" s="110"/>
      <c r="BG371" s="142"/>
      <c r="BH371" s="144"/>
      <c r="BI371" s="142"/>
      <c r="BJ371" s="142"/>
      <c r="BK371" s="110"/>
      <c r="BL371" s="142"/>
      <c r="BM371" s="110"/>
      <c r="BN371" s="142"/>
      <c r="BO371" s="142"/>
      <c r="BP371" s="142"/>
      <c r="BQ371" s="110"/>
      <c r="BR371" s="142"/>
      <c r="BS371" s="110"/>
      <c r="BT371" s="142"/>
      <c r="BU371" s="110"/>
      <c r="BV371" s="144"/>
      <c r="BW371" s="114"/>
      <c r="BX371" s="67"/>
      <c r="BY371" s="68"/>
      <c r="BZ371" s="143"/>
      <c r="CA371" s="143"/>
      <c r="CB371" s="142"/>
      <c r="CC371" s="110"/>
      <c r="CD371" s="110"/>
      <c r="CE371" s="142"/>
      <c r="CF371" s="145"/>
      <c r="CG371" s="142"/>
      <c r="CH371" s="142"/>
      <c r="CI371" s="142"/>
      <c r="CJ371" s="142"/>
      <c r="CK371" s="142"/>
      <c r="CL371" s="111"/>
      <c r="CM371" s="111"/>
      <c r="CN371" s="111"/>
      <c r="CO371" s="142"/>
      <c r="CP371" s="145"/>
      <c r="CQ371" s="142"/>
      <c r="CR371" s="142"/>
      <c r="CS371" s="142"/>
      <c r="CT371" s="142"/>
      <c r="CU371" s="142"/>
      <c r="CV371" s="111"/>
      <c r="CW371" s="111"/>
      <c r="CX371" s="111"/>
      <c r="CY371" s="142"/>
      <c r="CZ371" s="145"/>
      <c r="DA371" s="116"/>
      <c r="DB371" s="168"/>
      <c r="DC371" s="118"/>
      <c r="DD371" s="118"/>
      <c r="DE371" s="167"/>
      <c r="DF371" s="167"/>
    </row>
    <row r="372" spans="1:110" hidden="1" x14ac:dyDescent="0.25">
      <c r="A372" s="140"/>
      <c r="B372" s="141"/>
      <c r="C372" s="90"/>
      <c r="D372" s="142"/>
      <c r="E372" s="143"/>
      <c r="F372" s="144"/>
      <c r="G372" s="142"/>
      <c r="H372" s="142"/>
      <c r="I372" s="110"/>
      <c r="J372" s="142"/>
      <c r="K372" s="110"/>
      <c r="L372" s="142"/>
      <c r="M372" s="142"/>
      <c r="N372" s="142"/>
      <c r="O372" s="110"/>
      <c r="P372" s="142"/>
      <c r="Q372" s="110"/>
      <c r="R372" s="142"/>
      <c r="S372" s="142"/>
      <c r="T372" s="142"/>
      <c r="U372" s="110"/>
      <c r="V372" s="142"/>
      <c r="W372" s="110"/>
      <c r="X372" s="142"/>
      <c r="Y372" s="110"/>
      <c r="Z372" s="144"/>
      <c r="AA372" s="142"/>
      <c r="AB372" s="142"/>
      <c r="AC372" s="142"/>
      <c r="AD372" s="142"/>
      <c r="AE372" s="142"/>
      <c r="AF372" s="111"/>
      <c r="AG372" s="111"/>
      <c r="AH372" s="111"/>
      <c r="AI372" s="142"/>
      <c r="AJ372" s="144"/>
      <c r="AK372" s="142"/>
      <c r="AL372" s="142"/>
      <c r="AM372" s="142"/>
      <c r="AN372" s="142"/>
      <c r="AO372" s="142"/>
      <c r="AP372" s="111"/>
      <c r="AQ372" s="111"/>
      <c r="AR372" s="111"/>
      <c r="AS372" s="142"/>
      <c r="AT372" s="144"/>
      <c r="AU372" s="142"/>
      <c r="AV372" s="142"/>
      <c r="AW372" s="142"/>
      <c r="AX372" s="110"/>
      <c r="AY372" s="110"/>
      <c r="AZ372" s="142"/>
      <c r="BA372" s="144"/>
      <c r="BB372" s="142"/>
      <c r="BC372" s="142"/>
      <c r="BD372" s="142"/>
      <c r="BE372" s="110"/>
      <c r="BF372" s="110"/>
      <c r="BG372" s="142"/>
      <c r="BH372" s="144"/>
      <c r="BI372" s="142"/>
      <c r="BJ372" s="142"/>
      <c r="BK372" s="110"/>
      <c r="BL372" s="142"/>
      <c r="BM372" s="110"/>
      <c r="BN372" s="142"/>
      <c r="BO372" s="142"/>
      <c r="BP372" s="142"/>
      <c r="BQ372" s="110"/>
      <c r="BR372" s="142"/>
      <c r="BS372" s="110"/>
      <c r="BT372" s="142"/>
      <c r="BU372" s="110"/>
      <c r="BV372" s="144"/>
      <c r="BW372" s="114"/>
      <c r="BX372" s="67"/>
      <c r="BY372" s="68"/>
      <c r="BZ372" s="143"/>
      <c r="CA372" s="143"/>
      <c r="CB372" s="142"/>
      <c r="CC372" s="110"/>
      <c r="CD372" s="110"/>
      <c r="CE372" s="142"/>
      <c r="CF372" s="145"/>
      <c r="CG372" s="142"/>
      <c r="CH372" s="142"/>
      <c r="CI372" s="142"/>
      <c r="CJ372" s="142"/>
      <c r="CK372" s="142"/>
      <c r="CL372" s="111"/>
      <c r="CM372" s="111"/>
      <c r="CN372" s="111"/>
      <c r="CO372" s="142"/>
      <c r="CP372" s="145"/>
      <c r="CQ372" s="142"/>
      <c r="CR372" s="142"/>
      <c r="CS372" s="142"/>
      <c r="CT372" s="142"/>
      <c r="CU372" s="142"/>
      <c r="CV372" s="111"/>
      <c r="CW372" s="111"/>
      <c r="CX372" s="111"/>
      <c r="CY372" s="142"/>
      <c r="CZ372" s="145"/>
      <c r="DA372" s="116"/>
      <c r="DB372" s="168"/>
      <c r="DC372" s="118"/>
      <c r="DD372" s="118"/>
      <c r="DE372" s="167"/>
      <c r="DF372" s="167"/>
    </row>
    <row r="373" spans="1:110" hidden="1" x14ac:dyDescent="0.25">
      <c r="A373" s="140"/>
      <c r="B373" s="141"/>
      <c r="C373" s="90"/>
      <c r="D373" s="142"/>
      <c r="E373" s="143"/>
      <c r="F373" s="144"/>
      <c r="G373" s="142"/>
      <c r="H373" s="142"/>
      <c r="I373" s="110"/>
      <c r="J373" s="142"/>
      <c r="K373" s="110"/>
      <c r="L373" s="142"/>
      <c r="M373" s="142"/>
      <c r="N373" s="142"/>
      <c r="O373" s="110"/>
      <c r="P373" s="142"/>
      <c r="Q373" s="110"/>
      <c r="R373" s="142"/>
      <c r="S373" s="142"/>
      <c r="T373" s="142"/>
      <c r="U373" s="110"/>
      <c r="V373" s="142"/>
      <c r="W373" s="110"/>
      <c r="X373" s="142"/>
      <c r="Y373" s="110"/>
      <c r="Z373" s="144"/>
      <c r="AA373" s="142"/>
      <c r="AB373" s="142"/>
      <c r="AC373" s="142"/>
      <c r="AD373" s="142"/>
      <c r="AE373" s="142"/>
      <c r="AF373" s="111"/>
      <c r="AG373" s="111"/>
      <c r="AH373" s="111"/>
      <c r="AI373" s="142"/>
      <c r="AJ373" s="144"/>
      <c r="AK373" s="142"/>
      <c r="AL373" s="142"/>
      <c r="AM373" s="142"/>
      <c r="AN373" s="142"/>
      <c r="AO373" s="142"/>
      <c r="AP373" s="111"/>
      <c r="AQ373" s="111"/>
      <c r="AR373" s="111"/>
      <c r="AS373" s="142"/>
      <c r="AT373" s="144"/>
      <c r="AU373" s="142"/>
      <c r="AV373" s="142"/>
      <c r="AW373" s="142"/>
      <c r="AX373" s="110"/>
      <c r="AY373" s="110"/>
      <c r="AZ373" s="142"/>
      <c r="BA373" s="144"/>
      <c r="BB373" s="142"/>
      <c r="BC373" s="142"/>
      <c r="BD373" s="142"/>
      <c r="BE373" s="110"/>
      <c r="BF373" s="110"/>
      <c r="BG373" s="142"/>
      <c r="BH373" s="144"/>
      <c r="BI373" s="142"/>
      <c r="BJ373" s="142"/>
      <c r="BK373" s="110"/>
      <c r="BL373" s="142"/>
      <c r="BM373" s="110"/>
      <c r="BN373" s="142"/>
      <c r="BO373" s="142"/>
      <c r="BP373" s="142"/>
      <c r="BQ373" s="110"/>
      <c r="BR373" s="142"/>
      <c r="BS373" s="110"/>
      <c r="BT373" s="142"/>
      <c r="BU373" s="110"/>
      <c r="BV373" s="144"/>
      <c r="BW373" s="114"/>
      <c r="BX373" s="67"/>
      <c r="BY373" s="68"/>
      <c r="BZ373" s="143"/>
      <c r="CA373" s="143"/>
      <c r="CB373" s="142"/>
      <c r="CC373" s="110"/>
      <c r="CD373" s="110"/>
      <c r="CE373" s="142"/>
      <c r="CF373" s="145"/>
      <c r="CG373" s="142"/>
      <c r="CH373" s="142"/>
      <c r="CI373" s="142"/>
      <c r="CJ373" s="142"/>
      <c r="CK373" s="142"/>
      <c r="CL373" s="111"/>
      <c r="CM373" s="111"/>
      <c r="CN373" s="111"/>
      <c r="CO373" s="142"/>
      <c r="CP373" s="145"/>
      <c r="CQ373" s="142"/>
      <c r="CR373" s="142"/>
      <c r="CS373" s="142"/>
      <c r="CT373" s="142"/>
      <c r="CU373" s="142"/>
      <c r="CV373" s="111"/>
      <c r="CW373" s="111"/>
      <c r="CX373" s="111"/>
      <c r="CY373" s="142"/>
      <c r="CZ373" s="145"/>
      <c r="DA373" s="116"/>
      <c r="DB373" s="168"/>
      <c r="DC373" s="118"/>
      <c r="DD373" s="118"/>
      <c r="DE373" s="167"/>
      <c r="DF373" s="167"/>
    </row>
    <row r="374" spans="1:110" hidden="1" x14ac:dyDescent="0.25">
      <c r="A374" s="140"/>
      <c r="B374" s="141"/>
      <c r="C374" s="90"/>
      <c r="D374" s="142"/>
      <c r="E374" s="143"/>
      <c r="F374" s="144"/>
      <c r="G374" s="142"/>
      <c r="H374" s="142"/>
      <c r="I374" s="110"/>
      <c r="J374" s="142"/>
      <c r="K374" s="110"/>
      <c r="L374" s="142"/>
      <c r="M374" s="142"/>
      <c r="N374" s="142"/>
      <c r="O374" s="110"/>
      <c r="P374" s="142"/>
      <c r="Q374" s="110"/>
      <c r="R374" s="142"/>
      <c r="S374" s="142"/>
      <c r="T374" s="142"/>
      <c r="U374" s="110"/>
      <c r="V374" s="142"/>
      <c r="W374" s="110"/>
      <c r="X374" s="142"/>
      <c r="Y374" s="110"/>
      <c r="Z374" s="144"/>
      <c r="AA374" s="142"/>
      <c r="AB374" s="142"/>
      <c r="AC374" s="142"/>
      <c r="AD374" s="142"/>
      <c r="AE374" s="142"/>
      <c r="AF374" s="111"/>
      <c r="AG374" s="111"/>
      <c r="AH374" s="111"/>
      <c r="AI374" s="142"/>
      <c r="AJ374" s="144"/>
      <c r="AK374" s="142"/>
      <c r="AL374" s="142"/>
      <c r="AM374" s="142"/>
      <c r="AN374" s="142"/>
      <c r="AO374" s="142"/>
      <c r="AP374" s="111"/>
      <c r="AQ374" s="111"/>
      <c r="AR374" s="111"/>
      <c r="AS374" s="142"/>
      <c r="AT374" s="144"/>
      <c r="AU374" s="142"/>
      <c r="AV374" s="142"/>
      <c r="AW374" s="142"/>
      <c r="AX374" s="110"/>
      <c r="AY374" s="110"/>
      <c r="AZ374" s="142"/>
      <c r="BA374" s="144"/>
      <c r="BB374" s="142"/>
      <c r="BC374" s="142"/>
      <c r="BD374" s="142"/>
      <c r="BE374" s="110"/>
      <c r="BF374" s="110"/>
      <c r="BG374" s="142"/>
      <c r="BH374" s="144"/>
      <c r="BI374" s="142"/>
      <c r="BJ374" s="142"/>
      <c r="BK374" s="110"/>
      <c r="BL374" s="142"/>
      <c r="BM374" s="110"/>
      <c r="BN374" s="142"/>
      <c r="BO374" s="142"/>
      <c r="BP374" s="142"/>
      <c r="BQ374" s="110"/>
      <c r="BR374" s="142"/>
      <c r="BS374" s="110"/>
      <c r="BT374" s="142"/>
      <c r="BU374" s="110"/>
      <c r="BV374" s="144"/>
      <c r="BW374" s="114"/>
      <c r="BX374" s="67"/>
      <c r="BY374" s="68"/>
      <c r="BZ374" s="143"/>
      <c r="CA374" s="143"/>
      <c r="CB374" s="142"/>
      <c r="CC374" s="110"/>
      <c r="CD374" s="110"/>
      <c r="CE374" s="142"/>
      <c r="CF374" s="145"/>
      <c r="CG374" s="142"/>
      <c r="CH374" s="142"/>
      <c r="CI374" s="142"/>
      <c r="CJ374" s="142"/>
      <c r="CK374" s="142"/>
      <c r="CL374" s="111"/>
      <c r="CM374" s="111"/>
      <c r="CN374" s="111"/>
      <c r="CO374" s="142"/>
      <c r="CP374" s="145"/>
      <c r="CQ374" s="142"/>
      <c r="CR374" s="142"/>
      <c r="CS374" s="142"/>
      <c r="CT374" s="142"/>
      <c r="CU374" s="142"/>
      <c r="CV374" s="111"/>
      <c r="CW374" s="111"/>
      <c r="CX374" s="111"/>
      <c r="CY374" s="142"/>
      <c r="CZ374" s="145"/>
      <c r="DA374" s="116"/>
      <c r="DB374" s="168"/>
      <c r="DC374" s="118"/>
      <c r="DD374" s="118"/>
      <c r="DE374" s="167"/>
      <c r="DF374" s="167"/>
    </row>
    <row r="375" spans="1:110" hidden="1" x14ac:dyDescent="0.25">
      <c r="A375" s="140"/>
      <c r="B375" s="141"/>
      <c r="C375" s="90"/>
      <c r="D375" s="142"/>
      <c r="E375" s="143"/>
      <c r="F375" s="144"/>
      <c r="G375" s="142"/>
      <c r="H375" s="142"/>
      <c r="I375" s="110"/>
      <c r="J375" s="142"/>
      <c r="K375" s="110"/>
      <c r="L375" s="142"/>
      <c r="M375" s="142"/>
      <c r="N375" s="142"/>
      <c r="O375" s="110"/>
      <c r="P375" s="142"/>
      <c r="Q375" s="110"/>
      <c r="R375" s="142"/>
      <c r="S375" s="142"/>
      <c r="T375" s="142"/>
      <c r="U375" s="110"/>
      <c r="V375" s="142"/>
      <c r="W375" s="110"/>
      <c r="X375" s="142"/>
      <c r="Y375" s="110"/>
      <c r="Z375" s="144"/>
      <c r="AA375" s="142"/>
      <c r="AB375" s="142"/>
      <c r="AC375" s="142"/>
      <c r="AD375" s="142"/>
      <c r="AE375" s="142"/>
      <c r="AF375" s="111"/>
      <c r="AG375" s="111"/>
      <c r="AH375" s="111"/>
      <c r="AI375" s="142"/>
      <c r="AJ375" s="144"/>
      <c r="AK375" s="142"/>
      <c r="AL375" s="142"/>
      <c r="AM375" s="142"/>
      <c r="AN375" s="142"/>
      <c r="AO375" s="142"/>
      <c r="AP375" s="111"/>
      <c r="AQ375" s="111"/>
      <c r="AR375" s="111"/>
      <c r="AS375" s="142"/>
      <c r="AT375" s="144"/>
      <c r="AU375" s="142"/>
      <c r="AV375" s="142"/>
      <c r="AW375" s="142"/>
      <c r="AX375" s="110"/>
      <c r="AY375" s="110"/>
      <c r="AZ375" s="142"/>
      <c r="BA375" s="144"/>
      <c r="BB375" s="142"/>
      <c r="BC375" s="142"/>
      <c r="BD375" s="142"/>
      <c r="BE375" s="110"/>
      <c r="BF375" s="110"/>
      <c r="BG375" s="142"/>
      <c r="BH375" s="144"/>
      <c r="BI375" s="142"/>
      <c r="BJ375" s="142"/>
      <c r="BK375" s="110"/>
      <c r="BL375" s="142"/>
      <c r="BM375" s="110"/>
      <c r="BN375" s="142"/>
      <c r="BO375" s="142"/>
      <c r="BP375" s="142"/>
      <c r="BQ375" s="110"/>
      <c r="BR375" s="142"/>
      <c r="BS375" s="110"/>
      <c r="BT375" s="142"/>
      <c r="BU375" s="110"/>
      <c r="BV375" s="144"/>
      <c r="BW375" s="114"/>
      <c r="BX375" s="67"/>
      <c r="BY375" s="68"/>
      <c r="BZ375" s="143"/>
      <c r="CA375" s="143"/>
      <c r="CB375" s="142"/>
      <c r="CC375" s="110"/>
      <c r="CD375" s="110"/>
      <c r="CE375" s="142"/>
      <c r="CF375" s="145"/>
      <c r="CG375" s="142"/>
      <c r="CH375" s="142"/>
      <c r="CI375" s="142"/>
      <c r="CJ375" s="142"/>
      <c r="CK375" s="142"/>
      <c r="CL375" s="111"/>
      <c r="CM375" s="111"/>
      <c r="CN375" s="111"/>
      <c r="CO375" s="142"/>
      <c r="CP375" s="145"/>
      <c r="CQ375" s="142"/>
      <c r="CR375" s="142"/>
      <c r="CS375" s="142"/>
      <c r="CT375" s="142"/>
      <c r="CU375" s="142"/>
      <c r="CV375" s="111"/>
      <c r="CW375" s="111"/>
      <c r="CX375" s="111"/>
      <c r="CY375" s="142"/>
      <c r="CZ375" s="145"/>
      <c r="DA375" s="116"/>
      <c r="DB375" s="168"/>
      <c r="DC375" s="118"/>
      <c r="DD375" s="118"/>
      <c r="DE375" s="167"/>
      <c r="DF375" s="167"/>
    </row>
    <row r="376" spans="1:110" hidden="1" x14ac:dyDescent="0.25">
      <c r="A376" s="140"/>
      <c r="B376" s="141"/>
      <c r="C376" s="90"/>
      <c r="D376" s="142"/>
      <c r="E376" s="143"/>
      <c r="F376" s="144"/>
      <c r="G376" s="142"/>
      <c r="H376" s="142"/>
      <c r="I376" s="110"/>
      <c r="J376" s="142"/>
      <c r="K376" s="110"/>
      <c r="L376" s="142"/>
      <c r="M376" s="142"/>
      <c r="N376" s="142"/>
      <c r="O376" s="110"/>
      <c r="P376" s="142"/>
      <c r="Q376" s="110"/>
      <c r="R376" s="142"/>
      <c r="S376" s="142"/>
      <c r="T376" s="142"/>
      <c r="U376" s="110"/>
      <c r="V376" s="142"/>
      <c r="W376" s="110"/>
      <c r="X376" s="142"/>
      <c r="Y376" s="110"/>
      <c r="Z376" s="144"/>
      <c r="AA376" s="142"/>
      <c r="AB376" s="142"/>
      <c r="AC376" s="142"/>
      <c r="AD376" s="142"/>
      <c r="AE376" s="142"/>
      <c r="AF376" s="111"/>
      <c r="AG376" s="111"/>
      <c r="AH376" s="111"/>
      <c r="AI376" s="142"/>
      <c r="AJ376" s="144"/>
      <c r="AK376" s="142"/>
      <c r="AL376" s="142"/>
      <c r="AM376" s="142"/>
      <c r="AN376" s="142"/>
      <c r="AO376" s="142"/>
      <c r="AP376" s="111"/>
      <c r="AQ376" s="111"/>
      <c r="AR376" s="111"/>
      <c r="AS376" s="142"/>
      <c r="AT376" s="144"/>
      <c r="AU376" s="142"/>
      <c r="AV376" s="142"/>
      <c r="AW376" s="142"/>
      <c r="AX376" s="110"/>
      <c r="AY376" s="110"/>
      <c r="AZ376" s="142"/>
      <c r="BA376" s="144"/>
      <c r="BB376" s="142"/>
      <c r="BC376" s="142"/>
      <c r="BD376" s="142"/>
      <c r="BE376" s="110"/>
      <c r="BF376" s="110"/>
      <c r="BG376" s="142"/>
      <c r="BH376" s="144"/>
      <c r="BI376" s="142"/>
      <c r="BJ376" s="142"/>
      <c r="BK376" s="110"/>
      <c r="BL376" s="142"/>
      <c r="BM376" s="110"/>
      <c r="BN376" s="142"/>
      <c r="BO376" s="142"/>
      <c r="BP376" s="142"/>
      <c r="BQ376" s="110"/>
      <c r="BR376" s="142"/>
      <c r="BS376" s="110"/>
      <c r="BT376" s="142"/>
      <c r="BU376" s="110"/>
      <c r="BV376" s="144"/>
      <c r="BW376" s="114"/>
      <c r="BX376" s="67"/>
      <c r="BY376" s="68"/>
      <c r="BZ376" s="143"/>
      <c r="CA376" s="143"/>
      <c r="CB376" s="142"/>
      <c r="CC376" s="110"/>
      <c r="CD376" s="110"/>
      <c r="CE376" s="142"/>
      <c r="CF376" s="145"/>
      <c r="CG376" s="142"/>
      <c r="CH376" s="142"/>
      <c r="CI376" s="142"/>
      <c r="CJ376" s="142"/>
      <c r="CK376" s="142"/>
      <c r="CL376" s="111"/>
      <c r="CM376" s="111"/>
      <c r="CN376" s="111"/>
      <c r="CO376" s="142"/>
      <c r="CP376" s="145"/>
      <c r="CQ376" s="142"/>
      <c r="CR376" s="142"/>
      <c r="CS376" s="142"/>
      <c r="CT376" s="142"/>
      <c r="CU376" s="142"/>
      <c r="CV376" s="111"/>
      <c r="CW376" s="111"/>
      <c r="CX376" s="111"/>
      <c r="CY376" s="142"/>
      <c r="CZ376" s="145"/>
      <c r="DA376" s="116"/>
      <c r="DB376" s="168"/>
      <c r="DC376" s="118"/>
      <c r="DD376" s="118"/>
      <c r="DE376" s="167"/>
      <c r="DF376" s="167"/>
    </row>
    <row r="377" spans="1:110" hidden="1" x14ac:dyDescent="0.25">
      <c r="A377" s="140"/>
      <c r="B377" s="141"/>
      <c r="C377" s="90"/>
      <c r="D377" s="142"/>
      <c r="E377" s="143"/>
      <c r="F377" s="144"/>
      <c r="G377" s="142"/>
      <c r="H377" s="142"/>
      <c r="I377" s="110"/>
      <c r="J377" s="142"/>
      <c r="K377" s="110"/>
      <c r="L377" s="142"/>
      <c r="M377" s="142"/>
      <c r="N377" s="142"/>
      <c r="O377" s="110"/>
      <c r="P377" s="142"/>
      <c r="Q377" s="110"/>
      <c r="R377" s="142"/>
      <c r="S377" s="142"/>
      <c r="T377" s="142"/>
      <c r="U377" s="110"/>
      <c r="V377" s="142"/>
      <c r="W377" s="110"/>
      <c r="X377" s="142"/>
      <c r="Y377" s="110"/>
      <c r="Z377" s="144"/>
      <c r="AA377" s="142"/>
      <c r="AB377" s="142"/>
      <c r="AC377" s="142"/>
      <c r="AD377" s="142"/>
      <c r="AE377" s="142"/>
      <c r="AF377" s="111"/>
      <c r="AG377" s="111"/>
      <c r="AH377" s="111"/>
      <c r="AI377" s="142"/>
      <c r="AJ377" s="144"/>
      <c r="AK377" s="142"/>
      <c r="AL377" s="142"/>
      <c r="AM377" s="142"/>
      <c r="AN377" s="142"/>
      <c r="AO377" s="142"/>
      <c r="AP377" s="111"/>
      <c r="AQ377" s="111"/>
      <c r="AR377" s="111"/>
      <c r="AS377" s="142"/>
      <c r="AT377" s="144"/>
      <c r="AU377" s="142"/>
      <c r="AV377" s="142"/>
      <c r="AW377" s="142"/>
      <c r="AX377" s="110"/>
      <c r="AY377" s="110"/>
      <c r="AZ377" s="142"/>
      <c r="BA377" s="144"/>
      <c r="BB377" s="142"/>
      <c r="BC377" s="142"/>
      <c r="BD377" s="142"/>
      <c r="BE377" s="110"/>
      <c r="BF377" s="110"/>
      <c r="BG377" s="142"/>
      <c r="BH377" s="144"/>
      <c r="BI377" s="142"/>
      <c r="BJ377" s="142"/>
      <c r="BK377" s="110"/>
      <c r="BL377" s="142"/>
      <c r="BM377" s="110"/>
      <c r="BN377" s="142"/>
      <c r="BO377" s="142"/>
      <c r="BP377" s="142"/>
      <c r="BQ377" s="110"/>
      <c r="BR377" s="142"/>
      <c r="BS377" s="110"/>
      <c r="BT377" s="142"/>
      <c r="BU377" s="110"/>
      <c r="BV377" s="144"/>
      <c r="BW377" s="114"/>
      <c r="BX377" s="67"/>
      <c r="BY377" s="68"/>
      <c r="BZ377" s="143"/>
      <c r="CA377" s="143"/>
      <c r="CB377" s="142"/>
      <c r="CC377" s="110"/>
      <c r="CD377" s="110"/>
      <c r="CE377" s="142"/>
      <c r="CF377" s="145"/>
      <c r="CG377" s="142"/>
      <c r="CH377" s="142"/>
      <c r="CI377" s="142"/>
      <c r="CJ377" s="142"/>
      <c r="CK377" s="142"/>
      <c r="CL377" s="111"/>
      <c r="CM377" s="111"/>
      <c r="CN377" s="111"/>
      <c r="CO377" s="142"/>
      <c r="CP377" s="145"/>
      <c r="CQ377" s="142"/>
      <c r="CR377" s="142"/>
      <c r="CS377" s="142"/>
      <c r="CT377" s="142"/>
      <c r="CU377" s="142"/>
      <c r="CV377" s="111"/>
      <c r="CW377" s="111"/>
      <c r="CX377" s="111"/>
      <c r="CY377" s="142"/>
      <c r="CZ377" s="145"/>
      <c r="DA377" s="116"/>
      <c r="DB377" s="168"/>
      <c r="DC377" s="118"/>
      <c r="DD377" s="118"/>
      <c r="DE377" s="167"/>
      <c r="DF377" s="167"/>
    </row>
    <row r="378" spans="1:110" hidden="1" x14ac:dyDescent="0.25">
      <c r="A378" s="140"/>
      <c r="B378" s="141"/>
      <c r="C378" s="90"/>
      <c r="D378" s="142"/>
      <c r="E378" s="143"/>
      <c r="F378" s="144"/>
      <c r="G378" s="142"/>
      <c r="H378" s="142"/>
      <c r="I378" s="110"/>
      <c r="J378" s="142"/>
      <c r="K378" s="110"/>
      <c r="L378" s="142"/>
      <c r="M378" s="142"/>
      <c r="N378" s="142"/>
      <c r="O378" s="110"/>
      <c r="P378" s="142"/>
      <c r="Q378" s="110"/>
      <c r="R378" s="142"/>
      <c r="S378" s="142"/>
      <c r="T378" s="142"/>
      <c r="U378" s="110"/>
      <c r="V378" s="142"/>
      <c r="W378" s="110"/>
      <c r="X378" s="142"/>
      <c r="Y378" s="110"/>
      <c r="Z378" s="144"/>
      <c r="AA378" s="142"/>
      <c r="AB378" s="142"/>
      <c r="AC378" s="142"/>
      <c r="AD378" s="142"/>
      <c r="AE378" s="142"/>
      <c r="AF378" s="111"/>
      <c r="AG378" s="111"/>
      <c r="AH378" s="111"/>
      <c r="AI378" s="142"/>
      <c r="AJ378" s="144"/>
      <c r="AK378" s="142"/>
      <c r="AL378" s="142"/>
      <c r="AM378" s="142"/>
      <c r="AN378" s="142"/>
      <c r="AO378" s="142"/>
      <c r="AP378" s="111"/>
      <c r="AQ378" s="111"/>
      <c r="AR378" s="111"/>
      <c r="AS378" s="142"/>
      <c r="AT378" s="144"/>
      <c r="AU378" s="142"/>
      <c r="AV378" s="142"/>
      <c r="AW378" s="142"/>
      <c r="AX378" s="110"/>
      <c r="AY378" s="110"/>
      <c r="AZ378" s="142"/>
      <c r="BA378" s="144"/>
      <c r="BB378" s="142"/>
      <c r="BC378" s="142"/>
      <c r="BD378" s="142"/>
      <c r="BE378" s="110"/>
      <c r="BF378" s="110"/>
      <c r="BG378" s="142"/>
      <c r="BH378" s="144"/>
      <c r="BI378" s="142"/>
      <c r="BJ378" s="142"/>
      <c r="BK378" s="110"/>
      <c r="BL378" s="142"/>
      <c r="BM378" s="110"/>
      <c r="BN378" s="142"/>
      <c r="BO378" s="142"/>
      <c r="BP378" s="142"/>
      <c r="BQ378" s="110"/>
      <c r="BR378" s="142"/>
      <c r="BS378" s="110"/>
      <c r="BT378" s="142"/>
      <c r="BU378" s="110"/>
      <c r="BV378" s="144"/>
      <c r="BW378" s="114"/>
      <c r="BX378" s="67"/>
      <c r="BY378" s="68"/>
      <c r="BZ378" s="143"/>
      <c r="CA378" s="143"/>
      <c r="CB378" s="142"/>
      <c r="CC378" s="110"/>
      <c r="CD378" s="110"/>
      <c r="CE378" s="142"/>
      <c r="CF378" s="145"/>
      <c r="CG378" s="142"/>
      <c r="CH378" s="142"/>
      <c r="CI378" s="142"/>
      <c r="CJ378" s="142"/>
      <c r="CK378" s="142"/>
      <c r="CL378" s="111"/>
      <c r="CM378" s="111"/>
      <c r="CN378" s="111"/>
      <c r="CO378" s="142"/>
      <c r="CP378" s="145"/>
      <c r="CQ378" s="142"/>
      <c r="CR378" s="142"/>
      <c r="CS378" s="142"/>
      <c r="CT378" s="142"/>
      <c r="CU378" s="142"/>
      <c r="CV378" s="111"/>
      <c r="CW378" s="111"/>
      <c r="CX378" s="111"/>
      <c r="CY378" s="142"/>
      <c r="CZ378" s="145"/>
      <c r="DA378" s="116"/>
      <c r="DB378" s="168"/>
      <c r="DC378" s="118"/>
      <c r="DD378" s="118"/>
      <c r="DE378" s="167"/>
      <c r="DF378" s="167"/>
    </row>
    <row r="379" spans="1:110" hidden="1" x14ac:dyDescent="0.25">
      <c r="A379" s="140"/>
      <c r="B379" s="141"/>
      <c r="C379" s="90"/>
      <c r="D379" s="142"/>
      <c r="E379" s="143"/>
      <c r="F379" s="144"/>
      <c r="G379" s="142"/>
      <c r="H379" s="142"/>
      <c r="I379" s="110"/>
      <c r="J379" s="142"/>
      <c r="K379" s="110"/>
      <c r="L379" s="142"/>
      <c r="M379" s="142"/>
      <c r="N379" s="142"/>
      <c r="O379" s="110"/>
      <c r="P379" s="142"/>
      <c r="Q379" s="110"/>
      <c r="R379" s="142"/>
      <c r="S379" s="142"/>
      <c r="T379" s="142"/>
      <c r="U379" s="110"/>
      <c r="V379" s="142"/>
      <c r="W379" s="110"/>
      <c r="X379" s="142"/>
      <c r="Y379" s="110"/>
      <c r="Z379" s="144"/>
      <c r="AA379" s="142"/>
      <c r="AB379" s="142"/>
      <c r="AC379" s="142"/>
      <c r="AD379" s="142"/>
      <c r="AE379" s="142"/>
      <c r="AF379" s="111"/>
      <c r="AG379" s="111"/>
      <c r="AH379" s="111"/>
      <c r="AI379" s="142"/>
      <c r="AJ379" s="144"/>
      <c r="AK379" s="142"/>
      <c r="AL379" s="142"/>
      <c r="AM379" s="142"/>
      <c r="AN379" s="142"/>
      <c r="AO379" s="142"/>
      <c r="AP379" s="111"/>
      <c r="AQ379" s="111"/>
      <c r="AR379" s="111"/>
      <c r="AS379" s="142"/>
      <c r="AT379" s="144"/>
      <c r="AU379" s="142"/>
      <c r="AV379" s="142"/>
      <c r="AW379" s="142"/>
      <c r="AX379" s="110"/>
      <c r="AY379" s="110"/>
      <c r="AZ379" s="142"/>
      <c r="BA379" s="144"/>
      <c r="BB379" s="142"/>
      <c r="BC379" s="142"/>
      <c r="BD379" s="142"/>
      <c r="BE379" s="110"/>
      <c r="BF379" s="110"/>
      <c r="BG379" s="142"/>
      <c r="BH379" s="144"/>
      <c r="BI379" s="142"/>
      <c r="BJ379" s="142"/>
      <c r="BK379" s="110"/>
      <c r="BL379" s="142"/>
      <c r="BM379" s="110"/>
      <c r="BN379" s="142"/>
      <c r="BO379" s="142"/>
      <c r="BP379" s="142"/>
      <c r="BQ379" s="110"/>
      <c r="BR379" s="142"/>
      <c r="BS379" s="110"/>
      <c r="BT379" s="142"/>
      <c r="BU379" s="110"/>
      <c r="BV379" s="144"/>
      <c r="BW379" s="114"/>
      <c r="BX379" s="67"/>
      <c r="BY379" s="68"/>
      <c r="BZ379" s="143"/>
      <c r="CA379" s="143"/>
      <c r="CB379" s="142"/>
      <c r="CC379" s="110"/>
      <c r="CD379" s="110"/>
      <c r="CE379" s="142"/>
      <c r="CF379" s="145"/>
      <c r="CG379" s="142"/>
      <c r="CH379" s="142"/>
      <c r="CI379" s="142"/>
      <c r="CJ379" s="142"/>
      <c r="CK379" s="142"/>
      <c r="CL379" s="111"/>
      <c r="CM379" s="111"/>
      <c r="CN379" s="111"/>
      <c r="CO379" s="142"/>
      <c r="CP379" s="145"/>
      <c r="CQ379" s="142"/>
      <c r="CR379" s="142"/>
      <c r="CS379" s="142"/>
      <c r="CT379" s="142"/>
      <c r="CU379" s="142"/>
      <c r="CV379" s="111"/>
      <c r="CW379" s="111"/>
      <c r="CX379" s="111"/>
      <c r="CY379" s="142"/>
      <c r="CZ379" s="145"/>
      <c r="DA379" s="116"/>
      <c r="DB379" s="168"/>
      <c r="DC379" s="118"/>
      <c r="DD379" s="118"/>
      <c r="DE379" s="167"/>
      <c r="DF379" s="167"/>
    </row>
    <row r="380" spans="1:110" hidden="1" x14ac:dyDescent="0.25">
      <c r="A380" s="140"/>
      <c r="B380" s="141"/>
      <c r="C380" s="90"/>
      <c r="D380" s="142"/>
      <c r="E380" s="143"/>
      <c r="F380" s="144"/>
      <c r="G380" s="142"/>
      <c r="H380" s="142"/>
      <c r="I380" s="110"/>
      <c r="J380" s="142"/>
      <c r="K380" s="110"/>
      <c r="L380" s="142"/>
      <c r="M380" s="142"/>
      <c r="N380" s="142"/>
      <c r="O380" s="110"/>
      <c r="P380" s="142"/>
      <c r="Q380" s="110"/>
      <c r="R380" s="142"/>
      <c r="S380" s="142"/>
      <c r="T380" s="142"/>
      <c r="U380" s="110"/>
      <c r="V380" s="142"/>
      <c r="W380" s="110"/>
      <c r="X380" s="142"/>
      <c r="Y380" s="110"/>
      <c r="Z380" s="144"/>
      <c r="AA380" s="142"/>
      <c r="AB380" s="142"/>
      <c r="AC380" s="142"/>
      <c r="AD380" s="142"/>
      <c r="AE380" s="142"/>
      <c r="AF380" s="111"/>
      <c r="AG380" s="111"/>
      <c r="AH380" s="111"/>
      <c r="AI380" s="142"/>
      <c r="AJ380" s="144"/>
      <c r="AK380" s="142"/>
      <c r="AL380" s="142"/>
      <c r="AM380" s="142"/>
      <c r="AN380" s="142"/>
      <c r="AO380" s="142"/>
      <c r="AP380" s="111"/>
      <c r="AQ380" s="111"/>
      <c r="AR380" s="111"/>
      <c r="AS380" s="142"/>
      <c r="AT380" s="144"/>
      <c r="AU380" s="142"/>
      <c r="AV380" s="142"/>
      <c r="AW380" s="142"/>
      <c r="AX380" s="110"/>
      <c r="AY380" s="110"/>
      <c r="AZ380" s="142"/>
      <c r="BA380" s="144"/>
      <c r="BB380" s="142"/>
      <c r="BC380" s="142"/>
      <c r="BD380" s="142"/>
      <c r="BE380" s="110"/>
      <c r="BF380" s="110"/>
      <c r="BG380" s="142"/>
      <c r="BH380" s="144"/>
      <c r="BI380" s="142"/>
      <c r="BJ380" s="142"/>
      <c r="BK380" s="110"/>
      <c r="BL380" s="142"/>
      <c r="BM380" s="110"/>
      <c r="BN380" s="142"/>
      <c r="BO380" s="142"/>
      <c r="BP380" s="142"/>
      <c r="BQ380" s="110"/>
      <c r="BR380" s="142"/>
      <c r="BS380" s="110"/>
      <c r="BT380" s="142"/>
      <c r="BU380" s="110"/>
      <c r="BV380" s="144"/>
      <c r="BW380" s="114"/>
      <c r="BX380" s="67"/>
      <c r="BY380" s="68"/>
      <c r="BZ380" s="143"/>
      <c r="CA380" s="143"/>
      <c r="CB380" s="142"/>
      <c r="CC380" s="110"/>
      <c r="CD380" s="110"/>
      <c r="CE380" s="142"/>
      <c r="CF380" s="145"/>
      <c r="CG380" s="142"/>
      <c r="CH380" s="142"/>
      <c r="CI380" s="142"/>
      <c r="CJ380" s="142"/>
      <c r="CK380" s="142"/>
      <c r="CL380" s="111"/>
      <c r="CM380" s="111"/>
      <c r="CN380" s="111"/>
      <c r="CO380" s="142"/>
      <c r="CP380" s="145"/>
      <c r="CQ380" s="142"/>
      <c r="CR380" s="142"/>
      <c r="CS380" s="142"/>
      <c r="CT380" s="142"/>
      <c r="CU380" s="142"/>
      <c r="CV380" s="111"/>
      <c r="CW380" s="111"/>
      <c r="CX380" s="111"/>
      <c r="CY380" s="142"/>
      <c r="CZ380" s="145"/>
      <c r="DA380" s="116"/>
      <c r="DB380" s="168"/>
      <c r="DC380" s="118"/>
      <c r="DD380" s="118"/>
      <c r="DE380" s="167"/>
      <c r="DF380" s="167"/>
    </row>
    <row r="381" spans="1:110" hidden="1" x14ac:dyDescent="0.25">
      <c r="A381" s="140"/>
      <c r="B381" s="141"/>
      <c r="C381" s="90"/>
      <c r="D381" s="142"/>
      <c r="E381" s="143"/>
      <c r="F381" s="144"/>
      <c r="G381" s="142"/>
      <c r="H381" s="142"/>
      <c r="I381" s="110"/>
      <c r="J381" s="142"/>
      <c r="K381" s="110"/>
      <c r="L381" s="142"/>
      <c r="M381" s="142"/>
      <c r="N381" s="142"/>
      <c r="O381" s="110"/>
      <c r="P381" s="142"/>
      <c r="Q381" s="110"/>
      <c r="R381" s="142"/>
      <c r="S381" s="142"/>
      <c r="T381" s="142"/>
      <c r="U381" s="110"/>
      <c r="V381" s="142"/>
      <c r="W381" s="110"/>
      <c r="X381" s="142"/>
      <c r="Y381" s="110"/>
      <c r="Z381" s="144"/>
      <c r="AA381" s="142"/>
      <c r="AB381" s="142"/>
      <c r="AC381" s="142"/>
      <c r="AD381" s="142"/>
      <c r="AE381" s="142"/>
      <c r="AF381" s="111"/>
      <c r="AG381" s="111"/>
      <c r="AH381" s="111"/>
      <c r="AI381" s="142"/>
      <c r="AJ381" s="144"/>
      <c r="AK381" s="142"/>
      <c r="AL381" s="142"/>
      <c r="AM381" s="142"/>
      <c r="AN381" s="142"/>
      <c r="AO381" s="142"/>
      <c r="AP381" s="111"/>
      <c r="AQ381" s="111"/>
      <c r="AR381" s="111"/>
      <c r="AS381" s="142"/>
      <c r="AT381" s="144"/>
      <c r="AU381" s="142"/>
      <c r="AV381" s="142"/>
      <c r="AW381" s="142"/>
      <c r="AX381" s="110"/>
      <c r="AY381" s="110"/>
      <c r="AZ381" s="142"/>
      <c r="BA381" s="144"/>
      <c r="BB381" s="142"/>
      <c r="BC381" s="142"/>
      <c r="BD381" s="142"/>
      <c r="BE381" s="110"/>
      <c r="BF381" s="110"/>
      <c r="BG381" s="142"/>
      <c r="BH381" s="144"/>
      <c r="BI381" s="142"/>
      <c r="BJ381" s="142"/>
      <c r="BK381" s="110"/>
      <c r="BL381" s="142"/>
      <c r="BM381" s="110"/>
      <c r="BN381" s="142"/>
      <c r="BO381" s="142"/>
      <c r="BP381" s="142"/>
      <c r="BQ381" s="110"/>
      <c r="BR381" s="142"/>
      <c r="BS381" s="110"/>
      <c r="BT381" s="142"/>
      <c r="BU381" s="110"/>
      <c r="BV381" s="144"/>
      <c r="BW381" s="114"/>
      <c r="BX381" s="67"/>
      <c r="BY381" s="68"/>
      <c r="BZ381" s="143"/>
      <c r="CA381" s="143"/>
      <c r="CB381" s="142"/>
      <c r="CC381" s="110"/>
      <c r="CD381" s="110"/>
      <c r="CE381" s="142"/>
      <c r="CF381" s="145"/>
      <c r="CG381" s="142"/>
      <c r="CH381" s="142"/>
      <c r="CI381" s="142"/>
      <c r="CJ381" s="142"/>
      <c r="CK381" s="142"/>
      <c r="CL381" s="111"/>
      <c r="CM381" s="111"/>
      <c r="CN381" s="111"/>
      <c r="CO381" s="142"/>
      <c r="CP381" s="145"/>
      <c r="CQ381" s="142"/>
      <c r="CR381" s="142"/>
      <c r="CS381" s="142"/>
      <c r="CT381" s="142"/>
      <c r="CU381" s="142"/>
      <c r="CV381" s="111"/>
      <c r="CW381" s="111"/>
      <c r="CX381" s="111"/>
      <c r="CY381" s="142"/>
      <c r="CZ381" s="145"/>
      <c r="DA381" s="116"/>
      <c r="DB381" s="168"/>
      <c r="DC381" s="118"/>
      <c r="DD381" s="118"/>
      <c r="DE381" s="167"/>
      <c r="DF381" s="167"/>
    </row>
    <row r="382" spans="1:110" hidden="1" x14ac:dyDescent="0.25">
      <c r="A382" s="140"/>
      <c r="B382" s="141"/>
      <c r="C382" s="90"/>
      <c r="D382" s="142"/>
      <c r="E382" s="143"/>
      <c r="F382" s="144"/>
      <c r="G382" s="142"/>
      <c r="H382" s="142"/>
      <c r="I382" s="110"/>
      <c r="J382" s="142"/>
      <c r="K382" s="110"/>
      <c r="L382" s="142"/>
      <c r="M382" s="142"/>
      <c r="N382" s="142"/>
      <c r="O382" s="110"/>
      <c r="P382" s="142"/>
      <c r="Q382" s="110"/>
      <c r="R382" s="142"/>
      <c r="S382" s="142"/>
      <c r="T382" s="142"/>
      <c r="U382" s="110"/>
      <c r="V382" s="142"/>
      <c r="W382" s="110"/>
      <c r="X382" s="142"/>
      <c r="Y382" s="110"/>
      <c r="Z382" s="144"/>
      <c r="AA382" s="142"/>
      <c r="AB382" s="142"/>
      <c r="AC382" s="142"/>
      <c r="AD382" s="142"/>
      <c r="AE382" s="142"/>
      <c r="AF382" s="111"/>
      <c r="AG382" s="111"/>
      <c r="AH382" s="111"/>
      <c r="AI382" s="142"/>
      <c r="AJ382" s="144"/>
      <c r="AK382" s="142"/>
      <c r="AL382" s="142"/>
      <c r="AM382" s="142"/>
      <c r="AN382" s="142"/>
      <c r="AO382" s="142"/>
      <c r="AP382" s="111"/>
      <c r="AQ382" s="111"/>
      <c r="AR382" s="111"/>
      <c r="AS382" s="142"/>
      <c r="AT382" s="144"/>
      <c r="AU382" s="142"/>
      <c r="AV382" s="142"/>
      <c r="AW382" s="142"/>
      <c r="AX382" s="110"/>
      <c r="AY382" s="110"/>
      <c r="AZ382" s="142"/>
      <c r="BA382" s="144"/>
      <c r="BB382" s="142"/>
      <c r="BC382" s="142"/>
      <c r="BD382" s="142"/>
      <c r="BE382" s="110"/>
      <c r="BF382" s="110"/>
      <c r="BG382" s="142"/>
      <c r="BH382" s="144"/>
      <c r="BI382" s="142"/>
      <c r="BJ382" s="142"/>
      <c r="BK382" s="110"/>
      <c r="BL382" s="142"/>
      <c r="BM382" s="110"/>
      <c r="BN382" s="142"/>
      <c r="BO382" s="142"/>
      <c r="BP382" s="142"/>
      <c r="BQ382" s="110"/>
      <c r="BR382" s="142"/>
      <c r="BS382" s="110"/>
      <c r="BT382" s="142"/>
      <c r="BU382" s="110"/>
      <c r="BV382" s="144"/>
      <c r="BW382" s="114"/>
      <c r="BX382" s="67"/>
      <c r="BY382" s="68"/>
      <c r="BZ382" s="143"/>
      <c r="CA382" s="143"/>
      <c r="CB382" s="142"/>
      <c r="CC382" s="110"/>
      <c r="CD382" s="110"/>
      <c r="CE382" s="142"/>
      <c r="CF382" s="145"/>
      <c r="CG382" s="142"/>
      <c r="CH382" s="142"/>
      <c r="CI382" s="142"/>
      <c r="CJ382" s="142"/>
      <c r="CK382" s="142"/>
      <c r="CL382" s="111"/>
      <c r="CM382" s="111"/>
      <c r="CN382" s="111"/>
      <c r="CO382" s="142"/>
      <c r="CP382" s="145"/>
      <c r="CQ382" s="142"/>
      <c r="CR382" s="142"/>
      <c r="CS382" s="142"/>
      <c r="CT382" s="142"/>
      <c r="CU382" s="142"/>
      <c r="CV382" s="111"/>
      <c r="CW382" s="111"/>
      <c r="CX382" s="111"/>
      <c r="CY382" s="142"/>
      <c r="CZ382" s="145"/>
      <c r="DA382" s="116"/>
      <c r="DB382" s="168"/>
      <c r="DC382" s="118"/>
      <c r="DD382" s="118"/>
      <c r="DE382" s="167"/>
      <c r="DF382" s="167"/>
    </row>
    <row r="383" spans="1:110" hidden="1" x14ac:dyDescent="0.25">
      <c r="A383" s="140"/>
      <c r="B383" s="141"/>
      <c r="C383" s="90"/>
      <c r="D383" s="142"/>
      <c r="E383" s="143"/>
      <c r="F383" s="144"/>
      <c r="G383" s="142"/>
      <c r="H383" s="142"/>
      <c r="I383" s="110"/>
      <c r="J383" s="142"/>
      <c r="K383" s="110"/>
      <c r="L383" s="142"/>
      <c r="M383" s="142"/>
      <c r="N383" s="142"/>
      <c r="O383" s="110"/>
      <c r="P383" s="142"/>
      <c r="Q383" s="110"/>
      <c r="R383" s="142"/>
      <c r="S383" s="142"/>
      <c r="T383" s="142"/>
      <c r="U383" s="110"/>
      <c r="V383" s="142"/>
      <c r="W383" s="110"/>
      <c r="X383" s="142"/>
      <c r="Y383" s="110"/>
      <c r="Z383" s="144"/>
      <c r="AA383" s="142"/>
      <c r="AB383" s="142"/>
      <c r="AC383" s="142"/>
      <c r="AD383" s="142"/>
      <c r="AE383" s="142"/>
      <c r="AF383" s="111"/>
      <c r="AG383" s="111"/>
      <c r="AH383" s="111"/>
      <c r="AI383" s="142"/>
      <c r="AJ383" s="144"/>
      <c r="AK383" s="142"/>
      <c r="AL383" s="142"/>
      <c r="AM383" s="142"/>
      <c r="AN383" s="142"/>
      <c r="AO383" s="142"/>
      <c r="AP383" s="111"/>
      <c r="AQ383" s="111"/>
      <c r="AR383" s="111"/>
      <c r="AS383" s="142"/>
      <c r="AT383" s="144"/>
      <c r="AU383" s="142"/>
      <c r="AV383" s="142"/>
      <c r="AW383" s="142"/>
      <c r="AX383" s="110"/>
      <c r="AY383" s="110"/>
      <c r="AZ383" s="142"/>
      <c r="BA383" s="144"/>
      <c r="BB383" s="142"/>
      <c r="BC383" s="142"/>
      <c r="BD383" s="142"/>
      <c r="BE383" s="110"/>
      <c r="BF383" s="110"/>
      <c r="BG383" s="142"/>
      <c r="BH383" s="144"/>
      <c r="BI383" s="142"/>
      <c r="BJ383" s="142"/>
      <c r="BK383" s="110"/>
      <c r="BL383" s="142"/>
      <c r="BM383" s="110"/>
      <c r="BN383" s="142"/>
      <c r="BO383" s="142"/>
      <c r="BP383" s="142"/>
      <c r="BQ383" s="110"/>
      <c r="BR383" s="142"/>
      <c r="BS383" s="110"/>
      <c r="BT383" s="142"/>
      <c r="BU383" s="110"/>
      <c r="BV383" s="144"/>
      <c r="BW383" s="114"/>
      <c r="BX383" s="67"/>
      <c r="BY383" s="68"/>
      <c r="BZ383" s="143"/>
      <c r="CA383" s="143"/>
      <c r="CB383" s="142"/>
      <c r="CC383" s="110"/>
      <c r="CD383" s="110"/>
      <c r="CE383" s="142"/>
      <c r="CF383" s="145"/>
      <c r="CG383" s="142"/>
      <c r="CH383" s="142"/>
      <c r="CI383" s="142"/>
      <c r="CJ383" s="142"/>
      <c r="CK383" s="142"/>
      <c r="CL383" s="111"/>
      <c r="CM383" s="111"/>
      <c r="CN383" s="111"/>
      <c r="CO383" s="142"/>
      <c r="CP383" s="145"/>
      <c r="CQ383" s="142"/>
      <c r="CR383" s="142"/>
      <c r="CS383" s="142"/>
      <c r="CT383" s="142"/>
      <c r="CU383" s="142"/>
      <c r="CV383" s="111"/>
      <c r="CW383" s="111"/>
      <c r="CX383" s="111"/>
      <c r="CY383" s="142"/>
      <c r="CZ383" s="145"/>
      <c r="DA383" s="116"/>
      <c r="DB383" s="168"/>
      <c r="DC383" s="118"/>
      <c r="DD383" s="118"/>
      <c r="DE383" s="167"/>
      <c r="DF383" s="167"/>
    </row>
    <row r="384" spans="1:110" hidden="1" x14ac:dyDescent="0.25">
      <c r="A384" s="140"/>
      <c r="B384" s="141"/>
      <c r="C384" s="90"/>
      <c r="D384" s="142"/>
      <c r="E384" s="143"/>
      <c r="F384" s="144"/>
      <c r="G384" s="142"/>
      <c r="H384" s="142"/>
      <c r="I384" s="110"/>
      <c r="J384" s="142"/>
      <c r="K384" s="110"/>
      <c r="L384" s="142"/>
      <c r="M384" s="142"/>
      <c r="N384" s="142"/>
      <c r="O384" s="110"/>
      <c r="P384" s="142"/>
      <c r="Q384" s="110"/>
      <c r="R384" s="142"/>
      <c r="S384" s="142"/>
      <c r="T384" s="142"/>
      <c r="U384" s="110"/>
      <c r="V384" s="142"/>
      <c r="W384" s="110"/>
      <c r="X384" s="142"/>
      <c r="Y384" s="110"/>
      <c r="Z384" s="144"/>
      <c r="AA384" s="142"/>
      <c r="AB384" s="142"/>
      <c r="AC384" s="142"/>
      <c r="AD384" s="142"/>
      <c r="AE384" s="142"/>
      <c r="AF384" s="111"/>
      <c r="AG384" s="111"/>
      <c r="AH384" s="111"/>
      <c r="AI384" s="142"/>
      <c r="AJ384" s="144"/>
      <c r="AK384" s="142"/>
      <c r="AL384" s="142"/>
      <c r="AM384" s="142"/>
      <c r="AN384" s="142"/>
      <c r="AO384" s="142"/>
      <c r="AP384" s="111"/>
      <c r="AQ384" s="111"/>
      <c r="AR384" s="111"/>
      <c r="AS384" s="142"/>
      <c r="AT384" s="144"/>
      <c r="AU384" s="142"/>
      <c r="AV384" s="142"/>
      <c r="AW384" s="142"/>
      <c r="AX384" s="110"/>
      <c r="AY384" s="110"/>
      <c r="AZ384" s="142"/>
      <c r="BA384" s="144"/>
      <c r="BB384" s="142"/>
      <c r="BC384" s="142"/>
      <c r="BD384" s="142"/>
      <c r="BE384" s="110"/>
      <c r="BF384" s="110"/>
      <c r="BG384" s="142"/>
      <c r="BH384" s="144"/>
      <c r="BI384" s="142"/>
      <c r="BJ384" s="142"/>
      <c r="BK384" s="110"/>
      <c r="BL384" s="142"/>
      <c r="BM384" s="110"/>
      <c r="BN384" s="142"/>
      <c r="BO384" s="142"/>
      <c r="BP384" s="142"/>
      <c r="BQ384" s="110"/>
      <c r="BR384" s="142"/>
      <c r="BS384" s="110"/>
      <c r="BT384" s="142"/>
      <c r="BU384" s="110"/>
      <c r="BV384" s="144"/>
      <c r="BW384" s="114"/>
      <c r="BX384" s="67"/>
      <c r="BY384" s="68"/>
      <c r="BZ384" s="143"/>
      <c r="CA384" s="143"/>
      <c r="CB384" s="142"/>
      <c r="CC384" s="110"/>
      <c r="CD384" s="110"/>
      <c r="CE384" s="142"/>
      <c r="CF384" s="145"/>
      <c r="CG384" s="142"/>
      <c r="CH384" s="142"/>
      <c r="CI384" s="142"/>
      <c r="CJ384" s="142"/>
      <c r="CK384" s="142"/>
      <c r="CL384" s="111"/>
      <c r="CM384" s="111"/>
      <c r="CN384" s="111"/>
      <c r="CO384" s="142"/>
      <c r="CP384" s="145"/>
      <c r="CQ384" s="142"/>
      <c r="CR384" s="142"/>
      <c r="CS384" s="142"/>
      <c r="CT384" s="142"/>
      <c r="CU384" s="142"/>
      <c r="CV384" s="111"/>
      <c r="CW384" s="111"/>
      <c r="CX384" s="111"/>
      <c r="CY384" s="142"/>
      <c r="CZ384" s="145"/>
      <c r="DA384" s="116"/>
      <c r="DB384" s="168"/>
      <c r="DC384" s="118"/>
      <c r="DD384" s="118"/>
      <c r="DE384" s="167"/>
      <c r="DF384" s="167"/>
    </row>
    <row r="385" spans="1:110" hidden="1" x14ac:dyDescent="0.25">
      <c r="A385" s="140"/>
      <c r="B385" s="141"/>
      <c r="C385" s="90"/>
      <c r="D385" s="142"/>
      <c r="E385" s="143"/>
      <c r="F385" s="144"/>
      <c r="G385" s="142"/>
      <c r="H385" s="142"/>
      <c r="I385" s="110"/>
      <c r="J385" s="142"/>
      <c r="K385" s="110"/>
      <c r="L385" s="142"/>
      <c r="M385" s="142"/>
      <c r="N385" s="142"/>
      <c r="O385" s="110"/>
      <c r="P385" s="142"/>
      <c r="Q385" s="110"/>
      <c r="R385" s="142"/>
      <c r="S385" s="142"/>
      <c r="T385" s="142"/>
      <c r="U385" s="110"/>
      <c r="V385" s="142"/>
      <c r="W385" s="110"/>
      <c r="X385" s="142"/>
      <c r="Y385" s="110"/>
      <c r="Z385" s="144"/>
      <c r="AA385" s="142"/>
      <c r="AB385" s="142"/>
      <c r="AC385" s="142"/>
      <c r="AD385" s="142"/>
      <c r="AE385" s="142"/>
      <c r="AF385" s="111"/>
      <c r="AG385" s="111"/>
      <c r="AH385" s="111"/>
      <c r="AI385" s="142"/>
      <c r="AJ385" s="144"/>
      <c r="AK385" s="142"/>
      <c r="AL385" s="142"/>
      <c r="AM385" s="142"/>
      <c r="AN385" s="142"/>
      <c r="AO385" s="142"/>
      <c r="AP385" s="111"/>
      <c r="AQ385" s="111"/>
      <c r="AR385" s="111"/>
      <c r="AS385" s="142"/>
      <c r="AT385" s="144"/>
      <c r="AU385" s="142"/>
      <c r="AV385" s="142"/>
      <c r="AW385" s="142"/>
      <c r="AX385" s="110"/>
      <c r="AY385" s="110"/>
      <c r="AZ385" s="142"/>
      <c r="BA385" s="144"/>
      <c r="BB385" s="142"/>
      <c r="BC385" s="142"/>
      <c r="BD385" s="142"/>
      <c r="BE385" s="110"/>
      <c r="BF385" s="110"/>
      <c r="BG385" s="142"/>
      <c r="BH385" s="144"/>
      <c r="BI385" s="142"/>
      <c r="BJ385" s="142"/>
      <c r="BK385" s="110"/>
      <c r="BL385" s="142"/>
      <c r="BM385" s="110"/>
      <c r="BN385" s="142"/>
      <c r="BO385" s="142"/>
      <c r="BP385" s="142"/>
      <c r="BQ385" s="110"/>
      <c r="BR385" s="142"/>
      <c r="BS385" s="110"/>
      <c r="BT385" s="142"/>
      <c r="BU385" s="110"/>
      <c r="BV385" s="144"/>
      <c r="BW385" s="114"/>
      <c r="BX385" s="67"/>
      <c r="BY385" s="68"/>
      <c r="BZ385" s="143"/>
      <c r="CA385" s="143"/>
      <c r="CB385" s="142"/>
      <c r="CC385" s="110"/>
      <c r="CD385" s="110"/>
      <c r="CE385" s="142"/>
      <c r="CF385" s="145"/>
      <c r="CG385" s="142"/>
      <c r="CH385" s="142"/>
      <c r="CI385" s="142"/>
      <c r="CJ385" s="142"/>
      <c r="CK385" s="142"/>
      <c r="CL385" s="111"/>
      <c r="CM385" s="111"/>
      <c r="CN385" s="111"/>
      <c r="CO385" s="142"/>
      <c r="CP385" s="145"/>
      <c r="CQ385" s="142"/>
      <c r="CR385" s="142"/>
      <c r="CS385" s="142"/>
      <c r="CT385" s="142"/>
      <c r="CU385" s="142"/>
      <c r="CV385" s="111"/>
      <c r="CW385" s="111"/>
      <c r="CX385" s="111"/>
      <c r="CY385" s="142"/>
      <c r="CZ385" s="145"/>
      <c r="DA385" s="116"/>
      <c r="DB385" s="168"/>
      <c r="DC385" s="118"/>
      <c r="DD385" s="118"/>
      <c r="DE385" s="167"/>
      <c r="DF385" s="167"/>
    </row>
    <row r="386" spans="1:110" hidden="1" x14ac:dyDescent="0.25">
      <c r="A386" s="140"/>
      <c r="B386" s="141"/>
      <c r="C386" s="90"/>
      <c r="D386" s="142"/>
      <c r="E386" s="143"/>
      <c r="F386" s="144"/>
      <c r="G386" s="142"/>
      <c r="H386" s="142"/>
      <c r="I386" s="110"/>
      <c r="J386" s="142"/>
      <c r="K386" s="110"/>
      <c r="L386" s="142"/>
      <c r="M386" s="142"/>
      <c r="N386" s="142"/>
      <c r="O386" s="110"/>
      <c r="P386" s="142"/>
      <c r="Q386" s="110"/>
      <c r="R386" s="142"/>
      <c r="S386" s="142"/>
      <c r="T386" s="142"/>
      <c r="U386" s="110"/>
      <c r="V386" s="142"/>
      <c r="W386" s="110"/>
      <c r="X386" s="142"/>
      <c r="Y386" s="110"/>
      <c r="Z386" s="144"/>
      <c r="AA386" s="142"/>
      <c r="AB386" s="142"/>
      <c r="AC386" s="142"/>
      <c r="AD386" s="142"/>
      <c r="AE386" s="142"/>
      <c r="AF386" s="111"/>
      <c r="AG386" s="111"/>
      <c r="AH386" s="111"/>
      <c r="AI386" s="142"/>
      <c r="AJ386" s="144"/>
      <c r="AK386" s="142"/>
      <c r="AL386" s="142"/>
      <c r="AM386" s="142"/>
      <c r="AN386" s="142"/>
      <c r="AO386" s="142"/>
      <c r="AP386" s="111"/>
      <c r="AQ386" s="111"/>
      <c r="AR386" s="111"/>
      <c r="AS386" s="142"/>
      <c r="AT386" s="144"/>
      <c r="AU386" s="142"/>
      <c r="AV386" s="142"/>
      <c r="AW386" s="142"/>
      <c r="AX386" s="110"/>
      <c r="AY386" s="110"/>
      <c r="AZ386" s="142"/>
      <c r="BA386" s="144"/>
      <c r="BB386" s="142"/>
      <c r="BC386" s="142"/>
      <c r="BD386" s="142"/>
      <c r="BE386" s="110"/>
      <c r="BF386" s="110"/>
      <c r="BG386" s="142"/>
      <c r="BH386" s="144"/>
      <c r="BI386" s="142"/>
      <c r="BJ386" s="142"/>
      <c r="BK386" s="110"/>
      <c r="BL386" s="142"/>
      <c r="BM386" s="110"/>
      <c r="BN386" s="142"/>
      <c r="BO386" s="142"/>
      <c r="BP386" s="142"/>
      <c r="BQ386" s="110"/>
      <c r="BR386" s="142"/>
      <c r="BS386" s="110"/>
      <c r="BT386" s="142"/>
      <c r="BU386" s="110"/>
      <c r="BV386" s="144"/>
      <c r="BW386" s="114"/>
      <c r="BX386" s="67"/>
      <c r="BY386" s="68"/>
      <c r="BZ386" s="143"/>
      <c r="CA386" s="143"/>
      <c r="CB386" s="142"/>
      <c r="CC386" s="110"/>
      <c r="CD386" s="110"/>
      <c r="CE386" s="142"/>
      <c r="CF386" s="145"/>
      <c r="CG386" s="142"/>
      <c r="CH386" s="142"/>
      <c r="CI386" s="142"/>
      <c r="CJ386" s="142"/>
      <c r="CK386" s="142"/>
      <c r="CL386" s="111"/>
      <c r="CM386" s="111"/>
      <c r="CN386" s="111"/>
      <c r="CO386" s="142"/>
      <c r="CP386" s="145"/>
      <c r="CQ386" s="142"/>
      <c r="CR386" s="142"/>
      <c r="CS386" s="142"/>
      <c r="CT386" s="142"/>
      <c r="CU386" s="142"/>
      <c r="CV386" s="111"/>
      <c r="CW386" s="111"/>
      <c r="CX386" s="111"/>
      <c r="CY386" s="142"/>
      <c r="CZ386" s="145"/>
      <c r="DA386" s="116"/>
      <c r="DB386" s="168"/>
      <c r="DC386" s="118"/>
      <c r="DD386" s="118"/>
      <c r="DE386" s="167"/>
      <c r="DF386" s="167"/>
    </row>
    <row r="387" spans="1:110" hidden="1" x14ac:dyDescent="0.25">
      <c r="A387" s="140"/>
      <c r="B387" s="141"/>
      <c r="C387" s="90"/>
      <c r="D387" s="142"/>
      <c r="E387" s="143"/>
      <c r="F387" s="144"/>
      <c r="G387" s="142"/>
      <c r="H387" s="142"/>
      <c r="I387" s="110"/>
      <c r="J387" s="142"/>
      <c r="K387" s="110"/>
      <c r="L387" s="142"/>
      <c r="M387" s="142"/>
      <c r="N387" s="142"/>
      <c r="O387" s="110"/>
      <c r="P387" s="142"/>
      <c r="Q387" s="110"/>
      <c r="R387" s="142"/>
      <c r="S387" s="142"/>
      <c r="T387" s="142"/>
      <c r="U387" s="110"/>
      <c r="V387" s="142"/>
      <c r="W387" s="110"/>
      <c r="X387" s="142"/>
      <c r="Y387" s="110"/>
      <c r="Z387" s="144"/>
      <c r="AA387" s="142"/>
      <c r="AB387" s="142"/>
      <c r="AC387" s="142"/>
      <c r="AD387" s="142"/>
      <c r="AE387" s="142"/>
      <c r="AF387" s="111"/>
      <c r="AG387" s="111"/>
      <c r="AH387" s="111"/>
      <c r="AI387" s="142"/>
      <c r="AJ387" s="144"/>
      <c r="AK387" s="142"/>
      <c r="AL387" s="142"/>
      <c r="AM387" s="142"/>
      <c r="AN387" s="142"/>
      <c r="AO387" s="142"/>
      <c r="AP387" s="111"/>
      <c r="AQ387" s="111"/>
      <c r="AR387" s="111"/>
      <c r="AS387" s="142"/>
      <c r="AT387" s="144"/>
      <c r="AU387" s="142"/>
      <c r="AV387" s="142"/>
      <c r="AW387" s="142"/>
      <c r="AX387" s="110"/>
      <c r="AY387" s="110"/>
      <c r="AZ387" s="142"/>
      <c r="BA387" s="144"/>
      <c r="BB387" s="142"/>
      <c r="BC387" s="142"/>
      <c r="BD387" s="142"/>
      <c r="BE387" s="110"/>
      <c r="BF387" s="110"/>
      <c r="BG387" s="142"/>
      <c r="BH387" s="144"/>
      <c r="BI387" s="142"/>
      <c r="BJ387" s="142"/>
      <c r="BK387" s="110"/>
      <c r="BL387" s="142"/>
      <c r="BM387" s="110"/>
      <c r="BN387" s="142"/>
      <c r="BO387" s="142"/>
      <c r="BP387" s="142"/>
      <c r="BQ387" s="110"/>
      <c r="BR387" s="142"/>
      <c r="BS387" s="110"/>
      <c r="BT387" s="142"/>
      <c r="BU387" s="110"/>
      <c r="BV387" s="144"/>
      <c r="BW387" s="114"/>
      <c r="BX387" s="67"/>
      <c r="BY387" s="68"/>
      <c r="BZ387" s="143"/>
      <c r="CA387" s="143"/>
      <c r="CB387" s="142"/>
      <c r="CC387" s="110"/>
      <c r="CD387" s="110"/>
      <c r="CE387" s="142"/>
      <c r="CF387" s="145"/>
      <c r="CG387" s="142"/>
      <c r="CH387" s="142"/>
      <c r="CI387" s="142"/>
      <c r="CJ387" s="142"/>
      <c r="CK387" s="142"/>
      <c r="CL387" s="111"/>
      <c r="CM387" s="111"/>
      <c r="CN387" s="111"/>
      <c r="CO387" s="142"/>
      <c r="CP387" s="145"/>
      <c r="CQ387" s="142"/>
      <c r="CR387" s="142"/>
      <c r="CS387" s="142"/>
      <c r="CT387" s="142"/>
      <c r="CU387" s="142"/>
      <c r="CV387" s="111"/>
      <c r="CW387" s="111"/>
      <c r="CX387" s="111"/>
      <c r="CY387" s="142"/>
      <c r="CZ387" s="145"/>
      <c r="DA387" s="116"/>
      <c r="DB387" s="168"/>
      <c r="DC387" s="118"/>
      <c r="DD387" s="118"/>
      <c r="DE387" s="167"/>
      <c r="DF387" s="167"/>
    </row>
    <row r="388" spans="1:110" hidden="1" x14ac:dyDescent="0.25">
      <c r="A388" s="140"/>
      <c r="B388" s="141"/>
      <c r="C388" s="90"/>
      <c r="D388" s="142"/>
      <c r="E388" s="143"/>
      <c r="F388" s="144"/>
      <c r="G388" s="142"/>
      <c r="H388" s="142"/>
      <c r="I388" s="110"/>
      <c r="J388" s="142"/>
      <c r="K388" s="110"/>
      <c r="L388" s="142"/>
      <c r="M388" s="142"/>
      <c r="N388" s="142"/>
      <c r="O388" s="110"/>
      <c r="P388" s="142"/>
      <c r="Q388" s="110"/>
      <c r="R388" s="142"/>
      <c r="S388" s="142"/>
      <c r="T388" s="142"/>
      <c r="U388" s="110"/>
      <c r="V388" s="142"/>
      <c r="W388" s="110"/>
      <c r="X388" s="142"/>
      <c r="Y388" s="110"/>
      <c r="Z388" s="144"/>
      <c r="AA388" s="142"/>
      <c r="AB388" s="142"/>
      <c r="AC388" s="142"/>
      <c r="AD388" s="142"/>
      <c r="AE388" s="142"/>
      <c r="AF388" s="111"/>
      <c r="AG388" s="111"/>
      <c r="AH388" s="111"/>
      <c r="AI388" s="142"/>
      <c r="AJ388" s="144"/>
      <c r="AK388" s="142"/>
      <c r="AL388" s="142"/>
      <c r="AM388" s="142"/>
      <c r="AN388" s="142"/>
      <c r="AO388" s="142"/>
      <c r="AP388" s="111"/>
      <c r="AQ388" s="111"/>
      <c r="AR388" s="111"/>
      <c r="AS388" s="142"/>
      <c r="AT388" s="144"/>
      <c r="AU388" s="142"/>
      <c r="AV388" s="142"/>
      <c r="AW388" s="142"/>
      <c r="AX388" s="110"/>
      <c r="AY388" s="110"/>
      <c r="AZ388" s="142"/>
      <c r="BA388" s="144"/>
      <c r="BB388" s="142"/>
      <c r="BC388" s="142"/>
      <c r="BD388" s="142"/>
      <c r="BE388" s="110"/>
      <c r="BF388" s="110"/>
      <c r="BG388" s="142"/>
      <c r="BH388" s="144"/>
      <c r="BI388" s="142"/>
      <c r="BJ388" s="142"/>
      <c r="BK388" s="110"/>
      <c r="BL388" s="142"/>
      <c r="BM388" s="110"/>
      <c r="BN388" s="142"/>
      <c r="BO388" s="142"/>
      <c r="BP388" s="142"/>
      <c r="BQ388" s="110"/>
      <c r="BR388" s="142"/>
      <c r="BS388" s="110"/>
      <c r="BT388" s="142"/>
      <c r="BU388" s="110"/>
      <c r="BV388" s="144"/>
      <c r="BW388" s="114"/>
      <c r="BX388" s="67"/>
      <c r="BY388" s="68"/>
      <c r="BZ388" s="143"/>
      <c r="CA388" s="143"/>
      <c r="CB388" s="142"/>
      <c r="CC388" s="110"/>
      <c r="CD388" s="110"/>
      <c r="CE388" s="142"/>
      <c r="CF388" s="145"/>
      <c r="CG388" s="142"/>
      <c r="CH388" s="142"/>
      <c r="CI388" s="142"/>
      <c r="CJ388" s="142"/>
      <c r="CK388" s="142"/>
      <c r="CL388" s="111"/>
      <c r="CM388" s="111"/>
      <c r="CN388" s="111"/>
      <c r="CO388" s="142"/>
      <c r="CP388" s="145"/>
      <c r="CQ388" s="142"/>
      <c r="CR388" s="142"/>
      <c r="CS388" s="142"/>
      <c r="CT388" s="142"/>
      <c r="CU388" s="142"/>
      <c r="CV388" s="111"/>
      <c r="CW388" s="111"/>
      <c r="CX388" s="111"/>
      <c r="CY388" s="142"/>
      <c r="CZ388" s="145"/>
      <c r="DA388" s="116"/>
      <c r="DB388" s="168"/>
      <c r="DC388" s="118"/>
      <c r="DD388" s="118"/>
      <c r="DE388" s="167"/>
      <c r="DF388" s="167"/>
    </row>
    <row r="389" spans="1:110" hidden="1" x14ac:dyDescent="0.25">
      <c r="A389" s="140"/>
      <c r="B389" s="141"/>
      <c r="C389" s="90"/>
      <c r="D389" s="142"/>
      <c r="E389" s="143"/>
      <c r="F389" s="144"/>
      <c r="G389" s="142"/>
      <c r="H389" s="142"/>
      <c r="I389" s="110"/>
      <c r="J389" s="142"/>
      <c r="K389" s="110"/>
      <c r="L389" s="142"/>
      <c r="M389" s="142"/>
      <c r="N389" s="142"/>
      <c r="O389" s="110"/>
      <c r="P389" s="142"/>
      <c r="Q389" s="110"/>
      <c r="R389" s="142"/>
      <c r="S389" s="142"/>
      <c r="T389" s="142"/>
      <c r="U389" s="110"/>
      <c r="V389" s="142"/>
      <c r="W389" s="110"/>
      <c r="X389" s="142"/>
      <c r="Y389" s="110"/>
      <c r="Z389" s="144"/>
      <c r="AA389" s="142"/>
      <c r="AB389" s="142"/>
      <c r="AC389" s="142"/>
      <c r="AD389" s="142"/>
      <c r="AE389" s="142"/>
      <c r="AF389" s="111"/>
      <c r="AG389" s="111"/>
      <c r="AH389" s="111"/>
      <c r="AI389" s="142"/>
      <c r="AJ389" s="144"/>
      <c r="AK389" s="142"/>
      <c r="AL389" s="142"/>
      <c r="AM389" s="142"/>
      <c r="AN389" s="142"/>
      <c r="AO389" s="142"/>
      <c r="AP389" s="111"/>
      <c r="AQ389" s="111"/>
      <c r="AR389" s="111"/>
      <c r="AS389" s="142"/>
      <c r="AT389" s="144"/>
      <c r="AU389" s="142"/>
      <c r="AV389" s="142"/>
      <c r="AW389" s="142"/>
      <c r="AX389" s="110"/>
      <c r="AY389" s="110"/>
      <c r="AZ389" s="142"/>
      <c r="BA389" s="144"/>
      <c r="BB389" s="142"/>
      <c r="BC389" s="142"/>
      <c r="BD389" s="142"/>
      <c r="BE389" s="110"/>
      <c r="BF389" s="110"/>
      <c r="BG389" s="142"/>
      <c r="BH389" s="144"/>
      <c r="BI389" s="142"/>
      <c r="BJ389" s="142"/>
      <c r="BK389" s="110"/>
      <c r="BL389" s="142"/>
      <c r="BM389" s="110"/>
      <c r="BN389" s="142"/>
      <c r="BO389" s="142"/>
      <c r="BP389" s="142"/>
      <c r="BQ389" s="110"/>
      <c r="BR389" s="142"/>
      <c r="BS389" s="110"/>
      <c r="BT389" s="142"/>
      <c r="BU389" s="110"/>
      <c r="BV389" s="144"/>
      <c r="BW389" s="114"/>
      <c r="BX389" s="67"/>
      <c r="BY389" s="68"/>
      <c r="BZ389" s="143"/>
      <c r="CA389" s="143"/>
      <c r="CB389" s="142"/>
      <c r="CC389" s="110"/>
      <c r="CD389" s="110"/>
      <c r="CE389" s="142"/>
      <c r="CF389" s="145"/>
      <c r="CG389" s="142"/>
      <c r="CH389" s="142"/>
      <c r="CI389" s="142"/>
      <c r="CJ389" s="142"/>
      <c r="CK389" s="142"/>
      <c r="CL389" s="111"/>
      <c r="CM389" s="111"/>
      <c r="CN389" s="111"/>
      <c r="CO389" s="142"/>
      <c r="CP389" s="145"/>
      <c r="CQ389" s="142"/>
      <c r="CR389" s="142"/>
      <c r="CS389" s="142"/>
      <c r="CT389" s="142"/>
      <c r="CU389" s="142"/>
      <c r="CV389" s="111"/>
      <c r="CW389" s="111"/>
      <c r="CX389" s="111"/>
      <c r="CY389" s="142"/>
      <c r="CZ389" s="145"/>
      <c r="DA389" s="116"/>
      <c r="DB389" s="168"/>
      <c r="DC389" s="118"/>
      <c r="DD389" s="118"/>
      <c r="DE389" s="167"/>
      <c r="DF389" s="167"/>
    </row>
    <row r="390" spans="1:110" hidden="1" x14ac:dyDescent="0.25">
      <c r="A390" s="140"/>
      <c r="B390" s="141"/>
      <c r="C390" s="90"/>
      <c r="D390" s="142"/>
      <c r="E390" s="143"/>
      <c r="F390" s="144"/>
      <c r="G390" s="142"/>
      <c r="H390" s="142"/>
      <c r="I390" s="110"/>
      <c r="J390" s="142"/>
      <c r="K390" s="110"/>
      <c r="L390" s="142"/>
      <c r="M390" s="142"/>
      <c r="N390" s="142"/>
      <c r="O390" s="110"/>
      <c r="P390" s="142"/>
      <c r="Q390" s="110"/>
      <c r="R390" s="142"/>
      <c r="S390" s="142"/>
      <c r="T390" s="142"/>
      <c r="U390" s="110"/>
      <c r="V390" s="142"/>
      <c r="W390" s="110"/>
      <c r="X390" s="142"/>
      <c r="Y390" s="110"/>
      <c r="Z390" s="144"/>
      <c r="AA390" s="142"/>
      <c r="AB390" s="142"/>
      <c r="AC390" s="142"/>
      <c r="AD390" s="142"/>
      <c r="AE390" s="142"/>
      <c r="AF390" s="111"/>
      <c r="AG390" s="111"/>
      <c r="AH390" s="111"/>
      <c r="AI390" s="142"/>
      <c r="AJ390" s="144"/>
      <c r="AK390" s="142"/>
      <c r="AL390" s="142"/>
      <c r="AM390" s="142"/>
      <c r="AN390" s="142"/>
      <c r="AO390" s="142"/>
      <c r="AP390" s="111"/>
      <c r="AQ390" s="111"/>
      <c r="AR390" s="111"/>
      <c r="AS390" s="142"/>
      <c r="AT390" s="144"/>
      <c r="AU390" s="142"/>
      <c r="AV390" s="142"/>
      <c r="AW390" s="142"/>
      <c r="AX390" s="110"/>
      <c r="AY390" s="110"/>
      <c r="AZ390" s="142"/>
      <c r="BA390" s="144"/>
      <c r="BB390" s="142"/>
      <c r="BC390" s="142"/>
      <c r="BD390" s="142"/>
      <c r="BE390" s="110"/>
      <c r="BF390" s="110"/>
      <c r="BG390" s="142"/>
      <c r="BH390" s="144"/>
      <c r="BI390" s="142"/>
      <c r="BJ390" s="142"/>
      <c r="BK390" s="110"/>
      <c r="BL390" s="142"/>
      <c r="BM390" s="110"/>
      <c r="BN390" s="142"/>
      <c r="BO390" s="142"/>
      <c r="BP390" s="142"/>
      <c r="BQ390" s="110"/>
      <c r="BR390" s="142"/>
      <c r="BS390" s="110"/>
      <c r="BT390" s="142"/>
      <c r="BU390" s="110"/>
      <c r="BV390" s="144"/>
      <c r="BW390" s="114"/>
      <c r="BX390" s="67"/>
      <c r="BY390" s="68"/>
      <c r="BZ390" s="143"/>
      <c r="CA390" s="143"/>
      <c r="CB390" s="142"/>
      <c r="CC390" s="110"/>
      <c r="CD390" s="110"/>
      <c r="CE390" s="142"/>
      <c r="CF390" s="145"/>
      <c r="CG390" s="142"/>
      <c r="CH390" s="142"/>
      <c r="CI390" s="142"/>
      <c r="CJ390" s="142"/>
      <c r="CK390" s="142"/>
      <c r="CL390" s="111"/>
      <c r="CM390" s="111"/>
      <c r="CN390" s="111"/>
      <c r="CO390" s="142"/>
      <c r="CP390" s="145"/>
      <c r="CQ390" s="142"/>
      <c r="CR390" s="142"/>
      <c r="CS390" s="142"/>
      <c r="CT390" s="142"/>
      <c r="CU390" s="142"/>
      <c r="CV390" s="111"/>
      <c r="CW390" s="111"/>
      <c r="CX390" s="111"/>
      <c r="CY390" s="142"/>
      <c r="CZ390" s="145"/>
      <c r="DA390" s="116"/>
      <c r="DB390" s="168"/>
      <c r="DC390" s="118"/>
      <c r="DD390" s="118"/>
      <c r="DE390" s="167"/>
      <c r="DF390" s="167"/>
    </row>
    <row r="391" spans="1:110" hidden="1" x14ac:dyDescent="0.25">
      <c r="A391" s="140"/>
      <c r="B391" s="141"/>
      <c r="C391" s="90"/>
      <c r="D391" s="142"/>
      <c r="E391" s="143"/>
      <c r="F391" s="144"/>
      <c r="G391" s="142"/>
      <c r="H391" s="142"/>
      <c r="I391" s="110"/>
      <c r="J391" s="142"/>
      <c r="K391" s="110"/>
      <c r="L391" s="142"/>
      <c r="M391" s="142"/>
      <c r="N391" s="142"/>
      <c r="O391" s="110"/>
      <c r="P391" s="142"/>
      <c r="Q391" s="110"/>
      <c r="R391" s="142"/>
      <c r="S391" s="142"/>
      <c r="T391" s="142"/>
      <c r="U391" s="110"/>
      <c r="V391" s="142"/>
      <c r="W391" s="110"/>
      <c r="X391" s="142"/>
      <c r="Y391" s="110"/>
      <c r="Z391" s="144"/>
      <c r="AA391" s="142"/>
      <c r="AB391" s="142"/>
      <c r="AC391" s="142"/>
      <c r="AD391" s="142"/>
      <c r="AE391" s="142"/>
      <c r="AF391" s="111"/>
      <c r="AG391" s="111"/>
      <c r="AH391" s="111"/>
      <c r="AI391" s="142"/>
      <c r="AJ391" s="144"/>
      <c r="AK391" s="142"/>
      <c r="AL391" s="142"/>
      <c r="AM391" s="142"/>
      <c r="AN391" s="142"/>
      <c r="AO391" s="142"/>
      <c r="AP391" s="111"/>
      <c r="AQ391" s="111"/>
      <c r="AR391" s="111"/>
      <c r="AS391" s="142"/>
      <c r="AT391" s="144"/>
      <c r="AU391" s="142"/>
      <c r="AV391" s="142"/>
      <c r="AW391" s="142"/>
      <c r="AX391" s="110"/>
      <c r="AY391" s="110"/>
      <c r="AZ391" s="142"/>
      <c r="BA391" s="144"/>
      <c r="BB391" s="142"/>
      <c r="BC391" s="142"/>
      <c r="BD391" s="142"/>
      <c r="BE391" s="110"/>
      <c r="BF391" s="110"/>
      <c r="BG391" s="142"/>
      <c r="BH391" s="144"/>
      <c r="BI391" s="142"/>
      <c r="BJ391" s="142"/>
      <c r="BK391" s="110"/>
      <c r="BL391" s="142"/>
      <c r="BM391" s="110"/>
      <c r="BN391" s="142"/>
      <c r="BO391" s="142"/>
      <c r="BP391" s="142"/>
      <c r="BQ391" s="110"/>
      <c r="BR391" s="142"/>
      <c r="BS391" s="110"/>
      <c r="BT391" s="142"/>
      <c r="BU391" s="110"/>
      <c r="BV391" s="144"/>
      <c r="BW391" s="114"/>
      <c r="BX391" s="67"/>
      <c r="BY391" s="68"/>
      <c r="BZ391" s="143"/>
      <c r="CA391" s="143"/>
      <c r="CB391" s="142"/>
      <c r="CC391" s="110"/>
      <c r="CD391" s="110"/>
      <c r="CE391" s="142"/>
      <c r="CF391" s="145"/>
      <c r="CG391" s="142"/>
      <c r="CH391" s="142"/>
      <c r="CI391" s="142"/>
      <c r="CJ391" s="142"/>
      <c r="CK391" s="142"/>
      <c r="CL391" s="111"/>
      <c r="CM391" s="111"/>
      <c r="CN391" s="111"/>
      <c r="CO391" s="142"/>
      <c r="CP391" s="145"/>
      <c r="CQ391" s="142"/>
      <c r="CR391" s="142"/>
      <c r="CS391" s="142"/>
      <c r="CT391" s="142"/>
      <c r="CU391" s="142"/>
      <c r="CV391" s="111"/>
      <c r="CW391" s="111"/>
      <c r="CX391" s="111"/>
      <c r="CY391" s="142"/>
      <c r="CZ391" s="145"/>
      <c r="DA391" s="116"/>
      <c r="DB391" s="168"/>
      <c r="DC391" s="118"/>
      <c r="DD391" s="118"/>
      <c r="DE391" s="167"/>
      <c r="DF391" s="167"/>
    </row>
    <row r="392" spans="1:110" hidden="1" x14ac:dyDescent="0.25">
      <c r="A392" s="140"/>
      <c r="B392" s="141"/>
      <c r="C392" s="90"/>
      <c r="D392" s="142"/>
      <c r="E392" s="143"/>
      <c r="F392" s="144"/>
      <c r="G392" s="142"/>
      <c r="H392" s="142"/>
      <c r="I392" s="110"/>
      <c r="J392" s="142"/>
      <c r="K392" s="110"/>
      <c r="L392" s="142"/>
      <c r="M392" s="142"/>
      <c r="N392" s="142"/>
      <c r="O392" s="110"/>
      <c r="P392" s="142"/>
      <c r="Q392" s="110"/>
      <c r="R392" s="142"/>
      <c r="S392" s="142"/>
      <c r="T392" s="142"/>
      <c r="U392" s="110"/>
      <c r="V392" s="142"/>
      <c r="W392" s="110"/>
      <c r="X392" s="142"/>
      <c r="Y392" s="110"/>
      <c r="Z392" s="144"/>
      <c r="AA392" s="142"/>
      <c r="AB392" s="142"/>
      <c r="AC392" s="142"/>
      <c r="AD392" s="142"/>
      <c r="AE392" s="142"/>
      <c r="AF392" s="111"/>
      <c r="AG392" s="111"/>
      <c r="AH392" s="111"/>
      <c r="AI392" s="142"/>
      <c r="AJ392" s="144"/>
      <c r="AK392" s="142"/>
      <c r="AL392" s="142"/>
      <c r="AM392" s="142"/>
      <c r="AN392" s="142"/>
      <c r="AO392" s="142"/>
      <c r="AP392" s="111"/>
      <c r="AQ392" s="111"/>
      <c r="AR392" s="111"/>
      <c r="AS392" s="142"/>
      <c r="AT392" s="144"/>
      <c r="AU392" s="142"/>
      <c r="AV392" s="142"/>
      <c r="AW392" s="142"/>
      <c r="AX392" s="110"/>
      <c r="AY392" s="110"/>
      <c r="AZ392" s="142"/>
      <c r="BA392" s="144"/>
      <c r="BB392" s="142"/>
      <c r="BC392" s="142"/>
      <c r="BD392" s="142"/>
      <c r="BE392" s="110"/>
      <c r="BF392" s="110"/>
      <c r="BG392" s="142"/>
      <c r="BH392" s="144"/>
      <c r="BI392" s="142"/>
      <c r="BJ392" s="142"/>
      <c r="BK392" s="110"/>
      <c r="BL392" s="142"/>
      <c r="BM392" s="110"/>
      <c r="BN392" s="142"/>
      <c r="BO392" s="142"/>
      <c r="BP392" s="142"/>
      <c r="BQ392" s="110"/>
      <c r="BR392" s="142"/>
      <c r="BS392" s="110"/>
      <c r="BT392" s="142"/>
      <c r="BU392" s="110"/>
      <c r="BV392" s="144"/>
      <c r="BW392" s="114"/>
      <c r="BX392" s="67"/>
      <c r="BY392" s="68"/>
      <c r="BZ392" s="143"/>
      <c r="CA392" s="143"/>
      <c r="CB392" s="142"/>
      <c r="CC392" s="110"/>
      <c r="CD392" s="110"/>
      <c r="CE392" s="142"/>
      <c r="CF392" s="145"/>
      <c r="CG392" s="142"/>
      <c r="CH392" s="142"/>
      <c r="CI392" s="142"/>
      <c r="CJ392" s="142"/>
      <c r="CK392" s="142"/>
      <c r="CL392" s="111"/>
      <c r="CM392" s="111"/>
      <c r="CN392" s="111"/>
      <c r="CO392" s="142"/>
      <c r="CP392" s="145"/>
      <c r="CQ392" s="142"/>
      <c r="CR392" s="142"/>
      <c r="CS392" s="142"/>
      <c r="CT392" s="142"/>
      <c r="CU392" s="142"/>
      <c r="CV392" s="111"/>
      <c r="CW392" s="111"/>
      <c r="CX392" s="111"/>
      <c r="CY392" s="142"/>
      <c r="CZ392" s="145"/>
      <c r="DA392" s="116"/>
      <c r="DB392" s="168"/>
      <c r="DC392" s="118"/>
      <c r="DD392" s="118"/>
      <c r="DE392" s="167"/>
      <c r="DF392" s="167"/>
    </row>
    <row r="393" spans="1:110" hidden="1" x14ac:dyDescent="0.25">
      <c r="A393" s="140"/>
      <c r="B393" s="141"/>
      <c r="C393" s="90"/>
      <c r="D393" s="142"/>
      <c r="E393" s="143"/>
      <c r="F393" s="144"/>
      <c r="G393" s="142"/>
      <c r="H393" s="142"/>
      <c r="I393" s="110"/>
      <c r="J393" s="142"/>
      <c r="K393" s="110"/>
      <c r="L393" s="142"/>
      <c r="M393" s="142"/>
      <c r="N393" s="142"/>
      <c r="O393" s="110"/>
      <c r="P393" s="142"/>
      <c r="Q393" s="110"/>
      <c r="R393" s="142"/>
      <c r="S393" s="142"/>
      <c r="T393" s="142"/>
      <c r="U393" s="110"/>
      <c r="V393" s="142"/>
      <c r="W393" s="110"/>
      <c r="X393" s="142"/>
      <c r="Y393" s="110"/>
      <c r="Z393" s="144"/>
      <c r="AA393" s="142"/>
      <c r="AB393" s="142"/>
      <c r="AC393" s="142"/>
      <c r="AD393" s="142"/>
      <c r="AE393" s="142"/>
      <c r="AF393" s="111"/>
      <c r="AG393" s="111"/>
      <c r="AH393" s="111"/>
      <c r="AI393" s="142"/>
      <c r="AJ393" s="144"/>
      <c r="AK393" s="142"/>
      <c r="AL393" s="142"/>
      <c r="AM393" s="142"/>
      <c r="AN393" s="142"/>
      <c r="AO393" s="142"/>
      <c r="AP393" s="111"/>
      <c r="AQ393" s="111"/>
      <c r="AR393" s="111"/>
      <c r="AS393" s="142"/>
      <c r="AT393" s="144"/>
      <c r="AU393" s="142"/>
      <c r="AV393" s="142"/>
      <c r="AW393" s="142"/>
      <c r="AX393" s="110"/>
      <c r="AY393" s="110"/>
      <c r="AZ393" s="142"/>
      <c r="BA393" s="144"/>
      <c r="BB393" s="142"/>
      <c r="BC393" s="142"/>
      <c r="BD393" s="142"/>
      <c r="BE393" s="110"/>
      <c r="BF393" s="110"/>
      <c r="BG393" s="142"/>
      <c r="BH393" s="144"/>
      <c r="BI393" s="142"/>
      <c r="BJ393" s="142"/>
      <c r="BK393" s="110"/>
      <c r="BL393" s="142"/>
      <c r="BM393" s="110"/>
      <c r="BN393" s="142"/>
      <c r="BO393" s="142"/>
      <c r="BP393" s="142"/>
      <c r="BQ393" s="110"/>
      <c r="BR393" s="142"/>
      <c r="BS393" s="110"/>
      <c r="BT393" s="142"/>
      <c r="BU393" s="110"/>
      <c r="BV393" s="144"/>
      <c r="BW393" s="114"/>
      <c r="BX393" s="67"/>
      <c r="BY393" s="68"/>
      <c r="BZ393" s="143"/>
      <c r="CA393" s="143"/>
      <c r="CB393" s="142"/>
      <c r="CC393" s="110"/>
      <c r="CD393" s="110"/>
      <c r="CE393" s="142"/>
      <c r="CF393" s="145"/>
      <c r="CG393" s="142"/>
      <c r="CH393" s="142"/>
      <c r="CI393" s="142"/>
      <c r="CJ393" s="142"/>
      <c r="CK393" s="142"/>
      <c r="CL393" s="111"/>
      <c r="CM393" s="111"/>
      <c r="CN393" s="111"/>
      <c r="CO393" s="142"/>
      <c r="CP393" s="145"/>
      <c r="CQ393" s="142"/>
      <c r="CR393" s="142"/>
      <c r="CS393" s="142"/>
      <c r="CT393" s="142"/>
      <c r="CU393" s="142"/>
      <c r="CV393" s="111"/>
      <c r="CW393" s="111"/>
      <c r="CX393" s="111"/>
      <c r="CY393" s="142"/>
      <c r="CZ393" s="145"/>
      <c r="DA393" s="116"/>
      <c r="DB393" s="168"/>
      <c r="DC393" s="118"/>
      <c r="DD393" s="118"/>
      <c r="DE393" s="167"/>
      <c r="DF393" s="167"/>
    </row>
    <row r="394" spans="1:110" hidden="1" x14ac:dyDescent="0.25">
      <c r="A394" s="140"/>
      <c r="B394" s="141"/>
      <c r="C394" s="90"/>
      <c r="D394" s="142"/>
      <c r="E394" s="143"/>
      <c r="F394" s="144"/>
      <c r="G394" s="142"/>
      <c r="H394" s="142"/>
      <c r="I394" s="110"/>
      <c r="J394" s="142"/>
      <c r="K394" s="110"/>
      <c r="L394" s="142"/>
      <c r="M394" s="142"/>
      <c r="N394" s="142"/>
      <c r="O394" s="110"/>
      <c r="P394" s="142"/>
      <c r="Q394" s="110"/>
      <c r="R394" s="142"/>
      <c r="S394" s="142"/>
      <c r="T394" s="142"/>
      <c r="U394" s="110"/>
      <c r="V394" s="142"/>
      <c r="W394" s="110"/>
      <c r="X394" s="142"/>
      <c r="Y394" s="110"/>
      <c r="Z394" s="144"/>
      <c r="AA394" s="142"/>
      <c r="AB394" s="142"/>
      <c r="AC394" s="142"/>
      <c r="AD394" s="142"/>
      <c r="AE394" s="142"/>
      <c r="AF394" s="111"/>
      <c r="AG394" s="111"/>
      <c r="AH394" s="111"/>
      <c r="AI394" s="142"/>
      <c r="AJ394" s="144"/>
      <c r="AK394" s="142"/>
      <c r="AL394" s="142"/>
      <c r="AM394" s="142"/>
      <c r="AN394" s="142"/>
      <c r="AO394" s="142"/>
      <c r="AP394" s="111"/>
      <c r="AQ394" s="111"/>
      <c r="AR394" s="111"/>
      <c r="AS394" s="142"/>
      <c r="AT394" s="144"/>
      <c r="AU394" s="142"/>
      <c r="AV394" s="142"/>
      <c r="AW394" s="142"/>
      <c r="AX394" s="110"/>
      <c r="AY394" s="110"/>
      <c r="AZ394" s="142"/>
      <c r="BA394" s="144"/>
      <c r="BB394" s="142"/>
      <c r="BC394" s="142"/>
      <c r="BD394" s="142"/>
      <c r="BE394" s="110"/>
      <c r="BF394" s="110"/>
      <c r="BG394" s="142"/>
      <c r="BH394" s="144"/>
      <c r="BI394" s="142"/>
      <c r="BJ394" s="142"/>
      <c r="BK394" s="110"/>
      <c r="BL394" s="142"/>
      <c r="BM394" s="110"/>
      <c r="BN394" s="142"/>
      <c r="BO394" s="142"/>
      <c r="BP394" s="142"/>
      <c r="BQ394" s="110"/>
      <c r="BR394" s="142"/>
      <c r="BS394" s="110"/>
      <c r="BT394" s="142"/>
      <c r="BU394" s="110"/>
      <c r="BV394" s="144"/>
      <c r="BW394" s="114"/>
      <c r="BX394" s="67"/>
      <c r="BY394" s="68"/>
      <c r="BZ394" s="143"/>
      <c r="CA394" s="143"/>
      <c r="CB394" s="142"/>
      <c r="CC394" s="110"/>
      <c r="CD394" s="110"/>
      <c r="CE394" s="142"/>
      <c r="CF394" s="145"/>
      <c r="CG394" s="142"/>
      <c r="CH394" s="142"/>
      <c r="CI394" s="142"/>
      <c r="CJ394" s="142"/>
      <c r="CK394" s="142"/>
      <c r="CL394" s="111"/>
      <c r="CM394" s="111"/>
      <c r="CN394" s="111"/>
      <c r="CO394" s="142"/>
      <c r="CP394" s="145"/>
      <c r="CQ394" s="142"/>
      <c r="CR394" s="142"/>
      <c r="CS394" s="142"/>
      <c r="CT394" s="142"/>
      <c r="CU394" s="142"/>
      <c r="CV394" s="111"/>
      <c r="CW394" s="111"/>
      <c r="CX394" s="111"/>
      <c r="CY394" s="142"/>
      <c r="CZ394" s="145"/>
      <c r="DA394" s="116"/>
      <c r="DB394" s="168"/>
      <c r="DC394" s="118"/>
      <c r="DD394" s="118"/>
      <c r="DE394" s="167"/>
      <c r="DF394" s="167"/>
    </row>
    <row r="395" spans="1:110" hidden="1" x14ac:dyDescent="0.25">
      <c r="A395" s="140"/>
      <c r="B395" s="141"/>
      <c r="C395" s="90"/>
      <c r="D395" s="142"/>
      <c r="E395" s="143"/>
      <c r="F395" s="144"/>
      <c r="G395" s="142"/>
      <c r="H395" s="142"/>
      <c r="I395" s="110"/>
      <c r="J395" s="142"/>
      <c r="K395" s="110"/>
      <c r="L395" s="142"/>
      <c r="M395" s="142"/>
      <c r="N395" s="142"/>
      <c r="O395" s="110"/>
      <c r="P395" s="142"/>
      <c r="Q395" s="110"/>
      <c r="R395" s="142"/>
      <c r="S395" s="142"/>
      <c r="T395" s="142"/>
      <c r="U395" s="110"/>
      <c r="V395" s="142"/>
      <c r="W395" s="110"/>
      <c r="X395" s="142"/>
      <c r="Y395" s="110"/>
      <c r="Z395" s="144"/>
      <c r="AA395" s="142"/>
      <c r="AB395" s="142"/>
      <c r="AC395" s="142"/>
      <c r="AD395" s="142"/>
      <c r="AE395" s="142"/>
      <c r="AF395" s="111"/>
      <c r="AG395" s="111"/>
      <c r="AH395" s="111"/>
      <c r="AI395" s="142"/>
      <c r="AJ395" s="144"/>
      <c r="AK395" s="142"/>
      <c r="AL395" s="142"/>
      <c r="AM395" s="142"/>
      <c r="AN395" s="142"/>
      <c r="AO395" s="142"/>
      <c r="AP395" s="111"/>
      <c r="AQ395" s="111"/>
      <c r="AR395" s="111"/>
      <c r="AS395" s="142"/>
      <c r="AT395" s="144"/>
      <c r="AU395" s="142"/>
      <c r="AV395" s="142"/>
      <c r="AW395" s="142"/>
      <c r="AX395" s="110"/>
      <c r="AY395" s="110"/>
      <c r="AZ395" s="142"/>
      <c r="BA395" s="144"/>
      <c r="BB395" s="142"/>
      <c r="BC395" s="142"/>
      <c r="BD395" s="142"/>
      <c r="BE395" s="110"/>
      <c r="BF395" s="110"/>
      <c r="BG395" s="142"/>
      <c r="BH395" s="144"/>
      <c r="BI395" s="142"/>
      <c r="BJ395" s="142"/>
      <c r="BK395" s="110"/>
      <c r="BL395" s="142"/>
      <c r="BM395" s="110"/>
      <c r="BN395" s="142"/>
      <c r="BO395" s="142"/>
      <c r="BP395" s="142"/>
      <c r="BQ395" s="110"/>
      <c r="BR395" s="142"/>
      <c r="BS395" s="110"/>
      <c r="BT395" s="142"/>
      <c r="BU395" s="110"/>
      <c r="BV395" s="144"/>
      <c r="BW395" s="114"/>
      <c r="BX395" s="67"/>
      <c r="BY395" s="68"/>
      <c r="BZ395" s="143"/>
      <c r="CA395" s="143"/>
      <c r="CB395" s="142"/>
      <c r="CC395" s="110"/>
      <c r="CD395" s="110"/>
      <c r="CE395" s="142"/>
      <c r="CF395" s="145"/>
      <c r="CG395" s="142"/>
      <c r="CH395" s="142"/>
      <c r="CI395" s="142"/>
      <c r="CJ395" s="142"/>
      <c r="CK395" s="142"/>
      <c r="CL395" s="111"/>
      <c r="CM395" s="111"/>
      <c r="CN395" s="111"/>
      <c r="CO395" s="142"/>
      <c r="CP395" s="145"/>
      <c r="CQ395" s="142"/>
      <c r="CR395" s="142"/>
      <c r="CS395" s="142"/>
      <c r="CT395" s="142"/>
      <c r="CU395" s="142"/>
      <c r="CV395" s="111"/>
      <c r="CW395" s="111"/>
      <c r="CX395" s="111"/>
      <c r="CY395" s="142"/>
      <c r="CZ395" s="145"/>
      <c r="DA395" s="116"/>
      <c r="DB395" s="168"/>
      <c r="DC395" s="118"/>
      <c r="DD395" s="118"/>
      <c r="DE395" s="167"/>
      <c r="DF395" s="167"/>
    </row>
    <row r="396" spans="1:110" hidden="1" x14ac:dyDescent="0.25">
      <c r="A396" s="140"/>
      <c r="B396" s="141"/>
      <c r="C396" s="90"/>
      <c r="D396" s="142"/>
      <c r="E396" s="143"/>
      <c r="F396" s="144"/>
      <c r="G396" s="142"/>
      <c r="H396" s="142"/>
      <c r="I396" s="110"/>
      <c r="J396" s="142"/>
      <c r="K396" s="110"/>
      <c r="L396" s="142"/>
      <c r="M396" s="142"/>
      <c r="N396" s="142"/>
      <c r="O396" s="110"/>
      <c r="P396" s="142"/>
      <c r="Q396" s="110"/>
      <c r="R396" s="142"/>
      <c r="S396" s="142"/>
      <c r="T396" s="142"/>
      <c r="U396" s="110"/>
      <c r="V396" s="142"/>
      <c r="W396" s="110"/>
      <c r="X396" s="142"/>
      <c r="Y396" s="110"/>
      <c r="Z396" s="144"/>
      <c r="AA396" s="142"/>
      <c r="AB396" s="142"/>
      <c r="AC396" s="142"/>
      <c r="AD396" s="142"/>
      <c r="AE396" s="142"/>
      <c r="AF396" s="111"/>
      <c r="AG396" s="111"/>
      <c r="AH396" s="111"/>
      <c r="AI396" s="142"/>
      <c r="AJ396" s="144"/>
      <c r="AK396" s="142"/>
      <c r="AL396" s="142"/>
      <c r="AM396" s="142"/>
      <c r="AN396" s="142"/>
      <c r="AO396" s="142"/>
      <c r="AP396" s="111"/>
      <c r="AQ396" s="111"/>
      <c r="AR396" s="111"/>
      <c r="AS396" s="142"/>
      <c r="AT396" s="144"/>
      <c r="AU396" s="142"/>
      <c r="AV396" s="142"/>
      <c r="AW396" s="142"/>
      <c r="AX396" s="110"/>
      <c r="AY396" s="110"/>
      <c r="AZ396" s="142"/>
      <c r="BA396" s="144"/>
      <c r="BB396" s="142"/>
      <c r="BC396" s="142"/>
      <c r="BD396" s="142"/>
      <c r="BE396" s="110"/>
      <c r="BF396" s="110"/>
      <c r="BG396" s="142"/>
      <c r="BH396" s="144"/>
      <c r="BI396" s="142"/>
      <c r="BJ396" s="142"/>
      <c r="BK396" s="110"/>
      <c r="BL396" s="142"/>
      <c r="BM396" s="110"/>
      <c r="BN396" s="142"/>
      <c r="BO396" s="142"/>
      <c r="BP396" s="142"/>
      <c r="BQ396" s="110"/>
      <c r="BR396" s="142"/>
      <c r="BS396" s="110"/>
      <c r="BT396" s="142"/>
      <c r="BU396" s="110"/>
      <c r="BV396" s="144"/>
      <c r="BW396" s="114"/>
      <c r="BX396" s="67"/>
      <c r="BY396" s="68"/>
      <c r="BZ396" s="143"/>
      <c r="CA396" s="143"/>
      <c r="CB396" s="142"/>
      <c r="CC396" s="110"/>
      <c r="CD396" s="110"/>
      <c r="CE396" s="142"/>
      <c r="CF396" s="145"/>
      <c r="CG396" s="142"/>
      <c r="CH396" s="142"/>
      <c r="CI396" s="142"/>
      <c r="CJ396" s="142"/>
      <c r="CK396" s="142"/>
      <c r="CL396" s="111"/>
      <c r="CM396" s="111"/>
      <c r="CN396" s="111"/>
      <c r="CO396" s="142"/>
      <c r="CP396" s="145"/>
      <c r="CQ396" s="142"/>
      <c r="CR396" s="142"/>
      <c r="CS396" s="142"/>
      <c r="CT396" s="142"/>
      <c r="CU396" s="142"/>
      <c r="CV396" s="111"/>
      <c r="CW396" s="111"/>
      <c r="CX396" s="111"/>
      <c r="CY396" s="142"/>
      <c r="CZ396" s="145"/>
      <c r="DA396" s="116"/>
      <c r="DB396" s="168"/>
      <c r="DC396" s="118"/>
      <c r="DD396" s="118"/>
      <c r="DE396" s="167"/>
      <c r="DF396" s="167"/>
    </row>
    <row r="397" spans="1:110" hidden="1" x14ac:dyDescent="0.25">
      <c r="A397" s="140"/>
      <c r="B397" s="141"/>
      <c r="C397" s="90"/>
      <c r="D397" s="142"/>
      <c r="E397" s="143"/>
      <c r="F397" s="144"/>
      <c r="G397" s="142"/>
      <c r="H397" s="142"/>
      <c r="I397" s="110"/>
      <c r="J397" s="142"/>
      <c r="K397" s="110"/>
      <c r="L397" s="142"/>
      <c r="M397" s="142"/>
      <c r="N397" s="142"/>
      <c r="O397" s="110"/>
      <c r="P397" s="142"/>
      <c r="Q397" s="110"/>
      <c r="R397" s="142"/>
      <c r="S397" s="142"/>
      <c r="T397" s="142"/>
      <c r="U397" s="110"/>
      <c r="V397" s="142"/>
      <c r="W397" s="110"/>
      <c r="X397" s="142"/>
      <c r="Y397" s="110"/>
      <c r="Z397" s="144"/>
      <c r="AA397" s="142"/>
      <c r="AB397" s="142"/>
      <c r="AC397" s="142"/>
      <c r="AD397" s="142"/>
      <c r="AE397" s="142"/>
      <c r="AF397" s="111"/>
      <c r="AG397" s="111"/>
      <c r="AH397" s="111"/>
      <c r="AI397" s="142"/>
      <c r="AJ397" s="144"/>
      <c r="AK397" s="142"/>
      <c r="AL397" s="142"/>
      <c r="AM397" s="142"/>
      <c r="AN397" s="142"/>
      <c r="AO397" s="142"/>
      <c r="AP397" s="111"/>
      <c r="AQ397" s="111"/>
      <c r="AR397" s="111"/>
      <c r="AS397" s="142"/>
      <c r="AT397" s="144"/>
      <c r="AU397" s="142"/>
      <c r="AV397" s="142"/>
      <c r="AW397" s="142"/>
      <c r="AX397" s="110"/>
      <c r="AY397" s="110"/>
      <c r="AZ397" s="142"/>
      <c r="BA397" s="144"/>
      <c r="BB397" s="142"/>
      <c r="BC397" s="142"/>
      <c r="BD397" s="142"/>
      <c r="BE397" s="110"/>
      <c r="BF397" s="110"/>
      <c r="BG397" s="142"/>
      <c r="BH397" s="144"/>
      <c r="BI397" s="142"/>
      <c r="BJ397" s="142"/>
      <c r="BK397" s="110"/>
      <c r="BL397" s="142"/>
      <c r="BM397" s="110"/>
      <c r="BN397" s="142"/>
      <c r="BO397" s="142"/>
      <c r="BP397" s="142"/>
      <c r="BQ397" s="110"/>
      <c r="BR397" s="142"/>
      <c r="BS397" s="110"/>
      <c r="BT397" s="142"/>
      <c r="BU397" s="110"/>
      <c r="BV397" s="144"/>
      <c r="BW397" s="114"/>
      <c r="BX397" s="67"/>
      <c r="BY397" s="68"/>
      <c r="BZ397" s="143"/>
      <c r="CA397" s="143"/>
      <c r="CB397" s="142"/>
      <c r="CC397" s="110"/>
      <c r="CD397" s="110"/>
      <c r="CE397" s="142"/>
      <c r="CF397" s="145"/>
      <c r="CG397" s="142"/>
      <c r="CH397" s="142"/>
      <c r="CI397" s="142"/>
      <c r="CJ397" s="142"/>
      <c r="CK397" s="142"/>
      <c r="CL397" s="111"/>
      <c r="CM397" s="111"/>
      <c r="CN397" s="111"/>
      <c r="CO397" s="142"/>
      <c r="CP397" s="145"/>
      <c r="CQ397" s="142"/>
      <c r="CR397" s="142"/>
      <c r="CS397" s="142"/>
      <c r="CT397" s="142"/>
      <c r="CU397" s="142"/>
      <c r="CV397" s="111"/>
      <c r="CW397" s="111"/>
      <c r="CX397" s="111"/>
      <c r="CY397" s="142"/>
      <c r="CZ397" s="145"/>
      <c r="DA397" s="116"/>
      <c r="DB397" s="168"/>
      <c r="DC397" s="118"/>
      <c r="DD397" s="118"/>
      <c r="DE397" s="167"/>
      <c r="DF397" s="167"/>
    </row>
    <row r="398" spans="1:110" hidden="1" x14ac:dyDescent="0.25">
      <c r="A398" s="140"/>
      <c r="B398" s="141"/>
      <c r="C398" s="90"/>
      <c r="D398" s="142"/>
      <c r="E398" s="143"/>
      <c r="F398" s="144"/>
      <c r="G398" s="142"/>
      <c r="H398" s="142"/>
      <c r="I398" s="110"/>
      <c r="J398" s="142"/>
      <c r="K398" s="110"/>
      <c r="L398" s="142"/>
      <c r="M398" s="142"/>
      <c r="N398" s="142"/>
      <c r="O398" s="110"/>
      <c r="P398" s="142"/>
      <c r="Q398" s="110"/>
      <c r="R398" s="142"/>
      <c r="S398" s="142"/>
      <c r="T398" s="142"/>
      <c r="U398" s="110"/>
      <c r="V398" s="142"/>
      <c r="W398" s="110"/>
      <c r="X398" s="142"/>
      <c r="Y398" s="110"/>
      <c r="Z398" s="144"/>
      <c r="AA398" s="142"/>
      <c r="AB398" s="142"/>
      <c r="AC398" s="142"/>
      <c r="AD398" s="142"/>
      <c r="AE398" s="142"/>
      <c r="AF398" s="111"/>
      <c r="AG398" s="111"/>
      <c r="AH398" s="111"/>
      <c r="AI398" s="142"/>
      <c r="AJ398" s="144"/>
      <c r="AK398" s="142"/>
      <c r="AL398" s="142"/>
      <c r="AM398" s="142"/>
      <c r="AN398" s="142"/>
      <c r="AO398" s="142"/>
      <c r="AP398" s="111"/>
      <c r="AQ398" s="111"/>
      <c r="AR398" s="111"/>
      <c r="AS398" s="142"/>
      <c r="AT398" s="144"/>
      <c r="AU398" s="142"/>
      <c r="AV398" s="142"/>
      <c r="AW398" s="142"/>
      <c r="AX398" s="110"/>
      <c r="AY398" s="110"/>
      <c r="AZ398" s="142"/>
      <c r="BA398" s="144"/>
      <c r="BB398" s="142"/>
      <c r="BC398" s="142"/>
      <c r="BD398" s="142"/>
      <c r="BE398" s="110"/>
      <c r="BF398" s="110"/>
      <c r="BG398" s="142"/>
      <c r="BH398" s="144"/>
      <c r="BI398" s="142"/>
      <c r="BJ398" s="142"/>
      <c r="BK398" s="110"/>
      <c r="BL398" s="142"/>
      <c r="BM398" s="110"/>
      <c r="BN398" s="142"/>
      <c r="BO398" s="142"/>
      <c r="BP398" s="142"/>
      <c r="BQ398" s="110"/>
      <c r="BR398" s="142"/>
      <c r="BS398" s="110"/>
      <c r="BT398" s="142"/>
      <c r="BU398" s="110"/>
      <c r="BV398" s="144"/>
      <c r="BW398" s="114"/>
      <c r="BX398" s="67"/>
      <c r="BY398" s="68"/>
      <c r="BZ398" s="143"/>
      <c r="CA398" s="143"/>
      <c r="CB398" s="142"/>
      <c r="CC398" s="110"/>
      <c r="CD398" s="110"/>
      <c r="CE398" s="142"/>
      <c r="CF398" s="145"/>
      <c r="CG398" s="142"/>
      <c r="CH398" s="142"/>
      <c r="CI398" s="142"/>
      <c r="CJ398" s="142"/>
      <c r="CK398" s="142"/>
      <c r="CL398" s="111"/>
      <c r="CM398" s="111"/>
      <c r="CN398" s="111"/>
      <c r="CO398" s="142"/>
      <c r="CP398" s="145"/>
      <c r="CQ398" s="142"/>
      <c r="CR398" s="142"/>
      <c r="CS398" s="142"/>
      <c r="CT398" s="142"/>
      <c r="CU398" s="142"/>
      <c r="CV398" s="111"/>
      <c r="CW398" s="111"/>
      <c r="CX398" s="111"/>
      <c r="CY398" s="142"/>
      <c r="CZ398" s="145"/>
      <c r="DA398" s="116"/>
      <c r="DB398" s="168"/>
      <c r="DC398" s="118"/>
      <c r="DD398" s="118"/>
      <c r="DE398" s="167"/>
      <c r="DF398" s="167"/>
    </row>
    <row r="399" spans="1:110" hidden="1" x14ac:dyDescent="0.25">
      <c r="A399" s="140"/>
      <c r="B399" s="141"/>
      <c r="C399" s="90"/>
      <c r="D399" s="142"/>
      <c r="E399" s="143"/>
      <c r="F399" s="144"/>
      <c r="G399" s="142"/>
      <c r="H399" s="142"/>
      <c r="I399" s="110"/>
      <c r="J399" s="142"/>
      <c r="K399" s="110"/>
      <c r="L399" s="142"/>
      <c r="M399" s="142"/>
      <c r="N399" s="142"/>
      <c r="O399" s="110"/>
      <c r="P399" s="142"/>
      <c r="Q399" s="110"/>
      <c r="R399" s="142"/>
      <c r="S399" s="142"/>
      <c r="T399" s="142"/>
      <c r="U399" s="110"/>
      <c r="V399" s="142"/>
      <c r="W399" s="110"/>
      <c r="X399" s="142"/>
      <c r="Y399" s="110"/>
      <c r="Z399" s="144"/>
      <c r="AA399" s="142"/>
      <c r="AB399" s="142"/>
      <c r="AC399" s="142"/>
      <c r="AD399" s="142"/>
      <c r="AE399" s="142"/>
      <c r="AF399" s="111"/>
      <c r="AG399" s="111"/>
      <c r="AH399" s="111"/>
      <c r="AI399" s="142"/>
      <c r="AJ399" s="144"/>
      <c r="AK399" s="142"/>
      <c r="AL399" s="142"/>
      <c r="AM399" s="142"/>
      <c r="AN399" s="142"/>
      <c r="AO399" s="142"/>
      <c r="AP399" s="111"/>
      <c r="AQ399" s="111"/>
      <c r="AR399" s="111"/>
      <c r="AS399" s="142"/>
      <c r="AT399" s="144"/>
      <c r="AU399" s="142"/>
      <c r="AV399" s="142"/>
      <c r="AW399" s="142"/>
      <c r="AX399" s="110"/>
      <c r="AY399" s="110"/>
      <c r="AZ399" s="142"/>
      <c r="BA399" s="144"/>
      <c r="BB399" s="142"/>
      <c r="BC399" s="142"/>
      <c r="BD399" s="142"/>
      <c r="BE399" s="110"/>
      <c r="BF399" s="110"/>
      <c r="BG399" s="142"/>
      <c r="BH399" s="144"/>
      <c r="BI399" s="142"/>
      <c r="BJ399" s="142"/>
      <c r="BK399" s="110"/>
      <c r="BL399" s="142"/>
      <c r="BM399" s="110"/>
      <c r="BN399" s="142"/>
      <c r="BO399" s="142"/>
      <c r="BP399" s="142"/>
      <c r="BQ399" s="110"/>
      <c r="BR399" s="142"/>
      <c r="BS399" s="110"/>
      <c r="BT399" s="142"/>
      <c r="BU399" s="110"/>
      <c r="BV399" s="144"/>
      <c r="BW399" s="114"/>
      <c r="BX399" s="67"/>
      <c r="BY399" s="68"/>
      <c r="BZ399" s="143"/>
      <c r="CA399" s="143"/>
      <c r="CB399" s="142"/>
      <c r="CC399" s="110"/>
      <c r="CD399" s="110"/>
      <c r="CE399" s="142"/>
      <c r="CF399" s="145"/>
      <c r="CG399" s="142"/>
      <c r="CH399" s="142"/>
      <c r="CI399" s="142"/>
      <c r="CJ399" s="142"/>
      <c r="CK399" s="142"/>
      <c r="CL399" s="111"/>
      <c r="CM399" s="111"/>
      <c r="CN399" s="111"/>
      <c r="CO399" s="142"/>
      <c r="CP399" s="145"/>
      <c r="CQ399" s="142"/>
      <c r="CR399" s="142"/>
      <c r="CS399" s="142"/>
      <c r="CT399" s="142"/>
      <c r="CU399" s="142"/>
      <c r="CV399" s="111"/>
      <c r="CW399" s="111"/>
      <c r="CX399" s="111"/>
      <c r="CY399" s="142"/>
      <c r="CZ399" s="145"/>
      <c r="DA399" s="116"/>
      <c r="DB399" s="168"/>
      <c r="DC399" s="118"/>
      <c r="DD399" s="118"/>
      <c r="DE399" s="167"/>
      <c r="DF399" s="167"/>
    </row>
    <row r="400" spans="1:110" hidden="1" x14ac:dyDescent="0.25">
      <c r="A400" s="140"/>
      <c r="B400" s="141"/>
      <c r="C400" s="90"/>
      <c r="D400" s="142"/>
      <c r="E400" s="143"/>
      <c r="F400" s="144"/>
      <c r="G400" s="142"/>
      <c r="H400" s="142"/>
      <c r="I400" s="110"/>
      <c r="J400" s="142"/>
      <c r="K400" s="110"/>
      <c r="L400" s="142"/>
      <c r="M400" s="142"/>
      <c r="N400" s="142"/>
      <c r="O400" s="110"/>
      <c r="P400" s="142"/>
      <c r="Q400" s="110"/>
      <c r="R400" s="142"/>
      <c r="S400" s="142"/>
      <c r="T400" s="142"/>
      <c r="U400" s="110"/>
      <c r="V400" s="142"/>
      <c r="W400" s="110"/>
      <c r="X400" s="142"/>
      <c r="Y400" s="110"/>
      <c r="Z400" s="144"/>
      <c r="AA400" s="142"/>
      <c r="AB400" s="142"/>
      <c r="AC400" s="142"/>
      <c r="AD400" s="142"/>
      <c r="AE400" s="142"/>
      <c r="AF400" s="111"/>
      <c r="AG400" s="111"/>
      <c r="AH400" s="111"/>
      <c r="AI400" s="142"/>
      <c r="AJ400" s="144"/>
      <c r="AK400" s="142"/>
      <c r="AL400" s="142"/>
      <c r="AM400" s="142"/>
      <c r="AN400" s="142"/>
      <c r="AO400" s="142"/>
      <c r="AP400" s="111"/>
      <c r="AQ400" s="111"/>
      <c r="AR400" s="111"/>
      <c r="AS400" s="142"/>
      <c r="AT400" s="144"/>
      <c r="AU400" s="142"/>
      <c r="AV400" s="142"/>
      <c r="AW400" s="142"/>
      <c r="AX400" s="110"/>
      <c r="AY400" s="110"/>
      <c r="AZ400" s="142"/>
      <c r="BA400" s="144"/>
      <c r="BB400" s="142"/>
      <c r="BC400" s="142"/>
      <c r="BD400" s="142"/>
      <c r="BE400" s="110"/>
      <c r="BF400" s="110"/>
      <c r="BG400" s="142"/>
      <c r="BH400" s="144"/>
      <c r="BI400" s="142"/>
      <c r="BJ400" s="142"/>
      <c r="BK400" s="110"/>
      <c r="BL400" s="142"/>
      <c r="BM400" s="110"/>
      <c r="BN400" s="142"/>
      <c r="BO400" s="142"/>
      <c r="BP400" s="142"/>
      <c r="BQ400" s="110"/>
      <c r="BR400" s="142"/>
      <c r="BS400" s="110"/>
      <c r="BT400" s="142"/>
      <c r="BU400" s="110"/>
      <c r="BV400" s="144"/>
      <c r="BW400" s="114"/>
      <c r="BX400" s="67"/>
      <c r="BY400" s="68"/>
      <c r="BZ400" s="143"/>
      <c r="CA400" s="143"/>
      <c r="CB400" s="142"/>
      <c r="CC400" s="110"/>
      <c r="CD400" s="110"/>
      <c r="CE400" s="142"/>
      <c r="CF400" s="145"/>
      <c r="CG400" s="142"/>
      <c r="CH400" s="142"/>
      <c r="CI400" s="142"/>
      <c r="CJ400" s="142"/>
      <c r="CK400" s="142"/>
      <c r="CL400" s="111"/>
      <c r="CM400" s="111"/>
      <c r="CN400" s="111"/>
      <c r="CO400" s="142"/>
      <c r="CP400" s="145"/>
      <c r="CQ400" s="142"/>
      <c r="CR400" s="142"/>
      <c r="CS400" s="142"/>
      <c r="CT400" s="142"/>
      <c r="CU400" s="142"/>
      <c r="CV400" s="111"/>
      <c r="CW400" s="111"/>
      <c r="CX400" s="111"/>
      <c r="CY400" s="142"/>
      <c r="CZ400" s="145"/>
      <c r="DA400" s="116"/>
      <c r="DB400" s="168"/>
      <c r="DC400" s="118"/>
      <c r="DD400" s="118"/>
      <c r="DE400" s="167"/>
      <c r="DF400" s="167"/>
    </row>
    <row r="401" spans="1:110" hidden="1" x14ac:dyDescent="0.25">
      <c r="A401" s="140"/>
      <c r="B401" s="141"/>
      <c r="C401" s="90"/>
      <c r="D401" s="142"/>
      <c r="E401" s="143"/>
      <c r="F401" s="144"/>
      <c r="G401" s="142"/>
      <c r="H401" s="142"/>
      <c r="I401" s="110"/>
      <c r="J401" s="142"/>
      <c r="K401" s="110"/>
      <c r="L401" s="142"/>
      <c r="M401" s="142"/>
      <c r="N401" s="142"/>
      <c r="O401" s="110"/>
      <c r="P401" s="142"/>
      <c r="Q401" s="110"/>
      <c r="R401" s="142"/>
      <c r="S401" s="142"/>
      <c r="T401" s="142"/>
      <c r="U401" s="110"/>
      <c r="V401" s="142"/>
      <c r="W401" s="110"/>
      <c r="X401" s="142"/>
      <c r="Y401" s="110"/>
      <c r="Z401" s="144"/>
      <c r="AA401" s="142"/>
      <c r="AB401" s="142"/>
      <c r="AC401" s="142"/>
      <c r="AD401" s="142"/>
      <c r="AE401" s="142"/>
      <c r="AF401" s="111"/>
      <c r="AG401" s="111"/>
      <c r="AH401" s="111"/>
      <c r="AI401" s="142"/>
      <c r="AJ401" s="144"/>
      <c r="AK401" s="142"/>
      <c r="AL401" s="142"/>
      <c r="AM401" s="142"/>
      <c r="AN401" s="142"/>
      <c r="AO401" s="142"/>
      <c r="AP401" s="111"/>
      <c r="AQ401" s="111"/>
      <c r="AR401" s="111"/>
      <c r="AS401" s="142"/>
      <c r="AT401" s="144"/>
      <c r="AU401" s="142"/>
      <c r="AV401" s="142"/>
      <c r="AW401" s="142"/>
      <c r="AX401" s="110"/>
      <c r="AY401" s="110"/>
      <c r="AZ401" s="142"/>
      <c r="BA401" s="144"/>
      <c r="BB401" s="142"/>
      <c r="BC401" s="142"/>
      <c r="BD401" s="142"/>
      <c r="BE401" s="110"/>
      <c r="BF401" s="110"/>
      <c r="BG401" s="142"/>
      <c r="BH401" s="144"/>
      <c r="BI401" s="142"/>
      <c r="BJ401" s="142"/>
      <c r="BK401" s="110"/>
      <c r="BL401" s="142"/>
      <c r="BM401" s="110"/>
      <c r="BN401" s="142"/>
      <c r="BO401" s="142"/>
      <c r="BP401" s="142"/>
      <c r="BQ401" s="110"/>
      <c r="BR401" s="142"/>
      <c r="BS401" s="110"/>
      <c r="BT401" s="142"/>
      <c r="BU401" s="110"/>
      <c r="BV401" s="144"/>
      <c r="BW401" s="114"/>
      <c r="BX401" s="67"/>
      <c r="BY401" s="68"/>
      <c r="BZ401" s="143"/>
      <c r="CA401" s="143"/>
      <c r="CB401" s="142"/>
      <c r="CC401" s="110"/>
      <c r="CD401" s="110"/>
      <c r="CE401" s="142"/>
      <c r="CF401" s="145"/>
      <c r="CG401" s="142"/>
      <c r="CH401" s="142"/>
      <c r="CI401" s="142"/>
      <c r="CJ401" s="142"/>
      <c r="CK401" s="142"/>
      <c r="CL401" s="111"/>
      <c r="CM401" s="111"/>
      <c r="CN401" s="111"/>
      <c r="CO401" s="142"/>
      <c r="CP401" s="145"/>
      <c r="CQ401" s="142"/>
      <c r="CR401" s="142"/>
      <c r="CS401" s="142"/>
      <c r="CT401" s="142"/>
      <c r="CU401" s="142"/>
      <c r="CV401" s="111"/>
      <c r="CW401" s="111"/>
      <c r="CX401" s="111"/>
      <c r="CY401" s="142"/>
      <c r="CZ401" s="145"/>
      <c r="DA401" s="116"/>
      <c r="DB401" s="168"/>
      <c r="DC401" s="118"/>
      <c r="DD401" s="118"/>
      <c r="DE401" s="167"/>
      <c r="DF401" s="167"/>
    </row>
    <row r="402" spans="1:110" hidden="1" x14ac:dyDescent="0.25">
      <c r="A402" s="140"/>
      <c r="B402" s="141"/>
      <c r="C402" s="90"/>
      <c r="D402" s="142"/>
      <c r="E402" s="143"/>
      <c r="F402" s="144"/>
      <c r="G402" s="142"/>
      <c r="H402" s="142"/>
      <c r="I402" s="110"/>
      <c r="J402" s="142"/>
      <c r="K402" s="110"/>
      <c r="L402" s="142"/>
      <c r="M402" s="142"/>
      <c r="N402" s="142"/>
      <c r="O402" s="110"/>
      <c r="P402" s="142"/>
      <c r="Q402" s="110"/>
      <c r="R402" s="142"/>
      <c r="S402" s="142"/>
      <c r="T402" s="142"/>
      <c r="U402" s="110"/>
      <c r="V402" s="142"/>
      <c r="W402" s="110"/>
      <c r="X402" s="142"/>
      <c r="Y402" s="110"/>
      <c r="Z402" s="144"/>
      <c r="AA402" s="142"/>
      <c r="AB402" s="142"/>
      <c r="AC402" s="142"/>
      <c r="AD402" s="142"/>
      <c r="AE402" s="142"/>
      <c r="AF402" s="111"/>
      <c r="AG402" s="111"/>
      <c r="AH402" s="111"/>
      <c r="AI402" s="142"/>
      <c r="AJ402" s="144"/>
      <c r="AK402" s="142"/>
      <c r="AL402" s="142"/>
      <c r="AM402" s="142"/>
      <c r="AN402" s="142"/>
      <c r="AO402" s="142"/>
      <c r="AP402" s="111"/>
      <c r="AQ402" s="111"/>
      <c r="AR402" s="111"/>
      <c r="AS402" s="142"/>
      <c r="AT402" s="144"/>
      <c r="AU402" s="142"/>
      <c r="AV402" s="142"/>
      <c r="AW402" s="142"/>
      <c r="AX402" s="110"/>
      <c r="AY402" s="110"/>
      <c r="AZ402" s="142"/>
      <c r="BA402" s="144"/>
      <c r="BB402" s="142"/>
      <c r="BC402" s="142"/>
      <c r="BD402" s="142"/>
      <c r="BE402" s="110"/>
      <c r="BF402" s="110"/>
      <c r="BG402" s="142"/>
      <c r="BH402" s="144"/>
      <c r="BI402" s="142"/>
      <c r="BJ402" s="142"/>
      <c r="BK402" s="110"/>
      <c r="BL402" s="142"/>
      <c r="BM402" s="110"/>
      <c r="BN402" s="142"/>
      <c r="BO402" s="142"/>
      <c r="BP402" s="142"/>
      <c r="BQ402" s="110"/>
      <c r="BR402" s="142"/>
      <c r="BS402" s="110"/>
      <c r="BT402" s="142"/>
      <c r="BU402" s="110"/>
      <c r="BV402" s="144"/>
      <c r="BW402" s="114"/>
      <c r="BX402" s="67"/>
      <c r="BY402" s="68"/>
      <c r="BZ402" s="143"/>
      <c r="CA402" s="143"/>
      <c r="CB402" s="142"/>
      <c r="CC402" s="110"/>
      <c r="CD402" s="110"/>
      <c r="CE402" s="142"/>
      <c r="CF402" s="145"/>
      <c r="CG402" s="142"/>
      <c r="CH402" s="142"/>
      <c r="CI402" s="142"/>
      <c r="CJ402" s="142"/>
      <c r="CK402" s="142"/>
      <c r="CL402" s="111"/>
      <c r="CM402" s="111"/>
      <c r="CN402" s="111"/>
      <c r="CO402" s="142"/>
      <c r="CP402" s="145"/>
      <c r="CQ402" s="142"/>
      <c r="CR402" s="142"/>
      <c r="CS402" s="142"/>
      <c r="CT402" s="142"/>
      <c r="CU402" s="142"/>
      <c r="CV402" s="111"/>
      <c r="CW402" s="111"/>
      <c r="CX402" s="111"/>
      <c r="CY402" s="142"/>
      <c r="CZ402" s="145"/>
      <c r="DA402" s="116"/>
      <c r="DB402" s="168"/>
      <c r="DC402" s="118"/>
      <c r="DD402" s="118"/>
      <c r="DE402" s="167"/>
      <c r="DF402" s="167"/>
    </row>
    <row r="403" spans="1:110" hidden="1" x14ac:dyDescent="0.25">
      <c r="A403" s="140"/>
      <c r="B403" s="141"/>
      <c r="C403" s="90"/>
      <c r="D403" s="142"/>
      <c r="E403" s="143"/>
      <c r="F403" s="144"/>
      <c r="G403" s="142"/>
      <c r="H403" s="142"/>
      <c r="I403" s="110"/>
      <c r="J403" s="142"/>
      <c r="K403" s="110"/>
      <c r="L403" s="142"/>
      <c r="M403" s="142"/>
      <c r="N403" s="142"/>
      <c r="O403" s="110"/>
      <c r="P403" s="142"/>
      <c r="Q403" s="110"/>
      <c r="R403" s="142"/>
      <c r="S403" s="142"/>
      <c r="T403" s="142"/>
      <c r="U403" s="110"/>
      <c r="V403" s="142"/>
      <c r="W403" s="110"/>
      <c r="X403" s="142"/>
      <c r="Y403" s="110"/>
      <c r="Z403" s="144"/>
      <c r="AA403" s="142"/>
      <c r="AB403" s="142"/>
      <c r="AC403" s="142"/>
      <c r="AD403" s="142"/>
      <c r="AE403" s="142"/>
      <c r="AF403" s="111"/>
      <c r="AG403" s="111"/>
      <c r="AH403" s="111"/>
      <c r="AI403" s="142"/>
      <c r="AJ403" s="144"/>
      <c r="AK403" s="142"/>
      <c r="AL403" s="142"/>
      <c r="AM403" s="142"/>
      <c r="AN403" s="142"/>
      <c r="AO403" s="142"/>
      <c r="AP403" s="111"/>
      <c r="AQ403" s="111"/>
      <c r="AR403" s="111"/>
      <c r="AS403" s="142"/>
      <c r="AT403" s="144"/>
      <c r="AU403" s="142"/>
      <c r="AV403" s="142"/>
      <c r="AW403" s="142"/>
      <c r="AX403" s="110"/>
      <c r="AY403" s="110"/>
      <c r="AZ403" s="142"/>
      <c r="BA403" s="144"/>
      <c r="BB403" s="142"/>
      <c r="BC403" s="142"/>
      <c r="BD403" s="142"/>
      <c r="BE403" s="110"/>
      <c r="BF403" s="110"/>
      <c r="BG403" s="142"/>
      <c r="BH403" s="144"/>
      <c r="BI403" s="142"/>
      <c r="BJ403" s="142"/>
      <c r="BK403" s="110"/>
      <c r="BL403" s="142"/>
      <c r="BM403" s="110"/>
      <c r="BN403" s="142"/>
      <c r="BO403" s="142"/>
      <c r="BP403" s="142"/>
      <c r="BQ403" s="110"/>
      <c r="BR403" s="142"/>
      <c r="BS403" s="110"/>
      <c r="BT403" s="142"/>
      <c r="BU403" s="110"/>
      <c r="BV403" s="144"/>
      <c r="BW403" s="114"/>
      <c r="BX403" s="67"/>
      <c r="BY403" s="68"/>
      <c r="BZ403" s="143"/>
      <c r="CA403" s="143"/>
      <c r="CB403" s="142"/>
      <c r="CC403" s="110"/>
      <c r="CD403" s="110"/>
      <c r="CE403" s="142"/>
      <c r="CF403" s="145"/>
      <c r="CG403" s="142"/>
      <c r="CH403" s="142"/>
      <c r="CI403" s="142"/>
      <c r="CJ403" s="142"/>
      <c r="CK403" s="142"/>
      <c r="CL403" s="111"/>
      <c r="CM403" s="111"/>
      <c r="CN403" s="111"/>
      <c r="CO403" s="142"/>
      <c r="CP403" s="145"/>
      <c r="CQ403" s="142"/>
      <c r="CR403" s="142"/>
      <c r="CS403" s="142"/>
      <c r="CT403" s="142"/>
      <c r="CU403" s="142"/>
      <c r="CV403" s="111"/>
      <c r="CW403" s="111"/>
      <c r="CX403" s="111"/>
      <c r="CY403" s="142"/>
      <c r="CZ403" s="145"/>
      <c r="DA403" s="116"/>
      <c r="DB403" s="168"/>
      <c r="DC403" s="118"/>
      <c r="DD403" s="118"/>
      <c r="DE403" s="167"/>
      <c r="DF403" s="167"/>
    </row>
    <row r="404" spans="1:110" hidden="1" x14ac:dyDescent="0.25">
      <c r="A404" s="140"/>
      <c r="B404" s="141"/>
      <c r="C404" s="90"/>
      <c r="D404" s="142"/>
      <c r="E404" s="143"/>
      <c r="F404" s="144"/>
      <c r="G404" s="142"/>
      <c r="H404" s="142"/>
      <c r="I404" s="110"/>
      <c r="J404" s="142"/>
      <c r="K404" s="110"/>
      <c r="L404" s="142"/>
      <c r="M404" s="142"/>
      <c r="N404" s="142"/>
      <c r="O404" s="110"/>
      <c r="P404" s="142"/>
      <c r="Q404" s="110"/>
      <c r="R404" s="142"/>
      <c r="S404" s="142"/>
      <c r="T404" s="142"/>
      <c r="U404" s="110"/>
      <c r="V404" s="142"/>
      <c r="W404" s="110"/>
      <c r="X404" s="142"/>
      <c r="Y404" s="110"/>
      <c r="Z404" s="144"/>
      <c r="AA404" s="142"/>
      <c r="AB404" s="142"/>
      <c r="AC404" s="142"/>
      <c r="AD404" s="142"/>
      <c r="AE404" s="142"/>
      <c r="AF404" s="111"/>
      <c r="AG404" s="111"/>
      <c r="AH404" s="111"/>
      <c r="AI404" s="142"/>
      <c r="AJ404" s="144"/>
      <c r="AK404" s="142"/>
      <c r="AL404" s="142"/>
      <c r="AM404" s="142"/>
      <c r="AN404" s="142"/>
      <c r="AO404" s="142"/>
      <c r="AP404" s="111"/>
      <c r="AQ404" s="111"/>
      <c r="AR404" s="111"/>
      <c r="AS404" s="142"/>
      <c r="AT404" s="144"/>
      <c r="AU404" s="142"/>
      <c r="AV404" s="142"/>
      <c r="AW404" s="142"/>
      <c r="AX404" s="110"/>
      <c r="AY404" s="110"/>
      <c r="AZ404" s="142"/>
      <c r="BA404" s="144"/>
      <c r="BB404" s="142"/>
      <c r="BC404" s="142"/>
      <c r="BD404" s="142"/>
      <c r="BE404" s="110"/>
      <c r="BF404" s="110"/>
      <c r="BG404" s="142"/>
      <c r="BH404" s="144"/>
      <c r="BI404" s="142"/>
      <c r="BJ404" s="142"/>
      <c r="BK404" s="110"/>
      <c r="BL404" s="142"/>
      <c r="BM404" s="110"/>
      <c r="BN404" s="142"/>
      <c r="BO404" s="142"/>
      <c r="BP404" s="142"/>
      <c r="BQ404" s="110"/>
      <c r="BR404" s="142"/>
      <c r="BS404" s="110"/>
      <c r="BT404" s="142"/>
      <c r="BU404" s="110"/>
      <c r="BV404" s="144"/>
      <c r="BW404" s="114"/>
      <c r="BX404" s="67"/>
      <c r="BY404" s="68"/>
      <c r="BZ404" s="143"/>
      <c r="CA404" s="143"/>
      <c r="CB404" s="142"/>
      <c r="CC404" s="110"/>
      <c r="CD404" s="110"/>
      <c r="CE404" s="142"/>
      <c r="CF404" s="145"/>
      <c r="CG404" s="142"/>
      <c r="CH404" s="142"/>
      <c r="CI404" s="142"/>
      <c r="CJ404" s="142"/>
      <c r="CK404" s="142"/>
      <c r="CL404" s="111"/>
      <c r="CM404" s="111"/>
      <c r="CN404" s="111"/>
      <c r="CO404" s="142"/>
      <c r="CP404" s="145"/>
      <c r="CQ404" s="142"/>
      <c r="CR404" s="142"/>
      <c r="CS404" s="142"/>
      <c r="CT404" s="142"/>
      <c r="CU404" s="142"/>
      <c r="CV404" s="111"/>
      <c r="CW404" s="111"/>
      <c r="CX404" s="111"/>
      <c r="CY404" s="142"/>
      <c r="CZ404" s="145"/>
      <c r="DA404" s="116"/>
      <c r="DB404" s="168"/>
      <c r="DC404" s="118"/>
      <c r="DD404" s="118"/>
      <c r="DE404" s="167"/>
      <c r="DF404" s="167"/>
    </row>
    <row r="405" spans="1:110" hidden="1" x14ac:dyDescent="0.25">
      <c r="A405" s="140"/>
      <c r="B405" s="141"/>
      <c r="C405" s="90"/>
      <c r="D405" s="142"/>
      <c r="E405" s="143"/>
      <c r="F405" s="144"/>
      <c r="G405" s="142"/>
      <c r="H405" s="142"/>
      <c r="I405" s="110"/>
      <c r="J405" s="142"/>
      <c r="K405" s="110"/>
      <c r="L405" s="142"/>
      <c r="M405" s="142"/>
      <c r="N405" s="142"/>
      <c r="O405" s="110"/>
      <c r="P405" s="142"/>
      <c r="Q405" s="110"/>
      <c r="R405" s="142"/>
      <c r="S405" s="142"/>
      <c r="T405" s="142"/>
      <c r="U405" s="110"/>
      <c r="V405" s="142"/>
      <c r="W405" s="110"/>
      <c r="X405" s="142"/>
      <c r="Y405" s="110"/>
      <c r="Z405" s="144"/>
      <c r="AA405" s="142"/>
      <c r="AB405" s="142"/>
      <c r="AC405" s="142"/>
      <c r="AD405" s="142"/>
      <c r="AE405" s="142"/>
      <c r="AF405" s="111"/>
      <c r="AG405" s="111"/>
      <c r="AH405" s="111"/>
      <c r="AI405" s="142"/>
      <c r="AJ405" s="144"/>
      <c r="AK405" s="142"/>
      <c r="AL405" s="142"/>
      <c r="AM405" s="142"/>
      <c r="AN405" s="142"/>
      <c r="AO405" s="142"/>
      <c r="AP405" s="111"/>
      <c r="AQ405" s="111"/>
      <c r="AR405" s="111"/>
      <c r="AS405" s="142"/>
      <c r="AT405" s="144"/>
      <c r="AU405" s="142"/>
      <c r="AV405" s="142"/>
      <c r="AW405" s="142"/>
      <c r="AX405" s="110"/>
      <c r="AY405" s="110"/>
      <c r="AZ405" s="142"/>
      <c r="BA405" s="144"/>
      <c r="BB405" s="142"/>
      <c r="BC405" s="142"/>
      <c r="BD405" s="142"/>
      <c r="BE405" s="110"/>
      <c r="BF405" s="110"/>
      <c r="BG405" s="142"/>
      <c r="BH405" s="144"/>
      <c r="BI405" s="142"/>
      <c r="BJ405" s="142"/>
      <c r="BK405" s="110"/>
      <c r="BL405" s="142"/>
      <c r="BM405" s="110"/>
      <c r="BN405" s="142"/>
      <c r="BO405" s="142"/>
      <c r="BP405" s="142"/>
      <c r="BQ405" s="110"/>
      <c r="BR405" s="142"/>
      <c r="BS405" s="110"/>
      <c r="BT405" s="142"/>
      <c r="BU405" s="110"/>
      <c r="BV405" s="144"/>
      <c r="BW405" s="114"/>
      <c r="BX405" s="67"/>
      <c r="BY405" s="68"/>
      <c r="BZ405" s="143"/>
      <c r="CA405" s="143"/>
      <c r="CB405" s="142"/>
      <c r="CC405" s="110"/>
      <c r="CD405" s="110"/>
      <c r="CE405" s="142"/>
      <c r="CF405" s="145"/>
      <c r="CG405" s="142"/>
      <c r="CH405" s="142"/>
      <c r="CI405" s="142"/>
      <c r="CJ405" s="142"/>
      <c r="CK405" s="142"/>
      <c r="CL405" s="111"/>
      <c r="CM405" s="111"/>
      <c r="CN405" s="111"/>
      <c r="CO405" s="142"/>
      <c r="CP405" s="145"/>
      <c r="CQ405" s="142"/>
      <c r="CR405" s="142"/>
      <c r="CS405" s="142"/>
      <c r="CT405" s="142"/>
      <c r="CU405" s="142"/>
      <c r="CV405" s="111"/>
      <c r="CW405" s="111"/>
      <c r="CX405" s="111"/>
      <c r="CY405" s="142"/>
      <c r="CZ405" s="145"/>
      <c r="DA405" s="116"/>
      <c r="DB405" s="168"/>
      <c r="DC405" s="118"/>
      <c r="DD405" s="118"/>
      <c r="DE405" s="167"/>
      <c r="DF405" s="167"/>
    </row>
    <row r="406" spans="1:110" hidden="1" x14ac:dyDescent="0.25">
      <c r="A406" s="140"/>
      <c r="B406" s="141"/>
      <c r="C406" s="90"/>
      <c r="D406" s="142"/>
      <c r="E406" s="143"/>
      <c r="F406" s="144"/>
      <c r="G406" s="142"/>
      <c r="H406" s="142"/>
      <c r="I406" s="110"/>
      <c r="J406" s="142"/>
      <c r="K406" s="110"/>
      <c r="L406" s="142"/>
      <c r="M406" s="142"/>
      <c r="N406" s="142"/>
      <c r="O406" s="110"/>
      <c r="P406" s="142"/>
      <c r="Q406" s="110"/>
      <c r="R406" s="142"/>
      <c r="S406" s="142"/>
      <c r="T406" s="142"/>
      <c r="U406" s="110"/>
      <c r="V406" s="142"/>
      <c r="W406" s="110"/>
      <c r="X406" s="142"/>
      <c r="Y406" s="110"/>
      <c r="Z406" s="144"/>
      <c r="AA406" s="142"/>
      <c r="AB406" s="142"/>
      <c r="AC406" s="142"/>
      <c r="AD406" s="142"/>
      <c r="AE406" s="142"/>
      <c r="AF406" s="111"/>
      <c r="AG406" s="111"/>
      <c r="AH406" s="111"/>
      <c r="AI406" s="142"/>
      <c r="AJ406" s="144"/>
      <c r="AK406" s="142"/>
      <c r="AL406" s="142"/>
      <c r="AM406" s="142"/>
      <c r="AN406" s="142"/>
      <c r="AO406" s="142"/>
      <c r="AP406" s="111"/>
      <c r="AQ406" s="111"/>
      <c r="AR406" s="111"/>
      <c r="AS406" s="142"/>
      <c r="AT406" s="144"/>
      <c r="AU406" s="142"/>
      <c r="AV406" s="142"/>
      <c r="AW406" s="142"/>
      <c r="AX406" s="110"/>
      <c r="AY406" s="110"/>
      <c r="AZ406" s="142"/>
      <c r="BA406" s="144"/>
      <c r="BB406" s="142"/>
      <c r="BC406" s="142"/>
      <c r="BD406" s="142"/>
      <c r="BE406" s="110"/>
      <c r="BF406" s="110"/>
      <c r="BG406" s="142"/>
      <c r="BH406" s="144"/>
      <c r="BI406" s="142"/>
      <c r="BJ406" s="142"/>
      <c r="BK406" s="110"/>
      <c r="BL406" s="142"/>
      <c r="BM406" s="110"/>
      <c r="BN406" s="142"/>
      <c r="BO406" s="142"/>
      <c r="BP406" s="142"/>
      <c r="BQ406" s="110"/>
      <c r="BR406" s="142"/>
      <c r="BS406" s="110"/>
      <c r="BT406" s="142"/>
      <c r="BU406" s="110"/>
      <c r="BV406" s="144"/>
      <c r="BW406" s="114"/>
      <c r="BX406" s="67"/>
      <c r="BY406" s="68"/>
      <c r="BZ406" s="143"/>
      <c r="CA406" s="143"/>
      <c r="CB406" s="142"/>
      <c r="CC406" s="110"/>
      <c r="CD406" s="110"/>
      <c r="CE406" s="142"/>
      <c r="CF406" s="145"/>
      <c r="CG406" s="142"/>
      <c r="CH406" s="142"/>
      <c r="CI406" s="142"/>
      <c r="CJ406" s="142"/>
      <c r="CK406" s="142"/>
      <c r="CL406" s="111"/>
      <c r="CM406" s="111"/>
      <c r="CN406" s="111"/>
      <c r="CO406" s="142"/>
      <c r="CP406" s="145"/>
      <c r="CQ406" s="142"/>
      <c r="CR406" s="142"/>
      <c r="CS406" s="142"/>
      <c r="CT406" s="142"/>
      <c r="CU406" s="142"/>
      <c r="CV406" s="111"/>
      <c r="CW406" s="111"/>
      <c r="CX406" s="111"/>
      <c r="CY406" s="142"/>
      <c r="CZ406" s="145"/>
      <c r="DA406" s="116"/>
      <c r="DB406" s="168"/>
      <c r="DC406" s="118"/>
      <c r="DD406" s="118"/>
      <c r="DE406" s="167"/>
      <c r="DF406" s="167"/>
    </row>
    <row r="407" spans="1:110" hidden="1" x14ac:dyDescent="0.25">
      <c r="A407" s="140"/>
      <c r="B407" s="141"/>
      <c r="C407" s="90"/>
      <c r="D407" s="142"/>
      <c r="E407" s="143"/>
      <c r="F407" s="144"/>
      <c r="G407" s="142"/>
      <c r="H407" s="142"/>
      <c r="I407" s="110"/>
      <c r="J407" s="142"/>
      <c r="K407" s="110"/>
      <c r="L407" s="142"/>
      <c r="M407" s="142"/>
      <c r="N407" s="142"/>
      <c r="O407" s="110"/>
      <c r="P407" s="142"/>
      <c r="Q407" s="110"/>
      <c r="R407" s="142"/>
      <c r="S407" s="142"/>
      <c r="T407" s="142"/>
      <c r="U407" s="110"/>
      <c r="V407" s="142"/>
      <c r="W407" s="110"/>
      <c r="X407" s="142"/>
      <c r="Y407" s="110"/>
      <c r="Z407" s="144"/>
      <c r="AA407" s="142"/>
      <c r="AB407" s="142"/>
      <c r="AC407" s="142"/>
      <c r="AD407" s="142"/>
      <c r="AE407" s="142"/>
      <c r="AF407" s="111"/>
      <c r="AG407" s="111"/>
      <c r="AH407" s="111"/>
      <c r="AI407" s="142"/>
      <c r="AJ407" s="144"/>
      <c r="AK407" s="142"/>
      <c r="AL407" s="142"/>
      <c r="AM407" s="142"/>
      <c r="AN407" s="142"/>
      <c r="AO407" s="142"/>
      <c r="AP407" s="111"/>
      <c r="AQ407" s="111"/>
      <c r="AR407" s="111"/>
      <c r="AS407" s="142"/>
      <c r="AT407" s="144"/>
      <c r="AU407" s="142"/>
      <c r="AV407" s="142"/>
      <c r="AW407" s="142"/>
      <c r="AX407" s="110"/>
      <c r="AY407" s="110"/>
      <c r="AZ407" s="142"/>
      <c r="BA407" s="144"/>
      <c r="BB407" s="142"/>
      <c r="BC407" s="142"/>
      <c r="BD407" s="142"/>
      <c r="BE407" s="110"/>
      <c r="BF407" s="110"/>
      <c r="BG407" s="142"/>
      <c r="BH407" s="144"/>
      <c r="BI407" s="142"/>
      <c r="BJ407" s="142"/>
      <c r="BK407" s="110"/>
      <c r="BL407" s="142"/>
      <c r="BM407" s="110"/>
      <c r="BN407" s="142"/>
      <c r="BO407" s="142"/>
      <c r="BP407" s="142"/>
      <c r="BQ407" s="110"/>
      <c r="BR407" s="142"/>
      <c r="BS407" s="110"/>
      <c r="BT407" s="142"/>
      <c r="BU407" s="110"/>
      <c r="BV407" s="144"/>
      <c r="BW407" s="114"/>
      <c r="BX407" s="67"/>
      <c r="BY407" s="68"/>
      <c r="BZ407" s="143"/>
      <c r="CA407" s="143"/>
      <c r="CB407" s="142"/>
      <c r="CC407" s="110"/>
      <c r="CD407" s="110"/>
      <c r="CE407" s="142"/>
      <c r="CF407" s="145"/>
      <c r="CG407" s="142"/>
      <c r="CH407" s="142"/>
      <c r="CI407" s="142"/>
      <c r="CJ407" s="142"/>
      <c r="CK407" s="142"/>
      <c r="CL407" s="111"/>
      <c r="CM407" s="111"/>
      <c r="CN407" s="111"/>
      <c r="CO407" s="142"/>
      <c r="CP407" s="145"/>
      <c r="CQ407" s="142"/>
      <c r="CR407" s="142"/>
      <c r="CS407" s="142"/>
      <c r="CT407" s="142"/>
      <c r="CU407" s="142"/>
      <c r="CV407" s="111"/>
      <c r="CW407" s="111"/>
      <c r="CX407" s="111"/>
      <c r="CY407" s="142"/>
      <c r="CZ407" s="145"/>
      <c r="DA407" s="116"/>
      <c r="DB407" s="168"/>
      <c r="DC407" s="118"/>
      <c r="DD407" s="118"/>
      <c r="DE407" s="167"/>
      <c r="DF407" s="167"/>
    </row>
    <row r="408" spans="1:110" hidden="1" x14ac:dyDescent="0.25">
      <c r="A408" s="140"/>
      <c r="B408" s="141"/>
      <c r="C408" s="90"/>
      <c r="D408" s="142"/>
      <c r="E408" s="143"/>
      <c r="F408" s="144"/>
      <c r="G408" s="142"/>
      <c r="H408" s="142"/>
      <c r="I408" s="110"/>
      <c r="J408" s="142"/>
      <c r="K408" s="110"/>
      <c r="L408" s="142"/>
      <c r="M408" s="142"/>
      <c r="N408" s="142"/>
      <c r="O408" s="110"/>
      <c r="P408" s="142"/>
      <c r="Q408" s="110"/>
      <c r="R408" s="142"/>
      <c r="S408" s="142"/>
      <c r="T408" s="142"/>
      <c r="U408" s="110"/>
      <c r="V408" s="142"/>
      <c r="W408" s="110"/>
      <c r="X408" s="142"/>
      <c r="Y408" s="110"/>
      <c r="Z408" s="144"/>
      <c r="AA408" s="142"/>
      <c r="AB408" s="142"/>
      <c r="AC408" s="142"/>
      <c r="AD408" s="142"/>
      <c r="AE408" s="142"/>
      <c r="AF408" s="111"/>
      <c r="AG408" s="111"/>
      <c r="AH408" s="111"/>
      <c r="AI408" s="142"/>
      <c r="AJ408" s="144"/>
      <c r="AK408" s="142"/>
      <c r="AL408" s="142"/>
      <c r="AM408" s="142"/>
      <c r="AN408" s="142"/>
      <c r="AO408" s="142"/>
      <c r="AP408" s="111"/>
      <c r="AQ408" s="111"/>
      <c r="AR408" s="111"/>
      <c r="AS408" s="142"/>
      <c r="AT408" s="144"/>
      <c r="AU408" s="142"/>
      <c r="AV408" s="142"/>
      <c r="AW408" s="142"/>
      <c r="AX408" s="110"/>
      <c r="AY408" s="110"/>
      <c r="AZ408" s="142"/>
      <c r="BA408" s="144"/>
      <c r="BB408" s="142"/>
      <c r="BC408" s="142"/>
      <c r="BD408" s="142"/>
      <c r="BE408" s="110"/>
      <c r="BF408" s="110"/>
      <c r="BG408" s="142"/>
      <c r="BH408" s="144"/>
      <c r="BI408" s="142"/>
      <c r="BJ408" s="142"/>
      <c r="BK408" s="110"/>
      <c r="BL408" s="142"/>
      <c r="BM408" s="110"/>
      <c r="BN408" s="142"/>
      <c r="BO408" s="142"/>
      <c r="BP408" s="142"/>
      <c r="BQ408" s="110"/>
      <c r="BR408" s="142"/>
      <c r="BS408" s="110"/>
      <c r="BT408" s="142"/>
      <c r="BU408" s="110"/>
      <c r="BV408" s="144"/>
      <c r="BW408" s="114"/>
      <c r="BX408" s="67"/>
      <c r="BY408" s="68"/>
      <c r="BZ408" s="143"/>
      <c r="CA408" s="143"/>
      <c r="CB408" s="142"/>
      <c r="CC408" s="110"/>
      <c r="CD408" s="110"/>
      <c r="CE408" s="142"/>
      <c r="CF408" s="145"/>
      <c r="CG408" s="142"/>
      <c r="CH408" s="142"/>
      <c r="CI408" s="142"/>
      <c r="CJ408" s="142"/>
      <c r="CK408" s="142"/>
      <c r="CL408" s="111"/>
      <c r="CM408" s="111"/>
      <c r="CN408" s="111"/>
      <c r="CO408" s="142"/>
      <c r="CP408" s="145"/>
      <c r="CQ408" s="142"/>
      <c r="CR408" s="142"/>
      <c r="CS408" s="142"/>
      <c r="CT408" s="142"/>
      <c r="CU408" s="142"/>
      <c r="CV408" s="111"/>
      <c r="CW408" s="111"/>
      <c r="CX408" s="111"/>
      <c r="CY408" s="142"/>
      <c r="CZ408" s="145"/>
      <c r="DA408" s="116"/>
      <c r="DB408" s="168"/>
      <c r="DC408" s="118"/>
      <c r="DD408" s="118"/>
      <c r="DE408" s="167"/>
      <c r="DF408" s="167"/>
    </row>
    <row r="409" spans="1:110" hidden="1" x14ac:dyDescent="0.25">
      <c r="A409" s="140"/>
      <c r="B409" s="141"/>
      <c r="C409" s="90"/>
      <c r="D409" s="142"/>
      <c r="E409" s="143"/>
      <c r="F409" s="144"/>
      <c r="G409" s="142"/>
      <c r="H409" s="142"/>
      <c r="I409" s="110"/>
      <c r="J409" s="142"/>
      <c r="K409" s="110"/>
      <c r="L409" s="142"/>
      <c r="M409" s="142"/>
      <c r="N409" s="142"/>
      <c r="O409" s="110"/>
      <c r="P409" s="142"/>
      <c r="Q409" s="110"/>
      <c r="R409" s="142"/>
      <c r="S409" s="142"/>
      <c r="T409" s="142"/>
      <c r="U409" s="110"/>
      <c r="V409" s="142"/>
      <c r="W409" s="110"/>
      <c r="X409" s="142"/>
      <c r="Y409" s="110"/>
      <c r="Z409" s="144"/>
      <c r="AA409" s="142"/>
      <c r="AB409" s="142"/>
      <c r="AC409" s="142"/>
      <c r="AD409" s="142"/>
      <c r="AE409" s="142"/>
      <c r="AF409" s="111"/>
      <c r="AG409" s="111"/>
      <c r="AH409" s="111"/>
      <c r="AI409" s="142"/>
      <c r="AJ409" s="144"/>
      <c r="AK409" s="142"/>
      <c r="AL409" s="142"/>
      <c r="AM409" s="142"/>
      <c r="AN409" s="142"/>
      <c r="AO409" s="142"/>
      <c r="AP409" s="111"/>
      <c r="AQ409" s="111"/>
      <c r="AR409" s="111"/>
      <c r="AS409" s="142"/>
      <c r="AT409" s="144"/>
      <c r="AU409" s="142"/>
      <c r="AV409" s="142"/>
      <c r="AW409" s="142"/>
      <c r="AX409" s="110"/>
      <c r="AY409" s="110"/>
      <c r="AZ409" s="142"/>
      <c r="BA409" s="144"/>
      <c r="BB409" s="142"/>
      <c r="BC409" s="142"/>
      <c r="BD409" s="142"/>
      <c r="BE409" s="110"/>
      <c r="BF409" s="110"/>
      <c r="BG409" s="142"/>
      <c r="BH409" s="144"/>
      <c r="BI409" s="142"/>
      <c r="BJ409" s="142"/>
      <c r="BK409" s="110"/>
      <c r="BL409" s="142"/>
      <c r="BM409" s="110"/>
      <c r="BN409" s="142"/>
      <c r="BO409" s="142"/>
      <c r="BP409" s="142"/>
      <c r="BQ409" s="110"/>
      <c r="BR409" s="142"/>
      <c r="BS409" s="110"/>
      <c r="BT409" s="142"/>
      <c r="BU409" s="110"/>
      <c r="BV409" s="144"/>
      <c r="BW409" s="114"/>
      <c r="BX409" s="67"/>
      <c r="BY409" s="68"/>
      <c r="BZ409" s="143"/>
      <c r="CA409" s="143"/>
      <c r="CB409" s="142"/>
      <c r="CC409" s="110"/>
      <c r="CD409" s="110"/>
      <c r="CE409" s="142"/>
      <c r="CF409" s="145"/>
      <c r="CG409" s="142"/>
      <c r="CH409" s="142"/>
      <c r="CI409" s="142"/>
      <c r="CJ409" s="142"/>
      <c r="CK409" s="142"/>
      <c r="CL409" s="111"/>
      <c r="CM409" s="111"/>
      <c r="CN409" s="111"/>
      <c r="CO409" s="142"/>
      <c r="CP409" s="145"/>
      <c r="CQ409" s="142"/>
      <c r="CR409" s="142"/>
      <c r="CS409" s="142"/>
      <c r="CT409" s="142"/>
      <c r="CU409" s="142"/>
      <c r="CV409" s="111"/>
      <c r="CW409" s="111"/>
      <c r="CX409" s="111"/>
      <c r="CY409" s="142"/>
      <c r="CZ409" s="145"/>
      <c r="DA409" s="116"/>
      <c r="DB409" s="168"/>
      <c r="DC409" s="118"/>
      <c r="DD409" s="118"/>
      <c r="DE409" s="167"/>
      <c r="DF409" s="167"/>
    </row>
    <row r="410" spans="1:110" hidden="1" x14ac:dyDescent="0.25">
      <c r="A410" s="140"/>
      <c r="B410" s="141"/>
      <c r="C410" s="90"/>
      <c r="D410" s="142"/>
      <c r="E410" s="143"/>
      <c r="F410" s="144"/>
      <c r="G410" s="142"/>
      <c r="H410" s="142"/>
      <c r="I410" s="110"/>
      <c r="J410" s="142"/>
      <c r="K410" s="110"/>
      <c r="L410" s="142"/>
      <c r="M410" s="142"/>
      <c r="N410" s="142"/>
      <c r="O410" s="110"/>
      <c r="P410" s="142"/>
      <c r="Q410" s="110"/>
      <c r="R410" s="142"/>
      <c r="S410" s="142"/>
      <c r="T410" s="142"/>
      <c r="U410" s="110"/>
      <c r="V410" s="142"/>
      <c r="W410" s="110"/>
      <c r="X410" s="142"/>
      <c r="Y410" s="110"/>
      <c r="Z410" s="144"/>
      <c r="AA410" s="142"/>
      <c r="AB410" s="142"/>
      <c r="AC410" s="142"/>
      <c r="AD410" s="142"/>
      <c r="AE410" s="142"/>
      <c r="AF410" s="111"/>
      <c r="AG410" s="111"/>
      <c r="AH410" s="111"/>
      <c r="AI410" s="142"/>
      <c r="AJ410" s="144"/>
      <c r="AK410" s="142"/>
      <c r="AL410" s="142"/>
      <c r="AM410" s="142"/>
      <c r="AN410" s="142"/>
      <c r="AO410" s="142"/>
      <c r="AP410" s="111"/>
      <c r="AQ410" s="111"/>
      <c r="AR410" s="111"/>
      <c r="AS410" s="142"/>
      <c r="AT410" s="144"/>
      <c r="AU410" s="142"/>
      <c r="AV410" s="142"/>
      <c r="AW410" s="142"/>
      <c r="AX410" s="110"/>
      <c r="AY410" s="110"/>
      <c r="AZ410" s="142"/>
      <c r="BA410" s="144"/>
      <c r="BB410" s="142"/>
      <c r="BC410" s="142"/>
      <c r="BD410" s="142"/>
      <c r="BE410" s="110"/>
      <c r="BF410" s="110"/>
      <c r="BG410" s="142"/>
      <c r="BH410" s="144"/>
      <c r="BI410" s="142"/>
      <c r="BJ410" s="142"/>
      <c r="BK410" s="110"/>
      <c r="BL410" s="142"/>
      <c r="BM410" s="110"/>
      <c r="BN410" s="142"/>
      <c r="BO410" s="142"/>
      <c r="BP410" s="142"/>
      <c r="BQ410" s="110"/>
      <c r="BR410" s="142"/>
      <c r="BS410" s="110"/>
      <c r="BT410" s="142"/>
      <c r="BU410" s="110"/>
      <c r="BV410" s="144"/>
      <c r="BW410" s="114"/>
      <c r="BX410" s="67"/>
      <c r="BY410" s="68"/>
      <c r="BZ410" s="143"/>
      <c r="CA410" s="143"/>
      <c r="CB410" s="142"/>
      <c r="CC410" s="110"/>
      <c r="CD410" s="110"/>
      <c r="CE410" s="142"/>
      <c r="CF410" s="145"/>
      <c r="CG410" s="142"/>
      <c r="CH410" s="142"/>
      <c r="CI410" s="142"/>
      <c r="CJ410" s="142"/>
      <c r="CK410" s="142"/>
      <c r="CL410" s="111"/>
      <c r="CM410" s="111"/>
      <c r="CN410" s="111"/>
      <c r="CO410" s="142"/>
      <c r="CP410" s="145"/>
      <c r="CQ410" s="142"/>
      <c r="CR410" s="142"/>
      <c r="CS410" s="142"/>
      <c r="CT410" s="142"/>
      <c r="CU410" s="142"/>
      <c r="CV410" s="111"/>
      <c r="CW410" s="111"/>
      <c r="CX410" s="111"/>
      <c r="CY410" s="142"/>
      <c r="CZ410" s="145"/>
      <c r="DA410" s="116"/>
      <c r="DB410" s="168"/>
      <c r="DC410" s="118"/>
      <c r="DD410" s="118"/>
      <c r="DE410" s="167"/>
      <c r="DF410" s="167"/>
    </row>
    <row r="411" spans="1:110" hidden="1" x14ac:dyDescent="0.25">
      <c r="A411" s="140"/>
      <c r="B411" s="141"/>
      <c r="C411" s="90"/>
      <c r="D411" s="142"/>
      <c r="E411" s="143"/>
      <c r="F411" s="144"/>
      <c r="G411" s="142"/>
      <c r="H411" s="142"/>
      <c r="I411" s="110"/>
      <c r="J411" s="142"/>
      <c r="K411" s="110"/>
      <c r="L411" s="142"/>
      <c r="M411" s="142"/>
      <c r="N411" s="142"/>
      <c r="O411" s="110"/>
      <c r="P411" s="142"/>
      <c r="Q411" s="110"/>
      <c r="R411" s="142"/>
      <c r="S411" s="142"/>
      <c r="T411" s="142"/>
      <c r="U411" s="110"/>
      <c r="V411" s="142"/>
      <c r="W411" s="110"/>
      <c r="X411" s="142"/>
      <c r="Y411" s="110"/>
      <c r="Z411" s="144"/>
      <c r="AA411" s="142"/>
      <c r="AB411" s="142"/>
      <c r="AC411" s="142"/>
      <c r="AD411" s="142"/>
      <c r="AE411" s="142"/>
      <c r="AF411" s="111"/>
      <c r="AG411" s="111"/>
      <c r="AH411" s="111"/>
      <c r="AI411" s="142"/>
      <c r="AJ411" s="144"/>
      <c r="AK411" s="142"/>
      <c r="AL411" s="142"/>
      <c r="AM411" s="142"/>
      <c r="AN411" s="142"/>
      <c r="AO411" s="142"/>
      <c r="AP411" s="111"/>
      <c r="AQ411" s="111"/>
      <c r="AR411" s="111"/>
      <c r="AS411" s="142"/>
      <c r="AT411" s="144"/>
      <c r="AU411" s="142"/>
      <c r="AV411" s="142"/>
      <c r="AW411" s="142"/>
      <c r="AX411" s="110"/>
      <c r="AY411" s="110"/>
      <c r="AZ411" s="142"/>
      <c r="BA411" s="144"/>
      <c r="BB411" s="142"/>
      <c r="BC411" s="142"/>
      <c r="BD411" s="142"/>
      <c r="BE411" s="110"/>
      <c r="BF411" s="110"/>
      <c r="BG411" s="142"/>
      <c r="BH411" s="144"/>
      <c r="BI411" s="142"/>
      <c r="BJ411" s="142"/>
      <c r="BK411" s="110"/>
      <c r="BL411" s="142"/>
      <c r="BM411" s="110"/>
      <c r="BN411" s="142"/>
      <c r="BO411" s="142"/>
      <c r="BP411" s="142"/>
      <c r="BQ411" s="110"/>
      <c r="BR411" s="142"/>
      <c r="BS411" s="110"/>
      <c r="BT411" s="142"/>
      <c r="BU411" s="110"/>
      <c r="BV411" s="144"/>
      <c r="BW411" s="114"/>
      <c r="BX411" s="67"/>
      <c r="BY411" s="68"/>
      <c r="BZ411" s="143"/>
      <c r="CA411" s="143"/>
      <c r="CB411" s="142"/>
      <c r="CC411" s="110"/>
      <c r="CD411" s="110"/>
      <c r="CE411" s="142"/>
      <c r="CF411" s="145"/>
      <c r="CG411" s="142"/>
      <c r="CH411" s="142"/>
      <c r="CI411" s="142"/>
      <c r="CJ411" s="142"/>
      <c r="CK411" s="142"/>
      <c r="CL411" s="111"/>
      <c r="CM411" s="111"/>
      <c r="CN411" s="111"/>
      <c r="CO411" s="142"/>
      <c r="CP411" s="145"/>
      <c r="CQ411" s="142"/>
      <c r="CR411" s="142"/>
      <c r="CS411" s="142"/>
      <c r="CT411" s="142"/>
      <c r="CU411" s="142"/>
      <c r="CV411" s="111"/>
      <c r="CW411" s="111"/>
      <c r="CX411" s="111"/>
      <c r="CY411" s="142"/>
      <c r="CZ411" s="145"/>
      <c r="DA411" s="116"/>
      <c r="DB411" s="168"/>
      <c r="DC411" s="118"/>
      <c r="DD411" s="118"/>
      <c r="DE411" s="167"/>
      <c r="DF411" s="167"/>
    </row>
    <row r="412" spans="1:110" hidden="1" x14ac:dyDescent="0.25">
      <c r="A412" s="140"/>
      <c r="B412" s="141"/>
      <c r="C412" s="90"/>
      <c r="D412" s="142"/>
      <c r="E412" s="143"/>
      <c r="F412" s="144"/>
      <c r="G412" s="142"/>
      <c r="H412" s="142"/>
      <c r="I412" s="110"/>
      <c r="J412" s="142"/>
      <c r="K412" s="110"/>
      <c r="L412" s="142"/>
      <c r="M412" s="142"/>
      <c r="N412" s="142"/>
      <c r="O412" s="110"/>
      <c r="P412" s="142"/>
      <c r="Q412" s="110"/>
      <c r="R412" s="142"/>
      <c r="S412" s="142"/>
      <c r="T412" s="142"/>
      <c r="U412" s="110"/>
      <c r="V412" s="142"/>
      <c r="W412" s="110"/>
      <c r="X412" s="142"/>
      <c r="Y412" s="110"/>
      <c r="Z412" s="144"/>
      <c r="AA412" s="142"/>
      <c r="AB412" s="142"/>
      <c r="AC412" s="142"/>
      <c r="AD412" s="142"/>
      <c r="AE412" s="142"/>
      <c r="AF412" s="111"/>
      <c r="AG412" s="111"/>
      <c r="AH412" s="111"/>
      <c r="AI412" s="142"/>
      <c r="AJ412" s="144"/>
      <c r="AK412" s="142"/>
      <c r="AL412" s="142"/>
      <c r="AM412" s="142"/>
      <c r="AN412" s="142"/>
      <c r="AO412" s="142"/>
      <c r="AP412" s="111"/>
      <c r="AQ412" s="111"/>
      <c r="AR412" s="111"/>
      <c r="AS412" s="142"/>
      <c r="AT412" s="144"/>
      <c r="AU412" s="142"/>
      <c r="AV412" s="142"/>
      <c r="AW412" s="142"/>
      <c r="AX412" s="110"/>
      <c r="AY412" s="110"/>
      <c r="AZ412" s="142"/>
      <c r="BA412" s="144"/>
      <c r="BB412" s="142"/>
      <c r="BC412" s="142"/>
      <c r="BD412" s="142"/>
      <c r="BE412" s="110"/>
      <c r="BF412" s="110"/>
      <c r="BG412" s="142"/>
      <c r="BH412" s="144"/>
      <c r="BI412" s="142"/>
      <c r="BJ412" s="142"/>
      <c r="BK412" s="110"/>
      <c r="BL412" s="142"/>
      <c r="BM412" s="110"/>
      <c r="BN412" s="142"/>
      <c r="BO412" s="142"/>
      <c r="BP412" s="142"/>
      <c r="BQ412" s="110"/>
      <c r="BR412" s="142"/>
      <c r="BS412" s="110"/>
      <c r="BT412" s="142"/>
      <c r="BU412" s="110"/>
      <c r="BV412" s="144"/>
      <c r="BW412" s="114"/>
      <c r="BX412" s="67"/>
      <c r="BY412" s="68"/>
      <c r="BZ412" s="143"/>
      <c r="CA412" s="143"/>
      <c r="CB412" s="142"/>
      <c r="CC412" s="110"/>
      <c r="CD412" s="110"/>
      <c r="CE412" s="142"/>
      <c r="CF412" s="145"/>
      <c r="CG412" s="142"/>
      <c r="CH412" s="142"/>
      <c r="CI412" s="142"/>
      <c r="CJ412" s="142"/>
      <c r="CK412" s="142"/>
      <c r="CL412" s="111"/>
      <c r="CM412" s="111"/>
      <c r="CN412" s="111"/>
      <c r="CO412" s="142"/>
      <c r="CP412" s="145"/>
      <c r="CQ412" s="142"/>
      <c r="CR412" s="142"/>
      <c r="CS412" s="142"/>
      <c r="CT412" s="142"/>
      <c r="CU412" s="142"/>
      <c r="CV412" s="111"/>
      <c r="CW412" s="111"/>
      <c r="CX412" s="111"/>
      <c r="CY412" s="142"/>
      <c r="CZ412" s="145"/>
      <c r="DA412" s="116"/>
      <c r="DB412" s="168"/>
      <c r="DC412" s="118"/>
      <c r="DD412" s="118"/>
      <c r="DE412" s="167"/>
      <c r="DF412" s="167"/>
    </row>
    <row r="413" spans="1:110" hidden="1" x14ac:dyDescent="0.25">
      <c r="A413" s="140"/>
      <c r="B413" s="141"/>
      <c r="C413" s="90"/>
      <c r="D413" s="142"/>
      <c r="E413" s="143"/>
      <c r="F413" s="144"/>
      <c r="G413" s="142"/>
      <c r="H413" s="142"/>
      <c r="I413" s="110"/>
      <c r="J413" s="142"/>
      <c r="K413" s="110"/>
      <c r="L413" s="142"/>
      <c r="M413" s="142"/>
      <c r="N413" s="142"/>
      <c r="O413" s="110"/>
      <c r="P413" s="142"/>
      <c r="Q413" s="110"/>
      <c r="R413" s="142"/>
      <c r="S413" s="142"/>
      <c r="T413" s="142"/>
      <c r="U413" s="110"/>
      <c r="V413" s="142"/>
      <c r="W413" s="110"/>
      <c r="X413" s="142"/>
      <c r="Y413" s="110"/>
      <c r="Z413" s="144"/>
      <c r="AA413" s="142"/>
      <c r="AB413" s="142"/>
      <c r="AC413" s="142"/>
      <c r="AD413" s="142"/>
      <c r="AE413" s="142"/>
      <c r="AF413" s="111"/>
      <c r="AG413" s="111"/>
      <c r="AH413" s="111"/>
      <c r="AI413" s="142"/>
      <c r="AJ413" s="144"/>
      <c r="AK413" s="142"/>
      <c r="AL413" s="142"/>
      <c r="AM413" s="142"/>
      <c r="AN413" s="142"/>
      <c r="AO413" s="142"/>
      <c r="AP413" s="111"/>
      <c r="AQ413" s="111"/>
      <c r="AR413" s="111"/>
      <c r="AS413" s="142"/>
      <c r="AT413" s="144"/>
      <c r="AU413" s="142"/>
      <c r="AV413" s="142"/>
      <c r="AW413" s="142"/>
      <c r="AX413" s="110"/>
      <c r="AY413" s="110"/>
      <c r="AZ413" s="142"/>
      <c r="BA413" s="144"/>
      <c r="BB413" s="142"/>
      <c r="BC413" s="142"/>
      <c r="BD413" s="142"/>
      <c r="BE413" s="110"/>
      <c r="BF413" s="110"/>
      <c r="BG413" s="142"/>
      <c r="BH413" s="144"/>
      <c r="BI413" s="142"/>
      <c r="BJ413" s="142"/>
      <c r="BK413" s="110"/>
      <c r="BL413" s="142"/>
      <c r="BM413" s="110"/>
      <c r="BN413" s="142"/>
      <c r="BO413" s="142"/>
      <c r="BP413" s="142"/>
      <c r="BQ413" s="110"/>
      <c r="BR413" s="142"/>
      <c r="BS413" s="110"/>
      <c r="BT413" s="142"/>
      <c r="BU413" s="110"/>
      <c r="BV413" s="144"/>
      <c r="BW413" s="114"/>
      <c r="BX413" s="67"/>
      <c r="BY413" s="68"/>
      <c r="BZ413" s="143"/>
      <c r="CA413" s="143"/>
      <c r="CB413" s="142"/>
      <c r="CC413" s="110"/>
      <c r="CD413" s="110"/>
      <c r="CE413" s="142"/>
      <c r="CF413" s="145"/>
      <c r="CG413" s="142"/>
      <c r="CH413" s="142"/>
      <c r="CI413" s="142"/>
      <c r="CJ413" s="142"/>
      <c r="CK413" s="142"/>
      <c r="CL413" s="111"/>
      <c r="CM413" s="111"/>
      <c r="CN413" s="111"/>
      <c r="CO413" s="142"/>
      <c r="CP413" s="145"/>
      <c r="CQ413" s="142"/>
      <c r="CR413" s="142"/>
      <c r="CS413" s="142"/>
      <c r="CT413" s="142"/>
      <c r="CU413" s="142"/>
      <c r="CV413" s="111"/>
      <c r="CW413" s="111"/>
      <c r="CX413" s="111"/>
      <c r="CY413" s="142"/>
      <c r="CZ413" s="145"/>
      <c r="DA413" s="116"/>
      <c r="DB413" s="168"/>
      <c r="DC413" s="118"/>
      <c r="DD413" s="118"/>
      <c r="DE413" s="167"/>
      <c r="DF413" s="167"/>
    </row>
    <row r="414" spans="1:110" hidden="1" x14ac:dyDescent="0.25">
      <c r="A414" s="140"/>
      <c r="B414" s="169"/>
      <c r="C414" s="152"/>
      <c r="D414" s="170"/>
      <c r="E414" s="171"/>
      <c r="F414" s="170"/>
      <c r="G414" s="170"/>
      <c r="H414" s="170"/>
      <c r="I414" s="173"/>
      <c r="J414" s="170"/>
      <c r="K414" s="173"/>
      <c r="L414" s="170"/>
      <c r="M414" s="170"/>
      <c r="N414" s="170"/>
      <c r="O414" s="173"/>
      <c r="P414" s="170"/>
      <c r="Q414" s="173"/>
      <c r="R414" s="170"/>
      <c r="S414" s="170"/>
      <c r="T414" s="170"/>
      <c r="U414" s="173"/>
      <c r="V414" s="170"/>
      <c r="W414" s="173"/>
      <c r="X414" s="170"/>
      <c r="Y414" s="173"/>
      <c r="Z414" s="144"/>
      <c r="AA414" s="170"/>
      <c r="AB414" s="170"/>
      <c r="AC414" s="170"/>
      <c r="AD414" s="170"/>
      <c r="AE414" s="170"/>
      <c r="AF414" s="172"/>
      <c r="AG414" s="172"/>
      <c r="AH414" s="172"/>
      <c r="AI414" s="170"/>
      <c r="AJ414" s="170"/>
      <c r="AK414" s="170"/>
      <c r="AL414" s="170"/>
      <c r="AM414" s="170"/>
      <c r="AN414" s="170"/>
      <c r="AO414" s="170"/>
      <c r="AP414" s="172"/>
      <c r="AQ414" s="172"/>
      <c r="AR414" s="172"/>
      <c r="AS414" s="170"/>
      <c r="AT414" s="170"/>
      <c r="AU414" s="170"/>
      <c r="AV414" s="170"/>
      <c r="AW414" s="170"/>
      <c r="AX414" s="173"/>
      <c r="AY414" s="173"/>
      <c r="AZ414" s="170"/>
      <c r="BA414" s="170"/>
      <c r="BB414" s="170"/>
      <c r="BC414" s="170"/>
      <c r="BD414" s="170"/>
      <c r="BE414" s="173"/>
      <c r="BF414" s="173"/>
      <c r="BG414" s="170"/>
      <c r="BH414" s="170"/>
      <c r="BI414" s="170"/>
      <c r="BJ414" s="170"/>
      <c r="BK414" s="173"/>
      <c r="BL414" s="170"/>
      <c r="BM414" s="173"/>
      <c r="BN414" s="170"/>
      <c r="BO414" s="170"/>
      <c r="BP414" s="170"/>
      <c r="BQ414" s="173"/>
      <c r="BR414" s="170"/>
      <c r="BS414" s="173"/>
      <c r="BT414" s="170"/>
      <c r="BU414" s="173"/>
      <c r="BV414" s="144"/>
      <c r="BW414" s="114"/>
      <c r="BX414" s="67"/>
      <c r="BY414" s="68"/>
      <c r="BZ414" s="143"/>
      <c r="CA414" s="143"/>
      <c r="CB414" s="142"/>
      <c r="CC414" s="110"/>
      <c r="CD414" s="110"/>
      <c r="CE414" s="142"/>
      <c r="CF414" s="145"/>
      <c r="CG414" s="142"/>
      <c r="CH414" s="142"/>
      <c r="CI414" s="142"/>
      <c r="CJ414" s="142"/>
      <c r="CK414" s="142"/>
      <c r="CL414" s="111"/>
      <c r="CM414" s="111"/>
      <c r="CN414" s="111"/>
      <c r="CO414" s="142"/>
      <c r="CP414" s="145"/>
      <c r="CQ414" s="142"/>
      <c r="CR414" s="142"/>
      <c r="CS414" s="142"/>
      <c r="CT414" s="142"/>
      <c r="CU414" s="142"/>
      <c r="CV414" s="111"/>
      <c r="CW414" s="111"/>
      <c r="CX414" s="111"/>
      <c r="CY414" s="142"/>
      <c r="CZ414" s="145"/>
      <c r="DA414" s="116"/>
      <c r="DB414" s="168"/>
      <c r="DC414" s="118"/>
      <c r="DD414" s="118"/>
      <c r="DE414" s="167"/>
      <c r="DF414" s="167"/>
    </row>
    <row r="415" spans="1:110" hidden="1" x14ac:dyDescent="0.25">
      <c r="A415" s="140"/>
      <c r="B415" s="141"/>
      <c r="C415" s="90"/>
      <c r="D415" s="142"/>
      <c r="E415" s="143"/>
      <c r="F415" s="144"/>
      <c r="G415" s="142"/>
      <c r="H415" s="142"/>
      <c r="I415" s="110"/>
      <c r="J415" s="142"/>
      <c r="K415" s="110"/>
      <c r="L415" s="142"/>
      <c r="M415" s="142"/>
      <c r="N415" s="142"/>
      <c r="O415" s="110"/>
      <c r="P415" s="142"/>
      <c r="Q415" s="110"/>
      <c r="R415" s="142"/>
      <c r="S415" s="142"/>
      <c r="T415" s="142"/>
      <c r="U415" s="110"/>
      <c r="V415" s="142"/>
      <c r="W415" s="110"/>
      <c r="X415" s="142"/>
      <c r="Y415" s="110"/>
      <c r="Z415" s="144"/>
      <c r="AA415" s="142"/>
      <c r="AB415" s="142"/>
      <c r="AC415" s="142"/>
      <c r="AD415" s="142"/>
      <c r="AE415" s="142"/>
      <c r="AF415" s="111"/>
      <c r="AG415" s="111"/>
      <c r="AH415" s="111"/>
      <c r="AI415" s="142"/>
      <c r="AJ415" s="144"/>
      <c r="AK415" s="142"/>
      <c r="AL415" s="142"/>
      <c r="AM415" s="142"/>
      <c r="AN415" s="142"/>
      <c r="AO415" s="142"/>
      <c r="AP415" s="111"/>
      <c r="AQ415" s="111"/>
      <c r="AR415" s="111"/>
      <c r="AS415" s="142"/>
      <c r="AT415" s="144"/>
      <c r="AU415" s="142"/>
      <c r="AV415" s="142"/>
      <c r="AW415" s="142"/>
      <c r="AX415" s="110"/>
      <c r="AY415" s="110"/>
      <c r="AZ415" s="142"/>
      <c r="BA415" s="144"/>
      <c r="BB415" s="142"/>
      <c r="BC415" s="142"/>
      <c r="BD415" s="142"/>
      <c r="BE415" s="110"/>
      <c r="BF415" s="110"/>
      <c r="BG415" s="142"/>
      <c r="BH415" s="144"/>
      <c r="BI415" s="142"/>
      <c r="BJ415" s="142"/>
      <c r="BK415" s="110"/>
      <c r="BL415" s="142"/>
      <c r="BM415" s="110"/>
      <c r="BN415" s="142"/>
      <c r="BO415" s="142"/>
      <c r="BP415" s="142"/>
      <c r="BQ415" s="110"/>
      <c r="BR415" s="142"/>
      <c r="BS415" s="110"/>
      <c r="BT415" s="142"/>
      <c r="BU415" s="110"/>
      <c r="BV415" s="144"/>
      <c r="BW415" s="114"/>
      <c r="BX415" s="67"/>
      <c r="BY415" s="68"/>
      <c r="BZ415" s="143"/>
      <c r="CA415" s="143"/>
      <c r="CB415" s="142"/>
      <c r="CC415" s="110"/>
      <c r="CD415" s="110"/>
      <c r="CE415" s="142"/>
      <c r="CF415" s="145"/>
      <c r="CG415" s="142"/>
      <c r="CH415" s="142"/>
      <c r="CI415" s="142"/>
      <c r="CJ415" s="142"/>
      <c r="CK415" s="142"/>
      <c r="CL415" s="111"/>
      <c r="CM415" s="111"/>
      <c r="CN415" s="111"/>
      <c r="CO415" s="142"/>
      <c r="CP415" s="145"/>
      <c r="CQ415" s="142"/>
      <c r="CR415" s="142"/>
      <c r="CS415" s="142"/>
      <c r="CT415" s="142"/>
      <c r="CU415" s="142"/>
      <c r="CV415" s="111"/>
      <c r="CW415" s="111"/>
      <c r="CX415" s="111"/>
      <c r="CY415" s="142"/>
      <c r="CZ415" s="145"/>
      <c r="DA415" s="116"/>
      <c r="DB415" s="168"/>
      <c r="DC415" s="118"/>
      <c r="DD415" s="118"/>
      <c r="DE415" s="167"/>
      <c r="DF415" s="167"/>
    </row>
    <row r="416" spans="1:110" hidden="1" x14ac:dyDescent="0.25">
      <c r="A416" s="140"/>
      <c r="B416" s="141"/>
      <c r="C416" s="90"/>
      <c r="D416" s="142"/>
      <c r="E416" s="143"/>
      <c r="F416" s="144"/>
      <c r="G416" s="142"/>
      <c r="H416" s="142"/>
      <c r="I416" s="110"/>
      <c r="J416" s="142"/>
      <c r="K416" s="110"/>
      <c r="L416" s="142"/>
      <c r="M416" s="142"/>
      <c r="N416" s="142"/>
      <c r="O416" s="110"/>
      <c r="P416" s="142"/>
      <c r="Q416" s="110"/>
      <c r="R416" s="142"/>
      <c r="S416" s="142"/>
      <c r="T416" s="142"/>
      <c r="U416" s="110"/>
      <c r="V416" s="142"/>
      <c r="W416" s="110"/>
      <c r="X416" s="142"/>
      <c r="Y416" s="110"/>
      <c r="Z416" s="144"/>
      <c r="AA416" s="142"/>
      <c r="AB416" s="142"/>
      <c r="AC416" s="142"/>
      <c r="AD416" s="142"/>
      <c r="AE416" s="142"/>
      <c r="AF416" s="111"/>
      <c r="AG416" s="111"/>
      <c r="AH416" s="111"/>
      <c r="AI416" s="142"/>
      <c r="AJ416" s="144"/>
      <c r="AK416" s="142"/>
      <c r="AL416" s="142"/>
      <c r="AM416" s="142"/>
      <c r="AN416" s="142"/>
      <c r="AO416" s="142"/>
      <c r="AP416" s="111"/>
      <c r="AQ416" s="111"/>
      <c r="AR416" s="111"/>
      <c r="AS416" s="142"/>
      <c r="AT416" s="144"/>
      <c r="AU416" s="142"/>
      <c r="AV416" s="142"/>
      <c r="AW416" s="142"/>
      <c r="AX416" s="110"/>
      <c r="AY416" s="110"/>
      <c r="AZ416" s="142"/>
      <c r="BA416" s="144"/>
      <c r="BB416" s="142"/>
      <c r="BC416" s="142"/>
      <c r="BD416" s="142"/>
      <c r="BE416" s="110"/>
      <c r="BF416" s="110"/>
      <c r="BG416" s="142"/>
      <c r="BH416" s="144"/>
      <c r="BI416" s="142"/>
      <c r="BJ416" s="142"/>
      <c r="BK416" s="110"/>
      <c r="BL416" s="142"/>
      <c r="BM416" s="110"/>
      <c r="BN416" s="142"/>
      <c r="BO416" s="142"/>
      <c r="BP416" s="142"/>
      <c r="BQ416" s="110"/>
      <c r="BR416" s="142"/>
      <c r="BS416" s="110"/>
      <c r="BT416" s="142"/>
      <c r="BU416" s="110"/>
      <c r="BV416" s="144"/>
      <c r="BW416" s="114"/>
      <c r="BX416" s="67"/>
      <c r="BY416" s="68"/>
      <c r="BZ416" s="143"/>
      <c r="CA416" s="143"/>
      <c r="CB416" s="142"/>
      <c r="CC416" s="110"/>
      <c r="CD416" s="110"/>
      <c r="CE416" s="142"/>
      <c r="CF416" s="145"/>
      <c r="CG416" s="142"/>
      <c r="CH416" s="142"/>
      <c r="CI416" s="142"/>
      <c r="CJ416" s="142"/>
      <c r="CK416" s="142"/>
      <c r="CL416" s="111"/>
      <c r="CM416" s="111"/>
      <c r="CN416" s="111"/>
      <c r="CO416" s="142"/>
      <c r="CP416" s="145"/>
      <c r="CQ416" s="142"/>
      <c r="CR416" s="142"/>
      <c r="CS416" s="142"/>
      <c r="CT416" s="142"/>
      <c r="CU416" s="142"/>
      <c r="CV416" s="111"/>
      <c r="CW416" s="111"/>
      <c r="CX416" s="111"/>
      <c r="CY416" s="142"/>
      <c r="CZ416" s="145"/>
      <c r="DA416" s="116"/>
      <c r="DB416" s="168"/>
      <c r="DC416" s="118"/>
      <c r="DD416" s="118"/>
      <c r="DE416" s="167"/>
      <c r="DF416" s="167"/>
    </row>
    <row r="417" spans="1:110" hidden="1" x14ac:dyDescent="0.25">
      <c r="A417" s="140"/>
      <c r="B417" s="141"/>
      <c r="C417" s="90"/>
      <c r="D417" s="142"/>
      <c r="E417" s="143"/>
      <c r="F417" s="144"/>
      <c r="G417" s="142"/>
      <c r="H417" s="142"/>
      <c r="I417" s="110"/>
      <c r="J417" s="142"/>
      <c r="K417" s="110"/>
      <c r="L417" s="142"/>
      <c r="M417" s="142"/>
      <c r="N417" s="142"/>
      <c r="O417" s="110"/>
      <c r="P417" s="142"/>
      <c r="Q417" s="110"/>
      <c r="R417" s="142"/>
      <c r="S417" s="142"/>
      <c r="T417" s="142"/>
      <c r="U417" s="110"/>
      <c r="V417" s="142"/>
      <c r="W417" s="110"/>
      <c r="X417" s="142"/>
      <c r="Y417" s="110"/>
      <c r="Z417" s="144"/>
      <c r="AA417" s="142"/>
      <c r="AB417" s="142"/>
      <c r="AC417" s="142"/>
      <c r="AD417" s="142"/>
      <c r="AE417" s="142"/>
      <c r="AF417" s="111"/>
      <c r="AG417" s="111"/>
      <c r="AH417" s="111"/>
      <c r="AI417" s="142"/>
      <c r="AJ417" s="144"/>
      <c r="AK417" s="142"/>
      <c r="AL417" s="142"/>
      <c r="AM417" s="142"/>
      <c r="AN417" s="142"/>
      <c r="AO417" s="142"/>
      <c r="AP417" s="111"/>
      <c r="AQ417" s="111"/>
      <c r="AR417" s="111"/>
      <c r="AS417" s="142"/>
      <c r="AT417" s="144"/>
      <c r="AU417" s="142"/>
      <c r="AV417" s="142"/>
      <c r="AW417" s="142"/>
      <c r="AX417" s="110"/>
      <c r="AY417" s="110"/>
      <c r="AZ417" s="142"/>
      <c r="BA417" s="144"/>
      <c r="BB417" s="142"/>
      <c r="BC417" s="142"/>
      <c r="BD417" s="142"/>
      <c r="BE417" s="110"/>
      <c r="BF417" s="110"/>
      <c r="BG417" s="142"/>
      <c r="BH417" s="144"/>
      <c r="BI417" s="142"/>
      <c r="BJ417" s="142"/>
      <c r="BK417" s="110"/>
      <c r="BL417" s="142"/>
      <c r="BM417" s="110"/>
      <c r="BN417" s="142"/>
      <c r="BO417" s="142"/>
      <c r="BP417" s="142"/>
      <c r="BQ417" s="110"/>
      <c r="BR417" s="142"/>
      <c r="BS417" s="110"/>
      <c r="BT417" s="142"/>
      <c r="BU417" s="110"/>
      <c r="BV417" s="144"/>
      <c r="BW417" s="114"/>
      <c r="BX417" s="67"/>
      <c r="BY417" s="68"/>
      <c r="BZ417" s="143"/>
      <c r="CA417" s="143"/>
      <c r="CB417" s="142"/>
      <c r="CC417" s="110"/>
      <c r="CD417" s="110"/>
      <c r="CE417" s="142"/>
      <c r="CF417" s="145"/>
      <c r="CG417" s="142"/>
      <c r="CH417" s="142"/>
      <c r="CI417" s="142"/>
      <c r="CJ417" s="142"/>
      <c r="CK417" s="142"/>
      <c r="CL417" s="111"/>
      <c r="CM417" s="111"/>
      <c r="CN417" s="111"/>
      <c r="CO417" s="142"/>
      <c r="CP417" s="145"/>
      <c r="CQ417" s="142"/>
      <c r="CR417" s="142"/>
      <c r="CS417" s="142"/>
      <c r="CT417" s="142"/>
      <c r="CU417" s="142"/>
      <c r="CV417" s="111"/>
      <c r="CW417" s="111"/>
      <c r="CX417" s="111"/>
      <c r="CY417" s="142"/>
      <c r="CZ417" s="145"/>
      <c r="DA417" s="116"/>
      <c r="DB417" s="168"/>
      <c r="DC417" s="118"/>
      <c r="DD417" s="118"/>
      <c r="DE417" s="167"/>
      <c r="DF417" s="167"/>
    </row>
    <row r="418" spans="1:110" hidden="1" x14ac:dyDescent="0.25">
      <c r="A418" s="140"/>
      <c r="B418" s="141"/>
      <c r="C418" s="90"/>
      <c r="D418" s="142"/>
      <c r="E418" s="143"/>
      <c r="F418" s="144"/>
      <c r="G418" s="142"/>
      <c r="H418" s="142"/>
      <c r="I418" s="110"/>
      <c r="J418" s="142"/>
      <c r="K418" s="110"/>
      <c r="L418" s="142"/>
      <c r="M418" s="142"/>
      <c r="N418" s="142"/>
      <c r="O418" s="110"/>
      <c r="P418" s="142"/>
      <c r="Q418" s="110"/>
      <c r="R418" s="142"/>
      <c r="S418" s="142"/>
      <c r="T418" s="142"/>
      <c r="U418" s="110"/>
      <c r="V418" s="142"/>
      <c r="W418" s="110"/>
      <c r="X418" s="142"/>
      <c r="Y418" s="110"/>
      <c r="Z418" s="144"/>
      <c r="AA418" s="142"/>
      <c r="AB418" s="142"/>
      <c r="AC418" s="142"/>
      <c r="AD418" s="142"/>
      <c r="AE418" s="142"/>
      <c r="AF418" s="111"/>
      <c r="AG418" s="111"/>
      <c r="AH418" s="111"/>
      <c r="AI418" s="142"/>
      <c r="AJ418" s="144"/>
      <c r="AK418" s="142"/>
      <c r="AL418" s="142"/>
      <c r="AM418" s="142"/>
      <c r="AN418" s="142"/>
      <c r="AO418" s="142"/>
      <c r="AP418" s="111"/>
      <c r="AQ418" s="111"/>
      <c r="AR418" s="111"/>
      <c r="AS418" s="142"/>
      <c r="AT418" s="144"/>
      <c r="AU418" s="142"/>
      <c r="AV418" s="142"/>
      <c r="AW418" s="142"/>
      <c r="AX418" s="110"/>
      <c r="AY418" s="110"/>
      <c r="AZ418" s="142"/>
      <c r="BA418" s="144"/>
      <c r="BB418" s="142"/>
      <c r="BC418" s="142"/>
      <c r="BD418" s="142"/>
      <c r="BE418" s="110"/>
      <c r="BF418" s="110"/>
      <c r="BG418" s="142"/>
      <c r="BH418" s="144"/>
      <c r="BI418" s="142"/>
      <c r="BJ418" s="142"/>
      <c r="BK418" s="110"/>
      <c r="BL418" s="142"/>
      <c r="BM418" s="110"/>
      <c r="BN418" s="142"/>
      <c r="BO418" s="142"/>
      <c r="BP418" s="142"/>
      <c r="BQ418" s="110"/>
      <c r="BR418" s="142"/>
      <c r="BS418" s="110"/>
      <c r="BT418" s="142"/>
      <c r="BU418" s="110"/>
      <c r="BV418" s="144"/>
      <c r="BW418" s="114"/>
      <c r="BX418" s="67"/>
      <c r="BY418" s="68"/>
      <c r="BZ418" s="143"/>
      <c r="CA418" s="143"/>
      <c r="CB418" s="142"/>
      <c r="CC418" s="110"/>
      <c r="CD418" s="110"/>
      <c r="CE418" s="142"/>
      <c r="CF418" s="145"/>
      <c r="CG418" s="142"/>
      <c r="CH418" s="142"/>
      <c r="CI418" s="142"/>
      <c r="CJ418" s="142"/>
      <c r="CK418" s="142"/>
      <c r="CL418" s="111"/>
      <c r="CM418" s="111"/>
      <c r="CN418" s="111"/>
      <c r="CO418" s="142"/>
      <c r="CP418" s="145"/>
      <c r="CQ418" s="142"/>
      <c r="CR418" s="142"/>
      <c r="CS418" s="142"/>
      <c r="CT418" s="142"/>
      <c r="CU418" s="142"/>
      <c r="CV418" s="111"/>
      <c r="CW418" s="111"/>
      <c r="CX418" s="111"/>
      <c r="CY418" s="142"/>
      <c r="CZ418" s="145"/>
      <c r="DA418" s="116"/>
      <c r="DB418" s="168"/>
      <c r="DC418" s="118"/>
      <c r="DD418" s="118"/>
      <c r="DE418" s="167"/>
      <c r="DF418" s="167"/>
    </row>
    <row r="419" spans="1:110" hidden="1" x14ac:dyDescent="0.25">
      <c r="A419" s="140"/>
      <c r="B419" s="141"/>
      <c r="C419" s="90"/>
      <c r="D419" s="142"/>
      <c r="E419" s="143"/>
      <c r="F419" s="144"/>
      <c r="G419" s="142"/>
      <c r="H419" s="142"/>
      <c r="I419" s="110"/>
      <c r="J419" s="142"/>
      <c r="K419" s="110"/>
      <c r="L419" s="142"/>
      <c r="M419" s="142"/>
      <c r="N419" s="142"/>
      <c r="O419" s="110"/>
      <c r="P419" s="142"/>
      <c r="Q419" s="110"/>
      <c r="R419" s="142"/>
      <c r="S419" s="142"/>
      <c r="T419" s="142"/>
      <c r="U419" s="110"/>
      <c r="V419" s="142"/>
      <c r="W419" s="110"/>
      <c r="X419" s="142"/>
      <c r="Y419" s="110"/>
      <c r="Z419" s="144"/>
      <c r="AA419" s="142"/>
      <c r="AB419" s="142"/>
      <c r="AC419" s="142"/>
      <c r="AD419" s="142"/>
      <c r="AE419" s="142"/>
      <c r="AF419" s="111"/>
      <c r="AG419" s="111"/>
      <c r="AH419" s="111"/>
      <c r="AI419" s="142"/>
      <c r="AJ419" s="144"/>
      <c r="AK419" s="142"/>
      <c r="AL419" s="142"/>
      <c r="AM419" s="142"/>
      <c r="AN419" s="142"/>
      <c r="AO419" s="142"/>
      <c r="AP419" s="111"/>
      <c r="AQ419" s="111"/>
      <c r="AR419" s="111"/>
      <c r="AS419" s="142"/>
      <c r="AT419" s="144"/>
      <c r="AU419" s="142"/>
      <c r="AV419" s="142"/>
      <c r="AW419" s="142"/>
      <c r="AX419" s="110"/>
      <c r="AY419" s="110"/>
      <c r="AZ419" s="142"/>
      <c r="BA419" s="144"/>
      <c r="BB419" s="142"/>
      <c r="BC419" s="142"/>
      <c r="BD419" s="142"/>
      <c r="BE419" s="110"/>
      <c r="BF419" s="110"/>
      <c r="BG419" s="142"/>
      <c r="BH419" s="144"/>
      <c r="BI419" s="142"/>
      <c r="BJ419" s="142"/>
      <c r="BK419" s="110"/>
      <c r="BL419" s="142"/>
      <c r="BM419" s="110"/>
      <c r="BN419" s="142"/>
      <c r="BO419" s="142"/>
      <c r="BP419" s="142"/>
      <c r="BQ419" s="110"/>
      <c r="BR419" s="142"/>
      <c r="BS419" s="110"/>
      <c r="BT419" s="142"/>
      <c r="BU419" s="110"/>
      <c r="BV419" s="144"/>
      <c r="BW419" s="114"/>
      <c r="BX419" s="67"/>
      <c r="BY419" s="68"/>
      <c r="BZ419" s="143"/>
      <c r="CA419" s="143"/>
      <c r="CB419" s="142"/>
      <c r="CC419" s="110"/>
      <c r="CD419" s="110"/>
      <c r="CE419" s="142"/>
      <c r="CF419" s="145"/>
      <c r="CG419" s="142"/>
      <c r="CH419" s="142"/>
      <c r="CI419" s="142"/>
      <c r="CJ419" s="142"/>
      <c r="CK419" s="142"/>
      <c r="CL419" s="111"/>
      <c r="CM419" s="111"/>
      <c r="CN419" s="111"/>
      <c r="CO419" s="142"/>
      <c r="CP419" s="145"/>
      <c r="CQ419" s="142"/>
      <c r="CR419" s="142"/>
      <c r="CS419" s="142"/>
      <c r="CT419" s="142"/>
      <c r="CU419" s="142"/>
      <c r="CV419" s="111"/>
      <c r="CW419" s="111"/>
      <c r="CX419" s="111"/>
      <c r="CY419" s="142"/>
      <c r="CZ419" s="145"/>
      <c r="DA419" s="116"/>
      <c r="DB419" s="168"/>
      <c r="DC419" s="118"/>
      <c r="DD419" s="118"/>
      <c r="DE419" s="167"/>
      <c r="DF419" s="167"/>
    </row>
    <row r="420" spans="1:110" hidden="1" x14ac:dyDescent="0.25">
      <c r="A420" s="140"/>
      <c r="B420" s="141"/>
      <c r="C420" s="90"/>
      <c r="D420" s="142"/>
      <c r="E420" s="143"/>
      <c r="F420" s="144"/>
      <c r="G420" s="142"/>
      <c r="H420" s="142"/>
      <c r="I420" s="110"/>
      <c r="J420" s="142"/>
      <c r="K420" s="110"/>
      <c r="L420" s="142"/>
      <c r="M420" s="142"/>
      <c r="N420" s="142"/>
      <c r="O420" s="110"/>
      <c r="P420" s="142"/>
      <c r="Q420" s="110"/>
      <c r="R420" s="142"/>
      <c r="S420" s="142"/>
      <c r="T420" s="142"/>
      <c r="U420" s="110"/>
      <c r="V420" s="142"/>
      <c r="W420" s="110"/>
      <c r="X420" s="142"/>
      <c r="Y420" s="110"/>
      <c r="Z420" s="144"/>
      <c r="AA420" s="142"/>
      <c r="AB420" s="142"/>
      <c r="AC420" s="142"/>
      <c r="AD420" s="142"/>
      <c r="AE420" s="142"/>
      <c r="AF420" s="111"/>
      <c r="AG420" s="111"/>
      <c r="AH420" s="111"/>
      <c r="AI420" s="142"/>
      <c r="AJ420" s="144"/>
      <c r="AK420" s="142"/>
      <c r="AL420" s="142"/>
      <c r="AM420" s="142"/>
      <c r="AN420" s="142"/>
      <c r="AO420" s="142"/>
      <c r="AP420" s="111"/>
      <c r="AQ420" s="111"/>
      <c r="AR420" s="111"/>
      <c r="AS420" s="142"/>
      <c r="AT420" s="144"/>
      <c r="AU420" s="142"/>
      <c r="AV420" s="142"/>
      <c r="AW420" s="142"/>
      <c r="AX420" s="110"/>
      <c r="AY420" s="110"/>
      <c r="AZ420" s="142"/>
      <c r="BA420" s="144"/>
      <c r="BB420" s="142"/>
      <c r="BC420" s="142"/>
      <c r="BD420" s="142"/>
      <c r="BE420" s="110"/>
      <c r="BF420" s="110"/>
      <c r="BG420" s="142"/>
      <c r="BH420" s="144"/>
      <c r="BI420" s="142"/>
      <c r="BJ420" s="142"/>
      <c r="BK420" s="110"/>
      <c r="BL420" s="142"/>
      <c r="BM420" s="110"/>
      <c r="BN420" s="142"/>
      <c r="BO420" s="142"/>
      <c r="BP420" s="142"/>
      <c r="BQ420" s="110"/>
      <c r="BR420" s="142"/>
      <c r="BS420" s="110"/>
      <c r="BT420" s="142"/>
      <c r="BU420" s="110"/>
      <c r="BV420" s="144"/>
      <c r="BW420" s="114"/>
      <c r="BX420" s="67"/>
      <c r="BY420" s="68"/>
      <c r="BZ420" s="143"/>
      <c r="CA420" s="143"/>
      <c r="CB420" s="142"/>
      <c r="CC420" s="110"/>
      <c r="CD420" s="110"/>
      <c r="CE420" s="142"/>
      <c r="CF420" s="145"/>
      <c r="CG420" s="142"/>
      <c r="CH420" s="142"/>
      <c r="CI420" s="142"/>
      <c r="CJ420" s="142"/>
      <c r="CK420" s="142"/>
      <c r="CL420" s="111"/>
      <c r="CM420" s="111"/>
      <c r="CN420" s="111"/>
      <c r="CO420" s="142"/>
      <c r="CP420" s="145"/>
      <c r="CQ420" s="142"/>
      <c r="CR420" s="142"/>
      <c r="CS420" s="142"/>
      <c r="CT420" s="142"/>
      <c r="CU420" s="142"/>
      <c r="CV420" s="111"/>
      <c r="CW420" s="111"/>
      <c r="CX420" s="111"/>
      <c r="CY420" s="142"/>
      <c r="CZ420" s="145"/>
      <c r="DA420" s="116"/>
      <c r="DB420" s="168"/>
      <c r="DC420" s="118"/>
      <c r="DD420" s="118"/>
      <c r="DE420" s="167"/>
      <c r="DF420" s="167"/>
    </row>
    <row r="421" spans="1:110" hidden="1" x14ac:dyDescent="0.25">
      <c r="A421" s="140"/>
      <c r="B421" s="141"/>
      <c r="C421" s="90"/>
      <c r="D421" s="142"/>
      <c r="E421" s="143"/>
      <c r="F421" s="144"/>
      <c r="G421" s="142"/>
      <c r="H421" s="142"/>
      <c r="I421" s="110"/>
      <c r="J421" s="142"/>
      <c r="K421" s="110"/>
      <c r="L421" s="142"/>
      <c r="M421" s="142"/>
      <c r="N421" s="142"/>
      <c r="O421" s="110"/>
      <c r="P421" s="142"/>
      <c r="Q421" s="110"/>
      <c r="R421" s="142"/>
      <c r="S421" s="142"/>
      <c r="T421" s="142"/>
      <c r="U421" s="110"/>
      <c r="V421" s="142"/>
      <c r="W421" s="110"/>
      <c r="X421" s="142"/>
      <c r="Y421" s="110"/>
      <c r="Z421" s="144"/>
      <c r="AA421" s="142"/>
      <c r="AB421" s="142"/>
      <c r="AC421" s="142"/>
      <c r="AD421" s="142"/>
      <c r="AE421" s="142"/>
      <c r="AF421" s="111"/>
      <c r="AG421" s="111"/>
      <c r="AH421" s="111"/>
      <c r="AI421" s="142"/>
      <c r="AJ421" s="144"/>
      <c r="AK421" s="142"/>
      <c r="AL421" s="142"/>
      <c r="AM421" s="142"/>
      <c r="AN421" s="142"/>
      <c r="AO421" s="142"/>
      <c r="AP421" s="111"/>
      <c r="AQ421" s="111"/>
      <c r="AR421" s="111"/>
      <c r="AS421" s="142"/>
      <c r="AT421" s="144"/>
      <c r="AU421" s="142"/>
      <c r="AV421" s="142"/>
      <c r="AW421" s="142"/>
      <c r="AX421" s="110"/>
      <c r="AY421" s="110"/>
      <c r="AZ421" s="142"/>
      <c r="BA421" s="144"/>
      <c r="BB421" s="142"/>
      <c r="BC421" s="142"/>
      <c r="BD421" s="142"/>
      <c r="BE421" s="110"/>
      <c r="BF421" s="110"/>
      <c r="BG421" s="142"/>
      <c r="BH421" s="144"/>
      <c r="BI421" s="142"/>
      <c r="BJ421" s="142"/>
      <c r="BK421" s="110"/>
      <c r="BL421" s="142"/>
      <c r="BM421" s="110"/>
      <c r="BN421" s="142"/>
      <c r="BO421" s="142"/>
      <c r="BP421" s="142"/>
      <c r="BQ421" s="110"/>
      <c r="BR421" s="142"/>
      <c r="BS421" s="110"/>
      <c r="BT421" s="142"/>
      <c r="BU421" s="110"/>
      <c r="BV421" s="144"/>
      <c r="BW421" s="114"/>
      <c r="BX421" s="67"/>
      <c r="BY421" s="68"/>
      <c r="BZ421" s="143"/>
      <c r="CA421" s="143"/>
      <c r="CB421" s="142"/>
      <c r="CC421" s="110"/>
      <c r="CD421" s="110"/>
      <c r="CE421" s="142"/>
      <c r="CF421" s="145"/>
      <c r="CG421" s="142"/>
      <c r="CH421" s="142"/>
      <c r="CI421" s="142"/>
      <c r="CJ421" s="142"/>
      <c r="CK421" s="142"/>
      <c r="CL421" s="111"/>
      <c r="CM421" s="111"/>
      <c r="CN421" s="111"/>
      <c r="CO421" s="142"/>
      <c r="CP421" s="145"/>
      <c r="CQ421" s="142"/>
      <c r="CR421" s="142"/>
      <c r="CS421" s="142"/>
      <c r="CT421" s="142"/>
      <c r="CU421" s="142"/>
      <c r="CV421" s="111"/>
      <c r="CW421" s="111"/>
      <c r="CX421" s="111"/>
      <c r="CY421" s="142"/>
      <c r="CZ421" s="145"/>
      <c r="DA421" s="116"/>
      <c r="DB421" s="168"/>
      <c r="DC421" s="118"/>
      <c r="DD421" s="118"/>
      <c r="DE421" s="167"/>
      <c r="DF421" s="167"/>
    </row>
    <row r="422" spans="1:110" hidden="1" x14ac:dyDescent="0.25">
      <c r="A422" s="140"/>
      <c r="B422" s="141"/>
      <c r="C422" s="90"/>
      <c r="D422" s="142"/>
      <c r="E422" s="143"/>
      <c r="F422" s="144"/>
      <c r="G422" s="142"/>
      <c r="H422" s="142"/>
      <c r="I422" s="110"/>
      <c r="J422" s="142"/>
      <c r="K422" s="110"/>
      <c r="L422" s="142"/>
      <c r="M422" s="142"/>
      <c r="N422" s="142"/>
      <c r="O422" s="110"/>
      <c r="P422" s="142"/>
      <c r="Q422" s="110"/>
      <c r="R422" s="142"/>
      <c r="S422" s="142"/>
      <c r="T422" s="142"/>
      <c r="U422" s="110"/>
      <c r="V422" s="142"/>
      <c r="W422" s="110"/>
      <c r="X422" s="142"/>
      <c r="Y422" s="110"/>
      <c r="Z422" s="144"/>
      <c r="AA422" s="142"/>
      <c r="AB422" s="142"/>
      <c r="AC422" s="142"/>
      <c r="AD422" s="142"/>
      <c r="AE422" s="142"/>
      <c r="AF422" s="111"/>
      <c r="AG422" s="111"/>
      <c r="AH422" s="111"/>
      <c r="AI422" s="142"/>
      <c r="AJ422" s="144"/>
      <c r="AK422" s="142"/>
      <c r="AL422" s="142"/>
      <c r="AM422" s="142"/>
      <c r="AN422" s="142"/>
      <c r="AO422" s="142"/>
      <c r="AP422" s="111"/>
      <c r="AQ422" s="111"/>
      <c r="AR422" s="111"/>
      <c r="AS422" s="142"/>
      <c r="AT422" s="144"/>
      <c r="AU422" s="142"/>
      <c r="AV422" s="142"/>
      <c r="AW422" s="142"/>
      <c r="AX422" s="110"/>
      <c r="AY422" s="110"/>
      <c r="AZ422" s="142"/>
      <c r="BA422" s="144"/>
      <c r="BB422" s="142"/>
      <c r="BC422" s="142"/>
      <c r="BD422" s="142"/>
      <c r="BE422" s="110"/>
      <c r="BF422" s="110"/>
      <c r="BG422" s="142"/>
      <c r="BH422" s="144"/>
      <c r="BI422" s="142"/>
      <c r="BJ422" s="142"/>
      <c r="BK422" s="110"/>
      <c r="BL422" s="142"/>
      <c r="BM422" s="110"/>
      <c r="BN422" s="142"/>
      <c r="BO422" s="142"/>
      <c r="BP422" s="142"/>
      <c r="BQ422" s="110"/>
      <c r="BR422" s="142"/>
      <c r="BS422" s="110"/>
      <c r="BT422" s="142"/>
      <c r="BU422" s="110"/>
      <c r="BV422" s="144"/>
      <c r="BW422" s="114"/>
      <c r="BX422" s="67"/>
      <c r="BY422" s="68"/>
      <c r="BZ422" s="143"/>
      <c r="CA422" s="143"/>
      <c r="CB422" s="142"/>
      <c r="CC422" s="110"/>
      <c r="CD422" s="110"/>
      <c r="CE422" s="142"/>
      <c r="CF422" s="145"/>
      <c r="CG422" s="142"/>
      <c r="CH422" s="142"/>
      <c r="CI422" s="142"/>
      <c r="CJ422" s="142"/>
      <c r="CK422" s="142"/>
      <c r="CL422" s="111"/>
      <c r="CM422" s="111"/>
      <c r="CN422" s="111"/>
      <c r="CO422" s="142"/>
      <c r="CP422" s="145"/>
      <c r="CQ422" s="142"/>
      <c r="CR422" s="142"/>
      <c r="CS422" s="142"/>
      <c r="CT422" s="142"/>
      <c r="CU422" s="142"/>
      <c r="CV422" s="111"/>
      <c r="CW422" s="111"/>
      <c r="CX422" s="111"/>
      <c r="CY422" s="142"/>
      <c r="CZ422" s="145"/>
      <c r="DA422" s="116"/>
      <c r="DB422" s="168"/>
      <c r="DC422" s="118"/>
      <c r="DD422" s="118"/>
      <c r="DE422" s="167"/>
      <c r="DF422" s="167"/>
    </row>
    <row r="423" spans="1:110" hidden="1" x14ac:dyDescent="0.25">
      <c r="A423" s="140"/>
      <c r="B423" s="141"/>
      <c r="C423" s="90"/>
      <c r="D423" s="142"/>
      <c r="E423" s="143"/>
      <c r="F423" s="144"/>
      <c r="G423" s="142"/>
      <c r="H423" s="142"/>
      <c r="I423" s="110"/>
      <c r="J423" s="142"/>
      <c r="K423" s="110"/>
      <c r="L423" s="142"/>
      <c r="M423" s="142"/>
      <c r="N423" s="142"/>
      <c r="O423" s="110"/>
      <c r="P423" s="142"/>
      <c r="Q423" s="110"/>
      <c r="R423" s="142"/>
      <c r="S423" s="142"/>
      <c r="T423" s="142"/>
      <c r="U423" s="110"/>
      <c r="V423" s="142"/>
      <c r="W423" s="110"/>
      <c r="X423" s="142"/>
      <c r="Y423" s="110"/>
      <c r="Z423" s="144"/>
      <c r="AA423" s="142"/>
      <c r="AB423" s="142"/>
      <c r="AC423" s="142"/>
      <c r="AD423" s="142"/>
      <c r="AE423" s="142"/>
      <c r="AF423" s="111"/>
      <c r="AG423" s="111"/>
      <c r="AH423" s="111"/>
      <c r="AI423" s="142"/>
      <c r="AJ423" s="144"/>
      <c r="AK423" s="142"/>
      <c r="AL423" s="142"/>
      <c r="AM423" s="142"/>
      <c r="AN423" s="142"/>
      <c r="AO423" s="142"/>
      <c r="AP423" s="111"/>
      <c r="AQ423" s="111"/>
      <c r="AR423" s="111"/>
      <c r="AS423" s="142"/>
      <c r="AT423" s="144"/>
      <c r="AU423" s="142"/>
      <c r="AV423" s="142"/>
      <c r="AW423" s="142"/>
      <c r="AX423" s="110"/>
      <c r="AY423" s="110"/>
      <c r="AZ423" s="142"/>
      <c r="BA423" s="144"/>
      <c r="BB423" s="142"/>
      <c r="BC423" s="142"/>
      <c r="BD423" s="142"/>
      <c r="BE423" s="110"/>
      <c r="BF423" s="110"/>
      <c r="BG423" s="142"/>
      <c r="BH423" s="144"/>
      <c r="BI423" s="142"/>
      <c r="BJ423" s="142"/>
      <c r="BK423" s="110"/>
      <c r="BL423" s="142"/>
      <c r="BM423" s="110"/>
      <c r="BN423" s="142"/>
      <c r="BO423" s="142"/>
      <c r="BP423" s="142"/>
      <c r="BQ423" s="110"/>
      <c r="BR423" s="142"/>
      <c r="BS423" s="110"/>
      <c r="BT423" s="142"/>
      <c r="BU423" s="110"/>
      <c r="BV423" s="144"/>
      <c r="BW423" s="114"/>
      <c r="BX423" s="67"/>
      <c r="BY423" s="68"/>
      <c r="BZ423" s="143"/>
      <c r="CA423" s="143"/>
      <c r="CB423" s="142"/>
      <c r="CC423" s="110"/>
      <c r="CD423" s="110"/>
      <c r="CE423" s="142"/>
      <c r="CF423" s="145"/>
      <c r="CG423" s="142"/>
      <c r="CH423" s="142"/>
      <c r="CI423" s="142"/>
      <c r="CJ423" s="142"/>
      <c r="CK423" s="142"/>
      <c r="CL423" s="111"/>
      <c r="CM423" s="111"/>
      <c r="CN423" s="111"/>
      <c r="CO423" s="142"/>
      <c r="CP423" s="145"/>
      <c r="CQ423" s="142"/>
      <c r="CR423" s="142"/>
      <c r="CS423" s="142"/>
      <c r="CT423" s="142"/>
      <c r="CU423" s="142"/>
      <c r="CV423" s="111"/>
      <c r="CW423" s="111"/>
      <c r="CX423" s="111"/>
      <c r="CY423" s="142"/>
      <c r="CZ423" s="145"/>
      <c r="DA423" s="116"/>
      <c r="DB423" s="168"/>
      <c r="DC423" s="118"/>
      <c r="DD423" s="118"/>
      <c r="DE423" s="167"/>
      <c r="DF423" s="167"/>
    </row>
    <row r="424" spans="1:110" hidden="1" x14ac:dyDescent="0.25">
      <c r="A424" s="140"/>
      <c r="B424" s="141"/>
      <c r="C424" s="90"/>
      <c r="D424" s="142"/>
      <c r="E424" s="143"/>
      <c r="F424" s="144"/>
      <c r="G424" s="142"/>
      <c r="H424" s="142"/>
      <c r="I424" s="110"/>
      <c r="J424" s="142"/>
      <c r="K424" s="110"/>
      <c r="L424" s="142"/>
      <c r="M424" s="142"/>
      <c r="N424" s="142"/>
      <c r="O424" s="110"/>
      <c r="P424" s="142"/>
      <c r="Q424" s="110"/>
      <c r="R424" s="142"/>
      <c r="S424" s="142"/>
      <c r="T424" s="142"/>
      <c r="U424" s="110"/>
      <c r="V424" s="142"/>
      <c r="W424" s="110"/>
      <c r="X424" s="142"/>
      <c r="Y424" s="110"/>
      <c r="Z424" s="144"/>
      <c r="AA424" s="142"/>
      <c r="AB424" s="142"/>
      <c r="AC424" s="142"/>
      <c r="AD424" s="142"/>
      <c r="AE424" s="142"/>
      <c r="AF424" s="111"/>
      <c r="AG424" s="111"/>
      <c r="AH424" s="111"/>
      <c r="AI424" s="142"/>
      <c r="AJ424" s="144"/>
      <c r="AK424" s="142"/>
      <c r="AL424" s="142"/>
      <c r="AM424" s="142"/>
      <c r="AN424" s="142"/>
      <c r="AO424" s="142"/>
      <c r="AP424" s="111"/>
      <c r="AQ424" s="111"/>
      <c r="AR424" s="111"/>
      <c r="AS424" s="142"/>
      <c r="AT424" s="144"/>
      <c r="AU424" s="142"/>
      <c r="AV424" s="142"/>
      <c r="AW424" s="142"/>
      <c r="AX424" s="110"/>
      <c r="AY424" s="110"/>
      <c r="AZ424" s="142"/>
      <c r="BA424" s="144"/>
      <c r="BB424" s="142"/>
      <c r="BC424" s="142"/>
      <c r="BD424" s="142"/>
      <c r="BE424" s="110"/>
      <c r="BF424" s="110"/>
      <c r="BG424" s="142"/>
      <c r="BH424" s="144"/>
      <c r="BI424" s="142"/>
      <c r="BJ424" s="142"/>
      <c r="BK424" s="110"/>
      <c r="BL424" s="142"/>
      <c r="BM424" s="110"/>
      <c r="BN424" s="142"/>
      <c r="BO424" s="142"/>
      <c r="BP424" s="142"/>
      <c r="BQ424" s="110"/>
      <c r="BR424" s="142"/>
      <c r="BS424" s="110"/>
      <c r="BT424" s="142"/>
      <c r="BU424" s="110"/>
      <c r="BV424" s="144"/>
      <c r="BW424" s="114"/>
      <c r="BX424" s="67"/>
      <c r="BY424" s="68"/>
      <c r="BZ424" s="143"/>
      <c r="CA424" s="143"/>
      <c r="CB424" s="142"/>
      <c r="CC424" s="110"/>
      <c r="CD424" s="110"/>
      <c r="CE424" s="142"/>
      <c r="CF424" s="145"/>
      <c r="CG424" s="142"/>
      <c r="CH424" s="142"/>
      <c r="CI424" s="142"/>
      <c r="CJ424" s="142"/>
      <c r="CK424" s="142"/>
      <c r="CL424" s="111"/>
      <c r="CM424" s="111"/>
      <c r="CN424" s="111"/>
      <c r="CO424" s="142"/>
      <c r="CP424" s="145"/>
      <c r="CQ424" s="142"/>
      <c r="CR424" s="142"/>
      <c r="CS424" s="142"/>
      <c r="CT424" s="142"/>
      <c r="CU424" s="142"/>
      <c r="CV424" s="111"/>
      <c r="CW424" s="111"/>
      <c r="CX424" s="111"/>
      <c r="CY424" s="142"/>
      <c r="CZ424" s="145"/>
      <c r="DA424" s="116"/>
      <c r="DB424" s="168"/>
      <c r="DC424" s="118"/>
      <c r="DD424" s="118"/>
      <c r="DE424" s="167"/>
      <c r="DF424" s="167"/>
    </row>
    <row r="425" spans="1:110" hidden="1" x14ac:dyDescent="0.25">
      <c r="A425" s="140"/>
      <c r="B425" s="141"/>
      <c r="C425" s="90"/>
      <c r="D425" s="142"/>
      <c r="E425" s="143"/>
      <c r="F425" s="144"/>
      <c r="G425" s="142"/>
      <c r="H425" s="142"/>
      <c r="I425" s="110"/>
      <c r="J425" s="142"/>
      <c r="K425" s="110"/>
      <c r="L425" s="142"/>
      <c r="M425" s="142"/>
      <c r="N425" s="142"/>
      <c r="O425" s="110"/>
      <c r="P425" s="142"/>
      <c r="Q425" s="110"/>
      <c r="R425" s="142"/>
      <c r="S425" s="142"/>
      <c r="T425" s="142"/>
      <c r="U425" s="110"/>
      <c r="V425" s="142"/>
      <c r="W425" s="110"/>
      <c r="X425" s="142"/>
      <c r="Y425" s="110"/>
      <c r="Z425" s="144"/>
      <c r="AA425" s="142"/>
      <c r="AB425" s="142"/>
      <c r="AC425" s="142"/>
      <c r="AD425" s="142"/>
      <c r="AE425" s="142"/>
      <c r="AF425" s="111"/>
      <c r="AG425" s="111"/>
      <c r="AH425" s="111"/>
      <c r="AI425" s="142"/>
      <c r="AJ425" s="144"/>
      <c r="AK425" s="142"/>
      <c r="AL425" s="142"/>
      <c r="AM425" s="142"/>
      <c r="AN425" s="142"/>
      <c r="AO425" s="142"/>
      <c r="AP425" s="111"/>
      <c r="AQ425" s="111"/>
      <c r="AR425" s="111"/>
      <c r="AS425" s="142"/>
      <c r="AT425" s="144"/>
      <c r="AU425" s="142"/>
      <c r="AV425" s="142"/>
      <c r="AW425" s="142"/>
      <c r="AX425" s="110"/>
      <c r="AY425" s="110"/>
      <c r="AZ425" s="142"/>
      <c r="BA425" s="144"/>
      <c r="BB425" s="142"/>
      <c r="BC425" s="142"/>
      <c r="BD425" s="142"/>
      <c r="BE425" s="110"/>
      <c r="BF425" s="110"/>
      <c r="BG425" s="142"/>
      <c r="BH425" s="144"/>
      <c r="BI425" s="142"/>
      <c r="BJ425" s="142"/>
      <c r="BK425" s="110"/>
      <c r="BL425" s="142"/>
      <c r="BM425" s="110"/>
      <c r="BN425" s="142"/>
      <c r="BO425" s="142"/>
      <c r="BP425" s="142"/>
      <c r="BQ425" s="110"/>
      <c r="BR425" s="142"/>
      <c r="BS425" s="110"/>
      <c r="BT425" s="142"/>
      <c r="BU425" s="110"/>
      <c r="BV425" s="144"/>
      <c r="BW425" s="114"/>
      <c r="BX425" s="67"/>
      <c r="BY425" s="68"/>
      <c r="BZ425" s="143"/>
      <c r="CA425" s="143"/>
      <c r="CB425" s="142"/>
      <c r="CC425" s="110"/>
      <c r="CD425" s="110"/>
      <c r="CE425" s="142"/>
      <c r="CF425" s="145"/>
      <c r="CG425" s="142"/>
      <c r="CH425" s="142"/>
      <c r="CI425" s="142"/>
      <c r="CJ425" s="142"/>
      <c r="CK425" s="142"/>
      <c r="CL425" s="111"/>
      <c r="CM425" s="111"/>
      <c r="CN425" s="111"/>
      <c r="CO425" s="142"/>
      <c r="CP425" s="145"/>
      <c r="CQ425" s="142"/>
      <c r="CR425" s="142"/>
      <c r="CS425" s="142"/>
      <c r="CT425" s="142"/>
      <c r="CU425" s="142"/>
      <c r="CV425" s="111"/>
      <c r="CW425" s="111"/>
      <c r="CX425" s="111"/>
      <c r="CY425" s="142"/>
      <c r="CZ425" s="145"/>
      <c r="DA425" s="116"/>
      <c r="DB425" s="168"/>
      <c r="DC425" s="118"/>
      <c r="DD425" s="118"/>
      <c r="DE425" s="167"/>
      <c r="DF425" s="167"/>
    </row>
    <row r="426" spans="1:110" hidden="1" x14ac:dyDescent="0.25">
      <c r="A426" s="140"/>
      <c r="B426" s="141"/>
      <c r="C426" s="90"/>
      <c r="D426" s="142"/>
      <c r="E426" s="143"/>
      <c r="F426" s="144"/>
      <c r="G426" s="142"/>
      <c r="H426" s="142"/>
      <c r="I426" s="110"/>
      <c r="J426" s="142"/>
      <c r="K426" s="110"/>
      <c r="L426" s="142"/>
      <c r="M426" s="142"/>
      <c r="N426" s="142"/>
      <c r="O426" s="110"/>
      <c r="P426" s="142"/>
      <c r="Q426" s="110"/>
      <c r="R426" s="142"/>
      <c r="S426" s="142"/>
      <c r="T426" s="142"/>
      <c r="U426" s="110"/>
      <c r="V426" s="142"/>
      <c r="W426" s="110"/>
      <c r="X426" s="142"/>
      <c r="Y426" s="110"/>
      <c r="Z426" s="144"/>
      <c r="AA426" s="142"/>
      <c r="AB426" s="142"/>
      <c r="AC426" s="142"/>
      <c r="AD426" s="142"/>
      <c r="AE426" s="142"/>
      <c r="AF426" s="111"/>
      <c r="AG426" s="111"/>
      <c r="AH426" s="111"/>
      <c r="AI426" s="142"/>
      <c r="AJ426" s="144"/>
      <c r="AK426" s="142"/>
      <c r="AL426" s="142"/>
      <c r="AM426" s="142"/>
      <c r="AN426" s="142"/>
      <c r="AO426" s="142"/>
      <c r="AP426" s="111"/>
      <c r="AQ426" s="111"/>
      <c r="AR426" s="111"/>
      <c r="AS426" s="142"/>
      <c r="AT426" s="144"/>
      <c r="AU426" s="142"/>
      <c r="AV426" s="142"/>
      <c r="AW426" s="142"/>
      <c r="AX426" s="110"/>
      <c r="AY426" s="110"/>
      <c r="AZ426" s="142"/>
      <c r="BA426" s="144"/>
      <c r="BB426" s="142"/>
      <c r="BC426" s="142"/>
      <c r="BD426" s="142"/>
      <c r="BE426" s="110"/>
      <c r="BF426" s="110"/>
      <c r="BG426" s="142"/>
      <c r="BH426" s="144"/>
      <c r="BI426" s="142"/>
      <c r="BJ426" s="142"/>
      <c r="BK426" s="110"/>
      <c r="BL426" s="142"/>
      <c r="BM426" s="110"/>
      <c r="BN426" s="142"/>
      <c r="BO426" s="142"/>
      <c r="BP426" s="142"/>
      <c r="BQ426" s="110"/>
      <c r="BR426" s="142"/>
      <c r="BS426" s="110"/>
      <c r="BT426" s="142"/>
      <c r="BU426" s="110"/>
      <c r="BV426" s="144"/>
      <c r="BW426" s="114"/>
      <c r="BX426" s="67"/>
      <c r="BY426" s="68"/>
      <c r="BZ426" s="143"/>
      <c r="CA426" s="143"/>
      <c r="CB426" s="142"/>
      <c r="CC426" s="110"/>
      <c r="CD426" s="110"/>
      <c r="CE426" s="142"/>
      <c r="CF426" s="145"/>
      <c r="CG426" s="142"/>
      <c r="CH426" s="142"/>
      <c r="CI426" s="142"/>
      <c r="CJ426" s="142"/>
      <c r="CK426" s="142"/>
      <c r="CL426" s="111"/>
      <c r="CM426" s="111"/>
      <c r="CN426" s="111"/>
      <c r="CO426" s="142"/>
      <c r="CP426" s="145"/>
      <c r="CQ426" s="142"/>
      <c r="CR426" s="142"/>
      <c r="CS426" s="142"/>
      <c r="CT426" s="142"/>
      <c r="CU426" s="142"/>
      <c r="CV426" s="111"/>
      <c r="CW426" s="111"/>
      <c r="CX426" s="111"/>
      <c r="CY426" s="142"/>
      <c r="CZ426" s="145"/>
      <c r="DA426" s="116"/>
      <c r="DB426" s="168"/>
      <c r="DC426" s="118"/>
      <c r="DD426" s="118"/>
      <c r="DE426" s="167"/>
      <c r="DF426" s="167"/>
    </row>
    <row r="427" spans="1:110" hidden="1" x14ac:dyDescent="0.25">
      <c r="A427" s="140"/>
      <c r="B427" s="141"/>
      <c r="C427" s="90"/>
      <c r="D427" s="142"/>
      <c r="E427" s="143"/>
      <c r="F427" s="144"/>
      <c r="G427" s="142"/>
      <c r="H427" s="142"/>
      <c r="I427" s="110"/>
      <c r="J427" s="142"/>
      <c r="K427" s="110"/>
      <c r="L427" s="142"/>
      <c r="M427" s="142"/>
      <c r="N427" s="142"/>
      <c r="O427" s="110"/>
      <c r="P427" s="142"/>
      <c r="Q427" s="110"/>
      <c r="R427" s="142"/>
      <c r="S427" s="142"/>
      <c r="T427" s="142"/>
      <c r="U427" s="110"/>
      <c r="V427" s="142"/>
      <c r="W427" s="110"/>
      <c r="X427" s="142"/>
      <c r="Y427" s="110"/>
      <c r="Z427" s="144"/>
      <c r="AA427" s="142"/>
      <c r="AB427" s="142"/>
      <c r="AC427" s="142"/>
      <c r="AD427" s="142"/>
      <c r="AE427" s="142"/>
      <c r="AF427" s="111"/>
      <c r="AG427" s="111"/>
      <c r="AH427" s="111"/>
      <c r="AI427" s="142"/>
      <c r="AJ427" s="144"/>
      <c r="AK427" s="142"/>
      <c r="AL427" s="142"/>
      <c r="AM427" s="142"/>
      <c r="AN427" s="142"/>
      <c r="AO427" s="142"/>
      <c r="AP427" s="111"/>
      <c r="AQ427" s="111"/>
      <c r="AR427" s="111"/>
      <c r="AS427" s="142"/>
      <c r="AT427" s="144"/>
      <c r="AU427" s="142"/>
      <c r="AV427" s="142"/>
      <c r="AW427" s="142"/>
      <c r="AX427" s="110"/>
      <c r="AY427" s="110"/>
      <c r="AZ427" s="142"/>
      <c r="BA427" s="144"/>
      <c r="BB427" s="142"/>
      <c r="BC427" s="142"/>
      <c r="BD427" s="142"/>
      <c r="BE427" s="110"/>
      <c r="BF427" s="110"/>
      <c r="BG427" s="142"/>
      <c r="BH427" s="144"/>
      <c r="BI427" s="142"/>
      <c r="BJ427" s="142"/>
      <c r="BK427" s="110"/>
      <c r="BL427" s="142"/>
      <c r="BM427" s="110"/>
      <c r="BN427" s="142"/>
      <c r="BO427" s="142"/>
      <c r="BP427" s="142"/>
      <c r="BQ427" s="110"/>
      <c r="BR427" s="142"/>
      <c r="BS427" s="110"/>
      <c r="BT427" s="142"/>
      <c r="BU427" s="110"/>
      <c r="BV427" s="144"/>
      <c r="BW427" s="114"/>
      <c r="BX427" s="67"/>
      <c r="BY427" s="68"/>
      <c r="BZ427" s="143"/>
      <c r="CA427" s="143"/>
      <c r="CB427" s="142"/>
      <c r="CC427" s="110"/>
      <c r="CD427" s="110"/>
      <c r="CE427" s="142"/>
      <c r="CF427" s="145"/>
      <c r="CG427" s="142"/>
      <c r="CH427" s="142"/>
      <c r="CI427" s="142"/>
      <c r="CJ427" s="142"/>
      <c r="CK427" s="142"/>
      <c r="CL427" s="111"/>
      <c r="CM427" s="111"/>
      <c r="CN427" s="111"/>
      <c r="CO427" s="142"/>
      <c r="CP427" s="145"/>
      <c r="CQ427" s="142"/>
      <c r="CR427" s="142"/>
      <c r="CS427" s="142"/>
      <c r="CT427" s="142"/>
      <c r="CU427" s="142"/>
      <c r="CV427" s="111"/>
      <c r="CW427" s="111"/>
      <c r="CX427" s="111"/>
      <c r="CY427" s="142"/>
      <c r="CZ427" s="145"/>
      <c r="DA427" s="116"/>
      <c r="DB427" s="168"/>
      <c r="DC427" s="118"/>
      <c r="DD427" s="118"/>
      <c r="DE427" s="167"/>
      <c r="DF427" s="167"/>
    </row>
    <row r="428" spans="1:110" hidden="1" x14ac:dyDescent="0.25">
      <c r="A428" s="140"/>
      <c r="B428" s="141"/>
      <c r="C428" s="90"/>
      <c r="D428" s="142"/>
      <c r="E428" s="143"/>
      <c r="F428" s="144"/>
      <c r="G428" s="142"/>
      <c r="H428" s="142"/>
      <c r="I428" s="110"/>
      <c r="J428" s="142"/>
      <c r="K428" s="110"/>
      <c r="L428" s="142"/>
      <c r="M428" s="142"/>
      <c r="N428" s="142"/>
      <c r="O428" s="110"/>
      <c r="P428" s="142"/>
      <c r="Q428" s="110"/>
      <c r="R428" s="142"/>
      <c r="S428" s="142"/>
      <c r="T428" s="142"/>
      <c r="U428" s="110"/>
      <c r="V428" s="142"/>
      <c r="W428" s="110"/>
      <c r="X428" s="142"/>
      <c r="Y428" s="110"/>
      <c r="Z428" s="144"/>
      <c r="AA428" s="142"/>
      <c r="AB428" s="142"/>
      <c r="AC428" s="142"/>
      <c r="AD428" s="142"/>
      <c r="AE428" s="142"/>
      <c r="AF428" s="111"/>
      <c r="AG428" s="111"/>
      <c r="AH428" s="111"/>
      <c r="AI428" s="142"/>
      <c r="AJ428" s="144"/>
      <c r="AK428" s="142"/>
      <c r="AL428" s="142"/>
      <c r="AM428" s="142"/>
      <c r="AN428" s="142"/>
      <c r="AO428" s="142"/>
      <c r="AP428" s="111"/>
      <c r="AQ428" s="111"/>
      <c r="AR428" s="111"/>
      <c r="AS428" s="142"/>
      <c r="AT428" s="144"/>
      <c r="AU428" s="142"/>
      <c r="AV428" s="142"/>
      <c r="AW428" s="142"/>
      <c r="AX428" s="110"/>
      <c r="AY428" s="110"/>
      <c r="AZ428" s="142"/>
      <c r="BA428" s="144"/>
      <c r="BB428" s="142"/>
      <c r="BC428" s="142"/>
      <c r="BD428" s="142"/>
      <c r="BE428" s="110"/>
      <c r="BF428" s="110"/>
      <c r="BG428" s="142"/>
      <c r="BH428" s="144"/>
      <c r="BI428" s="142"/>
      <c r="BJ428" s="142"/>
      <c r="BK428" s="110"/>
      <c r="BL428" s="142"/>
      <c r="BM428" s="110"/>
      <c r="BN428" s="142"/>
      <c r="BO428" s="142"/>
      <c r="BP428" s="142"/>
      <c r="BQ428" s="110"/>
      <c r="BR428" s="142"/>
      <c r="BS428" s="110"/>
      <c r="BT428" s="142"/>
      <c r="BU428" s="110"/>
      <c r="BV428" s="144"/>
      <c r="BW428" s="114"/>
      <c r="BX428" s="67"/>
      <c r="BY428" s="68"/>
      <c r="BZ428" s="143"/>
      <c r="CA428" s="143"/>
      <c r="CB428" s="142"/>
      <c r="CC428" s="110"/>
      <c r="CD428" s="110"/>
      <c r="CE428" s="142"/>
      <c r="CF428" s="145"/>
      <c r="CG428" s="142"/>
      <c r="CH428" s="142"/>
      <c r="CI428" s="142"/>
      <c r="CJ428" s="142"/>
      <c r="CK428" s="142"/>
      <c r="CL428" s="111"/>
      <c r="CM428" s="111"/>
      <c r="CN428" s="111"/>
      <c r="CO428" s="142"/>
      <c r="CP428" s="145"/>
      <c r="CQ428" s="142"/>
      <c r="CR428" s="142"/>
      <c r="CS428" s="142"/>
      <c r="CT428" s="142"/>
      <c r="CU428" s="142"/>
      <c r="CV428" s="111"/>
      <c r="CW428" s="111"/>
      <c r="CX428" s="111"/>
      <c r="CY428" s="142"/>
      <c r="CZ428" s="145"/>
      <c r="DA428" s="116"/>
      <c r="DB428" s="168"/>
      <c r="DC428" s="118"/>
      <c r="DD428" s="118"/>
      <c r="DE428" s="167"/>
      <c r="DF428" s="167"/>
    </row>
    <row r="429" spans="1:110" hidden="1" x14ac:dyDescent="0.25">
      <c r="A429" s="140"/>
      <c r="B429" s="141"/>
      <c r="C429" s="90"/>
      <c r="D429" s="142"/>
      <c r="E429" s="143"/>
      <c r="F429" s="144"/>
      <c r="G429" s="142"/>
      <c r="H429" s="142"/>
      <c r="I429" s="110"/>
      <c r="J429" s="142"/>
      <c r="K429" s="110"/>
      <c r="L429" s="142"/>
      <c r="M429" s="142"/>
      <c r="N429" s="142"/>
      <c r="O429" s="110"/>
      <c r="P429" s="142"/>
      <c r="Q429" s="110"/>
      <c r="R429" s="142"/>
      <c r="S429" s="142"/>
      <c r="T429" s="142"/>
      <c r="U429" s="110"/>
      <c r="V429" s="142"/>
      <c r="W429" s="110"/>
      <c r="X429" s="142"/>
      <c r="Y429" s="110"/>
      <c r="Z429" s="144"/>
      <c r="AA429" s="142"/>
      <c r="AB429" s="142"/>
      <c r="AC429" s="142"/>
      <c r="AD429" s="142"/>
      <c r="AE429" s="142"/>
      <c r="AF429" s="111"/>
      <c r="AG429" s="111"/>
      <c r="AH429" s="111"/>
      <c r="AI429" s="142"/>
      <c r="AJ429" s="144"/>
      <c r="AK429" s="142"/>
      <c r="AL429" s="142"/>
      <c r="AM429" s="142"/>
      <c r="AN429" s="142"/>
      <c r="AO429" s="142"/>
      <c r="AP429" s="111"/>
      <c r="AQ429" s="111"/>
      <c r="AR429" s="111"/>
      <c r="AS429" s="142"/>
      <c r="AT429" s="144"/>
      <c r="AU429" s="142"/>
      <c r="AV429" s="142"/>
      <c r="AW429" s="142"/>
      <c r="AX429" s="110"/>
      <c r="AY429" s="110"/>
      <c r="AZ429" s="142"/>
      <c r="BA429" s="144"/>
      <c r="BB429" s="142"/>
      <c r="BC429" s="142"/>
      <c r="BD429" s="142"/>
      <c r="BE429" s="110"/>
      <c r="BF429" s="110"/>
      <c r="BG429" s="142"/>
      <c r="BH429" s="144"/>
      <c r="BI429" s="142"/>
      <c r="BJ429" s="142"/>
      <c r="BK429" s="110"/>
      <c r="BL429" s="142"/>
      <c r="BM429" s="110"/>
      <c r="BN429" s="142"/>
      <c r="BO429" s="142"/>
      <c r="BP429" s="142"/>
      <c r="BQ429" s="110"/>
      <c r="BR429" s="142"/>
      <c r="BS429" s="110"/>
      <c r="BT429" s="142"/>
      <c r="BU429" s="110"/>
      <c r="BV429" s="144"/>
      <c r="BW429" s="114"/>
      <c r="BX429" s="67"/>
      <c r="BY429" s="68"/>
      <c r="BZ429" s="143"/>
      <c r="CA429" s="143"/>
      <c r="CB429" s="142"/>
      <c r="CC429" s="110"/>
      <c r="CD429" s="110"/>
      <c r="CE429" s="142"/>
      <c r="CF429" s="145"/>
      <c r="CG429" s="142"/>
      <c r="CH429" s="142"/>
      <c r="CI429" s="142"/>
      <c r="CJ429" s="142"/>
      <c r="CK429" s="142"/>
      <c r="CL429" s="111"/>
      <c r="CM429" s="111"/>
      <c r="CN429" s="111"/>
      <c r="CO429" s="142"/>
      <c r="CP429" s="145"/>
      <c r="CQ429" s="142"/>
      <c r="CR429" s="142"/>
      <c r="CS429" s="142"/>
      <c r="CT429" s="142"/>
      <c r="CU429" s="142"/>
      <c r="CV429" s="111"/>
      <c r="CW429" s="111"/>
      <c r="CX429" s="111"/>
      <c r="CY429" s="142"/>
      <c r="CZ429" s="145"/>
      <c r="DA429" s="116"/>
      <c r="DB429" s="168"/>
      <c r="DC429" s="118"/>
      <c r="DD429" s="118"/>
      <c r="DE429" s="167"/>
      <c r="DF429" s="167"/>
    </row>
    <row r="430" spans="1:110" hidden="1" x14ac:dyDescent="0.25">
      <c r="A430" s="140"/>
      <c r="B430" s="141"/>
      <c r="C430" s="90"/>
      <c r="D430" s="142"/>
      <c r="E430" s="143"/>
      <c r="F430" s="144"/>
      <c r="G430" s="142"/>
      <c r="H430" s="142"/>
      <c r="I430" s="110"/>
      <c r="J430" s="142"/>
      <c r="K430" s="110"/>
      <c r="L430" s="142"/>
      <c r="M430" s="142"/>
      <c r="N430" s="142"/>
      <c r="O430" s="110"/>
      <c r="P430" s="142"/>
      <c r="Q430" s="110"/>
      <c r="R430" s="142"/>
      <c r="S430" s="142"/>
      <c r="T430" s="142"/>
      <c r="U430" s="110"/>
      <c r="V430" s="142"/>
      <c r="W430" s="110"/>
      <c r="X430" s="142"/>
      <c r="Y430" s="110"/>
      <c r="Z430" s="144"/>
      <c r="AA430" s="142"/>
      <c r="AB430" s="142"/>
      <c r="AC430" s="142"/>
      <c r="AD430" s="142"/>
      <c r="AE430" s="142"/>
      <c r="AF430" s="111"/>
      <c r="AG430" s="111"/>
      <c r="AH430" s="111"/>
      <c r="AI430" s="142"/>
      <c r="AJ430" s="144"/>
      <c r="AK430" s="142"/>
      <c r="AL430" s="142"/>
      <c r="AM430" s="142"/>
      <c r="AN430" s="142"/>
      <c r="AO430" s="142"/>
      <c r="AP430" s="111"/>
      <c r="AQ430" s="111"/>
      <c r="AR430" s="111"/>
      <c r="AS430" s="142"/>
      <c r="AT430" s="144"/>
      <c r="AU430" s="142"/>
      <c r="AV430" s="142"/>
      <c r="AW430" s="142"/>
      <c r="AX430" s="110"/>
      <c r="AY430" s="110"/>
      <c r="AZ430" s="142"/>
      <c r="BA430" s="144"/>
      <c r="BB430" s="142"/>
      <c r="BC430" s="142"/>
      <c r="BD430" s="142"/>
      <c r="BE430" s="110"/>
      <c r="BF430" s="110"/>
      <c r="BG430" s="142"/>
      <c r="BH430" s="144"/>
      <c r="BI430" s="142"/>
      <c r="BJ430" s="142"/>
      <c r="BK430" s="110"/>
      <c r="BL430" s="142"/>
      <c r="BM430" s="110"/>
      <c r="BN430" s="142"/>
      <c r="BO430" s="142"/>
      <c r="BP430" s="142"/>
      <c r="BQ430" s="110"/>
      <c r="BR430" s="142"/>
      <c r="BS430" s="110"/>
      <c r="BT430" s="142"/>
      <c r="BU430" s="110"/>
      <c r="BV430" s="144"/>
      <c r="BW430" s="114"/>
      <c r="BX430" s="67"/>
      <c r="BY430" s="68"/>
      <c r="BZ430" s="143"/>
      <c r="CA430" s="143"/>
      <c r="CB430" s="142"/>
      <c r="CC430" s="110"/>
      <c r="CD430" s="110"/>
      <c r="CE430" s="142"/>
      <c r="CF430" s="145"/>
      <c r="CG430" s="142"/>
      <c r="CH430" s="142"/>
      <c r="CI430" s="142"/>
      <c r="CJ430" s="142"/>
      <c r="CK430" s="142"/>
      <c r="CL430" s="111"/>
      <c r="CM430" s="111"/>
      <c r="CN430" s="111"/>
      <c r="CO430" s="142"/>
      <c r="CP430" s="145"/>
      <c r="CQ430" s="142"/>
      <c r="CR430" s="142"/>
      <c r="CS430" s="142"/>
      <c r="CT430" s="142"/>
      <c r="CU430" s="142"/>
      <c r="CV430" s="111"/>
      <c r="CW430" s="111"/>
      <c r="CX430" s="111"/>
      <c r="CY430" s="142"/>
      <c r="CZ430" s="145"/>
      <c r="DA430" s="116"/>
      <c r="DB430" s="168"/>
      <c r="DC430" s="118"/>
      <c r="DD430" s="118"/>
      <c r="DE430" s="167"/>
      <c r="DF430" s="167"/>
    </row>
    <row r="431" spans="1:110" hidden="1" x14ac:dyDescent="0.25">
      <c r="A431" s="140"/>
      <c r="B431" s="141"/>
      <c r="C431" s="90"/>
      <c r="D431" s="142"/>
      <c r="E431" s="143"/>
      <c r="F431" s="144"/>
      <c r="G431" s="142"/>
      <c r="H431" s="142"/>
      <c r="I431" s="110"/>
      <c r="J431" s="142"/>
      <c r="K431" s="110"/>
      <c r="L431" s="142"/>
      <c r="M431" s="142"/>
      <c r="N431" s="142"/>
      <c r="O431" s="110"/>
      <c r="P431" s="142"/>
      <c r="Q431" s="110"/>
      <c r="R431" s="142"/>
      <c r="S431" s="142"/>
      <c r="T431" s="142"/>
      <c r="U431" s="110"/>
      <c r="V431" s="142"/>
      <c r="W431" s="110"/>
      <c r="X431" s="142"/>
      <c r="Y431" s="110"/>
      <c r="Z431" s="144"/>
      <c r="AA431" s="142"/>
      <c r="AB431" s="142"/>
      <c r="AC431" s="142"/>
      <c r="AD431" s="142"/>
      <c r="AE431" s="142"/>
      <c r="AF431" s="111"/>
      <c r="AG431" s="111"/>
      <c r="AH431" s="111"/>
      <c r="AI431" s="142"/>
      <c r="AJ431" s="144"/>
      <c r="AK431" s="142"/>
      <c r="AL431" s="142"/>
      <c r="AM431" s="142"/>
      <c r="AN431" s="142"/>
      <c r="AO431" s="142"/>
      <c r="AP431" s="111"/>
      <c r="AQ431" s="111"/>
      <c r="AR431" s="111"/>
      <c r="AS431" s="142"/>
      <c r="AT431" s="144"/>
      <c r="AU431" s="142"/>
      <c r="AV431" s="142"/>
      <c r="AW431" s="142"/>
      <c r="AX431" s="110"/>
      <c r="AY431" s="110"/>
      <c r="AZ431" s="142"/>
      <c r="BA431" s="144"/>
      <c r="BB431" s="142"/>
      <c r="BC431" s="142"/>
      <c r="BD431" s="142"/>
      <c r="BE431" s="110"/>
      <c r="BF431" s="110"/>
      <c r="BG431" s="142"/>
      <c r="BH431" s="144"/>
      <c r="BI431" s="142"/>
      <c r="BJ431" s="142"/>
      <c r="BK431" s="110"/>
      <c r="BL431" s="142"/>
      <c r="BM431" s="110"/>
      <c r="BN431" s="142"/>
      <c r="BO431" s="142"/>
      <c r="BP431" s="142"/>
      <c r="BQ431" s="110"/>
      <c r="BR431" s="142"/>
      <c r="BS431" s="110"/>
      <c r="BT431" s="142"/>
      <c r="BU431" s="110"/>
      <c r="BV431" s="144"/>
      <c r="BW431" s="114"/>
      <c r="BX431" s="67"/>
      <c r="BY431" s="68"/>
      <c r="BZ431" s="143"/>
      <c r="CA431" s="143"/>
      <c r="CB431" s="142"/>
      <c r="CC431" s="110"/>
      <c r="CD431" s="110"/>
      <c r="CE431" s="142"/>
      <c r="CF431" s="145"/>
      <c r="CG431" s="142"/>
      <c r="CH431" s="142"/>
      <c r="CI431" s="142"/>
      <c r="CJ431" s="142"/>
      <c r="CK431" s="142"/>
      <c r="CL431" s="111"/>
      <c r="CM431" s="111"/>
      <c r="CN431" s="111"/>
      <c r="CO431" s="142"/>
      <c r="CP431" s="145"/>
      <c r="CQ431" s="142"/>
      <c r="CR431" s="142"/>
      <c r="CS431" s="142"/>
      <c r="CT431" s="142"/>
      <c r="CU431" s="142"/>
      <c r="CV431" s="111"/>
      <c r="CW431" s="111"/>
      <c r="CX431" s="111"/>
      <c r="CY431" s="142"/>
      <c r="CZ431" s="145"/>
      <c r="DA431" s="116"/>
      <c r="DB431" s="168"/>
      <c r="DC431" s="118"/>
      <c r="DD431" s="118"/>
      <c r="DE431" s="167"/>
      <c r="DF431" s="167"/>
    </row>
    <row r="432" spans="1:110" hidden="1" x14ac:dyDescent="0.25">
      <c r="A432" s="140"/>
      <c r="B432" s="141"/>
      <c r="C432" s="90"/>
      <c r="D432" s="142"/>
      <c r="E432" s="143"/>
      <c r="F432" s="144"/>
      <c r="G432" s="142"/>
      <c r="H432" s="142"/>
      <c r="I432" s="110"/>
      <c r="J432" s="142"/>
      <c r="K432" s="110"/>
      <c r="L432" s="142"/>
      <c r="M432" s="142"/>
      <c r="N432" s="142"/>
      <c r="O432" s="110"/>
      <c r="P432" s="142"/>
      <c r="Q432" s="110"/>
      <c r="R432" s="142"/>
      <c r="S432" s="142"/>
      <c r="T432" s="142"/>
      <c r="U432" s="110"/>
      <c r="V432" s="142"/>
      <c r="W432" s="110"/>
      <c r="X432" s="142"/>
      <c r="Y432" s="110"/>
      <c r="Z432" s="144"/>
      <c r="AA432" s="142"/>
      <c r="AB432" s="142"/>
      <c r="AC432" s="142"/>
      <c r="AD432" s="142"/>
      <c r="AE432" s="142"/>
      <c r="AF432" s="111"/>
      <c r="AG432" s="111"/>
      <c r="AH432" s="111"/>
      <c r="AI432" s="142"/>
      <c r="AJ432" s="144"/>
      <c r="AK432" s="142"/>
      <c r="AL432" s="142"/>
      <c r="AM432" s="142"/>
      <c r="AN432" s="142"/>
      <c r="AO432" s="142"/>
      <c r="AP432" s="111"/>
      <c r="AQ432" s="111"/>
      <c r="AR432" s="111"/>
      <c r="AS432" s="142"/>
      <c r="AT432" s="144"/>
      <c r="AU432" s="142"/>
      <c r="AV432" s="142"/>
      <c r="AW432" s="142"/>
      <c r="AX432" s="110"/>
      <c r="AY432" s="110"/>
      <c r="AZ432" s="142"/>
      <c r="BA432" s="144"/>
      <c r="BB432" s="142"/>
      <c r="BC432" s="142"/>
      <c r="BD432" s="142"/>
      <c r="BE432" s="110"/>
      <c r="BF432" s="110"/>
      <c r="BG432" s="142"/>
      <c r="BH432" s="144"/>
      <c r="BI432" s="142"/>
      <c r="BJ432" s="142"/>
      <c r="BK432" s="110"/>
      <c r="BL432" s="142"/>
      <c r="BM432" s="110"/>
      <c r="BN432" s="142"/>
      <c r="BO432" s="142"/>
      <c r="BP432" s="142"/>
      <c r="BQ432" s="110"/>
      <c r="BR432" s="142"/>
      <c r="BS432" s="110"/>
      <c r="BT432" s="142"/>
      <c r="BU432" s="110"/>
      <c r="BV432" s="144"/>
      <c r="BW432" s="114"/>
      <c r="BX432" s="67"/>
      <c r="BY432" s="68"/>
      <c r="BZ432" s="143"/>
      <c r="CA432" s="143"/>
      <c r="CB432" s="142"/>
      <c r="CC432" s="110"/>
      <c r="CD432" s="110"/>
      <c r="CE432" s="142"/>
      <c r="CF432" s="145"/>
      <c r="CG432" s="142"/>
      <c r="CH432" s="142"/>
      <c r="CI432" s="142"/>
      <c r="CJ432" s="142"/>
      <c r="CK432" s="142"/>
      <c r="CL432" s="111"/>
      <c r="CM432" s="111"/>
      <c r="CN432" s="111"/>
      <c r="CO432" s="142"/>
      <c r="CP432" s="145"/>
      <c r="CQ432" s="142"/>
      <c r="CR432" s="142"/>
      <c r="CS432" s="142"/>
      <c r="CT432" s="142"/>
      <c r="CU432" s="142"/>
      <c r="CV432" s="111"/>
      <c r="CW432" s="111"/>
      <c r="CX432" s="111"/>
      <c r="CY432" s="142"/>
      <c r="CZ432" s="145"/>
      <c r="DA432" s="116"/>
      <c r="DB432" s="168"/>
      <c r="DC432" s="118"/>
      <c r="DD432" s="118"/>
      <c r="DE432" s="167"/>
      <c r="DF432" s="167"/>
    </row>
    <row r="433" spans="1:110" hidden="1" x14ac:dyDescent="0.25">
      <c r="A433" s="140"/>
      <c r="B433" s="141"/>
      <c r="C433" s="90"/>
      <c r="D433" s="142"/>
      <c r="E433" s="143"/>
      <c r="F433" s="144"/>
      <c r="G433" s="142"/>
      <c r="H433" s="142"/>
      <c r="I433" s="110"/>
      <c r="J433" s="142"/>
      <c r="K433" s="110"/>
      <c r="L433" s="142"/>
      <c r="M433" s="142"/>
      <c r="N433" s="142"/>
      <c r="O433" s="110"/>
      <c r="P433" s="142"/>
      <c r="Q433" s="110"/>
      <c r="R433" s="142"/>
      <c r="S433" s="142"/>
      <c r="T433" s="142"/>
      <c r="U433" s="110"/>
      <c r="V433" s="142"/>
      <c r="W433" s="110"/>
      <c r="X433" s="142"/>
      <c r="Y433" s="110"/>
      <c r="Z433" s="144"/>
      <c r="AA433" s="142"/>
      <c r="AB433" s="142"/>
      <c r="AC433" s="142"/>
      <c r="AD433" s="142"/>
      <c r="AE433" s="142"/>
      <c r="AF433" s="111"/>
      <c r="AG433" s="111"/>
      <c r="AH433" s="111"/>
      <c r="AI433" s="142"/>
      <c r="AJ433" s="144"/>
      <c r="AK433" s="142"/>
      <c r="AL433" s="142"/>
      <c r="AM433" s="142"/>
      <c r="AN433" s="142"/>
      <c r="AO433" s="142"/>
      <c r="AP433" s="111"/>
      <c r="AQ433" s="111"/>
      <c r="AR433" s="111"/>
      <c r="AS433" s="142"/>
      <c r="AT433" s="144"/>
      <c r="AU433" s="142"/>
      <c r="AV433" s="142"/>
      <c r="AW433" s="142"/>
      <c r="AX433" s="110"/>
      <c r="AY433" s="110"/>
      <c r="AZ433" s="142"/>
      <c r="BA433" s="144"/>
      <c r="BB433" s="142"/>
      <c r="BC433" s="142"/>
      <c r="BD433" s="142"/>
      <c r="BE433" s="110"/>
      <c r="BF433" s="110"/>
      <c r="BG433" s="142"/>
      <c r="BH433" s="144"/>
      <c r="BI433" s="142"/>
      <c r="BJ433" s="142"/>
      <c r="BK433" s="110"/>
      <c r="BL433" s="142"/>
      <c r="BM433" s="110"/>
      <c r="BN433" s="142"/>
      <c r="BO433" s="142"/>
      <c r="BP433" s="142"/>
      <c r="BQ433" s="110"/>
      <c r="BR433" s="142"/>
      <c r="BS433" s="110"/>
      <c r="BT433" s="142"/>
      <c r="BU433" s="110"/>
      <c r="BV433" s="144"/>
      <c r="BW433" s="114"/>
      <c r="BX433" s="67"/>
      <c r="BY433" s="68"/>
      <c r="BZ433" s="143"/>
      <c r="CA433" s="143"/>
      <c r="CB433" s="142"/>
      <c r="CC433" s="110"/>
      <c r="CD433" s="110"/>
      <c r="CE433" s="142"/>
      <c r="CF433" s="145"/>
      <c r="CG433" s="142"/>
      <c r="CH433" s="142"/>
      <c r="CI433" s="142"/>
      <c r="CJ433" s="142"/>
      <c r="CK433" s="142"/>
      <c r="CL433" s="111"/>
      <c r="CM433" s="111"/>
      <c r="CN433" s="111"/>
      <c r="CO433" s="142"/>
      <c r="CP433" s="145"/>
      <c r="CQ433" s="142"/>
      <c r="CR433" s="142"/>
      <c r="CS433" s="142"/>
      <c r="CT433" s="142"/>
      <c r="CU433" s="142"/>
      <c r="CV433" s="111"/>
      <c r="CW433" s="111"/>
      <c r="CX433" s="111"/>
      <c r="CY433" s="142"/>
      <c r="CZ433" s="145"/>
      <c r="DA433" s="116"/>
      <c r="DB433" s="168"/>
      <c r="DC433" s="118"/>
      <c r="DD433" s="118"/>
      <c r="DE433" s="167"/>
      <c r="DF433" s="167"/>
    </row>
    <row r="434" spans="1:110" hidden="1" x14ac:dyDescent="0.25">
      <c r="A434" s="140"/>
      <c r="B434" s="141"/>
      <c r="C434" s="90"/>
      <c r="D434" s="142"/>
      <c r="E434" s="143"/>
      <c r="F434" s="144"/>
      <c r="G434" s="142"/>
      <c r="H434" s="142"/>
      <c r="I434" s="110"/>
      <c r="J434" s="142"/>
      <c r="K434" s="110"/>
      <c r="L434" s="142"/>
      <c r="M434" s="142"/>
      <c r="N434" s="142"/>
      <c r="O434" s="110"/>
      <c r="P434" s="142"/>
      <c r="Q434" s="110"/>
      <c r="R434" s="142"/>
      <c r="S434" s="142"/>
      <c r="T434" s="142"/>
      <c r="U434" s="110"/>
      <c r="V434" s="142"/>
      <c r="W434" s="110"/>
      <c r="X434" s="142"/>
      <c r="Y434" s="110"/>
      <c r="Z434" s="144"/>
      <c r="AA434" s="142"/>
      <c r="AB434" s="142"/>
      <c r="AC434" s="142"/>
      <c r="AD434" s="142"/>
      <c r="AE434" s="142"/>
      <c r="AF434" s="111"/>
      <c r="AG434" s="111"/>
      <c r="AH434" s="111"/>
      <c r="AI434" s="142"/>
      <c r="AJ434" s="144"/>
      <c r="AK434" s="142"/>
      <c r="AL434" s="142"/>
      <c r="AM434" s="142"/>
      <c r="AN434" s="142"/>
      <c r="AO434" s="142"/>
      <c r="AP434" s="111"/>
      <c r="AQ434" s="111"/>
      <c r="AR434" s="111"/>
      <c r="AS434" s="142"/>
      <c r="AT434" s="144"/>
      <c r="AU434" s="142"/>
      <c r="AV434" s="142"/>
      <c r="AW434" s="142"/>
      <c r="AX434" s="110"/>
      <c r="AY434" s="110"/>
      <c r="AZ434" s="142"/>
      <c r="BA434" s="144"/>
      <c r="BB434" s="142"/>
      <c r="BC434" s="142"/>
      <c r="BD434" s="142"/>
      <c r="BE434" s="110"/>
      <c r="BF434" s="110"/>
      <c r="BG434" s="142"/>
      <c r="BH434" s="144"/>
      <c r="BI434" s="142"/>
      <c r="BJ434" s="142"/>
      <c r="BK434" s="110"/>
      <c r="BL434" s="142"/>
      <c r="BM434" s="110"/>
      <c r="BN434" s="142"/>
      <c r="BO434" s="142"/>
      <c r="BP434" s="142"/>
      <c r="BQ434" s="110"/>
      <c r="BR434" s="142"/>
      <c r="BS434" s="110"/>
      <c r="BT434" s="142"/>
      <c r="BU434" s="110"/>
      <c r="BV434" s="144"/>
      <c r="BW434" s="114"/>
      <c r="BX434" s="67"/>
      <c r="BY434" s="68"/>
      <c r="BZ434" s="143"/>
      <c r="CA434" s="143"/>
      <c r="CB434" s="142"/>
      <c r="CC434" s="110"/>
      <c r="CD434" s="110"/>
      <c r="CE434" s="142"/>
      <c r="CF434" s="145"/>
      <c r="CG434" s="142"/>
      <c r="CH434" s="142"/>
      <c r="CI434" s="142"/>
      <c r="CJ434" s="142"/>
      <c r="CK434" s="142"/>
      <c r="CL434" s="111"/>
      <c r="CM434" s="111"/>
      <c r="CN434" s="111"/>
      <c r="CO434" s="142"/>
      <c r="CP434" s="145"/>
      <c r="CQ434" s="142"/>
      <c r="CR434" s="142"/>
      <c r="CS434" s="142"/>
      <c r="CT434" s="142"/>
      <c r="CU434" s="142"/>
      <c r="CV434" s="111"/>
      <c r="CW434" s="111"/>
      <c r="CX434" s="111"/>
      <c r="CY434" s="142"/>
      <c r="CZ434" s="145"/>
      <c r="DA434" s="116"/>
      <c r="DB434" s="168"/>
      <c r="DC434" s="118"/>
      <c r="DD434" s="118"/>
      <c r="DE434" s="167"/>
      <c r="DF434" s="167"/>
    </row>
    <row r="435" spans="1:110" hidden="1" x14ac:dyDescent="0.25">
      <c r="A435" s="140"/>
      <c r="B435" s="141"/>
      <c r="C435" s="90"/>
      <c r="D435" s="142"/>
      <c r="E435" s="143"/>
      <c r="F435" s="144"/>
      <c r="G435" s="142"/>
      <c r="H435" s="142"/>
      <c r="I435" s="110"/>
      <c r="J435" s="142"/>
      <c r="K435" s="110"/>
      <c r="L435" s="142"/>
      <c r="M435" s="142"/>
      <c r="N435" s="142"/>
      <c r="O435" s="110"/>
      <c r="P435" s="142"/>
      <c r="Q435" s="110"/>
      <c r="R435" s="142"/>
      <c r="S435" s="142"/>
      <c r="T435" s="142"/>
      <c r="U435" s="110"/>
      <c r="V435" s="142"/>
      <c r="W435" s="110"/>
      <c r="X435" s="142"/>
      <c r="Y435" s="110"/>
      <c r="Z435" s="144"/>
      <c r="AA435" s="142"/>
      <c r="AB435" s="142"/>
      <c r="AC435" s="142"/>
      <c r="AD435" s="142"/>
      <c r="AE435" s="142"/>
      <c r="AF435" s="111"/>
      <c r="AG435" s="111"/>
      <c r="AH435" s="111"/>
      <c r="AI435" s="142"/>
      <c r="AJ435" s="144"/>
      <c r="AK435" s="142"/>
      <c r="AL435" s="142"/>
      <c r="AM435" s="142"/>
      <c r="AN435" s="142"/>
      <c r="AO435" s="142"/>
      <c r="AP435" s="111"/>
      <c r="AQ435" s="111"/>
      <c r="AR435" s="111"/>
      <c r="AS435" s="142"/>
      <c r="AT435" s="144"/>
      <c r="AU435" s="142"/>
      <c r="AV435" s="142"/>
      <c r="AW435" s="142"/>
      <c r="AX435" s="110"/>
      <c r="AY435" s="110"/>
      <c r="AZ435" s="142"/>
      <c r="BA435" s="144"/>
      <c r="BB435" s="142"/>
      <c r="BC435" s="142"/>
      <c r="BD435" s="142"/>
      <c r="BE435" s="110"/>
      <c r="BF435" s="110"/>
      <c r="BG435" s="142"/>
      <c r="BH435" s="144"/>
      <c r="BI435" s="142"/>
      <c r="BJ435" s="142"/>
      <c r="BK435" s="110"/>
      <c r="BL435" s="142"/>
      <c r="BM435" s="110"/>
      <c r="BN435" s="142"/>
      <c r="BO435" s="142"/>
      <c r="BP435" s="142"/>
      <c r="BQ435" s="110"/>
      <c r="BR435" s="142"/>
      <c r="BS435" s="110"/>
      <c r="BT435" s="142"/>
      <c r="BU435" s="110"/>
      <c r="BV435" s="144"/>
      <c r="BW435" s="114"/>
      <c r="BX435" s="67"/>
      <c r="BY435" s="68"/>
      <c r="BZ435" s="143"/>
      <c r="CA435" s="143"/>
      <c r="CB435" s="142"/>
      <c r="CC435" s="110"/>
      <c r="CD435" s="110"/>
      <c r="CE435" s="142"/>
      <c r="CF435" s="145"/>
      <c r="CG435" s="142"/>
      <c r="CH435" s="142"/>
      <c r="CI435" s="142"/>
      <c r="CJ435" s="142"/>
      <c r="CK435" s="142"/>
      <c r="CL435" s="111"/>
      <c r="CM435" s="111"/>
      <c r="CN435" s="111"/>
      <c r="CO435" s="142"/>
      <c r="CP435" s="145"/>
      <c r="CQ435" s="142"/>
      <c r="CR435" s="142"/>
      <c r="CS435" s="142"/>
      <c r="CT435" s="142"/>
      <c r="CU435" s="142"/>
      <c r="CV435" s="111"/>
      <c r="CW435" s="111"/>
      <c r="CX435" s="111"/>
      <c r="CY435" s="142"/>
      <c r="CZ435" s="145"/>
      <c r="DA435" s="116"/>
      <c r="DB435" s="168"/>
      <c r="DC435" s="118"/>
      <c r="DD435" s="118"/>
      <c r="DE435" s="167"/>
      <c r="DF435" s="167"/>
    </row>
    <row r="436" spans="1:110" hidden="1" x14ac:dyDescent="0.25">
      <c r="A436" s="140"/>
      <c r="B436" s="141"/>
      <c r="C436" s="90"/>
      <c r="D436" s="142"/>
      <c r="E436" s="143"/>
      <c r="F436" s="144"/>
      <c r="G436" s="142"/>
      <c r="H436" s="142"/>
      <c r="I436" s="110"/>
      <c r="J436" s="142"/>
      <c r="K436" s="110"/>
      <c r="L436" s="142"/>
      <c r="M436" s="142"/>
      <c r="N436" s="142"/>
      <c r="O436" s="110"/>
      <c r="P436" s="142"/>
      <c r="Q436" s="110"/>
      <c r="R436" s="142"/>
      <c r="S436" s="142"/>
      <c r="T436" s="142"/>
      <c r="U436" s="110"/>
      <c r="V436" s="142"/>
      <c r="W436" s="110"/>
      <c r="X436" s="142"/>
      <c r="Y436" s="110"/>
      <c r="Z436" s="144"/>
      <c r="AA436" s="142"/>
      <c r="AB436" s="142"/>
      <c r="AC436" s="142"/>
      <c r="AD436" s="142"/>
      <c r="AE436" s="142"/>
      <c r="AF436" s="111"/>
      <c r="AG436" s="111"/>
      <c r="AH436" s="111"/>
      <c r="AI436" s="142"/>
      <c r="AJ436" s="144"/>
      <c r="AK436" s="142"/>
      <c r="AL436" s="142"/>
      <c r="AM436" s="142"/>
      <c r="AN436" s="142"/>
      <c r="AO436" s="142"/>
      <c r="AP436" s="111"/>
      <c r="AQ436" s="111"/>
      <c r="AR436" s="111"/>
      <c r="AS436" s="142"/>
      <c r="AT436" s="144"/>
      <c r="AU436" s="142"/>
      <c r="AV436" s="142"/>
      <c r="AW436" s="142"/>
      <c r="AX436" s="110"/>
      <c r="AY436" s="110"/>
      <c r="AZ436" s="142"/>
      <c r="BA436" s="144"/>
      <c r="BB436" s="142"/>
      <c r="BC436" s="142"/>
      <c r="BD436" s="142"/>
      <c r="BE436" s="110"/>
      <c r="BF436" s="110"/>
      <c r="BG436" s="142"/>
      <c r="BH436" s="144"/>
      <c r="BI436" s="142"/>
      <c r="BJ436" s="142"/>
      <c r="BK436" s="110"/>
      <c r="BL436" s="142"/>
      <c r="BM436" s="110"/>
      <c r="BN436" s="142"/>
      <c r="BO436" s="142"/>
      <c r="BP436" s="142"/>
      <c r="BQ436" s="110"/>
      <c r="BR436" s="142"/>
      <c r="BS436" s="110"/>
      <c r="BT436" s="142"/>
      <c r="BU436" s="110"/>
      <c r="BV436" s="144"/>
      <c r="BW436" s="114"/>
      <c r="BX436" s="67"/>
      <c r="BY436" s="68"/>
      <c r="BZ436" s="143"/>
      <c r="CA436" s="143"/>
      <c r="CB436" s="142"/>
      <c r="CC436" s="110"/>
      <c r="CD436" s="110"/>
      <c r="CE436" s="142"/>
      <c r="CF436" s="145"/>
      <c r="CG436" s="142"/>
      <c r="CH436" s="142"/>
      <c r="CI436" s="142"/>
      <c r="CJ436" s="142"/>
      <c r="CK436" s="142"/>
      <c r="CL436" s="111"/>
      <c r="CM436" s="111"/>
      <c r="CN436" s="111"/>
      <c r="CO436" s="142"/>
      <c r="CP436" s="145"/>
      <c r="CQ436" s="142"/>
      <c r="CR436" s="142"/>
      <c r="CS436" s="142"/>
      <c r="CT436" s="142"/>
      <c r="CU436" s="142"/>
      <c r="CV436" s="111"/>
      <c r="CW436" s="111"/>
      <c r="CX436" s="111"/>
      <c r="CY436" s="142"/>
      <c r="CZ436" s="145"/>
      <c r="DA436" s="116"/>
      <c r="DB436" s="168"/>
      <c r="DC436" s="118"/>
      <c r="DD436" s="118"/>
      <c r="DE436" s="167"/>
      <c r="DF436" s="167"/>
    </row>
    <row r="437" spans="1:110" hidden="1" x14ac:dyDescent="0.25">
      <c r="A437" s="140"/>
      <c r="B437" s="141"/>
      <c r="C437" s="90"/>
      <c r="D437" s="142"/>
      <c r="E437" s="143"/>
      <c r="F437" s="144"/>
      <c r="G437" s="142"/>
      <c r="H437" s="142"/>
      <c r="I437" s="110"/>
      <c r="J437" s="142"/>
      <c r="K437" s="110"/>
      <c r="L437" s="142"/>
      <c r="M437" s="142"/>
      <c r="N437" s="142"/>
      <c r="O437" s="110"/>
      <c r="P437" s="142"/>
      <c r="Q437" s="110"/>
      <c r="R437" s="142"/>
      <c r="S437" s="142"/>
      <c r="T437" s="142"/>
      <c r="U437" s="110"/>
      <c r="V437" s="142"/>
      <c r="W437" s="110"/>
      <c r="X437" s="142"/>
      <c r="Y437" s="110"/>
      <c r="Z437" s="144"/>
      <c r="AA437" s="142"/>
      <c r="AB437" s="142"/>
      <c r="AC437" s="142"/>
      <c r="AD437" s="142"/>
      <c r="AE437" s="142"/>
      <c r="AF437" s="111"/>
      <c r="AG437" s="111"/>
      <c r="AH437" s="111"/>
      <c r="AI437" s="142"/>
      <c r="AJ437" s="144"/>
      <c r="AK437" s="142"/>
      <c r="AL437" s="142"/>
      <c r="AM437" s="142"/>
      <c r="AN437" s="142"/>
      <c r="AO437" s="142"/>
      <c r="AP437" s="111"/>
      <c r="AQ437" s="111"/>
      <c r="AR437" s="111"/>
      <c r="AS437" s="142"/>
      <c r="AT437" s="144"/>
      <c r="AU437" s="142"/>
      <c r="AV437" s="142"/>
      <c r="AW437" s="142"/>
      <c r="AX437" s="110"/>
      <c r="AY437" s="110"/>
      <c r="AZ437" s="142"/>
      <c r="BA437" s="144"/>
      <c r="BB437" s="142"/>
      <c r="BC437" s="142"/>
      <c r="BD437" s="142"/>
      <c r="BE437" s="110"/>
      <c r="BF437" s="110"/>
      <c r="BG437" s="142"/>
      <c r="BH437" s="144"/>
      <c r="BI437" s="142"/>
      <c r="BJ437" s="142"/>
      <c r="BK437" s="110"/>
      <c r="BL437" s="142"/>
      <c r="BM437" s="110"/>
      <c r="BN437" s="142"/>
      <c r="BO437" s="142"/>
      <c r="BP437" s="142"/>
      <c r="BQ437" s="110"/>
      <c r="BR437" s="142"/>
      <c r="BS437" s="110"/>
      <c r="BT437" s="142"/>
      <c r="BU437" s="110"/>
      <c r="BV437" s="144"/>
      <c r="BW437" s="114"/>
      <c r="BX437" s="67"/>
      <c r="BY437" s="68"/>
      <c r="BZ437" s="143"/>
      <c r="CA437" s="143"/>
      <c r="CB437" s="142"/>
      <c r="CC437" s="110"/>
      <c r="CD437" s="110"/>
      <c r="CE437" s="142"/>
      <c r="CF437" s="145"/>
      <c r="CG437" s="142"/>
      <c r="CH437" s="142"/>
      <c r="CI437" s="142"/>
      <c r="CJ437" s="142"/>
      <c r="CK437" s="142"/>
      <c r="CL437" s="111"/>
      <c r="CM437" s="111"/>
      <c r="CN437" s="111"/>
      <c r="CO437" s="142"/>
      <c r="CP437" s="145"/>
      <c r="CQ437" s="142"/>
      <c r="CR437" s="142"/>
      <c r="CS437" s="142"/>
      <c r="CT437" s="142"/>
      <c r="CU437" s="142"/>
      <c r="CV437" s="111"/>
      <c r="CW437" s="111"/>
      <c r="CX437" s="111"/>
      <c r="CY437" s="142"/>
      <c r="CZ437" s="145"/>
      <c r="DA437" s="116"/>
      <c r="DB437" s="168"/>
      <c r="DC437" s="118"/>
      <c r="DD437" s="118"/>
      <c r="DE437" s="167"/>
      <c r="DF437" s="167"/>
    </row>
    <row r="438" spans="1:110" hidden="1" x14ac:dyDescent="0.25">
      <c r="A438" s="140"/>
      <c r="B438" s="141"/>
      <c r="C438" s="90"/>
      <c r="D438" s="142"/>
      <c r="E438" s="143"/>
      <c r="F438" s="144"/>
      <c r="G438" s="142"/>
      <c r="H438" s="142"/>
      <c r="I438" s="110"/>
      <c r="J438" s="142"/>
      <c r="K438" s="110"/>
      <c r="L438" s="142"/>
      <c r="M438" s="142"/>
      <c r="N438" s="142"/>
      <c r="O438" s="110"/>
      <c r="P438" s="142"/>
      <c r="Q438" s="110"/>
      <c r="R438" s="142"/>
      <c r="S438" s="142"/>
      <c r="T438" s="142"/>
      <c r="U438" s="110"/>
      <c r="V438" s="142"/>
      <c r="W438" s="110"/>
      <c r="X438" s="142"/>
      <c r="Y438" s="110"/>
      <c r="Z438" s="144"/>
      <c r="AA438" s="142"/>
      <c r="AB438" s="142"/>
      <c r="AC438" s="142"/>
      <c r="AD438" s="142"/>
      <c r="AE438" s="142"/>
      <c r="AF438" s="111"/>
      <c r="AG438" s="111"/>
      <c r="AH438" s="111"/>
      <c r="AI438" s="142"/>
      <c r="AJ438" s="144"/>
      <c r="AK438" s="142"/>
      <c r="AL438" s="142"/>
      <c r="AM438" s="142"/>
      <c r="AN438" s="142"/>
      <c r="AO438" s="142"/>
      <c r="AP438" s="111"/>
      <c r="AQ438" s="111"/>
      <c r="AR438" s="111"/>
      <c r="AS438" s="142"/>
      <c r="AT438" s="144"/>
      <c r="AU438" s="142"/>
      <c r="AV438" s="142"/>
      <c r="AW438" s="142"/>
      <c r="AX438" s="110"/>
      <c r="AY438" s="110"/>
      <c r="AZ438" s="142"/>
      <c r="BA438" s="144"/>
      <c r="BB438" s="142"/>
      <c r="BC438" s="142"/>
      <c r="BD438" s="142"/>
      <c r="BE438" s="110"/>
      <c r="BF438" s="110"/>
      <c r="BG438" s="142"/>
      <c r="BH438" s="144"/>
      <c r="BI438" s="142"/>
      <c r="BJ438" s="142"/>
      <c r="BK438" s="110"/>
      <c r="BL438" s="142"/>
      <c r="BM438" s="110"/>
      <c r="BN438" s="142"/>
      <c r="BO438" s="142"/>
      <c r="BP438" s="142"/>
      <c r="BQ438" s="110"/>
      <c r="BR438" s="142"/>
      <c r="BS438" s="110"/>
      <c r="BT438" s="142"/>
      <c r="BU438" s="110"/>
      <c r="BV438" s="144"/>
      <c r="BW438" s="114"/>
      <c r="BX438" s="67"/>
      <c r="BY438" s="68"/>
      <c r="BZ438" s="143"/>
      <c r="CA438" s="143"/>
      <c r="CB438" s="142"/>
      <c r="CC438" s="110"/>
      <c r="CD438" s="110"/>
      <c r="CE438" s="142"/>
      <c r="CF438" s="145"/>
      <c r="CG438" s="142"/>
      <c r="CH438" s="142"/>
      <c r="CI438" s="142"/>
      <c r="CJ438" s="142"/>
      <c r="CK438" s="142"/>
      <c r="CL438" s="111"/>
      <c r="CM438" s="111"/>
      <c r="CN438" s="111"/>
      <c r="CO438" s="142"/>
      <c r="CP438" s="145"/>
      <c r="CQ438" s="142"/>
      <c r="CR438" s="142"/>
      <c r="CS438" s="142"/>
      <c r="CT438" s="142"/>
      <c r="CU438" s="142"/>
      <c r="CV438" s="111"/>
      <c r="CW438" s="111"/>
      <c r="CX438" s="111"/>
      <c r="CY438" s="142"/>
      <c r="CZ438" s="145"/>
      <c r="DA438" s="116"/>
      <c r="DB438" s="168"/>
      <c r="DC438" s="118"/>
      <c r="DD438" s="118"/>
      <c r="DE438" s="167"/>
      <c r="DF438" s="167"/>
    </row>
    <row r="439" spans="1:110" hidden="1" x14ac:dyDescent="0.25">
      <c r="A439" s="140"/>
      <c r="B439" s="141"/>
      <c r="C439" s="90"/>
      <c r="D439" s="142"/>
      <c r="E439" s="143"/>
      <c r="F439" s="144"/>
      <c r="G439" s="142"/>
      <c r="H439" s="142"/>
      <c r="I439" s="110"/>
      <c r="J439" s="142"/>
      <c r="K439" s="110"/>
      <c r="L439" s="142"/>
      <c r="M439" s="142"/>
      <c r="N439" s="142"/>
      <c r="O439" s="110"/>
      <c r="P439" s="142"/>
      <c r="Q439" s="110"/>
      <c r="R439" s="142"/>
      <c r="S439" s="142"/>
      <c r="T439" s="142"/>
      <c r="U439" s="110"/>
      <c r="V439" s="142"/>
      <c r="W439" s="110"/>
      <c r="X439" s="142"/>
      <c r="Y439" s="110"/>
      <c r="Z439" s="144"/>
      <c r="AA439" s="142"/>
      <c r="AB439" s="142"/>
      <c r="AC439" s="142"/>
      <c r="AD439" s="142"/>
      <c r="AE439" s="142"/>
      <c r="AF439" s="111"/>
      <c r="AG439" s="111"/>
      <c r="AH439" s="111"/>
      <c r="AI439" s="142"/>
      <c r="AJ439" s="144"/>
      <c r="AK439" s="142"/>
      <c r="AL439" s="142"/>
      <c r="AM439" s="142"/>
      <c r="AN439" s="142"/>
      <c r="AO439" s="142"/>
      <c r="AP439" s="111"/>
      <c r="AQ439" s="111"/>
      <c r="AR439" s="111"/>
      <c r="AS439" s="142"/>
      <c r="AT439" s="144"/>
      <c r="AU439" s="142"/>
      <c r="AV439" s="142"/>
      <c r="AW439" s="142"/>
      <c r="AX439" s="110"/>
      <c r="AY439" s="110"/>
      <c r="AZ439" s="142"/>
      <c r="BA439" s="144"/>
      <c r="BB439" s="142"/>
      <c r="BC439" s="142"/>
      <c r="BD439" s="142"/>
      <c r="BE439" s="110"/>
      <c r="BF439" s="110"/>
      <c r="BG439" s="142"/>
      <c r="BH439" s="144"/>
      <c r="BI439" s="142"/>
      <c r="BJ439" s="142"/>
      <c r="BK439" s="110"/>
      <c r="BL439" s="142"/>
      <c r="BM439" s="110"/>
      <c r="BN439" s="142"/>
      <c r="BO439" s="142"/>
      <c r="BP439" s="142"/>
      <c r="BQ439" s="110"/>
      <c r="BR439" s="142"/>
      <c r="BS439" s="110"/>
      <c r="BT439" s="142"/>
      <c r="BU439" s="110"/>
      <c r="BV439" s="144"/>
      <c r="BW439" s="114"/>
      <c r="BX439" s="67"/>
      <c r="BY439" s="68"/>
      <c r="BZ439" s="143"/>
      <c r="CA439" s="143"/>
      <c r="CB439" s="142"/>
      <c r="CC439" s="110"/>
      <c r="CD439" s="110"/>
      <c r="CE439" s="142"/>
      <c r="CF439" s="145"/>
      <c r="CG439" s="142"/>
      <c r="CH439" s="142"/>
      <c r="CI439" s="142"/>
      <c r="CJ439" s="142"/>
      <c r="CK439" s="142"/>
      <c r="CL439" s="111"/>
      <c r="CM439" s="111"/>
      <c r="CN439" s="111"/>
      <c r="CO439" s="142"/>
      <c r="CP439" s="145"/>
      <c r="CQ439" s="142"/>
      <c r="CR439" s="142"/>
      <c r="CS439" s="142"/>
      <c r="CT439" s="142"/>
      <c r="CU439" s="142"/>
      <c r="CV439" s="111"/>
      <c r="CW439" s="111"/>
      <c r="CX439" s="111"/>
      <c r="CY439" s="142"/>
      <c r="CZ439" s="145"/>
      <c r="DA439" s="116"/>
      <c r="DB439" s="168"/>
      <c r="DC439" s="118"/>
      <c r="DD439" s="118"/>
      <c r="DE439" s="167"/>
      <c r="DF439" s="167"/>
    </row>
    <row r="440" spans="1:110" hidden="1" x14ac:dyDescent="0.25">
      <c r="A440" s="140"/>
      <c r="B440" s="141"/>
      <c r="C440" s="90"/>
      <c r="D440" s="142"/>
      <c r="E440" s="143"/>
      <c r="F440" s="144"/>
      <c r="G440" s="142"/>
      <c r="H440" s="142"/>
      <c r="I440" s="110"/>
      <c r="J440" s="142"/>
      <c r="K440" s="110"/>
      <c r="L440" s="142"/>
      <c r="M440" s="142"/>
      <c r="N440" s="142"/>
      <c r="O440" s="110"/>
      <c r="P440" s="142"/>
      <c r="Q440" s="110"/>
      <c r="R440" s="142"/>
      <c r="S440" s="142"/>
      <c r="T440" s="142"/>
      <c r="U440" s="110"/>
      <c r="V440" s="142"/>
      <c r="W440" s="110"/>
      <c r="X440" s="142"/>
      <c r="Y440" s="110"/>
      <c r="Z440" s="144"/>
      <c r="AA440" s="142"/>
      <c r="AB440" s="142"/>
      <c r="AC440" s="142"/>
      <c r="AD440" s="142"/>
      <c r="AE440" s="142"/>
      <c r="AF440" s="111"/>
      <c r="AG440" s="111"/>
      <c r="AH440" s="111"/>
      <c r="AI440" s="142"/>
      <c r="AJ440" s="144"/>
      <c r="AK440" s="142"/>
      <c r="AL440" s="142"/>
      <c r="AM440" s="142"/>
      <c r="AN440" s="142"/>
      <c r="AO440" s="142"/>
      <c r="AP440" s="111"/>
      <c r="AQ440" s="111"/>
      <c r="AR440" s="111"/>
      <c r="AS440" s="142"/>
      <c r="AT440" s="144"/>
      <c r="AU440" s="142"/>
      <c r="AV440" s="142"/>
      <c r="AW440" s="142"/>
      <c r="AX440" s="110"/>
      <c r="AY440" s="110"/>
      <c r="AZ440" s="142"/>
      <c r="BA440" s="144"/>
      <c r="BB440" s="142"/>
      <c r="BC440" s="142"/>
      <c r="BD440" s="142"/>
      <c r="BE440" s="110"/>
      <c r="BF440" s="110"/>
      <c r="BG440" s="142"/>
      <c r="BH440" s="144"/>
      <c r="BI440" s="142"/>
      <c r="BJ440" s="142"/>
      <c r="BK440" s="110"/>
      <c r="BL440" s="142"/>
      <c r="BM440" s="110"/>
      <c r="BN440" s="142"/>
      <c r="BO440" s="142"/>
      <c r="BP440" s="142"/>
      <c r="BQ440" s="110"/>
      <c r="BR440" s="142"/>
      <c r="BS440" s="110"/>
      <c r="BT440" s="142"/>
      <c r="BU440" s="110"/>
      <c r="BV440" s="144"/>
      <c r="BW440" s="114"/>
      <c r="BX440" s="67"/>
      <c r="BY440" s="68"/>
      <c r="BZ440" s="143"/>
      <c r="CA440" s="143"/>
      <c r="CB440" s="142"/>
      <c r="CC440" s="110"/>
      <c r="CD440" s="110"/>
      <c r="CE440" s="142"/>
      <c r="CF440" s="145"/>
      <c r="CG440" s="142"/>
      <c r="CH440" s="142"/>
      <c r="CI440" s="142"/>
      <c r="CJ440" s="142"/>
      <c r="CK440" s="142"/>
      <c r="CL440" s="111"/>
      <c r="CM440" s="111"/>
      <c r="CN440" s="111"/>
      <c r="CO440" s="142"/>
      <c r="CP440" s="145"/>
      <c r="CQ440" s="142"/>
      <c r="CR440" s="142"/>
      <c r="CS440" s="142"/>
      <c r="CT440" s="142"/>
      <c r="CU440" s="142"/>
      <c r="CV440" s="111"/>
      <c r="CW440" s="111"/>
      <c r="CX440" s="111"/>
      <c r="CY440" s="142"/>
      <c r="CZ440" s="145"/>
      <c r="DA440" s="116"/>
      <c r="DB440" s="168"/>
      <c r="DC440" s="118"/>
      <c r="DD440" s="118"/>
      <c r="DE440" s="167"/>
      <c r="DF440" s="167"/>
    </row>
    <row r="441" spans="1:110" hidden="1" x14ac:dyDescent="0.25">
      <c r="A441" s="140"/>
      <c r="B441" s="141"/>
      <c r="C441" s="90"/>
      <c r="D441" s="142"/>
      <c r="E441" s="143"/>
      <c r="F441" s="144"/>
      <c r="G441" s="142"/>
      <c r="H441" s="142"/>
      <c r="I441" s="110"/>
      <c r="J441" s="142"/>
      <c r="K441" s="110"/>
      <c r="L441" s="142"/>
      <c r="M441" s="142"/>
      <c r="N441" s="142"/>
      <c r="O441" s="110"/>
      <c r="P441" s="142"/>
      <c r="Q441" s="110"/>
      <c r="R441" s="142"/>
      <c r="S441" s="142"/>
      <c r="T441" s="142"/>
      <c r="U441" s="110"/>
      <c r="V441" s="142"/>
      <c r="W441" s="110"/>
      <c r="X441" s="142"/>
      <c r="Y441" s="110"/>
      <c r="Z441" s="144"/>
      <c r="AA441" s="142"/>
      <c r="AB441" s="142"/>
      <c r="AC441" s="142"/>
      <c r="AD441" s="142"/>
      <c r="AE441" s="142"/>
      <c r="AF441" s="111"/>
      <c r="AG441" s="111"/>
      <c r="AH441" s="111"/>
      <c r="AI441" s="142"/>
      <c r="AJ441" s="144"/>
      <c r="AK441" s="142"/>
      <c r="AL441" s="142"/>
      <c r="AM441" s="142"/>
      <c r="AN441" s="142"/>
      <c r="AO441" s="142"/>
      <c r="AP441" s="111"/>
      <c r="AQ441" s="111"/>
      <c r="AR441" s="111"/>
      <c r="AS441" s="142"/>
      <c r="AT441" s="144"/>
      <c r="AU441" s="142"/>
      <c r="AV441" s="142"/>
      <c r="AW441" s="142"/>
      <c r="AX441" s="110"/>
      <c r="AY441" s="110"/>
      <c r="AZ441" s="142"/>
      <c r="BA441" s="144"/>
      <c r="BB441" s="142"/>
      <c r="BC441" s="142"/>
      <c r="BD441" s="142"/>
      <c r="BE441" s="110"/>
      <c r="BF441" s="110"/>
      <c r="BG441" s="142"/>
      <c r="BH441" s="144"/>
      <c r="BI441" s="142"/>
      <c r="BJ441" s="142"/>
      <c r="BK441" s="110"/>
      <c r="BL441" s="142"/>
      <c r="BM441" s="110"/>
      <c r="BN441" s="142"/>
      <c r="BO441" s="142"/>
      <c r="BP441" s="142"/>
      <c r="BQ441" s="110"/>
      <c r="BR441" s="142"/>
      <c r="BS441" s="110"/>
      <c r="BT441" s="142"/>
      <c r="BU441" s="110"/>
      <c r="BV441" s="144"/>
      <c r="BW441" s="114"/>
      <c r="BX441" s="67"/>
      <c r="BY441" s="68"/>
      <c r="BZ441" s="143"/>
      <c r="CA441" s="143"/>
      <c r="CB441" s="142"/>
      <c r="CC441" s="110"/>
      <c r="CD441" s="110"/>
      <c r="CE441" s="142"/>
      <c r="CF441" s="145"/>
      <c r="CG441" s="142"/>
      <c r="CH441" s="142"/>
      <c r="CI441" s="142"/>
      <c r="CJ441" s="142"/>
      <c r="CK441" s="142"/>
      <c r="CL441" s="111"/>
      <c r="CM441" s="111"/>
      <c r="CN441" s="111"/>
      <c r="CO441" s="142"/>
      <c r="CP441" s="145"/>
      <c r="CQ441" s="142"/>
      <c r="CR441" s="142"/>
      <c r="CS441" s="142"/>
      <c r="CT441" s="142"/>
      <c r="CU441" s="142"/>
      <c r="CV441" s="111"/>
      <c r="CW441" s="111"/>
      <c r="CX441" s="111"/>
      <c r="CY441" s="142"/>
      <c r="CZ441" s="145"/>
      <c r="DA441" s="116"/>
      <c r="DB441" s="168"/>
      <c r="DC441" s="118"/>
      <c r="DD441" s="118"/>
      <c r="DE441" s="167"/>
      <c r="DF441" s="167"/>
    </row>
    <row r="442" spans="1:110" hidden="1" x14ac:dyDescent="0.25">
      <c r="A442" s="140"/>
      <c r="B442" s="141"/>
      <c r="C442" s="90"/>
      <c r="D442" s="142"/>
      <c r="E442" s="143"/>
      <c r="F442" s="144"/>
      <c r="G442" s="142"/>
      <c r="H442" s="142"/>
      <c r="I442" s="110"/>
      <c r="J442" s="142"/>
      <c r="K442" s="110"/>
      <c r="L442" s="142"/>
      <c r="M442" s="142"/>
      <c r="N442" s="142"/>
      <c r="O442" s="110"/>
      <c r="P442" s="142"/>
      <c r="Q442" s="110"/>
      <c r="R442" s="142"/>
      <c r="S442" s="142"/>
      <c r="T442" s="142"/>
      <c r="U442" s="110"/>
      <c r="V442" s="142"/>
      <c r="W442" s="110"/>
      <c r="X442" s="142"/>
      <c r="Y442" s="110"/>
      <c r="Z442" s="144"/>
      <c r="AA442" s="142"/>
      <c r="AB442" s="142"/>
      <c r="AC442" s="142"/>
      <c r="AD442" s="142"/>
      <c r="AE442" s="142"/>
      <c r="AF442" s="111"/>
      <c r="AG442" s="111"/>
      <c r="AH442" s="111"/>
      <c r="AI442" s="142"/>
      <c r="AJ442" s="144"/>
      <c r="AK442" s="142"/>
      <c r="AL442" s="142"/>
      <c r="AM442" s="142"/>
      <c r="AN442" s="142"/>
      <c r="AO442" s="142"/>
      <c r="AP442" s="111"/>
      <c r="AQ442" s="111"/>
      <c r="AR442" s="111"/>
      <c r="AS442" s="142"/>
      <c r="AT442" s="144"/>
      <c r="AU442" s="142"/>
      <c r="AV442" s="142"/>
      <c r="AW442" s="142"/>
      <c r="AX442" s="110"/>
      <c r="AY442" s="110"/>
      <c r="AZ442" s="142"/>
      <c r="BA442" s="144"/>
      <c r="BB442" s="142"/>
      <c r="BC442" s="142"/>
      <c r="BD442" s="142"/>
      <c r="BE442" s="110"/>
      <c r="BF442" s="110"/>
      <c r="BG442" s="142"/>
      <c r="BH442" s="144"/>
      <c r="BI442" s="142"/>
      <c r="BJ442" s="142"/>
      <c r="BK442" s="110"/>
      <c r="BL442" s="142"/>
      <c r="BM442" s="110"/>
      <c r="BN442" s="142"/>
      <c r="BO442" s="142"/>
      <c r="BP442" s="142"/>
      <c r="BQ442" s="110"/>
      <c r="BR442" s="142"/>
      <c r="BS442" s="110"/>
      <c r="BT442" s="142"/>
      <c r="BU442" s="110"/>
      <c r="BV442" s="144"/>
      <c r="BW442" s="114"/>
      <c r="BX442" s="67"/>
      <c r="BY442" s="68"/>
      <c r="BZ442" s="143"/>
      <c r="CA442" s="143"/>
      <c r="CB442" s="142"/>
      <c r="CC442" s="110"/>
      <c r="CD442" s="110"/>
      <c r="CE442" s="142"/>
      <c r="CF442" s="145"/>
      <c r="CG442" s="142"/>
      <c r="CH442" s="142"/>
      <c r="CI442" s="142"/>
      <c r="CJ442" s="142"/>
      <c r="CK442" s="142"/>
      <c r="CL442" s="111"/>
      <c r="CM442" s="111"/>
      <c r="CN442" s="111"/>
      <c r="CO442" s="142"/>
      <c r="CP442" s="145"/>
      <c r="CQ442" s="142"/>
      <c r="CR442" s="142"/>
      <c r="CS442" s="142"/>
      <c r="CT442" s="142"/>
      <c r="CU442" s="142"/>
      <c r="CV442" s="111"/>
      <c r="CW442" s="111"/>
      <c r="CX442" s="111"/>
      <c r="CY442" s="142"/>
      <c r="CZ442" s="145"/>
      <c r="DA442" s="116"/>
      <c r="DB442" s="168"/>
      <c r="DC442" s="118"/>
      <c r="DD442" s="118"/>
      <c r="DE442" s="167"/>
      <c r="DF442" s="167"/>
    </row>
    <row r="443" spans="1:110" hidden="1" x14ac:dyDescent="0.25">
      <c r="A443" s="140"/>
      <c r="B443" s="141"/>
      <c r="C443" s="90"/>
      <c r="D443" s="142"/>
      <c r="E443" s="143"/>
      <c r="F443" s="144"/>
      <c r="G443" s="142"/>
      <c r="H443" s="142"/>
      <c r="I443" s="110"/>
      <c r="J443" s="142"/>
      <c r="K443" s="110"/>
      <c r="L443" s="142"/>
      <c r="M443" s="142"/>
      <c r="N443" s="142"/>
      <c r="O443" s="110"/>
      <c r="P443" s="142"/>
      <c r="Q443" s="110"/>
      <c r="R443" s="142"/>
      <c r="S443" s="142"/>
      <c r="T443" s="142"/>
      <c r="U443" s="110"/>
      <c r="V443" s="142"/>
      <c r="W443" s="110"/>
      <c r="X443" s="142"/>
      <c r="Y443" s="110"/>
      <c r="Z443" s="144"/>
      <c r="AA443" s="142"/>
      <c r="AB443" s="142"/>
      <c r="AC443" s="142"/>
      <c r="AD443" s="142"/>
      <c r="AE443" s="142"/>
      <c r="AF443" s="111"/>
      <c r="AG443" s="111"/>
      <c r="AH443" s="111"/>
      <c r="AI443" s="142"/>
      <c r="AJ443" s="144"/>
      <c r="AK443" s="142"/>
      <c r="AL443" s="142"/>
      <c r="AM443" s="142"/>
      <c r="AN443" s="142"/>
      <c r="AO443" s="142"/>
      <c r="AP443" s="111"/>
      <c r="AQ443" s="111"/>
      <c r="AR443" s="111"/>
      <c r="AS443" s="142"/>
      <c r="AT443" s="144"/>
      <c r="AU443" s="142"/>
      <c r="AV443" s="142"/>
      <c r="AW443" s="142"/>
      <c r="AX443" s="110"/>
      <c r="AY443" s="110"/>
      <c r="AZ443" s="142"/>
      <c r="BA443" s="144"/>
      <c r="BB443" s="142"/>
      <c r="BC443" s="142"/>
      <c r="BD443" s="142"/>
      <c r="BE443" s="110"/>
      <c r="BF443" s="110"/>
      <c r="BG443" s="142"/>
      <c r="BH443" s="144"/>
      <c r="BI443" s="142"/>
      <c r="BJ443" s="142"/>
      <c r="BK443" s="110"/>
      <c r="BL443" s="142"/>
      <c r="BM443" s="110"/>
      <c r="BN443" s="142"/>
      <c r="BO443" s="142"/>
      <c r="BP443" s="142"/>
      <c r="BQ443" s="110"/>
      <c r="BR443" s="142"/>
      <c r="BS443" s="110"/>
      <c r="BT443" s="142"/>
      <c r="BU443" s="110"/>
      <c r="BV443" s="144"/>
      <c r="BW443" s="114"/>
      <c r="BX443" s="67"/>
      <c r="BY443" s="68"/>
      <c r="BZ443" s="143"/>
      <c r="CA443" s="143"/>
      <c r="CB443" s="142"/>
      <c r="CC443" s="110"/>
      <c r="CD443" s="110"/>
      <c r="CE443" s="142"/>
      <c r="CF443" s="145"/>
      <c r="CG443" s="142"/>
      <c r="CH443" s="142"/>
      <c r="CI443" s="142"/>
      <c r="CJ443" s="142"/>
      <c r="CK443" s="142"/>
      <c r="CL443" s="111"/>
      <c r="CM443" s="111"/>
      <c r="CN443" s="111"/>
      <c r="CO443" s="142"/>
      <c r="CP443" s="145"/>
      <c r="CQ443" s="142"/>
      <c r="CR443" s="142"/>
      <c r="CS443" s="142"/>
      <c r="CT443" s="142"/>
      <c r="CU443" s="142"/>
      <c r="CV443" s="111"/>
      <c r="CW443" s="111"/>
      <c r="CX443" s="111"/>
      <c r="CY443" s="142"/>
      <c r="CZ443" s="145"/>
      <c r="DA443" s="116"/>
      <c r="DB443" s="168"/>
      <c r="DC443" s="118"/>
      <c r="DD443" s="118"/>
      <c r="DE443" s="167"/>
      <c r="DF443" s="167"/>
    </row>
    <row r="444" spans="1:110" hidden="1" x14ac:dyDescent="0.25">
      <c r="A444" s="140"/>
      <c r="B444" s="141"/>
      <c r="C444" s="90"/>
      <c r="D444" s="142"/>
      <c r="E444" s="143"/>
      <c r="F444" s="144"/>
      <c r="G444" s="142"/>
      <c r="H444" s="142"/>
      <c r="I444" s="110"/>
      <c r="J444" s="142"/>
      <c r="K444" s="110"/>
      <c r="L444" s="142"/>
      <c r="M444" s="142"/>
      <c r="N444" s="142"/>
      <c r="O444" s="110"/>
      <c r="P444" s="142"/>
      <c r="Q444" s="110"/>
      <c r="R444" s="142"/>
      <c r="S444" s="142"/>
      <c r="T444" s="142"/>
      <c r="U444" s="110"/>
      <c r="V444" s="142"/>
      <c r="W444" s="110"/>
      <c r="X444" s="142"/>
      <c r="Y444" s="110"/>
      <c r="Z444" s="144"/>
      <c r="AA444" s="142"/>
      <c r="AB444" s="142"/>
      <c r="AC444" s="142"/>
      <c r="AD444" s="142"/>
      <c r="AE444" s="142"/>
      <c r="AF444" s="111"/>
      <c r="AG444" s="111"/>
      <c r="AH444" s="111"/>
      <c r="AI444" s="142"/>
      <c r="AJ444" s="144"/>
      <c r="AK444" s="142"/>
      <c r="AL444" s="142"/>
      <c r="AM444" s="142"/>
      <c r="AN444" s="142"/>
      <c r="AO444" s="142"/>
      <c r="AP444" s="111"/>
      <c r="AQ444" s="111"/>
      <c r="AR444" s="111"/>
      <c r="AS444" s="142"/>
      <c r="AT444" s="144"/>
      <c r="AU444" s="142"/>
      <c r="AV444" s="142"/>
      <c r="AW444" s="142"/>
      <c r="AX444" s="110"/>
      <c r="AY444" s="110"/>
      <c r="AZ444" s="142"/>
      <c r="BA444" s="144"/>
      <c r="BB444" s="142"/>
      <c r="BC444" s="142"/>
      <c r="BD444" s="142"/>
      <c r="BE444" s="110"/>
      <c r="BF444" s="110"/>
      <c r="BG444" s="142"/>
      <c r="BH444" s="144"/>
      <c r="BI444" s="142"/>
      <c r="BJ444" s="142"/>
      <c r="BK444" s="110"/>
      <c r="BL444" s="142"/>
      <c r="BM444" s="110"/>
      <c r="BN444" s="142"/>
      <c r="BO444" s="142"/>
      <c r="BP444" s="142"/>
      <c r="BQ444" s="110"/>
      <c r="BR444" s="142"/>
      <c r="BS444" s="110"/>
      <c r="BT444" s="142"/>
      <c r="BU444" s="110"/>
      <c r="BV444" s="144"/>
      <c r="BW444" s="114"/>
      <c r="BX444" s="67"/>
      <c r="BY444" s="68"/>
      <c r="BZ444" s="143"/>
      <c r="CA444" s="143"/>
      <c r="CB444" s="142"/>
      <c r="CC444" s="110"/>
      <c r="CD444" s="110"/>
      <c r="CE444" s="142"/>
      <c r="CF444" s="145"/>
      <c r="CG444" s="142"/>
      <c r="CH444" s="142"/>
      <c r="CI444" s="142"/>
      <c r="CJ444" s="142"/>
      <c r="CK444" s="142"/>
      <c r="CL444" s="111"/>
      <c r="CM444" s="111"/>
      <c r="CN444" s="111"/>
      <c r="CO444" s="142"/>
      <c r="CP444" s="145"/>
      <c r="CQ444" s="142"/>
      <c r="CR444" s="142"/>
      <c r="CS444" s="142"/>
      <c r="CT444" s="142"/>
      <c r="CU444" s="142"/>
      <c r="CV444" s="111"/>
      <c r="CW444" s="111"/>
      <c r="CX444" s="111"/>
      <c r="CY444" s="142"/>
      <c r="CZ444" s="145"/>
      <c r="DA444" s="116"/>
      <c r="DB444" s="168"/>
      <c r="DC444" s="118"/>
      <c r="DD444" s="118"/>
      <c r="DE444" s="167"/>
      <c r="DF444" s="167"/>
    </row>
    <row r="445" spans="1:110" hidden="1" x14ac:dyDescent="0.25">
      <c r="A445" s="140"/>
      <c r="B445" s="141"/>
      <c r="C445" s="90"/>
      <c r="D445" s="142"/>
      <c r="E445" s="143"/>
      <c r="F445" s="144"/>
      <c r="G445" s="142"/>
      <c r="H445" s="142"/>
      <c r="I445" s="110"/>
      <c r="J445" s="142"/>
      <c r="K445" s="110"/>
      <c r="L445" s="142"/>
      <c r="M445" s="142"/>
      <c r="N445" s="142"/>
      <c r="O445" s="110"/>
      <c r="P445" s="142"/>
      <c r="Q445" s="110"/>
      <c r="R445" s="142"/>
      <c r="S445" s="142"/>
      <c r="T445" s="142"/>
      <c r="U445" s="110"/>
      <c r="V445" s="142"/>
      <c r="W445" s="110"/>
      <c r="X445" s="142"/>
      <c r="Y445" s="110"/>
      <c r="Z445" s="144"/>
      <c r="AA445" s="142"/>
      <c r="AB445" s="142"/>
      <c r="AC445" s="142"/>
      <c r="AD445" s="142"/>
      <c r="AE445" s="142"/>
      <c r="AF445" s="111"/>
      <c r="AG445" s="111"/>
      <c r="AH445" s="111"/>
      <c r="AI445" s="142"/>
      <c r="AJ445" s="144"/>
      <c r="AK445" s="142"/>
      <c r="AL445" s="142"/>
      <c r="AM445" s="142"/>
      <c r="AN445" s="142"/>
      <c r="AO445" s="142"/>
      <c r="AP445" s="111"/>
      <c r="AQ445" s="111"/>
      <c r="AR445" s="111"/>
      <c r="AS445" s="142"/>
      <c r="AT445" s="144"/>
      <c r="AU445" s="142"/>
      <c r="AV445" s="142"/>
      <c r="AW445" s="142"/>
      <c r="AX445" s="110"/>
      <c r="AY445" s="110"/>
      <c r="AZ445" s="142"/>
      <c r="BA445" s="144"/>
      <c r="BB445" s="142"/>
      <c r="BC445" s="142"/>
      <c r="BD445" s="142"/>
      <c r="BE445" s="110"/>
      <c r="BF445" s="110"/>
      <c r="BG445" s="142"/>
      <c r="BH445" s="144"/>
      <c r="BI445" s="142"/>
      <c r="BJ445" s="142"/>
      <c r="BK445" s="110"/>
      <c r="BL445" s="142"/>
      <c r="BM445" s="110"/>
      <c r="BN445" s="142"/>
      <c r="BO445" s="142"/>
      <c r="BP445" s="142"/>
      <c r="BQ445" s="110"/>
      <c r="BR445" s="142"/>
      <c r="BS445" s="110"/>
      <c r="BT445" s="142"/>
      <c r="BU445" s="110"/>
      <c r="BV445" s="144"/>
      <c r="BW445" s="114"/>
      <c r="BX445" s="67"/>
      <c r="BY445" s="68"/>
      <c r="BZ445" s="143"/>
      <c r="CA445" s="143"/>
      <c r="CB445" s="142"/>
      <c r="CC445" s="110"/>
      <c r="CD445" s="110"/>
      <c r="CE445" s="142"/>
      <c r="CF445" s="145"/>
      <c r="CG445" s="142"/>
      <c r="CH445" s="142"/>
      <c r="CI445" s="142"/>
      <c r="CJ445" s="142"/>
      <c r="CK445" s="142"/>
      <c r="CL445" s="111"/>
      <c r="CM445" s="111"/>
      <c r="CN445" s="111"/>
      <c r="CO445" s="142"/>
      <c r="CP445" s="145"/>
      <c r="CQ445" s="142"/>
      <c r="CR445" s="142"/>
      <c r="CS445" s="142"/>
      <c r="CT445" s="142"/>
      <c r="CU445" s="142"/>
      <c r="CV445" s="111"/>
      <c r="CW445" s="111"/>
      <c r="CX445" s="111"/>
      <c r="CY445" s="142"/>
      <c r="CZ445" s="145"/>
      <c r="DA445" s="116"/>
      <c r="DB445" s="168"/>
      <c r="DC445" s="118"/>
      <c r="DD445" s="118"/>
      <c r="DE445" s="167"/>
      <c r="DF445" s="167"/>
    </row>
    <row r="446" spans="1:110" hidden="1" x14ac:dyDescent="0.25">
      <c r="A446" s="140"/>
      <c r="B446" s="141"/>
      <c r="C446" s="90"/>
      <c r="D446" s="142"/>
      <c r="E446" s="143"/>
      <c r="F446" s="144"/>
      <c r="G446" s="142"/>
      <c r="H446" s="142"/>
      <c r="I446" s="110"/>
      <c r="J446" s="142"/>
      <c r="K446" s="110"/>
      <c r="L446" s="142"/>
      <c r="M446" s="142"/>
      <c r="N446" s="142"/>
      <c r="O446" s="110"/>
      <c r="P446" s="142"/>
      <c r="Q446" s="110"/>
      <c r="R446" s="142"/>
      <c r="S446" s="142"/>
      <c r="T446" s="142"/>
      <c r="U446" s="110"/>
      <c r="V446" s="142"/>
      <c r="W446" s="110"/>
      <c r="X446" s="142"/>
      <c r="Y446" s="110"/>
      <c r="Z446" s="144"/>
      <c r="AA446" s="142"/>
      <c r="AB446" s="142"/>
      <c r="AC446" s="142"/>
      <c r="AD446" s="142"/>
      <c r="AE446" s="142"/>
      <c r="AF446" s="111"/>
      <c r="AG446" s="111"/>
      <c r="AH446" s="111"/>
      <c r="AI446" s="142"/>
      <c r="AJ446" s="144"/>
      <c r="AK446" s="142"/>
      <c r="AL446" s="142"/>
      <c r="AM446" s="142"/>
      <c r="AN446" s="142"/>
      <c r="AO446" s="142"/>
      <c r="AP446" s="111"/>
      <c r="AQ446" s="111"/>
      <c r="AR446" s="111"/>
      <c r="AS446" s="142"/>
      <c r="AT446" s="144"/>
      <c r="AU446" s="142"/>
      <c r="AV446" s="142"/>
      <c r="AW446" s="142"/>
      <c r="AX446" s="110"/>
      <c r="AY446" s="110"/>
      <c r="AZ446" s="142"/>
      <c r="BA446" s="144"/>
      <c r="BB446" s="142"/>
      <c r="BC446" s="142"/>
      <c r="BD446" s="142"/>
      <c r="BE446" s="110"/>
      <c r="BF446" s="110"/>
      <c r="BG446" s="142"/>
      <c r="BH446" s="144"/>
      <c r="BI446" s="142"/>
      <c r="BJ446" s="142"/>
      <c r="BK446" s="110"/>
      <c r="BL446" s="142"/>
      <c r="BM446" s="110"/>
      <c r="BN446" s="142"/>
      <c r="BO446" s="142"/>
      <c r="BP446" s="142"/>
      <c r="BQ446" s="110"/>
      <c r="BR446" s="142"/>
      <c r="BS446" s="110"/>
      <c r="BT446" s="142"/>
      <c r="BU446" s="110"/>
      <c r="BV446" s="144"/>
      <c r="BW446" s="114"/>
      <c r="BX446" s="67"/>
      <c r="BY446" s="68"/>
      <c r="BZ446" s="143"/>
      <c r="CA446" s="143"/>
      <c r="CB446" s="142"/>
      <c r="CC446" s="110"/>
      <c r="CD446" s="110"/>
      <c r="CE446" s="142"/>
      <c r="CF446" s="145"/>
      <c r="CG446" s="142"/>
      <c r="CH446" s="142"/>
      <c r="CI446" s="142"/>
      <c r="CJ446" s="142"/>
      <c r="CK446" s="142"/>
      <c r="CL446" s="111"/>
      <c r="CM446" s="111"/>
      <c r="CN446" s="111"/>
      <c r="CO446" s="142"/>
      <c r="CP446" s="145"/>
      <c r="CQ446" s="142"/>
      <c r="CR446" s="142"/>
      <c r="CS446" s="142"/>
      <c r="CT446" s="142"/>
      <c r="CU446" s="142"/>
      <c r="CV446" s="111"/>
      <c r="CW446" s="111"/>
      <c r="CX446" s="111"/>
      <c r="CY446" s="142"/>
      <c r="CZ446" s="145"/>
      <c r="DA446" s="116"/>
      <c r="DB446" s="168"/>
      <c r="DC446" s="118"/>
      <c r="DD446" s="118"/>
      <c r="DE446" s="167"/>
      <c r="DF446" s="167"/>
    </row>
    <row r="447" spans="1:110" hidden="1" x14ac:dyDescent="0.25">
      <c r="A447" s="140"/>
      <c r="B447" s="141"/>
      <c r="C447" s="90"/>
      <c r="D447" s="142"/>
      <c r="E447" s="143"/>
      <c r="F447" s="144"/>
      <c r="G447" s="142"/>
      <c r="H447" s="142"/>
      <c r="I447" s="110"/>
      <c r="J447" s="142"/>
      <c r="K447" s="110"/>
      <c r="L447" s="142"/>
      <c r="M447" s="142"/>
      <c r="N447" s="142"/>
      <c r="O447" s="110"/>
      <c r="P447" s="142"/>
      <c r="Q447" s="110"/>
      <c r="R447" s="142"/>
      <c r="S447" s="142"/>
      <c r="T447" s="142"/>
      <c r="U447" s="110"/>
      <c r="V447" s="142"/>
      <c r="W447" s="110"/>
      <c r="X447" s="142"/>
      <c r="Y447" s="110"/>
      <c r="Z447" s="144"/>
      <c r="AA447" s="142"/>
      <c r="AB447" s="142"/>
      <c r="AC447" s="142"/>
      <c r="AD447" s="142"/>
      <c r="AE447" s="142"/>
      <c r="AF447" s="111"/>
      <c r="AG447" s="111"/>
      <c r="AH447" s="111"/>
      <c r="AI447" s="142"/>
      <c r="AJ447" s="144"/>
      <c r="AK447" s="142"/>
      <c r="AL447" s="142"/>
      <c r="AM447" s="142"/>
      <c r="AN447" s="142"/>
      <c r="AO447" s="142"/>
      <c r="AP447" s="111"/>
      <c r="AQ447" s="111"/>
      <c r="AR447" s="111"/>
      <c r="AS447" s="142"/>
      <c r="AT447" s="144"/>
      <c r="AU447" s="142"/>
      <c r="AV447" s="142"/>
      <c r="AW447" s="142"/>
      <c r="AX447" s="110"/>
      <c r="AY447" s="110"/>
      <c r="AZ447" s="142"/>
      <c r="BA447" s="144"/>
      <c r="BB447" s="142"/>
      <c r="BC447" s="142"/>
      <c r="BD447" s="142"/>
      <c r="BE447" s="110"/>
      <c r="BF447" s="110"/>
      <c r="BG447" s="142"/>
      <c r="BH447" s="144"/>
      <c r="BI447" s="142"/>
      <c r="BJ447" s="142"/>
      <c r="BK447" s="110"/>
      <c r="BL447" s="142"/>
      <c r="BM447" s="110"/>
      <c r="BN447" s="142"/>
      <c r="BO447" s="142"/>
      <c r="BP447" s="142"/>
      <c r="BQ447" s="110"/>
      <c r="BR447" s="142"/>
      <c r="BS447" s="110"/>
      <c r="BT447" s="142"/>
      <c r="BU447" s="110"/>
      <c r="BV447" s="144"/>
      <c r="BW447" s="114"/>
      <c r="BX447" s="67"/>
      <c r="BY447" s="68"/>
      <c r="BZ447" s="143"/>
      <c r="CA447" s="143"/>
      <c r="CB447" s="142"/>
      <c r="CC447" s="110"/>
      <c r="CD447" s="110"/>
      <c r="CE447" s="142"/>
      <c r="CF447" s="145"/>
      <c r="CG447" s="142"/>
      <c r="CH447" s="142"/>
      <c r="CI447" s="142"/>
      <c r="CJ447" s="142"/>
      <c r="CK447" s="142"/>
      <c r="CL447" s="111"/>
      <c r="CM447" s="111"/>
      <c r="CN447" s="111"/>
      <c r="CO447" s="142"/>
      <c r="CP447" s="145"/>
      <c r="CQ447" s="142"/>
      <c r="CR447" s="142"/>
      <c r="CS447" s="142"/>
      <c r="CT447" s="142"/>
      <c r="CU447" s="142"/>
      <c r="CV447" s="111"/>
      <c r="CW447" s="111"/>
      <c r="CX447" s="111"/>
      <c r="CY447" s="142"/>
      <c r="CZ447" s="145"/>
      <c r="DA447" s="116"/>
      <c r="DB447" s="168"/>
      <c r="DC447" s="118"/>
      <c r="DD447" s="118"/>
      <c r="DE447" s="167"/>
      <c r="DF447" s="167"/>
    </row>
    <row r="448" spans="1:110" hidden="1" x14ac:dyDescent="0.25">
      <c r="A448" s="140"/>
      <c r="B448" s="141"/>
      <c r="C448" s="90"/>
      <c r="D448" s="142"/>
      <c r="E448" s="143"/>
      <c r="F448" s="144"/>
      <c r="G448" s="142"/>
      <c r="H448" s="142"/>
      <c r="I448" s="110"/>
      <c r="J448" s="142"/>
      <c r="K448" s="110"/>
      <c r="L448" s="142"/>
      <c r="M448" s="142"/>
      <c r="N448" s="142"/>
      <c r="O448" s="110"/>
      <c r="P448" s="142"/>
      <c r="Q448" s="110"/>
      <c r="R448" s="142"/>
      <c r="S448" s="142"/>
      <c r="T448" s="142"/>
      <c r="U448" s="110"/>
      <c r="V448" s="142"/>
      <c r="W448" s="110"/>
      <c r="X448" s="142"/>
      <c r="Y448" s="110"/>
      <c r="Z448" s="144"/>
      <c r="AA448" s="142"/>
      <c r="AB448" s="142"/>
      <c r="AC448" s="142"/>
      <c r="AD448" s="142"/>
      <c r="AE448" s="142"/>
      <c r="AF448" s="111"/>
      <c r="AG448" s="111"/>
      <c r="AH448" s="111"/>
      <c r="AI448" s="142"/>
      <c r="AJ448" s="144"/>
      <c r="AK448" s="142"/>
      <c r="AL448" s="142"/>
      <c r="AM448" s="142"/>
      <c r="AN448" s="142"/>
      <c r="AO448" s="142"/>
      <c r="AP448" s="111"/>
      <c r="AQ448" s="111"/>
      <c r="AR448" s="111"/>
      <c r="AS448" s="142"/>
      <c r="AT448" s="144"/>
      <c r="AU448" s="142"/>
      <c r="AV448" s="142"/>
      <c r="AW448" s="142"/>
      <c r="AX448" s="110"/>
      <c r="AY448" s="110"/>
      <c r="AZ448" s="142"/>
      <c r="BA448" s="144"/>
      <c r="BB448" s="142"/>
      <c r="BC448" s="142"/>
      <c r="BD448" s="142"/>
      <c r="BE448" s="110"/>
      <c r="BF448" s="110"/>
      <c r="BG448" s="142"/>
      <c r="BH448" s="144"/>
      <c r="BI448" s="142"/>
      <c r="BJ448" s="142"/>
      <c r="BK448" s="110"/>
      <c r="BL448" s="142"/>
      <c r="BM448" s="110"/>
      <c r="BN448" s="142"/>
      <c r="BO448" s="142"/>
      <c r="BP448" s="142"/>
      <c r="BQ448" s="110"/>
      <c r="BR448" s="142"/>
      <c r="BS448" s="110"/>
      <c r="BT448" s="142"/>
      <c r="BU448" s="110"/>
      <c r="BV448" s="144"/>
      <c r="BW448" s="114"/>
      <c r="BX448" s="67"/>
      <c r="BY448" s="68"/>
      <c r="BZ448" s="143"/>
      <c r="CA448" s="143"/>
      <c r="CB448" s="142"/>
      <c r="CC448" s="110"/>
      <c r="CD448" s="110"/>
      <c r="CE448" s="142"/>
      <c r="CF448" s="145"/>
      <c r="CG448" s="142"/>
      <c r="CH448" s="142"/>
      <c r="CI448" s="142"/>
      <c r="CJ448" s="142"/>
      <c r="CK448" s="142"/>
      <c r="CL448" s="111"/>
      <c r="CM448" s="111"/>
      <c r="CN448" s="111"/>
      <c r="CO448" s="142"/>
      <c r="CP448" s="145"/>
      <c r="CQ448" s="142"/>
      <c r="CR448" s="142"/>
      <c r="CS448" s="142"/>
      <c r="CT448" s="142"/>
      <c r="CU448" s="142"/>
      <c r="CV448" s="111"/>
      <c r="CW448" s="111"/>
      <c r="CX448" s="111"/>
      <c r="CY448" s="142"/>
      <c r="CZ448" s="145"/>
      <c r="DA448" s="116"/>
      <c r="DB448" s="168"/>
      <c r="DC448" s="118"/>
      <c r="DD448" s="118"/>
      <c r="DE448" s="167"/>
      <c r="DF448" s="167"/>
    </row>
    <row r="449" spans="1:110" hidden="1" x14ac:dyDescent="0.25">
      <c r="A449" s="140"/>
      <c r="B449" s="141"/>
      <c r="C449" s="90"/>
      <c r="D449" s="142"/>
      <c r="E449" s="143"/>
      <c r="F449" s="144"/>
      <c r="G449" s="142"/>
      <c r="H449" s="142"/>
      <c r="I449" s="110"/>
      <c r="J449" s="142"/>
      <c r="K449" s="110"/>
      <c r="L449" s="142"/>
      <c r="M449" s="142"/>
      <c r="N449" s="142"/>
      <c r="O449" s="110"/>
      <c r="P449" s="142"/>
      <c r="Q449" s="110"/>
      <c r="R449" s="142"/>
      <c r="S449" s="142"/>
      <c r="T449" s="142"/>
      <c r="U449" s="110"/>
      <c r="V449" s="142"/>
      <c r="W449" s="110"/>
      <c r="X449" s="142"/>
      <c r="Y449" s="110"/>
      <c r="Z449" s="144"/>
      <c r="AA449" s="142"/>
      <c r="AB449" s="142"/>
      <c r="AC449" s="142"/>
      <c r="AD449" s="142"/>
      <c r="AE449" s="142"/>
      <c r="AF449" s="111"/>
      <c r="AG449" s="111"/>
      <c r="AH449" s="111"/>
      <c r="AI449" s="142"/>
      <c r="AJ449" s="144"/>
      <c r="AK449" s="142"/>
      <c r="AL449" s="142"/>
      <c r="AM449" s="142"/>
      <c r="AN449" s="142"/>
      <c r="AO449" s="142"/>
      <c r="AP449" s="111"/>
      <c r="AQ449" s="111"/>
      <c r="AR449" s="111"/>
      <c r="AS449" s="142"/>
      <c r="AT449" s="144"/>
      <c r="AU449" s="142"/>
      <c r="AV449" s="142"/>
      <c r="AW449" s="142"/>
      <c r="AX449" s="110"/>
      <c r="AY449" s="110"/>
      <c r="AZ449" s="142"/>
      <c r="BA449" s="144"/>
      <c r="BB449" s="142"/>
      <c r="BC449" s="142"/>
      <c r="BD449" s="142"/>
      <c r="BE449" s="110"/>
      <c r="BF449" s="110"/>
      <c r="BG449" s="142"/>
      <c r="BH449" s="144"/>
      <c r="BI449" s="142"/>
      <c r="BJ449" s="142"/>
      <c r="BK449" s="110"/>
      <c r="BL449" s="142"/>
      <c r="BM449" s="110"/>
      <c r="BN449" s="142"/>
      <c r="BO449" s="142"/>
      <c r="BP449" s="142"/>
      <c r="BQ449" s="110"/>
      <c r="BR449" s="142"/>
      <c r="BS449" s="110"/>
      <c r="BT449" s="142"/>
      <c r="BU449" s="110"/>
      <c r="BV449" s="144"/>
      <c r="BW449" s="114"/>
      <c r="BX449" s="67"/>
      <c r="BY449" s="68"/>
      <c r="BZ449" s="143"/>
      <c r="CA449" s="143"/>
      <c r="CB449" s="142"/>
      <c r="CC449" s="110"/>
      <c r="CD449" s="110"/>
      <c r="CE449" s="142"/>
      <c r="CF449" s="145"/>
      <c r="CG449" s="142"/>
      <c r="CH449" s="142"/>
      <c r="CI449" s="142"/>
      <c r="CJ449" s="142"/>
      <c r="CK449" s="142"/>
      <c r="CL449" s="111"/>
      <c r="CM449" s="111"/>
      <c r="CN449" s="111"/>
      <c r="CO449" s="142"/>
      <c r="CP449" s="145"/>
      <c r="CQ449" s="142"/>
      <c r="CR449" s="142"/>
      <c r="CS449" s="142"/>
      <c r="CT449" s="142"/>
      <c r="CU449" s="142"/>
      <c r="CV449" s="111"/>
      <c r="CW449" s="111"/>
      <c r="CX449" s="111"/>
      <c r="CY449" s="142"/>
      <c r="CZ449" s="145"/>
      <c r="DA449" s="116"/>
      <c r="DB449" s="168"/>
      <c r="DC449" s="118"/>
      <c r="DD449" s="118"/>
      <c r="DE449" s="167"/>
      <c r="DF449" s="167"/>
    </row>
    <row r="450" spans="1:110" hidden="1" x14ac:dyDescent="0.25">
      <c r="A450" s="140"/>
      <c r="B450" s="141"/>
      <c r="C450" s="90"/>
      <c r="D450" s="142"/>
      <c r="E450" s="143"/>
      <c r="F450" s="144"/>
      <c r="G450" s="142"/>
      <c r="H450" s="142"/>
      <c r="I450" s="110"/>
      <c r="J450" s="142"/>
      <c r="K450" s="110"/>
      <c r="L450" s="142"/>
      <c r="M450" s="142"/>
      <c r="N450" s="142"/>
      <c r="O450" s="110"/>
      <c r="P450" s="142"/>
      <c r="Q450" s="110"/>
      <c r="R450" s="142"/>
      <c r="S450" s="142"/>
      <c r="T450" s="142"/>
      <c r="U450" s="110"/>
      <c r="V450" s="142"/>
      <c r="W450" s="110"/>
      <c r="X450" s="142"/>
      <c r="Y450" s="110"/>
      <c r="Z450" s="144"/>
      <c r="AA450" s="142"/>
      <c r="AB450" s="142"/>
      <c r="AC450" s="142"/>
      <c r="AD450" s="142"/>
      <c r="AE450" s="142"/>
      <c r="AF450" s="111"/>
      <c r="AG450" s="111"/>
      <c r="AH450" s="111"/>
      <c r="AI450" s="142"/>
      <c r="AJ450" s="144"/>
      <c r="AK450" s="142"/>
      <c r="AL450" s="142"/>
      <c r="AM450" s="142"/>
      <c r="AN450" s="142"/>
      <c r="AO450" s="142"/>
      <c r="AP450" s="111"/>
      <c r="AQ450" s="111"/>
      <c r="AR450" s="111"/>
      <c r="AS450" s="142"/>
      <c r="AT450" s="144"/>
      <c r="AU450" s="142"/>
      <c r="AV450" s="142"/>
      <c r="AW450" s="142"/>
      <c r="AX450" s="110"/>
      <c r="AY450" s="110"/>
      <c r="AZ450" s="142"/>
      <c r="BA450" s="144"/>
      <c r="BB450" s="142"/>
      <c r="BC450" s="142"/>
      <c r="BD450" s="142"/>
      <c r="BE450" s="110"/>
      <c r="BF450" s="110"/>
      <c r="BG450" s="142"/>
      <c r="BH450" s="144"/>
      <c r="BI450" s="142"/>
      <c r="BJ450" s="142"/>
      <c r="BK450" s="110"/>
      <c r="BL450" s="142"/>
      <c r="BM450" s="110"/>
      <c r="BN450" s="142"/>
      <c r="BO450" s="142"/>
      <c r="BP450" s="142"/>
      <c r="BQ450" s="110"/>
      <c r="BR450" s="142"/>
      <c r="BS450" s="110"/>
      <c r="BT450" s="142"/>
      <c r="BU450" s="110"/>
      <c r="BV450" s="144"/>
      <c r="BW450" s="114"/>
      <c r="BX450" s="67"/>
      <c r="BY450" s="68"/>
      <c r="BZ450" s="143"/>
      <c r="CA450" s="143"/>
      <c r="CB450" s="142"/>
      <c r="CC450" s="110"/>
      <c r="CD450" s="110"/>
      <c r="CE450" s="142"/>
      <c r="CF450" s="145"/>
      <c r="CG450" s="142"/>
      <c r="CH450" s="142"/>
      <c r="CI450" s="142"/>
      <c r="CJ450" s="142"/>
      <c r="CK450" s="142"/>
      <c r="CL450" s="111"/>
      <c r="CM450" s="111"/>
      <c r="CN450" s="111"/>
      <c r="CO450" s="142"/>
      <c r="CP450" s="145"/>
      <c r="CQ450" s="142"/>
      <c r="CR450" s="142"/>
      <c r="CS450" s="142"/>
      <c r="CT450" s="142"/>
      <c r="CU450" s="142"/>
      <c r="CV450" s="111"/>
      <c r="CW450" s="111"/>
      <c r="CX450" s="111"/>
      <c r="CY450" s="142"/>
      <c r="CZ450" s="145"/>
      <c r="DA450" s="116"/>
      <c r="DB450" s="168"/>
      <c r="DC450" s="118"/>
      <c r="DD450" s="118"/>
      <c r="DE450" s="167"/>
      <c r="DF450" s="167"/>
    </row>
    <row r="451" spans="1:110" hidden="1" x14ac:dyDescent="0.25">
      <c r="A451" s="140"/>
      <c r="B451" s="141"/>
      <c r="C451" s="90"/>
      <c r="D451" s="142"/>
      <c r="E451" s="143"/>
      <c r="F451" s="144"/>
      <c r="G451" s="142"/>
      <c r="H451" s="142"/>
      <c r="I451" s="110"/>
      <c r="J451" s="142"/>
      <c r="K451" s="110"/>
      <c r="L451" s="142"/>
      <c r="M451" s="142"/>
      <c r="N451" s="142"/>
      <c r="O451" s="110"/>
      <c r="P451" s="142"/>
      <c r="Q451" s="110"/>
      <c r="R451" s="142"/>
      <c r="S451" s="142"/>
      <c r="T451" s="142"/>
      <c r="U451" s="110"/>
      <c r="V451" s="142"/>
      <c r="W451" s="110"/>
      <c r="X451" s="142"/>
      <c r="Y451" s="110"/>
      <c r="Z451" s="144"/>
      <c r="AA451" s="142"/>
      <c r="AB451" s="142"/>
      <c r="AC451" s="142"/>
      <c r="AD451" s="142"/>
      <c r="AE451" s="142"/>
      <c r="AF451" s="111"/>
      <c r="AG451" s="111"/>
      <c r="AH451" s="111"/>
      <c r="AI451" s="142"/>
      <c r="AJ451" s="144"/>
      <c r="AK451" s="142"/>
      <c r="AL451" s="142"/>
      <c r="AM451" s="142"/>
      <c r="AN451" s="142"/>
      <c r="AO451" s="142"/>
      <c r="AP451" s="111"/>
      <c r="AQ451" s="111"/>
      <c r="AR451" s="111"/>
      <c r="AS451" s="142"/>
      <c r="AT451" s="144"/>
      <c r="AU451" s="142"/>
      <c r="AV451" s="142"/>
      <c r="AW451" s="142"/>
      <c r="AX451" s="110"/>
      <c r="AY451" s="110"/>
      <c r="AZ451" s="142"/>
      <c r="BA451" s="144"/>
      <c r="BB451" s="142"/>
      <c r="BC451" s="142"/>
      <c r="BD451" s="142"/>
      <c r="BE451" s="110"/>
      <c r="BF451" s="110"/>
      <c r="BG451" s="142"/>
      <c r="BH451" s="144"/>
      <c r="BI451" s="142"/>
      <c r="BJ451" s="142"/>
      <c r="BK451" s="110"/>
      <c r="BL451" s="142"/>
      <c r="BM451" s="110"/>
      <c r="BN451" s="142"/>
      <c r="BO451" s="142"/>
      <c r="BP451" s="142"/>
      <c r="BQ451" s="110"/>
      <c r="BR451" s="142"/>
      <c r="BS451" s="110"/>
      <c r="BT451" s="142"/>
      <c r="BU451" s="110"/>
      <c r="BV451" s="144"/>
      <c r="BW451" s="114"/>
      <c r="BX451" s="67"/>
      <c r="BY451" s="68"/>
      <c r="BZ451" s="143"/>
      <c r="CA451" s="143"/>
      <c r="CB451" s="142"/>
      <c r="CC451" s="110"/>
      <c r="CD451" s="110"/>
      <c r="CE451" s="142"/>
      <c r="CF451" s="145"/>
      <c r="CG451" s="142"/>
      <c r="CH451" s="142"/>
      <c r="CI451" s="142"/>
      <c r="CJ451" s="142"/>
      <c r="CK451" s="142"/>
      <c r="CL451" s="111"/>
      <c r="CM451" s="111"/>
      <c r="CN451" s="111"/>
      <c r="CO451" s="142"/>
      <c r="CP451" s="145"/>
      <c r="CQ451" s="142"/>
      <c r="CR451" s="142"/>
      <c r="CS451" s="142"/>
      <c r="CT451" s="142"/>
      <c r="CU451" s="142"/>
      <c r="CV451" s="111"/>
      <c r="CW451" s="111"/>
      <c r="CX451" s="111"/>
      <c r="CY451" s="142"/>
      <c r="CZ451" s="145"/>
      <c r="DA451" s="116"/>
      <c r="DB451" s="168"/>
      <c r="DC451" s="118"/>
      <c r="DD451" s="118"/>
      <c r="DE451" s="167"/>
      <c r="DF451" s="167"/>
    </row>
    <row r="452" spans="1:110" hidden="1" x14ac:dyDescent="0.25">
      <c r="A452" s="140"/>
      <c r="B452" s="141"/>
      <c r="C452" s="90"/>
      <c r="D452" s="142"/>
      <c r="E452" s="143"/>
      <c r="F452" s="144"/>
      <c r="G452" s="142"/>
      <c r="H452" s="142"/>
      <c r="I452" s="110"/>
      <c r="J452" s="142"/>
      <c r="K452" s="110"/>
      <c r="L452" s="142"/>
      <c r="M452" s="142"/>
      <c r="N452" s="142"/>
      <c r="O452" s="110"/>
      <c r="P452" s="142"/>
      <c r="Q452" s="110"/>
      <c r="R452" s="142"/>
      <c r="S452" s="142"/>
      <c r="T452" s="142"/>
      <c r="U452" s="110"/>
      <c r="V452" s="142"/>
      <c r="W452" s="110"/>
      <c r="X452" s="142"/>
      <c r="Y452" s="110"/>
      <c r="Z452" s="144"/>
      <c r="AA452" s="142"/>
      <c r="AB452" s="142"/>
      <c r="AC452" s="142"/>
      <c r="AD452" s="142"/>
      <c r="AE452" s="142"/>
      <c r="AF452" s="111"/>
      <c r="AG452" s="111"/>
      <c r="AH452" s="111"/>
      <c r="AI452" s="142"/>
      <c r="AJ452" s="144"/>
      <c r="AK452" s="142"/>
      <c r="AL452" s="142"/>
      <c r="AM452" s="142"/>
      <c r="AN452" s="142"/>
      <c r="AO452" s="142"/>
      <c r="AP452" s="111"/>
      <c r="AQ452" s="111"/>
      <c r="AR452" s="111"/>
      <c r="AS452" s="142"/>
      <c r="AT452" s="144"/>
      <c r="AU452" s="142"/>
      <c r="AV452" s="142"/>
      <c r="AW452" s="142"/>
      <c r="AX452" s="110"/>
      <c r="AY452" s="110"/>
      <c r="AZ452" s="142"/>
      <c r="BA452" s="144"/>
      <c r="BB452" s="142"/>
      <c r="BC452" s="142"/>
      <c r="BD452" s="142"/>
      <c r="BE452" s="110"/>
      <c r="BF452" s="110"/>
      <c r="BG452" s="142"/>
      <c r="BH452" s="144"/>
      <c r="BI452" s="142"/>
      <c r="BJ452" s="142"/>
      <c r="BK452" s="110"/>
      <c r="BL452" s="142"/>
      <c r="BM452" s="110"/>
      <c r="BN452" s="142"/>
      <c r="BO452" s="142"/>
      <c r="BP452" s="142"/>
      <c r="BQ452" s="110"/>
      <c r="BR452" s="142"/>
      <c r="BS452" s="110"/>
      <c r="BT452" s="142"/>
      <c r="BU452" s="110"/>
      <c r="BV452" s="144"/>
      <c r="BW452" s="114"/>
      <c r="BX452" s="67"/>
      <c r="BY452" s="68"/>
      <c r="BZ452" s="143"/>
      <c r="CA452" s="143"/>
      <c r="CB452" s="142"/>
      <c r="CC452" s="110"/>
      <c r="CD452" s="110"/>
      <c r="CE452" s="142"/>
      <c r="CF452" s="145"/>
      <c r="CG452" s="142"/>
      <c r="CH452" s="142"/>
      <c r="CI452" s="142"/>
      <c r="CJ452" s="142"/>
      <c r="CK452" s="142"/>
      <c r="CL452" s="111"/>
      <c r="CM452" s="111"/>
      <c r="CN452" s="111"/>
      <c r="CO452" s="142"/>
      <c r="CP452" s="145"/>
      <c r="CQ452" s="142"/>
      <c r="CR452" s="142"/>
      <c r="CS452" s="142"/>
      <c r="CT452" s="142"/>
      <c r="CU452" s="142"/>
      <c r="CV452" s="111"/>
      <c r="CW452" s="111"/>
      <c r="CX452" s="111"/>
      <c r="CY452" s="142"/>
      <c r="CZ452" s="145"/>
      <c r="DA452" s="116"/>
      <c r="DB452" s="168"/>
      <c r="DC452" s="118"/>
      <c r="DD452" s="118"/>
      <c r="DE452" s="167"/>
      <c r="DF452" s="167"/>
    </row>
    <row r="453" spans="1:110" hidden="1" x14ac:dyDescent="0.25">
      <c r="A453" s="140"/>
      <c r="B453" s="141"/>
      <c r="C453" s="90"/>
      <c r="D453" s="142"/>
      <c r="E453" s="143"/>
      <c r="F453" s="144"/>
      <c r="G453" s="142"/>
      <c r="H453" s="142"/>
      <c r="I453" s="110"/>
      <c r="J453" s="142"/>
      <c r="K453" s="110"/>
      <c r="L453" s="142"/>
      <c r="M453" s="142"/>
      <c r="N453" s="142"/>
      <c r="O453" s="110"/>
      <c r="P453" s="142"/>
      <c r="Q453" s="110"/>
      <c r="R453" s="142"/>
      <c r="S453" s="142"/>
      <c r="T453" s="142"/>
      <c r="U453" s="110"/>
      <c r="V453" s="142"/>
      <c r="W453" s="110"/>
      <c r="X453" s="142"/>
      <c r="Y453" s="110"/>
      <c r="Z453" s="144"/>
      <c r="AA453" s="142"/>
      <c r="AB453" s="142"/>
      <c r="AC453" s="142"/>
      <c r="AD453" s="142"/>
      <c r="AE453" s="142"/>
      <c r="AF453" s="111"/>
      <c r="AG453" s="111"/>
      <c r="AH453" s="111"/>
      <c r="AI453" s="142"/>
      <c r="AJ453" s="144"/>
      <c r="AK453" s="142"/>
      <c r="AL453" s="142"/>
      <c r="AM453" s="142"/>
      <c r="AN453" s="142"/>
      <c r="AO453" s="142"/>
      <c r="AP453" s="111"/>
      <c r="AQ453" s="111"/>
      <c r="AR453" s="111"/>
      <c r="AS453" s="142"/>
      <c r="AT453" s="144"/>
      <c r="AU453" s="142"/>
      <c r="AV453" s="142"/>
      <c r="AW453" s="142"/>
      <c r="AX453" s="110"/>
      <c r="AY453" s="110"/>
      <c r="AZ453" s="142"/>
      <c r="BA453" s="144"/>
      <c r="BB453" s="142"/>
      <c r="BC453" s="142"/>
      <c r="BD453" s="142"/>
      <c r="BE453" s="110"/>
      <c r="BF453" s="110"/>
      <c r="BG453" s="142"/>
      <c r="BH453" s="144"/>
      <c r="BI453" s="142"/>
      <c r="BJ453" s="142"/>
      <c r="BK453" s="110"/>
      <c r="BL453" s="142"/>
      <c r="BM453" s="110"/>
      <c r="BN453" s="142"/>
      <c r="BO453" s="142"/>
      <c r="BP453" s="142"/>
      <c r="BQ453" s="110"/>
      <c r="BR453" s="142"/>
      <c r="BS453" s="110"/>
      <c r="BT453" s="142"/>
      <c r="BU453" s="110"/>
      <c r="BV453" s="144"/>
      <c r="BW453" s="114"/>
      <c r="BX453" s="67"/>
      <c r="BY453" s="68"/>
      <c r="BZ453" s="143"/>
      <c r="CA453" s="143"/>
      <c r="CB453" s="142"/>
      <c r="CC453" s="110"/>
      <c r="CD453" s="110"/>
      <c r="CE453" s="142"/>
      <c r="CF453" s="145"/>
      <c r="CG453" s="142"/>
      <c r="CH453" s="142"/>
      <c r="CI453" s="142"/>
      <c r="CJ453" s="142"/>
      <c r="CK453" s="142"/>
      <c r="CL453" s="111"/>
      <c r="CM453" s="111"/>
      <c r="CN453" s="111"/>
      <c r="CO453" s="142"/>
      <c r="CP453" s="145"/>
      <c r="CQ453" s="142"/>
      <c r="CR453" s="142"/>
      <c r="CS453" s="142"/>
      <c r="CT453" s="142"/>
      <c r="CU453" s="142"/>
      <c r="CV453" s="111"/>
      <c r="CW453" s="111"/>
      <c r="CX453" s="111"/>
      <c r="CY453" s="142"/>
      <c r="CZ453" s="145"/>
      <c r="DA453" s="116"/>
      <c r="DB453" s="168"/>
      <c r="DC453" s="118"/>
      <c r="DD453" s="118"/>
      <c r="DE453" s="167"/>
      <c r="DF453" s="167"/>
    </row>
    <row r="454" spans="1:110" hidden="1" x14ac:dyDescent="0.25">
      <c r="A454" s="140"/>
      <c r="B454" s="141"/>
      <c r="C454" s="90"/>
      <c r="D454" s="142"/>
      <c r="E454" s="143"/>
      <c r="F454" s="144"/>
      <c r="G454" s="142"/>
      <c r="H454" s="142"/>
      <c r="I454" s="110"/>
      <c r="J454" s="142"/>
      <c r="K454" s="110"/>
      <c r="L454" s="142"/>
      <c r="M454" s="142"/>
      <c r="N454" s="142"/>
      <c r="O454" s="110"/>
      <c r="P454" s="142"/>
      <c r="Q454" s="110"/>
      <c r="R454" s="142"/>
      <c r="S454" s="142"/>
      <c r="T454" s="142"/>
      <c r="U454" s="110"/>
      <c r="V454" s="142"/>
      <c r="W454" s="110"/>
      <c r="X454" s="142"/>
      <c r="Y454" s="110"/>
      <c r="Z454" s="144"/>
      <c r="AA454" s="142"/>
      <c r="AB454" s="142"/>
      <c r="AC454" s="142"/>
      <c r="AD454" s="142"/>
      <c r="AE454" s="142"/>
      <c r="AF454" s="111"/>
      <c r="AG454" s="111"/>
      <c r="AH454" s="111"/>
      <c r="AI454" s="142"/>
      <c r="AJ454" s="144"/>
      <c r="AK454" s="142"/>
      <c r="AL454" s="142"/>
      <c r="AM454" s="142"/>
      <c r="AN454" s="142"/>
      <c r="AO454" s="142"/>
      <c r="AP454" s="111"/>
      <c r="AQ454" s="111"/>
      <c r="AR454" s="111"/>
      <c r="AS454" s="142"/>
      <c r="AT454" s="144"/>
      <c r="AU454" s="142"/>
      <c r="AV454" s="142"/>
      <c r="AW454" s="142"/>
      <c r="AX454" s="110"/>
      <c r="AY454" s="110"/>
      <c r="AZ454" s="142"/>
      <c r="BA454" s="144"/>
      <c r="BB454" s="142"/>
      <c r="BC454" s="142"/>
      <c r="BD454" s="142"/>
      <c r="BE454" s="110"/>
      <c r="BF454" s="110"/>
      <c r="BG454" s="142"/>
      <c r="BH454" s="144"/>
      <c r="BI454" s="142"/>
      <c r="BJ454" s="142"/>
      <c r="BK454" s="110"/>
      <c r="BL454" s="142"/>
      <c r="BM454" s="110"/>
      <c r="BN454" s="142"/>
      <c r="BO454" s="142"/>
      <c r="BP454" s="142"/>
      <c r="BQ454" s="110"/>
      <c r="BR454" s="142"/>
      <c r="BS454" s="110"/>
      <c r="BT454" s="142"/>
      <c r="BU454" s="110"/>
      <c r="BV454" s="144"/>
      <c r="BW454" s="114"/>
      <c r="BX454" s="67"/>
      <c r="BY454" s="68"/>
      <c r="BZ454" s="143"/>
      <c r="CA454" s="143"/>
      <c r="CB454" s="142"/>
      <c r="CC454" s="110"/>
      <c r="CD454" s="110"/>
      <c r="CE454" s="142"/>
      <c r="CF454" s="145"/>
      <c r="CG454" s="142"/>
      <c r="CH454" s="142"/>
      <c r="CI454" s="142"/>
      <c r="CJ454" s="142"/>
      <c r="CK454" s="142"/>
      <c r="CL454" s="111"/>
      <c r="CM454" s="111"/>
      <c r="CN454" s="111"/>
      <c r="CO454" s="142"/>
      <c r="CP454" s="145"/>
      <c r="CQ454" s="142"/>
      <c r="CR454" s="142"/>
      <c r="CS454" s="142"/>
      <c r="CT454" s="142"/>
      <c r="CU454" s="142"/>
      <c r="CV454" s="111"/>
      <c r="CW454" s="111"/>
      <c r="CX454" s="111"/>
      <c r="CY454" s="142"/>
      <c r="CZ454" s="145"/>
      <c r="DA454" s="116"/>
      <c r="DB454" s="168"/>
      <c r="DC454" s="118"/>
      <c r="DD454" s="118"/>
      <c r="DE454" s="167"/>
      <c r="DF454" s="167"/>
    </row>
    <row r="455" spans="1:110" hidden="1" x14ac:dyDescent="0.25">
      <c r="A455" s="140"/>
      <c r="B455" s="141"/>
      <c r="C455" s="90"/>
      <c r="D455" s="142"/>
      <c r="E455" s="143"/>
      <c r="F455" s="144"/>
      <c r="G455" s="142"/>
      <c r="H455" s="142"/>
      <c r="I455" s="110"/>
      <c r="J455" s="142"/>
      <c r="K455" s="110"/>
      <c r="L455" s="142"/>
      <c r="M455" s="142"/>
      <c r="N455" s="142"/>
      <c r="O455" s="110"/>
      <c r="P455" s="142"/>
      <c r="Q455" s="110"/>
      <c r="R455" s="142"/>
      <c r="S455" s="142"/>
      <c r="T455" s="142"/>
      <c r="U455" s="110"/>
      <c r="V455" s="142"/>
      <c r="W455" s="110"/>
      <c r="X455" s="142"/>
      <c r="Y455" s="110"/>
      <c r="Z455" s="144"/>
      <c r="AA455" s="142"/>
      <c r="AB455" s="142"/>
      <c r="AC455" s="142"/>
      <c r="AD455" s="142"/>
      <c r="AE455" s="142"/>
      <c r="AF455" s="111"/>
      <c r="AG455" s="111"/>
      <c r="AH455" s="111"/>
      <c r="AI455" s="142"/>
      <c r="AJ455" s="144"/>
      <c r="AK455" s="142"/>
      <c r="AL455" s="142"/>
      <c r="AM455" s="142"/>
      <c r="AN455" s="142"/>
      <c r="AO455" s="142"/>
      <c r="AP455" s="111"/>
      <c r="AQ455" s="111"/>
      <c r="AR455" s="111"/>
      <c r="AS455" s="142"/>
      <c r="AT455" s="144"/>
      <c r="AU455" s="142"/>
      <c r="AV455" s="142"/>
      <c r="AW455" s="142"/>
      <c r="AX455" s="110"/>
      <c r="AY455" s="110"/>
      <c r="AZ455" s="142"/>
      <c r="BA455" s="144"/>
      <c r="BB455" s="142"/>
      <c r="BC455" s="142"/>
      <c r="BD455" s="142"/>
      <c r="BE455" s="110"/>
      <c r="BF455" s="110"/>
      <c r="BG455" s="142"/>
      <c r="BH455" s="144"/>
      <c r="BI455" s="142"/>
      <c r="BJ455" s="142"/>
      <c r="BK455" s="110"/>
      <c r="BL455" s="142"/>
      <c r="BM455" s="110"/>
      <c r="BN455" s="142"/>
      <c r="BO455" s="142"/>
      <c r="BP455" s="142"/>
      <c r="BQ455" s="110"/>
      <c r="BR455" s="142"/>
      <c r="BS455" s="110"/>
      <c r="BT455" s="142"/>
      <c r="BU455" s="110"/>
      <c r="BV455" s="144"/>
      <c r="BW455" s="114"/>
      <c r="BX455" s="67"/>
      <c r="BY455" s="68"/>
      <c r="BZ455" s="143"/>
      <c r="CA455" s="143"/>
      <c r="CB455" s="142"/>
      <c r="CC455" s="110"/>
      <c r="CD455" s="110"/>
      <c r="CE455" s="142"/>
      <c r="CF455" s="145"/>
      <c r="CG455" s="142"/>
      <c r="CH455" s="142"/>
      <c r="CI455" s="142"/>
      <c r="CJ455" s="142"/>
      <c r="CK455" s="142"/>
      <c r="CL455" s="111"/>
      <c r="CM455" s="111"/>
      <c r="CN455" s="111"/>
      <c r="CO455" s="142"/>
      <c r="CP455" s="145"/>
      <c r="CQ455" s="142"/>
      <c r="CR455" s="142"/>
      <c r="CS455" s="142"/>
      <c r="CT455" s="142"/>
      <c r="CU455" s="142"/>
      <c r="CV455" s="111"/>
      <c r="CW455" s="111"/>
      <c r="CX455" s="111"/>
      <c r="CY455" s="142"/>
      <c r="CZ455" s="145"/>
      <c r="DA455" s="116"/>
      <c r="DB455" s="168"/>
      <c r="DC455" s="118"/>
      <c r="DD455" s="118"/>
      <c r="DE455" s="167"/>
      <c r="DF455" s="167"/>
    </row>
    <row r="456" spans="1:110" hidden="1" x14ac:dyDescent="0.25">
      <c r="A456" s="140"/>
      <c r="B456" s="141"/>
      <c r="C456" s="90"/>
      <c r="D456" s="142"/>
      <c r="E456" s="143"/>
      <c r="F456" s="144"/>
      <c r="G456" s="142"/>
      <c r="H456" s="142"/>
      <c r="I456" s="110"/>
      <c r="J456" s="142"/>
      <c r="K456" s="110"/>
      <c r="L456" s="142"/>
      <c r="M456" s="142"/>
      <c r="N456" s="142"/>
      <c r="O456" s="110"/>
      <c r="P456" s="142"/>
      <c r="Q456" s="110"/>
      <c r="R456" s="142"/>
      <c r="S456" s="142"/>
      <c r="T456" s="142"/>
      <c r="U456" s="110"/>
      <c r="V456" s="142"/>
      <c r="W456" s="110"/>
      <c r="X456" s="142"/>
      <c r="Y456" s="110"/>
      <c r="Z456" s="144"/>
      <c r="AA456" s="142"/>
      <c r="AB456" s="142"/>
      <c r="AC456" s="142"/>
      <c r="AD456" s="142"/>
      <c r="AE456" s="142"/>
      <c r="AF456" s="111"/>
      <c r="AG456" s="111"/>
      <c r="AH456" s="111"/>
      <c r="AI456" s="142"/>
      <c r="AJ456" s="144"/>
      <c r="AK456" s="142"/>
      <c r="AL456" s="142"/>
      <c r="AM456" s="142"/>
      <c r="AN456" s="142"/>
      <c r="AO456" s="142"/>
      <c r="AP456" s="111"/>
      <c r="AQ456" s="111"/>
      <c r="AR456" s="111"/>
      <c r="AS456" s="142"/>
      <c r="AT456" s="144"/>
      <c r="AU456" s="142"/>
      <c r="AV456" s="142"/>
      <c r="AW456" s="142"/>
      <c r="AX456" s="110"/>
      <c r="AY456" s="110"/>
      <c r="AZ456" s="142"/>
      <c r="BA456" s="144"/>
      <c r="BB456" s="142"/>
      <c r="BC456" s="142"/>
      <c r="BD456" s="142"/>
      <c r="BE456" s="110"/>
      <c r="BF456" s="110"/>
      <c r="BG456" s="142"/>
      <c r="BH456" s="144"/>
      <c r="BI456" s="142"/>
      <c r="BJ456" s="142"/>
      <c r="BK456" s="110"/>
      <c r="BL456" s="142"/>
      <c r="BM456" s="110"/>
      <c r="BN456" s="142"/>
      <c r="BO456" s="142"/>
      <c r="BP456" s="142"/>
      <c r="BQ456" s="110"/>
      <c r="BR456" s="142"/>
      <c r="BS456" s="110"/>
      <c r="BT456" s="142"/>
      <c r="BU456" s="110"/>
      <c r="BV456" s="144"/>
      <c r="BW456" s="114"/>
      <c r="BX456" s="67"/>
      <c r="BY456" s="68"/>
      <c r="BZ456" s="143"/>
      <c r="CA456" s="143"/>
      <c r="CB456" s="142"/>
      <c r="CC456" s="110"/>
      <c r="CD456" s="110"/>
      <c r="CE456" s="142"/>
      <c r="CF456" s="145"/>
      <c r="CG456" s="142"/>
      <c r="CH456" s="142"/>
      <c r="CI456" s="142"/>
      <c r="CJ456" s="142"/>
      <c r="CK456" s="142"/>
      <c r="CL456" s="111"/>
      <c r="CM456" s="111"/>
      <c r="CN456" s="111"/>
      <c r="CO456" s="142"/>
      <c r="CP456" s="145"/>
      <c r="CQ456" s="142"/>
      <c r="CR456" s="142"/>
      <c r="CS456" s="142"/>
      <c r="CT456" s="142"/>
      <c r="CU456" s="142"/>
      <c r="CV456" s="111"/>
      <c r="CW456" s="111"/>
      <c r="CX456" s="111"/>
      <c r="CY456" s="142"/>
      <c r="CZ456" s="145"/>
      <c r="DA456" s="116"/>
      <c r="DB456" s="168"/>
      <c r="DC456" s="118"/>
      <c r="DD456" s="118"/>
      <c r="DE456" s="167"/>
      <c r="DF456" s="167"/>
    </row>
    <row r="457" spans="1:110" hidden="1" x14ac:dyDescent="0.25">
      <c r="A457" s="140"/>
      <c r="B457" s="141"/>
      <c r="C457" s="90"/>
      <c r="D457" s="142"/>
      <c r="E457" s="143"/>
      <c r="F457" s="144"/>
      <c r="G457" s="142"/>
      <c r="H457" s="142"/>
      <c r="I457" s="110"/>
      <c r="J457" s="142"/>
      <c r="K457" s="110"/>
      <c r="L457" s="142"/>
      <c r="M457" s="142"/>
      <c r="N457" s="142"/>
      <c r="O457" s="110"/>
      <c r="P457" s="142"/>
      <c r="Q457" s="110"/>
      <c r="R457" s="142"/>
      <c r="S457" s="142"/>
      <c r="T457" s="142"/>
      <c r="U457" s="110"/>
      <c r="V457" s="142"/>
      <c r="W457" s="110"/>
      <c r="X457" s="142"/>
      <c r="Y457" s="110"/>
      <c r="Z457" s="144"/>
      <c r="AA457" s="142"/>
      <c r="AB457" s="142"/>
      <c r="AC457" s="142"/>
      <c r="AD457" s="142"/>
      <c r="AE457" s="142"/>
      <c r="AF457" s="111"/>
      <c r="AG457" s="111"/>
      <c r="AH457" s="111"/>
      <c r="AI457" s="142"/>
      <c r="AJ457" s="144"/>
      <c r="AK457" s="142"/>
      <c r="AL457" s="142"/>
      <c r="AM457" s="142"/>
      <c r="AN457" s="142"/>
      <c r="AO457" s="142"/>
      <c r="AP457" s="111"/>
      <c r="AQ457" s="111"/>
      <c r="AR457" s="111"/>
      <c r="AS457" s="142"/>
      <c r="AT457" s="144"/>
      <c r="AU457" s="142"/>
      <c r="AV457" s="142"/>
      <c r="AW457" s="142"/>
      <c r="AX457" s="110"/>
      <c r="AY457" s="110"/>
      <c r="AZ457" s="142"/>
      <c r="BA457" s="144"/>
      <c r="BB457" s="142"/>
      <c r="BC457" s="142"/>
      <c r="BD457" s="142"/>
      <c r="BE457" s="110"/>
      <c r="BF457" s="110"/>
      <c r="BG457" s="142"/>
      <c r="BH457" s="144"/>
      <c r="BI457" s="142"/>
      <c r="BJ457" s="142"/>
      <c r="BK457" s="110"/>
      <c r="BL457" s="142"/>
      <c r="BM457" s="110"/>
      <c r="BN457" s="142"/>
      <c r="BO457" s="142"/>
      <c r="BP457" s="142"/>
      <c r="BQ457" s="110"/>
      <c r="BR457" s="142"/>
      <c r="BS457" s="110"/>
      <c r="BT457" s="142"/>
      <c r="BU457" s="110"/>
      <c r="BV457" s="144"/>
      <c r="BW457" s="114"/>
      <c r="BX457" s="67"/>
      <c r="BY457" s="68"/>
      <c r="BZ457" s="143"/>
      <c r="CA457" s="143"/>
      <c r="CB457" s="142"/>
      <c r="CC457" s="110"/>
      <c r="CD457" s="110"/>
      <c r="CE457" s="142"/>
      <c r="CF457" s="145"/>
      <c r="CG457" s="142"/>
      <c r="CH457" s="142"/>
      <c r="CI457" s="142"/>
      <c r="CJ457" s="142"/>
      <c r="CK457" s="142"/>
      <c r="CL457" s="111"/>
      <c r="CM457" s="111"/>
      <c r="CN457" s="111"/>
      <c r="CO457" s="142"/>
      <c r="CP457" s="145"/>
      <c r="CQ457" s="142"/>
      <c r="CR457" s="142"/>
      <c r="CS457" s="142"/>
      <c r="CT457" s="142"/>
      <c r="CU457" s="142"/>
      <c r="CV457" s="111"/>
      <c r="CW457" s="111"/>
      <c r="CX457" s="111"/>
      <c r="CY457" s="142"/>
      <c r="CZ457" s="145"/>
      <c r="DA457" s="116"/>
      <c r="DB457" s="168"/>
      <c r="DC457" s="118"/>
      <c r="DD457" s="118"/>
      <c r="DE457" s="167"/>
      <c r="DF457" s="167"/>
    </row>
    <row r="458" spans="1:110" hidden="1" x14ac:dyDescent="0.25">
      <c r="A458" s="140"/>
      <c r="B458" s="141"/>
      <c r="C458" s="90"/>
      <c r="D458" s="142"/>
      <c r="E458" s="143"/>
      <c r="F458" s="144"/>
      <c r="G458" s="142"/>
      <c r="H458" s="142"/>
      <c r="I458" s="110"/>
      <c r="J458" s="142"/>
      <c r="K458" s="110"/>
      <c r="L458" s="142"/>
      <c r="M458" s="142"/>
      <c r="N458" s="142"/>
      <c r="O458" s="110"/>
      <c r="P458" s="142"/>
      <c r="Q458" s="110"/>
      <c r="R458" s="142"/>
      <c r="S458" s="142"/>
      <c r="T458" s="142"/>
      <c r="U458" s="110"/>
      <c r="V458" s="142"/>
      <c r="W458" s="110"/>
      <c r="X458" s="142"/>
      <c r="Y458" s="110"/>
      <c r="Z458" s="144"/>
      <c r="AA458" s="142"/>
      <c r="AB458" s="142"/>
      <c r="AC458" s="142"/>
      <c r="AD458" s="142"/>
      <c r="AE458" s="142"/>
      <c r="AF458" s="111"/>
      <c r="AG458" s="111"/>
      <c r="AH458" s="111"/>
      <c r="AI458" s="142"/>
      <c r="AJ458" s="144"/>
      <c r="AK458" s="142"/>
      <c r="AL458" s="142"/>
      <c r="AM458" s="142"/>
      <c r="AN458" s="142"/>
      <c r="AO458" s="142"/>
      <c r="AP458" s="111"/>
      <c r="AQ458" s="111"/>
      <c r="AR458" s="111"/>
      <c r="AS458" s="142"/>
      <c r="AT458" s="144"/>
      <c r="AU458" s="142"/>
      <c r="AV458" s="142"/>
      <c r="AW458" s="142"/>
      <c r="AX458" s="110"/>
      <c r="AY458" s="110"/>
      <c r="AZ458" s="142"/>
      <c r="BA458" s="144"/>
      <c r="BB458" s="142"/>
      <c r="BC458" s="142"/>
      <c r="BD458" s="142"/>
      <c r="BE458" s="110"/>
      <c r="BF458" s="110"/>
      <c r="BG458" s="142"/>
      <c r="BH458" s="144"/>
      <c r="BI458" s="142"/>
      <c r="BJ458" s="142"/>
      <c r="BK458" s="110"/>
      <c r="BL458" s="142"/>
      <c r="BM458" s="110"/>
      <c r="BN458" s="142"/>
      <c r="BO458" s="142"/>
      <c r="BP458" s="142"/>
      <c r="BQ458" s="110"/>
      <c r="BR458" s="142"/>
      <c r="BS458" s="110"/>
      <c r="BT458" s="142"/>
      <c r="BU458" s="110"/>
      <c r="BV458" s="144"/>
      <c r="BW458" s="114"/>
      <c r="BX458" s="67"/>
      <c r="BY458" s="68"/>
      <c r="BZ458" s="143"/>
      <c r="CA458" s="143"/>
      <c r="CB458" s="142"/>
      <c r="CC458" s="110"/>
      <c r="CD458" s="110"/>
      <c r="CE458" s="142"/>
      <c r="CF458" s="145"/>
      <c r="CG458" s="142"/>
      <c r="CH458" s="142"/>
      <c r="CI458" s="142"/>
      <c r="CJ458" s="142"/>
      <c r="CK458" s="142"/>
      <c r="CL458" s="111"/>
      <c r="CM458" s="111"/>
      <c r="CN458" s="111"/>
      <c r="CO458" s="142"/>
      <c r="CP458" s="145"/>
      <c r="CQ458" s="142"/>
      <c r="CR458" s="142"/>
      <c r="CS458" s="142"/>
      <c r="CT458" s="142"/>
      <c r="CU458" s="142"/>
      <c r="CV458" s="111"/>
      <c r="CW458" s="111"/>
      <c r="CX458" s="111"/>
      <c r="CY458" s="142"/>
      <c r="CZ458" s="145"/>
      <c r="DA458" s="116"/>
      <c r="DB458" s="168"/>
      <c r="DC458" s="118"/>
      <c r="DD458" s="118"/>
      <c r="DE458" s="167"/>
      <c r="DF458" s="167"/>
    </row>
    <row r="459" spans="1:110" hidden="1" x14ac:dyDescent="0.25">
      <c r="A459" s="140"/>
      <c r="B459" s="141"/>
      <c r="C459" s="90"/>
      <c r="D459" s="142"/>
      <c r="E459" s="143"/>
      <c r="F459" s="144"/>
      <c r="G459" s="142"/>
      <c r="H459" s="142"/>
      <c r="I459" s="110"/>
      <c r="J459" s="142"/>
      <c r="K459" s="110"/>
      <c r="L459" s="142"/>
      <c r="M459" s="142"/>
      <c r="N459" s="142"/>
      <c r="O459" s="110"/>
      <c r="P459" s="142"/>
      <c r="Q459" s="110"/>
      <c r="R459" s="142"/>
      <c r="S459" s="142"/>
      <c r="T459" s="142"/>
      <c r="U459" s="110"/>
      <c r="V459" s="142"/>
      <c r="W459" s="110"/>
      <c r="X459" s="142"/>
      <c r="Y459" s="110"/>
      <c r="Z459" s="144"/>
      <c r="AA459" s="142"/>
      <c r="AB459" s="142"/>
      <c r="AC459" s="142"/>
      <c r="AD459" s="142"/>
      <c r="AE459" s="142"/>
      <c r="AF459" s="111"/>
      <c r="AG459" s="111"/>
      <c r="AH459" s="111"/>
      <c r="AI459" s="142"/>
      <c r="AJ459" s="144"/>
      <c r="AK459" s="142"/>
      <c r="AL459" s="142"/>
      <c r="AM459" s="142"/>
      <c r="AN459" s="142"/>
      <c r="AO459" s="142"/>
      <c r="AP459" s="111"/>
      <c r="AQ459" s="111"/>
      <c r="AR459" s="111"/>
      <c r="AS459" s="142"/>
      <c r="AT459" s="144"/>
      <c r="AU459" s="142"/>
      <c r="AV459" s="142"/>
      <c r="AW459" s="142"/>
      <c r="AX459" s="110"/>
      <c r="AY459" s="110"/>
      <c r="AZ459" s="142"/>
      <c r="BA459" s="144"/>
      <c r="BB459" s="142"/>
      <c r="BC459" s="142"/>
      <c r="BD459" s="142"/>
      <c r="BE459" s="110"/>
      <c r="BF459" s="110"/>
      <c r="BG459" s="142"/>
      <c r="BH459" s="144"/>
      <c r="BI459" s="142"/>
      <c r="BJ459" s="142"/>
      <c r="BK459" s="110"/>
      <c r="BL459" s="142"/>
      <c r="BM459" s="110"/>
      <c r="BN459" s="142"/>
      <c r="BO459" s="142"/>
      <c r="BP459" s="142"/>
      <c r="BQ459" s="110"/>
      <c r="BR459" s="142"/>
      <c r="BS459" s="110"/>
      <c r="BT459" s="142"/>
      <c r="BU459" s="110"/>
      <c r="BV459" s="144"/>
      <c r="BW459" s="114"/>
      <c r="BX459" s="67"/>
      <c r="BY459" s="68"/>
      <c r="BZ459" s="143"/>
      <c r="CA459" s="143"/>
      <c r="CB459" s="142"/>
      <c r="CC459" s="110"/>
      <c r="CD459" s="110"/>
      <c r="CE459" s="142"/>
      <c r="CF459" s="145"/>
      <c r="CG459" s="142"/>
      <c r="CH459" s="142"/>
      <c r="CI459" s="142"/>
      <c r="CJ459" s="142"/>
      <c r="CK459" s="142"/>
      <c r="CL459" s="111"/>
      <c r="CM459" s="111"/>
      <c r="CN459" s="111"/>
      <c r="CO459" s="142"/>
      <c r="CP459" s="145"/>
      <c r="CQ459" s="142"/>
      <c r="CR459" s="142"/>
      <c r="CS459" s="142"/>
      <c r="CT459" s="142"/>
      <c r="CU459" s="142"/>
      <c r="CV459" s="111"/>
      <c r="CW459" s="111"/>
      <c r="CX459" s="111"/>
      <c r="CY459" s="142"/>
      <c r="CZ459" s="145"/>
      <c r="DA459" s="116"/>
      <c r="DB459" s="168"/>
      <c r="DC459" s="118"/>
      <c r="DD459" s="118"/>
      <c r="DE459" s="167"/>
      <c r="DF459" s="167"/>
    </row>
    <row r="460" spans="1:110" hidden="1" x14ac:dyDescent="0.25">
      <c r="A460" s="140"/>
      <c r="B460" s="141"/>
      <c r="C460" s="90"/>
      <c r="D460" s="142"/>
      <c r="E460" s="143"/>
      <c r="F460" s="144"/>
      <c r="G460" s="142"/>
      <c r="H460" s="142"/>
      <c r="I460" s="110"/>
      <c r="J460" s="142"/>
      <c r="K460" s="110"/>
      <c r="L460" s="142"/>
      <c r="M460" s="142"/>
      <c r="N460" s="142"/>
      <c r="O460" s="110"/>
      <c r="P460" s="142"/>
      <c r="Q460" s="110"/>
      <c r="R460" s="142"/>
      <c r="S460" s="142"/>
      <c r="T460" s="142"/>
      <c r="U460" s="110"/>
      <c r="V460" s="142"/>
      <c r="W460" s="110"/>
      <c r="X460" s="142"/>
      <c r="Y460" s="110"/>
      <c r="Z460" s="144"/>
      <c r="AA460" s="142"/>
      <c r="AB460" s="142"/>
      <c r="AC460" s="142"/>
      <c r="AD460" s="142"/>
      <c r="AE460" s="142"/>
      <c r="AF460" s="111"/>
      <c r="AG460" s="111"/>
      <c r="AH460" s="111"/>
      <c r="AI460" s="142"/>
      <c r="AJ460" s="144"/>
      <c r="AK460" s="142"/>
      <c r="AL460" s="142"/>
      <c r="AM460" s="142"/>
      <c r="AN460" s="142"/>
      <c r="AO460" s="142"/>
      <c r="AP460" s="111"/>
      <c r="AQ460" s="111"/>
      <c r="AR460" s="111"/>
      <c r="AS460" s="142"/>
      <c r="AT460" s="144"/>
      <c r="AU460" s="142"/>
      <c r="AV460" s="142"/>
      <c r="AW460" s="142"/>
      <c r="AX460" s="110"/>
      <c r="AY460" s="110"/>
      <c r="AZ460" s="142"/>
      <c r="BA460" s="144"/>
      <c r="BB460" s="142"/>
      <c r="BC460" s="142"/>
      <c r="BD460" s="142"/>
      <c r="BE460" s="110"/>
      <c r="BF460" s="110"/>
      <c r="BG460" s="142"/>
      <c r="BH460" s="144"/>
      <c r="BI460" s="142"/>
      <c r="BJ460" s="142"/>
      <c r="BK460" s="110"/>
      <c r="BL460" s="142"/>
      <c r="BM460" s="110"/>
      <c r="BN460" s="142"/>
      <c r="BO460" s="142"/>
      <c r="BP460" s="142"/>
      <c r="BQ460" s="110"/>
      <c r="BR460" s="142"/>
      <c r="BS460" s="110"/>
      <c r="BT460" s="142"/>
      <c r="BU460" s="110"/>
      <c r="BV460" s="144"/>
      <c r="BW460" s="114"/>
      <c r="BX460" s="67"/>
      <c r="BY460" s="68"/>
      <c r="BZ460" s="143"/>
      <c r="CA460" s="143"/>
      <c r="CB460" s="142"/>
      <c r="CC460" s="110"/>
      <c r="CD460" s="110"/>
      <c r="CE460" s="142"/>
      <c r="CF460" s="145"/>
      <c r="CG460" s="142"/>
      <c r="CH460" s="142"/>
      <c r="CI460" s="142"/>
      <c r="CJ460" s="142"/>
      <c r="CK460" s="142"/>
      <c r="CL460" s="111"/>
      <c r="CM460" s="111"/>
      <c r="CN460" s="111"/>
      <c r="CO460" s="142"/>
      <c r="CP460" s="145"/>
      <c r="CQ460" s="142"/>
      <c r="CR460" s="142"/>
      <c r="CS460" s="142"/>
      <c r="CT460" s="142"/>
      <c r="CU460" s="142"/>
      <c r="CV460" s="111"/>
      <c r="CW460" s="111"/>
      <c r="CX460" s="111"/>
      <c r="CY460" s="142"/>
      <c r="CZ460" s="145"/>
      <c r="DA460" s="116"/>
      <c r="DB460" s="168"/>
      <c r="DC460" s="118"/>
      <c r="DD460" s="118"/>
      <c r="DE460" s="167"/>
      <c r="DF460" s="167"/>
    </row>
    <row r="461" spans="1:110" hidden="1" x14ac:dyDescent="0.25">
      <c r="A461" s="140"/>
      <c r="B461" s="141"/>
      <c r="C461" s="90"/>
      <c r="D461" s="142"/>
      <c r="E461" s="143"/>
      <c r="F461" s="144"/>
      <c r="G461" s="142"/>
      <c r="H461" s="142"/>
      <c r="I461" s="110"/>
      <c r="J461" s="142"/>
      <c r="K461" s="110"/>
      <c r="L461" s="142"/>
      <c r="M461" s="142"/>
      <c r="N461" s="142"/>
      <c r="O461" s="110"/>
      <c r="P461" s="142"/>
      <c r="Q461" s="110"/>
      <c r="R461" s="142"/>
      <c r="S461" s="142"/>
      <c r="T461" s="142"/>
      <c r="U461" s="110"/>
      <c r="V461" s="142"/>
      <c r="W461" s="110"/>
      <c r="X461" s="142"/>
      <c r="Y461" s="110"/>
      <c r="Z461" s="144"/>
      <c r="AA461" s="142"/>
      <c r="AB461" s="142"/>
      <c r="AC461" s="142"/>
      <c r="AD461" s="142"/>
      <c r="AE461" s="142"/>
      <c r="AF461" s="111"/>
      <c r="AG461" s="111"/>
      <c r="AH461" s="111"/>
      <c r="AI461" s="142"/>
      <c r="AJ461" s="144"/>
      <c r="AK461" s="142"/>
      <c r="AL461" s="142"/>
      <c r="AM461" s="142"/>
      <c r="AN461" s="142"/>
      <c r="AO461" s="142"/>
      <c r="AP461" s="111"/>
      <c r="AQ461" s="111"/>
      <c r="AR461" s="111"/>
      <c r="AS461" s="142"/>
      <c r="AT461" s="144"/>
      <c r="AU461" s="142"/>
      <c r="AV461" s="142"/>
      <c r="AW461" s="142"/>
      <c r="AX461" s="110"/>
      <c r="AY461" s="110"/>
      <c r="AZ461" s="142"/>
      <c r="BA461" s="144"/>
      <c r="BB461" s="142"/>
      <c r="BC461" s="142"/>
      <c r="BD461" s="142"/>
      <c r="BE461" s="110"/>
      <c r="BF461" s="110"/>
      <c r="BG461" s="142"/>
      <c r="BH461" s="144"/>
      <c r="BI461" s="142"/>
      <c r="BJ461" s="142"/>
      <c r="BK461" s="110"/>
      <c r="BL461" s="142"/>
      <c r="BM461" s="110"/>
      <c r="BN461" s="142"/>
      <c r="BO461" s="142"/>
      <c r="BP461" s="142"/>
      <c r="BQ461" s="110"/>
      <c r="BR461" s="142"/>
      <c r="BS461" s="110"/>
      <c r="BT461" s="142"/>
      <c r="BU461" s="110"/>
      <c r="BV461" s="144"/>
      <c r="BW461" s="114"/>
      <c r="BX461" s="67"/>
      <c r="BY461" s="68"/>
      <c r="BZ461" s="143"/>
      <c r="CA461" s="143"/>
      <c r="CB461" s="142"/>
      <c r="CC461" s="110"/>
      <c r="CD461" s="110"/>
      <c r="CE461" s="142"/>
      <c r="CF461" s="145"/>
      <c r="CG461" s="142"/>
      <c r="CH461" s="142"/>
      <c r="CI461" s="142"/>
      <c r="CJ461" s="142"/>
      <c r="CK461" s="142"/>
      <c r="CL461" s="111"/>
      <c r="CM461" s="111"/>
      <c r="CN461" s="111"/>
      <c r="CO461" s="142"/>
      <c r="CP461" s="145"/>
      <c r="CQ461" s="142"/>
      <c r="CR461" s="142"/>
      <c r="CS461" s="142"/>
      <c r="CT461" s="142"/>
      <c r="CU461" s="142"/>
      <c r="CV461" s="111"/>
      <c r="CW461" s="111"/>
      <c r="CX461" s="111"/>
      <c r="CY461" s="142"/>
      <c r="CZ461" s="145"/>
      <c r="DA461" s="116"/>
      <c r="DB461" s="168"/>
      <c r="DC461" s="118"/>
      <c r="DD461" s="118"/>
      <c r="DE461" s="167"/>
      <c r="DF461" s="167"/>
    </row>
    <row r="462" spans="1:110" hidden="1" x14ac:dyDescent="0.25">
      <c r="A462" s="140"/>
      <c r="B462" s="141"/>
      <c r="C462" s="90"/>
      <c r="D462" s="142"/>
      <c r="E462" s="143"/>
      <c r="F462" s="144"/>
      <c r="G462" s="142"/>
      <c r="H462" s="142"/>
      <c r="I462" s="110"/>
      <c r="J462" s="142"/>
      <c r="K462" s="110"/>
      <c r="L462" s="142"/>
      <c r="M462" s="142"/>
      <c r="N462" s="142"/>
      <c r="O462" s="110"/>
      <c r="P462" s="142"/>
      <c r="Q462" s="110"/>
      <c r="R462" s="142"/>
      <c r="S462" s="142"/>
      <c r="T462" s="142"/>
      <c r="U462" s="110"/>
      <c r="V462" s="142"/>
      <c r="W462" s="110"/>
      <c r="X462" s="142"/>
      <c r="Y462" s="110"/>
      <c r="Z462" s="144"/>
      <c r="AA462" s="142"/>
      <c r="AB462" s="142"/>
      <c r="AC462" s="142"/>
      <c r="AD462" s="142"/>
      <c r="AE462" s="142"/>
      <c r="AF462" s="111"/>
      <c r="AG462" s="111"/>
      <c r="AH462" s="111"/>
      <c r="AI462" s="142"/>
      <c r="AJ462" s="144"/>
      <c r="AK462" s="142"/>
      <c r="AL462" s="142"/>
      <c r="AM462" s="142"/>
      <c r="AN462" s="142"/>
      <c r="AO462" s="142"/>
      <c r="AP462" s="111"/>
      <c r="AQ462" s="111"/>
      <c r="AR462" s="111"/>
      <c r="AS462" s="142"/>
      <c r="AT462" s="144"/>
      <c r="AU462" s="142"/>
      <c r="AV462" s="142"/>
      <c r="AW462" s="142"/>
      <c r="AX462" s="110"/>
      <c r="AY462" s="110"/>
      <c r="AZ462" s="142"/>
      <c r="BA462" s="144"/>
      <c r="BB462" s="142"/>
      <c r="BC462" s="142"/>
      <c r="BD462" s="142"/>
      <c r="BE462" s="110"/>
      <c r="BF462" s="110"/>
      <c r="BG462" s="142"/>
      <c r="BH462" s="144"/>
      <c r="BI462" s="142"/>
      <c r="BJ462" s="142"/>
      <c r="BK462" s="110"/>
      <c r="BL462" s="142"/>
      <c r="BM462" s="110"/>
      <c r="BN462" s="142"/>
      <c r="BO462" s="142"/>
      <c r="BP462" s="142"/>
      <c r="BQ462" s="110"/>
      <c r="BR462" s="142"/>
      <c r="BS462" s="110"/>
      <c r="BT462" s="142"/>
      <c r="BU462" s="110"/>
      <c r="BV462" s="144"/>
      <c r="BW462" s="114"/>
      <c r="BX462" s="67"/>
      <c r="BY462" s="68"/>
      <c r="BZ462" s="143"/>
      <c r="CA462" s="143"/>
      <c r="CB462" s="142"/>
      <c r="CC462" s="110"/>
      <c r="CD462" s="110"/>
      <c r="CE462" s="142"/>
      <c r="CF462" s="145"/>
      <c r="CG462" s="142"/>
      <c r="CH462" s="142"/>
      <c r="CI462" s="142"/>
      <c r="CJ462" s="142"/>
      <c r="CK462" s="142"/>
      <c r="CL462" s="111"/>
      <c r="CM462" s="111"/>
      <c r="CN462" s="111"/>
      <c r="CO462" s="142"/>
      <c r="CP462" s="145"/>
      <c r="CQ462" s="142"/>
      <c r="CR462" s="142"/>
      <c r="CS462" s="142"/>
      <c r="CT462" s="142"/>
      <c r="CU462" s="142"/>
      <c r="CV462" s="111"/>
      <c r="CW462" s="111"/>
      <c r="CX462" s="111"/>
      <c r="CY462" s="142"/>
      <c r="CZ462" s="145"/>
      <c r="DA462" s="116"/>
      <c r="DB462" s="168"/>
      <c r="DC462" s="118"/>
      <c r="DD462" s="118"/>
      <c r="DE462" s="167"/>
      <c r="DF462" s="167"/>
    </row>
    <row r="463" spans="1:110" hidden="1" x14ac:dyDescent="0.25">
      <c r="A463" s="140"/>
      <c r="B463" s="141"/>
      <c r="C463" s="90"/>
      <c r="D463" s="142"/>
      <c r="E463" s="143"/>
      <c r="F463" s="144"/>
      <c r="G463" s="142"/>
      <c r="H463" s="142"/>
      <c r="I463" s="110"/>
      <c r="J463" s="142"/>
      <c r="K463" s="110"/>
      <c r="L463" s="142"/>
      <c r="M463" s="142"/>
      <c r="N463" s="142"/>
      <c r="O463" s="110"/>
      <c r="P463" s="142"/>
      <c r="Q463" s="110"/>
      <c r="R463" s="142"/>
      <c r="S463" s="142"/>
      <c r="T463" s="142"/>
      <c r="U463" s="110"/>
      <c r="V463" s="142"/>
      <c r="W463" s="110"/>
      <c r="X463" s="142"/>
      <c r="Y463" s="110"/>
      <c r="Z463" s="144"/>
      <c r="AA463" s="142"/>
      <c r="AB463" s="142"/>
      <c r="AC463" s="142"/>
      <c r="AD463" s="142"/>
      <c r="AE463" s="142"/>
      <c r="AF463" s="111"/>
      <c r="AG463" s="111"/>
      <c r="AH463" s="111"/>
      <c r="AI463" s="142"/>
      <c r="AJ463" s="144"/>
      <c r="AK463" s="142"/>
      <c r="AL463" s="142"/>
      <c r="AM463" s="142"/>
      <c r="AN463" s="142"/>
      <c r="AO463" s="142"/>
      <c r="AP463" s="111"/>
      <c r="AQ463" s="111"/>
      <c r="AR463" s="111"/>
      <c r="AS463" s="142"/>
      <c r="AT463" s="144"/>
      <c r="AU463" s="142"/>
      <c r="AV463" s="142"/>
      <c r="AW463" s="142"/>
      <c r="AX463" s="110"/>
      <c r="AY463" s="110"/>
      <c r="AZ463" s="142"/>
      <c r="BA463" s="144"/>
      <c r="BB463" s="142"/>
      <c r="BC463" s="142"/>
      <c r="BD463" s="142"/>
      <c r="BE463" s="110"/>
      <c r="BF463" s="110"/>
      <c r="BG463" s="142"/>
      <c r="BH463" s="144"/>
      <c r="BI463" s="142"/>
      <c r="BJ463" s="142"/>
      <c r="BK463" s="110"/>
      <c r="BL463" s="142"/>
      <c r="BM463" s="110"/>
      <c r="BN463" s="142"/>
      <c r="BO463" s="142"/>
      <c r="BP463" s="142"/>
      <c r="BQ463" s="110"/>
      <c r="BR463" s="142"/>
      <c r="BS463" s="110"/>
      <c r="BT463" s="142"/>
      <c r="BU463" s="110"/>
      <c r="BV463" s="144"/>
      <c r="BW463" s="114"/>
      <c r="BX463" s="67"/>
      <c r="BY463" s="68"/>
      <c r="BZ463" s="143"/>
      <c r="CA463" s="143"/>
      <c r="CB463" s="142"/>
      <c r="CC463" s="110"/>
      <c r="CD463" s="110"/>
      <c r="CE463" s="142"/>
      <c r="CF463" s="145"/>
      <c r="CG463" s="142"/>
      <c r="CH463" s="142"/>
      <c r="CI463" s="142"/>
      <c r="CJ463" s="142"/>
      <c r="CK463" s="142"/>
      <c r="CL463" s="111"/>
      <c r="CM463" s="111"/>
      <c r="CN463" s="111"/>
      <c r="CO463" s="142"/>
      <c r="CP463" s="145"/>
      <c r="CQ463" s="142"/>
      <c r="CR463" s="142"/>
      <c r="CS463" s="142"/>
      <c r="CT463" s="142"/>
      <c r="CU463" s="142"/>
      <c r="CV463" s="111"/>
      <c r="CW463" s="111"/>
      <c r="CX463" s="111"/>
      <c r="CY463" s="142"/>
      <c r="CZ463" s="145"/>
      <c r="DA463" s="116"/>
      <c r="DB463" s="168"/>
      <c r="DC463" s="118"/>
      <c r="DD463" s="118"/>
      <c r="DE463" s="167"/>
      <c r="DF463" s="167"/>
    </row>
    <row r="464" spans="1:110" hidden="1" x14ac:dyDescent="0.25">
      <c r="A464" s="140"/>
      <c r="B464" s="141"/>
      <c r="C464" s="90"/>
      <c r="D464" s="142"/>
      <c r="E464" s="143"/>
      <c r="F464" s="144"/>
      <c r="G464" s="142"/>
      <c r="H464" s="142"/>
      <c r="I464" s="110"/>
      <c r="J464" s="142"/>
      <c r="K464" s="110"/>
      <c r="L464" s="142"/>
      <c r="M464" s="142"/>
      <c r="N464" s="142"/>
      <c r="O464" s="110"/>
      <c r="P464" s="142"/>
      <c r="Q464" s="110"/>
      <c r="R464" s="142"/>
      <c r="S464" s="142"/>
      <c r="T464" s="142"/>
      <c r="U464" s="110"/>
      <c r="V464" s="142"/>
      <c r="W464" s="110"/>
      <c r="X464" s="142"/>
      <c r="Y464" s="110"/>
      <c r="Z464" s="144"/>
      <c r="AA464" s="142"/>
      <c r="AB464" s="142"/>
      <c r="AC464" s="142"/>
      <c r="AD464" s="142"/>
      <c r="AE464" s="142"/>
      <c r="AF464" s="111"/>
      <c r="AG464" s="111"/>
      <c r="AH464" s="111"/>
      <c r="AI464" s="142"/>
      <c r="AJ464" s="144"/>
      <c r="AK464" s="142"/>
      <c r="AL464" s="142"/>
      <c r="AM464" s="142"/>
      <c r="AN464" s="142"/>
      <c r="AO464" s="142"/>
      <c r="AP464" s="111"/>
      <c r="AQ464" s="111"/>
      <c r="AR464" s="111"/>
      <c r="AS464" s="142"/>
      <c r="AT464" s="144"/>
      <c r="AU464" s="142"/>
      <c r="AV464" s="142"/>
      <c r="AW464" s="142"/>
      <c r="AX464" s="110"/>
      <c r="AY464" s="110"/>
      <c r="AZ464" s="142"/>
      <c r="BA464" s="144"/>
      <c r="BB464" s="142"/>
      <c r="BC464" s="142"/>
      <c r="BD464" s="142"/>
      <c r="BE464" s="110"/>
      <c r="BF464" s="110"/>
      <c r="BG464" s="142"/>
      <c r="BH464" s="144"/>
      <c r="BI464" s="142"/>
      <c r="BJ464" s="142"/>
      <c r="BK464" s="110"/>
      <c r="BL464" s="142"/>
      <c r="BM464" s="110"/>
      <c r="BN464" s="142"/>
      <c r="BO464" s="142"/>
      <c r="BP464" s="142"/>
      <c r="BQ464" s="110"/>
      <c r="BR464" s="142"/>
      <c r="BS464" s="110"/>
      <c r="BT464" s="142"/>
      <c r="BU464" s="110"/>
      <c r="BV464" s="144"/>
      <c r="BW464" s="114"/>
      <c r="BX464" s="67"/>
      <c r="BY464" s="68"/>
      <c r="BZ464" s="143"/>
      <c r="CA464" s="143"/>
      <c r="CB464" s="142"/>
      <c r="CC464" s="110"/>
      <c r="CD464" s="110"/>
      <c r="CE464" s="142"/>
      <c r="CF464" s="145"/>
      <c r="CG464" s="142"/>
      <c r="CH464" s="142"/>
      <c r="CI464" s="142"/>
      <c r="CJ464" s="142"/>
      <c r="CK464" s="142"/>
      <c r="CL464" s="111"/>
      <c r="CM464" s="111"/>
      <c r="CN464" s="111"/>
      <c r="CO464" s="142"/>
      <c r="CP464" s="145"/>
      <c r="CQ464" s="142"/>
      <c r="CR464" s="142"/>
      <c r="CS464" s="142"/>
      <c r="CT464" s="142"/>
      <c r="CU464" s="142"/>
      <c r="CV464" s="111"/>
      <c r="CW464" s="111"/>
      <c r="CX464" s="111"/>
      <c r="CY464" s="142"/>
      <c r="CZ464" s="145"/>
      <c r="DA464" s="116"/>
      <c r="DB464" s="168"/>
      <c r="DC464" s="118"/>
      <c r="DD464" s="118"/>
      <c r="DE464" s="167"/>
      <c r="DF464" s="167"/>
    </row>
    <row r="465" spans="1:110" hidden="1" x14ac:dyDescent="0.25">
      <c r="A465" s="140"/>
      <c r="B465" s="141"/>
      <c r="C465" s="90"/>
      <c r="D465" s="142"/>
      <c r="E465" s="143"/>
      <c r="F465" s="144"/>
      <c r="G465" s="142"/>
      <c r="H465" s="142"/>
      <c r="I465" s="110"/>
      <c r="J465" s="142"/>
      <c r="K465" s="110"/>
      <c r="L465" s="142"/>
      <c r="M465" s="142"/>
      <c r="N465" s="142"/>
      <c r="O465" s="110"/>
      <c r="P465" s="142"/>
      <c r="Q465" s="110"/>
      <c r="R465" s="142"/>
      <c r="S465" s="142"/>
      <c r="T465" s="142"/>
      <c r="U465" s="110"/>
      <c r="V465" s="142"/>
      <c r="W465" s="110"/>
      <c r="X465" s="142"/>
      <c r="Y465" s="110"/>
      <c r="Z465" s="144"/>
      <c r="AA465" s="142"/>
      <c r="AB465" s="142"/>
      <c r="AC465" s="142"/>
      <c r="AD465" s="142"/>
      <c r="AE465" s="142"/>
      <c r="AF465" s="111"/>
      <c r="AG465" s="111"/>
      <c r="AH465" s="111"/>
      <c r="AI465" s="142"/>
      <c r="AJ465" s="144"/>
      <c r="AK465" s="142"/>
      <c r="AL465" s="142"/>
      <c r="AM465" s="142"/>
      <c r="AN465" s="142"/>
      <c r="AO465" s="142"/>
      <c r="AP465" s="111"/>
      <c r="AQ465" s="111"/>
      <c r="AR465" s="111"/>
      <c r="AS465" s="142"/>
      <c r="AT465" s="144"/>
      <c r="AU465" s="142"/>
      <c r="AV465" s="142"/>
      <c r="AW465" s="142"/>
      <c r="AX465" s="110"/>
      <c r="AY465" s="110"/>
      <c r="AZ465" s="142"/>
      <c r="BA465" s="144"/>
      <c r="BB465" s="142"/>
      <c r="BC465" s="142"/>
      <c r="BD465" s="142"/>
      <c r="BE465" s="110"/>
      <c r="BF465" s="110"/>
      <c r="BG465" s="142"/>
      <c r="BH465" s="144"/>
      <c r="BI465" s="142"/>
      <c r="BJ465" s="142"/>
      <c r="BK465" s="110"/>
      <c r="BL465" s="142"/>
      <c r="BM465" s="110"/>
      <c r="BN465" s="142"/>
      <c r="BO465" s="142"/>
      <c r="BP465" s="142"/>
      <c r="BQ465" s="110"/>
      <c r="BR465" s="142"/>
      <c r="BS465" s="110"/>
      <c r="BT465" s="142"/>
      <c r="BU465" s="110"/>
      <c r="BV465" s="144"/>
      <c r="BW465" s="114"/>
      <c r="BX465" s="67"/>
      <c r="BY465" s="68"/>
      <c r="BZ465" s="143"/>
      <c r="CA465" s="143"/>
      <c r="CB465" s="142"/>
      <c r="CC465" s="110"/>
      <c r="CD465" s="110"/>
      <c r="CE465" s="142"/>
      <c r="CF465" s="145"/>
      <c r="CG465" s="142"/>
      <c r="CH465" s="142"/>
      <c r="CI465" s="142"/>
      <c r="CJ465" s="142"/>
      <c r="CK465" s="142"/>
      <c r="CL465" s="111"/>
      <c r="CM465" s="111"/>
      <c r="CN465" s="111"/>
      <c r="CO465" s="142"/>
      <c r="CP465" s="145"/>
      <c r="CQ465" s="142"/>
      <c r="CR465" s="142"/>
      <c r="CS465" s="142"/>
      <c r="CT465" s="142"/>
      <c r="CU465" s="142"/>
      <c r="CV465" s="111"/>
      <c r="CW465" s="111"/>
      <c r="CX465" s="111"/>
      <c r="CY465" s="142"/>
      <c r="CZ465" s="145"/>
      <c r="DA465" s="116"/>
      <c r="DB465" s="168"/>
      <c r="DC465" s="118"/>
      <c r="DD465" s="118"/>
      <c r="DE465" s="167"/>
      <c r="DF465" s="167"/>
    </row>
    <row r="466" spans="1:110" hidden="1" x14ac:dyDescent="0.25">
      <c r="A466" s="140"/>
      <c r="B466" s="141"/>
      <c r="C466" s="90"/>
      <c r="D466" s="142"/>
      <c r="E466" s="143"/>
      <c r="F466" s="144"/>
      <c r="G466" s="142"/>
      <c r="H466" s="142"/>
      <c r="I466" s="110"/>
      <c r="J466" s="142"/>
      <c r="K466" s="110"/>
      <c r="L466" s="142"/>
      <c r="M466" s="142"/>
      <c r="N466" s="142"/>
      <c r="O466" s="110"/>
      <c r="P466" s="142"/>
      <c r="Q466" s="110"/>
      <c r="R466" s="142"/>
      <c r="S466" s="142"/>
      <c r="T466" s="142"/>
      <c r="U466" s="110"/>
      <c r="V466" s="142"/>
      <c r="W466" s="110"/>
      <c r="X466" s="142"/>
      <c r="Y466" s="110"/>
      <c r="Z466" s="144"/>
      <c r="AA466" s="142"/>
      <c r="AB466" s="142"/>
      <c r="AC466" s="142"/>
      <c r="AD466" s="142"/>
      <c r="AE466" s="142"/>
      <c r="AF466" s="111"/>
      <c r="AG466" s="111"/>
      <c r="AH466" s="111"/>
      <c r="AI466" s="142"/>
      <c r="AJ466" s="144"/>
      <c r="AK466" s="142"/>
      <c r="AL466" s="142"/>
      <c r="AM466" s="142"/>
      <c r="AN466" s="142"/>
      <c r="AO466" s="142"/>
      <c r="AP466" s="111"/>
      <c r="AQ466" s="111"/>
      <c r="AR466" s="111"/>
      <c r="AS466" s="142"/>
      <c r="AT466" s="144"/>
      <c r="AU466" s="142"/>
      <c r="AV466" s="142"/>
      <c r="AW466" s="142"/>
      <c r="AX466" s="110"/>
      <c r="AY466" s="110"/>
      <c r="AZ466" s="142"/>
      <c r="BA466" s="144"/>
      <c r="BB466" s="142"/>
      <c r="BC466" s="142"/>
      <c r="BD466" s="142"/>
      <c r="BE466" s="110"/>
      <c r="BF466" s="110"/>
      <c r="BG466" s="142"/>
      <c r="BH466" s="144"/>
      <c r="BI466" s="142"/>
      <c r="BJ466" s="142"/>
      <c r="BK466" s="110"/>
      <c r="BL466" s="142"/>
      <c r="BM466" s="110"/>
      <c r="BN466" s="142"/>
      <c r="BO466" s="142"/>
      <c r="BP466" s="142"/>
      <c r="BQ466" s="110"/>
      <c r="BR466" s="142"/>
      <c r="BS466" s="110"/>
      <c r="BT466" s="142"/>
      <c r="BU466" s="110"/>
      <c r="BV466" s="144"/>
      <c r="BW466" s="114"/>
      <c r="BX466" s="67"/>
      <c r="BY466" s="68"/>
      <c r="BZ466" s="143"/>
      <c r="CA466" s="143"/>
      <c r="CB466" s="142"/>
      <c r="CC466" s="110"/>
      <c r="CD466" s="110"/>
      <c r="CE466" s="142"/>
      <c r="CF466" s="145"/>
      <c r="CG466" s="142"/>
      <c r="CH466" s="142"/>
      <c r="CI466" s="142"/>
      <c r="CJ466" s="142"/>
      <c r="CK466" s="142"/>
      <c r="CL466" s="111"/>
      <c r="CM466" s="111"/>
      <c r="CN466" s="111"/>
      <c r="CO466" s="142"/>
      <c r="CP466" s="145"/>
      <c r="CQ466" s="142"/>
      <c r="CR466" s="142"/>
      <c r="CS466" s="142"/>
      <c r="CT466" s="142"/>
      <c r="CU466" s="142"/>
      <c r="CV466" s="111"/>
      <c r="CW466" s="111"/>
      <c r="CX466" s="111"/>
      <c r="CY466" s="142"/>
      <c r="CZ466" s="145"/>
      <c r="DA466" s="116"/>
      <c r="DB466" s="168"/>
      <c r="DC466" s="118"/>
      <c r="DD466" s="118"/>
      <c r="DE466" s="167"/>
      <c r="DF466" s="167"/>
    </row>
    <row r="467" spans="1:110" hidden="1" x14ac:dyDescent="0.25">
      <c r="A467" s="140"/>
      <c r="B467" s="141"/>
      <c r="C467" s="90"/>
      <c r="D467" s="142"/>
      <c r="E467" s="143"/>
      <c r="F467" s="144"/>
      <c r="G467" s="142"/>
      <c r="H467" s="142"/>
      <c r="I467" s="110"/>
      <c r="J467" s="142"/>
      <c r="K467" s="110"/>
      <c r="L467" s="142"/>
      <c r="M467" s="142"/>
      <c r="N467" s="142"/>
      <c r="O467" s="110"/>
      <c r="P467" s="142"/>
      <c r="Q467" s="110"/>
      <c r="R467" s="142"/>
      <c r="S467" s="142"/>
      <c r="T467" s="142"/>
      <c r="U467" s="110"/>
      <c r="V467" s="142"/>
      <c r="W467" s="110"/>
      <c r="X467" s="142"/>
      <c r="Y467" s="110"/>
      <c r="Z467" s="144"/>
      <c r="AA467" s="142"/>
      <c r="AB467" s="142"/>
      <c r="AC467" s="142"/>
      <c r="AD467" s="142"/>
      <c r="AE467" s="142"/>
      <c r="AF467" s="111"/>
      <c r="AG467" s="111"/>
      <c r="AH467" s="111"/>
      <c r="AI467" s="142"/>
      <c r="AJ467" s="144"/>
      <c r="AK467" s="142"/>
      <c r="AL467" s="142"/>
      <c r="AM467" s="142"/>
      <c r="AN467" s="142"/>
      <c r="AO467" s="142"/>
      <c r="AP467" s="111"/>
      <c r="AQ467" s="111"/>
      <c r="AR467" s="111"/>
      <c r="AS467" s="142"/>
      <c r="AT467" s="144"/>
      <c r="AU467" s="142"/>
      <c r="AV467" s="142"/>
      <c r="AW467" s="142"/>
      <c r="AX467" s="110"/>
      <c r="AY467" s="110"/>
      <c r="AZ467" s="142"/>
      <c r="BA467" s="144"/>
      <c r="BB467" s="142"/>
      <c r="BC467" s="142"/>
      <c r="BD467" s="142"/>
      <c r="BE467" s="110"/>
      <c r="BF467" s="110"/>
      <c r="BG467" s="142"/>
      <c r="BH467" s="144"/>
      <c r="BI467" s="142"/>
      <c r="BJ467" s="142"/>
      <c r="BK467" s="110"/>
      <c r="BL467" s="142"/>
      <c r="BM467" s="110"/>
      <c r="BN467" s="142"/>
      <c r="BO467" s="142"/>
      <c r="BP467" s="142"/>
      <c r="BQ467" s="110"/>
      <c r="BR467" s="142"/>
      <c r="BS467" s="110"/>
      <c r="BT467" s="142"/>
      <c r="BU467" s="110"/>
      <c r="BV467" s="144"/>
      <c r="BW467" s="114"/>
      <c r="BX467" s="67"/>
      <c r="BY467" s="68"/>
      <c r="BZ467" s="143"/>
      <c r="CA467" s="143"/>
      <c r="CB467" s="142"/>
      <c r="CC467" s="110"/>
      <c r="CD467" s="110"/>
      <c r="CE467" s="142"/>
      <c r="CF467" s="145"/>
      <c r="CG467" s="142"/>
      <c r="CH467" s="142"/>
      <c r="CI467" s="142"/>
      <c r="CJ467" s="142"/>
      <c r="CK467" s="142"/>
      <c r="CL467" s="111"/>
      <c r="CM467" s="111"/>
      <c r="CN467" s="111"/>
      <c r="CO467" s="142"/>
      <c r="CP467" s="145"/>
      <c r="CQ467" s="142"/>
      <c r="CR467" s="142"/>
      <c r="CS467" s="142"/>
      <c r="CT467" s="142"/>
      <c r="CU467" s="142"/>
      <c r="CV467" s="111"/>
      <c r="CW467" s="111"/>
      <c r="CX467" s="111"/>
      <c r="CY467" s="142"/>
      <c r="CZ467" s="145"/>
      <c r="DA467" s="116"/>
      <c r="DB467" s="168"/>
      <c r="DC467" s="118"/>
      <c r="DD467" s="118"/>
      <c r="DE467" s="167"/>
      <c r="DF467" s="167"/>
    </row>
    <row r="468" spans="1:110" hidden="1" x14ac:dyDescent="0.25">
      <c r="A468" s="140"/>
      <c r="B468" s="141"/>
      <c r="C468" s="90"/>
      <c r="D468" s="142"/>
      <c r="E468" s="143"/>
      <c r="F468" s="144"/>
      <c r="G468" s="142"/>
      <c r="H468" s="142"/>
      <c r="I468" s="110"/>
      <c r="J468" s="142"/>
      <c r="K468" s="110"/>
      <c r="L468" s="142"/>
      <c r="M468" s="142"/>
      <c r="N468" s="142"/>
      <c r="O468" s="110"/>
      <c r="P468" s="142"/>
      <c r="Q468" s="110"/>
      <c r="R468" s="142"/>
      <c r="S468" s="142"/>
      <c r="T468" s="142"/>
      <c r="U468" s="110"/>
      <c r="V468" s="142"/>
      <c r="W468" s="110"/>
      <c r="X468" s="142"/>
      <c r="Y468" s="110"/>
      <c r="Z468" s="144"/>
      <c r="AA468" s="142"/>
      <c r="AB468" s="142"/>
      <c r="AC468" s="142"/>
      <c r="AD468" s="142"/>
      <c r="AE468" s="142"/>
      <c r="AF468" s="111"/>
      <c r="AG468" s="111"/>
      <c r="AH468" s="111"/>
      <c r="AI468" s="142"/>
      <c r="AJ468" s="144"/>
      <c r="AK468" s="142"/>
      <c r="AL468" s="142"/>
      <c r="AM468" s="142"/>
      <c r="AN468" s="142"/>
      <c r="AO468" s="142"/>
      <c r="AP468" s="111"/>
      <c r="AQ468" s="111"/>
      <c r="AR468" s="111"/>
      <c r="AS468" s="142"/>
      <c r="AT468" s="144"/>
      <c r="AU468" s="142"/>
      <c r="AV468" s="142"/>
      <c r="AW468" s="142"/>
      <c r="AX468" s="110"/>
      <c r="AY468" s="110"/>
      <c r="AZ468" s="142"/>
      <c r="BA468" s="144"/>
      <c r="BB468" s="142"/>
      <c r="BC468" s="142"/>
      <c r="BD468" s="142"/>
      <c r="BE468" s="110"/>
      <c r="BF468" s="110"/>
      <c r="BG468" s="142"/>
      <c r="BH468" s="144"/>
      <c r="BI468" s="142"/>
      <c r="BJ468" s="142"/>
      <c r="BK468" s="110"/>
      <c r="BL468" s="142"/>
      <c r="BM468" s="110"/>
      <c r="BN468" s="142"/>
      <c r="BO468" s="142"/>
      <c r="BP468" s="142"/>
      <c r="BQ468" s="110"/>
      <c r="BR468" s="142"/>
      <c r="BS468" s="110"/>
      <c r="BT468" s="142"/>
      <c r="BU468" s="110"/>
      <c r="BV468" s="144"/>
      <c r="BW468" s="114"/>
      <c r="BX468" s="67"/>
      <c r="BY468" s="68"/>
      <c r="BZ468" s="143"/>
      <c r="CA468" s="143"/>
      <c r="CB468" s="142"/>
      <c r="CC468" s="110"/>
      <c r="CD468" s="110"/>
      <c r="CE468" s="142"/>
      <c r="CF468" s="145"/>
      <c r="CG468" s="142"/>
      <c r="CH468" s="142"/>
      <c r="CI468" s="142"/>
      <c r="CJ468" s="142"/>
      <c r="CK468" s="142"/>
      <c r="CL468" s="111"/>
      <c r="CM468" s="111"/>
      <c r="CN468" s="111"/>
      <c r="CO468" s="142"/>
      <c r="CP468" s="145"/>
      <c r="CQ468" s="142"/>
      <c r="CR468" s="142"/>
      <c r="CS468" s="142"/>
      <c r="CT468" s="142"/>
      <c r="CU468" s="142"/>
      <c r="CV468" s="111"/>
      <c r="CW468" s="111"/>
      <c r="CX468" s="111"/>
      <c r="CY468" s="142"/>
      <c r="CZ468" s="145"/>
      <c r="DA468" s="116"/>
      <c r="DB468" s="168"/>
      <c r="DC468" s="118"/>
      <c r="DD468" s="118"/>
      <c r="DE468" s="167"/>
      <c r="DF468" s="167"/>
    </row>
    <row r="469" spans="1:110" hidden="1" x14ac:dyDescent="0.25">
      <c r="A469" s="140"/>
      <c r="B469" s="141"/>
      <c r="C469" s="90"/>
      <c r="D469" s="142"/>
      <c r="E469" s="143"/>
      <c r="F469" s="144"/>
      <c r="G469" s="142"/>
      <c r="H469" s="142"/>
      <c r="I469" s="110"/>
      <c r="J469" s="142"/>
      <c r="K469" s="110"/>
      <c r="L469" s="142"/>
      <c r="M469" s="142"/>
      <c r="N469" s="142"/>
      <c r="O469" s="110"/>
      <c r="P469" s="142"/>
      <c r="Q469" s="110"/>
      <c r="R469" s="142"/>
      <c r="S469" s="142"/>
      <c r="T469" s="142"/>
      <c r="U469" s="110"/>
      <c r="V469" s="142"/>
      <c r="W469" s="110"/>
      <c r="X469" s="142"/>
      <c r="Y469" s="110"/>
      <c r="Z469" s="144"/>
      <c r="AA469" s="142"/>
      <c r="AB469" s="142"/>
      <c r="AC469" s="142"/>
      <c r="AD469" s="142"/>
      <c r="AE469" s="142"/>
      <c r="AF469" s="111"/>
      <c r="AG469" s="111"/>
      <c r="AH469" s="111"/>
      <c r="AI469" s="142"/>
      <c r="AJ469" s="144"/>
      <c r="AK469" s="142"/>
      <c r="AL469" s="142"/>
      <c r="AM469" s="142"/>
      <c r="AN469" s="142"/>
      <c r="AO469" s="142"/>
      <c r="AP469" s="111"/>
      <c r="AQ469" s="111"/>
      <c r="AR469" s="111"/>
      <c r="AS469" s="142"/>
      <c r="AT469" s="144"/>
      <c r="AU469" s="142"/>
      <c r="AV469" s="142"/>
      <c r="AW469" s="142"/>
      <c r="AX469" s="110"/>
      <c r="AY469" s="110"/>
      <c r="AZ469" s="142"/>
      <c r="BA469" s="144"/>
      <c r="BB469" s="142"/>
      <c r="BC469" s="142"/>
      <c r="BD469" s="142"/>
      <c r="BE469" s="110"/>
      <c r="BF469" s="110"/>
      <c r="BG469" s="142"/>
      <c r="BH469" s="144"/>
      <c r="BI469" s="142"/>
      <c r="BJ469" s="142"/>
      <c r="BK469" s="110"/>
      <c r="BL469" s="142"/>
      <c r="BM469" s="110"/>
      <c r="BN469" s="142"/>
      <c r="BO469" s="142"/>
      <c r="BP469" s="142"/>
      <c r="BQ469" s="110"/>
      <c r="BR469" s="142"/>
      <c r="BS469" s="110"/>
      <c r="BT469" s="142"/>
      <c r="BU469" s="110"/>
      <c r="BV469" s="144"/>
      <c r="BW469" s="114"/>
      <c r="BX469" s="67"/>
      <c r="BY469" s="68"/>
      <c r="BZ469" s="143"/>
      <c r="CA469" s="143"/>
      <c r="CB469" s="142"/>
      <c r="CC469" s="110"/>
      <c r="CD469" s="110"/>
      <c r="CE469" s="142"/>
      <c r="CF469" s="145"/>
      <c r="CG469" s="142"/>
      <c r="CH469" s="142"/>
      <c r="CI469" s="142"/>
      <c r="CJ469" s="142"/>
      <c r="CK469" s="142"/>
      <c r="CL469" s="111"/>
      <c r="CM469" s="111"/>
      <c r="CN469" s="111"/>
      <c r="CO469" s="142"/>
      <c r="CP469" s="145"/>
      <c r="CQ469" s="142"/>
      <c r="CR469" s="142"/>
      <c r="CS469" s="142"/>
      <c r="CT469" s="142"/>
      <c r="CU469" s="142"/>
      <c r="CV469" s="111"/>
      <c r="CW469" s="111"/>
      <c r="CX469" s="111"/>
      <c r="CY469" s="142"/>
      <c r="CZ469" s="145"/>
      <c r="DA469" s="116"/>
      <c r="DB469" s="168"/>
      <c r="DC469" s="118"/>
      <c r="DD469" s="118"/>
      <c r="DE469" s="167"/>
      <c r="DF469" s="167"/>
    </row>
    <row r="470" spans="1:110" hidden="1" x14ac:dyDescent="0.25">
      <c r="A470" s="140"/>
      <c r="B470" s="141"/>
      <c r="C470" s="90"/>
      <c r="D470" s="142"/>
      <c r="E470" s="143"/>
      <c r="F470" s="144"/>
      <c r="G470" s="142"/>
      <c r="H470" s="142"/>
      <c r="I470" s="110"/>
      <c r="J470" s="142"/>
      <c r="K470" s="110"/>
      <c r="L470" s="142"/>
      <c r="M470" s="142"/>
      <c r="N470" s="142"/>
      <c r="O470" s="110"/>
      <c r="P470" s="142"/>
      <c r="Q470" s="110"/>
      <c r="R470" s="142"/>
      <c r="S470" s="142"/>
      <c r="T470" s="142"/>
      <c r="U470" s="110"/>
      <c r="V470" s="142"/>
      <c r="W470" s="110"/>
      <c r="X470" s="142"/>
      <c r="Y470" s="110"/>
      <c r="Z470" s="144"/>
      <c r="AA470" s="142"/>
      <c r="AB470" s="142"/>
      <c r="AC470" s="142"/>
      <c r="AD470" s="142"/>
      <c r="AE470" s="142"/>
      <c r="AF470" s="111"/>
      <c r="AG470" s="111"/>
      <c r="AH470" s="111"/>
      <c r="AI470" s="142"/>
      <c r="AJ470" s="144"/>
      <c r="AK470" s="142"/>
      <c r="AL470" s="142"/>
      <c r="AM470" s="142"/>
      <c r="AN470" s="142"/>
      <c r="AO470" s="142"/>
      <c r="AP470" s="111"/>
      <c r="AQ470" s="111"/>
      <c r="AR470" s="111"/>
      <c r="AS470" s="142"/>
      <c r="AT470" s="144"/>
      <c r="AU470" s="142"/>
      <c r="AV470" s="142"/>
      <c r="AW470" s="142"/>
      <c r="AX470" s="110"/>
      <c r="AY470" s="110"/>
      <c r="AZ470" s="142"/>
      <c r="BA470" s="144"/>
      <c r="BB470" s="142"/>
      <c r="BC470" s="142"/>
      <c r="BD470" s="142"/>
      <c r="BE470" s="110"/>
      <c r="BF470" s="110"/>
      <c r="BG470" s="142"/>
      <c r="BH470" s="144"/>
      <c r="BI470" s="142"/>
      <c r="BJ470" s="142"/>
      <c r="BK470" s="110"/>
      <c r="BL470" s="142"/>
      <c r="BM470" s="110"/>
      <c r="BN470" s="142"/>
      <c r="BO470" s="142"/>
      <c r="BP470" s="142"/>
      <c r="BQ470" s="110"/>
      <c r="BR470" s="142"/>
      <c r="BS470" s="110"/>
      <c r="BT470" s="142"/>
      <c r="BU470" s="110"/>
      <c r="BV470" s="144"/>
      <c r="BW470" s="114"/>
      <c r="BX470" s="67"/>
      <c r="BY470" s="68"/>
      <c r="BZ470" s="143"/>
      <c r="CA470" s="143"/>
      <c r="CB470" s="142"/>
      <c r="CC470" s="110"/>
      <c r="CD470" s="110"/>
      <c r="CE470" s="142"/>
      <c r="CF470" s="145"/>
      <c r="CG470" s="142"/>
      <c r="CH470" s="142"/>
      <c r="CI470" s="142"/>
      <c r="CJ470" s="142"/>
      <c r="CK470" s="142"/>
      <c r="CL470" s="111"/>
      <c r="CM470" s="111"/>
      <c r="CN470" s="111"/>
      <c r="CO470" s="142"/>
      <c r="CP470" s="145"/>
      <c r="CQ470" s="142"/>
      <c r="CR470" s="142"/>
      <c r="CS470" s="142"/>
      <c r="CT470" s="142"/>
      <c r="CU470" s="142"/>
      <c r="CV470" s="111"/>
      <c r="CW470" s="111"/>
      <c r="CX470" s="111"/>
      <c r="CY470" s="142"/>
      <c r="CZ470" s="145"/>
      <c r="DA470" s="116"/>
      <c r="DB470" s="168"/>
      <c r="DC470" s="118"/>
      <c r="DD470" s="118"/>
      <c r="DE470" s="167"/>
      <c r="DF470" s="167"/>
    </row>
    <row r="471" spans="1:110" hidden="1" x14ac:dyDescent="0.25">
      <c r="A471" s="140"/>
      <c r="B471" s="141"/>
      <c r="C471" s="90"/>
      <c r="D471" s="142"/>
      <c r="E471" s="143"/>
      <c r="F471" s="144"/>
      <c r="G471" s="142"/>
      <c r="H471" s="142"/>
      <c r="I471" s="110"/>
      <c r="J471" s="142"/>
      <c r="K471" s="110"/>
      <c r="L471" s="142"/>
      <c r="M471" s="142"/>
      <c r="N471" s="142"/>
      <c r="O471" s="110"/>
      <c r="P471" s="142"/>
      <c r="Q471" s="110"/>
      <c r="R471" s="142"/>
      <c r="S471" s="142"/>
      <c r="T471" s="142"/>
      <c r="U471" s="110"/>
      <c r="V471" s="142"/>
      <c r="W471" s="110"/>
      <c r="X471" s="142"/>
      <c r="Y471" s="110"/>
      <c r="Z471" s="144"/>
      <c r="AA471" s="142"/>
      <c r="AB471" s="142"/>
      <c r="AC471" s="142"/>
      <c r="AD471" s="142"/>
      <c r="AE471" s="142"/>
      <c r="AF471" s="111"/>
      <c r="AG471" s="111"/>
      <c r="AH471" s="111"/>
      <c r="AI471" s="142"/>
      <c r="AJ471" s="144"/>
      <c r="AK471" s="142"/>
      <c r="AL471" s="142"/>
      <c r="AM471" s="142"/>
      <c r="AN471" s="142"/>
      <c r="AO471" s="142"/>
      <c r="AP471" s="111"/>
      <c r="AQ471" s="111"/>
      <c r="AR471" s="111"/>
      <c r="AS471" s="142"/>
      <c r="AT471" s="144"/>
      <c r="AU471" s="142"/>
      <c r="AV471" s="142"/>
      <c r="AW471" s="142"/>
      <c r="AX471" s="110"/>
      <c r="AY471" s="110"/>
      <c r="AZ471" s="142"/>
      <c r="BA471" s="144"/>
      <c r="BB471" s="142"/>
      <c r="BC471" s="142"/>
      <c r="BD471" s="142"/>
      <c r="BE471" s="110"/>
      <c r="BF471" s="110"/>
      <c r="BG471" s="142"/>
      <c r="BH471" s="144"/>
      <c r="BI471" s="142"/>
      <c r="BJ471" s="142"/>
      <c r="BK471" s="110"/>
      <c r="BL471" s="142"/>
      <c r="BM471" s="110"/>
      <c r="BN471" s="142"/>
      <c r="BO471" s="142"/>
      <c r="BP471" s="142"/>
      <c r="BQ471" s="110"/>
      <c r="BR471" s="142"/>
      <c r="BS471" s="110"/>
      <c r="BT471" s="142"/>
      <c r="BU471" s="110"/>
      <c r="BV471" s="144"/>
      <c r="BW471" s="114"/>
      <c r="BX471" s="67"/>
      <c r="BY471" s="68"/>
      <c r="BZ471" s="143"/>
      <c r="CA471" s="143"/>
      <c r="CB471" s="142"/>
      <c r="CC471" s="110"/>
      <c r="CD471" s="110"/>
      <c r="CE471" s="142"/>
      <c r="CF471" s="145"/>
      <c r="CG471" s="142"/>
      <c r="CH471" s="142"/>
      <c r="CI471" s="142"/>
      <c r="CJ471" s="142"/>
      <c r="CK471" s="142"/>
      <c r="CL471" s="111"/>
      <c r="CM471" s="111"/>
      <c r="CN471" s="111"/>
      <c r="CO471" s="142"/>
      <c r="CP471" s="145"/>
      <c r="CQ471" s="142"/>
      <c r="CR471" s="142"/>
      <c r="CS471" s="142"/>
      <c r="CT471" s="142"/>
      <c r="CU471" s="142"/>
      <c r="CV471" s="111"/>
      <c r="CW471" s="111"/>
      <c r="CX471" s="111"/>
      <c r="CY471" s="142"/>
      <c r="CZ471" s="145"/>
      <c r="DA471" s="116"/>
      <c r="DB471" s="168"/>
      <c r="DC471" s="118"/>
      <c r="DD471" s="118"/>
      <c r="DE471" s="167"/>
      <c r="DF471" s="167"/>
    </row>
    <row r="472" spans="1:110" hidden="1" x14ac:dyDescent="0.25">
      <c r="A472" s="140"/>
      <c r="B472" s="141"/>
      <c r="C472" s="90"/>
      <c r="D472" s="142"/>
      <c r="E472" s="143"/>
      <c r="F472" s="144"/>
      <c r="G472" s="142"/>
      <c r="H472" s="142"/>
      <c r="I472" s="110"/>
      <c r="J472" s="142"/>
      <c r="K472" s="110"/>
      <c r="L472" s="142"/>
      <c r="M472" s="142"/>
      <c r="N472" s="142"/>
      <c r="O472" s="110"/>
      <c r="P472" s="142"/>
      <c r="Q472" s="110"/>
      <c r="R472" s="142"/>
      <c r="S472" s="142"/>
      <c r="T472" s="142"/>
      <c r="U472" s="110"/>
      <c r="V472" s="142"/>
      <c r="W472" s="110"/>
      <c r="X472" s="142"/>
      <c r="Y472" s="110"/>
      <c r="Z472" s="144"/>
      <c r="AA472" s="142"/>
      <c r="AB472" s="142"/>
      <c r="AC472" s="142"/>
      <c r="AD472" s="142"/>
      <c r="AE472" s="142"/>
      <c r="AF472" s="111"/>
      <c r="AG472" s="111"/>
      <c r="AH472" s="111"/>
      <c r="AI472" s="142"/>
      <c r="AJ472" s="144"/>
      <c r="AK472" s="142"/>
      <c r="AL472" s="142"/>
      <c r="AM472" s="142"/>
      <c r="AN472" s="142"/>
      <c r="AO472" s="142"/>
      <c r="AP472" s="111"/>
      <c r="AQ472" s="111"/>
      <c r="AR472" s="111"/>
      <c r="AS472" s="142"/>
      <c r="AT472" s="144"/>
      <c r="AU472" s="142"/>
      <c r="AV472" s="142"/>
      <c r="AW472" s="142"/>
      <c r="AX472" s="110"/>
      <c r="AY472" s="110"/>
      <c r="AZ472" s="142"/>
      <c r="BA472" s="144"/>
      <c r="BB472" s="142"/>
      <c r="BC472" s="142"/>
      <c r="BD472" s="142"/>
      <c r="BE472" s="110"/>
      <c r="BF472" s="110"/>
      <c r="BG472" s="142"/>
      <c r="BH472" s="144"/>
      <c r="BI472" s="142"/>
      <c r="BJ472" s="142"/>
      <c r="BK472" s="110"/>
      <c r="BL472" s="142"/>
      <c r="BM472" s="110"/>
      <c r="BN472" s="142"/>
      <c r="BO472" s="142"/>
      <c r="BP472" s="142"/>
      <c r="BQ472" s="110"/>
      <c r="BR472" s="142"/>
      <c r="BS472" s="110"/>
      <c r="BT472" s="142"/>
      <c r="BU472" s="110"/>
      <c r="BV472" s="144"/>
      <c r="BW472" s="114"/>
      <c r="BX472" s="67"/>
      <c r="BY472" s="68"/>
      <c r="BZ472" s="143"/>
      <c r="CA472" s="143"/>
      <c r="CB472" s="142"/>
      <c r="CC472" s="110"/>
      <c r="CD472" s="110"/>
      <c r="CE472" s="142"/>
      <c r="CF472" s="145"/>
      <c r="CG472" s="142"/>
      <c r="CH472" s="142"/>
      <c r="CI472" s="142"/>
      <c r="CJ472" s="142"/>
      <c r="CK472" s="142"/>
      <c r="CL472" s="111"/>
      <c r="CM472" s="111"/>
      <c r="CN472" s="111"/>
      <c r="CO472" s="142"/>
      <c r="CP472" s="145"/>
      <c r="CQ472" s="142"/>
      <c r="CR472" s="142"/>
      <c r="CS472" s="142"/>
      <c r="CT472" s="142"/>
      <c r="CU472" s="142"/>
      <c r="CV472" s="111"/>
      <c r="CW472" s="111"/>
      <c r="CX472" s="111"/>
      <c r="CY472" s="142"/>
      <c r="CZ472" s="145"/>
      <c r="DA472" s="116"/>
      <c r="DB472" s="168"/>
      <c r="DC472" s="118"/>
      <c r="DD472" s="118"/>
      <c r="DE472" s="167"/>
      <c r="DF472" s="167"/>
    </row>
    <row r="473" spans="1:110" hidden="1" x14ac:dyDescent="0.25">
      <c r="A473" s="140"/>
      <c r="B473" s="141"/>
      <c r="C473" s="90"/>
      <c r="D473" s="142"/>
      <c r="E473" s="143"/>
      <c r="F473" s="144"/>
      <c r="G473" s="142"/>
      <c r="H473" s="142"/>
      <c r="I473" s="110"/>
      <c r="J473" s="142"/>
      <c r="K473" s="110"/>
      <c r="L473" s="142"/>
      <c r="M473" s="142"/>
      <c r="N473" s="142"/>
      <c r="O473" s="110"/>
      <c r="P473" s="142"/>
      <c r="Q473" s="110"/>
      <c r="R473" s="142"/>
      <c r="S473" s="142"/>
      <c r="T473" s="142"/>
      <c r="U473" s="110"/>
      <c r="V473" s="142"/>
      <c r="W473" s="110"/>
      <c r="X473" s="142"/>
      <c r="Y473" s="110"/>
      <c r="Z473" s="144"/>
      <c r="AA473" s="142"/>
      <c r="AB473" s="142"/>
      <c r="AC473" s="142"/>
      <c r="AD473" s="142"/>
      <c r="AE473" s="142"/>
      <c r="AF473" s="111"/>
      <c r="AG473" s="111"/>
      <c r="AH473" s="111"/>
      <c r="AI473" s="142"/>
      <c r="AJ473" s="144"/>
      <c r="AK473" s="142"/>
      <c r="AL473" s="142"/>
      <c r="AM473" s="142"/>
      <c r="AN473" s="142"/>
      <c r="AO473" s="142"/>
      <c r="AP473" s="111"/>
      <c r="AQ473" s="111"/>
      <c r="AR473" s="111"/>
      <c r="AS473" s="142"/>
      <c r="AT473" s="144"/>
      <c r="AU473" s="142"/>
      <c r="AV473" s="142"/>
      <c r="AW473" s="142"/>
      <c r="AX473" s="110"/>
      <c r="AY473" s="110"/>
      <c r="AZ473" s="142"/>
      <c r="BA473" s="144"/>
      <c r="BB473" s="142"/>
      <c r="BC473" s="142"/>
      <c r="BD473" s="142"/>
      <c r="BE473" s="110"/>
      <c r="BF473" s="110"/>
      <c r="BG473" s="142"/>
      <c r="BH473" s="144"/>
      <c r="BI473" s="142"/>
      <c r="BJ473" s="142"/>
      <c r="BK473" s="110"/>
      <c r="BL473" s="142"/>
      <c r="BM473" s="110"/>
      <c r="BN473" s="142"/>
      <c r="BO473" s="142"/>
      <c r="BP473" s="142"/>
      <c r="BQ473" s="110"/>
      <c r="BR473" s="142"/>
      <c r="BS473" s="110"/>
      <c r="BT473" s="142"/>
      <c r="BU473" s="110"/>
      <c r="BV473" s="144"/>
      <c r="BW473" s="114"/>
      <c r="BX473" s="67"/>
      <c r="BY473" s="68"/>
      <c r="BZ473" s="143"/>
      <c r="CA473" s="143"/>
      <c r="CB473" s="142"/>
      <c r="CC473" s="110"/>
      <c r="CD473" s="110"/>
      <c r="CE473" s="142"/>
      <c r="CF473" s="145"/>
      <c r="CG473" s="142"/>
      <c r="CH473" s="142"/>
      <c r="CI473" s="142"/>
      <c r="CJ473" s="142"/>
      <c r="CK473" s="142"/>
      <c r="CL473" s="111"/>
      <c r="CM473" s="111"/>
      <c r="CN473" s="111"/>
      <c r="CO473" s="142"/>
      <c r="CP473" s="145"/>
      <c r="CQ473" s="142"/>
      <c r="CR473" s="142"/>
      <c r="CS473" s="142"/>
      <c r="CT473" s="142"/>
      <c r="CU473" s="142"/>
      <c r="CV473" s="111"/>
      <c r="CW473" s="111"/>
      <c r="CX473" s="111"/>
      <c r="CY473" s="142"/>
      <c r="CZ473" s="145"/>
      <c r="DA473" s="116"/>
      <c r="DB473" s="168"/>
      <c r="DC473" s="118"/>
      <c r="DD473" s="118"/>
      <c r="DE473" s="167"/>
      <c r="DF473" s="167"/>
    </row>
    <row r="474" spans="1:110" hidden="1" x14ac:dyDescent="0.25">
      <c r="A474" s="140"/>
      <c r="B474" s="141"/>
      <c r="C474" s="90"/>
      <c r="D474" s="142"/>
      <c r="E474" s="143"/>
      <c r="F474" s="144"/>
      <c r="G474" s="142"/>
      <c r="H474" s="142"/>
      <c r="I474" s="110"/>
      <c r="J474" s="142"/>
      <c r="K474" s="110"/>
      <c r="L474" s="142"/>
      <c r="M474" s="142"/>
      <c r="N474" s="142"/>
      <c r="O474" s="110"/>
      <c r="P474" s="142"/>
      <c r="Q474" s="110"/>
      <c r="R474" s="142"/>
      <c r="S474" s="142"/>
      <c r="T474" s="142"/>
      <c r="U474" s="110"/>
      <c r="V474" s="142"/>
      <c r="W474" s="110"/>
      <c r="X474" s="142"/>
      <c r="Y474" s="110"/>
      <c r="Z474" s="144"/>
      <c r="AA474" s="142"/>
      <c r="AB474" s="142"/>
      <c r="AC474" s="142"/>
      <c r="AD474" s="142"/>
      <c r="AE474" s="142"/>
      <c r="AF474" s="111"/>
      <c r="AG474" s="111"/>
      <c r="AH474" s="111"/>
      <c r="AI474" s="142"/>
      <c r="AJ474" s="144"/>
      <c r="AK474" s="142"/>
      <c r="AL474" s="142"/>
      <c r="AM474" s="142"/>
      <c r="AN474" s="142"/>
      <c r="AO474" s="142"/>
      <c r="AP474" s="111"/>
      <c r="AQ474" s="111"/>
      <c r="AR474" s="111"/>
      <c r="AS474" s="142"/>
      <c r="AT474" s="144"/>
      <c r="AU474" s="142"/>
      <c r="AV474" s="142"/>
      <c r="AW474" s="142"/>
      <c r="AX474" s="110"/>
      <c r="AY474" s="110"/>
      <c r="AZ474" s="142"/>
      <c r="BA474" s="144"/>
      <c r="BB474" s="142"/>
      <c r="BC474" s="142"/>
      <c r="BD474" s="142"/>
      <c r="BE474" s="110"/>
      <c r="BF474" s="110"/>
      <c r="BG474" s="142"/>
      <c r="BH474" s="144"/>
      <c r="BI474" s="142"/>
      <c r="BJ474" s="142"/>
      <c r="BK474" s="110"/>
      <c r="BL474" s="142"/>
      <c r="BM474" s="110"/>
      <c r="BN474" s="142"/>
      <c r="BO474" s="142"/>
      <c r="BP474" s="142"/>
      <c r="BQ474" s="110"/>
      <c r="BR474" s="142"/>
      <c r="BS474" s="110"/>
      <c r="BT474" s="142"/>
      <c r="BU474" s="110"/>
      <c r="BV474" s="144"/>
      <c r="BW474" s="114"/>
      <c r="BX474" s="67"/>
      <c r="BY474" s="68"/>
      <c r="BZ474" s="143"/>
      <c r="CA474" s="143"/>
      <c r="CB474" s="142"/>
      <c r="CC474" s="110"/>
      <c r="CD474" s="110"/>
      <c r="CE474" s="142"/>
      <c r="CF474" s="145"/>
      <c r="CG474" s="142"/>
      <c r="CH474" s="142"/>
      <c r="CI474" s="142"/>
      <c r="CJ474" s="142"/>
      <c r="CK474" s="142"/>
      <c r="CL474" s="111"/>
      <c r="CM474" s="111"/>
      <c r="CN474" s="111"/>
      <c r="CO474" s="142"/>
      <c r="CP474" s="145"/>
      <c r="CQ474" s="142"/>
      <c r="CR474" s="142"/>
      <c r="CS474" s="142"/>
      <c r="CT474" s="142"/>
      <c r="CU474" s="142"/>
      <c r="CV474" s="111"/>
      <c r="CW474" s="111"/>
      <c r="CX474" s="111"/>
      <c r="CY474" s="142"/>
      <c r="CZ474" s="145"/>
      <c r="DA474" s="116"/>
      <c r="DB474" s="168"/>
      <c r="DC474" s="118"/>
      <c r="DD474" s="118"/>
      <c r="DE474" s="167"/>
      <c r="DF474" s="167"/>
    </row>
    <row r="475" spans="1:110" hidden="1" x14ac:dyDescent="0.25">
      <c r="A475" s="140"/>
      <c r="B475" s="141"/>
      <c r="C475" s="90"/>
      <c r="D475" s="142"/>
      <c r="E475" s="143"/>
      <c r="F475" s="144"/>
      <c r="G475" s="142"/>
      <c r="H475" s="142"/>
      <c r="I475" s="110"/>
      <c r="J475" s="142"/>
      <c r="K475" s="110"/>
      <c r="L475" s="142"/>
      <c r="M475" s="142"/>
      <c r="N475" s="142"/>
      <c r="O475" s="110"/>
      <c r="P475" s="142"/>
      <c r="Q475" s="110"/>
      <c r="R475" s="142"/>
      <c r="S475" s="142"/>
      <c r="T475" s="142"/>
      <c r="U475" s="110"/>
      <c r="V475" s="142"/>
      <c r="W475" s="110"/>
      <c r="X475" s="142"/>
      <c r="Y475" s="110"/>
      <c r="Z475" s="144"/>
      <c r="AA475" s="142"/>
      <c r="AB475" s="142"/>
      <c r="AC475" s="142"/>
      <c r="AD475" s="142"/>
      <c r="AE475" s="142"/>
      <c r="AF475" s="111"/>
      <c r="AG475" s="111"/>
      <c r="AH475" s="111"/>
      <c r="AI475" s="142"/>
      <c r="AJ475" s="144"/>
      <c r="AK475" s="142"/>
      <c r="AL475" s="142"/>
      <c r="AM475" s="142"/>
      <c r="AN475" s="142"/>
      <c r="AO475" s="142"/>
      <c r="AP475" s="111"/>
      <c r="AQ475" s="111"/>
      <c r="AR475" s="111"/>
      <c r="AS475" s="142"/>
      <c r="AT475" s="144"/>
      <c r="AU475" s="142"/>
      <c r="AV475" s="142"/>
      <c r="AW475" s="142"/>
      <c r="AX475" s="110"/>
      <c r="AY475" s="110"/>
      <c r="AZ475" s="142"/>
      <c r="BA475" s="144"/>
      <c r="BB475" s="142"/>
      <c r="BC475" s="142"/>
      <c r="BD475" s="142"/>
      <c r="BE475" s="110"/>
      <c r="BF475" s="110"/>
      <c r="BG475" s="142"/>
      <c r="BH475" s="144"/>
      <c r="BI475" s="142"/>
      <c r="BJ475" s="142"/>
      <c r="BK475" s="110"/>
      <c r="BL475" s="142"/>
      <c r="BM475" s="110"/>
      <c r="BN475" s="142"/>
      <c r="BO475" s="142"/>
      <c r="BP475" s="142"/>
      <c r="BQ475" s="110"/>
      <c r="BR475" s="142"/>
      <c r="BS475" s="110"/>
      <c r="BT475" s="142"/>
      <c r="BU475" s="110"/>
      <c r="BV475" s="144"/>
      <c r="BW475" s="114"/>
      <c r="BX475" s="67"/>
      <c r="BY475" s="68"/>
      <c r="BZ475" s="143"/>
      <c r="CA475" s="143"/>
      <c r="CB475" s="142"/>
      <c r="CC475" s="110"/>
      <c r="CD475" s="110"/>
      <c r="CE475" s="142"/>
      <c r="CF475" s="145"/>
      <c r="CG475" s="142"/>
      <c r="CH475" s="142"/>
      <c r="CI475" s="142"/>
      <c r="CJ475" s="142"/>
      <c r="CK475" s="142"/>
      <c r="CL475" s="111"/>
      <c r="CM475" s="111"/>
      <c r="CN475" s="111"/>
      <c r="CO475" s="142"/>
      <c r="CP475" s="145"/>
      <c r="CQ475" s="142"/>
      <c r="CR475" s="142"/>
      <c r="CS475" s="142"/>
      <c r="CT475" s="142"/>
      <c r="CU475" s="142"/>
      <c r="CV475" s="111"/>
      <c r="CW475" s="111"/>
      <c r="CX475" s="111"/>
      <c r="CY475" s="142"/>
      <c r="CZ475" s="145"/>
      <c r="DA475" s="116"/>
      <c r="DB475" s="168"/>
      <c r="DC475" s="118"/>
      <c r="DD475" s="118"/>
      <c r="DE475" s="167"/>
      <c r="DF475" s="167"/>
    </row>
    <row r="476" spans="1:110" hidden="1" x14ac:dyDescent="0.25">
      <c r="A476" s="140"/>
      <c r="B476" s="141"/>
      <c r="C476" s="90"/>
      <c r="D476" s="142"/>
      <c r="E476" s="143"/>
      <c r="F476" s="144"/>
      <c r="G476" s="142"/>
      <c r="H476" s="142"/>
      <c r="I476" s="110"/>
      <c r="J476" s="142"/>
      <c r="K476" s="110"/>
      <c r="L476" s="142"/>
      <c r="M476" s="142"/>
      <c r="N476" s="142"/>
      <c r="O476" s="110"/>
      <c r="P476" s="142"/>
      <c r="Q476" s="110"/>
      <c r="R476" s="142"/>
      <c r="S476" s="142"/>
      <c r="T476" s="142"/>
      <c r="U476" s="110"/>
      <c r="V476" s="142"/>
      <c r="W476" s="110"/>
      <c r="X476" s="142"/>
      <c r="Y476" s="110"/>
      <c r="Z476" s="144"/>
      <c r="AA476" s="142"/>
      <c r="AB476" s="142"/>
      <c r="AC476" s="142"/>
      <c r="AD476" s="142"/>
      <c r="AE476" s="142"/>
      <c r="AF476" s="111"/>
      <c r="AG476" s="111"/>
      <c r="AH476" s="111"/>
      <c r="AI476" s="142"/>
      <c r="AJ476" s="144"/>
      <c r="AK476" s="142"/>
      <c r="AL476" s="142"/>
      <c r="AM476" s="142"/>
      <c r="AN476" s="142"/>
      <c r="AO476" s="142"/>
      <c r="AP476" s="111"/>
      <c r="AQ476" s="111"/>
      <c r="AR476" s="111"/>
      <c r="AS476" s="142"/>
      <c r="AT476" s="144"/>
      <c r="AU476" s="142"/>
      <c r="AV476" s="142"/>
      <c r="AW476" s="142"/>
      <c r="AX476" s="110"/>
      <c r="AY476" s="110"/>
      <c r="AZ476" s="142"/>
      <c r="BA476" s="144"/>
      <c r="BB476" s="142"/>
      <c r="BC476" s="142"/>
      <c r="BD476" s="142"/>
      <c r="BE476" s="110"/>
      <c r="BF476" s="110"/>
      <c r="BG476" s="142"/>
      <c r="BH476" s="144"/>
      <c r="BI476" s="142"/>
      <c r="BJ476" s="142"/>
      <c r="BK476" s="110"/>
      <c r="BL476" s="142"/>
      <c r="BM476" s="110"/>
      <c r="BN476" s="142"/>
      <c r="BO476" s="142"/>
      <c r="BP476" s="142"/>
      <c r="BQ476" s="110"/>
      <c r="BR476" s="142"/>
      <c r="BS476" s="110"/>
      <c r="BT476" s="142"/>
      <c r="BU476" s="110"/>
      <c r="BV476" s="144"/>
      <c r="BW476" s="114"/>
      <c r="BX476" s="67"/>
      <c r="BY476" s="68"/>
      <c r="BZ476" s="143"/>
      <c r="CA476" s="143"/>
      <c r="CB476" s="142"/>
      <c r="CC476" s="110"/>
      <c r="CD476" s="110"/>
      <c r="CE476" s="142"/>
      <c r="CF476" s="145"/>
      <c r="CG476" s="142"/>
      <c r="CH476" s="142"/>
      <c r="CI476" s="142"/>
      <c r="CJ476" s="142"/>
      <c r="CK476" s="142"/>
      <c r="CL476" s="111"/>
      <c r="CM476" s="111"/>
      <c r="CN476" s="111"/>
      <c r="CO476" s="142"/>
      <c r="CP476" s="145"/>
      <c r="CQ476" s="142"/>
      <c r="CR476" s="142"/>
      <c r="CS476" s="142"/>
      <c r="CT476" s="142"/>
      <c r="CU476" s="142"/>
      <c r="CV476" s="111"/>
      <c r="CW476" s="111"/>
      <c r="CX476" s="111"/>
      <c r="CY476" s="142"/>
      <c r="CZ476" s="145"/>
      <c r="DA476" s="116"/>
      <c r="DB476" s="168"/>
      <c r="DC476" s="118"/>
      <c r="DD476" s="118"/>
      <c r="DE476" s="167"/>
      <c r="DF476" s="167"/>
    </row>
    <row r="477" spans="1:110" hidden="1" x14ac:dyDescent="0.25">
      <c r="A477" s="140"/>
      <c r="B477" s="141"/>
      <c r="C477" s="90"/>
      <c r="D477" s="142"/>
      <c r="E477" s="143"/>
      <c r="F477" s="144"/>
      <c r="G477" s="142"/>
      <c r="H477" s="142"/>
      <c r="I477" s="110"/>
      <c r="J477" s="142"/>
      <c r="K477" s="110"/>
      <c r="L477" s="142"/>
      <c r="M477" s="142"/>
      <c r="N477" s="142"/>
      <c r="O477" s="110"/>
      <c r="P477" s="142"/>
      <c r="Q477" s="110"/>
      <c r="R477" s="142"/>
      <c r="S477" s="142"/>
      <c r="T477" s="142"/>
      <c r="U477" s="110"/>
      <c r="V477" s="142"/>
      <c r="W477" s="110"/>
      <c r="X477" s="142"/>
      <c r="Y477" s="110"/>
      <c r="Z477" s="144"/>
      <c r="AA477" s="142"/>
      <c r="AB477" s="142"/>
      <c r="AC477" s="142"/>
      <c r="AD477" s="142"/>
      <c r="AE477" s="142"/>
      <c r="AF477" s="111"/>
      <c r="AG477" s="111"/>
      <c r="AH477" s="111"/>
      <c r="AI477" s="142"/>
      <c r="AJ477" s="144"/>
      <c r="AK477" s="142"/>
      <c r="AL477" s="142"/>
      <c r="AM477" s="142"/>
      <c r="AN477" s="142"/>
      <c r="AO477" s="142"/>
      <c r="AP477" s="111"/>
      <c r="AQ477" s="111"/>
      <c r="AR477" s="111"/>
      <c r="AS477" s="142"/>
      <c r="AT477" s="144"/>
      <c r="AU477" s="142"/>
      <c r="AV477" s="142"/>
      <c r="AW477" s="142"/>
      <c r="AX477" s="110"/>
      <c r="AY477" s="110"/>
      <c r="AZ477" s="142"/>
      <c r="BA477" s="144"/>
      <c r="BB477" s="142"/>
      <c r="BC477" s="142"/>
      <c r="BD477" s="142"/>
      <c r="BE477" s="110"/>
      <c r="BF477" s="110"/>
      <c r="BG477" s="142"/>
      <c r="BH477" s="144"/>
      <c r="BI477" s="142"/>
      <c r="BJ477" s="142"/>
      <c r="BK477" s="110"/>
      <c r="BL477" s="142"/>
      <c r="BM477" s="110"/>
      <c r="BN477" s="142"/>
      <c r="BO477" s="142"/>
      <c r="BP477" s="142"/>
      <c r="BQ477" s="110"/>
      <c r="BR477" s="142"/>
      <c r="BS477" s="110"/>
      <c r="BT477" s="142"/>
      <c r="BU477" s="110"/>
      <c r="BV477" s="144"/>
      <c r="BW477" s="114"/>
      <c r="BX477" s="67"/>
      <c r="BY477" s="68"/>
      <c r="BZ477" s="143"/>
      <c r="CA477" s="143"/>
      <c r="CB477" s="142"/>
      <c r="CC477" s="110"/>
      <c r="CD477" s="110"/>
      <c r="CE477" s="142"/>
      <c r="CF477" s="145"/>
      <c r="CG477" s="142"/>
      <c r="CH477" s="142"/>
      <c r="CI477" s="142"/>
      <c r="CJ477" s="142"/>
      <c r="CK477" s="142"/>
      <c r="CL477" s="111"/>
      <c r="CM477" s="111"/>
      <c r="CN477" s="111"/>
      <c r="CO477" s="142"/>
      <c r="CP477" s="145"/>
      <c r="CQ477" s="142"/>
      <c r="CR477" s="142"/>
      <c r="CS477" s="142"/>
      <c r="CT477" s="142"/>
      <c r="CU477" s="142"/>
      <c r="CV477" s="111"/>
      <c r="CW477" s="111"/>
      <c r="CX477" s="111"/>
      <c r="CY477" s="142"/>
      <c r="CZ477" s="145"/>
      <c r="DA477" s="116"/>
      <c r="DB477" s="168"/>
      <c r="DC477" s="118"/>
      <c r="DD477" s="118"/>
      <c r="DE477" s="167"/>
      <c r="DF477" s="167"/>
    </row>
    <row r="478" spans="1:110" hidden="1" x14ac:dyDescent="0.25">
      <c r="A478" s="140"/>
      <c r="B478" s="141"/>
      <c r="C478" s="90"/>
      <c r="D478" s="142"/>
      <c r="E478" s="143"/>
      <c r="F478" s="144"/>
      <c r="G478" s="142"/>
      <c r="H478" s="142"/>
      <c r="I478" s="110"/>
      <c r="J478" s="142"/>
      <c r="K478" s="110"/>
      <c r="L478" s="142"/>
      <c r="M478" s="142"/>
      <c r="N478" s="142"/>
      <c r="O478" s="110"/>
      <c r="P478" s="142"/>
      <c r="Q478" s="110"/>
      <c r="R478" s="142"/>
      <c r="S478" s="142"/>
      <c r="T478" s="142"/>
      <c r="U478" s="110"/>
      <c r="V478" s="142"/>
      <c r="W478" s="110"/>
      <c r="X478" s="142"/>
      <c r="Y478" s="110"/>
      <c r="Z478" s="144"/>
      <c r="AA478" s="142"/>
      <c r="AB478" s="142"/>
      <c r="AC478" s="142"/>
      <c r="AD478" s="142"/>
      <c r="AE478" s="142"/>
      <c r="AF478" s="111"/>
      <c r="AG478" s="111"/>
      <c r="AH478" s="111"/>
      <c r="AI478" s="142"/>
      <c r="AJ478" s="144"/>
      <c r="AK478" s="142"/>
      <c r="AL478" s="142"/>
      <c r="AM478" s="142"/>
      <c r="AN478" s="142"/>
      <c r="AO478" s="142"/>
      <c r="AP478" s="111"/>
      <c r="AQ478" s="111"/>
      <c r="AR478" s="111"/>
      <c r="AS478" s="142"/>
      <c r="AT478" s="144"/>
      <c r="AU478" s="142"/>
      <c r="AV478" s="142"/>
      <c r="AW478" s="142"/>
      <c r="AX478" s="110"/>
      <c r="AY478" s="110"/>
      <c r="AZ478" s="142"/>
      <c r="BA478" s="144"/>
      <c r="BB478" s="142"/>
      <c r="BC478" s="142"/>
      <c r="BD478" s="142"/>
      <c r="BE478" s="110"/>
      <c r="BF478" s="110"/>
      <c r="BG478" s="142"/>
      <c r="BH478" s="144"/>
      <c r="BI478" s="142"/>
      <c r="BJ478" s="142"/>
      <c r="BK478" s="110"/>
      <c r="BL478" s="142"/>
      <c r="BM478" s="110"/>
      <c r="BN478" s="142"/>
      <c r="BO478" s="142"/>
      <c r="BP478" s="142"/>
      <c r="BQ478" s="110"/>
      <c r="BR478" s="142"/>
      <c r="BS478" s="110"/>
      <c r="BT478" s="142"/>
      <c r="BU478" s="110"/>
      <c r="BV478" s="144"/>
      <c r="BW478" s="114"/>
      <c r="BX478" s="67"/>
      <c r="BY478" s="68"/>
      <c r="BZ478" s="143"/>
      <c r="CA478" s="143"/>
      <c r="CB478" s="142"/>
      <c r="CC478" s="110"/>
      <c r="CD478" s="110"/>
      <c r="CE478" s="142"/>
      <c r="CF478" s="145"/>
      <c r="CG478" s="142"/>
      <c r="CH478" s="142"/>
      <c r="CI478" s="142"/>
      <c r="CJ478" s="142"/>
      <c r="CK478" s="142"/>
      <c r="CL478" s="111"/>
      <c r="CM478" s="111"/>
      <c r="CN478" s="111"/>
      <c r="CO478" s="142"/>
      <c r="CP478" s="145"/>
      <c r="CQ478" s="142"/>
      <c r="CR478" s="142"/>
      <c r="CS478" s="142"/>
      <c r="CT478" s="142"/>
      <c r="CU478" s="142"/>
      <c r="CV478" s="111"/>
      <c r="CW478" s="111"/>
      <c r="CX478" s="111"/>
      <c r="CY478" s="142"/>
      <c r="CZ478" s="145"/>
      <c r="DA478" s="116"/>
      <c r="DB478" s="168"/>
      <c r="DC478" s="118"/>
      <c r="DD478" s="118"/>
      <c r="DE478" s="167"/>
      <c r="DF478" s="167"/>
    </row>
    <row r="479" spans="1:110" hidden="1" x14ac:dyDescent="0.25">
      <c r="A479" s="140"/>
      <c r="B479" s="141"/>
      <c r="C479" s="90"/>
      <c r="D479" s="142"/>
      <c r="E479" s="143"/>
      <c r="F479" s="144"/>
      <c r="G479" s="142"/>
      <c r="H479" s="142"/>
      <c r="I479" s="110"/>
      <c r="J479" s="142"/>
      <c r="K479" s="110"/>
      <c r="L479" s="142"/>
      <c r="M479" s="142"/>
      <c r="N479" s="142"/>
      <c r="O479" s="110"/>
      <c r="P479" s="142"/>
      <c r="Q479" s="110"/>
      <c r="R479" s="142"/>
      <c r="S479" s="142"/>
      <c r="T479" s="142"/>
      <c r="U479" s="110"/>
      <c r="V479" s="142"/>
      <c r="W479" s="110"/>
      <c r="X479" s="142"/>
      <c r="Y479" s="110"/>
      <c r="Z479" s="144"/>
      <c r="AA479" s="142"/>
      <c r="AB479" s="142"/>
      <c r="AC479" s="142"/>
      <c r="AD479" s="142"/>
      <c r="AE479" s="142"/>
      <c r="AF479" s="111"/>
      <c r="AG479" s="111"/>
      <c r="AH479" s="111"/>
      <c r="AI479" s="142"/>
      <c r="AJ479" s="144"/>
      <c r="AK479" s="142"/>
      <c r="AL479" s="142"/>
      <c r="AM479" s="142"/>
      <c r="AN479" s="142"/>
      <c r="AO479" s="142"/>
      <c r="AP479" s="111"/>
      <c r="AQ479" s="111"/>
      <c r="AR479" s="111"/>
      <c r="AS479" s="142"/>
      <c r="AT479" s="144"/>
      <c r="AU479" s="142"/>
      <c r="AV479" s="142"/>
      <c r="AW479" s="142"/>
      <c r="AX479" s="110"/>
      <c r="AY479" s="110"/>
      <c r="AZ479" s="142"/>
      <c r="BA479" s="144"/>
      <c r="BB479" s="142"/>
      <c r="BC479" s="142"/>
      <c r="BD479" s="142"/>
      <c r="BE479" s="110"/>
      <c r="BF479" s="110"/>
      <c r="BG479" s="142"/>
      <c r="BH479" s="144"/>
      <c r="BI479" s="142"/>
      <c r="BJ479" s="142"/>
      <c r="BK479" s="110"/>
      <c r="BL479" s="142"/>
      <c r="BM479" s="110"/>
      <c r="BN479" s="142"/>
      <c r="BO479" s="142"/>
      <c r="BP479" s="142"/>
      <c r="BQ479" s="110"/>
      <c r="BR479" s="142"/>
      <c r="BS479" s="110"/>
      <c r="BT479" s="142"/>
      <c r="BU479" s="110"/>
      <c r="BV479" s="144"/>
      <c r="BW479" s="114"/>
      <c r="BX479" s="67"/>
      <c r="BY479" s="68"/>
      <c r="BZ479" s="143"/>
      <c r="CA479" s="143"/>
      <c r="CB479" s="142"/>
      <c r="CC479" s="110"/>
      <c r="CD479" s="110"/>
      <c r="CE479" s="142"/>
      <c r="CF479" s="145"/>
      <c r="CG479" s="142"/>
      <c r="CH479" s="142"/>
      <c r="CI479" s="142"/>
      <c r="CJ479" s="142"/>
      <c r="CK479" s="142"/>
      <c r="CL479" s="111"/>
      <c r="CM479" s="111"/>
      <c r="CN479" s="111"/>
      <c r="CO479" s="142"/>
      <c r="CP479" s="145"/>
      <c r="CQ479" s="142"/>
      <c r="CR479" s="142"/>
      <c r="CS479" s="142"/>
      <c r="CT479" s="142"/>
      <c r="CU479" s="142"/>
      <c r="CV479" s="111"/>
      <c r="CW479" s="111"/>
      <c r="CX479" s="111"/>
      <c r="CY479" s="142"/>
      <c r="CZ479" s="145"/>
      <c r="DA479" s="116"/>
      <c r="DB479" s="168"/>
      <c r="DC479" s="118"/>
      <c r="DD479" s="118"/>
      <c r="DE479" s="167"/>
      <c r="DF479" s="167"/>
    </row>
    <row r="480" spans="1:110" hidden="1" x14ac:dyDescent="0.25">
      <c r="A480" s="140"/>
      <c r="B480" s="141"/>
      <c r="C480" s="90"/>
      <c r="D480" s="142"/>
      <c r="E480" s="143"/>
      <c r="F480" s="144"/>
      <c r="G480" s="142"/>
      <c r="H480" s="142"/>
      <c r="I480" s="110"/>
      <c r="J480" s="142"/>
      <c r="K480" s="110"/>
      <c r="L480" s="142"/>
      <c r="M480" s="142"/>
      <c r="N480" s="142"/>
      <c r="O480" s="110"/>
      <c r="P480" s="142"/>
      <c r="Q480" s="110"/>
      <c r="R480" s="142"/>
      <c r="S480" s="142"/>
      <c r="T480" s="142"/>
      <c r="U480" s="110"/>
      <c r="V480" s="142"/>
      <c r="W480" s="110"/>
      <c r="X480" s="142"/>
      <c r="Y480" s="110"/>
      <c r="Z480" s="144"/>
      <c r="AA480" s="142"/>
      <c r="AB480" s="142"/>
      <c r="AC480" s="142"/>
      <c r="AD480" s="142"/>
      <c r="AE480" s="142"/>
      <c r="AF480" s="111"/>
      <c r="AG480" s="111"/>
      <c r="AH480" s="111"/>
      <c r="AI480" s="142"/>
      <c r="AJ480" s="144"/>
      <c r="AK480" s="142"/>
      <c r="AL480" s="142"/>
      <c r="AM480" s="142"/>
      <c r="AN480" s="142"/>
      <c r="AO480" s="142"/>
      <c r="AP480" s="111"/>
      <c r="AQ480" s="111"/>
      <c r="AR480" s="111"/>
      <c r="AS480" s="142"/>
      <c r="AT480" s="144"/>
      <c r="AU480" s="142"/>
      <c r="AV480" s="142"/>
      <c r="AW480" s="142"/>
      <c r="AX480" s="110"/>
      <c r="AY480" s="110"/>
      <c r="AZ480" s="142"/>
      <c r="BA480" s="144"/>
      <c r="BB480" s="142"/>
      <c r="BC480" s="142"/>
      <c r="BD480" s="142"/>
      <c r="BE480" s="110"/>
      <c r="BF480" s="110"/>
      <c r="BG480" s="142"/>
      <c r="BH480" s="144"/>
      <c r="BI480" s="142"/>
      <c r="BJ480" s="142"/>
      <c r="BK480" s="110"/>
      <c r="BL480" s="142"/>
      <c r="BM480" s="110"/>
      <c r="BN480" s="142"/>
      <c r="BO480" s="142"/>
      <c r="BP480" s="142"/>
      <c r="BQ480" s="110"/>
      <c r="BR480" s="142"/>
      <c r="BS480" s="110"/>
      <c r="BT480" s="142"/>
      <c r="BU480" s="110"/>
      <c r="BV480" s="144"/>
      <c r="BW480" s="114"/>
      <c r="BX480" s="67"/>
      <c r="BY480" s="68"/>
      <c r="BZ480" s="143"/>
      <c r="CA480" s="143"/>
      <c r="CB480" s="142"/>
      <c r="CC480" s="110"/>
      <c r="CD480" s="110"/>
      <c r="CE480" s="142"/>
      <c r="CF480" s="145"/>
      <c r="CG480" s="142"/>
      <c r="CH480" s="142"/>
      <c r="CI480" s="142"/>
      <c r="CJ480" s="142"/>
      <c r="CK480" s="142"/>
      <c r="CL480" s="111"/>
      <c r="CM480" s="111"/>
      <c r="CN480" s="111"/>
      <c r="CO480" s="142"/>
      <c r="CP480" s="145"/>
      <c r="CQ480" s="142"/>
      <c r="CR480" s="142"/>
      <c r="CS480" s="142"/>
      <c r="CT480" s="142"/>
      <c r="CU480" s="142"/>
      <c r="CV480" s="111"/>
      <c r="CW480" s="111"/>
      <c r="CX480" s="111"/>
      <c r="CY480" s="142"/>
      <c r="CZ480" s="145"/>
      <c r="DA480" s="116"/>
      <c r="DB480" s="168"/>
      <c r="DC480" s="118"/>
      <c r="DD480" s="118"/>
      <c r="DE480" s="167"/>
      <c r="DF480" s="167"/>
    </row>
    <row r="481" spans="1:110" hidden="1" x14ac:dyDescent="0.25">
      <c r="A481" s="140"/>
      <c r="B481" s="141"/>
      <c r="C481" s="90"/>
      <c r="D481" s="142"/>
      <c r="E481" s="143"/>
      <c r="F481" s="144"/>
      <c r="G481" s="142"/>
      <c r="H481" s="142"/>
      <c r="I481" s="110"/>
      <c r="J481" s="142"/>
      <c r="K481" s="110"/>
      <c r="L481" s="142"/>
      <c r="M481" s="142"/>
      <c r="N481" s="142"/>
      <c r="O481" s="110"/>
      <c r="P481" s="142"/>
      <c r="Q481" s="110"/>
      <c r="R481" s="142"/>
      <c r="S481" s="142"/>
      <c r="T481" s="142"/>
      <c r="U481" s="110"/>
      <c r="V481" s="142"/>
      <c r="W481" s="110"/>
      <c r="X481" s="142"/>
      <c r="Y481" s="110"/>
      <c r="Z481" s="144"/>
      <c r="AA481" s="142"/>
      <c r="AB481" s="142"/>
      <c r="AC481" s="142"/>
      <c r="AD481" s="142"/>
      <c r="AE481" s="142"/>
      <c r="AF481" s="111"/>
      <c r="AG481" s="111"/>
      <c r="AH481" s="111"/>
      <c r="AI481" s="142"/>
      <c r="AJ481" s="144"/>
      <c r="AK481" s="142"/>
      <c r="AL481" s="142"/>
      <c r="AM481" s="142"/>
      <c r="AN481" s="142"/>
      <c r="AO481" s="142"/>
      <c r="AP481" s="111"/>
      <c r="AQ481" s="111"/>
      <c r="AR481" s="111"/>
      <c r="AS481" s="142"/>
      <c r="AT481" s="144"/>
      <c r="AU481" s="142"/>
      <c r="AV481" s="142"/>
      <c r="AW481" s="142"/>
      <c r="AX481" s="110"/>
      <c r="AY481" s="110"/>
      <c r="AZ481" s="142"/>
      <c r="BA481" s="144"/>
      <c r="BB481" s="142"/>
      <c r="BC481" s="142"/>
      <c r="BD481" s="142"/>
      <c r="BE481" s="110"/>
      <c r="BF481" s="110"/>
      <c r="BG481" s="142"/>
      <c r="BH481" s="144"/>
      <c r="BI481" s="142"/>
      <c r="BJ481" s="142"/>
      <c r="BK481" s="110"/>
      <c r="BL481" s="142"/>
      <c r="BM481" s="110"/>
      <c r="BN481" s="142"/>
      <c r="BO481" s="142"/>
      <c r="BP481" s="142"/>
      <c r="BQ481" s="110"/>
      <c r="BR481" s="142"/>
      <c r="BS481" s="110"/>
      <c r="BT481" s="142"/>
      <c r="BU481" s="110"/>
      <c r="BV481" s="144"/>
      <c r="BW481" s="114"/>
      <c r="BX481" s="67"/>
      <c r="BY481" s="68"/>
      <c r="BZ481" s="143"/>
      <c r="CA481" s="143"/>
      <c r="CB481" s="142"/>
      <c r="CC481" s="110"/>
      <c r="CD481" s="110"/>
      <c r="CE481" s="142"/>
      <c r="CF481" s="145"/>
      <c r="CG481" s="142"/>
      <c r="CH481" s="142"/>
      <c r="CI481" s="142"/>
      <c r="CJ481" s="142"/>
      <c r="CK481" s="142"/>
      <c r="CL481" s="111"/>
      <c r="CM481" s="111"/>
      <c r="CN481" s="111"/>
      <c r="CO481" s="142"/>
      <c r="CP481" s="145"/>
      <c r="CQ481" s="142"/>
      <c r="CR481" s="142"/>
      <c r="CS481" s="142"/>
      <c r="CT481" s="142"/>
      <c r="CU481" s="142"/>
      <c r="CV481" s="111"/>
      <c r="CW481" s="111"/>
      <c r="CX481" s="111"/>
      <c r="CY481" s="142"/>
      <c r="CZ481" s="145"/>
      <c r="DA481" s="116"/>
      <c r="DB481" s="168"/>
      <c r="DC481" s="118"/>
      <c r="DD481" s="118"/>
      <c r="DE481" s="167"/>
      <c r="DF481" s="167"/>
    </row>
    <row r="482" spans="1:110" hidden="1" x14ac:dyDescent="0.25">
      <c r="A482" s="140"/>
      <c r="B482" s="141"/>
      <c r="C482" s="90"/>
      <c r="D482" s="142"/>
      <c r="E482" s="143"/>
      <c r="F482" s="144"/>
      <c r="G482" s="142"/>
      <c r="H482" s="142"/>
      <c r="I482" s="110"/>
      <c r="J482" s="142"/>
      <c r="K482" s="110"/>
      <c r="L482" s="142"/>
      <c r="M482" s="142"/>
      <c r="N482" s="142"/>
      <c r="O482" s="110"/>
      <c r="P482" s="142"/>
      <c r="Q482" s="110"/>
      <c r="R482" s="142"/>
      <c r="S482" s="142"/>
      <c r="T482" s="142"/>
      <c r="U482" s="110"/>
      <c r="V482" s="142"/>
      <c r="W482" s="110"/>
      <c r="X482" s="142"/>
      <c r="Y482" s="110"/>
      <c r="Z482" s="144"/>
      <c r="AA482" s="142"/>
      <c r="AB482" s="142"/>
      <c r="AC482" s="142"/>
      <c r="AD482" s="142"/>
      <c r="AE482" s="142"/>
      <c r="AF482" s="111"/>
      <c r="AG482" s="111"/>
      <c r="AH482" s="111"/>
      <c r="AI482" s="142"/>
      <c r="AJ482" s="144"/>
      <c r="AK482" s="142"/>
      <c r="AL482" s="142"/>
      <c r="AM482" s="142"/>
      <c r="AN482" s="142"/>
      <c r="AO482" s="142"/>
      <c r="AP482" s="111"/>
      <c r="AQ482" s="111"/>
      <c r="AR482" s="111"/>
      <c r="AS482" s="142"/>
      <c r="AT482" s="144"/>
      <c r="AU482" s="142"/>
      <c r="AV482" s="142"/>
      <c r="AW482" s="142"/>
      <c r="AX482" s="110"/>
      <c r="AY482" s="110"/>
      <c r="AZ482" s="142"/>
      <c r="BA482" s="144"/>
      <c r="BB482" s="142"/>
      <c r="BC482" s="142"/>
      <c r="BD482" s="142"/>
      <c r="BE482" s="110"/>
      <c r="BF482" s="110"/>
      <c r="BG482" s="142"/>
      <c r="BH482" s="144"/>
      <c r="BI482" s="142"/>
      <c r="BJ482" s="142"/>
      <c r="BK482" s="110"/>
      <c r="BL482" s="142"/>
      <c r="BM482" s="110"/>
      <c r="BN482" s="142"/>
      <c r="BO482" s="142"/>
      <c r="BP482" s="142"/>
      <c r="BQ482" s="110"/>
      <c r="BR482" s="142"/>
      <c r="BS482" s="110"/>
      <c r="BT482" s="142"/>
      <c r="BU482" s="110"/>
      <c r="BV482" s="144"/>
      <c r="BW482" s="114"/>
      <c r="BX482" s="67"/>
      <c r="BY482" s="68"/>
      <c r="BZ482" s="143"/>
      <c r="CA482" s="143"/>
      <c r="CB482" s="142"/>
      <c r="CC482" s="110"/>
      <c r="CD482" s="110"/>
      <c r="CE482" s="142"/>
      <c r="CF482" s="145"/>
      <c r="CG482" s="142"/>
      <c r="CH482" s="142"/>
      <c r="CI482" s="142"/>
      <c r="CJ482" s="142"/>
      <c r="CK482" s="142"/>
      <c r="CL482" s="111"/>
      <c r="CM482" s="111"/>
      <c r="CN482" s="111"/>
      <c r="CO482" s="142"/>
      <c r="CP482" s="145"/>
      <c r="CQ482" s="142"/>
      <c r="CR482" s="142"/>
      <c r="CS482" s="142"/>
      <c r="CT482" s="142"/>
      <c r="CU482" s="142"/>
      <c r="CV482" s="111"/>
      <c r="CW482" s="111"/>
      <c r="CX482" s="111"/>
      <c r="CY482" s="142"/>
      <c r="CZ482" s="145"/>
      <c r="DA482" s="116"/>
      <c r="DB482" s="168"/>
      <c r="DC482" s="118"/>
      <c r="DD482" s="118"/>
      <c r="DE482" s="167"/>
      <c r="DF482" s="167"/>
    </row>
    <row r="483" spans="1:110" hidden="1" x14ac:dyDescent="0.25">
      <c r="A483" s="140"/>
      <c r="B483" s="141"/>
      <c r="C483" s="90"/>
      <c r="D483" s="142"/>
      <c r="E483" s="143"/>
      <c r="F483" s="144"/>
      <c r="G483" s="142"/>
      <c r="H483" s="142"/>
      <c r="I483" s="110"/>
      <c r="J483" s="142"/>
      <c r="K483" s="110"/>
      <c r="L483" s="142"/>
      <c r="M483" s="142"/>
      <c r="N483" s="142"/>
      <c r="O483" s="110"/>
      <c r="P483" s="142"/>
      <c r="Q483" s="110"/>
      <c r="R483" s="142"/>
      <c r="S483" s="142"/>
      <c r="T483" s="142"/>
      <c r="U483" s="110"/>
      <c r="V483" s="142"/>
      <c r="W483" s="110"/>
      <c r="X483" s="142"/>
      <c r="Y483" s="110"/>
      <c r="Z483" s="144"/>
      <c r="AA483" s="142"/>
      <c r="AB483" s="142"/>
      <c r="AC483" s="142"/>
      <c r="AD483" s="142"/>
      <c r="AE483" s="142"/>
      <c r="AF483" s="111"/>
      <c r="AG483" s="111"/>
      <c r="AH483" s="111"/>
      <c r="AI483" s="142"/>
      <c r="AJ483" s="144"/>
      <c r="AK483" s="142"/>
      <c r="AL483" s="142"/>
      <c r="AM483" s="142"/>
      <c r="AN483" s="142"/>
      <c r="AO483" s="142"/>
      <c r="AP483" s="111"/>
      <c r="AQ483" s="111"/>
      <c r="AR483" s="111"/>
      <c r="AS483" s="142"/>
      <c r="AT483" s="144"/>
      <c r="AU483" s="142"/>
      <c r="AV483" s="142"/>
      <c r="AW483" s="142"/>
      <c r="AX483" s="110"/>
      <c r="AY483" s="110"/>
      <c r="AZ483" s="142"/>
      <c r="BA483" s="144"/>
      <c r="BB483" s="142"/>
      <c r="BC483" s="142"/>
      <c r="BD483" s="142"/>
      <c r="BE483" s="110"/>
      <c r="BF483" s="110"/>
      <c r="BG483" s="142"/>
      <c r="BH483" s="144"/>
      <c r="BI483" s="142"/>
      <c r="BJ483" s="142"/>
      <c r="BK483" s="110"/>
      <c r="BL483" s="142"/>
      <c r="BM483" s="110"/>
      <c r="BN483" s="142"/>
      <c r="BO483" s="142"/>
      <c r="BP483" s="142"/>
      <c r="BQ483" s="110"/>
      <c r="BR483" s="142"/>
      <c r="BS483" s="110"/>
      <c r="BT483" s="142"/>
      <c r="BU483" s="110"/>
      <c r="BV483" s="144"/>
      <c r="BW483" s="114"/>
      <c r="BX483" s="67"/>
      <c r="BY483" s="68"/>
      <c r="BZ483" s="143"/>
      <c r="CA483" s="143"/>
      <c r="CB483" s="142"/>
      <c r="CC483" s="110"/>
      <c r="CD483" s="110"/>
      <c r="CE483" s="142"/>
      <c r="CF483" s="145"/>
      <c r="CG483" s="142"/>
      <c r="CH483" s="142"/>
      <c r="CI483" s="142"/>
      <c r="CJ483" s="142"/>
      <c r="CK483" s="142"/>
      <c r="CL483" s="111"/>
      <c r="CM483" s="111"/>
      <c r="CN483" s="111"/>
      <c r="CO483" s="142"/>
      <c r="CP483" s="145"/>
      <c r="CQ483" s="142"/>
      <c r="CR483" s="142"/>
      <c r="CS483" s="142"/>
      <c r="CT483" s="142"/>
      <c r="CU483" s="142"/>
      <c r="CV483" s="111"/>
      <c r="CW483" s="111"/>
      <c r="CX483" s="111"/>
      <c r="CY483" s="142"/>
      <c r="CZ483" s="145"/>
      <c r="DA483" s="116"/>
      <c r="DB483" s="168"/>
      <c r="DC483" s="118"/>
      <c r="DD483" s="118"/>
      <c r="DE483" s="167"/>
      <c r="DF483" s="167"/>
    </row>
    <row r="484" spans="1:110" hidden="1" x14ac:dyDescent="0.25">
      <c r="A484" s="140"/>
      <c r="B484" s="141"/>
      <c r="C484" s="90"/>
      <c r="D484" s="142"/>
      <c r="E484" s="143"/>
      <c r="F484" s="144"/>
      <c r="G484" s="142"/>
      <c r="H484" s="142"/>
      <c r="I484" s="110"/>
      <c r="J484" s="142"/>
      <c r="K484" s="110"/>
      <c r="L484" s="142"/>
      <c r="M484" s="142"/>
      <c r="N484" s="142"/>
      <c r="O484" s="110"/>
      <c r="P484" s="142"/>
      <c r="Q484" s="110"/>
      <c r="R484" s="142"/>
      <c r="S484" s="142"/>
      <c r="T484" s="142"/>
      <c r="U484" s="110"/>
      <c r="V484" s="142"/>
      <c r="W484" s="110"/>
      <c r="X484" s="142"/>
      <c r="Y484" s="110"/>
      <c r="Z484" s="144"/>
      <c r="AA484" s="142"/>
      <c r="AB484" s="142"/>
      <c r="AC484" s="142"/>
      <c r="AD484" s="142"/>
      <c r="AE484" s="142"/>
      <c r="AF484" s="111"/>
      <c r="AG484" s="111"/>
      <c r="AH484" s="111"/>
      <c r="AI484" s="142"/>
      <c r="AJ484" s="144"/>
      <c r="AK484" s="142"/>
      <c r="AL484" s="142"/>
      <c r="AM484" s="142"/>
      <c r="AN484" s="142"/>
      <c r="AO484" s="142"/>
      <c r="AP484" s="111"/>
      <c r="AQ484" s="111"/>
      <c r="AR484" s="111"/>
      <c r="AS484" s="142"/>
      <c r="AT484" s="144"/>
      <c r="AU484" s="142"/>
      <c r="AV484" s="142"/>
      <c r="AW484" s="142"/>
      <c r="AX484" s="110"/>
      <c r="AY484" s="110"/>
      <c r="AZ484" s="142"/>
      <c r="BA484" s="144"/>
      <c r="BB484" s="142"/>
      <c r="BC484" s="142"/>
      <c r="BD484" s="142"/>
      <c r="BE484" s="110"/>
      <c r="BF484" s="110"/>
      <c r="BG484" s="142"/>
      <c r="BH484" s="144"/>
      <c r="BI484" s="142"/>
      <c r="BJ484" s="142"/>
      <c r="BK484" s="110"/>
      <c r="BL484" s="142"/>
      <c r="BM484" s="110"/>
      <c r="BN484" s="142"/>
      <c r="BO484" s="142"/>
      <c r="BP484" s="142"/>
      <c r="BQ484" s="110"/>
      <c r="BR484" s="142"/>
      <c r="BS484" s="110"/>
      <c r="BT484" s="142"/>
      <c r="BU484" s="110"/>
      <c r="BV484" s="144"/>
      <c r="BW484" s="114"/>
      <c r="BX484" s="67"/>
      <c r="BY484" s="68"/>
      <c r="BZ484" s="143"/>
      <c r="CA484" s="143"/>
      <c r="CB484" s="142"/>
      <c r="CC484" s="110"/>
      <c r="CD484" s="110"/>
      <c r="CE484" s="142"/>
      <c r="CF484" s="145"/>
      <c r="CG484" s="142"/>
      <c r="CH484" s="142"/>
      <c r="CI484" s="142"/>
      <c r="CJ484" s="142"/>
      <c r="CK484" s="142"/>
      <c r="CL484" s="111"/>
      <c r="CM484" s="111"/>
      <c r="CN484" s="111"/>
      <c r="CO484" s="142"/>
      <c r="CP484" s="145"/>
      <c r="CQ484" s="142"/>
      <c r="CR484" s="142"/>
      <c r="CS484" s="142"/>
      <c r="CT484" s="142"/>
      <c r="CU484" s="142"/>
      <c r="CV484" s="111"/>
      <c r="CW484" s="111"/>
      <c r="CX484" s="111"/>
      <c r="CY484" s="142"/>
      <c r="CZ484" s="145"/>
      <c r="DA484" s="116"/>
      <c r="DB484" s="168"/>
      <c r="DC484" s="118"/>
      <c r="DD484" s="118"/>
      <c r="DE484" s="167"/>
      <c r="DF484" s="167"/>
    </row>
    <row r="485" spans="1:110" hidden="1" x14ac:dyDescent="0.25">
      <c r="A485" s="140"/>
      <c r="B485" s="141"/>
      <c r="C485" s="90"/>
      <c r="D485" s="142"/>
      <c r="E485" s="143"/>
      <c r="F485" s="144"/>
      <c r="G485" s="142"/>
      <c r="H485" s="142"/>
      <c r="I485" s="110"/>
      <c r="J485" s="142"/>
      <c r="K485" s="110"/>
      <c r="L485" s="142"/>
      <c r="M485" s="142"/>
      <c r="N485" s="142"/>
      <c r="O485" s="110"/>
      <c r="P485" s="142"/>
      <c r="Q485" s="110"/>
      <c r="R485" s="142"/>
      <c r="S485" s="142"/>
      <c r="T485" s="142"/>
      <c r="U485" s="110"/>
      <c r="V485" s="142"/>
      <c r="W485" s="110"/>
      <c r="X485" s="142"/>
      <c r="Y485" s="110"/>
      <c r="Z485" s="144"/>
      <c r="AA485" s="142"/>
      <c r="AB485" s="142"/>
      <c r="AC485" s="142"/>
      <c r="AD485" s="142"/>
      <c r="AE485" s="142"/>
      <c r="AF485" s="111"/>
      <c r="AG485" s="111"/>
      <c r="AH485" s="111"/>
      <c r="AI485" s="142"/>
      <c r="AJ485" s="144"/>
      <c r="AK485" s="142"/>
      <c r="AL485" s="142"/>
      <c r="AM485" s="142"/>
      <c r="AN485" s="142"/>
      <c r="AO485" s="142"/>
      <c r="AP485" s="111"/>
      <c r="AQ485" s="111"/>
      <c r="AR485" s="111"/>
      <c r="AS485" s="142"/>
      <c r="AT485" s="144"/>
      <c r="AU485" s="142"/>
      <c r="AV485" s="142"/>
      <c r="AW485" s="142"/>
      <c r="AX485" s="110"/>
      <c r="AY485" s="110"/>
      <c r="AZ485" s="142"/>
      <c r="BA485" s="144"/>
      <c r="BB485" s="142"/>
      <c r="BC485" s="142"/>
      <c r="BD485" s="142"/>
      <c r="BE485" s="110"/>
      <c r="BF485" s="110"/>
      <c r="BG485" s="142"/>
      <c r="BH485" s="144"/>
      <c r="BI485" s="142"/>
      <c r="BJ485" s="142"/>
      <c r="BK485" s="110"/>
      <c r="BL485" s="142"/>
      <c r="BM485" s="110"/>
      <c r="BN485" s="142"/>
      <c r="BO485" s="142"/>
      <c r="BP485" s="142"/>
      <c r="BQ485" s="110"/>
      <c r="BR485" s="142"/>
      <c r="BS485" s="110"/>
      <c r="BT485" s="142"/>
      <c r="BU485" s="110"/>
      <c r="BV485" s="144"/>
      <c r="BW485" s="114"/>
      <c r="BX485" s="67"/>
      <c r="BY485" s="68"/>
      <c r="BZ485" s="143"/>
      <c r="CA485" s="143"/>
      <c r="CB485" s="142"/>
      <c r="CC485" s="110"/>
      <c r="CD485" s="110"/>
      <c r="CE485" s="142"/>
      <c r="CF485" s="145"/>
      <c r="CG485" s="142"/>
      <c r="CH485" s="142"/>
      <c r="CI485" s="142"/>
      <c r="CJ485" s="142"/>
      <c r="CK485" s="142"/>
      <c r="CL485" s="111"/>
      <c r="CM485" s="111"/>
      <c r="CN485" s="111"/>
      <c r="CO485" s="142"/>
      <c r="CP485" s="145"/>
      <c r="CQ485" s="142"/>
      <c r="CR485" s="142"/>
      <c r="CS485" s="142"/>
      <c r="CT485" s="142"/>
      <c r="CU485" s="142"/>
      <c r="CV485" s="111"/>
      <c r="CW485" s="111"/>
      <c r="CX485" s="111"/>
      <c r="CY485" s="142"/>
      <c r="CZ485" s="145"/>
      <c r="DA485" s="116"/>
      <c r="DB485" s="168"/>
      <c r="DC485" s="118"/>
      <c r="DD485" s="118"/>
      <c r="DE485" s="167"/>
      <c r="DF485" s="167"/>
    </row>
    <row r="486" spans="1:110" hidden="1" x14ac:dyDescent="0.25">
      <c r="A486" s="140"/>
      <c r="B486" s="141"/>
      <c r="C486" s="90"/>
      <c r="D486" s="142"/>
      <c r="E486" s="143"/>
      <c r="F486" s="144"/>
      <c r="G486" s="142"/>
      <c r="H486" s="142"/>
      <c r="I486" s="110"/>
      <c r="J486" s="142"/>
      <c r="K486" s="110"/>
      <c r="L486" s="142"/>
      <c r="M486" s="142"/>
      <c r="N486" s="142"/>
      <c r="O486" s="110"/>
      <c r="P486" s="142"/>
      <c r="Q486" s="110"/>
      <c r="R486" s="142"/>
      <c r="S486" s="142"/>
      <c r="T486" s="142"/>
      <c r="U486" s="110"/>
      <c r="V486" s="142"/>
      <c r="W486" s="110"/>
      <c r="X486" s="142"/>
      <c r="Y486" s="110"/>
      <c r="Z486" s="144"/>
      <c r="AA486" s="142"/>
      <c r="AB486" s="142"/>
      <c r="AC486" s="142"/>
      <c r="AD486" s="142"/>
      <c r="AE486" s="142"/>
      <c r="AF486" s="111"/>
      <c r="AG486" s="111"/>
      <c r="AH486" s="111"/>
      <c r="AI486" s="142"/>
      <c r="AJ486" s="144"/>
      <c r="AK486" s="142"/>
      <c r="AL486" s="142"/>
      <c r="AM486" s="142"/>
      <c r="AN486" s="142"/>
      <c r="AO486" s="142"/>
      <c r="AP486" s="111"/>
      <c r="AQ486" s="111"/>
      <c r="AR486" s="111"/>
      <c r="AS486" s="142"/>
      <c r="AT486" s="144"/>
      <c r="AU486" s="142"/>
      <c r="AV486" s="142"/>
      <c r="AW486" s="142"/>
      <c r="AX486" s="110"/>
      <c r="AY486" s="110"/>
      <c r="AZ486" s="142"/>
      <c r="BA486" s="144"/>
      <c r="BB486" s="142"/>
      <c r="BC486" s="142"/>
      <c r="BD486" s="142"/>
      <c r="BE486" s="110"/>
      <c r="BF486" s="110"/>
      <c r="BG486" s="142"/>
      <c r="BH486" s="144"/>
      <c r="BI486" s="142"/>
      <c r="BJ486" s="142"/>
      <c r="BK486" s="110"/>
      <c r="BL486" s="142"/>
      <c r="BM486" s="110"/>
      <c r="BN486" s="142"/>
      <c r="BO486" s="142"/>
      <c r="BP486" s="142"/>
      <c r="BQ486" s="110"/>
      <c r="BR486" s="142"/>
      <c r="BS486" s="110"/>
      <c r="BT486" s="142"/>
      <c r="BU486" s="110"/>
      <c r="BV486" s="144"/>
      <c r="BW486" s="114"/>
      <c r="BX486" s="67"/>
      <c r="BY486" s="68"/>
      <c r="BZ486" s="143"/>
      <c r="CA486" s="143"/>
      <c r="CB486" s="142"/>
      <c r="CC486" s="110"/>
      <c r="CD486" s="110"/>
      <c r="CE486" s="142"/>
      <c r="CF486" s="145"/>
      <c r="CG486" s="142"/>
      <c r="CH486" s="142"/>
      <c r="CI486" s="142"/>
      <c r="CJ486" s="142"/>
      <c r="CK486" s="142"/>
      <c r="CL486" s="111"/>
      <c r="CM486" s="111"/>
      <c r="CN486" s="111"/>
      <c r="CO486" s="142"/>
      <c r="CP486" s="145"/>
      <c r="CQ486" s="142"/>
      <c r="CR486" s="142"/>
      <c r="CS486" s="142"/>
      <c r="CT486" s="142"/>
      <c r="CU486" s="142"/>
      <c r="CV486" s="111"/>
      <c r="CW486" s="111"/>
      <c r="CX486" s="111"/>
      <c r="CY486" s="142"/>
      <c r="CZ486" s="145"/>
      <c r="DA486" s="116"/>
      <c r="DB486" s="168"/>
      <c r="DC486" s="118"/>
      <c r="DD486" s="118"/>
      <c r="DE486" s="167"/>
      <c r="DF486" s="167"/>
    </row>
    <row r="487" spans="1:110" hidden="1" x14ac:dyDescent="0.25">
      <c r="A487" s="140"/>
      <c r="B487" s="141"/>
      <c r="C487" s="90"/>
      <c r="D487" s="142"/>
      <c r="E487" s="143"/>
      <c r="F487" s="144"/>
      <c r="G487" s="142"/>
      <c r="H487" s="142"/>
      <c r="I487" s="110"/>
      <c r="J487" s="142"/>
      <c r="K487" s="110"/>
      <c r="L487" s="142"/>
      <c r="M487" s="142"/>
      <c r="N487" s="142"/>
      <c r="O487" s="110"/>
      <c r="P487" s="142"/>
      <c r="Q487" s="110"/>
      <c r="R487" s="142"/>
      <c r="S487" s="142"/>
      <c r="T487" s="142"/>
      <c r="U487" s="110"/>
      <c r="V487" s="142"/>
      <c r="W487" s="110"/>
      <c r="X487" s="142"/>
      <c r="Y487" s="110"/>
      <c r="Z487" s="144"/>
      <c r="AA487" s="142"/>
      <c r="AB487" s="142"/>
      <c r="AC487" s="142"/>
      <c r="AD487" s="142"/>
      <c r="AE487" s="142"/>
      <c r="AF487" s="111"/>
      <c r="AG487" s="111"/>
      <c r="AH487" s="111"/>
      <c r="AI487" s="142"/>
      <c r="AJ487" s="144"/>
      <c r="AK487" s="142"/>
      <c r="AL487" s="142"/>
      <c r="AM487" s="142"/>
      <c r="AN487" s="142"/>
      <c r="AO487" s="142"/>
      <c r="AP487" s="111"/>
      <c r="AQ487" s="111"/>
      <c r="AR487" s="111"/>
      <c r="AS487" s="142"/>
      <c r="AT487" s="144"/>
      <c r="AU487" s="142"/>
      <c r="AV487" s="142"/>
      <c r="AW487" s="142"/>
      <c r="AX487" s="110"/>
      <c r="AY487" s="110"/>
      <c r="AZ487" s="142"/>
      <c r="BA487" s="144"/>
      <c r="BB487" s="142"/>
      <c r="BC487" s="142"/>
      <c r="BD487" s="142"/>
      <c r="BE487" s="110"/>
      <c r="BF487" s="110"/>
      <c r="BG487" s="142"/>
      <c r="BH487" s="144"/>
      <c r="BI487" s="142"/>
      <c r="BJ487" s="142"/>
      <c r="BK487" s="110"/>
      <c r="BL487" s="142"/>
      <c r="BM487" s="110"/>
      <c r="BN487" s="142"/>
      <c r="BO487" s="142"/>
      <c r="BP487" s="142"/>
      <c r="BQ487" s="110"/>
      <c r="BR487" s="142"/>
      <c r="BS487" s="110"/>
      <c r="BT487" s="142"/>
      <c r="BU487" s="110"/>
      <c r="BV487" s="144"/>
      <c r="BW487" s="114"/>
      <c r="BX487" s="67"/>
      <c r="BY487" s="68"/>
      <c r="BZ487" s="143"/>
      <c r="CA487" s="143"/>
      <c r="CB487" s="142"/>
      <c r="CC487" s="110"/>
      <c r="CD487" s="110"/>
      <c r="CE487" s="142"/>
      <c r="CF487" s="145"/>
      <c r="CG487" s="142"/>
      <c r="CH487" s="142"/>
      <c r="CI487" s="142"/>
      <c r="CJ487" s="142"/>
      <c r="CK487" s="142"/>
      <c r="CL487" s="111"/>
      <c r="CM487" s="111"/>
      <c r="CN487" s="111"/>
      <c r="CO487" s="142"/>
      <c r="CP487" s="145"/>
      <c r="CQ487" s="142"/>
      <c r="CR487" s="142"/>
      <c r="CS487" s="142"/>
      <c r="CT487" s="142"/>
      <c r="CU487" s="142"/>
      <c r="CV487" s="111"/>
      <c r="CW487" s="111"/>
      <c r="CX487" s="111"/>
      <c r="CY487" s="142"/>
      <c r="CZ487" s="145"/>
      <c r="DA487" s="116"/>
      <c r="DB487" s="168"/>
      <c r="DC487" s="118"/>
      <c r="DD487" s="118"/>
      <c r="DE487" s="167"/>
      <c r="DF487" s="167"/>
    </row>
    <row r="488" spans="1:110" hidden="1" x14ac:dyDescent="0.25">
      <c r="A488" s="140"/>
      <c r="B488" s="141"/>
      <c r="C488" s="90"/>
      <c r="D488" s="142"/>
      <c r="E488" s="143"/>
      <c r="F488" s="144"/>
      <c r="G488" s="142"/>
      <c r="H488" s="142"/>
      <c r="I488" s="110"/>
      <c r="J488" s="142"/>
      <c r="K488" s="110"/>
      <c r="L488" s="142"/>
      <c r="M488" s="142"/>
      <c r="N488" s="142"/>
      <c r="O488" s="110"/>
      <c r="P488" s="142"/>
      <c r="Q488" s="110"/>
      <c r="R488" s="142"/>
      <c r="S488" s="142"/>
      <c r="T488" s="142"/>
      <c r="U488" s="110"/>
      <c r="V488" s="142"/>
      <c r="W488" s="110"/>
      <c r="X488" s="142"/>
      <c r="Y488" s="110"/>
      <c r="Z488" s="144"/>
      <c r="AA488" s="142"/>
      <c r="AB488" s="142"/>
      <c r="AC488" s="142"/>
      <c r="AD488" s="142"/>
      <c r="AE488" s="142"/>
      <c r="AF488" s="111"/>
      <c r="AG488" s="111"/>
      <c r="AH488" s="111"/>
      <c r="AI488" s="142"/>
      <c r="AJ488" s="144"/>
      <c r="AK488" s="142"/>
      <c r="AL488" s="142"/>
      <c r="AM488" s="142"/>
      <c r="AN488" s="142"/>
      <c r="AO488" s="142"/>
      <c r="AP488" s="111"/>
      <c r="AQ488" s="111"/>
      <c r="AR488" s="111"/>
      <c r="AS488" s="142"/>
      <c r="AT488" s="144"/>
      <c r="AU488" s="142"/>
      <c r="AV488" s="142"/>
      <c r="AW488" s="142"/>
      <c r="AX488" s="110"/>
      <c r="AY488" s="110"/>
      <c r="AZ488" s="142"/>
      <c r="BA488" s="144"/>
      <c r="BB488" s="142"/>
      <c r="BC488" s="142"/>
      <c r="BD488" s="142"/>
      <c r="BE488" s="110"/>
      <c r="BF488" s="110"/>
      <c r="BG488" s="142"/>
      <c r="BH488" s="144"/>
      <c r="BI488" s="142"/>
      <c r="BJ488" s="142"/>
      <c r="BK488" s="110"/>
      <c r="BL488" s="142"/>
      <c r="BM488" s="110"/>
      <c r="BN488" s="142"/>
      <c r="BO488" s="142"/>
      <c r="BP488" s="142"/>
      <c r="BQ488" s="110"/>
      <c r="BR488" s="142"/>
      <c r="BS488" s="110"/>
      <c r="BT488" s="142"/>
      <c r="BU488" s="110"/>
      <c r="BV488" s="144"/>
      <c r="BW488" s="114"/>
      <c r="BX488" s="67"/>
      <c r="BY488" s="68"/>
      <c r="BZ488" s="143"/>
      <c r="CA488" s="143"/>
      <c r="CB488" s="142"/>
      <c r="CC488" s="110"/>
      <c r="CD488" s="110"/>
      <c r="CE488" s="142"/>
      <c r="CF488" s="145"/>
      <c r="CG488" s="142"/>
      <c r="CH488" s="142"/>
      <c r="CI488" s="142"/>
      <c r="CJ488" s="142"/>
      <c r="CK488" s="142"/>
      <c r="CL488" s="111"/>
      <c r="CM488" s="111"/>
      <c r="CN488" s="111"/>
      <c r="CO488" s="142"/>
      <c r="CP488" s="145"/>
      <c r="CQ488" s="142"/>
      <c r="CR488" s="142"/>
      <c r="CS488" s="142"/>
      <c r="CT488" s="142"/>
      <c r="CU488" s="142"/>
      <c r="CV488" s="111"/>
      <c r="CW488" s="111"/>
      <c r="CX488" s="111"/>
      <c r="CY488" s="142"/>
      <c r="CZ488" s="145"/>
      <c r="DA488" s="116"/>
      <c r="DB488" s="168"/>
      <c r="DC488" s="118"/>
      <c r="DD488" s="118"/>
      <c r="DE488" s="167"/>
      <c r="DF488" s="167"/>
    </row>
    <row r="489" spans="1:110" hidden="1" x14ac:dyDescent="0.25">
      <c r="A489" s="140"/>
      <c r="B489" s="141"/>
      <c r="C489" s="90"/>
      <c r="D489" s="142"/>
      <c r="E489" s="143"/>
      <c r="F489" s="144"/>
      <c r="G489" s="142"/>
      <c r="H489" s="142"/>
      <c r="I489" s="110"/>
      <c r="J489" s="142"/>
      <c r="K489" s="110"/>
      <c r="L489" s="142"/>
      <c r="M489" s="142"/>
      <c r="N489" s="142"/>
      <c r="O489" s="110"/>
      <c r="P489" s="142"/>
      <c r="Q489" s="110"/>
      <c r="R489" s="142"/>
      <c r="S489" s="142"/>
      <c r="T489" s="142"/>
      <c r="U489" s="110"/>
      <c r="V489" s="142"/>
      <c r="W489" s="110"/>
      <c r="X489" s="142"/>
      <c r="Y489" s="110"/>
      <c r="Z489" s="144"/>
      <c r="AA489" s="142"/>
      <c r="AB489" s="142"/>
      <c r="AC489" s="142"/>
      <c r="AD489" s="142"/>
      <c r="AE489" s="142"/>
      <c r="AF489" s="111"/>
      <c r="AG489" s="111"/>
      <c r="AH489" s="111"/>
      <c r="AI489" s="142"/>
      <c r="AJ489" s="144"/>
      <c r="AK489" s="142"/>
      <c r="AL489" s="142"/>
      <c r="AM489" s="142"/>
      <c r="AN489" s="142"/>
      <c r="AO489" s="142"/>
      <c r="AP489" s="111"/>
      <c r="AQ489" s="111"/>
      <c r="AR489" s="111"/>
      <c r="AS489" s="142"/>
      <c r="AT489" s="144"/>
      <c r="AU489" s="142"/>
      <c r="AV489" s="142"/>
      <c r="AW489" s="142"/>
      <c r="AX489" s="110"/>
      <c r="AY489" s="110"/>
      <c r="AZ489" s="142"/>
      <c r="BA489" s="144"/>
      <c r="BB489" s="142"/>
      <c r="BC489" s="142"/>
      <c r="BD489" s="142"/>
      <c r="BE489" s="110"/>
      <c r="BF489" s="110"/>
      <c r="BG489" s="142"/>
      <c r="BH489" s="144"/>
      <c r="BI489" s="142"/>
      <c r="BJ489" s="142"/>
      <c r="BK489" s="110"/>
      <c r="BL489" s="142"/>
      <c r="BM489" s="110"/>
      <c r="BN489" s="142"/>
      <c r="BO489" s="142"/>
      <c r="BP489" s="142"/>
      <c r="BQ489" s="110"/>
      <c r="BR489" s="142"/>
      <c r="BS489" s="110"/>
      <c r="BT489" s="142"/>
      <c r="BU489" s="110"/>
      <c r="BV489" s="144"/>
      <c r="BW489" s="114"/>
      <c r="BX489" s="67"/>
      <c r="BY489" s="68"/>
      <c r="BZ489" s="143"/>
      <c r="CA489" s="143"/>
      <c r="CB489" s="142"/>
      <c r="CC489" s="110"/>
      <c r="CD489" s="110"/>
      <c r="CE489" s="142"/>
      <c r="CF489" s="145"/>
      <c r="CG489" s="142"/>
      <c r="CH489" s="142"/>
      <c r="CI489" s="142"/>
      <c r="CJ489" s="142"/>
      <c r="CK489" s="142"/>
      <c r="CL489" s="111"/>
      <c r="CM489" s="111"/>
      <c r="CN489" s="111"/>
      <c r="CO489" s="142"/>
      <c r="CP489" s="145"/>
      <c r="CQ489" s="142"/>
      <c r="CR489" s="142"/>
      <c r="CS489" s="142"/>
      <c r="CT489" s="142"/>
      <c r="CU489" s="142"/>
      <c r="CV489" s="111"/>
      <c r="CW489" s="111"/>
      <c r="CX489" s="111"/>
      <c r="CY489" s="142"/>
      <c r="CZ489" s="145"/>
      <c r="DA489" s="116"/>
      <c r="DB489" s="168"/>
      <c r="DC489" s="118"/>
      <c r="DD489" s="118"/>
      <c r="DE489" s="167"/>
      <c r="DF489" s="167"/>
    </row>
    <row r="490" spans="1:110" hidden="1" x14ac:dyDescent="0.25">
      <c r="A490" s="140"/>
      <c r="B490" s="141"/>
      <c r="C490" s="90"/>
      <c r="D490" s="142"/>
      <c r="E490" s="143"/>
      <c r="F490" s="144"/>
      <c r="G490" s="142"/>
      <c r="H490" s="142"/>
      <c r="I490" s="110"/>
      <c r="J490" s="142"/>
      <c r="K490" s="110"/>
      <c r="L490" s="142"/>
      <c r="M490" s="142"/>
      <c r="N490" s="142"/>
      <c r="O490" s="110"/>
      <c r="P490" s="142"/>
      <c r="Q490" s="110"/>
      <c r="R490" s="142"/>
      <c r="S490" s="142"/>
      <c r="T490" s="142"/>
      <c r="U490" s="110"/>
      <c r="V490" s="142"/>
      <c r="W490" s="110"/>
      <c r="X490" s="142"/>
      <c r="Y490" s="110"/>
      <c r="Z490" s="144"/>
      <c r="AA490" s="142"/>
      <c r="AB490" s="142"/>
      <c r="AC490" s="142"/>
      <c r="AD490" s="142"/>
      <c r="AE490" s="142"/>
      <c r="AF490" s="111"/>
      <c r="AG490" s="111"/>
      <c r="AH490" s="111"/>
      <c r="AI490" s="142"/>
      <c r="AJ490" s="144"/>
      <c r="AK490" s="142"/>
      <c r="AL490" s="142"/>
      <c r="AM490" s="142"/>
      <c r="AN490" s="142"/>
      <c r="AO490" s="142"/>
      <c r="AP490" s="111"/>
      <c r="AQ490" s="111"/>
      <c r="AR490" s="111"/>
      <c r="AS490" s="142"/>
      <c r="AT490" s="144"/>
      <c r="AU490" s="142"/>
      <c r="AV490" s="142"/>
      <c r="AW490" s="142"/>
      <c r="AX490" s="110"/>
      <c r="AY490" s="110"/>
      <c r="AZ490" s="142"/>
      <c r="BA490" s="144"/>
      <c r="BB490" s="142"/>
      <c r="BC490" s="142"/>
      <c r="BD490" s="142"/>
      <c r="BE490" s="110"/>
      <c r="BF490" s="110"/>
      <c r="BG490" s="142"/>
      <c r="BH490" s="144"/>
      <c r="BI490" s="142"/>
      <c r="BJ490" s="142"/>
      <c r="BK490" s="110"/>
      <c r="BL490" s="142"/>
      <c r="BM490" s="110"/>
      <c r="BN490" s="142"/>
      <c r="BO490" s="142"/>
      <c r="BP490" s="142"/>
      <c r="BQ490" s="110"/>
      <c r="BR490" s="142"/>
      <c r="BS490" s="110"/>
      <c r="BT490" s="142"/>
      <c r="BU490" s="110"/>
      <c r="BV490" s="144"/>
      <c r="BW490" s="114"/>
      <c r="BX490" s="67"/>
      <c r="BY490" s="68"/>
      <c r="BZ490" s="143"/>
      <c r="CA490" s="143"/>
      <c r="CB490" s="142"/>
      <c r="CC490" s="110"/>
      <c r="CD490" s="110"/>
      <c r="CE490" s="142"/>
      <c r="CF490" s="145"/>
      <c r="CG490" s="142"/>
      <c r="CH490" s="142"/>
      <c r="CI490" s="142"/>
      <c r="CJ490" s="142"/>
      <c r="CK490" s="142"/>
      <c r="CL490" s="111"/>
      <c r="CM490" s="111"/>
      <c r="CN490" s="111"/>
      <c r="CO490" s="142"/>
      <c r="CP490" s="145"/>
      <c r="CQ490" s="142"/>
      <c r="CR490" s="142"/>
      <c r="CS490" s="142"/>
      <c r="CT490" s="142"/>
      <c r="CU490" s="142"/>
      <c r="CV490" s="111"/>
      <c r="CW490" s="111"/>
      <c r="CX490" s="111"/>
      <c r="CY490" s="142"/>
      <c r="CZ490" s="145"/>
      <c r="DA490" s="116"/>
      <c r="DB490" s="168"/>
      <c r="DC490" s="118"/>
      <c r="DD490" s="118"/>
      <c r="DE490" s="167"/>
      <c r="DF490" s="167"/>
    </row>
    <row r="491" spans="1:110" hidden="1" x14ac:dyDescent="0.25">
      <c r="A491" s="140"/>
      <c r="B491" s="141"/>
      <c r="C491" s="90"/>
      <c r="D491" s="142"/>
      <c r="E491" s="143"/>
      <c r="F491" s="144"/>
      <c r="G491" s="142"/>
      <c r="H491" s="142"/>
      <c r="I491" s="110"/>
      <c r="J491" s="142"/>
      <c r="K491" s="110"/>
      <c r="L491" s="142"/>
      <c r="M491" s="142"/>
      <c r="N491" s="142"/>
      <c r="O491" s="110"/>
      <c r="P491" s="142"/>
      <c r="Q491" s="110"/>
      <c r="R491" s="142"/>
      <c r="S491" s="142"/>
      <c r="T491" s="142"/>
      <c r="U491" s="110"/>
      <c r="V491" s="142"/>
      <c r="W491" s="110"/>
      <c r="X491" s="142"/>
      <c r="Y491" s="110"/>
      <c r="Z491" s="144"/>
      <c r="AA491" s="142"/>
      <c r="AB491" s="142"/>
      <c r="AC491" s="142"/>
      <c r="AD491" s="142"/>
      <c r="AE491" s="142"/>
      <c r="AF491" s="111"/>
      <c r="AG491" s="111"/>
      <c r="AH491" s="111"/>
      <c r="AI491" s="142"/>
      <c r="AJ491" s="144"/>
      <c r="AK491" s="142"/>
      <c r="AL491" s="142"/>
      <c r="AM491" s="142"/>
      <c r="AN491" s="142"/>
      <c r="AO491" s="142"/>
      <c r="AP491" s="111"/>
      <c r="AQ491" s="111"/>
      <c r="AR491" s="111"/>
      <c r="AS491" s="142"/>
      <c r="AT491" s="144"/>
      <c r="AU491" s="142"/>
      <c r="AV491" s="142"/>
      <c r="AW491" s="142"/>
      <c r="AX491" s="110"/>
      <c r="AY491" s="110"/>
      <c r="AZ491" s="142"/>
      <c r="BA491" s="144"/>
      <c r="BB491" s="142"/>
      <c r="BC491" s="142"/>
      <c r="BD491" s="142"/>
      <c r="BE491" s="110"/>
      <c r="BF491" s="110"/>
      <c r="BG491" s="142"/>
      <c r="BH491" s="144"/>
      <c r="BI491" s="142"/>
      <c r="BJ491" s="142"/>
      <c r="BK491" s="110"/>
      <c r="BL491" s="142"/>
      <c r="BM491" s="110"/>
      <c r="BN491" s="142"/>
      <c r="BO491" s="142"/>
      <c r="BP491" s="142"/>
      <c r="BQ491" s="110"/>
      <c r="BR491" s="142"/>
      <c r="BS491" s="110"/>
      <c r="BT491" s="142"/>
      <c r="BU491" s="110"/>
      <c r="BV491" s="144"/>
      <c r="BW491" s="114"/>
      <c r="BX491" s="67"/>
      <c r="BY491" s="68"/>
      <c r="BZ491" s="143"/>
      <c r="CA491" s="143"/>
      <c r="CB491" s="142"/>
      <c r="CC491" s="110"/>
      <c r="CD491" s="110"/>
      <c r="CE491" s="142"/>
      <c r="CF491" s="145"/>
      <c r="CG491" s="142"/>
      <c r="CH491" s="142"/>
      <c r="CI491" s="142"/>
      <c r="CJ491" s="142"/>
      <c r="CK491" s="142"/>
      <c r="CL491" s="111"/>
      <c r="CM491" s="111"/>
      <c r="CN491" s="111"/>
      <c r="CO491" s="142"/>
      <c r="CP491" s="145"/>
      <c r="CQ491" s="142"/>
      <c r="CR491" s="142"/>
      <c r="CS491" s="142"/>
      <c r="CT491" s="142"/>
      <c r="CU491" s="142"/>
      <c r="CV491" s="111"/>
      <c r="CW491" s="111"/>
      <c r="CX491" s="111"/>
      <c r="CY491" s="142"/>
      <c r="CZ491" s="145"/>
      <c r="DA491" s="116"/>
      <c r="DB491" s="168"/>
      <c r="DC491" s="118"/>
      <c r="DD491" s="118"/>
      <c r="DE491" s="167"/>
      <c r="DF491" s="167"/>
    </row>
    <row r="492" spans="1:110" hidden="1" x14ac:dyDescent="0.25">
      <c r="A492" s="140"/>
      <c r="B492" s="141"/>
      <c r="C492" s="90"/>
      <c r="D492" s="142"/>
      <c r="E492" s="143"/>
      <c r="F492" s="144"/>
      <c r="G492" s="142"/>
      <c r="H492" s="142"/>
      <c r="I492" s="110"/>
      <c r="J492" s="142"/>
      <c r="K492" s="110"/>
      <c r="L492" s="142"/>
      <c r="M492" s="142"/>
      <c r="N492" s="142"/>
      <c r="O492" s="110"/>
      <c r="P492" s="142"/>
      <c r="Q492" s="110"/>
      <c r="R492" s="142"/>
      <c r="S492" s="142"/>
      <c r="T492" s="142"/>
      <c r="U492" s="110"/>
      <c r="V492" s="142"/>
      <c r="W492" s="110"/>
      <c r="X492" s="142"/>
      <c r="Y492" s="110"/>
      <c r="Z492" s="144"/>
      <c r="AA492" s="142"/>
      <c r="AB492" s="142"/>
      <c r="AC492" s="142"/>
      <c r="AD492" s="142"/>
      <c r="AE492" s="142"/>
      <c r="AF492" s="111"/>
      <c r="AG492" s="111"/>
      <c r="AH492" s="111"/>
      <c r="AI492" s="142"/>
      <c r="AJ492" s="144"/>
      <c r="AK492" s="142"/>
      <c r="AL492" s="142"/>
      <c r="AM492" s="142"/>
      <c r="AN492" s="142"/>
      <c r="AO492" s="142"/>
      <c r="AP492" s="111"/>
      <c r="AQ492" s="111"/>
      <c r="AR492" s="111"/>
      <c r="AS492" s="142"/>
      <c r="AT492" s="144"/>
      <c r="AU492" s="142"/>
      <c r="AV492" s="142"/>
      <c r="AW492" s="142"/>
      <c r="AX492" s="110"/>
      <c r="AY492" s="110"/>
      <c r="AZ492" s="142"/>
      <c r="BA492" s="144"/>
      <c r="BB492" s="142"/>
      <c r="BC492" s="142"/>
      <c r="BD492" s="142"/>
      <c r="BE492" s="110"/>
      <c r="BF492" s="110"/>
      <c r="BG492" s="142"/>
      <c r="BH492" s="144"/>
      <c r="BI492" s="142"/>
      <c r="BJ492" s="142"/>
      <c r="BK492" s="110"/>
      <c r="BL492" s="142"/>
      <c r="BM492" s="110"/>
      <c r="BN492" s="142"/>
      <c r="BO492" s="142"/>
      <c r="BP492" s="142"/>
      <c r="BQ492" s="110"/>
      <c r="BR492" s="142"/>
      <c r="BS492" s="110"/>
      <c r="BT492" s="142"/>
      <c r="BU492" s="110"/>
      <c r="BV492" s="144"/>
      <c r="BW492" s="114"/>
      <c r="BX492" s="67"/>
      <c r="BY492" s="68"/>
      <c r="BZ492" s="143"/>
      <c r="CA492" s="143"/>
      <c r="CB492" s="142"/>
      <c r="CC492" s="110"/>
      <c r="CD492" s="110"/>
      <c r="CE492" s="142"/>
      <c r="CF492" s="145"/>
      <c r="CG492" s="142"/>
      <c r="CH492" s="142"/>
      <c r="CI492" s="142"/>
      <c r="CJ492" s="142"/>
      <c r="CK492" s="142"/>
      <c r="CL492" s="111"/>
      <c r="CM492" s="111"/>
      <c r="CN492" s="111"/>
      <c r="CO492" s="142"/>
      <c r="CP492" s="145"/>
      <c r="CQ492" s="142"/>
      <c r="CR492" s="142"/>
      <c r="CS492" s="142"/>
      <c r="CT492" s="142"/>
      <c r="CU492" s="142"/>
      <c r="CV492" s="111"/>
      <c r="CW492" s="111"/>
      <c r="CX492" s="111"/>
      <c r="CY492" s="142"/>
      <c r="CZ492" s="145"/>
      <c r="DA492" s="116"/>
      <c r="DB492" s="168"/>
      <c r="DC492" s="118"/>
      <c r="DD492" s="118"/>
      <c r="DE492" s="167"/>
      <c r="DF492" s="167"/>
    </row>
    <row r="493" spans="1:110" hidden="1" x14ac:dyDescent="0.25">
      <c r="A493" s="140"/>
      <c r="B493" s="141"/>
      <c r="C493" s="90"/>
      <c r="D493" s="142"/>
      <c r="E493" s="143"/>
      <c r="F493" s="144"/>
      <c r="G493" s="142"/>
      <c r="H493" s="142"/>
      <c r="I493" s="110"/>
      <c r="J493" s="142"/>
      <c r="K493" s="110"/>
      <c r="L493" s="142"/>
      <c r="M493" s="142"/>
      <c r="N493" s="142"/>
      <c r="O493" s="110"/>
      <c r="P493" s="142"/>
      <c r="Q493" s="110"/>
      <c r="R493" s="142"/>
      <c r="S493" s="142"/>
      <c r="T493" s="142"/>
      <c r="U493" s="110"/>
      <c r="V493" s="142"/>
      <c r="W493" s="110"/>
      <c r="X493" s="142"/>
      <c r="Y493" s="110"/>
      <c r="Z493" s="144"/>
      <c r="AA493" s="142"/>
      <c r="AB493" s="142"/>
      <c r="AC493" s="142"/>
      <c r="AD493" s="142"/>
      <c r="AE493" s="142"/>
      <c r="AF493" s="111"/>
      <c r="AG493" s="111"/>
      <c r="AH493" s="111"/>
      <c r="AI493" s="142"/>
      <c r="AJ493" s="144"/>
      <c r="AK493" s="142"/>
      <c r="AL493" s="142"/>
      <c r="AM493" s="142"/>
      <c r="AN493" s="142"/>
      <c r="AO493" s="142"/>
      <c r="AP493" s="111"/>
      <c r="AQ493" s="111"/>
      <c r="AR493" s="111"/>
      <c r="AS493" s="142"/>
      <c r="AT493" s="144"/>
      <c r="AU493" s="142"/>
      <c r="AV493" s="142"/>
      <c r="AW493" s="142"/>
      <c r="AX493" s="110"/>
      <c r="AY493" s="110"/>
      <c r="AZ493" s="142"/>
      <c r="BA493" s="144"/>
      <c r="BB493" s="142"/>
      <c r="BC493" s="142"/>
      <c r="BD493" s="142"/>
      <c r="BE493" s="110"/>
      <c r="BF493" s="110"/>
      <c r="BG493" s="142"/>
      <c r="BH493" s="144"/>
      <c r="BI493" s="142"/>
      <c r="BJ493" s="142"/>
      <c r="BK493" s="110"/>
      <c r="BL493" s="142"/>
      <c r="BM493" s="110"/>
      <c r="BN493" s="142"/>
      <c r="BO493" s="142"/>
      <c r="BP493" s="142"/>
      <c r="BQ493" s="110"/>
      <c r="BR493" s="142"/>
      <c r="BS493" s="110"/>
      <c r="BT493" s="142"/>
      <c r="BU493" s="110"/>
      <c r="BV493" s="144"/>
      <c r="BW493" s="114"/>
      <c r="BX493" s="67"/>
      <c r="BY493" s="68"/>
      <c r="BZ493" s="143"/>
      <c r="CA493" s="143"/>
      <c r="CB493" s="142"/>
      <c r="CC493" s="110"/>
      <c r="CD493" s="110"/>
      <c r="CE493" s="142"/>
      <c r="CF493" s="145"/>
      <c r="CG493" s="142"/>
      <c r="CH493" s="142"/>
      <c r="CI493" s="142"/>
      <c r="CJ493" s="142"/>
      <c r="CK493" s="142"/>
      <c r="CL493" s="111"/>
      <c r="CM493" s="111"/>
      <c r="CN493" s="111"/>
      <c r="CO493" s="142"/>
      <c r="CP493" s="145"/>
      <c r="CQ493" s="142"/>
      <c r="CR493" s="142"/>
      <c r="CS493" s="142"/>
      <c r="CT493" s="142"/>
      <c r="CU493" s="142"/>
      <c r="CV493" s="111"/>
      <c r="CW493" s="111"/>
      <c r="CX493" s="111"/>
      <c r="CY493" s="142"/>
      <c r="CZ493" s="145"/>
      <c r="DA493" s="116"/>
      <c r="DB493" s="168"/>
      <c r="DC493" s="118"/>
      <c r="DD493" s="118"/>
      <c r="DE493" s="167"/>
      <c r="DF493" s="167"/>
    </row>
    <row r="494" spans="1:110" hidden="1" x14ac:dyDescent="0.25">
      <c r="A494" s="140"/>
      <c r="B494" s="141"/>
      <c r="C494" s="90"/>
      <c r="D494" s="142"/>
      <c r="E494" s="143"/>
      <c r="F494" s="144"/>
      <c r="G494" s="142"/>
      <c r="H494" s="142"/>
      <c r="I494" s="110"/>
      <c r="J494" s="142"/>
      <c r="K494" s="110"/>
      <c r="L494" s="142"/>
      <c r="M494" s="142"/>
      <c r="N494" s="142"/>
      <c r="O494" s="110"/>
      <c r="P494" s="142"/>
      <c r="Q494" s="110"/>
      <c r="R494" s="142"/>
      <c r="S494" s="142"/>
      <c r="T494" s="142"/>
      <c r="U494" s="110"/>
      <c r="V494" s="142"/>
      <c r="W494" s="110"/>
      <c r="X494" s="142"/>
      <c r="Y494" s="110"/>
      <c r="Z494" s="144"/>
      <c r="AA494" s="142"/>
      <c r="AB494" s="142"/>
      <c r="AC494" s="142"/>
      <c r="AD494" s="142"/>
      <c r="AE494" s="142"/>
      <c r="AF494" s="111"/>
      <c r="AG494" s="111"/>
      <c r="AH494" s="111"/>
      <c r="AI494" s="142"/>
      <c r="AJ494" s="144"/>
      <c r="AK494" s="142"/>
      <c r="AL494" s="142"/>
      <c r="AM494" s="142"/>
      <c r="AN494" s="142"/>
      <c r="AO494" s="142"/>
      <c r="AP494" s="111"/>
      <c r="AQ494" s="111"/>
      <c r="AR494" s="111"/>
      <c r="AS494" s="142"/>
      <c r="AT494" s="144"/>
      <c r="AU494" s="142"/>
      <c r="AV494" s="142"/>
      <c r="AW494" s="142"/>
      <c r="AX494" s="110"/>
      <c r="AY494" s="110"/>
      <c r="AZ494" s="142"/>
      <c r="BA494" s="144"/>
      <c r="BB494" s="142"/>
      <c r="BC494" s="142"/>
      <c r="BD494" s="142"/>
      <c r="BE494" s="110"/>
      <c r="BF494" s="110"/>
      <c r="BG494" s="142"/>
      <c r="BH494" s="144"/>
      <c r="BI494" s="142"/>
      <c r="BJ494" s="142"/>
      <c r="BK494" s="110"/>
      <c r="BL494" s="142"/>
      <c r="BM494" s="110"/>
      <c r="BN494" s="142"/>
      <c r="BO494" s="142"/>
      <c r="BP494" s="142"/>
      <c r="BQ494" s="110"/>
      <c r="BR494" s="142"/>
      <c r="BS494" s="110"/>
      <c r="BT494" s="142"/>
      <c r="BU494" s="110"/>
      <c r="BV494" s="144"/>
      <c r="BW494" s="114"/>
      <c r="BX494" s="67"/>
      <c r="BY494" s="68"/>
      <c r="BZ494" s="143"/>
      <c r="CA494" s="143"/>
      <c r="CB494" s="142"/>
      <c r="CC494" s="110"/>
      <c r="CD494" s="110"/>
      <c r="CE494" s="142"/>
      <c r="CF494" s="145"/>
      <c r="CG494" s="142"/>
      <c r="CH494" s="142"/>
      <c r="CI494" s="142"/>
      <c r="CJ494" s="142"/>
      <c r="CK494" s="142"/>
      <c r="CL494" s="111"/>
      <c r="CM494" s="111"/>
      <c r="CN494" s="111"/>
      <c r="CO494" s="142"/>
      <c r="CP494" s="145"/>
      <c r="CQ494" s="142"/>
      <c r="CR494" s="142"/>
      <c r="CS494" s="142"/>
      <c r="CT494" s="142"/>
      <c r="CU494" s="142"/>
      <c r="CV494" s="111"/>
      <c r="CW494" s="111"/>
      <c r="CX494" s="111"/>
      <c r="CY494" s="142"/>
      <c r="CZ494" s="145"/>
      <c r="DA494" s="116"/>
      <c r="DB494" s="168"/>
      <c r="DC494" s="118"/>
      <c r="DD494" s="118"/>
      <c r="DE494" s="167"/>
      <c r="DF494" s="167"/>
    </row>
    <row r="495" spans="1:110" hidden="1" x14ac:dyDescent="0.25">
      <c r="A495" s="140"/>
      <c r="B495" s="141"/>
      <c r="C495" s="90"/>
      <c r="D495" s="142"/>
      <c r="E495" s="143"/>
      <c r="F495" s="144"/>
      <c r="G495" s="142"/>
      <c r="H495" s="142"/>
      <c r="I495" s="110"/>
      <c r="J495" s="142"/>
      <c r="K495" s="110"/>
      <c r="L495" s="142"/>
      <c r="M495" s="142"/>
      <c r="N495" s="142"/>
      <c r="O495" s="110"/>
      <c r="P495" s="142"/>
      <c r="Q495" s="110"/>
      <c r="R495" s="142"/>
      <c r="S495" s="142"/>
      <c r="T495" s="142"/>
      <c r="U495" s="110"/>
      <c r="V495" s="142"/>
      <c r="W495" s="110"/>
      <c r="X495" s="142"/>
      <c r="Y495" s="110"/>
      <c r="Z495" s="144"/>
      <c r="AA495" s="142"/>
      <c r="AB495" s="142"/>
      <c r="AC495" s="142"/>
      <c r="AD495" s="142"/>
      <c r="AE495" s="142"/>
      <c r="AF495" s="111"/>
      <c r="AG495" s="111"/>
      <c r="AH495" s="111"/>
      <c r="AI495" s="142"/>
      <c r="AJ495" s="144"/>
      <c r="AK495" s="142"/>
      <c r="AL495" s="142"/>
      <c r="AM495" s="142"/>
      <c r="AN495" s="142"/>
      <c r="AO495" s="142"/>
      <c r="AP495" s="111"/>
      <c r="AQ495" s="111"/>
      <c r="AR495" s="111"/>
      <c r="AS495" s="142"/>
      <c r="AT495" s="144"/>
      <c r="AU495" s="142"/>
      <c r="AV495" s="142"/>
      <c r="AW495" s="142"/>
      <c r="AX495" s="110"/>
      <c r="AY495" s="110"/>
      <c r="AZ495" s="142"/>
      <c r="BA495" s="144"/>
      <c r="BB495" s="142"/>
      <c r="BC495" s="142"/>
      <c r="BD495" s="142"/>
      <c r="BE495" s="110"/>
      <c r="BF495" s="110"/>
      <c r="BG495" s="142"/>
      <c r="BH495" s="144"/>
      <c r="BI495" s="142"/>
      <c r="BJ495" s="142"/>
      <c r="BK495" s="110"/>
      <c r="BL495" s="142"/>
      <c r="BM495" s="110"/>
      <c r="BN495" s="142"/>
      <c r="BO495" s="142"/>
      <c r="BP495" s="142"/>
      <c r="BQ495" s="110"/>
      <c r="BR495" s="142"/>
      <c r="BS495" s="110"/>
      <c r="BT495" s="142"/>
      <c r="BU495" s="110"/>
      <c r="BV495" s="144"/>
      <c r="BW495" s="114"/>
      <c r="BX495" s="67"/>
      <c r="BY495" s="68"/>
      <c r="BZ495" s="143"/>
      <c r="CA495" s="143"/>
      <c r="CB495" s="142"/>
      <c r="CC495" s="110"/>
      <c r="CD495" s="110"/>
      <c r="CE495" s="142"/>
      <c r="CF495" s="145"/>
      <c r="CG495" s="142"/>
      <c r="CH495" s="142"/>
      <c r="CI495" s="142"/>
      <c r="CJ495" s="142"/>
      <c r="CK495" s="142"/>
      <c r="CL495" s="111"/>
      <c r="CM495" s="111"/>
      <c r="CN495" s="111"/>
      <c r="CO495" s="142"/>
      <c r="CP495" s="145"/>
      <c r="CQ495" s="142"/>
      <c r="CR495" s="142"/>
      <c r="CS495" s="142"/>
      <c r="CT495" s="142"/>
      <c r="CU495" s="142"/>
      <c r="CV495" s="111"/>
      <c r="CW495" s="111"/>
      <c r="CX495" s="111"/>
      <c r="CY495" s="142"/>
      <c r="CZ495" s="145"/>
      <c r="DA495" s="116"/>
      <c r="DB495" s="168"/>
      <c r="DC495" s="118"/>
      <c r="DD495" s="118"/>
      <c r="DE495" s="167"/>
      <c r="DF495" s="167"/>
    </row>
    <row r="496" spans="1:110" hidden="1" x14ac:dyDescent="0.25">
      <c r="A496" s="140"/>
      <c r="B496" s="141"/>
      <c r="C496" s="90"/>
      <c r="D496" s="142"/>
      <c r="E496" s="143"/>
      <c r="F496" s="144"/>
      <c r="G496" s="142"/>
      <c r="H496" s="142"/>
      <c r="I496" s="110"/>
      <c r="J496" s="142"/>
      <c r="K496" s="110"/>
      <c r="L496" s="142"/>
      <c r="M496" s="142"/>
      <c r="N496" s="142"/>
      <c r="O496" s="110"/>
      <c r="P496" s="142"/>
      <c r="Q496" s="110"/>
      <c r="R496" s="142"/>
      <c r="S496" s="142"/>
      <c r="T496" s="142"/>
      <c r="U496" s="110"/>
      <c r="V496" s="142"/>
      <c r="W496" s="110"/>
      <c r="X496" s="142"/>
      <c r="Y496" s="110"/>
      <c r="Z496" s="144"/>
      <c r="AA496" s="142"/>
      <c r="AB496" s="142"/>
      <c r="AC496" s="142"/>
      <c r="AD496" s="142"/>
      <c r="AE496" s="142"/>
      <c r="AF496" s="111"/>
      <c r="AG496" s="111"/>
      <c r="AH496" s="111"/>
      <c r="AI496" s="142"/>
      <c r="AJ496" s="144"/>
      <c r="AK496" s="142"/>
      <c r="AL496" s="142"/>
      <c r="AM496" s="142"/>
      <c r="AN496" s="142"/>
      <c r="AO496" s="142"/>
      <c r="AP496" s="111"/>
      <c r="AQ496" s="111"/>
      <c r="AR496" s="111"/>
      <c r="AS496" s="142"/>
      <c r="AT496" s="144"/>
      <c r="AU496" s="142"/>
      <c r="AV496" s="142"/>
      <c r="AW496" s="142"/>
      <c r="AX496" s="110"/>
      <c r="AY496" s="110"/>
      <c r="AZ496" s="142"/>
      <c r="BA496" s="144"/>
      <c r="BB496" s="142"/>
      <c r="BC496" s="142"/>
      <c r="BD496" s="142"/>
      <c r="BE496" s="110"/>
      <c r="BF496" s="110"/>
      <c r="BG496" s="142"/>
      <c r="BH496" s="144"/>
      <c r="BI496" s="142"/>
      <c r="BJ496" s="142"/>
      <c r="BK496" s="110"/>
      <c r="BL496" s="142"/>
      <c r="BM496" s="110"/>
      <c r="BN496" s="142"/>
      <c r="BO496" s="142"/>
      <c r="BP496" s="142"/>
      <c r="BQ496" s="110"/>
      <c r="BR496" s="142"/>
      <c r="BS496" s="110"/>
      <c r="BT496" s="142"/>
      <c r="BU496" s="110"/>
      <c r="BV496" s="144"/>
      <c r="BW496" s="114"/>
      <c r="BX496" s="67"/>
      <c r="BY496" s="68"/>
      <c r="BZ496" s="143"/>
      <c r="CA496" s="143"/>
      <c r="CB496" s="142"/>
      <c r="CC496" s="110"/>
      <c r="CD496" s="110"/>
      <c r="CE496" s="142"/>
      <c r="CF496" s="145"/>
      <c r="CG496" s="142"/>
      <c r="CH496" s="142"/>
      <c r="CI496" s="142"/>
      <c r="CJ496" s="142"/>
      <c r="CK496" s="142"/>
      <c r="CL496" s="111"/>
      <c r="CM496" s="111"/>
      <c r="CN496" s="111"/>
      <c r="CO496" s="142"/>
      <c r="CP496" s="145"/>
      <c r="CQ496" s="142"/>
      <c r="CR496" s="142"/>
      <c r="CS496" s="142"/>
      <c r="CT496" s="142"/>
      <c r="CU496" s="142"/>
      <c r="CV496" s="111"/>
      <c r="CW496" s="111"/>
      <c r="CX496" s="111"/>
      <c r="CY496" s="142"/>
      <c r="CZ496" s="145"/>
      <c r="DA496" s="116"/>
      <c r="DB496" s="168"/>
      <c r="DC496" s="118"/>
      <c r="DD496" s="118"/>
      <c r="DE496" s="167"/>
      <c r="DF496" s="167"/>
    </row>
    <row r="497" spans="1:110" hidden="1" x14ac:dyDescent="0.25">
      <c r="A497" s="140"/>
      <c r="B497" s="141"/>
      <c r="C497" s="90"/>
      <c r="D497" s="142"/>
      <c r="E497" s="143"/>
      <c r="F497" s="144"/>
      <c r="G497" s="142"/>
      <c r="H497" s="142"/>
      <c r="I497" s="110"/>
      <c r="J497" s="142"/>
      <c r="K497" s="110"/>
      <c r="L497" s="142"/>
      <c r="M497" s="142"/>
      <c r="N497" s="142"/>
      <c r="O497" s="110"/>
      <c r="P497" s="142"/>
      <c r="Q497" s="110"/>
      <c r="R497" s="142"/>
      <c r="S497" s="142"/>
      <c r="T497" s="142"/>
      <c r="U497" s="110"/>
      <c r="V497" s="142"/>
      <c r="W497" s="110"/>
      <c r="X497" s="142"/>
      <c r="Y497" s="110"/>
      <c r="Z497" s="144"/>
      <c r="AA497" s="142"/>
      <c r="AB497" s="142"/>
      <c r="AC497" s="142"/>
      <c r="AD497" s="142"/>
      <c r="AE497" s="142"/>
      <c r="AF497" s="111"/>
      <c r="AG497" s="111"/>
      <c r="AH497" s="111"/>
      <c r="AI497" s="142"/>
      <c r="AJ497" s="144"/>
      <c r="AK497" s="142"/>
      <c r="AL497" s="142"/>
      <c r="AM497" s="142"/>
      <c r="AN497" s="142"/>
      <c r="AO497" s="142"/>
      <c r="AP497" s="111"/>
      <c r="AQ497" s="111"/>
      <c r="AR497" s="111"/>
      <c r="AS497" s="142"/>
      <c r="AT497" s="144"/>
      <c r="AU497" s="142"/>
      <c r="AV497" s="142"/>
      <c r="AW497" s="142"/>
      <c r="AX497" s="110"/>
      <c r="AY497" s="110"/>
      <c r="AZ497" s="142"/>
      <c r="BA497" s="144"/>
      <c r="BB497" s="142"/>
      <c r="BC497" s="142"/>
      <c r="BD497" s="142"/>
      <c r="BE497" s="110"/>
      <c r="BF497" s="110"/>
      <c r="BG497" s="142"/>
      <c r="BH497" s="144"/>
      <c r="BI497" s="142"/>
      <c r="BJ497" s="142"/>
      <c r="BK497" s="110"/>
      <c r="BL497" s="142"/>
      <c r="BM497" s="110"/>
      <c r="BN497" s="142"/>
      <c r="BO497" s="142"/>
      <c r="BP497" s="142"/>
      <c r="BQ497" s="110"/>
      <c r="BR497" s="142"/>
      <c r="BS497" s="110"/>
      <c r="BT497" s="142"/>
      <c r="BU497" s="110"/>
      <c r="BV497" s="144"/>
      <c r="BW497" s="114"/>
      <c r="BX497" s="67"/>
      <c r="BY497" s="68"/>
      <c r="BZ497" s="143"/>
      <c r="CA497" s="143"/>
      <c r="CB497" s="142"/>
      <c r="CC497" s="110"/>
      <c r="CD497" s="110"/>
      <c r="CE497" s="142"/>
      <c r="CF497" s="145"/>
      <c r="CG497" s="142"/>
      <c r="CH497" s="142"/>
      <c r="CI497" s="142"/>
      <c r="CJ497" s="142"/>
      <c r="CK497" s="142"/>
      <c r="CL497" s="111"/>
      <c r="CM497" s="111"/>
      <c r="CN497" s="111"/>
      <c r="CO497" s="142"/>
      <c r="CP497" s="145"/>
      <c r="CQ497" s="142"/>
      <c r="CR497" s="142"/>
      <c r="CS497" s="142"/>
      <c r="CT497" s="142"/>
      <c r="CU497" s="142"/>
      <c r="CV497" s="111"/>
      <c r="CW497" s="111"/>
      <c r="CX497" s="111"/>
      <c r="CY497" s="142"/>
      <c r="CZ497" s="145"/>
      <c r="DA497" s="116"/>
      <c r="DB497" s="168"/>
      <c r="DC497" s="118"/>
      <c r="DD497" s="118"/>
      <c r="DE497" s="167"/>
      <c r="DF497" s="167"/>
    </row>
    <row r="498" spans="1:110" hidden="1" x14ac:dyDescent="0.25">
      <c r="A498" s="140"/>
      <c r="B498" s="141"/>
      <c r="C498" s="90"/>
      <c r="D498" s="142"/>
      <c r="E498" s="143"/>
      <c r="F498" s="144"/>
      <c r="G498" s="142"/>
      <c r="H498" s="142"/>
      <c r="I498" s="110"/>
      <c r="J498" s="142"/>
      <c r="K498" s="110"/>
      <c r="L498" s="142"/>
      <c r="M498" s="142"/>
      <c r="N498" s="142"/>
      <c r="O498" s="110"/>
      <c r="P498" s="142"/>
      <c r="Q498" s="110"/>
      <c r="R498" s="142"/>
      <c r="S498" s="142"/>
      <c r="T498" s="142"/>
      <c r="U498" s="110"/>
      <c r="V498" s="142"/>
      <c r="W498" s="110"/>
      <c r="X498" s="142"/>
      <c r="Y498" s="110"/>
      <c r="Z498" s="144"/>
      <c r="AA498" s="142"/>
      <c r="AB498" s="142"/>
      <c r="AC498" s="142"/>
      <c r="AD498" s="142"/>
      <c r="AE498" s="142"/>
      <c r="AF498" s="111"/>
      <c r="AG498" s="111"/>
      <c r="AH498" s="111"/>
      <c r="AI498" s="142"/>
      <c r="AJ498" s="144"/>
      <c r="AK498" s="142"/>
      <c r="AL498" s="142"/>
      <c r="AM498" s="142"/>
      <c r="AN498" s="142"/>
      <c r="AO498" s="142"/>
      <c r="AP498" s="111"/>
      <c r="AQ498" s="111"/>
      <c r="AR498" s="111"/>
      <c r="AS498" s="142"/>
      <c r="AT498" s="144"/>
      <c r="AU498" s="142"/>
      <c r="AV498" s="142"/>
      <c r="AW498" s="142"/>
      <c r="AX498" s="110"/>
      <c r="AY498" s="110"/>
      <c r="AZ498" s="142"/>
      <c r="BA498" s="144"/>
      <c r="BB498" s="142"/>
      <c r="BC498" s="142"/>
      <c r="BD498" s="142"/>
      <c r="BE498" s="110"/>
      <c r="BF498" s="110"/>
      <c r="BG498" s="142"/>
      <c r="BH498" s="144"/>
      <c r="BI498" s="142"/>
      <c r="BJ498" s="142"/>
      <c r="BK498" s="110"/>
      <c r="BL498" s="142"/>
      <c r="BM498" s="110"/>
      <c r="BN498" s="142"/>
      <c r="BO498" s="142"/>
      <c r="BP498" s="142"/>
      <c r="BQ498" s="110"/>
      <c r="BR498" s="142"/>
      <c r="BS498" s="110"/>
      <c r="BT498" s="142"/>
      <c r="BU498" s="110"/>
      <c r="BV498" s="144"/>
      <c r="BW498" s="114"/>
      <c r="BX498" s="67"/>
      <c r="BY498" s="68"/>
      <c r="BZ498" s="143"/>
      <c r="CA498" s="143"/>
      <c r="CB498" s="142"/>
      <c r="CC498" s="110"/>
      <c r="CD498" s="110"/>
      <c r="CE498" s="142"/>
      <c r="CF498" s="145"/>
      <c r="CG498" s="142"/>
      <c r="CH498" s="142"/>
      <c r="CI498" s="142"/>
      <c r="CJ498" s="142"/>
      <c r="CK498" s="142"/>
      <c r="CL498" s="111"/>
      <c r="CM498" s="111"/>
      <c r="CN498" s="111"/>
      <c r="CO498" s="142"/>
      <c r="CP498" s="145"/>
      <c r="CQ498" s="142"/>
      <c r="CR498" s="142"/>
      <c r="CS498" s="142"/>
      <c r="CT498" s="142"/>
      <c r="CU498" s="142"/>
      <c r="CV498" s="111"/>
      <c r="CW498" s="111"/>
      <c r="CX498" s="111"/>
      <c r="CY498" s="142"/>
      <c r="CZ498" s="145"/>
      <c r="DA498" s="116"/>
      <c r="DB498" s="168"/>
      <c r="DC498" s="118"/>
      <c r="DD498" s="118"/>
      <c r="DE498" s="167"/>
      <c r="DF498" s="167"/>
    </row>
    <row r="499" spans="1:110" hidden="1" x14ac:dyDescent="0.25">
      <c r="A499" s="140"/>
      <c r="B499" s="141"/>
      <c r="C499" s="90"/>
      <c r="D499" s="142"/>
      <c r="E499" s="143"/>
      <c r="F499" s="144"/>
      <c r="G499" s="142"/>
      <c r="H499" s="142"/>
      <c r="I499" s="110"/>
      <c r="J499" s="142"/>
      <c r="K499" s="110"/>
      <c r="L499" s="142"/>
      <c r="M499" s="142"/>
      <c r="N499" s="142"/>
      <c r="O499" s="110"/>
      <c r="P499" s="142"/>
      <c r="Q499" s="110"/>
      <c r="R499" s="142"/>
      <c r="S499" s="142"/>
      <c r="T499" s="142"/>
      <c r="U499" s="110"/>
      <c r="V499" s="142"/>
      <c r="W499" s="110"/>
      <c r="X499" s="142"/>
      <c r="Y499" s="110"/>
      <c r="Z499" s="144"/>
      <c r="AA499" s="142"/>
      <c r="AB499" s="142"/>
      <c r="AC499" s="142"/>
      <c r="AD499" s="142"/>
      <c r="AE499" s="142"/>
      <c r="AF499" s="111"/>
      <c r="AG499" s="111"/>
      <c r="AH499" s="111"/>
      <c r="AI499" s="142"/>
      <c r="AJ499" s="144"/>
      <c r="AK499" s="142"/>
      <c r="AL499" s="142"/>
      <c r="AM499" s="142"/>
      <c r="AN499" s="142"/>
      <c r="AO499" s="142"/>
      <c r="AP499" s="111"/>
      <c r="AQ499" s="111"/>
      <c r="AR499" s="111"/>
      <c r="AS499" s="142"/>
      <c r="AT499" s="144"/>
      <c r="AU499" s="142"/>
      <c r="AV499" s="142"/>
      <c r="AW499" s="142"/>
      <c r="AX499" s="110"/>
      <c r="AY499" s="110"/>
      <c r="AZ499" s="142"/>
      <c r="BA499" s="144"/>
      <c r="BB499" s="142"/>
      <c r="BC499" s="142"/>
      <c r="BD499" s="142"/>
      <c r="BE499" s="110"/>
      <c r="BF499" s="110"/>
      <c r="BG499" s="142"/>
      <c r="BH499" s="144"/>
      <c r="BI499" s="142"/>
      <c r="BJ499" s="142"/>
      <c r="BK499" s="110"/>
      <c r="BL499" s="142"/>
      <c r="BM499" s="110"/>
      <c r="BN499" s="142"/>
      <c r="BO499" s="142"/>
      <c r="BP499" s="142"/>
      <c r="BQ499" s="110"/>
      <c r="BR499" s="142"/>
      <c r="BS499" s="110"/>
      <c r="BT499" s="142"/>
      <c r="BU499" s="110"/>
      <c r="BV499" s="144"/>
      <c r="BW499" s="114"/>
      <c r="BX499" s="67"/>
      <c r="BY499" s="68"/>
      <c r="BZ499" s="143"/>
      <c r="CA499" s="143"/>
      <c r="CB499" s="142"/>
      <c r="CC499" s="110"/>
      <c r="CD499" s="110"/>
      <c r="CE499" s="142"/>
      <c r="CF499" s="145"/>
      <c r="CG499" s="142"/>
      <c r="CH499" s="142"/>
      <c r="CI499" s="142"/>
      <c r="CJ499" s="142"/>
      <c r="CK499" s="142"/>
      <c r="CL499" s="111"/>
      <c r="CM499" s="111"/>
      <c r="CN499" s="111"/>
      <c r="CO499" s="142"/>
      <c r="CP499" s="145"/>
      <c r="CQ499" s="142"/>
      <c r="CR499" s="142"/>
      <c r="CS499" s="142"/>
      <c r="CT499" s="142"/>
      <c r="CU499" s="142"/>
      <c r="CV499" s="111"/>
      <c r="CW499" s="111"/>
      <c r="CX499" s="111"/>
      <c r="CY499" s="142"/>
      <c r="CZ499" s="145"/>
      <c r="DA499" s="116"/>
      <c r="DB499" s="168"/>
      <c r="DC499" s="118"/>
      <c r="DD499" s="118"/>
      <c r="DE499" s="167"/>
      <c r="DF499" s="167"/>
    </row>
    <row r="500" spans="1:110" hidden="1" x14ac:dyDescent="0.25">
      <c r="A500" s="140"/>
      <c r="B500" s="141"/>
      <c r="C500" s="90"/>
      <c r="D500" s="142"/>
      <c r="E500" s="143"/>
      <c r="F500" s="144"/>
      <c r="G500" s="142"/>
      <c r="H500" s="142"/>
      <c r="I500" s="110"/>
      <c r="J500" s="142"/>
      <c r="K500" s="110"/>
      <c r="L500" s="142"/>
      <c r="M500" s="142"/>
      <c r="N500" s="142"/>
      <c r="O500" s="110"/>
      <c r="P500" s="142"/>
      <c r="Q500" s="110"/>
      <c r="R500" s="142"/>
      <c r="S500" s="142"/>
      <c r="T500" s="142"/>
      <c r="U500" s="110"/>
      <c r="V500" s="142"/>
      <c r="W500" s="110"/>
      <c r="X500" s="142"/>
      <c r="Y500" s="110"/>
      <c r="Z500" s="144"/>
      <c r="AA500" s="142"/>
      <c r="AB500" s="142"/>
      <c r="AC500" s="142"/>
      <c r="AD500" s="142"/>
      <c r="AE500" s="142"/>
      <c r="AF500" s="111"/>
      <c r="AG500" s="111"/>
      <c r="AH500" s="111"/>
      <c r="AI500" s="142"/>
      <c r="AJ500" s="144"/>
      <c r="AK500" s="142"/>
      <c r="AL500" s="142"/>
      <c r="AM500" s="142"/>
      <c r="AN500" s="142"/>
      <c r="AO500" s="142"/>
      <c r="AP500" s="111"/>
      <c r="AQ500" s="111"/>
      <c r="AR500" s="111"/>
      <c r="AS500" s="142"/>
      <c r="AT500" s="144"/>
      <c r="AU500" s="142"/>
      <c r="AV500" s="142"/>
      <c r="AW500" s="142"/>
      <c r="AX500" s="110"/>
      <c r="AY500" s="110"/>
      <c r="AZ500" s="142"/>
      <c r="BA500" s="144"/>
      <c r="BB500" s="142"/>
      <c r="BC500" s="142"/>
      <c r="BD500" s="142"/>
      <c r="BE500" s="110"/>
      <c r="BF500" s="110"/>
      <c r="BG500" s="142"/>
      <c r="BH500" s="144"/>
      <c r="BI500" s="142"/>
      <c r="BJ500" s="142"/>
      <c r="BK500" s="110"/>
      <c r="BL500" s="142"/>
      <c r="BM500" s="110"/>
      <c r="BN500" s="142"/>
      <c r="BO500" s="142"/>
      <c r="BP500" s="142"/>
      <c r="BQ500" s="110"/>
      <c r="BR500" s="142"/>
      <c r="BS500" s="110"/>
      <c r="BT500" s="142"/>
      <c r="BU500" s="110"/>
      <c r="BV500" s="144"/>
      <c r="BW500" s="114"/>
      <c r="BX500" s="67"/>
      <c r="BY500" s="68"/>
      <c r="BZ500" s="143"/>
      <c r="CA500" s="143"/>
      <c r="CB500" s="142"/>
      <c r="CC500" s="110"/>
      <c r="CD500" s="110"/>
      <c r="CE500" s="142"/>
      <c r="CF500" s="145"/>
      <c r="CG500" s="142"/>
      <c r="CH500" s="142"/>
      <c r="CI500" s="142"/>
      <c r="CJ500" s="142"/>
      <c r="CK500" s="142"/>
      <c r="CL500" s="111"/>
      <c r="CM500" s="111"/>
      <c r="CN500" s="111"/>
      <c r="CO500" s="142"/>
      <c r="CP500" s="145"/>
      <c r="CQ500" s="142"/>
      <c r="CR500" s="142"/>
      <c r="CS500" s="142"/>
      <c r="CT500" s="142"/>
      <c r="CU500" s="142"/>
      <c r="CV500" s="111"/>
      <c r="CW500" s="111"/>
      <c r="CX500" s="111"/>
      <c r="CY500" s="142"/>
      <c r="CZ500" s="145"/>
      <c r="DA500" s="116"/>
      <c r="DB500" s="168"/>
      <c r="DC500" s="118"/>
      <c r="DD500" s="118"/>
      <c r="DE500" s="167"/>
      <c r="DF500" s="167"/>
    </row>
    <row r="501" spans="1:110" hidden="1" x14ac:dyDescent="0.25">
      <c r="A501" s="140"/>
      <c r="B501" s="141"/>
      <c r="C501" s="90"/>
      <c r="D501" s="142"/>
      <c r="E501" s="143"/>
      <c r="F501" s="144"/>
      <c r="G501" s="142"/>
      <c r="H501" s="142"/>
      <c r="I501" s="110"/>
      <c r="J501" s="142"/>
      <c r="K501" s="110"/>
      <c r="L501" s="142"/>
      <c r="M501" s="142"/>
      <c r="N501" s="142"/>
      <c r="O501" s="110"/>
      <c r="P501" s="142"/>
      <c r="Q501" s="110"/>
      <c r="R501" s="142"/>
      <c r="S501" s="142"/>
      <c r="T501" s="142"/>
      <c r="U501" s="110"/>
      <c r="V501" s="142"/>
      <c r="W501" s="110"/>
      <c r="X501" s="142"/>
      <c r="Y501" s="110"/>
      <c r="Z501" s="144"/>
      <c r="AA501" s="142"/>
      <c r="AB501" s="142"/>
      <c r="AC501" s="142"/>
      <c r="AD501" s="142"/>
      <c r="AE501" s="142"/>
      <c r="AF501" s="111"/>
      <c r="AG501" s="111"/>
      <c r="AH501" s="111"/>
      <c r="AI501" s="142"/>
      <c r="AJ501" s="144"/>
      <c r="AK501" s="142"/>
      <c r="AL501" s="142"/>
      <c r="AM501" s="142"/>
      <c r="AN501" s="142"/>
      <c r="AO501" s="142"/>
      <c r="AP501" s="111"/>
      <c r="AQ501" s="111"/>
      <c r="AR501" s="111"/>
      <c r="AS501" s="142"/>
      <c r="AT501" s="144"/>
      <c r="AU501" s="142"/>
      <c r="AV501" s="142"/>
      <c r="AW501" s="142"/>
      <c r="AX501" s="110"/>
      <c r="AY501" s="110"/>
      <c r="AZ501" s="142"/>
      <c r="BA501" s="144"/>
      <c r="BB501" s="142"/>
      <c r="BC501" s="142"/>
      <c r="BD501" s="142"/>
      <c r="BE501" s="110"/>
      <c r="BF501" s="110"/>
      <c r="BG501" s="142"/>
      <c r="BH501" s="144"/>
      <c r="BI501" s="142"/>
      <c r="BJ501" s="142"/>
      <c r="BK501" s="110"/>
      <c r="BL501" s="142"/>
      <c r="BM501" s="110"/>
      <c r="BN501" s="142"/>
      <c r="BO501" s="142"/>
      <c r="BP501" s="142"/>
      <c r="BQ501" s="110"/>
      <c r="BR501" s="142"/>
      <c r="BS501" s="110"/>
      <c r="BT501" s="142"/>
      <c r="BU501" s="110"/>
      <c r="BV501" s="144"/>
      <c r="BW501" s="114"/>
      <c r="BX501" s="67"/>
      <c r="BY501" s="68"/>
      <c r="BZ501" s="143"/>
      <c r="CA501" s="143"/>
      <c r="CB501" s="142"/>
      <c r="CC501" s="110"/>
      <c r="CD501" s="110"/>
      <c r="CE501" s="142"/>
      <c r="CF501" s="145"/>
      <c r="CG501" s="142"/>
      <c r="CH501" s="142"/>
      <c r="CI501" s="142"/>
      <c r="CJ501" s="142"/>
      <c r="CK501" s="142"/>
      <c r="CL501" s="111"/>
      <c r="CM501" s="111"/>
      <c r="CN501" s="111"/>
      <c r="CO501" s="142"/>
      <c r="CP501" s="145"/>
      <c r="CQ501" s="142"/>
      <c r="CR501" s="142"/>
      <c r="CS501" s="142"/>
      <c r="CT501" s="142"/>
      <c r="CU501" s="142"/>
      <c r="CV501" s="111"/>
      <c r="CW501" s="111"/>
      <c r="CX501" s="111"/>
      <c r="CY501" s="142"/>
      <c r="CZ501" s="145"/>
      <c r="DA501" s="116"/>
      <c r="DB501" s="168"/>
      <c r="DC501" s="118"/>
      <c r="DD501" s="118"/>
      <c r="DE501" s="167"/>
      <c r="DF501" s="167"/>
    </row>
    <row r="502" spans="1:110" hidden="1" x14ac:dyDescent="0.25">
      <c r="A502" s="140"/>
      <c r="B502" s="141"/>
      <c r="C502" s="90"/>
      <c r="D502" s="142"/>
      <c r="E502" s="143"/>
      <c r="F502" s="144"/>
      <c r="G502" s="142"/>
      <c r="H502" s="142"/>
      <c r="I502" s="110"/>
      <c r="J502" s="142"/>
      <c r="K502" s="110"/>
      <c r="L502" s="142"/>
      <c r="M502" s="142"/>
      <c r="N502" s="142"/>
      <c r="O502" s="110"/>
      <c r="P502" s="142"/>
      <c r="Q502" s="110"/>
      <c r="R502" s="142"/>
      <c r="S502" s="142"/>
      <c r="T502" s="142"/>
      <c r="U502" s="110"/>
      <c r="V502" s="142"/>
      <c r="W502" s="110"/>
      <c r="X502" s="142"/>
      <c r="Y502" s="110"/>
      <c r="Z502" s="144"/>
      <c r="AA502" s="142"/>
      <c r="AB502" s="142"/>
      <c r="AC502" s="142"/>
      <c r="AD502" s="142"/>
      <c r="AE502" s="142"/>
      <c r="AF502" s="111"/>
      <c r="AG502" s="111"/>
      <c r="AH502" s="111"/>
      <c r="AI502" s="142"/>
      <c r="AJ502" s="144"/>
      <c r="AK502" s="142"/>
      <c r="AL502" s="142"/>
      <c r="AM502" s="142"/>
      <c r="AN502" s="142"/>
      <c r="AO502" s="142"/>
      <c r="AP502" s="111"/>
      <c r="AQ502" s="111"/>
      <c r="AR502" s="111"/>
      <c r="AS502" s="142"/>
      <c r="AT502" s="144"/>
      <c r="AU502" s="142"/>
      <c r="AV502" s="142"/>
      <c r="AW502" s="142"/>
      <c r="AX502" s="110"/>
      <c r="AY502" s="110"/>
      <c r="AZ502" s="142"/>
      <c r="BA502" s="144"/>
      <c r="BB502" s="142"/>
      <c r="BC502" s="142"/>
      <c r="BD502" s="142"/>
      <c r="BE502" s="110"/>
      <c r="BF502" s="110"/>
      <c r="BG502" s="142"/>
      <c r="BH502" s="144"/>
      <c r="BI502" s="142"/>
      <c r="BJ502" s="142"/>
      <c r="BK502" s="110"/>
      <c r="BL502" s="142"/>
      <c r="BM502" s="110"/>
      <c r="BN502" s="142"/>
      <c r="BO502" s="142"/>
      <c r="BP502" s="142"/>
      <c r="BQ502" s="110"/>
      <c r="BR502" s="142"/>
      <c r="BS502" s="110"/>
      <c r="BT502" s="142"/>
      <c r="BU502" s="110"/>
      <c r="BV502" s="144"/>
      <c r="BW502" s="114"/>
      <c r="BX502" s="67"/>
      <c r="BY502" s="68"/>
      <c r="BZ502" s="143"/>
      <c r="CA502" s="143"/>
      <c r="CB502" s="142"/>
      <c r="CC502" s="110"/>
      <c r="CD502" s="110"/>
      <c r="CE502" s="142"/>
      <c r="CF502" s="145"/>
      <c r="CG502" s="142"/>
      <c r="CH502" s="142"/>
      <c r="CI502" s="142"/>
      <c r="CJ502" s="142"/>
      <c r="CK502" s="142"/>
      <c r="CL502" s="111"/>
      <c r="CM502" s="111"/>
      <c r="CN502" s="111"/>
      <c r="CO502" s="142"/>
      <c r="CP502" s="145"/>
      <c r="CQ502" s="142"/>
      <c r="CR502" s="142"/>
      <c r="CS502" s="142"/>
      <c r="CT502" s="142"/>
      <c r="CU502" s="142"/>
      <c r="CV502" s="111"/>
      <c r="CW502" s="111"/>
      <c r="CX502" s="111"/>
      <c r="CY502" s="142"/>
      <c r="CZ502" s="145"/>
      <c r="DA502" s="116"/>
      <c r="DB502" s="168"/>
      <c r="DC502" s="118"/>
      <c r="DD502" s="118"/>
      <c r="DE502" s="167"/>
      <c r="DF502" s="167"/>
    </row>
    <row r="503" spans="1:110" hidden="1" x14ac:dyDescent="0.25">
      <c r="A503" s="140"/>
      <c r="B503" s="141"/>
      <c r="C503" s="90"/>
      <c r="D503" s="142"/>
      <c r="E503" s="143"/>
      <c r="F503" s="144"/>
      <c r="G503" s="142"/>
      <c r="H503" s="142"/>
      <c r="I503" s="110"/>
      <c r="J503" s="142"/>
      <c r="K503" s="110"/>
      <c r="L503" s="142"/>
      <c r="M503" s="142"/>
      <c r="N503" s="142"/>
      <c r="O503" s="110"/>
      <c r="P503" s="142"/>
      <c r="Q503" s="110"/>
      <c r="R503" s="142"/>
      <c r="S503" s="142"/>
      <c r="T503" s="142"/>
      <c r="U503" s="110"/>
      <c r="V503" s="142"/>
      <c r="W503" s="110"/>
      <c r="X503" s="142"/>
      <c r="Y503" s="110"/>
      <c r="Z503" s="144"/>
      <c r="AA503" s="142"/>
      <c r="AB503" s="142"/>
      <c r="AC503" s="142"/>
      <c r="AD503" s="142"/>
      <c r="AE503" s="142"/>
      <c r="AF503" s="111"/>
      <c r="AG503" s="111"/>
      <c r="AH503" s="111"/>
      <c r="AI503" s="142"/>
      <c r="AJ503" s="144"/>
      <c r="AK503" s="142"/>
      <c r="AL503" s="142"/>
      <c r="AM503" s="142"/>
      <c r="AN503" s="142"/>
      <c r="AO503" s="142"/>
      <c r="AP503" s="111"/>
      <c r="AQ503" s="111"/>
      <c r="AR503" s="111"/>
      <c r="AS503" s="142"/>
      <c r="AT503" s="144"/>
      <c r="AU503" s="142"/>
      <c r="AV503" s="142"/>
      <c r="AW503" s="142"/>
      <c r="AX503" s="110"/>
      <c r="AY503" s="110"/>
      <c r="AZ503" s="142"/>
      <c r="BA503" s="144"/>
      <c r="BB503" s="142"/>
      <c r="BC503" s="142"/>
      <c r="BD503" s="142"/>
      <c r="BE503" s="110"/>
      <c r="BF503" s="110"/>
      <c r="BG503" s="142"/>
      <c r="BH503" s="144"/>
      <c r="BI503" s="142"/>
      <c r="BJ503" s="142"/>
      <c r="BK503" s="110"/>
      <c r="BL503" s="142"/>
      <c r="BM503" s="110"/>
      <c r="BN503" s="142"/>
      <c r="BO503" s="142"/>
      <c r="BP503" s="142"/>
      <c r="BQ503" s="110"/>
      <c r="BR503" s="142"/>
      <c r="BS503" s="110"/>
      <c r="BT503" s="142"/>
      <c r="BU503" s="110"/>
      <c r="BV503" s="144"/>
      <c r="BW503" s="114"/>
      <c r="BX503" s="67"/>
      <c r="BY503" s="68"/>
      <c r="BZ503" s="143"/>
      <c r="CA503" s="143"/>
      <c r="CB503" s="142"/>
      <c r="CC503" s="110"/>
      <c r="CD503" s="110"/>
      <c r="CE503" s="142"/>
      <c r="CF503" s="145"/>
      <c r="CG503" s="142"/>
      <c r="CH503" s="142"/>
      <c r="CI503" s="142"/>
      <c r="CJ503" s="142"/>
      <c r="CK503" s="142"/>
      <c r="CL503" s="111"/>
      <c r="CM503" s="111"/>
      <c r="CN503" s="111"/>
      <c r="CO503" s="142"/>
      <c r="CP503" s="145"/>
      <c r="CQ503" s="142"/>
      <c r="CR503" s="142"/>
      <c r="CS503" s="142"/>
      <c r="CT503" s="142"/>
      <c r="CU503" s="142"/>
      <c r="CV503" s="111"/>
      <c r="CW503" s="111"/>
      <c r="CX503" s="111"/>
      <c r="CY503" s="142"/>
      <c r="CZ503" s="145"/>
      <c r="DA503" s="116"/>
      <c r="DB503" s="168"/>
      <c r="DC503" s="118"/>
      <c r="DD503" s="118"/>
      <c r="DE503" s="167"/>
      <c r="DF503" s="167"/>
    </row>
    <row r="504" spans="1:110" hidden="1" x14ac:dyDescent="0.25">
      <c r="A504" s="140"/>
      <c r="B504" s="141"/>
      <c r="C504" s="90"/>
      <c r="D504" s="142"/>
      <c r="E504" s="143"/>
      <c r="F504" s="144"/>
      <c r="G504" s="142"/>
      <c r="H504" s="142"/>
      <c r="I504" s="110"/>
      <c r="J504" s="142"/>
      <c r="K504" s="110"/>
      <c r="L504" s="142"/>
      <c r="M504" s="142"/>
      <c r="N504" s="142"/>
      <c r="O504" s="110"/>
      <c r="P504" s="142"/>
      <c r="Q504" s="110"/>
      <c r="R504" s="142"/>
      <c r="S504" s="142"/>
      <c r="T504" s="142"/>
      <c r="U504" s="110"/>
      <c r="V504" s="142"/>
      <c r="W504" s="110"/>
      <c r="X504" s="142"/>
      <c r="Y504" s="110"/>
      <c r="Z504" s="144"/>
      <c r="AA504" s="142"/>
      <c r="AB504" s="142"/>
      <c r="AC504" s="142"/>
      <c r="AD504" s="142"/>
      <c r="AE504" s="142"/>
      <c r="AF504" s="111"/>
      <c r="AG504" s="111"/>
      <c r="AH504" s="111"/>
      <c r="AI504" s="142"/>
      <c r="AJ504" s="144"/>
      <c r="AK504" s="142"/>
      <c r="AL504" s="142"/>
      <c r="AM504" s="142"/>
      <c r="AN504" s="142"/>
      <c r="AO504" s="142"/>
      <c r="AP504" s="111"/>
      <c r="AQ504" s="111"/>
      <c r="AR504" s="111"/>
      <c r="AS504" s="142"/>
      <c r="AT504" s="144"/>
      <c r="AU504" s="142"/>
      <c r="AV504" s="142"/>
      <c r="AW504" s="142"/>
      <c r="AX504" s="110"/>
      <c r="AY504" s="110"/>
      <c r="AZ504" s="142"/>
      <c r="BA504" s="144"/>
      <c r="BB504" s="142"/>
      <c r="BC504" s="142"/>
      <c r="BD504" s="142"/>
      <c r="BE504" s="110"/>
      <c r="BF504" s="110"/>
      <c r="BG504" s="142"/>
      <c r="BH504" s="144"/>
      <c r="BI504" s="142"/>
      <c r="BJ504" s="142"/>
      <c r="BK504" s="110"/>
      <c r="BL504" s="142"/>
      <c r="BM504" s="110"/>
      <c r="BN504" s="142"/>
      <c r="BO504" s="142"/>
      <c r="BP504" s="142"/>
      <c r="BQ504" s="110"/>
      <c r="BR504" s="142"/>
      <c r="BS504" s="110"/>
      <c r="BT504" s="142"/>
      <c r="BU504" s="110"/>
      <c r="BV504" s="144"/>
      <c r="BW504" s="114"/>
      <c r="BX504" s="67"/>
      <c r="BY504" s="68"/>
      <c r="BZ504" s="143"/>
      <c r="CA504" s="143"/>
      <c r="CB504" s="142"/>
      <c r="CC504" s="110"/>
      <c r="CD504" s="110"/>
      <c r="CE504" s="142"/>
      <c r="CF504" s="145"/>
      <c r="CG504" s="142"/>
      <c r="CH504" s="142"/>
      <c r="CI504" s="142"/>
      <c r="CJ504" s="142"/>
      <c r="CK504" s="142"/>
      <c r="CL504" s="111"/>
      <c r="CM504" s="111"/>
      <c r="CN504" s="111"/>
      <c r="CO504" s="142"/>
      <c r="CP504" s="145"/>
      <c r="CQ504" s="142"/>
      <c r="CR504" s="142"/>
      <c r="CS504" s="142"/>
      <c r="CT504" s="142"/>
      <c r="CU504" s="142"/>
      <c r="CV504" s="111"/>
      <c r="CW504" s="111"/>
      <c r="CX504" s="111"/>
      <c r="CY504" s="142"/>
      <c r="CZ504" s="145"/>
      <c r="DA504" s="116"/>
      <c r="DB504" s="168"/>
      <c r="DC504" s="118"/>
      <c r="DD504" s="118"/>
      <c r="DE504" s="167"/>
      <c r="DF504" s="167"/>
    </row>
    <row r="505" spans="1:110" hidden="1" x14ac:dyDescent="0.25">
      <c r="A505" s="140"/>
      <c r="B505" s="141"/>
      <c r="C505" s="90"/>
      <c r="D505" s="142"/>
      <c r="E505" s="143"/>
      <c r="F505" s="144"/>
      <c r="G505" s="142"/>
      <c r="H505" s="142"/>
      <c r="I505" s="110"/>
      <c r="J505" s="142"/>
      <c r="K505" s="110"/>
      <c r="L505" s="142"/>
      <c r="M505" s="142"/>
      <c r="N505" s="142"/>
      <c r="O505" s="110"/>
      <c r="P505" s="142"/>
      <c r="Q505" s="110"/>
      <c r="R505" s="142"/>
      <c r="S505" s="142"/>
      <c r="T505" s="142"/>
      <c r="U505" s="110"/>
      <c r="V505" s="142"/>
      <c r="W505" s="110"/>
      <c r="X505" s="142"/>
      <c r="Y505" s="110"/>
      <c r="Z505" s="144"/>
      <c r="AA505" s="142"/>
      <c r="AB505" s="142"/>
      <c r="AC505" s="142"/>
      <c r="AD505" s="142"/>
      <c r="AE505" s="142"/>
      <c r="AF505" s="111"/>
      <c r="AG505" s="111"/>
      <c r="AH505" s="111"/>
      <c r="AI505" s="142"/>
      <c r="AJ505" s="144"/>
      <c r="AK505" s="142"/>
      <c r="AL505" s="142"/>
      <c r="AM505" s="142"/>
      <c r="AN505" s="142"/>
      <c r="AO505" s="142"/>
      <c r="AP505" s="111"/>
      <c r="AQ505" s="111"/>
      <c r="AR505" s="111"/>
      <c r="AS505" s="142"/>
      <c r="AT505" s="144"/>
      <c r="AU505" s="142"/>
      <c r="AV505" s="142"/>
      <c r="AW505" s="142"/>
      <c r="AX505" s="110"/>
      <c r="AY505" s="110"/>
      <c r="AZ505" s="142"/>
      <c r="BA505" s="144"/>
      <c r="BB505" s="142"/>
      <c r="BC505" s="142"/>
      <c r="BD505" s="142"/>
      <c r="BE505" s="110"/>
      <c r="BF505" s="110"/>
      <c r="BG505" s="142"/>
      <c r="BH505" s="144"/>
      <c r="BI505" s="142"/>
      <c r="BJ505" s="142"/>
      <c r="BK505" s="110"/>
      <c r="BL505" s="142"/>
      <c r="BM505" s="110"/>
      <c r="BN505" s="142"/>
      <c r="BO505" s="142"/>
      <c r="BP505" s="142"/>
      <c r="BQ505" s="110"/>
      <c r="BR505" s="142"/>
      <c r="BS505" s="110"/>
      <c r="BT505" s="142"/>
      <c r="BU505" s="110"/>
      <c r="BV505" s="144"/>
      <c r="BW505" s="114"/>
      <c r="BX505" s="67"/>
      <c r="BY505" s="68"/>
      <c r="BZ505" s="143"/>
      <c r="CA505" s="143"/>
      <c r="CB505" s="142"/>
      <c r="CC505" s="110"/>
      <c r="CD505" s="110"/>
      <c r="CE505" s="142"/>
      <c r="CF505" s="145"/>
      <c r="CG505" s="142"/>
      <c r="CH505" s="142"/>
      <c r="CI505" s="142"/>
      <c r="CJ505" s="142"/>
      <c r="CK505" s="142"/>
      <c r="CL505" s="111"/>
      <c r="CM505" s="111"/>
      <c r="CN505" s="111"/>
      <c r="CO505" s="142"/>
      <c r="CP505" s="145"/>
      <c r="CQ505" s="142"/>
      <c r="CR505" s="142"/>
      <c r="CS505" s="142"/>
      <c r="CT505" s="142"/>
      <c r="CU505" s="142"/>
      <c r="CV505" s="111"/>
      <c r="CW505" s="111"/>
      <c r="CX505" s="111"/>
      <c r="CY505" s="142"/>
      <c r="CZ505" s="145"/>
      <c r="DA505" s="116"/>
      <c r="DB505" s="168"/>
      <c r="DC505" s="118"/>
      <c r="DD505" s="118"/>
      <c r="DE505" s="167"/>
      <c r="DF505" s="167"/>
    </row>
    <row r="506" spans="1:110" hidden="1" x14ac:dyDescent="0.25">
      <c r="A506" s="140"/>
      <c r="B506" s="141"/>
      <c r="C506" s="90"/>
      <c r="D506" s="142"/>
      <c r="E506" s="143"/>
      <c r="F506" s="144"/>
      <c r="G506" s="142"/>
      <c r="H506" s="142"/>
      <c r="I506" s="110"/>
      <c r="J506" s="142"/>
      <c r="K506" s="110"/>
      <c r="L506" s="142"/>
      <c r="M506" s="142"/>
      <c r="N506" s="142"/>
      <c r="O506" s="110"/>
      <c r="P506" s="142"/>
      <c r="Q506" s="110"/>
      <c r="R506" s="142"/>
      <c r="S506" s="142"/>
      <c r="T506" s="142"/>
      <c r="U506" s="110"/>
      <c r="V506" s="142"/>
      <c r="W506" s="110"/>
      <c r="X506" s="142"/>
      <c r="Y506" s="110"/>
      <c r="Z506" s="144"/>
      <c r="AA506" s="142"/>
      <c r="AB506" s="142"/>
      <c r="AC506" s="142"/>
      <c r="AD506" s="142"/>
      <c r="AE506" s="142"/>
      <c r="AF506" s="111"/>
      <c r="AG506" s="111"/>
      <c r="AH506" s="111"/>
      <c r="AI506" s="142"/>
      <c r="AJ506" s="144"/>
      <c r="AK506" s="142"/>
      <c r="AL506" s="142"/>
      <c r="AM506" s="142"/>
      <c r="AN506" s="142"/>
      <c r="AO506" s="142"/>
      <c r="AP506" s="111"/>
      <c r="AQ506" s="111"/>
      <c r="AR506" s="111"/>
      <c r="AS506" s="142"/>
      <c r="AT506" s="144"/>
      <c r="AU506" s="142"/>
      <c r="AV506" s="142"/>
      <c r="AW506" s="142"/>
      <c r="AX506" s="110"/>
      <c r="AY506" s="110"/>
      <c r="AZ506" s="142"/>
      <c r="BA506" s="144"/>
      <c r="BB506" s="142"/>
      <c r="BC506" s="142"/>
      <c r="BD506" s="142"/>
      <c r="BE506" s="110"/>
      <c r="BF506" s="110"/>
      <c r="BG506" s="142"/>
      <c r="BH506" s="144"/>
      <c r="BI506" s="142"/>
      <c r="BJ506" s="142"/>
      <c r="BK506" s="110"/>
      <c r="BL506" s="142"/>
      <c r="BM506" s="110"/>
      <c r="BN506" s="142"/>
      <c r="BO506" s="142"/>
      <c r="BP506" s="142"/>
      <c r="BQ506" s="110"/>
      <c r="BR506" s="142"/>
      <c r="BS506" s="110"/>
      <c r="BT506" s="142"/>
      <c r="BU506" s="110"/>
      <c r="BV506" s="144"/>
      <c r="BW506" s="114"/>
      <c r="BX506" s="67"/>
      <c r="BY506" s="68"/>
      <c r="BZ506" s="143"/>
      <c r="CA506" s="143"/>
      <c r="CB506" s="142"/>
      <c r="CC506" s="110"/>
      <c r="CD506" s="110"/>
      <c r="CE506" s="142"/>
      <c r="CF506" s="145"/>
      <c r="CG506" s="142"/>
      <c r="CH506" s="142"/>
      <c r="CI506" s="142"/>
      <c r="CJ506" s="142"/>
      <c r="CK506" s="142"/>
      <c r="CL506" s="111"/>
      <c r="CM506" s="111"/>
      <c r="CN506" s="111"/>
      <c r="CO506" s="142"/>
      <c r="CP506" s="145"/>
      <c r="CQ506" s="142"/>
      <c r="CR506" s="142"/>
      <c r="CS506" s="142"/>
      <c r="CT506" s="142"/>
      <c r="CU506" s="142"/>
      <c r="CV506" s="111"/>
      <c r="CW506" s="111"/>
      <c r="CX506" s="111"/>
      <c r="CY506" s="142"/>
      <c r="CZ506" s="145"/>
      <c r="DA506" s="116"/>
      <c r="DB506" s="168"/>
      <c r="DC506" s="118"/>
      <c r="DD506" s="118"/>
      <c r="DE506" s="167"/>
      <c r="DF506" s="167"/>
    </row>
    <row r="507" spans="1:110" hidden="1" x14ac:dyDescent="0.25">
      <c r="A507" s="140"/>
      <c r="B507" s="141"/>
      <c r="C507" s="90"/>
      <c r="D507" s="142"/>
      <c r="E507" s="143"/>
      <c r="F507" s="144"/>
      <c r="G507" s="142"/>
      <c r="H507" s="142"/>
      <c r="I507" s="110"/>
      <c r="J507" s="142"/>
      <c r="K507" s="110"/>
      <c r="L507" s="142"/>
      <c r="M507" s="142"/>
      <c r="N507" s="142"/>
      <c r="O507" s="110"/>
      <c r="P507" s="142"/>
      <c r="Q507" s="110"/>
      <c r="R507" s="142"/>
      <c r="S507" s="142"/>
      <c r="T507" s="142"/>
      <c r="U507" s="110"/>
      <c r="V507" s="142"/>
      <c r="W507" s="110"/>
      <c r="X507" s="142"/>
      <c r="Y507" s="110"/>
      <c r="Z507" s="144"/>
      <c r="AA507" s="142"/>
      <c r="AB507" s="142"/>
      <c r="AC507" s="142"/>
      <c r="AD507" s="142"/>
      <c r="AE507" s="142"/>
      <c r="AF507" s="111"/>
      <c r="AG507" s="111"/>
      <c r="AH507" s="111"/>
      <c r="AI507" s="142"/>
      <c r="AJ507" s="144"/>
      <c r="AK507" s="142"/>
      <c r="AL507" s="142"/>
      <c r="AM507" s="142"/>
      <c r="AN507" s="142"/>
      <c r="AO507" s="142"/>
      <c r="AP507" s="111"/>
      <c r="AQ507" s="111"/>
      <c r="AR507" s="111"/>
      <c r="AS507" s="142"/>
      <c r="AT507" s="144"/>
      <c r="AU507" s="142"/>
      <c r="AV507" s="142"/>
      <c r="AW507" s="142"/>
      <c r="AX507" s="110"/>
      <c r="AY507" s="110"/>
      <c r="AZ507" s="142"/>
      <c r="BA507" s="144"/>
      <c r="BB507" s="142"/>
      <c r="BC507" s="142"/>
      <c r="BD507" s="142"/>
      <c r="BE507" s="110"/>
      <c r="BF507" s="110"/>
      <c r="BG507" s="142"/>
      <c r="BH507" s="144"/>
      <c r="BI507" s="142"/>
      <c r="BJ507" s="142"/>
      <c r="BK507" s="110"/>
      <c r="BL507" s="142"/>
      <c r="BM507" s="110"/>
      <c r="BN507" s="142"/>
      <c r="BO507" s="142"/>
      <c r="BP507" s="142"/>
      <c r="BQ507" s="110"/>
      <c r="BR507" s="142"/>
      <c r="BS507" s="110"/>
      <c r="BT507" s="142"/>
      <c r="BU507" s="110"/>
      <c r="BV507" s="144"/>
      <c r="BW507" s="114"/>
      <c r="BX507" s="67"/>
      <c r="BY507" s="68"/>
      <c r="BZ507" s="143"/>
      <c r="CA507" s="143"/>
      <c r="CB507" s="142"/>
      <c r="CC507" s="110"/>
      <c r="CD507" s="110"/>
      <c r="CE507" s="142"/>
      <c r="CF507" s="145"/>
      <c r="CG507" s="142"/>
      <c r="CH507" s="142"/>
      <c r="CI507" s="142"/>
      <c r="CJ507" s="142"/>
      <c r="CK507" s="142"/>
      <c r="CL507" s="111"/>
      <c r="CM507" s="111"/>
      <c r="CN507" s="111"/>
      <c r="CO507" s="142"/>
      <c r="CP507" s="145"/>
      <c r="CQ507" s="142"/>
      <c r="CR507" s="142"/>
      <c r="CS507" s="142"/>
      <c r="CT507" s="142"/>
      <c r="CU507" s="142"/>
      <c r="CV507" s="111"/>
      <c r="CW507" s="111"/>
      <c r="CX507" s="111"/>
      <c r="CY507" s="142"/>
      <c r="CZ507" s="145"/>
      <c r="DA507" s="116"/>
      <c r="DB507" s="168"/>
      <c r="DC507" s="118"/>
      <c r="DD507" s="118"/>
      <c r="DE507" s="167"/>
      <c r="DF507" s="167"/>
    </row>
    <row r="508" spans="1:110" hidden="1" x14ac:dyDescent="0.25">
      <c r="A508" s="140"/>
      <c r="B508" s="141"/>
      <c r="C508" s="90"/>
      <c r="D508" s="142"/>
      <c r="E508" s="143"/>
      <c r="F508" s="144"/>
      <c r="G508" s="142"/>
      <c r="H508" s="142"/>
      <c r="I508" s="110"/>
      <c r="J508" s="142"/>
      <c r="K508" s="110"/>
      <c r="L508" s="142"/>
      <c r="M508" s="142"/>
      <c r="N508" s="142"/>
      <c r="O508" s="110"/>
      <c r="P508" s="142"/>
      <c r="Q508" s="110"/>
      <c r="R508" s="142"/>
      <c r="S508" s="142"/>
      <c r="T508" s="142"/>
      <c r="U508" s="110"/>
      <c r="V508" s="142"/>
      <c r="W508" s="110"/>
      <c r="X508" s="142"/>
      <c r="Y508" s="110"/>
      <c r="Z508" s="144"/>
      <c r="AA508" s="142"/>
      <c r="AB508" s="142"/>
      <c r="AC508" s="142"/>
      <c r="AD508" s="142"/>
      <c r="AE508" s="142"/>
      <c r="AF508" s="111"/>
      <c r="AG508" s="111"/>
      <c r="AH508" s="111"/>
      <c r="AI508" s="142"/>
      <c r="AJ508" s="144"/>
      <c r="AK508" s="142"/>
      <c r="AL508" s="142"/>
      <c r="AM508" s="142"/>
      <c r="AN508" s="142"/>
      <c r="AO508" s="142"/>
      <c r="AP508" s="111"/>
      <c r="AQ508" s="111"/>
      <c r="AR508" s="111"/>
      <c r="AS508" s="142"/>
      <c r="AT508" s="144"/>
      <c r="AU508" s="142"/>
      <c r="AV508" s="142"/>
      <c r="AW508" s="142"/>
      <c r="AX508" s="110"/>
      <c r="AY508" s="110"/>
      <c r="AZ508" s="142"/>
      <c r="BA508" s="144"/>
      <c r="BB508" s="142"/>
      <c r="BC508" s="142"/>
      <c r="BD508" s="142"/>
      <c r="BE508" s="110"/>
      <c r="BF508" s="110"/>
      <c r="BG508" s="142"/>
      <c r="BH508" s="144"/>
      <c r="BI508" s="142"/>
      <c r="BJ508" s="142"/>
      <c r="BK508" s="110"/>
      <c r="BL508" s="142"/>
      <c r="BM508" s="110"/>
      <c r="BN508" s="142"/>
      <c r="BO508" s="142"/>
      <c r="BP508" s="142"/>
      <c r="BQ508" s="110"/>
      <c r="BR508" s="142"/>
      <c r="BS508" s="110"/>
      <c r="BT508" s="142"/>
      <c r="BU508" s="110"/>
      <c r="BV508" s="144"/>
      <c r="BW508" s="114"/>
      <c r="BX508" s="67"/>
      <c r="BY508" s="68"/>
      <c r="BZ508" s="143"/>
      <c r="CA508" s="143"/>
      <c r="CB508" s="142"/>
      <c r="CC508" s="110"/>
      <c r="CD508" s="110"/>
      <c r="CE508" s="142"/>
      <c r="CF508" s="145"/>
      <c r="CG508" s="142"/>
      <c r="CH508" s="142"/>
      <c r="CI508" s="142"/>
      <c r="CJ508" s="142"/>
      <c r="CK508" s="142"/>
      <c r="CL508" s="111"/>
      <c r="CM508" s="111"/>
      <c r="CN508" s="111"/>
      <c r="CO508" s="142"/>
      <c r="CP508" s="145"/>
      <c r="CQ508" s="142"/>
      <c r="CR508" s="142"/>
      <c r="CS508" s="142"/>
      <c r="CT508" s="142"/>
      <c r="CU508" s="142"/>
      <c r="CV508" s="111"/>
      <c r="CW508" s="111"/>
      <c r="CX508" s="111"/>
      <c r="CY508" s="142"/>
      <c r="CZ508" s="145"/>
      <c r="DA508" s="116"/>
      <c r="DB508" s="168"/>
      <c r="DC508" s="118"/>
      <c r="DD508" s="118"/>
      <c r="DE508" s="167"/>
      <c r="DF508" s="167"/>
    </row>
    <row r="509" spans="1:110" hidden="1" x14ac:dyDescent="0.25">
      <c r="A509" s="140"/>
      <c r="B509" s="141"/>
      <c r="C509" s="90"/>
      <c r="D509" s="142"/>
      <c r="E509" s="143"/>
      <c r="F509" s="144"/>
      <c r="G509" s="142"/>
      <c r="H509" s="142"/>
      <c r="I509" s="110"/>
      <c r="J509" s="142"/>
      <c r="K509" s="110"/>
      <c r="L509" s="142"/>
      <c r="M509" s="142"/>
      <c r="N509" s="142"/>
      <c r="O509" s="110"/>
      <c r="P509" s="142"/>
      <c r="Q509" s="110"/>
      <c r="R509" s="142"/>
      <c r="S509" s="142"/>
      <c r="T509" s="142"/>
      <c r="U509" s="110"/>
      <c r="V509" s="142"/>
      <c r="W509" s="110"/>
      <c r="X509" s="142"/>
      <c r="Y509" s="110"/>
      <c r="Z509" s="144"/>
      <c r="AA509" s="142"/>
      <c r="AB509" s="142"/>
      <c r="AC509" s="142"/>
      <c r="AD509" s="142"/>
      <c r="AE509" s="142"/>
      <c r="AF509" s="111"/>
      <c r="AG509" s="111"/>
      <c r="AH509" s="111"/>
      <c r="AI509" s="142"/>
      <c r="AJ509" s="144"/>
      <c r="AK509" s="142"/>
      <c r="AL509" s="142"/>
      <c r="AM509" s="142"/>
      <c r="AN509" s="142"/>
      <c r="AO509" s="142"/>
      <c r="AP509" s="111"/>
      <c r="AQ509" s="111"/>
      <c r="AR509" s="111"/>
      <c r="AS509" s="142"/>
      <c r="AT509" s="144"/>
      <c r="AU509" s="142"/>
      <c r="AV509" s="142"/>
      <c r="AW509" s="142"/>
      <c r="AX509" s="110"/>
      <c r="AY509" s="110"/>
      <c r="AZ509" s="142"/>
      <c r="BA509" s="144"/>
      <c r="BB509" s="142"/>
      <c r="BC509" s="142"/>
      <c r="BD509" s="142"/>
      <c r="BE509" s="110"/>
      <c r="BF509" s="110"/>
      <c r="BG509" s="142"/>
      <c r="BH509" s="144"/>
      <c r="BI509" s="142"/>
      <c r="BJ509" s="142"/>
      <c r="BK509" s="110"/>
      <c r="BL509" s="142"/>
      <c r="BM509" s="110"/>
      <c r="BN509" s="142"/>
      <c r="BO509" s="142"/>
      <c r="BP509" s="142"/>
      <c r="BQ509" s="110"/>
      <c r="BR509" s="142"/>
      <c r="BS509" s="110"/>
      <c r="BT509" s="142"/>
      <c r="BU509" s="110"/>
      <c r="BV509" s="144"/>
      <c r="BW509" s="114"/>
      <c r="BX509" s="67"/>
      <c r="BY509" s="68"/>
      <c r="BZ509" s="143"/>
      <c r="CA509" s="143"/>
      <c r="CB509" s="142"/>
      <c r="CC509" s="110"/>
      <c r="CD509" s="110"/>
      <c r="CE509" s="142"/>
      <c r="CF509" s="145"/>
      <c r="CG509" s="142"/>
      <c r="CH509" s="142"/>
      <c r="CI509" s="142"/>
      <c r="CJ509" s="142"/>
      <c r="CK509" s="142"/>
      <c r="CL509" s="111"/>
      <c r="CM509" s="111"/>
      <c r="CN509" s="111"/>
      <c r="CO509" s="142"/>
      <c r="CP509" s="145"/>
      <c r="CQ509" s="142"/>
      <c r="CR509" s="142"/>
      <c r="CS509" s="142"/>
      <c r="CT509" s="142"/>
      <c r="CU509" s="142"/>
      <c r="CV509" s="111"/>
      <c r="CW509" s="111"/>
      <c r="CX509" s="111"/>
      <c r="CY509" s="142"/>
      <c r="CZ509" s="145"/>
      <c r="DA509" s="116"/>
      <c r="DB509" s="168"/>
      <c r="DC509" s="118"/>
      <c r="DD509" s="118"/>
      <c r="DE509" s="167"/>
      <c r="DF509" s="167"/>
    </row>
    <row r="510" spans="1:110" hidden="1" x14ac:dyDescent="0.25">
      <c r="A510" s="140"/>
      <c r="B510" s="141"/>
      <c r="C510" s="90"/>
      <c r="D510" s="142"/>
      <c r="E510" s="143"/>
      <c r="F510" s="144"/>
      <c r="G510" s="142"/>
      <c r="H510" s="142"/>
      <c r="I510" s="110"/>
      <c r="J510" s="142"/>
      <c r="K510" s="110"/>
      <c r="L510" s="142"/>
      <c r="M510" s="142"/>
      <c r="N510" s="142"/>
      <c r="O510" s="110"/>
      <c r="P510" s="142"/>
      <c r="Q510" s="110"/>
      <c r="R510" s="142"/>
      <c r="S510" s="142"/>
      <c r="T510" s="142"/>
      <c r="U510" s="110"/>
      <c r="V510" s="142"/>
      <c r="W510" s="110"/>
      <c r="X510" s="142"/>
      <c r="Y510" s="110"/>
      <c r="Z510" s="144"/>
      <c r="AA510" s="142"/>
      <c r="AB510" s="142"/>
      <c r="AC510" s="142"/>
      <c r="AD510" s="142"/>
      <c r="AE510" s="142"/>
      <c r="AF510" s="111"/>
      <c r="AG510" s="111"/>
      <c r="AH510" s="111"/>
      <c r="AI510" s="142"/>
      <c r="AJ510" s="144"/>
      <c r="AK510" s="142"/>
      <c r="AL510" s="142"/>
      <c r="AM510" s="142"/>
      <c r="AN510" s="142"/>
      <c r="AO510" s="142"/>
      <c r="AP510" s="111"/>
      <c r="AQ510" s="111"/>
      <c r="AR510" s="111"/>
      <c r="AS510" s="142"/>
      <c r="AT510" s="144"/>
      <c r="AU510" s="142"/>
      <c r="AV510" s="142"/>
      <c r="AW510" s="142"/>
      <c r="AX510" s="110"/>
      <c r="AY510" s="110"/>
      <c r="AZ510" s="142"/>
      <c r="BA510" s="144"/>
      <c r="BB510" s="142"/>
      <c r="BC510" s="142"/>
      <c r="BD510" s="142"/>
      <c r="BE510" s="110"/>
      <c r="BF510" s="110"/>
      <c r="BG510" s="142"/>
      <c r="BH510" s="144"/>
      <c r="BI510" s="142"/>
      <c r="BJ510" s="142"/>
      <c r="BK510" s="110"/>
      <c r="BL510" s="142"/>
      <c r="BM510" s="110"/>
      <c r="BN510" s="142"/>
      <c r="BO510" s="142"/>
      <c r="BP510" s="142"/>
      <c r="BQ510" s="110"/>
      <c r="BR510" s="142"/>
      <c r="BS510" s="110"/>
      <c r="BT510" s="142"/>
      <c r="BU510" s="110"/>
      <c r="BV510" s="144"/>
      <c r="BW510" s="114"/>
      <c r="BX510" s="67"/>
      <c r="BY510" s="68"/>
      <c r="BZ510" s="143"/>
      <c r="CA510" s="143"/>
      <c r="CB510" s="142"/>
      <c r="CC510" s="110"/>
      <c r="CD510" s="110"/>
      <c r="CE510" s="142"/>
      <c r="CF510" s="145"/>
      <c r="CG510" s="142"/>
      <c r="CH510" s="142"/>
      <c r="CI510" s="142"/>
      <c r="CJ510" s="142"/>
      <c r="CK510" s="142"/>
      <c r="CL510" s="111"/>
      <c r="CM510" s="111"/>
      <c r="CN510" s="111"/>
      <c r="CO510" s="142"/>
      <c r="CP510" s="145"/>
      <c r="CQ510" s="142"/>
      <c r="CR510" s="142"/>
      <c r="CS510" s="142"/>
      <c r="CT510" s="142"/>
      <c r="CU510" s="142"/>
      <c r="CV510" s="111"/>
      <c r="CW510" s="111"/>
      <c r="CX510" s="111"/>
      <c r="CY510" s="142"/>
      <c r="CZ510" s="145"/>
      <c r="DA510" s="116"/>
      <c r="DB510" s="168"/>
      <c r="DC510" s="118"/>
      <c r="DD510" s="118"/>
      <c r="DE510" s="167"/>
      <c r="DF510" s="167"/>
    </row>
    <row r="511" spans="1:110" hidden="1" x14ac:dyDescent="0.25">
      <c r="A511" s="140"/>
      <c r="B511" s="141"/>
      <c r="C511" s="90"/>
      <c r="D511" s="142"/>
      <c r="E511" s="143"/>
      <c r="F511" s="144"/>
      <c r="G511" s="142"/>
      <c r="H511" s="142"/>
      <c r="I511" s="110"/>
      <c r="J511" s="142"/>
      <c r="K511" s="110"/>
      <c r="L511" s="142"/>
      <c r="M511" s="142"/>
      <c r="N511" s="142"/>
      <c r="O511" s="110"/>
      <c r="P511" s="142"/>
      <c r="Q511" s="110"/>
      <c r="R511" s="142"/>
      <c r="S511" s="142"/>
      <c r="T511" s="142"/>
      <c r="U511" s="110"/>
      <c r="V511" s="142"/>
      <c r="W511" s="110"/>
      <c r="X511" s="142"/>
      <c r="Y511" s="110"/>
      <c r="Z511" s="144"/>
      <c r="AA511" s="142"/>
      <c r="AB511" s="142"/>
      <c r="AC511" s="142"/>
      <c r="AD511" s="142"/>
      <c r="AE511" s="142"/>
      <c r="AF511" s="111"/>
      <c r="AG511" s="111"/>
      <c r="AH511" s="111"/>
      <c r="AI511" s="142"/>
      <c r="AJ511" s="144"/>
      <c r="AK511" s="142"/>
      <c r="AL511" s="142"/>
      <c r="AM511" s="142"/>
      <c r="AN511" s="142"/>
      <c r="AO511" s="142"/>
      <c r="AP511" s="111"/>
      <c r="AQ511" s="111"/>
      <c r="AR511" s="111"/>
      <c r="AS511" s="142"/>
      <c r="AT511" s="144"/>
      <c r="AU511" s="142"/>
      <c r="AV511" s="142"/>
      <c r="AW511" s="142"/>
      <c r="AX511" s="110"/>
      <c r="AY511" s="110"/>
      <c r="AZ511" s="142"/>
      <c r="BA511" s="144"/>
      <c r="BB511" s="142"/>
      <c r="BC511" s="142"/>
      <c r="BD511" s="142"/>
      <c r="BE511" s="110"/>
      <c r="BF511" s="110"/>
      <c r="BG511" s="142"/>
      <c r="BH511" s="144"/>
      <c r="BI511" s="142"/>
      <c r="BJ511" s="142"/>
      <c r="BK511" s="110"/>
      <c r="BL511" s="142"/>
      <c r="BM511" s="110"/>
      <c r="BN511" s="142"/>
      <c r="BO511" s="142"/>
      <c r="BP511" s="142"/>
      <c r="BQ511" s="110"/>
      <c r="BR511" s="142"/>
      <c r="BS511" s="110"/>
      <c r="BT511" s="142"/>
      <c r="BU511" s="110"/>
      <c r="BV511" s="144"/>
      <c r="BW511" s="114"/>
      <c r="BX511" s="67"/>
      <c r="BY511" s="68"/>
      <c r="BZ511" s="143"/>
      <c r="CA511" s="143"/>
      <c r="CB511" s="142"/>
      <c r="CC511" s="110"/>
      <c r="CD511" s="110"/>
      <c r="CE511" s="142"/>
      <c r="CF511" s="145"/>
      <c r="CG511" s="142"/>
      <c r="CH511" s="142"/>
      <c r="CI511" s="142"/>
      <c r="CJ511" s="142"/>
      <c r="CK511" s="142"/>
      <c r="CL511" s="111"/>
      <c r="CM511" s="111"/>
      <c r="CN511" s="111"/>
      <c r="CO511" s="142"/>
      <c r="CP511" s="145"/>
      <c r="CQ511" s="142"/>
      <c r="CR511" s="142"/>
      <c r="CS511" s="142"/>
      <c r="CT511" s="142"/>
      <c r="CU511" s="142"/>
      <c r="CV511" s="111"/>
      <c r="CW511" s="111"/>
      <c r="CX511" s="111"/>
      <c r="CY511" s="142"/>
      <c r="CZ511" s="145"/>
      <c r="DA511" s="116"/>
      <c r="DB511" s="168"/>
      <c r="DC511" s="118"/>
      <c r="DD511" s="118"/>
      <c r="DE511" s="167"/>
      <c r="DF511" s="167"/>
    </row>
    <row r="512" spans="1:110" hidden="1" x14ac:dyDescent="0.25">
      <c r="A512" s="140"/>
      <c r="B512" s="141"/>
      <c r="C512" s="90"/>
      <c r="D512" s="142"/>
      <c r="E512" s="143"/>
      <c r="F512" s="144"/>
      <c r="G512" s="142"/>
      <c r="H512" s="142"/>
      <c r="I512" s="110"/>
      <c r="J512" s="142"/>
      <c r="K512" s="110"/>
      <c r="L512" s="142"/>
      <c r="M512" s="142"/>
      <c r="N512" s="142"/>
      <c r="O512" s="110"/>
      <c r="P512" s="142"/>
      <c r="Q512" s="110"/>
      <c r="R512" s="142"/>
      <c r="S512" s="142"/>
      <c r="T512" s="142"/>
      <c r="U512" s="110"/>
      <c r="V512" s="142"/>
      <c r="W512" s="110"/>
      <c r="X512" s="142"/>
      <c r="Y512" s="110"/>
      <c r="Z512" s="144"/>
      <c r="AA512" s="142"/>
      <c r="AB512" s="142"/>
      <c r="AC512" s="142"/>
      <c r="AD512" s="142"/>
      <c r="AE512" s="142"/>
      <c r="AF512" s="111"/>
      <c r="AG512" s="111"/>
      <c r="AH512" s="111"/>
      <c r="AI512" s="142"/>
      <c r="AJ512" s="144"/>
      <c r="AK512" s="142"/>
      <c r="AL512" s="142"/>
      <c r="AM512" s="142"/>
      <c r="AN512" s="142"/>
      <c r="AO512" s="142"/>
      <c r="AP512" s="111"/>
      <c r="AQ512" s="111"/>
      <c r="AR512" s="111"/>
      <c r="AS512" s="142"/>
      <c r="AT512" s="144"/>
      <c r="AU512" s="142"/>
      <c r="AV512" s="142"/>
      <c r="AW512" s="142"/>
      <c r="AX512" s="110"/>
      <c r="AY512" s="110"/>
      <c r="AZ512" s="142"/>
      <c r="BA512" s="144"/>
      <c r="BB512" s="142"/>
      <c r="BC512" s="142"/>
      <c r="BD512" s="142"/>
      <c r="BE512" s="110"/>
      <c r="BF512" s="110"/>
      <c r="BG512" s="142"/>
      <c r="BH512" s="144"/>
      <c r="BI512" s="142"/>
      <c r="BJ512" s="142"/>
      <c r="BK512" s="110"/>
      <c r="BL512" s="142"/>
      <c r="BM512" s="110"/>
      <c r="BN512" s="142"/>
      <c r="BO512" s="142"/>
      <c r="BP512" s="142"/>
      <c r="BQ512" s="110"/>
      <c r="BR512" s="142"/>
      <c r="BS512" s="110"/>
      <c r="BT512" s="142"/>
      <c r="BU512" s="110"/>
      <c r="BV512" s="144"/>
      <c r="BW512" s="114"/>
      <c r="BX512" s="67"/>
      <c r="BY512" s="68"/>
      <c r="BZ512" s="143"/>
      <c r="CA512" s="143"/>
      <c r="CB512" s="142"/>
      <c r="CC512" s="110"/>
      <c r="CD512" s="110"/>
      <c r="CE512" s="142"/>
      <c r="CF512" s="145"/>
      <c r="CG512" s="142"/>
      <c r="CH512" s="142"/>
      <c r="CI512" s="142"/>
      <c r="CJ512" s="142"/>
      <c r="CK512" s="142"/>
      <c r="CL512" s="111"/>
      <c r="CM512" s="111"/>
      <c r="CN512" s="111"/>
      <c r="CO512" s="142"/>
      <c r="CP512" s="145"/>
      <c r="CQ512" s="142"/>
      <c r="CR512" s="142"/>
      <c r="CS512" s="142"/>
      <c r="CT512" s="142"/>
      <c r="CU512" s="142"/>
      <c r="CV512" s="111"/>
      <c r="CW512" s="111"/>
      <c r="CX512" s="111"/>
      <c r="CY512" s="142"/>
      <c r="CZ512" s="145"/>
      <c r="DA512" s="116"/>
      <c r="DB512" s="168"/>
      <c r="DC512" s="118"/>
      <c r="DD512" s="118"/>
      <c r="DE512" s="167"/>
      <c r="DF512" s="167"/>
    </row>
    <row r="513" spans="1:110" hidden="1" x14ac:dyDescent="0.25">
      <c r="A513" s="140"/>
      <c r="B513" s="141"/>
      <c r="C513" s="90"/>
      <c r="D513" s="142"/>
      <c r="E513" s="143"/>
      <c r="F513" s="144"/>
      <c r="G513" s="142"/>
      <c r="H513" s="142"/>
      <c r="I513" s="110"/>
      <c r="J513" s="142"/>
      <c r="K513" s="110"/>
      <c r="L513" s="142"/>
      <c r="M513" s="142"/>
      <c r="N513" s="142"/>
      <c r="O513" s="110"/>
      <c r="P513" s="142"/>
      <c r="Q513" s="110"/>
      <c r="R513" s="142"/>
      <c r="S513" s="142"/>
      <c r="T513" s="142"/>
      <c r="U513" s="110"/>
      <c r="V513" s="142"/>
      <c r="W513" s="110"/>
      <c r="X513" s="142"/>
      <c r="Y513" s="110"/>
      <c r="Z513" s="144"/>
      <c r="AA513" s="142"/>
      <c r="AB513" s="142"/>
      <c r="AC513" s="142"/>
      <c r="AD513" s="142"/>
      <c r="AE513" s="142"/>
      <c r="AF513" s="111"/>
      <c r="AG513" s="111"/>
      <c r="AH513" s="111"/>
      <c r="AI513" s="142"/>
      <c r="AJ513" s="144"/>
      <c r="AK513" s="142"/>
      <c r="AL513" s="142"/>
      <c r="AM513" s="142"/>
      <c r="AN513" s="142"/>
      <c r="AO513" s="142"/>
      <c r="AP513" s="111"/>
      <c r="AQ513" s="111"/>
      <c r="AR513" s="111"/>
      <c r="AS513" s="142"/>
      <c r="AT513" s="144"/>
      <c r="AU513" s="142"/>
      <c r="AV513" s="142"/>
      <c r="AW513" s="142"/>
      <c r="AX513" s="110"/>
      <c r="AY513" s="110"/>
      <c r="AZ513" s="142"/>
      <c r="BA513" s="144"/>
      <c r="BB513" s="142"/>
      <c r="BC513" s="142"/>
      <c r="BD513" s="142"/>
      <c r="BE513" s="110"/>
      <c r="BF513" s="110"/>
      <c r="BG513" s="142"/>
      <c r="BH513" s="144"/>
      <c r="BI513" s="142"/>
      <c r="BJ513" s="142"/>
      <c r="BK513" s="110"/>
      <c r="BL513" s="142"/>
      <c r="BM513" s="110"/>
      <c r="BN513" s="142"/>
      <c r="BO513" s="142"/>
      <c r="BP513" s="142"/>
      <c r="BQ513" s="110"/>
      <c r="BR513" s="142"/>
      <c r="BS513" s="110"/>
      <c r="BT513" s="142"/>
      <c r="BU513" s="110"/>
      <c r="BV513" s="144"/>
      <c r="BW513" s="114"/>
      <c r="BX513" s="67"/>
      <c r="BY513" s="68"/>
      <c r="BZ513" s="143"/>
      <c r="CA513" s="143"/>
      <c r="CB513" s="142"/>
      <c r="CC513" s="110"/>
      <c r="CD513" s="110"/>
      <c r="CE513" s="142"/>
      <c r="CF513" s="145"/>
      <c r="CG513" s="142"/>
      <c r="CH513" s="142"/>
      <c r="CI513" s="142"/>
      <c r="CJ513" s="142"/>
      <c r="CK513" s="142"/>
      <c r="CL513" s="111"/>
      <c r="CM513" s="111"/>
      <c r="CN513" s="111"/>
      <c r="CO513" s="142"/>
      <c r="CP513" s="145"/>
      <c r="CQ513" s="142"/>
      <c r="CR513" s="142"/>
      <c r="CS513" s="142"/>
      <c r="CT513" s="142"/>
      <c r="CU513" s="142"/>
      <c r="CV513" s="111"/>
      <c r="CW513" s="111"/>
      <c r="CX513" s="111"/>
      <c r="CY513" s="142"/>
      <c r="CZ513" s="145"/>
      <c r="DA513" s="116"/>
      <c r="DB513" s="168"/>
      <c r="DC513" s="118"/>
      <c r="DD513" s="118"/>
      <c r="DE513" s="167"/>
      <c r="DF513" s="167"/>
    </row>
    <row r="514" spans="1:110" hidden="1" x14ac:dyDescent="0.25">
      <c r="A514" s="140"/>
      <c r="B514" s="141"/>
      <c r="C514" s="90"/>
      <c r="D514" s="142"/>
      <c r="E514" s="143"/>
      <c r="F514" s="144"/>
      <c r="G514" s="142"/>
      <c r="H514" s="142"/>
      <c r="I514" s="110"/>
      <c r="J514" s="142"/>
      <c r="K514" s="110"/>
      <c r="L514" s="142"/>
      <c r="M514" s="142"/>
      <c r="N514" s="142"/>
      <c r="O514" s="110"/>
      <c r="P514" s="142"/>
      <c r="Q514" s="110"/>
      <c r="R514" s="142"/>
      <c r="S514" s="142"/>
      <c r="T514" s="142"/>
      <c r="U514" s="110"/>
      <c r="V514" s="142"/>
      <c r="W514" s="110"/>
      <c r="X514" s="142"/>
      <c r="Y514" s="110"/>
      <c r="Z514" s="144"/>
      <c r="AA514" s="142"/>
      <c r="AB514" s="142"/>
      <c r="AC514" s="142"/>
      <c r="AD514" s="142"/>
      <c r="AE514" s="142"/>
      <c r="AF514" s="111"/>
      <c r="AG514" s="111"/>
      <c r="AH514" s="111"/>
      <c r="AI514" s="142"/>
      <c r="AJ514" s="144"/>
      <c r="AK514" s="142"/>
      <c r="AL514" s="142"/>
      <c r="AM514" s="142"/>
      <c r="AN514" s="142"/>
      <c r="AO514" s="142"/>
      <c r="AP514" s="111"/>
      <c r="AQ514" s="111"/>
      <c r="AR514" s="111"/>
      <c r="AS514" s="142"/>
      <c r="AT514" s="144"/>
      <c r="AU514" s="142"/>
      <c r="AV514" s="142"/>
      <c r="AW514" s="142"/>
      <c r="AX514" s="110"/>
      <c r="AY514" s="110"/>
      <c r="AZ514" s="142"/>
      <c r="BA514" s="144"/>
      <c r="BB514" s="142"/>
      <c r="BC514" s="142"/>
      <c r="BD514" s="142"/>
      <c r="BE514" s="110"/>
      <c r="BF514" s="110"/>
      <c r="BG514" s="142"/>
      <c r="BH514" s="144"/>
      <c r="BI514" s="142"/>
      <c r="BJ514" s="142"/>
      <c r="BK514" s="110"/>
      <c r="BL514" s="142"/>
      <c r="BM514" s="110"/>
      <c r="BN514" s="142"/>
      <c r="BO514" s="142"/>
      <c r="BP514" s="142"/>
      <c r="BQ514" s="110"/>
      <c r="BR514" s="142"/>
      <c r="BS514" s="110"/>
      <c r="BT514" s="142"/>
      <c r="BU514" s="110"/>
      <c r="BV514" s="144"/>
      <c r="BW514" s="114"/>
      <c r="BX514" s="67"/>
      <c r="BY514" s="68"/>
      <c r="BZ514" s="143"/>
      <c r="CA514" s="143"/>
      <c r="CB514" s="142"/>
      <c r="CC514" s="110"/>
      <c r="CD514" s="110"/>
      <c r="CE514" s="142"/>
      <c r="CF514" s="145"/>
      <c r="CG514" s="142"/>
      <c r="CH514" s="142"/>
      <c r="CI514" s="142"/>
      <c r="CJ514" s="142"/>
      <c r="CK514" s="142"/>
      <c r="CL514" s="111"/>
      <c r="CM514" s="111"/>
      <c r="CN514" s="111"/>
      <c r="CO514" s="142"/>
      <c r="CP514" s="145"/>
      <c r="CQ514" s="142"/>
      <c r="CR514" s="142"/>
      <c r="CS514" s="142"/>
      <c r="CT514" s="142"/>
      <c r="CU514" s="142"/>
      <c r="CV514" s="111"/>
      <c r="CW514" s="111"/>
      <c r="CX514" s="111"/>
      <c r="CY514" s="142"/>
      <c r="CZ514" s="145"/>
      <c r="DA514" s="116"/>
      <c r="DB514" s="168"/>
      <c r="DC514" s="118"/>
      <c r="DD514" s="118"/>
      <c r="DE514" s="167"/>
      <c r="DF514" s="167"/>
    </row>
    <row r="515" spans="1:110" hidden="1" x14ac:dyDescent="0.25">
      <c r="A515" s="140"/>
      <c r="B515" s="141"/>
      <c r="C515" s="90"/>
      <c r="D515" s="142"/>
      <c r="E515" s="143"/>
      <c r="F515" s="144"/>
      <c r="G515" s="142"/>
      <c r="H515" s="142"/>
      <c r="I515" s="110"/>
      <c r="J515" s="142"/>
      <c r="K515" s="110"/>
      <c r="L515" s="142"/>
      <c r="M515" s="142"/>
      <c r="N515" s="142"/>
      <c r="O515" s="110"/>
      <c r="P515" s="142"/>
      <c r="Q515" s="110"/>
      <c r="R515" s="142"/>
      <c r="S515" s="142"/>
      <c r="T515" s="142"/>
      <c r="U515" s="110"/>
      <c r="V515" s="142"/>
      <c r="W515" s="110"/>
      <c r="X515" s="142"/>
      <c r="Y515" s="110"/>
      <c r="Z515" s="144"/>
      <c r="AA515" s="142"/>
      <c r="AB515" s="142"/>
      <c r="AC515" s="142"/>
      <c r="AD515" s="142"/>
      <c r="AE515" s="142"/>
      <c r="AF515" s="111"/>
      <c r="AG515" s="111"/>
      <c r="AH515" s="111"/>
      <c r="AI515" s="142"/>
      <c r="AJ515" s="144"/>
      <c r="AK515" s="142"/>
      <c r="AL515" s="142"/>
      <c r="AM515" s="142"/>
      <c r="AN515" s="142"/>
      <c r="AO515" s="142"/>
      <c r="AP515" s="111"/>
      <c r="AQ515" s="111"/>
      <c r="AR515" s="111"/>
      <c r="AS515" s="142"/>
      <c r="AT515" s="144"/>
      <c r="AU515" s="142"/>
      <c r="AV515" s="142"/>
      <c r="AW515" s="142"/>
      <c r="AX515" s="110"/>
      <c r="AY515" s="110"/>
      <c r="AZ515" s="142"/>
      <c r="BA515" s="144"/>
      <c r="BB515" s="142"/>
      <c r="BC515" s="142"/>
      <c r="BD515" s="142"/>
      <c r="BE515" s="110"/>
      <c r="BF515" s="110"/>
      <c r="BG515" s="142"/>
      <c r="BH515" s="144"/>
      <c r="BI515" s="142"/>
      <c r="BJ515" s="142"/>
      <c r="BK515" s="110"/>
      <c r="BL515" s="142"/>
      <c r="BM515" s="110"/>
      <c r="BN515" s="142"/>
      <c r="BO515" s="142"/>
      <c r="BP515" s="142"/>
      <c r="BQ515" s="110"/>
      <c r="BR515" s="142"/>
      <c r="BS515" s="110"/>
      <c r="BT515" s="142"/>
      <c r="BU515" s="110"/>
      <c r="BV515" s="144"/>
      <c r="BW515" s="114"/>
      <c r="BX515" s="67"/>
      <c r="BY515" s="68"/>
      <c r="BZ515" s="143"/>
      <c r="CA515" s="143"/>
      <c r="CB515" s="142"/>
      <c r="CC515" s="110"/>
      <c r="CD515" s="110"/>
      <c r="CE515" s="142"/>
      <c r="CF515" s="145"/>
      <c r="CG515" s="142"/>
      <c r="CH515" s="142"/>
      <c r="CI515" s="142"/>
      <c r="CJ515" s="142"/>
      <c r="CK515" s="142"/>
      <c r="CL515" s="111"/>
      <c r="CM515" s="111"/>
      <c r="CN515" s="111"/>
      <c r="CO515" s="142"/>
      <c r="CP515" s="145"/>
      <c r="CQ515" s="142"/>
      <c r="CR515" s="142"/>
      <c r="CS515" s="142"/>
      <c r="CT515" s="142"/>
      <c r="CU515" s="142"/>
      <c r="CV515" s="111"/>
      <c r="CW515" s="111"/>
      <c r="CX515" s="111"/>
      <c r="CY515" s="142"/>
      <c r="CZ515" s="145"/>
      <c r="DA515" s="116"/>
      <c r="DB515" s="168"/>
      <c r="DC515" s="118"/>
      <c r="DD515" s="118"/>
      <c r="DE515" s="167"/>
      <c r="DF515" s="167"/>
    </row>
    <row r="516" spans="1:110" hidden="1" x14ac:dyDescent="0.25">
      <c r="A516" s="140"/>
      <c r="B516" s="141"/>
      <c r="C516" s="90"/>
      <c r="D516" s="142"/>
      <c r="E516" s="143"/>
      <c r="F516" s="144"/>
      <c r="G516" s="142"/>
      <c r="H516" s="142"/>
      <c r="I516" s="110"/>
      <c r="J516" s="142"/>
      <c r="K516" s="110"/>
      <c r="L516" s="142"/>
      <c r="M516" s="142"/>
      <c r="N516" s="142"/>
      <c r="O516" s="110"/>
      <c r="P516" s="142"/>
      <c r="Q516" s="110"/>
      <c r="R516" s="142"/>
      <c r="S516" s="142"/>
      <c r="T516" s="142"/>
      <c r="U516" s="110"/>
      <c r="V516" s="142"/>
      <c r="W516" s="110"/>
      <c r="X516" s="142"/>
      <c r="Y516" s="110"/>
      <c r="Z516" s="144"/>
      <c r="AA516" s="142"/>
      <c r="AB516" s="142"/>
      <c r="AC516" s="142"/>
      <c r="AD516" s="142"/>
      <c r="AE516" s="142"/>
      <c r="AF516" s="111"/>
      <c r="AG516" s="111"/>
      <c r="AH516" s="111"/>
      <c r="AI516" s="142"/>
      <c r="AJ516" s="144"/>
      <c r="AK516" s="142"/>
      <c r="AL516" s="142"/>
      <c r="AM516" s="142"/>
      <c r="AN516" s="142"/>
      <c r="AO516" s="142"/>
      <c r="AP516" s="111"/>
      <c r="AQ516" s="111"/>
      <c r="AR516" s="111"/>
      <c r="AS516" s="142"/>
      <c r="AT516" s="144"/>
      <c r="AU516" s="142"/>
      <c r="AV516" s="142"/>
      <c r="AW516" s="142"/>
      <c r="AX516" s="110"/>
      <c r="AY516" s="110"/>
      <c r="AZ516" s="142"/>
      <c r="BA516" s="144"/>
      <c r="BB516" s="142"/>
      <c r="BC516" s="142"/>
      <c r="BD516" s="142"/>
      <c r="BE516" s="110"/>
      <c r="BF516" s="110"/>
      <c r="BG516" s="142"/>
      <c r="BH516" s="144"/>
      <c r="BI516" s="142"/>
      <c r="BJ516" s="142"/>
      <c r="BK516" s="110"/>
      <c r="BL516" s="142"/>
      <c r="BM516" s="110"/>
      <c r="BN516" s="142"/>
      <c r="BO516" s="142"/>
      <c r="BP516" s="142"/>
      <c r="BQ516" s="110"/>
      <c r="BR516" s="142"/>
      <c r="BS516" s="110"/>
      <c r="BT516" s="142"/>
      <c r="BU516" s="110"/>
      <c r="BV516" s="144"/>
      <c r="BW516" s="114"/>
      <c r="BX516" s="67"/>
      <c r="BY516" s="68"/>
      <c r="BZ516" s="143"/>
      <c r="CA516" s="143"/>
      <c r="CB516" s="142"/>
      <c r="CC516" s="110"/>
      <c r="CD516" s="110"/>
      <c r="CE516" s="142"/>
      <c r="CF516" s="145"/>
      <c r="CG516" s="142"/>
      <c r="CH516" s="142"/>
      <c r="CI516" s="142"/>
      <c r="CJ516" s="142"/>
      <c r="CK516" s="142"/>
      <c r="CL516" s="111"/>
      <c r="CM516" s="111"/>
      <c r="CN516" s="111"/>
      <c r="CO516" s="142"/>
      <c r="CP516" s="145"/>
      <c r="CQ516" s="142"/>
      <c r="CR516" s="142"/>
      <c r="CS516" s="142"/>
      <c r="CT516" s="142"/>
      <c r="CU516" s="142"/>
      <c r="CV516" s="111"/>
      <c r="CW516" s="111"/>
      <c r="CX516" s="111"/>
      <c r="CY516" s="142"/>
      <c r="CZ516" s="145"/>
      <c r="DA516" s="116"/>
      <c r="DB516" s="168"/>
      <c r="DC516" s="118"/>
      <c r="DD516" s="118"/>
      <c r="DE516" s="167"/>
      <c r="DF516" s="167"/>
    </row>
    <row r="517" spans="1:110" hidden="1" x14ac:dyDescent="0.25">
      <c r="A517" s="140"/>
      <c r="B517" s="141"/>
      <c r="C517" s="90"/>
      <c r="D517" s="142"/>
      <c r="E517" s="143"/>
      <c r="F517" s="144"/>
      <c r="G517" s="142"/>
      <c r="H517" s="142"/>
      <c r="I517" s="110"/>
      <c r="J517" s="142"/>
      <c r="K517" s="110"/>
      <c r="L517" s="142"/>
      <c r="M517" s="142"/>
      <c r="N517" s="142"/>
      <c r="O517" s="110"/>
      <c r="P517" s="142"/>
      <c r="Q517" s="110"/>
      <c r="R517" s="142"/>
      <c r="S517" s="142"/>
      <c r="T517" s="142"/>
      <c r="U517" s="110"/>
      <c r="V517" s="142"/>
      <c r="W517" s="110"/>
      <c r="X517" s="142"/>
      <c r="Y517" s="110"/>
      <c r="Z517" s="144"/>
      <c r="AA517" s="142"/>
      <c r="AB517" s="142"/>
      <c r="AC517" s="142"/>
      <c r="AD517" s="142"/>
      <c r="AE517" s="142"/>
      <c r="AF517" s="111"/>
      <c r="AG517" s="111"/>
      <c r="AH517" s="111"/>
      <c r="AI517" s="142"/>
      <c r="AJ517" s="144"/>
      <c r="AK517" s="142"/>
      <c r="AL517" s="142"/>
      <c r="AM517" s="142"/>
      <c r="AN517" s="142"/>
      <c r="AO517" s="142"/>
      <c r="AP517" s="111"/>
      <c r="AQ517" s="111"/>
      <c r="AR517" s="111"/>
      <c r="AS517" s="142"/>
      <c r="AT517" s="144"/>
      <c r="AU517" s="142"/>
      <c r="AV517" s="142"/>
      <c r="AW517" s="142"/>
      <c r="AX517" s="110"/>
      <c r="AY517" s="110"/>
      <c r="AZ517" s="142"/>
      <c r="BA517" s="144"/>
      <c r="BB517" s="142"/>
      <c r="BC517" s="142"/>
      <c r="BD517" s="142"/>
      <c r="BE517" s="110"/>
      <c r="BF517" s="110"/>
      <c r="BG517" s="142"/>
      <c r="BH517" s="144"/>
      <c r="BI517" s="142"/>
      <c r="BJ517" s="142"/>
      <c r="BK517" s="110"/>
      <c r="BL517" s="142"/>
      <c r="BM517" s="110"/>
      <c r="BN517" s="142"/>
      <c r="BO517" s="142"/>
      <c r="BP517" s="142"/>
      <c r="BQ517" s="110"/>
      <c r="BR517" s="142"/>
      <c r="BS517" s="110"/>
      <c r="BT517" s="142"/>
      <c r="BU517" s="110"/>
      <c r="BV517" s="144"/>
      <c r="BW517" s="114"/>
      <c r="BX517" s="67"/>
      <c r="BY517" s="68"/>
      <c r="BZ517" s="143"/>
      <c r="CA517" s="143"/>
      <c r="CB517" s="142"/>
      <c r="CC517" s="110"/>
      <c r="CD517" s="110"/>
      <c r="CE517" s="142"/>
      <c r="CF517" s="145"/>
      <c r="CG517" s="142"/>
      <c r="CH517" s="142"/>
      <c r="CI517" s="142"/>
      <c r="CJ517" s="142"/>
      <c r="CK517" s="142"/>
      <c r="CL517" s="111"/>
      <c r="CM517" s="111"/>
      <c r="CN517" s="111"/>
      <c r="CO517" s="142"/>
      <c r="CP517" s="145"/>
      <c r="CQ517" s="142"/>
      <c r="CR517" s="142"/>
      <c r="CS517" s="142"/>
      <c r="CT517" s="142"/>
      <c r="CU517" s="142"/>
      <c r="CV517" s="111"/>
      <c r="CW517" s="111"/>
      <c r="CX517" s="111"/>
      <c r="CY517" s="142"/>
      <c r="CZ517" s="145"/>
      <c r="DA517" s="116"/>
      <c r="DB517" s="168"/>
      <c r="DC517" s="118"/>
      <c r="DD517" s="118"/>
      <c r="DE517" s="167"/>
      <c r="DF517" s="167"/>
    </row>
    <row r="518" spans="1:110" hidden="1" x14ac:dyDescent="0.25">
      <c r="A518" s="140"/>
      <c r="B518" s="141"/>
      <c r="C518" s="90"/>
      <c r="D518" s="142"/>
      <c r="E518" s="143"/>
      <c r="F518" s="144"/>
      <c r="G518" s="142"/>
      <c r="H518" s="142"/>
      <c r="I518" s="110"/>
      <c r="J518" s="142"/>
      <c r="K518" s="110"/>
      <c r="L518" s="142"/>
      <c r="M518" s="142"/>
      <c r="N518" s="142"/>
      <c r="O518" s="110"/>
      <c r="P518" s="142"/>
      <c r="Q518" s="110"/>
      <c r="R518" s="142"/>
      <c r="S518" s="142"/>
      <c r="T518" s="142"/>
      <c r="U518" s="110"/>
      <c r="V518" s="142"/>
      <c r="W518" s="110"/>
      <c r="X518" s="142"/>
      <c r="Y518" s="110"/>
      <c r="Z518" s="144"/>
      <c r="AA518" s="142"/>
      <c r="AB518" s="142"/>
      <c r="AC518" s="142"/>
      <c r="AD518" s="142"/>
      <c r="AE518" s="142"/>
      <c r="AF518" s="111"/>
      <c r="AG518" s="111"/>
      <c r="AH518" s="111"/>
      <c r="AI518" s="142"/>
      <c r="AJ518" s="144"/>
      <c r="AK518" s="142"/>
      <c r="AL518" s="142"/>
      <c r="AM518" s="142"/>
      <c r="AN518" s="142"/>
      <c r="AO518" s="142"/>
      <c r="AP518" s="111"/>
      <c r="AQ518" s="111"/>
      <c r="AR518" s="111"/>
      <c r="AS518" s="142"/>
      <c r="AT518" s="144"/>
      <c r="AU518" s="142"/>
      <c r="AV518" s="142"/>
      <c r="AW518" s="142"/>
      <c r="AX518" s="110"/>
      <c r="AY518" s="110"/>
      <c r="AZ518" s="142"/>
      <c r="BA518" s="144"/>
      <c r="BB518" s="142"/>
      <c r="BC518" s="142"/>
      <c r="BD518" s="142"/>
      <c r="BE518" s="110"/>
      <c r="BF518" s="110"/>
      <c r="BG518" s="142"/>
      <c r="BH518" s="144"/>
      <c r="BI518" s="142"/>
      <c r="BJ518" s="142"/>
      <c r="BK518" s="110"/>
      <c r="BL518" s="142"/>
      <c r="BM518" s="110"/>
      <c r="BN518" s="142"/>
      <c r="BO518" s="142"/>
      <c r="BP518" s="142"/>
      <c r="BQ518" s="110"/>
      <c r="BR518" s="142"/>
      <c r="BS518" s="110"/>
      <c r="BT518" s="142"/>
      <c r="BU518" s="110"/>
      <c r="BV518" s="144"/>
      <c r="BW518" s="114"/>
      <c r="BX518" s="67"/>
      <c r="BY518" s="68"/>
      <c r="BZ518" s="143"/>
      <c r="CA518" s="143"/>
      <c r="CB518" s="142"/>
      <c r="CC518" s="110"/>
      <c r="CD518" s="110"/>
      <c r="CE518" s="142"/>
      <c r="CF518" s="145"/>
      <c r="CG518" s="142"/>
      <c r="CH518" s="142"/>
      <c r="CI518" s="142"/>
      <c r="CJ518" s="142"/>
      <c r="CK518" s="142"/>
      <c r="CL518" s="111"/>
      <c r="CM518" s="111"/>
      <c r="CN518" s="111"/>
      <c r="CO518" s="142"/>
      <c r="CP518" s="145"/>
      <c r="CQ518" s="142"/>
      <c r="CR518" s="142"/>
      <c r="CS518" s="142"/>
      <c r="CT518" s="142"/>
      <c r="CU518" s="142"/>
      <c r="CV518" s="111"/>
      <c r="CW518" s="111"/>
      <c r="CX518" s="111"/>
      <c r="CY518" s="142"/>
      <c r="CZ518" s="145"/>
      <c r="DA518" s="116"/>
      <c r="DB518" s="168"/>
      <c r="DC518" s="118"/>
      <c r="DD518" s="118"/>
      <c r="DE518" s="167"/>
      <c r="DF518" s="167"/>
    </row>
    <row r="519" spans="1:110" hidden="1" x14ac:dyDescent="0.25">
      <c r="A519" s="140"/>
      <c r="B519" s="141"/>
      <c r="C519" s="90"/>
      <c r="D519" s="142"/>
      <c r="E519" s="143"/>
      <c r="F519" s="144"/>
      <c r="G519" s="142"/>
      <c r="H519" s="142"/>
      <c r="I519" s="110"/>
      <c r="J519" s="142"/>
      <c r="K519" s="110"/>
      <c r="L519" s="142"/>
      <c r="M519" s="142"/>
      <c r="N519" s="142"/>
      <c r="O519" s="110"/>
      <c r="P519" s="142"/>
      <c r="Q519" s="110"/>
      <c r="R519" s="142"/>
      <c r="S519" s="142"/>
      <c r="T519" s="142"/>
      <c r="U519" s="110"/>
      <c r="V519" s="142"/>
      <c r="W519" s="110"/>
      <c r="X519" s="142"/>
      <c r="Y519" s="110"/>
      <c r="Z519" s="144"/>
      <c r="AA519" s="142"/>
      <c r="AB519" s="142"/>
      <c r="AC519" s="142"/>
      <c r="AD519" s="142"/>
      <c r="AE519" s="142"/>
      <c r="AF519" s="111"/>
      <c r="AG519" s="111"/>
      <c r="AH519" s="111"/>
      <c r="AI519" s="142"/>
      <c r="AJ519" s="144"/>
      <c r="AK519" s="142"/>
      <c r="AL519" s="142"/>
      <c r="AM519" s="142"/>
      <c r="AN519" s="142"/>
      <c r="AO519" s="142"/>
      <c r="AP519" s="111"/>
      <c r="AQ519" s="111"/>
      <c r="AR519" s="111"/>
      <c r="AS519" s="142"/>
      <c r="AT519" s="144"/>
      <c r="AU519" s="142"/>
      <c r="AV519" s="142"/>
      <c r="AW519" s="142"/>
      <c r="AX519" s="110"/>
      <c r="AY519" s="110"/>
      <c r="AZ519" s="142"/>
      <c r="BA519" s="144"/>
      <c r="BB519" s="142"/>
      <c r="BC519" s="142"/>
      <c r="BD519" s="142"/>
      <c r="BE519" s="110"/>
      <c r="BF519" s="110"/>
      <c r="BG519" s="142"/>
      <c r="BH519" s="144"/>
      <c r="BI519" s="142"/>
      <c r="BJ519" s="142"/>
      <c r="BK519" s="110"/>
      <c r="BL519" s="142"/>
      <c r="BM519" s="110"/>
      <c r="BN519" s="142"/>
      <c r="BO519" s="142"/>
      <c r="BP519" s="142"/>
      <c r="BQ519" s="110"/>
      <c r="BR519" s="142"/>
      <c r="BS519" s="110"/>
      <c r="BT519" s="142"/>
      <c r="BU519" s="110"/>
      <c r="BV519" s="144"/>
      <c r="BW519" s="114"/>
      <c r="BX519" s="67"/>
      <c r="BY519" s="68"/>
      <c r="BZ519" s="143"/>
      <c r="CA519" s="143"/>
      <c r="CB519" s="142"/>
      <c r="CC519" s="110"/>
      <c r="CD519" s="110"/>
      <c r="CE519" s="142"/>
      <c r="CF519" s="145"/>
      <c r="CG519" s="142"/>
      <c r="CH519" s="142"/>
      <c r="CI519" s="142"/>
      <c r="CJ519" s="142"/>
      <c r="CK519" s="142"/>
      <c r="CL519" s="111"/>
      <c r="CM519" s="111"/>
      <c r="CN519" s="111"/>
      <c r="CO519" s="142"/>
      <c r="CP519" s="145"/>
      <c r="CQ519" s="142"/>
      <c r="CR519" s="142"/>
      <c r="CS519" s="142"/>
      <c r="CT519" s="142"/>
      <c r="CU519" s="142"/>
      <c r="CV519" s="111"/>
      <c r="CW519" s="111"/>
      <c r="CX519" s="111"/>
      <c r="CY519" s="142"/>
      <c r="CZ519" s="145"/>
      <c r="DA519" s="116"/>
      <c r="DB519" s="168"/>
      <c r="DC519" s="118"/>
      <c r="DD519" s="118"/>
      <c r="DE519" s="167"/>
      <c r="DF519" s="167"/>
    </row>
    <row r="520" spans="1:110" hidden="1" x14ac:dyDescent="0.25">
      <c r="A520" s="140"/>
      <c r="B520" s="141"/>
      <c r="C520" s="90"/>
      <c r="D520" s="142"/>
      <c r="E520" s="143"/>
      <c r="F520" s="144"/>
      <c r="G520" s="142"/>
      <c r="H520" s="142"/>
      <c r="I520" s="110"/>
      <c r="J520" s="142"/>
      <c r="K520" s="110"/>
      <c r="L520" s="142"/>
      <c r="M520" s="142"/>
      <c r="N520" s="142"/>
      <c r="O520" s="110"/>
      <c r="P520" s="142"/>
      <c r="Q520" s="110"/>
      <c r="R520" s="142"/>
      <c r="S520" s="142"/>
      <c r="T520" s="142"/>
      <c r="U520" s="110"/>
      <c r="V520" s="142"/>
      <c r="W520" s="110"/>
      <c r="X520" s="142"/>
      <c r="Y520" s="110"/>
      <c r="Z520" s="144"/>
      <c r="AA520" s="142"/>
      <c r="AB520" s="142"/>
      <c r="AC520" s="142"/>
      <c r="AD520" s="142"/>
      <c r="AE520" s="142"/>
      <c r="AF520" s="111"/>
      <c r="AG520" s="111"/>
      <c r="AH520" s="111"/>
      <c r="AI520" s="142"/>
      <c r="AJ520" s="144"/>
      <c r="AK520" s="142"/>
      <c r="AL520" s="142"/>
      <c r="AM520" s="142"/>
      <c r="AN520" s="142"/>
      <c r="AO520" s="142"/>
      <c r="AP520" s="111"/>
      <c r="AQ520" s="111"/>
      <c r="AR520" s="111"/>
      <c r="AS520" s="142"/>
      <c r="AT520" s="144"/>
      <c r="AU520" s="142"/>
      <c r="AV520" s="142"/>
      <c r="AW520" s="142"/>
      <c r="AX520" s="110"/>
      <c r="AY520" s="110"/>
      <c r="AZ520" s="142"/>
      <c r="BA520" s="144"/>
      <c r="BB520" s="142"/>
      <c r="BC520" s="142"/>
      <c r="BD520" s="142"/>
      <c r="BE520" s="110"/>
      <c r="BF520" s="110"/>
      <c r="BG520" s="142"/>
      <c r="BH520" s="144"/>
      <c r="BI520" s="142"/>
      <c r="BJ520" s="142"/>
      <c r="BK520" s="110"/>
      <c r="BL520" s="142"/>
      <c r="BM520" s="110"/>
      <c r="BN520" s="142"/>
      <c r="BO520" s="142"/>
      <c r="BP520" s="142"/>
      <c r="BQ520" s="110"/>
      <c r="BR520" s="142"/>
      <c r="BS520" s="110"/>
      <c r="BT520" s="142"/>
      <c r="BU520" s="110"/>
      <c r="BV520" s="144"/>
      <c r="BW520" s="114"/>
      <c r="BX520" s="67"/>
      <c r="BY520" s="68"/>
      <c r="BZ520" s="143"/>
      <c r="CA520" s="143"/>
      <c r="CB520" s="142"/>
      <c r="CC520" s="110"/>
      <c r="CD520" s="110"/>
      <c r="CE520" s="142"/>
      <c r="CF520" s="145"/>
      <c r="CG520" s="142"/>
      <c r="CH520" s="142"/>
      <c r="CI520" s="142"/>
      <c r="CJ520" s="142"/>
      <c r="CK520" s="142"/>
      <c r="CL520" s="111"/>
      <c r="CM520" s="111"/>
      <c r="CN520" s="111"/>
      <c r="CO520" s="142"/>
      <c r="CP520" s="145"/>
      <c r="CQ520" s="142"/>
      <c r="CR520" s="142"/>
      <c r="CS520" s="142"/>
      <c r="CT520" s="142"/>
      <c r="CU520" s="142"/>
      <c r="CV520" s="111"/>
      <c r="CW520" s="111"/>
      <c r="CX520" s="111"/>
      <c r="CY520" s="142"/>
      <c r="CZ520" s="145"/>
      <c r="DA520" s="116"/>
      <c r="DB520" s="168"/>
      <c r="DC520" s="118"/>
      <c r="DD520" s="118"/>
      <c r="DE520" s="167"/>
      <c r="DF520" s="167"/>
    </row>
    <row r="521" spans="1:110" hidden="1" x14ac:dyDescent="0.25">
      <c r="A521" s="140"/>
      <c r="B521" s="141"/>
      <c r="C521" s="90"/>
      <c r="D521" s="142"/>
      <c r="E521" s="143"/>
      <c r="F521" s="144"/>
      <c r="G521" s="142"/>
      <c r="H521" s="142"/>
      <c r="I521" s="110"/>
      <c r="J521" s="142"/>
      <c r="K521" s="110"/>
      <c r="L521" s="142"/>
      <c r="M521" s="142"/>
      <c r="N521" s="142"/>
      <c r="O521" s="110"/>
      <c r="P521" s="142"/>
      <c r="Q521" s="110"/>
      <c r="R521" s="142"/>
      <c r="S521" s="142"/>
      <c r="T521" s="142"/>
      <c r="U521" s="110"/>
      <c r="V521" s="142"/>
      <c r="W521" s="110"/>
      <c r="X521" s="142"/>
      <c r="Y521" s="110"/>
      <c r="Z521" s="144"/>
      <c r="AA521" s="142"/>
      <c r="AB521" s="142"/>
      <c r="AC521" s="142"/>
      <c r="AD521" s="142"/>
      <c r="AE521" s="142"/>
      <c r="AF521" s="111"/>
      <c r="AG521" s="111"/>
      <c r="AH521" s="111"/>
      <c r="AI521" s="142"/>
      <c r="AJ521" s="144"/>
      <c r="AK521" s="142"/>
      <c r="AL521" s="142"/>
      <c r="AM521" s="142"/>
      <c r="AN521" s="142"/>
      <c r="AO521" s="142"/>
      <c r="AP521" s="111"/>
      <c r="AQ521" s="111"/>
      <c r="AR521" s="111"/>
      <c r="AS521" s="142"/>
      <c r="AT521" s="144"/>
      <c r="AU521" s="142"/>
      <c r="AV521" s="142"/>
      <c r="AW521" s="142"/>
      <c r="AX521" s="110"/>
      <c r="AY521" s="110"/>
      <c r="AZ521" s="142"/>
      <c r="BA521" s="144"/>
      <c r="BB521" s="142"/>
      <c r="BC521" s="142"/>
      <c r="BD521" s="142"/>
      <c r="BE521" s="110"/>
      <c r="BF521" s="110"/>
      <c r="BG521" s="142"/>
      <c r="BH521" s="144"/>
      <c r="BI521" s="142"/>
      <c r="BJ521" s="142"/>
      <c r="BK521" s="110"/>
      <c r="BL521" s="142"/>
      <c r="BM521" s="110"/>
      <c r="BN521" s="142"/>
      <c r="BO521" s="142"/>
      <c r="BP521" s="142"/>
      <c r="BQ521" s="110"/>
      <c r="BR521" s="142"/>
      <c r="BS521" s="110"/>
      <c r="BT521" s="142"/>
      <c r="BU521" s="110"/>
      <c r="BV521" s="144"/>
      <c r="BW521" s="114"/>
      <c r="BX521" s="67"/>
      <c r="BY521" s="68"/>
      <c r="BZ521" s="143"/>
      <c r="CA521" s="143"/>
      <c r="CB521" s="142"/>
      <c r="CC521" s="110"/>
      <c r="CD521" s="110"/>
      <c r="CE521" s="142"/>
      <c r="CF521" s="145"/>
      <c r="CG521" s="142"/>
      <c r="CH521" s="142"/>
      <c r="CI521" s="142"/>
      <c r="CJ521" s="142"/>
      <c r="CK521" s="142"/>
      <c r="CL521" s="111"/>
      <c r="CM521" s="111"/>
      <c r="CN521" s="111"/>
      <c r="CO521" s="142"/>
      <c r="CP521" s="145"/>
      <c r="CQ521" s="142"/>
      <c r="CR521" s="142"/>
      <c r="CS521" s="142"/>
      <c r="CT521" s="142"/>
      <c r="CU521" s="142"/>
      <c r="CV521" s="111"/>
      <c r="CW521" s="111"/>
      <c r="CX521" s="111"/>
      <c r="CY521" s="142"/>
      <c r="CZ521" s="145"/>
      <c r="DA521" s="116"/>
      <c r="DB521" s="168"/>
      <c r="DC521" s="118"/>
      <c r="DD521" s="118"/>
      <c r="DE521" s="167"/>
      <c r="DF521" s="167"/>
    </row>
    <row r="522" spans="1:110" hidden="1" x14ac:dyDescent="0.25">
      <c r="A522" s="140"/>
      <c r="B522" s="141"/>
      <c r="C522" s="90"/>
      <c r="D522" s="142"/>
      <c r="E522" s="143"/>
      <c r="F522" s="144"/>
      <c r="G522" s="142"/>
      <c r="H522" s="142"/>
      <c r="I522" s="110"/>
      <c r="J522" s="142"/>
      <c r="K522" s="110"/>
      <c r="L522" s="142"/>
      <c r="M522" s="142"/>
      <c r="N522" s="142"/>
      <c r="O522" s="110"/>
      <c r="P522" s="142"/>
      <c r="Q522" s="110"/>
      <c r="R522" s="142"/>
      <c r="S522" s="142"/>
      <c r="T522" s="142"/>
      <c r="U522" s="110"/>
      <c r="V522" s="142"/>
      <c r="W522" s="110"/>
      <c r="X522" s="142"/>
      <c r="Y522" s="110"/>
      <c r="Z522" s="144"/>
      <c r="AA522" s="142"/>
      <c r="AB522" s="142"/>
      <c r="AC522" s="142"/>
      <c r="AD522" s="142"/>
      <c r="AE522" s="142"/>
      <c r="AF522" s="111"/>
      <c r="AG522" s="111"/>
      <c r="AH522" s="111"/>
      <c r="AI522" s="142"/>
      <c r="AJ522" s="144"/>
      <c r="AK522" s="142"/>
      <c r="AL522" s="142"/>
      <c r="AM522" s="142"/>
      <c r="AN522" s="142"/>
      <c r="AO522" s="142"/>
      <c r="AP522" s="111"/>
      <c r="AQ522" s="111"/>
      <c r="AR522" s="111"/>
      <c r="AS522" s="142"/>
      <c r="AT522" s="144"/>
      <c r="AU522" s="142"/>
      <c r="AV522" s="142"/>
      <c r="AW522" s="142"/>
      <c r="AX522" s="110"/>
      <c r="AY522" s="110"/>
      <c r="AZ522" s="142"/>
      <c r="BA522" s="144"/>
      <c r="BB522" s="142"/>
      <c r="BC522" s="142"/>
      <c r="BD522" s="142"/>
      <c r="BE522" s="110"/>
      <c r="BF522" s="110"/>
      <c r="BG522" s="142"/>
      <c r="BH522" s="144"/>
      <c r="BI522" s="142"/>
      <c r="BJ522" s="142"/>
      <c r="BK522" s="110"/>
      <c r="BL522" s="142"/>
      <c r="BM522" s="110"/>
      <c r="BN522" s="142"/>
      <c r="BO522" s="142"/>
      <c r="BP522" s="142"/>
      <c r="BQ522" s="110"/>
      <c r="BR522" s="142"/>
      <c r="BS522" s="110"/>
      <c r="BT522" s="142"/>
      <c r="BU522" s="110"/>
      <c r="BV522" s="144"/>
      <c r="BW522" s="114"/>
      <c r="BX522" s="67"/>
      <c r="BY522" s="68"/>
      <c r="BZ522" s="143"/>
      <c r="CA522" s="143"/>
      <c r="CB522" s="142"/>
      <c r="CC522" s="110"/>
      <c r="CD522" s="110"/>
      <c r="CE522" s="142"/>
      <c r="CF522" s="145"/>
      <c r="CG522" s="142"/>
      <c r="CH522" s="142"/>
      <c r="CI522" s="142"/>
      <c r="CJ522" s="142"/>
      <c r="CK522" s="142"/>
      <c r="CL522" s="111"/>
      <c r="CM522" s="111"/>
      <c r="CN522" s="111"/>
      <c r="CO522" s="142"/>
      <c r="CP522" s="145"/>
      <c r="CQ522" s="142"/>
      <c r="CR522" s="142"/>
      <c r="CS522" s="142"/>
      <c r="CT522" s="142"/>
      <c r="CU522" s="142"/>
      <c r="CV522" s="111"/>
      <c r="CW522" s="111"/>
      <c r="CX522" s="111"/>
      <c r="CY522" s="142"/>
      <c r="CZ522" s="145"/>
      <c r="DA522" s="116"/>
      <c r="DB522" s="168"/>
      <c r="DC522" s="118"/>
      <c r="DD522" s="118"/>
      <c r="DE522" s="167"/>
      <c r="DF522" s="167"/>
    </row>
    <row r="523" spans="1:110" hidden="1" x14ac:dyDescent="0.25">
      <c r="A523" s="140"/>
      <c r="B523" s="141"/>
      <c r="C523" s="90"/>
      <c r="D523" s="142"/>
      <c r="E523" s="143"/>
      <c r="F523" s="144"/>
      <c r="G523" s="142"/>
      <c r="H523" s="142"/>
      <c r="I523" s="110"/>
      <c r="J523" s="142"/>
      <c r="K523" s="110"/>
      <c r="L523" s="142"/>
      <c r="M523" s="142"/>
      <c r="N523" s="142"/>
      <c r="O523" s="110"/>
      <c r="P523" s="142"/>
      <c r="Q523" s="110"/>
      <c r="R523" s="142"/>
      <c r="S523" s="142"/>
      <c r="T523" s="142"/>
      <c r="U523" s="110"/>
      <c r="V523" s="142"/>
      <c r="W523" s="110"/>
      <c r="X523" s="142"/>
      <c r="Y523" s="110"/>
      <c r="Z523" s="144"/>
      <c r="AA523" s="142"/>
      <c r="AB523" s="142"/>
      <c r="AC523" s="142"/>
      <c r="AD523" s="142"/>
      <c r="AE523" s="142"/>
      <c r="AF523" s="111"/>
      <c r="AG523" s="111"/>
      <c r="AH523" s="111"/>
      <c r="AI523" s="142"/>
      <c r="AJ523" s="144"/>
      <c r="AK523" s="142"/>
      <c r="AL523" s="142"/>
      <c r="AM523" s="142"/>
      <c r="AN523" s="142"/>
      <c r="AO523" s="142"/>
      <c r="AP523" s="111"/>
      <c r="AQ523" s="111"/>
      <c r="AR523" s="111"/>
      <c r="AS523" s="142"/>
      <c r="AT523" s="144"/>
      <c r="AU523" s="142"/>
      <c r="AV523" s="142"/>
      <c r="AW523" s="142"/>
      <c r="AX523" s="110"/>
      <c r="AY523" s="110"/>
      <c r="AZ523" s="142"/>
      <c r="BA523" s="144"/>
      <c r="BB523" s="142"/>
      <c r="BC523" s="142"/>
      <c r="BD523" s="142"/>
      <c r="BE523" s="110"/>
      <c r="BF523" s="110"/>
      <c r="BG523" s="142"/>
      <c r="BH523" s="144"/>
      <c r="BI523" s="142"/>
      <c r="BJ523" s="142"/>
      <c r="BK523" s="110"/>
      <c r="BL523" s="142"/>
      <c r="BM523" s="110"/>
      <c r="BN523" s="142"/>
      <c r="BO523" s="142"/>
      <c r="BP523" s="142"/>
      <c r="BQ523" s="110"/>
      <c r="BR523" s="142"/>
      <c r="BS523" s="110"/>
      <c r="BT523" s="142"/>
      <c r="BU523" s="110"/>
      <c r="BV523" s="144"/>
      <c r="BW523" s="114"/>
      <c r="BX523" s="67"/>
      <c r="BY523" s="68"/>
      <c r="BZ523" s="143"/>
      <c r="CA523" s="143"/>
      <c r="CB523" s="142"/>
      <c r="CC523" s="110"/>
      <c r="CD523" s="110"/>
      <c r="CE523" s="142"/>
      <c r="CF523" s="145"/>
      <c r="CG523" s="142"/>
      <c r="CH523" s="142"/>
      <c r="CI523" s="142"/>
      <c r="CJ523" s="142"/>
      <c r="CK523" s="142"/>
      <c r="CL523" s="111"/>
      <c r="CM523" s="111"/>
      <c r="CN523" s="111"/>
      <c r="CO523" s="142"/>
      <c r="CP523" s="145"/>
      <c r="CQ523" s="142"/>
      <c r="CR523" s="142"/>
      <c r="CS523" s="142"/>
      <c r="CT523" s="142"/>
      <c r="CU523" s="142"/>
      <c r="CV523" s="111"/>
      <c r="CW523" s="111"/>
      <c r="CX523" s="111"/>
      <c r="CY523" s="142"/>
      <c r="CZ523" s="145"/>
      <c r="DA523" s="116"/>
      <c r="DB523" s="168"/>
      <c r="DC523" s="118"/>
      <c r="DD523" s="118"/>
      <c r="DE523" s="167"/>
      <c r="DF523" s="167"/>
    </row>
    <row r="524" spans="1:110" hidden="1" x14ac:dyDescent="0.25">
      <c r="A524" s="140"/>
      <c r="B524" s="141"/>
      <c r="C524" s="90"/>
      <c r="D524" s="142"/>
      <c r="E524" s="143"/>
      <c r="F524" s="144"/>
      <c r="G524" s="142"/>
      <c r="H524" s="142"/>
      <c r="I524" s="110"/>
      <c r="J524" s="142"/>
      <c r="K524" s="110"/>
      <c r="L524" s="142"/>
      <c r="M524" s="142"/>
      <c r="N524" s="142"/>
      <c r="O524" s="110"/>
      <c r="P524" s="142"/>
      <c r="Q524" s="110"/>
      <c r="R524" s="142"/>
      <c r="S524" s="142"/>
      <c r="T524" s="142"/>
      <c r="U524" s="110"/>
      <c r="V524" s="142"/>
      <c r="W524" s="110"/>
      <c r="X524" s="142"/>
      <c r="Y524" s="110"/>
      <c r="Z524" s="144"/>
      <c r="AA524" s="142"/>
      <c r="AB524" s="142"/>
      <c r="AC524" s="142"/>
      <c r="AD524" s="142"/>
      <c r="AE524" s="142"/>
      <c r="AF524" s="111"/>
      <c r="AG524" s="111"/>
      <c r="AH524" s="111"/>
      <c r="AI524" s="142"/>
      <c r="AJ524" s="144"/>
      <c r="AK524" s="142"/>
      <c r="AL524" s="142"/>
      <c r="AM524" s="142"/>
      <c r="AN524" s="142"/>
      <c r="AO524" s="142"/>
      <c r="AP524" s="111"/>
      <c r="AQ524" s="111"/>
      <c r="AR524" s="111"/>
      <c r="AS524" s="142"/>
      <c r="AT524" s="144"/>
      <c r="AU524" s="142"/>
      <c r="AV524" s="142"/>
      <c r="AW524" s="142"/>
      <c r="AX524" s="110"/>
      <c r="AY524" s="110"/>
      <c r="AZ524" s="142"/>
      <c r="BA524" s="144"/>
      <c r="BB524" s="142"/>
      <c r="BC524" s="142"/>
      <c r="BD524" s="142"/>
      <c r="BE524" s="110"/>
      <c r="BF524" s="110"/>
      <c r="BG524" s="142"/>
      <c r="BH524" s="144"/>
      <c r="BI524" s="142"/>
      <c r="BJ524" s="142"/>
      <c r="BK524" s="110"/>
      <c r="BL524" s="142"/>
      <c r="BM524" s="110"/>
      <c r="BN524" s="142"/>
      <c r="BO524" s="142"/>
      <c r="BP524" s="142"/>
      <c r="BQ524" s="110"/>
      <c r="BR524" s="142"/>
      <c r="BS524" s="110"/>
      <c r="BT524" s="142"/>
      <c r="BU524" s="110"/>
      <c r="BV524" s="144"/>
      <c r="BW524" s="114"/>
      <c r="BX524" s="67"/>
      <c r="BY524" s="68"/>
      <c r="BZ524" s="143"/>
      <c r="CA524" s="143"/>
      <c r="CB524" s="142"/>
      <c r="CC524" s="110"/>
      <c r="CD524" s="110"/>
      <c r="CE524" s="142"/>
      <c r="CF524" s="145"/>
      <c r="CG524" s="142"/>
      <c r="CH524" s="142"/>
      <c r="CI524" s="142"/>
      <c r="CJ524" s="142"/>
      <c r="CK524" s="142"/>
      <c r="CL524" s="111"/>
      <c r="CM524" s="111"/>
      <c r="CN524" s="111"/>
      <c r="CO524" s="142"/>
      <c r="CP524" s="145"/>
      <c r="CQ524" s="142"/>
      <c r="CR524" s="142"/>
      <c r="CS524" s="142"/>
      <c r="CT524" s="142"/>
      <c r="CU524" s="142"/>
      <c r="CV524" s="111"/>
      <c r="CW524" s="111"/>
      <c r="CX524" s="111"/>
      <c r="CY524" s="142"/>
      <c r="CZ524" s="145"/>
      <c r="DA524" s="116"/>
      <c r="DB524" s="168"/>
      <c r="DC524" s="118"/>
      <c r="DD524" s="118"/>
      <c r="DE524" s="167"/>
      <c r="DF524" s="167"/>
    </row>
    <row r="525" spans="1:110" hidden="1" x14ac:dyDescent="0.25">
      <c r="A525" s="140"/>
      <c r="B525" s="141"/>
      <c r="C525" s="90"/>
      <c r="D525" s="142"/>
      <c r="E525" s="143"/>
      <c r="F525" s="144"/>
      <c r="G525" s="142"/>
      <c r="H525" s="142"/>
      <c r="I525" s="110"/>
      <c r="J525" s="142"/>
      <c r="K525" s="110"/>
      <c r="L525" s="142"/>
      <c r="M525" s="142"/>
      <c r="N525" s="142"/>
      <c r="O525" s="110"/>
      <c r="P525" s="142"/>
      <c r="Q525" s="110"/>
      <c r="R525" s="142"/>
      <c r="S525" s="142"/>
      <c r="T525" s="142"/>
      <c r="U525" s="110"/>
      <c r="V525" s="142"/>
      <c r="W525" s="110"/>
      <c r="X525" s="142"/>
      <c r="Y525" s="110"/>
      <c r="Z525" s="144"/>
      <c r="AA525" s="142"/>
      <c r="AB525" s="142"/>
      <c r="AC525" s="142"/>
      <c r="AD525" s="142"/>
      <c r="AE525" s="142"/>
      <c r="AF525" s="111"/>
      <c r="AG525" s="111"/>
      <c r="AH525" s="111"/>
      <c r="AI525" s="142"/>
      <c r="AJ525" s="144"/>
      <c r="AK525" s="142"/>
      <c r="AL525" s="142"/>
      <c r="AM525" s="142"/>
      <c r="AN525" s="142"/>
      <c r="AO525" s="142"/>
      <c r="AP525" s="111"/>
      <c r="AQ525" s="111"/>
      <c r="AR525" s="111"/>
      <c r="AS525" s="142"/>
      <c r="AT525" s="144"/>
      <c r="AU525" s="142"/>
      <c r="AV525" s="142"/>
      <c r="AW525" s="142"/>
      <c r="AX525" s="110"/>
      <c r="AY525" s="110"/>
      <c r="AZ525" s="142"/>
      <c r="BA525" s="144"/>
      <c r="BB525" s="142"/>
      <c r="BC525" s="142"/>
      <c r="BD525" s="142"/>
      <c r="BE525" s="110"/>
      <c r="BF525" s="110"/>
      <c r="BG525" s="142"/>
      <c r="BH525" s="144"/>
      <c r="BI525" s="142"/>
      <c r="BJ525" s="142"/>
      <c r="BK525" s="110"/>
      <c r="BL525" s="142"/>
      <c r="BM525" s="110"/>
      <c r="BN525" s="142"/>
      <c r="BO525" s="142"/>
      <c r="BP525" s="142"/>
      <c r="BQ525" s="110"/>
      <c r="BR525" s="142"/>
      <c r="BS525" s="110"/>
      <c r="BT525" s="142"/>
      <c r="BU525" s="110"/>
      <c r="BV525" s="144"/>
      <c r="BW525" s="114"/>
      <c r="BX525" s="67"/>
      <c r="BY525" s="68"/>
      <c r="BZ525" s="143"/>
      <c r="CA525" s="143"/>
      <c r="CB525" s="142"/>
      <c r="CC525" s="110"/>
      <c r="CD525" s="110"/>
      <c r="CE525" s="142"/>
      <c r="CF525" s="145"/>
      <c r="CG525" s="142"/>
      <c r="CH525" s="142"/>
      <c r="CI525" s="142"/>
      <c r="CJ525" s="142"/>
      <c r="CK525" s="142"/>
      <c r="CL525" s="111"/>
      <c r="CM525" s="111"/>
      <c r="CN525" s="111"/>
      <c r="CO525" s="142"/>
      <c r="CP525" s="145"/>
      <c r="CQ525" s="142"/>
      <c r="CR525" s="142"/>
      <c r="CS525" s="142"/>
      <c r="CT525" s="142"/>
      <c r="CU525" s="142"/>
      <c r="CV525" s="111"/>
      <c r="CW525" s="111"/>
      <c r="CX525" s="111"/>
      <c r="CY525" s="142"/>
      <c r="CZ525" s="145"/>
      <c r="DA525" s="116"/>
      <c r="DB525" s="168"/>
      <c r="DC525" s="118"/>
      <c r="DD525" s="118"/>
      <c r="DE525" s="167"/>
      <c r="DF525" s="167"/>
    </row>
    <row r="526" spans="1:110" hidden="1" x14ac:dyDescent="0.25">
      <c r="A526" s="140"/>
      <c r="B526" s="141"/>
      <c r="C526" s="90"/>
      <c r="D526" s="142"/>
      <c r="E526" s="143"/>
      <c r="F526" s="144"/>
      <c r="G526" s="142"/>
      <c r="H526" s="142"/>
      <c r="I526" s="110"/>
      <c r="J526" s="142"/>
      <c r="K526" s="110"/>
      <c r="L526" s="142"/>
      <c r="M526" s="142"/>
      <c r="N526" s="142"/>
      <c r="O526" s="110"/>
      <c r="P526" s="142"/>
      <c r="Q526" s="110"/>
      <c r="R526" s="142"/>
      <c r="S526" s="142"/>
      <c r="T526" s="142"/>
      <c r="U526" s="110"/>
      <c r="V526" s="142"/>
      <c r="W526" s="110"/>
      <c r="X526" s="142"/>
      <c r="Y526" s="110"/>
      <c r="Z526" s="144"/>
      <c r="AA526" s="142"/>
      <c r="AB526" s="142"/>
      <c r="AC526" s="142"/>
      <c r="AD526" s="142"/>
      <c r="AE526" s="142"/>
      <c r="AF526" s="111"/>
      <c r="AG526" s="111"/>
      <c r="AH526" s="111"/>
      <c r="AI526" s="142"/>
      <c r="AJ526" s="144"/>
      <c r="AK526" s="142"/>
      <c r="AL526" s="142"/>
      <c r="AM526" s="142"/>
      <c r="AN526" s="142"/>
      <c r="AO526" s="142"/>
      <c r="AP526" s="111"/>
      <c r="AQ526" s="111"/>
      <c r="AR526" s="111"/>
      <c r="AS526" s="142"/>
      <c r="AT526" s="144"/>
      <c r="AU526" s="142"/>
      <c r="AV526" s="142"/>
      <c r="AW526" s="142"/>
      <c r="AX526" s="110"/>
      <c r="AY526" s="110"/>
      <c r="AZ526" s="142"/>
      <c r="BA526" s="144"/>
      <c r="BB526" s="142"/>
      <c r="BC526" s="142"/>
      <c r="BD526" s="142"/>
      <c r="BE526" s="110"/>
      <c r="BF526" s="110"/>
      <c r="BG526" s="142"/>
      <c r="BH526" s="144"/>
      <c r="BI526" s="142"/>
      <c r="BJ526" s="142"/>
      <c r="BK526" s="110"/>
      <c r="BL526" s="142"/>
      <c r="BM526" s="110"/>
      <c r="BN526" s="142"/>
      <c r="BO526" s="142"/>
      <c r="BP526" s="142"/>
      <c r="BQ526" s="110"/>
      <c r="BR526" s="142"/>
      <c r="BS526" s="110"/>
      <c r="BT526" s="142"/>
      <c r="BU526" s="110"/>
      <c r="BV526" s="144"/>
      <c r="BW526" s="114"/>
      <c r="BX526" s="67"/>
      <c r="BY526" s="68"/>
      <c r="BZ526" s="143"/>
      <c r="CA526" s="143"/>
      <c r="CB526" s="142"/>
      <c r="CC526" s="110"/>
      <c r="CD526" s="110"/>
      <c r="CE526" s="142"/>
      <c r="CF526" s="145"/>
      <c r="CG526" s="142"/>
      <c r="CH526" s="142"/>
      <c r="CI526" s="142"/>
      <c r="CJ526" s="142"/>
      <c r="CK526" s="142"/>
      <c r="CL526" s="111"/>
      <c r="CM526" s="111"/>
      <c r="CN526" s="111"/>
      <c r="CO526" s="142"/>
      <c r="CP526" s="145"/>
      <c r="CQ526" s="142"/>
      <c r="CR526" s="142"/>
      <c r="CS526" s="142"/>
      <c r="CT526" s="142"/>
      <c r="CU526" s="142"/>
      <c r="CV526" s="111"/>
      <c r="CW526" s="111"/>
      <c r="CX526" s="111"/>
      <c r="CY526" s="142"/>
      <c r="CZ526" s="145"/>
      <c r="DA526" s="116"/>
      <c r="DB526" s="168"/>
      <c r="DC526" s="118"/>
      <c r="DD526" s="118"/>
      <c r="DE526" s="167"/>
      <c r="DF526" s="167"/>
    </row>
    <row r="527" spans="1:110" hidden="1" x14ac:dyDescent="0.25">
      <c r="A527" s="140"/>
      <c r="B527" s="141"/>
      <c r="C527" s="90"/>
      <c r="D527" s="142"/>
      <c r="E527" s="143"/>
      <c r="F527" s="144"/>
      <c r="G527" s="142"/>
      <c r="H527" s="142"/>
      <c r="I527" s="110"/>
      <c r="J527" s="142"/>
      <c r="K527" s="110"/>
      <c r="L527" s="142"/>
      <c r="M527" s="142"/>
      <c r="N527" s="142"/>
      <c r="O527" s="110"/>
      <c r="P527" s="142"/>
      <c r="Q527" s="110"/>
      <c r="R527" s="142"/>
      <c r="S527" s="142"/>
      <c r="T527" s="142"/>
      <c r="U527" s="110"/>
      <c r="V527" s="142"/>
      <c r="W527" s="110"/>
      <c r="X527" s="142"/>
      <c r="Y527" s="110"/>
      <c r="Z527" s="144"/>
      <c r="AA527" s="142"/>
      <c r="AB527" s="142"/>
      <c r="AC527" s="142"/>
      <c r="AD527" s="142"/>
      <c r="AE527" s="142"/>
      <c r="AF527" s="111"/>
      <c r="AG527" s="111"/>
      <c r="AH527" s="111"/>
      <c r="AI527" s="142"/>
      <c r="AJ527" s="144"/>
      <c r="AK527" s="142"/>
      <c r="AL527" s="142"/>
      <c r="AM527" s="142"/>
      <c r="AN527" s="142"/>
      <c r="AO527" s="142"/>
      <c r="AP527" s="111"/>
      <c r="AQ527" s="111"/>
      <c r="AR527" s="111"/>
      <c r="AS527" s="142"/>
      <c r="AT527" s="144"/>
      <c r="AU527" s="142"/>
      <c r="AV527" s="142"/>
      <c r="AW527" s="142"/>
      <c r="AX527" s="110"/>
      <c r="AY527" s="110"/>
      <c r="AZ527" s="142"/>
      <c r="BA527" s="144"/>
      <c r="BB527" s="142"/>
      <c r="BC527" s="142"/>
      <c r="BD527" s="142"/>
      <c r="BE527" s="110"/>
      <c r="BF527" s="110"/>
      <c r="BG527" s="142"/>
      <c r="BH527" s="144"/>
      <c r="BI527" s="142"/>
      <c r="BJ527" s="142"/>
      <c r="BK527" s="110"/>
      <c r="BL527" s="142"/>
      <c r="BM527" s="110"/>
      <c r="BN527" s="142"/>
      <c r="BO527" s="142"/>
      <c r="BP527" s="142"/>
      <c r="BQ527" s="110"/>
      <c r="BR527" s="142"/>
      <c r="BS527" s="110"/>
      <c r="BT527" s="142"/>
      <c r="BU527" s="110"/>
      <c r="BV527" s="144"/>
      <c r="BW527" s="114"/>
      <c r="BX527" s="67"/>
      <c r="BY527" s="68"/>
      <c r="BZ527" s="143"/>
      <c r="CA527" s="143"/>
      <c r="CB527" s="142"/>
      <c r="CC527" s="110"/>
      <c r="CD527" s="110"/>
      <c r="CE527" s="142"/>
      <c r="CF527" s="145"/>
      <c r="CG527" s="142"/>
      <c r="CH527" s="142"/>
      <c r="CI527" s="142"/>
      <c r="CJ527" s="142"/>
      <c r="CK527" s="142"/>
      <c r="CL527" s="111"/>
      <c r="CM527" s="111"/>
      <c r="CN527" s="111"/>
      <c r="CO527" s="142"/>
      <c r="CP527" s="145"/>
      <c r="CQ527" s="142"/>
      <c r="CR527" s="142"/>
      <c r="CS527" s="142"/>
      <c r="CT527" s="142"/>
      <c r="CU527" s="142"/>
      <c r="CV527" s="111"/>
      <c r="CW527" s="111"/>
      <c r="CX527" s="111"/>
      <c r="CY527" s="142"/>
      <c r="CZ527" s="145"/>
      <c r="DA527" s="116"/>
      <c r="DB527" s="168"/>
      <c r="DC527" s="118"/>
      <c r="DD527" s="118"/>
      <c r="DE527" s="167"/>
      <c r="DF527" s="167"/>
    </row>
    <row r="528" spans="1:110" hidden="1" x14ac:dyDescent="0.25">
      <c r="A528" s="140"/>
      <c r="B528" s="141"/>
      <c r="C528" s="90"/>
      <c r="D528" s="142"/>
      <c r="E528" s="143"/>
      <c r="F528" s="144"/>
      <c r="G528" s="142"/>
      <c r="H528" s="142"/>
      <c r="I528" s="110"/>
      <c r="J528" s="142"/>
      <c r="K528" s="110"/>
      <c r="L528" s="142"/>
      <c r="M528" s="142"/>
      <c r="N528" s="142"/>
      <c r="O528" s="110"/>
      <c r="P528" s="142"/>
      <c r="Q528" s="110"/>
      <c r="R528" s="142"/>
      <c r="S528" s="142"/>
      <c r="T528" s="142"/>
      <c r="U528" s="110"/>
      <c r="V528" s="142"/>
      <c r="W528" s="110"/>
      <c r="X528" s="142"/>
      <c r="Y528" s="110"/>
      <c r="Z528" s="144"/>
      <c r="AA528" s="142"/>
      <c r="AB528" s="142"/>
      <c r="AC528" s="142"/>
      <c r="AD528" s="142"/>
      <c r="AE528" s="142"/>
      <c r="AF528" s="111"/>
      <c r="AG528" s="111"/>
      <c r="AH528" s="111"/>
      <c r="AI528" s="142"/>
      <c r="AJ528" s="144"/>
      <c r="AK528" s="142"/>
      <c r="AL528" s="142"/>
      <c r="AM528" s="142"/>
      <c r="AN528" s="142"/>
      <c r="AO528" s="142"/>
      <c r="AP528" s="111"/>
      <c r="AQ528" s="111"/>
      <c r="AR528" s="111"/>
      <c r="AS528" s="142"/>
      <c r="AT528" s="144"/>
      <c r="AU528" s="142"/>
      <c r="AV528" s="142"/>
      <c r="AW528" s="142"/>
      <c r="AX528" s="110"/>
      <c r="AY528" s="110"/>
      <c r="AZ528" s="142"/>
      <c r="BA528" s="144"/>
      <c r="BB528" s="142"/>
      <c r="BC528" s="142"/>
      <c r="BD528" s="142"/>
      <c r="BE528" s="110"/>
      <c r="BF528" s="110"/>
      <c r="BG528" s="142"/>
      <c r="BH528" s="144"/>
      <c r="BI528" s="142"/>
      <c r="BJ528" s="142"/>
      <c r="BK528" s="110"/>
      <c r="BL528" s="142"/>
      <c r="BM528" s="110"/>
      <c r="BN528" s="142"/>
      <c r="BO528" s="142"/>
      <c r="BP528" s="142"/>
      <c r="BQ528" s="110"/>
      <c r="BR528" s="142"/>
      <c r="BS528" s="110"/>
      <c r="BT528" s="142"/>
      <c r="BU528" s="110"/>
      <c r="BV528" s="144"/>
      <c r="BW528" s="114"/>
      <c r="BX528" s="67"/>
      <c r="BY528" s="68"/>
      <c r="BZ528" s="143"/>
      <c r="CA528" s="143"/>
      <c r="CB528" s="142"/>
      <c r="CC528" s="110"/>
      <c r="CD528" s="110"/>
      <c r="CE528" s="142"/>
      <c r="CF528" s="145"/>
      <c r="CG528" s="142"/>
      <c r="CH528" s="142"/>
      <c r="CI528" s="142"/>
      <c r="CJ528" s="142"/>
      <c r="CK528" s="142"/>
      <c r="CL528" s="111"/>
      <c r="CM528" s="111"/>
      <c r="CN528" s="111"/>
      <c r="CO528" s="142"/>
      <c r="CP528" s="145"/>
      <c r="CQ528" s="142"/>
      <c r="CR528" s="142"/>
      <c r="CS528" s="142"/>
      <c r="CT528" s="142"/>
      <c r="CU528" s="142"/>
      <c r="CV528" s="111"/>
      <c r="CW528" s="111"/>
      <c r="CX528" s="111"/>
      <c r="CY528" s="142"/>
      <c r="CZ528" s="145"/>
      <c r="DA528" s="116"/>
      <c r="DB528" s="168"/>
      <c r="DC528" s="118"/>
      <c r="DD528" s="118"/>
      <c r="DE528" s="167"/>
      <c r="DF528" s="167"/>
    </row>
    <row r="529" spans="1:110" hidden="1" x14ac:dyDescent="0.25">
      <c r="A529" s="140"/>
      <c r="B529" s="141"/>
      <c r="C529" s="90"/>
      <c r="D529" s="142"/>
      <c r="E529" s="143"/>
      <c r="F529" s="144"/>
      <c r="G529" s="142"/>
      <c r="H529" s="142"/>
      <c r="I529" s="110"/>
      <c r="J529" s="142"/>
      <c r="K529" s="110"/>
      <c r="L529" s="142"/>
      <c r="M529" s="142"/>
      <c r="N529" s="142"/>
      <c r="O529" s="110"/>
      <c r="P529" s="142"/>
      <c r="Q529" s="110"/>
      <c r="R529" s="142"/>
      <c r="S529" s="142"/>
      <c r="T529" s="142"/>
      <c r="U529" s="110"/>
      <c r="V529" s="142"/>
      <c r="W529" s="110"/>
      <c r="X529" s="142"/>
      <c r="Y529" s="110"/>
      <c r="Z529" s="144"/>
      <c r="AA529" s="142"/>
      <c r="AB529" s="142"/>
      <c r="AC529" s="142"/>
      <c r="AD529" s="142"/>
      <c r="AE529" s="142"/>
      <c r="AF529" s="111"/>
      <c r="AG529" s="111"/>
      <c r="AH529" s="111"/>
      <c r="AI529" s="142"/>
      <c r="AJ529" s="144"/>
      <c r="AK529" s="142"/>
      <c r="AL529" s="142"/>
      <c r="AM529" s="142"/>
      <c r="AN529" s="142"/>
      <c r="AO529" s="142"/>
      <c r="AP529" s="111"/>
      <c r="AQ529" s="111"/>
      <c r="AR529" s="111"/>
      <c r="AS529" s="142"/>
      <c r="AT529" s="144"/>
      <c r="AU529" s="142"/>
      <c r="AV529" s="142"/>
      <c r="AW529" s="142"/>
      <c r="AX529" s="110"/>
      <c r="AY529" s="110"/>
      <c r="AZ529" s="142"/>
      <c r="BA529" s="144"/>
      <c r="BB529" s="142"/>
      <c r="BC529" s="142"/>
      <c r="BD529" s="142"/>
      <c r="BE529" s="110"/>
      <c r="BF529" s="110"/>
      <c r="BG529" s="142"/>
      <c r="BH529" s="144"/>
      <c r="BI529" s="142"/>
      <c r="BJ529" s="142"/>
      <c r="BK529" s="110"/>
      <c r="BL529" s="142"/>
      <c r="BM529" s="110"/>
      <c r="BN529" s="142"/>
      <c r="BO529" s="142"/>
      <c r="BP529" s="142"/>
      <c r="BQ529" s="110"/>
      <c r="BR529" s="142"/>
      <c r="BS529" s="110"/>
      <c r="BT529" s="142"/>
      <c r="BU529" s="110"/>
      <c r="BV529" s="144"/>
      <c r="BW529" s="114"/>
      <c r="BX529" s="67"/>
      <c r="BY529" s="68"/>
      <c r="BZ529" s="143"/>
      <c r="CA529" s="143"/>
      <c r="CB529" s="142"/>
      <c r="CC529" s="110"/>
      <c r="CD529" s="110"/>
      <c r="CE529" s="142"/>
      <c r="CF529" s="145"/>
      <c r="CG529" s="142"/>
      <c r="CH529" s="142"/>
      <c r="CI529" s="142"/>
      <c r="CJ529" s="142"/>
      <c r="CK529" s="142"/>
      <c r="CL529" s="111"/>
      <c r="CM529" s="111"/>
      <c r="CN529" s="111"/>
      <c r="CO529" s="142"/>
      <c r="CP529" s="145"/>
      <c r="CQ529" s="142"/>
      <c r="CR529" s="142"/>
      <c r="CS529" s="142"/>
      <c r="CT529" s="142"/>
      <c r="CU529" s="142"/>
      <c r="CV529" s="111"/>
      <c r="CW529" s="111"/>
      <c r="CX529" s="111"/>
      <c r="CY529" s="142"/>
      <c r="CZ529" s="145"/>
      <c r="DA529" s="116"/>
      <c r="DB529" s="168"/>
      <c r="DC529" s="118"/>
      <c r="DD529" s="118"/>
      <c r="DE529" s="167"/>
      <c r="DF529" s="167"/>
    </row>
    <row r="530" spans="1:110" hidden="1" x14ac:dyDescent="0.25">
      <c r="A530" s="140"/>
      <c r="B530" s="141"/>
      <c r="C530" s="90"/>
      <c r="D530" s="142"/>
      <c r="E530" s="143"/>
      <c r="F530" s="144"/>
      <c r="G530" s="142"/>
      <c r="H530" s="142"/>
      <c r="I530" s="110"/>
      <c r="J530" s="142"/>
      <c r="K530" s="110"/>
      <c r="L530" s="142"/>
      <c r="M530" s="142"/>
      <c r="N530" s="142"/>
      <c r="O530" s="110"/>
      <c r="P530" s="142"/>
      <c r="Q530" s="110"/>
      <c r="R530" s="142"/>
      <c r="S530" s="142"/>
      <c r="T530" s="142"/>
      <c r="U530" s="110"/>
      <c r="V530" s="142"/>
      <c r="W530" s="110"/>
      <c r="X530" s="142"/>
      <c r="Y530" s="110"/>
      <c r="Z530" s="144"/>
      <c r="AA530" s="142"/>
      <c r="AB530" s="142"/>
      <c r="AC530" s="142"/>
      <c r="AD530" s="142"/>
      <c r="AE530" s="142"/>
      <c r="AF530" s="111"/>
      <c r="AG530" s="111"/>
      <c r="AH530" s="111"/>
      <c r="AI530" s="142"/>
      <c r="AJ530" s="144"/>
      <c r="AK530" s="142"/>
      <c r="AL530" s="142"/>
      <c r="AM530" s="142"/>
      <c r="AN530" s="142"/>
      <c r="AO530" s="142"/>
      <c r="AP530" s="111"/>
      <c r="AQ530" s="111"/>
      <c r="AR530" s="111"/>
      <c r="AS530" s="142"/>
      <c r="AT530" s="144"/>
      <c r="AU530" s="142"/>
      <c r="AV530" s="142"/>
      <c r="AW530" s="142"/>
      <c r="AX530" s="110"/>
      <c r="AY530" s="110"/>
      <c r="AZ530" s="142"/>
      <c r="BA530" s="144"/>
      <c r="BB530" s="142"/>
      <c r="BC530" s="142"/>
      <c r="BD530" s="142"/>
      <c r="BE530" s="110"/>
      <c r="BF530" s="110"/>
      <c r="BG530" s="142"/>
      <c r="BH530" s="144"/>
      <c r="BI530" s="142"/>
      <c r="BJ530" s="142"/>
      <c r="BK530" s="110"/>
      <c r="BL530" s="142"/>
      <c r="BM530" s="110"/>
      <c r="BN530" s="142"/>
      <c r="BO530" s="142"/>
      <c r="BP530" s="142"/>
      <c r="BQ530" s="110"/>
      <c r="BR530" s="142"/>
      <c r="BS530" s="110"/>
      <c r="BT530" s="142"/>
      <c r="BU530" s="110"/>
      <c r="BV530" s="144"/>
      <c r="BW530" s="114"/>
      <c r="BX530" s="67"/>
      <c r="BY530" s="68"/>
      <c r="BZ530" s="143"/>
      <c r="CA530" s="143"/>
      <c r="CB530" s="142"/>
      <c r="CC530" s="110"/>
      <c r="CD530" s="110"/>
      <c r="CE530" s="142"/>
      <c r="CF530" s="145"/>
      <c r="CG530" s="142"/>
      <c r="CH530" s="142"/>
      <c r="CI530" s="142"/>
      <c r="CJ530" s="142"/>
      <c r="CK530" s="142"/>
      <c r="CL530" s="111"/>
      <c r="CM530" s="111"/>
      <c r="CN530" s="111"/>
      <c r="CO530" s="142"/>
      <c r="CP530" s="145"/>
      <c r="CQ530" s="142"/>
      <c r="CR530" s="142"/>
      <c r="CS530" s="142"/>
      <c r="CT530" s="142"/>
      <c r="CU530" s="142"/>
      <c r="CV530" s="111"/>
      <c r="CW530" s="111"/>
      <c r="CX530" s="111"/>
      <c r="CY530" s="142"/>
      <c r="CZ530" s="145"/>
      <c r="DA530" s="116"/>
      <c r="DB530" s="168"/>
      <c r="DC530" s="118"/>
      <c r="DD530" s="118"/>
      <c r="DE530" s="167"/>
      <c r="DF530" s="167"/>
    </row>
    <row r="531" spans="1:110" hidden="1" x14ac:dyDescent="0.25">
      <c r="A531" s="140"/>
      <c r="B531" s="141"/>
      <c r="C531" s="90"/>
      <c r="D531" s="142"/>
      <c r="E531" s="143"/>
      <c r="F531" s="144"/>
      <c r="G531" s="142"/>
      <c r="H531" s="142"/>
      <c r="I531" s="110"/>
      <c r="J531" s="142"/>
      <c r="K531" s="110"/>
      <c r="L531" s="142"/>
      <c r="M531" s="142"/>
      <c r="N531" s="142"/>
      <c r="O531" s="110"/>
      <c r="P531" s="142"/>
      <c r="Q531" s="110"/>
      <c r="R531" s="142"/>
      <c r="S531" s="142"/>
      <c r="T531" s="142"/>
      <c r="U531" s="110"/>
      <c r="V531" s="142"/>
      <c r="W531" s="110"/>
      <c r="X531" s="142"/>
      <c r="Y531" s="110"/>
      <c r="Z531" s="144"/>
      <c r="AA531" s="142"/>
      <c r="AB531" s="142"/>
      <c r="AC531" s="142"/>
      <c r="AD531" s="142"/>
      <c r="AE531" s="142"/>
      <c r="AF531" s="111"/>
      <c r="AG531" s="111"/>
      <c r="AH531" s="111"/>
      <c r="AI531" s="142"/>
      <c r="AJ531" s="144"/>
      <c r="AK531" s="142"/>
      <c r="AL531" s="142"/>
      <c r="AM531" s="142"/>
      <c r="AN531" s="142"/>
      <c r="AO531" s="142"/>
      <c r="AP531" s="111"/>
      <c r="AQ531" s="111"/>
      <c r="AR531" s="111"/>
      <c r="AS531" s="142"/>
      <c r="AT531" s="144"/>
      <c r="AU531" s="142"/>
      <c r="AV531" s="142"/>
      <c r="AW531" s="142"/>
      <c r="AX531" s="110"/>
      <c r="AY531" s="110"/>
      <c r="AZ531" s="142"/>
      <c r="BA531" s="144"/>
      <c r="BB531" s="142"/>
      <c r="BC531" s="142"/>
      <c r="BD531" s="142"/>
      <c r="BE531" s="110"/>
      <c r="BF531" s="110"/>
      <c r="BG531" s="142"/>
      <c r="BH531" s="144"/>
      <c r="BI531" s="142"/>
      <c r="BJ531" s="142"/>
      <c r="BK531" s="110"/>
      <c r="BL531" s="142"/>
      <c r="BM531" s="110"/>
      <c r="BN531" s="142"/>
      <c r="BO531" s="142"/>
      <c r="BP531" s="142"/>
      <c r="BQ531" s="110"/>
      <c r="BR531" s="142"/>
      <c r="BS531" s="110"/>
      <c r="BT531" s="142"/>
      <c r="BU531" s="110"/>
      <c r="BV531" s="144"/>
      <c r="BW531" s="114"/>
      <c r="BX531" s="67"/>
      <c r="BY531" s="68"/>
      <c r="BZ531" s="143"/>
      <c r="CA531" s="143"/>
      <c r="CB531" s="142"/>
      <c r="CC531" s="110"/>
      <c r="CD531" s="110"/>
      <c r="CE531" s="142"/>
      <c r="CF531" s="145"/>
      <c r="CG531" s="142"/>
      <c r="CH531" s="142"/>
      <c r="CI531" s="142"/>
      <c r="CJ531" s="142"/>
      <c r="CK531" s="142"/>
      <c r="CL531" s="111"/>
      <c r="CM531" s="111"/>
      <c r="CN531" s="111"/>
      <c r="CO531" s="142"/>
      <c r="CP531" s="145"/>
      <c r="CQ531" s="142"/>
      <c r="CR531" s="142"/>
      <c r="CS531" s="142"/>
      <c r="CT531" s="142"/>
      <c r="CU531" s="142"/>
      <c r="CV531" s="111"/>
      <c r="CW531" s="111"/>
      <c r="CX531" s="111"/>
      <c r="CY531" s="142"/>
      <c r="CZ531" s="145"/>
      <c r="DA531" s="116"/>
      <c r="DB531" s="168"/>
      <c r="DC531" s="118"/>
      <c r="DD531" s="118"/>
      <c r="DE531" s="167"/>
      <c r="DF531" s="167"/>
    </row>
    <row r="532" spans="1:110" hidden="1" x14ac:dyDescent="0.25">
      <c r="A532" s="140"/>
      <c r="B532" s="141"/>
      <c r="C532" s="90"/>
      <c r="D532" s="142"/>
      <c r="E532" s="143"/>
      <c r="F532" s="144"/>
      <c r="G532" s="142"/>
      <c r="H532" s="142"/>
      <c r="I532" s="110"/>
      <c r="J532" s="142"/>
      <c r="K532" s="110"/>
      <c r="L532" s="142"/>
      <c r="M532" s="142"/>
      <c r="N532" s="142"/>
      <c r="O532" s="110"/>
      <c r="P532" s="142"/>
      <c r="Q532" s="110"/>
      <c r="R532" s="142"/>
      <c r="S532" s="142"/>
      <c r="T532" s="142"/>
      <c r="U532" s="110"/>
      <c r="V532" s="142"/>
      <c r="W532" s="110"/>
      <c r="X532" s="142"/>
      <c r="Y532" s="110"/>
      <c r="Z532" s="144"/>
      <c r="AA532" s="142"/>
      <c r="AB532" s="142"/>
      <c r="AC532" s="142"/>
      <c r="AD532" s="142"/>
      <c r="AE532" s="142"/>
      <c r="AF532" s="111"/>
      <c r="AG532" s="111"/>
      <c r="AH532" s="111"/>
      <c r="AI532" s="142"/>
      <c r="AJ532" s="144"/>
      <c r="AK532" s="142"/>
      <c r="AL532" s="142"/>
      <c r="AM532" s="142"/>
      <c r="AN532" s="142"/>
      <c r="AO532" s="142"/>
      <c r="AP532" s="111"/>
      <c r="AQ532" s="111"/>
      <c r="AR532" s="111"/>
      <c r="AS532" s="142"/>
      <c r="AT532" s="144"/>
      <c r="AU532" s="142"/>
      <c r="AV532" s="142"/>
      <c r="AW532" s="142"/>
      <c r="AX532" s="110"/>
      <c r="AY532" s="110"/>
      <c r="AZ532" s="142"/>
      <c r="BA532" s="144"/>
      <c r="BB532" s="142"/>
      <c r="BC532" s="142"/>
      <c r="BD532" s="142"/>
      <c r="BE532" s="110"/>
      <c r="BF532" s="110"/>
      <c r="BG532" s="142"/>
      <c r="BH532" s="144"/>
      <c r="BI532" s="142"/>
      <c r="BJ532" s="142"/>
      <c r="BK532" s="110"/>
      <c r="BL532" s="142"/>
      <c r="BM532" s="110"/>
      <c r="BN532" s="142"/>
      <c r="BO532" s="142"/>
      <c r="BP532" s="142"/>
      <c r="BQ532" s="110"/>
      <c r="BR532" s="142"/>
      <c r="BS532" s="110"/>
      <c r="BT532" s="142"/>
      <c r="BU532" s="110"/>
      <c r="BV532" s="144"/>
      <c r="BW532" s="114"/>
      <c r="BX532" s="67"/>
      <c r="BY532" s="68"/>
      <c r="BZ532" s="143"/>
      <c r="CA532" s="143"/>
      <c r="CB532" s="142"/>
      <c r="CC532" s="110"/>
      <c r="CD532" s="110"/>
      <c r="CE532" s="142"/>
      <c r="CF532" s="145"/>
      <c r="CG532" s="142"/>
      <c r="CH532" s="142"/>
      <c r="CI532" s="142"/>
      <c r="CJ532" s="142"/>
      <c r="CK532" s="142"/>
      <c r="CL532" s="111"/>
      <c r="CM532" s="111"/>
      <c r="CN532" s="111"/>
      <c r="CO532" s="142"/>
      <c r="CP532" s="145"/>
      <c r="CQ532" s="142"/>
      <c r="CR532" s="142"/>
      <c r="CS532" s="142"/>
      <c r="CT532" s="142"/>
      <c r="CU532" s="142"/>
      <c r="CV532" s="111"/>
      <c r="CW532" s="111"/>
      <c r="CX532" s="111"/>
      <c r="CY532" s="142"/>
      <c r="CZ532" s="145"/>
      <c r="DA532" s="116"/>
      <c r="DB532" s="168"/>
      <c r="DC532" s="118"/>
      <c r="DD532" s="118"/>
      <c r="DE532" s="167"/>
      <c r="DF532" s="167"/>
    </row>
    <row r="533" spans="1:110" hidden="1" x14ac:dyDescent="0.25">
      <c r="A533" s="140"/>
      <c r="B533" s="141"/>
      <c r="C533" s="90"/>
      <c r="D533" s="142"/>
      <c r="E533" s="143"/>
      <c r="F533" s="144"/>
      <c r="G533" s="142"/>
      <c r="H533" s="142"/>
      <c r="I533" s="110"/>
      <c r="J533" s="142"/>
      <c r="K533" s="110"/>
      <c r="L533" s="142"/>
      <c r="M533" s="142"/>
      <c r="N533" s="142"/>
      <c r="O533" s="110"/>
      <c r="P533" s="142"/>
      <c r="Q533" s="110"/>
      <c r="R533" s="142"/>
      <c r="S533" s="142"/>
      <c r="T533" s="142"/>
      <c r="U533" s="110"/>
      <c r="V533" s="142"/>
      <c r="W533" s="110"/>
      <c r="X533" s="142"/>
      <c r="Y533" s="110"/>
      <c r="Z533" s="144"/>
      <c r="AA533" s="142"/>
      <c r="AB533" s="142"/>
      <c r="AC533" s="142"/>
      <c r="AD533" s="142"/>
      <c r="AE533" s="142"/>
      <c r="AF533" s="111"/>
      <c r="AG533" s="111"/>
      <c r="AH533" s="111"/>
      <c r="AI533" s="142"/>
      <c r="AJ533" s="144"/>
      <c r="AK533" s="142"/>
      <c r="AL533" s="142"/>
      <c r="AM533" s="142"/>
      <c r="AN533" s="142"/>
      <c r="AO533" s="142"/>
      <c r="AP533" s="111"/>
      <c r="AQ533" s="111"/>
      <c r="AR533" s="111"/>
      <c r="AS533" s="142"/>
      <c r="AT533" s="144"/>
      <c r="AU533" s="142"/>
      <c r="AV533" s="142"/>
      <c r="AW533" s="142"/>
      <c r="AX533" s="110"/>
      <c r="AY533" s="110"/>
      <c r="AZ533" s="142"/>
      <c r="BA533" s="144"/>
      <c r="BB533" s="142"/>
      <c r="BC533" s="142"/>
      <c r="BD533" s="142"/>
      <c r="BE533" s="110"/>
      <c r="BF533" s="110"/>
      <c r="BG533" s="142"/>
      <c r="BH533" s="144"/>
      <c r="BI533" s="142"/>
      <c r="BJ533" s="142"/>
      <c r="BK533" s="110"/>
      <c r="BL533" s="142"/>
      <c r="BM533" s="110"/>
      <c r="BN533" s="142"/>
      <c r="BO533" s="142"/>
      <c r="BP533" s="142"/>
      <c r="BQ533" s="110"/>
      <c r="BR533" s="142"/>
      <c r="BS533" s="110"/>
      <c r="BT533" s="142"/>
      <c r="BU533" s="110"/>
      <c r="BV533" s="144"/>
      <c r="BW533" s="114"/>
      <c r="BX533" s="67"/>
      <c r="BY533" s="68"/>
      <c r="BZ533" s="143"/>
      <c r="CA533" s="143"/>
      <c r="CB533" s="142"/>
      <c r="CC533" s="110"/>
      <c r="CD533" s="110"/>
      <c r="CE533" s="142"/>
      <c r="CF533" s="145"/>
      <c r="CG533" s="142"/>
      <c r="CH533" s="142"/>
      <c r="CI533" s="142"/>
      <c r="CJ533" s="142"/>
      <c r="CK533" s="142"/>
      <c r="CL533" s="111"/>
      <c r="CM533" s="111"/>
      <c r="CN533" s="111"/>
      <c r="CO533" s="142"/>
      <c r="CP533" s="145"/>
      <c r="CQ533" s="142"/>
      <c r="CR533" s="142"/>
      <c r="CS533" s="142"/>
      <c r="CT533" s="142"/>
      <c r="CU533" s="142"/>
      <c r="CV533" s="111"/>
      <c r="CW533" s="111"/>
      <c r="CX533" s="111"/>
      <c r="CY533" s="142"/>
      <c r="CZ533" s="145"/>
      <c r="DA533" s="116"/>
      <c r="DB533" s="168"/>
      <c r="DC533" s="118"/>
      <c r="DD533" s="118"/>
      <c r="DE533" s="167"/>
      <c r="DF533" s="167"/>
    </row>
    <row r="534" spans="1:110" hidden="1" x14ac:dyDescent="0.25">
      <c r="A534" s="140"/>
      <c r="B534" s="141"/>
      <c r="C534" s="90"/>
      <c r="D534" s="142"/>
      <c r="E534" s="143"/>
      <c r="F534" s="144"/>
      <c r="G534" s="142"/>
      <c r="H534" s="142"/>
      <c r="I534" s="110"/>
      <c r="J534" s="142"/>
      <c r="K534" s="110"/>
      <c r="L534" s="142"/>
      <c r="M534" s="142"/>
      <c r="N534" s="142"/>
      <c r="O534" s="110"/>
      <c r="P534" s="142"/>
      <c r="Q534" s="110"/>
      <c r="R534" s="142"/>
      <c r="S534" s="142"/>
      <c r="T534" s="142"/>
      <c r="U534" s="110"/>
      <c r="V534" s="142"/>
      <c r="W534" s="110"/>
      <c r="X534" s="142"/>
      <c r="Y534" s="110"/>
      <c r="Z534" s="144"/>
      <c r="AA534" s="142"/>
      <c r="AB534" s="142"/>
      <c r="AC534" s="142"/>
      <c r="AD534" s="142"/>
      <c r="AE534" s="142"/>
      <c r="AF534" s="111"/>
      <c r="AG534" s="111"/>
      <c r="AH534" s="111"/>
      <c r="AI534" s="142"/>
      <c r="AJ534" s="144"/>
      <c r="AK534" s="142"/>
      <c r="AL534" s="142"/>
      <c r="AM534" s="142"/>
      <c r="AN534" s="142"/>
      <c r="AO534" s="142"/>
      <c r="AP534" s="111"/>
      <c r="AQ534" s="111"/>
      <c r="AR534" s="111"/>
      <c r="AS534" s="142"/>
      <c r="AT534" s="144"/>
      <c r="AU534" s="142"/>
      <c r="AV534" s="142"/>
      <c r="AW534" s="142"/>
      <c r="AX534" s="110"/>
      <c r="AY534" s="110"/>
      <c r="AZ534" s="142"/>
      <c r="BA534" s="144"/>
      <c r="BB534" s="142"/>
      <c r="BC534" s="142"/>
      <c r="BD534" s="142"/>
      <c r="BE534" s="110"/>
      <c r="BF534" s="110"/>
      <c r="BG534" s="142"/>
      <c r="BH534" s="144"/>
      <c r="BI534" s="142"/>
      <c r="BJ534" s="142"/>
      <c r="BK534" s="110"/>
      <c r="BL534" s="142"/>
      <c r="BM534" s="110"/>
      <c r="BN534" s="142"/>
      <c r="BO534" s="142"/>
      <c r="BP534" s="142"/>
      <c r="BQ534" s="110"/>
      <c r="BR534" s="142"/>
      <c r="BS534" s="110"/>
      <c r="BT534" s="142"/>
      <c r="BU534" s="110"/>
      <c r="BV534" s="144"/>
      <c r="BW534" s="114"/>
      <c r="BX534" s="67"/>
      <c r="BY534" s="68"/>
      <c r="BZ534" s="143"/>
      <c r="CA534" s="143"/>
      <c r="CB534" s="142"/>
      <c r="CC534" s="110"/>
      <c r="CD534" s="110"/>
      <c r="CE534" s="142"/>
      <c r="CF534" s="145"/>
      <c r="CG534" s="142"/>
      <c r="CH534" s="142"/>
      <c r="CI534" s="142"/>
      <c r="CJ534" s="142"/>
      <c r="CK534" s="142"/>
      <c r="CL534" s="111"/>
      <c r="CM534" s="111"/>
      <c r="CN534" s="111"/>
      <c r="CO534" s="142"/>
      <c r="CP534" s="145"/>
      <c r="CQ534" s="142"/>
      <c r="CR534" s="142"/>
      <c r="CS534" s="142"/>
      <c r="CT534" s="142"/>
      <c r="CU534" s="142"/>
      <c r="CV534" s="111"/>
      <c r="CW534" s="111"/>
      <c r="CX534" s="111"/>
      <c r="CY534" s="142"/>
      <c r="CZ534" s="145"/>
      <c r="DA534" s="116"/>
      <c r="DB534" s="168"/>
      <c r="DC534" s="118"/>
      <c r="DD534" s="118"/>
      <c r="DE534" s="167"/>
      <c r="DF534" s="167"/>
    </row>
    <row r="535" spans="1:110" hidden="1" x14ac:dyDescent="0.25">
      <c r="A535" s="140"/>
      <c r="B535" s="141"/>
      <c r="C535" s="90"/>
      <c r="D535" s="142"/>
      <c r="E535" s="143"/>
      <c r="F535" s="144"/>
      <c r="G535" s="142"/>
      <c r="H535" s="142"/>
      <c r="I535" s="110"/>
      <c r="J535" s="142"/>
      <c r="K535" s="110"/>
      <c r="L535" s="142"/>
      <c r="M535" s="142"/>
      <c r="N535" s="142"/>
      <c r="O535" s="110"/>
      <c r="P535" s="142"/>
      <c r="Q535" s="110"/>
      <c r="R535" s="142"/>
      <c r="S535" s="142"/>
      <c r="T535" s="142"/>
      <c r="U535" s="110"/>
      <c r="V535" s="142"/>
      <c r="W535" s="110"/>
      <c r="X535" s="142"/>
      <c r="Y535" s="110"/>
      <c r="Z535" s="144"/>
      <c r="AA535" s="142"/>
      <c r="AB535" s="142"/>
      <c r="AC535" s="142"/>
      <c r="AD535" s="142"/>
      <c r="AE535" s="142"/>
      <c r="AF535" s="111"/>
      <c r="AG535" s="111"/>
      <c r="AH535" s="111"/>
      <c r="AI535" s="142"/>
      <c r="AJ535" s="144"/>
      <c r="AK535" s="142"/>
      <c r="AL535" s="142"/>
      <c r="AM535" s="142"/>
      <c r="AN535" s="142"/>
      <c r="AO535" s="142"/>
      <c r="AP535" s="111"/>
      <c r="AQ535" s="111"/>
      <c r="AR535" s="111"/>
      <c r="AS535" s="142"/>
      <c r="AT535" s="144"/>
      <c r="AU535" s="142"/>
      <c r="AV535" s="142"/>
      <c r="AW535" s="142"/>
      <c r="AX535" s="110"/>
      <c r="AY535" s="110"/>
      <c r="AZ535" s="142"/>
      <c r="BA535" s="144"/>
      <c r="BB535" s="142"/>
      <c r="BC535" s="142"/>
      <c r="BD535" s="142"/>
      <c r="BE535" s="110"/>
      <c r="BF535" s="110"/>
      <c r="BG535" s="142"/>
      <c r="BH535" s="144"/>
      <c r="BI535" s="142"/>
      <c r="BJ535" s="142"/>
      <c r="BK535" s="110"/>
      <c r="BL535" s="142"/>
      <c r="BM535" s="110"/>
      <c r="BN535" s="142"/>
      <c r="BO535" s="142"/>
      <c r="BP535" s="142"/>
      <c r="BQ535" s="110"/>
      <c r="BR535" s="142"/>
      <c r="BS535" s="110"/>
      <c r="BT535" s="142"/>
      <c r="BU535" s="110"/>
      <c r="BV535" s="144"/>
      <c r="BW535" s="114"/>
      <c r="BX535" s="67"/>
      <c r="BY535" s="68"/>
      <c r="BZ535" s="143"/>
      <c r="CA535" s="143"/>
      <c r="CB535" s="142"/>
      <c r="CC535" s="110"/>
      <c r="CD535" s="110"/>
      <c r="CE535" s="142"/>
      <c r="CF535" s="145"/>
      <c r="CG535" s="142"/>
      <c r="CH535" s="142"/>
      <c r="CI535" s="142"/>
      <c r="CJ535" s="142"/>
      <c r="CK535" s="142"/>
      <c r="CL535" s="111"/>
      <c r="CM535" s="111"/>
      <c r="CN535" s="111"/>
      <c r="CO535" s="142"/>
      <c r="CP535" s="145"/>
      <c r="CQ535" s="142"/>
      <c r="CR535" s="142"/>
      <c r="CS535" s="142"/>
      <c r="CT535" s="142"/>
      <c r="CU535" s="142"/>
      <c r="CV535" s="111"/>
      <c r="CW535" s="111"/>
      <c r="CX535" s="111"/>
      <c r="CY535" s="142"/>
      <c r="CZ535" s="145"/>
      <c r="DA535" s="116"/>
      <c r="DB535" s="168"/>
      <c r="DC535" s="118"/>
      <c r="DD535" s="118"/>
      <c r="DE535" s="167"/>
      <c r="DF535" s="167"/>
    </row>
    <row r="536" spans="1:110" hidden="1" x14ac:dyDescent="0.25">
      <c r="A536" s="140"/>
      <c r="B536" s="141"/>
      <c r="C536" s="90"/>
      <c r="D536" s="142"/>
      <c r="E536" s="143"/>
      <c r="F536" s="144"/>
      <c r="G536" s="142"/>
      <c r="H536" s="142"/>
      <c r="I536" s="110"/>
      <c r="J536" s="142"/>
      <c r="K536" s="110"/>
      <c r="L536" s="142"/>
      <c r="M536" s="142"/>
      <c r="N536" s="142"/>
      <c r="O536" s="110"/>
      <c r="P536" s="142"/>
      <c r="Q536" s="110"/>
      <c r="R536" s="142"/>
      <c r="S536" s="142"/>
      <c r="T536" s="142"/>
      <c r="U536" s="110"/>
      <c r="V536" s="142"/>
      <c r="W536" s="110"/>
      <c r="X536" s="142"/>
      <c r="Y536" s="110"/>
      <c r="Z536" s="144"/>
      <c r="AA536" s="142"/>
      <c r="AB536" s="142"/>
      <c r="AC536" s="142"/>
      <c r="AD536" s="142"/>
      <c r="AE536" s="142"/>
      <c r="AF536" s="111"/>
      <c r="AG536" s="111"/>
      <c r="AH536" s="111"/>
      <c r="AI536" s="142"/>
      <c r="AJ536" s="144"/>
      <c r="AK536" s="142"/>
      <c r="AL536" s="142"/>
      <c r="AM536" s="142"/>
      <c r="AN536" s="142"/>
      <c r="AO536" s="142"/>
      <c r="AP536" s="111"/>
      <c r="AQ536" s="111"/>
      <c r="AR536" s="111"/>
      <c r="AS536" s="142"/>
      <c r="AT536" s="144"/>
      <c r="AU536" s="142"/>
      <c r="AV536" s="142"/>
      <c r="AW536" s="142"/>
      <c r="AX536" s="110"/>
      <c r="AY536" s="110"/>
      <c r="AZ536" s="142"/>
      <c r="BA536" s="144"/>
      <c r="BB536" s="142"/>
      <c r="BC536" s="142"/>
      <c r="BD536" s="142"/>
      <c r="BE536" s="110"/>
      <c r="BF536" s="110"/>
      <c r="BG536" s="142"/>
      <c r="BH536" s="144"/>
      <c r="BI536" s="142"/>
      <c r="BJ536" s="142"/>
      <c r="BK536" s="110"/>
      <c r="BL536" s="142"/>
      <c r="BM536" s="110"/>
      <c r="BN536" s="142"/>
      <c r="BO536" s="142"/>
      <c r="BP536" s="142"/>
      <c r="BQ536" s="110"/>
      <c r="BR536" s="142"/>
      <c r="BS536" s="110"/>
      <c r="BT536" s="142"/>
      <c r="BU536" s="110"/>
      <c r="BV536" s="144"/>
      <c r="BW536" s="114"/>
      <c r="BX536" s="67"/>
      <c r="BY536" s="68"/>
      <c r="BZ536" s="143"/>
      <c r="CA536" s="143"/>
      <c r="CB536" s="142"/>
      <c r="CC536" s="110"/>
      <c r="CD536" s="110"/>
      <c r="CE536" s="142"/>
      <c r="CF536" s="145"/>
      <c r="CG536" s="142"/>
      <c r="CH536" s="142"/>
      <c r="CI536" s="142"/>
      <c r="CJ536" s="142"/>
      <c r="CK536" s="142"/>
      <c r="CL536" s="111"/>
      <c r="CM536" s="111"/>
      <c r="CN536" s="111"/>
      <c r="CO536" s="142"/>
      <c r="CP536" s="145"/>
      <c r="CQ536" s="142"/>
      <c r="CR536" s="142"/>
      <c r="CS536" s="142"/>
      <c r="CT536" s="142"/>
      <c r="CU536" s="142"/>
      <c r="CV536" s="111"/>
      <c r="CW536" s="111"/>
      <c r="CX536" s="111"/>
      <c r="CY536" s="142"/>
      <c r="CZ536" s="145"/>
      <c r="DA536" s="116"/>
      <c r="DB536" s="168"/>
      <c r="DC536" s="118"/>
      <c r="DD536" s="118"/>
      <c r="DE536" s="167"/>
      <c r="DF536" s="167"/>
    </row>
    <row r="537" spans="1:110" hidden="1" x14ac:dyDescent="0.25">
      <c r="A537" s="140"/>
      <c r="B537" s="141"/>
      <c r="C537" s="90"/>
      <c r="D537" s="142"/>
      <c r="E537" s="143"/>
      <c r="F537" s="144"/>
      <c r="G537" s="142"/>
      <c r="H537" s="142"/>
      <c r="I537" s="110"/>
      <c r="J537" s="142"/>
      <c r="K537" s="110"/>
      <c r="L537" s="142"/>
      <c r="M537" s="142"/>
      <c r="N537" s="142"/>
      <c r="O537" s="110"/>
      <c r="P537" s="142"/>
      <c r="Q537" s="110"/>
      <c r="R537" s="142"/>
      <c r="S537" s="142"/>
      <c r="T537" s="142"/>
      <c r="U537" s="110"/>
      <c r="V537" s="142"/>
      <c r="W537" s="110"/>
      <c r="X537" s="142"/>
      <c r="Y537" s="110"/>
      <c r="Z537" s="144"/>
      <c r="AA537" s="142"/>
      <c r="AB537" s="142"/>
      <c r="AC537" s="142"/>
      <c r="AD537" s="142"/>
      <c r="AE537" s="142"/>
      <c r="AF537" s="111"/>
      <c r="AG537" s="111"/>
      <c r="AH537" s="111"/>
      <c r="AI537" s="142"/>
      <c r="AJ537" s="144"/>
      <c r="AK537" s="142"/>
      <c r="AL537" s="142"/>
      <c r="AM537" s="142"/>
      <c r="AN537" s="142"/>
      <c r="AO537" s="142"/>
      <c r="AP537" s="111"/>
      <c r="AQ537" s="111"/>
      <c r="AR537" s="111"/>
      <c r="AS537" s="142"/>
      <c r="AT537" s="144"/>
      <c r="AU537" s="142"/>
      <c r="AV537" s="142"/>
      <c r="AW537" s="142"/>
      <c r="AX537" s="110"/>
      <c r="AY537" s="110"/>
      <c r="AZ537" s="142"/>
      <c r="BA537" s="144"/>
      <c r="BB537" s="142"/>
      <c r="BC537" s="142"/>
      <c r="BD537" s="142"/>
      <c r="BE537" s="110"/>
      <c r="BF537" s="110"/>
      <c r="BG537" s="142"/>
      <c r="BH537" s="144"/>
      <c r="BI537" s="142"/>
      <c r="BJ537" s="142"/>
      <c r="BK537" s="110"/>
      <c r="BL537" s="142"/>
      <c r="BM537" s="110"/>
      <c r="BN537" s="142"/>
      <c r="BO537" s="142"/>
      <c r="BP537" s="142"/>
      <c r="BQ537" s="110"/>
      <c r="BR537" s="142"/>
      <c r="BS537" s="110"/>
      <c r="BT537" s="142"/>
      <c r="BU537" s="110"/>
      <c r="BV537" s="144"/>
      <c r="BW537" s="114"/>
      <c r="BX537" s="67"/>
      <c r="BY537" s="68"/>
      <c r="BZ537" s="143"/>
      <c r="CA537" s="143"/>
      <c r="CB537" s="142"/>
      <c r="CC537" s="110"/>
      <c r="CD537" s="110"/>
      <c r="CE537" s="142"/>
      <c r="CF537" s="145"/>
      <c r="CG537" s="142"/>
      <c r="CH537" s="142"/>
      <c r="CI537" s="142"/>
      <c r="CJ537" s="142"/>
      <c r="CK537" s="142"/>
      <c r="CL537" s="111"/>
      <c r="CM537" s="111"/>
      <c r="CN537" s="111"/>
      <c r="CO537" s="142"/>
      <c r="CP537" s="145"/>
      <c r="CQ537" s="142"/>
      <c r="CR537" s="142"/>
      <c r="CS537" s="142"/>
      <c r="CT537" s="142"/>
      <c r="CU537" s="142"/>
      <c r="CV537" s="111"/>
      <c r="CW537" s="111"/>
      <c r="CX537" s="111"/>
      <c r="CY537" s="142"/>
      <c r="CZ537" s="145"/>
      <c r="DA537" s="116"/>
      <c r="DB537" s="168"/>
      <c r="DC537" s="118"/>
      <c r="DD537" s="118"/>
      <c r="DE537" s="167"/>
      <c r="DF537" s="167"/>
    </row>
    <row r="538" spans="1:110" hidden="1" x14ac:dyDescent="0.25">
      <c r="A538" s="140"/>
      <c r="B538" s="141"/>
      <c r="C538" s="90"/>
      <c r="D538" s="142"/>
      <c r="E538" s="143"/>
      <c r="F538" s="144"/>
      <c r="G538" s="142"/>
      <c r="H538" s="142"/>
      <c r="I538" s="110"/>
      <c r="J538" s="142"/>
      <c r="K538" s="110"/>
      <c r="L538" s="142"/>
      <c r="M538" s="142"/>
      <c r="N538" s="142"/>
      <c r="O538" s="110"/>
      <c r="P538" s="142"/>
      <c r="Q538" s="110"/>
      <c r="R538" s="142"/>
      <c r="S538" s="142"/>
      <c r="T538" s="142"/>
      <c r="U538" s="110"/>
      <c r="V538" s="142"/>
      <c r="W538" s="110"/>
      <c r="X538" s="142"/>
      <c r="Y538" s="110"/>
      <c r="Z538" s="144"/>
      <c r="AA538" s="142"/>
      <c r="AB538" s="142"/>
      <c r="AC538" s="142"/>
      <c r="AD538" s="142"/>
      <c r="AE538" s="142"/>
      <c r="AF538" s="111"/>
      <c r="AG538" s="111"/>
      <c r="AH538" s="111"/>
      <c r="AI538" s="142"/>
      <c r="AJ538" s="144"/>
      <c r="AK538" s="142"/>
      <c r="AL538" s="142"/>
      <c r="AM538" s="142"/>
      <c r="AN538" s="142"/>
      <c r="AO538" s="142"/>
      <c r="AP538" s="111"/>
      <c r="AQ538" s="111"/>
      <c r="AR538" s="111"/>
      <c r="AS538" s="142"/>
      <c r="AT538" s="144"/>
      <c r="AU538" s="142"/>
      <c r="AV538" s="142"/>
      <c r="AW538" s="142"/>
      <c r="AX538" s="110"/>
      <c r="AY538" s="110"/>
      <c r="AZ538" s="142"/>
      <c r="BA538" s="144"/>
      <c r="BB538" s="142"/>
      <c r="BC538" s="142"/>
      <c r="BD538" s="142"/>
      <c r="BE538" s="110"/>
      <c r="BF538" s="110"/>
      <c r="BG538" s="142"/>
      <c r="BH538" s="144"/>
      <c r="BI538" s="142"/>
      <c r="BJ538" s="142"/>
      <c r="BK538" s="110"/>
      <c r="BL538" s="142"/>
      <c r="BM538" s="110"/>
      <c r="BN538" s="142"/>
      <c r="BO538" s="142"/>
      <c r="BP538" s="142"/>
      <c r="BQ538" s="110"/>
      <c r="BR538" s="142"/>
      <c r="BS538" s="110"/>
      <c r="BT538" s="142"/>
      <c r="BU538" s="110"/>
      <c r="BV538" s="144"/>
      <c r="BW538" s="114"/>
      <c r="BX538" s="67"/>
      <c r="BY538" s="68"/>
      <c r="BZ538" s="143"/>
      <c r="CA538" s="143"/>
      <c r="CB538" s="142"/>
      <c r="CC538" s="110"/>
      <c r="CD538" s="110"/>
      <c r="CE538" s="142"/>
      <c r="CF538" s="145"/>
      <c r="CG538" s="142"/>
      <c r="CH538" s="142"/>
      <c r="CI538" s="142"/>
      <c r="CJ538" s="142"/>
      <c r="CK538" s="142"/>
      <c r="CL538" s="111"/>
      <c r="CM538" s="111"/>
      <c r="CN538" s="111"/>
      <c r="CO538" s="142"/>
      <c r="CP538" s="145"/>
      <c r="CQ538" s="142"/>
      <c r="CR538" s="142"/>
      <c r="CS538" s="142"/>
      <c r="CT538" s="142"/>
      <c r="CU538" s="142"/>
      <c r="CV538" s="111"/>
      <c r="CW538" s="111"/>
      <c r="CX538" s="111"/>
      <c r="CY538" s="142"/>
      <c r="CZ538" s="145"/>
      <c r="DA538" s="116"/>
      <c r="DB538" s="168"/>
      <c r="DC538" s="118"/>
      <c r="DD538" s="118"/>
      <c r="DE538" s="167"/>
      <c r="DF538" s="167"/>
    </row>
    <row r="539" spans="1:110" hidden="1" x14ac:dyDescent="0.25">
      <c r="A539" s="140"/>
      <c r="B539" s="141"/>
      <c r="C539" s="90"/>
      <c r="D539" s="142"/>
      <c r="E539" s="143"/>
      <c r="F539" s="144"/>
      <c r="G539" s="142"/>
      <c r="H539" s="142"/>
      <c r="I539" s="110"/>
      <c r="J539" s="142"/>
      <c r="K539" s="110"/>
      <c r="L539" s="142"/>
      <c r="M539" s="142"/>
      <c r="N539" s="142"/>
      <c r="O539" s="110"/>
      <c r="P539" s="142"/>
      <c r="Q539" s="110"/>
      <c r="R539" s="142"/>
      <c r="S539" s="142"/>
      <c r="T539" s="142"/>
      <c r="U539" s="110"/>
      <c r="V539" s="142"/>
      <c r="W539" s="110"/>
      <c r="X539" s="142"/>
      <c r="Y539" s="110"/>
      <c r="Z539" s="144"/>
      <c r="AA539" s="142"/>
      <c r="AB539" s="142"/>
      <c r="AC539" s="142"/>
      <c r="AD539" s="142"/>
      <c r="AE539" s="142"/>
      <c r="AF539" s="111"/>
      <c r="AG539" s="111"/>
      <c r="AH539" s="111"/>
      <c r="AI539" s="142"/>
      <c r="AJ539" s="144"/>
      <c r="AK539" s="142"/>
      <c r="AL539" s="142"/>
      <c r="AM539" s="142"/>
      <c r="AN539" s="142"/>
      <c r="AO539" s="142"/>
      <c r="AP539" s="111"/>
      <c r="AQ539" s="111"/>
      <c r="AR539" s="111"/>
      <c r="AS539" s="142"/>
      <c r="AT539" s="144"/>
      <c r="AU539" s="142"/>
      <c r="AV539" s="142"/>
      <c r="AW539" s="142"/>
      <c r="AX539" s="110"/>
      <c r="AY539" s="110"/>
      <c r="AZ539" s="142"/>
      <c r="BA539" s="144"/>
      <c r="BB539" s="142"/>
      <c r="BC539" s="142"/>
      <c r="BD539" s="142"/>
      <c r="BE539" s="110"/>
      <c r="BF539" s="110"/>
      <c r="BG539" s="142"/>
      <c r="BH539" s="144"/>
      <c r="BI539" s="142"/>
      <c r="BJ539" s="142"/>
      <c r="BK539" s="110"/>
      <c r="BL539" s="142"/>
      <c r="BM539" s="110"/>
      <c r="BN539" s="142"/>
      <c r="BO539" s="142"/>
      <c r="BP539" s="142"/>
      <c r="BQ539" s="110"/>
      <c r="BR539" s="142"/>
      <c r="BS539" s="110"/>
      <c r="BT539" s="142"/>
      <c r="BU539" s="110"/>
      <c r="BV539" s="144"/>
      <c r="BW539" s="114"/>
      <c r="BX539" s="67"/>
      <c r="BY539" s="68"/>
      <c r="BZ539" s="143"/>
      <c r="CA539" s="143"/>
      <c r="CB539" s="142"/>
      <c r="CC539" s="110"/>
      <c r="CD539" s="110"/>
      <c r="CE539" s="142"/>
      <c r="CF539" s="145"/>
      <c r="CG539" s="142"/>
      <c r="CH539" s="142"/>
      <c r="CI539" s="142"/>
      <c r="CJ539" s="142"/>
      <c r="CK539" s="142"/>
      <c r="CL539" s="111"/>
      <c r="CM539" s="111"/>
      <c r="CN539" s="111"/>
      <c r="CO539" s="142"/>
      <c r="CP539" s="145"/>
      <c r="CQ539" s="142"/>
      <c r="CR539" s="142"/>
      <c r="CS539" s="142"/>
      <c r="CT539" s="142"/>
      <c r="CU539" s="142"/>
      <c r="CV539" s="111"/>
      <c r="CW539" s="111"/>
      <c r="CX539" s="111"/>
      <c r="CY539" s="142"/>
      <c r="CZ539" s="145"/>
      <c r="DA539" s="116"/>
      <c r="DB539" s="168"/>
      <c r="DC539" s="118"/>
      <c r="DD539" s="118"/>
      <c r="DE539" s="167"/>
      <c r="DF539" s="167"/>
    </row>
    <row r="540" spans="1:110" hidden="1" x14ac:dyDescent="0.25">
      <c r="A540" s="140"/>
      <c r="B540" s="141"/>
      <c r="C540" s="90"/>
      <c r="D540" s="142"/>
      <c r="E540" s="143"/>
      <c r="F540" s="144"/>
      <c r="G540" s="142"/>
      <c r="H540" s="142"/>
      <c r="I540" s="110"/>
      <c r="J540" s="142"/>
      <c r="K540" s="110"/>
      <c r="L540" s="142"/>
      <c r="M540" s="142"/>
      <c r="N540" s="142"/>
      <c r="O540" s="110"/>
      <c r="P540" s="142"/>
      <c r="Q540" s="110"/>
      <c r="R540" s="142"/>
      <c r="S540" s="142"/>
      <c r="T540" s="142"/>
      <c r="U540" s="110"/>
      <c r="V540" s="142"/>
      <c r="W540" s="110"/>
      <c r="X540" s="142"/>
      <c r="Y540" s="110"/>
      <c r="Z540" s="144"/>
      <c r="AA540" s="142"/>
      <c r="AB540" s="142"/>
      <c r="AC540" s="142"/>
      <c r="AD540" s="142"/>
      <c r="AE540" s="142"/>
      <c r="AF540" s="111"/>
      <c r="AG540" s="111"/>
      <c r="AH540" s="111"/>
      <c r="AI540" s="142"/>
      <c r="AJ540" s="144"/>
      <c r="AK540" s="142"/>
      <c r="AL540" s="142"/>
      <c r="AM540" s="142"/>
      <c r="AN540" s="142"/>
      <c r="AO540" s="142"/>
      <c r="AP540" s="111"/>
      <c r="AQ540" s="111"/>
      <c r="AR540" s="111"/>
      <c r="AS540" s="142"/>
      <c r="AT540" s="144"/>
      <c r="AU540" s="142"/>
      <c r="AV540" s="142"/>
      <c r="AW540" s="142"/>
      <c r="AX540" s="110"/>
      <c r="AY540" s="110"/>
      <c r="AZ540" s="142"/>
      <c r="BA540" s="144"/>
      <c r="BB540" s="142"/>
      <c r="BC540" s="142"/>
      <c r="BD540" s="142"/>
      <c r="BE540" s="110"/>
      <c r="BF540" s="110"/>
      <c r="BG540" s="142"/>
      <c r="BH540" s="144"/>
      <c r="BI540" s="142"/>
      <c r="BJ540" s="142"/>
      <c r="BK540" s="110"/>
      <c r="BL540" s="142"/>
      <c r="BM540" s="110"/>
      <c r="BN540" s="142"/>
      <c r="BO540" s="142"/>
      <c r="BP540" s="142"/>
      <c r="BQ540" s="110"/>
      <c r="BR540" s="142"/>
      <c r="BS540" s="110"/>
      <c r="BT540" s="142"/>
      <c r="BU540" s="110"/>
      <c r="BV540" s="144"/>
      <c r="BW540" s="114"/>
      <c r="BX540" s="67"/>
      <c r="BY540" s="68"/>
      <c r="BZ540" s="143"/>
      <c r="CA540" s="143"/>
      <c r="CB540" s="142"/>
      <c r="CC540" s="110"/>
      <c r="CD540" s="110"/>
      <c r="CE540" s="142"/>
      <c r="CF540" s="145"/>
      <c r="CG540" s="142"/>
      <c r="CH540" s="142"/>
      <c r="CI540" s="142"/>
      <c r="CJ540" s="142"/>
      <c r="CK540" s="142"/>
      <c r="CL540" s="111"/>
      <c r="CM540" s="111"/>
      <c r="CN540" s="111"/>
      <c r="CO540" s="142"/>
      <c r="CP540" s="145"/>
      <c r="CQ540" s="142"/>
      <c r="CR540" s="142"/>
      <c r="CS540" s="142"/>
      <c r="CT540" s="142"/>
      <c r="CU540" s="142"/>
      <c r="CV540" s="111"/>
      <c r="CW540" s="111"/>
      <c r="CX540" s="111"/>
      <c r="CY540" s="142"/>
      <c r="CZ540" s="145"/>
      <c r="DA540" s="116"/>
      <c r="DB540" s="168"/>
      <c r="DC540" s="118"/>
      <c r="DD540" s="118"/>
      <c r="DE540" s="167"/>
      <c r="DF540" s="167"/>
    </row>
    <row r="541" spans="1:110" hidden="1" x14ac:dyDescent="0.25">
      <c r="A541" s="140"/>
      <c r="B541" s="141"/>
      <c r="C541" s="90"/>
      <c r="D541" s="142"/>
      <c r="E541" s="143"/>
      <c r="F541" s="144"/>
      <c r="G541" s="142"/>
      <c r="H541" s="142"/>
      <c r="I541" s="110"/>
      <c r="J541" s="142"/>
      <c r="K541" s="110"/>
      <c r="L541" s="142"/>
      <c r="M541" s="142"/>
      <c r="N541" s="142"/>
      <c r="O541" s="110"/>
      <c r="P541" s="142"/>
      <c r="Q541" s="110"/>
      <c r="R541" s="142"/>
      <c r="S541" s="142"/>
      <c r="T541" s="142"/>
      <c r="U541" s="110"/>
      <c r="V541" s="142"/>
      <c r="W541" s="110"/>
      <c r="X541" s="142"/>
      <c r="Y541" s="110"/>
      <c r="Z541" s="144"/>
      <c r="AA541" s="142"/>
      <c r="AB541" s="142"/>
      <c r="AC541" s="142"/>
      <c r="AD541" s="142"/>
      <c r="AE541" s="142"/>
      <c r="AF541" s="111"/>
      <c r="AG541" s="111"/>
      <c r="AH541" s="111"/>
      <c r="AI541" s="142"/>
      <c r="AJ541" s="144"/>
      <c r="AK541" s="142"/>
      <c r="AL541" s="142"/>
      <c r="AM541" s="142"/>
      <c r="AN541" s="142"/>
      <c r="AO541" s="142"/>
      <c r="AP541" s="111"/>
      <c r="AQ541" s="111"/>
      <c r="AR541" s="111"/>
      <c r="AS541" s="142"/>
      <c r="AT541" s="144"/>
      <c r="AU541" s="142"/>
      <c r="AV541" s="142"/>
      <c r="AW541" s="142"/>
      <c r="AX541" s="110"/>
      <c r="AY541" s="110"/>
      <c r="AZ541" s="142"/>
      <c r="BA541" s="144"/>
      <c r="BB541" s="142"/>
      <c r="BC541" s="142"/>
      <c r="BD541" s="142"/>
      <c r="BE541" s="110"/>
      <c r="BF541" s="110"/>
      <c r="BG541" s="142"/>
      <c r="BH541" s="144"/>
      <c r="BI541" s="142"/>
      <c r="BJ541" s="142"/>
      <c r="BK541" s="110"/>
      <c r="BL541" s="142"/>
      <c r="BM541" s="110"/>
      <c r="BN541" s="142"/>
      <c r="BO541" s="142"/>
      <c r="BP541" s="142"/>
      <c r="BQ541" s="110"/>
      <c r="BR541" s="142"/>
      <c r="BS541" s="110"/>
      <c r="BT541" s="142"/>
      <c r="BU541" s="110"/>
      <c r="BV541" s="144"/>
      <c r="BW541" s="114"/>
      <c r="BX541" s="67"/>
      <c r="BY541" s="68"/>
      <c r="BZ541" s="143"/>
      <c r="CA541" s="143"/>
      <c r="CB541" s="142"/>
      <c r="CC541" s="110"/>
      <c r="CD541" s="110"/>
      <c r="CE541" s="142"/>
      <c r="CF541" s="145"/>
      <c r="CG541" s="142"/>
      <c r="CH541" s="142"/>
      <c r="CI541" s="142"/>
      <c r="CJ541" s="142"/>
      <c r="CK541" s="142"/>
      <c r="CL541" s="111"/>
      <c r="CM541" s="111"/>
      <c r="CN541" s="111"/>
      <c r="CO541" s="142"/>
      <c r="CP541" s="145"/>
      <c r="CQ541" s="142"/>
      <c r="CR541" s="142"/>
      <c r="CS541" s="142"/>
      <c r="CT541" s="142"/>
      <c r="CU541" s="142"/>
      <c r="CV541" s="111"/>
      <c r="CW541" s="111"/>
      <c r="CX541" s="111"/>
      <c r="CY541" s="142"/>
      <c r="CZ541" s="145"/>
      <c r="DA541" s="116"/>
      <c r="DB541" s="168"/>
      <c r="DC541" s="118"/>
      <c r="DD541" s="118"/>
      <c r="DE541" s="167"/>
      <c r="DF541" s="167"/>
    </row>
    <row r="542" spans="1:110" hidden="1" x14ac:dyDescent="0.25">
      <c r="A542" s="140"/>
      <c r="B542" s="141"/>
      <c r="C542" s="90"/>
      <c r="D542" s="142"/>
      <c r="E542" s="143"/>
      <c r="F542" s="144"/>
      <c r="G542" s="142"/>
      <c r="H542" s="142"/>
      <c r="I542" s="110"/>
      <c r="J542" s="142"/>
      <c r="K542" s="110"/>
      <c r="L542" s="142"/>
      <c r="M542" s="142"/>
      <c r="N542" s="142"/>
      <c r="O542" s="110"/>
      <c r="P542" s="142"/>
      <c r="Q542" s="110"/>
      <c r="R542" s="142"/>
      <c r="S542" s="142"/>
      <c r="T542" s="142"/>
      <c r="U542" s="110"/>
      <c r="V542" s="142"/>
      <c r="W542" s="110"/>
      <c r="X542" s="142"/>
      <c r="Y542" s="110"/>
      <c r="Z542" s="144"/>
      <c r="AA542" s="142"/>
      <c r="AB542" s="142"/>
      <c r="AC542" s="142"/>
      <c r="AD542" s="142"/>
      <c r="AE542" s="142"/>
      <c r="AF542" s="111"/>
      <c r="AG542" s="111"/>
      <c r="AH542" s="111"/>
      <c r="AI542" s="142"/>
      <c r="AJ542" s="144"/>
      <c r="AK542" s="142"/>
      <c r="AL542" s="142"/>
      <c r="AM542" s="142"/>
      <c r="AN542" s="142"/>
      <c r="AO542" s="142"/>
      <c r="AP542" s="111"/>
      <c r="AQ542" s="111"/>
      <c r="AR542" s="111"/>
      <c r="AS542" s="142"/>
      <c r="AT542" s="144"/>
      <c r="AU542" s="142"/>
      <c r="AV542" s="142"/>
      <c r="AW542" s="142"/>
      <c r="AX542" s="110"/>
      <c r="AY542" s="110"/>
      <c r="AZ542" s="142"/>
      <c r="BA542" s="144"/>
      <c r="BB542" s="142"/>
      <c r="BC542" s="142"/>
      <c r="BD542" s="142"/>
      <c r="BE542" s="110"/>
      <c r="BF542" s="110"/>
      <c r="BG542" s="142"/>
      <c r="BH542" s="144"/>
      <c r="BI542" s="142"/>
      <c r="BJ542" s="142"/>
      <c r="BK542" s="110"/>
      <c r="BL542" s="142"/>
      <c r="BM542" s="110"/>
      <c r="BN542" s="142"/>
      <c r="BO542" s="142"/>
      <c r="BP542" s="142"/>
      <c r="BQ542" s="110"/>
      <c r="BR542" s="142"/>
      <c r="BS542" s="110"/>
      <c r="BT542" s="142"/>
      <c r="BU542" s="110"/>
      <c r="BV542" s="144"/>
      <c r="BW542" s="114"/>
      <c r="BX542" s="67"/>
      <c r="BY542" s="68"/>
      <c r="BZ542" s="143"/>
      <c r="CA542" s="143"/>
      <c r="CB542" s="142"/>
      <c r="CC542" s="110"/>
      <c r="CD542" s="110"/>
      <c r="CE542" s="142"/>
      <c r="CF542" s="145"/>
      <c r="CG542" s="142"/>
      <c r="CH542" s="142"/>
      <c r="CI542" s="142"/>
      <c r="CJ542" s="142"/>
      <c r="CK542" s="142"/>
      <c r="CL542" s="111"/>
      <c r="CM542" s="111"/>
      <c r="CN542" s="111"/>
      <c r="CO542" s="142"/>
      <c r="CP542" s="145"/>
      <c r="CQ542" s="142"/>
      <c r="CR542" s="142"/>
      <c r="CS542" s="142"/>
      <c r="CT542" s="142"/>
      <c r="CU542" s="142"/>
      <c r="CV542" s="111"/>
      <c r="CW542" s="111"/>
      <c r="CX542" s="111"/>
      <c r="CY542" s="142"/>
      <c r="CZ542" s="145"/>
      <c r="DA542" s="116"/>
      <c r="DB542" s="168"/>
      <c r="DC542" s="118"/>
      <c r="DD542" s="118"/>
      <c r="DE542" s="167"/>
      <c r="DF542" s="167"/>
    </row>
    <row r="543" spans="1:110" hidden="1" x14ac:dyDescent="0.25">
      <c r="A543" s="140"/>
      <c r="B543" s="141"/>
      <c r="C543" s="90"/>
      <c r="D543" s="142"/>
      <c r="E543" s="143"/>
      <c r="F543" s="144"/>
      <c r="G543" s="142"/>
      <c r="H543" s="142"/>
      <c r="I543" s="110"/>
      <c r="J543" s="142"/>
      <c r="K543" s="110"/>
      <c r="L543" s="142"/>
      <c r="M543" s="142"/>
      <c r="N543" s="142"/>
      <c r="O543" s="110"/>
      <c r="P543" s="142"/>
      <c r="Q543" s="110"/>
      <c r="R543" s="142"/>
      <c r="S543" s="142"/>
      <c r="T543" s="142"/>
      <c r="U543" s="110"/>
      <c r="V543" s="142"/>
      <c r="W543" s="110"/>
      <c r="X543" s="142"/>
      <c r="Y543" s="110"/>
      <c r="Z543" s="144"/>
      <c r="AA543" s="142"/>
      <c r="AB543" s="142"/>
      <c r="AC543" s="142"/>
      <c r="AD543" s="142"/>
      <c r="AE543" s="142"/>
      <c r="AF543" s="111"/>
      <c r="AG543" s="111"/>
      <c r="AH543" s="111"/>
      <c r="AI543" s="142"/>
      <c r="AJ543" s="144"/>
      <c r="AK543" s="142"/>
      <c r="AL543" s="142"/>
      <c r="AM543" s="142"/>
      <c r="AN543" s="142"/>
      <c r="AO543" s="142"/>
      <c r="AP543" s="111"/>
      <c r="AQ543" s="111"/>
      <c r="AR543" s="111"/>
      <c r="AS543" s="142"/>
      <c r="AT543" s="144"/>
      <c r="AU543" s="142"/>
      <c r="AV543" s="142"/>
      <c r="AW543" s="142"/>
      <c r="AX543" s="110"/>
      <c r="AY543" s="110"/>
      <c r="AZ543" s="142"/>
      <c r="BA543" s="144"/>
      <c r="BB543" s="142"/>
      <c r="BC543" s="142"/>
      <c r="BD543" s="142"/>
      <c r="BE543" s="110"/>
      <c r="BF543" s="110"/>
      <c r="BG543" s="142"/>
      <c r="BH543" s="144"/>
      <c r="BI543" s="142"/>
      <c r="BJ543" s="142"/>
      <c r="BK543" s="110"/>
      <c r="BL543" s="142"/>
      <c r="BM543" s="110"/>
      <c r="BN543" s="142"/>
      <c r="BO543" s="142"/>
      <c r="BP543" s="142"/>
      <c r="BQ543" s="110"/>
      <c r="BR543" s="142"/>
      <c r="BS543" s="110"/>
      <c r="BT543" s="142"/>
      <c r="BU543" s="110"/>
      <c r="BV543" s="144"/>
      <c r="BW543" s="114"/>
      <c r="BX543" s="67"/>
      <c r="BY543" s="68"/>
      <c r="BZ543" s="143"/>
      <c r="CA543" s="143"/>
      <c r="CB543" s="142"/>
      <c r="CC543" s="110"/>
      <c r="CD543" s="110"/>
      <c r="CE543" s="142"/>
      <c r="CF543" s="145"/>
      <c r="CG543" s="142"/>
      <c r="CH543" s="142"/>
      <c r="CI543" s="142"/>
      <c r="CJ543" s="142"/>
      <c r="CK543" s="142"/>
      <c r="CL543" s="111"/>
      <c r="CM543" s="111"/>
      <c r="CN543" s="111"/>
      <c r="CO543" s="142"/>
      <c r="CP543" s="145"/>
      <c r="CQ543" s="142"/>
      <c r="CR543" s="142"/>
      <c r="CS543" s="142"/>
      <c r="CT543" s="142"/>
      <c r="CU543" s="142"/>
      <c r="CV543" s="111"/>
      <c r="CW543" s="111"/>
      <c r="CX543" s="111"/>
      <c r="CY543" s="142"/>
      <c r="CZ543" s="145"/>
      <c r="DA543" s="116"/>
      <c r="DB543" s="168"/>
      <c r="DC543" s="118"/>
      <c r="DD543" s="118"/>
      <c r="DE543" s="167"/>
      <c r="DF543" s="167"/>
    </row>
    <row r="544" spans="1:110" hidden="1" x14ac:dyDescent="0.25">
      <c r="A544" s="140"/>
      <c r="B544" s="141"/>
      <c r="C544" s="90"/>
      <c r="D544" s="142"/>
      <c r="E544" s="143"/>
      <c r="F544" s="144"/>
      <c r="G544" s="142"/>
      <c r="H544" s="142"/>
      <c r="I544" s="110"/>
      <c r="J544" s="142"/>
      <c r="K544" s="110"/>
      <c r="L544" s="142"/>
      <c r="M544" s="142"/>
      <c r="N544" s="142"/>
      <c r="O544" s="110"/>
      <c r="P544" s="142"/>
      <c r="Q544" s="110"/>
      <c r="R544" s="142"/>
      <c r="S544" s="142"/>
      <c r="T544" s="142"/>
      <c r="U544" s="110"/>
      <c r="V544" s="142"/>
      <c r="W544" s="110"/>
      <c r="X544" s="142"/>
      <c r="Y544" s="110"/>
      <c r="Z544" s="144"/>
      <c r="AA544" s="142"/>
      <c r="AB544" s="142"/>
      <c r="AC544" s="142"/>
      <c r="AD544" s="142"/>
      <c r="AE544" s="142"/>
      <c r="AF544" s="111"/>
      <c r="AG544" s="111"/>
      <c r="AH544" s="111"/>
      <c r="AI544" s="142"/>
      <c r="AJ544" s="144"/>
      <c r="AK544" s="142"/>
      <c r="AL544" s="142"/>
      <c r="AM544" s="142"/>
      <c r="AN544" s="142"/>
      <c r="AO544" s="142"/>
      <c r="AP544" s="111"/>
      <c r="AQ544" s="111"/>
      <c r="AR544" s="111"/>
      <c r="AS544" s="142"/>
      <c r="AT544" s="144"/>
      <c r="AU544" s="142"/>
      <c r="AV544" s="142"/>
      <c r="AW544" s="142"/>
      <c r="AX544" s="110"/>
      <c r="AY544" s="110"/>
      <c r="AZ544" s="142"/>
      <c r="BA544" s="144"/>
      <c r="BB544" s="142"/>
      <c r="BC544" s="142"/>
      <c r="BD544" s="142"/>
      <c r="BE544" s="110"/>
      <c r="BF544" s="110"/>
      <c r="BG544" s="142"/>
      <c r="BH544" s="144"/>
      <c r="BI544" s="142"/>
      <c r="BJ544" s="142"/>
      <c r="BK544" s="110"/>
      <c r="BL544" s="142"/>
      <c r="BM544" s="110"/>
      <c r="BN544" s="142"/>
      <c r="BO544" s="142"/>
      <c r="BP544" s="142"/>
      <c r="BQ544" s="110"/>
      <c r="BR544" s="142"/>
      <c r="BS544" s="110"/>
      <c r="BT544" s="142"/>
      <c r="BU544" s="110"/>
      <c r="BV544" s="144"/>
      <c r="BW544" s="114"/>
      <c r="BX544" s="67"/>
      <c r="BY544" s="68"/>
      <c r="BZ544" s="143"/>
      <c r="CA544" s="143"/>
      <c r="CB544" s="142"/>
      <c r="CC544" s="110"/>
      <c r="CD544" s="110"/>
      <c r="CE544" s="142"/>
      <c r="CF544" s="145"/>
      <c r="CG544" s="142"/>
      <c r="CH544" s="142"/>
      <c r="CI544" s="142"/>
      <c r="CJ544" s="142"/>
      <c r="CK544" s="142"/>
      <c r="CL544" s="111"/>
      <c r="CM544" s="111"/>
      <c r="CN544" s="111"/>
      <c r="CO544" s="142"/>
      <c r="CP544" s="145"/>
      <c r="CQ544" s="142"/>
      <c r="CR544" s="142"/>
      <c r="CS544" s="142"/>
      <c r="CT544" s="142"/>
      <c r="CU544" s="142"/>
      <c r="CV544" s="111"/>
      <c r="CW544" s="111"/>
      <c r="CX544" s="111"/>
      <c r="CY544" s="142"/>
      <c r="CZ544" s="145"/>
      <c r="DA544" s="116"/>
      <c r="DB544" s="168"/>
      <c r="DC544" s="118"/>
      <c r="DD544" s="118"/>
      <c r="DE544" s="167"/>
      <c r="DF544" s="167"/>
    </row>
    <row r="545" spans="1:110" hidden="1" x14ac:dyDescent="0.25">
      <c r="A545" s="140"/>
      <c r="B545" s="141"/>
      <c r="C545" s="90"/>
      <c r="D545" s="142"/>
      <c r="E545" s="143"/>
      <c r="F545" s="144"/>
      <c r="G545" s="142"/>
      <c r="H545" s="142"/>
      <c r="I545" s="110"/>
      <c r="J545" s="142"/>
      <c r="K545" s="110"/>
      <c r="L545" s="142"/>
      <c r="M545" s="142"/>
      <c r="N545" s="142"/>
      <c r="O545" s="110"/>
      <c r="P545" s="142"/>
      <c r="Q545" s="110"/>
      <c r="R545" s="142"/>
      <c r="S545" s="142"/>
      <c r="T545" s="142"/>
      <c r="U545" s="110"/>
      <c r="V545" s="142"/>
      <c r="W545" s="110"/>
      <c r="X545" s="142"/>
      <c r="Y545" s="110"/>
      <c r="Z545" s="144"/>
      <c r="AA545" s="142"/>
      <c r="AB545" s="142"/>
      <c r="AC545" s="142"/>
      <c r="AD545" s="142"/>
      <c r="AE545" s="142"/>
      <c r="AF545" s="111"/>
      <c r="AG545" s="111"/>
      <c r="AH545" s="111"/>
      <c r="AI545" s="142"/>
      <c r="AJ545" s="144"/>
      <c r="AK545" s="142"/>
      <c r="AL545" s="142"/>
      <c r="AM545" s="142"/>
      <c r="AN545" s="142"/>
      <c r="AO545" s="142"/>
      <c r="AP545" s="111"/>
      <c r="AQ545" s="111"/>
      <c r="AR545" s="111"/>
      <c r="AS545" s="142"/>
      <c r="AT545" s="144"/>
      <c r="AU545" s="142"/>
      <c r="AV545" s="142"/>
      <c r="AW545" s="142"/>
      <c r="AX545" s="110"/>
      <c r="AY545" s="110"/>
      <c r="AZ545" s="142"/>
      <c r="BA545" s="144"/>
      <c r="BB545" s="142"/>
      <c r="BC545" s="142"/>
      <c r="BD545" s="142"/>
      <c r="BE545" s="110"/>
      <c r="BF545" s="110"/>
      <c r="BG545" s="142"/>
      <c r="BH545" s="144"/>
      <c r="BI545" s="142"/>
      <c r="BJ545" s="142"/>
      <c r="BK545" s="110"/>
      <c r="BL545" s="142"/>
      <c r="BM545" s="110"/>
      <c r="BN545" s="142"/>
      <c r="BO545" s="142"/>
      <c r="BP545" s="142"/>
      <c r="BQ545" s="110"/>
      <c r="BR545" s="142"/>
      <c r="BS545" s="110"/>
      <c r="BT545" s="142"/>
      <c r="BU545" s="110"/>
      <c r="BV545" s="144"/>
      <c r="BW545" s="114"/>
      <c r="BX545" s="67"/>
      <c r="BY545" s="68"/>
      <c r="BZ545" s="143"/>
      <c r="CA545" s="143"/>
      <c r="CB545" s="142"/>
      <c r="CC545" s="110"/>
      <c r="CD545" s="110"/>
      <c r="CE545" s="142"/>
      <c r="CF545" s="145"/>
      <c r="CG545" s="142"/>
      <c r="CH545" s="142"/>
      <c r="CI545" s="142"/>
      <c r="CJ545" s="142"/>
      <c r="CK545" s="142"/>
      <c r="CL545" s="111"/>
      <c r="CM545" s="111"/>
      <c r="CN545" s="111"/>
      <c r="CO545" s="142"/>
      <c r="CP545" s="145"/>
      <c r="CQ545" s="142"/>
      <c r="CR545" s="142"/>
      <c r="CS545" s="142"/>
      <c r="CT545" s="142"/>
      <c r="CU545" s="142"/>
      <c r="CV545" s="111"/>
      <c r="CW545" s="111"/>
      <c r="CX545" s="111"/>
      <c r="CY545" s="142"/>
      <c r="CZ545" s="145"/>
      <c r="DA545" s="116"/>
      <c r="DB545" s="168"/>
      <c r="DC545" s="118"/>
      <c r="DD545" s="118"/>
      <c r="DE545" s="167"/>
      <c r="DF545" s="167"/>
    </row>
    <row r="546" spans="1:110" hidden="1" x14ac:dyDescent="0.25">
      <c r="A546" s="140"/>
      <c r="B546" s="141"/>
      <c r="C546" s="90"/>
      <c r="D546" s="142"/>
      <c r="E546" s="143"/>
      <c r="F546" s="144"/>
      <c r="G546" s="142"/>
      <c r="H546" s="142"/>
      <c r="I546" s="110"/>
      <c r="J546" s="142"/>
      <c r="K546" s="110"/>
      <c r="L546" s="142"/>
      <c r="M546" s="142"/>
      <c r="N546" s="142"/>
      <c r="O546" s="110"/>
      <c r="P546" s="142"/>
      <c r="Q546" s="110"/>
      <c r="R546" s="142"/>
      <c r="S546" s="142"/>
      <c r="T546" s="142"/>
      <c r="U546" s="110"/>
      <c r="V546" s="142"/>
      <c r="W546" s="110"/>
      <c r="X546" s="142"/>
      <c r="Y546" s="110"/>
      <c r="Z546" s="144"/>
      <c r="AA546" s="142"/>
      <c r="AB546" s="142"/>
      <c r="AC546" s="142"/>
      <c r="AD546" s="142"/>
      <c r="AE546" s="142"/>
      <c r="AF546" s="111"/>
      <c r="AG546" s="111"/>
      <c r="AH546" s="111"/>
      <c r="AI546" s="142"/>
      <c r="AJ546" s="144"/>
      <c r="AK546" s="142"/>
      <c r="AL546" s="142"/>
      <c r="AM546" s="142"/>
      <c r="AN546" s="142"/>
      <c r="AO546" s="142"/>
      <c r="AP546" s="111"/>
      <c r="AQ546" s="111"/>
      <c r="AR546" s="111"/>
      <c r="AS546" s="142"/>
      <c r="AT546" s="144"/>
      <c r="AU546" s="142"/>
      <c r="AV546" s="142"/>
      <c r="AW546" s="142"/>
      <c r="AX546" s="110"/>
      <c r="AY546" s="110"/>
      <c r="AZ546" s="142"/>
      <c r="BA546" s="144"/>
      <c r="BB546" s="142"/>
      <c r="BC546" s="142"/>
      <c r="BD546" s="142"/>
      <c r="BE546" s="110"/>
      <c r="BF546" s="110"/>
      <c r="BG546" s="142"/>
      <c r="BH546" s="144"/>
      <c r="BI546" s="142"/>
      <c r="BJ546" s="142"/>
      <c r="BK546" s="110"/>
      <c r="BL546" s="142"/>
      <c r="BM546" s="110"/>
      <c r="BN546" s="142"/>
      <c r="BO546" s="142"/>
      <c r="BP546" s="142"/>
      <c r="BQ546" s="110"/>
      <c r="BR546" s="142"/>
      <c r="BS546" s="110"/>
      <c r="BT546" s="142"/>
      <c r="BU546" s="110"/>
      <c r="BV546" s="144"/>
      <c r="BW546" s="114"/>
      <c r="BX546" s="67"/>
      <c r="BY546" s="68"/>
      <c r="BZ546" s="143"/>
      <c r="CA546" s="143"/>
      <c r="CB546" s="142"/>
      <c r="CC546" s="110"/>
      <c r="CD546" s="110"/>
      <c r="CE546" s="142"/>
      <c r="CF546" s="145"/>
      <c r="CG546" s="142"/>
      <c r="CH546" s="142"/>
      <c r="CI546" s="142"/>
      <c r="CJ546" s="142"/>
      <c r="CK546" s="142"/>
      <c r="CL546" s="111"/>
      <c r="CM546" s="111"/>
      <c r="CN546" s="111"/>
      <c r="CO546" s="142"/>
      <c r="CP546" s="145"/>
      <c r="CQ546" s="142"/>
      <c r="CR546" s="142"/>
      <c r="CS546" s="142"/>
      <c r="CT546" s="142"/>
      <c r="CU546" s="142"/>
      <c r="CV546" s="111"/>
      <c r="CW546" s="111"/>
      <c r="CX546" s="111"/>
      <c r="CY546" s="142"/>
      <c r="CZ546" s="145"/>
      <c r="DA546" s="116"/>
      <c r="DB546" s="168"/>
      <c r="DC546" s="118"/>
      <c r="DD546" s="118"/>
      <c r="DE546" s="167"/>
      <c r="DF546" s="167"/>
    </row>
    <row r="547" spans="1:110" hidden="1" x14ac:dyDescent="0.25">
      <c r="A547" s="140"/>
      <c r="B547" s="141"/>
      <c r="C547" s="90"/>
      <c r="D547" s="142"/>
      <c r="E547" s="143"/>
      <c r="F547" s="144"/>
      <c r="G547" s="142"/>
      <c r="H547" s="142"/>
      <c r="I547" s="110"/>
      <c r="J547" s="142"/>
      <c r="K547" s="110"/>
      <c r="L547" s="142"/>
      <c r="M547" s="142"/>
      <c r="N547" s="142"/>
      <c r="O547" s="110"/>
      <c r="P547" s="142"/>
      <c r="Q547" s="110"/>
      <c r="R547" s="142"/>
      <c r="S547" s="142"/>
      <c r="T547" s="142"/>
      <c r="U547" s="110"/>
      <c r="V547" s="142"/>
      <c r="W547" s="110"/>
      <c r="X547" s="142"/>
      <c r="Y547" s="110"/>
      <c r="Z547" s="144"/>
      <c r="AA547" s="142"/>
      <c r="AB547" s="142"/>
      <c r="AC547" s="142"/>
      <c r="AD547" s="142"/>
      <c r="AE547" s="142"/>
      <c r="AF547" s="111"/>
      <c r="AG547" s="111"/>
      <c r="AH547" s="111"/>
      <c r="AI547" s="142"/>
      <c r="AJ547" s="144"/>
      <c r="AK547" s="142"/>
      <c r="AL547" s="142"/>
      <c r="AM547" s="142"/>
      <c r="AN547" s="142"/>
      <c r="AO547" s="142"/>
      <c r="AP547" s="111"/>
      <c r="AQ547" s="111"/>
      <c r="AR547" s="111"/>
      <c r="AS547" s="142"/>
      <c r="AT547" s="144"/>
      <c r="AU547" s="142"/>
      <c r="AV547" s="142"/>
      <c r="AW547" s="142"/>
      <c r="AX547" s="110"/>
      <c r="AY547" s="110"/>
      <c r="AZ547" s="142"/>
      <c r="BA547" s="144"/>
      <c r="BB547" s="142"/>
      <c r="BC547" s="142"/>
      <c r="BD547" s="142"/>
      <c r="BE547" s="110"/>
      <c r="BF547" s="110"/>
      <c r="BG547" s="142"/>
      <c r="BH547" s="144"/>
      <c r="BI547" s="142"/>
      <c r="BJ547" s="142"/>
      <c r="BK547" s="110"/>
      <c r="BL547" s="142"/>
      <c r="BM547" s="110"/>
      <c r="BN547" s="142"/>
      <c r="BO547" s="142"/>
      <c r="BP547" s="142"/>
      <c r="BQ547" s="110"/>
      <c r="BR547" s="142"/>
      <c r="BS547" s="110"/>
      <c r="BT547" s="142"/>
      <c r="BU547" s="110"/>
      <c r="BV547" s="144"/>
      <c r="BW547" s="114"/>
      <c r="BX547" s="67"/>
      <c r="BY547" s="68"/>
      <c r="BZ547" s="143"/>
      <c r="CA547" s="143"/>
      <c r="CB547" s="142"/>
      <c r="CC547" s="110"/>
      <c r="CD547" s="110"/>
      <c r="CE547" s="142"/>
      <c r="CF547" s="145"/>
      <c r="CG547" s="142"/>
      <c r="CH547" s="142"/>
      <c r="CI547" s="142"/>
      <c r="CJ547" s="142"/>
      <c r="CK547" s="142"/>
      <c r="CL547" s="111"/>
      <c r="CM547" s="111"/>
      <c r="CN547" s="111"/>
      <c r="CO547" s="142"/>
      <c r="CP547" s="145"/>
      <c r="CQ547" s="142"/>
      <c r="CR547" s="142"/>
      <c r="CS547" s="142"/>
      <c r="CT547" s="142"/>
      <c r="CU547" s="142"/>
      <c r="CV547" s="111"/>
      <c r="CW547" s="111"/>
      <c r="CX547" s="111"/>
      <c r="CY547" s="142"/>
      <c r="CZ547" s="145"/>
      <c r="DA547" s="116"/>
      <c r="DB547" s="168"/>
      <c r="DC547" s="118"/>
      <c r="DD547" s="118"/>
      <c r="DE547" s="167"/>
      <c r="DF547" s="167"/>
    </row>
    <row r="548" spans="1:110" hidden="1" x14ac:dyDescent="0.25">
      <c r="A548" s="140"/>
      <c r="B548" s="141"/>
      <c r="C548" s="90"/>
      <c r="D548" s="142"/>
      <c r="E548" s="143"/>
      <c r="F548" s="144"/>
      <c r="G548" s="142"/>
      <c r="H548" s="142"/>
      <c r="I548" s="110"/>
      <c r="J548" s="142"/>
      <c r="K548" s="110"/>
      <c r="L548" s="142"/>
      <c r="M548" s="142"/>
      <c r="N548" s="142"/>
      <c r="O548" s="110"/>
      <c r="P548" s="142"/>
      <c r="Q548" s="110"/>
      <c r="R548" s="142"/>
      <c r="S548" s="142"/>
      <c r="T548" s="142"/>
      <c r="U548" s="110"/>
      <c r="V548" s="142"/>
      <c r="W548" s="110"/>
      <c r="X548" s="142"/>
      <c r="Y548" s="110"/>
      <c r="Z548" s="144"/>
      <c r="AA548" s="142"/>
      <c r="AB548" s="142"/>
      <c r="AC548" s="142"/>
      <c r="AD548" s="142"/>
      <c r="AE548" s="142"/>
      <c r="AF548" s="111"/>
      <c r="AG548" s="111"/>
      <c r="AH548" s="111"/>
      <c r="AI548" s="142"/>
      <c r="AJ548" s="144"/>
      <c r="AK548" s="142"/>
      <c r="AL548" s="142"/>
      <c r="AM548" s="142"/>
      <c r="AN548" s="142"/>
      <c r="AO548" s="142"/>
      <c r="AP548" s="111"/>
      <c r="AQ548" s="111"/>
      <c r="AR548" s="111"/>
      <c r="AS548" s="142"/>
      <c r="AT548" s="144"/>
      <c r="AU548" s="142"/>
      <c r="AV548" s="142"/>
      <c r="AW548" s="142"/>
      <c r="AX548" s="110"/>
      <c r="AY548" s="110"/>
      <c r="AZ548" s="142"/>
      <c r="BA548" s="144"/>
      <c r="BB548" s="142"/>
      <c r="BC548" s="142"/>
      <c r="BD548" s="142"/>
      <c r="BE548" s="110"/>
      <c r="BF548" s="110"/>
      <c r="BG548" s="142"/>
      <c r="BH548" s="144"/>
      <c r="BI548" s="142"/>
      <c r="BJ548" s="142"/>
      <c r="BK548" s="110"/>
      <c r="BL548" s="142"/>
      <c r="BM548" s="110"/>
      <c r="BN548" s="142"/>
      <c r="BO548" s="142"/>
      <c r="BP548" s="142"/>
      <c r="BQ548" s="110"/>
      <c r="BR548" s="142"/>
      <c r="BS548" s="110"/>
      <c r="BT548" s="142"/>
      <c r="BU548" s="110"/>
      <c r="BV548" s="144"/>
      <c r="BW548" s="114"/>
      <c r="BX548" s="67"/>
      <c r="BY548" s="68"/>
      <c r="BZ548" s="143"/>
      <c r="CA548" s="143"/>
      <c r="CB548" s="142"/>
      <c r="CC548" s="110"/>
      <c r="CD548" s="110"/>
      <c r="CE548" s="142"/>
      <c r="CF548" s="145"/>
      <c r="CG548" s="142"/>
      <c r="CH548" s="142"/>
      <c r="CI548" s="142"/>
      <c r="CJ548" s="142"/>
      <c r="CK548" s="142"/>
      <c r="CL548" s="111"/>
      <c r="CM548" s="111"/>
      <c r="CN548" s="111"/>
      <c r="CO548" s="142"/>
      <c r="CP548" s="145"/>
      <c r="CQ548" s="142"/>
      <c r="CR548" s="142"/>
      <c r="CS548" s="142"/>
      <c r="CT548" s="142"/>
      <c r="CU548" s="142"/>
      <c r="CV548" s="111"/>
      <c r="CW548" s="111"/>
      <c r="CX548" s="111"/>
      <c r="CY548" s="142"/>
      <c r="CZ548" s="145"/>
      <c r="DA548" s="116"/>
      <c r="DB548" s="168"/>
      <c r="DC548" s="118"/>
      <c r="DD548" s="118"/>
      <c r="DE548" s="167"/>
      <c r="DF548" s="167"/>
    </row>
    <row r="549" spans="1:110" hidden="1" x14ac:dyDescent="0.25">
      <c r="A549" s="140"/>
      <c r="B549" s="141"/>
      <c r="C549" s="90"/>
      <c r="D549" s="142"/>
      <c r="E549" s="143"/>
      <c r="F549" s="144"/>
      <c r="G549" s="142"/>
      <c r="H549" s="142"/>
      <c r="I549" s="110"/>
      <c r="J549" s="142"/>
      <c r="K549" s="110"/>
      <c r="L549" s="142"/>
      <c r="M549" s="142"/>
      <c r="N549" s="142"/>
      <c r="O549" s="110"/>
      <c r="P549" s="142"/>
      <c r="Q549" s="110"/>
      <c r="R549" s="142"/>
      <c r="S549" s="142"/>
      <c r="T549" s="142"/>
      <c r="U549" s="110"/>
      <c r="V549" s="142"/>
      <c r="W549" s="110"/>
      <c r="X549" s="142"/>
      <c r="Y549" s="110"/>
      <c r="Z549" s="144"/>
      <c r="AA549" s="142"/>
      <c r="AB549" s="142"/>
      <c r="AC549" s="142"/>
      <c r="AD549" s="142"/>
      <c r="AE549" s="142"/>
      <c r="AF549" s="111"/>
      <c r="AG549" s="111"/>
      <c r="AH549" s="111"/>
      <c r="AI549" s="142"/>
      <c r="AJ549" s="144"/>
      <c r="AK549" s="142"/>
      <c r="AL549" s="142"/>
      <c r="AM549" s="142"/>
      <c r="AN549" s="142"/>
      <c r="AO549" s="142"/>
      <c r="AP549" s="111"/>
      <c r="AQ549" s="111"/>
      <c r="AR549" s="111"/>
      <c r="AS549" s="142"/>
      <c r="AT549" s="144"/>
      <c r="AU549" s="142"/>
      <c r="AV549" s="142"/>
      <c r="AW549" s="142"/>
      <c r="AX549" s="110"/>
      <c r="AY549" s="110"/>
      <c r="AZ549" s="142"/>
      <c r="BA549" s="144"/>
      <c r="BB549" s="142"/>
      <c r="BC549" s="142"/>
      <c r="BD549" s="142"/>
      <c r="BE549" s="110"/>
      <c r="BF549" s="110"/>
      <c r="BG549" s="142"/>
      <c r="BH549" s="144"/>
      <c r="BI549" s="142"/>
      <c r="BJ549" s="142"/>
      <c r="BK549" s="110"/>
      <c r="BL549" s="142"/>
      <c r="BM549" s="110"/>
      <c r="BN549" s="142"/>
      <c r="BO549" s="142"/>
      <c r="BP549" s="142"/>
      <c r="BQ549" s="110"/>
      <c r="BR549" s="142"/>
      <c r="BS549" s="110"/>
      <c r="BT549" s="142"/>
      <c r="BU549" s="110"/>
      <c r="BV549" s="144"/>
      <c r="BW549" s="114"/>
      <c r="BX549" s="67"/>
      <c r="BY549" s="68"/>
      <c r="BZ549" s="143"/>
      <c r="CA549" s="143"/>
      <c r="CB549" s="142"/>
      <c r="CC549" s="110"/>
      <c r="CD549" s="110"/>
      <c r="CE549" s="142"/>
      <c r="CF549" s="145"/>
      <c r="CG549" s="142"/>
      <c r="CH549" s="142"/>
      <c r="CI549" s="142"/>
      <c r="CJ549" s="142"/>
      <c r="CK549" s="142"/>
      <c r="CL549" s="111"/>
      <c r="CM549" s="111"/>
      <c r="CN549" s="111"/>
      <c r="CO549" s="142"/>
      <c r="CP549" s="145"/>
      <c r="CQ549" s="142"/>
      <c r="CR549" s="142"/>
      <c r="CS549" s="142"/>
      <c r="CT549" s="142"/>
      <c r="CU549" s="142"/>
      <c r="CV549" s="111"/>
      <c r="CW549" s="111"/>
      <c r="CX549" s="111"/>
      <c r="CY549" s="142"/>
      <c r="CZ549" s="145"/>
      <c r="DA549" s="116"/>
      <c r="DB549" s="168"/>
      <c r="DC549" s="118"/>
      <c r="DD549" s="118"/>
      <c r="DE549" s="167"/>
      <c r="DF549" s="167"/>
    </row>
    <row r="550" spans="1:110" hidden="1" x14ac:dyDescent="0.25">
      <c r="A550" s="140"/>
      <c r="B550" s="141"/>
      <c r="C550" s="90"/>
      <c r="D550" s="142"/>
      <c r="E550" s="143"/>
      <c r="F550" s="144"/>
      <c r="G550" s="142"/>
      <c r="H550" s="142"/>
      <c r="I550" s="110"/>
      <c r="J550" s="142"/>
      <c r="K550" s="110"/>
      <c r="L550" s="142"/>
      <c r="M550" s="142"/>
      <c r="N550" s="142"/>
      <c r="O550" s="110"/>
      <c r="P550" s="142"/>
      <c r="Q550" s="110"/>
      <c r="R550" s="142"/>
      <c r="S550" s="142"/>
      <c r="T550" s="142"/>
      <c r="U550" s="110"/>
      <c r="V550" s="142"/>
      <c r="W550" s="110"/>
      <c r="X550" s="142"/>
      <c r="Y550" s="110"/>
      <c r="Z550" s="144"/>
      <c r="AA550" s="142"/>
      <c r="AB550" s="142"/>
      <c r="AC550" s="142"/>
      <c r="AD550" s="142"/>
      <c r="AE550" s="142"/>
      <c r="AF550" s="111"/>
      <c r="AG550" s="111"/>
      <c r="AH550" s="111"/>
      <c r="AI550" s="142"/>
      <c r="AJ550" s="144"/>
      <c r="AK550" s="142"/>
      <c r="AL550" s="142"/>
      <c r="AM550" s="142"/>
      <c r="AN550" s="142"/>
      <c r="AO550" s="142"/>
      <c r="AP550" s="111"/>
      <c r="AQ550" s="111"/>
      <c r="AR550" s="111"/>
      <c r="AS550" s="142"/>
      <c r="AT550" s="144"/>
      <c r="AU550" s="142"/>
      <c r="AV550" s="142"/>
      <c r="AW550" s="142"/>
      <c r="AX550" s="110"/>
      <c r="AY550" s="110"/>
      <c r="AZ550" s="142"/>
      <c r="BA550" s="144"/>
      <c r="BB550" s="142"/>
      <c r="BC550" s="142"/>
      <c r="BD550" s="142"/>
      <c r="BE550" s="110"/>
      <c r="BF550" s="110"/>
      <c r="BG550" s="142"/>
      <c r="BH550" s="144"/>
      <c r="BI550" s="142"/>
      <c r="BJ550" s="142"/>
      <c r="BK550" s="110"/>
      <c r="BL550" s="142"/>
      <c r="BM550" s="110"/>
      <c r="BN550" s="142"/>
      <c r="BO550" s="142"/>
      <c r="BP550" s="142"/>
      <c r="BQ550" s="110"/>
      <c r="BR550" s="142"/>
      <c r="BS550" s="110"/>
      <c r="BT550" s="142"/>
      <c r="BU550" s="110"/>
      <c r="BV550" s="144"/>
      <c r="BW550" s="114"/>
      <c r="BX550" s="67"/>
      <c r="BY550" s="68"/>
      <c r="BZ550" s="143"/>
      <c r="CA550" s="143"/>
      <c r="CB550" s="142"/>
      <c r="CC550" s="110"/>
      <c r="CD550" s="110"/>
      <c r="CE550" s="142"/>
      <c r="CF550" s="145"/>
      <c r="CG550" s="142"/>
      <c r="CH550" s="142"/>
      <c r="CI550" s="142"/>
      <c r="CJ550" s="142"/>
      <c r="CK550" s="142"/>
      <c r="CL550" s="111"/>
      <c r="CM550" s="111"/>
      <c r="CN550" s="111"/>
      <c r="CO550" s="142"/>
      <c r="CP550" s="145"/>
      <c r="CQ550" s="142"/>
      <c r="CR550" s="142"/>
      <c r="CS550" s="142"/>
      <c r="CT550" s="142"/>
      <c r="CU550" s="142"/>
      <c r="CV550" s="111"/>
      <c r="CW550" s="111"/>
      <c r="CX550" s="111"/>
      <c r="CY550" s="142"/>
      <c r="CZ550" s="145"/>
      <c r="DA550" s="116"/>
      <c r="DB550" s="168"/>
      <c r="DC550" s="118"/>
      <c r="DD550" s="118"/>
      <c r="DE550" s="167"/>
      <c r="DF550" s="167"/>
    </row>
    <row r="551" spans="1:110" hidden="1" x14ac:dyDescent="0.25">
      <c r="A551" s="140"/>
      <c r="B551" s="141"/>
      <c r="C551" s="90"/>
      <c r="D551" s="142"/>
      <c r="E551" s="143"/>
      <c r="F551" s="144"/>
      <c r="G551" s="142"/>
      <c r="H551" s="142"/>
      <c r="I551" s="110"/>
      <c r="J551" s="142"/>
      <c r="K551" s="110"/>
      <c r="L551" s="142"/>
      <c r="M551" s="142"/>
      <c r="N551" s="142"/>
      <c r="O551" s="110"/>
      <c r="P551" s="142"/>
      <c r="Q551" s="110"/>
      <c r="R551" s="142"/>
      <c r="S551" s="142"/>
      <c r="T551" s="142"/>
      <c r="U551" s="110"/>
      <c r="V551" s="142"/>
      <c r="W551" s="110"/>
      <c r="X551" s="142"/>
      <c r="Y551" s="110"/>
      <c r="Z551" s="144"/>
      <c r="AA551" s="142"/>
      <c r="AB551" s="142"/>
      <c r="AC551" s="142"/>
      <c r="AD551" s="142"/>
      <c r="AE551" s="142"/>
      <c r="AF551" s="111"/>
      <c r="AG551" s="111"/>
      <c r="AH551" s="111"/>
      <c r="AI551" s="142"/>
      <c r="AJ551" s="144"/>
      <c r="AK551" s="142"/>
      <c r="AL551" s="142"/>
      <c r="AM551" s="142"/>
      <c r="AN551" s="142"/>
      <c r="AO551" s="142"/>
      <c r="AP551" s="111"/>
      <c r="AQ551" s="111"/>
      <c r="AR551" s="111"/>
      <c r="AS551" s="142"/>
      <c r="AT551" s="144"/>
      <c r="AU551" s="142"/>
      <c r="AV551" s="142"/>
      <c r="AW551" s="142"/>
      <c r="AX551" s="110"/>
      <c r="AY551" s="110"/>
      <c r="AZ551" s="142"/>
      <c r="BA551" s="144"/>
      <c r="BB551" s="142"/>
      <c r="BC551" s="142"/>
      <c r="BD551" s="142"/>
      <c r="BE551" s="110"/>
      <c r="BF551" s="110"/>
      <c r="BG551" s="142"/>
      <c r="BH551" s="144"/>
      <c r="BI551" s="142"/>
      <c r="BJ551" s="142"/>
      <c r="BK551" s="110"/>
      <c r="BL551" s="142"/>
      <c r="BM551" s="110"/>
      <c r="BN551" s="142"/>
      <c r="BO551" s="142"/>
      <c r="BP551" s="142"/>
      <c r="BQ551" s="110"/>
      <c r="BR551" s="142"/>
      <c r="BS551" s="110"/>
      <c r="BT551" s="142"/>
      <c r="BU551" s="110"/>
      <c r="BV551" s="144"/>
      <c r="BW551" s="114"/>
      <c r="BX551" s="67"/>
      <c r="BY551" s="68"/>
      <c r="BZ551" s="143"/>
      <c r="CA551" s="143"/>
      <c r="CB551" s="142"/>
      <c r="CC551" s="110"/>
      <c r="CD551" s="110"/>
      <c r="CE551" s="142"/>
      <c r="CF551" s="145"/>
      <c r="CG551" s="142"/>
      <c r="CH551" s="142"/>
      <c r="CI551" s="142"/>
      <c r="CJ551" s="142"/>
      <c r="CK551" s="142"/>
      <c r="CL551" s="111"/>
      <c r="CM551" s="111"/>
      <c r="CN551" s="111"/>
      <c r="CO551" s="142"/>
      <c r="CP551" s="145"/>
      <c r="CQ551" s="142"/>
      <c r="CR551" s="142"/>
      <c r="CS551" s="142"/>
      <c r="CT551" s="142"/>
      <c r="CU551" s="142"/>
      <c r="CV551" s="111"/>
      <c r="CW551" s="111"/>
      <c r="CX551" s="111"/>
      <c r="CY551" s="142"/>
      <c r="CZ551" s="145"/>
      <c r="DA551" s="116"/>
      <c r="DB551" s="168"/>
      <c r="DC551" s="118"/>
      <c r="DD551" s="118"/>
      <c r="DE551" s="167"/>
      <c r="DF551" s="167"/>
    </row>
    <row r="552" spans="1:110" hidden="1" x14ac:dyDescent="0.25">
      <c r="A552" s="140"/>
      <c r="B552" s="141"/>
      <c r="C552" s="90"/>
      <c r="D552" s="142"/>
      <c r="E552" s="143"/>
      <c r="F552" s="144"/>
      <c r="G552" s="142"/>
      <c r="H552" s="142"/>
      <c r="I552" s="110"/>
      <c r="J552" s="142"/>
      <c r="K552" s="110"/>
      <c r="L552" s="142"/>
      <c r="M552" s="142"/>
      <c r="N552" s="142"/>
      <c r="O552" s="110"/>
      <c r="P552" s="142"/>
      <c r="Q552" s="110"/>
      <c r="R552" s="142"/>
      <c r="S552" s="142"/>
      <c r="T552" s="142"/>
      <c r="U552" s="110"/>
      <c r="V552" s="142"/>
      <c r="W552" s="110"/>
      <c r="X552" s="142"/>
      <c r="Y552" s="110"/>
      <c r="Z552" s="144"/>
      <c r="AA552" s="142"/>
      <c r="AB552" s="142"/>
      <c r="AC552" s="142"/>
      <c r="AD552" s="142"/>
      <c r="AE552" s="142"/>
      <c r="AF552" s="111"/>
      <c r="AG552" s="111"/>
      <c r="AH552" s="111"/>
      <c r="AI552" s="142"/>
      <c r="AJ552" s="144"/>
      <c r="AK552" s="142"/>
      <c r="AL552" s="142"/>
      <c r="AM552" s="142"/>
      <c r="AN552" s="142"/>
      <c r="AO552" s="142"/>
      <c r="AP552" s="111"/>
      <c r="AQ552" s="111"/>
      <c r="AR552" s="111"/>
      <c r="AS552" s="142"/>
      <c r="AT552" s="144"/>
      <c r="AU552" s="142"/>
      <c r="AV552" s="142"/>
      <c r="AW552" s="142"/>
      <c r="AX552" s="110"/>
      <c r="AY552" s="110"/>
      <c r="AZ552" s="142"/>
      <c r="BA552" s="144"/>
      <c r="BB552" s="142"/>
      <c r="BC552" s="142"/>
      <c r="BD552" s="142"/>
      <c r="BE552" s="110"/>
      <c r="BF552" s="110"/>
      <c r="BG552" s="142"/>
      <c r="BH552" s="144"/>
      <c r="BI552" s="142"/>
      <c r="BJ552" s="142"/>
      <c r="BK552" s="110"/>
      <c r="BL552" s="142"/>
      <c r="BM552" s="110"/>
      <c r="BN552" s="142"/>
      <c r="BO552" s="142"/>
      <c r="BP552" s="142"/>
      <c r="BQ552" s="110"/>
      <c r="BR552" s="142"/>
      <c r="BS552" s="110"/>
      <c r="BT552" s="142"/>
      <c r="BU552" s="110"/>
      <c r="BV552" s="144"/>
      <c r="BW552" s="114"/>
      <c r="BX552" s="67"/>
      <c r="BY552" s="68"/>
      <c r="BZ552" s="143"/>
      <c r="CA552" s="143"/>
      <c r="CB552" s="142"/>
      <c r="CC552" s="110"/>
      <c r="CD552" s="110"/>
      <c r="CE552" s="142"/>
      <c r="CF552" s="145"/>
      <c r="CG552" s="142"/>
      <c r="CH552" s="142"/>
      <c r="CI552" s="142"/>
      <c r="CJ552" s="142"/>
      <c r="CK552" s="142"/>
      <c r="CL552" s="111"/>
      <c r="CM552" s="111"/>
      <c r="CN552" s="111"/>
      <c r="CO552" s="142"/>
      <c r="CP552" s="145"/>
      <c r="CQ552" s="142"/>
      <c r="CR552" s="142"/>
      <c r="CS552" s="142"/>
      <c r="CT552" s="142"/>
      <c r="CU552" s="142"/>
      <c r="CV552" s="111"/>
      <c r="CW552" s="111"/>
      <c r="CX552" s="111"/>
      <c r="CY552" s="142"/>
      <c r="CZ552" s="145"/>
      <c r="DA552" s="116"/>
      <c r="DB552" s="168"/>
      <c r="DC552" s="118"/>
      <c r="DD552" s="118"/>
      <c r="DE552" s="167"/>
      <c r="DF552" s="167"/>
    </row>
    <row r="553" spans="1:110" hidden="1" x14ac:dyDescent="0.25">
      <c r="A553" s="140"/>
      <c r="B553" s="141"/>
      <c r="C553" s="90"/>
      <c r="D553" s="142"/>
      <c r="E553" s="143"/>
      <c r="F553" s="144"/>
      <c r="G553" s="142"/>
      <c r="H553" s="142"/>
      <c r="I553" s="110"/>
      <c r="J553" s="142"/>
      <c r="K553" s="110"/>
      <c r="L553" s="142"/>
      <c r="M553" s="142"/>
      <c r="N553" s="142"/>
      <c r="O553" s="110"/>
      <c r="P553" s="142"/>
      <c r="Q553" s="110"/>
      <c r="R553" s="142"/>
      <c r="S553" s="142"/>
      <c r="T553" s="142"/>
      <c r="U553" s="110"/>
      <c r="V553" s="142"/>
      <c r="W553" s="110"/>
      <c r="X553" s="142"/>
      <c r="Y553" s="110"/>
      <c r="Z553" s="144"/>
      <c r="AA553" s="142"/>
      <c r="AB553" s="142"/>
      <c r="AC553" s="142"/>
      <c r="AD553" s="142"/>
      <c r="AE553" s="142"/>
      <c r="AF553" s="111"/>
      <c r="AG553" s="111"/>
      <c r="AH553" s="111"/>
      <c r="AI553" s="142"/>
      <c r="AJ553" s="144"/>
      <c r="AK553" s="142"/>
      <c r="AL553" s="142"/>
      <c r="AM553" s="142"/>
      <c r="AN553" s="142"/>
      <c r="AO553" s="142"/>
      <c r="AP553" s="111"/>
      <c r="AQ553" s="111"/>
      <c r="AR553" s="111"/>
      <c r="AS553" s="142"/>
      <c r="AT553" s="144"/>
      <c r="AU553" s="142"/>
      <c r="AV553" s="142"/>
      <c r="AW553" s="142"/>
      <c r="AX553" s="110"/>
      <c r="AY553" s="110"/>
      <c r="AZ553" s="142"/>
      <c r="BA553" s="144"/>
      <c r="BB553" s="142"/>
      <c r="BC553" s="142"/>
      <c r="BD553" s="142"/>
      <c r="BE553" s="110"/>
      <c r="BF553" s="110"/>
      <c r="BG553" s="142"/>
      <c r="BH553" s="144"/>
      <c r="BI553" s="142"/>
      <c r="BJ553" s="142"/>
      <c r="BK553" s="110"/>
      <c r="BL553" s="142"/>
      <c r="BM553" s="110"/>
      <c r="BN553" s="142"/>
      <c r="BO553" s="142"/>
      <c r="BP553" s="142"/>
      <c r="BQ553" s="110"/>
      <c r="BR553" s="142"/>
      <c r="BS553" s="110"/>
      <c r="BT553" s="142"/>
      <c r="BU553" s="110"/>
      <c r="BV553" s="144"/>
      <c r="BW553" s="114"/>
      <c r="BX553" s="67"/>
      <c r="BY553" s="68"/>
      <c r="BZ553" s="143"/>
      <c r="CA553" s="143"/>
      <c r="CB553" s="142"/>
      <c r="CC553" s="110"/>
      <c r="CD553" s="110"/>
      <c r="CE553" s="142"/>
      <c r="CF553" s="145"/>
      <c r="CG553" s="142"/>
      <c r="CH553" s="142"/>
      <c r="CI553" s="142"/>
      <c r="CJ553" s="142"/>
      <c r="CK553" s="142"/>
      <c r="CL553" s="111"/>
      <c r="CM553" s="111"/>
      <c r="CN553" s="111"/>
      <c r="CO553" s="142"/>
      <c r="CP553" s="145"/>
      <c r="CQ553" s="142"/>
      <c r="CR553" s="142"/>
      <c r="CS553" s="142"/>
      <c r="CT553" s="142"/>
      <c r="CU553" s="142"/>
      <c r="CV553" s="111"/>
      <c r="CW553" s="111"/>
      <c r="CX553" s="111"/>
      <c r="CY553" s="142"/>
      <c r="CZ553" s="145"/>
      <c r="DA553" s="116"/>
      <c r="DB553" s="168"/>
      <c r="DC553" s="118"/>
      <c r="DD553" s="118"/>
      <c r="DE553" s="167"/>
      <c r="DF553" s="167"/>
    </row>
    <row r="554" spans="1:110" hidden="1" x14ac:dyDescent="0.25">
      <c r="A554" s="140"/>
      <c r="B554" s="141"/>
      <c r="C554" s="90"/>
      <c r="D554" s="142"/>
      <c r="E554" s="143"/>
      <c r="F554" s="144"/>
      <c r="G554" s="142"/>
      <c r="H554" s="142"/>
      <c r="I554" s="110"/>
      <c r="J554" s="142"/>
      <c r="K554" s="110"/>
      <c r="L554" s="142"/>
      <c r="M554" s="142"/>
      <c r="N554" s="142"/>
      <c r="O554" s="110"/>
      <c r="P554" s="142"/>
      <c r="Q554" s="110"/>
      <c r="R554" s="142"/>
      <c r="S554" s="142"/>
      <c r="T554" s="142"/>
      <c r="U554" s="110"/>
      <c r="V554" s="142"/>
      <c r="W554" s="110"/>
      <c r="X554" s="142"/>
      <c r="Y554" s="110"/>
      <c r="Z554" s="144"/>
      <c r="AA554" s="142"/>
      <c r="AB554" s="142"/>
      <c r="AC554" s="142"/>
      <c r="AD554" s="142"/>
      <c r="AE554" s="142"/>
      <c r="AF554" s="111"/>
      <c r="AG554" s="111"/>
      <c r="AH554" s="111"/>
      <c r="AI554" s="142"/>
      <c r="AJ554" s="144"/>
      <c r="AK554" s="142"/>
      <c r="AL554" s="142"/>
      <c r="AM554" s="142"/>
      <c r="AN554" s="142"/>
      <c r="AO554" s="142"/>
      <c r="AP554" s="111"/>
      <c r="AQ554" s="111"/>
      <c r="AR554" s="111"/>
      <c r="AS554" s="142"/>
      <c r="AT554" s="144"/>
      <c r="AU554" s="142"/>
      <c r="AV554" s="142"/>
      <c r="AW554" s="142"/>
      <c r="AX554" s="110"/>
      <c r="AY554" s="110"/>
      <c r="AZ554" s="142"/>
      <c r="BA554" s="144"/>
      <c r="BB554" s="142"/>
      <c r="BC554" s="142"/>
      <c r="BD554" s="142"/>
      <c r="BE554" s="110"/>
      <c r="BF554" s="110"/>
      <c r="BG554" s="142"/>
      <c r="BH554" s="144"/>
      <c r="BI554" s="142"/>
      <c r="BJ554" s="142"/>
      <c r="BK554" s="110"/>
      <c r="BL554" s="142"/>
      <c r="BM554" s="110"/>
      <c r="BN554" s="142"/>
      <c r="BO554" s="142"/>
      <c r="BP554" s="142"/>
      <c r="BQ554" s="110"/>
      <c r="BR554" s="142"/>
      <c r="BS554" s="110"/>
      <c r="BT554" s="142"/>
      <c r="BU554" s="110"/>
      <c r="BV554" s="144"/>
      <c r="BW554" s="114"/>
      <c r="BX554" s="67"/>
      <c r="BY554" s="68"/>
      <c r="BZ554" s="143"/>
      <c r="CA554" s="143"/>
      <c r="CB554" s="142"/>
      <c r="CC554" s="110"/>
      <c r="CD554" s="110"/>
      <c r="CE554" s="142"/>
      <c r="CF554" s="145"/>
      <c r="CG554" s="142"/>
      <c r="CH554" s="142"/>
      <c r="CI554" s="142"/>
      <c r="CJ554" s="142"/>
      <c r="CK554" s="142"/>
      <c r="CL554" s="111"/>
      <c r="CM554" s="111"/>
      <c r="CN554" s="111"/>
      <c r="CO554" s="142"/>
      <c r="CP554" s="145"/>
      <c r="CQ554" s="142"/>
      <c r="CR554" s="142"/>
      <c r="CS554" s="142"/>
      <c r="CT554" s="142"/>
      <c r="CU554" s="142"/>
      <c r="CV554" s="111"/>
      <c r="CW554" s="111"/>
      <c r="CX554" s="111"/>
      <c r="CY554" s="142"/>
      <c r="CZ554" s="145"/>
      <c r="DA554" s="116"/>
      <c r="DB554" s="168"/>
      <c r="DC554" s="118"/>
      <c r="DD554" s="118"/>
      <c r="DE554" s="167"/>
      <c r="DF554" s="167"/>
    </row>
    <row r="555" spans="1:110" hidden="1" x14ac:dyDescent="0.25">
      <c r="A555" s="140"/>
      <c r="B555" s="141"/>
      <c r="C555" s="90"/>
      <c r="D555" s="142"/>
      <c r="E555" s="143"/>
      <c r="F555" s="144"/>
      <c r="G555" s="142"/>
      <c r="H555" s="142"/>
      <c r="I555" s="110"/>
      <c r="J555" s="142"/>
      <c r="K555" s="110"/>
      <c r="L555" s="142"/>
      <c r="M555" s="142"/>
      <c r="N555" s="142"/>
      <c r="O555" s="110"/>
      <c r="P555" s="142"/>
      <c r="Q555" s="110"/>
      <c r="R555" s="142"/>
      <c r="S555" s="142"/>
      <c r="T555" s="142"/>
      <c r="U555" s="110"/>
      <c r="V555" s="142"/>
      <c r="W555" s="110"/>
      <c r="X555" s="142"/>
      <c r="Y555" s="110"/>
      <c r="Z555" s="144"/>
      <c r="AA555" s="142"/>
      <c r="AB555" s="142"/>
      <c r="AC555" s="142"/>
      <c r="AD555" s="142"/>
      <c r="AE555" s="142"/>
      <c r="AF555" s="111"/>
      <c r="AG555" s="111"/>
      <c r="AH555" s="111"/>
      <c r="AI555" s="142"/>
      <c r="AJ555" s="144"/>
      <c r="AK555" s="142"/>
      <c r="AL555" s="142"/>
      <c r="AM555" s="142"/>
      <c r="AN555" s="142"/>
      <c r="AO555" s="142"/>
      <c r="AP555" s="111"/>
      <c r="AQ555" s="111"/>
      <c r="AR555" s="111"/>
      <c r="AS555" s="142"/>
      <c r="AT555" s="144"/>
      <c r="AU555" s="142"/>
      <c r="AV555" s="142"/>
      <c r="AW555" s="142"/>
      <c r="AX555" s="110"/>
      <c r="AY555" s="110"/>
      <c r="AZ555" s="142"/>
      <c r="BA555" s="144"/>
      <c r="BB555" s="142"/>
      <c r="BC555" s="142"/>
      <c r="BD555" s="142"/>
      <c r="BE555" s="110"/>
      <c r="BF555" s="110"/>
      <c r="BG555" s="142"/>
      <c r="BH555" s="144"/>
      <c r="BI555" s="142"/>
      <c r="BJ555" s="142"/>
      <c r="BK555" s="110"/>
      <c r="BL555" s="142"/>
      <c r="BM555" s="110"/>
      <c r="BN555" s="142"/>
      <c r="BO555" s="142"/>
      <c r="BP555" s="142"/>
      <c r="BQ555" s="110"/>
      <c r="BR555" s="142"/>
      <c r="BS555" s="110"/>
      <c r="BT555" s="142"/>
      <c r="BU555" s="110"/>
      <c r="BV555" s="144"/>
      <c r="BW555" s="114"/>
      <c r="BX555" s="67"/>
      <c r="BY555" s="68"/>
      <c r="BZ555" s="143"/>
      <c r="CA555" s="143"/>
      <c r="CB555" s="142"/>
      <c r="CC555" s="110"/>
      <c r="CD555" s="110"/>
      <c r="CE555" s="142"/>
      <c r="CF555" s="145"/>
      <c r="CG555" s="142"/>
      <c r="CH555" s="142"/>
      <c r="CI555" s="142"/>
      <c r="CJ555" s="142"/>
      <c r="CK555" s="142"/>
      <c r="CL555" s="111"/>
      <c r="CM555" s="111"/>
      <c r="CN555" s="111"/>
      <c r="CO555" s="142"/>
      <c r="CP555" s="145"/>
      <c r="CQ555" s="142"/>
      <c r="CR555" s="142"/>
      <c r="CS555" s="142"/>
      <c r="CT555" s="142"/>
      <c r="CU555" s="142"/>
      <c r="CV555" s="111"/>
      <c r="CW555" s="111"/>
      <c r="CX555" s="111"/>
      <c r="CY555" s="142"/>
      <c r="CZ555" s="145"/>
      <c r="DA555" s="116"/>
      <c r="DB555" s="168"/>
      <c r="DC555" s="118"/>
      <c r="DD555" s="118"/>
      <c r="DE555" s="167"/>
      <c r="DF555" s="167"/>
    </row>
    <row r="556" spans="1:110" hidden="1" x14ac:dyDescent="0.25">
      <c r="A556" s="140"/>
      <c r="B556" s="141"/>
      <c r="C556" s="90"/>
      <c r="D556" s="142"/>
      <c r="E556" s="143"/>
      <c r="F556" s="144"/>
      <c r="G556" s="142"/>
      <c r="H556" s="142"/>
      <c r="I556" s="110"/>
      <c r="J556" s="142"/>
      <c r="K556" s="110"/>
      <c r="L556" s="142"/>
      <c r="M556" s="142"/>
      <c r="N556" s="142"/>
      <c r="O556" s="110"/>
      <c r="P556" s="142"/>
      <c r="Q556" s="110"/>
      <c r="R556" s="142"/>
      <c r="S556" s="142"/>
      <c r="T556" s="142"/>
      <c r="U556" s="110"/>
      <c r="V556" s="142"/>
      <c r="W556" s="110"/>
      <c r="X556" s="142"/>
      <c r="Y556" s="110"/>
      <c r="Z556" s="144"/>
      <c r="AA556" s="142"/>
      <c r="AB556" s="142"/>
      <c r="AC556" s="142"/>
      <c r="AD556" s="142"/>
      <c r="AE556" s="142"/>
      <c r="AF556" s="111"/>
      <c r="AG556" s="111"/>
      <c r="AH556" s="111"/>
      <c r="AI556" s="142"/>
      <c r="AJ556" s="144"/>
      <c r="AK556" s="142"/>
      <c r="AL556" s="142"/>
      <c r="AM556" s="142"/>
      <c r="AN556" s="142"/>
      <c r="AO556" s="142"/>
      <c r="AP556" s="111"/>
      <c r="AQ556" s="111"/>
      <c r="AR556" s="111"/>
      <c r="AS556" s="142"/>
      <c r="AT556" s="144"/>
      <c r="AU556" s="142"/>
      <c r="AV556" s="142"/>
      <c r="AW556" s="142"/>
      <c r="AX556" s="110"/>
      <c r="AY556" s="110"/>
      <c r="AZ556" s="142"/>
      <c r="BA556" s="144"/>
      <c r="BB556" s="142"/>
      <c r="BC556" s="142"/>
      <c r="BD556" s="142"/>
      <c r="BE556" s="110"/>
      <c r="BF556" s="110"/>
      <c r="BG556" s="142"/>
      <c r="BH556" s="144"/>
      <c r="BI556" s="142"/>
      <c r="BJ556" s="142"/>
      <c r="BK556" s="110"/>
      <c r="BL556" s="142"/>
      <c r="BM556" s="110"/>
      <c r="BN556" s="142"/>
      <c r="BO556" s="142"/>
      <c r="BP556" s="142"/>
      <c r="BQ556" s="110"/>
      <c r="BR556" s="142"/>
      <c r="BS556" s="110"/>
      <c r="BT556" s="142"/>
      <c r="BU556" s="110"/>
      <c r="BV556" s="144"/>
      <c r="BW556" s="114"/>
      <c r="BX556" s="67"/>
      <c r="BY556" s="68"/>
      <c r="BZ556" s="143"/>
      <c r="CA556" s="143"/>
      <c r="CB556" s="142"/>
      <c r="CC556" s="110"/>
      <c r="CD556" s="110"/>
      <c r="CE556" s="142"/>
      <c r="CF556" s="145"/>
      <c r="CG556" s="142"/>
      <c r="CH556" s="142"/>
      <c r="CI556" s="142"/>
      <c r="CJ556" s="142"/>
      <c r="CK556" s="142"/>
      <c r="CL556" s="111"/>
      <c r="CM556" s="111"/>
      <c r="CN556" s="111"/>
      <c r="CO556" s="142"/>
      <c r="CP556" s="145"/>
      <c r="CQ556" s="142"/>
      <c r="CR556" s="142"/>
      <c r="CS556" s="142"/>
      <c r="CT556" s="142"/>
      <c r="CU556" s="142"/>
      <c r="CV556" s="111"/>
      <c r="CW556" s="111"/>
      <c r="CX556" s="111"/>
      <c r="CY556" s="142"/>
      <c r="CZ556" s="145"/>
      <c r="DA556" s="116"/>
      <c r="DB556" s="168"/>
      <c r="DC556" s="118"/>
      <c r="DD556" s="118"/>
      <c r="DE556" s="167"/>
      <c r="DF556" s="167"/>
    </row>
    <row r="557" spans="1:110" hidden="1" x14ac:dyDescent="0.25">
      <c r="A557" s="140"/>
      <c r="B557" s="141"/>
      <c r="C557" s="90"/>
      <c r="D557" s="142"/>
      <c r="E557" s="143"/>
      <c r="F557" s="144"/>
      <c r="G557" s="142"/>
      <c r="H557" s="142"/>
      <c r="I557" s="110"/>
      <c r="J557" s="142"/>
      <c r="K557" s="110"/>
      <c r="L557" s="142"/>
      <c r="M557" s="142"/>
      <c r="N557" s="142"/>
      <c r="O557" s="110"/>
      <c r="P557" s="142"/>
      <c r="Q557" s="110"/>
      <c r="R557" s="142"/>
      <c r="S557" s="142"/>
      <c r="T557" s="142"/>
      <c r="U557" s="110"/>
      <c r="V557" s="142"/>
      <c r="W557" s="110"/>
      <c r="X557" s="142"/>
      <c r="Y557" s="110"/>
      <c r="Z557" s="144"/>
      <c r="AA557" s="142"/>
      <c r="AB557" s="142"/>
      <c r="AC557" s="142"/>
      <c r="AD557" s="142"/>
      <c r="AE557" s="142"/>
      <c r="AF557" s="111"/>
      <c r="AG557" s="111"/>
      <c r="AH557" s="111"/>
      <c r="AI557" s="142"/>
      <c r="AJ557" s="144"/>
      <c r="AK557" s="142"/>
      <c r="AL557" s="142"/>
      <c r="AM557" s="142"/>
      <c r="AN557" s="142"/>
      <c r="AO557" s="142"/>
      <c r="AP557" s="111"/>
      <c r="AQ557" s="111"/>
      <c r="AR557" s="111"/>
      <c r="AS557" s="142"/>
      <c r="AT557" s="144"/>
      <c r="AU557" s="142"/>
      <c r="AV557" s="142"/>
      <c r="AW557" s="142"/>
      <c r="AX557" s="110"/>
      <c r="AY557" s="110"/>
      <c r="AZ557" s="142"/>
      <c r="BA557" s="144"/>
      <c r="BB557" s="142"/>
      <c r="BC557" s="142"/>
      <c r="BD557" s="142"/>
      <c r="BE557" s="110"/>
      <c r="BF557" s="110"/>
      <c r="BG557" s="142"/>
      <c r="BH557" s="144"/>
      <c r="BI557" s="142"/>
      <c r="BJ557" s="142"/>
      <c r="BK557" s="110"/>
      <c r="BL557" s="142"/>
      <c r="BM557" s="110"/>
      <c r="BN557" s="142"/>
      <c r="BO557" s="142"/>
      <c r="BP557" s="142"/>
      <c r="BQ557" s="110"/>
      <c r="BR557" s="142"/>
      <c r="BS557" s="110"/>
      <c r="BT557" s="142"/>
      <c r="BU557" s="110"/>
      <c r="BV557" s="144"/>
      <c r="BW557" s="114"/>
      <c r="BX557" s="67"/>
      <c r="BY557" s="68"/>
      <c r="BZ557" s="143"/>
      <c r="CA557" s="143"/>
      <c r="CB557" s="142"/>
      <c r="CC557" s="110"/>
      <c r="CD557" s="110"/>
      <c r="CE557" s="142"/>
      <c r="CF557" s="145"/>
      <c r="CG557" s="142"/>
      <c r="CH557" s="142"/>
      <c r="CI557" s="142"/>
      <c r="CJ557" s="142"/>
      <c r="CK557" s="142"/>
      <c r="CL557" s="111"/>
      <c r="CM557" s="111"/>
      <c r="CN557" s="111"/>
      <c r="CO557" s="142"/>
      <c r="CP557" s="145"/>
      <c r="CQ557" s="142"/>
      <c r="CR557" s="142"/>
      <c r="CS557" s="142"/>
      <c r="CT557" s="142"/>
      <c r="CU557" s="142"/>
      <c r="CV557" s="111"/>
      <c r="CW557" s="111"/>
      <c r="CX557" s="111"/>
      <c r="CY557" s="142"/>
      <c r="CZ557" s="145"/>
      <c r="DA557" s="116"/>
      <c r="DB557" s="168"/>
      <c r="DC557" s="118"/>
      <c r="DD557" s="118"/>
      <c r="DE557" s="167"/>
      <c r="DF557" s="167"/>
    </row>
    <row r="558" spans="1:110" hidden="1" x14ac:dyDescent="0.25">
      <c r="A558" s="140"/>
      <c r="B558" s="141"/>
      <c r="C558" s="90"/>
      <c r="D558" s="142"/>
      <c r="E558" s="143"/>
      <c r="F558" s="144"/>
      <c r="G558" s="142"/>
      <c r="H558" s="142"/>
      <c r="I558" s="110"/>
      <c r="J558" s="142"/>
      <c r="K558" s="110"/>
      <c r="L558" s="142"/>
      <c r="M558" s="142"/>
      <c r="N558" s="142"/>
      <c r="O558" s="110"/>
      <c r="P558" s="142"/>
      <c r="Q558" s="110"/>
      <c r="R558" s="142"/>
      <c r="S558" s="142"/>
      <c r="T558" s="142"/>
      <c r="U558" s="110"/>
      <c r="V558" s="142"/>
      <c r="W558" s="110"/>
      <c r="X558" s="142"/>
      <c r="Y558" s="110"/>
      <c r="Z558" s="144"/>
      <c r="AA558" s="142"/>
      <c r="AB558" s="142"/>
      <c r="AC558" s="142"/>
      <c r="AD558" s="142"/>
      <c r="AE558" s="142"/>
      <c r="AF558" s="111"/>
      <c r="AG558" s="111"/>
      <c r="AH558" s="111"/>
      <c r="AI558" s="142"/>
      <c r="AJ558" s="144"/>
      <c r="AK558" s="142"/>
      <c r="AL558" s="142"/>
      <c r="AM558" s="142"/>
      <c r="AN558" s="142"/>
      <c r="AO558" s="142"/>
      <c r="AP558" s="111"/>
      <c r="AQ558" s="111"/>
      <c r="AR558" s="111"/>
      <c r="AS558" s="142"/>
      <c r="AT558" s="144"/>
      <c r="AU558" s="142"/>
      <c r="AV558" s="142"/>
      <c r="AW558" s="142"/>
      <c r="AX558" s="110"/>
      <c r="AY558" s="110"/>
      <c r="AZ558" s="142"/>
      <c r="BA558" s="144"/>
      <c r="BB558" s="142"/>
      <c r="BC558" s="142"/>
      <c r="BD558" s="142"/>
      <c r="BE558" s="110"/>
      <c r="BF558" s="110"/>
      <c r="BG558" s="142"/>
      <c r="BH558" s="144"/>
      <c r="BI558" s="142"/>
      <c r="BJ558" s="142"/>
      <c r="BK558" s="110"/>
      <c r="BL558" s="142"/>
      <c r="BM558" s="110"/>
      <c r="BN558" s="142"/>
      <c r="BO558" s="142"/>
      <c r="BP558" s="142"/>
      <c r="BQ558" s="110"/>
      <c r="BR558" s="142"/>
      <c r="BS558" s="110"/>
      <c r="BT558" s="142"/>
      <c r="BU558" s="110"/>
      <c r="BV558" s="144"/>
      <c r="BW558" s="114"/>
      <c r="BX558" s="67"/>
      <c r="BY558" s="68"/>
      <c r="BZ558" s="143"/>
      <c r="CA558" s="143"/>
      <c r="CB558" s="142"/>
      <c r="CC558" s="110"/>
      <c r="CD558" s="110"/>
      <c r="CE558" s="142"/>
      <c r="CF558" s="145"/>
      <c r="CG558" s="142"/>
      <c r="CH558" s="142"/>
      <c r="CI558" s="142"/>
      <c r="CJ558" s="142"/>
      <c r="CK558" s="142"/>
      <c r="CL558" s="111"/>
      <c r="CM558" s="111"/>
      <c r="CN558" s="111"/>
      <c r="CO558" s="142"/>
      <c r="CP558" s="145"/>
      <c r="CQ558" s="142"/>
      <c r="CR558" s="142"/>
      <c r="CS558" s="142"/>
      <c r="CT558" s="142"/>
      <c r="CU558" s="142"/>
      <c r="CV558" s="111"/>
      <c r="CW558" s="111"/>
      <c r="CX558" s="111"/>
      <c r="CY558" s="142"/>
      <c r="CZ558" s="145"/>
      <c r="DA558" s="116"/>
      <c r="DB558" s="168"/>
      <c r="DC558" s="118"/>
      <c r="DD558" s="118"/>
      <c r="DE558" s="167"/>
      <c r="DF558" s="167"/>
    </row>
    <row r="559" spans="1:110" hidden="1" x14ac:dyDescent="0.25">
      <c r="A559" s="140"/>
      <c r="B559" s="141"/>
      <c r="C559" s="90"/>
      <c r="D559" s="142"/>
      <c r="E559" s="143"/>
      <c r="F559" s="144"/>
      <c r="G559" s="142"/>
      <c r="H559" s="142"/>
      <c r="I559" s="110"/>
      <c r="J559" s="142"/>
      <c r="K559" s="110"/>
      <c r="L559" s="142"/>
      <c r="M559" s="142"/>
      <c r="N559" s="142"/>
      <c r="O559" s="110"/>
      <c r="P559" s="142"/>
      <c r="Q559" s="110"/>
      <c r="R559" s="142"/>
      <c r="S559" s="142"/>
      <c r="T559" s="142"/>
      <c r="U559" s="110"/>
      <c r="V559" s="142"/>
      <c r="W559" s="110"/>
      <c r="X559" s="142"/>
      <c r="Y559" s="110"/>
      <c r="Z559" s="144"/>
      <c r="AA559" s="142"/>
      <c r="AB559" s="142"/>
      <c r="AC559" s="142"/>
      <c r="AD559" s="142"/>
      <c r="AE559" s="142"/>
      <c r="AF559" s="111"/>
      <c r="AG559" s="111"/>
      <c r="AH559" s="111"/>
      <c r="AI559" s="142"/>
      <c r="AJ559" s="144"/>
      <c r="AK559" s="142"/>
      <c r="AL559" s="142"/>
      <c r="AM559" s="142"/>
      <c r="AN559" s="142"/>
      <c r="AO559" s="142"/>
      <c r="AP559" s="111"/>
      <c r="AQ559" s="111"/>
      <c r="AR559" s="111"/>
      <c r="AS559" s="142"/>
      <c r="AT559" s="144"/>
      <c r="AU559" s="142"/>
      <c r="AV559" s="142"/>
      <c r="AW559" s="142"/>
      <c r="AX559" s="110"/>
      <c r="AY559" s="110"/>
      <c r="AZ559" s="142"/>
      <c r="BA559" s="144"/>
      <c r="BB559" s="142"/>
      <c r="BC559" s="142"/>
      <c r="BD559" s="142"/>
      <c r="BE559" s="110"/>
      <c r="BF559" s="110"/>
      <c r="BG559" s="142"/>
      <c r="BH559" s="144"/>
      <c r="BI559" s="142"/>
      <c r="BJ559" s="142"/>
      <c r="BK559" s="110"/>
      <c r="BL559" s="142"/>
      <c r="BM559" s="110"/>
      <c r="BN559" s="142"/>
      <c r="BO559" s="142"/>
      <c r="BP559" s="142"/>
      <c r="BQ559" s="110"/>
      <c r="BR559" s="142"/>
      <c r="BS559" s="110"/>
      <c r="BT559" s="142"/>
      <c r="BU559" s="110"/>
      <c r="BV559" s="144"/>
      <c r="BW559" s="114"/>
      <c r="BX559" s="67"/>
      <c r="BY559" s="68"/>
      <c r="BZ559" s="143"/>
      <c r="CA559" s="143"/>
      <c r="CB559" s="142"/>
      <c r="CC559" s="110"/>
      <c r="CD559" s="110"/>
      <c r="CE559" s="142"/>
      <c r="CF559" s="145"/>
      <c r="CG559" s="142"/>
      <c r="CH559" s="142"/>
      <c r="CI559" s="142"/>
      <c r="CJ559" s="142"/>
      <c r="CK559" s="142"/>
      <c r="CL559" s="111"/>
      <c r="CM559" s="111"/>
      <c r="CN559" s="111"/>
      <c r="CO559" s="142"/>
      <c r="CP559" s="145"/>
      <c r="CQ559" s="142"/>
      <c r="CR559" s="142"/>
      <c r="CS559" s="142"/>
      <c r="CT559" s="142"/>
      <c r="CU559" s="142"/>
      <c r="CV559" s="111"/>
      <c r="CW559" s="111"/>
      <c r="CX559" s="111"/>
      <c r="CY559" s="142"/>
      <c r="CZ559" s="145"/>
      <c r="DA559" s="116"/>
      <c r="DB559" s="168"/>
      <c r="DC559" s="118"/>
      <c r="DD559" s="118"/>
      <c r="DE559" s="167"/>
      <c r="DF559" s="167"/>
    </row>
    <row r="560" spans="1:110" hidden="1" x14ac:dyDescent="0.25">
      <c r="A560" s="140"/>
      <c r="B560" s="141"/>
      <c r="C560" s="90"/>
      <c r="D560" s="142"/>
      <c r="E560" s="143"/>
      <c r="F560" s="144"/>
      <c r="G560" s="142"/>
      <c r="H560" s="142"/>
      <c r="I560" s="110"/>
      <c r="J560" s="142"/>
      <c r="K560" s="110"/>
      <c r="L560" s="142"/>
      <c r="M560" s="142"/>
      <c r="N560" s="142"/>
      <c r="O560" s="110"/>
      <c r="P560" s="142"/>
      <c r="Q560" s="110"/>
      <c r="R560" s="142"/>
      <c r="S560" s="142"/>
      <c r="T560" s="142"/>
      <c r="U560" s="110"/>
      <c r="V560" s="142"/>
      <c r="W560" s="110"/>
      <c r="X560" s="142"/>
      <c r="Y560" s="110"/>
      <c r="Z560" s="144"/>
      <c r="AA560" s="142"/>
      <c r="AB560" s="142"/>
      <c r="AC560" s="142"/>
      <c r="AD560" s="142"/>
      <c r="AE560" s="142"/>
      <c r="AF560" s="111"/>
      <c r="AG560" s="111"/>
      <c r="AH560" s="111"/>
      <c r="AI560" s="142"/>
      <c r="AJ560" s="144"/>
      <c r="AK560" s="142"/>
      <c r="AL560" s="142"/>
      <c r="AM560" s="142"/>
      <c r="AN560" s="142"/>
      <c r="AO560" s="142"/>
      <c r="AP560" s="111"/>
      <c r="AQ560" s="111"/>
      <c r="AR560" s="111"/>
      <c r="AS560" s="142"/>
      <c r="AT560" s="144"/>
      <c r="AU560" s="142"/>
      <c r="AV560" s="142"/>
      <c r="AW560" s="142"/>
      <c r="AX560" s="110"/>
      <c r="AY560" s="110"/>
      <c r="AZ560" s="142"/>
      <c r="BA560" s="144"/>
      <c r="BB560" s="142"/>
      <c r="BC560" s="142"/>
      <c r="BD560" s="142"/>
      <c r="BE560" s="110"/>
      <c r="BF560" s="110"/>
      <c r="BG560" s="142"/>
      <c r="BH560" s="144"/>
      <c r="BI560" s="142"/>
      <c r="BJ560" s="142"/>
      <c r="BK560" s="110"/>
      <c r="BL560" s="142"/>
      <c r="BM560" s="110"/>
      <c r="BN560" s="142"/>
      <c r="BO560" s="142"/>
      <c r="BP560" s="142"/>
      <c r="BQ560" s="110"/>
      <c r="BR560" s="142"/>
      <c r="BS560" s="110"/>
      <c r="BT560" s="142"/>
      <c r="BU560" s="110"/>
      <c r="BV560" s="144"/>
      <c r="BW560" s="114"/>
      <c r="BX560" s="67"/>
      <c r="BY560" s="68"/>
      <c r="BZ560" s="143"/>
      <c r="CA560" s="143"/>
      <c r="CB560" s="142"/>
      <c r="CC560" s="110"/>
      <c r="CD560" s="110"/>
      <c r="CE560" s="142"/>
      <c r="CF560" s="145"/>
      <c r="CG560" s="142"/>
      <c r="CH560" s="142"/>
      <c r="CI560" s="142"/>
      <c r="CJ560" s="142"/>
      <c r="CK560" s="142"/>
      <c r="CL560" s="111"/>
      <c r="CM560" s="111"/>
      <c r="CN560" s="111"/>
      <c r="CO560" s="142"/>
      <c r="CP560" s="145"/>
      <c r="CQ560" s="142"/>
      <c r="CR560" s="142"/>
      <c r="CS560" s="142"/>
      <c r="CT560" s="142"/>
      <c r="CU560" s="142"/>
      <c r="CV560" s="111"/>
      <c r="CW560" s="111"/>
      <c r="CX560" s="111"/>
      <c r="CY560" s="142"/>
      <c r="CZ560" s="145"/>
      <c r="DA560" s="116"/>
      <c r="DB560" s="168"/>
      <c r="DC560" s="118"/>
      <c r="DD560" s="118"/>
      <c r="DE560" s="167"/>
      <c r="DF560" s="167"/>
    </row>
    <row r="561" spans="1:110" hidden="1" x14ac:dyDescent="0.25">
      <c r="A561" s="140"/>
      <c r="B561" s="141"/>
      <c r="C561" s="90"/>
      <c r="D561" s="142"/>
      <c r="E561" s="143"/>
      <c r="F561" s="144"/>
      <c r="G561" s="142"/>
      <c r="H561" s="142"/>
      <c r="I561" s="110"/>
      <c r="J561" s="142"/>
      <c r="K561" s="110"/>
      <c r="L561" s="142"/>
      <c r="M561" s="142"/>
      <c r="N561" s="142"/>
      <c r="O561" s="110"/>
      <c r="P561" s="142"/>
      <c r="Q561" s="110"/>
      <c r="R561" s="142"/>
      <c r="S561" s="142"/>
      <c r="T561" s="142"/>
      <c r="U561" s="110"/>
      <c r="V561" s="142"/>
      <c r="W561" s="110"/>
      <c r="X561" s="142"/>
      <c r="Y561" s="110"/>
      <c r="Z561" s="144"/>
      <c r="AA561" s="142"/>
      <c r="AB561" s="142"/>
      <c r="AC561" s="142"/>
      <c r="AD561" s="142"/>
      <c r="AE561" s="142"/>
      <c r="AF561" s="111"/>
      <c r="AG561" s="111"/>
      <c r="AH561" s="111"/>
      <c r="AI561" s="142"/>
      <c r="AJ561" s="144"/>
      <c r="AK561" s="142"/>
      <c r="AL561" s="142"/>
      <c r="AM561" s="142"/>
      <c r="AN561" s="142"/>
      <c r="AO561" s="142"/>
      <c r="AP561" s="111"/>
      <c r="AQ561" s="111"/>
      <c r="AR561" s="111"/>
      <c r="AS561" s="142"/>
      <c r="AT561" s="144"/>
      <c r="AU561" s="142"/>
      <c r="AV561" s="142"/>
      <c r="AW561" s="142"/>
      <c r="AX561" s="110"/>
      <c r="AY561" s="110"/>
      <c r="AZ561" s="142"/>
      <c r="BA561" s="144"/>
      <c r="BB561" s="142"/>
      <c r="BC561" s="142"/>
      <c r="BD561" s="142"/>
      <c r="BE561" s="110"/>
      <c r="BF561" s="110"/>
      <c r="BG561" s="142"/>
      <c r="BH561" s="144"/>
      <c r="BI561" s="142"/>
      <c r="BJ561" s="142"/>
      <c r="BK561" s="110"/>
      <c r="BL561" s="142"/>
      <c r="BM561" s="110"/>
      <c r="BN561" s="142"/>
      <c r="BO561" s="142"/>
      <c r="BP561" s="142"/>
      <c r="BQ561" s="110"/>
      <c r="BR561" s="142"/>
      <c r="BS561" s="110"/>
      <c r="BT561" s="142"/>
      <c r="BU561" s="110"/>
      <c r="BV561" s="144"/>
      <c r="BW561" s="114"/>
      <c r="BX561" s="67"/>
      <c r="BY561" s="68"/>
      <c r="BZ561" s="143"/>
      <c r="CA561" s="143"/>
      <c r="CB561" s="142"/>
      <c r="CC561" s="110"/>
      <c r="CD561" s="110"/>
      <c r="CE561" s="142"/>
      <c r="CF561" s="145"/>
      <c r="CG561" s="142"/>
      <c r="CH561" s="142"/>
      <c r="CI561" s="142"/>
      <c r="CJ561" s="142"/>
      <c r="CK561" s="142"/>
      <c r="CL561" s="111"/>
      <c r="CM561" s="111"/>
      <c r="CN561" s="111"/>
      <c r="CO561" s="142"/>
      <c r="CP561" s="145"/>
      <c r="CQ561" s="142"/>
      <c r="CR561" s="142"/>
      <c r="CS561" s="142"/>
      <c r="CT561" s="142"/>
      <c r="CU561" s="142"/>
      <c r="CV561" s="111"/>
      <c r="CW561" s="111"/>
      <c r="CX561" s="111"/>
      <c r="CY561" s="142"/>
      <c r="CZ561" s="145"/>
      <c r="DA561" s="116"/>
      <c r="DB561" s="168"/>
      <c r="DC561" s="118"/>
      <c r="DD561" s="118"/>
      <c r="DE561" s="167"/>
      <c r="DF561" s="167"/>
    </row>
    <row r="562" spans="1:110" hidden="1" x14ac:dyDescent="0.25">
      <c r="A562" s="140"/>
      <c r="B562" s="141"/>
      <c r="C562" s="90"/>
      <c r="D562" s="142"/>
      <c r="E562" s="143"/>
      <c r="F562" s="144"/>
      <c r="G562" s="142"/>
      <c r="H562" s="142"/>
      <c r="I562" s="110"/>
      <c r="J562" s="142"/>
      <c r="K562" s="110"/>
      <c r="L562" s="142"/>
      <c r="M562" s="142"/>
      <c r="N562" s="142"/>
      <c r="O562" s="110"/>
      <c r="P562" s="142"/>
      <c r="Q562" s="110"/>
      <c r="R562" s="142"/>
      <c r="S562" s="142"/>
      <c r="T562" s="142"/>
      <c r="U562" s="110"/>
      <c r="V562" s="142"/>
      <c r="W562" s="110"/>
      <c r="X562" s="142"/>
      <c r="Y562" s="110"/>
      <c r="Z562" s="144"/>
      <c r="AA562" s="142"/>
      <c r="AB562" s="142"/>
      <c r="AC562" s="142"/>
      <c r="AD562" s="142"/>
      <c r="AE562" s="142"/>
      <c r="AF562" s="111"/>
      <c r="AG562" s="111"/>
      <c r="AH562" s="111"/>
      <c r="AI562" s="142"/>
      <c r="AJ562" s="144"/>
      <c r="AK562" s="142"/>
      <c r="AL562" s="142"/>
      <c r="AM562" s="142"/>
      <c r="AN562" s="142"/>
      <c r="AO562" s="142"/>
      <c r="AP562" s="111"/>
      <c r="AQ562" s="111"/>
      <c r="AR562" s="111"/>
      <c r="AS562" s="142"/>
      <c r="AT562" s="144"/>
      <c r="AU562" s="142"/>
      <c r="AV562" s="142"/>
      <c r="AW562" s="142"/>
      <c r="AX562" s="110"/>
      <c r="AY562" s="110"/>
      <c r="AZ562" s="142"/>
      <c r="BA562" s="144"/>
      <c r="BB562" s="142"/>
      <c r="BC562" s="142"/>
      <c r="BD562" s="142"/>
      <c r="BE562" s="110"/>
      <c r="BF562" s="110"/>
      <c r="BG562" s="142"/>
      <c r="BH562" s="144"/>
      <c r="BI562" s="142"/>
      <c r="BJ562" s="142"/>
      <c r="BK562" s="110"/>
      <c r="BL562" s="142"/>
      <c r="BM562" s="110"/>
      <c r="BN562" s="142"/>
      <c r="BO562" s="142"/>
      <c r="BP562" s="142"/>
      <c r="BQ562" s="110"/>
      <c r="BR562" s="142"/>
      <c r="BS562" s="110"/>
      <c r="BT562" s="142"/>
      <c r="BU562" s="110"/>
      <c r="BV562" s="144"/>
      <c r="BW562" s="114"/>
      <c r="BX562" s="67"/>
      <c r="BY562" s="68"/>
      <c r="BZ562" s="143"/>
      <c r="CA562" s="143"/>
      <c r="CB562" s="142"/>
      <c r="CC562" s="110"/>
      <c r="CD562" s="110"/>
      <c r="CE562" s="142"/>
      <c r="CF562" s="145"/>
      <c r="CG562" s="142"/>
      <c r="CH562" s="142"/>
      <c r="CI562" s="142"/>
      <c r="CJ562" s="142"/>
      <c r="CK562" s="142"/>
      <c r="CL562" s="111"/>
      <c r="CM562" s="111"/>
      <c r="CN562" s="111"/>
      <c r="CO562" s="142"/>
      <c r="CP562" s="145"/>
      <c r="CQ562" s="142"/>
      <c r="CR562" s="142"/>
      <c r="CS562" s="142"/>
      <c r="CT562" s="142"/>
      <c r="CU562" s="142"/>
      <c r="CV562" s="111"/>
      <c r="CW562" s="111"/>
      <c r="CX562" s="111"/>
      <c r="CY562" s="142"/>
      <c r="CZ562" s="145"/>
      <c r="DA562" s="116"/>
      <c r="DB562" s="168"/>
      <c r="DC562" s="118"/>
      <c r="DD562" s="118"/>
      <c r="DE562" s="167"/>
      <c r="DF562" s="167"/>
    </row>
    <row r="563" spans="1:110" hidden="1" x14ac:dyDescent="0.25">
      <c r="A563" s="140"/>
      <c r="B563" s="141"/>
      <c r="C563" s="90"/>
      <c r="D563" s="142"/>
      <c r="E563" s="143"/>
      <c r="F563" s="144"/>
      <c r="G563" s="142"/>
      <c r="H563" s="142"/>
      <c r="I563" s="110"/>
      <c r="J563" s="142"/>
      <c r="K563" s="110"/>
      <c r="L563" s="142"/>
      <c r="M563" s="142"/>
      <c r="N563" s="142"/>
      <c r="O563" s="110"/>
      <c r="P563" s="142"/>
      <c r="Q563" s="110"/>
      <c r="R563" s="142"/>
      <c r="S563" s="142"/>
      <c r="T563" s="142"/>
      <c r="U563" s="110"/>
      <c r="V563" s="142"/>
      <c r="W563" s="110"/>
      <c r="X563" s="142"/>
      <c r="Y563" s="110"/>
      <c r="Z563" s="144"/>
      <c r="AA563" s="142"/>
      <c r="AB563" s="142"/>
      <c r="AC563" s="142"/>
      <c r="AD563" s="142"/>
      <c r="AE563" s="142"/>
      <c r="AF563" s="111"/>
      <c r="AG563" s="111"/>
      <c r="AH563" s="111"/>
      <c r="AI563" s="142"/>
      <c r="AJ563" s="144"/>
      <c r="AK563" s="142"/>
      <c r="AL563" s="142"/>
      <c r="AM563" s="142"/>
      <c r="AN563" s="142"/>
      <c r="AO563" s="142"/>
      <c r="AP563" s="111"/>
      <c r="AQ563" s="111"/>
      <c r="AR563" s="111"/>
      <c r="AS563" s="142"/>
      <c r="AT563" s="144"/>
      <c r="AU563" s="142"/>
      <c r="AV563" s="142"/>
      <c r="AW563" s="142"/>
      <c r="AX563" s="110"/>
      <c r="AY563" s="110"/>
      <c r="AZ563" s="142"/>
      <c r="BA563" s="144"/>
      <c r="BB563" s="142"/>
      <c r="BC563" s="142"/>
      <c r="BD563" s="142"/>
      <c r="BE563" s="110"/>
      <c r="BF563" s="110"/>
      <c r="BG563" s="142"/>
      <c r="BH563" s="144"/>
      <c r="BI563" s="142"/>
      <c r="BJ563" s="142"/>
      <c r="BK563" s="110"/>
      <c r="BL563" s="142"/>
      <c r="BM563" s="110"/>
      <c r="BN563" s="142"/>
      <c r="BO563" s="142"/>
      <c r="BP563" s="142"/>
      <c r="BQ563" s="110"/>
      <c r="BR563" s="142"/>
      <c r="BS563" s="110"/>
      <c r="BT563" s="142"/>
      <c r="BU563" s="110"/>
      <c r="BV563" s="144"/>
      <c r="BW563" s="114"/>
      <c r="BX563" s="67"/>
      <c r="BY563" s="68"/>
      <c r="BZ563" s="143"/>
      <c r="CA563" s="143"/>
      <c r="CB563" s="142"/>
      <c r="CC563" s="110"/>
      <c r="CD563" s="110"/>
      <c r="CE563" s="142"/>
      <c r="CF563" s="145"/>
      <c r="CG563" s="142"/>
      <c r="CH563" s="142"/>
      <c r="CI563" s="142"/>
      <c r="CJ563" s="142"/>
      <c r="CK563" s="142"/>
      <c r="CL563" s="111"/>
      <c r="CM563" s="111"/>
      <c r="CN563" s="111"/>
      <c r="CO563" s="142"/>
      <c r="CP563" s="145"/>
      <c r="CQ563" s="142"/>
      <c r="CR563" s="142"/>
      <c r="CS563" s="142"/>
      <c r="CT563" s="142"/>
      <c r="CU563" s="142"/>
      <c r="CV563" s="111"/>
      <c r="CW563" s="111"/>
      <c r="CX563" s="111"/>
      <c r="CY563" s="142"/>
      <c r="CZ563" s="145"/>
      <c r="DA563" s="116"/>
      <c r="DB563" s="168"/>
      <c r="DC563" s="118"/>
      <c r="DD563" s="118"/>
      <c r="DE563" s="167"/>
      <c r="DF563" s="167"/>
    </row>
    <row r="564" spans="1:110" hidden="1" x14ac:dyDescent="0.25">
      <c r="A564" s="140"/>
      <c r="B564" s="141"/>
      <c r="C564" s="90"/>
      <c r="D564" s="142"/>
      <c r="E564" s="143"/>
      <c r="F564" s="144"/>
      <c r="G564" s="142"/>
      <c r="H564" s="142"/>
      <c r="I564" s="110"/>
      <c r="J564" s="142"/>
      <c r="K564" s="110"/>
      <c r="L564" s="142"/>
      <c r="M564" s="142"/>
      <c r="N564" s="142"/>
      <c r="O564" s="110"/>
      <c r="P564" s="142"/>
      <c r="Q564" s="110"/>
      <c r="R564" s="142"/>
      <c r="S564" s="142"/>
      <c r="T564" s="142"/>
      <c r="U564" s="110"/>
      <c r="V564" s="142"/>
      <c r="W564" s="110"/>
      <c r="X564" s="142"/>
      <c r="Y564" s="110"/>
      <c r="Z564" s="144"/>
      <c r="AA564" s="142"/>
      <c r="AB564" s="142"/>
      <c r="AC564" s="142"/>
      <c r="AD564" s="142"/>
      <c r="AE564" s="142"/>
      <c r="AF564" s="111"/>
      <c r="AG564" s="111"/>
      <c r="AH564" s="111"/>
      <c r="AI564" s="142"/>
      <c r="AJ564" s="144"/>
      <c r="AK564" s="142"/>
      <c r="AL564" s="142"/>
      <c r="AM564" s="142"/>
      <c r="AN564" s="142"/>
      <c r="AO564" s="142"/>
      <c r="AP564" s="111"/>
      <c r="AQ564" s="111"/>
      <c r="AR564" s="111"/>
      <c r="AS564" s="142"/>
      <c r="AT564" s="144"/>
      <c r="AU564" s="142"/>
      <c r="AV564" s="142"/>
      <c r="AW564" s="142"/>
      <c r="AX564" s="110"/>
      <c r="AY564" s="110"/>
      <c r="AZ564" s="142"/>
      <c r="BA564" s="144"/>
      <c r="BB564" s="142"/>
      <c r="BC564" s="142"/>
      <c r="BD564" s="142"/>
      <c r="BE564" s="110"/>
      <c r="BF564" s="110"/>
      <c r="BG564" s="142"/>
      <c r="BH564" s="144"/>
      <c r="BI564" s="142"/>
      <c r="BJ564" s="142"/>
      <c r="BK564" s="110"/>
      <c r="BL564" s="142"/>
      <c r="BM564" s="110"/>
      <c r="BN564" s="142"/>
      <c r="BO564" s="142"/>
      <c r="BP564" s="142"/>
      <c r="BQ564" s="110"/>
      <c r="BR564" s="142"/>
      <c r="BS564" s="110"/>
      <c r="BT564" s="142"/>
      <c r="BU564" s="110"/>
      <c r="BV564" s="144"/>
      <c r="BW564" s="114"/>
      <c r="BX564" s="67"/>
      <c r="BY564" s="68"/>
      <c r="BZ564" s="143"/>
      <c r="CA564" s="143"/>
      <c r="CB564" s="142"/>
      <c r="CC564" s="110"/>
      <c r="CD564" s="110"/>
      <c r="CE564" s="142"/>
      <c r="CF564" s="145"/>
      <c r="CG564" s="142"/>
      <c r="CH564" s="142"/>
      <c r="CI564" s="142"/>
      <c r="CJ564" s="142"/>
      <c r="CK564" s="142"/>
      <c r="CL564" s="111"/>
      <c r="CM564" s="111"/>
      <c r="CN564" s="111"/>
      <c r="CO564" s="142"/>
      <c r="CP564" s="145"/>
      <c r="CQ564" s="142"/>
      <c r="CR564" s="142"/>
      <c r="CS564" s="142"/>
      <c r="CT564" s="142"/>
      <c r="CU564" s="142"/>
      <c r="CV564" s="111"/>
      <c r="CW564" s="111"/>
      <c r="CX564" s="111"/>
      <c r="CY564" s="142"/>
      <c r="CZ564" s="145"/>
      <c r="DA564" s="116"/>
      <c r="DB564" s="168"/>
      <c r="DC564" s="118"/>
      <c r="DD564" s="118"/>
      <c r="DE564" s="167"/>
      <c r="DF564" s="167"/>
    </row>
    <row r="565" spans="1:110" hidden="1" x14ac:dyDescent="0.25">
      <c r="A565" s="140"/>
      <c r="B565" s="141"/>
      <c r="C565" s="90"/>
      <c r="D565" s="142"/>
      <c r="E565" s="143"/>
      <c r="F565" s="144"/>
      <c r="G565" s="142"/>
      <c r="H565" s="142"/>
      <c r="I565" s="110"/>
      <c r="J565" s="142"/>
      <c r="K565" s="110"/>
      <c r="L565" s="142"/>
      <c r="M565" s="142"/>
      <c r="N565" s="142"/>
      <c r="O565" s="110"/>
      <c r="P565" s="142"/>
      <c r="Q565" s="110"/>
      <c r="R565" s="142"/>
      <c r="S565" s="142"/>
      <c r="T565" s="142"/>
      <c r="U565" s="110"/>
      <c r="V565" s="142"/>
      <c r="W565" s="110"/>
      <c r="X565" s="142"/>
      <c r="Y565" s="110"/>
      <c r="Z565" s="144"/>
      <c r="AA565" s="142"/>
      <c r="AB565" s="142"/>
      <c r="AC565" s="142"/>
      <c r="AD565" s="142"/>
      <c r="AE565" s="142"/>
      <c r="AF565" s="111"/>
      <c r="AG565" s="111"/>
      <c r="AH565" s="111"/>
      <c r="AI565" s="142"/>
      <c r="AJ565" s="144"/>
      <c r="AK565" s="142"/>
      <c r="AL565" s="142"/>
      <c r="AM565" s="142"/>
      <c r="AN565" s="142"/>
      <c r="AO565" s="142"/>
      <c r="AP565" s="111"/>
      <c r="AQ565" s="111"/>
      <c r="AR565" s="111"/>
      <c r="AS565" s="142"/>
      <c r="AT565" s="144"/>
      <c r="AU565" s="142"/>
      <c r="AV565" s="142"/>
      <c r="AW565" s="142"/>
      <c r="AX565" s="110"/>
      <c r="AY565" s="110"/>
      <c r="AZ565" s="142"/>
      <c r="BA565" s="144"/>
      <c r="BB565" s="142"/>
      <c r="BC565" s="142"/>
      <c r="BD565" s="142"/>
      <c r="BE565" s="110"/>
      <c r="BF565" s="110"/>
      <c r="BG565" s="142"/>
      <c r="BH565" s="144"/>
      <c r="BI565" s="142"/>
      <c r="BJ565" s="142"/>
      <c r="BK565" s="110"/>
      <c r="BL565" s="142"/>
      <c r="BM565" s="110"/>
      <c r="BN565" s="142"/>
      <c r="BO565" s="142"/>
      <c r="BP565" s="142"/>
      <c r="BQ565" s="110"/>
      <c r="BR565" s="142"/>
      <c r="BS565" s="110"/>
      <c r="BT565" s="142"/>
      <c r="BU565" s="110"/>
      <c r="BV565" s="144"/>
      <c r="BW565" s="114"/>
      <c r="BX565" s="67"/>
      <c r="BY565" s="68"/>
      <c r="BZ565" s="143"/>
      <c r="CA565" s="143"/>
      <c r="CB565" s="142"/>
      <c r="CC565" s="110"/>
      <c r="CD565" s="110"/>
      <c r="CE565" s="142"/>
      <c r="CF565" s="145"/>
      <c r="CG565" s="142"/>
      <c r="CH565" s="142"/>
      <c r="CI565" s="142"/>
      <c r="CJ565" s="142"/>
      <c r="CK565" s="142"/>
      <c r="CL565" s="111"/>
      <c r="CM565" s="111"/>
      <c r="CN565" s="111"/>
      <c r="CO565" s="142"/>
      <c r="CP565" s="145"/>
      <c r="CQ565" s="142"/>
      <c r="CR565" s="142"/>
      <c r="CS565" s="142"/>
      <c r="CT565" s="142"/>
      <c r="CU565" s="142"/>
      <c r="CV565" s="111"/>
      <c r="CW565" s="111"/>
      <c r="CX565" s="111"/>
      <c r="CY565" s="142"/>
      <c r="CZ565" s="145"/>
      <c r="DA565" s="116"/>
      <c r="DB565" s="168"/>
      <c r="DC565" s="118"/>
      <c r="DD565" s="118"/>
      <c r="DE565" s="167"/>
      <c r="DF565" s="167"/>
    </row>
    <row r="566" spans="1:110" hidden="1" x14ac:dyDescent="0.25">
      <c r="A566" s="140"/>
      <c r="B566" s="141"/>
      <c r="C566" s="90"/>
      <c r="D566" s="142"/>
      <c r="E566" s="143"/>
      <c r="F566" s="144"/>
      <c r="G566" s="142"/>
      <c r="H566" s="142"/>
      <c r="I566" s="110"/>
      <c r="J566" s="142"/>
      <c r="K566" s="110"/>
      <c r="L566" s="142"/>
      <c r="M566" s="142"/>
      <c r="N566" s="142"/>
      <c r="O566" s="110"/>
      <c r="P566" s="142"/>
      <c r="Q566" s="110"/>
      <c r="R566" s="142"/>
      <c r="S566" s="142"/>
      <c r="T566" s="142"/>
      <c r="U566" s="110"/>
      <c r="V566" s="142"/>
      <c r="W566" s="110"/>
      <c r="X566" s="142"/>
      <c r="Y566" s="110"/>
      <c r="Z566" s="144"/>
      <c r="AA566" s="142"/>
      <c r="AB566" s="142"/>
      <c r="AC566" s="142"/>
      <c r="AD566" s="142"/>
      <c r="AE566" s="142"/>
      <c r="AF566" s="111"/>
      <c r="AG566" s="111"/>
      <c r="AH566" s="111"/>
      <c r="AI566" s="142"/>
      <c r="AJ566" s="144"/>
      <c r="AK566" s="142"/>
      <c r="AL566" s="142"/>
      <c r="AM566" s="142"/>
      <c r="AN566" s="142"/>
      <c r="AO566" s="142"/>
      <c r="AP566" s="111"/>
      <c r="AQ566" s="111"/>
      <c r="AR566" s="111"/>
      <c r="AS566" s="142"/>
      <c r="AT566" s="144"/>
      <c r="AU566" s="142"/>
      <c r="AV566" s="142"/>
      <c r="AW566" s="142"/>
      <c r="AX566" s="110"/>
      <c r="AY566" s="110"/>
      <c r="AZ566" s="142"/>
      <c r="BA566" s="144"/>
      <c r="BB566" s="142"/>
      <c r="BC566" s="142"/>
      <c r="BD566" s="142"/>
      <c r="BE566" s="110"/>
      <c r="BF566" s="110"/>
      <c r="BG566" s="142"/>
      <c r="BH566" s="144"/>
      <c r="BI566" s="142"/>
      <c r="BJ566" s="142"/>
      <c r="BK566" s="110"/>
      <c r="BL566" s="142"/>
      <c r="BM566" s="110"/>
      <c r="BN566" s="142"/>
      <c r="BO566" s="142"/>
      <c r="BP566" s="142"/>
      <c r="BQ566" s="110"/>
      <c r="BR566" s="142"/>
      <c r="BS566" s="110"/>
      <c r="BT566" s="142"/>
      <c r="BU566" s="110"/>
      <c r="BV566" s="144"/>
      <c r="BW566" s="114"/>
      <c r="BX566" s="67"/>
      <c r="BY566" s="68"/>
      <c r="BZ566" s="143"/>
      <c r="CA566" s="143"/>
      <c r="CB566" s="142"/>
      <c r="CC566" s="110"/>
      <c r="CD566" s="110"/>
      <c r="CE566" s="142"/>
      <c r="CF566" s="145"/>
      <c r="CG566" s="142"/>
      <c r="CH566" s="142"/>
      <c r="CI566" s="142"/>
      <c r="CJ566" s="142"/>
      <c r="CK566" s="142"/>
      <c r="CL566" s="111"/>
      <c r="CM566" s="111"/>
      <c r="CN566" s="111"/>
      <c r="CO566" s="142"/>
      <c r="CP566" s="145"/>
      <c r="CQ566" s="142"/>
      <c r="CR566" s="142"/>
      <c r="CS566" s="142"/>
      <c r="CT566" s="142"/>
      <c r="CU566" s="142"/>
      <c r="CV566" s="111"/>
      <c r="CW566" s="111"/>
      <c r="CX566" s="111"/>
      <c r="CY566" s="142"/>
      <c r="CZ566" s="145"/>
      <c r="DA566" s="116"/>
      <c r="DB566" s="168"/>
      <c r="DC566" s="118"/>
      <c r="DD566" s="118"/>
      <c r="DE566" s="167"/>
      <c r="DF566" s="167"/>
    </row>
    <row r="567" spans="1:110" hidden="1" x14ac:dyDescent="0.25">
      <c r="A567" s="140"/>
      <c r="B567" s="141"/>
      <c r="C567" s="90"/>
      <c r="D567" s="142"/>
      <c r="E567" s="143"/>
      <c r="F567" s="144"/>
      <c r="G567" s="142"/>
      <c r="H567" s="142"/>
      <c r="I567" s="110"/>
      <c r="J567" s="142"/>
      <c r="K567" s="110"/>
      <c r="L567" s="142"/>
      <c r="M567" s="142"/>
      <c r="N567" s="142"/>
      <c r="O567" s="110"/>
      <c r="P567" s="142"/>
      <c r="Q567" s="110"/>
      <c r="R567" s="142"/>
      <c r="S567" s="142"/>
      <c r="T567" s="142"/>
      <c r="U567" s="110"/>
      <c r="V567" s="142"/>
      <c r="W567" s="110"/>
      <c r="X567" s="142"/>
      <c r="Y567" s="110"/>
      <c r="Z567" s="144"/>
      <c r="AA567" s="142"/>
      <c r="AB567" s="142"/>
      <c r="AC567" s="142"/>
      <c r="AD567" s="142"/>
      <c r="AE567" s="142"/>
      <c r="AF567" s="111"/>
      <c r="AG567" s="111"/>
      <c r="AH567" s="111"/>
      <c r="AI567" s="142"/>
      <c r="AJ567" s="144"/>
      <c r="AK567" s="142"/>
      <c r="AL567" s="142"/>
      <c r="AM567" s="142"/>
      <c r="AN567" s="142"/>
      <c r="AO567" s="142"/>
      <c r="AP567" s="111"/>
      <c r="AQ567" s="111"/>
      <c r="AR567" s="111"/>
      <c r="AS567" s="142"/>
      <c r="AT567" s="144"/>
      <c r="AU567" s="142"/>
      <c r="AV567" s="142"/>
      <c r="AW567" s="142"/>
      <c r="AX567" s="110"/>
      <c r="AY567" s="110"/>
      <c r="AZ567" s="142"/>
      <c r="BA567" s="144"/>
      <c r="BB567" s="142"/>
      <c r="BC567" s="142"/>
      <c r="BD567" s="142"/>
      <c r="BE567" s="110"/>
      <c r="BF567" s="110"/>
      <c r="BG567" s="142"/>
      <c r="BH567" s="144"/>
      <c r="BI567" s="142"/>
      <c r="BJ567" s="142"/>
      <c r="BK567" s="110"/>
      <c r="BL567" s="142"/>
      <c r="BM567" s="110"/>
      <c r="BN567" s="142"/>
      <c r="BO567" s="142"/>
      <c r="BP567" s="142"/>
      <c r="BQ567" s="110"/>
      <c r="BR567" s="142"/>
      <c r="BS567" s="110"/>
      <c r="BT567" s="142"/>
      <c r="BU567" s="110"/>
      <c r="BV567" s="144"/>
      <c r="BW567" s="114"/>
      <c r="BX567" s="67"/>
      <c r="BY567" s="68"/>
      <c r="BZ567" s="143"/>
      <c r="CA567" s="143"/>
      <c r="CB567" s="142"/>
      <c r="CC567" s="110"/>
      <c r="CD567" s="110"/>
      <c r="CE567" s="142"/>
      <c r="CF567" s="145"/>
      <c r="CG567" s="142"/>
      <c r="CH567" s="142"/>
      <c r="CI567" s="142"/>
      <c r="CJ567" s="142"/>
      <c r="CK567" s="142"/>
      <c r="CL567" s="111"/>
      <c r="CM567" s="111"/>
      <c r="CN567" s="111"/>
      <c r="CO567" s="142"/>
      <c r="CP567" s="145"/>
      <c r="CQ567" s="142"/>
      <c r="CR567" s="142"/>
      <c r="CS567" s="142"/>
      <c r="CT567" s="142"/>
      <c r="CU567" s="142"/>
      <c r="CV567" s="111"/>
      <c r="CW567" s="111"/>
      <c r="CX567" s="111"/>
      <c r="CY567" s="142"/>
      <c r="CZ567" s="145"/>
      <c r="DA567" s="116"/>
      <c r="DB567" s="168"/>
      <c r="DC567" s="118"/>
      <c r="DD567" s="118"/>
      <c r="DE567" s="167"/>
      <c r="DF567" s="167"/>
    </row>
    <row r="568" spans="1:110" hidden="1" x14ac:dyDescent="0.25">
      <c r="A568" s="140"/>
      <c r="B568" s="141"/>
      <c r="C568" s="90"/>
      <c r="D568" s="142"/>
      <c r="E568" s="143"/>
      <c r="F568" s="144"/>
      <c r="G568" s="142"/>
      <c r="H568" s="142"/>
      <c r="I568" s="110"/>
      <c r="J568" s="142"/>
      <c r="K568" s="110"/>
      <c r="L568" s="142"/>
      <c r="M568" s="142"/>
      <c r="N568" s="142"/>
      <c r="O568" s="110"/>
      <c r="P568" s="142"/>
      <c r="Q568" s="110"/>
      <c r="R568" s="142"/>
      <c r="S568" s="142"/>
      <c r="T568" s="142"/>
      <c r="U568" s="110"/>
      <c r="V568" s="142"/>
      <c r="W568" s="110"/>
      <c r="X568" s="142"/>
      <c r="Y568" s="110"/>
      <c r="Z568" s="144"/>
      <c r="AA568" s="142"/>
      <c r="AB568" s="142"/>
      <c r="AC568" s="142"/>
      <c r="AD568" s="142"/>
      <c r="AE568" s="142"/>
      <c r="AF568" s="111"/>
      <c r="AG568" s="111"/>
      <c r="AH568" s="111"/>
      <c r="AI568" s="142"/>
      <c r="AJ568" s="144"/>
      <c r="AK568" s="142"/>
      <c r="AL568" s="142"/>
      <c r="AM568" s="142"/>
      <c r="AN568" s="142"/>
      <c r="AO568" s="142"/>
      <c r="AP568" s="111"/>
      <c r="AQ568" s="111"/>
      <c r="AR568" s="111"/>
      <c r="AS568" s="142"/>
      <c r="AT568" s="144"/>
      <c r="AU568" s="142"/>
      <c r="AV568" s="142"/>
      <c r="AW568" s="142"/>
      <c r="AX568" s="110"/>
      <c r="AY568" s="110"/>
      <c r="AZ568" s="142"/>
      <c r="BA568" s="144"/>
      <c r="BB568" s="142"/>
      <c r="BC568" s="142"/>
      <c r="BD568" s="142"/>
      <c r="BE568" s="110"/>
      <c r="BF568" s="110"/>
      <c r="BG568" s="142"/>
      <c r="BH568" s="144"/>
      <c r="BI568" s="142"/>
      <c r="BJ568" s="142"/>
      <c r="BK568" s="110"/>
      <c r="BL568" s="142"/>
      <c r="BM568" s="110"/>
      <c r="BN568" s="142"/>
      <c r="BO568" s="142"/>
      <c r="BP568" s="142"/>
      <c r="BQ568" s="110"/>
      <c r="BR568" s="142"/>
      <c r="BS568" s="110"/>
      <c r="BT568" s="142"/>
      <c r="BU568" s="110"/>
      <c r="BV568" s="144"/>
      <c r="BW568" s="114"/>
      <c r="BX568" s="67"/>
      <c r="BY568" s="68"/>
      <c r="BZ568" s="143"/>
      <c r="CA568" s="143"/>
      <c r="CB568" s="142"/>
      <c r="CC568" s="110"/>
      <c r="CD568" s="110"/>
      <c r="CE568" s="142"/>
      <c r="CF568" s="145"/>
      <c r="CG568" s="142"/>
      <c r="CH568" s="142"/>
      <c r="CI568" s="142"/>
      <c r="CJ568" s="142"/>
      <c r="CK568" s="142"/>
      <c r="CL568" s="111"/>
      <c r="CM568" s="111"/>
      <c r="CN568" s="111"/>
      <c r="CO568" s="142"/>
      <c r="CP568" s="145"/>
      <c r="CQ568" s="142"/>
      <c r="CR568" s="142"/>
      <c r="CS568" s="142"/>
      <c r="CT568" s="142"/>
      <c r="CU568" s="142"/>
      <c r="CV568" s="111"/>
      <c r="CW568" s="111"/>
      <c r="CX568" s="111"/>
      <c r="CY568" s="142"/>
      <c r="CZ568" s="145"/>
      <c r="DA568" s="116"/>
      <c r="DB568" s="168"/>
      <c r="DC568" s="118"/>
      <c r="DD568" s="118"/>
      <c r="DE568" s="167"/>
      <c r="DF568" s="167"/>
    </row>
    <row r="569" spans="1:110" hidden="1" x14ac:dyDescent="0.25">
      <c r="A569" s="140"/>
      <c r="B569" s="141"/>
      <c r="C569" s="90"/>
      <c r="D569" s="142"/>
      <c r="E569" s="143"/>
      <c r="F569" s="144"/>
      <c r="G569" s="142"/>
      <c r="H569" s="142"/>
      <c r="I569" s="110"/>
      <c r="J569" s="142"/>
      <c r="K569" s="110"/>
      <c r="L569" s="142"/>
      <c r="M569" s="142"/>
      <c r="N569" s="142"/>
      <c r="O569" s="110"/>
      <c r="P569" s="142"/>
      <c r="Q569" s="110"/>
      <c r="R569" s="142"/>
      <c r="S569" s="142"/>
      <c r="T569" s="142"/>
      <c r="U569" s="110"/>
      <c r="V569" s="142"/>
      <c r="W569" s="110"/>
      <c r="X569" s="142"/>
      <c r="Y569" s="110"/>
      <c r="Z569" s="144"/>
      <c r="AA569" s="142"/>
      <c r="AB569" s="142"/>
      <c r="AC569" s="142"/>
      <c r="AD569" s="142"/>
      <c r="AE569" s="142"/>
      <c r="AF569" s="111"/>
      <c r="AG569" s="111"/>
      <c r="AH569" s="111"/>
      <c r="AI569" s="142"/>
      <c r="AJ569" s="144"/>
      <c r="AK569" s="142"/>
      <c r="AL569" s="142"/>
      <c r="AM569" s="142"/>
      <c r="AN569" s="142"/>
      <c r="AO569" s="142"/>
      <c r="AP569" s="111"/>
      <c r="AQ569" s="111"/>
      <c r="AR569" s="111"/>
      <c r="AS569" s="142"/>
      <c r="AT569" s="144"/>
      <c r="AU569" s="142"/>
      <c r="AV569" s="142"/>
      <c r="AW569" s="142"/>
      <c r="AX569" s="110"/>
      <c r="AY569" s="110"/>
      <c r="AZ569" s="142"/>
      <c r="BA569" s="144"/>
      <c r="BB569" s="142"/>
      <c r="BC569" s="142"/>
      <c r="BD569" s="142"/>
      <c r="BE569" s="110"/>
      <c r="BF569" s="110"/>
      <c r="BG569" s="142"/>
      <c r="BH569" s="144"/>
      <c r="BI569" s="142"/>
      <c r="BJ569" s="142"/>
      <c r="BK569" s="110"/>
      <c r="BL569" s="142"/>
      <c r="BM569" s="110"/>
      <c r="BN569" s="142"/>
      <c r="BO569" s="142"/>
      <c r="BP569" s="142"/>
      <c r="BQ569" s="110"/>
      <c r="BR569" s="142"/>
      <c r="BS569" s="110"/>
      <c r="BT569" s="142"/>
      <c r="BU569" s="110"/>
      <c r="BV569" s="144"/>
      <c r="BW569" s="114"/>
      <c r="BX569" s="67"/>
      <c r="BY569" s="68"/>
      <c r="BZ569" s="143"/>
      <c r="CA569" s="143"/>
      <c r="CB569" s="142"/>
      <c r="CC569" s="110"/>
      <c r="CD569" s="110"/>
      <c r="CE569" s="142"/>
      <c r="CF569" s="145"/>
      <c r="CG569" s="142"/>
      <c r="CH569" s="142"/>
      <c r="CI569" s="142"/>
      <c r="CJ569" s="142"/>
      <c r="CK569" s="142"/>
      <c r="CL569" s="111"/>
      <c r="CM569" s="111"/>
      <c r="CN569" s="111"/>
      <c r="CO569" s="142"/>
      <c r="CP569" s="145"/>
      <c r="CQ569" s="142"/>
      <c r="CR569" s="142"/>
      <c r="CS569" s="142"/>
      <c r="CT569" s="142"/>
      <c r="CU569" s="142"/>
      <c r="CV569" s="111"/>
      <c r="CW569" s="111"/>
      <c r="CX569" s="111"/>
      <c r="CY569" s="142"/>
      <c r="CZ569" s="145"/>
      <c r="DA569" s="116"/>
      <c r="DB569" s="168"/>
      <c r="DC569" s="118"/>
      <c r="DD569" s="118"/>
      <c r="DE569" s="167"/>
      <c r="DF569" s="167"/>
    </row>
    <row r="570" spans="1:110" hidden="1" x14ac:dyDescent="0.25">
      <c r="A570" s="140"/>
      <c r="B570" s="141"/>
      <c r="C570" s="90"/>
      <c r="D570" s="142"/>
      <c r="E570" s="143"/>
      <c r="F570" s="144"/>
      <c r="G570" s="142"/>
      <c r="H570" s="142"/>
      <c r="I570" s="110"/>
      <c r="J570" s="142"/>
      <c r="K570" s="110"/>
      <c r="L570" s="142"/>
      <c r="M570" s="142"/>
      <c r="N570" s="142"/>
      <c r="O570" s="110"/>
      <c r="P570" s="142"/>
      <c r="Q570" s="110"/>
      <c r="R570" s="142"/>
      <c r="S570" s="142"/>
      <c r="T570" s="142"/>
      <c r="U570" s="110"/>
      <c r="V570" s="142"/>
      <c r="W570" s="110"/>
      <c r="X570" s="142"/>
      <c r="Y570" s="110"/>
      <c r="Z570" s="144"/>
      <c r="AA570" s="142"/>
      <c r="AB570" s="142"/>
      <c r="AC570" s="142"/>
      <c r="AD570" s="142"/>
      <c r="AE570" s="142"/>
      <c r="AF570" s="111"/>
      <c r="AG570" s="111"/>
      <c r="AH570" s="111"/>
      <c r="AI570" s="142"/>
      <c r="AJ570" s="144"/>
      <c r="AK570" s="142"/>
      <c r="AL570" s="142"/>
      <c r="AM570" s="142"/>
      <c r="AN570" s="142"/>
      <c r="AO570" s="142"/>
      <c r="AP570" s="111"/>
      <c r="AQ570" s="111"/>
      <c r="AR570" s="111"/>
      <c r="AS570" s="142"/>
      <c r="AT570" s="144"/>
      <c r="AU570" s="142"/>
      <c r="AV570" s="142"/>
      <c r="AW570" s="142"/>
      <c r="AX570" s="110"/>
      <c r="AY570" s="110"/>
      <c r="AZ570" s="142"/>
      <c r="BA570" s="144"/>
      <c r="BB570" s="142"/>
      <c r="BC570" s="142"/>
      <c r="BD570" s="142"/>
      <c r="BE570" s="110"/>
      <c r="BF570" s="110"/>
      <c r="BG570" s="142"/>
      <c r="BH570" s="144"/>
      <c r="BI570" s="142"/>
      <c r="BJ570" s="142"/>
      <c r="BK570" s="110"/>
      <c r="BL570" s="142"/>
      <c r="BM570" s="110"/>
      <c r="BN570" s="142"/>
      <c r="BO570" s="142"/>
      <c r="BP570" s="142"/>
      <c r="BQ570" s="110"/>
      <c r="BR570" s="142"/>
      <c r="BS570" s="110"/>
      <c r="BT570" s="142"/>
      <c r="BU570" s="110"/>
      <c r="BV570" s="144"/>
      <c r="BW570" s="114"/>
      <c r="BX570" s="67"/>
      <c r="BY570" s="68"/>
      <c r="BZ570" s="143"/>
      <c r="CA570" s="143"/>
      <c r="CB570" s="142"/>
      <c r="CC570" s="110"/>
      <c r="CD570" s="110"/>
      <c r="CE570" s="142"/>
      <c r="CF570" s="145"/>
      <c r="CG570" s="142"/>
      <c r="CH570" s="142"/>
      <c r="CI570" s="142"/>
      <c r="CJ570" s="142"/>
      <c r="CK570" s="142"/>
      <c r="CL570" s="111"/>
      <c r="CM570" s="111"/>
      <c r="CN570" s="111"/>
      <c r="CO570" s="142"/>
      <c r="CP570" s="145"/>
      <c r="CQ570" s="142"/>
      <c r="CR570" s="142"/>
      <c r="CS570" s="142"/>
      <c r="CT570" s="142"/>
      <c r="CU570" s="142"/>
      <c r="CV570" s="111"/>
      <c r="CW570" s="111"/>
      <c r="CX570" s="111"/>
      <c r="CY570" s="142"/>
      <c r="CZ570" s="145"/>
      <c r="DA570" s="116"/>
      <c r="DB570" s="168"/>
      <c r="DC570" s="118"/>
      <c r="DD570" s="118"/>
      <c r="DE570" s="167"/>
      <c r="DF570" s="167"/>
    </row>
    <row r="571" spans="1:110" hidden="1" x14ac:dyDescent="0.25">
      <c r="A571" s="140"/>
      <c r="B571" s="141"/>
      <c r="C571" s="90"/>
      <c r="D571" s="142"/>
      <c r="E571" s="143"/>
      <c r="F571" s="144"/>
      <c r="G571" s="142"/>
      <c r="H571" s="142"/>
      <c r="I571" s="110"/>
      <c r="J571" s="142"/>
      <c r="K571" s="110"/>
      <c r="L571" s="142"/>
      <c r="M571" s="142"/>
      <c r="N571" s="142"/>
      <c r="O571" s="110"/>
      <c r="P571" s="142"/>
      <c r="Q571" s="110"/>
      <c r="R571" s="142"/>
      <c r="S571" s="142"/>
      <c r="T571" s="142"/>
      <c r="U571" s="110"/>
      <c r="V571" s="142"/>
      <c r="W571" s="110"/>
      <c r="X571" s="142"/>
      <c r="Y571" s="110"/>
      <c r="Z571" s="144"/>
      <c r="AA571" s="142"/>
      <c r="AB571" s="142"/>
      <c r="AC571" s="142"/>
      <c r="AD571" s="142"/>
      <c r="AE571" s="142"/>
      <c r="AF571" s="111"/>
      <c r="AG571" s="111"/>
      <c r="AH571" s="111"/>
      <c r="AI571" s="142"/>
      <c r="AJ571" s="144"/>
      <c r="AK571" s="142"/>
      <c r="AL571" s="142"/>
      <c r="AM571" s="142"/>
      <c r="AN571" s="142"/>
      <c r="AO571" s="142"/>
      <c r="AP571" s="111"/>
      <c r="AQ571" s="111"/>
      <c r="AR571" s="111"/>
      <c r="AS571" s="142"/>
      <c r="AT571" s="144"/>
      <c r="AU571" s="142"/>
      <c r="AV571" s="142"/>
      <c r="AW571" s="142"/>
      <c r="AX571" s="110"/>
      <c r="AY571" s="110"/>
      <c r="AZ571" s="142"/>
      <c r="BA571" s="144"/>
      <c r="BB571" s="142"/>
      <c r="BC571" s="142"/>
      <c r="BD571" s="142"/>
      <c r="BE571" s="110"/>
      <c r="BF571" s="110"/>
      <c r="BG571" s="142"/>
      <c r="BH571" s="144"/>
      <c r="BI571" s="142"/>
      <c r="BJ571" s="142"/>
      <c r="BK571" s="110"/>
      <c r="BL571" s="142"/>
      <c r="BM571" s="110"/>
      <c r="BN571" s="142"/>
      <c r="BO571" s="142"/>
      <c r="BP571" s="142"/>
      <c r="BQ571" s="110"/>
      <c r="BR571" s="142"/>
      <c r="BS571" s="110"/>
      <c r="BT571" s="142"/>
      <c r="BU571" s="110"/>
      <c r="BV571" s="144"/>
      <c r="BW571" s="114"/>
      <c r="BX571" s="67"/>
      <c r="BY571" s="68"/>
      <c r="BZ571" s="143"/>
      <c r="CA571" s="143"/>
      <c r="CB571" s="142"/>
      <c r="CC571" s="110"/>
      <c r="CD571" s="110"/>
      <c r="CE571" s="142"/>
      <c r="CF571" s="145"/>
      <c r="CG571" s="142"/>
      <c r="CH571" s="142"/>
      <c r="CI571" s="142"/>
      <c r="CJ571" s="142"/>
      <c r="CK571" s="142"/>
      <c r="CL571" s="111"/>
      <c r="CM571" s="111"/>
      <c r="CN571" s="111"/>
      <c r="CO571" s="142"/>
      <c r="CP571" s="145"/>
      <c r="CQ571" s="142"/>
      <c r="CR571" s="142"/>
      <c r="CS571" s="142"/>
      <c r="CT571" s="142"/>
      <c r="CU571" s="142"/>
      <c r="CV571" s="111"/>
      <c r="CW571" s="111"/>
      <c r="CX571" s="111"/>
      <c r="CY571" s="142"/>
      <c r="CZ571" s="145"/>
      <c r="DA571" s="116"/>
      <c r="DB571" s="168"/>
      <c r="DC571" s="118"/>
      <c r="DD571" s="118"/>
      <c r="DE571" s="167"/>
      <c r="DF571" s="167"/>
    </row>
    <row r="572" spans="1:110" hidden="1" x14ac:dyDescent="0.25">
      <c r="A572" s="140"/>
      <c r="B572" s="141"/>
      <c r="C572" s="90"/>
      <c r="D572" s="142"/>
      <c r="E572" s="143"/>
      <c r="F572" s="144"/>
      <c r="G572" s="142"/>
      <c r="H572" s="142"/>
      <c r="I572" s="110"/>
      <c r="J572" s="142"/>
      <c r="K572" s="110"/>
      <c r="L572" s="142"/>
      <c r="M572" s="142"/>
      <c r="N572" s="142"/>
      <c r="O572" s="110"/>
      <c r="P572" s="142"/>
      <c r="Q572" s="110"/>
      <c r="R572" s="142"/>
      <c r="S572" s="142"/>
      <c r="T572" s="142"/>
      <c r="U572" s="110"/>
      <c r="V572" s="142"/>
      <c r="W572" s="110"/>
      <c r="X572" s="142"/>
      <c r="Y572" s="110"/>
      <c r="Z572" s="144"/>
      <c r="AA572" s="142"/>
      <c r="AB572" s="142"/>
      <c r="AC572" s="142"/>
      <c r="AD572" s="142"/>
      <c r="AE572" s="142"/>
      <c r="AF572" s="111"/>
      <c r="AG572" s="111"/>
      <c r="AH572" s="111"/>
      <c r="AI572" s="142"/>
      <c r="AJ572" s="144"/>
      <c r="AK572" s="142"/>
      <c r="AL572" s="142"/>
      <c r="AM572" s="142"/>
      <c r="AN572" s="142"/>
      <c r="AO572" s="142"/>
      <c r="AP572" s="111"/>
      <c r="AQ572" s="111"/>
      <c r="AR572" s="111"/>
      <c r="AS572" s="142"/>
      <c r="AT572" s="144"/>
      <c r="AU572" s="142"/>
      <c r="AV572" s="142"/>
      <c r="AW572" s="142"/>
      <c r="AX572" s="110"/>
      <c r="AY572" s="110"/>
      <c r="AZ572" s="142"/>
      <c r="BA572" s="144"/>
      <c r="BB572" s="142"/>
      <c r="BC572" s="142"/>
      <c r="BD572" s="142"/>
      <c r="BE572" s="110"/>
      <c r="BF572" s="110"/>
      <c r="BG572" s="142"/>
      <c r="BH572" s="144"/>
      <c r="BI572" s="142"/>
      <c r="BJ572" s="142"/>
      <c r="BK572" s="110"/>
      <c r="BL572" s="142"/>
      <c r="BM572" s="110"/>
      <c r="BN572" s="142"/>
      <c r="BO572" s="142"/>
      <c r="BP572" s="142"/>
      <c r="BQ572" s="110"/>
      <c r="BR572" s="142"/>
      <c r="BS572" s="110"/>
      <c r="BT572" s="142"/>
      <c r="BU572" s="110"/>
      <c r="BV572" s="144"/>
      <c r="BW572" s="114"/>
      <c r="BX572" s="67"/>
      <c r="BY572" s="68"/>
      <c r="BZ572" s="143"/>
      <c r="CA572" s="143"/>
      <c r="CB572" s="142"/>
      <c r="CC572" s="110"/>
      <c r="CD572" s="110"/>
      <c r="CE572" s="142"/>
      <c r="CF572" s="145"/>
      <c r="CG572" s="142"/>
      <c r="CH572" s="142"/>
      <c r="CI572" s="142"/>
      <c r="CJ572" s="142"/>
      <c r="CK572" s="142"/>
      <c r="CL572" s="111"/>
      <c r="CM572" s="111"/>
      <c r="CN572" s="111"/>
      <c r="CO572" s="142"/>
      <c r="CP572" s="145"/>
      <c r="CQ572" s="142"/>
      <c r="CR572" s="142"/>
      <c r="CS572" s="142"/>
      <c r="CT572" s="142"/>
      <c r="CU572" s="142"/>
      <c r="CV572" s="111"/>
      <c r="CW572" s="111"/>
      <c r="CX572" s="111"/>
      <c r="CY572" s="142"/>
      <c r="CZ572" s="145"/>
      <c r="DA572" s="116"/>
      <c r="DB572" s="168"/>
      <c r="DC572" s="118"/>
      <c r="DD572" s="118"/>
      <c r="DE572" s="167"/>
      <c r="DF572" s="167"/>
    </row>
    <row r="573" spans="1:110" hidden="1" x14ac:dyDescent="0.25">
      <c r="A573" s="140"/>
      <c r="B573" s="141"/>
      <c r="C573" s="90"/>
      <c r="D573" s="142"/>
      <c r="E573" s="143"/>
      <c r="F573" s="144"/>
      <c r="G573" s="142"/>
      <c r="H573" s="142"/>
      <c r="I573" s="110"/>
      <c r="J573" s="142"/>
      <c r="K573" s="110"/>
      <c r="L573" s="142"/>
      <c r="M573" s="142"/>
      <c r="N573" s="142"/>
      <c r="O573" s="110"/>
      <c r="P573" s="142"/>
      <c r="Q573" s="110"/>
      <c r="R573" s="142"/>
      <c r="S573" s="142"/>
      <c r="T573" s="142"/>
      <c r="U573" s="110"/>
      <c r="V573" s="142"/>
      <c r="W573" s="110"/>
      <c r="X573" s="142"/>
      <c r="Y573" s="110"/>
      <c r="Z573" s="144"/>
      <c r="AA573" s="142"/>
      <c r="AB573" s="142"/>
      <c r="AC573" s="142"/>
      <c r="AD573" s="142"/>
      <c r="AE573" s="142"/>
      <c r="AF573" s="111"/>
      <c r="AG573" s="111"/>
      <c r="AH573" s="111"/>
      <c r="AI573" s="142"/>
      <c r="AJ573" s="144"/>
      <c r="AK573" s="142"/>
      <c r="AL573" s="142"/>
      <c r="AM573" s="142"/>
      <c r="AN573" s="142"/>
      <c r="AO573" s="142"/>
      <c r="AP573" s="111"/>
      <c r="AQ573" s="111"/>
      <c r="AR573" s="111"/>
      <c r="AS573" s="142"/>
      <c r="AT573" s="144"/>
      <c r="AU573" s="142"/>
      <c r="AV573" s="142"/>
      <c r="AW573" s="142"/>
      <c r="AX573" s="110"/>
      <c r="AY573" s="110"/>
      <c r="AZ573" s="142"/>
      <c r="BA573" s="144"/>
      <c r="BB573" s="142"/>
      <c r="BC573" s="142"/>
      <c r="BD573" s="142"/>
      <c r="BE573" s="110"/>
      <c r="BF573" s="110"/>
      <c r="BG573" s="142"/>
      <c r="BH573" s="144"/>
      <c r="BI573" s="142"/>
      <c r="BJ573" s="142"/>
      <c r="BK573" s="110"/>
      <c r="BL573" s="142"/>
      <c r="BM573" s="110"/>
      <c r="BN573" s="142"/>
      <c r="BO573" s="142"/>
      <c r="BP573" s="142"/>
      <c r="BQ573" s="110"/>
      <c r="BR573" s="142"/>
      <c r="BS573" s="110"/>
      <c r="BT573" s="142"/>
      <c r="BU573" s="110"/>
      <c r="BV573" s="144"/>
      <c r="BW573" s="114"/>
      <c r="BX573" s="67"/>
      <c r="BY573" s="68"/>
      <c r="BZ573" s="143"/>
      <c r="CA573" s="143"/>
      <c r="CB573" s="142"/>
      <c r="CC573" s="110"/>
      <c r="CD573" s="110"/>
      <c r="CE573" s="142"/>
      <c r="CF573" s="145"/>
      <c r="CG573" s="142"/>
      <c r="CH573" s="142"/>
      <c r="CI573" s="142"/>
      <c r="CJ573" s="142"/>
      <c r="CK573" s="142"/>
      <c r="CL573" s="111"/>
      <c r="CM573" s="111"/>
      <c r="CN573" s="111"/>
      <c r="CO573" s="142"/>
      <c r="CP573" s="145"/>
      <c r="CQ573" s="142"/>
      <c r="CR573" s="142"/>
      <c r="CS573" s="142"/>
      <c r="CT573" s="142"/>
      <c r="CU573" s="142"/>
      <c r="CV573" s="111"/>
      <c r="CW573" s="111"/>
      <c r="CX573" s="111"/>
      <c r="CY573" s="142"/>
      <c r="CZ573" s="145"/>
      <c r="DA573" s="116"/>
      <c r="DB573" s="168"/>
      <c r="DC573" s="118"/>
      <c r="DD573" s="118"/>
      <c r="DE573" s="167"/>
      <c r="DF573" s="167"/>
    </row>
    <row r="574" spans="1:110" hidden="1" x14ac:dyDescent="0.25">
      <c r="A574" s="140"/>
      <c r="B574" s="141"/>
      <c r="C574" s="90"/>
      <c r="D574" s="142"/>
      <c r="E574" s="143"/>
      <c r="F574" s="144"/>
      <c r="G574" s="142"/>
      <c r="H574" s="142"/>
      <c r="I574" s="110"/>
      <c r="J574" s="142"/>
      <c r="K574" s="110"/>
      <c r="L574" s="142"/>
      <c r="M574" s="142"/>
      <c r="N574" s="142"/>
      <c r="O574" s="110"/>
      <c r="P574" s="142"/>
      <c r="Q574" s="110"/>
      <c r="R574" s="142"/>
      <c r="S574" s="142"/>
      <c r="T574" s="142"/>
      <c r="U574" s="110"/>
      <c r="V574" s="142"/>
      <c r="W574" s="110"/>
      <c r="X574" s="142"/>
      <c r="Y574" s="110"/>
      <c r="Z574" s="144"/>
      <c r="AA574" s="142"/>
      <c r="AB574" s="142"/>
      <c r="AC574" s="142"/>
      <c r="AD574" s="142"/>
      <c r="AE574" s="142"/>
      <c r="AF574" s="111"/>
      <c r="AG574" s="111"/>
      <c r="AH574" s="111"/>
      <c r="AI574" s="142"/>
      <c r="AJ574" s="144"/>
      <c r="AK574" s="142"/>
      <c r="AL574" s="142"/>
      <c r="AM574" s="142"/>
      <c r="AN574" s="142"/>
      <c r="AO574" s="142"/>
      <c r="AP574" s="111"/>
      <c r="AQ574" s="111"/>
      <c r="AR574" s="111"/>
      <c r="AS574" s="142"/>
      <c r="AT574" s="144"/>
      <c r="AU574" s="142"/>
      <c r="AV574" s="142"/>
      <c r="AW574" s="142"/>
      <c r="AX574" s="110"/>
      <c r="AY574" s="110"/>
      <c r="AZ574" s="142"/>
      <c r="BA574" s="144"/>
      <c r="BB574" s="142"/>
      <c r="BC574" s="142"/>
      <c r="BD574" s="142"/>
      <c r="BE574" s="110"/>
      <c r="BF574" s="110"/>
      <c r="BG574" s="142"/>
      <c r="BH574" s="144"/>
      <c r="BI574" s="142"/>
      <c r="BJ574" s="142"/>
      <c r="BK574" s="110"/>
      <c r="BL574" s="142"/>
      <c r="BM574" s="110"/>
      <c r="BN574" s="142"/>
      <c r="BO574" s="142"/>
      <c r="BP574" s="142"/>
      <c r="BQ574" s="110"/>
      <c r="BR574" s="142"/>
      <c r="BS574" s="110"/>
      <c r="BT574" s="142"/>
      <c r="BU574" s="110"/>
      <c r="BV574" s="144"/>
      <c r="BW574" s="114"/>
      <c r="BX574" s="67"/>
      <c r="BY574" s="68"/>
      <c r="BZ574" s="143"/>
      <c r="CA574" s="143"/>
      <c r="CB574" s="142"/>
      <c r="CC574" s="110"/>
      <c r="CD574" s="110"/>
      <c r="CE574" s="142"/>
      <c r="CF574" s="145"/>
      <c r="CG574" s="142"/>
      <c r="CH574" s="142"/>
      <c r="CI574" s="142"/>
      <c r="CJ574" s="142"/>
      <c r="CK574" s="142"/>
      <c r="CL574" s="111"/>
      <c r="CM574" s="111"/>
      <c r="CN574" s="111"/>
      <c r="CO574" s="142"/>
      <c r="CP574" s="145"/>
      <c r="CQ574" s="142"/>
      <c r="CR574" s="142"/>
      <c r="CS574" s="142"/>
      <c r="CT574" s="142"/>
      <c r="CU574" s="142"/>
      <c r="CV574" s="111"/>
      <c r="CW574" s="111"/>
      <c r="CX574" s="111"/>
      <c r="CY574" s="142"/>
      <c r="CZ574" s="145"/>
      <c r="DA574" s="116"/>
      <c r="DB574" s="168"/>
      <c r="DC574" s="118"/>
      <c r="DD574" s="118"/>
      <c r="DE574" s="167"/>
      <c r="DF574" s="167"/>
    </row>
    <row r="575" spans="1:110" hidden="1" x14ac:dyDescent="0.25">
      <c r="A575" s="140"/>
      <c r="B575" s="141"/>
      <c r="C575" s="90"/>
      <c r="D575" s="142"/>
      <c r="E575" s="143"/>
      <c r="F575" s="144"/>
      <c r="G575" s="142"/>
      <c r="H575" s="142"/>
      <c r="I575" s="110"/>
      <c r="J575" s="142"/>
      <c r="K575" s="110"/>
      <c r="L575" s="142"/>
      <c r="M575" s="142"/>
      <c r="N575" s="142"/>
      <c r="O575" s="110"/>
      <c r="P575" s="142"/>
      <c r="Q575" s="110"/>
      <c r="R575" s="142"/>
      <c r="S575" s="142"/>
      <c r="T575" s="142"/>
      <c r="U575" s="110"/>
      <c r="V575" s="142"/>
      <c r="W575" s="110"/>
      <c r="X575" s="142"/>
      <c r="Y575" s="110"/>
      <c r="Z575" s="144"/>
      <c r="AA575" s="142"/>
      <c r="AB575" s="142"/>
      <c r="AC575" s="142"/>
      <c r="AD575" s="142"/>
      <c r="AE575" s="142"/>
      <c r="AF575" s="111"/>
      <c r="AG575" s="111"/>
      <c r="AH575" s="111"/>
      <c r="AI575" s="142"/>
      <c r="AJ575" s="144"/>
      <c r="AK575" s="142"/>
      <c r="AL575" s="142"/>
      <c r="AM575" s="142"/>
      <c r="AN575" s="142"/>
      <c r="AO575" s="142"/>
      <c r="AP575" s="111"/>
      <c r="AQ575" s="111"/>
      <c r="AR575" s="111"/>
      <c r="AS575" s="142"/>
      <c r="AT575" s="144"/>
      <c r="AU575" s="142"/>
      <c r="AV575" s="142"/>
      <c r="AW575" s="142"/>
      <c r="AX575" s="110"/>
      <c r="AY575" s="110"/>
      <c r="AZ575" s="142"/>
      <c r="BA575" s="144"/>
      <c r="BB575" s="142"/>
      <c r="BC575" s="142"/>
      <c r="BD575" s="142"/>
      <c r="BE575" s="110"/>
      <c r="BF575" s="110"/>
      <c r="BG575" s="142"/>
      <c r="BH575" s="144"/>
      <c r="BI575" s="142"/>
      <c r="BJ575" s="142"/>
      <c r="BK575" s="110"/>
      <c r="BL575" s="142"/>
      <c r="BM575" s="110"/>
      <c r="BN575" s="142"/>
      <c r="BO575" s="142"/>
      <c r="BP575" s="142"/>
      <c r="BQ575" s="110"/>
      <c r="BR575" s="142"/>
      <c r="BS575" s="110"/>
      <c r="BT575" s="142"/>
      <c r="BU575" s="110"/>
      <c r="BV575" s="144"/>
      <c r="BW575" s="114"/>
      <c r="BX575" s="67"/>
      <c r="BY575" s="68"/>
      <c r="BZ575" s="143"/>
      <c r="CA575" s="143"/>
      <c r="CB575" s="142"/>
      <c r="CC575" s="110"/>
      <c r="CD575" s="110"/>
      <c r="CE575" s="142"/>
      <c r="CF575" s="145"/>
      <c r="CG575" s="142"/>
      <c r="CH575" s="142"/>
      <c r="CI575" s="142"/>
      <c r="CJ575" s="142"/>
      <c r="CK575" s="142"/>
      <c r="CL575" s="111"/>
      <c r="CM575" s="111"/>
      <c r="CN575" s="111"/>
      <c r="CO575" s="142"/>
      <c r="CP575" s="145"/>
      <c r="CQ575" s="142"/>
      <c r="CR575" s="142"/>
      <c r="CS575" s="142"/>
      <c r="CT575" s="142"/>
      <c r="CU575" s="142"/>
      <c r="CV575" s="111"/>
      <c r="CW575" s="111"/>
      <c r="CX575" s="111"/>
      <c r="CY575" s="142"/>
      <c r="CZ575" s="145"/>
      <c r="DA575" s="116"/>
      <c r="DB575" s="168"/>
      <c r="DC575" s="118"/>
      <c r="DD575" s="118"/>
      <c r="DE575" s="167"/>
      <c r="DF575" s="167"/>
    </row>
    <row r="576" spans="1:110" hidden="1" x14ac:dyDescent="0.25">
      <c r="A576" s="140"/>
      <c r="B576" s="141"/>
      <c r="C576" s="90"/>
      <c r="D576" s="142"/>
      <c r="E576" s="143"/>
      <c r="F576" s="144"/>
      <c r="G576" s="142"/>
      <c r="H576" s="142"/>
      <c r="I576" s="110"/>
      <c r="J576" s="142"/>
      <c r="K576" s="110"/>
      <c r="L576" s="142"/>
      <c r="M576" s="142"/>
      <c r="N576" s="142"/>
      <c r="O576" s="110"/>
      <c r="P576" s="142"/>
      <c r="Q576" s="110"/>
      <c r="R576" s="142"/>
      <c r="S576" s="142"/>
      <c r="T576" s="142"/>
      <c r="U576" s="110"/>
      <c r="V576" s="142"/>
      <c r="W576" s="110"/>
      <c r="X576" s="142"/>
      <c r="Y576" s="110"/>
      <c r="Z576" s="144"/>
      <c r="AA576" s="142"/>
      <c r="AB576" s="142"/>
      <c r="AC576" s="142"/>
      <c r="AD576" s="142"/>
      <c r="AE576" s="142"/>
      <c r="AF576" s="111"/>
      <c r="AG576" s="111"/>
      <c r="AH576" s="111"/>
      <c r="AI576" s="142"/>
      <c r="AJ576" s="144"/>
      <c r="AK576" s="142"/>
      <c r="AL576" s="142"/>
      <c r="AM576" s="142"/>
      <c r="AN576" s="142"/>
      <c r="AO576" s="142"/>
      <c r="AP576" s="111"/>
      <c r="AQ576" s="111"/>
      <c r="AR576" s="111"/>
      <c r="AS576" s="142"/>
      <c r="AT576" s="144"/>
      <c r="AU576" s="142"/>
      <c r="AV576" s="142"/>
      <c r="AW576" s="142"/>
      <c r="AX576" s="110"/>
      <c r="AY576" s="110"/>
      <c r="AZ576" s="142"/>
      <c r="BA576" s="144"/>
      <c r="BB576" s="142"/>
      <c r="BC576" s="142"/>
      <c r="BD576" s="142"/>
      <c r="BE576" s="110"/>
      <c r="BF576" s="110"/>
      <c r="BG576" s="142"/>
      <c r="BH576" s="144"/>
      <c r="BI576" s="142"/>
      <c r="BJ576" s="142"/>
      <c r="BK576" s="110"/>
      <c r="BL576" s="142"/>
      <c r="BM576" s="110"/>
      <c r="BN576" s="142"/>
      <c r="BO576" s="142"/>
      <c r="BP576" s="142"/>
      <c r="BQ576" s="110"/>
      <c r="BR576" s="142"/>
      <c r="BS576" s="110"/>
      <c r="BT576" s="142"/>
      <c r="BU576" s="110"/>
      <c r="BV576" s="144"/>
      <c r="BW576" s="114"/>
      <c r="BX576" s="67"/>
      <c r="BY576" s="68"/>
      <c r="BZ576" s="143"/>
      <c r="CA576" s="143"/>
      <c r="CB576" s="142"/>
      <c r="CC576" s="110"/>
      <c r="CD576" s="110"/>
      <c r="CE576" s="142"/>
      <c r="CF576" s="145"/>
      <c r="CG576" s="142"/>
      <c r="CH576" s="142"/>
      <c r="CI576" s="142"/>
      <c r="CJ576" s="142"/>
      <c r="CK576" s="142"/>
      <c r="CL576" s="111"/>
      <c r="CM576" s="111"/>
      <c r="CN576" s="111"/>
      <c r="CO576" s="142"/>
      <c r="CP576" s="145"/>
      <c r="CQ576" s="142"/>
      <c r="CR576" s="142"/>
      <c r="CS576" s="142"/>
      <c r="CT576" s="142"/>
      <c r="CU576" s="142"/>
      <c r="CV576" s="111"/>
      <c r="CW576" s="111"/>
      <c r="CX576" s="111"/>
      <c r="CY576" s="142"/>
      <c r="CZ576" s="145"/>
      <c r="DA576" s="116"/>
      <c r="DB576" s="168"/>
      <c r="DC576" s="118"/>
      <c r="DD576" s="118"/>
      <c r="DE576" s="167"/>
      <c r="DF576" s="167"/>
    </row>
    <row r="577" spans="1:110" hidden="1" x14ac:dyDescent="0.25">
      <c r="A577" s="140"/>
      <c r="B577" s="141"/>
      <c r="C577" s="90"/>
      <c r="D577" s="142"/>
      <c r="E577" s="143"/>
      <c r="F577" s="144"/>
      <c r="G577" s="142"/>
      <c r="H577" s="142"/>
      <c r="I577" s="110"/>
      <c r="J577" s="142"/>
      <c r="K577" s="110"/>
      <c r="L577" s="142"/>
      <c r="M577" s="142"/>
      <c r="N577" s="142"/>
      <c r="O577" s="110"/>
      <c r="P577" s="142"/>
      <c r="Q577" s="110"/>
      <c r="R577" s="142"/>
      <c r="S577" s="142"/>
      <c r="T577" s="142"/>
      <c r="U577" s="110"/>
      <c r="V577" s="142"/>
      <c r="W577" s="110"/>
      <c r="X577" s="142"/>
      <c r="Y577" s="110"/>
      <c r="Z577" s="144"/>
      <c r="AA577" s="142"/>
      <c r="AB577" s="142"/>
      <c r="AC577" s="142"/>
      <c r="AD577" s="142"/>
      <c r="AE577" s="142"/>
      <c r="AF577" s="111"/>
      <c r="AG577" s="111"/>
      <c r="AH577" s="111"/>
      <c r="AI577" s="142"/>
      <c r="AJ577" s="144"/>
      <c r="AK577" s="142"/>
      <c r="AL577" s="142"/>
      <c r="AM577" s="142"/>
      <c r="AN577" s="142"/>
      <c r="AO577" s="142"/>
      <c r="AP577" s="111"/>
      <c r="AQ577" s="111"/>
      <c r="AR577" s="111"/>
      <c r="AS577" s="142"/>
      <c r="AT577" s="144"/>
      <c r="AU577" s="142"/>
      <c r="AV577" s="142"/>
      <c r="AW577" s="142"/>
      <c r="AX577" s="110"/>
      <c r="AY577" s="110"/>
      <c r="AZ577" s="142"/>
      <c r="BA577" s="144"/>
      <c r="BB577" s="142"/>
      <c r="BC577" s="142"/>
      <c r="BD577" s="142"/>
      <c r="BE577" s="110"/>
      <c r="BF577" s="110"/>
      <c r="BG577" s="142"/>
      <c r="BH577" s="144"/>
      <c r="BI577" s="142"/>
      <c r="BJ577" s="142"/>
      <c r="BK577" s="110"/>
      <c r="BL577" s="142"/>
      <c r="BM577" s="110"/>
      <c r="BN577" s="142"/>
      <c r="BO577" s="142"/>
      <c r="BP577" s="142"/>
      <c r="BQ577" s="110"/>
      <c r="BR577" s="142"/>
      <c r="BS577" s="110"/>
      <c r="BT577" s="142"/>
      <c r="BU577" s="110"/>
      <c r="BV577" s="144"/>
      <c r="BW577" s="114"/>
      <c r="BX577" s="67"/>
      <c r="BY577" s="68"/>
      <c r="BZ577" s="143"/>
      <c r="CA577" s="143"/>
      <c r="CB577" s="142"/>
      <c r="CC577" s="110"/>
      <c r="CD577" s="110"/>
      <c r="CE577" s="142"/>
      <c r="CF577" s="145"/>
      <c r="CG577" s="142"/>
      <c r="CH577" s="142"/>
      <c r="CI577" s="142"/>
      <c r="CJ577" s="142"/>
      <c r="CK577" s="142"/>
      <c r="CL577" s="111"/>
      <c r="CM577" s="111"/>
      <c r="CN577" s="111"/>
      <c r="CO577" s="142"/>
      <c r="CP577" s="145"/>
      <c r="CQ577" s="142"/>
      <c r="CR577" s="142"/>
      <c r="CS577" s="142"/>
      <c r="CT577" s="142"/>
      <c r="CU577" s="142"/>
      <c r="CV577" s="111"/>
      <c r="CW577" s="111"/>
      <c r="CX577" s="111"/>
      <c r="CY577" s="142"/>
      <c r="CZ577" s="145"/>
      <c r="DA577" s="116"/>
      <c r="DB577" s="168"/>
      <c r="DC577" s="118"/>
      <c r="DD577" s="118"/>
      <c r="DE577" s="167"/>
      <c r="DF577" s="167"/>
    </row>
    <row r="578" spans="1:110" hidden="1" x14ac:dyDescent="0.25">
      <c r="A578" s="140"/>
      <c r="B578" s="141"/>
      <c r="C578" s="90"/>
      <c r="D578" s="142"/>
      <c r="E578" s="143"/>
      <c r="F578" s="144"/>
      <c r="G578" s="142"/>
      <c r="H578" s="142"/>
      <c r="I578" s="110"/>
      <c r="J578" s="142"/>
      <c r="K578" s="110"/>
      <c r="L578" s="142"/>
      <c r="M578" s="142"/>
      <c r="N578" s="142"/>
      <c r="O578" s="110"/>
      <c r="P578" s="142"/>
      <c r="Q578" s="110"/>
      <c r="R578" s="142"/>
      <c r="S578" s="142"/>
      <c r="T578" s="142"/>
      <c r="U578" s="110"/>
      <c r="V578" s="142"/>
      <c r="W578" s="110"/>
      <c r="X578" s="142"/>
      <c r="Y578" s="110"/>
      <c r="Z578" s="144"/>
      <c r="AA578" s="142"/>
      <c r="AB578" s="142"/>
      <c r="AC578" s="142"/>
      <c r="AD578" s="142"/>
      <c r="AE578" s="142"/>
      <c r="AF578" s="111"/>
      <c r="AG578" s="111"/>
      <c r="AH578" s="111"/>
      <c r="AI578" s="142"/>
      <c r="AJ578" s="144"/>
      <c r="AK578" s="142"/>
      <c r="AL578" s="142"/>
      <c r="AM578" s="142"/>
      <c r="AN578" s="142"/>
      <c r="AO578" s="142"/>
      <c r="AP578" s="111"/>
      <c r="AQ578" s="111"/>
      <c r="AR578" s="111"/>
      <c r="AS578" s="142"/>
      <c r="AT578" s="144"/>
      <c r="AU578" s="142"/>
      <c r="AV578" s="142"/>
      <c r="AW578" s="142"/>
      <c r="AX578" s="110"/>
      <c r="AY578" s="110"/>
      <c r="AZ578" s="142"/>
      <c r="BA578" s="144"/>
      <c r="BB578" s="142"/>
      <c r="BC578" s="142"/>
      <c r="BD578" s="142"/>
      <c r="BE578" s="110"/>
      <c r="BF578" s="110"/>
      <c r="BG578" s="142"/>
      <c r="BH578" s="144"/>
      <c r="BI578" s="142"/>
      <c r="BJ578" s="142"/>
      <c r="BK578" s="110"/>
      <c r="BL578" s="142"/>
      <c r="BM578" s="110"/>
      <c r="BN578" s="142"/>
      <c r="BO578" s="142"/>
      <c r="BP578" s="142"/>
      <c r="BQ578" s="110"/>
      <c r="BR578" s="142"/>
      <c r="BS578" s="110"/>
      <c r="BT578" s="142"/>
      <c r="BU578" s="110"/>
      <c r="BV578" s="144"/>
      <c r="BW578" s="114"/>
      <c r="BX578" s="67"/>
      <c r="BY578" s="68"/>
      <c r="BZ578" s="143"/>
      <c r="CA578" s="143"/>
      <c r="CB578" s="142"/>
      <c r="CC578" s="110"/>
      <c r="CD578" s="110"/>
      <c r="CE578" s="142"/>
      <c r="CF578" s="145"/>
      <c r="CG578" s="142"/>
      <c r="CH578" s="142"/>
      <c r="CI578" s="142"/>
      <c r="CJ578" s="142"/>
      <c r="CK578" s="142"/>
      <c r="CL578" s="111"/>
      <c r="CM578" s="111"/>
      <c r="CN578" s="111"/>
      <c r="CO578" s="142"/>
      <c r="CP578" s="145"/>
      <c r="CQ578" s="142"/>
      <c r="CR578" s="142"/>
      <c r="CS578" s="142"/>
      <c r="CT578" s="142"/>
      <c r="CU578" s="142"/>
      <c r="CV578" s="111"/>
      <c r="CW578" s="111"/>
      <c r="CX578" s="111"/>
      <c r="CY578" s="142"/>
      <c r="CZ578" s="145"/>
      <c r="DA578" s="116"/>
      <c r="DB578" s="168"/>
      <c r="DC578" s="118"/>
      <c r="DD578" s="118"/>
      <c r="DE578" s="167"/>
      <c r="DF578" s="167"/>
    </row>
    <row r="579" spans="1:110" hidden="1" x14ac:dyDescent="0.25">
      <c r="A579" s="140"/>
      <c r="B579" s="141"/>
      <c r="C579" s="90"/>
      <c r="D579" s="142"/>
      <c r="E579" s="143"/>
      <c r="F579" s="144"/>
      <c r="G579" s="142"/>
      <c r="H579" s="142"/>
      <c r="I579" s="110"/>
      <c r="J579" s="142"/>
      <c r="K579" s="110"/>
      <c r="L579" s="142"/>
      <c r="M579" s="142"/>
      <c r="N579" s="142"/>
      <c r="O579" s="110"/>
      <c r="P579" s="142"/>
      <c r="Q579" s="110"/>
      <c r="R579" s="142"/>
      <c r="S579" s="142"/>
      <c r="T579" s="142"/>
      <c r="U579" s="110"/>
      <c r="V579" s="142"/>
      <c r="W579" s="110"/>
      <c r="X579" s="142"/>
      <c r="Y579" s="110"/>
      <c r="Z579" s="144"/>
      <c r="AA579" s="142"/>
      <c r="AB579" s="142"/>
      <c r="AC579" s="142"/>
      <c r="AD579" s="142"/>
      <c r="AE579" s="142"/>
      <c r="AF579" s="111"/>
      <c r="AG579" s="111"/>
      <c r="AH579" s="111"/>
      <c r="AI579" s="142"/>
      <c r="AJ579" s="144"/>
      <c r="AK579" s="142"/>
      <c r="AL579" s="142"/>
      <c r="AM579" s="142"/>
      <c r="AN579" s="142"/>
      <c r="AO579" s="142"/>
      <c r="AP579" s="111"/>
      <c r="AQ579" s="111"/>
      <c r="AR579" s="111"/>
      <c r="AS579" s="142"/>
      <c r="AT579" s="144"/>
      <c r="AU579" s="142"/>
      <c r="AV579" s="142"/>
      <c r="AW579" s="142"/>
      <c r="AX579" s="110"/>
      <c r="AY579" s="110"/>
      <c r="AZ579" s="142"/>
      <c r="BA579" s="144"/>
      <c r="BB579" s="142"/>
      <c r="BC579" s="142"/>
      <c r="BD579" s="142"/>
      <c r="BE579" s="110"/>
      <c r="BF579" s="110"/>
      <c r="BG579" s="142"/>
      <c r="BH579" s="144"/>
      <c r="BI579" s="142"/>
      <c r="BJ579" s="142"/>
      <c r="BK579" s="110"/>
      <c r="BL579" s="142"/>
      <c r="BM579" s="110"/>
      <c r="BN579" s="142"/>
      <c r="BO579" s="142"/>
      <c r="BP579" s="142"/>
      <c r="BQ579" s="110"/>
      <c r="BR579" s="142"/>
      <c r="BS579" s="110"/>
      <c r="BT579" s="142"/>
      <c r="BU579" s="110"/>
      <c r="BV579" s="144"/>
      <c r="BW579" s="114"/>
      <c r="BX579" s="67"/>
      <c r="BY579" s="68"/>
      <c r="BZ579" s="143"/>
      <c r="CA579" s="143"/>
      <c r="CB579" s="142"/>
      <c r="CC579" s="110"/>
      <c r="CD579" s="110"/>
      <c r="CE579" s="142"/>
      <c r="CF579" s="145"/>
      <c r="CG579" s="142"/>
      <c r="CH579" s="142"/>
      <c r="CI579" s="142"/>
      <c r="CJ579" s="142"/>
      <c r="CK579" s="142"/>
      <c r="CL579" s="111"/>
      <c r="CM579" s="111"/>
      <c r="CN579" s="111"/>
      <c r="CO579" s="142"/>
      <c r="CP579" s="145"/>
      <c r="CQ579" s="142"/>
      <c r="CR579" s="142"/>
      <c r="CS579" s="142"/>
      <c r="CT579" s="142"/>
      <c r="CU579" s="142"/>
      <c r="CV579" s="111"/>
      <c r="CW579" s="111"/>
      <c r="CX579" s="111"/>
      <c r="CY579" s="142"/>
      <c r="CZ579" s="145"/>
      <c r="DA579" s="116"/>
      <c r="DB579" s="168"/>
      <c r="DC579" s="118"/>
      <c r="DD579" s="118"/>
      <c r="DE579" s="167"/>
      <c r="DF579" s="167"/>
    </row>
    <row r="580" spans="1:110" hidden="1" x14ac:dyDescent="0.25">
      <c r="A580" s="140"/>
      <c r="B580" s="141"/>
      <c r="C580" s="90"/>
      <c r="D580" s="142"/>
      <c r="E580" s="143"/>
      <c r="F580" s="144"/>
      <c r="G580" s="142"/>
      <c r="H580" s="142"/>
      <c r="I580" s="110"/>
      <c r="J580" s="142"/>
      <c r="K580" s="110"/>
      <c r="L580" s="142"/>
      <c r="M580" s="142"/>
      <c r="N580" s="142"/>
      <c r="O580" s="110"/>
      <c r="P580" s="142"/>
      <c r="Q580" s="110"/>
      <c r="R580" s="142"/>
      <c r="S580" s="142"/>
      <c r="T580" s="142"/>
      <c r="U580" s="110"/>
      <c r="V580" s="142"/>
      <c r="W580" s="110"/>
      <c r="X580" s="142"/>
      <c r="Y580" s="110"/>
      <c r="Z580" s="144"/>
      <c r="AA580" s="142"/>
      <c r="AB580" s="142"/>
      <c r="AC580" s="142"/>
      <c r="AD580" s="142"/>
      <c r="AE580" s="142"/>
      <c r="AF580" s="111"/>
      <c r="AG580" s="111"/>
      <c r="AH580" s="111"/>
      <c r="AI580" s="142"/>
      <c r="AJ580" s="144"/>
      <c r="AK580" s="142"/>
      <c r="AL580" s="142"/>
      <c r="AM580" s="142"/>
      <c r="AN580" s="142"/>
      <c r="AO580" s="142"/>
      <c r="AP580" s="111"/>
      <c r="AQ580" s="111"/>
      <c r="AR580" s="111"/>
      <c r="AS580" s="142"/>
      <c r="AT580" s="144"/>
      <c r="AU580" s="142"/>
      <c r="AV580" s="142"/>
      <c r="AW580" s="142"/>
      <c r="AX580" s="110"/>
      <c r="AY580" s="110"/>
      <c r="AZ580" s="142"/>
      <c r="BA580" s="144"/>
      <c r="BB580" s="142"/>
      <c r="BC580" s="142"/>
      <c r="BD580" s="142"/>
      <c r="BE580" s="110"/>
      <c r="BF580" s="110"/>
      <c r="BG580" s="142"/>
      <c r="BH580" s="144"/>
      <c r="BI580" s="142"/>
      <c r="BJ580" s="142"/>
      <c r="BK580" s="110"/>
      <c r="BL580" s="142"/>
      <c r="BM580" s="110"/>
      <c r="BN580" s="142"/>
      <c r="BO580" s="142"/>
      <c r="BP580" s="142"/>
      <c r="BQ580" s="110"/>
      <c r="BR580" s="142"/>
      <c r="BS580" s="110"/>
      <c r="BT580" s="142"/>
      <c r="BU580" s="110"/>
      <c r="BV580" s="144"/>
      <c r="BW580" s="114"/>
      <c r="BX580" s="67"/>
      <c r="BY580" s="68"/>
      <c r="BZ580" s="143"/>
      <c r="CA580" s="143"/>
      <c r="CB580" s="142"/>
      <c r="CC580" s="110"/>
      <c r="CD580" s="110"/>
      <c r="CE580" s="142"/>
      <c r="CF580" s="145"/>
      <c r="CG580" s="142"/>
      <c r="CH580" s="142"/>
      <c r="CI580" s="142"/>
      <c r="CJ580" s="142"/>
      <c r="CK580" s="142"/>
      <c r="CL580" s="111"/>
      <c r="CM580" s="111"/>
      <c r="CN580" s="111"/>
      <c r="CO580" s="142"/>
      <c r="CP580" s="145"/>
      <c r="CQ580" s="142"/>
      <c r="CR580" s="142"/>
      <c r="CS580" s="142"/>
      <c r="CT580" s="142"/>
      <c r="CU580" s="142"/>
      <c r="CV580" s="111"/>
      <c r="CW580" s="111"/>
      <c r="CX580" s="111"/>
      <c r="CY580" s="142"/>
      <c r="CZ580" s="145"/>
      <c r="DA580" s="116"/>
      <c r="DB580" s="168"/>
      <c r="DC580" s="118"/>
      <c r="DD580" s="118"/>
      <c r="DE580" s="167"/>
      <c r="DF580" s="167"/>
    </row>
    <row r="581" spans="1:110" hidden="1" x14ac:dyDescent="0.25">
      <c r="A581" s="140"/>
      <c r="B581" s="141"/>
      <c r="C581" s="90"/>
      <c r="D581" s="142"/>
      <c r="E581" s="143"/>
      <c r="F581" s="144"/>
      <c r="G581" s="142"/>
      <c r="H581" s="142"/>
      <c r="I581" s="110"/>
      <c r="J581" s="142"/>
      <c r="K581" s="110"/>
      <c r="L581" s="142"/>
      <c r="M581" s="142"/>
      <c r="N581" s="142"/>
      <c r="O581" s="110"/>
      <c r="P581" s="142"/>
      <c r="Q581" s="110"/>
      <c r="R581" s="142"/>
      <c r="S581" s="142"/>
      <c r="T581" s="142"/>
      <c r="U581" s="110"/>
      <c r="V581" s="142"/>
      <c r="W581" s="110"/>
      <c r="X581" s="142"/>
      <c r="Y581" s="110"/>
      <c r="Z581" s="144"/>
      <c r="AA581" s="142"/>
      <c r="AB581" s="142"/>
      <c r="AC581" s="142"/>
      <c r="AD581" s="142"/>
      <c r="AE581" s="142"/>
      <c r="AF581" s="111"/>
      <c r="AG581" s="111"/>
      <c r="AH581" s="111"/>
      <c r="AI581" s="142"/>
      <c r="AJ581" s="144"/>
      <c r="AK581" s="142"/>
      <c r="AL581" s="142"/>
      <c r="AM581" s="142"/>
      <c r="AN581" s="142"/>
      <c r="AO581" s="142"/>
      <c r="AP581" s="111"/>
      <c r="AQ581" s="111"/>
      <c r="AR581" s="111"/>
      <c r="AS581" s="142"/>
      <c r="AT581" s="144"/>
      <c r="AU581" s="142"/>
      <c r="AV581" s="142"/>
      <c r="AW581" s="142"/>
      <c r="AX581" s="110"/>
      <c r="AY581" s="110"/>
      <c r="AZ581" s="142"/>
      <c r="BA581" s="144"/>
      <c r="BB581" s="142"/>
      <c r="BC581" s="142"/>
      <c r="BD581" s="142"/>
      <c r="BE581" s="110"/>
      <c r="BF581" s="110"/>
      <c r="BG581" s="142"/>
      <c r="BH581" s="144"/>
      <c r="BI581" s="142"/>
      <c r="BJ581" s="142"/>
      <c r="BK581" s="110"/>
      <c r="BL581" s="142"/>
      <c r="BM581" s="110"/>
      <c r="BN581" s="142"/>
      <c r="BO581" s="142"/>
      <c r="BP581" s="142"/>
      <c r="BQ581" s="110"/>
      <c r="BR581" s="142"/>
      <c r="BS581" s="110"/>
      <c r="BT581" s="142"/>
      <c r="BU581" s="110"/>
      <c r="BV581" s="144"/>
      <c r="BW581" s="114"/>
      <c r="BX581" s="67"/>
      <c r="BY581" s="68"/>
      <c r="BZ581" s="143"/>
      <c r="CA581" s="143"/>
      <c r="CB581" s="142"/>
      <c r="CC581" s="110"/>
      <c r="CD581" s="110"/>
      <c r="CE581" s="142"/>
      <c r="CF581" s="145"/>
      <c r="CG581" s="142"/>
      <c r="CH581" s="142"/>
      <c r="CI581" s="142"/>
      <c r="CJ581" s="142"/>
      <c r="CK581" s="142"/>
      <c r="CL581" s="111"/>
      <c r="CM581" s="111"/>
      <c r="CN581" s="111"/>
      <c r="CO581" s="142"/>
      <c r="CP581" s="145"/>
      <c r="CQ581" s="142"/>
      <c r="CR581" s="142"/>
      <c r="CS581" s="142"/>
      <c r="CT581" s="142"/>
      <c r="CU581" s="142"/>
      <c r="CV581" s="111"/>
      <c r="CW581" s="111"/>
      <c r="CX581" s="111"/>
      <c r="CY581" s="142"/>
      <c r="CZ581" s="145"/>
      <c r="DA581" s="116"/>
      <c r="DB581" s="168"/>
      <c r="DC581" s="118"/>
      <c r="DD581" s="118"/>
      <c r="DE581" s="167"/>
      <c r="DF581" s="167"/>
    </row>
    <row r="582" spans="1:110" hidden="1" x14ac:dyDescent="0.25">
      <c r="A582" s="140"/>
      <c r="B582" s="141"/>
      <c r="C582" s="90"/>
      <c r="D582" s="142"/>
      <c r="E582" s="143"/>
      <c r="F582" s="144"/>
      <c r="G582" s="142"/>
      <c r="H582" s="142"/>
      <c r="I582" s="110"/>
      <c r="J582" s="142"/>
      <c r="K582" s="110"/>
      <c r="L582" s="142"/>
      <c r="M582" s="142"/>
      <c r="N582" s="142"/>
      <c r="O582" s="110"/>
      <c r="P582" s="142"/>
      <c r="Q582" s="110"/>
      <c r="R582" s="142"/>
      <c r="S582" s="142"/>
      <c r="T582" s="142"/>
      <c r="U582" s="110"/>
      <c r="V582" s="142"/>
      <c r="W582" s="110"/>
      <c r="X582" s="142"/>
      <c r="Y582" s="110"/>
      <c r="Z582" s="144"/>
      <c r="AA582" s="142"/>
      <c r="AB582" s="142"/>
      <c r="AC582" s="142"/>
      <c r="AD582" s="142"/>
      <c r="AE582" s="142"/>
      <c r="AF582" s="111"/>
      <c r="AG582" s="111"/>
      <c r="AH582" s="111"/>
      <c r="AI582" s="142"/>
      <c r="AJ582" s="144"/>
      <c r="AK582" s="142"/>
      <c r="AL582" s="142"/>
      <c r="AM582" s="142"/>
      <c r="AN582" s="142"/>
      <c r="AO582" s="142"/>
      <c r="AP582" s="111"/>
      <c r="AQ582" s="111"/>
      <c r="AR582" s="111"/>
      <c r="AS582" s="142"/>
      <c r="AT582" s="144"/>
      <c r="AU582" s="142"/>
      <c r="AV582" s="142"/>
      <c r="AW582" s="142"/>
      <c r="AX582" s="110"/>
      <c r="AY582" s="110"/>
      <c r="AZ582" s="142"/>
      <c r="BA582" s="144"/>
      <c r="BB582" s="142"/>
      <c r="BC582" s="142"/>
      <c r="BD582" s="142"/>
      <c r="BE582" s="110"/>
      <c r="BF582" s="110"/>
      <c r="BG582" s="142"/>
      <c r="BH582" s="144"/>
      <c r="BI582" s="142"/>
      <c r="BJ582" s="142"/>
      <c r="BK582" s="110"/>
      <c r="BL582" s="142"/>
      <c r="BM582" s="110"/>
      <c r="BN582" s="142"/>
      <c r="BO582" s="142"/>
      <c r="BP582" s="142"/>
      <c r="BQ582" s="110"/>
      <c r="BR582" s="142"/>
      <c r="BS582" s="110"/>
      <c r="BT582" s="142"/>
      <c r="BU582" s="110"/>
      <c r="BV582" s="144"/>
      <c r="BW582" s="114"/>
      <c r="BX582" s="67"/>
      <c r="BY582" s="68"/>
      <c r="BZ582" s="143"/>
      <c r="CA582" s="143"/>
      <c r="CB582" s="142"/>
      <c r="CC582" s="110"/>
      <c r="CD582" s="110"/>
      <c r="CE582" s="142"/>
      <c r="CF582" s="145"/>
      <c r="CG582" s="142"/>
      <c r="CH582" s="142"/>
      <c r="CI582" s="142"/>
      <c r="CJ582" s="142"/>
      <c r="CK582" s="142"/>
      <c r="CL582" s="111"/>
      <c r="CM582" s="111"/>
      <c r="CN582" s="111"/>
      <c r="CO582" s="142"/>
      <c r="CP582" s="145"/>
      <c r="CQ582" s="142"/>
      <c r="CR582" s="142"/>
      <c r="CS582" s="142"/>
      <c r="CT582" s="142"/>
      <c r="CU582" s="142"/>
      <c r="CV582" s="111"/>
      <c r="CW582" s="111"/>
      <c r="CX582" s="111"/>
      <c r="CY582" s="142"/>
      <c r="CZ582" s="145"/>
      <c r="DA582" s="116"/>
      <c r="DB582" s="168"/>
      <c r="DC582" s="118"/>
      <c r="DD582" s="118"/>
      <c r="DE582" s="167"/>
      <c r="DF582" s="167"/>
    </row>
    <row r="583" spans="1:110" hidden="1" x14ac:dyDescent="0.25">
      <c r="A583" s="140"/>
      <c r="B583" s="141"/>
      <c r="C583" s="90"/>
      <c r="D583" s="142"/>
      <c r="E583" s="143"/>
      <c r="F583" s="144"/>
      <c r="G583" s="142"/>
      <c r="H583" s="142"/>
      <c r="I583" s="110"/>
      <c r="J583" s="142"/>
      <c r="K583" s="110"/>
      <c r="L583" s="142"/>
      <c r="M583" s="142"/>
      <c r="N583" s="142"/>
      <c r="O583" s="110"/>
      <c r="P583" s="142"/>
      <c r="Q583" s="110"/>
      <c r="R583" s="142"/>
      <c r="S583" s="142"/>
      <c r="T583" s="142"/>
      <c r="U583" s="110"/>
      <c r="V583" s="142"/>
      <c r="W583" s="110"/>
      <c r="X583" s="142"/>
      <c r="Y583" s="110"/>
      <c r="Z583" s="144"/>
      <c r="AA583" s="142"/>
      <c r="AB583" s="142"/>
      <c r="AC583" s="142"/>
      <c r="AD583" s="142"/>
      <c r="AE583" s="142"/>
      <c r="AF583" s="111"/>
      <c r="AG583" s="111"/>
      <c r="AH583" s="111"/>
      <c r="AI583" s="142"/>
      <c r="AJ583" s="144"/>
      <c r="AK583" s="142"/>
      <c r="AL583" s="142"/>
      <c r="AM583" s="142"/>
      <c r="AN583" s="142"/>
      <c r="AO583" s="142"/>
      <c r="AP583" s="111"/>
      <c r="AQ583" s="111"/>
      <c r="AR583" s="111"/>
      <c r="AS583" s="142"/>
      <c r="AT583" s="144"/>
      <c r="AU583" s="142"/>
      <c r="AV583" s="142"/>
      <c r="AW583" s="142"/>
      <c r="AX583" s="110"/>
      <c r="AY583" s="110"/>
      <c r="AZ583" s="142"/>
      <c r="BA583" s="144"/>
      <c r="BB583" s="142"/>
      <c r="BC583" s="142"/>
      <c r="BD583" s="142"/>
      <c r="BE583" s="110"/>
      <c r="BF583" s="110"/>
      <c r="BG583" s="142"/>
      <c r="BH583" s="144"/>
      <c r="BI583" s="142"/>
      <c r="BJ583" s="142"/>
      <c r="BK583" s="110"/>
      <c r="BL583" s="142"/>
      <c r="BM583" s="110"/>
      <c r="BN583" s="142"/>
      <c r="BO583" s="142"/>
      <c r="BP583" s="142"/>
      <c r="BQ583" s="110"/>
      <c r="BR583" s="142"/>
      <c r="BS583" s="110"/>
      <c r="BT583" s="142"/>
      <c r="BU583" s="110"/>
      <c r="BV583" s="144"/>
      <c r="BW583" s="114"/>
      <c r="BX583" s="67"/>
      <c r="BY583" s="68"/>
      <c r="BZ583" s="143"/>
      <c r="CA583" s="143"/>
      <c r="CB583" s="142"/>
      <c r="CC583" s="110"/>
      <c r="CD583" s="110"/>
      <c r="CE583" s="142"/>
      <c r="CF583" s="145"/>
      <c r="CG583" s="142"/>
      <c r="CH583" s="142"/>
      <c r="CI583" s="142"/>
      <c r="CJ583" s="142"/>
      <c r="CK583" s="142"/>
      <c r="CL583" s="111"/>
      <c r="CM583" s="111"/>
      <c r="CN583" s="111"/>
      <c r="CO583" s="142"/>
      <c r="CP583" s="145"/>
      <c r="CQ583" s="142"/>
      <c r="CR583" s="142"/>
      <c r="CS583" s="142"/>
      <c r="CT583" s="142"/>
      <c r="CU583" s="142"/>
      <c r="CV583" s="111"/>
      <c r="CW583" s="111"/>
      <c r="CX583" s="111"/>
      <c r="CY583" s="142"/>
      <c r="CZ583" s="145"/>
      <c r="DA583" s="116"/>
      <c r="DB583" s="168"/>
      <c r="DC583" s="118"/>
      <c r="DD583" s="118"/>
      <c r="DE583" s="167"/>
      <c r="DF583" s="167"/>
    </row>
    <row r="584" spans="1:110" hidden="1" x14ac:dyDescent="0.25">
      <c r="A584" s="140"/>
      <c r="B584" s="141"/>
      <c r="C584" s="90"/>
      <c r="D584" s="142"/>
      <c r="E584" s="143"/>
      <c r="F584" s="144"/>
      <c r="G584" s="142"/>
      <c r="H584" s="142"/>
      <c r="I584" s="110"/>
      <c r="J584" s="142"/>
      <c r="K584" s="110"/>
      <c r="L584" s="142"/>
      <c r="M584" s="142"/>
      <c r="N584" s="142"/>
      <c r="O584" s="110"/>
      <c r="P584" s="142"/>
      <c r="Q584" s="110"/>
      <c r="R584" s="142"/>
      <c r="S584" s="142"/>
      <c r="T584" s="142"/>
      <c r="U584" s="110"/>
      <c r="V584" s="142"/>
      <c r="W584" s="110"/>
      <c r="X584" s="142"/>
      <c r="Y584" s="110"/>
      <c r="Z584" s="144"/>
      <c r="AA584" s="142"/>
      <c r="AB584" s="142"/>
      <c r="AC584" s="142"/>
      <c r="AD584" s="142"/>
      <c r="AE584" s="142"/>
      <c r="AF584" s="111"/>
      <c r="AG584" s="111"/>
      <c r="AH584" s="111"/>
      <c r="AI584" s="142"/>
      <c r="AJ584" s="144"/>
      <c r="AK584" s="142"/>
      <c r="AL584" s="142"/>
      <c r="AM584" s="142"/>
      <c r="AN584" s="142"/>
      <c r="AO584" s="142"/>
      <c r="AP584" s="111"/>
      <c r="AQ584" s="111"/>
      <c r="AR584" s="111"/>
      <c r="AS584" s="142"/>
      <c r="AT584" s="144"/>
      <c r="AU584" s="142"/>
      <c r="AV584" s="142"/>
      <c r="AW584" s="142"/>
      <c r="AX584" s="110"/>
      <c r="AY584" s="110"/>
      <c r="AZ584" s="142"/>
      <c r="BA584" s="144"/>
      <c r="BB584" s="142"/>
      <c r="BC584" s="142"/>
      <c r="BD584" s="142"/>
      <c r="BE584" s="110"/>
      <c r="BF584" s="110"/>
      <c r="BG584" s="142"/>
      <c r="BH584" s="144"/>
      <c r="BI584" s="142"/>
      <c r="BJ584" s="142"/>
      <c r="BK584" s="110"/>
      <c r="BL584" s="142"/>
      <c r="BM584" s="110"/>
      <c r="BN584" s="142"/>
      <c r="BO584" s="142"/>
      <c r="BP584" s="142"/>
      <c r="BQ584" s="110"/>
      <c r="BR584" s="142"/>
      <c r="BS584" s="110"/>
      <c r="BT584" s="142"/>
      <c r="BU584" s="110"/>
      <c r="BV584" s="144"/>
      <c r="BW584" s="114"/>
      <c r="BX584" s="67"/>
      <c r="BY584" s="68"/>
      <c r="BZ584" s="143"/>
      <c r="CA584" s="143"/>
      <c r="CB584" s="142"/>
      <c r="CC584" s="110"/>
      <c r="CD584" s="110"/>
      <c r="CE584" s="142"/>
      <c r="CF584" s="145"/>
      <c r="CG584" s="142"/>
      <c r="CH584" s="142"/>
      <c r="CI584" s="142"/>
      <c r="CJ584" s="142"/>
      <c r="CK584" s="142"/>
      <c r="CL584" s="111"/>
      <c r="CM584" s="111"/>
      <c r="CN584" s="111"/>
      <c r="CO584" s="142"/>
      <c r="CP584" s="145"/>
      <c r="CQ584" s="142"/>
      <c r="CR584" s="142"/>
      <c r="CS584" s="142"/>
      <c r="CT584" s="142"/>
      <c r="CU584" s="142"/>
      <c r="CV584" s="111"/>
      <c r="CW584" s="111"/>
      <c r="CX584" s="111"/>
      <c r="CY584" s="142"/>
      <c r="CZ584" s="145"/>
      <c r="DA584" s="116"/>
      <c r="DB584" s="168"/>
      <c r="DC584" s="118"/>
      <c r="DD584" s="118"/>
      <c r="DE584" s="167"/>
      <c r="DF584" s="167"/>
    </row>
    <row r="585" spans="1:110" hidden="1" x14ac:dyDescent="0.25">
      <c r="A585" s="140"/>
      <c r="B585" s="141"/>
      <c r="C585" s="90"/>
      <c r="D585" s="142"/>
      <c r="E585" s="143"/>
      <c r="F585" s="144"/>
      <c r="G585" s="142"/>
      <c r="H585" s="142"/>
      <c r="I585" s="110"/>
      <c r="J585" s="142"/>
      <c r="K585" s="110"/>
      <c r="L585" s="142"/>
      <c r="M585" s="142"/>
      <c r="N585" s="142"/>
      <c r="O585" s="110"/>
      <c r="P585" s="142"/>
      <c r="Q585" s="110"/>
      <c r="R585" s="142"/>
      <c r="S585" s="142"/>
      <c r="T585" s="142"/>
      <c r="U585" s="110"/>
      <c r="V585" s="142"/>
      <c r="W585" s="110"/>
      <c r="X585" s="142"/>
      <c r="Y585" s="110"/>
      <c r="Z585" s="144"/>
      <c r="AA585" s="142"/>
      <c r="AB585" s="142"/>
      <c r="AC585" s="142"/>
      <c r="AD585" s="142"/>
      <c r="AE585" s="142"/>
      <c r="AF585" s="111"/>
      <c r="AG585" s="111"/>
      <c r="AH585" s="111"/>
      <c r="AI585" s="142"/>
      <c r="AJ585" s="144"/>
      <c r="AK585" s="142"/>
      <c r="AL585" s="142"/>
      <c r="AM585" s="142"/>
      <c r="AN585" s="142"/>
      <c r="AO585" s="142"/>
      <c r="AP585" s="111"/>
      <c r="AQ585" s="111"/>
      <c r="AR585" s="111"/>
      <c r="AS585" s="142"/>
      <c r="AT585" s="144"/>
      <c r="AU585" s="142"/>
      <c r="AV585" s="142"/>
      <c r="AW585" s="142"/>
      <c r="AX585" s="110"/>
      <c r="AY585" s="110"/>
      <c r="AZ585" s="142"/>
      <c r="BA585" s="144"/>
      <c r="BB585" s="142"/>
      <c r="BC585" s="142"/>
      <c r="BD585" s="142"/>
      <c r="BE585" s="110"/>
      <c r="BF585" s="110"/>
      <c r="BG585" s="142"/>
      <c r="BH585" s="144"/>
      <c r="BI585" s="142"/>
      <c r="BJ585" s="142"/>
      <c r="BK585" s="110"/>
      <c r="BL585" s="142"/>
      <c r="BM585" s="110"/>
      <c r="BN585" s="142"/>
      <c r="BO585" s="142"/>
      <c r="BP585" s="142"/>
      <c r="BQ585" s="110"/>
      <c r="BR585" s="142"/>
      <c r="BS585" s="110"/>
      <c r="BT585" s="142"/>
      <c r="BU585" s="110"/>
      <c r="BV585" s="144"/>
      <c r="BW585" s="114"/>
      <c r="BX585" s="67"/>
      <c r="BY585" s="68"/>
      <c r="BZ585" s="143"/>
      <c r="CA585" s="143"/>
      <c r="CB585" s="142"/>
      <c r="CC585" s="110"/>
      <c r="CD585" s="110"/>
      <c r="CE585" s="142"/>
      <c r="CF585" s="145"/>
      <c r="CG585" s="142"/>
      <c r="CH585" s="142"/>
      <c r="CI585" s="142"/>
      <c r="CJ585" s="142"/>
      <c r="CK585" s="142"/>
      <c r="CL585" s="111"/>
      <c r="CM585" s="111"/>
      <c r="CN585" s="111"/>
      <c r="CO585" s="142"/>
      <c r="CP585" s="145"/>
      <c r="CQ585" s="142"/>
      <c r="CR585" s="142"/>
      <c r="CS585" s="142"/>
      <c r="CT585" s="142"/>
      <c r="CU585" s="142"/>
      <c r="CV585" s="111"/>
      <c r="CW585" s="111"/>
      <c r="CX585" s="111"/>
      <c r="CY585" s="142"/>
      <c r="CZ585" s="145"/>
      <c r="DA585" s="116"/>
      <c r="DB585" s="168"/>
      <c r="DC585" s="118"/>
      <c r="DD585" s="118"/>
      <c r="DE585" s="167"/>
      <c r="DF585" s="167"/>
    </row>
    <row r="586" spans="1:110" hidden="1" x14ac:dyDescent="0.25">
      <c r="A586" s="140"/>
      <c r="B586" s="141"/>
      <c r="C586" s="90"/>
      <c r="D586" s="142"/>
      <c r="E586" s="143"/>
      <c r="F586" s="144"/>
      <c r="G586" s="142"/>
      <c r="H586" s="142"/>
      <c r="I586" s="110"/>
      <c r="J586" s="142"/>
      <c r="K586" s="110"/>
      <c r="L586" s="142"/>
      <c r="M586" s="142"/>
      <c r="N586" s="142"/>
      <c r="O586" s="110"/>
      <c r="P586" s="142"/>
      <c r="Q586" s="110"/>
      <c r="R586" s="142"/>
      <c r="S586" s="142"/>
      <c r="T586" s="142"/>
      <c r="U586" s="110"/>
      <c r="V586" s="142"/>
      <c r="W586" s="110"/>
      <c r="X586" s="142"/>
      <c r="Y586" s="110"/>
      <c r="Z586" s="144"/>
      <c r="AA586" s="142"/>
      <c r="AB586" s="142"/>
      <c r="AC586" s="142"/>
      <c r="AD586" s="142"/>
      <c r="AE586" s="142"/>
      <c r="AF586" s="111"/>
      <c r="AG586" s="111"/>
      <c r="AH586" s="111"/>
      <c r="AI586" s="142"/>
      <c r="AJ586" s="144"/>
      <c r="AK586" s="142"/>
      <c r="AL586" s="142"/>
      <c r="AM586" s="142"/>
      <c r="AN586" s="142"/>
      <c r="AO586" s="142"/>
      <c r="AP586" s="111"/>
      <c r="AQ586" s="111"/>
      <c r="AR586" s="111"/>
      <c r="AS586" s="142"/>
      <c r="AT586" s="144"/>
      <c r="AU586" s="142"/>
      <c r="AV586" s="142"/>
      <c r="AW586" s="142"/>
      <c r="AX586" s="110"/>
      <c r="AY586" s="110"/>
      <c r="AZ586" s="142"/>
      <c r="BA586" s="144"/>
      <c r="BB586" s="142"/>
      <c r="BC586" s="142"/>
      <c r="BD586" s="142"/>
      <c r="BE586" s="110"/>
      <c r="BF586" s="110"/>
      <c r="BG586" s="142"/>
      <c r="BH586" s="144"/>
      <c r="BI586" s="142"/>
      <c r="BJ586" s="142"/>
      <c r="BK586" s="110"/>
      <c r="BL586" s="142"/>
      <c r="BM586" s="110"/>
      <c r="BN586" s="142"/>
      <c r="BO586" s="142"/>
      <c r="BP586" s="142"/>
      <c r="BQ586" s="110"/>
      <c r="BR586" s="142"/>
      <c r="BS586" s="110"/>
      <c r="BT586" s="142"/>
      <c r="BU586" s="110"/>
      <c r="BV586" s="144"/>
      <c r="BW586" s="114"/>
      <c r="BX586" s="67"/>
      <c r="BY586" s="68"/>
      <c r="BZ586" s="143"/>
      <c r="CA586" s="143"/>
      <c r="CB586" s="142"/>
      <c r="CC586" s="110"/>
      <c r="CD586" s="110"/>
      <c r="CE586" s="142"/>
      <c r="CF586" s="145"/>
      <c r="CG586" s="142"/>
      <c r="CH586" s="142"/>
      <c r="CI586" s="142"/>
      <c r="CJ586" s="142"/>
      <c r="CK586" s="142"/>
      <c r="CL586" s="111"/>
      <c r="CM586" s="111"/>
      <c r="CN586" s="111"/>
      <c r="CO586" s="142"/>
      <c r="CP586" s="145"/>
      <c r="CQ586" s="142"/>
      <c r="CR586" s="142"/>
      <c r="CS586" s="142"/>
      <c r="CT586" s="142"/>
      <c r="CU586" s="142"/>
      <c r="CV586" s="111"/>
      <c r="CW586" s="111"/>
      <c r="CX586" s="111"/>
      <c r="CY586" s="142"/>
      <c r="CZ586" s="145"/>
      <c r="DA586" s="116"/>
      <c r="DB586" s="168"/>
      <c r="DC586" s="118"/>
      <c r="DD586" s="118"/>
      <c r="DE586" s="167"/>
      <c r="DF586" s="167"/>
    </row>
    <row r="587" spans="1:110" hidden="1" x14ac:dyDescent="0.25">
      <c r="A587" s="140"/>
      <c r="B587" s="141"/>
      <c r="C587" s="90"/>
      <c r="D587" s="142"/>
      <c r="E587" s="143"/>
      <c r="F587" s="144"/>
      <c r="G587" s="142"/>
      <c r="H587" s="142"/>
      <c r="I587" s="110"/>
      <c r="J587" s="142"/>
      <c r="K587" s="110"/>
      <c r="L587" s="142"/>
      <c r="M587" s="142"/>
      <c r="N587" s="142"/>
      <c r="O587" s="110"/>
      <c r="P587" s="142"/>
      <c r="Q587" s="110"/>
      <c r="R587" s="142"/>
      <c r="S587" s="142"/>
      <c r="T587" s="142"/>
      <c r="U587" s="110"/>
      <c r="V587" s="142"/>
      <c r="W587" s="110"/>
      <c r="X587" s="142"/>
      <c r="Y587" s="110"/>
      <c r="Z587" s="144"/>
      <c r="AA587" s="142"/>
      <c r="AB587" s="142"/>
      <c r="AC587" s="142"/>
      <c r="AD587" s="142"/>
      <c r="AE587" s="142"/>
      <c r="AF587" s="111"/>
      <c r="AG587" s="111"/>
      <c r="AH587" s="111"/>
      <c r="AI587" s="142"/>
      <c r="AJ587" s="144"/>
      <c r="AK587" s="142"/>
      <c r="AL587" s="142"/>
      <c r="AM587" s="142"/>
      <c r="AN587" s="142"/>
      <c r="AO587" s="142"/>
      <c r="AP587" s="111"/>
      <c r="AQ587" s="111"/>
      <c r="AR587" s="111"/>
      <c r="AS587" s="142"/>
      <c r="AT587" s="144"/>
      <c r="AU587" s="142"/>
      <c r="AV587" s="142"/>
      <c r="AW587" s="142"/>
      <c r="AX587" s="110"/>
      <c r="AY587" s="110"/>
      <c r="AZ587" s="142"/>
      <c r="BA587" s="144"/>
      <c r="BB587" s="142"/>
      <c r="BC587" s="142"/>
      <c r="BD587" s="142"/>
      <c r="BE587" s="110"/>
      <c r="BF587" s="110"/>
      <c r="BG587" s="142"/>
      <c r="BH587" s="144"/>
      <c r="BI587" s="142"/>
      <c r="BJ587" s="142"/>
      <c r="BK587" s="110"/>
      <c r="BL587" s="142"/>
      <c r="BM587" s="110"/>
      <c r="BN587" s="142"/>
      <c r="BO587" s="142"/>
      <c r="BP587" s="142"/>
      <c r="BQ587" s="110"/>
      <c r="BR587" s="142"/>
      <c r="BS587" s="110"/>
      <c r="BT587" s="142"/>
      <c r="BU587" s="110"/>
      <c r="BV587" s="144"/>
      <c r="BW587" s="114"/>
      <c r="BX587" s="67"/>
      <c r="BY587" s="68"/>
      <c r="BZ587" s="143"/>
      <c r="CA587" s="143"/>
      <c r="CB587" s="142"/>
      <c r="CC587" s="110"/>
      <c r="CD587" s="110"/>
      <c r="CE587" s="142"/>
      <c r="CF587" s="145"/>
      <c r="CG587" s="142"/>
      <c r="CH587" s="142"/>
      <c r="CI587" s="142"/>
      <c r="CJ587" s="142"/>
      <c r="CK587" s="142"/>
      <c r="CL587" s="111"/>
      <c r="CM587" s="111"/>
      <c r="CN587" s="111"/>
      <c r="CO587" s="142"/>
      <c r="CP587" s="145"/>
      <c r="CQ587" s="142"/>
      <c r="CR587" s="142"/>
      <c r="CS587" s="142"/>
      <c r="CT587" s="142"/>
      <c r="CU587" s="142"/>
      <c r="CV587" s="111"/>
      <c r="CW587" s="111"/>
      <c r="CX587" s="111"/>
      <c r="CY587" s="142"/>
      <c r="CZ587" s="145"/>
      <c r="DA587" s="116"/>
      <c r="DB587" s="168"/>
      <c r="DC587" s="118"/>
      <c r="DD587" s="118"/>
      <c r="DE587" s="167"/>
      <c r="DF587" s="167"/>
    </row>
    <row r="588" spans="1:110" hidden="1" x14ac:dyDescent="0.25">
      <c r="A588" s="140"/>
      <c r="B588" s="141"/>
      <c r="C588" s="90"/>
      <c r="D588" s="142"/>
      <c r="E588" s="143"/>
      <c r="F588" s="144"/>
      <c r="G588" s="142"/>
      <c r="H588" s="142"/>
      <c r="I588" s="110"/>
      <c r="J588" s="142"/>
      <c r="K588" s="110"/>
      <c r="L588" s="142"/>
      <c r="M588" s="142"/>
      <c r="N588" s="142"/>
      <c r="O588" s="110"/>
      <c r="P588" s="142"/>
      <c r="Q588" s="110"/>
      <c r="R588" s="142"/>
      <c r="S588" s="142"/>
      <c r="T588" s="142"/>
      <c r="U588" s="110"/>
      <c r="V588" s="142"/>
      <c r="W588" s="110"/>
      <c r="X588" s="142"/>
      <c r="Y588" s="110"/>
      <c r="Z588" s="144"/>
      <c r="AA588" s="142"/>
      <c r="AB588" s="142"/>
      <c r="AC588" s="142"/>
      <c r="AD588" s="142"/>
      <c r="AE588" s="142"/>
      <c r="AF588" s="111"/>
      <c r="AG588" s="111"/>
      <c r="AH588" s="111"/>
      <c r="AI588" s="142"/>
      <c r="AJ588" s="144"/>
      <c r="AK588" s="142"/>
      <c r="AL588" s="142"/>
      <c r="AM588" s="142"/>
      <c r="AN588" s="142"/>
      <c r="AO588" s="142"/>
      <c r="AP588" s="111"/>
      <c r="AQ588" s="111"/>
      <c r="AR588" s="111"/>
      <c r="AS588" s="142"/>
      <c r="AT588" s="144"/>
      <c r="AU588" s="142"/>
      <c r="AV588" s="142"/>
      <c r="AW588" s="142"/>
      <c r="AX588" s="110"/>
      <c r="AY588" s="110"/>
      <c r="AZ588" s="142"/>
      <c r="BA588" s="144"/>
      <c r="BB588" s="142"/>
      <c r="BC588" s="142"/>
      <c r="BD588" s="142"/>
      <c r="BE588" s="110"/>
      <c r="BF588" s="110"/>
      <c r="BG588" s="142"/>
      <c r="BH588" s="144"/>
      <c r="BI588" s="142"/>
      <c r="BJ588" s="142"/>
      <c r="BK588" s="110"/>
      <c r="BL588" s="142"/>
      <c r="BM588" s="110"/>
      <c r="BN588" s="142"/>
      <c r="BO588" s="142"/>
      <c r="BP588" s="142"/>
      <c r="BQ588" s="110"/>
      <c r="BR588" s="142"/>
      <c r="BS588" s="110"/>
      <c r="BT588" s="142"/>
      <c r="BU588" s="110"/>
      <c r="BV588" s="144"/>
      <c r="BW588" s="114"/>
      <c r="BX588" s="67"/>
      <c r="BY588" s="68"/>
      <c r="BZ588" s="143"/>
      <c r="CA588" s="143"/>
      <c r="CB588" s="142"/>
      <c r="CC588" s="110"/>
      <c r="CD588" s="110"/>
      <c r="CE588" s="142"/>
      <c r="CF588" s="145"/>
      <c r="CG588" s="142"/>
      <c r="CH588" s="142"/>
      <c r="CI588" s="142"/>
      <c r="CJ588" s="142"/>
      <c r="CK588" s="142"/>
      <c r="CL588" s="111"/>
      <c r="CM588" s="111"/>
      <c r="CN588" s="111"/>
      <c r="CO588" s="142"/>
      <c r="CP588" s="145"/>
      <c r="CQ588" s="142"/>
      <c r="CR588" s="142"/>
      <c r="CS588" s="142"/>
      <c r="CT588" s="142"/>
      <c r="CU588" s="142"/>
      <c r="CV588" s="111"/>
      <c r="CW588" s="111"/>
      <c r="CX588" s="111"/>
      <c r="CY588" s="142"/>
      <c r="CZ588" s="145"/>
      <c r="DA588" s="116"/>
      <c r="DB588" s="168"/>
      <c r="DC588" s="118"/>
      <c r="DD588" s="118"/>
      <c r="DE588" s="167"/>
      <c r="DF588" s="167"/>
    </row>
    <row r="589" spans="1:110" hidden="1" x14ac:dyDescent="0.25">
      <c r="A589" s="140"/>
      <c r="B589" s="141"/>
      <c r="C589" s="90"/>
      <c r="D589" s="142"/>
      <c r="E589" s="143"/>
      <c r="F589" s="144"/>
      <c r="G589" s="142"/>
      <c r="H589" s="142"/>
      <c r="I589" s="110"/>
      <c r="J589" s="142"/>
      <c r="K589" s="110"/>
      <c r="L589" s="142"/>
      <c r="M589" s="142"/>
      <c r="N589" s="142"/>
      <c r="O589" s="110"/>
      <c r="P589" s="142"/>
      <c r="Q589" s="110"/>
      <c r="R589" s="142"/>
      <c r="S589" s="142"/>
      <c r="T589" s="142"/>
      <c r="U589" s="110"/>
      <c r="V589" s="142"/>
      <c r="W589" s="110"/>
      <c r="X589" s="142"/>
      <c r="Y589" s="110"/>
      <c r="Z589" s="144"/>
      <c r="AA589" s="142"/>
      <c r="AB589" s="142"/>
      <c r="AC589" s="142"/>
      <c r="AD589" s="142"/>
      <c r="AE589" s="142"/>
      <c r="AF589" s="111"/>
      <c r="AG589" s="111"/>
      <c r="AH589" s="111"/>
      <c r="AI589" s="142"/>
      <c r="AJ589" s="144"/>
      <c r="AK589" s="142"/>
      <c r="AL589" s="142"/>
      <c r="AM589" s="142"/>
      <c r="AN589" s="142"/>
      <c r="AO589" s="142"/>
      <c r="AP589" s="111"/>
      <c r="AQ589" s="111"/>
      <c r="AR589" s="111"/>
      <c r="AS589" s="142"/>
      <c r="AT589" s="144"/>
      <c r="AU589" s="142"/>
      <c r="AV589" s="142"/>
      <c r="AW589" s="142"/>
      <c r="AX589" s="110"/>
      <c r="AY589" s="110"/>
      <c r="AZ589" s="142"/>
      <c r="BA589" s="144"/>
      <c r="BB589" s="142"/>
      <c r="BC589" s="142"/>
      <c r="BD589" s="142"/>
      <c r="BE589" s="110"/>
      <c r="BF589" s="110"/>
      <c r="BG589" s="142"/>
      <c r="BH589" s="144"/>
      <c r="BI589" s="142"/>
      <c r="BJ589" s="142"/>
      <c r="BK589" s="110"/>
      <c r="BL589" s="142"/>
      <c r="BM589" s="110"/>
      <c r="BN589" s="142"/>
      <c r="BO589" s="142"/>
      <c r="BP589" s="142"/>
      <c r="BQ589" s="110"/>
      <c r="BR589" s="142"/>
      <c r="BS589" s="110"/>
      <c r="BT589" s="142"/>
      <c r="BU589" s="110"/>
      <c r="BV589" s="144"/>
      <c r="BW589" s="114"/>
      <c r="BX589" s="67"/>
      <c r="BY589" s="68"/>
      <c r="BZ589" s="143"/>
      <c r="CA589" s="143"/>
      <c r="CB589" s="142"/>
      <c r="CC589" s="110"/>
      <c r="CD589" s="110"/>
      <c r="CE589" s="142"/>
      <c r="CF589" s="145"/>
      <c r="CG589" s="142"/>
      <c r="CH589" s="142"/>
      <c r="CI589" s="142"/>
      <c r="CJ589" s="142"/>
      <c r="CK589" s="142"/>
      <c r="CL589" s="111"/>
      <c r="CM589" s="111"/>
      <c r="CN589" s="111"/>
      <c r="CO589" s="142"/>
      <c r="CP589" s="145"/>
      <c r="CQ589" s="142"/>
      <c r="CR589" s="142"/>
      <c r="CS589" s="142"/>
      <c r="CT589" s="142"/>
      <c r="CU589" s="142"/>
      <c r="CV589" s="111"/>
      <c r="CW589" s="111"/>
      <c r="CX589" s="111"/>
      <c r="CY589" s="142"/>
      <c r="CZ589" s="145"/>
      <c r="DA589" s="116"/>
      <c r="DB589" s="168"/>
      <c r="DC589" s="118"/>
      <c r="DD589" s="118"/>
      <c r="DE589" s="167"/>
      <c r="DF589" s="167"/>
    </row>
    <row r="590" spans="1:110" hidden="1" x14ac:dyDescent="0.25">
      <c r="A590" s="140"/>
      <c r="B590" s="141"/>
      <c r="C590" s="90"/>
      <c r="D590" s="142"/>
      <c r="E590" s="143"/>
      <c r="F590" s="144"/>
      <c r="G590" s="142"/>
      <c r="H590" s="142"/>
      <c r="I590" s="110"/>
      <c r="J590" s="142"/>
      <c r="K590" s="110"/>
      <c r="L590" s="142"/>
      <c r="M590" s="142"/>
      <c r="N590" s="142"/>
      <c r="O590" s="110"/>
      <c r="P590" s="142"/>
      <c r="Q590" s="110"/>
      <c r="R590" s="142"/>
      <c r="S590" s="142"/>
      <c r="T590" s="142"/>
      <c r="U590" s="110"/>
      <c r="V590" s="142"/>
      <c r="W590" s="110"/>
      <c r="X590" s="142"/>
      <c r="Y590" s="110"/>
      <c r="Z590" s="144"/>
      <c r="AA590" s="142"/>
      <c r="AB590" s="142"/>
      <c r="AC590" s="142"/>
      <c r="AD590" s="142"/>
      <c r="AE590" s="142"/>
      <c r="AF590" s="111"/>
      <c r="AG590" s="111"/>
      <c r="AH590" s="111"/>
      <c r="AI590" s="142"/>
      <c r="AJ590" s="144"/>
      <c r="AK590" s="142"/>
      <c r="AL590" s="142"/>
      <c r="AM590" s="142"/>
      <c r="AN590" s="142"/>
      <c r="AO590" s="142"/>
      <c r="AP590" s="111"/>
      <c r="AQ590" s="111"/>
      <c r="AR590" s="111"/>
      <c r="AS590" s="142"/>
      <c r="AT590" s="144"/>
      <c r="AU590" s="142"/>
      <c r="AV590" s="142"/>
      <c r="AW590" s="142"/>
      <c r="AX590" s="110"/>
      <c r="AY590" s="110"/>
      <c r="AZ590" s="142"/>
      <c r="BA590" s="144"/>
      <c r="BB590" s="142"/>
      <c r="BC590" s="142"/>
      <c r="BD590" s="142"/>
      <c r="BE590" s="110"/>
      <c r="BF590" s="110"/>
      <c r="BG590" s="142"/>
      <c r="BH590" s="144"/>
      <c r="BI590" s="142"/>
      <c r="BJ590" s="142"/>
      <c r="BK590" s="110"/>
      <c r="BL590" s="142"/>
      <c r="BM590" s="110"/>
      <c r="BN590" s="142"/>
      <c r="BO590" s="142"/>
      <c r="BP590" s="142"/>
      <c r="BQ590" s="110"/>
      <c r="BR590" s="142"/>
      <c r="BS590" s="110"/>
      <c r="BT590" s="142"/>
      <c r="BU590" s="110"/>
      <c r="BV590" s="144"/>
      <c r="BW590" s="114"/>
      <c r="BX590" s="67"/>
      <c r="BY590" s="68"/>
      <c r="BZ590" s="143"/>
      <c r="CA590" s="143"/>
      <c r="CB590" s="142"/>
      <c r="CC590" s="110"/>
      <c r="CD590" s="110"/>
      <c r="CE590" s="142"/>
      <c r="CF590" s="145"/>
      <c r="CG590" s="142"/>
      <c r="CH590" s="142"/>
      <c r="CI590" s="142"/>
      <c r="CJ590" s="142"/>
      <c r="CK590" s="142"/>
      <c r="CL590" s="111"/>
      <c r="CM590" s="111"/>
      <c r="CN590" s="111"/>
      <c r="CO590" s="142"/>
      <c r="CP590" s="145"/>
      <c r="CQ590" s="142"/>
      <c r="CR590" s="142"/>
      <c r="CS590" s="142"/>
      <c r="CT590" s="142"/>
      <c r="CU590" s="142"/>
      <c r="CV590" s="111"/>
      <c r="CW590" s="111"/>
      <c r="CX590" s="111"/>
      <c r="CY590" s="142"/>
      <c r="CZ590" s="145"/>
      <c r="DA590" s="116"/>
      <c r="DB590" s="168"/>
      <c r="DC590" s="118"/>
      <c r="DD590" s="118"/>
      <c r="DE590" s="167"/>
      <c r="DF590" s="167"/>
    </row>
    <row r="591" spans="1:110" hidden="1" x14ac:dyDescent="0.25">
      <c r="A591" s="140"/>
      <c r="B591" s="141"/>
      <c r="C591" s="90"/>
      <c r="D591" s="142"/>
      <c r="E591" s="143"/>
      <c r="F591" s="144"/>
      <c r="G591" s="142"/>
      <c r="H591" s="142"/>
      <c r="I591" s="110"/>
      <c r="J591" s="142"/>
      <c r="K591" s="110"/>
      <c r="L591" s="142"/>
      <c r="M591" s="142"/>
      <c r="N591" s="142"/>
      <c r="O591" s="110"/>
      <c r="P591" s="142"/>
      <c r="Q591" s="110"/>
      <c r="R591" s="142"/>
      <c r="S591" s="142"/>
      <c r="T591" s="142"/>
      <c r="U591" s="110"/>
      <c r="V591" s="142"/>
      <c r="W591" s="110"/>
      <c r="X591" s="142"/>
      <c r="Y591" s="110"/>
      <c r="Z591" s="144"/>
      <c r="AA591" s="142"/>
      <c r="AB591" s="142"/>
      <c r="AC591" s="142"/>
      <c r="AD591" s="142"/>
      <c r="AE591" s="142"/>
      <c r="AF591" s="111"/>
      <c r="AG591" s="111"/>
      <c r="AH591" s="111"/>
      <c r="AI591" s="142"/>
      <c r="AJ591" s="144"/>
      <c r="AK591" s="142"/>
      <c r="AL591" s="142"/>
      <c r="AM591" s="142"/>
      <c r="AN591" s="142"/>
      <c r="AO591" s="142"/>
      <c r="AP591" s="111"/>
      <c r="AQ591" s="111"/>
      <c r="AR591" s="111"/>
      <c r="AS591" s="142"/>
      <c r="AT591" s="144"/>
      <c r="AU591" s="142"/>
      <c r="AV591" s="142"/>
      <c r="AW591" s="142"/>
      <c r="AX591" s="110"/>
      <c r="AY591" s="110"/>
      <c r="AZ591" s="142"/>
      <c r="BA591" s="144"/>
      <c r="BB591" s="142"/>
      <c r="BC591" s="142"/>
      <c r="BD591" s="142"/>
      <c r="BE591" s="110"/>
      <c r="BF591" s="110"/>
      <c r="BG591" s="142"/>
      <c r="BH591" s="144"/>
      <c r="BI591" s="142"/>
      <c r="BJ591" s="142"/>
      <c r="BK591" s="110"/>
      <c r="BL591" s="142"/>
      <c r="BM591" s="110"/>
      <c r="BN591" s="142"/>
      <c r="BO591" s="142"/>
      <c r="BP591" s="142"/>
      <c r="BQ591" s="110"/>
      <c r="BR591" s="142"/>
      <c r="BS591" s="110"/>
      <c r="BT591" s="142"/>
      <c r="BU591" s="110"/>
      <c r="BV591" s="144"/>
      <c r="BW591" s="114"/>
      <c r="BX591" s="67"/>
      <c r="BY591" s="68"/>
      <c r="BZ591" s="143"/>
      <c r="CA591" s="143"/>
      <c r="CB591" s="142"/>
      <c r="CC591" s="110"/>
      <c r="CD591" s="110"/>
      <c r="CE591" s="142"/>
      <c r="CF591" s="145"/>
      <c r="CG591" s="142"/>
      <c r="CH591" s="142"/>
      <c r="CI591" s="142"/>
      <c r="CJ591" s="142"/>
      <c r="CK591" s="142"/>
      <c r="CL591" s="111"/>
      <c r="CM591" s="111"/>
      <c r="CN591" s="111"/>
      <c r="CO591" s="142"/>
      <c r="CP591" s="145"/>
      <c r="CQ591" s="142"/>
      <c r="CR591" s="142"/>
      <c r="CS591" s="142"/>
      <c r="CT591" s="142"/>
      <c r="CU591" s="142"/>
      <c r="CV591" s="111"/>
      <c r="CW591" s="111"/>
      <c r="CX591" s="111"/>
      <c r="CY591" s="142"/>
      <c r="CZ591" s="145"/>
      <c r="DA591" s="116"/>
      <c r="DB591" s="168"/>
      <c r="DC591" s="118"/>
      <c r="DD591" s="118"/>
      <c r="DE591" s="167"/>
      <c r="DF591" s="167"/>
    </row>
    <row r="592" spans="1:110" hidden="1" x14ac:dyDescent="0.25">
      <c r="A592" s="140"/>
      <c r="B592" s="141"/>
      <c r="C592" s="90"/>
      <c r="D592" s="142"/>
      <c r="E592" s="143"/>
      <c r="F592" s="144"/>
      <c r="G592" s="142"/>
      <c r="H592" s="142"/>
      <c r="I592" s="110"/>
      <c r="J592" s="142"/>
      <c r="K592" s="110"/>
      <c r="L592" s="142"/>
      <c r="M592" s="142"/>
      <c r="N592" s="142"/>
      <c r="O592" s="110"/>
      <c r="P592" s="142"/>
      <c r="Q592" s="110"/>
      <c r="R592" s="142"/>
      <c r="S592" s="142"/>
      <c r="T592" s="142"/>
      <c r="U592" s="110"/>
      <c r="V592" s="142"/>
      <c r="W592" s="110"/>
      <c r="X592" s="142"/>
      <c r="Y592" s="110"/>
      <c r="Z592" s="144"/>
      <c r="AA592" s="142"/>
      <c r="AB592" s="142"/>
      <c r="AC592" s="142"/>
      <c r="AD592" s="142"/>
      <c r="AE592" s="142"/>
      <c r="AF592" s="111"/>
      <c r="AG592" s="111"/>
      <c r="AH592" s="111"/>
      <c r="AI592" s="142"/>
      <c r="AJ592" s="144"/>
      <c r="AK592" s="142"/>
      <c r="AL592" s="142"/>
      <c r="AM592" s="142"/>
      <c r="AN592" s="142"/>
      <c r="AO592" s="142"/>
      <c r="AP592" s="111"/>
      <c r="AQ592" s="111"/>
      <c r="AR592" s="111"/>
      <c r="AS592" s="142"/>
      <c r="AT592" s="144"/>
      <c r="AU592" s="142"/>
      <c r="AV592" s="142"/>
      <c r="AW592" s="142"/>
      <c r="AX592" s="110"/>
      <c r="AY592" s="110"/>
      <c r="AZ592" s="142"/>
      <c r="BA592" s="144"/>
      <c r="BB592" s="142"/>
      <c r="BC592" s="142"/>
      <c r="BD592" s="142"/>
      <c r="BE592" s="110"/>
      <c r="BF592" s="110"/>
      <c r="BG592" s="142"/>
      <c r="BH592" s="144"/>
      <c r="BI592" s="142"/>
      <c r="BJ592" s="142"/>
      <c r="BK592" s="110"/>
      <c r="BL592" s="142"/>
      <c r="BM592" s="110"/>
      <c r="BN592" s="142"/>
      <c r="BO592" s="142"/>
      <c r="BP592" s="142"/>
      <c r="BQ592" s="110"/>
      <c r="BR592" s="142"/>
      <c r="BS592" s="110"/>
      <c r="BT592" s="142"/>
      <c r="BU592" s="110"/>
      <c r="BV592" s="144"/>
      <c r="BW592" s="114"/>
      <c r="BX592" s="67"/>
      <c r="BY592" s="68"/>
      <c r="BZ592" s="143"/>
      <c r="CA592" s="143"/>
      <c r="CB592" s="142"/>
      <c r="CC592" s="110"/>
      <c r="CD592" s="110"/>
      <c r="CE592" s="142"/>
      <c r="CF592" s="145"/>
      <c r="CG592" s="142"/>
      <c r="CH592" s="142"/>
      <c r="CI592" s="142"/>
      <c r="CJ592" s="142"/>
      <c r="CK592" s="142"/>
      <c r="CL592" s="111"/>
      <c r="CM592" s="111"/>
      <c r="CN592" s="111"/>
      <c r="CO592" s="142"/>
      <c r="CP592" s="145"/>
      <c r="CQ592" s="142"/>
      <c r="CR592" s="142"/>
      <c r="CS592" s="142"/>
      <c r="CT592" s="142"/>
      <c r="CU592" s="142"/>
      <c r="CV592" s="111"/>
      <c r="CW592" s="111"/>
      <c r="CX592" s="111"/>
      <c r="CY592" s="142"/>
      <c r="CZ592" s="145"/>
      <c r="DA592" s="116"/>
      <c r="DB592" s="168"/>
      <c r="DC592" s="118"/>
      <c r="DD592" s="118"/>
      <c r="DE592" s="167"/>
      <c r="DF592" s="167"/>
    </row>
    <row r="593" spans="1:110" hidden="1" x14ac:dyDescent="0.25">
      <c r="A593" s="140"/>
      <c r="B593" s="141"/>
      <c r="C593" s="90"/>
      <c r="D593" s="142"/>
      <c r="E593" s="143"/>
      <c r="F593" s="144"/>
      <c r="G593" s="142"/>
      <c r="H593" s="142"/>
      <c r="I593" s="110"/>
      <c r="J593" s="142"/>
      <c r="K593" s="110"/>
      <c r="L593" s="142"/>
      <c r="M593" s="142"/>
      <c r="N593" s="142"/>
      <c r="O593" s="110"/>
      <c r="P593" s="142"/>
      <c r="Q593" s="110"/>
      <c r="R593" s="142"/>
      <c r="S593" s="142"/>
      <c r="T593" s="142"/>
      <c r="U593" s="110"/>
      <c r="V593" s="142"/>
      <c r="W593" s="110"/>
      <c r="X593" s="142"/>
      <c r="Y593" s="110"/>
      <c r="Z593" s="144"/>
      <c r="AA593" s="142"/>
      <c r="AB593" s="142"/>
      <c r="AC593" s="142"/>
      <c r="AD593" s="142"/>
      <c r="AE593" s="142"/>
      <c r="AF593" s="111"/>
      <c r="AG593" s="111"/>
      <c r="AH593" s="111"/>
      <c r="AI593" s="142"/>
      <c r="AJ593" s="144"/>
      <c r="AK593" s="142"/>
      <c r="AL593" s="142"/>
      <c r="AM593" s="142"/>
      <c r="AN593" s="142"/>
      <c r="AO593" s="142"/>
      <c r="AP593" s="111"/>
      <c r="AQ593" s="111"/>
      <c r="AR593" s="111"/>
      <c r="AS593" s="142"/>
      <c r="AT593" s="144"/>
      <c r="AU593" s="142"/>
      <c r="AV593" s="142"/>
      <c r="AW593" s="142"/>
      <c r="AX593" s="110"/>
      <c r="AY593" s="110"/>
      <c r="AZ593" s="142"/>
      <c r="BA593" s="144"/>
      <c r="BB593" s="142"/>
      <c r="BC593" s="142"/>
      <c r="BD593" s="142"/>
      <c r="BE593" s="110"/>
      <c r="BF593" s="110"/>
      <c r="BG593" s="142"/>
      <c r="BH593" s="144"/>
      <c r="BI593" s="142"/>
      <c r="BJ593" s="142"/>
      <c r="BK593" s="110"/>
      <c r="BL593" s="142"/>
      <c r="BM593" s="110"/>
      <c r="BN593" s="142"/>
      <c r="BO593" s="142"/>
      <c r="BP593" s="142"/>
      <c r="BQ593" s="110"/>
      <c r="BR593" s="142"/>
      <c r="BS593" s="110"/>
      <c r="BT593" s="142"/>
      <c r="BU593" s="110"/>
      <c r="BV593" s="144"/>
      <c r="BW593" s="114"/>
      <c r="BX593" s="67"/>
      <c r="BY593" s="68"/>
      <c r="BZ593" s="143"/>
      <c r="CA593" s="143"/>
      <c r="CB593" s="142"/>
      <c r="CC593" s="110"/>
      <c r="CD593" s="110"/>
      <c r="CE593" s="142"/>
      <c r="CF593" s="145"/>
      <c r="CG593" s="142"/>
      <c r="CH593" s="142"/>
      <c r="CI593" s="142"/>
      <c r="CJ593" s="142"/>
      <c r="CK593" s="142"/>
      <c r="CL593" s="111"/>
      <c r="CM593" s="111"/>
      <c r="CN593" s="111"/>
      <c r="CO593" s="142"/>
      <c r="CP593" s="145"/>
      <c r="CQ593" s="142"/>
      <c r="CR593" s="142"/>
      <c r="CS593" s="142"/>
      <c r="CT593" s="142"/>
      <c r="CU593" s="142"/>
      <c r="CV593" s="111"/>
      <c r="CW593" s="111"/>
      <c r="CX593" s="111"/>
      <c r="CY593" s="142"/>
      <c r="CZ593" s="145"/>
      <c r="DA593" s="116"/>
      <c r="DB593" s="168"/>
      <c r="DC593" s="118"/>
      <c r="DD593" s="118"/>
      <c r="DE593" s="167"/>
      <c r="DF593" s="167"/>
    </row>
    <row r="594" spans="1:110" hidden="1" x14ac:dyDescent="0.25">
      <c r="A594" s="140"/>
      <c r="B594" s="141"/>
      <c r="C594" s="90"/>
      <c r="D594" s="142"/>
      <c r="E594" s="143"/>
      <c r="F594" s="144"/>
      <c r="G594" s="142"/>
      <c r="H594" s="142"/>
      <c r="I594" s="110"/>
      <c r="J594" s="142"/>
      <c r="K594" s="110"/>
      <c r="L594" s="142"/>
      <c r="M594" s="142"/>
      <c r="N594" s="142"/>
      <c r="O594" s="110"/>
      <c r="P594" s="142"/>
      <c r="Q594" s="110"/>
      <c r="R594" s="142"/>
      <c r="S594" s="142"/>
      <c r="T594" s="142"/>
      <c r="U594" s="110"/>
      <c r="V594" s="142"/>
      <c r="W594" s="110"/>
      <c r="X594" s="142"/>
      <c r="Y594" s="110"/>
      <c r="Z594" s="144"/>
      <c r="AA594" s="142"/>
      <c r="AB594" s="142"/>
      <c r="AC594" s="142"/>
      <c r="AD594" s="142"/>
      <c r="AE594" s="142"/>
      <c r="AF594" s="111"/>
      <c r="AG594" s="111"/>
      <c r="AH594" s="111"/>
      <c r="AI594" s="142"/>
      <c r="AJ594" s="144"/>
      <c r="AK594" s="142"/>
      <c r="AL594" s="142"/>
      <c r="AM594" s="142"/>
      <c r="AN594" s="142"/>
      <c r="AO594" s="142"/>
      <c r="AP594" s="111"/>
      <c r="AQ594" s="111"/>
      <c r="AR594" s="111"/>
      <c r="AS594" s="142"/>
      <c r="AT594" s="144"/>
      <c r="AU594" s="142"/>
      <c r="AV594" s="142"/>
      <c r="AW594" s="142"/>
      <c r="AX594" s="110"/>
      <c r="AY594" s="110"/>
      <c r="AZ594" s="142"/>
      <c r="BA594" s="144"/>
      <c r="BB594" s="142"/>
      <c r="BC594" s="142"/>
      <c r="BD594" s="142"/>
      <c r="BE594" s="110"/>
      <c r="BF594" s="110"/>
      <c r="BG594" s="142"/>
      <c r="BH594" s="144"/>
      <c r="BI594" s="142"/>
      <c r="BJ594" s="142"/>
      <c r="BK594" s="110"/>
      <c r="BL594" s="142"/>
      <c r="BM594" s="110"/>
      <c r="BN594" s="142"/>
      <c r="BO594" s="142"/>
      <c r="BP594" s="142"/>
      <c r="BQ594" s="110"/>
      <c r="BR594" s="142"/>
      <c r="BS594" s="110"/>
      <c r="BT594" s="142"/>
      <c r="BU594" s="110"/>
      <c r="BV594" s="144"/>
      <c r="BW594" s="114"/>
      <c r="BX594" s="67"/>
      <c r="BY594" s="68"/>
      <c r="BZ594" s="143"/>
      <c r="CA594" s="143"/>
      <c r="CB594" s="142"/>
      <c r="CC594" s="110"/>
      <c r="CD594" s="110"/>
      <c r="CE594" s="142"/>
      <c r="CF594" s="145"/>
      <c r="CG594" s="142"/>
      <c r="CH594" s="142"/>
      <c r="CI594" s="142"/>
      <c r="CJ594" s="142"/>
      <c r="CK594" s="142"/>
      <c r="CL594" s="111"/>
      <c r="CM594" s="111"/>
      <c r="CN594" s="111"/>
      <c r="CO594" s="142"/>
      <c r="CP594" s="145"/>
      <c r="CQ594" s="142"/>
      <c r="CR594" s="142"/>
      <c r="CS594" s="142"/>
      <c r="CT594" s="142"/>
      <c r="CU594" s="142"/>
      <c r="CV594" s="111"/>
      <c r="CW594" s="111"/>
      <c r="CX594" s="111"/>
      <c r="CY594" s="142"/>
      <c r="CZ594" s="145"/>
      <c r="DA594" s="116"/>
      <c r="DB594" s="168"/>
      <c r="DC594" s="118"/>
      <c r="DD594" s="118"/>
      <c r="DE594" s="167"/>
      <c r="DF594" s="167"/>
    </row>
    <row r="595" spans="1:110" hidden="1" x14ac:dyDescent="0.25">
      <c r="A595" s="140"/>
      <c r="B595" s="141"/>
      <c r="C595" s="90"/>
      <c r="D595" s="142"/>
      <c r="E595" s="143"/>
      <c r="F595" s="144"/>
      <c r="G595" s="142"/>
      <c r="H595" s="142"/>
      <c r="I595" s="110"/>
      <c r="J595" s="142"/>
      <c r="K595" s="110"/>
      <c r="L595" s="142"/>
      <c r="M595" s="142"/>
      <c r="N595" s="142"/>
      <c r="O595" s="110"/>
      <c r="P595" s="142"/>
      <c r="Q595" s="110"/>
      <c r="R595" s="142"/>
      <c r="S595" s="142"/>
      <c r="T595" s="142"/>
      <c r="U595" s="110"/>
      <c r="V595" s="142"/>
      <c r="W595" s="110"/>
      <c r="X595" s="142"/>
      <c r="Y595" s="110"/>
      <c r="Z595" s="144"/>
      <c r="AA595" s="142"/>
      <c r="AB595" s="142"/>
      <c r="AC595" s="142"/>
      <c r="AD595" s="142"/>
      <c r="AE595" s="142"/>
      <c r="AF595" s="111"/>
      <c r="AG595" s="111"/>
      <c r="AH595" s="111"/>
      <c r="AI595" s="142"/>
      <c r="AJ595" s="144"/>
      <c r="AK595" s="142"/>
      <c r="AL595" s="142"/>
      <c r="AM595" s="142"/>
      <c r="AN595" s="142"/>
      <c r="AO595" s="142"/>
      <c r="AP595" s="111"/>
      <c r="AQ595" s="111"/>
      <c r="AR595" s="111"/>
      <c r="AS595" s="142"/>
      <c r="AT595" s="144"/>
      <c r="AU595" s="142"/>
      <c r="AV595" s="142"/>
      <c r="AW595" s="142"/>
      <c r="AX595" s="110"/>
      <c r="AY595" s="110"/>
      <c r="AZ595" s="142"/>
      <c r="BA595" s="144"/>
      <c r="BB595" s="142"/>
      <c r="BC595" s="142"/>
      <c r="BD595" s="142"/>
      <c r="BE595" s="110"/>
      <c r="BF595" s="110"/>
      <c r="BG595" s="142"/>
      <c r="BH595" s="144"/>
      <c r="BI595" s="142"/>
      <c r="BJ595" s="142"/>
      <c r="BK595" s="110"/>
      <c r="BL595" s="142"/>
      <c r="BM595" s="110"/>
      <c r="BN595" s="142"/>
      <c r="BO595" s="142"/>
      <c r="BP595" s="142"/>
      <c r="BQ595" s="110"/>
      <c r="BR595" s="142"/>
      <c r="BS595" s="110"/>
      <c r="BT595" s="142"/>
      <c r="BU595" s="110"/>
      <c r="BV595" s="144"/>
      <c r="BW595" s="114"/>
      <c r="BX595" s="67"/>
      <c r="BY595" s="68"/>
      <c r="BZ595" s="143"/>
      <c r="CA595" s="143"/>
      <c r="CB595" s="142"/>
      <c r="CC595" s="110"/>
      <c r="CD595" s="110"/>
      <c r="CE595" s="142"/>
      <c r="CF595" s="145"/>
      <c r="CG595" s="142"/>
      <c r="CH595" s="142"/>
      <c r="CI595" s="142"/>
      <c r="CJ595" s="142"/>
      <c r="CK595" s="142"/>
      <c r="CL595" s="111"/>
      <c r="CM595" s="111"/>
      <c r="CN595" s="111"/>
      <c r="CO595" s="142"/>
      <c r="CP595" s="145"/>
      <c r="CQ595" s="142"/>
      <c r="CR595" s="142"/>
      <c r="CS595" s="142"/>
      <c r="CT595" s="142"/>
      <c r="CU595" s="142"/>
      <c r="CV595" s="111"/>
      <c r="CW595" s="111"/>
      <c r="CX595" s="111"/>
      <c r="CY595" s="142"/>
      <c r="CZ595" s="145"/>
      <c r="DA595" s="116"/>
      <c r="DB595" s="168"/>
      <c r="DC595" s="118"/>
      <c r="DD595" s="118"/>
      <c r="DE595" s="167"/>
      <c r="DF595" s="167"/>
    </row>
    <row r="596" spans="1:110" hidden="1" x14ac:dyDescent="0.25">
      <c r="A596" s="140"/>
      <c r="B596" s="141"/>
      <c r="C596" s="90"/>
      <c r="D596" s="142"/>
      <c r="E596" s="143"/>
      <c r="F596" s="144"/>
      <c r="G596" s="142"/>
      <c r="H596" s="142"/>
      <c r="I596" s="110"/>
      <c r="J596" s="142"/>
      <c r="K596" s="110"/>
      <c r="L596" s="142"/>
      <c r="M596" s="142"/>
      <c r="N596" s="142"/>
      <c r="O596" s="110"/>
      <c r="P596" s="142"/>
      <c r="Q596" s="110"/>
      <c r="R596" s="142"/>
      <c r="S596" s="142"/>
      <c r="T596" s="142"/>
      <c r="U596" s="110"/>
      <c r="V596" s="142"/>
      <c r="W596" s="110"/>
      <c r="X596" s="142"/>
      <c r="Y596" s="110"/>
      <c r="Z596" s="144"/>
      <c r="AA596" s="142"/>
      <c r="AB596" s="142"/>
      <c r="AC596" s="142"/>
      <c r="AD596" s="142"/>
      <c r="AE596" s="142"/>
      <c r="AF596" s="111"/>
      <c r="AG596" s="111"/>
      <c r="AH596" s="111"/>
      <c r="AI596" s="142"/>
      <c r="AJ596" s="144"/>
      <c r="AK596" s="142"/>
      <c r="AL596" s="142"/>
      <c r="AM596" s="142"/>
      <c r="AN596" s="142"/>
      <c r="AO596" s="142"/>
      <c r="AP596" s="111"/>
      <c r="AQ596" s="111"/>
      <c r="AR596" s="111"/>
      <c r="AS596" s="142"/>
      <c r="AT596" s="144"/>
      <c r="AU596" s="142"/>
      <c r="AV596" s="142"/>
      <c r="AW596" s="142"/>
      <c r="AX596" s="110"/>
      <c r="AY596" s="110"/>
      <c r="AZ596" s="142"/>
      <c r="BA596" s="144"/>
      <c r="BB596" s="142"/>
      <c r="BC596" s="142"/>
      <c r="BD596" s="142"/>
      <c r="BE596" s="110"/>
      <c r="BF596" s="110"/>
      <c r="BG596" s="142"/>
      <c r="BH596" s="144"/>
      <c r="BI596" s="142"/>
      <c r="BJ596" s="142"/>
      <c r="BK596" s="110"/>
      <c r="BL596" s="142"/>
      <c r="BM596" s="110"/>
      <c r="BN596" s="142"/>
      <c r="BO596" s="142"/>
      <c r="BP596" s="142"/>
      <c r="BQ596" s="110"/>
      <c r="BR596" s="142"/>
      <c r="BS596" s="110"/>
      <c r="BT596" s="142"/>
      <c r="BU596" s="110"/>
      <c r="BV596" s="144"/>
      <c r="BW596" s="114"/>
      <c r="BX596" s="67"/>
      <c r="BY596" s="68"/>
      <c r="BZ596" s="143"/>
      <c r="CA596" s="143"/>
      <c r="CB596" s="142"/>
      <c r="CC596" s="110"/>
      <c r="CD596" s="110"/>
      <c r="CE596" s="142"/>
      <c r="CF596" s="145"/>
      <c r="CG596" s="142"/>
      <c r="CH596" s="142"/>
      <c r="CI596" s="142"/>
      <c r="CJ596" s="142"/>
      <c r="CK596" s="142"/>
      <c r="CL596" s="111"/>
      <c r="CM596" s="111"/>
      <c r="CN596" s="111"/>
      <c r="CO596" s="142"/>
      <c r="CP596" s="145"/>
      <c r="CQ596" s="142"/>
      <c r="CR596" s="142"/>
      <c r="CS596" s="142"/>
      <c r="CT596" s="142"/>
      <c r="CU596" s="142"/>
      <c r="CV596" s="111"/>
      <c r="CW596" s="111"/>
      <c r="CX596" s="111"/>
      <c r="CY596" s="142"/>
      <c r="CZ596" s="145"/>
      <c r="DA596" s="116"/>
      <c r="DB596" s="168"/>
      <c r="DC596" s="118"/>
      <c r="DD596" s="118"/>
      <c r="DE596" s="167"/>
      <c r="DF596" s="167"/>
    </row>
    <row r="597" spans="1:110" hidden="1" x14ac:dyDescent="0.25">
      <c r="A597" s="140"/>
      <c r="B597" s="141"/>
      <c r="C597" s="90"/>
      <c r="D597" s="142"/>
      <c r="E597" s="143"/>
      <c r="F597" s="144"/>
      <c r="G597" s="142"/>
      <c r="H597" s="142"/>
      <c r="I597" s="110"/>
      <c r="J597" s="142"/>
      <c r="K597" s="110"/>
      <c r="L597" s="142"/>
      <c r="M597" s="142"/>
      <c r="N597" s="142"/>
      <c r="O597" s="110"/>
      <c r="P597" s="142"/>
      <c r="Q597" s="110"/>
      <c r="R597" s="142"/>
      <c r="S597" s="142"/>
      <c r="T597" s="142"/>
      <c r="U597" s="110"/>
      <c r="V597" s="142"/>
      <c r="W597" s="110"/>
      <c r="X597" s="142"/>
      <c r="Y597" s="110"/>
      <c r="Z597" s="144"/>
      <c r="AA597" s="142"/>
      <c r="AB597" s="142"/>
      <c r="AC597" s="142"/>
      <c r="AD597" s="142"/>
      <c r="AE597" s="142"/>
      <c r="AF597" s="111"/>
      <c r="AG597" s="111"/>
      <c r="AH597" s="111"/>
      <c r="AI597" s="142"/>
      <c r="AJ597" s="144"/>
      <c r="AK597" s="142"/>
      <c r="AL597" s="142"/>
      <c r="AM597" s="142"/>
      <c r="AN597" s="142"/>
      <c r="AO597" s="142"/>
      <c r="AP597" s="111"/>
      <c r="AQ597" s="111"/>
      <c r="AR597" s="111"/>
      <c r="AS597" s="142"/>
      <c r="AT597" s="144"/>
      <c r="AU597" s="142"/>
      <c r="AV597" s="142"/>
      <c r="AW597" s="142"/>
      <c r="AX597" s="110"/>
      <c r="AY597" s="110"/>
      <c r="AZ597" s="142"/>
      <c r="BA597" s="144"/>
      <c r="BB597" s="142"/>
      <c r="BC597" s="142"/>
      <c r="BD597" s="142"/>
      <c r="BE597" s="110"/>
      <c r="BF597" s="110"/>
      <c r="BG597" s="142"/>
      <c r="BH597" s="144"/>
      <c r="BI597" s="142"/>
      <c r="BJ597" s="142"/>
      <c r="BK597" s="110"/>
      <c r="BL597" s="142"/>
      <c r="BM597" s="110"/>
      <c r="BN597" s="142"/>
      <c r="BO597" s="142"/>
      <c r="BP597" s="142"/>
      <c r="BQ597" s="110"/>
      <c r="BR597" s="142"/>
      <c r="BS597" s="110"/>
      <c r="BT597" s="142"/>
      <c r="BU597" s="110"/>
      <c r="BV597" s="144"/>
      <c r="BW597" s="114"/>
      <c r="BX597" s="67"/>
      <c r="BY597" s="68"/>
      <c r="BZ597" s="143"/>
      <c r="CA597" s="143"/>
      <c r="CB597" s="142"/>
      <c r="CC597" s="110"/>
      <c r="CD597" s="110"/>
      <c r="CE597" s="142"/>
      <c r="CF597" s="145"/>
      <c r="CG597" s="142"/>
      <c r="CH597" s="142"/>
      <c r="CI597" s="142"/>
      <c r="CJ597" s="142"/>
      <c r="CK597" s="142"/>
      <c r="CL597" s="111"/>
      <c r="CM597" s="111"/>
      <c r="CN597" s="111"/>
      <c r="CO597" s="142"/>
      <c r="CP597" s="145"/>
      <c r="CQ597" s="142"/>
      <c r="CR597" s="142"/>
      <c r="CS597" s="142"/>
      <c r="CT597" s="142"/>
      <c r="CU597" s="142"/>
      <c r="CV597" s="111"/>
      <c r="CW597" s="111"/>
      <c r="CX597" s="111"/>
      <c r="CY597" s="142"/>
      <c r="CZ597" s="145"/>
      <c r="DA597" s="116"/>
      <c r="DB597" s="168"/>
      <c r="DC597" s="118"/>
      <c r="DD597" s="118"/>
      <c r="DE597" s="167"/>
      <c r="DF597" s="167"/>
    </row>
    <row r="598" spans="1:110" hidden="1" x14ac:dyDescent="0.25">
      <c r="A598" s="140"/>
      <c r="B598" s="141"/>
      <c r="C598" s="90"/>
      <c r="D598" s="142"/>
      <c r="E598" s="143"/>
      <c r="F598" s="144"/>
      <c r="G598" s="142"/>
      <c r="H598" s="142"/>
      <c r="I598" s="110"/>
      <c r="J598" s="142"/>
      <c r="K598" s="110"/>
      <c r="L598" s="142"/>
      <c r="M598" s="142"/>
      <c r="N598" s="142"/>
      <c r="O598" s="110"/>
      <c r="P598" s="142"/>
      <c r="Q598" s="110"/>
      <c r="R598" s="142"/>
      <c r="S598" s="142"/>
      <c r="T598" s="142"/>
      <c r="U598" s="110"/>
      <c r="V598" s="142"/>
      <c r="W598" s="110"/>
      <c r="X598" s="142"/>
      <c r="Y598" s="110"/>
      <c r="Z598" s="144"/>
      <c r="AA598" s="142"/>
      <c r="AB598" s="142"/>
      <c r="AC598" s="142"/>
      <c r="AD598" s="142"/>
      <c r="AE598" s="142"/>
      <c r="AF598" s="111"/>
      <c r="AG598" s="111"/>
      <c r="AH598" s="111"/>
      <c r="AI598" s="142"/>
      <c r="AJ598" s="144"/>
      <c r="AK598" s="142"/>
      <c r="AL598" s="142"/>
      <c r="AM598" s="142"/>
      <c r="AN598" s="142"/>
      <c r="AO598" s="142"/>
      <c r="AP598" s="111"/>
      <c r="AQ598" s="111"/>
      <c r="AR598" s="111"/>
      <c r="AS598" s="142"/>
      <c r="AT598" s="144"/>
      <c r="AU598" s="142"/>
      <c r="AV598" s="142"/>
      <c r="AW598" s="142"/>
      <c r="AX598" s="110"/>
      <c r="AY598" s="110"/>
      <c r="AZ598" s="142"/>
      <c r="BA598" s="144"/>
      <c r="BB598" s="142"/>
      <c r="BC598" s="142"/>
      <c r="BD598" s="142"/>
      <c r="BE598" s="110"/>
      <c r="BF598" s="110"/>
      <c r="BG598" s="142"/>
      <c r="BH598" s="144"/>
      <c r="BI598" s="142"/>
      <c r="BJ598" s="142"/>
      <c r="BK598" s="110"/>
      <c r="BL598" s="142"/>
      <c r="BM598" s="110"/>
      <c r="BN598" s="142"/>
      <c r="BO598" s="142"/>
      <c r="BP598" s="142"/>
      <c r="BQ598" s="110"/>
      <c r="BR598" s="142"/>
      <c r="BS598" s="110"/>
      <c r="BT598" s="142"/>
      <c r="BU598" s="110"/>
      <c r="BV598" s="144"/>
      <c r="BW598" s="114"/>
      <c r="BX598" s="67"/>
      <c r="BY598" s="68"/>
      <c r="BZ598" s="143"/>
      <c r="CA598" s="143"/>
      <c r="CB598" s="142"/>
      <c r="CC598" s="110"/>
      <c r="CD598" s="110"/>
      <c r="CE598" s="142"/>
      <c r="CF598" s="145"/>
      <c r="CG598" s="142"/>
      <c r="CH598" s="142"/>
      <c r="CI598" s="142"/>
      <c r="CJ598" s="142"/>
      <c r="CK598" s="142"/>
      <c r="CL598" s="111"/>
      <c r="CM598" s="111"/>
      <c r="CN598" s="111"/>
      <c r="CO598" s="142"/>
      <c r="CP598" s="145"/>
      <c r="CQ598" s="142"/>
      <c r="CR598" s="142"/>
      <c r="CS598" s="142"/>
      <c r="CT598" s="142"/>
      <c r="CU598" s="142"/>
      <c r="CV598" s="111"/>
      <c r="CW598" s="111"/>
      <c r="CX598" s="111"/>
      <c r="CY598" s="142"/>
      <c r="CZ598" s="145"/>
      <c r="DA598" s="116"/>
      <c r="DB598" s="168"/>
      <c r="DC598" s="118"/>
      <c r="DD598" s="118"/>
      <c r="DE598" s="167"/>
      <c r="DF598" s="167"/>
    </row>
    <row r="599" spans="1:110" hidden="1" x14ac:dyDescent="0.25">
      <c r="A599" s="140"/>
      <c r="B599" s="141"/>
      <c r="C599" s="90"/>
      <c r="D599" s="142"/>
      <c r="E599" s="143"/>
      <c r="F599" s="144"/>
      <c r="G599" s="142"/>
      <c r="H599" s="142"/>
      <c r="I599" s="110"/>
      <c r="J599" s="142"/>
      <c r="K599" s="110"/>
      <c r="L599" s="142"/>
      <c r="M599" s="142"/>
      <c r="N599" s="142"/>
      <c r="O599" s="110"/>
      <c r="P599" s="142"/>
      <c r="Q599" s="110"/>
      <c r="R599" s="142"/>
      <c r="S599" s="142"/>
      <c r="T599" s="142"/>
      <c r="U599" s="110"/>
      <c r="V599" s="142"/>
      <c r="W599" s="110"/>
      <c r="X599" s="142"/>
      <c r="Y599" s="110"/>
      <c r="Z599" s="144"/>
      <c r="AA599" s="142"/>
      <c r="AB599" s="142"/>
      <c r="AC599" s="142"/>
      <c r="AD599" s="142"/>
      <c r="AE599" s="142"/>
      <c r="AF599" s="111"/>
      <c r="AG599" s="111"/>
      <c r="AH599" s="111"/>
      <c r="AI599" s="142"/>
      <c r="AJ599" s="144"/>
      <c r="AK599" s="142"/>
      <c r="AL599" s="142"/>
      <c r="AM599" s="142"/>
      <c r="AN599" s="142"/>
      <c r="AO599" s="142"/>
      <c r="AP599" s="111"/>
      <c r="AQ599" s="111"/>
      <c r="AR599" s="111"/>
      <c r="AS599" s="142"/>
      <c r="AT599" s="144"/>
      <c r="AU599" s="142"/>
      <c r="AV599" s="142"/>
      <c r="AW599" s="142"/>
      <c r="AX599" s="110"/>
      <c r="AY599" s="110"/>
      <c r="AZ599" s="142"/>
      <c r="BA599" s="144"/>
      <c r="BB599" s="142"/>
      <c r="BC599" s="142"/>
      <c r="BD599" s="142"/>
      <c r="BE599" s="110"/>
      <c r="BF599" s="110"/>
      <c r="BG599" s="142"/>
      <c r="BH599" s="144"/>
      <c r="BI599" s="142"/>
      <c r="BJ599" s="142"/>
      <c r="BK599" s="110"/>
      <c r="BL599" s="142"/>
      <c r="BM599" s="110"/>
      <c r="BN599" s="142"/>
      <c r="BO599" s="142"/>
      <c r="BP599" s="142"/>
      <c r="BQ599" s="110"/>
      <c r="BR599" s="142"/>
      <c r="BS599" s="110"/>
      <c r="BT599" s="142"/>
      <c r="BU599" s="110"/>
      <c r="BV599" s="144"/>
      <c r="BW599" s="114"/>
      <c r="BX599" s="67"/>
      <c r="BY599" s="68"/>
      <c r="BZ599" s="143"/>
      <c r="CA599" s="143"/>
      <c r="CB599" s="142"/>
      <c r="CC599" s="110"/>
      <c r="CD599" s="110"/>
      <c r="CE599" s="142"/>
      <c r="CF599" s="145"/>
      <c r="CG599" s="142"/>
      <c r="CH599" s="142"/>
      <c r="CI599" s="142"/>
      <c r="CJ599" s="142"/>
      <c r="CK599" s="142"/>
      <c r="CL599" s="111"/>
      <c r="CM599" s="111"/>
      <c r="CN599" s="111"/>
      <c r="CO599" s="142"/>
      <c r="CP599" s="145"/>
      <c r="CQ599" s="142"/>
      <c r="CR599" s="142"/>
      <c r="CS599" s="142"/>
      <c r="CT599" s="142"/>
      <c r="CU599" s="142"/>
      <c r="CV599" s="111"/>
      <c r="CW599" s="111"/>
      <c r="CX599" s="111"/>
      <c r="CY599" s="142"/>
      <c r="CZ599" s="145"/>
      <c r="DA599" s="116"/>
      <c r="DB599" s="168"/>
      <c r="DC599" s="118"/>
      <c r="DD599" s="118"/>
      <c r="DE599" s="167"/>
      <c r="DF599" s="167"/>
    </row>
    <row r="600" spans="1:110" hidden="1" x14ac:dyDescent="0.25">
      <c r="A600" s="140"/>
      <c r="B600" s="141"/>
      <c r="C600" s="90"/>
      <c r="D600" s="142"/>
      <c r="E600" s="143"/>
      <c r="F600" s="144"/>
      <c r="G600" s="142"/>
      <c r="H600" s="142"/>
      <c r="I600" s="110"/>
      <c r="J600" s="142"/>
      <c r="K600" s="110"/>
      <c r="L600" s="142"/>
      <c r="M600" s="142"/>
      <c r="N600" s="142"/>
      <c r="O600" s="110"/>
      <c r="P600" s="142"/>
      <c r="Q600" s="110"/>
      <c r="R600" s="142"/>
      <c r="S600" s="142"/>
      <c r="T600" s="142"/>
      <c r="U600" s="110"/>
      <c r="V600" s="142"/>
      <c r="W600" s="110"/>
      <c r="X600" s="142"/>
      <c r="Y600" s="110"/>
      <c r="Z600" s="144"/>
      <c r="AA600" s="142"/>
      <c r="AB600" s="142"/>
      <c r="AC600" s="142"/>
      <c r="AD600" s="142"/>
      <c r="AE600" s="142"/>
      <c r="AF600" s="111"/>
      <c r="AG600" s="111"/>
      <c r="AH600" s="111"/>
      <c r="AI600" s="142"/>
      <c r="AJ600" s="144"/>
      <c r="AK600" s="142"/>
      <c r="AL600" s="142"/>
      <c r="AM600" s="142"/>
      <c r="AN600" s="142"/>
      <c r="AO600" s="142"/>
      <c r="AP600" s="111"/>
      <c r="AQ600" s="111"/>
      <c r="AR600" s="111"/>
      <c r="AS600" s="142"/>
      <c r="AT600" s="144"/>
      <c r="AU600" s="142"/>
      <c r="AV600" s="142"/>
      <c r="AW600" s="142"/>
      <c r="AX600" s="110"/>
      <c r="AY600" s="110"/>
      <c r="AZ600" s="142"/>
      <c r="BA600" s="144"/>
      <c r="BB600" s="142"/>
      <c r="BC600" s="142"/>
      <c r="BD600" s="142"/>
      <c r="BE600" s="110"/>
      <c r="BF600" s="110"/>
      <c r="BG600" s="142"/>
      <c r="BH600" s="144"/>
      <c r="BI600" s="142"/>
      <c r="BJ600" s="142"/>
      <c r="BK600" s="110"/>
      <c r="BL600" s="142"/>
      <c r="BM600" s="110"/>
      <c r="BN600" s="142"/>
      <c r="BO600" s="142"/>
      <c r="BP600" s="142"/>
      <c r="BQ600" s="110"/>
      <c r="BR600" s="142"/>
      <c r="BS600" s="110"/>
      <c r="BT600" s="142"/>
      <c r="BU600" s="110"/>
      <c r="BV600" s="144"/>
      <c r="BW600" s="114"/>
      <c r="BX600" s="67"/>
      <c r="BY600" s="68"/>
      <c r="BZ600" s="143"/>
      <c r="CA600" s="143"/>
      <c r="CB600" s="142"/>
      <c r="CC600" s="110"/>
      <c r="CD600" s="110"/>
      <c r="CE600" s="142"/>
      <c r="CF600" s="145"/>
      <c r="CG600" s="142"/>
      <c r="CH600" s="142"/>
      <c r="CI600" s="142"/>
      <c r="CJ600" s="142"/>
      <c r="CK600" s="142"/>
      <c r="CL600" s="111"/>
      <c r="CM600" s="111"/>
      <c r="CN600" s="111"/>
      <c r="CO600" s="142"/>
      <c r="CP600" s="145"/>
      <c r="CQ600" s="142"/>
      <c r="CR600" s="142"/>
      <c r="CS600" s="142"/>
      <c r="CT600" s="142"/>
      <c r="CU600" s="142"/>
      <c r="CV600" s="111"/>
      <c r="CW600" s="111"/>
      <c r="CX600" s="111"/>
      <c r="CY600" s="142"/>
      <c r="CZ600" s="145"/>
      <c r="DA600" s="116"/>
      <c r="DB600" s="168"/>
      <c r="DC600" s="118"/>
      <c r="DD600" s="118"/>
      <c r="DE600" s="167"/>
      <c r="DF600" s="167"/>
    </row>
    <row r="601" spans="1:110" hidden="1" x14ac:dyDescent="0.25">
      <c r="A601" s="140"/>
      <c r="B601" s="141"/>
      <c r="C601" s="90"/>
      <c r="D601" s="142"/>
      <c r="E601" s="143"/>
      <c r="F601" s="144"/>
      <c r="G601" s="142"/>
      <c r="H601" s="142"/>
      <c r="I601" s="110"/>
      <c r="J601" s="142"/>
      <c r="K601" s="110"/>
      <c r="L601" s="142"/>
      <c r="M601" s="142"/>
      <c r="N601" s="142"/>
      <c r="O601" s="110"/>
      <c r="P601" s="142"/>
      <c r="Q601" s="110"/>
      <c r="R601" s="142"/>
      <c r="S601" s="142"/>
      <c r="T601" s="142"/>
      <c r="U601" s="110"/>
      <c r="V601" s="142"/>
      <c r="W601" s="110"/>
      <c r="X601" s="142"/>
      <c r="Y601" s="110"/>
      <c r="Z601" s="144"/>
      <c r="AA601" s="142"/>
      <c r="AB601" s="142"/>
      <c r="AC601" s="142"/>
      <c r="AD601" s="142"/>
      <c r="AE601" s="142"/>
      <c r="AF601" s="111"/>
      <c r="AG601" s="111"/>
      <c r="AH601" s="111"/>
      <c r="AI601" s="142"/>
      <c r="AJ601" s="144"/>
      <c r="AK601" s="142"/>
      <c r="AL601" s="142"/>
      <c r="AM601" s="142"/>
      <c r="AN601" s="142"/>
      <c r="AO601" s="142"/>
      <c r="AP601" s="111"/>
      <c r="AQ601" s="111"/>
      <c r="AR601" s="111"/>
      <c r="AS601" s="142"/>
      <c r="AT601" s="144"/>
      <c r="AU601" s="142"/>
      <c r="AV601" s="142"/>
      <c r="AW601" s="142"/>
      <c r="AX601" s="110"/>
      <c r="AY601" s="110"/>
      <c r="AZ601" s="142"/>
      <c r="BA601" s="144"/>
      <c r="BB601" s="142"/>
      <c r="BC601" s="142"/>
      <c r="BD601" s="142"/>
      <c r="BE601" s="110"/>
      <c r="BF601" s="110"/>
      <c r="BG601" s="142"/>
      <c r="BH601" s="144"/>
      <c r="BI601" s="142"/>
      <c r="BJ601" s="142"/>
      <c r="BK601" s="110"/>
      <c r="BL601" s="142"/>
      <c r="BM601" s="110"/>
      <c r="BN601" s="142"/>
      <c r="BO601" s="142"/>
      <c r="BP601" s="142"/>
      <c r="BQ601" s="110"/>
      <c r="BR601" s="142"/>
      <c r="BS601" s="110"/>
      <c r="BT601" s="142"/>
      <c r="BU601" s="110"/>
      <c r="BV601" s="144"/>
      <c r="BW601" s="114"/>
      <c r="BX601" s="67"/>
      <c r="BY601" s="68"/>
      <c r="BZ601" s="143"/>
      <c r="CA601" s="143"/>
      <c r="CB601" s="142"/>
      <c r="CC601" s="110"/>
      <c r="CD601" s="110"/>
      <c r="CE601" s="142"/>
      <c r="CF601" s="145"/>
      <c r="CG601" s="142"/>
      <c r="CH601" s="142"/>
      <c r="CI601" s="142"/>
      <c r="CJ601" s="142"/>
      <c r="CK601" s="142"/>
      <c r="CL601" s="111"/>
      <c r="CM601" s="111"/>
      <c r="CN601" s="111"/>
      <c r="CO601" s="142"/>
      <c r="CP601" s="145"/>
      <c r="CQ601" s="142"/>
      <c r="CR601" s="142"/>
      <c r="CS601" s="142"/>
      <c r="CT601" s="142"/>
      <c r="CU601" s="142"/>
      <c r="CV601" s="111"/>
      <c r="CW601" s="111"/>
      <c r="CX601" s="111"/>
      <c r="CY601" s="142"/>
      <c r="CZ601" s="145"/>
      <c r="DA601" s="116"/>
      <c r="DB601" s="168"/>
      <c r="DC601" s="118"/>
      <c r="DD601" s="118"/>
      <c r="DE601" s="167"/>
      <c r="DF601" s="167"/>
    </row>
    <row r="602" spans="1:110" hidden="1" x14ac:dyDescent="0.25">
      <c r="A602" s="140"/>
      <c r="B602" s="141"/>
      <c r="C602" s="90"/>
      <c r="D602" s="142"/>
      <c r="E602" s="143"/>
      <c r="F602" s="144"/>
      <c r="G602" s="142"/>
      <c r="H602" s="142"/>
      <c r="I602" s="110"/>
      <c r="J602" s="142"/>
      <c r="K602" s="110"/>
      <c r="L602" s="142"/>
      <c r="M602" s="142"/>
      <c r="N602" s="142"/>
      <c r="O602" s="110"/>
      <c r="P602" s="142"/>
      <c r="Q602" s="110"/>
      <c r="R602" s="142"/>
      <c r="S602" s="142"/>
      <c r="T602" s="142"/>
      <c r="U602" s="110"/>
      <c r="V602" s="142"/>
      <c r="W602" s="110"/>
      <c r="X602" s="142"/>
      <c r="Y602" s="110"/>
      <c r="Z602" s="144"/>
      <c r="AA602" s="142"/>
      <c r="AB602" s="142"/>
      <c r="AC602" s="142"/>
      <c r="AD602" s="142"/>
      <c r="AE602" s="142"/>
      <c r="AF602" s="111"/>
      <c r="AG602" s="111"/>
      <c r="AH602" s="111"/>
      <c r="AI602" s="142"/>
      <c r="AJ602" s="144"/>
      <c r="AK602" s="142"/>
      <c r="AL602" s="142"/>
      <c r="AM602" s="142"/>
      <c r="AN602" s="142"/>
      <c r="AO602" s="142"/>
      <c r="AP602" s="111"/>
      <c r="AQ602" s="111"/>
      <c r="AR602" s="111"/>
      <c r="AS602" s="142"/>
      <c r="AT602" s="144"/>
      <c r="AU602" s="142"/>
      <c r="AV602" s="142"/>
      <c r="AW602" s="142"/>
      <c r="AX602" s="110"/>
      <c r="AY602" s="110"/>
      <c r="AZ602" s="142"/>
      <c r="BA602" s="144"/>
      <c r="BB602" s="142"/>
      <c r="BC602" s="142"/>
      <c r="BD602" s="142"/>
      <c r="BE602" s="110"/>
      <c r="BF602" s="110"/>
      <c r="BG602" s="142"/>
      <c r="BH602" s="144"/>
      <c r="BI602" s="142"/>
      <c r="BJ602" s="142"/>
      <c r="BK602" s="110"/>
      <c r="BL602" s="142"/>
      <c r="BM602" s="110"/>
      <c r="BN602" s="142"/>
      <c r="BO602" s="142"/>
      <c r="BP602" s="142"/>
      <c r="BQ602" s="110"/>
      <c r="BR602" s="142"/>
      <c r="BS602" s="110"/>
      <c r="BT602" s="142"/>
      <c r="BU602" s="110"/>
      <c r="BV602" s="144"/>
      <c r="BW602" s="114"/>
      <c r="BX602" s="67"/>
      <c r="BY602" s="68"/>
      <c r="BZ602" s="143"/>
      <c r="CA602" s="143"/>
      <c r="CB602" s="142"/>
      <c r="CC602" s="110"/>
      <c r="CD602" s="110"/>
      <c r="CE602" s="142"/>
      <c r="CF602" s="145"/>
      <c r="CG602" s="142"/>
      <c r="CH602" s="142"/>
      <c r="CI602" s="142"/>
      <c r="CJ602" s="142"/>
      <c r="CK602" s="142"/>
      <c r="CL602" s="111"/>
      <c r="CM602" s="111"/>
      <c r="CN602" s="111"/>
      <c r="CO602" s="142"/>
      <c r="CP602" s="145"/>
      <c r="CQ602" s="142"/>
      <c r="CR602" s="142"/>
      <c r="CS602" s="142"/>
      <c r="CT602" s="142"/>
      <c r="CU602" s="142"/>
      <c r="CV602" s="111"/>
      <c r="CW602" s="111"/>
      <c r="CX602" s="111"/>
      <c r="CY602" s="142"/>
      <c r="CZ602" s="145"/>
      <c r="DA602" s="116"/>
      <c r="DB602" s="168"/>
      <c r="DC602" s="118"/>
      <c r="DD602" s="118"/>
      <c r="DE602" s="167"/>
      <c r="DF602" s="167"/>
    </row>
    <row r="603" spans="1:110" hidden="1" x14ac:dyDescent="0.25">
      <c r="A603" s="140"/>
      <c r="B603" s="141"/>
      <c r="C603" s="90"/>
      <c r="D603" s="142"/>
      <c r="E603" s="143"/>
      <c r="F603" s="144"/>
      <c r="G603" s="142"/>
      <c r="H603" s="142"/>
      <c r="I603" s="110"/>
      <c r="J603" s="142"/>
      <c r="K603" s="110"/>
      <c r="L603" s="142"/>
      <c r="M603" s="142"/>
      <c r="N603" s="142"/>
      <c r="O603" s="110"/>
      <c r="P603" s="142"/>
      <c r="Q603" s="110"/>
      <c r="R603" s="142"/>
      <c r="S603" s="142"/>
      <c r="T603" s="142"/>
      <c r="U603" s="110"/>
      <c r="V603" s="142"/>
      <c r="W603" s="110"/>
      <c r="X603" s="142"/>
      <c r="Y603" s="110"/>
      <c r="Z603" s="144"/>
      <c r="AA603" s="142"/>
      <c r="AB603" s="142"/>
      <c r="AC603" s="142"/>
      <c r="AD603" s="142"/>
      <c r="AE603" s="142"/>
      <c r="AF603" s="111"/>
      <c r="AG603" s="111"/>
      <c r="AH603" s="111"/>
      <c r="AI603" s="142"/>
      <c r="AJ603" s="144"/>
      <c r="AK603" s="142"/>
      <c r="AL603" s="142"/>
      <c r="AM603" s="142"/>
      <c r="AN603" s="142"/>
      <c r="AO603" s="142"/>
      <c r="AP603" s="111"/>
      <c r="AQ603" s="111"/>
      <c r="AR603" s="111"/>
      <c r="AS603" s="142"/>
      <c r="AT603" s="144"/>
      <c r="AU603" s="142"/>
      <c r="AV603" s="142"/>
      <c r="AW603" s="142"/>
      <c r="AX603" s="110"/>
      <c r="AY603" s="110"/>
      <c r="AZ603" s="142"/>
      <c r="BA603" s="144"/>
      <c r="BB603" s="142"/>
      <c r="BC603" s="142"/>
      <c r="BD603" s="142"/>
      <c r="BE603" s="110"/>
      <c r="BF603" s="110"/>
      <c r="BG603" s="142"/>
      <c r="BH603" s="144"/>
      <c r="BI603" s="142"/>
      <c r="BJ603" s="142"/>
      <c r="BK603" s="110"/>
      <c r="BL603" s="142"/>
      <c r="BM603" s="110"/>
      <c r="BN603" s="142"/>
      <c r="BO603" s="142"/>
      <c r="BP603" s="142"/>
      <c r="BQ603" s="110"/>
      <c r="BR603" s="142"/>
      <c r="BS603" s="110"/>
      <c r="BT603" s="142"/>
      <c r="BU603" s="110"/>
      <c r="BV603" s="144"/>
      <c r="BW603" s="114"/>
      <c r="BX603" s="67"/>
      <c r="BY603" s="68"/>
      <c r="BZ603" s="143"/>
      <c r="CA603" s="143"/>
      <c r="CB603" s="142"/>
      <c r="CC603" s="110"/>
      <c r="CD603" s="110"/>
      <c r="CE603" s="142"/>
      <c r="CF603" s="145"/>
      <c r="CG603" s="142"/>
      <c r="CH603" s="142"/>
      <c r="CI603" s="142"/>
      <c r="CJ603" s="142"/>
      <c r="CK603" s="142"/>
      <c r="CL603" s="111"/>
      <c r="CM603" s="111"/>
      <c r="CN603" s="111"/>
      <c r="CO603" s="142"/>
      <c r="CP603" s="145"/>
      <c r="CQ603" s="142"/>
      <c r="CR603" s="142"/>
      <c r="CS603" s="142"/>
      <c r="CT603" s="142"/>
      <c r="CU603" s="142"/>
      <c r="CV603" s="111"/>
      <c r="CW603" s="111"/>
      <c r="CX603" s="111"/>
      <c r="CY603" s="142"/>
      <c r="CZ603" s="145"/>
      <c r="DA603" s="116"/>
      <c r="DB603" s="168"/>
      <c r="DC603" s="118"/>
      <c r="DD603" s="118"/>
      <c r="DE603" s="167"/>
      <c r="DF603" s="167"/>
    </row>
    <row r="604" spans="1:110" hidden="1" x14ac:dyDescent="0.25">
      <c r="A604" s="140"/>
      <c r="B604" s="141"/>
      <c r="C604" s="90"/>
      <c r="D604" s="142"/>
      <c r="E604" s="143"/>
      <c r="F604" s="144"/>
      <c r="G604" s="142"/>
      <c r="H604" s="142"/>
      <c r="I604" s="110"/>
      <c r="J604" s="142"/>
      <c r="K604" s="110"/>
      <c r="L604" s="142"/>
      <c r="M604" s="142"/>
      <c r="N604" s="142"/>
      <c r="O604" s="110"/>
      <c r="P604" s="142"/>
      <c r="Q604" s="110"/>
      <c r="R604" s="142"/>
      <c r="S604" s="142"/>
      <c r="T604" s="142"/>
      <c r="U604" s="110"/>
      <c r="V604" s="142"/>
      <c r="W604" s="110"/>
      <c r="X604" s="142"/>
      <c r="Y604" s="110"/>
      <c r="Z604" s="144"/>
      <c r="AA604" s="142"/>
      <c r="AB604" s="142"/>
      <c r="AC604" s="142"/>
      <c r="AD604" s="142"/>
      <c r="AE604" s="142"/>
      <c r="AF604" s="111"/>
      <c r="AG604" s="111"/>
      <c r="AH604" s="111"/>
      <c r="AI604" s="142"/>
      <c r="AJ604" s="144"/>
      <c r="AK604" s="142"/>
      <c r="AL604" s="142"/>
      <c r="AM604" s="142"/>
      <c r="AN604" s="142"/>
      <c r="AO604" s="142"/>
      <c r="AP604" s="111"/>
      <c r="AQ604" s="111"/>
      <c r="AR604" s="111"/>
      <c r="AS604" s="142"/>
      <c r="AT604" s="144"/>
      <c r="AU604" s="142"/>
      <c r="AV604" s="142"/>
      <c r="AW604" s="142"/>
      <c r="AX604" s="110"/>
      <c r="AY604" s="110"/>
      <c r="AZ604" s="142"/>
      <c r="BA604" s="144"/>
      <c r="BB604" s="142"/>
      <c r="BC604" s="142"/>
      <c r="BD604" s="142"/>
      <c r="BE604" s="110"/>
      <c r="BF604" s="110"/>
      <c r="BG604" s="142"/>
      <c r="BH604" s="144"/>
      <c r="BI604" s="142"/>
      <c r="BJ604" s="142"/>
      <c r="BK604" s="110"/>
      <c r="BL604" s="142"/>
      <c r="BM604" s="110"/>
      <c r="BN604" s="142"/>
      <c r="BO604" s="142"/>
      <c r="BP604" s="142"/>
      <c r="BQ604" s="110"/>
      <c r="BR604" s="142"/>
      <c r="BS604" s="110"/>
      <c r="BT604" s="142"/>
      <c r="BU604" s="110"/>
      <c r="BV604" s="144"/>
      <c r="BW604" s="114"/>
      <c r="BX604" s="67"/>
      <c r="BY604" s="68"/>
      <c r="BZ604" s="143"/>
      <c r="CA604" s="143"/>
      <c r="CB604" s="142"/>
      <c r="CC604" s="110"/>
      <c r="CD604" s="110"/>
      <c r="CE604" s="142"/>
      <c r="CF604" s="145"/>
      <c r="CG604" s="142"/>
      <c r="CH604" s="142"/>
      <c r="CI604" s="142"/>
      <c r="CJ604" s="142"/>
      <c r="CK604" s="142"/>
      <c r="CL604" s="111"/>
      <c r="CM604" s="111"/>
      <c r="CN604" s="111"/>
      <c r="CO604" s="142"/>
      <c r="CP604" s="145"/>
      <c r="CQ604" s="142"/>
      <c r="CR604" s="142"/>
      <c r="CS604" s="142"/>
      <c r="CT604" s="142"/>
      <c r="CU604" s="142"/>
      <c r="CV604" s="111"/>
      <c r="CW604" s="111"/>
      <c r="CX604" s="111"/>
      <c r="CY604" s="142"/>
      <c r="CZ604" s="145"/>
      <c r="DA604" s="116"/>
      <c r="DB604" s="168"/>
      <c r="DC604" s="118"/>
      <c r="DD604" s="118"/>
      <c r="DE604" s="167"/>
      <c r="DF604" s="167"/>
    </row>
    <row r="605" spans="1:110" hidden="1" x14ac:dyDescent="0.25">
      <c r="A605" s="140"/>
      <c r="B605" s="141"/>
      <c r="C605" s="90"/>
      <c r="D605" s="142"/>
      <c r="E605" s="143"/>
      <c r="F605" s="144"/>
      <c r="G605" s="142"/>
      <c r="H605" s="142"/>
      <c r="I605" s="110"/>
      <c r="J605" s="142"/>
      <c r="K605" s="110"/>
      <c r="L605" s="142"/>
      <c r="M605" s="142"/>
      <c r="N605" s="142"/>
      <c r="O605" s="110"/>
      <c r="P605" s="142"/>
      <c r="Q605" s="110"/>
      <c r="R605" s="142"/>
      <c r="S605" s="142"/>
      <c r="T605" s="142"/>
      <c r="U605" s="110"/>
      <c r="V605" s="142"/>
      <c r="W605" s="110"/>
      <c r="X605" s="142"/>
      <c r="Y605" s="110"/>
      <c r="Z605" s="144"/>
      <c r="AA605" s="142"/>
      <c r="AB605" s="142"/>
      <c r="AC605" s="142"/>
      <c r="AD605" s="142"/>
      <c r="AE605" s="142"/>
      <c r="AF605" s="111"/>
      <c r="AG605" s="111"/>
      <c r="AH605" s="111"/>
      <c r="AI605" s="142"/>
      <c r="AJ605" s="144"/>
      <c r="AK605" s="142"/>
      <c r="AL605" s="142"/>
      <c r="AM605" s="142"/>
      <c r="AN605" s="142"/>
      <c r="AO605" s="142"/>
      <c r="AP605" s="111"/>
      <c r="AQ605" s="111"/>
      <c r="AR605" s="111"/>
      <c r="AS605" s="142"/>
      <c r="AT605" s="144"/>
      <c r="AU605" s="142"/>
      <c r="AV605" s="142"/>
      <c r="AW605" s="142"/>
      <c r="AX605" s="110"/>
      <c r="AY605" s="110"/>
      <c r="AZ605" s="142"/>
      <c r="BA605" s="144"/>
      <c r="BB605" s="142"/>
      <c r="BC605" s="142"/>
      <c r="BD605" s="142"/>
      <c r="BE605" s="110"/>
      <c r="BF605" s="110"/>
      <c r="BG605" s="142"/>
      <c r="BH605" s="144"/>
      <c r="BI605" s="142"/>
      <c r="BJ605" s="142"/>
      <c r="BK605" s="110"/>
      <c r="BL605" s="142"/>
      <c r="BM605" s="110"/>
      <c r="BN605" s="142"/>
      <c r="BO605" s="142"/>
      <c r="BP605" s="142"/>
      <c r="BQ605" s="110"/>
      <c r="BR605" s="142"/>
      <c r="BS605" s="110"/>
      <c r="BT605" s="142"/>
      <c r="BU605" s="110"/>
      <c r="BV605" s="144"/>
      <c r="BW605" s="114"/>
      <c r="BX605" s="67"/>
      <c r="BY605" s="68"/>
      <c r="BZ605" s="143"/>
      <c r="CA605" s="143"/>
      <c r="CB605" s="142"/>
      <c r="CC605" s="110"/>
      <c r="CD605" s="110"/>
      <c r="CE605" s="142"/>
      <c r="CF605" s="145"/>
      <c r="CG605" s="142"/>
      <c r="CH605" s="142"/>
      <c r="CI605" s="142"/>
      <c r="CJ605" s="142"/>
      <c r="CK605" s="142"/>
      <c r="CL605" s="111"/>
      <c r="CM605" s="111"/>
      <c r="CN605" s="111"/>
      <c r="CO605" s="142"/>
      <c r="CP605" s="145"/>
      <c r="CQ605" s="142"/>
      <c r="CR605" s="142"/>
      <c r="CS605" s="142"/>
      <c r="CT605" s="142"/>
      <c r="CU605" s="142"/>
      <c r="CV605" s="111"/>
      <c r="CW605" s="111"/>
      <c r="CX605" s="111"/>
      <c r="CY605" s="142"/>
      <c r="CZ605" s="145"/>
      <c r="DA605" s="116"/>
      <c r="DB605" s="168"/>
      <c r="DC605" s="118"/>
      <c r="DD605" s="118"/>
      <c r="DE605" s="167"/>
      <c r="DF605" s="167"/>
    </row>
    <row r="606" spans="1:110" hidden="1" x14ac:dyDescent="0.25">
      <c r="A606" s="140"/>
      <c r="B606" s="141"/>
      <c r="C606" s="90"/>
      <c r="D606" s="142"/>
      <c r="E606" s="143"/>
      <c r="F606" s="144"/>
      <c r="G606" s="142"/>
      <c r="H606" s="142"/>
      <c r="I606" s="110"/>
      <c r="J606" s="142"/>
      <c r="K606" s="110"/>
      <c r="L606" s="142"/>
      <c r="M606" s="142"/>
      <c r="N606" s="142"/>
      <c r="O606" s="110"/>
      <c r="P606" s="142"/>
      <c r="Q606" s="110"/>
      <c r="R606" s="142"/>
      <c r="S606" s="142"/>
      <c r="T606" s="142"/>
      <c r="U606" s="110"/>
      <c r="V606" s="142"/>
      <c r="W606" s="110"/>
      <c r="X606" s="142"/>
      <c r="Y606" s="110"/>
      <c r="Z606" s="144"/>
      <c r="AA606" s="142"/>
      <c r="AB606" s="142"/>
      <c r="AC606" s="142"/>
      <c r="AD606" s="142"/>
      <c r="AE606" s="142"/>
      <c r="AF606" s="111"/>
      <c r="AG606" s="111"/>
      <c r="AH606" s="111"/>
      <c r="AI606" s="142"/>
      <c r="AJ606" s="144"/>
      <c r="AK606" s="142"/>
      <c r="AL606" s="142"/>
      <c r="AM606" s="142"/>
      <c r="AN606" s="142"/>
      <c r="AO606" s="142"/>
      <c r="AP606" s="111"/>
      <c r="AQ606" s="111"/>
      <c r="AR606" s="111"/>
      <c r="AS606" s="142"/>
      <c r="AT606" s="144"/>
      <c r="AU606" s="142"/>
      <c r="AV606" s="142"/>
      <c r="AW606" s="142"/>
      <c r="AX606" s="110"/>
      <c r="AY606" s="110"/>
      <c r="AZ606" s="142"/>
      <c r="BA606" s="144"/>
      <c r="BB606" s="142"/>
      <c r="BC606" s="142"/>
      <c r="BD606" s="142"/>
      <c r="BE606" s="110"/>
      <c r="BF606" s="110"/>
      <c r="BG606" s="142"/>
      <c r="BH606" s="144"/>
      <c r="BI606" s="142"/>
      <c r="BJ606" s="142"/>
      <c r="BK606" s="110"/>
      <c r="BL606" s="142"/>
      <c r="BM606" s="110"/>
      <c r="BN606" s="142"/>
      <c r="BO606" s="142"/>
      <c r="BP606" s="142"/>
      <c r="BQ606" s="110"/>
      <c r="BR606" s="142"/>
      <c r="BS606" s="110"/>
      <c r="BT606" s="142"/>
      <c r="BU606" s="110"/>
      <c r="BV606" s="144"/>
      <c r="BW606" s="114"/>
      <c r="BX606" s="67"/>
      <c r="BY606" s="68"/>
      <c r="BZ606" s="143"/>
      <c r="CA606" s="143"/>
      <c r="CB606" s="142"/>
      <c r="CC606" s="110"/>
      <c r="CD606" s="110"/>
      <c r="CE606" s="142"/>
      <c r="CF606" s="145"/>
      <c r="CG606" s="142"/>
      <c r="CH606" s="142"/>
      <c r="CI606" s="142"/>
      <c r="CJ606" s="142"/>
      <c r="CK606" s="142"/>
      <c r="CL606" s="111"/>
      <c r="CM606" s="111"/>
      <c r="CN606" s="111"/>
      <c r="CO606" s="142"/>
      <c r="CP606" s="145"/>
      <c r="CQ606" s="142"/>
      <c r="CR606" s="142"/>
      <c r="CS606" s="142"/>
      <c r="CT606" s="142"/>
      <c r="CU606" s="142"/>
      <c r="CV606" s="111"/>
      <c r="CW606" s="111"/>
      <c r="CX606" s="111"/>
      <c r="CY606" s="142"/>
      <c r="CZ606" s="145"/>
      <c r="DA606" s="116"/>
      <c r="DB606" s="168"/>
      <c r="DC606" s="118"/>
      <c r="DD606" s="118"/>
      <c r="DE606" s="167"/>
      <c r="DF606" s="167"/>
    </row>
    <row r="607" spans="1:110" hidden="1" x14ac:dyDescent="0.25">
      <c r="A607" s="140"/>
      <c r="B607" s="141"/>
      <c r="C607" s="90"/>
      <c r="D607" s="142"/>
      <c r="E607" s="143"/>
      <c r="F607" s="144"/>
      <c r="G607" s="142"/>
      <c r="H607" s="142"/>
      <c r="I607" s="110"/>
      <c r="J607" s="142"/>
      <c r="K607" s="110"/>
      <c r="L607" s="142"/>
      <c r="M607" s="142"/>
      <c r="N607" s="142"/>
      <c r="O607" s="110"/>
      <c r="P607" s="142"/>
      <c r="Q607" s="110"/>
      <c r="R607" s="142"/>
      <c r="S607" s="142"/>
      <c r="T607" s="142"/>
      <c r="U607" s="110"/>
      <c r="V607" s="142"/>
      <c r="W607" s="110"/>
      <c r="X607" s="142"/>
      <c r="Y607" s="110"/>
      <c r="Z607" s="144"/>
      <c r="AA607" s="142"/>
      <c r="AB607" s="142"/>
      <c r="AC607" s="142"/>
      <c r="AD607" s="142"/>
      <c r="AE607" s="142"/>
      <c r="AF607" s="111"/>
      <c r="AG607" s="111"/>
      <c r="AH607" s="111"/>
      <c r="AI607" s="142"/>
      <c r="AJ607" s="144"/>
      <c r="AK607" s="142"/>
      <c r="AL607" s="142"/>
      <c r="AM607" s="142"/>
      <c r="AN607" s="142"/>
      <c r="AO607" s="142"/>
      <c r="AP607" s="111"/>
      <c r="AQ607" s="111"/>
      <c r="AR607" s="111"/>
      <c r="AS607" s="142"/>
      <c r="AT607" s="144"/>
      <c r="AU607" s="142"/>
      <c r="AV607" s="142"/>
      <c r="AW607" s="142"/>
      <c r="AX607" s="110"/>
      <c r="AY607" s="110"/>
      <c r="AZ607" s="142"/>
      <c r="BA607" s="144"/>
      <c r="BB607" s="142"/>
      <c r="BC607" s="142"/>
      <c r="BD607" s="142"/>
      <c r="BE607" s="110"/>
      <c r="BF607" s="110"/>
      <c r="BG607" s="142"/>
      <c r="BH607" s="144"/>
      <c r="BI607" s="142"/>
      <c r="BJ607" s="142"/>
      <c r="BK607" s="110"/>
      <c r="BL607" s="142"/>
      <c r="BM607" s="110"/>
      <c r="BN607" s="142"/>
      <c r="BO607" s="142"/>
      <c r="BP607" s="142"/>
      <c r="BQ607" s="110"/>
      <c r="BR607" s="142"/>
      <c r="BS607" s="110"/>
      <c r="BT607" s="142"/>
      <c r="BU607" s="110"/>
      <c r="BV607" s="144"/>
      <c r="BW607" s="114"/>
      <c r="BX607" s="67"/>
      <c r="BY607" s="68"/>
      <c r="BZ607" s="143"/>
      <c r="CA607" s="143"/>
      <c r="CB607" s="142"/>
      <c r="CC607" s="110"/>
      <c r="CD607" s="110"/>
      <c r="CE607" s="142"/>
      <c r="CF607" s="145"/>
      <c r="CG607" s="142"/>
      <c r="CH607" s="142"/>
      <c r="CI607" s="142"/>
      <c r="CJ607" s="142"/>
      <c r="CK607" s="142"/>
      <c r="CL607" s="111"/>
      <c r="CM607" s="111"/>
      <c r="CN607" s="111"/>
      <c r="CO607" s="142"/>
      <c r="CP607" s="145"/>
      <c r="CQ607" s="142"/>
      <c r="CR607" s="142"/>
      <c r="CS607" s="142"/>
      <c r="CT607" s="142"/>
      <c r="CU607" s="142"/>
      <c r="CV607" s="111"/>
      <c r="CW607" s="111"/>
      <c r="CX607" s="111"/>
      <c r="CY607" s="142"/>
      <c r="CZ607" s="145"/>
      <c r="DA607" s="116"/>
      <c r="DB607" s="168"/>
      <c r="DC607" s="118"/>
      <c r="DD607" s="118"/>
      <c r="DE607" s="167"/>
      <c r="DF607" s="167"/>
    </row>
    <row r="608" spans="1:110" hidden="1" x14ac:dyDescent="0.25">
      <c r="A608" s="140"/>
      <c r="B608" s="141"/>
      <c r="C608" s="90"/>
      <c r="D608" s="142"/>
      <c r="E608" s="143"/>
      <c r="F608" s="144"/>
      <c r="G608" s="142"/>
      <c r="H608" s="142"/>
      <c r="I608" s="110"/>
      <c r="J608" s="142"/>
      <c r="K608" s="110"/>
      <c r="L608" s="142"/>
      <c r="M608" s="142"/>
      <c r="N608" s="142"/>
      <c r="O608" s="110"/>
      <c r="P608" s="142"/>
      <c r="Q608" s="110"/>
      <c r="R608" s="142"/>
      <c r="S608" s="142"/>
      <c r="T608" s="142"/>
      <c r="U608" s="110"/>
      <c r="V608" s="142"/>
      <c r="W608" s="110"/>
      <c r="X608" s="142"/>
      <c r="Y608" s="110"/>
      <c r="Z608" s="144"/>
      <c r="AA608" s="142"/>
      <c r="AB608" s="142"/>
      <c r="AC608" s="142"/>
      <c r="AD608" s="142"/>
      <c r="AE608" s="142"/>
      <c r="AF608" s="111"/>
      <c r="AG608" s="111"/>
      <c r="AH608" s="111"/>
      <c r="AI608" s="142"/>
      <c r="AJ608" s="144"/>
      <c r="AK608" s="142"/>
      <c r="AL608" s="142"/>
      <c r="AM608" s="142"/>
      <c r="AN608" s="142"/>
      <c r="AO608" s="142"/>
      <c r="AP608" s="111"/>
      <c r="AQ608" s="111"/>
      <c r="AR608" s="111"/>
      <c r="AS608" s="142"/>
      <c r="AT608" s="144"/>
      <c r="AU608" s="142"/>
      <c r="AV608" s="142"/>
      <c r="AW608" s="142"/>
      <c r="AX608" s="110"/>
      <c r="AY608" s="110"/>
      <c r="AZ608" s="142"/>
      <c r="BA608" s="144"/>
      <c r="BB608" s="142"/>
      <c r="BC608" s="142"/>
      <c r="BD608" s="142"/>
      <c r="BE608" s="110"/>
      <c r="BF608" s="110"/>
      <c r="BG608" s="142"/>
      <c r="BH608" s="144"/>
      <c r="BI608" s="142"/>
      <c r="BJ608" s="142"/>
      <c r="BK608" s="110"/>
      <c r="BL608" s="142"/>
      <c r="BM608" s="110"/>
      <c r="BN608" s="142"/>
      <c r="BO608" s="142"/>
      <c r="BP608" s="142"/>
      <c r="BQ608" s="110"/>
      <c r="BR608" s="142"/>
      <c r="BS608" s="110"/>
      <c r="BT608" s="142"/>
      <c r="BU608" s="110"/>
      <c r="BV608" s="144"/>
      <c r="BW608" s="114"/>
      <c r="BX608" s="67"/>
      <c r="BY608" s="68"/>
      <c r="BZ608" s="143"/>
      <c r="CA608" s="143"/>
      <c r="CB608" s="142"/>
      <c r="CC608" s="110"/>
      <c r="CD608" s="110"/>
      <c r="CE608" s="142"/>
      <c r="CF608" s="145"/>
      <c r="CG608" s="142"/>
      <c r="CH608" s="142"/>
      <c r="CI608" s="142"/>
      <c r="CJ608" s="142"/>
      <c r="CK608" s="142"/>
      <c r="CL608" s="111"/>
      <c r="CM608" s="111"/>
      <c r="CN608" s="111"/>
      <c r="CO608" s="142"/>
      <c r="CP608" s="145"/>
      <c r="CQ608" s="142"/>
      <c r="CR608" s="142"/>
      <c r="CS608" s="142"/>
      <c r="CT608" s="142"/>
      <c r="CU608" s="142"/>
      <c r="CV608" s="111"/>
      <c r="CW608" s="111"/>
      <c r="CX608" s="111"/>
      <c r="CY608" s="142"/>
      <c r="CZ608" s="145"/>
      <c r="DA608" s="116"/>
      <c r="DB608" s="168"/>
      <c r="DC608" s="118"/>
      <c r="DD608" s="118"/>
      <c r="DE608" s="167"/>
      <c r="DF608" s="167"/>
    </row>
    <row r="609" spans="1:110" hidden="1" x14ac:dyDescent="0.25">
      <c r="A609" s="140"/>
      <c r="B609" s="141"/>
      <c r="C609" s="90"/>
      <c r="D609" s="142"/>
      <c r="E609" s="143"/>
      <c r="F609" s="144"/>
      <c r="G609" s="142"/>
      <c r="H609" s="142"/>
      <c r="I609" s="110"/>
      <c r="J609" s="142"/>
      <c r="K609" s="110"/>
      <c r="L609" s="142"/>
      <c r="M609" s="142"/>
      <c r="N609" s="142"/>
      <c r="O609" s="110"/>
      <c r="P609" s="142"/>
      <c r="Q609" s="110"/>
      <c r="R609" s="142"/>
      <c r="S609" s="142"/>
      <c r="T609" s="142"/>
      <c r="U609" s="110"/>
      <c r="V609" s="142"/>
      <c r="W609" s="110"/>
      <c r="X609" s="142"/>
      <c r="Y609" s="110"/>
      <c r="Z609" s="144"/>
      <c r="AA609" s="142"/>
      <c r="AB609" s="142"/>
      <c r="AC609" s="142"/>
      <c r="AD609" s="142"/>
      <c r="AE609" s="142"/>
      <c r="AF609" s="111"/>
      <c r="AG609" s="111"/>
      <c r="AH609" s="111"/>
      <c r="AI609" s="142"/>
      <c r="AJ609" s="144"/>
      <c r="AK609" s="142"/>
      <c r="AL609" s="142"/>
      <c r="AM609" s="142"/>
      <c r="AN609" s="142"/>
      <c r="AO609" s="142"/>
      <c r="AP609" s="111"/>
      <c r="AQ609" s="111"/>
      <c r="AR609" s="111"/>
      <c r="AS609" s="142"/>
      <c r="AT609" s="144"/>
      <c r="AU609" s="142"/>
      <c r="AV609" s="142"/>
      <c r="AW609" s="142"/>
      <c r="AX609" s="110"/>
      <c r="AY609" s="110"/>
      <c r="AZ609" s="142"/>
      <c r="BA609" s="144"/>
      <c r="BB609" s="142"/>
      <c r="BC609" s="142"/>
      <c r="BD609" s="142"/>
      <c r="BE609" s="110"/>
      <c r="BF609" s="110"/>
      <c r="BG609" s="142"/>
      <c r="BH609" s="144"/>
      <c r="BI609" s="142"/>
      <c r="BJ609" s="142"/>
      <c r="BK609" s="110"/>
      <c r="BL609" s="142"/>
      <c r="BM609" s="110"/>
      <c r="BN609" s="142"/>
      <c r="BO609" s="142"/>
      <c r="BP609" s="142"/>
      <c r="BQ609" s="110"/>
      <c r="BR609" s="142"/>
      <c r="BS609" s="110"/>
      <c r="BT609" s="142"/>
      <c r="BU609" s="110"/>
      <c r="BV609" s="144"/>
      <c r="BW609" s="114"/>
      <c r="BX609" s="67"/>
      <c r="BY609" s="68"/>
      <c r="BZ609" s="143"/>
      <c r="CA609" s="143"/>
      <c r="CB609" s="142"/>
      <c r="CC609" s="110"/>
      <c r="CD609" s="110"/>
      <c r="CE609" s="142"/>
      <c r="CF609" s="145"/>
      <c r="CG609" s="142"/>
      <c r="CH609" s="142"/>
      <c r="CI609" s="142"/>
      <c r="CJ609" s="142"/>
      <c r="CK609" s="142"/>
      <c r="CL609" s="111"/>
      <c r="CM609" s="111"/>
      <c r="CN609" s="111"/>
      <c r="CO609" s="142"/>
      <c r="CP609" s="145"/>
      <c r="CQ609" s="142"/>
      <c r="CR609" s="142"/>
      <c r="CS609" s="142"/>
      <c r="CT609" s="142"/>
      <c r="CU609" s="142"/>
      <c r="CV609" s="111"/>
      <c r="CW609" s="111"/>
      <c r="CX609" s="111"/>
      <c r="CY609" s="142"/>
      <c r="CZ609" s="145"/>
      <c r="DA609" s="116"/>
      <c r="DB609" s="168"/>
      <c r="DC609" s="118"/>
      <c r="DD609" s="118"/>
      <c r="DE609" s="167"/>
      <c r="DF609" s="167"/>
    </row>
    <row r="610" spans="1:110" hidden="1" x14ac:dyDescent="0.25">
      <c r="A610" s="140"/>
      <c r="B610" s="141"/>
      <c r="C610" s="90"/>
      <c r="D610" s="142"/>
      <c r="E610" s="143"/>
      <c r="F610" s="144"/>
      <c r="G610" s="142"/>
      <c r="H610" s="142"/>
      <c r="I610" s="110"/>
      <c r="J610" s="142"/>
      <c r="K610" s="110"/>
      <c r="L610" s="142"/>
      <c r="M610" s="142"/>
      <c r="N610" s="142"/>
      <c r="O610" s="110"/>
      <c r="P610" s="142"/>
      <c r="Q610" s="110"/>
      <c r="R610" s="142"/>
      <c r="S610" s="142"/>
      <c r="T610" s="142"/>
      <c r="U610" s="110"/>
      <c r="V610" s="142"/>
      <c r="W610" s="110"/>
      <c r="X610" s="142"/>
      <c r="Y610" s="110"/>
      <c r="Z610" s="144"/>
      <c r="AA610" s="142"/>
      <c r="AB610" s="142"/>
      <c r="AC610" s="142"/>
      <c r="AD610" s="142"/>
      <c r="AE610" s="142"/>
      <c r="AF610" s="111"/>
      <c r="AG610" s="111"/>
      <c r="AH610" s="111"/>
      <c r="AI610" s="142"/>
      <c r="AJ610" s="144"/>
      <c r="AK610" s="142"/>
      <c r="AL610" s="142"/>
      <c r="AM610" s="142"/>
      <c r="AN610" s="142"/>
      <c r="AO610" s="142"/>
      <c r="AP610" s="111"/>
      <c r="AQ610" s="111"/>
      <c r="AR610" s="111"/>
      <c r="AS610" s="142"/>
      <c r="AT610" s="144"/>
      <c r="AU610" s="142"/>
      <c r="AV610" s="142"/>
      <c r="AW610" s="142"/>
      <c r="AX610" s="110"/>
      <c r="AY610" s="110"/>
      <c r="AZ610" s="142"/>
      <c r="BA610" s="144"/>
      <c r="BB610" s="142"/>
      <c r="BC610" s="142"/>
      <c r="BD610" s="142"/>
      <c r="BE610" s="110"/>
      <c r="BF610" s="110"/>
      <c r="BG610" s="142"/>
      <c r="BH610" s="144"/>
      <c r="BI610" s="142"/>
      <c r="BJ610" s="142"/>
      <c r="BK610" s="110"/>
      <c r="BL610" s="142"/>
      <c r="BM610" s="110"/>
      <c r="BN610" s="142"/>
      <c r="BO610" s="142"/>
      <c r="BP610" s="142"/>
      <c r="BQ610" s="110"/>
      <c r="BR610" s="142"/>
      <c r="BS610" s="110"/>
      <c r="BT610" s="142"/>
      <c r="BU610" s="110"/>
      <c r="BV610" s="144"/>
      <c r="BW610" s="114"/>
      <c r="BX610" s="67"/>
      <c r="BY610" s="68"/>
      <c r="BZ610" s="143"/>
      <c r="CA610" s="143"/>
      <c r="CB610" s="142"/>
      <c r="CC610" s="110"/>
      <c r="CD610" s="110"/>
      <c r="CE610" s="142"/>
      <c r="CF610" s="145"/>
      <c r="CG610" s="142"/>
      <c r="CH610" s="142"/>
      <c r="CI610" s="142"/>
      <c r="CJ610" s="142"/>
      <c r="CK610" s="142"/>
      <c r="CL610" s="111"/>
      <c r="CM610" s="111"/>
      <c r="CN610" s="111"/>
      <c r="CO610" s="142"/>
      <c r="CP610" s="145"/>
      <c r="CQ610" s="142"/>
      <c r="CR610" s="142"/>
      <c r="CS610" s="142"/>
      <c r="CT610" s="142"/>
      <c r="CU610" s="142"/>
      <c r="CV610" s="111"/>
      <c r="CW610" s="111"/>
      <c r="CX610" s="111"/>
      <c r="CY610" s="142"/>
      <c r="CZ610" s="145"/>
      <c r="DA610" s="116"/>
      <c r="DB610" s="168"/>
      <c r="DC610" s="118"/>
      <c r="DD610" s="118"/>
      <c r="DE610" s="167"/>
      <c r="DF610" s="167"/>
    </row>
    <row r="611" spans="1:110" hidden="1" x14ac:dyDescent="0.25">
      <c r="A611" s="140"/>
      <c r="B611" s="141"/>
      <c r="C611" s="90"/>
      <c r="D611" s="142"/>
      <c r="E611" s="143"/>
      <c r="F611" s="144"/>
      <c r="G611" s="142"/>
      <c r="H611" s="142"/>
      <c r="I611" s="110"/>
      <c r="J611" s="142"/>
      <c r="K611" s="110"/>
      <c r="L611" s="142"/>
      <c r="M611" s="142"/>
      <c r="N611" s="142"/>
      <c r="O611" s="110"/>
      <c r="P611" s="142"/>
      <c r="Q611" s="110"/>
      <c r="R611" s="142"/>
      <c r="S611" s="142"/>
      <c r="T611" s="142"/>
      <c r="U611" s="110"/>
      <c r="V611" s="142"/>
      <c r="W611" s="110"/>
      <c r="X611" s="142"/>
      <c r="Y611" s="110"/>
      <c r="Z611" s="144"/>
      <c r="AA611" s="142"/>
      <c r="AB611" s="142"/>
      <c r="AC611" s="142"/>
      <c r="AD611" s="142"/>
      <c r="AE611" s="142"/>
      <c r="AF611" s="111"/>
      <c r="AG611" s="111"/>
      <c r="AH611" s="111"/>
      <c r="AI611" s="142"/>
      <c r="AJ611" s="144"/>
      <c r="AK611" s="142"/>
      <c r="AL611" s="142"/>
      <c r="AM611" s="142"/>
      <c r="AN611" s="142"/>
      <c r="AO611" s="142"/>
      <c r="AP611" s="111"/>
      <c r="AQ611" s="111"/>
      <c r="AR611" s="111"/>
      <c r="AS611" s="142"/>
      <c r="AT611" s="144"/>
      <c r="AU611" s="142"/>
      <c r="AV611" s="142"/>
      <c r="AW611" s="142"/>
      <c r="AX611" s="110"/>
      <c r="AY611" s="110"/>
      <c r="AZ611" s="142"/>
      <c r="BA611" s="144"/>
      <c r="BB611" s="142"/>
      <c r="BC611" s="142"/>
      <c r="BD611" s="142"/>
      <c r="BE611" s="110"/>
      <c r="BF611" s="110"/>
      <c r="BG611" s="142"/>
      <c r="BH611" s="144"/>
      <c r="BI611" s="142"/>
      <c r="BJ611" s="142"/>
      <c r="BK611" s="110"/>
      <c r="BL611" s="142"/>
      <c r="BM611" s="110"/>
      <c r="BN611" s="142"/>
      <c r="BO611" s="142"/>
      <c r="BP611" s="142"/>
      <c r="BQ611" s="110"/>
      <c r="BR611" s="142"/>
      <c r="BS611" s="110"/>
      <c r="BT611" s="142"/>
      <c r="BU611" s="110"/>
      <c r="BV611" s="144"/>
      <c r="BW611" s="114"/>
      <c r="BX611" s="67"/>
      <c r="BY611" s="68"/>
      <c r="BZ611" s="143"/>
      <c r="CA611" s="143"/>
      <c r="CB611" s="142"/>
      <c r="CC611" s="110"/>
      <c r="CD611" s="110"/>
      <c r="CE611" s="142"/>
      <c r="CF611" s="145"/>
      <c r="CG611" s="142"/>
      <c r="CH611" s="142"/>
      <c r="CI611" s="142"/>
      <c r="CJ611" s="142"/>
      <c r="CK611" s="142"/>
      <c r="CL611" s="111"/>
      <c r="CM611" s="111"/>
      <c r="CN611" s="111"/>
      <c r="CO611" s="142"/>
      <c r="CP611" s="145"/>
      <c r="CQ611" s="142"/>
      <c r="CR611" s="142"/>
      <c r="CS611" s="142"/>
      <c r="CT611" s="142"/>
      <c r="CU611" s="142"/>
      <c r="CV611" s="111"/>
      <c r="CW611" s="111"/>
      <c r="CX611" s="111"/>
      <c r="CY611" s="142"/>
      <c r="CZ611" s="145"/>
      <c r="DA611" s="116"/>
      <c r="DB611" s="168"/>
      <c r="DC611" s="118"/>
      <c r="DD611" s="118"/>
      <c r="DE611" s="167"/>
      <c r="DF611" s="167"/>
    </row>
    <row r="612" spans="1:110" hidden="1" x14ac:dyDescent="0.25">
      <c r="A612" s="140"/>
      <c r="B612" s="141"/>
      <c r="C612" s="90"/>
      <c r="D612" s="142"/>
      <c r="E612" s="143"/>
      <c r="F612" s="144"/>
      <c r="G612" s="142"/>
      <c r="H612" s="142"/>
      <c r="I612" s="110"/>
      <c r="J612" s="142"/>
      <c r="K612" s="110"/>
      <c r="L612" s="142"/>
      <c r="M612" s="142"/>
      <c r="N612" s="142"/>
      <c r="O612" s="110"/>
      <c r="P612" s="142"/>
      <c r="Q612" s="110"/>
      <c r="R612" s="142"/>
      <c r="S612" s="142"/>
      <c r="T612" s="142"/>
      <c r="U612" s="110"/>
      <c r="V612" s="142"/>
      <c r="W612" s="110"/>
      <c r="X612" s="142"/>
      <c r="Y612" s="110"/>
      <c r="Z612" s="144"/>
      <c r="AA612" s="142"/>
      <c r="AB612" s="142"/>
      <c r="AC612" s="142"/>
      <c r="AD612" s="142"/>
      <c r="AE612" s="142"/>
      <c r="AF612" s="111"/>
      <c r="AG612" s="111"/>
      <c r="AH612" s="111"/>
      <c r="AI612" s="142"/>
      <c r="AJ612" s="144"/>
      <c r="AK612" s="142"/>
      <c r="AL612" s="142"/>
      <c r="AM612" s="142"/>
      <c r="AN612" s="142"/>
      <c r="AO612" s="142"/>
      <c r="AP612" s="111"/>
      <c r="AQ612" s="111"/>
      <c r="AR612" s="111"/>
      <c r="AS612" s="142"/>
      <c r="AT612" s="144"/>
      <c r="AU612" s="142"/>
      <c r="AV612" s="142"/>
      <c r="AW612" s="142"/>
      <c r="AX612" s="110"/>
      <c r="AY612" s="110"/>
      <c r="AZ612" s="142"/>
      <c r="BA612" s="144"/>
      <c r="BB612" s="142"/>
      <c r="BC612" s="142"/>
      <c r="BD612" s="142"/>
      <c r="BE612" s="110"/>
      <c r="BF612" s="110"/>
      <c r="BG612" s="142"/>
      <c r="BH612" s="144"/>
      <c r="BI612" s="142"/>
      <c r="BJ612" s="142"/>
      <c r="BK612" s="110"/>
      <c r="BL612" s="142"/>
      <c r="BM612" s="110"/>
      <c r="BN612" s="142"/>
      <c r="BO612" s="142"/>
      <c r="BP612" s="142"/>
      <c r="BQ612" s="110"/>
      <c r="BR612" s="142"/>
      <c r="BS612" s="110"/>
      <c r="BT612" s="142"/>
      <c r="BU612" s="110"/>
      <c r="BV612" s="144"/>
      <c r="BW612" s="114"/>
      <c r="BX612" s="67"/>
      <c r="BY612" s="68"/>
      <c r="BZ612" s="143"/>
      <c r="CA612" s="143"/>
      <c r="CB612" s="142"/>
      <c r="CC612" s="110"/>
      <c r="CD612" s="110"/>
      <c r="CE612" s="142"/>
      <c r="CF612" s="145"/>
      <c r="CG612" s="142"/>
      <c r="CH612" s="142"/>
      <c r="CI612" s="142"/>
      <c r="CJ612" s="142"/>
      <c r="CK612" s="142"/>
      <c r="CL612" s="111"/>
      <c r="CM612" s="111"/>
      <c r="CN612" s="111"/>
      <c r="CO612" s="142"/>
      <c r="CP612" s="145"/>
      <c r="CQ612" s="142"/>
      <c r="CR612" s="142"/>
      <c r="CS612" s="142"/>
      <c r="CT612" s="142"/>
      <c r="CU612" s="142"/>
      <c r="CV612" s="111"/>
      <c r="CW612" s="111"/>
      <c r="CX612" s="111"/>
      <c r="CY612" s="142"/>
      <c r="CZ612" s="145"/>
      <c r="DA612" s="116"/>
      <c r="DB612" s="168"/>
      <c r="DC612" s="118"/>
      <c r="DD612" s="118"/>
      <c r="DE612" s="167"/>
      <c r="DF612" s="167"/>
    </row>
    <row r="613" spans="1:110" hidden="1" x14ac:dyDescent="0.25">
      <c r="A613" s="140"/>
      <c r="B613" s="141"/>
      <c r="C613" s="90"/>
      <c r="D613" s="142"/>
      <c r="E613" s="143"/>
      <c r="F613" s="144"/>
      <c r="G613" s="142"/>
      <c r="H613" s="142"/>
      <c r="I613" s="110"/>
      <c r="J613" s="142"/>
      <c r="K613" s="110"/>
      <c r="L613" s="142"/>
      <c r="M613" s="142"/>
      <c r="N613" s="142"/>
      <c r="O613" s="110"/>
      <c r="P613" s="142"/>
      <c r="Q613" s="110"/>
      <c r="R613" s="142"/>
      <c r="S613" s="142"/>
      <c r="T613" s="142"/>
      <c r="U613" s="110"/>
      <c r="V613" s="142"/>
      <c r="W613" s="110"/>
      <c r="X613" s="142"/>
      <c r="Y613" s="110"/>
      <c r="Z613" s="144"/>
      <c r="AA613" s="142"/>
      <c r="AB613" s="142"/>
      <c r="AC613" s="142"/>
      <c r="AD613" s="142"/>
      <c r="AE613" s="142"/>
      <c r="AF613" s="111"/>
      <c r="AG613" s="111"/>
      <c r="AH613" s="111"/>
      <c r="AI613" s="142"/>
      <c r="AJ613" s="144"/>
      <c r="AK613" s="142"/>
      <c r="AL613" s="142"/>
      <c r="AM613" s="142"/>
      <c r="AN613" s="142"/>
      <c r="AO613" s="142"/>
      <c r="AP613" s="111"/>
      <c r="AQ613" s="111"/>
      <c r="AR613" s="111"/>
      <c r="AS613" s="142"/>
      <c r="AT613" s="144"/>
      <c r="AU613" s="142"/>
      <c r="AV613" s="142"/>
      <c r="AW613" s="142"/>
      <c r="AX613" s="110"/>
      <c r="AY613" s="110"/>
      <c r="AZ613" s="142"/>
      <c r="BA613" s="144"/>
      <c r="BB613" s="142"/>
      <c r="BC613" s="142"/>
      <c r="BD613" s="142"/>
      <c r="BE613" s="110"/>
      <c r="BF613" s="110"/>
      <c r="BG613" s="142"/>
      <c r="BH613" s="144"/>
      <c r="BI613" s="142"/>
      <c r="BJ613" s="142"/>
      <c r="BK613" s="110"/>
      <c r="BL613" s="142"/>
      <c r="BM613" s="110"/>
      <c r="BN613" s="142"/>
      <c r="BO613" s="142"/>
      <c r="BP613" s="142"/>
      <c r="BQ613" s="110"/>
      <c r="BR613" s="142"/>
      <c r="BS613" s="110"/>
      <c r="BT613" s="142"/>
      <c r="BU613" s="110"/>
      <c r="BV613" s="144"/>
      <c r="BW613" s="114"/>
      <c r="BX613" s="67"/>
      <c r="BY613" s="68"/>
      <c r="BZ613" s="143"/>
      <c r="CA613" s="143"/>
      <c r="CB613" s="142"/>
      <c r="CC613" s="110"/>
      <c r="CD613" s="110"/>
      <c r="CE613" s="142"/>
      <c r="CF613" s="145"/>
      <c r="CG613" s="142"/>
      <c r="CH613" s="142"/>
      <c r="CI613" s="142"/>
      <c r="CJ613" s="142"/>
      <c r="CK613" s="142"/>
      <c r="CL613" s="111"/>
      <c r="CM613" s="111"/>
      <c r="CN613" s="111"/>
      <c r="CO613" s="142"/>
      <c r="CP613" s="145"/>
      <c r="CQ613" s="142"/>
      <c r="CR613" s="142"/>
      <c r="CS613" s="142"/>
      <c r="CT613" s="142"/>
      <c r="CU613" s="142"/>
      <c r="CV613" s="111"/>
      <c r="CW613" s="111"/>
      <c r="CX613" s="111"/>
      <c r="CY613" s="142"/>
      <c r="CZ613" s="145"/>
      <c r="DA613" s="116"/>
      <c r="DB613" s="168"/>
      <c r="DC613" s="118"/>
      <c r="DD613" s="118"/>
      <c r="DE613" s="167"/>
      <c r="DF613" s="167"/>
    </row>
    <row r="614" spans="1:110" hidden="1" x14ac:dyDescent="0.25">
      <c r="A614" s="140"/>
      <c r="B614" s="141"/>
      <c r="C614" s="90"/>
      <c r="D614" s="142"/>
      <c r="E614" s="143"/>
      <c r="F614" s="144"/>
      <c r="G614" s="142"/>
      <c r="H614" s="142"/>
      <c r="I614" s="110"/>
      <c r="J614" s="142"/>
      <c r="K614" s="110"/>
      <c r="L614" s="142"/>
      <c r="M614" s="142"/>
      <c r="N614" s="142"/>
      <c r="O614" s="110"/>
      <c r="P614" s="142"/>
      <c r="Q614" s="110"/>
      <c r="R614" s="142"/>
      <c r="S614" s="142"/>
      <c r="T614" s="142"/>
      <c r="U614" s="110"/>
      <c r="V614" s="142"/>
      <c r="W614" s="110"/>
      <c r="X614" s="142"/>
      <c r="Y614" s="110"/>
      <c r="Z614" s="144"/>
      <c r="AA614" s="142"/>
      <c r="AB614" s="142"/>
      <c r="AC614" s="142"/>
      <c r="AD614" s="142"/>
      <c r="AE614" s="142"/>
      <c r="AF614" s="111"/>
      <c r="AG614" s="111"/>
      <c r="AH614" s="111"/>
      <c r="AI614" s="142"/>
      <c r="AJ614" s="144"/>
      <c r="AK614" s="142"/>
      <c r="AL614" s="142"/>
      <c r="AM614" s="142"/>
      <c r="AN614" s="142"/>
      <c r="AO614" s="142"/>
      <c r="AP614" s="111"/>
      <c r="AQ614" s="111"/>
      <c r="AR614" s="111"/>
      <c r="AS614" s="142"/>
      <c r="AT614" s="144"/>
      <c r="AU614" s="142"/>
      <c r="AV614" s="142"/>
      <c r="AW614" s="142"/>
      <c r="AX614" s="110"/>
      <c r="AY614" s="110"/>
      <c r="AZ614" s="142"/>
      <c r="BA614" s="144"/>
      <c r="BB614" s="142"/>
      <c r="BC614" s="142"/>
      <c r="BD614" s="142"/>
      <c r="BE614" s="110"/>
      <c r="BF614" s="110"/>
      <c r="BG614" s="142"/>
      <c r="BH614" s="144"/>
      <c r="BI614" s="142"/>
      <c r="BJ614" s="142"/>
      <c r="BK614" s="110"/>
      <c r="BL614" s="142"/>
      <c r="BM614" s="110"/>
      <c r="BN614" s="142"/>
      <c r="BO614" s="142"/>
      <c r="BP614" s="142"/>
      <c r="BQ614" s="110"/>
      <c r="BR614" s="142"/>
      <c r="BS614" s="110"/>
      <c r="BT614" s="142"/>
      <c r="BU614" s="110"/>
      <c r="BV614" s="144"/>
      <c r="BW614" s="114"/>
      <c r="BX614" s="67"/>
      <c r="BY614" s="68"/>
      <c r="BZ614" s="143"/>
      <c r="CA614" s="143"/>
      <c r="CB614" s="142"/>
      <c r="CC614" s="110"/>
      <c r="CD614" s="110"/>
      <c r="CE614" s="142"/>
      <c r="CF614" s="145"/>
      <c r="CG614" s="142"/>
      <c r="CH614" s="142"/>
      <c r="CI614" s="142"/>
      <c r="CJ614" s="142"/>
      <c r="CK614" s="142"/>
      <c r="CL614" s="111"/>
      <c r="CM614" s="111"/>
      <c r="CN614" s="111"/>
      <c r="CO614" s="142"/>
      <c r="CP614" s="145"/>
      <c r="CQ614" s="142"/>
      <c r="CR614" s="142"/>
      <c r="CS614" s="142"/>
      <c r="CT614" s="142"/>
      <c r="CU614" s="142"/>
      <c r="CV614" s="111"/>
      <c r="CW614" s="111"/>
      <c r="CX614" s="111"/>
      <c r="CY614" s="142"/>
      <c r="CZ614" s="145"/>
      <c r="DA614" s="116"/>
      <c r="DB614" s="168"/>
      <c r="DC614" s="118"/>
      <c r="DD614" s="118"/>
      <c r="DE614" s="167"/>
      <c r="DF614" s="167"/>
    </row>
    <row r="615" spans="1:110" hidden="1" x14ac:dyDescent="0.25">
      <c r="A615" s="140"/>
      <c r="B615" s="141"/>
      <c r="C615" s="90"/>
      <c r="D615" s="142"/>
      <c r="E615" s="143"/>
      <c r="F615" s="144"/>
      <c r="G615" s="142"/>
      <c r="H615" s="142"/>
      <c r="I615" s="110"/>
      <c r="J615" s="142"/>
      <c r="K615" s="110"/>
      <c r="L615" s="142"/>
      <c r="M615" s="142"/>
      <c r="N615" s="142"/>
      <c r="O615" s="110"/>
      <c r="P615" s="142"/>
      <c r="Q615" s="110"/>
      <c r="R615" s="142"/>
      <c r="S615" s="142"/>
      <c r="T615" s="142"/>
      <c r="U615" s="110"/>
      <c r="V615" s="142"/>
      <c r="W615" s="110"/>
      <c r="X615" s="142"/>
      <c r="Y615" s="110"/>
      <c r="Z615" s="144"/>
      <c r="AA615" s="142"/>
      <c r="AB615" s="142"/>
      <c r="AC615" s="142"/>
      <c r="AD615" s="142"/>
      <c r="AE615" s="142"/>
      <c r="AF615" s="111"/>
      <c r="AG615" s="111"/>
      <c r="AH615" s="111"/>
      <c r="AI615" s="142"/>
      <c r="AJ615" s="144"/>
      <c r="AK615" s="142"/>
      <c r="AL615" s="142"/>
      <c r="AM615" s="142"/>
      <c r="AN615" s="142"/>
      <c r="AO615" s="142"/>
      <c r="AP615" s="111"/>
      <c r="AQ615" s="111"/>
      <c r="AR615" s="111"/>
      <c r="AS615" s="142"/>
      <c r="AT615" s="144"/>
      <c r="AU615" s="142"/>
      <c r="AV615" s="142"/>
      <c r="AW615" s="142"/>
      <c r="AX615" s="110"/>
      <c r="AY615" s="110"/>
      <c r="AZ615" s="142"/>
      <c r="BA615" s="144"/>
      <c r="BB615" s="142"/>
      <c r="BC615" s="142"/>
      <c r="BD615" s="142"/>
      <c r="BE615" s="110"/>
      <c r="BF615" s="110"/>
      <c r="BG615" s="142"/>
      <c r="BH615" s="144"/>
      <c r="BI615" s="142"/>
      <c r="BJ615" s="142"/>
      <c r="BK615" s="110"/>
      <c r="BL615" s="142"/>
      <c r="BM615" s="110"/>
      <c r="BN615" s="142"/>
      <c r="BO615" s="142"/>
      <c r="BP615" s="142"/>
      <c r="BQ615" s="110"/>
      <c r="BR615" s="142"/>
      <c r="BS615" s="110"/>
      <c r="BT615" s="142"/>
      <c r="BU615" s="110"/>
      <c r="BV615" s="144"/>
      <c r="BW615" s="114"/>
      <c r="BX615" s="67"/>
      <c r="BY615" s="68"/>
      <c r="BZ615" s="143"/>
      <c r="CA615" s="143"/>
      <c r="CB615" s="142"/>
      <c r="CC615" s="110"/>
      <c r="CD615" s="110"/>
      <c r="CE615" s="142"/>
      <c r="CF615" s="145"/>
      <c r="CG615" s="142"/>
      <c r="CH615" s="142"/>
      <c r="CI615" s="142"/>
      <c r="CJ615" s="142"/>
      <c r="CK615" s="142"/>
      <c r="CL615" s="111"/>
      <c r="CM615" s="111"/>
      <c r="CN615" s="111"/>
      <c r="CO615" s="142"/>
      <c r="CP615" s="145"/>
      <c r="CQ615" s="142"/>
      <c r="CR615" s="142"/>
      <c r="CS615" s="142"/>
      <c r="CT615" s="142"/>
      <c r="CU615" s="142"/>
      <c r="CV615" s="111"/>
      <c r="CW615" s="111"/>
      <c r="CX615" s="111"/>
      <c r="CY615" s="142"/>
      <c r="CZ615" s="145"/>
      <c r="DA615" s="116"/>
      <c r="DB615" s="168"/>
      <c r="DC615" s="118"/>
      <c r="DD615" s="118"/>
      <c r="DE615" s="167"/>
      <c r="DF615" s="167"/>
    </row>
    <row r="616" spans="1:110" hidden="1" x14ac:dyDescent="0.25">
      <c r="A616" s="140"/>
      <c r="B616" s="141"/>
      <c r="C616" s="90"/>
      <c r="D616" s="142"/>
      <c r="E616" s="143"/>
      <c r="F616" s="144"/>
      <c r="G616" s="142"/>
      <c r="H616" s="142"/>
      <c r="I616" s="110"/>
      <c r="J616" s="142"/>
      <c r="K616" s="110"/>
      <c r="L616" s="142"/>
      <c r="M616" s="142"/>
      <c r="N616" s="142"/>
      <c r="O616" s="110"/>
      <c r="P616" s="142"/>
      <c r="Q616" s="110"/>
      <c r="R616" s="142"/>
      <c r="S616" s="142"/>
      <c r="T616" s="142"/>
      <c r="U616" s="110"/>
      <c r="V616" s="142"/>
      <c r="W616" s="110"/>
      <c r="X616" s="142"/>
      <c r="Y616" s="110"/>
      <c r="Z616" s="144"/>
      <c r="AA616" s="142"/>
      <c r="AB616" s="142"/>
      <c r="AC616" s="142"/>
      <c r="AD616" s="142"/>
      <c r="AE616" s="142"/>
      <c r="AF616" s="111"/>
      <c r="AG616" s="111"/>
      <c r="AH616" s="111"/>
      <c r="AI616" s="142"/>
      <c r="AJ616" s="144"/>
      <c r="AK616" s="142"/>
      <c r="AL616" s="142"/>
      <c r="AM616" s="142"/>
      <c r="AN616" s="142"/>
      <c r="AO616" s="142"/>
      <c r="AP616" s="111"/>
      <c r="AQ616" s="111"/>
      <c r="AR616" s="111"/>
      <c r="AS616" s="142"/>
      <c r="AT616" s="144"/>
      <c r="AU616" s="142"/>
      <c r="AV616" s="142"/>
      <c r="AW616" s="142"/>
      <c r="AX616" s="110"/>
      <c r="AY616" s="110"/>
      <c r="AZ616" s="142"/>
      <c r="BA616" s="144"/>
      <c r="BB616" s="142"/>
      <c r="BC616" s="142"/>
      <c r="BD616" s="142"/>
      <c r="BE616" s="110"/>
      <c r="BF616" s="110"/>
      <c r="BG616" s="142"/>
      <c r="BH616" s="144"/>
      <c r="BI616" s="142"/>
      <c r="BJ616" s="142"/>
      <c r="BK616" s="110"/>
      <c r="BL616" s="142"/>
      <c r="BM616" s="110"/>
      <c r="BN616" s="142"/>
      <c r="BO616" s="142"/>
      <c r="BP616" s="142"/>
      <c r="BQ616" s="110"/>
      <c r="BR616" s="142"/>
      <c r="BS616" s="110"/>
      <c r="BT616" s="142"/>
      <c r="BU616" s="110"/>
      <c r="BV616" s="144"/>
      <c r="BW616" s="114"/>
      <c r="BX616" s="67"/>
      <c r="BY616" s="68"/>
      <c r="BZ616" s="143"/>
      <c r="CA616" s="143"/>
      <c r="CB616" s="142"/>
      <c r="CC616" s="110"/>
      <c r="CD616" s="110"/>
      <c r="CE616" s="142"/>
      <c r="CF616" s="145"/>
      <c r="CG616" s="142"/>
      <c r="CH616" s="142"/>
      <c r="CI616" s="142"/>
      <c r="CJ616" s="142"/>
      <c r="CK616" s="142"/>
      <c r="CL616" s="111"/>
      <c r="CM616" s="111"/>
      <c r="CN616" s="111"/>
      <c r="CO616" s="142"/>
      <c r="CP616" s="145"/>
      <c r="CQ616" s="142"/>
      <c r="CR616" s="142"/>
      <c r="CS616" s="142"/>
      <c r="CT616" s="142"/>
      <c r="CU616" s="142"/>
      <c r="CV616" s="111"/>
      <c r="CW616" s="111"/>
      <c r="CX616" s="111"/>
      <c r="CY616" s="142"/>
      <c r="CZ616" s="145"/>
      <c r="DA616" s="116"/>
      <c r="DB616" s="168"/>
      <c r="DC616" s="118"/>
      <c r="DD616" s="118"/>
      <c r="DE616" s="167"/>
      <c r="DF616" s="167"/>
    </row>
    <row r="617" spans="1:110" hidden="1" x14ac:dyDescent="0.25">
      <c r="A617" s="140"/>
      <c r="B617" s="141"/>
      <c r="C617" s="90"/>
      <c r="D617" s="142"/>
      <c r="E617" s="143"/>
      <c r="F617" s="144"/>
      <c r="G617" s="142"/>
      <c r="H617" s="142"/>
      <c r="I617" s="110"/>
      <c r="J617" s="142"/>
      <c r="K617" s="110"/>
      <c r="L617" s="142"/>
      <c r="M617" s="142"/>
      <c r="N617" s="142"/>
      <c r="O617" s="110"/>
      <c r="P617" s="142"/>
      <c r="Q617" s="110"/>
      <c r="R617" s="142"/>
      <c r="S617" s="142"/>
      <c r="T617" s="142"/>
      <c r="U617" s="110"/>
      <c r="V617" s="142"/>
      <c r="W617" s="110"/>
      <c r="X617" s="142"/>
      <c r="Y617" s="110"/>
      <c r="Z617" s="144"/>
      <c r="AA617" s="142"/>
      <c r="AB617" s="142"/>
      <c r="AC617" s="142"/>
      <c r="AD617" s="142"/>
      <c r="AE617" s="142"/>
      <c r="AF617" s="111"/>
      <c r="AG617" s="111"/>
      <c r="AH617" s="111"/>
      <c r="AI617" s="142"/>
      <c r="AJ617" s="144"/>
      <c r="AK617" s="142"/>
      <c r="AL617" s="142"/>
      <c r="AM617" s="142"/>
      <c r="AN617" s="142"/>
      <c r="AO617" s="142"/>
      <c r="AP617" s="111"/>
      <c r="AQ617" s="111"/>
      <c r="AR617" s="111"/>
      <c r="AS617" s="142"/>
      <c r="AT617" s="144"/>
      <c r="AU617" s="142"/>
      <c r="AV617" s="142"/>
      <c r="AW617" s="142"/>
      <c r="AX617" s="110"/>
      <c r="AY617" s="110"/>
      <c r="AZ617" s="142"/>
      <c r="BA617" s="144"/>
      <c r="BB617" s="142"/>
      <c r="BC617" s="142"/>
      <c r="BD617" s="142"/>
      <c r="BE617" s="110"/>
      <c r="BF617" s="110"/>
      <c r="BG617" s="142"/>
      <c r="BH617" s="144"/>
      <c r="BI617" s="142"/>
      <c r="BJ617" s="142"/>
      <c r="BK617" s="110"/>
      <c r="BL617" s="142"/>
      <c r="BM617" s="110"/>
      <c r="BN617" s="142"/>
      <c r="BO617" s="142"/>
      <c r="BP617" s="142"/>
      <c r="BQ617" s="110"/>
      <c r="BR617" s="142"/>
      <c r="BS617" s="110"/>
      <c r="BT617" s="142"/>
      <c r="BU617" s="110"/>
      <c r="BV617" s="144"/>
      <c r="BW617" s="114"/>
      <c r="BX617" s="67"/>
      <c r="BY617" s="68"/>
      <c r="BZ617" s="143"/>
      <c r="CA617" s="143"/>
      <c r="CB617" s="142"/>
      <c r="CC617" s="110"/>
      <c r="CD617" s="110"/>
      <c r="CE617" s="142"/>
      <c r="CF617" s="145"/>
      <c r="CG617" s="142"/>
      <c r="CH617" s="142"/>
      <c r="CI617" s="142"/>
      <c r="CJ617" s="142"/>
      <c r="CK617" s="142"/>
      <c r="CL617" s="111"/>
      <c r="CM617" s="111"/>
      <c r="CN617" s="111"/>
      <c r="CO617" s="142"/>
      <c r="CP617" s="145"/>
      <c r="CQ617" s="142"/>
      <c r="CR617" s="142"/>
      <c r="CS617" s="142"/>
      <c r="CT617" s="142"/>
      <c r="CU617" s="142"/>
      <c r="CV617" s="111"/>
      <c r="CW617" s="111"/>
      <c r="CX617" s="111"/>
      <c r="CY617" s="142"/>
      <c r="CZ617" s="145"/>
      <c r="DA617" s="116"/>
      <c r="DB617" s="168"/>
      <c r="DC617" s="118"/>
      <c r="DD617" s="118"/>
      <c r="DE617" s="167"/>
      <c r="DF617" s="167"/>
    </row>
    <row r="618" spans="1:110" hidden="1" x14ac:dyDescent="0.25">
      <c r="A618" s="140"/>
      <c r="B618" s="141"/>
      <c r="C618" s="90"/>
      <c r="D618" s="142"/>
      <c r="E618" s="143"/>
      <c r="F618" s="144"/>
      <c r="G618" s="142"/>
      <c r="H618" s="142"/>
      <c r="I618" s="110"/>
      <c r="J618" s="142"/>
      <c r="K618" s="110"/>
      <c r="L618" s="142"/>
      <c r="M618" s="142"/>
      <c r="N618" s="142"/>
      <c r="O618" s="110"/>
      <c r="P618" s="142"/>
      <c r="Q618" s="110"/>
      <c r="R618" s="142"/>
      <c r="S618" s="142"/>
      <c r="T618" s="142"/>
      <c r="U618" s="110"/>
      <c r="V618" s="142"/>
      <c r="W618" s="110"/>
      <c r="X618" s="142"/>
      <c r="Y618" s="110"/>
      <c r="Z618" s="144"/>
      <c r="AA618" s="142"/>
      <c r="AB618" s="142"/>
      <c r="AC618" s="142"/>
      <c r="AD618" s="142"/>
      <c r="AE618" s="142"/>
      <c r="AF618" s="111"/>
      <c r="AG618" s="111"/>
      <c r="AH618" s="111"/>
      <c r="AI618" s="142"/>
      <c r="AJ618" s="144"/>
      <c r="AK618" s="142"/>
      <c r="AL618" s="142"/>
      <c r="AM618" s="142"/>
      <c r="AN618" s="142"/>
      <c r="AO618" s="142"/>
      <c r="AP618" s="111"/>
      <c r="AQ618" s="111"/>
      <c r="AR618" s="111"/>
      <c r="AS618" s="142"/>
      <c r="AT618" s="144"/>
      <c r="AU618" s="142"/>
      <c r="AV618" s="142"/>
      <c r="AW618" s="142"/>
      <c r="AX618" s="110"/>
      <c r="AY618" s="110"/>
      <c r="AZ618" s="142"/>
      <c r="BA618" s="144"/>
      <c r="BB618" s="142"/>
      <c r="BC618" s="142"/>
      <c r="BD618" s="142"/>
      <c r="BE618" s="110"/>
      <c r="BF618" s="110"/>
      <c r="BG618" s="142"/>
      <c r="BH618" s="144"/>
      <c r="BI618" s="142"/>
      <c r="BJ618" s="142"/>
      <c r="BK618" s="110"/>
      <c r="BL618" s="142"/>
      <c r="BM618" s="110"/>
      <c r="BN618" s="142"/>
      <c r="BO618" s="142"/>
      <c r="BP618" s="142"/>
      <c r="BQ618" s="110"/>
      <c r="BR618" s="142"/>
      <c r="BS618" s="110"/>
      <c r="BT618" s="142"/>
      <c r="BU618" s="110"/>
      <c r="BV618" s="144"/>
      <c r="BW618" s="114"/>
      <c r="BX618" s="67"/>
      <c r="BY618" s="68"/>
      <c r="BZ618" s="143"/>
      <c r="CA618" s="143"/>
      <c r="CB618" s="142"/>
      <c r="CC618" s="110"/>
      <c r="CD618" s="110"/>
      <c r="CE618" s="142"/>
      <c r="CF618" s="145"/>
      <c r="CG618" s="142"/>
      <c r="CH618" s="142"/>
      <c r="CI618" s="142"/>
      <c r="CJ618" s="142"/>
      <c r="CK618" s="142"/>
      <c r="CL618" s="111"/>
      <c r="CM618" s="111"/>
      <c r="CN618" s="111"/>
      <c r="CO618" s="142"/>
      <c r="CP618" s="145"/>
      <c r="CQ618" s="142"/>
      <c r="CR618" s="142"/>
      <c r="CS618" s="142"/>
      <c r="CT618" s="142"/>
      <c r="CU618" s="142"/>
      <c r="CV618" s="111"/>
      <c r="CW618" s="111"/>
      <c r="CX618" s="111"/>
      <c r="CY618" s="142"/>
      <c r="CZ618" s="145"/>
      <c r="DA618" s="116"/>
      <c r="DB618" s="168"/>
      <c r="DC618" s="118"/>
      <c r="DD618" s="118"/>
      <c r="DE618" s="167"/>
      <c r="DF618" s="167"/>
    </row>
    <row r="619" spans="1:110" hidden="1" x14ac:dyDescent="0.25">
      <c r="A619" s="140"/>
      <c r="B619" s="141"/>
      <c r="C619" s="90"/>
      <c r="D619" s="142"/>
      <c r="E619" s="143"/>
      <c r="F619" s="144"/>
      <c r="G619" s="142"/>
      <c r="H619" s="142"/>
      <c r="I619" s="110"/>
      <c r="J619" s="142"/>
      <c r="K619" s="110"/>
      <c r="L619" s="142"/>
      <c r="M619" s="142"/>
      <c r="N619" s="142"/>
      <c r="O619" s="110"/>
      <c r="P619" s="142"/>
      <c r="Q619" s="110"/>
      <c r="R619" s="142"/>
      <c r="S619" s="142"/>
      <c r="T619" s="142"/>
      <c r="U619" s="110"/>
      <c r="V619" s="142"/>
      <c r="W619" s="110"/>
      <c r="X619" s="142"/>
      <c r="Y619" s="110"/>
      <c r="Z619" s="144"/>
      <c r="AA619" s="142"/>
      <c r="AB619" s="142"/>
      <c r="AC619" s="142"/>
      <c r="AD619" s="142"/>
      <c r="AE619" s="142"/>
      <c r="AF619" s="111"/>
      <c r="AG619" s="111"/>
      <c r="AH619" s="111"/>
      <c r="AI619" s="142"/>
      <c r="AJ619" s="144"/>
      <c r="AK619" s="142"/>
      <c r="AL619" s="142"/>
      <c r="AM619" s="142"/>
      <c r="AN619" s="142"/>
      <c r="AO619" s="142"/>
      <c r="AP619" s="111"/>
      <c r="AQ619" s="111"/>
      <c r="AR619" s="111"/>
      <c r="AS619" s="142"/>
      <c r="AT619" s="144"/>
      <c r="AU619" s="142"/>
      <c r="AV619" s="142"/>
      <c r="AW619" s="142"/>
      <c r="AX619" s="110"/>
      <c r="AY619" s="110"/>
      <c r="AZ619" s="142"/>
      <c r="BA619" s="144"/>
      <c r="BB619" s="142"/>
      <c r="BC619" s="142"/>
      <c r="BD619" s="142"/>
      <c r="BE619" s="110"/>
      <c r="BF619" s="110"/>
      <c r="BG619" s="142"/>
      <c r="BH619" s="144"/>
      <c r="BI619" s="142"/>
      <c r="BJ619" s="142"/>
      <c r="BK619" s="110"/>
      <c r="BL619" s="142"/>
      <c r="BM619" s="110"/>
      <c r="BN619" s="142"/>
      <c r="BO619" s="142"/>
      <c r="BP619" s="142"/>
      <c r="BQ619" s="110"/>
      <c r="BR619" s="142"/>
      <c r="BS619" s="110"/>
      <c r="BT619" s="142"/>
      <c r="BU619" s="110"/>
      <c r="BV619" s="144"/>
      <c r="BW619" s="114"/>
      <c r="BX619" s="67"/>
      <c r="BY619" s="68"/>
      <c r="BZ619" s="143"/>
      <c r="CA619" s="143"/>
      <c r="CB619" s="142"/>
      <c r="CC619" s="110"/>
      <c r="CD619" s="110"/>
      <c r="CE619" s="142"/>
      <c r="CF619" s="145"/>
      <c r="CG619" s="142"/>
      <c r="CH619" s="142"/>
      <c r="CI619" s="142"/>
      <c r="CJ619" s="142"/>
      <c r="CK619" s="142"/>
      <c r="CL619" s="111"/>
      <c r="CM619" s="111"/>
      <c r="CN619" s="111"/>
      <c r="CO619" s="142"/>
      <c r="CP619" s="145"/>
      <c r="CQ619" s="142"/>
      <c r="CR619" s="142"/>
      <c r="CS619" s="142"/>
      <c r="CT619" s="142"/>
      <c r="CU619" s="142"/>
      <c r="CV619" s="111"/>
      <c r="CW619" s="111"/>
      <c r="CX619" s="111"/>
      <c r="CY619" s="142"/>
      <c r="CZ619" s="145"/>
      <c r="DA619" s="116"/>
      <c r="DB619" s="168"/>
      <c r="DC619" s="118"/>
      <c r="DD619" s="118"/>
      <c r="DE619" s="167"/>
      <c r="DF619" s="167"/>
    </row>
    <row r="620" spans="1:110" hidden="1" x14ac:dyDescent="0.25">
      <c r="A620" s="140"/>
      <c r="B620" s="141"/>
      <c r="C620" s="90"/>
      <c r="D620" s="142"/>
      <c r="E620" s="143"/>
      <c r="F620" s="144"/>
      <c r="G620" s="142"/>
      <c r="H620" s="142"/>
      <c r="I620" s="110"/>
      <c r="J620" s="142"/>
      <c r="K620" s="110"/>
      <c r="L620" s="142"/>
      <c r="M620" s="142"/>
      <c r="N620" s="142"/>
      <c r="O620" s="110"/>
      <c r="P620" s="142"/>
      <c r="Q620" s="110"/>
      <c r="R620" s="142"/>
      <c r="S620" s="142"/>
      <c r="T620" s="142"/>
      <c r="U620" s="110"/>
      <c r="V620" s="142"/>
      <c r="W620" s="110"/>
      <c r="X620" s="142"/>
      <c r="Y620" s="110"/>
      <c r="Z620" s="144"/>
      <c r="AA620" s="142"/>
      <c r="AB620" s="142"/>
      <c r="AC620" s="142"/>
      <c r="AD620" s="142"/>
      <c r="AE620" s="142"/>
      <c r="AF620" s="111"/>
      <c r="AG620" s="111"/>
      <c r="AH620" s="111"/>
      <c r="AI620" s="142"/>
      <c r="AJ620" s="144"/>
      <c r="AK620" s="142"/>
      <c r="AL620" s="142"/>
      <c r="AM620" s="142"/>
      <c r="AN620" s="142"/>
      <c r="AO620" s="142"/>
      <c r="AP620" s="111"/>
      <c r="AQ620" s="111"/>
      <c r="AR620" s="111"/>
      <c r="AS620" s="142"/>
      <c r="AT620" s="144"/>
      <c r="AU620" s="142"/>
      <c r="AV620" s="142"/>
      <c r="AW620" s="142"/>
      <c r="AX620" s="110"/>
      <c r="AY620" s="110"/>
      <c r="AZ620" s="142"/>
      <c r="BA620" s="144"/>
      <c r="BB620" s="142"/>
      <c r="BC620" s="142"/>
      <c r="BD620" s="142"/>
      <c r="BE620" s="110"/>
      <c r="BF620" s="110"/>
      <c r="BG620" s="142"/>
      <c r="BH620" s="144"/>
      <c r="BI620" s="142"/>
      <c r="BJ620" s="142"/>
      <c r="BK620" s="110"/>
      <c r="BL620" s="142"/>
      <c r="BM620" s="110"/>
      <c r="BN620" s="142"/>
      <c r="BO620" s="142"/>
      <c r="BP620" s="142"/>
      <c r="BQ620" s="110"/>
      <c r="BR620" s="142"/>
      <c r="BS620" s="110"/>
      <c r="BT620" s="142"/>
      <c r="BU620" s="110"/>
      <c r="BV620" s="144"/>
      <c r="BW620" s="114"/>
      <c r="BX620" s="67"/>
      <c r="BY620" s="68"/>
      <c r="BZ620" s="143"/>
      <c r="CA620" s="143"/>
      <c r="CB620" s="142"/>
      <c r="CC620" s="110"/>
      <c r="CD620" s="110"/>
      <c r="CE620" s="142"/>
      <c r="CF620" s="145"/>
      <c r="CG620" s="142"/>
      <c r="CH620" s="142"/>
      <c r="CI620" s="142"/>
      <c r="CJ620" s="142"/>
      <c r="CK620" s="142"/>
      <c r="CL620" s="111"/>
      <c r="CM620" s="111"/>
      <c r="CN620" s="111"/>
      <c r="CO620" s="142"/>
      <c r="CP620" s="145"/>
      <c r="CQ620" s="142"/>
      <c r="CR620" s="142"/>
      <c r="CS620" s="142"/>
      <c r="CT620" s="142"/>
      <c r="CU620" s="142"/>
      <c r="CV620" s="111"/>
      <c r="CW620" s="111"/>
      <c r="CX620" s="111"/>
      <c r="CY620" s="142"/>
      <c r="CZ620" s="145"/>
      <c r="DA620" s="116"/>
      <c r="DB620" s="168"/>
      <c r="DC620" s="118"/>
      <c r="DD620" s="118"/>
      <c r="DE620" s="167"/>
      <c r="DF620" s="167"/>
    </row>
    <row r="621" spans="1:110" hidden="1" x14ac:dyDescent="0.25">
      <c r="A621" s="140"/>
      <c r="B621" s="141"/>
      <c r="C621" s="90"/>
      <c r="D621" s="142"/>
      <c r="E621" s="143"/>
      <c r="F621" s="144"/>
      <c r="G621" s="142"/>
      <c r="H621" s="142"/>
      <c r="I621" s="110"/>
      <c r="J621" s="142"/>
      <c r="K621" s="110"/>
      <c r="L621" s="142"/>
      <c r="M621" s="142"/>
      <c r="N621" s="142"/>
      <c r="O621" s="110"/>
      <c r="P621" s="142"/>
      <c r="Q621" s="110"/>
      <c r="R621" s="142"/>
      <c r="S621" s="142"/>
      <c r="T621" s="142"/>
      <c r="U621" s="110"/>
      <c r="V621" s="142"/>
      <c r="W621" s="110"/>
      <c r="X621" s="142"/>
      <c r="Y621" s="110"/>
      <c r="Z621" s="144"/>
      <c r="AA621" s="142"/>
      <c r="AB621" s="142"/>
      <c r="AC621" s="142"/>
      <c r="AD621" s="142"/>
      <c r="AE621" s="142"/>
      <c r="AF621" s="111"/>
      <c r="AG621" s="111"/>
      <c r="AH621" s="111"/>
      <c r="AI621" s="142"/>
      <c r="AJ621" s="144"/>
      <c r="AK621" s="142"/>
      <c r="AL621" s="142"/>
      <c r="AM621" s="142"/>
      <c r="AN621" s="142"/>
      <c r="AO621" s="142"/>
      <c r="AP621" s="111"/>
      <c r="AQ621" s="111"/>
      <c r="AR621" s="111"/>
      <c r="AS621" s="142"/>
      <c r="AT621" s="144"/>
      <c r="AU621" s="142"/>
      <c r="AV621" s="142"/>
      <c r="AW621" s="142"/>
      <c r="AX621" s="110"/>
      <c r="AY621" s="110"/>
      <c r="AZ621" s="142"/>
      <c r="BA621" s="144"/>
      <c r="BB621" s="142"/>
      <c r="BC621" s="142"/>
      <c r="BD621" s="142"/>
      <c r="BE621" s="110"/>
      <c r="BF621" s="110"/>
      <c r="BG621" s="142"/>
      <c r="BH621" s="144"/>
      <c r="BI621" s="142"/>
      <c r="BJ621" s="142"/>
      <c r="BK621" s="110"/>
      <c r="BL621" s="142"/>
      <c r="BM621" s="110"/>
      <c r="BN621" s="142"/>
      <c r="BO621" s="142"/>
      <c r="BP621" s="142"/>
      <c r="BQ621" s="110"/>
      <c r="BR621" s="142"/>
      <c r="BS621" s="110"/>
      <c r="BT621" s="142"/>
      <c r="BU621" s="110"/>
      <c r="BV621" s="144"/>
      <c r="BW621" s="114"/>
      <c r="BX621" s="67"/>
      <c r="BY621" s="68"/>
      <c r="BZ621" s="143"/>
      <c r="CA621" s="143"/>
      <c r="CB621" s="142"/>
      <c r="CC621" s="110"/>
      <c r="CD621" s="110"/>
      <c r="CE621" s="142"/>
      <c r="CF621" s="145"/>
      <c r="CG621" s="142"/>
      <c r="CH621" s="142"/>
      <c r="CI621" s="142"/>
      <c r="CJ621" s="142"/>
      <c r="CK621" s="142"/>
      <c r="CL621" s="111"/>
      <c r="CM621" s="111"/>
      <c r="CN621" s="111"/>
      <c r="CO621" s="142"/>
      <c r="CP621" s="145"/>
      <c r="CQ621" s="142"/>
      <c r="CR621" s="142"/>
      <c r="CS621" s="142"/>
      <c r="CT621" s="142"/>
      <c r="CU621" s="142"/>
      <c r="CV621" s="111"/>
      <c r="CW621" s="111"/>
      <c r="CX621" s="111"/>
      <c r="CY621" s="142"/>
      <c r="CZ621" s="145"/>
      <c r="DA621" s="116"/>
      <c r="DB621" s="168"/>
      <c r="DC621" s="118"/>
      <c r="DD621" s="118"/>
      <c r="DE621" s="167"/>
      <c r="DF621" s="167"/>
    </row>
    <row r="622" spans="1:110" hidden="1" x14ac:dyDescent="0.25">
      <c r="A622" s="140"/>
      <c r="B622" s="141"/>
      <c r="C622" s="90"/>
      <c r="D622" s="142"/>
      <c r="E622" s="143"/>
      <c r="F622" s="144"/>
      <c r="G622" s="142"/>
      <c r="H622" s="142"/>
      <c r="I622" s="110"/>
      <c r="J622" s="142"/>
      <c r="K622" s="110"/>
      <c r="L622" s="142"/>
      <c r="M622" s="142"/>
      <c r="N622" s="142"/>
      <c r="O622" s="110"/>
      <c r="P622" s="142"/>
      <c r="Q622" s="110"/>
      <c r="R622" s="142"/>
      <c r="S622" s="142"/>
      <c r="T622" s="142"/>
      <c r="U622" s="110"/>
      <c r="V622" s="142"/>
      <c r="W622" s="110"/>
      <c r="X622" s="142"/>
      <c r="Y622" s="110"/>
      <c r="Z622" s="144"/>
      <c r="AA622" s="142"/>
      <c r="AB622" s="142"/>
      <c r="AC622" s="142"/>
      <c r="AD622" s="142"/>
      <c r="AE622" s="142"/>
      <c r="AF622" s="111"/>
      <c r="AG622" s="111"/>
      <c r="AH622" s="111"/>
      <c r="AI622" s="142"/>
      <c r="AJ622" s="144"/>
      <c r="AK622" s="142"/>
      <c r="AL622" s="142"/>
      <c r="AM622" s="142"/>
      <c r="AN622" s="142"/>
      <c r="AO622" s="142"/>
      <c r="AP622" s="111"/>
      <c r="AQ622" s="111"/>
      <c r="AR622" s="111"/>
      <c r="AS622" s="142"/>
      <c r="AT622" s="144"/>
      <c r="AU622" s="142"/>
      <c r="AV622" s="142"/>
      <c r="AW622" s="142"/>
      <c r="AX622" s="110"/>
      <c r="AY622" s="110"/>
      <c r="AZ622" s="142"/>
      <c r="BA622" s="144"/>
      <c r="BB622" s="142"/>
      <c r="BC622" s="142"/>
      <c r="BD622" s="142"/>
      <c r="BE622" s="110"/>
      <c r="BF622" s="110"/>
      <c r="BG622" s="142"/>
      <c r="BH622" s="144"/>
      <c r="BI622" s="142"/>
      <c r="BJ622" s="142"/>
      <c r="BK622" s="110"/>
      <c r="BL622" s="142"/>
      <c r="BM622" s="110"/>
      <c r="BN622" s="142"/>
      <c r="BO622" s="142"/>
      <c r="BP622" s="142"/>
      <c r="BQ622" s="110"/>
      <c r="BR622" s="142"/>
      <c r="BS622" s="110"/>
      <c r="BT622" s="142"/>
      <c r="BU622" s="110"/>
      <c r="BV622" s="144"/>
      <c r="BW622" s="114"/>
      <c r="BX622" s="67"/>
      <c r="BY622" s="68"/>
      <c r="BZ622" s="143"/>
      <c r="CA622" s="143"/>
      <c r="CB622" s="142"/>
      <c r="CC622" s="110"/>
      <c r="CD622" s="110"/>
      <c r="CE622" s="142"/>
      <c r="CF622" s="145"/>
      <c r="CG622" s="142"/>
      <c r="CH622" s="142"/>
      <c r="CI622" s="142"/>
      <c r="CJ622" s="142"/>
      <c r="CK622" s="142"/>
      <c r="CL622" s="111"/>
      <c r="CM622" s="111"/>
      <c r="CN622" s="111"/>
      <c r="CO622" s="142"/>
      <c r="CP622" s="145"/>
      <c r="CQ622" s="142"/>
      <c r="CR622" s="142"/>
      <c r="CS622" s="142"/>
      <c r="CT622" s="142"/>
      <c r="CU622" s="142"/>
      <c r="CV622" s="111"/>
      <c r="CW622" s="111"/>
      <c r="CX622" s="111"/>
      <c r="CY622" s="142"/>
      <c r="CZ622" s="145"/>
      <c r="DA622" s="116"/>
      <c r="DB622" s="168"/>
      <c r="DC622" s="118"/>
      <c r="DD622" s="118"/>
      <c r="DE622" s="167"/>
      <c r="DF622" s="167"/>
    </row>
    <row r="623" spans="1:110" hidden="1" x14ac:dyDescent="0.25">
      <c r="A623" s="140"/>
      <c r="B623" s="141"/>
      <c r="C623" s="90"/>
      <c r="D623" s="142"/>
      <c r="E623" s="143"/>
      <c r="F623" s="144"/>
      <c r="G623" s="142"/>
      <c r="H623" s="142"/>
      <c r="I623" s="110"/>
      <c r="J623" s="142"/>
      <c r="K623" s="110"/>
      <c r="L623" s="142"/>
      <c r="M623" s="142"/>
      <c r="N623" s="142"/>
      <c r="O623" s="110"/>
      <c r="P623" s="142"/>
      <c r="Q623" s="110"/>
      <c r="R623" s="142"/>
      <c r="S623" s="142"/>
      <c r="T623" s="142"/>
      <c r="U623" s="110"/>
      <c r="V623" s="142"/>
      <c r="W623" s="110"/>
      <c r="X623" s="142"/>
      <c r="Y623" s="110"/>
      <c r="Z623" s="144"/>
      <c r="AA623" s="142"/>
      <c r="AB623" s="142"/>
      <c r="AC623" s="142"/>
      <c r="AD623" s="142"/>
      <c r="AE623" s="142"/>
      <c r="AF623" s="111"/>
      <c r="AG623" s="111"/>
      <c r="AH623" s="111"/>
      <c r="AI623" s="142"/>
      <c r="AJ623" s="144"/>
      <c r="AK623" s="142"/>
      <c r="AL623" s="142"/>
      <c r="AM623" s="142"/>
      <c r="AN623" s="142"/>
      <c r="AO623" s="142"/>
      <c r="AP623" s="111"/>
      <c r="AQ623" s="111"/>
      <c r="AR623" s="111"/>
      <c r="AS623" s="142"/>
      <c r="AT623" s="144"/>
      <c r="AU623" s="142"/>
      <c r="AV623" s="142"/>
      <c r="AW623" s="142"/>
      <c r="AX623" s="110"/>
      <c r="AY623" s="110"/>
      <c r="AZ623" s="142"/>
      <c r="BA623" s="144"/>
      <c r="BB623" s="142"/>
      <c r="BC623" s="142"/>
      <c r="BD623" s="142"/>
      <c r="BE623" s="110"/>
      <c r="BF623" s="110"/>
      <c r="BG623" s="142"/>
      <c r="BH623" s="144"/>
      <c r="BI623" s="142"/>
      <c r="BJ623" s="142"/>
      <c r="BK623" s="110"/>
      <c r="BL623" s="142"/>
      <c r="BM623" s="110"/>
      <c r="BN623" s="142"/>
      <c r="BO623" s="142"/>
      <c r="BP623" s="142"/>
      <c r="BQ623" s="110"/>
      <c r="BR623" s="142"/>
      <c r="BS623" s="110"/>
      <c r="BT623" s="142"/>
      <c r="BU623" s="110"/>
      <c r="BV623" s="144"/>
      <c r="BW623" s="114"/>
      <c r="BX623" s="67"/>
      <c r="BY623" s="68"/>
      <c r="BZ623" s="143"/>
      <c r="CA623" s="143"/>
      <c r="CB623" s="142"/>
      <c r="CC623" s="110"/>
      <c r="CD623" s="110"/>
      <c r="CE623" s="142"/>
      <c r="CF623" s="145"/>
      <c r="CG623" s="142"/>
      <c r="CH623" s="142"/>
      <c r="CI623" s="142"/>
      <c r="CJ623" s="142"/>
      <c r="CK623" s="142"/>
      <c r="CL623" s="111"/>
      <c r="CM623" s="111"/>
      <c r="CN623" s="111"/>
      <c r="CO623" s="142"/>
      <c r="CP623" s="145"/>
      <c r="CQ623" s="142"/>
      <c r="CR623" s="142"/>
      <c r="CS623" s="142"/>
      <c r="CT623" s="142"/>
      <c r="CU623" s="142"/>
      <c r="CV623" s="111"/>
      <c r="CW623" s="111"/>
      <c r="CX623" s="111"/>
      <c r="CY623" s="142"/>
      <c r="CZ623" s="145"/>
      <c r="DA623" s="116"/>
      <c r="DB623" s="168"/>
      <c r="DC623" s="118"/>
      <c r="DD623" s="118"/>
      <c r="DE623" s="167"/>
      <c r="DF623" s="167"/>
    </row>
    <row r="624" spans="1:110" hidden="1" x14ac:dyDescent="0.25">
      <c r="A624" s="140"/>
      <c r="B624" s="141"/>
      <c r="C624" s="90"/>
      <c r="D624" s="142"/>
      <c r="E624" s="143"/>
      <c r="F624" s="144"/>
      <c r="G624" s="142"/>
      <c r="H624" s="142"/>
      <c r="I624" s="110"/>
      <c r="J624" s="142"/>
      <c r="K624" s="110"/>
      <c r="L624" s="142"/>
      <c r="M624" s="142"/>
      <c r="N624" s="142"/>
      <c r="O624" s="110"/>
      <c r="P624" s="142"/>
      <c r="Q624" s="110"/>
      <c r="R624" s="142"/>
      <c r="S624" s="142"/>
      <c r="T624" s="142"/>
      <c r="U624" s="110"/>
      <c r="V624" s="142"/>
      <c r="W624" s="110"/>
      <c r="X624" s="142"/>
      <c r="Y624" s="110"/>
      <c r="Z624" s="144"/>
      <c r="AA624" s="142"/>
      <c r="AB624" s="142"/>
      <c r="AC624" s="142"/>
      <c r="AD624" s="142"/>
      <c r="AE624" s="142"/>
      <c r="AF624" s="111"/>
      <c r="AG624" s="111"/>
      <c r="AH624" s="111"/>
      <c r="AI624" s="142"/>
      <c r="AJ624" s="144"/>
      <c r="AK624" s="142"/>
      <c r="AL624" s="142"/>
      <c r="AM624" s="142"/>
      <c r="AN624" s="142"/>
      <c r="AO624" s="142"/>
      <c r="AP624" s="111"/>
      <c r="AQ624" s="111"/>
      <c r="AR624" s="111"/>
      <c r="AS624" s="142"/>
      <c r="AT624" s="144"/>
      <c r="AU624" s="142"/>
      <c r="AV624" s="142"/>
      <c r="AW624" s="142"/>
      <c r="AX624" s="110"/>
      <c r="AY624" s="110"/>
      <c r="AZ624" s="142"/>
      <c r="BA624" s="144"/>
      <c r="BB624" s="142"/>
      <c r="BC624" s="142"/>
      <c r="BD624" s="142"/>
      <c r="BE624" s="110"/>
      <c r="BF624" s="110"/>
      <c r="BG624" s="142"/>
      <c r="BH624" s="144"/>
      <c r="BI624" s="142"/>
      <c r="BJ624" s="142"/>
      <c r="BK624" s="110"/>
      <c r="BL624" s="142"/>
      <c r="BM624" s="110"/>
      <c r="BN624" s="142"/>
      <c r="BO624" s="142"/>
      <c r="BP624" s="142"/>
      <c r="BQ624" s="110"/>
      <c r="BR624" s="142"/>
      <c r="BS624" s="110"/>
      <c r="BT624" s="142"/>
      <c r="BU624" s="110"/>
      <c r="BV624" s="144"/>
      <c r="BW624" s="114"/>
      <c r="BX624" s="67"/>
      <c r="BY624" s="68"/>
      <c r="BZ624" s="143"/>
      <c r="CA624" s="143"/>
      <c r="CB624" s="142"/>
      <c r="CC624" s="110"/>
      <c r="CD624" s="110"/>
      <c r="CE624" s="142"/>
      <c r="CF624" s="145"/>
      <c r="CG624" s="142"/>
      <c r="CH624" s="142"/>
      <c r="CI624" s="142"/>
      <c r="CJ624" s="142"/>
      <c r="CK624" s="142"/>
      <c r="CL624" s="111"/>
      <c r="CM624" s="111"/>
      <c r="CN624" s="111"/>
      <c r="CO624" s="142"/>
      <c r="CP624" s="145"/>
      <c r="CQ624" s="142"/>
      <c r="CR624" s="142"/>
      <c r="CS624" s="142"/>
      <c r="CT624" s="142"/>
      <c r="CU624" s="142"/>
      <c r="CV624" s="111"/>
      <c r="CW624" s="111"/>
      <c r="CX624" s="111"/>
      <c r="CY624" s="142"/>
      <c r="CZ624" s="145"/>
      <c r="DA624" s="116"/>
      <c r="DB624" s="168"/>
      <c r="DC624" s="118"/>
      <c r="DD624" s="118"/>
      <c r="DE624" s="167"/>
      <c r="DF624" s="167"/>
    </row>
    <row r="625" spans="1:110" hidden="1" x14ac:dyDescent="0.25">
      <c r="A625" s="140"/>
      <c r="B625" s="141"/>
      <c r="C625" s="90"/>
      <c r="D625" s="142"/>
      <c r="E625" s="143"/>
      <c r="F625" s="144"/>
      <c r="G625" s="142"/>
      <c r="H625" s="142"/>
      <c r="I625" s="110"/>
      <c r="J625" s="142"/>
      <c r="K625" s="110"/>
      <c r="L625" s="142"/>
      <c r="M625" s="142"/>
      <c r="N625" s="142"/>
      <c r="O625" s="110"/>
      <c r="P625" s="142"/>
      <c r="Q625" s="110"/>
      <c r="R625" s="142"/>
      <c r="S625" s="142"/>
      <c r="T625" s="142"/>
      <c r="U625" s="110"/>
      <c r="V625" s="142"/>
      <c r="W625" s="110"/>
      <c r="X625" s="142"/>
      <c r="Y625" s="110"/>
      <c r="Z625" s="144"/>
      <c r="AA625" s="142"/>
      <c r="AB625" s="142"/>
      <c r="AC625" s="142"/>
      <c r="AD625" s="142"/>
      <c r="AE625" s="142"/>
      <c r="AF625" s="111"/>
      <c r="AG625" s="111"/>
      <c r="AH625" s="111"/>
      <c r="AI625" s="142"/>
      <c r="AJ625" s="144"/>
      <c r="AK625" s="142"/>
      <c r="AL625" s="142"/>
      <c r="AM625" s="142"/>
      <c r="AN625" s="142"/>
      <c r="AO625" s="142"/>
      <c r="AP625" s="111"/>
      <c r="AQ625" s="111"/>
      <c r="AR625" s="111"/>
      <c r="AS625" s="142"/>
      <c r="AT625" s="144"/>
      <c r="AU625" s="142"/>
      <c r="AV625" s="142"/>
      <c r="AW625" s="142"/>
      <c r="AX625" s="110"/>
      <c r="AY625" s="110"/>
      <c r="AZ625" s="142"/>
      <c r="BA625" s="144"/>
      <c r="BB625" s="142"/>
      <c r="BC625" s="142"/>
      <c r="BD625" s="142"/>
      <c r="BE625" s="110"/>
      <c r="BF625" s="110"/>
      <c r="BG625" s="142"/>
      <c r="BH625" s="144"/>
      <c r="BI625" s="142"/>
      <c r="BJ625" s="142"/>
      <c r="BK625" s="110"/>
      <c r="BL625" s="142"/>
      <c r="BM625" s="110"/>
      <c r="BN625" s="142"/>
      <c r="BO625" s="142"/>
      <c r="BP625" s="142"/>
      <c r="BQ625" s="110"/>
      <c r="BR625" s="142"/>
      <c r="BS625" s="110"/>
      <c r="BT625" s="142"/>
      <c r="BU625" s="110"/>
      <c r="BV625" s="144"/>
      <c r="BW625" s="114"/>
      <c r="BX625" s="67"/>
      <c r="BY625" s="68"/>
      <c r="BZ625" s="143"/>
      <c r="CA625" s="143"/>
      <c r="CB625" s="142"/>
      <c r="CC625" s="110"/>
      <c r="CD625" s="110"/>
      <c r="CE625" s="142"/>
      <c r="CF625" s="145"/>
      <c r="CG625" s="142"/>
      <c r="CH625" s="142"/>
      <c r="CI625" s="142"/>
      <c r="CJ625" s="142"/>
      <c r="CK625" s="142"/>
      <c r="CL625" s="111"/>
      <c r="CM625" s="111"/>
      <c r="CN625" s="111"/>
      <c r="CO625" s="142"/>
      <c r="CP625" s="145"/>
      <c r="CQ625" s="142"/>
      <c r="CR625" s="142"/>
      <c r="CS625" s="142"/>
      <c r="CT625" s="142"/>
      <c r="CU625" s="142"/>
      <c r="CV625" s="111"/>
      <c r="CW625" s="111"/>
      <c r="CX625" s="111"/>
      <c r="CY625" s="142"/>
      <c r="CZ625" s="145"/>
      <c r="DA625" s="116"/>
      <c r="DB625" s="168"/>
      <c r="DC625" s="118"/>
      <c r="DD625" s="118"/>
      <c r="DE625" s="167"/>
      <c r="DF625" s="167"/>
    </row>
    <row r="626" spans="1:110" hidden="1" x14ac:dyDescent="0.25">
      <c r="A626" s="140"/>
      <c r="B626" s="141"/>
      <c r="C626" s="90"/>
      <c r="D626" s="142"/>
      <c r="E626" s="143"/>
      <c r="F626" s="144"/>
      <c r="G626" s="142"/>
      <c r="H626" s="142"/>
      <c r="I626" s="110"/>
      <c r="J626" s="142"/>
      <c r="K626" s="110"/>
      <c r="L626" s="142"/>
      <c r="M626" s="142"/>
      <c r="N626" s="142"/>
      <c r="O626" s="110"/>
      <c r="P626" s="142"/>
      <c r="Q626" s="110"/>
      <c r="R626" s="142"/>
      <c r="S626" s="142"/>
      <c r="T626" s="142"/>
      <c r="U626" s="110"/>
      <c r="V626" s="142"/>
      <c r="W626" s="110"/>
      <c r="X626" s="142"/>
      <c r="Y626" s="110"/>
      <c r="Z626" s="144"/>
      <c r="AA626" s="142"/>
      <c r="AB626" s="142"/>
      <c r="AC626" s="142"/>
      <c r="AD626" s="142"/>
      <c r="AE626" s="142"/>
      <c r="AF626" s="111"/>
      <c r="AG626" s="111"/>
      <c r="AH626" s="111"/>
      <c r="AI626" s="142"/>
      <c r="AJ626" s="144"/>
      <c r="AK626" s="142"/>
      <c r="AL626" s="142"/>
      <c r="AM626" s="142"/>
      <c r="AN626" s="142"/>
      <c r="AO626" s="142"/>
      <c r="AP626" s="111"/>
      <c r="AQ626" s="111"/>
      <c r="AR626" s="111"/>
      <c r="AS626" s="142"/>
      <c r="AT626" s="144"/>
      <c r="AU626" s="142"/>
      <c r="AV626" s="142"/>
      <c r="AW626" s="142"/>
      <c r="AX626" s="110"/>
      <c r="AY626" s="110"/>
      <c r="AZ626" s="142"/>
      <c r="BA626" s="144"/>
      <c r="BB626" s="142"/>
      <c r="BC626" s="142"/>
      <c r="BD626" s="142"/>
      <c r="BE626" s="110"/>
      <c r="BF626" s="110"/>
      <c r="BG626" s="142"/>
      <c r="BH626" s="144"/>
      <c r="BI626" s="142"/>
      <c r="BJ626" s="142"/>
      <c r="BK626" s="110"/>
      <c r="BL626" s="142"/>
      <c r="BM626" s="110"/>
      <c r="BN626" s="142"/>
      <c r="BO626" s="142"/>
      <c r="BP626" s="142"/>
      <c r="BQ626" s="110"/>
      <c r="BR626" s="142"/>
      <c r="BS626" s="110"/>
      <c r="BT626" s="142"/>
      <c r="BU626" s="110"/>
      <c r="BV626" s="144"/>
      <c r="BW626" s="114"/>
      <c r="BX626" s="67"/>
      <c r="BY626" s="68"/>
      <c r="BZ626" s="143"/>
      <c r="CA626" s="143"/>
      <c r="CB626" s="142"/>
      <c r="CC626" s="110"/>
      <c r="CD626" s="110"/>
      <c r="CE626" s="142"/>
      <c r="CF626" s="145"/>
      <c r="CG626" s="142"/>
      <c r="CH626" s="142"/>
      <c r="CI626" s="142"/>
      <c r="CJ626" s="142"/>
      <c r="CK626" s="142"/>
      <c r="CL626" s="111"/>
      <c r="CM626" s="111"/>
      <c r="CN626" s="111"/>
      <c r="CO626" s="142"/>
      <c r="CP626" s="145"/>
      <c r="CQ626" s="142"/>
      <c r="CR626" s="142"/>
      <c r="CS626" s="142"/>
      <c r="CT626" s="142"/>
      <c r="CU626" s="142"/>
      <c r="CV626" s="111"/>
      <c r="CW626" s="111"/>
      <c r="CX626" s="111"/>
      <c r="CY626" s="142"/>
      <c r="CZ626" s="145"/>
      <c r="DA626" s="116"/>
      <c r="DB626" s="168"/>
      <c r="DC626" s="118"/>
      <c r="DD626" s="118"/>
      <c r="DE626" s="167"/>
      <c r="DF626" s="167"/>
    </row>
    <row r="627" spans="1:110" hidden="1" x14ac:dyDescent="0.25">
      <c r="A627" s="140"/>
      <c r="B627" s="141"/>
      <c r="C627" s="90"/>
      <c r="D627" s="142"/>
      <c r="E627" s="143"/>
      <c r="F627" s="144"/>
      <c r="G627" s="142"/>
      <c r="H627" s="142"/>
      <c r="I627" s="110"/>
      <c r="J627" s="142"/>
      <c r="K627" s="110"/>
      <c r="L627" s="142"/>
      <c r="M627" s="142"/>
      <c r="N627" s="142"/>
      <c r="O627" s="110"/>
      <c r="P627" s="142"/>
      <c r="Q627" s="110"/>
      <c r="R627" s="142"/>
      <c r="S627" s="142"/>
      <c r="T627" s="142"/>
      <c r="U627" s="110"/>
      <c r="V627" s="142"/>
      <c r="W627" s="110"/>
      <c r="X627" s="142"/>
      <c r="Y627" s="110"/>
      <c r="Z627" s="144"/>
      <c r="AA627" s="142"/>
      <c r="AB627" s="142"/>
      <c r="AC627" s="142"/>
      <c r="AD627" s="142"/>
      <c r="AE627" s="142"/>
      <c r="AF627" s="111"/>
      <c r="AG627" s="111"/>
      <c r="AH627" s="111"/>
      <c r="AI627" s="142"/>
      <c r="AJ627" s="144"/>
      <c r="AK627" s="142"/>
      <c r="AL627" s="142"/>
      <c r="AM627" s="142"/>
      <c r="AN627" s="142"/>
      <c r="AO627" s="142"/>
      <c r="AP627" s="111"/>
      <c r="AQ627" s="111"/>
      <c r="AR627" s="111"/>
      <c r="AS627" s="142"/>
      <c r="AT627" s="144"/>
      <c r="AU627" s="142"/>
      <c r="AV627" s="142"/>
      <c r="AW627" s="142"/>
      <c r="AX627" s="110"/>
      <c r="AY627" s="110"/>
      <c r="AZ627" s="142"/>
      <c r="BA627" s="144"/>
      <c r="BB627" s="142"/>
      <c r="BC627" s="142"/>
      <c r="BD627" s="142"/>
      <c r="BE627" s="110"/>
      <c r="BF627" s="110"/>
      <c r="BG627" s="142"/>
      <c r="BH627" s="144"/>
      <c r="BI627" s="142"/>
      <c r="BJ627" s="142"/>
      <c r="BK627" s="110"/>
      <c r="BL627" s="142"/>
      <c r="BM627" s="110"/>
      <c r="BN627" s="142"/>
      <c r="BO627" s="142"/>
      <c r="BP627" s="142"/>
      <c r="BQ627" s="110"/>
      <c r="BR627" s="142"/>
      <c r="BS627" s="110"/>
      <c r="BT627" s="142"/>
      <c r="BU627" s="110"/>
      <c r="BV627" s="144"/>
      <c r="BW627" s="114"/>
      <c r="BX627" s="67"/>
      <c r="BY627" s="68"/>
      <c r="BZ627" s="143"/>
      <c r="CA627" s="143"/>
      <c r="CB627" s="142"/>
      <c r="CC627" s="110"/>
      <c r="CD627" s="110"/>
      <c r="CE627" s="142"/>
      <c r="CF627" s="145"/>
      <c r="CG627" s="142"/>
      <c r="CH627" s="142"/>
      <c r="CI627" s="142"/>
      <c r="CJ627" s="142"/>
      <c r="CK627" s="142"/>
      <c r="CL627" s="111"/>
      <c r="CM627" s="111"/>
      <c r="CN627" s="111"/>
      <c r="CO627" s="142"/>
      <c r="CP627" s="145"/>
      <c r="CQ627" s="142"/>
      <c r="CR627" s="142"/>
      <c r="CS627" s="142"/>
      <c r="CT627" s="142"/>
      <c r="CU627" s="142"/>
      <c r="CV627" s="111"/>
      <c r="CW627" s="111"/>
      <c r="CX627" s="111"/>
      <c r="CY627" s="142"/>
      <c r="CZ627" s="145"/>
      <c r="DA627" s="116"/>
      <c r="DB627" s="168"/>
      <c r="DC627" s="118"/>
      <c r="DD627" s="118"/>
      <c r="DE627" s="167"/>
      <c r="DF627" s="167"/>
    </row>
    <row r="628" spans="1:110" hidden="1" x14ac:dyDescent="0.25">
      <c r="A628" s="140"/>
      <c r="B628" s="141"/>
      <c r="C628" s="90"/>
      <c r="D628" s="142"/>
      <c r="E628" s="143"/>
      <c r="F628" s="144"/>
      <c r="G628" s="142"/>
      <c r="H628" s="142"/>
      <c r="I628" s="110"/>
      <c r="J628" s="142"/>
      <c r="K628" s="110"/>
      <c r="L628" s="142"/>
      <c r="M628" s="142"/>
      <c r="N628" s="142"/>
      <c r="O628" s="110"/>
      <c r="P628" s="142"/>
      <c r="Q628" s="110"/>
      <c r="R628" s="142"/>
      <c r="S628" s="142"/>
      <c r="T628" s="142"/>
      <c r="U628" s="110"/>
      <c r="V628" s="142"/>
      <c r="W628" s="110"/>
      <c r="X628" s="142"/>
      <c r="Y628" s="110"/>
      <c r="Z628" s="144"/>
      <c r="AA628" s="142"/>
      <c r="AB628" s="142"/>
      <c r="AC628" s="142"/>
      <c r="AD628" s="142"/>
      <c r="AE628" s="142"/>
      <c r="AF628" s="111"/>
      <c r="AG628" s="111"/>
      <c r="AH628" s="111"/>
      <c r="AI628" s="142"/>
      <c r="AJ628" s="144"/>
      <c r="AK628" s="142"/>
      <c r="AL628" s="142"/>
      <c r="AM628" s="142"/>
      <c r="AN628" s="142"/>
      <c r="AO628" s="142"/>
      <c r="AP628" s="111"/>
      <c r="AQ628" s="111"/>
      <c r="AR628" s="111"/>
      <c r="AS628" s="142"/>
      <c r="AT628" s="144"/>
      <c r="AU628" s="142"/>
      <c r="AV628" s="142"/>
      <c r="AW628" s="142"/>
      <c r="AX628" s="110"/>
      <c r="AY628" s="110"/>
      <c r="AZ628" s="142"/>
      <c r="BA628" s="144"/>
      <c r="BB628" s="142"/>
      <c r="BC628" s="142"/>
      <c r="BD628" s="142"/>
      <c r="BE628" s="110"/>
      <c r="BF628" s="110"/>
      <c r="BG628" s="142"/>
      <c r="BH628" s="144"/>
      <c r="BI628" s="142"/>
      <c r="BJ628" s="142"/>
      <c r="BK628" s="110"/>
      <c r="BL628" s="142"/>
      <c r="BM628" s="110"/>
      <c r="BN628" s="142"/>
      <c r="BO628" s="142"/>
      <c r="BP628" s="142"/>
      <c r="BQ628" s="110"/>
      <c r="BR628" s="142"/>
      <c r="BS628" s="110"/>
      <c r="BT628" s="142"/>
      <c r="BU628" s="110"/>
      <c r="BV628" s="144"/>
      <c r="BW628" s="114"/>
      <c r="BX628" s="67"/>
      <c r="BY628" s="68"/>
      <c r="BZ628" s="143"/>
      <c r="CA628" s="143"/>
      <c r="CB628" s="142"/>
      <c r="CC628" s="110"/>
      <c r="CD628" s="110"/>
      <c r="CE628" s="142"/>
      <c r="CF628" s="145"/>
      <c r="CG628" s="142"/>
      <c r="CH628" s="142"/>
      <c r="CI628" s="142"/>
      <c r="CJ628" s="142"/>
      <c r="CK628" s="142"/>
      <c r="CL628" s="111"/>
      <c r="CM628" s="111"/>
      <c r="CN628" s="111"/>
      <c r="CO628" s="142"/>
      <c r="CP628" s="145"/>
      <c r="CQ628" s="142"/>
      <c r="CR628" s="142"/>
      <c r="CS628" s="142"/>
      <c r="CT628" s="142"/>
      <c r="CU628" s="142"/>
      <c r="CV628" s="111"/>
      <c r="CW628" s="111"/>
      <c r="CX628" s="111"/>
      <c r="CY628" s="142"/>
      <c r="CZ628" s="145"/>
      <c r="DA628" s="116"/>
      <c r="DB628" s="168"/>
      <c r="DC628" s="118"/>
      <c r="DD628" s="118"/>
      <c r="DE628" s="167"/>
      <c r="DF628" s="167"/>
    </row>
    <row r="629" spans="1:110" hidden="1" x14ac:dyDescent="0.25">
      <c r="A629" s="140"/>
      <c r="B629" s="141"/>
      <c r="C629" s="90"/>
      <c r="D629" s="142"/>
      <c r="E629" s="143"/>
      <c r="F629" s="144"/>
      <c r="G629" s="142"/>
      <c r="H629" s="142"/>
      <c r="I629" s="110"/>
      <c r="J629" s="142"/>
      <c r="K629" s="110"/>
      <c r="L629" s="142"/>
      <c r="M629" s="142"/>
      <c r="N629" s="142"/>
      <c r="O629" s="110"/>
      <c r="P629" s="142"/>
      <c r="Q629" s="110"/>
      <c r="R629" s="142"/>
      <c r="S629" s="142"/>
      <c r="T629" s="142"/>
      <c r="U629" s="110"/>
      <c r="V629" s="142"/>
      <c r="W629" s="110"/>
      <c r="X629" s="142"/>
      <c r="Y629" s="110"/>
      <c r="Z629" s="144"/>
      <c r="AA629" s="142"/>
      <c r="AB629" s="142"/>
      <c r="AC629" s="142"/>
      <c r="AD629" s="142"/>
      <c r="AE629" s="142"/>
      <c r="AF629" s="111"/>
      <c r="AG629" s="111"/>
      <c r="AH629" s="111"/>
      <c r="AI629" s="142"/>
      <c r="AJ629" s="144"/>
      <c r="AK629" s="142"/>
      <c r="AL629" s="142"/>
      <c r="AM629" s="142"/>
      <c r="AN629" s="142"/>
      <c r="AO629" s="142"/>
      <c r="AP629" s="111"/>
      <c r="AQ629" s="111"/>
      <c r="AR629" s="111"/>
      <c r="AS629" s="142"/>
      <c r="AT629" s="144"/>
      <c r="AU629" s="142"/>
      <c r="AV629" s="142"/>
      <c r="AW629" s="142"/>
      <c r="AX629" s="110"/>
      <c r="AY629" s="110"/>
      <c r="AZ629" s="142"/>
      <c r="BA629" s="144"/>
      <c r="BB629" s="142"/>
      <c r="BC629" s="142"/>
      <c r="BD629" s="142"/>
      <c r="BE629" s="110"/>
      <c r="BF629" s="110"/>
      <c r="BG629" s="142"/>
      <c r="BH629" s="144"/>
      <c r="BI629" s="142"/>
      <c r="BJ629" s="142"/>
      <c r="BK629" s="110"/>
      <c r="BL629" s="142"/>
      <c r="BM629" s="110"/>
      <c r="BN629" s="142"/>
      <c r="BO629" s="142"/>
      <c r="BP629" s="142"/>
      <c r="BQ629" s="110"/>
      <c r="BR629" s="142"/>
      <c r="BS629" s="110"/>
      <c r="BT629" s="142"/>
      <c r="BU629" s="110"/>
      <c r="BV629" s="144"/>
      <c r="BW629" s="114"/>
      <c r="BX629" s="67"/>
      <c r="BY629" s="68"/>
      <c r="BZ629" s="143"/>
      <c r="CA629" s="143"/>
      <c r="CB629" s="142"/>
      <c r="CC629" s="110"/>
      <c r="CD629" s="110"/>
      <c r="CE629" s="142"/>
      <c r="CF629" s="145"/>
      <c r="CG629" s="142"/>
      <c r="CH629" s="142"/>
      <c r="CI629" s="142"/>
      <c r="CJ629" s="142"/>
      <c r="CK629" s="142"/>
      <c r="CL629" s="111"/>
      <c r="CM629" s="111"/>
      <c r="CN629" s="111"/>
      <c r="CO629" s="142"/>
      <c r="CP629" s="145"/>
      <c r="CQ629" s="142"/>
      <c r="CR629" s="142"/>
      <c r="CS629" s="142"/>
      <c r="CT629" s="142"/>
      <c r="CU629" s="142"/>
      <c r="CV629" s="111"/>
      <c r="CW629" s="111"/>
      <c r="CX629" s="111"/>
      <c r="CY629" s="142"/>
      <c r="CZ629" s="145"/>
      <c r="DA629" s="116"/>
      <c r="DB629" s="168"/>
      <c r="DC629" s="118"/>
      <c r="DD629" s="118"/>
      <c r="DE629" s="167"/>
      <c r="DF629" s="167"/>
    </row>
    <row r="630" spans="1:110" hidden="1" x14ac:dyDescent="0.25">
      <c r="A630" s="140"/>
      <c r="B630" s="141"/>
      <c r="C630" s="90"/>
      <c r="D630" s="142"/>
      <c r="E630" s="143"/>
      <c r="F630" s="144"/>
      <c r="G630" s="142"/>
      <c r="H630" s="142"/>
      <c r="I630" s="110"/>
      <c r="J630" s="142"/>
      <c r="K630" s="110"/>
      <c r="L630" s="142"/>
      <c r="M630" s="142"/>
      <c r="N630" s="142"/>
      <c r="O630" s="110"/>
      <c r="P630" s="142"/>
      <c r="Q630" s="110"/>
      <c r="R630" s="142"/>
      <c r="S630" s="142"/>
      <c r="T630" s="142"/>
      <c r="U630" s="110"/>
      <c r="V630" s="142"/>
      <c r="W630" s="110"/>
      <c r="X630" s="142"/>
      <c r="Y630" s="110"/>
      <c r="Z630" s="144"/>
      <c r="AA630" s="142"/>
      <c r="AB630" s="142"/>
      <c r="AC630" s="142"/>
      <c r="AD630" s="142"/>
      <c r="AE630" s="142"/>
      <c r="AF630" s="111"/>
      <c r="AG630" s="111"/>
      <c r="AH630" s="111"/>
      <c r="AI630" s="142"/>
      <c r="AJ630" s="144"/>
      <c r="AK630" s="142"/>
      <c r="AL630" s="142"/>
      <c r="AM630" s="142"/>
      <c r="AN630" s="142"/>
      <c r="AO630" s="142"/>
      <c r="AP630" s="111"/>
      <c r="AQ630" s="111"/>
      <c r="AR630" s="111"/>
      <c r="AS630" s="142"/>
      <c r="AT630" s="144"/>
      <c r="AU630" s="142"/>
      <c r="AV630" s="142"/>
      <c r="AW630" s="142"/>
      <c r="AX630" s="110"/>
      <c r="AY630" s="110"/>
      <c r="AZ630" s="142"/>
      <c r="BA630" s="144"/>
      <c r="BB630" s="142"/>
      <c r="BC630" s="142"/>
      <c r="BD630" s="142"/>
      <c r="BE630" s="110"/>
      <c r="BF630" s="110"/>
      <c r="BG630" s="142"/>
      <c r="BH630" s="144"/>
      <c r="BI630" s="142"/>
      <c r="BJ630" s="142"/>
      <c r="BK630" s="110"/>
      <c r="BL630" s="142"/>
      <c r="BM630" s="110"/>
      <c r="BN630" s="142"/>
      <c r="BO630" s="142"/>
      <c r="BP630" s="142"/>
      <c r="BQ630" s="110"/>
      <c r="BR630" s="142"/>
      <c r="BS630" s="110"/>
      <c r="BT630" s="142"/>
      <c r="BU630" s="110"/>
      <c r="BV630" s="144"/>
      <c r="BW630" s="114"/>
      <c r="BX630" s="67"/>
      <c r="BY630" s="68"/>
      <c r="BZ630" s="143"/>
      <c r="CA630" s="143"/>
      <c r="CB630" s="142"/>
      <c r="CC630" s="110"/>
      <c r="CD630" s="110"/>
      <c r="CE630" s="142"/>
      <c r="CF630" s="145"/>
      <c r="CG630" s="142"/>
      <c r="CH630" s="142"/>
      <c r="CI630" s="142"/>
      <c r="CJ630" s="142"/>
      <c r="CK630" s="142"/>
      <c r="CL630" s="111"/>
      <c r="CM630" s="111"/>
      <c r="CN630" s="111"/>
      <c r="CO630" s="142"/>
      <c r="CP630" s="145"/>
      <c r="CQ630" s="142"/>
      <c r="CR630" s="142"/>
      <c r="CS630" s="142"/>
      <c r="CT630" s="142"/>
      <c r="CU630" s="142"/>
      <c r="CV630" s="111"/>
      <c r="CW630" s="111"/>
      <c r="CX630" s="111"/>
      <c r="CY630" s="142"/>
      <c r="CZ630" s="145"/>
      <c r="DA630" s="116"/>
      <c r="DB630" s="168"/>
      <c r="DC630" s="118"/>
      <c r="DD630" s="118"/>
      <c r="DE630" s="167"/>
      <c r="DF630" s="167"/>
    </row>
    <row r="631" spans="1:110" hidden="1" x14ac:dyDescent="0.25">
      <c r="A631" s="140"/>
      <c r="B631" s="141"/>
      <c r="C631" s="90"/>
      <c r="D631" s="142"/>
      <c r="E631" s="143"/>
      <c r="F631" s="144"/>
      <c r="G631" s="142"/>
      <c r="H631" s="142"/>
      <c r="I631" s="110"/>
      <c r="J631" s="142"/>
      <c r="K631" s="110"/>
      <c r="L631" s="142"/>
      <c r="M631" s="142"/>
      <c r="N631" s="142"/>
      <c r="O631" s="110"/>
      <c r="P631" s="142"/>
      <c r="Q631" s="110"/>
      <c r="R631" s="142"/>
      <c r="S631" s="142"/>
      <c r="T631" s="142"/>
      <c r="U631" s="110"/>
      <c r="V631" s="142"/>
      <c r="W631" s="110"/>
      <c r="X631" s="142"/>
      <c r="Y631" s="110"/>
      <c r="Z631" s="144"/>
      <c r="AA631" s="142"/>
      <c r="AB631" s="142"/>
      <c r="AC631" s="142"/>
      <c r="AD631" s="142"/>
      <c r="AE631" s="142"/>
      <c r="AF631" s="111"/>
      <c r="AG631" s="111"/>
      <c r="AH631" s="111"/>
      <c r="AI631" s="142"/>
      <c r="AJ631" s="144"/>
      <c r="AK631" s="142"/>
      <c r="AL631" s="142"/>
      <c r="AM631" s="142"/>
      <c r="AN631" s="142"/>
      <c r="AO631" s="142"/>
      <c r="AP631" s="111"/>
      <c r="AQ631" s="111"/>
      <c r="AR631" s="111"/>
      <c r="AS631" s="142"/>
      <c r="AT631" s="144"/>
      <c r="AU631" s="142"/>
      <c r="AV631" s="142"/>
      <c r="AW631" s="142"/>
      <c r="AX631" s="110"/>
      <c r="AY631" s="110"/>
      <c r="AZ631" s="142"/>
      <c r="BA631" s="144"/>
      <c r="BB631" s="142"/>
      <c r="BC631" s="142"/>
      <c r="BD631" s="142"/>
      <c r="BE631" s="110"/>
      <c r="BF631" s="110"/>
      <c r="BG631" s="142"/>
      <c r="BH631" s="144"/>
      <c r="BI631" s="142"/>
      <c r="BJ631" s="142"/>
      <c r="BK631" s="110"/>
      <c r="BL631" s="142"/>
      <c r="BM631" s="110"/>
      <c r="BN631" s="142"/>
      <c r="BO631" s="142"/>
      <c r="BP631" s="142"/>
      <c r="BQ631" s="110"/>
      <c r="BR631" s="142"/>
      <c r="BS631" s="110"/>
      <c r="BT631" s="142"/>
      <c r="BU631" s="110"/>
      <c r="BV631" s="144"/>
      <c r="BW631" s="114"/>
      <c r="BX631" s="67"/>
      <c r="BY631" s="68"/>
      <c r="BZ631" s="143"/>
      <c r="CA631" s="143"/>
      <c r="CB631" s="142"/>
      <c r="CC631" s="110"/>
      <c r="CD631" s="110"/>
      <c r="CE631" s="142"/>
      <c r="CF631" s="145"/>
      <c r="CG631" s="142"/>
      <c r="CH631" s="142"/>
      <c r="CI631" s="142"/>
      <c r="CJ631" s="142"/>
      <c r="CK631" s="142"/>
      <c r="CL631" s="111"/>
      <c r="CM631" s="111"/>
      <c r="CN631" s="111"/>
      <c r="CO631" s="142"/>
      <c r="CP631" s="145"/>
      <c r="CQ631" s="142"/>
      <c r="CR631" s="142"/>
      <c r="CS631" s="142"/>
      <c r="CT631" s="142"/>
      <c r="CU631" s="142"/>
      <c r="CV631" s="111"/>
      <c r="CW631" s="111"/>
      <c r="CX631" s="111"/>
      <c r="CY631" s="142"/>
      <c r="CZ631" s="145"/>
      <c r="DA631" s="116"/>
      <c r="DB631" s="168"/>
      <c r="DC631" s="118"/>
      <c r="DD631" s="118"/>
      <c r="DE631" s="167"/>
      <c r="DF631" s="167"/>
    </row>
    <row r="632" spans="1:110" hidden="1" x14ac:dyDescent="0.25">
      <c r="A632" s="140"/>
      <c r="B632" s="141"/>
      <c r="C632" s="90"/>
      <c r="D632" s="142"/>
      <c r="E632" s="143"/>
      <c r="F632" s="144"/>
      <c r="G632" s="142"/>
      <c r="H632" s="142"/>
      <c r="I632" s="110"/>
      <c r="J632" s="142"/>
      <c r="K632" s="110"/>
      <c r="L632" s="142"/>
      <c r="M632" s="142"/>
      <c r="N632" s="142"/>
      <c r="O632" s="110"/>
      <c r="P632" s="142"/>
      <c r="Q632" s="110"/>
      <c r="R632" s="142"/>
      <c r="S632" s="142"/>
      <c r="T632" s="142"/>
      <c r="U632" s="110"/>
      <c r="V632" s="142"/>
      <c r="W632" s="110"/>
      <c r="X632" s="142"/>
      <c r="Y632" s="110"/>
      <c r="Z632" s="144"/>
      <c r="AA632" s="142"/>
      <c r="AB632" s="142"/>
      <c r="AC632" s="142"/>
      <c r="AD632" s="142"/>
      <c r="AE632" s="142"/>
      <c r="AF632" s="111"/>
      <c r="AG632" s="111"/>
      <c r="AH632" s="111"/>
      <c r="AI632" s="142"/>
      <c r="AJ632" s="144"/>
      <c r="AK632" s="142"/>
      <c r="AL632" s="142"/>
      <c r="AM632" s="142"/>
      <c r="AN632" s="142"/>
      <c r="AO632" s="142"/>
      <c r="AP632" s="111"/>
      <c r="AQ632" s="111"/>
      <c r="AR632" s="111"/>
      <c r="AS632" s="142"/>
      <c r="AT632" s="144"/>
      <c r="AU632" s="142"/>
      <c r="AV632" s="142"/>
      <c r="AW632" s="142"/>
      <c r="AX632" s="110"/>
      <c r="AY632" s="110"/>
      <c r="AZ632" s="142"/>
      <c r="BA632" s="144"/>
      <c r="BB632" s="142"/>
      <c r="BC632" s="142"/>
      <c r="BD632" s="142"/>
      <c r="BE632" s="110"/>
      <c r="BF632" s="110"/>
      <c r="BG632" s="142"/>
      <c r="BH632" s="144"/>
      <c r="BI632" s="142"/>
      <c r="BJ632" s="142"/>
      <c r="BK632" s="110"/>
      <c r="BL632" s="142"/>
      <c r="BM632" s="110"/>
      <c r="BN632" s="142"/>
      <c r="BO632" s="142"/>
      <c r="BP632" s="142"/>
      <c r="BQ632" s="110"/>
      <c r="BR632" s="142"/>
      <c r="BS632" s="110"/>
      <c r="BT632" s="142"/>
      <c r="BU632" s="110"/>
      <c r="BV632" s="144"/>
      <c r="BW632" s="114"/>
      <c r="BX632" s="67"/>
      <c r="BY632" s="68"/>
      <c r="BZ632" s="143"/>
      <c r="CA632" s="143"/>
      <c r="CB632" s="142"/>
      <c r="CC632" s="110"/>
      <c r="CD632" s="110"/>
      <c r="CE632" s="142"/>
      <c r="CF632" s="145"/>
      <c r="CG632" s="142"/>
      <c r="CH632" s="142"/>
      <c r="CI632" s="142"/>
      <c r="CJ632" s="142"/>
      <c r="CK632" s="142"/>
      <c r="CL632" s="111"/>
      <c r="CM632" s="111"/>
      <c r="CN632" s="111"/>
      <c r="CO632" s="142"/>
      <c r="CP632" s="145"/>
      <c r="CQ632" s="142"/>
      <c r="CR632" s="142"/>
      <c r="CS632" s="142"/>
      <c r="CT632" s="142"/>
      <c r="CU632" s="142"/>
      <c r="CV632" s="111"/>
      <c r="CW632" s="111"/>
      <c r="CX632" s="111"/>
      <c r="CY632" s="142"/>
      <c r="CZ632" s="145"/>
      <c r="DA632" s="116"/>
      <c r="DB632" s="168"/>
      <c r="DC632" s="118"/>
      <c r="DD632" s="118"/>
      <c r="DE632" s="167"/>
      <c r="DF632" s="167"/>
    </row>
    <row r="633" spans="1:110" hidden="1" x14ac:dyDescent="0.25">
      <c r="A633" s="140"/>
      <c r="B633" s="141"/>
      <c r="C633" s="90"/>
      <c r="D633" s="142"/>
      <c r="E633" s="143"/>
      <c r="F633" s="144"/>
      <c r="G633" s="142"/>
      <c r="H633" s="142"/>
      <c r="I633" s="110"/>
      <c r="J633" s="142"/>
      <c r="K633" s="110"/>
      <c r="L633" s="142"/>
      <c r="M633" s="142"/>
      <c r="N633" s="142"/>
      <c r="O633" s="110"/>
      <c r="P633" s="142"/>
      <c r="Q633" s="110"/>
      <c r="R633" s="142"/>
      <c r="S633" s="142"/>
      <c r="T633" s="142"/>
      <c r="U633" s="110"/>
      <c r="V633" s="142"/>
      <c r="W633" s="110"/>
      <c r="X633" s="142"/>
      <c r="Y633" s="110"/>
      <c r="Z633" s="144"/>
      <c r="AA633" s="142"/>
      <c r="AB633" s="142"/>
      <c r="AC633" s="142"/>
      <c r="AD633" s="142"/>
      <c r="AE633" s="142"/>
      <c r="AF633" s="111"/>
      <c r="AG633" s="111"/>
      <c r="AH633" s="111"/>
      <c r="AI633" s="142"/>
      <c r="AJ633" s="144"/>
      <c r="AK633" s="142"/>
      <c r="AL633" s="142"/>
      <c r="AM633" s="142"/>
      <c r="AN633" s="142"/>
      <c r="AO633" s="142"/>
      <c r="AP633" s="111"/>
      <c r="AQ633" s="111"/>
      <c r="AR633" s="111"/>
      <c r="AS633" s="142"/>
      <c r="AT633" s="144"/>
      <c r="AU633" s="142"/>
      <c r="AV633" s="142"/>
      <c r="AW633" s="142"/>
      <c r="AX633" s="110"/>
      <c r="AY633" s="110"/>
      <c r="AZ633" s="142"/>
      <c r="BA633" s="144"/>
      <c r="BB633" s="142"/>
      <c r="BC633" s="142"/>
      <c r="BD633" s="142"/>
      <c r="BE633" s="110"/>
      <c r="BF633" s="110"/>
      <c r="BG633" s="142"/>
      <c r="BH633" s="144"/>
      <c r="BI633" s="142"/>
      <c r="BJ633" s="142"/>
      <c r="BK633" s="110"/>
      <c r="BL633" s="142"/>
      <c r="BM633" s="110"/>
      <c r="BN633" s="142"/>
      <c r="BO633" s="142"/>
      <c r="BP633" s="142"/>
      <c r="BQ633" s="110"/>
      <c r="BR633" s="142"/>
      <c r="BS633" s="110"/>
      <c r="BT633" s="142"/>
      <c r="BU633" s="110"/>
      <c r="BV633" s="144"/>
      <c r="BW633" s="114"/>
      <c r="BX633" s="67"/>
      <c r="BY633" s="68"/>
      <c r="BZ633" s="143"/>
      <c r="CA633" s="143"/>
      <c r="CB633" s="142"/>
      <c r="CC633" s="110"/>
      <c r="CD633" s="110"/>
      <c r="CE633" s="142"/>
      <c r="CF633" s="145"/>
      <c r="CG633" s="142"/>
      <c r="CH633" s="142"/>
      <c r="CI633" s="142"/>
      <c r="CJ633" s="142"/>
      <c r="CK633" s="142"/>
      <c r="CL633" s="111"/>
      <c r="CM633" s="111"/>
      <c r="CN633" s="111"/>
      <c r="CO633" s="142"/>
      <c r="CP633" s="145"/>
      <c r="CQ633" s="142"/>
      <c r="CR633" s="142"/>
      <c r="CS633" s="142"/>
      <c r="CT633" s="142"/>
      <c r="CU633" s="142"/>
      <c r="CV633" s="111"/>
      <c r="CW633" s="111"/>
      <c r="CX633" s="111"/>
      <c r="CY633" s="142"/>
      <c r="CZ633" s="145"/>
      <c r="DA633" s="116"/>
      <c r="DB633" s="168"/>
      <c r="DC633" s="118"/>
      <c r="DD633" s="118"/>
      <c r="DE633" s="167"/>
      <c r="DF633" s="167"/>
    </row>
    <row r="634" spans="1:110" hidden="1" x14ac:dyDescent="0.25">
      <c r="A634" s="140"/>
      <c r="B634" s="141"/>
      <c r="C634" s="90"/>
      <c r="D634" s="142"/>
      <c r="E634" s="143"/>
      <c r="F634" s="144"/>
      <c r="G634" s="142"/>
      <c r="H634" s="142"/>
      <c r="I634" s="110"/>
      <c r="J634" s="142"/>
      <c r="K634" s="110"/>
      <c r="L634" s="142"/>
      <c r="M634" s="142"/>
      <c r="N634" s="142"/>
      <c r="O634" s="110"/>
      <c r="P634" s="142"/>
      <c r="Q634" s="110"/>
      <c r="R634" s="142"/>
      <c r="S634" s="142"/>
      <c r="T634" s="142"/>
      <c r="U634" s="110"/>
      <c r="V634" s="142"/>
      <c r="W634" s="110"/>
      <c r="X634" s="142"/>
      <c r="Y634" s="110"/>
      <c r="Z634" s="144"/>
      <c r="AA634" s="142"/>
      <c r="AB634" s="142"/>
      <c r="AC634" s="142"/>
      <c r="AD634" s="142"/>
      <c r="AE634" s="142"/>
      <c r="AF634" s="111"/>
      <c r="AG634" s="111"/>
      <c r="AH634" s="111"/>
      <c r="AI634" s="142"/>
      <c r="AJ634" s="144"/>
      <c r="AK634" s="142"/>
      <c r="AL634" s="142"/>
      <c r="AM634" s="142"/>
      <c r="AN634" s="142"/>
      <c r="AO634" s="142"/>
      <c r="AP634" s="111"/>
      <c r="AQ634" s="111"/>
      <c r="AR634" s="111"/>
      <c r="AS634" s="142"/>
      <c r="AT634" s="144"/>
      <c r="AU634" s="142"/>
      <c r="AV634" s="142"/>
      <c r="AW634" s="142"/>
      <c r="AX634" s="110"/>
      <c r="AY634" s="110"/>
      <c r="AZ634" s="142"/>
      <c r="BA634" s="144"/>
      <c r="BB634" s="142"/>
      <c r="BC634" s="142"/>
      <c r="BD634" s="142"/>
      <c r="BE634" s="110"/>
      <c r="BF634" s="110"/>
      <c r="BG634" s="142"/>
      <c r="BH634" s="144"/>
      <c r="BI634" s="142"/>
      <c r="BJ634" s="142"/>
      <c r="BK634" s="110"/>
      <c r="BL634" s="142"/>
      <c r="BM634" s="110"/>
      <c r="BN634" s="142"/>
      <c r="BO634" s="142"/>
      <c r="BP634" s="142"/>
      <c r="BQ634" s="110"/>
      <c r="BR634" s="142"/>
      <c r="BS634" s="110"/>
      <c r="BT634" s="142"/>
      <c r="BU634" s="110"/>
      <c r="BV634" s="144"/>
      <c r="BW634" s="114"/>
      <c r="BX634" s="67"/>
      <c r="BY634" s="68"/>
      <c r="BZ634" s="143"/>
      <c r="CA634" s="143"/>
      <c r="CB634" s="142"/>
      <c r="CC634" s="110"/>
      <c r="CD634" s="110"/>
      <c r="CE634" s="142"/>
      <c r="CF634" s="145"/>
      <c r="CG634" s="142"/>
      <c r="CH634" s="142"/>
      <c r="CI634" s="142"/>
      <c r="CJ634" s="142"/>
      <c r="CK634" s="142"/>
      <c r="CL634" s="111"/>
      <c r="CM634" s="111"/>
      <c r="CN634" s="111"/>
      <c r="CO634" s="142"/>
      <c r="CP634" s="145"/>
      <c r="CQ634" s="142"/>
      <c r="CR634" s="142"/>
      <c r="CS634" s="142"/>
      <c r="CT634" s="142"/>
      <c r="CU634" s="142"/>
      <c r="CV634" s="111"/>
      <c r="CW634" s="111"/>
      <c r="CX634" s="111"/>
      <c r="CY634" s="142"/>
      <c r="CZ634" s="145"/>
      <c r="DA634" s="116"/>
      <c r="DB634" s="168"/>
      <c r="DC634" s="118"/>
      <c r="DD634" s="118"/>
      <c r="DE634" s="167"/>
      <c r="DF634" s="167"/>
    </row>
    <row r="635" spans="1:110" hidden="1" x14ac:dyDescent="0.25">
      <c r="A635" s="140"/>
      <c r="B635" s="141"/>
      <c r="C635" s="90"/>
      <c r="D635" s="142"/>
      <c r="E635" s="143"/>
      <c r="F635" s="144"/>
      <c r="G635" s="142"/>
      <c r="H635" s="142"/>
      <c r="I635" s="110"/>
      <c r="J635" s="142"/>
      <c r="K635" s="110"/>
      <c r="L635" s="142"/>
      <c r="M635" s="142"/>
      <c r="N635" s="142"/>
      <c r="O635" s="110"/>
      <c r="P635" s="142"/>
      <c r="Q635" s="110"/>
      <c r="R635" s="142"/>
      <c r="S635" s="142"/>
      <c r="T635" s="142"/>
      <c r="U635" s="110"/>
      <c r="V635" s="142"/>
      <c r="W635" s="110"/>
      <c r="X635" s="142"/>
      <c r="Y635" s="110"/>
      <c r="Z635" s="144"/>
      <c r="AA635" s="142"/>
      <c r="AB635" s="142"/>
      <c r="AC635" s="142"/>
      <c r="AD635" s="142"/>
      <c r="AE635" s="142"/>
      <c r="AF635" s="111"/>
      <c r="AG635" s="111"/>
      <c r="AH635" s="111"/>
      <c r="AI635" s="142"/>
      <c r="AJ635" s="144"/>
      <c r="AK635" s="142"/>
      <c r="AL635" s="142"/>
      <c r="AM635" s="142"/>
      <c r="AN635" s="142"/>
      <c r="AO635" s="142"/>
      <c r="AP635" s="111"/>
      <c r="AQ635" s="111"/>
      <c r="AR635" s="111"/>
      <c r="AS635" s="142"/>
      <c r="AT635" s="144"/>
      <c r="AU635" s="142"/>
      <c r="AV635" s="142"/>
      <c r="AW635" s="142"/>
      <c r="AX635" s="110"/>
      <c r="AY635" s="110"/>
      <c r="AZ635" s="142"/>
      <c r="BA635" s="144"/>
      <c r="BB635" s="142"/>
      <c r="BC635" s="142"/>
      <c r="BD635" s="142"/>
      <c r="BE635" s="110"/>
      <c r="BF635" s="110"/>
      <c r="BG635" s="142"/>
      <c r="BH635" s="144"/>
      <c r="BI635" s="142"/>
      <c r="BJ635" s="142"/>
      <c r="BK635" s="110"/>
      <c r="BL635" s="142"/>
      <c r="BM635" s="110"/>
      <c r="BN635" s="142"/>
      <c r="BO635" s="142"/>
      <c r="BP635" s="142"/>
      <c r="BQ635" s="110"/>
      <c r="BR635" s="142"/>
      <c r="BS635" s="110"/>
      <c r="BT635" s="142"/>
      <c r="BU635" s="110"/>
      <c r="BV635" s="144"/>
      <c r="BW635" s="114"/>
      <c r="BX635" s="67"/>
      <c r="BY635" s="68"/>
      <c r="BZ635" s="143"/>
      <c r="CA635" s="143"/>
      <c r="CB635" s="142"/>
      <c r="CC635" s="110"/>
      <c r="CD635" s="110"/>
      <c r="CE635" s="142"/>
      <c r="CF635" s="145"/>
      <c r="CG635" s="142"/>
      <c r="CH635" s="142"/>
      <c r="CI635" s="142"/>
      <c r="CJ635" s="142"/>
      <c r="CK635" s="142"/>
      <c r="CL635" s="111"/>
      <c r="CM635" s="111"/>
      <c r="CN635" s="111"/>
      <c r="CO635" s="142"/>
      <c r="CP635" s="145"/>
      <c r="CQ635" s="142"/>
      <c r="CR635" s="142"/>
      <c r="CS635" s="142"/>
      <c r="CT635" s="142"/>
      <c r="CU635" s="142"/>
      <c r="CV635" s="111"/>
      <c r="CW635" s="111"/>
      <c r="CX635" s="111"/>
      <c r="CY635" s="142"/>
      <c r="CZ635" s="145"/>
      <c r="DA635" s="116"/>
      <c r="DB635" s="168"/>
      <c r="DC635" s="118"/>
      <c r="DD635" s="118"/>
      <c r="DE635" s="167"/>
      <c r="DF635" s="167"/>
    </row>
    <row r="636" spans="1:110" hidden="1" x14ac:dyDescent="0.25">
      <c r="A636" s="140"/>
      <c r="B636" s="141"/>
      <c r="C636" s="90"/>
      <c r="D636" s="142"/>
      <c r="E636" s="143"/>
      <c r="F636" s="144"/>
      <c r="G636" s="142"/>
      <c r="H636" s="142"/>
      <c r="I636" s="110"/>
      <c r="J636" s="142"/>
      <c r="K636" s="110"/>
      <c r="L636" s="142"/>
      <c r="M636" s="142"/>
      <c r="N636" s="142"/>
      <c r="O636" s="110"/>
      <c r="P636" s="142"/>
      <c r="Q636" s="110"/>
      <c r="R636" s="142"/>
      <c r="S636" s="142"/>
      <c r="T636" s="142"/>
      <c r="U636" s="110"/>
      <c r="V636" s="142"/>
      <c r="W636" s="110"/>
      <c r="X636" s="142"/>
      <c r="Y636" s="110"/>
      <c r="Z636" s="144"/>
      <c r="AA636" s="142"/>
      <c r="AB636" s="142"/>
      <c r="AC636" s="142"/>
      <c r="AD636" s="142"/>
      <c r="AE636" s="142"/>
      <c r="AF636" s="111"/>
      <c r="AG636" s="111"/>
      <c r="AH636" s="111"/>
      <c r="AI636" s="142"/>
      <c r="AJ636" s="144"/>
      <c r="AK636" s="142"/>
      <c r="AL636" s="142"/>
      <c r="AM636" s="142"/>
      <c r="AN636" s="142"/>
      <c r="AO636" s="142"/>
      <c r="AP636" s="111"/>
      <c r="AQ636" s="111"/>
      <c r="AR636" s="111"/>
      <c r="AS636" s="142"/>
      <c r="AT636" s="144"/>
      <c r="AU636" s="142"/>
      <c r="AV636" s="142"/>
      <c r="AW636" s="142"/>
      <c r="AX636" s="110"/>
      <c r="AY636" s="110"/>
      <c r="AZ636" s="142"/>
      <c r="BA636" s="144"/>
      <c r="BB636" s="142"/>
      <c r="BC636" s="142"/>
      <c r="BD636" s="142"/>
      <c r="BE636" s="110"/>
      <c r="BF636" s="110"/>
      <c r="BG636" s="142"/>
      <c r="BH636" s="144"/>
      <c r="BI636" s="142"/>
      <c r="BJ636" s="142"/>
      <c r="BK636" s="110"/>
      <c r="BL636" s="142"/>
      <c r="BM636" s="110"/>
      <c r="BN636" s="142"/>
      <c r="BO636" s="142"/>
      <c r="BP636" s="142"/>
      <c r="BQ636" s="110"/>
      <c r="BR636" s="142"/>
      <c r="BS636" s="110"/>
      <c r="BT636" s="142"/>
      <c r="BU636" s="110"/>
      <c r="BV636" s="144"/>
      <c r="BW636" s="114"/>
      <c r="BX636" s="67"/>
      <c r="BY636" s="68"/>
      <c r="BZ636" s="143"/>
      <c r="CA636" s="143"/>
      <c r="CB636" s="142"/>
      <c r="CC636" s="110"/>
      <c r="CD636" s="110"/>
      <c r="CE636" s="142"/>
      <c r="CF636" s="145"/>
      <c r="CG636" s="142"/>
      <c r="CH636" s="142"/>
      <c r="CI636" s="142"/>
      <c r="CJ636" s="142"/>
      <c r="CK636" s="142"/>
      <c r="CL636" s="111"/>
      <c r="CM636" s="111"/>
      <c r="CN636" s="111"/>
      <c r="CO636" s="142"/>
      <c r="CP636" s="145"/>
      <c r="CQ636" s="142"/>
      <c r="CR636" s="142"/>
      <c r="CS636" s="142"/>
      <c r="CT636" s="142"/>
      <c r="CU636" s="142"/>
      <c r="CV636" s="111"/>
      <c r="CW636" s="111"/>
      <c r="CX636" s="111"/>
      <c r="CY636" s="142"/>
      <c r="CZ636" s="145"/>
      <c r="DA636" s="116"/>
      <c r="DB636" s="168"/>
      <c r="DC636" s="118"/>
      <c r="DD636" s="118"/>
      <c r="DE636" s="167"/>
      <c r="DF636" s="167"/>
    </row>
    <row r="637" spans="1:110" hidden="1" x14ac:dyDescent="0.25">
      <c r="A637" s="140"/>
      <c r="B637" s="141"/>
      <c r="C637" s="90"/>
      <c r="D637" s="142"/>
      <c r="E637" s="143"/>
      <c r="F637" s="144"/>
      <c r="G637" s="142"/>
      <c r="H637" s="142"/>
      <c r="I637" s="110"/>
      <c r="J637" s="142"/>
      <c r="K637" s="110"/>
      <c r="L637" s="142"/>
      <c r="M637" s="142"/>
      <c r="N637" s="142"/>
      <c r="O637" s="110"/>
      <c r="P637" s="142"/>
      <c r="Q637" s="110"/>
      <c r="R637" s="142"/>
      <c r="S637" s="142"/>
      <c r="T637" s="142"/>
      <c r="U637" s="110"/>
      <c r="V637" s="142"/>
      <c r="W637" s="110"/>
      <c r="X637" s="142"/>
      <c r="Y637" s="110"/>
      <c r="Z637" s="144"/>
      <c r="AA637" s="142"/>
      <c r="AB637" s="142"/>
      <c r="AC637" s="142"/>
      <c r="AD637" s="142"/>
      <c r="AE637" s="142"/>
      <c r="AF637" s="111"/>
      <c r="AG637" s="111"/>
      <c r="AH637" s="111"/>
      <c r="AI637" s="142"/>
      <c r="AJ637" s="144"/>
      <c r="AK637" s="142"/>
      <c r="AL637" s="142"/>
      <c r="AM637" s="142"/>
      <c r="AN637" s="142"/>
      <c r="AO637" s="142"/>
      <c r="AP637" s="111"/>
      <c r="AQ637" s="111"/>
      <c r="AR637" s="111"/>
      <c r="AS637" s="142"/>
      <c r="AT637" s="144"/>
      <c r="AU637" s="142"/>
      <c r="AV637" s="142"/>
      <c r="AW637" s="142"/>
      <c r="AX637" s="110"/>
      <c r="AY637" s="110"/>
      <c r="AZ637" s="142"/>
      <c r="BA637" s="144"/>
      <c r="BB637" s="142"/>
      <c r="BC637" s="142"/>
      <c r="BD637" s="142"/>
      <c r="BE637" s="110"/>
      <c r="BF637" s="110"/>
      <c r="BG637" s="142"/>
      <c r="BH637" s="144"/>
      <c r="BI637" s="142"/>
      <c r="BJ637" s="142"/>
      <c r="BK637" s="110"/>
      <c r="BL637" s="142"/>
      <c r="BM637" s="110"/>
      <c r="BN637" s="142"/>
      <c r="BO637" s="142"/>
      <c r="BP637" s="142"/>
      <c r="BQ637" s="110"/>
      <c r="BR637" s="142"/>
      <c r="BS637" s="110"/>
      <c r="BT637" s="142"/>
      <c r="BU637" s="110"/>
      <c r="BV637" s="144"/>
      <c r="BW637" s="114"/>
      <c r="BX637" s="67"/>
      <c r="BY637" s="68"/>
      <c r="BZ637" s="143"/>
      <c r="CA637" s="143"/>
      <c r="CB637" s="142"/>
      <c r="CC637" s="110"/>
      <c r="CD637" s="110"/>
      <c r="CE637" s="142"/>
      <c r="CF637" s="145"/>
      <c r="CG637" s="142"/>
      <c r="CH637" s="142"/>
      <c r="CI637" s="142"/>
      <c r="CJ637" s="142"/>
      <c r="CK637" s="142"/>
      <c r="CL637" s="111"/>
      <c r="CM637" s="111"/>
      <c r="CN637" s="111"/>
      <c r="CO637" s="142"/>
      <c r="CP637" s="145"/>
      <c r="CQ637" s="142"/>
      <c r="CR637" s="142"/>
      <c r="CS637" s="142"/>
      <c r="CT637" s="142"/>
      <c r="CU637" s="142"/>
      <c r="CV637" s="111"/>
      <c r="CW637" s="111"/>
      <c r="CX637" s="111"/>
      <c r="CY637" s="142"/>
      <c r="CZ637" s="145"/>
      <c r="DA637" s="116"/>
      <c r="DB637" s="168"/>
      <c r="DC637" s="118"/>
      <c r="DD637" s="118"/>
      <c r="DE637" s="167"/>
      <c r="DF637" s="167"/>
    </row>
    <row r="638" spans="1:110" hidden="1" x14ac:dyDescent="0.25">
      <c r="A638" s="140"/>
      <c r="B638" s="141"/>
      <c r="C638" s="90"/>
      <c r="D638" s="142"/>
      <c r="E638" s="143"/>
      <c r="F638" s="144"/>
      <c r="G638" s="142"/>
      <c r="H638" s="142"/>
      <c r="I638" s="110"/>
      <c r="J638" s="142"/>
      <c r="K638" s="110"/>
      <c r="L638" s="142"/>
      <c r="M638" s="142"/>
      <c r="N638" s="142"/>
      <c r="O638" s="110"/>
      <c r="P638" s="142"/>
      <c r="Q638" s="110"/>
      <c r="R638" s="142"/>
      <c r="S638" s="142"/>
      <c r="T638" s="142"/>
      <c r="U638" s="110"/>
      <c r="V638" s="142"/>
      <c r="W638" s="110"/>
      <c r="X638" s="142"/>
      <c r="Y638" s="110"/>
      <c r="Z638" s="144"/>
      <c r="AA638" s="142"/>
      <c r="AB638" s="142"/>
      <c r="AC638" s="142"/>
      <c r="AD638" s="142"/>
      <c r="AE638" s="142"/>
      <c r="AF638" s="111"/>
      <c r="AG638" s="111"/>
      <c r="AH638" s="111"/>
      <c r="AI638" s="142"/>
      <c r="AJ638" s="144"/>
      <c r="AK638" s="142"/>
      <c r="AL638" s="142"/>
      <c r="AM638" s="142"/>
      <c r="AN638" s="142"/>
      <c r="AO638" s="142"/>
      <c r="AP638" s="111"/>
      <c r="AQ638" s="111"/>
      <c r="AR638" s="111"/>
      <c r="AS638" s="142"/>
      <c r="AT638" s="144"/>
      <c r="AU638" s="142"/>
      <c r="AV638" s="142"/>
      <c r="AW638" s="142"/>
      <c r="AX638" s="110"/>
      <c r="AY638" s="110"/>
      <c r="AZ638" s="142"/>
      <c r="BA638" s="144"/>
      <c r="BB638" s="142"/>
      <c r="BC638" s="142"/>
      <c r="BD638" s="142"/>
      <c r="BE638" s="110"/>
      <c r="BF638" s="110"/>
      <c r="BG638" s="142"/>
      <c r="BH638" s="144"/>
      <c r="BI638" s="142"/>
      <c r="BJ638" s="142"/>
      <c r="BK638" s="110"/>
      <c r="BL638" s="142"/>
      <c r="BM638" s="110"/>
      <c r="BN638" s="142"/>
      <c r="BO638" s="142"/>
      <c r="BP638" s="142"/>
      <c r="BQ638" s="110"/>
      <c r="BR638" s="142"/>
      <c r="BS638" s="110"/>
      <c r="BT638" s="142"/>
      <c r="BU638" s="110"/>
      <c r="BV638" s="144"/>
      <c r="BW638" s="114"/>
      <c r="BX638" s="67"/>
      <c r="BY638" s="68"/>
      <c r="BZ638" s="143"/>
      <c r="CA638" s="143"/>
      <c r="CB638" s="142"/>
      <c r="CC638" s="110"/>
      <c r="CD638" s="110"/>
      <c r="CE638" s="142"/>
      <c r="CF638" s="145"/>
      <c r="CG638" s="142"/>
      <c r="CH638" s="142"/>
      <c r="CI638" s="142"/>
      <c r="CJ638" s="142"/>
      <c r="CK638" s="142"/>
      <c r="CL638" s="111"/>
      <c r="CM638" s="111"/>
      <c r="CN638" s="111"/>
      <c r="CO638" s="142"/>
      <c r="CP638" s="145"/>
      <c r="CQ638" s="142"/>
      <c r="CR638" s="142"/>
      <c r="CS638" s="142"/>
      <c r="CT638" s="142"/>
      <c r="CU638" s="142"/>
      <c r="CV638" s="111"/>
      <c r="CW638" s="111"/>
      <c r="CX638" s="111"/>
      <c r="CY638" s="142"/>
      <c r="CZ638" s="145"/>
      <c r="DA638" s="116"/>
      <c r="DB638" s="168"/>
      <c r="DC638" s="118"/>
      <c r="DD638" s="118"/>
      <c r="DE638" s="167"/>
      <c r="DF638" s="167"/>
    </row>
    <row r="639" spans="1:110" hidden="1" x14ac:dyDescent="0.25">
      <c r="A639" s="140"/>
      <c r="B639" s="141"/>
      <c r="C639" s="90"/>
      <c r="D639" s="142"/>
      <c r="E639" s="143"/>
      <c r="F639" s="144"/>
      <c r="G639" s="142"/>
      <c r="H639" s="142"/>
      <c r="I639" s="110"/>
      <c r="J639" s="142"/>
      <c r="K639" s="110"/>
      <c r="L639" s="142"/>
      <c r="M639" s="142"/>
      <c r="N639" s="142"/>
      <c r="O639" s="110"/>
      <c r="P639" s="142"/>
      <c r="Q639" s="110"/>
      <c r="R639" s="142"/>
      <c r="S639" s="142"/>
      <c r="T639" s="142"/>
      <c r="U639" s="110"/>
      <c r="V639" s="142"/>
      <c r="W639" s="110"/>
      <c r="X639" s="142"/>
      <c r="Y639" s="110"/>
      <c r="Z639" s="144"/>
      <c r="AA639" s="142"/>
      <c r="AB639" s="142"/>
      <c r="AC639" s="142"/>
      <c r="AD639" s="142"/>
      <c r="AE639" s="142"/>
      <c r="AF639" s="111"/>
      <c r="AG639" s="111"/>
      <c r="AH639" s="111"/>
      <c r="AI639" s="142"/>
      <c r="AJ639" s="144"/>
      <c r="AK639" s="142"/>
      <c r="AL639" s="142"/>
      <c r="AM639" s="142"/>
      <c r="AN639" s="142"/>
      <c r="AO639" s="142"/>
      <c r="AP639" s="111"/>
      <c r="AQ639" s="111"/>
      <c r="AR639" s="111"/>
      <c r="AS639" s="142"/>
      <c r="AT639" s="144"/>
      <c r="AU639" s="142"/>
      <c r="AV639" s="142"/>
      <c r="AW639" s="142"/>
      <c r="AX639" s="110"/>
      <c r="AY639" s="110"/>
      <c r="AZ639" s="142"/>
      <c r="BA639" s="144"/>
      <c r="BB639" s="142"/>
      <c r="BC639" s="142"/>
      <c r="BD639" s="142"/>
      <c r="BE639" s="110"/>
      <c r="BF639" s="110"/>
      <c r="BG639" s="142"/>
      <c r="BH639" s="144"/>
      <c r="BI639" s="142"/>
      <c r="BJ639" s="142"/>
      <c r="BK639" s="110"/>
      <c r="BL639" s="142"/>
      <c r="BM639" s="110"/>
      <c r="BN639" s="142"/>
      <c r="BO639" s="142"/>
      <c r="BP639" s="142"/>
      <c r="BQ639" s="110"/>
      <c r="BR639" s="142"/>
      <c r="BS639" s="110"/>
      <c r="BT639" s="142"/>
      <c r="BU639" s="110"/>
      <c r="BV639" s="144"/>
      <c r="BW639" s="114"/>
      <c r="BX639" s="67"/>
      <c r="BY639" s="68"/>
      <c r="BZ639" s="143"/>
      <c r="CA639" s="143"/>
      <c r="CB639" s="142"/>
      <c r="CC639" s="110"/>
      <c r="CD639" s="110"/>
      <c r="CE639" s="142"/>
      <c r="CF639" s="145"/>
      <c r="CG639" s="142"/>
      <c r="CH639" s="142"/>
      <c r="CI639" s="142"/>
      <c r="CJ639" s="142"/>
      <c r="CK639" s="142"/>
      <c r="CL639" s="111"/>
      <c r="CM639" s="111"/>
      <c r="CN639" s="111"/>
      <c r="CO639" s="142"/>
      <c r="CP639" s="145"/>
      <c r="CQ639" s="142"/>
      <c r="CR639" s="142"/>
      <c r="CS639" s="142"/>
      <c r="CT639" s="142"/>
      <c r="CU639" s="142"/>
      <c r="CV639" s="111"/>
      <c r="CW639" s="111"/>
      <c r="CX639" s="111"/>
      <c r="CY639" s="142"/>
      <c r="CZ639" s="145"/>
      <c r="DA639" s="116"/>
      <c r="DB639" s="168"/>
      <c r="DC639" s="118"/>
      <c r="DD639" s="118"/>
      <c r="DE639" s="167"/>
      <c r="DF639" s="167"/>
    </row>
    <row r="640" spans="1:110" hidden="1" x14ac:dyDescent="0.25">
      <c r="A640" s="140"/>
      <c r="B640" s="141"/>
      <c r="C640" s="90"/>
      <c r="D640" s="142"/>
      <c r="E640" s="143"/>
      <c r="F640" s="144"/>
      <c r="G640" s="142"/>
      <c r="H640" s="142"/>
      <c r="I640" s="110"/>
      <c r="J640" s="142"/>
      <c r="K640" s="110"/>
      <c r="L640" s="142"/>
      <c r="M640" s="142"/>
      <c r="N640" s="142"/>
      <c r="O640" s="110"/>
      <c r="P640" s="142"/>
      <c r="Q640" s="110"/>
      <c r="R640" s="142"/>
      <c r="S640" s="142"/>
      <c r="T640" s="142"/>
      <c r="U640" s="110"/>
      <c r="V640" s="142"/>
      <c r="W640" s="110"/>
      <c r="X640" s="142"/>
      <c r="Y640" s="110"/>
      <c r="Z640" s="144"/>
      <c r="AA640" s="142"/>
      <c r="AB640" s="142"/>
      <c r="AC640" s="142"/>
      <c r="AD640" s="142"/>
      <c r="AE640" s="142"/>
      <c r="AF640" s="111"/>
      <c r="AG640" s="111"/>
      <c r="AH640" s="111"/>
      <c r="AI640" s="142"/>
      <c r="AJ640" s="144"/>
      <c r="AK640" s="142"/>
      <c r="AL640" s="142"/>
      <c r="AM640" s="142"/>
      <c r="AN640" s="142"/>
      <c r="AO640" s="142"/>
      <c r="AP640" s="111"/>
      <c r="AQ640" s="111"/>
      <c r="AR640" s="111"/>
      <c r="AS640" s="142"/>
      <c r="AT640" s="144"/>
      <c r="AU640" s="142"/>
      <c r="AV640" s="142"/>
      <c r="AW640" s="142"/>
      <c r="AX640" s="110"/>
      <c r="AY640" s="110"/>
      <c r="AZ640" s="142"/>
      <c r="BA640" s="144"/>
      <c r="BB640" s="142"/>
      <c r="BC640" s="142"/>
      <c r="BD640" s="142"/>
      <c r="BE640" s="110"/>
      <c r="BF640" s="110"/>
      <c r="BG640" s="142"/>
      <c r="BH640" s="144"/>
      <c r="BI640" s="142"/>
      <c r="BJ640" s="142"/>
      <c r="BK640" s="110"/>
      <c r="BL640" s="142"/>
      <c r="BM640" s="110"/>
      <c r="BN640" s="142"/>
      <c r="BO640" s="142"/>
      <c r="BP640" s="142"/>
      <c r="BQ640" s="110"/>
      <c r="BR640" s="142"/>
      <c r="BS640" s="110"/>
      <c r="BT640" s="142"/>
      <c r="BU640" s="110"/>
      <c r="BV640" s="144"/>
      <c r="BW640" s="114"/>
      <c r="BX640" s="67"/>
      <c r="BY640" s="68"/>
      <c r="BZ640" s="143"/>
      <c r="CA640" s="143"/>
      <c r="CB640" s="142"/>
      <c r="CC640" s="110"/>
      <c r="CD640" s="110"/>
      <c r="CE640" s="142"/>
      <c r="CF640" s="145"/>
      <c r="CG640" s="142"/>
      <c r="CH640" s="142"/>
      <c r="CI640" s="142"/>
      <c r="CJ640" s="142"/>
      <c r="CK640" s="142"/>
      <c r="CL640" s="111"/>
      <c r="CM640" s="111"/>
      <c r="CN640" s="111"/>
      <c r="CO640" s="142"/>
      <c r="CP640" s="145"/>
      <c r="CQ640" s="142"/>
      <c r="CR640" s="142"/>
      <c r="CS640" s="142"/>
      <c r="CT640" s="142"/>
      <c r="CU640" s="142"/>
      <c r="CV640" s="111"/>
      <c r="CW640" s="111"/>
      <c r="CX640" s="111"/>
      <c r="CY640" s="142"/>
      <c r="CZ640" s="145"/>
      <c r="DA640" s="116"/>
      <c r="DB640" s="168"/>
      <c r="DC640" s="118"/>
      <c r="DD640" s="118"/>
      <c r="DE640" s="167"/>
      <c r="DF640" s="167"/>
    </row>
    <row r="641" spans="1:110" hidden="1" x14ac:dyDescent="0.25">
      <c r="A641" s="140"/>
      <c r="B641" s="141"/>
      <c r="C641" s="90"/>
      <c r="D641" s="142"/>
      <c r="E641" s="143"/>
      <c r="F641" s="144"/>
      <c r="G641" s="142"/>
      <c r="H641" s="142"/>
      <c r="I641" s="110"/>
      <c r="J641" s="142"/>
      <c r="K641" s="110"/>
      <c r="L641" s="142"/>
      <c r="M641" s="142"/>
      <c r="N641" s="142"/>
      <c r="O641" s="110"/>
      <c r="P641" s="142"/>
      <c r="Q641" s="110"/>
      <c r="R641" s="142"/>
      <c r="S641" s="142"/>
      <c r="T641" s="142"/>
      <c r="U641" s="110"/>
      <c r="V641" s="142"/>
      <c r="W641" s="110"/>
      <c r="X641" s="142"/>
      <c r="Y641" s="110"/>
      <c r="Z641" s="144"/>
      <c r="AA641" s="142"/>
      <c r="AB641" s="142"/>
      <c r="AC641" s="142"/>
      <c r="AD641" s="142"/>
      <c r="AE641" s="142"/>
      <c r="AF641" s="111"/>
      <c r="AG641" s="111"/>
      <c r="AH641" s="111"/>
      <c r="AI641" s="142"/>
      <c r="AJ641" s="144"/>
      <c r="AK641" s="142"/>
      <c r="AL641" s="142"/>
      <c r="AM641" s="142"/>
      <c r="AN641" s="142"/>
      <c r="AO641" s="142"/>
      <c r="AP641" s="111"/>
      <c r="AQ641" s="111"/>
      <c r="AR641" s="111"/>
      <c r="AS641" s="142"/>
      <c r="AT641" s="144"/>
      <c r="AU641" s="142"/>
      <c r="AV641" s="142"/>
      <c r="AW641" s="142"/>
      <c r="AX641" s="110"/>
      <c r="AY641" s="110"/>
      <c r="AZ641" s="142"/>
      <c r="BA641" s="144"/>
      <c r="BB641" s="142"/>
      <c r="BC641" s="142"/>
      <c r="BD641" s="142"/>
      <c r="BE641" s="110"/>
      <c r="BF641" s="110"/>
      <c r="BG641" s="142"/>
      <c r="BH641" s="144"/>
      <c r="BI641" s="142"/>
      <c r="BJ641" s="142"/>
      <c r="BK641" s="110"/>
      <c r="BL641" s="142"/>
      <c r="BM641" s="110"/>
      <c r="BN641" s="142"/>
      <c r="BO641" s="142"/>
      <c r="BP641" s="142"/>
      <c r="BQ641" s="110"/>
      <c r="BR641" s="142"/>
      <c r="BS641" s="110"/>
      <c r="BT641" s="142"/>
      <c r="BU641" s="110"/>
      <c r="BV641" s="144"/>
      <c r="BW641" s="114"/>
      <c r="BX641" s="67"/>
      <c r="BY641" s="68"/>
      <c r="BZ641" s="143"/>
      <c r="CA641" s="143"/>
      <c r="CB641" s="142"/>
      <c r="CC641" s="110"/>
      <c r="CD641" s="110"/>
      <c r="CE641" s="142"/>
      <c r="CF641" s="145"/>
      <c r="CG641" s="142"/>
      <c r="CH641" s="142"/>
      <c r="CI641" s="142"/>
      <c r="CJ641" s="142"/>
      <c r="CK641" s="142"/>
      <c r="CL641" s="111"/>
      <c r="CM641" s="111"/>
      <c r="CN641" s="111"/>
      <c r="CO641" s="142"/>
      <c r="CP641" s="145"/>
      <c r="CQ641" s="142"/>
      <c r="CR641" s="142"/>
      <c r="CS641" s="142"/>
      <c r="CT641" s="142"/>
      <c r="CU641" s="142"/>
      <c r="CV641" s="111"/>
      <c r="CW641" s="111"/>
      <c r="CX641" s="111"/>
      <c r="CY641" s="142"/>
      <c r="CZ641" s="145"/>
      <c r="DA641" s="116"/>
      <c r="DB641" s="168"/>
      <c r="DC641" s="118"/>
      <c r="DD641" s="118"/>
      <c r="DE641" s="167"/>
      <c r="DF641" s="167"/>
    </row>
    <row r="642" spans="1:110" hidden="1" x14ac:dyDescent="0.25">
      <c r="A642" s="140"/>
      <c r="B642" s="141"/>
      <c r="C642" s="90"/>
      <c r="D642" s="142"/>
      <c r="E642" s="143"/>
      <c r="F642" s="144"/>
      <c r="G642" s="142"/>
      <c r="H642" s="142"/>
      <c r="I642" s="110"/>
      <c r="J642" s="142"/>
      <c r="K642" s="110"/>
      <c r="L642" s="142"/>
      <c r="M642" s="142"/>
      <c r="N642" s="142"/>
      <c r="O642" s="110"/>
      <c r="P642" s="142"/>
      <c r="Q642" s="110"/>
      <c r="R642" s="142"/>
      <c r="S642" s="142"/>
      <c r="T642" s="142"/>
      <c r="U642" s="110"/>
      <c r="V642" s="142"/>
      <c r="W642" s="110"/>
      <c r="X642" s="142"/>
      <c r="Y642" s="110"/>
      <c r="Z642" s="144"/>
      <c r="AA642" s="142"/>
      <c r="AB642" s="142"/>
      <c r="AC642" s="142"/>
      <c r="AD642" s="142"/>
      <c r="AE642" s="142"/>
      <c r="AF642" s="111"/>
      <c r="AG642" s="111"/>
      <c r="AH642" s="111"/>
      <c r="AI642" s="142"/>
      <c r="AJ642" s="144"/>
      <c r="AK642" s="142"/>
      <c r="AL642" s="142"/>
      <c r="AM642" s="142"/>
      <c r="AN642" s="142"/>
      <c r="AO642" s="142"/>
      <c r="AP642" s="111"/>
      <c r="AQ642" s="111"/>
      <c r="AR642" s="111"/>
      <c r="AS642" s="142"/>
      <c r="AT642" s="144"/>
      <c r="AU642" s="142"/>
      <c r="AV642" s="142"/>
      <c r="AW642" s="142"/>
      <c r="AX642" s="110"/>
      <c r="AY642" s="110"/>
      <c r="AZ642" s="142"/>
      <c r="BA642" s="144"/>
      <c r="BB642" s="142"/>
      <c r="BC642" s="142"/>
      <c r="BD642" s="142"/>
      <c r="BE642" s="110"/>
      <c r="BF642" s="110"/>
      <c r="BG642" s="142"/>
      <c r="BH642" s="144"/>
      <c r="BI642" s="142"/>
      <c r="BJ642" s="142"/>
      <c r="BK642" s="110"/>
      <c r="BL642" s="142"/>
      <c r="BM642" s="110"/>
      <c r="BN642" s="142"/>
      <c r="BO642" s="142"/>
      <c r="BP642" s="142"/>
      <c r="BQ642" s="110"/>
      <c r="BR642" s="142"/>
      <c r="BS642" s="110"/>
      <c r="BT642" s="142"/>
      <c r="BU642" s="110"/>
      <c r="BV642" s="144"/>
      <c r="BW642" s="114"/>
      <c r="BX642" s="67"/>
      <c r="BY642" s="68"/>
      <c r="BZ642" s="143"/>
      <c r="CA642" s="143"/>
      <c r="CB642" s="142"/>
      <c r="CC642" s="110"/>
      <c r="CD642" s="110"/>
      <c r="CE642" s="142"/>
      <c r="CF642" s="145"/>
      <c r="CG642" s="142"/>
      <c r="CH642" s="142"/>
      <c r="CI642" s="142"/>
      <c r="CJ642" s="142"/>
      <c r="CK642" s="142"/>
      <c r="CL642" s="111"/>
      <c r="CM642" s="111"/>
      <c r="CN642" s="111"/>
      <c r="CO642" s="142"/>
      <c r="CP642" s="145"/>
      <c r="CQ642" s="142"/>
      <c r="CR642" s="142"/>
      <c r="CS642" s="142"/>
      <c r="CT642" s="142"/>
      <c r="CU642" s="142"/>
      <c r="CV642" s="111"/>
      <c r="CW642" s="111"/>
      <c r="CX642" s="111"/>
      <c r="CY642" s="142"/>
      <c r="CZ642" s="145"/>
      <c r="DA642" s="116"/>
      <c r="DB642" s="168"/>
      <c r="DC642" s="118"/>
      <c r="DD642" s="118"/>
      <c r="DE642" s="167"/>
      <c r="DF642" s="167"/>
    </row>
    <row r="643" spans="1:110" hidden="1" x14ac:dyDescent="0.25">
      <c r="A643" s="140"/>
      <c r="B643" s="141"/>
      <c r="C643" s="90"/>
      <c r="D643" s="142"/>
      <c r="E643" s="143"/>
      <c r="F643" s="144"/>
      <c r="G643" s="142"/>
      <c r="H643" s="142"/>
      <c r="I643" s="110"/>
      <c r="J643" s="142"/>
      <c r="K643" s="110"/>
      <c r="L643" s="142"/>
      <c r="M643" s="142"/>
      <c r="N643" s="142"/>
      <c r="O643" s="110"/>
      <c r="P643" s="142"/>
      <c r="Q643" s="110"/>
      <c r="R643" s="142"/>
      <c r="S643" s="142"/>
      <c r="T643" s="142"/>
      <c r="U643" s="110"/>
      <c r="V643" s="142"/>
      <c r="W643" s="110"/>
      <c r="X643" s="142"/>
      <c r="Y643" s="110"/>
      <c r="Z643" s="144"/>
      <c r="AA643" s="142"/>
      <c r="AB643" s="142"/>
      <c r="AC643" s="142"/>
      <c r="AD643" s="142"/>
      <c r="AE643" s="142"/>
      <c r="AF643" s="111"/>
      <c r="AG643" s="111"/>
      <c r="AH643" s="111"/>
      <c r="AI643" s="142"/>
      <c r="AJ643" s="144"/>
      <c r="AK643" s="142"/>
      <c r="AL643" s="142"/>
      <c r="AM643" s="142"/>
      <c r="AN643" s="142"/>
      <c r="AO643" s="142"/>
      <c r="AP643" s="111"/>
      <c r="AQ643" s="111"/>
      <c r="AR643" s="111"/>
      <c r="AS643" s="142"/>
      <c r="AT643" s="144"/>
      <c r="AU643" s="142"/>
      <c r="AV643" s="142"/>
      <c r="AW643" s="142"/>
      <c r="AX643" s="110"/>
      <c r="AY643" s="110"/>
      <c r="AZ643" s="142"/>
      <c r="BA643" s="144"/>
      <c r="BB643" s="142"/>
      <c r="BC643" s="142"/>
      <c r="BD643" s="142"/>
      <c r="BE643" s="110"/>
      <c r="BF643" s="110"/>
      <c r="BG643" s="142"/>
      <c r="BH643" s="144"/>
      <c r="BI643" s="142"/>
      <c r="BJ643" s="142"/>
      <c r="BK643" s="110"/>
      <c r="BL643" s="142"/>
      <c r="BM643" s="110"/>
      <c r="BN643" s="142"/>
      <c r="BO643" s="142"/>
      <c r="BP643" s="142"/>
      <c r="BQ643" s="110"/>
      <c r="BR643" s="142"/>
      <c r="BS643" s="110"/>
      <c r="BT643" s="142"/>
      <c r="BU643" s="110"/>
      <c r="BV643" s="144"/>
      <c r="BW643" s="114"/>
      <c r="BX643" s="67"/>
      <c r="BY643" s="68"/>
      <c r="BZ643" s="143"/>
      <c r="CA643" s="143"/>
      <c r="CB643" s="142"/>
      <c r="CC643" s="110"/>
      <c r="CD643" s="110"/>
      <c r="CE643" s="142"/>
      <c r="CF643" s="145"/>
      <c r="CG643" s="142"/>
      <c r="CH643" s="142"/>
      <c r="CI643" s="142"/>
      <c r="CJ643" s="142"/>
      <c r="CK643" s="142"/>
      <c r="CL643" s="111"/>
      <c r="CM643" s="111"/>
      <c r="CN643" s="111"/>
      <c r="CO643" s="142"/>
      <c r="CP643" s="145"/>
      <c r="CQ643" s="142"/>
      <c r="CR643" s="142"/>
      <c r="CS643" s="142"/>
      <c r="CT643" s="142"/>
      <c r="CU643" s="142"/>
      <c r="CV643" s="111"/>
      <c r="CW643" s="111"/>
      <c r="CX643" s="111"/>
      <c r="CY643" s="142"/>
      <c r="CZ643" s="145"/>
      <c r="DA643" s="116"/>
      <c r="DB643" s="168"/>
      <c r="DC643" s="118"/>
      <c r="DD643" s="118"/>
      <c r="DE643" s="167"/>
      <c r="DF643" s="167"/>
    </row>
    <row r="644" spans="1:110" hidden="1" x14ac:dyDescent="0.25">
      <c r="A644" s="140"/>
      <c r="B644" s="141"/>
      <c r="C644" s="90"/>
      <c r="D644" s="142"/>
      <c r="E644" s="143"/>
      <c r="F644" s="144"/>
      <c r="G644" s="142"/>
      <c r="H644" s="142"/>
      <c r="I644" s="110"/>
      <c r="J644" s="142"/>
      <c r="K644" s="110"/>
      <c r="L644" s="142"/>
      <c r="M644" s="142"/>
      <c r="N644" s="142"/>
      <c r="O644" s="110"/>
      <c r="P644" s="142"/>
      <c r="Q644" s="110"/>
      <c r="R644" s="142"/>
      <c r="S644" s="142"/>
      <c r="T644" s="142"/>
      <c r="U644" s="110"/>
      <c r="V644" s="142"/>
      <c r="W644" s="110"/>
      <c r="X644" s="142"/>
      <c r="Y644" s="110"/>
      <c r="Z644" s="144"/>
      <c r="AA644" s="142"/>
      <c r="AB644" s="142"/>
      <c r="AC644" s="142"/>
      <c r="AD644" s="142"/>
      <c r="AE644" s="142"/>
      <c r="AF644" s="111"/>
      <c r="AG644" s="111"/>
      <c r="AH644" s="111"/>
      <c r="AI644" s="142"/>
      <c r="AJ644" s="144"/>
      <c r="AK644" s="142"/>
      <c r="AL644" s="142"/>
      <c r="AM644" s="142"/>
      <c r="AN644" s="142"/>
      <c r="AO644" s="142"/>
      <c r="AP644" s="111"/>
      <c r="AQ644" s="111"/>
      <c r="AR644" s="111"/>
      <c r="AS644" s="142"/>
      <c r="AT644" s="144"/>
      <c r="AU644" s="142"/>
      <c r="AV644" s="142"/>
      <c r="AW644" s="142"/>
      <c r="AX644" s="110"/>
      <c r="AY644" s="110"/>
      <c r="AZ644" s="142"/>
      <c r="BA644" s="144"/>
      <c r="BB644" s="142"/>
      <c r="BC644" s="142"/>
      <c r="BD644" s="142"/>
      <c r="BE644" s="110"/>
      <c r="BF644" s="110"/>
      <c r="BG644" s="142"/>
      <c r="BH644" s="144"/>
      <c r="BI644" s="142"/>
      <c r="BJ644" s="142"/>
      <c r="BK644" s="110"/>
      <c r="BL644" s="142"/>
      <c r="BM644" s="110"/>
      <c r="BN644" s="142"/>
      <c r="BO644" s="142"/>
      <c r="BP644" s="142"/>
      <c r="BQ644" s="110"/>
      <c r="BR644" s="142"/>
      <c r="BS644" s="110"/>
      <c r="BT644" s="142"/>
      <c r="BU644" s="110"/>
      <c r="BV644" s="144"/>
      <c r="BW644" s="114"/>
      <c r="BX644" s="67"/>
      <c r="BY644" s="68"/>
      <c r="BZ644" s="143"/>
      <c r="CA644" s="143"/>
      <c r="CB644" s="142"/>
      <c r="CC644" s="110"/>
      <c r="CD644" s="110"/>
      <c r="CE644" s="142"/>
      <c r="CF644" s="145"/>
      <c r="CG644" s="142"/>
      <c r="CH644" s="142"/>
      <c r="CI644" s="142"/>
      <c r="CJ644" s="142"/>
      <c r="CK644" s="142"/>
      <c r="CL644" s="111"/>
      <c r="CM644" s="111"/>
      <c r="CN644" s="111"/>
      <c r="CO644" s="142"/>
      <c r="CP644" s="145"/>
      <c r="CQ644" s="142"/>
      <c r="CR644" s="142"/>
      <c r="CS644" s="142"/>
      <c r="CT644" s="142"/>
      <c r="CU644" s="142"/>
      <c r="CV644" s="111"/>
      <c r="CW644" s="111"/>
      <c r="CX644" s="111"/>
      <c r="CY644" s="142"/>
      <c r="CZ644" s="145"/>
      <c r="DA644" s="116"/>
      <c r="DB644" s="168"/>
      <c r="DC644" s="118"/>
      <c r="DD644" s="118"/>
      <c r="DE644" s="167"/>
      <c r="DF644" s="167"/>
    </row>
    <row r="645" spans="1:110" hidden="1" x14ac:dyDescent="0.25">
      <c r="A645" s="140"/>
      <c r="B645" s="141"/>
      <c r="C645" s="90"/>
      <c r="D645" s="142"/>
      <c r="E645" s="143"/>
      <c r="F645" s="144"/>
      <c r="G645" s="142"/>
      <c r="H645" s="142"/>
      <c r="I645" s="110"/>
      <c r="J645" s="142"/>
      <c r="K645" s="110"/>
      <c r="L645" s="142"/>
      <c r="M645" s="142"/>
      <c r="N645" s="142"/>
      <c r="O645" s="110"/>
      <c r="P645" s="142"/>
      <c r="Q645" s="110"/>
      <c r="R645" s="142"/>
      <c r="S645" s="142"/>
      <c r="T645" s="142"/>
      <c r="U645" s="110"/>
      <c r="V645" s="142"/>
      <c r="W645" s="110"/>
      <c r="X645" s="142"/>
      <c r="Y645" s="110"/>
      <c r="Z645" s="144"/>
      <c r="AA645" s="142"/>
      <c r="AB645" s="142"/>
      <c r="AC645" s="142"/>
      <c r="AD645" s="142"/>
      <c r="AE645" s="142"/>
      <c r="AF645" s="111"/>
      <c r="AG645" s="111"/>
      <c r="AH645" s="111"/>
      <c r="AI645" s="142"/>
      <c r="AJ645" s="144"/>
      <c r="AK645" s="142"/>
      <c r="AL645" s="142"/>
      <c r="AM645" s="142"/>
      <c r="AN645" s="142"/>
      <c r="AO645" s="142"/>
      <c r="AP645" s="111"/>
      <c r="AQ645" s="111"/>
      <c r="AR645" s="111"/>
      <c r="AS645" s="142"/>
      <c r="AT645" s="144"/>
      <c r="AU645" s="142"/>
      <c r="AV645" s="142"/>
      <c r="AW645" s="142"/>
      <c r="AX645" s="110"/>
      <c r="AY645" s="110"/>
      <c r="AZ645" s="142"/>
      <c r="BA645" s="144"/>
      <c r="BB645" s="142"/>
      <c r="BC645" s="142"/>
      <c r="BD645" s="142"/>
      <c r="BE645" s="110"/>
      <c r="BF645" s="110"/>
      <c r="BG645" s="142"/>
      <c r="BH645" s="144"/>
      <c r="BI645" s="142"/>
      <c r="BJ645" s="142"/>
      <c r="BK645" s="110"/>
      <c r="BL645" s="142"/>
      <c r="BM645" s="110"/>
      <c r="BN645" s="142"/>
      <c r="BO645" s="142"/>
      <c r="BP645" s="142"/>
      <c r="BQ645" s="110"/>
      <c r="BR645" s="142"/>
      <c r="BS645" s="110"/>
      <c r="BT645" s="142"/>
      <c r="BU645" s="110"/>
      <c r="BV645" s="144"/>
      <c r="BW645" s="114"/>
      <c r="BX645" s="67"/>
      <c r="BY645" s="68"/>
      <c r="BZ645" s="143"/>
      <c r="CA645" s="143"/>
      <c r="CB645" s="142"/>
      <c r="CC645" s="110"/>
      <c r="CD645" s="110"/>
      <c r="CE645" s="142"/>
      <c r="CF645" s="145"/>
      <c r="CG645" s="142"/>
      <c r="CH645" s="142"/>
      <c r="CI645" s="142"/>
      <c r="CJ645" s="142"/>
      <c r="CK645" s="142"/>
      <c r="CL645" s="111"/>
      <c r="CM645" s="111"/>
      <c r="CN645" s="111"/>
      <c r="CO645" s="142"/>
      <c r="CP645" s="145"/>
      <c r="CQ645" s="142"/>
      <c r="CR645" s="142"/>
      <c r="CS645" s="142"/>
      <c r="CT645" s="142"/>
      <c r="CU645" s="142"/>
      <c r="CV645" s="111"/>
      <c r="CW645" s="111"/>
      <c r="CX645" s="111"/>
      <c r="CY645" s="142"/>
      <c r="CZ645" s="145"/>
      <c r="DA645" s="116"/>
      <c r="DB645" s="168"/>
      <c r="DC645" s="118"/>
      <c r="DD645" s="118"/>
      <c r="DE645" s="167"/>
      <c r="DF645" s="167"/>
    </row>
    <row r="646" spans="1:110" hidden="1" x14ac:dyDescent="0.25">
      <c r="A646" s="140"/>
      <c r="B646" s="141"/>
      <c r="C646" s="90"/>
      <c r="D646" s="142"/>
      <c r="E646" s="143"/>
      <c r="F646" s="144"/>
      <c r="G646" s="142"/>
      <c r="H646" s="142"/>
      <c r="I646" s="110"/>
      <c r="J646" s="142"/>
      <c r="K646" s="110"/>
      <c r="L646" s="142"/>
      <c r="M646" s="142"/>
      <c r="N646" s="142"/>
      <c r="O646" s="110"/>
      <c r="P646" s="142"/>
      <c r="Q646" s="110"/>
      <c r="R646" s="142"/>
      <c r="S646" s="142"/>
      <c r="T646" s="142"/>
      <c r="U646" s="110"/>
      <c r="V646" s="142"/>
      <c r="W646" s="110"/>
      <c r="X646" s="142"/>
      <c r="Y646" s="110"/>
      <c r="Z646" s="144"/>
      <c r="AA646" s="142"/>
      <c r="AB646" s="142"/>
      <c r="AC646" s="142"/>
      <c r="AD646" s="142"/>
      <c r="AE646" s="142"/>
      <c r="AF646" s="111"/>
      <c r="AG646" s="111"/>
      <c r="AH646" s="111"/>
      <c r="AI646" s="142"/>
      <c r="AJ646" s="144"/>
      <c r="AK646" s="142"/>
      <c r="AL646" s="142"/>
      <c r="AM646" s="142"/>
      <c r="AN646" s="142"/>
      <c r="AO646" s="142"/>
      <c r="AP646" s="111"/>
      <c r="AQ646" s="111"/>
      <c r="AR646" s="111"/>
      <c r="AS646" s="142"/>
      <c r="AT646" s="144"/>
      <c r="AU646" s="142"/>
      <c r="AV646" s="142"/>
      <c r="AW646" s="142"/>
      <c r="AX646" s="110"/>
      <c r="AY646" s="110"/>
      <c r="AZ646" s="142"/>
      <c r="BA646" s="144"/>
      <c r="BB646" s="142"/>
      <c r="BC646" s="142"/>
      <c r="BD646" s="142"/>
      <c r="BE646" s="110"/>
      <c r="BF646" s="110"/>
      <c r="BG646" s="142"/>
      <c r="BH646" s="144"/>
      <c r="BI646" s="142"/>
      <c r="BJ646" s="142"/>
      <c r="BK646" s="110"/>
      <c r="BL646" s="142"/>
      <c r="BM646" s="110"/>
      <c r="BN646" s="142"/>
      <c r="BO646" s="142"/>
      <c r="BP646" s="142"/>
      <c r="BQ646" s="110"/>
      <c r="BR646" s="142"/>
      <c r="BS646" s="110"/>
      <c r="BT646" s="142"/>
      <c r="BU646" s="110"/>
      <c r="BV646" s="144"/>
      <c r="BW646" s="114"/>
      <c r="BX646" s="67"/>
      <c r="BY646" s="68"/>
      <c r="BZ646" s="143"/>
      <c r="CA646" s="143"/>
      <c r="CB646" s="142"/>
      <c r="CC646" s="110"/>
      <c r="CD646" s="110"/>
      <c r="CE646" s="142"/>
      <c r="CF646" s="145"/>
      <c r="CG646" s="142"/>
      <c r="CH646" s="142"/>
      <c r="CI646" s="142"/>
      <c r="CJ646" s="142"/>
      <c r="CK646" s="142"/>
      <c r="CL646" s="111"/>
      <c r="CM646" s="111"/>
      <c r="CN646" s="111"/>
      <c r="CO646" s="142"/>
      <c r="CP646" s="145"/>
      <c r="CQ646" s="142"/>
      <c r="CR646" s="142"/>
      <c r="CS646" s="142"/>
      <c r="CT646" s="142"/>
      <c r="CU646" s="142"/>
      <c r="CV646" s="111"/>
      <c r="CW646" s="111"/>
      <c r="CX646" s="111"/>
      <c r="CY646" s="142"/>
      <c r="CZ646" s="145"/>
      <c r="DA646" s="116"/>
      <c r="DB646" s="168"/>
      <c r="DC646" s="118"/>
      <c r="DD646" s="118"/>
      <c r="DE646" s="167"/>
      <c r="DF646" s="167"/>
    </row>
    <row r="647" spans="1:110" hidden="1" x14ac:dyDescent="0.25">
      <c r="A647" s="140"/>
      <c r="B647" s="141"/>
      <c r="C647" s="90"/>
      <c r="D647" s="142"/>
      <c r="E647" s="143"/>
      <c r="F647" s="144"/>
      <c r="G647" s="142"/>
      <c r="H647" s="142"/>
      <c r="I647" s="110"/>
      <c r="J647" s="142"/>
      <c r="K647" s="110"/>
      <c r="L647" s="142"/>
      <c r="M647" s="142"/>
      <c r="N647" s="142"/>
      <c r="O647" s="110"/>
      <c r="P647" s="142"/>
      <c r="Q647" s="110"/>
      <c r="R647" s="142"/>
      <c r="S647" s="142"/>
      <c r="T647" s="142"/>
      <c r="U647" s="110"/>
      <c r="V647" s="142"/>
      <c r="W647" s="110"/>
      <c r="X647" s="142"/>
      <c r="Y647" s="110"/>
      <c r="Z647" s="144"/>
      <c r="AA647" s="142"/>
      <c r="AB647" s="142"/>
      <c r="AC647" s="142"/>
      <c r="AD647" s="142"/>
      <c r="AE647" s="142"/>
      <c r="AF647" s="111"/>
      <c r="AG647" s="111"/>
      <c r="AH647" s="111"/>
      <c r="AI647" s="142"/>
      <c r="AJ647" s="144"/>
      <c r="AK647" s="142"/>
      <c r="AL647" s="142"/>
      <c r="AM647" s="142"/>
      <c r="AN647" s="142"/>
      <c r="AO647" s="142"/>
      <c r="AP647" s="111"/>
      <c r="AQ647" s="111"/>
      <c r="AR647" s="111"/>
      <c r="AS647" s="142"/>
      <c r="AT647" s="144"/>
      <c r="AU647" s="142"/>
      <c r="AV647" s="142"/>
      <c r="AW647" s="142"/>
      <c r="AX647" s="110"/>
      <c r="AY647" s="110"/>
      <c r="AZ647" s="142"/>
      <c r="BA647" s="144"/>
      <c r="BB647" s="142"/>
      <c r="BC647" s="142"/>
      <c r="BD647" s="142"/>
      <c r="BE647" s="110"/>
      <c r="BF647" s="110"/>
      <c r="BG647" s="142"/>
      <c r="BH647" s="144"/>
      <c r="BI647" s="142"/>
      <c r="BJ647" s="142"/>
      <c r="BK647" s="110"/>
      <c r="BL647" s="142"/>
      <c r="BM647" s="110"/>
      <c r="BN647" s="142"/>
      <c r="BO647" s="142"/>
      <c r="BP647" s="142"/>
      <c r="BQ647" s="110"/>
      <c r="BR647" s="142"/>
      <c r="BS647" s="110"/>
      <c r="BT647" s="142"/>
      <c r="BU647" s="110"/>
      <c r="BV647" s="144"/>
      <c r="BW647" s="114"/>
      <c r="BX647" s="67"/>
      <c r="BY647" s="68"/>
      <c r="BZ647" s="143"/>
      <c r="CA647" s="143"/>
      <c r="CB647" s="142"/>
      <c r="CC647" s="110"/>
      <c r="CD647" s="110"/>
      <c r="CE647" s="142"/>
      <c r="CF647" s="145"/>
      <c r="CG647" s="142"/>
      <c r="CH647" s="142"/>
      <c r="CI647" s="142"/>
      <c r="CJ647" s="142"/>
      <c r="CK647" s="142"/>
      <c r="CL647" s="111"/>
      <c r="CM647" s="111"/>
      <c r="CN647" s="111"/>
      <c r="CO647" s="142"/>
      <c r="CP647" s="145"/>
      <c r="CQ647" s="142"/>
      <c r="CR647" s="142"/>
      <c r="CS647" s="142"/>
      <c r="CT647" s="142"/>
      <c r="CU647" s="142"/>
      <c r="CV647" s="111"/>
      <c r="CW647" s="111"/>
      <c r="CX647" s="111"/>
      <c r="CY647" s="142"/>
      <c r="CZ647" s="145"/>
      <c r="DA647" s="116"/>
      <c r="DB647" s="168"/>
      <c r="DC647" s="118"/>
      <c r="DD647" s="118"/>
      <c r="DE647" s="167"/>
      <c r="DF647" s="167"/>
    </row>
    <row r="648" spans="1:110" hidden="1" x14ac:dyDescent="0.25">
      <c r="A648" s="140"/>
      <c r="B648" s="141"/>
      <c r="C648" s="90"/>
      <c r="D648" s="142"/>
      <c r="E648" s="143"/>
      <c r="F648" s="144"/>
      <c r="G648" s="142"/>
      <c r="H648" s="142"/>
      <c r="I648" s="110"/>
      <c r="J648" s="142"/>
      <c r="K648" s="110"/>
      <c r="L648" s="142"/>
      <c r="M648" s="142"/>
      <c r="N648" s="142"/>
      <c r="O648" s="110"/>
      <c r="P648" s="142"/>
      <c r="Q648" s="110"/>
      <c r="R648" s="142"/>
      <c r="S648" s="142"/>
      <c r="T648" s="142"/>
      <c r="U648" s="110"/>
      <c r="V648" s="142"/>
      <c r="W648" s="110"/>
      <c r="X648" s="142"/>
      <c r="Y648" s="110"/>
      <c r="Z648" s="144"/>
      <c r="AA648" s="142"/>
      <c r="AB648" s="142"/>
      <c r="AC648" s="142"/>
      <c r="AD648" s="142"/>
      <c r="AE648" s="142"/>
      <c r="AF648" s="111"/>
      <c r="AG648" s="111"/>
      <c r="AH648" s="111"/>
      <c r="AI648" s="142"/>
      <c r="AJ648" s="144"/>
      <c r="AK648" s="142"/>
      <c r="AL648" s="142"/>
      <c r="AM648" s="142"/>
      <c r="AN648" s="142"/>
      <c r="AO648" s="142"/>
      <c r="AP648" s="111"/>
      <c r="AQ648" s="111"/>
      <c r="AR648" s="111"/>
      <c r="AS648" s="142"/>
      <c r="AT648" s="144"/>
      <c r="AU648" s="142"/>
      <c r="AV648" s="142"/>
      <c r="AW648" s="142"/>
      <c r="AX648" s="110"/>
      <c r="AY648" s="110"/>
      <c r="AZ648" s="142"/>
      <c r="BA648" s="144"/>
      <c r="BB648" s="142"/>
      <c r="BC648" s="142"/>
      <c r="BD648" s="142"/>
      <c r="BE648" s="110"/>
      <c r="BF648" s="110"/>
      <c r="BG648" s="142"/>
      <c r="BH648" s="144"/>
      <c r="BI648" s="142"/>
      <c r="BJ648" s="142"/>
      <c r="BK648" s="110"/>
      <c r="BL648" s="142"/>
      <c r="BM648" s="110"/>
      <c r="BN648" s="142"/>
      <c r="BO648" s="142"/>
      <c r="BP648" s="142"/>
      <c r="BQ648" s="110"/>
      <c r="BR648" s="142"/>
      <c r="BS648" s="110"/>
      <c r="BT648" s="142"/>
      <c r="BU648" s="110"/>
      <c r="BV648" s="144"/>
      <c r="BW648" s="114"/>
      <c r="BX648" s="67"/>
      <c r="BY648" s="68"/>
      <c r="BZ648" s="143"/>
      <c r="CA648" s="143"/>
      <c r="CB648" s="142"/>
      <c r="CC648" s="110"/>
      <c r="CD648" s="110"/>
      <c r="CE648" s="142"/>
      <c r="CF648" s="145"/>
      <c r="CG648" s="142"/>
      <c r="CH648" s="142"/>
      <c r="CI648" s="142"/>
      <c r="CJ648" s="142"/>
      <c r="CK648" s="142"/>
      <c r="CL648" s="111"/>
      <c r="CM648" s="111"/>
      <c r="CN648" s="111"/>
      <c r="CO648" s="142"/>
      <c r="CP648" s="145"/>
      <c r="CQ648" s="142"/>
      <c r="CR648" s="142"/>
      <c r="CS648" s="142"/>
      <c r="CT648" s="142"/>
      <c r="CU648" s="142"/>
      <c r="CV648" s="111"/>
      <c r="CW648" s="111"/>
      <c r="CX648" s="111"/>
      <c r="CY648" s="142"/>
      <c r="CZ648" s="145"/>
      <c r="DA648" s="116"/>
      <c r="DB648" s="168"/>
      <c r="DC648" s="118"/>
      <c r="DD648" s="118"/>
      <c r="DE648" s="167"/>
      <c r="DF648" s="167"/>
    </row>
    <row r="649" spans="1:110" hidden="1" x14ac:dyDescent="0.25">
      <c r="A649" s="140"/>
      <c r="B649" s="141"/>
      <c r="C649" s="90"/>
      <c r="D649" s="142"/>
      <c r="E649" s="143"/>
      <c r="F649" s="144"/>
      <c r="G649" s="142"/>
      <c r="H649" s="142"/>
      <c r="I649" s="110"/>
      <c r="J649" s="142"/>
      <c r="K649" s="110"/>
      <c r="L649" s="142"/>
      <c r="M649" s="142"/>
      <c r="N649" s="142"/>
      <c r="O649" s="110"/>
      <c r="P649" s="142"/>
      <c r="Q649" s="110"/>
      <c r="R649" s="142"/>
      <c r="S649" s="142"/>
      <c r="T649" s="142"/>
      <c r="U649" s="110"/>
      <c r="V649" s="142"/>
      <c r="W649" s="110"/>
      <c r="X649" s="142"/>
      <c r="Y649" s="110"/>
      <c r="Z649" s="144"/>
      <c r="AA649" s="142"/>
      <c r="AB649" s="142"/>
      <c r="AC649" s="142"/>
      <c r="AD649" s="142"/>
      <c r="AE649" s="142"/>
      <c r="AF649" s="111"/>
      <c r="AG649" s="111"/>
      <c r="AH649" s="111"/>
      <c r="AI649" s="142"/>
      <c r="AJ649" s="144"/>
      <c r="AK649" s="142"/>
      <c r="AL649" s="142"/>
      <c r="AM649" s="142"/>
      <c r="AN649" s="142"/>
      <c r="AO649" s="142"/>
      <c r="AP649" s="111"/>
      <c r="AQ649" s="111"/>
      <c r="AR649" s="111"/>
      <c r="AS649" s="142"/>
      <c r="AT649" s="144"/>
      <c r="AU649" s="142"/>
      <c r="AV649" s="142"/>
      <c r="AW649" s="142"/>
      <c r="AX649" s="110"/>
      <c r="AY649" s="110"/>
      <c r="AZ649" s="142"/>
      <c r="BA649" s="144"/>
      <c r="BB649" s="142"/>
      <c r="BC649" s="142"/>
      <c r="BD649" s="142"/>
      <c r="BE649" s="110"/>
      <c r="BF649" s="110"/>
      <c r="BG649" s="142"/>
      <c r="BH649" s="144"/>
      <c r="BI649" s="142"/>
      <c r="BJ649" s="142"/>
      <c r="BK649" s="110"/>
      <c r="BL649" s="142"/>
      <c r="BM649" s="110"/>
      <c r="BN649" s="142"/>
      <c r="BO649" s="142"/>
      <c r="BP649" s="142"/>
      <c r="BQ649" s="110"/>
      <c r="BR649" s="142"/>
      <c r="BS649" s="110"/>
      <c r="BT649" s="142"/>
      <c r="BU649" s="110"/>
      <c r="BV649" s="144"/>
      <c r="BW649" s="114"/>
      <c r="BX649" s="67"/>
      <c r="BY649" s="68"/>
      <c r="BZ649" s="143"/>
      <c r="CA649" s="143"/>
      <c r="CB649" s="142"/>
      <c r="CC649" s="110"/>
      <c r="CD649" s="110"/>
      <c r="CE649" s="142"/>
      <c r="CF649" s="145"/>
      <c r="CG649" s="142"/>
      <c r="CH649" s="142"/>
      <c r="CI649" s="142"/>
      <c r="CJ649" s="142"/>
      <c r="CK649" s="142"/>
      <c r="CL649" s="111"/>
      <c r="CM649" s="111"/>
      <c r="CN649" s="111"/>
      <c r="CO649" s="142"/>
      <c r="CP649" s="145"/>
      <c r="CQ649" s="142"/>
      <c r="CR649" s="142"/>
      <c r="CS649" s="142"/>
      <c r="CT649" s="142"/>
      <c r="CU649" s="142"/>
      <c r="CV649" s="111"/>
      <c r="CW649" s="111"/>
      <c r="CX649" s="111"/>
      <c r="CY649" s="142"/>
      <c r="CZ649" s="145"/>
      <c r="DA649" s="116"/>
      <c r="DB649" s="168"/>
      <c r="DC649" s="118"/>
      <c r="DD649" s="118"/>
      <c r="DE649" s="167"/>
      <c r="DF649" s="167"/>
    </row>
    <row r="650" spans="1:110" hidden="1" x14ac:dyDescent="0.25">
      <c r="A650" s="140"/>
      <c r="B650" s="141"/>
      <c r="C650" s="90"/>
      <c r="D650" s="142"/>
      <c r="E650" s="143"/>
      <c r="F650" s="144"/>
      <c r="G650" s="142"/>
      <c r="H650" s="142"/>
      <c r="I650" s="110"/>
      <c r="J650" s="142"/>
      <c r="K650" s="110"/>
      <c r="L650" s="142"/>
      <c r="M650" s="142"/>
      <c r="N650" s="142"/>
      <c r="O650" s="110"/>
      <c r="P650" s="142"/>
      <c r="Q650" s="110"/>
      <c r="R650" s="142"/>
      <c r="S650" s="142"/>
      <c r="T650" s="142"/>
      <c r="U650" s="110"/>
      <c r="V650" s="142"/>
      <c r="W650" s="110"/>
      <c r="X650" s="142"/>
      <c r="Y650" s="110"/>
      <c r="Z650" s="144"/>
      <c r="AA650" s="142"/>
      <c r="AB650" s="142"/>
      <c r="AC650" s="142"/>
      <c r="AD650" s="142"/>
      <c r="AE650" s="142"/>
      <c r="AF650" s="111"/>
      <c r="AG650" s="111"/>
      <c r="AH650" s="111"/>
      <c r="AI650" s="142"/>
      <c r="AJ650" s="144"/>
      <c r="AK650" s="142"/>
      <c r="AL650" s="142"/>
      <c r="AM650" s="142"/>
      <c r="AN650" s="142"/>
      <c r="AO650" s="142"/>
      <c r="AP650" s="111"/>
      <c r="AQ650" s="111"/>
      <c r="AR650" s="111"/>
      <c r="AS650" s="142"/>
      <c r="AT650" s="144"/>
      <c r="AU650" s="142"/>
      <c r="AV650" s="142"/>
      <c r="AW650" s="142"/>
      <c r="AX650" s="110"/>
      <c r="AY650" s="110"/>
      <c r="AZ650" s="142"/>
      <c r="BA650" s="144"/>
      <c r="BB650" s="142"/>
      <c r="BC650" s="142"/>
      <c r="BD650" s="142"/>
      <c r="BE650" s="110"/>
      <c r="BF650" s="110"/>
      <c r="BG650" s="142"/>
      <c r="BH650" s="144"/>
      <c r="BI650" s="142"/>
      <c r="BJ650" s="142"/>
      <c r="BK650" s="110"/>
      <c r="BL650" s="142"/>
      <c r="BM650" s="110"/>
      <c r="BN650" s="142"/>
      <c r="BO650" s="142"/>
      <c r="BP650" s="142"/>
      <c r="BQ650" s="110"/>
      <c r="BR650" s="142"/>
      <c r="BS650" s="110"/>
      <c r="BT650" s="142"/>
      <c r="BU650" s="110"/>
      <c r="BV650" s="144"/>
      <c r="BW650" s="114"/>
      <c r="BX650" s="67"/>
      <c r="BY650" s="68"/>
      <c r="BZ650" s="143"/>
      <c r="CA650" s="143"/>
      <c r="CB650" s="142"/>
      <c r="CC650" s="110"/>
      <c r="CD650" s="110"/>
      <c r="CE650" s="142"/>
      <c r="CF650" s="145"/>
      <c r="CG650" s="142"/>
      <c r="CH650" s="142"/>
      <c r="CI650" s="142"/>
      <c r="CJ650" s="142"/>
      <c r="CK650" s="142"/>
      <c r="CL650" s="111"/>
      <c r="CM650" s="111"/>
      <c r="CN650" s="111"/>
      <c r="CO650" s="142"/>
      <c r="CP650" s="145"/>
      <c r="CQ650" s="142"/>
      <c r="CR650" s="142"/>
      <c r="CS650" s="142"/>
      <c r="CT650" s="142"/>
      <c r="CU650" s="142"/>
      <c r="CV650" s="111"/>
      <c r="CW650" s="111"/>
      <c r="CX650" s="111"/>
      <c r="CY650" s="142"/>
      <c r="CZ650" s="145"/>
      <c r="DA650" s="116"/>
      <c r="DB650" s="168"/>
      <c r="DC650" s="118"/>
      <c r="DD650" s="118"/>
      <c r="DE650" s="167"/>
      <c r="DF650" s="167"/>
    </row>
    <row r="651" spans="1:110" hidden="1" x14ac:dyDescent="0.25">
      <c r="A651" s="140"/>
      <c r="B651" s="141"/>
      <c r="C651" s="90"/>
      <c r="D651" s="142"/>
      <c r="E651" s="143"/>
      <c r="F651" s="144"/>
      <c r="G651" s="142"/>
      <c r="H651" s="142"/>
      <c r="I651" s="110"/>
      <c r="J651" s="142"/>
      <c r="K651" s="110"/>
      <c r="L651" s="142"/>
      <c r="M651" s="142"/>
      <c r="N651" s="142"/>
      <c r="O651" s="110"/>
      <c r="P651" s="142"/>
      <c r="Q651" s="110"/>
      <c r="R651" s="142"/>
      <c r="S651" s="142"/>
      <c r="T651" s="142"/>
      <c r="U651" s="110"/>
      <c r="V651" s="142"/>
      <c r="W651" s="110"/>
      <c r="X651" s="142"/>
      <c r="Y651" s="110"/>
      <c r="Z651" s="144"/>
      <c r="AA651" s="142"/>
      <c r="AB651" s="142"/>
      <c r="AC651" s="142"/>
      <c r="AD651" s="142"/>
      <c r="AE651" s="142"/>
      <c r="AF651" s="111"/>
      <c r="AG651" s="111"/>
      <c r="AH651" s="111"/>
      <c r="AI651" s="142"/>
      <c r="AJ651" s="144"/>
      <c r="AK651" s="142"/>
      <c r="AL651" s="142"/>
      <c r="AM651" s="142"/>
      <c r="AN651" s="142"/>
      <c r="AO651" s="142"/>
      <c r="AP651" s="111"/>
      <c r="AQ651" s="111"/>
      <c r="AR651" s="111"/>
      <c r="AS651" s="142"/>
      <c r="AT651" s="144"/>
      <c r="AU651" s="142"/>
      <c r="AV651" s="142"/>
      <c r="AW651" s="142"/>
      <c r="AX651" s="110"/>
      <c r="AY651" s="110"/>
      <c r="AZ651" s="142"/>
      <c r="BA651" s="144"/>
      <c r="BB651" s="142"/>
      <c r="BC651" s="142"/>
      <c r="BD651" s="142"/>
      <c r="BE651" s="110"/>
      <c r="BF651" s="110"/>
      <c r="BG651" s="142"/>
      <c r="BH651" s="144"/>
      <c r="BI651" s="142"/>
      <c r="BJ651" s="142"/>
      <c r="BK651" s="110"/>
      <c r="BL651" s="142"/>
      <c r="BM651" s="110"/>
      <c r="BN651" s="142"/>
      <c r="BO651" s="142"/>
      <c r="BP651" s="142"/>
      <c r="BQ651" s="110"/>
      <c r="BR651" s="142"/>
      <c r="BS651" s="110"/>
      <c r="BT651" s="142"/>
      <c r="BU651" s="110"/>
      <c r="BV651" s="144"/>
      <c r="BW651" s="114"/>
      <c r="BX651" s="67"/>
      <c r="BY651" s="68"/>
      <c r="BZ651" s="143"/>
      <c r="CA651" s="143"/>
      <c r="CB651" s="142"/>
      <c r="CC651" s="110"/>
      <c r="CD651" s="110"/>
      <c r="CE651" s="142"/>
      <c r="CF651" s="145"/>
      <c r="CG651" s="142"/>
      <c r="CH651" s="142"/>
      <c r="CI651" s="142"/>
      <c r="CJ651" s="142"/>
      <c r="CK651" s="142"/>
      <c r="CL651" s="111"/>
      <c r="CM651" s="111"/>
      <c r="CN651" s="111"/>
      <c r="CO651" s="142"/>
      <c r="CP651" s="145"/>
      <c r="CQ651" s="142"/>
      <c r="CR651" s="142"/>
      <c r="CS651" s="142"/>
      <c r="CT651" s="142"/>
      <c r="CU651" s="142"/>
      <c r="CV651" s="111"/>
      <c r="CW651" s="111"/>
      <c r="CX651" s="111"/>
      <c r="CY651" s="142"/>
      <c r="CZ651" s="145"/>
      <c r="DA651" s="116"/>
      <c r="DB651" s="168"/>
      <c r="DC651" s="118"/>
      <c r="DD651" s="118"/>
      <c r="DE651" s="167"/>
      <c r="DF651" s="167"/>
    </row>
    <row r="652" spans="1:110" hidden="1" x14ac:dyDescent="0.25">
      <c r="A652" s="140"/>
      <c r="B652" s="141"/>
      <c r="C652" s="90"/>
      <c r="D652" s="142"/>
      <c r="E652" s="143"/>
      <c r="F652" s="144"/>
      <c r="G652" s="142"/>
      <c r="H652" s="142"/>
      <c r="I652" s="110"/>
      <c r="J652" s="142"/>
      <c r="K652" s="110"/>
      <c r="L652" s="142"/>
      <c r="M652" s="142"/>
      <c r="N652" s="142"/>
      <c r="O652" s="110"/>
      <c r="P652" s="142"/>
      <c r="Q652" s="110"/>
      <c r="R652" s="142"/>
      <c r="S652" s="142"/>
      <c r="T652" s="142"/>
      <c r="U652" s="110"/>
      <c r="V652" s="142"/>
      <c r="W652" s="110"/>
      <c r="X652" s="142"/>
      <c r="Y652" s="110"/>
      <c r="Z652" s="144"/>
      <c r="AA652" s="142"/>
      <c r="AB652" s="142"/>
      <c r="AC652" s="142"/>
      <c r="AD652" s="142"/>
      <c r="AE652" s="142"/>
      <c r="AF652" s="111"/>
      <c r="AG652" s="111"/>
      <c r="AH652" s="111"/>
      <c r="AI652" s="142"/>
      <c r="AJ652" s="144"/>
      <c r="AK652" s="142"/>
      <c r="AL652" s="142"/>
      <c r="AM652" s="142"/>
      <c r="AN652" s="142"/>
      <c r="AO652" s="142"/>
      <c r="AP652" s="111"/>
      <c r="AQ652" s="111"/>
      <c r="AR652" s="111"/>
      <c r="AS652" s="142"/>
      <c r="AT652" s="144"/>
      <c r="AU652" s="142"/>
      <c r="AV652" s="142"/>
      <c r="AW652" s="142"/>
      <c r="AX652" s="110"/>
      <c r="AY652" s="110"/>
      <c r="AZ652" s="142"/>
      <c r="BA652" s="144"/>
      <c r="BB652" s="142"/>
      <c r="BC652" s="142"/>
      <c r="BD652" s="142"/>
      <c r="BE652" s="110"/>
      <c r="BF652" s="110"/>
      <c r="BG652" s="142"/>
      <c r="BH652" s="144"/>
      <c r="BI652" s="142"/>
      <c r="BJ652" s="142"/>
      <c r="BK652" s="110"/>
      <c r="BL652" s="142"/>
      <c r="BM652" s="110"/>
      <c r="BN652" s="142"/>
      <c r="BO652" s="142"/>
      <c r="BP652" s="142"/>
      <c r="BQ652" s="110"/>
      <c r="BR652" s="142"/>
      <c r="BS652" s="110"/>
      <c r="BT652" s="142"/>
      <c r="BU652" s="110"/>
      <c r="BV652" s="144"/>
      <c r="BW652" s="114"/>
      <c r="BX652" s="67"/>
      <c r="BY652" s="68"/>
      <c r="BZ652" s="143"/>
      <c r="CA652" s="143"/>
      <c r="CB652" s="142"/>
      <c r="CC652" s="110"/>
      <c r="CD652" s="110"/>
      <c r="CE652" s="142"/>
      <c r="CF652" s="145"/>
      <c r="CG652" s="142"/>
      <c r="CH652" s="142"/>
      <c r="CI652" s="142"/>
      <c r="CJ652" s="142"/>
      <c r="CK652" s="142"/>
      <c r="CL652" s="111"/>
      <c r="CM652" s="111"/>
      <c r="CN652" s="111"/>
      <c r="CO652" s="142"/>
      <c r="CP652" s="145"/>
      <c r="CQ652" s="142"/>
      <c r="CR652" s="142"/>
      <c r="CS652" s="142"/>
      <c r="CT652" s="142"/>
      <c r="CU652" s="142"/>
      <c r="CV652" s="111"/>
      <c r="CW652" s="111"/>
      <c r="CX652" s="111"/>
      <c r="CY652" s="142"/>
      <c r="CZ652" s="145"/>
      <c r="DA652" s="116"/>
      <c r="DB652" s="168"/>
      <c r="DC652" s="118"/>
      <c r="DD652" s="118"/>
      <c r="DE652" s="167"/>
      <c r="DF652" s="167"/>
    </row>
    <row r="653" spans="1:110" hidden="1" x14ac:dyDescent="0.25">
      <c r="A653" s="140"/>
      <c r="B653" s="141"/>
      <c r="C653" s="90"/>
      <c r="D653" s="142"/>
      <c r="E653" s="143"/>
      <c r="F653" s="144"/>
      <c r="G653" s="142"/>
      <c r="H653" s="142"/>
      <c r="I653" s="110"/>
      <c r="J653" s="142"/>
      <c r="K653" s="110"/>
      <c r="L653" s="142"/>
      <c r="M653" s="142"/>
      <c r="N653" s="142"/>
      <c r="O653" s="110"/>
      <c r="P653" s="142"/>
      <c r="Q653" s="110"/>
      <c r="R653" s="142"/>
      <c r="S653" s="142"/>
      <c r="T653" s="142"/>
      <c r="U653" s="110"/>
      <c r="V653" s="142"/>
      <c r="W653" s="110"/>
      <c r="X653" s="142"/>
      <c r="Y653" s="110"/>
      <c r="Z653" s="144"/>
      <c r="AA653" s="142"/>
      <c r="AB653" s="142"/>
      <c r="AC653" s="142"/>
      <c r="AD653" s="142"/>
      <c r="AE653" s="142"/>
      <c r="AF653" s="111"/>
      <c r="AG653" s="111"/>
      <c r="AH653" s="111"/>
      <c r="AI653" s="142"/>
      <c r="AJ653" s="144"/>
      <c r="AK653" s="142"/>
      <c r="AL653" s="142"/>
      <c r="AM653" s="142"/>
      <c r="AN653" s="142"/>
      <c r="AO653" s="142"/>
      <c r="AP653" s="111"/>
      <c r="AQ653" s="111"/>
      <c r="AR653" s="111"/>
      <c r="AS653" s="142"/>
      <c r="AT653" s="144"/>
      <c r="AU653" s="142"/>
      <c r="AV653" s="142"/>
      <c r="AW653" s="142"/>
      <c r="AX653" s="110"/>
      <c r="AY653" s="110"/>
      <c r="AZ653" s="142"/>
      <c r="BA653" s="144"/>
      <c r="BB653" s="142"/>
      <c r="BC653" s="142"/>
      <c r="BD653" s="142"/>
      <c r="BE653" s="110"/>
      <c r="BF653" s="110"/>
      <c r="BG653" s="142"/>
      <c r="BH653" s="144"/>
      <c r="BI653" s="142"/>
      <c r="BJ653" s="142"/>
      <c r="BK653" s="110"/>
      <c r="BL653" s="142"/>
      <c r="BM653" s="110"/>
      <c r="BN653" s="142"/>
      <c r="BO653" s="142"/>
      <c r="BP653" s="142"/>
      <c r="BQ653" s="110"/>
      <c r="BR653" s="142"/>
      <c r="BS653" s="110"/>
      <c r="BT653" s="142"/>
      <c r="BU653" s="110"/>
      <c r="BV653" s="144"/>
      <c r="BW653" s="114"/>
      <c r="BX653" s="67"/>
      <c r="BY653" s="68"/>
      <c r="BZ653" s="143"/>
      <c r="CA653" s="143"/>
      <c r="CB653" s="142"/>
      <c r="CC653" s="110"/>
      <c r="CD653" s="110"/>
      <c r="CE653" s="142"/>
      <c r="CF653" s="145"/>
      <c r="CG653" s="142"/>
      <c r="CH653" s="142"/>
      <c r="CI653" s="142"/>
      <c r="CJ653" s="142"/>
      <c r="CK653" s="142"/>
      <c r="CL653" s="111"/>
      <c r="CM653" s="111"/>
      <c r="CN653" s="111"/>
      <c r="CO653" s="142"/>
      <c r="CP653" s="145"/>
      <c r="CQ653" s="142"/>
      <c r="CR653" s="142"/>
      <c r="CS653" s="142"/>
      <c r="CT653" s="142"/>
      <c r="CU653" s="142"/>
      <c r="CV653" s="111"/>
      <c r="CW653" s="111"/>
      <c r="CX653" s="111"/>
      <c r="CY653" s="142"/>
      <c r="CZ653" s="145"/>
      <c r="DA653" s="116"/>
      <c r="DB653" s="168"/>
      <c r="DC653" s="118"/>
      <c r="DD653" s="118"/>
      <c r="DE653" s="167"/>
      <c r="DF653" s="167"/>
    </row>
    <row r="654" spans="1:110" hidden="1" x14ac:dyDescent="0.25">
      <c r="A654" s="140"/>
      <c r="B654" s="141"/>
      <c r="C654" s="90"/>
      <c r="D654" s="142"/>
      <c r="E654" s="143"/>
      <c r="F654" s="144"/>
      <c r="G654" s="142"/>
      <c r="H654" s="142"/>
      <c r="I654" s="110"/>
      <c r="J654" s="142"/>
      <c r="K654" s="110"/>
      <c r="L654" s="142"/>
      <c r="M654" s="142"/>
      <c r="N654" s="142"/>
      <c r="O654" s="110"/>
      <c r="P654" s="142"/>
      <c r="Q654" s="110"/>
      <c r="R654" s="142"/>
      <c r="S654" s="142"/>
      <c r="T654" s="142"/>
      <c r="U654" s="110"/>
      <c r="V654" s="142"/>
      <c r="W654" s="110"/>
      <c r="X654" s="142"/>
      <c r="Y654" s="110"/>
      <c r="Z654" s="144"/>
      <c r="AA654" s="142"/>
      <c r="AB654" s="142"/>
      <c r="AC654" s="142"/>
      <c r="AD654" s="142"/>
      <c r="AE654" s="142"/>
      <c r="AF654" s="111"/>
      <c r="AG654" s="111"/>
      <c r="AH654" s="111"/>
      <c r="AI654" s="142"/>
      <c r="AJ654" s="144"/>
      <c r="AK654" s="142"/>
      <c r="AL654" s="142"/>
      <c r="AM654" s="142"/>
      <c r="AN654" s="142"/>
      <c r="AO654" s="142"/>
      <c r="AP654" s="111"/>
      <c r="AQ654" s="111"/>
      <c r="AR654" s="111"/>
      <c r="AS654" s="142"/>
      <c r="AT654" s="144"/>
      <c r="AU654" s="142"/>
      <c r="AV654" s="142"/>
      <c r="AW654" s="142"/>
      <c r="AX654" s="110"/>
      <c r="AY654" s="110"/>
      <c r="AZ654" s="142"/>
      <c r="BA654" s="144"/>
      <c r="BB654" s="142"/>
      <c r="BC654" s="142"/>
      <c r="BD654" s="142"/>
      <c r="BE654" s="110"/>
      <c r="BF654" s="110"/>
      <c r="BG654" s="142"/>
      <c r="BH654" s="144"/>
      <c r="BI654" s="142"/>
      <c r="BJ654" s="142"/>
      <c r="BK654" s="110"/>
      <c r="BL654" s="142"/>
      <c r="BM654" s="110"/>
      <c r="BN654" s="142"/>
      <c r="BO654" s="142"/>
      <c r="BP654" s="142"/>
      <c r="BQ654" s="110"/>
      <c r="BR654" s="142"/>
      <c r="BS654" s="110"/>
      <c r="BT654" s="142"/>
      <c r="BU654" s="110"/>
      <c r="BV654" s="144"/>
      <c r="BW654" s="114"/>
      <c r="BX654" s="67"/>
      <c r="BY654" s="68"/>
      <c r="BZ654" s="143"/>
      <c r="CA654" s="143"/>
      <c r="CB654" s="142"/>
      <c r="CC654" s="110"/>
      <c r="CD654" s="110"/>
      <c r="CE654" s="142"/>
      <c r="CF654" s="145"/>
      <c r="CG654" s="142"/>
      <c r="CH654" s="142"/>
      <c r="CI654" s="142"/>
      <c r="CJ654" s="142"/>
      <c r="CK654" s="142"/>
      <c r="CL654" s="111"/>
      <c r="CM654" s="111"/>
      <c r="CN654" s="111"/>
      <c r="CO654" s="142"/>
      <c r="CP654" s="145"/>
      <c r="CQ654" s="142"/>
      <c r="CR654" s="142"/>
      <c r="CS654" s="142"/>
      <c r="CT654" s="142"/>
      <c r="CU654" s="142"/>
      <c r="CV654" s="111"/>
      <c r="CW654" s="111"/>
      <c r="CX654" s="111"/>
      <c r="CY654" s="142"/>
      <c r="CZ654" s="145"/>
      <c r="DA654" s="116"/>
      <c r="DB654" s="168"/>
      <c r="DC654" s="118"/>
      <c r="DD654" s="118"/>
      <c r="DE654" s="167"/>
      <c r="DF654" s="167"/>
    </row>
    <row r="655" spans="1:110" hidden="1" x14ac:dyDescent="0.25">
      <c r="A655" s="140"/>
      <c r="B655" s="141"/>
      <c r="C655" s="90"/>
      <c r="D655" s="142"/>
      <c r="E655" s="143"/>
      <c r="F655" s="144"/>
      <c r="G655" s="142"/>
      <c r="H655" s="142"/>
      <c r="I655" s="110"/>
      <c r="J655" s="142"/>
      <c r="K655" s="110"/>
      <c r="L655" s="142"/>
      <c r="M655" s="142"/>
      <c r="N655" s="142"/>
      <c r="O655" s="110"/>
      <c r="P655" s="142"/>
      <c r="Q655" s="110"/>
      <c r="R655" s="142"/>
      <c r="S655" s="142"/>
      <c r="T655" s="142"/>
      <c r="U655" s="110"/>
      <c r="V655" s="142"/>
      <c r="W655" s="110"/>
      <c r="X655" s="142"/>
      <c r="Y655" s="110"/>
      <c r="Z655" s="144"/>
      <c r="AA655" s="142"/>
      <c r="AB655" s="142"/>
      <c r="AC655" s="142"/>
      <c r="AD655" s="142"/>
      <c r="AE655" s="142"/>
      <c r="AF655" s="111"/>
      <c r="AG655" s="111"/>
      <c r="AH655" s="111"/>
      <c r="AI655" s="142"/>
      <c r="AJ655" s="144"/>
      <c r="AK655" s="142"/>
      <c r="AL655" s="142"/>
      <c r="AM655" s="142"/>
      <c r="AN655" s="142"/>
      <c r="AO655" s="142"/>
      <c r="AP655" s="111"/>
      <c r="AQ655" s="111"/>
      <c r="AR655" s="111"/>
      <c r="AS655" s="142"/>
      <c r="AT655" s="144"/>
      <c r="AU655" s="142"/>
      <c r="AV655" s="142"/>
      <c r="AW655" s="142"/>
      <c r="AX655" s="110"/>
      <c r="AY655" s="110"/>
      <c r="AZ655" s="142"/>
      <c r="BA655" s="144"/>
      <c r="BB655" s="142"/>
      <c r="BC655" s="142"/>
      <c r="BD655" s="142"/>
      <c r="BE655" s="110"/>
      <c r="BF655" s="110"/>
      <c r="BG655" s="142"/>
      <c r="BH655" s="144"/>
      <c r="BI655" s="142"/>
      <c r="BJ655" s="142"/>
      <c r="BK655" s="110"/>
      <c r="BL655" s="142"/>
      <c r="BM655" s="110"/>
      <c r="BN655" s="142"/>
      <c r="BO655" s="142"/>
      <c r="BP655" s="142"/>
      <c r="BQ655" s="110"/>
      <c r="BR655" s="142"/>
      <c r="BS655" s="110"/>
      <c r="BT655" s="142"/>
      <c r="BU655" s="110"/>
      <c r="BV655" s="144"/>
      <c r="BW655" s="114"/>
      <c r="BX655" s="67"/>
      <c r="BY655" s="68"/>
      <c r="BZ655" s="143"/>
      <c r="CA655" s="143"/>
      <c r="CB655" s="142"/>
      <c r="CC655" s="110"/>
      <c r="CD655" s="110"/>
      <c r="CE655" s="142"/>
      <c r="CF655" s="145"/>
      <c r="CG655" s="142"/>
      <c r="CH655" s="142"/>
      <c r="CI655" s="142"/>
      <c r="CJ655" s="142"/>
      <c r="CK655" s="142"/>
      <c r="CL655" s="111"/>
      <c r="CM655" s="111"/>
      <c r="CN655" s="111"/>
      <c r="CO655" s="142"/>
      <c r="CP655" s="145"/>
      <c r="CQ655" s="142"/>
      <c r="CR655" s="142"/>
      <c r="CS655" s="142"/>
      <c r="CT655" s="142"/>
      <c r="CU655" s="142"/>
      <c r="CV655" s="111"/>
      <c r="CW655" s="111"/>
      <c r="CX655" s="111"/>
      <c r="CY655" s="142"/>
      <c r="CZ655" s="145"/>
      <c r="DA655" s="116"/>
      <c r="DB655" s="168"/>
      <c r="DC655" s="118"/>
      <c r="DD655" s="118"/>
      <c r="DE655" s="167"/>
      <c r="DF655" s="167"/>
    </row>
    <row r="656" spans="1:110" hidden="1" x14ac:dyDescent="0.25">
      <c r="A656" s="140"/>
      <c r="B656" s="141"/>
      <c r="C656" s="90"/>
      <c r="D656" s="142"/>
      <c r="E656" s="143"/>
      <c r="F656" s="144"/>
      <c r="G656" s="142"/>
      <c r="H656" s="142"/>
      <c r="I656" s="110"/>
      <c r="J656" s="142"/>
      <c r="K656" s="110"/>
      <c r="L656" s="142"/>
      <c r="M656" s="142"/>
      <c r="N656" s="142"/>
      <c r="O656" s="110"/>
      <c r="P656" s="142"/>
      <c r="Q656" s="110"/>
      <c r="R656" s="142"/>
      <c r="S656" s="142"/>
      <c r="T656" s="142"/>
      <c r="U656" s="110"/>
      <c r="V656" s="142"/>
      <c r="W656" s="110"/>
      <c r="X656" s="142"/>
      <c r="Y656" s="110"/>
      <c r="Z656" s="144"/>
      <c r="AA656" s="142"/>
      <c r="AB656" s="142"/>
      <c r="AC656" s="142"/>
      <c r="AD656" s="142"/>
      <c r="AE656" s="142"/>
      <c r="AF656" s="111"/>
      <c r="AG656" s="111"/>
      <c r="AH656" s="111"/>
      <c r="AI656" s="142"/>
      <c r="AJ656" s="144"/>
      <c r="AK656" s="142"/>
      <c r="AL656" s="142"/>
      <c r="AM656" s="142"/>
      <c r="AN656" s="142"/>
      <c r="AO656" s="142"/>
      <c r="AP656" s="111"/>
      <c r="AQ656" s="111"/>
      <c r="AR656" s="111"/>
      <c r="AS656" s="142"/>
      <c r="AT656" s="144"/>
      <c r="AU656" s="142"/>
      <c r="AV656" s="142"/>
      <c r="AW656" s="142"/>
      <c r="AX656" s="110"/>
      <c r="AY656" s="110"/>
      <c r="AZ656" s="142"/>
      <c r="BA656" s="144"/>
      <c r="BB656" s="142"/>
      <c r="BC656" s="142"/>
      <c r="BD656" s="142"/>
      <c r="BE656" s="110"/>
      <c r="BF656" s="110"/>
      <c r="BG656" s="142"/>
      <c r="BH656" s="144"/>
      <c r="BI656" s="142"/>
      <c r="BJ656" s="142"/>
      <c r="BK656" s="110"/>
      <c r="BL656" s="142"/>
      <c r="BM656" s="110"/>
      <c r="BN656" s="142"/>
      <c r="BO656" s="142"/>
      <c r="BP656" s="142"/>
      <c r="BQ656" s="110"/>
      <c r="BR656" s="142"/>
      <c r="BS656" s="110"/>
      <c r="BT656" s="142"/>
      <c r="BU656" s="110"/>
      <c r="BV656" s="144"/>
      <c r="BW656" s="114"/>
      <c r="BX656" s="67"/>
      <c r="BY656" s="68"/>
      <c r="BZ656" s="143"/>
      <c r="CA656" s="143"/>
      <c r="CB656" s="142"/>
      <c r="CC656" s="110"/>
      <c r="CD656" s="110"/>
      <c r="CE656" s="142"/>
      <c r="CF656" s="145"/>
      <c r="CG656" s="142"/>
      <c r="CH656" s="142"/>
      <c r="CI656" s="142"/>
      <c r="CJ656" s="142"/>
      <c r="CK656" s="142"/>
      <c r="CL656" s="111"/>
      <c r="CM656" s="111"/>
      <c r="CN656" s="111"/>
      <c r="CO656" s="142"/>
      <c r="CP656" s="145"/>
      <c r="CQ656" s="142"/>
      <c r="CR656" s="142"/>
      <c r="CS656" s="142"/>
      <c r="CT656" s="142"/>
      <c r="CU656" s="142"/>
      <c r="CV656" s="111"/>
      <c r="CW656" s="111"/>
      <c r="CX656" s="111"/>
      <c r="CY656" s="142"/>
      <c r="CZ656" s="145"/>
      <c r="DA656" s="116"/>
      <c r="DB656" s="168"/>
      <c r="DC656" s="118"/>
      <c r="DD656" s="118"/>
      <c r="DE656" s="167"/>
      <c r="DF656" s="167"/>
    </row>
    <row r="657" spans="1:110" hidden="1" x14ac:dyDescent="0.25">
      <c r="A657" s="140"/>
      <c r="B657" s="141"/>
      <c r="C657" s="90"/>
      <c r="D657" s="142"/>
      <c r="E657" s="143"/>
      <c r="F657" s="144"/>
      <c r="G657" s="142"/>
      <c r="H657" s="142"/>
      <c r="I657" s="110"/>
      <c r="J657" s="142"/>
      <c r="K657" s="110"/>
      <c r="L657" s="142"/>
      <c r="M657" s="142"/>
      <c r="N657" s="142"/>
      <c r="O657" s="110"/>
      <c r="P657" s="142"/>
      <c r="Q657" s="110"/>
      <c r="R657" s="142"/>
      <c r="S657" s="142"/>
      <c r="T657" s="142"/>
      <c r="U657" s="110"/>
      <c r="V657" s="142"/>
      <c r="W657" s="110"/>
      <c r="X657" s="142"/>
      <c r="Y657" s="110"/>
      <c r="Z657" s="144"/>
      <c r="AA657" s="142"/>
      <c r="AB657" s="142"/>
      <c r="AC657" s="142"/>
      <c r="AD657" s="142"/>
      <c r="AE657" s="142"/>
      <c r="AF657" s="111"/>
      <c r="AG657" s="111"/>
      <c r="AH657" s="111"/>
      <c r="AI657" s="142"/>
      <c r="AJ657" s="144"/>
      <c r="AK657" s="142"/>
      <c r="AL657" s="142"/>
      <c r="AM657" s="142"/>
      <c r="AN657" s="142"/>
      <c r="AO657" s="142"/>
      <c r="AP657" s="111"/>
      <c r="AQ657" s="111"/>
      <c r="AR657" s="111"/>
      <c r="AS657" s="142"/>
      <c r="AT657" s="144"/>
      <c r="AU657" s="142"/>
      <c r="AV657" s="142"/>
      <c r="AW657" s="142"/>
      <c r="AX657" s="110"/>
      <c r="AY657" s="110"/>
      <c r="AZ657" s="142"/>
      <c r="BA657" s="144"/>
      <c r="BB657" s="142"/>
      <c r="BC657" s="142"/>
      <c r="BD657" s="142"/>
      <c r="BE657" s="110"/>
      <c r="BF657" s="110"/>
      <c r="BG657" s="142"/>
      <c r="BH657" s="144"/>
      <c r="BI657" s="142"/>
      <c r="BJ657" s="142"/>
      <c r="BK657" s="110"/>
      <c r="BL657" s="142"/>
      <c r="BM657" s="110"/>
      <c r="BN657" s="142"/>
      <c r="BO657" s="142"/>
      <c r="BP657" s="142"/>
      <c r="BQ657" s="110"/>
      <c r="BR657" s="142"/>
      <c r="BS657" s="110"/>
      <c r="BT657" s="142"/>
      <c r="BU657" s="110"/>
      <c r="BV657" s="144"/>
      <c r="BW657" s="114"/>
      <c r="BX657" s="67"/>
      <c r="BY657" s="68"/>
      <c r="BZ657" s="143"/>
      <c r="CA657" s="143"/>
      <c r="CB657" s="142"/>
      <c r="CC657" s="110"/>
      <c r="CD657" s="110"/>
      <c r="CE657" s="142"/>
      <c r="CF657" s="145"/>
      <c r="CG657" s="142"/>
      <c r="CH657" s="142"/>
      <c r="CI657" s="142"/>
      <c r="CJ657" s="142"/>
      <c r="CK657" s="142"/>
      <c r="CL657" s="111"/>
      <c r="CM657" s="111"/>
      <c r="CN657" s="111"/>
      <c r="CO657" s="142"/>
      <c r="CP657" s="145"/>
      <c r="CQ657" s="142"/>
      <c r="CR657" s="142"/>
      <c r="CS657" s="142"/>
      <c r="CT657" s="142"/>
      <c r="CU657" s="142"/>
      <c r="CV657" s="111"/>
      <c r="CW657" s="111"/>
      <c r="CX657" s="111"/>
      <c r="CY657" s="142"/>
      <c r="CZ657" s="145"/>
      <c r="DA657" s="116"/>
      <c r="DB657" s="168"/>
      <c r="DC657" s="118"/>
      <c r="DD657" s="118"/>
      <c r="DE657" s="167"/>
      <c r="DF657" s="167"/>
    </row>
    <row r="658" spans="1:110" hidden="1" x14ac:dyDescent="0.25">
      <c r="A658" s="140"/>
      <c r="B658" s="141"/>
      <c r="C658" s="90"/>
      <c r="D658" s="142"/>
      <c r="E658" s="143"/>
      <c r="F658" s="144"/>
      <c r="G658" s="142"/>
      <c r="H658" s="142"/>
      <c r="I658" s="110"/>
      <c r="J658" s="142"/>
      <c r="K658" s="110"/>
      <c r="L658" s="142"/>
      <c r="M658" s="142"/>
      <c r="N658" s="142"/>
      <c r="O658" s="110"/>
      <c r="P658" s="142"/>
      <c r="Q658" s="110"/>
      <c r="R658" s="142"/>
      <c r="S658" s="142"/>
      <c r="T658" s="142"/>
      <c r="U658" s="110"/>
      <c r="V658" s="142"/>
      <c r="W658" s="110"/>
      <c r="X658" s="142"/>
      <c r="Y658" s="110"/>
      <c r="Z658" s="144"/>
      <c r="AA658" s="142"/>
      <c r="AB658" s="142"/>
      <c r="AC658" s="142"/>
      <c r="AD658" s="142"/>
      <c r="AE658" s="142"/>
      <c r="AF658" s="111"/>
      <c r="AG658" s="111"/>
      <c r="AH658" s="111"/>
      <c r="AI658" s="142"/>
      <c r="AJ658" s="144"/>
      <c r="AK658" s="142"/>
      <c r="AL658" s="142"/>
      <c r="AM658" s="142"/>
      <c r="AN658" s="142"/>
      <c r="AO658" s="142"/>
      <c r="AP658" s="111"/>
      <c r="AQ658" s="111"/>
      <c r="AR658" s="111"/>
      <c r="AS658" s="142"/>
      <c r="AT658" s="144"/>
      <c r="AU658" s="142"/>
      <c r="AV658" s="142"/>
      <c r="AW658" s="142"/>
      <c r="AX658" s="110"/>
      <c r="AY658" s="110"/>
      <c r="AZ658" s="142"/>
      <c r="BA658" s="144"/>
      <c r="BB658" s="142"/>
      <c r="BC658" s="142"/>
      <c r="BD658" s="142"/>
      <c r="BE658" s="110"/>
      <c r="BF658" s="110"/>
      <c r="BG658" s="142"/>
      <c r="BH658" s="144"/>
      <c r="BI658" s="142"/>
      <c r="BJ658" s="142"/>
      <c r="BK658" s="110"/>
      <c r="BL658" s="142"/>
      <c r="BM658" s="110"/>
      <c r="BN658" s="142"/>
      <c r="BO658" s="142"/>
      <c r="BP658" s="142"/>
      <c r="BQ658" s="110"/>
      <c r="BR658" s="142"/>
      <c r="BS658" s="110"/>
      <c r="BT658" s="142"/>
      <c r="BU658" s="110"/>
      <c r="BV658" s="144"/>
      <c r="BW658" s="114"/>
      <c r="BX658" s="67"/>
      <c r="BY658" s="68"/>
      <c r="BZ658" s="143"/>
      <c r="CA658" s="143"/>
      <c r="CB658" s="142"/>
      <c r="CC658" s="110"/>
      <c r="CD658" s="110"/>
      <c r="CE658" s="142"/>
      <c r="CF658" s="145"/>
      <c r="CG658" s="142"/>
      <c r="CH658" s="142"/>
      <c r="CI658" s="142"/>
      <c r="CJ658" s="142"/>
      <c r="CK658" s="142"/>
      <c r="CL658" s="111"/>
      <c r="CM658" s="111"/>
      <c r="CN658" s="111"/>
      <c r="CO658" s="142"/>
      <c r="CP658" s="145"/>
      <c r="CQ658" s="142"/>
      <c r="CR658" s="142"/>
      <c r="CS658" s="142"/>
      <c r="CT658" s="142"/>
      <c r="CU658" s="142"/>
      <c r="CV658" s="111"/>
      <c r="CW658" s="111"/>
      <c r="CX658" s="111"/>
      <c r="CY658" s="142"/>
      <c r="CZ658" s="145"/>
      <c r="DA658" s="116"/>
      <c r="DB658" s="168"/>
      <c r="DC658" s="118"/>
      <c r="DD658" s="118"/>
      <c r="DE658" s="167"/>
      <c r="DF658" s="167"/>
    </row>
    <row r="659" spans="1:110" hidden="1" x14ac:dyDescent="0.25">
      <c r="A659" s="140"/>
      <c r="B659" s="141"/>
      <c r="C659" s="90"/>
      <c r="D659" s="142"/>
      <c r="E659" s="143"/>
      <c r="F659" s="144"/>
      <c r="G659" s="142"/>
      <c r="H659" s="142"/>
      <c r="I659" s="110"/>
      <c r="J659" s="142"/>
      <c r="K659" s="110"/>
      <c r="L659" s="142"/>
      <c r="M659" s="142"/>
      <c r="N659" s="142"/>
      <c r="O659" s="110"/>
      <c r="P659" s="142"/>
      <c r="Q659" s="110"/>
      <c r="R659" s="142"/>
      <c r="S659" s="142"/>
      <c r="T659" s="142"/>
      <c r="U659" s="110"/>
      <c r="V659" s="142"/>
      <c r="W659" s="110"/>
      <c r="X659" s="142"/>
      <c r="Y659" s="110"/>
      <c r="Z659" s="144"/>
      <c r="AA659" s="142"/>
      <c r="AB659" s="142"/>
      <c r="AC659" s="142"/>
      <c r="AD659" s="142"/>
      <c r="AE659" s="142"/>
      <c r="AF659" s="111"/>
      <c r="AG659" s="111"/>
      <c r="AH659" s="111"/>
      <c r="AI659" s="142"/>
      <c r="AJ659" s="144"/>
      <c r="AK659" s="142"/>
      <c r="AL659" s="142"/>
      <c r="AM659" s="142"/>
      <c r="AN659" s="142"/>
      <c r="AO659" s="142"/>
      <c r="AP659" s="111"/>
      <c r="AQ659" s="111"/>
      <c r="AR659" s="111"/>
      <c r="AS659" s="142"/>
      <c r="AT659" s="144"/>
      <c r="AU659" s="142"/>
      <c r="AV659" s="142"/>
      <c r="AW659" s="142"/>
      <c r="AX659" s="110"/>
      <c r="AY659" s="110"/>
      <c r="AZ659" s="142"/>
      <c r="BA659" s="144"/>
      <c r="BB659" s="142"/>
      <c r="BC659" s="142"/>
      <c r="BD659" s="142"/>
      <c r="BE659" s="110"/>
      <c r="BF659" s="110"/>
      <c r="BG659" s="142"/>
      <c r="BH659" s="144"/>
      <c r="BI659" s="142"/>
      <c r="BJ659" s="142"/>
      <c r="BK659" s="110"/>
      <c r="BL659" s="142"/>
      <c r="BM659" s="110"/>
      <c r="BN659" s="142"/>
      <c r="BO659" s="142"/>
      <c r="BP659" s="142"/>
      <c r="BQ659" s="110"/>
      <c r="BR659" s="142"/>
      <c r="BS659" s="110"/>
      <c r="BT659" s="142"/>
      <c r="BU659" s="110"/>
      <c r="BV659" s="144"/>
      <c r="BW659" s="114"/>
      <c r="BX659" s="67"/>
      <c r="BY659" s="68"/>
      <c r="BZ659" s="143"/>
      <c r="CA659" s="143"/>
      <c r="CB659" s="142"/>
      <c r="CC659" s="110"/>
      <c r="CD659" s="110"/>
      <c r="CE659" s="142"/>
      <c r="CF659" s="145"/>
      <c r="CG659" s="142"/>
      <c r="CH659" s="142"/>
      <c r="CI659" s="142"/>
      <c r="CJ659" s="142"/>
      <c r="CK659" s="142"/>
      <c r="CL659" s="111"/>
      <c r="CM659" s="111"/>
      <c r="CN659" s="111"/>
      <c r="CO659" s="142"/>
      <c r="CP659" s="145"/>
      <c r="CQ659" s="142"/>
      <c r="CR659" s="142"/>
      <c r="CS659" s="142"/>
      <c r="CT659" s="142"/>
      <c r="CU659" s="142"/>
      <c r="CV659" s="111"/>
      <c r="CW659" s="111"/>
      <c r="CX659" s="111"/>
      <c r="CY659" s="142"/>
      <c r="CZ659" s="145"/>
      <c r="DA659" s="116"/>
      <c r="DB659" s="168"/>
      <c r="DC659" s="118"/>
      <c r="DD659" s="118"/>
      <c r="DE659" s="167"/>
      <c r="DF659" s="167"/>
    </row>
    <row r="660" spans="1:110" hidden="1" x14ac:dyDescent="0.25">
      <c r="A660" s="140"/>
      <c r="B660" s="141"/>
      <c r="C660" s="90"/>
      <c r="D660" s="142"/>
      <c r="E660" s="143"/>
      <c r="F660" s="144"/>
      <c r="G660" s="142"/>
      <c r="H660" s="142"/>
      <c r="I660" s="110"/>
      <c r="J660" s="142"/>
      <c r="K660" s="110"/>
      <c r="L660" s="142"/>
      <c r="M660" s="142"/>
      <c r="N660" s="142"/>
      <c r="O660" s="110"/>
      <c r="P660" s="142"/>
      <c r="Q660" s="110"/>
      <c r="R660" s="142"/>
      <c r="S660" s="142"/>
      <c r="T660" s="142"/>
      <c r="U660" s="110"/>
      <c r="V660" s="142"/>
      <c r="W660" s="110"/>
      <c r="X660" s="142"/>
      <c r="Y660" s="110"/>
      <c r="Z660" s="144"/>
      <c r="AA660" s="142"/>
      <c r="AB660" s="142"/>
      <c r="AC660" s="142"/>
      <c r="AD660" s="142"/>
      <c r="AE660" s="142"/>
      <c r="AF660" s="111"/>
      <c r="AG660" s="111"/>
      <c r="AH660" s="111"/>
      <c r="AI660" s="142"/>
      <c r="AJ660" s="144"/>
      <c r="AK660" s="142"/>
      <c r="AL660" s="142"/>
      <c r="AM660" s="142"/>
      <c r="AN660" s="142"/>
      <c r="AO660" s="142"/>
      <c r="AP660" s="111"/>
      <c r="AQ660" s="111"/>
      <c r="AR660" s="111"/>
      <c r="AS660" s="142"/>
      <c r="AT660" s="144"/>
      <c r="AU660" s="142"/>
      <c r="AV660" s="142"/>
      <c r="AW660" s="142"/>
      <c r="AX660" s="110"/>
      <c r="AY660" s="110"/>
      <c r="AZ660" s="142"/>
      <c r="BA660" s="144"/>
      <c r="BB660" s="142"/>
      <c r="BC660" s="142"/>
      <c r="BD660" s="142"/>
      <c r="BE660" s="110"/>
      <c r="BF660" s="110"/>
      <c r="BG660" s="142"/>
      <c r="BH660" s="144"/>
      <c r="BI660" s="142"/>
      <c r="BJ660" s="142"/>
      <c r="BK660" s="110"/>
      <c r="BL660" s="142"/>
      <c r="BM660" s="110"/>
      <c r="BN660" s="142"/>
      <c r="BO660" s="142"/>
      <c r="BP660" s="142"/>
      <c r="BQ660" s="110"/>
      <c r="BR660" s="142"/>
      <c r="BS660" s="110"/>
      <c r="BT660" s="142"/>
      <c r="BU660" s="110"/>
      <c r="BV660" s="144"/>
      <c r="BW660" s="114"/>
      <c r="BX660" s="67"/>
      <c r="BY660" s="68"/>
      <c r="BZ660" s="143"/>
      <c r="CA660" s="143"/>
      <c r="CB660" s="142"/>
      <c r="CC660" s="110"/>
      <c r="CD660" s="110"/>
      <c r="CE660" s="142"/>
      <c r="CF660" s="145"/>
      <c r="CG660" s="142"/>
      <c r="CH660" s="142"/>
      <c r="CI660" s="142"/>
      <c r="CJ660" s="142"/>
      <c r="CK660" s="142"/>
      <c r="CL660" s="111"/>
      <c r="CM660" s="111"/>
      <c r="CN660" s="111"/>
      <c r="CO660" s="142"/>
      <c r="CP660" s="145"/>
      <c r="CQ660" s="142"/>
      <c r="CR660" s="142"/>
      <c r="CS660" s="142"/>
      <c r="CT660" s="142"/>
      <c r="CU660" s="142"/>
      <c r="CV660" s="111"/>
      <c r="CW660" s="111"/>
      <c r="CX660" s="111"/>
      <c r="CY660" s="142"/>
      <c r="CZ660" s="145"/>
      <c r="DA660" s="116"/>
      <c r="DB660" s="168"/>
      <c r="DC660" s="118"/>
      <c r="DD660" s="118"/>
      <c r="DE660" s="167"/>
      <c r="DF660" s="167"/>
    </row>
    <row r="661" spans="1:110" hidden="1" x14ac:dyDescent="0.25">
      <c r="A661" s="140"/>
      <c r="B661" s="141"/>
      <c r="C661" s="90"/>
      <c r="D661" s="142"/>
      <c r="E661" s="143"/>
      <c r="F661" s="144"/>
      <c r="G661" s="142"/>
      <c r="H661" s="142"/>
      <c r="I661" s="110"/>
      <c r="J661" s="142"/>
      <c r="K661" s="110"/>
      <c r="L661" s="142"/>
      <c r="M661" s="142"/>
      <c r="N661" s="142"/>
      <c r="O661" s="110"/>
      <c r="P661" s="142"/>
      <c r="Q661" s="110"/>
      <c r="R661" s="142"/>
      <c r="S661" s="142"/>
      <c r="T661" s="142"/>
      <c r="U661" s="110"/>
      <c r="V661" s="142"/>
      <c r="W661" s="110"/>
      <c r="X661" s="142"/>
      <c r="Y661" s="110"/>
      <c r="Z661" s="144"/>
      <c r="AA661" s="142"/>
      <c r="AB661" s="142"/>
      <c r="AC661" s="142"/>
      <c r="AD661" s="142"/>
      <c r="AE661" s="142"/>
      <c r="AF661" s="111"/>
      <c r="AG661" s="111"/>
      <c r="AH661" s="111"/>
      <c r="AI661" s="142"/>
      <c r="AJ661" s="144"/>
      <c r="AK661" s="142"/>
      <c r="AL661" s="142"/>
      <c r="AM661" s="142"/>
      <c r="AN661" s="142"/>
      <c r="AO661" s="142"/>
      <c r="AP661" s="111"/>
      <c r="AQ661" s="111"/>
      <c r="AR661" s="111"/>
      <c r="AS661" s="142"/>
      <c r="AT661" s="144"/>
      <c r="AU661" s="142"/>
      <c r="AV661" s="142"/>
      <c r="AW661" s="142"/>
      <c r="AX661" s="110"/>
      <c r="AY661" s="110"/>
      <c r="AZ661" s="142"/>
      <c r="BA661" s="144"/>
      <c r="BB661" s="142"/>
      <c r="BC661" s="142"/>
      <c r="BD661" s="142"/>
      <c r="BE661" s="110"/>
      <c r="BF661" s="110"/>
      <c r="BG661" s="142"/>
      <c r="BH661" s="144"/>
      <c r="BI661" s="142"/>
      <c r="BJ661" s="142"/>
      <c r="BK661" s="110"/>
      <c r="BL661" s="142"/>
      <c r="BM661" s="110"/>
      <c r="BN661" s="142"/>
      <c r="BO661" s="142"/>
      <c r="BP661" s="142"/>
      <c r="BQ661" s="110"/>
      <c r="BR661" s="142"/>
      <c r="BS661" s="110"/>
      <c r="BT661" s="142"/>
      <c r="BU661" s="110"/>
      <c r="BV661" s="144"/>
      <c r="BW661" s="114"/>
      <c r="BX661" s="67"/>
      <c r="BY661" s="68"/>
      <c r="BZ661" s="143"/>
      <c r="CA661" s="143"/>
      <c r="CB661" s="142"/>
      <c r="CC661" s="110"/>
      <c r="CD661" s="110"/>
      <c r="CE661" s="142"/>
      <c r="CF661" s="145"/>
      <c r="CG661" s="142"/>
      <c r="CH661" s="142"/>
      <c r="CI661" s="142"/>
      <c r="CJ661" s="142"/>
      <c r="CK661" s="142"/>
      <c r="CL661" s="111"/>
      <c r="CM661" s="111"/>
      <c r="CN661" s="111"/>
      <c r="CO661" s="142"/>
      <c r="CP661" s="145"/>
      <c r="CQ661" s="142"/>
      <c r="CR661" s="142"/>
      <c r="CS661" s="142"/>
      <c r="CT661" s="142"/>
      <c r="CU661" s="142"/>
      <c r="CV661" s="111"/>
      <c r="CW661" s="111"/>
      <c r="CX661" s="111"/>
      <c r="CY661" s="142"/>
      <c r="CZ661" s="145"/>
      <c r="DA661" s="116"/>
      <c r="DB661" s="168"/>
      <c r="DC661" s="118"/>
      <c r="DD661" s="118"/>
      <c r="DE661" s="167"/>
      <c r="DF661" s="167"/>
    </row>
    <row r="662" spans="1:110" hidden="1" x14ac:dyDescent="0.25">
      <c r="A662" s="140"/>
      <c r="B662" s="141"/>
      <c r="C662" s="90"/>
      <c r="D662" s="142"/>
      <c r="E662" s="143"/>
      <c r="F662" s="144"/>
      <c r="G662" s="142"/>
      <c r="H662" s="142"/>
      <c r="I662" s="110"/>
      <c r="J662" s="142"/>
      <c r="K662" s="110"/>
      <c r="L662" s="142"/>
      <c r="M662" s="142"/>
      <c r="N662" s="142"/>
      <c r="O662" s="110"/>
      <c r="P662" s="142"/>
      <c r="Q662" s="110"/>
      <c r="R662" s="142"/>
      <c r="S662" s="142"/>
      <c r="T662" s="142"/>
      <c r="U662" s="110"/>
      <c r="V662" s="142"/>
      <c r="W662" s="110"/>
      <c r="X662" s="142"/>
      <c r="Y662" s="110"/>
      <c r="Z662" s="144"/>
      <c r="AA662" s="142"/>
      <c r="AB662" s="142"/>
      <c r="AC662" s="142"/>
      <c r="AD662" s="142"/>
      <c r="AE662" s="142"/>
      <c r="AF662" s="111"/>
      <c r="AG662" s="111"/>
      <c r="AH662" s="111"/>
      <c r="AI662" s="142"/>
      <c r="AJ662" s="144"/>
      <c r="AK662" s="142"/>
      <c r="AL662" s="142"/>
      <c r="AM662" s="142"/>
      <c r="AN662" s="142"/>
      <c r="AO662" s="142"/>
      <c r="AP662" s="111"/>
      <c r="AQ662" s="111"/>
      <c r="AR662" s="111"/>
      <c r="AS662" s="142"/>
      <c r="AT662" s="144"/>
      <c r="AU662" s="142"/>
      <c r="AV662" s="142"/>
      <c r="AW662" s="142"/>
      <c r="AX662" s="110"/>
      <c r="AY662" s="110"/>
      <c r="AZ662" s="142"/>
      <c r="BA662" s="144"/>
      <c r="BB662" s="142"/>
      <c r="BC662" s="142"/>
      <c r="BD662" s="142"/>
      <c r="BE662" s="110"/>
      <c r="BF662" s="110"/>
      <c r="BG662" s="142"/>
      <c r="BH662" s="144"/>
      <c r="BI662" s="142"/>
      <c r="BJ662" s="142"/>
      <c r="BK662" s="110"/>
      <c r="BL662" s="142"/>
      <c r="BM662" s="110"/>
      <c r="BN662" s="142"/>
      <c r="BO662" s="142"/>
      <c r="BP662" s="142"/>
      <c r="BQ662" s="110"/>
      <c r="BR662" s="142"/>
      <c r="BS662" s="110"/>
      <c r="BT662" s="142"/>
      <c r="BU662" s="110"/>
      <c r="BV662" s="144"/>
      <c r="BW662" s="114"/>
      <c r="BX662" s="67"/>
      <c r="BY662" s="68"/>
      <c r="BZ662" s="143"/>
      <c r="CA662" s="143"/>
      <c r="CB662" s="142"/>
      <c r="CC662" s="110"/>
      <c r="CD662" s="110"/>
      <c r="CE662" s="142"/>
      <c r="CF662" s="145"/>
      <c r="CG662" s="142"/>
      <c r="CH662" s="142"/>
      <c r="CI662" s="142"/>
      <c r="CJ662" s="142"/>
      <c r="CK662" s="142"/>
      <c r="CL662" s="111"/>
      <c r="CM662" s="111"/>
      <c r="CN662" s="111"/>
      <c r="CO662" s="142"/>
      <c r="CP662" s="145"/>
      <c r="CQ662" s="142"/>
      <c r="CR662" s="142"/>
      <c r="CS662" s="142"/>
      <c r="CT662" s="142"/>
      <c r="CU662" s="142"/>
      <c r="CV662" s="111"/>
      <c r="CW662" s="111"/>
      <c r="CX662" s="111"/>
      <c r="CY662" s="142"/>
      <c r="CZ662" s="145"/>
      <c r="DA662" s="116"/>
      <c r="DB662" s="168"/>
      <c r="DC662" s="118"/>
      <c r="DD662" s="118"/>
      <c r="DE662" s="167"/>
      <c r="DF662" s="167"/>
    </row>
    <row r="663" spans="1:110" hidden="1" x14ac:dyDescent="0.25">
      <c r="A663" s="140"/>
      <c r="B663" s="141"/>
      <c r="C663" s="90"/>
      <c r="D663" s="142"/>
      <c r="E663" s="143"/>
      <c r="F663" s="144"/>
      <c r="G663" s="142"/>
      <c r="H663" s="142"/>
      <c r="I663" s="110"/>
      <c r="J663" s="142"/>
      <c r="K663" s="110"/>
      <c r="L663" s="142"/>
      <c r="M663" s="142"/>
      <c r="N663" s="142"/>
      <c r="O663" s="110"/>
      <c r="P663" s="142"/>
      <c r="Q663" s="110"/>
      <c r="R663" s="142"/>
      <c r="S663" s="142"/>
      <c r="T663" s="142"/>
      <c r="U663" s="110"/>
      <c r="V663" s="142"/>
      <c r="W663" s="110"/>
      <c r="X663" s="142"/>
      <c r="Y663" s="110"/>
      <c r="Z663" s="144"/>
      <c r="AA663" s="142"/>
      <c r="AB663" s="142"/>
      <c r="AC663" s="142"/>
      <c r="AD663" s="142"/>
      <c r="AE663" s="142"/>
      <c r="AF663" s="111"/>
      <c r="AG663" s="111"/>
      <c r="AH663" s="111"/>
      <c r="AI663" s="142"/>
      <c r="AJ663" s="144"/>
      <c r="AK663" s="142"/>
      <c r="AL663" s="142"/>
      <c r="AM663" s="142"/>
      <c r="AN663" s="142"/>
      <c r="AO663" s="142"/>
      <c r="AP663" s="111"/>
      <c r="AQ663" s="111"/>
      <c r="AR663" s="111"/>
      <c r="AS663" s="142"/>
      <c r="AT663" s="144"/>
      <c r="AU663" s="142"/>
      <c r="AV663" s="142"/>
      <c r="AW663" s="142"/>
      <c r="AX663" s="110"/>
      <c r="AY663" s="110"/>
      <c r="AZ663" s="142"/>
      <c r="BA663" s="144"/>
      <c r="BB663" s="142"/>
      <c r="BC663" s="142"/>
      <c r="BD663" s="142"/>
      <c r="BE663" s="110"/>
      <c r="BF663" s="110"/>
      <c r="BG663" s="142"/>
      <c r="BH663" s="144"/>
      <c r="BI663" s="142"/>
      <c r="BJ663" s="142"/>
      <c r="BK663" s="110"/>
      <c r="BL663" s="142"/>
      <c r="BM663" s="110"/>
      <c r="BN663" s="142"/>
      <c r="BO663" s="142"/>
      <c r="BP663" s="142"/>
      <c r="BQ663" s="110"/>
      <c r="BR663" s="142"/>
      <c r="BS663" s="110"/>
      <c r="BT663" s="142"/>
      <c r="BU663" s="110"/>
      <c r="BV663" s="144"/>
      <c r="BW663" s="114"/>
      <c r="BX663" s="67"/>
      <c r="BY663" s="68"/>
      <c r="BZ663" s="143"/>
      <c r="CA663" s="143"/>
      <c r="CB663" s="142"/>
      <c r="CC663" s="110"/>
      <c r="CD663" s="110"/>
      <c r="CE663" s="142"/>
      <c r="CF663" s="145"/>
      <c r="CG663" s="142"/>
      <c r="CH663" s="142"/>
      <c r="CI663" s="142"/>
      <c r="CJ663" s="142"/>
      <c r="CK663" s="142"/>
      <c r="CL663" s="111"/>
      <c r="CM663" s="111"/>
      <c r="CN663" s="111"/>
      <c r="CO663" s="142"/>
      <c r="CP663" s="145"/>
      <c r="CQ663" s="142"/>
      <c r="CR663" s="142"/>
      <c r="CS663" s="142"/>
      <c r="CT663" s="142"/>
      <c r="CU663" s="142"/>
      <c r="CV663" s="111"/>
      <c r="CW663" s="111"/>
      <c r="CX663" s="111"/>
      <c r="CY663" s="142"/>
      <c r="CZ663" s="145"/>
      <c r="DA663" s="116"/>
      <c r="DB663" s="168"/>
      <c r="DC663" s="118"/>
      <c r="DD663" s="118"/>
      <c r="DE663" s="167"/>
      <c r="DF663" s="167"/>
    </row>
    <row r="664" spans="1:110" hidden="1" x14ac:dyDescent="0.25">
      <c r="A664" s="140"/>
      <c r="B664" s="141"/>
      <c r="C664" s="90"/>
      <c r="D664" s="142"/>
      <c r="E664" s="143"/>
      <c r="F664" s="144"/>
      <c r="G664" s="142"/>
      <c r="H664" s="142"/>
      <c r="I664" s="110"/>
      <c r="J664" s="142"/>
      <c r="K664" s="110"/>
      <c r="L664" s="142"/>
      <c r="M664" s="142"/>
      <c r="N664" s="142"/>
      <c r="O664" s="110"/>
      <c r="P664" s="142"/>
      <c r="Q664" s="110"/>
      <c r="R664" s="142"/>
      <c r="S664" s="142"/>
      <c r="T664" s="142"/>
      <c r="U664" s="110"/>
      <c r="V664" s="142"/>
      <c r="W664" s="110"/>
      <c r="X664" s="142"/>
      <c r="Y664" s="110"/>
      <c r="Z664" s="144"/>
      <c r="AA664" s="142"/>
      <c r="AB664" s="142"/>
      <c r="AC664" s="142"/>
      <c r="AD664" s="142"/>
      <c r="AE664" s="142"/>
      <c r="AF664" s="111"/>
      <c r="AG664" s="111"/>
      <c r="AH664" s="111"/>
      <c r="AI664" s="142"/>
      <c r="AJ664" s="144"/>
      <c r="AK664" s="142"/>
      <c r="AL664" s="142"/>
      <c r="AM664" s="142"/>
      <c r="AN664" s="142"/>
      <c r="AO664" s="142"/>
      <c r="AP664" s="111"/>
      <c r="AQ664" s="111"/>
      <c r="AR664" s="111"/>
      <c r="AS664" s="142"/>
      <c r="AT664" s="144"/>
      <c r="AU664" s="142"/>
      <c r="AV664" s="142"/>
      <c r="AW664" s="142"/>
      <c r="AX664" s="110"/>
      <c r="AY664" s="110"/>
      <c r="AZ664" s="142"/>
      <c r="BA664" s="144"/>
      <c r="BB664" s="142"/>
      <c r="BC664" s="142"/>
      <c r="BD664" s="142"/>
      <c r="BE664" s="110"/>
      <c r="BF664" s="110"/>
      <c r="BG664" s="142"/>
      <c r="BH664" s="144"/>
      <c r="BI664" s="142"/>
      <c r="BJ664" s="142"/>
      <c r="BK664" s="110"/>
      <c r="BL664" s="142"/>
      <c r="BM664" s="110"/>
      <c r="BN664" s="142"/>
      <c r="BO664" s="142"/>
      <c r="BP664" s="142"/>
      <c r="BQ664" s="110"/>
      <c r="BR664" s="142"/>
      <c r="BS664" s="110"/>
      <c r="BT664" s="142"/>
      <c r="BU664" s="110"/>
      <c r="BV664" s="144"/>
      <c r="BW664" s="114"/>
      <c r="BX664" s="67"/>
      <c r="BY664" s="68"/>
      <c r="BZ664" s="143"/>
      <c r="CA664" s="143"/>
      <c r="CB664" s="142"/>
      <c r="CC664" s="110"/>
      <c r="CD664" s="110"/>
      <c r="CE664" s="142"/>
      <c r="CF664" s="145"/>
      <c r="CG664" s="142"/>
      <c r="CH664" s="142"/>
      <c r="CI664" s="142"/>
      <c r="CJ664" s="142"/>
      <c r="CK664" s="142"/>
      <c r="CL664" s="111"/>
      <c r="CM664" s="111"/>
      <c r="CN664" s="111"/>
      <c r="CO664" s="142"/>
      <c r="CP664" s="145"/>
      <c r="CQ664" s="142"/>
      <c r="CR664" s="142"/>
      <c r="CS664" s="142"/>
      <c r="CT664" s="142"/>
      <c r="CU664" s="142"/>
      <c r="CV664" s="111"/>
      <c r="CW664" s="111"/>
      <c r="CX664" s="111"/>
      <c r="CY664" s="142"/>
      <c r="CZ664" s="145"/>
      <c r="DA664" s="116"/>
      <c r="DB664" s="168"/>
      <c r="DC664" s="118"/>
      <c r="DD664" s="118"/>
      <c r="DE664" s="167"/>
      <c r="DF664" s="167"/>
    </row>
    <row r="665" spans="1:110" hidden="1" x14ac:dyDescent="0.25">
      <c r="A665" s="140"/>
      <c r="B665" s="141"/>
      <c r="C665" s="90"/>
      <c r="D665" s="142"/>
      <c r="E665" s="143"/>
      <c r="F665" s="144"/>
      <c r="G665" s="142"/>
      <c r="H665" s="142"/>
      <c r="I665" s="110"/>
      <c r="J665" s="142"/>
      <c r="K665" s="110"/>
      <c r="L665" s="142"/>
      <c r="M665" s="142"/>
      <c r="N665" s="142"/>
      <c r="O665" s="110"/>
      <c r="P665" s="142"/>
      <c r="Q665" s="110"/>
      <c r="R665" s="142"/>
      <c r="S665" s="142"/>
      <c r="T665" s="142"/>
      <c r="U665" s="110"/>
      <c r="V665" s="142"/>
      <c r="W665" s="110"/>
      <c r="X665" s="142"/>
      <c r="Y665" s="110"/>
      <c r="Z665" s="144"/>
      <c r="AA665" s="142"/>
      <c r="AB665" s="142"/>
      <c r="AC665" s="142"/>
      <c r="AD665" s="142"/>
      <c r="AE665" s="142"/>
      <c r="AF665" s="111"/>
      <c r="AG665" s="111"/>
      <c r="AH665" s="111"/>
      <c r="AI665" s="142"/>
      <c r="AJ665" s="144"/>
      <c r="AK665" s="142"/>
      <c r="AL665" s="142"/>
      <c r="AM665" s="142"/>
      <c r="AN665" s="142"/>
      <c r="AO665" s="142"/>
      <c r="AP665" s="111"/>
      <c r="AQ665" s="111"/>
      <c r="AR665" s="111"/>
      <c r="AS665" s="142"/>
      <c r="AT665" s="144"/>
      <c r="AU665" s="142"/>
      <c r="AV665" s="142"/>
      <c r="AW665" s="142"/>
      <c r="AX665" s="110"/>
      <c r="AY665" s="110"/>
      <c r="AZ665" s="142"/>
      <c r="BA665" s="144"/>
      <c r="BB665" s="142"/>
      <c r="BC665" s="142"/>
      <c r="BD665" s="142"/>
      <c r="BE665" s="110"/>
      <c r="BF665" s="110"/>
      <c r="BG665" s="142"/>
      <c r="BH665" s="144"/>
      <c r="BI665" s="142"/>
      <c r="BJ665" s="142"/>
      <c r="BK665" s="110"/>
      <c r="BL665" s="142"/>
      <c r="BM665" s="110"/>
      <c r="BN665" s="142"/>
      <c r="BO665" s="142"/>
      <c r="BP665" s="142"/>
      <c r="BQ665" s="110"/>
      <c r="BR665" s="142"/>
      <c r="BS665" s="110"/>
      <c r="BT665" s="142"/>
      <c r="BU665" s="110"/>
      <c r="BV665" s="144"/>
      <c r="BW665" s="114"/>
      <c r="BX665" s="67"/>
      <c r="BY665" s="68"/>
      <c r="BZ665" s="143"/>
      <c r="CA665" s="143"/>
      <c r="CB665" s="142"/>
      <c r="CC665" s="110"/>
      <c r="CD665" s="110"/>
      <c r="CE665" s="142"/>
      <c r="CF665" s="145"/>
      <c r="CG665" s="142"/>
      <c r="CH665" s="142"/>
      <c r="CI665" s="142"/>
      <c r="CJ665" s="142"/>
      <c r="CK665" s="142"/>
      <c r="CL665" s="111"/>
      <c r="CM665" s="111"/>
      <c r="CN665" s="111"/>
      <c r="CO665" s="142"/>
      <c r="CP665" s="145"/>
      <c r="CQ665" s="142"/>
      <c r="CR665" s="142"/>
      <c r="CS665" s="142"/>
      <c r="CT665" s="142"/>
      <c r="CU665" s="142"/>
      <c r="CV665" s="111"/>
      <c r="CW665" s="111"/>
      <c r="CX665" s="111"/>
      <c r="CY665" s="142"/>
      <c r="CZ665" s="145"/>
      <c r="DA665" s="116"/>
      <c r="DB665" s="168"/>
      <c r="DC665" s="118"/>
      <c r="DD665" s="118"/>
      <c r="DE665" s="167"/>
      <c r="DF665" s="167"/>
    </row>
    <row r="666" spans="1:110" hidden="1" x14ac:dyDescent="0.25">
      <c r="A666" s="140"/>
      <c r="B666" s="141"/>
      <c r="C666" s="90"/>
      <c r="D666" s="142"/>
      <c r="E666" s="143"/>
      <c r="F666" s="144"/>
      <c r="G666" s="142"/>
      <c r="H666" s="142"/>
      <c r="I666" s="110"/>
      <c r="J666" s="142"/>
      <c r="K666" s="110"/>
      <c r="L666" s="142"/>
      <c r="M666" s="142"/>
      <c r="N666" s="142"/>
      <c r="O666" s="110"/>
      <c r="P666" s="142"/>
      <c r="Q666" s="110"/>
      <c r="R666" s="142"/>
      <c r="S666" s="142"/>
      <c r="T666" s="142"/>
      <c r="U666" s="110"/>
      <c r="V666" s="142"/>
      <c r="W666" s="110"/>
      <c r="X666" s="142"/>
      <c r="Y666" s="110"/>
      <c r="Z666" s="144"/>
      <c r="AA666" s="142"/>
      <c r="AB666" s="142"/>
      <c r="AC666" s="142"/>
      <c r="AD666" s="142"/>
      <c r="AE666" s="142"/>
      <c r="AF666" s="111"/>
      <c r="AG666" s="111"/>
      <c r="AH666" s="111"/>
      <c r="AI666" s="142"/>
      <c r="AJ666" s="144"/>
      <c r="AK666" s="142"/>
      <c r="AL666" s="142"/>
      <c r="AM666" s="142"/>
      <c r="AN666" s="142"/>
      <c r="AO666" s="142"/>
      <c r="AP666" s="111"/>
      <c r="AQ666" s="111"/>
      <c r="AR666" s="111"/>
      <c r="AS666" s="142"/>
      <c r="AT666" s="144"/>
      <c r="AU666" s="142"/>
      <c r="AV666" s="142"/>
      <c r="AW666" s="142"/>
      <c r="AX666" s="110"/>
      <c r="AY666" s="110"/>
      <c r="AZ666" s="142"/>
      <c r="BA666" s="144"/>
      <c r="BB666" s="142"/>
      <c r="BC666" s="142"/>
      <c r="BD666" s="142"/>
      <c r="BE666" s="110"/>
      <c r="BF666" s="110"/>
      <c r="BG666" s="142"/>
      <c r="BH666" s="144"/>
      <c r="BI666" s="142"/>
      <c r="BJ666" s="142"/>
      <c r="BK666" s="110"/>
      <c r="BL666" s="142"/>
      <c r="BM666" s="110"/>
      <c r="BN666" s="142"/>
      <c r="BO666" s="142"/>
      <c r="BP666" s="142"/>
      <c r="BQ666" s="110"/>
      <c r="BR666" s="142"/>
      <c r="BS666" s="110"/>
      <c r="BT666" s="142"/>
      <c r="BU666" s="110"/>
      <c r="BV666" s="144"/>
      <c r="BW666" s="114"/>
      <c r="BX666" s="67"/>
      <c r="BY666" s="68"/>
      <c r="BZ666" s="143"/>
      <c r="CA666" s="143"/>
      <c r="CB666" s="142"/>
      <c r="CC666" s="110"/>
      <c r="CD666" s="110"/>
      <c r="CE666" s="142"/>
      <c r="CF666" s="145"/>
      <c r="CG666" s="142"/>
      <c r="CH666" s="142"/>
      <c r="CI666" s="142"/>
      <c r="CJ666" s="142"/>
      <c r="CK666" s="142"/>
      <c r="CL666" s="111"/>
      <c r="CM666" s="111"/>
      <c r="CN666" s="111"/>
      <c r="CO666" s="142"/>
      <c r="CP666" s="145"/>
      <c r="CQ666" s="142"/>
      <c r="CR666" s="142"/>
      <c r="CS666" s="142"/>
      <c r="CT666" s="142"/>
      <c r="CU666" s="142"/>
      <c r="CV666" s="111"/>
      <c r="CW666" s="111"/>
      <c r="CX666" s="111"/>
      <c r="CY666" s="142"/>
      <c r="CZ666" s="145"/>
      <c r="DA666" s="116"/>
      <c r="DB666" s="168"/>
      <c r="DC666" s="118"/>
      <c r="DD666" s="118"/>
      <c r="DE666" s="167"/>
      <c r="DF666" s="167"/>
    </row>
    <row r="667" spans="1:110" hidden="1" x14ac:dyDescent="0.25">
      <c r="A667" s="140"/>
      <c r="B667" s="141"/>
      <c r="C667" s="90"/>
      <c r="D667" s="142"/>
      <c r="E667" s="143"/>
      <c r="F667" s="144"/>
      <c r="G667" s="142"/>
      <c r="H667" s="142"/>
      <c r="I667" s="110"/>
      <c r="J667" s="142"/>
      <c r="K667" s="110"/>
      <c r="L667" s="142"/>
      <c r="M667" s="142"/>
      <c r="N667" s="142"/>
      <c r="O667" s="110"/>
      <c r="P667" s="142"/>
      <c r="Q667" s="110"/>
      <c r="R667" s="142"/>
      <c r="S667" s="142"/>
      <c r="T667" s="142"/>
      <c r="U667" s="110"/>
      <c r="V667" s="142"/>
      <c r="W667" s="110"/>
      <c r="X667" s="142"/>
      <c r="Y667" s="110"/>
      <c r="Z667" s="144"/>
      <c r="AA667" s="142"/>
      <c r="AB667" s="142"/>
      <c r="AC667" s="142"/>
      <c r="AD667" s="142"/>
      <c r="AE667" s="142"/>
      <c r="AF667" s="111"/>
      <c r="AG667" s="111"/>
      <c r="AH667" s="111"/>
      <c r="AI667" s="142"/>
      <c r="AJ667" s="144"/>
      <c r="AK667" s="142"/>
      <c r="AL667" s="142"/>
      <c r="AM667" s="142"/>
      <c r="AN667" s="142"/>
      <c r="AO667" s="142"/>
      <c r="AP667" s="111"/>
      <c r="AQ667" s="111"/>
      <c r="AR667" s="111"/>
      <c r="AS667" s="142"/>
      <c r="AT667" s="144"/>
      <c r="AU667" s="142"/>
      <c r="AV667" s="142"/>
      <c r="AW667" s="142"/>
      <c r="AX667" s="110"/>
      <c r="AY667" s="110"/>
      <c r="AZ667" s="142"/>
      <c r="BA667" s="144"/>
      <c r="BB667" s="142"/>
      <c r="BC667" s="142"/>
      <c r="BD667" s="142"/>
      <c r="BE667" s="110"/>
      <c r="BF667" s="110"/>
      <c r="BG667" s="142"/>
      <c r="BH667" s="144"/>
      <c r="BI667" s="142"/>
      <c r="BJ667" s="142"/>
      <c r="BK667" s="110"/>
      <c r="BL667" s="142"/>
      <c r="BM667" s="110"/>
      <c r="BN667" s="142"/>
      <c r="BO667" s="142"/>
      <c r="BP667" s="142"/>
      <c r="BQ667" s="110"/>
      <c r="BR667" s="142"/>
      <c r="BS667" s="110"/>
      <c r="BT667" s="142"/>
      <c r="BU667" s="110"/>
      <c r="BV667" s="144"/>
      <c r="BW667" s="114"/>
      <c r="BX667" s="67"/>
      <c r="BY667" s="68"/>
      <c r="BZ667" s="143"/>
      <c r="CA667" s="143"/>
      <c r="CB667" s="142"/>
      <c r="CC667" s="110"/>
      <c r="CD667" s="110"/>
      <c r="CE667" s="142"/>
      <c r="CF667" s="145"/>
      <c r="CG667" s="142"/>
      <c r="CH667" s="142"/>
      <c r="CI667" s="142"/>
      <c r="CJ667" s="142"/>
      <c r="CK667" s="142"/>
      <c r="CL667" s="111"/>
      <c r="CM667" s="111"/>
      <c r="CN667" s="111"/>
      <c r="CO667" s="142"/>
      <c r="CP667" s="145"/>
      <c r="CQ667" s="142"/>
      <c r="CR667" s="142"/>
      <c r="CS667" s="142"/>
      <c r="CT667" s="142"/>
      <c r="CU667" s="142"/>
      <c r="CV667" s="111"/>
      <c r="CW667" s="111"/>
      <c r="CX667" s="111"/>
      <c r="CY667" s="142"/>
      <c r="CZ667" s="145"/>
      <c r="DA667" s="116"/>
      <c r="DB667" s="168"/>
      <c r="DC667" s="118"/>
      <c r="DD667" s="118"/>
      <c r="DE667" s="167"/>
      <c r="DF667" s="167"/>
    </row>
    <row r="668" spans="1:110" hidden="1" x14ac:dyDescent="0.25">
      <c r="A668" s="140"/>
      <c r="B668" s="141"/>
      <c r="C668" s="90"/>
      <c r="D668" s="142"/>
      <c r="E668" s="143"/>
      <c r="F668" s="144"/>
      <c r="G668" s="142"/>
      <c r="H668" s="142"/>
      <c r="I668" s="110"/>
      <c r="J668" s="142"/>
      <c r="K668" s="110"/>
      <c r="L668" s="142"/>
      <c r="M668" s="142"/>
      <c r="N668" s="142"/>
      <c r="O668" s="110"/>
      <c r="P668" s="142"/>
      <c r="Q668" s="110"/>
      <c r="R668" s="142"/>
      <c r="S668" s="142"/>
      <c r="T668" s="142"/>
      <c r="U668" s="110"/>
      <c r="V668" s="142"/>
      <c r="W668" s="110"/>
      <c r="X668" s="142"/>
      <c r="Y668" s="110"/>
      <c r="Z668" s="144"/>
      <c r="AA668" s="142"/>
      <c r="AB668" s="142"/>
      <c r="AC668" s="142"/>
      <c r="AD668" s="142"/>
      <c r="AE668" s="142"/>
      <c r="AF668" s="111"/>
      <c r="AG668" s="111"/>
      <c r="AH668" s="111"/>
      <c r="AI668" s="142"/>
      <c r="AJ668" s="144"/>
      <c r="AK668" s="142"/>
      <c r="AL668" s="142"/>
      <c r="AM668" s="142"/>
      <c r="AN668" s="142"/>
      <c r="AO668" s="142"/>
      <c r="AP668" s="111"/>
      <c r="AQ668" s="111"/>
      <c r="AR668" s="111"/>
      <c r="AS668" s="142"/>
      <c r="AT668" s="144"/>
      <c r="AU668" s="142"/>
      <c r="AV668" s="142"/>
      <c r="AW668" s="142"/>
      <c r="AX668" s="110"/>
      <c r="AY668" s="110"/>
      <c r="AZ668" s="142"/>
      <c r="BA668" s="144"/>
      <c r="BB668" s="142"/>
      <c r="BC668" s="142"/>
      <c r="BD668" s="142"/>
      <c r="BE668" s="110"/>
      <c r="BF668" s="110"/>
      <c r="BG668" s="142"/>
      <c r="BH668" s="144"/>
      <c r="BI668" s="142"/>
      <c r="BJ668" s="142"/>
      <c r="BK668" s="110"/>
      <c r="BL668" s="142"/>
      <c r="BM668" s="110"/>
      <c r="BN668" s="142"/>
      <c r="BO668" s="142"/>
      <c r="BP668" s="142"/>
      <c r="BQ668" s="110"/>
      <c r="BR668" s="142"/>
      <c r="BS668" s="110"/>
      <c r="BT668" s="142"/>
      <c r="BU668" s="110"/>
      <c r="BV668" s="144"/>
      <c r="BW668" s="114"/>
      <c r="BX668" s="67"/>
      <c r="BY668" s="68"/>
      <c r="BZ668" s="143"/>
      <c r="CA668" s="143"/>
      <c r="CB668" s="142"/>
      <c r="CC668" s="110"/>
      <c r="CD668" s="110"/>
      <c r="CE668" s="142"/>
      <c r="CF668" s="145"/>
      <c r="CG668" s="142"/>
      <c r="CH668" s="142"/>
      <c r="CI668" s="142"/>
      <c r="CJ668" s="142"/>
      <c r="CK668" s="142"/>
      <c r="CL668" s="111"/>
      <c r="CM668" s="111"/>
      <c r="CN668" s="111"/>
      <c r="CO668" s="142"/>
      <c r="CP668" s="145"/>
      <c r="CQ668" s="142"/>
      <c r="CR668" s="142"/>
      <c r="CS668" s="142"/>
      <c r="CT668" s="142"/>
      <c r="CU668" s="142"/>
      <c r="CV668" s="111"/>
      <c r="CW668" s="111"/>
      <c r="CX668" s="111"/>
      <c r="CY668" s="142"/>
      <c r="CZ668" s="145"/>
      <c r="DA668" s="116"/>
      <c r="DB668" s="168"/>
      <c r="DC668" s="118"/>
      <c r="DD668" s="118"/>
      <c r="DE668" s="167"/>
      <c r="DF668" s="167"/>
    </row>
    <row r="669" spans="1:110" hidden="1" x14ac:dyDescent="0.25">
      <c r="A669" s="140"/>
      <c r="B669" s="141"/>
      <c r="C669" s="90"/>
      <c r="D669" s="142"/>
      <c r="E669" s="143"/>
      <c r="F669" s="144"/>
      <c r="G669" s="142"/>
      <c r="H669" s="142"/>
      <c r="I669" s="110"/>
      <c r="J669" s="142"/>
      <c r="K669" s="110"/>
      <c r="L669" s="142"/>
      <c r="M669" s="142"/>
      <c r="N669" s="142"/>
      <c r="O669" s="110"/>
      <c r="P669" s="142"/>
      <c r="Q669" s="110"/>
      <c r="R669" s="142"/>
      <c r="S669" s="142"/>
      <c r="T669" s="142"/>
      <c r="U669" s="110"/>
      <c r="V669" s="142"/>
      <c r="W669" s="110"/>
      <c r="X669" s="142"/>
      <c r="Y669" s="110"/>
      <c r="Z669" s="144"/>
      <c r="AA669" s="142"/>
      <c r="AB669" s="142"/>
      <c r="AC669" s="142"/>
      <c r="AD669" s="142"/>
      <c r="AE669" s="142"/>
      <c r="AF669" s="111"/>
      <c r="AG669" s="111"/>
      <c r="AH669" s="111"/>
      <c r="AI669" s="142"/>
      <c r="AJ669" s="144"/>
      <c r="AK669" s="142"/>
      <c r="AL669" s="142"/>
      <c r="AM669" s="142"/>
      <c r="AN669" s="142"/>
      <c r="AO669" s="142"/>
      <c r="AP669" s="111"/>
      <c r="AQ669" s="111"/>
      <c r="AR669" s="111"/>
      <c r="AS669" s="142"/>
      <c r="AT669" s="144"/>
      <c r="AU669" s="142"/>
      <c r="AV669" s="142"/>
      <c r="AW669" s="142"/>
      <c r="AX669" s="110"/>
      <c r="AY669" s="110"/>
      <c r="AZ669" s="142"/>
      <c r="BA669" s="144"/>
      <c r="BB669" s="142"/>
      <c r="BC669" s="142"/>
      <c r="BD669" s="142"/>
      <c r="BE669" s="110"/>
      <c r="BF669" s="110"/>
      <c r="BG669" s="142"/>
      <c r="BH669" s="144"/>
      <c r="BI669" s="142"/>
      <c r="BJ669" s="142"/>
      <c r="BK669" s="110"/>
      <c r="BL669" s="142"/>
      <c r="BM669" s="110"/>
      <c r="BN669" s="142"/>
      <c r="BO669" s="142"/>
      <c r="BP669" s="142"/>
      <c r="BQ669" s="110"/>
      <c r="BR669" s="142"/>
      <c r="BS669" s="110"/>
      <c r="BT669" s="142"/>
      <c r="BU669" s="110"/>
      <c r="BV669" s="144"/>
      <c r="BW669" s="114"/>
      <c r="BX669" s="67"/>
      <c r="BY669" s="68"/>
      <c r="BZ669" s="143"/>
      <c r="CA669" s="143"/>
      <c r="CB669" s="142"/>
      <c r="CC669" s="110"/>
      <c r="CD669" s="110"/>
      <c r="CE669" s="142"/>
      <c r="CF669" s="145"/>
      <c r="CG669" s="142"/>
      <c r="CH669" s="142"/>
      <c r="CI669" s="142"/>
      <c r="CJ669" s="142"/>
      <c r="CK669" s="142"/>
      <c r="CL669" s="111"/>
      <c r="CM669" s="111"/>
      <c r="CN669" s="111"/>
      <c r="CO669" s="142"/>
      <c r="CP669" s="145"/>
      <c r="CQ669" s="142"/>
      <c r="CR669" s="142"/>
      <c r="CS669" s="142"/>
      <c r="CT669" s="142"/>
      <c r="CU669" s="142"/>
      <c r="CV669" s="111"/>
      <c r="CW669" s="111"/>
      <c r="CX669" s="111"/>
      <c r="CY669" s="142"/>
      <c r="CZ669" s="145"/>
      <c r="DA669" s="116"/>
      <c r="DB669" s="168"/>
      <c r="DC669" s="118"/>
      <c r="DD669" s="118"/>
      <c r="DE669" s="167"/>
      <c r="DF669" s="167"/>
    </row>
    <row r="670" spans="1:110" hidden="1" x14ac:dyDescent="0.25">
      <c r="A670" s="140"/>
      <c r="B670" s="141"/>
      <c r="C670" s="90"/>
      <c r="D670" s="142"/>
      <c r="E670" s="143"/>
      <c r="F670" s="144"/>
      <c r="G670" s="142"/>
      <c r="H670" s="142"/>
      <c r="I670" s="110"/>
      <c r="J670" s="142"/>
      <c r="K670" s="110"/>
      <c r="L670" s="142"/>
      <c r="M670" s="142"/>
      <c r="N670" s="142"/>
      <c r="O670" s="110"/>
      <c r="P670" s="142"/>
      <c r="Q670" s="110"/>
      <c r="R670" s="142"/>
      <c r="S670" s="142"/>
      <c r="T670" s="142"/>
      <c r="U670" s="110"/>
      <c r="V670" s="142"/>
      <c r="W670" s="110"/>
      <c r="X670" s="142"/>
      <c r="Y670" s="110"/>
      <c r="Z670" s="144"/>
      <c r="AA670" s="142"/>
      <c r="AB670" s="142"/>
      <c r="AC670" s="142"/>
      <c r="AD670" s="142"/>
      <c r="AE670" s="142"/>
      <c r="AF670" s="111"/>
      <c r="AG670" s="111"/>
      <c r="AH670" s="111"/>
      <c r="AI670" s="142"/>
      <c r="AJ670" s="144"/>
      <c r="AK670" s="142"/>
      <c r="AL670" s="142"/>
      <c r="AM670" s="142"/>
      <c r="AN670" s="142"/>
      <c r="AO670" s="142"/>
      <c r="AP670" s="111"/>
      <c r="AQ670" s="111"/>
      <c r="AR670" s="111"/>
      <c r="AS670" s="142"/>
      <c r="AT670" s="144"/>
      <c r="AU670" s="142"/>
      <c r="AV670" s="142"/>
      <c r="AW670" s="142"/>
      <c r="AX670" s="110"/>
      <c r="AY670" s="110"/>
      <c r="AZ670" s="142"/>
      <c r="BA670" s="144"/>
      <c r="BB670" s="142"/>
      <c r="BC670" s="142"/>
      <c r="BD670" s="142"/>
      <c r="BE670" s="110"/>
      <c r="BF670" s="110"/>
      <c r="BG670" s="142"/>
      <c r="BH670" s="144"/>
      <c r="BI670" s="142"/>
      <c r="BJ670" s="142"/>
      <c r="BK670" s="110"/>
      <c r="BL670" s="142"/>
      <c r="BM670" s="110"/>
      <c r="BN670" s="142"/>
      <c r="BO670" s="142"/>
      <c r="BP670" s="142"/>
      <c r="BQ670" s="110"/>
      <c r="BR670" s="142"/>
      <c r="BS670" s="110"/>
      <c r="BT670" s="142"/>
      <c r="BU670" s="110"/>
      <c r="BV670" s="144"/>
      <c r="BW670" s="114"/>
      <c r="BX670" s="67"/>
      <c r="BY670" s="68"/>
      <c r="BZ670" s="143"/>
      <c r="CA670" s="143"/>
      <c r="CB670" s="142"/>
      <c r="CC670" s="110"/>
      <c r="CD670" s="110"/>
      <c r="CE670" s="142"/>
      <c r="CF670" s="145"/>
      <c r="CG670" s="142"/>
      <c r="CH670" s="142"/>
      <c r="CI670" s="142"/>
      <c r="CJ670" s="142"/>
      <c r="CK670" s="142"/>
      <c r="CL670" s="111"/>
      <c r="CM670" s="111"/>
      <c r="CN670" s="111"/>
      <c r="CO670" s="142"/>
      <c r="CP670" s="145"/>
      <c r="CQ670" s="142"/>
      <c r="CR670" s="142"/>
      <c r="CS670" s="142"/>
      <c r="CT670" s="142"/>
      <c r="CU670" s="142"/>
      <c r="CV670" s="111"/>
      <c r="CW670" s="111"/>
      <c r="CX670" s="111"/>
      <c r="CY670" s="142"/>
      <c r="CZ670" s="145"/>
      <c r="DA670" s="116"/>
      <c r="DB670" s="168"/>
      <c r="DC670" s="118"/>
      <c r="DD670" s="118"/>
      <c r="DE670" s="167"/>
      <c r="DF670" s="167"/>
    </row>
    <row r="671" spans="1:110" hidden="1" x14ac:dyDescent="0.25">
      <c r="A671" s="140"/>
      <c r="B671" s="141"/>
      <c r="C671" s="90"/>
      <c r="D671" s="142"/>
      <c r="E671" s="143"/>
      <c r="F671" s="144"/>
      <c r="G671" s="142"/>
      <c r="H671" s="142"/>
      <c r="I671" s="110"/>
      <c r="J671" s="142"/>
      <c r="K671" s="110"/>
      <c r="L671" s="142"/>
      <c r="M671" s="142"/>
      <c r="N671" s="142"/>
      <c r="O671" s="110"/>
      <c r="P671" s="142"/>
      <c r="Q671" s="110"/>
      <c r="R671" s="142"/>
      <c r="S671" s="142"/>
      <c r="T671" s="142"/>
      <c r="U671" s="110"/>
      <c r="V671" s="142"/>
      <c r="W671" s="110"/>
      <c r="X671" s="142"/>
      <c r="Y671" s="110"/>
      <c r="Z671" s="144"/>
      <c r="AA671" s="142"/>
      <c r="AB671" s="142"/>
      <c r="AC671" s="142"/>
      <c r="AD671" s="142"/>
      <c r="AE671" s="142"/>
      <c r="AF671" s="111"/>
      <c r="AG671" s="111"/>
      <c r="AH671" s="111"/>
      <c r="AI671" s="142"/>
      <c r="AJ671" s="144"/>
      <c r="AK671" s="142"/>
      <c r="AL671" s="142"/>
      <c r="AM671" s="142"/>
      <c r="AN671" s="142"/>
      <c r="AO671" s="142"/>
      <c r="AP671" s="111"/>
      <c r="AQ671" s="111"/>
      <c r="AR671" s="111"/>
      <c r="AS671" s="142"/>
      <c r="AT671" s="144"/>
      <c r="AU671" s="142"/>
      <c r="AV671" s="142"/>
      <c r="AW671" s="142"/>
      <c r="AX671" s="110"/>
      <c r="AY671" s="110"/>
      <c r="AZ671" s="142"/>
      <c r="BA671" s="144"/>
      <c r="BB671" s="142"/>
      <c r="BC671" s="142"/>
      <c r="BD671" s="142"/>
      <c r="BE671" s="110"/>
      <c r="BF671" s="110"/>
      <c r="BG671" s="142"/>
      <c r="BH671" s="144"/>
      <c r="BI671" s="142"/>
      <c r="BJ671" s="142"/>
      <c r="BK671" s="110"/>
      <c r="BL671" s="142"/>
      <c r="BM671" s="110"/>
      <c r="BN671" s="142"/>
      <c r="BO671" s="142"/>
      <c r="BP671" s="142"/>
      <c r="BQ671" s="110"/>
      <c r="BR671" s="142"/>
      <c r="BS671" s="110"/>
      <c r="BT671" s="142"/>
      <c r="BU671" s="110"/>
      <c r="BV671" s="144"/>
      <c r="BW671" s="114"/>
      <c r="BX671" s="67"/>
      <c r="BY671" s="68"/>
      <c r="BZ671" s="143"/>
      <c r="CA671" s="143"/>
      <c r="CB671" s="142"/>
      <c r="CC671" s="110"/>
      <c r="CD671" s="110"/>
      <c r="CE671" s="142"/>
      <c r="CF671" s="145"/>
      <c r="CG671" s="142"/>
      <c r="CH671" s="142"/>
      <c r="CI671" s="142"/>
      <c r="CJ671" s="142"/>
      <c r="CK671" s="142"/>
      <c r="CL671" s="111"/>
      <c r="CM671" s="111"/>
      <c r="CN671" s="111"/>
      <c r="CO671" s="142"/>
      <c r="CP671" s="145"/>
      <c r="CQ671" s="142"/>
      <c r="CR671" s="142"/>
      <c r="CS671" s="142"/>
      <c r="CT671" s="142"/>
      <c r="CU671" s="142"/>
      <c r="CV671" s="111"/>
      <c r="CW671" s="111"/>
      <c r="CX671" s="111"/>
      <c r="CY671" s="142"/>
      <c r="CZ671" s="145"/>
      <c r="DA671" s="116"/>
      <c r="DB671" s="168"/>
      <c r="DC671" s="118"/>
      <c r="DD671" s="118"/>
      <c r="DE671" s="167"/>
      <c r="DF671" s="167"/>
    </row>
    <row r="672" spans="1:110" hidden="1" x14ac:dyDescent="0.25">
      <c r="A672" s="140"/>
      <c r="B672" s="141"/>
      <c r="C672" s="90"/>
      <c r="D672" s="142"/>
      <c r="E672" s="143"/>
      <c r="F672" s="144"/>
      <c r="G672" s="142"/>
      <c r="H672" s="142"/>
      <c r="I672" s="110"/>
      <c r="J672" s="142"/>
      <c r="K672" s="110"/>
      <c r="L672" s="142"/>
      <c r="M672" s="142"/>
      <c r="N672" s="142"/>
      <c r="O672" s="110"/>
      <c r="P672" s="142"/>
      <c r="Q672" s="110"/>
      <c r="R672" s="142"/>
      <c r="S672" s="142"/>
      <c r="T672" s="142"/>
      <c r="U672" s="110"/>
      <c r="V672" s="142"/>
      <c r="W672" s="110"/>
      <c r="X672" s="142"/>
      <c r="Y672" s="110"/>
      <c r="Z672" s="144"/>
      <c r="AA672" s="142"/>
      <c r="AB672" s="142"/>
      <c r="AC672" s="142"/>
      <c r="AD672" s="142"/>
      <c r="AE672" s="142"/>
      <c r="AF672" s="111"/>
      <c r="AG672" s="111"/>
      <c r="AH672" s="111"/>
      <c r="AI672" s="142"/>
      <c r="AJ672" s="144"/>
      <c r="AK672" s="142"/>
      <c r="AL672" s="142"/>
      <c r="AM672" s="142"/>
      <c r="AN672" s="142"/>
      <c r="AO672" s="142"/>
      <c r="AP672" s="111"/>
      <c r="AQ672" s="111"/>
      <c r="AR672" s="111"/>
      <c r="AS672" s="142"/>
      <c r="AT672" s="144"/>
      <c r="AU672" s="142"/>
      <c r="AV672" s="142"/>
      <c r="AW672" s="142"/>
      <c r="AX672" s="110"/>
      <c r="AY672" s="110"/>
      <c r="AZ672" s="142"/>
      <c r="BA672" s="144"/>
      <c r="BB672" s="142"/>
      <c r="BC672" s="142"/>
      <c r="BD672" s="142"/>
      <c r="BE672" s="110"/>
      <c r="BF672" s="110"/>
      <c r="BG672" s="142"/>
      <c r="BH672" s="144"/>
      <c r="BI672" s="142"/>
      <c r="BJ672" s="142"/>
      <c r="BK672" s="110"/>
      <c r="BL672" s="142"/>
      <c r="BM672" s="110"/>
      <c r="BN672" s="142"/>
      <c r="BO672" s="142"/>
      <c r="BP672" s="142"/>
      <c r="BQ672" s="110"/>
      <c r="BR672" s="142"/>
      <c r="BS672" s="110"/>
      <c r="BT672" s="142"/>
      <c r="BU672" s="110"/>
      <c r="BV672" s="144"/>
      <c r="BW672" s="114"/>
      <c r="BX672" s="67"/>
      <c r="BY672" s="68"/>
      <c r="BZ672" s="143"/>
      <c r="CA672" s="143"/>
      <c r="CB672" s="142"/>
      <c r="CC672" s="110"/>
      <c r="CD672" s="110"/>
      <c r="CE672" s="142"/>
      <c r="CF672" s="145"/>
      <c r="CG672" s="142"/>
      <c r="CH672" s="142"/>
      <c r="CI672" s="142"/>
      <c r="CJ672" s="142"/>
      <c r="CK672" s="142"/>
      <c r="CL672" s="111"/>
      <c r="CM672" s="111"/>
      <c r="CN672" s="111"/>
      <c r="CO672" s="142"/>
      <c r="CP672" s="145"/>
      <c r="CQ672" s="142"/>
      <c r="CR672" s="142"/>
      <c r="CS672" s="142"/>
      <c r="CT672" s="142"/>
      <c r="CU672" s="142"/>
      <c r="CV672" s="111"/>
      <c r="CW672" s="111"/>
      <c r="CX672" s="111"/>
      <c r="CY672" s="142"/>
      <c r="CZ672" s="145"/>
      <c r="DA672" s="116"/>
      <c r="DB672" s="168"/>
      <c r="DC672" s="118"/>
      <c r="DD672" s="118"/>
      <c r="DE672" s="167"/>
      <c r="DF672" s="167"/>
    </row>
    <row r="673" spans="1:110" hidden="1" x14ac:dyDescent="0.25">
      <c r="A673" s="140"/>
      <c r="B673" s="141"/>
      <c r="C673" s="90"/>
      <c r="D673" s="142"/>
      <c r="E673" s="143"/>
      <c r="F673" s="144"/>
      <c r="G673" s="142"/>
      <c r="H673" s="142"/>
      <c r="I673" s="110"/>
      <c r="J673" s="142"/>
      <c r="K673" s="110"/>
      <c r="L673" s="142"/>
      <c r="M673" s="142"/>
      <c r="N673" s="142"/>
      <c r="O673" s="110"/>
      <c r="P673" s="142"/>
      <c r="Q673" s="110"/>
      <c r="R673" s="142"/>
      <c r="S673" s="142"/>
      <c r="T673" s="142"/>
      <c r="U673" s="110"/>
      <c r="V673" s="142"/>
      <c r="W673" s="110"/>
      <c r="X673" s="142"/>
      <c r="Y673" s="110"/>
      <c r="Z673" s="144"/>
      <c r="AA673" s="142"/>
      <c r="AB673" s="142"/>
      <c r="AC673" s="142"/>
      <c r="AD673" s="142"/>
      <c r="AE673" s="142"/>
      <c r="AF673" s="111"/>
      <c r="AG673" s="111"/>
      <c r="AH673" s="111"/>
      <c r="AI673" s="142"/>
      <c r="AJ673" s="144"/>
      <c r="AK673" s="142"/>
      <c r="AL673" s="142"/>
      <c r="AM673" s="142"/>
      <c r="AN673" s="142"/>
      <c r="AO673" s="142"/>
      <c r="AP673" s="111"/>
      <c r="AQ673" s="111"/>
      <c r="AR673" s="111"/>
      <c r="AS673" s="142"/>
      <c r="AT673" s="144"/>
      <c r="AU673" s="142"/>
      <c r="AV673" s="142"/>
      <c r="AW673" s="142"/>
      <c r="AX673" s="110"/>
      <c r="AY673" s="110"/>
      <c r="AZ673" s="142"/>
      <c r="BA673" s="144"/>
      <c r="BB673" s="142"/>
      <c r="BC673" s="142"/>
      <c r="BD673" s="142"/>
      <c r="BE673" s="110"/>
      <c r="BF673" s="110"/>
      <c r="BG673" s="142"/>
      <c r="BH673" s="144"/>
      <c r="BI673" s="142"/>
      <c r="BJ673" s="142"/>
      <c r="BK673" s="110"/>
      <c r="BL673" s="142"/>
      <c r="BM673" s="110"/>
      <c r="BN673" s="142"/>
      <c r="BO673" s="142"/>
      <c r="BP673" s="142"/>
      <c r="BQ673" s="110"/>
      <c r="BR673" s="142"/>
      <c r="BS673" s="110"/>
      <c r="BT673" s="142"/>
      <c r="BU673" s="110"/>
      <c r="BV673" s="144"/>
      <c r="BW673" s="114"/>
      <c r="BX673" s="67"/>
      <c r="BY673" s="68"/>
      <c r="BZ673" s="143"/>
      <c r="CA673" s="143"/>
      <c r="CB673" s="142"/>
      <c r="CC673" s="110"/>
      <c r="CD673" s="110"/>
      <c r="CE673" s="142"/>
      <c r="CF673" s="145"/>
      <c r="CG673" s="142"/>
      <c r="CH673" s="142"/>
      <c r="CI673" s="142"/>
      <c r="CJ673" s="142"/>
      <c r="CK673" s="142"/>
      <c r="CL673" s="111"/>
      <c r="CM673" s="111"/>
      <c r="CN673" s="111"/>
      <c r="CO673" s="142"/>
      <c r="CP673" s="145"/>
      <c r="CQ673" s="142"/>
      <c r="CR673" s="142"/>
      <c r="CS673" s="142"/>
      <c r="CT673" s="142"/>
      <c r="CU673" s="142"/>
      <c r="CV673" s="111"/>
      <c r="CW673" s="111"/>
      <c r="CX673" s="111"/>
      <c r="CY673" s="142"/>
      <c r="CZ673" s="145"/>
      <c r="DA673" s="116"/>
      <c r="DB673" s="168"/>
      <c r="DC673" s="118"/>
      <c r="DD673" s="118"/>
      <c r="DE673" s="167"/>
      <c r="DF673" s="167"/>
    </row>
    <row r="674" spans="1:110" hidden="1" x14ac:dyDescent="0.25">
      <c r="A674" s="140"/>
      <c r="B674" s="141"/>
      <c r="C674" s="90"/>
      <c r="D674" s="142"/>
      <c r="E674" s="143"/>
      <c r="F674" s="144"/>
      <c r="G674" s="142"/>
      <c r="H674" s="142"/>
      <c r="I674" s="110"/>
      <c r="J674" s="142"/>
      <c r="K674" s="110"/>
      <c r="L674" s="142"/>
      <c r="M674" s="142"/>
      <c r="N674" s="142"/>
      <c r="O674" s="110"/>
      <c r="P674" s="142"/>
      <c r="Q674" s="110"/>
      <c r="R674" s="142"/>
      <c r="S674" s="142"/>
      <c r="T674" s="142"/>
      <c r="U674" s="110"/>
      <c r="V674" s="142"/>
      <c r="W674" s="110"/>
      <c r="X674" s="142"/>
      <c r="Y674" s="110"/>
      <c r="Z674" s="144"/>
      <c r="AA674" s="142"/>
      <c r="AB674" s="142"/>
      <c r="AC674" s="142"/>
      <c r="AD674" s="142"/>
      <c r="AE674" s="142"/>
      <c r="AF674" s="111"/>
      <c r="AG674" s="111"/>
      <c r="AH674" s="111"/>
      <c r="AI674" s="142"/>
      <c r="AJ674" s="144"/>
      <c r="AK674" s="142"/>
      <c r="AL674" s="142"/>
      <c r="AM674" s="142"/>
      <c r="AN674" s="142"/>
      <c r="AO674" s="142"/>
      <c r="AP674" s="111"/>
      <c r="AQ674" s="111"/>
      <c r="AR674" s="111"/>
      <c r="AS674" s="142"/>
      <c r="AT674" s="144"/>
      <c r="AU674" s="142"/>
      <c r="AV674" s="142"/>
      <c r="AW674" s="142"/>
      <c r="AX674" s="110"/>
      <c r="AY674" s="110"/>
      <c r="AZ674" s="142"/>
      <c r="BA674" s="144"/>
      <c r="BB674" s="142"/>
      <c r="BC674" s="142"/>
      <c r="BD674" s="142"/>
      <c r="BE674" s="110"/>
      <c r="BF674" s="110"/>
      <c r="BG674" s="142"/>
      <c r="BH674" s="144"/>
      <c r="BI674" s="142"/>
      <c r="BJ674" s="142"/>
      <c r="BK674" s="110"/>
      <c r="BL674" s="142"/>
      <c r="BM674" s="110"/>
      <c r="BN674" s="142"/>
      <c r="BO674" s="142"/>
      <c r="BP674" s="142"/>
      <c r="BQ674" s="110"/>
      <c r="BR674" s="142"/>
      <c r="BS674" s="110"/>
      <c r="BT674" s="142"/>
      <c r="BU674" s="110"/>
      <c r="BV674" s="144"/>
      <c r="BW674" s="114"/>
      <c r="BX674" s="67"/>
      <c r="BY674" s="68"/>
      <c r="BZ674" s="143"/>
      <c r="CA674" s="143"/>
      <c r="CB674" s="142"/>
      <c r="CC674" s="110"/>
      <c r="CD674" s="110"/>
      <c r="CE674" s="142"/>
      <c r="CF674" s="145"/>
      <c r="CG674" s="142"/>
      <c r="CH674" s="142"/>
      <c r="CI674" s="142"/>
      <c r="CJ674" s="142"/>
      <c r="CK674" s="142"/>
      <c r="CL674" s="111"/>
      <c r="CM674" s="111"/>
      <c r="CN674" s="111"/>
      <c r="CO674" s="142"/>
      <c r="CP674" s="145"/>
      <c r="CQ674" s="142"/>
      <c r="CR674" s="142"/>
      <c r="CS674" s="142"/>
      <c r="CT674" s="142"/>
      <c r="CU674" s="142"/>
      <c r="CV674" s="111"/>
      <c r="CW674" s="111"/>
      <c r="CX674" s="111"/>
      <c r="CY674" s="142"/>
      <c r="CZ674" s="145"/>
      <c r="DA674" s="116"/>
      <c r="DB674" s="168"/>
      <c r="DC674" s="118"/>
      <c r="DD674" s="118"/>
      <c r="DE674" s="167"/>
      <c r="DF674" s="167"/>
    </row>
    <row r="675" spans="1:110" hidden="1" x14ac:dyDescent="0.25">
      <c r="A675" s="140"/>
      <c r="B675" s="141"/>
      <c r="C675" s="90"/>
      <c r="D675" s="142"/>
      <c r="E675" s="143"/>
      <c r="F675" s="144"/>
      <c r="G675" s="142"/>
      <c r="H675" s="142"/>
      <c r="I675" s="110"/>
      <c r="J675" s="142"/>
      <c r="K675" s="110"/>
      <c r="L675" s="142"/>
      <c r="M675" s="142"/>
      <c r="N675" s="142"/>
      <c r="O675" s="110"/>
      <c r="P675" s="142"/>
      <c r="Q675" s="110"/>
      <c r="R675" s="142"/>
      <c r="S675" s="142"/>
      <c r="T675" s="142"/>
      <c r="U675" s="110"/>
      <c r="V675" s="142"/>
      <c r="W675" s="110"/>
      <c r="X675" s="142"/>
      <c r="Y675" s="110"/>
      <c r="Z675" s="144"/>
      <c r="AA675" s="142"/>
      <c r="AB675" s="142"/>
      <c r="AC675" s="142"/>
      <c r="AD675" s="142"/>
      <c r="AE675" s="142"/>
      <c r="AF675" s="111"/>
      <c r="AG675" s="111"/>
      <c r="AH675" s="111"/>
      <c r="AI675" s="142"/>
      <c r="AJ675" s="144"/>
      <c r="AK675" s="142"/>
      <c r="AL675" s="142"/>
      <c r="AM675" s="142"/>
      <c r="AN675" s="142"/>
      <c r="AO675" s="142"/>
      <c r="AP675" s="111"/>
      <c r="AQ675" s="111"/>
      <c r="AR675" s="111"/>
      <c r="AS675" s="142"/>
      <c r="AT675" s="144"/>
      <c r="AU675" s="142"/>
      <c r="AV675" s="142"/>
      <c r="AW675" s="142"/>
      <c r="AX675" s="110"/>
      <c r="AY675" s="110"/>
      <c r="AZ675" s="142"/>
      <c r="BA675" s="144"/>
      <c r="BB675" s="142"/>
      <c r="BC675" s="142"/>
      <c r="BD675" s="142"/>
      <c r="BE675" s="110"/>
      <c r="BF675" s="110"/>
      <c r="BG675" s="142"/>
      <c r="BH675" s="144"/>
      <c r="BI675" s="142"/>
      <c r="BJ675" s="142"/>
      <c r="BK675" s="110"/>
      <c r="BL675" s="142"/>
      <c r="BM675" s="110"/>
      <c r="BN675" s="142"/>
      <c r="BO675" s="142"/>
      <c r="BP675" s="142"/>
      <c r="BQ675" s="110"/>
      <c r="BR675" s="142"/>
      <c r="BS675" s="110"/>
      <c r="BT675" s="142"/>
      <c r="BU675" s="110"/>
      <c r="BV675" s="144"/>
      <c r="BW675" s="114"/>
      <c r="BX675" s="67"/>
      <c r="BY675" s="68"/>
      <c r="BZ675" s="143"/>
      <c r="CA675" s="143"/>
      <c r="CB675" s="142"/>
      <c r="CC675" s="110"/>
      <c r="CD675" s="110"/>
      <c r="CE675" s="142"/>
      <c r="CF675" s="145"/>
      <c r="CG675" s="142"/>
      <c r="CH675" s="142"/>
      <c r="CI675" s="142"/>
      <c r="CJ675" s="142"/>
      <c r="CK675" s="142"/>
      <c r="CL675" s="111"/>
      <c r="CM675" s="111"/>
      <c r="CN675" s="111"/>
      <c r="CO675" s="142"/>
      <c r="CP675" s="145"/>
      <c r="CQ675" s="142"/>
      <c r="CR675" s="142"/>
      <c r="CS675" s="142"/>
      <c r="CT675" s="142"/>
      <c r="CU675" s="142"/>
      <c r="CV675" s="111"/>
      <c r="CW675" s="111"/>
      <c r="CX675" s="111"/>
      <c r="CY675" s="142"/>
      <c r="CZ675" s="145"/>
      <c r="DA675" s="116"/>
      <c r="DB675" s="168"/>
      <c r="DC675" s="118"/>
      <c r="DD675" s="118"/>
      <c r="DE675" s="167"/>
      <c r="DF675" s="167"/>
    </row>
    <row r="676" spans="1:110" hidden="1" x14ac:dyDescent="0.25">
      <c r="A676" s="140"/>
      <c r="B676" s="141"/>
      <c r="C676" s="90"/>
      <c r="D676" s="142"/>
      <c r="E676" s="143"/>
      <c r="F676" s="144"/>
      <c r="G676" s="142"/>
      <c r="H676" s="142"/>
      <c r="I676" s="110"/>
      <c r="J676" s="142"/>
      <c r="K676" s="110"/>
      <c r="L676" s="142"/>
      <c r="M676" s="142"/>
      <c r="N676" s="142"/>
      <c r="O676" s="110"/>
      <c r="P676" s="142"/>
      <c r="Q676" s="110"/>
      <c r="R676" s="142"/>
      <c r="S676" s="142"/>
      <c r="T676" s="142"/>
      <c r="U676" s="110"/>
      <c r="V676" s="142"/>
      <c r="W676" s="110"/>
      <c r="X676" s="142"/>
      <c r="Y676" s="110"/>
      <c r="Z676" s="144"/>
      <c r="AA676" s="142"/>
      <c r="AB676" s="142"/>
      <c r="AC676" s="142"/>
      <c r="AD676" s="142"/>
      <c r="AE676" s="142"/>
      <c r="AF676" s="111"/>
      <c r="AG676" s="111"/>
      <c r="AH676" s="111"/>
      <c r="AI676" s="142"/>
      <c r="AJ676" s="144"/>
      <c r="AK676" s="142"/>
      <c r="AL676" s="142"/>
      <c r="AM676" s="142"/>
      <c r="AN676" s="142"/>
      <c r="AO676" s="142"/>
      <c r="AP676" s="111"/>
      <c r="AQ676" s="111"/>
      <c r="AR676" s="111"/>
      <c r="AS676" s="142"/>
      <c r="AT676" s="144"/>
      <c r="AU676" s="142"/>
      <c r="AV676" s="142"/>
      <c r="AW676" s="142"/>
      <c r="AX676" s="110"/>
      <c r="AY676" s="110"/>
      <c r="AZ676" s="142"/>
      <c r="BA676" s="144"/>
      <c r="BB676" s="142"/>
      <c r="BC676" s="142"/>
      <c r="BD676" s="142"/>
      <c r="BE676" s="110"/>
      <c r="BF676" s="110"/>
      <c r="BG676" s="142"/>
      <c r="BH676" s="144"/>
      <c r="BI676" s="142"/>
      <c r="BJ676" s="142"/>
      <c r="BK676" s="110"/>
      <c r="BL676" s="142"/>
      <c r="BM676" s="110"/>
      <c r="BN676" s="142"/>
      <c r="BO676" s="142"/>
      <c r="BP676" s="142"/>
      <c r="BQ676" s="110"/>
      <c r="BR676" s="142"/>
      <c r="BS676" s="110"/>
      <c r="BT676" s="142"/>
      <c r="BU676" s="110"/>
      <c r="BV676" s="144"/>
      <c r="BW676" s="114"/>
      <c r="BX676" s="67"/>
      <c r="BY676" s="68"/>
      <c r="BZ676" s="143"/>
      <c r="CA676" s="143"/>
      <c r="CB676" s="142"/>
      <c r="CC676" s="110"/>
      <c r="CD676" s="110"/>
      <c r="CE676" s="142"/>
      <c r="CF676" s="145"/>
      <c r="CG676" s="142"/>
      <c r="CH676" s="142"/>
      <c r="CI676" s="142"/>
      <c r="CJ676" s="142"/>
      <c r="CK676" s="142"/>
      <c r="CL676" s="111"/>
      <c r="CM676" s="111"/>
      <c r="CN676" s="111"/>
      <c r="CO676" s="142"/>
      <c r="CP676" s="145"/>
      <c r="CQ676" s="142"/>
      <c r="CR676" s="142"/>
      <c r="CS676" s="142"/>
      <c r="CT676" s="142"/>
      <c r="CU676" s="142"/>
      <c r="CV676" s="111"/>
      <c r="CW676" s="111"/>
      <c r="CX676" s="111"/>
      <c r="CY676" s="142"/>
      <c r="CZ676" s="145"/>
      <c r="DA676" s="116"/>
      <c r="DB676" s="168"/>
      <c r="DC676" s="118"/>
      <c r="DD676" s="118"/>
      <c r="DE676" s="167"/>
      <c r="DF676" s="167"/>
    </row>
    <row r="677" spans="1:110" hidden="1" x14ac:dyDescent="0.25">
      <c r="A677" s="140"/>
      <c r="B677" s="141"/>
      <c r="C677" s="90"/>
      <c r="D677" s="142"/>
      <c r="E677" s="143"/>
      <c r="F677" s="144"/>
      <c r="G677" s="142"/>
      <c r="H677" s="142"/>
      <c r="I677" s="110"/>
      <c r="J677" s="142"/>
      <c r="K677" s="110"/>
      <c r="L677" s="142"/>
      <c r="M677" s="142"/>
      <c r="N677" s="142"/>
      <c r="O677" s="110"/>
      <c r="P677" s="142"/>
      <c r="Q677" s="110"/>
      <c r="R677" s="142"/>
      <c r="S677" s="142"/>
      <c r="T677" s="142"/>
      <c r="U677" s="110"/>
      <c r="V677" s="142"/>
      <c r="W677" s="110"/>
      <c r="X677" s="142"/>
      <c r="Y677" s="110"/>
      <c r="Z677" s="144"/>
      <c r="AA677" s="142"/>
      <c r="AB677" s="142"/>
      <c r="AC677" s="142"/>
      <c r="AD677" s="142"/>
      <c r="AE677" s="142"/>
      <c r="AF677" s="111"/>
      <c r="AG677" s="111"/>
      <c r="AH677" s="111"/>
      <c r="AI677" s="142"/>
      <c r="AJ677" s="144"/>
      <c r="AK677" s="142"/>
      <c r="AL677" s="142"/>
      <c r="AM677" s="142"/>
      <c r="AN677" s="142"/>
      <c r="AO677" s="142"/>
      <c r="AP677" s="111"/>
      <c r="AQ677" s="111"/>
      <c r="AR677" s="111"/>
      <c r="AS677" s="142"/>
      <c r="AT677" s="144"/>
      <c r="AU677" s="142"/>
      <c r="AV677" s="142"/>
      <c r="AW677" s="142"/>
      <c r="AX677" s="110"/>
      <c r="AY677" s="110"/>
      <c r="AZ677" s="142"/>
      <c r="BA677" s="144"/>
      <c r="BB677" s="142"/>
      <c r="BC677" s="142"/>
      <c r="BD677" s="142"/>
      <c r="BE677" s="110"/>
      <c r="BF677" s="110"/>
      <c r="BG677" s="142"/>
      <c r="BH677" s="144"/>
      <c r="BI677" s="142"/>
      <c r="BJ677" s="142"/>
      <c r="BK677" s="110"/>
      <c r="BL677" s="142"/>
      <c r="BM677" s="110"/>
      <c r="BN677" s="142"/>
      <c r="BO677" s="142"/>
      <c r="BP677" s="142"/>
      <c r="BQ677" s="110"/>
      <c r="BR677" s="142"/>
      <c r="BS677" s="110"/>
      <c r="BT677" s="142"/>
      <c r="BU677" s="110"/>
      <c r="BV677" s="144"/>
      <c r="BW677" s="114"/>
      <c r="BX677" s="67"/>
      <c r="BY677" s="68"/>
      <c r="BZ677" s="143"/>
      <c r="CA677" s="143"/>
      <c r="CB677" s="142"/>
      <c r="CC677" s="110"/>
      <c r="CD677" s="110"/>
      <c r="CE677" s="142"/>
      <c r="CF677" s="145"/>
      <c r="CG677" s="142"/>
      <c r="CH677" s="142"/>
      <c r="CI677" s="142"/>
      <c r="CJ677" s="142"/>
      <c r="CK677" s="142"/>
      <c r="CL677" s="111"/>
      <c r="CM677" s="111"/>
      <c r="CN677" s="111"/>
      <c r="CO677" s="142"/>
      <c r="CP677" s="145"/>
      <c r="CQ677" s="142"/>
      <c r="CR677" s="142"/>
      <c r="CS677" s="142"/>
      <c r="CT677" s="142"/>
      <c r="CU677" s="142"/>
      <c r="CV677" s="111"/>
      <c r="CW677" s="111"/>
      <c r="CX677" s="111"/>
      <c r="CY677" s="142"/>
      <c r="CZ677" s="145"/>
      <c r="DA677" s="116"/>
      <c r="DB677" s="168"/>
      <c r="DC677" s="118"/>
      <c r="DD677" s="118"/>
      <c r="DE677" s="167"/>
      <c r="DF677" s="167"/>
    </row>
    <row r="678" spans="1:110" hidden="1" x14ac:dyDescent="0.25">
      <c r="A678" s="140"/>
      <c r="B678" s="141"/>
      <c r="C678" s="90"/>
      <c r="D678" s="142"/>
      <c r="E678" s="143"/>
      <c r="F678" s="144"/>
      <c r="G678" s="142"/>
      <c r="H678" s="142"/>
      <c r="I678" s="110"/>
      <c r="J678" s="142"/>
      <c r="K678" s="110"/>
      <c r="L678" s="142"/>
      <c r="M678" s="142"/>
      <c r="N678" s="142"/>
      <c r="O678" s="110"/>
      <c r="P678" s="142"/>
      <c r="Q678" s="110"/>
      <c r="R678" s="142"/>
      <c r="S678" s="142"/>
      <c r="T678" s="142"/>
      <c r="U678" s="110"/>
      <c r="V678" s="142"/>
      <c r="W678" s="110"/>
      <c r="X678" s="142"/>
      <c r="Y678" s="110"/>
      <c r="Z678" s="144"/>
      <c r="AA678" s="142"/>
      <c r="AB678" s="142"/>
      <c r="AC678" s="142"/>
      <c r="AD678" s="142"/>
      <c r="AE678" s="142"/>
      <c r="AF678" s="111"/>
      <c r="AG678" s="111"/>
      <c r="AH678" s="111"/>
      <c r="AI678" s="142"/>
      <c r="AJ678" s="144"/>
      <c r="AK678" s="142"/>
      <c r="AL678" s="142"/>
      <c r="AM678" s="142"/>
      <c r="AN678" s="142"/>
      <c r="AO678" s="142"/>
      <c r="AP678" s="111"/>
      <c r="AQ678" s="111"/>
      <c r="AR678" s="111"/>
      <c r="AS678" s="142"/>
      <c r="AT678" s="144"/>
      <c r="AU678" s="142"/>
      <c r="AV678" s="142"/>
      <c r="AW678" s="142"/>
      <c r="AX678" s="110"/>
      <c r="AY678" s="110"/>
      <c r="AZ678" s="142"/>
      <c r="BA678" s="144"/>
      <c r="BB678" s="142"/>
      <c r="BC678" s="142"/>
      <c r="BD678" s="142"/>
      <c r="BE678" s="110"/>
      <c r="BF678" s="110"/>
      <c r="BG678" s="142"/>
      <c r="BH678" s="144"/>
      <c r="BI678" s="142"/>
      <c r="BJ678" s="142"/>
      <c r="BK678" s="110"/>
      <c r="BL678" s="142"/>
      <c r="BM678" s="110"/>
      <c r="BN678" s="142"/>
      <c r="BO678" s="142"/>
      <c r="BP678" s="142"/>
      <c r="BQ678" s="110"/>
      <c r="BR678" s="142"/>
      <c r="BS678" s="110"/>
      <c r="BT678" s="142"/>
      <c r="BU678" s="110"/>
      <c r="BV678" s="144"/>
      <c r="BW678" s="114"/>
      <c r="BX678" s="67"/>
      <c r="BY678" s="68"/>
      <c r="BZ678" s="143"/>
      <c r="CA678" s="143"/>
      <c r="CB678" s="142"/>
      <c r="CC678" s="110"/>
      <c r="CD678" s="110"/>
      <c r="CE678" s="142"/>
      <c r="CF678" s="145"/>
      <c r="CG678" s="142"/>
      <c r="CH678" s="142"/>
      <c r="CI678" s="142"/>
      <c r="CJ678" s="142"/>
      <c r="CK678" s="142"/>
      <c r="CL678" s="111"/>
      <c r="CM678" s="111"/>
      <c r="CN678" s="111"/>
      <c r="CO678" s="142"/>
      <c r="CP678" s="145"/>
      <c r="CQ678" s="142"/>
      <c r="CR678" s="142"/>
      <c r="CS678" s="142"/>
      <c r="CT678" s="142"/>
      <c r="CU678" s="142"/>
      <c r="CV678" s="111"/>
      <c r="CW678" s="111"/>
      <c r="CX678" s="111"/>
      <c r="CY678" s="142"/>
      <c r="CZ678" s="145"/>
      <c r="DA678" s="116"/>
      <c r="DB678" s="168"/>
      <c r="DC678" s="118"/>
      <c r="DD678" s="118"/>
      <c r="DE678" s="167"/>
      <c r="DF678" s="167"/>
    </row>
    <row r="679" spans="1:110" hidden="1" x14ac:dyDescent="0.25">
      <c r="A679" s="140"/>
      <c r="B679" s="141"/>
      <c r="C679" s="90"/>
      <c r="D679" s="142"/>
      <c r="E679" s="143"/>
      <c r="F679" s="144"/>
      <c r="G679" s="142"/>
      <c r="H679" s="142"/>
      <c r="I679" s="110"/>
      <c r="J679" s="142"/>
      <c r="K679" s="110"/>
      <c r="L679" s="142"/>
      <c r="M679" s="142"/>
      <c r="N679" s="142"/>
      <c r="O679" s="110"/>
      <c r="P679" s="142"/>
      <c r="Q679" s="110"/>
      <c r="R679" s="142"/>
      <c r="S679" s="142"/>
      <c r="T679" s="142"/>
      <c r="U679" s="110"/>
      <c r="V679" s="142"/>
      <c r="W679" s="110"/>
      <c r="X679" s="142"/>
      <c r="Y679" s="110"/>
      <c r="Z679" s="144"/>
      <c r="AA679" s="142"/>
      <c r="AB679" s="142"/>
      <c r="AC679" s="142"/>
      <c r="AD679" s="142"/>
      <c r="AE679" s="142"/>
      <c r="AF679" s="111"/>
      <c r="AG679" s="111"/>
      <c r="AH679" s="111"/>
      <c r="AI679" s="142"/>
      <c r="AJ679" s="144"/>
      <c r="AK679" s="142"/>
      <c r="AL679" s="142"/>
      <c r="AM679" s="142"/>
      <c r="AN679" s="142"/>
      <c r="AO679" s="142"/>
      <c r="AP679" s="111"/>
      <c r="AQ679" s="111"/>
      <c r="AR679" s="111"/>
      <c r="AS679" s="142"/>
      <c r="AT679" s="144"/>
      <c r="AU679" s="142"/>
      <c r="AV679" s="142"/>
      <c r="AW679" s="142"/>
      <c r="AX679" s="110"/>
      <c r="AY679" s="110"/>
      <c r="AZ679" s="142"/>
      <c r="BA679" s="144"/>
      <c r="BB679" s="142"/>
      <c r="BC679" s="142"/>
      <c r="BD679" s="142"/>
      <c r="BE679" s="110"/>
      <c r="BF679" s="110"/>
      <c r="BG679" s="142"/>
      <c r="BH679" s="144"/>
      <c r="BI679" s="142"/>
      <c r="BJ679" s="142"/>
      <c r="BK679" s="110"/>
      <c r="BL679" s="142"/>
      <c r="BM679" s="110"/>
      <c r="BN679" s="142"/>
      <c r="BO679" s="142"/>
      <c r="BP679" s="142"/>
      <c r="BQ679" s="110"/>
      <c r="BR679" s="142"/>
      <c r="BS679" s="110"/>
      <c r="BT679" s="142"/>
      <c r="BU679" s="110"/>
      <c r="BV679" s="144"/>
      <c r="BW679" s="114"/>
      <c r="BX679" s="67"/>
      <c r="BY679" s="68"/>
      <c r="BZ679" s="143"/>
      <c r="CA679" s="143"/>
      <c r="CB679" s="142"/>
      <c r="CC679" s="110"/>
      <c r="CD679" s="110"/>
      <c r="CE679" s="142"/>
      <c r="CF679" s="145"/>
      <c r="CG679" s="142"/>
      <c r="CH679" s="142"/>
      <c r="CI679" s="142"/>
      <c r="CJ679" s="142"/>
      <c r="CK679" s="142"/>
      <c r="CL679" s="111"/>
      <c r="CM679" s="111"/>
      <c r="CN679" s="111"/>
      <c r="CO679" s="142"/>
      <c r="CP679" s="145"/>
      <c r="CQ679" s="142"/>
      <c r="CR679" s="142"/>
      <c r="CS679" s="142"/>
      <c r="CT679" s="142"/>
      <c r="CU679" s="142"/>
      <c r="CV679" s="111"/>
      <c r="CW679" s="111"/>
      <c r="CX679" s="111"/>
      <c r="CY679" s="142"/>
      <c r="CZ679" s="145"/>
      <c r="DA679" s="116"/>
      <c r="DB679" s="168"/>
      <c r="DC679" s="118"/>
      <c r="DD679" s="118"/>
      <c r="DE679" s="167"/>
      <c r="DF679" s="167"/>
    </row>
    <row r="680" spans="1:110" hidden="1" x14ac:dyDescent="0.25">
      <c r="A680" s="140"/>
      <c r="B680" s="141"/>
      <c r="C680" s="90"/>
      <c r="D680" s="142"/>
      <c r="E680" s="143"/>
      <c r="F680" s="144"/>
      <c r="G680" s="142"/>
      <c r="H680" s="142"/>
      <c r="I680" s="110"/>
      <c r="J680" s="142"/>
      <c r="K680" s="110"/>
      <c r="L680" s="142"/>
      <c r="M680" s="142"/>
      <c r="N680" s="142"/>
      <c r="O680" s="110"/>
      <c r="P680" s="142"/>
      <c r="Q680" s="110"/>
      <c r="R680" s="142"/>
      <c r="S680" s="142"/>
      <c r="T680" s="142"/>
      <c r="U680" s="110"/>
      <c r="V680" s="142"/>
      <c r="W680" s="110"/>
      <c r="X680" s="142"/>
      <c r="Y680" s="110"/>
      <c r="Z680" s="144"/>
      <c r="AA680" s="142"/>
      <c r="AB680" s="142"/>
      <c r="AC680" s="142"/>
      <c r="AD680" s="142"/>
      <c r="AE680" s="142"/>
      <c r="AF680" s="111"/>
      <c r="AG680" s="111"/>
      <c r="AH680" s="111"/>
      <c r="AI680" s="142"/>
      <c r="AJ680" s="144"/>
      <c r="AK680" s="142"/>
      <c r="AL680" s="142"/>
      <c r="AM680" s="142"/>
      <c r="AN680" s="142"/>
      <c r="AO680" s="142"/>
      <c r="AP680" s="111"/>
      <c r="AQ680" s="111"/>
      <c r="AR680" s="111"/>
      <c r="AS680" s="142"/>
      <c r="AT680" s="144"/>
      <c r="AU680" s="142"/>
      <c r="AV680" s="142"/>
      <c r="AW680" s="142"/>
      <c r="AX680" s="110"/>
      <c r="AY680" s="110"/>
      <c r="AZ680" s="142"/>
      <c r="BA680" s="144"/>
      <c r="BB680" s="142"/>
      <c r="BC680" s="142"/>
      <c r="BD680" s="142"/>
      <c r="BE680" s="110"/>
      <c r="BF680" s="110"/>
      <c r="BG680" s="142"/>
      <c r="BH680" s="144"/>
      <c r="BI680" s="142"/>
      <c r="BJ680" s="142"/>
      <c r="BK680" s="110"/>
      <c r="BL680" s="142"/>
      <c r="BM680" s="110"/>
      <c r="BN680" s="142"/>
      <c r="BO680" s="142"/>
      <c r="BP680" s="142"/>
      <c r="BQ680" s="110"/>
      <c r="BR680" s="142"/>
      <c r="BS680" s="110"/>
      <c r="BT680" s="142"/>
      <c r="BU680" s="110"/>
      <c r="BV680" s="144"/>
      <c r="BW680" s="114"/>
      <c r="BX680" s="67"/>
      <c r="BY680" s="68"/>
      <c r="BZ680" s="143"/>
      <c r="CA680" s="143"/>
      <c r="CB680" s="142"/>
      <c r="CC680" s="110"/>
      <c r="CD680" s="110"/>
      <c r="CE680" s="142"/>
      <c r="CF680" s="145"/>
      <c r="CG680" s="142"/>
      <c r="CH680" s="142"/>
      <c r="CI680" s="142"/>
      <c r="CJ680" s="142"/>
      <c r="CK680" s="142"/>
      <c r="CL680" s="111"/>
      <c r="CM680" s="111"/>
      <c r="CN680" s="111"/>
      <c r="CO680" s="142"/>
      <c r="CP680" s="145"/>
      <c r="CQ680" s="142"/>
      <c r="CR680" s="142"/>
      <c r="CS680" s="142"/>
      <c r="CT680" s="142"/>
      <c r="CU680" s="142"/>
      <c r="CV680" s="111"/>
      <c r="CW680" s="111"/>
      <c r="CX680" s="111"/>
      <c r="CY680" s="142"/>
      <c r="CZ680" s="145"/>
      <c r="DA680" s="116"/>
      <c r="DB680" s="168"/>
      <c r="DC680" s="118"/>
      <c r="DD680" s="118"/>
      <c r="DE680" s="167"/>
      <c r="DF680" s="167"/>
    </row>
    <row r="681" spans="1:110" hidden="1" x14ac:dyDescent="0.25">
      <c r="A681" s="140"/>
      <c r="B681" s="141"/>
      <c r="C681" s="90"/>
      <c r="D681" s="142"/>
      <c r="E681" s="143"/>
      <c r="F681" s="144"/>
      <c r="G681" s="142"/>
      <c r="H681" s="142"/>
      <c r="I681" s="110"/>
      <c r="J681" s="142"/>
      <c r="K681" s="110"/>
      <c r="L681" s="142"/>
      <c r="M681" s="142"/>
      <c r="N681" s="142"/>
      <c r="O681" s="110"/>
      <c r="P681" s="142"/>
      <c r="Q681" s="110"/>
      <c r="R681" s="142"/>
      <c r="S681" s="142"/>
      <c r="T681" s="142"/>
      <c r="U681" s="110"/>
      <c r="V681" s="142"/>
      <c r="W681" s="110"/>
      <c r="X681" s="142"/>
      <c r="Y681" s="110"/>
      <c r="Z681" s="144"/>
      <c r="AA681" s="142"/>
      <c r="AB681" s="142"/>
      <c r="AC681" s="142"/>
      <c r="AD681" s="142"/>
      <c r="AE681" s="142"/>
      <c r="AF681" s="111"/>
      <c r="AG681" s="111"/>
      <c r="AH681" s="111"/>
      <c r="AI681" s="142"/>
      <c r="AJ681" s="144"/>
      <c r="AK681" s="142"/>
      <c r="AL681" s="142"/>
      <c r="AM681" s="142"/>
      <c r="AN681" s="142"/>
      <c r="AO681" s="142"/>
      <c r="AP681" s="111"/>
      <c r="AQ681" s="111"/>
      <c r="AR681" s="111"/>
      <c r="AS681" s="142"/>
      <c r="AT681" s="144"/>
      <c r="AU681" s="142"/>
      <c r="AV681" s="142"/>
      <c r="AW681" s="142"/>
      <c r="AX681" s="110"/>
      <c r="AY681" s="110"/>
      <c r="AZ681" s="142"/>
      <c r="BA681" s="144"/>
      <c r="BB681" s="142"/>
      <c r="BC681" s="142"/>
      <c r="BD681" s="142"/>
      <c r="BE681" s="110"/>
      <c r="BF681" s="110"/>
      <c r="BG681" s="142"/>
      <c r="BH681" s="144"/>
      <c r="BI681" s="142"/>
      <c r="BJ681" s="142"/>
      <c r="BK681" s="110"/>
      <c r="BL681" s="142"/>
      <c r="BM681" s="110"/>
      <c r="BN681" s="142"/>
      <c r="BO681" s="142"/>
      <c r="BP681" s="142"/>
      <c r="BQ681" s="110"/>
      <c r="BR681" s="142"/>
      <c r="BS681" s="110"/>
      <c r="BT681" s="142"/>
      <c r="BU681" s="110"/>
      <c r="BV681" s="144"/>
      <c r="BW681" s="114"/>
      <c r="BX681" s="67"/>
      <c r="BY681" s="68"/>
      <c r="BZ681" s="143"/>
      <c r="CA681" s="143"/>
      <c r="CB681" s="142"/>
      <c r="CC681" s="110"/>
      <c r="CD681" s="110"/>
      <c r="CE681" s="142"/>
      <c r="CF681" s="145"/>
      <c r="CG681" s="142"/>
      <c r="CH681" s="142"/>
      <c r="CI681" s="142"/>
      <c r="CJ681" s="142"/>
      <c r="CK681" s="142"/>
      <c r="CL681" s="111"/>
      <c r="CM681" s="111"/>
      <c r="CN681" s="111"/>
      <c r="CO681" s="142"/>
      <c r="CP681" s="145"/>
      <c r="CQ681" s="142"/>
      <c r="CR681" s="142"/>
      <c r="CS681" s="142"/>
      <c r="CT681" s="142"/>
      <c r="CU681" s="142"/>
      <c r="CV681" s="111"/>
      <c r="CW681" s="111"/>
      <c r="CX681" s="111"/>
      <c r="CY681" s="142"/>
      <c r="CZ681" s="145"/>
      <c r="DA681" s="116"/>
      <c r="DB681" s="168"/>
      <c r="DC681" s="118"/>
      <c r="DD681" s="118"/>
      <c r="DE681" s="167"/>
      <c r="DF681" s="167"/>
    </row>
    <row r="682" spans="1:110" hidden="1" x14ac:dyDescent="0.25">
      <c r="A682" s="140"/>
      <c r="B682" s="141"/>
      <c r="C682" s="90"/>
      <c r="D682" s="142"/>
      <c r="E682" s="143"/>
      <c r="F682" s="144"/>
      <c r="G682" s="142"/>
      <c r="H682" s="142"/>
      <c r="I682" s="110"/>
      <c r="J682" s="142"/>
      <c r="K682" s="110"/>
      <c r="L682" s="142"/>
      <c r="M682" s="142"/>
      <c r="N682" s="142"/>
      <c r="O682" s="110"/>
      <c r="P682" s="142"/>
      <c r="Q682" s="110"/>
      <c r="R682" s="142"/>
      <c r="S682" s="142"/>
      <c r="T682" s="142"/>
      <c r="U682" s="110"/>
      <c r="V682" s="142"/>
      <c r="W682" s="110"/>
      <c r="X682" s="142"/>
      <c r="Y682" s="110"/>
      <c r="Z682" s="144"/>
      <c r="AA682" s="142"/>
      <c r="AB682" s="142"/>
      <c r="AC682" s="142"/>
      <c r="AD682" s="142"/>
      <c r="AE682" s="142"/>
      <c r="AF682" s="111"/>
      <c r="AG682" s="111"/>
      <c r="AH682" s="111"/>
      <c r="AI682" s="142"/>
      <c r="AJ682" s="144"/>
      <c r="AK682" s="142"/>
      <c r="AL682" s="142"/>
      <c r="AM682" s="142"/>
      <c r="AN682" s="142"/>
      <c r="AO682" s="142"/>
      <c r="AP682" s="111"/>
      <c r="AQ682" s="111"/>
      <c r="AR682" s="111"/>
      <c r="AS682" s="142"/>
      <c r="AT682" s="144"/>
      <c r="AU682" s="142"/>
      <c r="AV682" s="142"/>
      <c r="AW682" s="142"/>
      <c r="AX682" s="110"/>
      <c r="AY682" s="110"/>
      <c r="AZ682" s="142"/>
      <c r="BA682" s="144"/>
      <c r="BB682" s="142"/>
      <c r="BC682" s="142"/>
      <c r="BD682" s="142"/>
      <c r="BE682" s="110"/>
      <c r="BF682" s="110"/>
      <c r="BG682" s="142"/>
      <c r="BH682" s="144"/>
      <c r="BI682" s="142"/>
      <c r="BJ682" s="142"/>
      <c r="BK682" s="110"/>
      <c r="BL682" s="142"/>
      <c r="BM682" s="110"/>
      <c r="BN682" s="142"/>
      <c r="BO682" s="142"/>
      <c r="BP682" s="142"/>
      <c r="BQ682" s="110"/>
      <c r="BR682" s="142"/>
      <c r="BS682" s="110"/>
      <c r="BT682" s="142"/>
      <c r="BU682" s="110"/>
      <c r="BV682" s="144"/>
      <c r="BW682" s="114"/>
      <c r="BX682" s="67"/>
      <c r="BY682" s="68"/>
      <c r="BZ682" s="143"/>
      <c r="CA682" s="143"/>
      <c r="CB682" s="142"/>
      <c r="CC682" s="110"/>
      <c r="CD682" s="110"/>
      <c r="CE682" s="142"/>
      <c r="CF682" s="145"/>
      <c r="CG682" s="142"/>
      <c r="CH682" s="142"/>
      <c r="CI682" s="142"/>
      <c r="CJ682" s="142"/>
      <c r="CK682" s="142"/>
      <c r="CL682" s="111"/>
      <c r="CM682" s="111"/>
      <c r="CN682" s="111"/>
      <c r="CO682" s="142"/>
      <c r="CP682" s="145"/>
      <c r="CQ682" s="142"/>
      <c r="CR682" s="142"/>
      <c r="CS682" s="142"/>
      <c r="CT682" s="142"/>
      <c r="CU682" s="142"/>
      <c r="CV682" s="111"/>
      <c r="CW682" s="111"/>
      <c r="CX682" s="111"/>
      <c r="CY682" s="142"/>
      <c r="CZ682" s="145"/>
      <c r="DA682" s="116"/>
      <c r="DB682" s="168"/>
      <c r="DC682" s="118"/>
      <c r="DD682" s="118"/>
      <c r="DE682" s="167"/>
      <c r="DF682" s="167"/>
    </row>
    <row r="683" spans="1:110" hidden="1" x14ac:dyDescent="0.25">
      <c r="A683" s="140"/>
      <c r="B683" s="141"/>
      <c r="C683" s="90"/>
      <c r="D683" s="142"/>
      <c r="E683" s="143"/>
      <c r="F683" s="144"/>
      <c r="G683" s="142"/>
      <c r="H683" s="142"/>
      <c r="I683" s="110"/>
      <c r="J683" s="142"/>
      <c r="K683" s="110"/>
      <c r="L683" s="142"/>
      <c r="M683" s="142"/>
      <c r="N683" s="142"/>
      <c r="O683" s="110"/>
      <c r="P683" s="142"/>
      <c r="Q683" s="110"/>
      <c r="R683" s="142"/>
      <c r="S683" s="142"/>
      <c r="T683" s="142"/>
      <c r="U683" s="110"/>
      <c r="V683" s="142"/>
      <c r="W683" s="110"/>
      <c r="X683" s="142"/>
      <c r="Y683" s="110"/>
      <c r="Z683" s="144"/>
      <c r="AA683" s="142"/>
      <c r="AB683" s="142"/>
      <c r="AC683" s="142"/>
      <c r="AD683" s="142"/>
      <c r="AE683" s="142"/>
      <c r="AF683" s="111"/>
      <c r="AG683" s="111"/>
      <c r="AH683" s="111"/>
      <c r="AI683" s="142"/>
      <c r="AJ683" s="144"/>
      <c r="AK683" s="142"/>
      <c r="AL683" s="142"/>
      <c r="AM683" s="142"/>
      <c r="AN683" s="142"/>
      <c r="AO683" s="142"/>
      <c r="AP683" s="111"/>
      <c r="AQ683" s="111"/>
      <c r="AR683" s="111"/>
      <c r="AS683" s="142"/>
      <c r="AT683" s="144"/>
      <c r="AU683" s="142"/>
      <c r="AV683" s="142"/>
      <c r="AW683" s="142"/>
      <c r="AX683" s="110"/>
      <c r="AY683" s="110"/>
      <c r="AZ683" s="142"/>
      <c r="BA683" s="144"/>
      <c r="BB683" s="142"/>
      <c r="BC683" s="142"/>
      <c r="BD683" s="142"/>
      <c r="BE683" s="110"/>
      <c r="BF683" s="110"/>
      <c r="BG683" s="142"/>
      <c r="BH683" s="144"/>
      <c r="BI683" s="142"/>
      <c r="BJ683" s="142"/>
      <c r="BK683" s="110"/>
      <c r="BL683" s="142"/>
      <c r="BM683" s="110"/>
      <c r="BN683" s="142"/>
      <c r="BO683" s="142"/>
      <c r="BP683" s="142"/>
      <c r="BQ683" s="110"/>
      <c r="BR683" s="142"/>
      <c r="BS683" s="110"/>
      <c r="BT683" s="142"/>
      <c r="BU683" s="110"/>
      <c r="BV683" s="144"/>
      <c r="BW683" s="114"/>
      <c r="BX683" s="67"/>
      <c r="BY683" s="68"/>
      <c r="BZ683" s="143"/>
      <c r="CA683" s="143"/>
      <c r="CB683" s="142"/>
      <c r="CC683" s="110"/>
      <c r="CD683" s="110"/>
      <c r="CE683" s="142"/>
      <c r="CF683" s="145"/>
      <c r="CG683" s="142"/>
      <c r="CH683" s="142"/>
      <c r="CI683" s="142"/>
      <c r="CJ683" s="142"/>
      <c r="CK683" s="142"/>
      <c r="CL683" s="111"/>
      <c r="CM683" s="111"/>
      <c r="CN683" s="111"/>
      <c r="CO683" s="142"/>
      <c r="CP683" s="145"/>
      <c r="CQ683" s="142"/>
      <c r="CR683" s="142"/>
      <c r="CS683" s="142"/>
      <c r="CT683" s="142"/>
      <c r="CU683" s="142"/>
      <c r="CV683" s="111"/>
      <c r="CW683" s="111"/>
      <c r="CX683" s="111"/>
      <c r="CY683" s="142"/>
      <c r="CZ683" s="145"/>
      <c r="DA683" s="116"/>
      <c r="DB683" s="168"/>
      <c r="DC683" s="118"/>
      <c r="DD683" s="118"/>
      <c r="DE683" s="167"/>
      <c r="DF683" s="167"/>
    </row>
    <row r="684" spans="1:110" hidden="1" x14ac:dyDescent="0.25">
      <c r="A684" s="140"/>
      <c r="B684" s="141"/>
      <c r="C684" s="90"/>
      <c r="D684" s="142"/>
      <c r="E684" s="143"/>
      <c r="F684" s="144"/>
      <c r="G684" s="142"/>
      <c r="H684" s="142"/>
      <c r="I684" s="110"/>
      <c r="J684" s="142"/>
      <c r="K684" s="110"/>
      <c r="L684" s="142"/>
      <c r="M684" s="142"/>
      <c r="N684" s="142"/>
      <c r="O684" s="110"/>
      <c r="P684" s="142"/>
      <c r="Q684" s="110"/>
      <c r="R684" s="142"/>
      <c r="S684" s="142"/>
      <c r="T684" s="142"/>
      <c r="U684" s="110"/>
      <c r="V684" s="142"/>
      <c r="W684" s="110"/>
      <c r="X684" s="142"/>
      <c r="Y684" s="110"/>
      <c r="Z684" s="144"/>
      <c r="AA684" s="142"/>
      <c r="AB684" s="142"/>
      <c r="AC684" s="142"/>
      <c r="AD684" s="142"/>
      <c r="AE684" s="142"/>
      <c r="AF684" s="111"/>
      <c r="AG684" s="111"/>
      <c r="AH684" s="111"/>
      <c r="AI684" s="142"/>
      <c r="AJ684" s="144"/>
      <c r="AK684" s="142"/>
      <c r="AL684" s="142"/>
      <c r="AM684" s="142"/>
      <c r="AN684" s="142"/>
      <c r="AO684" s="142"/>
      <c r="AP684" s="111"/>
      <c r="AQ684" s="111"/>
      <c r="AR684" s="111"/>
      <c r="AS684" s="142"/>
      <c r="AT684" s="144"/>
      <c r="AU684" s="142"/>
      <c r="AV684" s="142"/>
      <c r="AW684" s="142"/>
      <c r="AX684" s="110"/>
      <c r="AY684" s="110"/>
      <c r="AZ684" s="142"/>
      <c r="BA684" s="144"/>
      <c r="BB684" s="142"/>
      <c r="BC684" s="142"/>
      <c r="BD684" s="142"/>
      <c r="BE684" s="110"/>
      <c r="BF684" s="110"/>
      <c r="BG684" s="142"/>
      <c r="BH684" s="144"/>
      <c r="BI684" s="142"/>
      <c r="BJ684" s="142"/>
      <c r="BK684" s="110"/>
      <c r="BL684" s="142"/>
      <c r="BM684" s="110"/>
      <c r="BN684" s="142"/>
      <c r="BO684" s="142"/>
      <c r="BP684" s="142"/>
      <c r="BQ684" s="110"/>
      <c r="BR684" s="142"/>
      <c r="BS684" s="110"/>
      <c r="BT684" s="142"/>
      <c r="BU684" s="110"/>
      <c r="BV684" s="144"/>
      <c r="BW684" s="114"/>
      <c r="BX684" s="67"/>
      <c r="BY684" s="68"/>
      <c r="BZ684" s="143"/>
      <c r="CA684" s="143"/>
      <c r="CB684" s="142"/>
      <c r="CC684" s="110"/>
      <c r="CD684" s="110"/>
      <c r="CE684" s="142"/>
      <c r="CF684" s="145"/>
      <c r="CG684" s="142"/>
      <c r="CH684" s="142"/>
      <c r="CI684" s="142"/>
      <c r="CJ684" s="142"/>
      <c r="CK684" s="142"/>
      <c r="CL684" s="111"/>
      <c r="CM684" s="111"/>
      <c r="CN684" s="111"/>
      <c r="CO684" s="142"/>
      <c r="CP684" s="145"/>
      <c r="CQ684" s="142"/>
      <c r="CR684" s="142"/>
      <c r="CS684" s="142"/>
      <c r="CT684" s="142"/>
      <c r="CU684" s="142"/>
      <c r="CV684" s="111"/>
      <c r="CW684" s="111"/>
      <c r="CX684" s="111"/>
      <c r="CY684" s="142"/>
      <c r="CZ684" s="145"/>
      <c r="DA684" s="116"/>
      <c r="DB684" s="168"/>
      <c r="DC684" s="118"/>
      <c r="DD684" s="118"/>
      <c r="DE684" s="167"/>
      <c r="DF684" s="167"/>
    </row>
    <row r="685" spans="1:110" hidden="1" x14ac:dyDescent="0.25">
      <c r="A685" s="140"/>
      <c r="B685" s="141"/>
      <c r="C685" s="90"/>
      <c r="D685" s="142"/>
      <c r="E685" s="143"/>
      <c r="F685" s="144"/>
      <c r="G685" s="142"/>
      <c r="H685" s="142"/>
      <c r="I685" s="110"/>
      <c r="J685" s="142"/>
      <c r="K685" s="110"/>
      <c r="L685" s="142"/>
      <c r="M685" s="142"/>
      <c r="N685" s="142"/>
      <c r="O685" s="110"/>
      <c r="P685" s="142"/>
      <c r="Q685" s="110"/>
      <c r="R685" s="142"/>
      <c r="S685" s="142"/>
      <c r="T685" s="142"/>
      <c r="U685" s="110"/>
      <c r="V685" s="142"/>
      <c r="W685" s="110"/>
      <c r="X685" s="142"/>
      <c r="Y685" s="110"/>
      <c r="Z685" s="144"/>
      <c r="AA685" s="142"/>
      <c r="AB685" s="142"/>
      <c r="AC685" s="142"/>
      <c r="AD685" s="142"/>
      <c r="AE685" s="142"/>
      <c r="AF685" s="111"/>
      <c r="AG685" s="111"/>
      <c r="AH685" s="111"/>
      <c r="AI685" s="142"/>
      <c r="AJ685" s="144"/>
      <c r="AK685" s="142"/>
      <c r="AL685" s="142"/>
      <c r="AM685" s="142"/>
      <c r="AN685" s="142"/>
      <c r="AO685" s="142"/>
      <c r="AP685" s="111"/>
      <c r="AQ685" s="111"/>
      <c r="AR685" s="111"/>
      <c r="AS685" s="142"/>
      <c r="AT685" s="144"/>
      <c r="AU685" s="142"/>
      <c r="AV685" s="142"/>
      <c r="AW685" s="142"/>
      <c r="AX685" s="110"/>
      <c r="AY685" s="110"/>
      <c r="AZ685" s="142"/>
      <c r="BA685" s="144"/>
      <c r="BB685" s="142"/>
      <c r="BC685" s="142"/>
      <c r="BD685" s="142"/>
      <c r="BE685" s="110"/>
      <c r="BF685" s="110"/>
      <c r="BG685" s="142"/>
      <c r="BH685" s="144"/>
      <c r="BI685" s="142"/>
      <c r="BJ685" s="142"/>
      <c r="BK685" s="110"/>
      <c r="BL685" s="142"/>
      <c r="BM685" s="110"/>
      <c r="BN685" s="142"/>
      <c r="BO685" s="142"/>
      <c r="BP685" s="142"/>
      <c r="BQ685" s="110"/>
      <c r="BR685" s="142"/>
      <c r="BS685" s="110"/>
      <c r="BT685" s="142"/>
      <c r="BU685" s="110"/>
      <c r="BV685" s="144"/>
      <c r="BW685" s="114"/>
      <c r="BX685" s="67"/>
      <c r="BY685" s="68"/>
      <c r="BZ685" s="143"/>
      <c r="CA685" s="143"/>
      <c r="CB685" s="142"/>
      <c r="CC685" s="110"/>
      <c r="CD685" s="110"/>
      <c r="CE685" s="142"/>
      <c r="CF685" s="145"/>
      <c r="CG685" s="142"/>
      <c r="CH685" s="142"/>
      <c r="CI685" s="142"/>
      <c r="CJ685" s="142"/>
      <c r="CK685" s="142"/>
      <c r="CL685" s="111"/>
      <c r="CM685" s="111"/>
      <c r="CN685" s="111"/>
      <c r="CO685" s="142"/>
      <c r="CP685" s="145"/>
      <c r="CQ685" s="142"/>
      <c r="CR685" s="142"/>
      <c r="CS685" s="142"/>
      <c r="CT685" s="142"/>
      <c r="CU685" s="142"/>
      <c r="CV685" s="111"/>
      <c r="CW685" s="111"/>
      <c r="CX685" s="111"/>
      <c r="CY685" s="142"/>
      <c r="CZ685" s="145"/>
      <c r="DA685" s="116"/>
      <c r="DB685" s="168"/>
      <c r="DC685" s="118"/>
      <c r="DD685" s="118"/>
      <c r="DE685" s="167"/>
      <c r="DF685" s="167"/>
    </row>
    <row r="686" spans="1:110" hidden="1" x14ac:dyDescent="0.25">
      <c r="A686" s="140"/>
      <c r="B686" s="141"/>
      <c r="C686" s="90"/>
      <c r="D686" s="142"/>
      <c r="E686" s="143"/>
      <c r="F686" s="144"/>
      <c r="G686" s="142"/>
      <c r="H686" s="142"/>
      <c r="I686" s="110"/>
      <c r="J686" s="142"/>
      <c r="K686" s="110"/>
      <c r="L686" s="142"/>
      <c r="M686" s="142"/>
      <c r="N686" s="142"/>
      <c r="O686" s="110"/>
      <c r="P686" s="142"/>
      <c r="Q686" s="110"/>
      <c r="R686" s="142"/>
      <c r="S686" s="142"/>
      <c r="T686" s="142"/>
      <c r="U686" s="110"/>
      <c r="V686" s="142"/>
      <c r="W686" s="110"/>
      <c r="X686" s="142"/>
      <c r="Y686" s="110"/>
      <c r="Z686" s="144"/>
      <c r="AA686" s="142"/>
      <c r="AB686" s="142"/>
      <c r="AC686" s="142"/>
      <c r="AD686" s="142"/>
      <c r="AE686" s="142"/>
      <c r="AF686" s="111"/>
      <c r="AG686" s="111"/>
      <c r="AH686" s="111"/>
      <c r="AI686" s="142"/>
      <c r="AJ686" s="144"/>
      <c r="AK686" s="142"/>
      <c r="AL686" s="142"/>
      <c r="AM686" s="142"/>
      <c r="AN686" s="142"/>
      <c r="AO686" s="142"/>
      <c r="AP686" s="111"/>
      <c r="AQ686" s="111"/>
      <c r="AR686" s="111"/>
      <c r="AS686" s="142"/>
      <c r="AT686" s="144"/>
      <c r="AU686" s="142"/>
      <c r="AV686" s="142"/>
      <c r="AW686" s="142"/>
      <c r="AX686" s="110"/>
      <c r="AY686" s="110"/>
      <c r="AZ686" s="142"/>
      <c r="BA686" s="144"/>
      <c r="BB686" s="142"/>
      <c r="BC686" s="142"/>
      <c r="BD686" s="142"/>
      <c r="BE686" s="110"/>
      <c r="BF686" s="110"/>
      <c r="BG686" s="142"/>
      <c r="BH686" s="144"/>
      <c r="BI686" s="142"/>
      <c r="BJ686" s="142"/>
      <c r="BK686" s="110"/>
      <c r="BL686" s="142"/>
      <c r="BM686" s="110"/>
      <c r="BN686" s="142"/>
      <c r="BO686" s="142"/>
      <c r="BP686" s="142"/>
      <c r="BQ686" s="110"/>
      <c r="BR686" s="142"/>
      <c r="BS686" s="110"/>
      <c r="BT686" s="142"/>
      <c r="BU686" s="110"/>
      <c r="BV686" s="144"/>
      <c r="BW686" s="114"/>
      <c r="BX686" s="67"/>
      <c r="BY686" s="68"/>
      <c r="BZ686" s="143"/>
      <c r="CA686" s="143"/>
      <c r="CB686" s="142"/>
      <c r="CC686" s="110"/>
      <c r="CD686" s="110"/>
      <c r="CE686" s="142"/>
      <c r="CF686" s="145"/>
      <c r="CG686" s="142"/>
      <c r="CH686" s="142"/>
      <c r="CI686" s="142"/>
      <c r="CJ686" s="142"/>
      <c r="CK686" s="142"/>
      <c r="CL686" s="111"/>
      <c r="CM686" s="111"/>
      <c r="CN686" s="111"/>
      <c r="CO686" s="142"/>
      <c r="CP686" s="145"/>
      <c r="CQ686" s="142"/>
      <c r="CR686" s="142"/>
      <c r="CS686" s="142"/>
      <c r="CT686" s="142"/>
      <c r="CU686" s="142"/>
      <c r="CV686" s="111"/>
      <c r="CW686" s="111"/>
      <c r="CX686" s="111"/>
      <c r="CY686" s="142"/>
      <c r="CZ686" s="145"/>
      <c r="DA686" s="116"/>
      <c r="DB686" s="168"/>
      <c r="DC686" s="118"/>
      <c r="DD686" s="118"/>
      <c r="DE686" s="167"/>
      <c r="DF686" s="167"/>
    </row>
    <row r="687" spans="1:110" hidden="1" x14ac:dyDescent="0.25">
      <c r="A687" s="140"/>
      <c r="B687" s="141"/>
      <c r="C687" s="90"/>
      <c r="D687" s="142"/>
      <c r="E687" s="143"/>
      <c r="F687" s="144"/>
      <c r="G687" s="142"/>
      <c r="H687" s="142"/>
      <c r="I687" s="110"/>
      <c r="J687" s="142"/>
      <c r="K687" s="110"/>
      <c r="L687" s="142"/>
      <c r="M687" s="142"/>
      <c r="N687" s="142"/>
      <c r="O687" s="110"/>
      <c r="P687" s="142"/>
      <c r="Q687" s="110"/>
      <c r="R687" s="142"/>
      <c r="S687" s="142"/>
      <c r="T687" s="142"/>
      <c r="U687" s="110"/>
      <c r="V687" s="142"/>
      <c r="W687" s="110"/>
      <c r="X687" s="142"/>
      <c r="Y687" s="110"/>
      <c r="Z687" s="144"/>
      <c r="AA687" s="142"/>
      <c r="AB687" s="142"/>
      <c r="AC687" s="142"/>
      <c r="AD687" s="142"/>
      <c r="AE687" s="142"/>
      <c r="AF687" s="111"/>
      <c r="AG687" s="111"/>
      <c r="AH687" s="111"/>
      <c r="AI687" s="142"/>
      <c r="AJ687" s="144"/>
      <c r="AK687" s="142"/>
      <c r="AL687" s="142"/>
      <c r="AM687" s="142"/>
      <c r="AN687" s="142"/>
      <c r="AO687" s="142"/>
      <c r="AP687" s="111"/>
      <c r="AQ687" s="111"/>
      <c r="AR687" s="111"/>
      <c r="AS687" s="142"/>
      <c r="AT687" s="144"/>
      <c r="AU687" s="142"/>
      <c r="AV687" s="142"/>
      <c r="AW687" s="142"/>
      <c r="AX687" s="110"/>
      <c r="AY687" s="110"/>
      <c r="AZ687" s="142"/>
      <c r="BA687" s="144"/>
      <c r="BB687" s="142"/>
      <c r="BC687" s="142"/>
      <c r="BD687" s="142"/>
      <c r="BE687" s="110"/>
      <c r="BF687" s="110"/>
      <c r="BG687" s="142"/>
      <c r="BH687" s="144"/>
      <c r="BI687" s="142"/>
      <c r="BJ687" s="142"/>
      <c r="BK687" s="110"/>
      <c r="BL687" s="142"/>
      <c r="BM687" s="110"/>
      <c r="BN687" s="142"/>
      <c r="BO687" s="142"/>
      <c r="BP687" s="142"/>
      <c r="BQ687" s="110"/>
      <c r="BR687" s="142"/>
      <c r="BS687" s="110"/>
      <c r="BT687" s="142"/>
      <c r="BU687" s="110"/>
      <c r="BV687" s="144"/>
      <c r="BW687" s="114"/>
      <c r="BX687" s="67"/>
      <c r="BY687" s="68"/>
      <c r="BZ687" s="143"/>
      <c r="CA687" s="143"/>
      <c r="CB687" s="142"/>
      <c r="CC687" s="110"/>
      <c r="CD687" s="110"/>
      <c r="CE687" s="142"/>
      <c r="CF687" s="145"/>
      <c r="CG687" s="142"/>
      <c r="CH687" s="142"/>
      <c r="CI687" s="142"/>
      <c r="CJ687" s="142"/>
      <c r="CK687" s="142"/>
      <c r="CL687" s="111"/>
      <c r="CM687" s="111"/>
      <c r="CN687" s="111"/>
      <c r="CO687" s="142"/>
      <c r="CP687" s="145"/>
      <c r="CQ687" s="142"/>
      <c r="CR687" s="142"/>
      <c r="CS687" s="142"/>
      <c r="CT687" s="142"/>
      <c r="CU687" s="142"/>
      <c r="CV687" s="111"/>
      <c r="CW687" s="111"/>
      <c r="CX687" s="111"/>
      <c r="CY687" s="142"/>
      <c r="CZ687" s="145"/>
      <c r="DA687" s="116"/>
      <c r="DB687" s="168"/>
      <c r="DC687" s="118"/>
      <c r="DD687" s="118"/>
      <c r="DE687" s="167"/>
      <c r="DF687" s="167"/>
    </row>
    <row r="688" spans="1:110" hidden="1" x14ac:dyDescent="0.25">
      <c r="A688" s="140"/>
      <c r="B688" s="141"/>
      <c r="C688" s="90"/>
      <c r="D688" s="142"/>
      <c r="E688" s="143"/>
      <c r="F688" s="144"/>
      <c r="G688" s="142"/>
      <c r="H688" s="142"/>
      <c r="I688" s="110"/>
      <c r="J688" s="142"/>
      <c r="K688" s="110"/>
      <c r="L688" s="142"/>
      <c r="M688" s="142"/>
      <c r="N688" s="142"/>
      <c r="O688" s="110"/>
      <c r="P688" s="142"/>
      <c r="Q688" s="110"/>
      <c r="R688" s="142"/>
      <c r="S688" s="142"/>
      <c r="T688" s="142"/>
      <c r="U688" s="110"/>
      <c r="V688" s="142"/>
      <c r="W688" s="110"/>
      <c r="X688" s="142"/>
      <c r="Y688" s="110"/>
      <c r="Z688" s="144"/>
      <c r="AA688" s="142"/>
      <c r="AB688" s="142"/>
      <c r="AC688" s="142"/>
      <c r="AD688" s="142"/>
      <c r="AE688" s="142"/>
      <c r="AF688" s="111"/>
      <c r="AG688" s="111"/>
      <c r="AH688" s="111"/>
      <c r="AI688" s="142"/>
      <c r="AJ688" s="144"/>
      <c r="AK688" s="142"/>
      <c r="AL688" s="142"/>
      <c r="AM688" s="142"/>
      <c r="AN688" s="142"/>
      <c r="AO688" s="142"/>
      <c r="AP688" s="111"/>
      <c r="AQ688" s="111"/>
      <c r="AR688" s="111"/>
      <c r="AS688" s="142"/>
      <c r="AT688" s="144"/>
      <c r="AU688" s="142"/>
      <c r="AV688" s="142"/>
      <c r="AW688" s="142"/>
      <c r="AX688" s="110"/>
      <c r="AY688" s="110"/>
      <c r="AZ688" s="142"/>
      <c r="BA688" s="144"/>
      <c r="BB688" s="142"/>
      <c r="BC688" s="142"/>
      <c r="BD688" s="142"/>
      <c r="BE688" s="110"/>
      <c r="BF688" s="110"/>
      <c r="BG688" s="142"/>
      <c r="BH688" s="144"/>
      <c r="BI688" s="142"/>
      <c r="BJ688" s="142"/>
      <c r="BK688" s="110"/>
      <c r="BL688" s="142"/>
      <c r="BM688" s="110"/>
      <c r="BN688" s="142"/>
      <c r="BO688" s="142"/>
      <c r="BP688" s="142"/>
      <c r="BQ688" s="110"/>
      <c r="BR688" s="142"/>
      <c r="BS688" s="110"/>
      <c r="BT688" s="142"/>
      <c r="BU688" s="110"/>
      <c r="BV688" s="144"/>
      <c r="BW688" s="114"/>
      <c r="BX688" s="67"/>
      <c r="BY688" s="68"/>
      <c r="BZ688" s="143"/>
      <c r="CA688" s="143"/>
      <c r="CB688" s="142"/>
      <c r="CC688" s="110"/>
      <c r="CD688" s="110"/>
      <c r="CE688" s="142"/>
      <c r="CF688" s="145"/>
      <c r="CG688" s="142"/>
      <c r="CH688" s="142"/>
      <c r="CI688" s="142"/>
      <c r="CJ688" s="142"/>
      <c r="CK688" s="142"/>
      <c r="CL688" s="111"/>
      <c r="CM688" s="111"/>
      <c r="CN688" s="111"/>
      <c r="CO688" s="142"/>
      <c r="CP688" s="145"/>
      <c r="CQ688" s="142"/>
      <c r="CR688" s="142"/>
      <c r="CS688" s="142"/>
      <c r="CT688" s="142"/>
      <c r="CU688" s="142"/>
      <c r="CV688" s="111"/>
      <c r="CW688" s="111"/>
      <c r="CX688" s="111"/>
      <c r="CY688" s="142"/>
      <c r="CZ688" s="145"/>
      <c r="DA688" s="116"/>
      <c r="DB688" s="168"/>
      <c r="DC688" s="118"/>
      <c r="DD688" s="118"/>
      <c r="DE688" s="167"/>
      <c r="DF688" s="167"/>
    </row>
    <row r="689" spans="1:110" hidden="1" x14ac:dyDescent="0.25">
      <c r="A689" s="140"/>
      <c r="B689" s="141"/>
      <c r="C689" s="90"/>
      <c r="D689" s="142"/>
      <c r="E689" s="143"/>
      <c r="F689" s="144"/>
      <c r="G689" s="142"/>
      <c r="H689" s="142"/>
      <c r="I689" s="110"/>
      <c r="J689" s="142"/>
      <c r="K689" s="110"/>
      <c r="L689" s="142"/>
      <c r="M689" s="142"/>
      <c r="N689" s="142"/>
      <c r="O689" s="110"/>
      <c r="P689" s="142"/>
      <c r="Q689" s="110"/>
      <c r="R689" s="142"/>
      <c r="S689" s="142"/>
      <c r="T689" s="142"/>
      <c r="U689" s="110"/>
      <c r="V689" s="142"/>
      <c r="W689" s="110"/>
      <c r="X689" s="142"/>
      <c r="Y689" s="110"/>
      <c r="Z689" s="144"/>
      <c r="AA689" s="142"/>
      <c r="AB689" s="142"/>
      <c r="AC689" s="142"/>
      <c r="AD689" s="142"/>
      <c r="AE689" s="142"/>
      <c r="AF689" s="111"/>
      <c r="AG689" s="111"/>
      <c r="AH689" s="111"/>
      <c r="AI689" s="142"/>
      <c r="AJ689" s="144"/>
      <c r="AK689" s="142"/>
      <c r="AL689" s="142"/>
      <c r="AM689" s="142"/>
      <c r="AN689" s="142"/>
      <c r="AO689" s="142"/>
      <c r="AP689" s="111"/>
      <c r="AQ689" s="111"/>
      <c r="AR689" s="111"/>
      <c r="AS689" s="142"/>
      <c r="AT689" s="144"/>
      <c r="AU689" s="142"/>
      <c r="AV689" s="142"/>
      <c r="AW689" s="142"/>
      <c r="AX689" s="110"/>
      <c r="AY689" s="110"/>
      <c r="AZ689" s="142"/>
      <c r="BA689" s="144"/>
      <c r="BB689" s="142"/>
      <c r="BC689" s="142"/>
      <c r="BD689" s="142"/>
      <c r="BE689" s="110"/>
      <c r="BF689" s="110"/>
      <c r="BG689" s="142"/>
      <c r="BH689" s="144"/>
      <c r="BI689" s="142"/>
      <c r="BJ689" s="142"/>
      <c r="BK689" s="110"/>
      <c r="BL689" s="142"/>
      <c r="BM689" s="110"/>
      <c r="BN689" s="142"/>
      <c r="BO689" s="142"/>
      <c r="BP689" s="142"/>
      <c r="BQ689" s="110"/>
      <c r="BR689" s="142"/>
      <c r="BS689" s="110"/>
      <c r="BT689" s="142"/>
      <c r="BU689" s="110"/>
      <c r="BV689" s="144"/>
      <c r="BW689" s="114"/>
      <c r="BX689" s="67"/>
      <c r="BY689" s="68"/>
      <c r="BZ689" s="143"/>
      <c r="CA689" s="143"/>
      <c r="CB689" s="142"/>
      <c r="CC689" s="110"/>
      <c r="CD689" s="110"/>
      <c r="CE689" s="142"/>
      <c r="CF689" s="145"/>
      <c r="CG689" s="142"/>
      <c r="CH689" s="142"/>
      <c r="CI689" s="142"/>
      <c r="CJ689" s="142"/>
      <c r="CK689" s="142"/>
      <c r="CL689" s="111"/>
      <c r="CM689" s="111"/>
      <c r="CN689" s="111"/>
      <c r="CO689" s="142"/>
      <c r="CP689" s="145"/>
      <c r="CQ689" s="142"/>
      <c r="CR689" s="142"/>
      <c r="CS689" s="142"/>
      <c r="CT689" s="142"/>
      <c r="CU689" s="142"/>
      <c r="CV689" s="111"/>
      <c r="CW689" s="111"/>
      <c r="CX689" s="111"/>
      <c r="CY689" s="142"/>
      <c r="CZ689" s="145"/>
      <c r="DA689" s="116"/>
      <c r="DB689" s="168"/>
      <c r="DC689" s="118"/>
      <c r="DD689" s="118"/>
      <c r="DE689" s="167"/>
      <c r="DF689" s="167"/>
    </row>
    <row r="690" spans="1:110" hidden="1" x14ac:dyDescent="0.25">
      <c r="A690" s="140"/>
      <c r="B690" s="141"/>
      <c r="C690" s="90"/>
      <c r="D690" s="142"/>
      <c r="E690" s="143"/>
      <c r="F690" s="144"/>
      <c r="G690" s="142"/>
      <c r="H690" s="142"/>
      <c r="I690" s="110"/>
      <c r="J690" s="142"/>
      <c r="K690" s="110"/>
      <c r="L690" s="142"/>
      <c r="M690" s="142"/>
      <c r="N690" s="142"/>
      <c r="O690" s="110"/>
      <c r="P690" s="142"/>
      <c r="Q690" s="110"/>
      <c r="R690" s="142"/>
      <c r="S690" s="142"/>
      <c r="T690" s="142"/>
      <c r="U690" s="110"/>
      <c r="V690" s="142"/>
      <c r="W690" s="110"/>
      <c r="X690" s="142"/>
      <c r="Y690" s="110"/>
      <c r="Z690" s="144"/>
      <c r="AA690" s="142"/>
      <c r="AB690" s="142"/>
      <c r="AC690" s="142"/>
      <c r="AD690" s="142"/>
      <c r="AE690" s="142"/>
      <c r="AF690" s="111"/>
      <c r="AG690" s="111"/>
      <c r="AH690" s="111"/>
      <c r="AI690" s="142"/>
      <c r="AJ690" s="144"/>
      <c r="AK690" s="142"/>
      <c r="AL690" s="142"/>
      <c r="AM690" s="142"/>
      <c r="AN690" s="142"/>
      <c r="AO690" s="142"/>
      <c r="AP690" s="111"/>
      <c r="AQ690" s="111"/>
      <c r="AR690" s="111"/>
      <c r="AS690" s="142"/>
      <c r="AT690" s="144"/>
      <c r="AU690" s="142"/>
      <c r="AV690" s="142"/>
      <c r="AW690" s="142"/>
      <c r="AX690" s="110"/>
      <c r="AY690" s="110"/>
      <c r="AZ690" s="142"/>
      <c r="BA690" s="144"/>
      <c r="BB690" s="142"/>
      <c r="BC690" s="142"/>
      <c r="BD690" s="142"/>
      <c r="BE690" s="110"/>
      <c r="BF690" s="110"/>
      <c r="BG690" s="142"/>
      <c r="BH690" s="144"/>
      <c r="BI690" s="142"/>
      <c r="BJ690" s="142"/>
      <c r="BK690" s="110"/>
      <c r="BL690" s="142"/>
      <c r="BM690" s="110"/>
      <c r="BN690" s="142"/>
      <c r="BO690" s="142"/>
      <c r="BP690" s="142"/>
      <c r="BQ690" s="110"/>
      <c r="BR690" s="142"/>
      <c r="BS690" s="110"/>
      <c r="BT690" s="142"/>
      <c r="BU690" s="110"/>
      <c r="BV690" s="144"/>
      <c r="BW690" s="114"/>
      <c r="BX690" s="67"/>
      <c r="BY690" s="68"/>
      <c r="BZ690" s="143"/>
      <c r="CA690" s="143"/>
      <c r="CB690" s="142"/>
      <c r="CC690" s="110"/>
      <c r="CD690" s="110"/>
      <c r="CE690" s="142"/>
      <c r="CF690" s="145"/>
      <c r="CG690" s="142"/>
      <c r="CH690" s="142"/>
      <c r="CI690" s="142"/>
      <c r="CJ690" s="142"/>
      <c r="CK690" s="142"/>
      <c r="CL690" s="111"/>
      <c r="CM690" s="111"/>
      <c r="CN690" s="111"/>
      <c r="CO690" s="142"/>
      <c r="CP690" s="145"/>
      <c r="CQ690" s="142"/>
      <c r="CR690" s="142"/>
      <c r="CS690" s="142"/>
      <c r="CT690" s="142"/>
      <c r="CU690" s="142"/>
      <c r="CV690" s="111"/>
      <c r="CW690" s="111"/>
      <c r="CX690" s="111"/>
      <c r="CY690" s="142"/>
      <c r="CZ690" s="145"/>
      <c r="DA690" s="116"/>
      <c r="DB690" s="168"/>
      <c r="DC690" s="118"/>
      <c r="DD690" s="118"/>
      <c r="DE690" s="167"/>
      <c r="DF690" s="167"/>
    </row>
    <row r="691" spans="1:110" hidden="1" x14ac:dyDescent="0.25">
      <c r="A691" s="140"/>
      <c r="B691" s="141"/>
      <c r="C691" s="90"/>
      <c r="D691" s="142"/>
      <c r="E691" s="143"/>
      <c r="F691" s="144"/>
      <c r="G691" s="142"/>
      <c r="H691" s="142"/>
      <c r="I691" s="110"/>
      <c r="J691" s="142"/>
      <c r="K691" s="110"/>
      <c r="L691" s="142"/>
      <c r="M691" s="142"/>
      <c r="N691" s="142"/>
      <c r="O691" s="110"/>
      <c r="P691" s="142"/>
      <c r="Q691" s="110"/>
      <c r="R691" s="142"/>
      <c r="S691" s="142"/>
      <c r="T691" s="142"/>
      <c r="U691" s="110"/>
      <c r="V691" s="142"/>
      <c r="W691" s="110"/>
      <c r="X691" s="142"/>
      <c r="Y691" s="110"/>
      <c r="Z691" s="144"/>
      <c r="AA691" s="142"/>
      <c r="AB691" s="142"/>
      <c r="AC691" s="142"/>
      <c r="AD691" s="142"/>
      <c r="AE691" s="142"/>
      <c r="AF691" s="111"/>
      <c r="AG691" s="111"/>
      <c r="AH691" s="111"/>
      <c r="AI691" s="142"/>
      <c r="AJ691" s="144"/>
      <c r="AK691" s="142"/>
      <c r="AL691" s="142"/>
      <c r="AM691" s="142"/>
      <c r="AN691" s="142"/>
      <c r="AO691" s="142"/>
      <c r="AP691" s="111"/>
      <c r="AQ691" s="111"/>
      <c r="AR691" s="111"/>
      <c r="AS691" s="142"/>
      <c r="AT691" s="144"/>
      <c r="AU691" s="142"/>
      <c r="AV691" s="142"/>
      <c r="AW691" s="142"/>
      <c r="AX691" s="110"/>
      <c r="AY691" s="110"/>
      <c r="AZ691" s="142"/>
      <c r="BA691" s="144"/>
      <c r="BB691" s="142"/>
      <c r="BC691" s="142"/>
      <c r="BD691" s="142"/>
      <c r="BE691" s="110"/>
      <c r="BF691" s="110"/>
      <c r="BG691" s="142"/>
      <c r="BH691" s="144"/>
      <c r="BI691" s="142"/>
      <c r="BJ691" s="142"/>
      <c r="BK691" s="110"/>
      <c r="BL691" s="142"/>
      <c r="BM691" s="110"/>
      <c r="BN691" s="142"/>
      <c r="BO691" s="142"/>
      <c r="BP691" s="142"/>
      <c r="BQ691" s="110"/>
      <c r="BR691" s="142"/>
      <c r="BS691" s="110"/>
      <c r="BT691" s="142"/>
      <c r="BU691" s="110"/>
      <c r="BV691" s="144"/>
      <c r="BW691" s="114"/>
      <c r="BX691" s="67"/>
      <c r="BY691" s="68"/>
      <c r="BZ691" s="143"/>
      <c r="CA691" s="143"/>
      <c r="CB691" s="142"/>
      <c r="CC691" s="110"/>
      <c r="CD691" s="110"/>
      <c r="CE691" s="142"/>
      <c r="CF691" s="145"/>
      <c r="CG691" s="142"/>
      <c r="CH691" s="142"/>
      <c r="CI691" s="142"/>
      <c r="CJ691" s="142"/>
      <c r="CK691" s="142"/>
      <c r="CL691" s="111"/>
      <c r="CM691" s="111"/>
      <c r="CN691" s="111"/>
      <c r="CO691" s="142"/>
      <c r="CP691" s="145"/>
      <c r="CQ691" s="142"/>
      <c r="CR691" s="142"/>
      <c r="CS691" s="142"/>
      <c r="CT691" s="142"/>
      <c r="CU691" s="142"/>
      <c r="CV691" s="111"/>
      <c r="CW691" s="111"/>
      <c r="CX691" s="111"/>
      <c r="CY691" s="142"/>
      <c r="CZ691" s="145"/>
      <c r="DA691" s="116"/>
      <c r="DB691" s="168"/>
      <c r="DC691" s="118"/>
      <c r="DD691" s="118"/>
      <c r="DE691" s="167"/>
      <c r="DF691" s="167"/>
    </row>
    <row r="692" spans="1:110" hidden="1" x14ac:dyDescent="0.25">
      <c r="A692" s="140"/>
      <c r="B692" s="141"/>
      <c r="C692" s="90"/>
      <c r="D692" s="142"/>
      <c r="E692" s="143"/>
      <c r="F692" s="144"/>
      <c r="G692" s="142"/>
      <c r="H692" s="142"/>
      <c r="I692" s="110"/>
      <c r="J692" s="142"/>
      <c r="K692" s="110"/>
      <c r="L692" s="142"/>
      <c r="M692" s="142"/>
      <c r="N692" s="142"/>
      <c r="O692" s="110"/>
      <c r="P692" s="142"/>
      <c r="Q692" s="110"/>
      <c r="R692" s="142"/>
      <c r="S692" s="142"/>
      <c r="T692" s="142"/>
      <c r="U692" s="110"/>
      <c r="V692" s="142"/>
      <c r="W692" s="110"/>
      <c r="X692" s="142"/>
      <c r="Y692" s="110"/>
      <c r="Z692" s="144"/>
      <c r="AA692" s="142"/>
      <c r="AB692" s="142"/>
      <c r="AC692" s="142"/>
      <c r="AD692" s="142"/>
      <c r="AE692" s="142"/>
      <c r="AF692" s="111"/>
      <c r="AG692" s="111"/>
      <c r="AH692" s="111"/>
      <c r="AI692" s="142"/>
      <c r="AJ692" s="144"/>
      <c r="AK692" s="142"/>
      <c r="AL692" s="142"/>
      <c r="AM692" s="142"/>
      <c r="AN692" s="142"/>
      <c r="AO692" s="142"/>
      <c r="AP692" s="111"/>
      <c r="AQ692" s="111"/>
      <c r="AR692" s="111"/>
      <c r="AS692" s="142"/>
      <c r="AT692" s="144"/>
      <c r="AU692" s="142"/>
      <c r="AV692" s="142"/>
      <c r="AW692" s="142"/>
      <c r="AX692" s="110"/>
      <c r="AY692" s="110"/>
      <c r="AZ692" s="142"/>
      <c r="BA692" s="144"/>
      <c r="BB692" s="142"/>
      <c r="BC692" s="142"/>
      <c r="BD692" s="142"/>
      <c r="BE692" s="110"/>
      <c r="BF692" s="110"/>
      <c r="BG692" s="142"/>
      <c r="BH692" s="144"/>
      <c r="BI692" s="142"/>
      <c r="BJ692" s="142"/>
      <c r="BK692" s="110"/>
      <c r="BL692" s="142"/>
      <c r="BM692" s="110"/>
      <c r="BN692" s="142"/>
      <c r="BO692" s="142"/>
      <c r="BP692" s="142"/>
      <c r="BQ692" s="110"/>
      <c r="BR692" s="142"/>
      <c r="BS692" s="110"/>
      <c r="BT692" s="142"/>
      <c r="BU692" s="110"/>
      <c r="BV692" s="144"/>
      <c r="BW692" s="114"/>
      <c r="BX692" s="67"/>
      <c r="BY692" s="68"/>
      <c r="BZ692" s="143"/>
      <c r="CA692" s="143"/>
      <c r="CB692" s="142"/>
      <c r="CC692" s="110"/>
      <c r="CD692" s="110"/>
      <c r="CE692" s="142"/>
      <c r="CF692" s="145"/>
      <c r="CG692" s="142"/>
      <c r="CH692" s="142"/>
      <c r="CI692" s="142"/>
      <c r="CJ692" s="142"/>
      <c r="CK692" s="142"/>
      <c r="CL692" s="111"/>
      <c r="CM692" s="111"/>
      <c r="CN692" s="111"/>
      <c r="CO692" s="142"/>
      <c r="CP692" s="145"/>
      <c r="CQ692" s="142"/>
      <c r="CR692" s="142"/>
      <c r="CS692" s="142"/>
      <c r="CT692" s="142"/>
      <c r="CU692" s="142"/>
      <c r="CV692" s="111"/>
      <c r="CW692" s="111"/>
      <c r="CX692" s="111"/>
      <c r="CY692" s="142"/>
      <c r="CZ692" s="145"/>
      <c r="DA692" s="116"/>
      <c r="DB692" s="168"/>
      <c r="DC692" s="118"/>
      <c r="DD692" s="118"/>
      <c r="DE692" s="167"/>
      <c r="DF692" s="167"/>
    </row>
    <row r="693" spans="1:110" hidden="1" x14ac:dyDescent="0.25">
      <c r="A693" s="140"/>
      <c r="B693" s="141"/>
      <c r="C693" s="90"/>
      <c r="D693" s="142"/>
      <c r="E693" s="143"/>
      <c r="F693" s="144"/>
      <c r="G693" s="142"/>
      <c r="H693" s="142"/>
      <c r="I693" s="110"/>
      <c r="J693" s="142"/>
      <c r="K693" s="110"/>
      <c r="L693" s="142"/>
      <c r="M693" s="142"/>
      <c r="N693" s="142"/>
      <c r="O693" s="110"/>
      <c r="P693" s="142"/>
      <c r="Q693" s="110"/>
      <c r="R693" s="142"/>
      <c r="S693" s="142"/>
      <c r="T693" s="142"/>
      <c r="U693" s="110"/>
      <c r="V693" s="142"/>
      <c r="W693" s="110"/>
      <c r="X693" s="142"/>
      <c r="Y693" s="110"/>
      <c r="Z693" s="144"/>
      <c r="AA693" s="142"/>
      <c r="AB693" s="142"/>
      <c r="AC693" s="142"/>
      <c r="AD693" s="142"/>
      <c r="AE693" s="142"/>
      <c r="AF693" s="111"/>
      <c r="AG693" s="111"/>
      <c r="AH693" s="111"/>
      <c r="AI693" s="142"/>
      <c r="AJ693" s="144"/>
      <c r="AK693" s="142"/>
      <c r="AL693" s="142"/>
      <c r="AM693" s="142"/>
      <c r="AN693" s="142"/>
      <c r="AO693" s="142"/>
      <c r="AP693" s="111"/>
      <c r="AQ693" s="111"/>
      <c r="AR693" s="111"/>
      <c r="AS693" s="142"/>
      <c r="AT693" s="144"/>
      <c r="AU693" s="142"/>
      <c r="AV693" s="142"/>
      <c r="AW693" s="142"/>
      <c r="AX693" s="110"/>
      <c r="AY693" s="110"/>
      <c r="AZ693" s="142"/>
      <c r="BA693" s="144"/>
      <c r="BB693" s="142"/>
      <c r="BC693" s="142"/>
      <c r="BD693" s="142"/>
      <c r="BE693" s="110"/>
      <c r="BF693" s="110"/>
      <c r="BG693" s="142"/>
      <c r="BH693" s="144"/>
      <c r="BI693" s="142"/>
      <c r="BJ693" s="142"/>
      <c r="BK693" s="110"/>
      <c r="BL693" s="142"/>
      <c r="BM693" s="110"/>
      <c r="BN693" s="142"/>
      <c r="BO693" s="142"/>
      <c r="BP693" s="142"/>
      <c r="BQ693" s="110"/>
      <c r="BR693" s="142"/>
      <c r="BS693" s="110"/>
      <c r="BT693" s="142"/>
      <c r="BU693" s="110"/>
      <c r="BV693" s="144"/>
      <c r="BW693" s="114"/>
      <c r="BX693" s="67"/>
      <c r="BY693" s="68"/>
      <c r="BZ693" s="143"/>
      <c r="CA693" s="143"/>
      <c r="CB693" s="142"/>
      <c r="CC693" s="110"/>
      <c r="CD693" s="110"/>
      <c r="CE693" s="142"/>
      <c r="CF693" s="145"/>
      <c r="CG693" s="142"/>
      <c r="CH693" s="142"/>
      <c r="CI693" s="142"/>
      <c r="CJ693" s="142"/>
      <c r="CK693" s="142"/>
      <c r="CL693" s="111"/>
      <c r="CM693" s="111"/>
      <c r="CN693" s="111"/>
      <c r="CO693" s="142"/>
      <c r="CP693" s="145"/>
      <c r="CQ693" s="142"/>
      <c r="CR693" s="142"/>
      <c r="CS693" s="142"/>
      <c r="CT693" s="142"/>
      <c r="CU693" s="142"/>
      <c r="CV693" s="111"/>
      <c r="CW693" s="111"/>
      <c r="CX693" s="111"/>
      <c r="CY693" s="142"/>
      <c r="CZ693" s="145"/>
      <c r="DA693" s="116"/>
      <c r="DB693" s="168"/>
      <c r="DC693" s="118"/>
      <c r="DD693" s="118"/>
      <c r="DE693" s="167"/>
      <c r="DF693" s="167"/>
    </row>
    <row r="694" spans="1:110" hidden="1" x14ac:dyDescent="0.25">
      <c r="A694" s="140"/>
      <c r="B694" s="141"/>
      <c r="C694" s="90"/>
      <c r="D694" s="142"/>
      <c r="E694" s="143"/>
      <c r="F694" s="144"/>
      <c r="G694" s="142"/>
      <c r="H694" s="142"/>
      <c r="I694" s="110"/>
      <c r="J694" s="142"/>
      <c r="K694" s="110"/>
      <c r="L694" s="142"/>
      <c r="M694" s="142"/>
      <c r="N694" s="142"/>
      <c r="O694" s="110"/>
      <c r="P694" s="142"/>
      <c r="Q694" s="110"/>
      <c r="R694" s="142"/>
      <c r="S694" s="142"/>
      <c r="T694" s="142"/>
      <c r="U694" s="110"/>
      <c r="V694" s="142"/>
      <c r="W694" s="110"/>
      <c r="X694" s="142"/>
      <c r="Y694" s="110"/>
      <c r="Z694" s="144"/>
      <c r="AA694" s="142"/>
      <c r="AB694" s="142"/>
      <c r="AC694" s="142"/>
      <c r="AD694" s="142"/>
      <c r="AE694" s="142"/>
      <c r="AF694" s="111"/>
      <c r="AG694" s="111"/>
      <c r="AH694" s="111"/>
      <c r="AI694" s="142"/>
      <c r="AJ694" s="144"/>
      <c r="AK694" s="142"/>
      <c r="AL694" s="142"/>
      <c r="AM694" s="142"/>
      <c r="AN694" s="142"/>
      <c r="AO694" s="142"/>
      <c r="AP694" s="111"/>
      <c r="AQ694" s="111"/>
      <c r="AR694" s="111"/>
      <c r="AS694" s="142"/>
      <c r="AT694" s="144"/>
      <c r="AU694" s="142"/>
      <c r="AV694" s="142"/>
      <c r="AW694" s="142"/>
      <c r="AX694" s="110"/>
      <c r="AY694" s="110"/>
      <c r="AZ694" s="142"/>
      <c r="BA694" s="144"/>
      <c r="BB694" s="142"/>
      <c r="BC694" s="142"/>
      <c r="BD694" s="142"/>
      <c r="BE694" s="110"/>
      <c r="BF694" s="110"/>
      <c r="BG694" s="142"/>
      <c r="BH694" s="144"/>
      <c r="BI694" s="142"/>
      <c r="BJ694" s="142"/>
      <c r="BK694" s="110"/>
      <c r="BL694" s="142"/>
      <c r="BM694" s="110"/>
      <c r="BN694" s="142"/>
      <c r="BO694" s="142"/>
      <c r="BP694" s="142"/>
      <c r="BQ694" s="110"/>
      <c r="BR694" s="142"/>
      <c r="BS694" s="110"/>
      <c r="BT694" s="142"/>
      <c r="BU694" s="110"/>
      <c r="BV694" s="144"/>
      <c r="BW694" s="114"/>
      <c r="BX694" s="67"/>
      <c r="BY694" s="68"/>
      <c r="BZ694" s="143"/>
      <c r="CA694" s="143"/>
      <c r="CB694" s="142"/>
      <c r="CC694" s="110"/>
      <c r="CD694" s="110"/>
      <c r="CE694" s="142"/>
      <c r="CF694" s="145"/>
      <c r="CG694" s="142"/>
      <c r="CH694" s="142"/>
      <c r="CI694" s="142"/>
      <c r="CJ694" s="142"/>
      <c r="CK694" s="142"/>
      <c r="CL694" s="111"/>
      <c r="CM694" s="111"/>
      <c r="CN694" s="111"/>
      <c r="CO694" s="142"/>
      <c r="CP694" s="145"/>
      <c r="CQ694" s="142"/>
      <c r="CR694" s="142"/>
      <c r="CS694" s="142"/>
      <c r="CT694" s="142"/>
      <c r="CU694" s="142"/>
      <c r="CV694" s="111"/>
      <c r="CW694" s="111"/>
      <c r="CX694" s="111"/>
      <c r="CY694" s="142"/>
      <c r="CZ694" s="145"/>
      <c r="DA694" s="116"/>
      <c r="DB694" s="168"/>
      <c r="DC694" s="118"/>
      <c r="DD694" s="118"/>
      <c r="DE694" s="167"/>
      <c r="DF694" s="167"/>
    </row>
    <row r="695" spans="1:110" hidden="1" x14ac:dyDescent="0.25">
      <c r="A695" s="140"/>
      <c r="B695" s="141"/>
      <c r="C695" s="90"/>
      <c r="D695" s="142"/>
      <c r="E695" s="143"/>
      <c r="F695" s="144"/>
      <c r="G695" s="142"/>
      <c r="H695" s="142"/>
      <c r="I695" s="110"/>
      <c r="J695" s="142"/>
      <c r="K695" s="110"/>
      <c r="L695" s="142"/>
      <c r="M695" s="142"/>
      <c r="N695" s="142"/>
      <c r="O695" s="110"/>
      <c r="P695" s="142"/>
      <c r="Q695" s="110"/>
      <c r="R695" s="142"/>
      <c r="S695" s="142"/>
      <c r="T695" s="142"/>
      <c r="U695" s="110"/>
      <c r="V695" s="142"/>
      <c r="W695" s="110"/>
      <c r="X695" s="142"/>
      <c r="Y695" s="110"/>
      <c r="Z695" s="144"/>
      <c r="AA695" s="142"/>
      <c r="AB695" s="142"/>
      <c r="AC695" s="142"/>
      <c r="AD695" s="142"/>
      <c r="AE695" s="142"/>
      <c r="AF695" s="111"/>
      <c r="AG695" s="111"/>
      <c r="AH695" s="111"/>
      <c r="AI695" s="142"/>
      <c r="AJ695" s="144"/>
      <c r="AK695" s="142"/>
      <c r="AL695" s="142"/>
      <c r="AM695" s="142"/>
      <c r="AN695" s="142"/>
      <c r="AO695" s="142"/>
      <c r="AP695" s="111"/>
      <c r="AQ695" s="111"/>
      <c r="AR695" s="111"/>
      <c r="AS695" s="142"/>
      <c r="AT695" s="144"/>
      <c r="AU695" s="142"/>
      <c r="AV695" s="142"/>
      <c r="AW695" s="142"/>
      <c r="AX695" s="110"/>
      <c r="AY695" s="110"/>
      <c r="AZ695" s="142"/>
      <c r="BA695" s="144"/>
      <c r="BB695" s="142"/>
      <c r="BC695" s="142"/>
      <c r="BD695" s="142"/>
      <c r="BE695" s="110"/>
      <c r="BF695" s="110"/>
      <c r="BG695" s="142"/>
      <c r="BH695" s="144"/>
      <c r="BI695" s="142"/>
      <c r="BJ695" s="142"/>
      <c r="BK695" s="110"/>
      <c r="BL695" s="142"/>
      <c r="BM695" s="110"/>
      <c r="BN695" s="142"/>
      <c r="BO695" s="142"/>
      <c r="BP695" s="142"/>
      <c r="BQ695" s="110"/>
      <c r="BR695" s="142"/>
      <c r="BS695" s="110"/>
      <c r="BT695" s="142"/>
      <c r="BU695" s="110"/>
      <c r="BV695" s="144"/>
      <c r="BW695" s="114"/>
      <c r="BX695" s="67"/>
      <c r="BY695" s="68"/>
      <c r="BZ695" s="143"/>
      <c r="CA695" s="143"/>
      <c r="CB695" s="142"/>
      <c r="CC695" s="110"/>
      <c r="CD695" s="110"/>
      <c r="CE695" s="142"/>
      <c r="CF695" s="145"/>
      <c r="CG695" s="142"/>
      <c r="CH695" s="142"/>
      <c r="CI695" s="142"/>
      <c r="CJ695" s="142"/>
      <c r="CK695" s="142"/>
      <c r="CL695" s="111"/>
      <c r="CM695" s="111"/>
      <c r="CN695" s="111"/>
      <c r="CO695" s="142"/>
      <c r="CP695" s="145"/>
      <c r="CQ695" s="142"/>
      <c r="CR695" s="142"/>
      <c r="CS695" s="142"/>
      <c r="CT695" s="142"/>
      <c r="CU695" s="142"/>
      <c r="CV695" s="111"/>
      <c r="CW695" s="111"/>
      <c r="CX695" s="111"/>
      <c r="CY695" s="142"/>
      <c r="CZ695" s="145"/>
      <c r="DA695" s="116"/>
      <c r="DB695" s="168"/>
      <c r="DC695" s="118"/>
      <c r="DD695" s="118"/>
      <c r="DE695" s="167"/>
      <c r="DF695" s="167"/>
    </row>
    <row r="696" spans="1:110" hidden="1" x14ac:dyDescent="0.25">
      <c r="A696" s="140"/>
      <c r="B696" s="141"/>
      <c r="C696" s="90"/>
      <c r="D696" s="142"/>
      <c r="E696" s="143"/>
      <c r="F696" s="144"/>
      <c r="G696" s="142"/>
      <c r="H696" s="142"/>
      <c r="I696" s="110"/>
      <c r="J696" s="142"/>
      <c r="K696" s="110"/>
      <c r="L696" s="142"/>
      <c r="M696" s="142"/>
      <c r="N696" s="142"/>
      <c r="O696" s="110"/>
      <c r="P696" s="142"/>
      <c r="Q696" s="110"/>
      <c r="R696" s="142"/>
      <c r="S696" s="142"/>
      <c r="T696" s="142"/>
      <c r="U696" s="110"/>
      <c r="V696" s="142"/>
      <c r="W696" s="110"/>
      <c r="X696" s="142"/>
      <c r="Y696" s="110"/>
      <c r="Z696" s="144"/>
      <c r="AA696" s="142"/>
      <c r="AB696" s="142"/>
      <c r="AC696" s="142"/>
      <c r="AD696" s="142"/>
      <c r="AE696" s="142"/>
      <c r="AF696" s="111"/>
      <c r="AG696" s="111"/>
      <c r="AH696" s="111"/>
      <c r="AI696" s="142"/>
      <c r="AJ696" s="144"/>
      <c r="AK696" s="142"/>
      <c r="AL696" s="142"/>
      <c r="AM696" s="142"/>
      <c r="AN696" s="142"/>
      <c r="AO696" s="142"/>
      <c r="AP696" s="111"/>
      <c r="AQ696" s="111"/>
      <c r="AR696" s="111"/>
      <c r="AS696" s="142"/>
      <c r="AT696" s="144"/>
      <c r="AU696" s="142"/>
      <c r="AV696" s="142"/>
      <c r="AW696" s="142"/>
      <c r="AX696" s="110"/>
      <c r="AY696" s="110"/>
      <c r="AZ696" s="142"/>
      <c r="BA696" s="144"/>
      <c r="BB696" s="142"/>
      <c r="BC696" s="142"/>
      <c r="BD696" s="142"/>
      <c r="BE696" s="110"/>
      <c r="BF696" s="110"/>
      <c r="BG696" s="142"/>
      <c r="BH696" s="144"/>
      <c r="BI696" s="142"/>
      <c r="BJ696" s="142"/>
      <c r="BK696" s="110"/>
      <c r="BL696" s="142"/>
      <c r="BM696" s="110"/>
      <c r="BN696" s="142"/>
      <c r="BO696" s="142"/>
      <c r="BP696" s="142"/>
      <c r="BQ696" s="110"/>
      <c r="BR696" s="142"/>
      <c r="BS696" s="110"/>
      <c r="BT696" s="142"/>
      <c r="BU696" s="110"/>
      <c r="BV696" s="144"/>
      <c r="BW696" s="114"/>
      <c r="BX696" s="67"/>
      <c r="BY696" s="68"/>
      <c r="BZ696" s="143"/>
      <c r="CA696" s="143"/>
      <c r="CB696" s="142"/>
      <c r="CC696" s="110"/>
      <c r="CD696" s="110"/>
      <c r="CE696" s="142"/>
      <c r="CF696" s="145"/>
      <c r="CG696" s="142"/>
      <c r="CH696" s="142"/>
      <c r="CI696" s="142"/>
      <c r="CJ696" s="142"/>
      <c r="CK696" s="142"/>
      <c r="CL696" s="111"/>
      <c r="CM696" s="111"/>
      <c r="CN696" s="111"/>
      <c r="CO696" s="142"/>
      <c r="CP696" s="145"/>
      <c r="CQ696" s="142"/>
      <c r="CR696" s="142"/>
      <c r="CS696" s="142"/>
      <c r="CT696" s="142"/>
      <c r="CU696" s="142"/>
      <c r="CV696" s="111"/>
      <c r="CW696" s="111"/>
      <c r="CX696" s="111"/>
      <c r="CY696" s="142"/>
      <c r="CZ696" s="145"/>
      <c r="DA696" s="116"/>
      <c r="DB696" s="168"/>
      <c r="DC696" s="118"/>
      <c r="DD696" s="118"/>
      <c r="DE696" s="167"/>
      <c r="DF696" s="167"/>
    </row>
    <row r="697" spans="1:110" hidden="1" x14ac:dyDescent="0.25">
      <c r="A697" s="140"/>
      <c r="B697" s="141"/>
      <c r="C697" s="90"/>
      <c r="D697" s="142"/>
      <c r="E697" s="143"/>
      <c r="F697" s="144"/>
      <c r="G697" s="142"/>
      <c r="H697" s="142"/>
      <c r="I697" s="110"/>
      <c r="J697" s="142"/>
      <c r="K697" s="110"/>
      <c r="L697" s="142"/>
      <c r="M697" s="142"/>
      <c r="N697" s="142"/>
      <c r="O697" s="110"/>
      <c r="P697" s="142"/>
      <c r="Q697" s="110"/>
      <c r="R697" s="142"/>
      <c r="S697" s="142"/>
      <c r="T697" s="142"/>
      <c r="U697" s="110"/>
      <c r="V697" s="142"/>
      <c r="W697" s="110"/>
      <c r="X697" s="142"/>
      <c r="Y697" s="110"/>
      <c r="Z697" s="144"/>
      <c r="AA697" s="142"/>
      <c r="AB697" s="142"/>
      <c r="AC697" s="142"/>
      <c r="AD697" s="142"/>
      <c r="AE697" s="142"/>
      <c r="AF697" s="111"/>
      <c r="AG697" s="111"/>
      <c r="AH697" s="111"/>
      <c r="AI697" s="142"/>
      <c r="AJ697" s="144"/>
      <c r="AK697" s="142"/>
      <c r="AL697" s="142"/>
      <c r="AM697" s="142"/>
      <c r="AN697" s="142"/>
      <c r="AO697" s="142"/>
      <c r="AP697" s="111"/>
      <c r="AQ697" s="111"/>
      <c r="AR697" s="111"/>
      <c r="AS697" s="142"/>
      <c r="AT697" s="144"/>
      <c r="AU697" s="142"/>
      <c r="AV697" s="142"/>
      <c r="AW697" s="142"/>
      <c r="AX697" s="110"/>
      <c r="AY697" s="110"/>
      <c r="AZ697" s="142"/>
      <c r="BA697" s="144"/>
      <c r="BB697" s="142"/>
      <c r="BC697" s="142"/>
      <c r="BD697" s="142"/>
      <c r="BE697" s="110"/>
      <c r="BF697" s="110"/>
      <c r="BG697" s="142"/>
      <c r="BH697" s="144"/>
      <c r="BI697" s="142"/>
      <c r="BJ697" s="142"/>
      <c r="BK697" s="110"/>
      <c r="BL697" s="142"/>
      <c r="BM697" s="110"/>
      <c r="BN697" s="142"/>
      <c r="BO697" s="142"/>
      <c r="BP697" s="142"/>
      <c r="BQ697" s="110"/>
      <c r="BR697" s="142"/>
      <c r="BS697" s="110"/>
      <c r="BT697" s="142"/>
      <c r="BU697" s="110"/>
      <c r="BV697" s="144"/>
      <c r="BW697" s="114"/>
      <c r="BX697" s="67"/>
      <c r="BY697" s="68"/>
      <c r="BZ697" s="143"/>
      <c r="CA697" s="143"/>
      <c r="CB697" s="142"/>
      <c r="CC697" s="110"/>
      <c r="CD697" s="110"/>
      <c r="CE697" s="142"/>
      <c r="CF697" s="145"/>
      <c r="CG697" s="142"/>
      <c r="CH697" s="142"/>
      <c r="CI697" s="142"/>
      <c r="CJ697" s="142"/>
      <c r="CK697" s="142"/>
      <c r="CL697" s="111"/>
      <c r="CM697" s="111"/>
      <c r="CN697" s="111"/>
      <c r="CO697" s="142"/>
      <c r="CP697" s="145"/>
      <c r="CQ697" s="142"/>
      <c r="CR697" s="142"/>
      <c r="CS697" s="142"/>
      <c r="CT697" s="142"/>
      <c r="CU697" s="142"/>
      <c r="CV697" s="111"/>
      <c r="CW697" s="111"/>
      <c r="CX697" s="111"/>
      <c r="CY697" s="142"/>
      <c r="CZ697" s="145"/>
      <c r="DA697" s="116"/>
      <c r="DB697" s="168"/>
      <c r="DC697" s="118"/>
      <c r="DD697" s="118"/>
      <c r="DE697" s="167"/>
      <c r="DF697" s="167"/>
    </row>
    <row r="698" spans="1:110" hidden="1" x14ac:dyDescent="0.25">
      <c r="A698" s="140"/>
      <c r="B698" s="141"/>
      <c r="C698" s="90"/>
      <c r="D698" s="142"/>
      <c r="E698" s="143"/>
      <c r="F698" s="144"/>
      <c r="G698" s="142"/>
      <c r="H698" s="142"/>
      <c r="I698" s="110"/>
      <c r="J698" s="142"/>
      <c r="K698" s="110"/>
      <c r="L698" s="142"/>
      <c r="M698" s="142"/>
      <c r="N698" s="142"/>
      <c r="O698" s="110"/>
      <c r="P698" s="142"/>
      <c r="Q698" s="110"/>
      <c r="R698" s="142"/>
      <c r="S698" s="142"/>
      <c r="T698" s="142"/>
      <c r="U698" s="110"/>
      <c r="V698" s="142"/>
      <c r="W698" s="110"/>
      <c r="X698" s="142"/>
      <c r="Y698" s="110"/>
      <c r="Z698" s="144"/>
      <c r="AA698" s="142"/>
      <c r="AB698" s="142"/>
      <c r="AC698" s="142"/>
      <c r="AD698" s="142"/>
      <c r="AE698" s="142"/>
      <c r="AF698" s="111"/>
      <c r="AG698" s="111"/>
      <c r="AH698" s="111"/>
      <c r="AI698" s="142"/>
      <c r="AJ698" s="144"/>
      <c r="AK698" s="142"/>
      <c r="AL698" s="142"/>
      <c r="AM698" s="142"/>
      <c r="AN698" s="142"/>
      <c r="AO698" s="142"/>
      <c r="AP698" s="111"/>
      <c r="AQ698" s="111"/>
      <c r="AR698" s="111"/>
      <c r="AS698" s="142"/>
      <c r="AT698" s="144"/>
      <c r="AU698" s="142"/>
      <c r="AV698" s="142"/>
      <c r="AW698" s="142"/>
      <c r="AX698" s="110"/>
      <c r="AY698" s="110"/>
      <c r="AZ698" s="142"/>
      <c r="BA698" s="144"/>
      <c r="BB698" s="142"/>
      <c r="BC698" s="142"/>
      <c r="BD698" s="142"/>
      <c r="BE698" s="110"/>
      <c r="BF698" s="110"/>
      <c r="BG698" s="142"/>
      <c r="BH698" s="144"/>
      <c r="BI698" s="142"/>
      <c r="BJ698" s="142"/>
      <c r="BK698" s="110"/>
      <c r="BL698" s="142"/>
      <c r="BM698" s="110"/>
      <c r="BN698" s="142"/>
      <c r="BO698" s="142"/>
      <c r="BP698" s="142"/>
      <c r="BQ698" s="110"/>
      <c r="BR698" s="142"/>
      <c r="BS698" s="110"/>
      <c r="BT698" s="142"/>
      <c r="BU698" s="110"/>
      <c r="BV698" s="144"/>
      <c r="BW698" s="114"/>
      <c r="BX698" s="67"/>
      <c r="BY698" s="68"/>
      <c r="BZ698" s="143"/>
      <c r="CA698" s="143"/>
      <c r="CB698" s="142"/>
      <c r="CC698" s="110"/>
      <c r="CD698" s="110"/>
      <c r="CE698" s="142"/>
      <c r="CF698" s="145"/>
      <c r="CG698" s="142"/>
      <c r="CH698" s="142"/>
      <c r="CI698" s="142"/>
      <c r="CJ698" s="142"/>
      <c r="CK698" s="142"/>
      <c r="CL698" s="111"/>
      <c r="CM698" s="111"/>
      <c r="CN698" s="111"/>
      <c r="CO698" s="142"/>
      <c r="CP698" s="145"/>
      <c r="CQ698" s="142"/>
      <c r="CR698" s="142"/>
      <c r="CS698" s="142"/>
      <c r="CT698" s="142"/>
      <c r="CU698" s="142"/>
      <c r="CV698" s="111"/>
      <c r="CW698" s="111"/>
      <c r="CX698" s="111"/>
      <c r="CY698" s="142"/>
      <c r="CZ698" s="145"/>
      <c r="DA698" s="116"/>
      <c r="DB698" s="168"/>
      <c r="DC698" s="118"/>
      <c r="DD698" s="118"/>
      <c r="DE698" s="167"/>
      <c r="DF698" s="167"/>
    </row>
    <row r="699" spans="1:110" hidden="1" x14ac:dyDescent="0.25">
      <c r="A699" s="140"/>
      <c r="B699" s="141"/>
      <c r="C699" s="90"/>
      <c r="D699" s="142"/>
      <c r="E699" s="143"/>
      <c r="F699" s="144"/>
      <c r="G699" s="142"/>
      <c r="H699" s="142"/>
      <c r="I699" s="110"/>
      <c r="J699" s="142"/>
      <c r="K699" s="110"/>
      <c r="L699" s="142"/>
      <c r="M699" s="142"/>
      <c r="N699" s="142"/>
      <c r="O699" s="110"/>
      <c r="P699" s="142"/>
      <c r="Q699" s="110"/>
      <c r="R699" s="142"/>
      <c r="S699" s="142"/>
      <c r="T699" s="142"/>
      <c r="U699" s="110"/>
      <c r="V699" s="142"/>
      <c r="W699" s="110"/>
      <c r="X699" s="142"/>
      <c r="Y699" s="110"/>
      <c r="Z699" s="144"/>
      <c r="AA699" s="142"/>
      <c r="AB699" s="142"/>
      <c r="AC699" s="142"/>
      <c r="AD699" s="142"/>
      <c r="AE699" s="142"/>
      <c r="AF699" s="111"/>
      <c r="AG699" s="111"/>
      <c r="AH699" s="111"/>
      <c r="AI699" s="142"/>
      <c r="AJ699" s="144"/>
      <c r="AK699" s="142"/>
      <c r="AL699" s="142"/>
      <c r="AM699" s="142"/>
      <c r="AN699" s="142"/>
      <c r="AO699" s="142"/>
      <c r="AP699" s="111"/>
      <c r="AQ699" s="111"/>
      <c r="AR699" s="111"/>
      <c r="AS699" s="142"/>
      <c r="AT699" s="144"/>
      <c r="AU699" s="142"/>
      <c r="AV699" s="142"/>
      <c r="AW699" s="142"/>
      <c r="AX699" s="110"/>
      <c r="AY699" s="110"/>
      <c r="AZ699" s="142"/>
      <c r="BA699" s="144"/>
      <c r="BB699" s="142"/>
      <c r="BC699" s="142"/>
      <c r="BD699" s="142"/>
      <c r="BE699" s="110"/>
      <c r="BF699" s="110"/>
      <c r="BG699" s="142"/>
      <c r="BH699" s="144"/>
      <c r="BI699" s="142"/>
      <c r="BJ699" s="142"/>
      <c r="BK699" s="110"/>
      <c r="BL699" s="142"/>
      <c r="BM699" s="110"/>
      <c r="BN699" s="142"/>
      <c r="BO699" s="142"/>
      <c r="BP699" s="142"/>
      <c r="BQ699" s="110"/>
      <c r="BR699" s="142"/>
      <c r="BS699" s="110"/>
      <c r="BT699" s="142"/>
      <c r="BU699" s="110"/>
      <c r="BV699" s="144"/>
      <c r="BW699" s="114"/>
      <c r="BX699" s="67"/>
      <c r="BY699" s="68"/>
      <c r="BZ699" s="143"/>
      <c r="CA699" s="143"/>
      <c r="CB699" s="142"/>
      <c r="CC699" s="110"/>
      <c r="CD699" s="110"/>
      <c r="CE699" s="142"/>
      <c r="CF699" s="145"/>
      <c r="CG699" s="142"/>
      <c r="CH699" s="142"/>
      <c r="CI699" s="142"/>
      <c r="CJ699" s="142"/>
      <c r="CK699" s="142"/>
      <c r="CL699" s="111"/>
      <c r="CM699" s="111"/>
      <c r="CN699" s="111"/>
      <c r="CO699" s="142"/>
      <c r="CP699" s="145"/>
      <c r="CQ699" s="142"/>
      <c r="CR699" s="142"/>
      <c r="CS699" s="142"/>
      <c r="CT699" s="142"/>
      <c r="CU699" s="142"/>
      <c r="CV699" s="111"/>
      <c r="CW699" s="111"/>
      <c r="CX699" s="111"/>
      <c r="CY699" s="142"/>
      <c r="CZ699" s="145"/>
      <c r="DA699" s="116"/>
      <c r="DB699" s="168"/>
      <c r="DC699" s="118"/>
      <c r="DD699" s="118"/>
      <c r="DE699" s="167"/>
      <c r="DF699" s="167"/>
    </row>
    <row r="700" spans="1:110" hidden="1" x14ac:dyDescent="0.25">
      <c r="A700" s="140"/>
      <c r="B700" s="141"/>
      <c r="C700" s="90"/>
      <c r="D700" s="142"/>
      <c r="E700" s="143"/>
      <c r="F700" s="144"/>
      <c r="G700" s="142"/>
      <c r="H700" s="142"/>
      <c r="I700" s="110"/>
      <c r="J700" s="142"/>
      <c r="K700" s="110"/>
      <c r="L700" s="142"/>
      <c r="M700" s="142"/>
      <c r="N700" s="142"/>
      <c r="O700" s="110"/>
      <c r="P700" s="142"/>
      <c r="Q700" s="110"/>
      <c r="R700" s="142"/>
      <c r="S700" s="142"/>
      <c r="T700" s="142"/>
      <c r="U700" s="110"/>
      <c r="V700" s="142"/>
      <c r="W700" s="110"/>
      <c r="X700" s="142"/>
      <c r="Y700" s="110"/>
      <c r="Z700" s="144"/>
      <c r="AA700" s="142"/>
      <c r="AB700" s="142"/>
      <c r="AC700" s="142"/>
      <c r="AD700" s="142"/>
      <c r="AE700" s="142"/>
      <c r="AF700" s="111"/>
      <c r="AG700" s="111"/>
      <c r="AH700" s="111"/>
      <c r="AI700" s="142"/>
      <c r="AJ700" s="144"/>
      <c r="AK700" s="142"/>
      <c r="AL700" s="142"/>
      <c r="AM700" s="142"/>
      <c r="AN700" s="142"/>
      <c r="AO700" s="142"/>
      <c r="AP700" s="111"/>
      <c r="AQ700" s="111"/>
      <c r="AR700" s="111"/>
      <c r="AS700" s="142"/>
      <c r="AT700" s="144"/>
      <c r="AU700" s="142"/>
      <c r="AV700" s="142"/>
      <c r="AW700" s="142"/>
      <c r="AX700" s="110"/>
      <c r="AY700" s="110"/>
      <c r="AZ700" s="142"/>
      <c r="BA700" s="144"/>
      <c r="BB700" s="142"/>
      <c r="BC700" s="142"/>
      <c r="BD700" s="142"/>
      <c r="BE700" s="110"/>
      <c r="BF700" s="110"/>
      <c r="BG700" s="142"/>
      <c r="BH700" s="144"/>
      <c r="BI700" s="142"/>
      <c r="BJ700" s="142"/>
      <c r="BK700" s="110"/>
      <c r="BL700" s="142"/>
      <c r="BM700" s="110"/>
      <c r="BN700" s="142"/>
      <c r="BO700" s="142"/>
      <c r="BP700" s="142"/>
      <c r="BQ700" s="110"/>
      <c r="BR700" s="142"/>
      <c r="BS700" s="110"/>
      <c r="BT700" s="142"/>
      <c r="BU700" s="110"/>
      <c r="BV700" s="144"/>
      <c r="BW700" s="114"/>
      <c r="BX700" s="67"/>
      <c r="BY700" s="68"/>
      <c r="BZ700" s="143"/>
      <c r="CA700" s="143"/>
      <c r="CB700" s="142"/>
      <c r="CC700" s="110"/>
      <c r="CD700" s="110"/>
      <c r="CE700" s="142"/>
      <c r="CF700" s="145"/>
      <c r="CG700" s="142"/>
      <c r="CH700" s="142"/>
      <c r="CI700" s="142"/>
      <c r="CJ700" s="142"/>
      <c r="CK700" s="142"/>
      <c r="CL700" s="111"/>
      <c r="CM700" s="111"/>
      <c r="CN700" s="111"/>
      <c r="CO700" s="142"/>
      <c r="CP700" s="145"/>
      <c r="CQ700" s="142"/>
      <c r="CR700" s="142"/>
      <c r="CS700" s="142"/>
      <c r="CT700" s="142"/>
      <c r="CU700" s="142"/>
      <c r="CV700" s="111"/>
      <c r="CW700" s="111"/>
      <c r="CX700" s="111"/>
      <c r="CY700" s="142"/>
      <c r="CZ700" s="145"/>
      <c r="DA700" s="116"/>
      <c r="DB700" s="168"/>
      <c r="DC700" s="118"/>
      <c r="DD700" s="118"/>
      <c r="DE700" s="167"/>
      <c r="DF700" s="167"/>
    </row>
    <row r="701" spans="1:110" hidden="1" x14ac:dyDescent="0.25">
      <c r="A701" s="140"/>
      <c r="B701" s="141"/>
      <c r="C701" s="90"/>
      <c r="D701" s="142"/>
      <c r="E701" s="143"/>
      <c r="F701" s="144"/>
      <c r="G701" s="142"/>
      <c r="H701" s="142"/>
      <c r="I701" s="110"/>
      <c r="J701" s="142"/>
      <c r="K701" s="110"/>
      <c r="L701" s="142"/>
      <c r="M701" s="142"/>
      <c r="N701" s="142"/>
      <c r="O701" s="110"/>
      <c r="P701" s="142"/>
      <c r="Q701" s="110"/>
      <c r="R701" s="142"/>
      <c r="S701" s="142"/>
      <c r="T701" s="142"/>
      <c r="U701" s="110"/>
      <c r="V701" s="142"/>
      <c r="W701" s="110"/>
      <c r="X701" s="142"/>
      <c r="Y701" s="110"/>
      <c r="Z701" s="144"/>
      <c r="AA701" s="142"/>
      <c r="AB701" s="142"/>
      <c r="AC701" s="142"/>
      <c r="AD701" s="142"/>
      <c r="AE701" s="142"/>
      <c r="AF701" s="111"/>
      <c r="AG701" s="111"/>
      <c r="AH701" s="111"/>
      <c r="AI701" s="142"/>
      <c r="AJ701" s="144"/>
      <c r="AK701" s="142"/>
      <c r="AL701" s="142"/>
      <c r="AM701" s="142"/>
      <c r="AN701" s="142"/>
      <c r="AO701" s="142"/>
      <c r="AP701" s="111"/>
      <c r="AQ701" s="111"/>
      <c r="AR701" s="111"/>
      <c r="AS701" s="142"/>
      <c r="AT701" s="144"/>
      <c r="AU701" s="142"/>
      <c r="AV701" s="142"/>
      <c r="AW701" s="142"/>
      <c r="AX701" s="110"/>
      <c r="AY701" s="110"/>
      <c r="AZ701" s="142"/>
      <c r="BA701" s="144"/>
      <c r="BB701" s="142"/>
      <c r="BC701" s="142"/>
      <c r="BD701" s="142"/>
      <c r="BE701" s="110"/>
      <c r="BF701" s="110"/>
      <c r="BG701" s="142"/>
      <c r="BH701" s="144"/>
      <c r="BI701" s="142"/>
      <c r="BJ701" s="142"/>
      <c r="BK701" s="110"/>
      <c r="BL701" s="142"/>
      <c r="BM701" s="110"/>
      <c r="BN701" s="142"/>
      <c r="BO701" s="142"/>
      <c r="BP701" s="142"/>
      <c r="BQ701" s="110"/>
      <c r="BR701" s="142"/>
      <c r="BS701" s="110"/>
      <c r="BT701" s="142"/>
      <c r="BU701" s="110"/>
      <c r="BV701" s="144"/>
      <c r="BW701" s="114"/>
      <c r="BX701" s="67"/>
      <c r="BY701" s="68"/>
      <c r="BZ701" s="143"/>
      <c r="CA701" s="143"/>
      <c r="CB701" s="142"/>
      <c r="CC701" s="110"/>
      <c r="CD701" s="110"/>
      <c r="CE701" s="142"/>
      <c r="CF701" s="145"/>
      <c r="CG701" s="142"/>
      <c r="CH701" s="142"/>
      <c r="CI701" s="142"/>
      <c r="CJ701" s="142"/>
      <c r="CK701" s="142"/>
      <c r="CL701" s="111"/>
      <c r="CM701" s="111"/>
      <c r="CN701" s="111"/>
      <c r="CO701" s="142"/>
      <c r="CP701" s="145"/>
      <c r="CQ701" s="142"/>
      <c r="CR701" s="142"/>
      <c r="CS701" s="142"/>
      <c r="CT701" s="142"/>
      <c r="CU701" s="142"/>
      <c r="CV701" s="111"/>
      <c r="CW701" s="111"/>
      <c r="CX701" s="111"/>
      <c r="CY701" s="142"/>
      <c r="CZ701" s="145"/>
      <c r="DA701" s="116"/>
      <c r="DB701" s="168"/>
      <c r="DC701" s="118"/>
      <c r="DD701" s="118"/>
      <c r="DE701" s="167"/>
      <c r="DF701" s="167"/>
    </row>
    <row r="702" spans="1:110" hidden="1" x14ac:dyDescent="0.25">
      <c r="A702" s="140"/>
      <c r="B702" s="141"/>
      <c r="C702" s="90"/>
      <c r="D702" s="142"/>
      <c r="E702" s="143"/>
      <c r="F702" s="144"/>
      <c r="G702" s="142"/>
      <c r="H702" s="142"/>
      <c r="I702" s="110"/>
      <c r="J702" s="142"/>
      <c r="K702" s="110"/>
      <c r="L702" s="142"/>
      <c r="M702" s="142"/>
      <c r="N702" s="142"/>
      <c r="O702" s="110"/>
      <c r="P702" s="142"/>
      <c r="Q702" s="110"/>
      <c r="R702" s="142"/>
      <c r="S702" s="142"/>
      <c r="T702" s="142"/>
      <c r="U702" s="110"/>
      <c r="V702" s="142"/>
      <c r="W702" s="110"/>
      <c r="X702" s="142"/>
      <c r="Y702" s="110"/>
      <c r="Z702" s="144"/>
      <c r="AA702" s="142"/>
      <c r="AB702" s="142"/>
      <c r="AC702" s="142"/>
      <c r="AD702" s="142"/>
      <c r="AE702" s="142"/>
      <c r="AF702" s="111"/>
      <c r="AG702" s="111"/>
      <c r="AH702" s="111"/>
      <c r="AI702" s="142"/>
      <c r="AJ702" s="144"/>
      <c r="AK702" s="142"/>
      <c r="AL702" s="142"/>
      <c r="AM702" s="142"/>
      <c r="AN702" s="142"/>
      <c r="AO702" s="142"/>
      <c r="AP702" s="111"/>
      <c r="AQ702" s="111"/>
      <c r="AR702" s="111"/>
      <c r="AS702" s="142"/>
      <c r="AT702" s="144"/>
      <c r="AU702" s="142"/>
      <c r="AV702" s="142"/>
      <c r="AW702" s="142"/>
      <c r="AX702" s="110"/>
      <c r="AY702" s="110"/>
      <c r="AZ702" s="142"/>
      <c r="BA702" s="144"/>
      <c r="BB702" s="142"/>
      <c r="BC702" s="142"/>
      <c r="BD702" s="142"/>
      <c r="BE702" s="110"/>
      <c r="BF702" s="110"/>
      <c r="BG702" s="142"/>
      <c r="BH702" s="144"/>
      <c r="BI702" s="142"/>
      <c r="BJ702" s="142"/>
      <c r="BK702" s="110"/>
      <c r="BL702" s="142"/>
      <c r="BM702" s="110"/>
      <c r="BN702" s="142"/>
      <c r="BO702" s="142"/>
      <c r="BP702" s="142"/>
      <c r="BQ702" s="110"/>
      <c r="BR702" s="142"/>
      <c r="BS702" s="110"/>
      <c r="BT702" s="142"/>
      <c r="BU702" s="110"/>
      <c r="BV702" s="144"/>
      <c r="BW702" s="114"/>
      <c r="BX702" s="67"/>
      <c r="BY702" s="68"/>
      <c r="BZ702" s="143"/>
      <c r="CA702" s="143"/>
      <c r="CB702" s="142"/>
      <c r="CC702" s="110"/>
      <c r="CD702" s="110"/>
      <c r="CE702" s="142"/>
      <c r="CF702" s="145"/>
      <c r="CG702" s="142"/>
      <c r="CH702" s="142"/>
      <c r="CI702" s="142"/>
      <c r="CJ702" s="142"/>
      <c r="CK702" s="142"/>
      <c r="CL702" s="111"/>
      <c r="CM702" s="111"/>
      <c r="CN702" s="111"/>
      <c r="CO702" s="142"/>
      <c r="CP702" s="145"/>
      <c r="CQ702" s="142"/>
      <c r="CR702" s="142"/>
      <c r="CS702" s="142"/>
      <c r="CT702" s="142"/>
      <c r="CU702" s="142"/>
      <c r="CV702" s="111"/>
      <c r="CW702" s="111"/>
      <c r="CX702" s="111"/>
      <c r="CY702" s="142"/>
      <c r="CZ702" s="145"/>
      <c r="DA702" s="116"/>
      <c r="DB702" s="168"/>
      <c r="DC702" s="118"/>
      <c r="DD702" s="118"/>
      <c r="DE702" s="167"/>
      <c r="DF702" s="167"/>
    </row>
    <row r="703" spans="1:110" hidden="1" x14ac:dyDescent="0.25">
      <c r="A703" s="140"/>
      <c r="B703" s="141"/>
      <c r="C703" s="90"/>
      <c r="D703" s="142"/>
      <c r="E703" s="143"/>
      <c r="F703" s="144"/>
      <c r="G703" s="142"/>
      <c r="H703" s="142"/>
      <c r="I703" s="110"/>
      <c r="J703" s="142"/>
      <c r="K703" s="110"/>
      <c r="L703" s="142"/>
      <c r="M703" s="142"/>
      <c r="N703" s="142"/>
      <c r="O703" s="110"/>
      <c r="P703" s="142"/>
      <c r="Q703" s="110"/>
      <c r="R703" s="142"/>
      <c r="S703" s="142"/>
      <c r="T703" s="142"/>
      <c r="U703" s="110"/>
      <c r="V703" s="142"/>
      <c r="W703" s="110"/>
      <c r="X703" s="142"/>
      <c r="Y703" s="110"/>
      <c r="Z703" s="144"/>
      <c r="AA703" s="142"/>
      <c r="AB703" s="142"/>
      <c r="AC703" s="142"/>
      <c r="AD703" s="142"/>
      <c r="AE703" s="142"/>
      <c r="AF703" s="111"/>
      <c r="AG703" s="111"/>
      <c r="AH703" s="111"/>
      <c r="AI703" s="142"/>
      <c r="AJ703" s="144"/>
      <c r="AK703" s="142"/>
      <c r="AL703" s="142"/>
      <c r="AM703" s="142"/>
      <c r="AN703" s="142"/>
      <c r="AO703" s="142"/>
      <c r="AP703" s="111"/>
      <c r="AQ703" s="111"/>
      <c r="AR703" s="111"/>
      <c r="AS703" s="142"/>
      <c r="AT703" s="144"/>
      <c r="AU703" s="142"/>
      <c r="AV703" s="142"/>
      <c r="AW703" s="142"/>
      <c r="AX703" s="110"/>
      <c r="AY703" s="110"/>
      <c r="AZ703" s="142"/>
      <c r="BA703" s="144"/>
      <c r="BB703" s="142"/>
      <c r="BC703" s="142"/>
      <c r="BD703" s="142"/>
      <c r="BE703" s="110"/>
      <c r="BF703" s="110"/>
      <c r="BG703" s="142"/>
      <c r="BH703" s="144"/>
      <c r="BI703" s="142"/>
      <c r="BJ703" s="142"/>
      <c r="BK703" s="110"/>
      <c r="BL703" s="142"/>
      <c r="BM703" s="110"/>
      <c r="BN703" s="142"/>
      <c r="BO703" s="142"/>
      <c r="BP703" s="142"/>
      <c r="BQ703" s="110"/>
      <c r="BR703" s="142"/>
      <c r="BS703" s="110"/>
      <c r="BT703" s="142"/>
      <c r="BU703" s="110"/>
      <c r="BV703" s="144"/>
      <c r="BW703" s="114"/>
      <c r="BX703" s="67"/>
      <c r="BY703" s="68"/>
      <c r="BZ703" s="143"/>
      <c r="CA703" s="143"/>
      <c r="CB703" s="142"/>
      <c r="CC703" s="110"/>
      <c r="CD703" s="110"/>
      <c r="CE703" s="142"/>
      <c r="CF703" s="145"/>
      <c r="CG703" s="142"/>
      <c r="CH703" s="142"/>
      <c r="CI703" s="142"/>
      <c r="CJ703" s="142"/>
      <c r="CK703" s="142"/>
      <c r="CL703" s="111"/>
      <c r="CM703" s="111"/>
      <c r="CN703" s="111"/>
      <c r="CO703" s="142"/>
      <c r="CP703" s="145"/>
      <c r="CQ703" s="142"/>
      <c r="CR703" s="142"/>
      <c r="CS703" s="142"/>
      <c r="CT703" s="142"/>
      <c r="CU703" s="142"/>
      <c r="CV703" s="111"/>
      <c r="CW703" s="111"/>
      <c r="CX703" s="111"/>
      <c r="CY703" s="142"/>
      <c r="CZ703" s="145"/>
      <c r="DA703" s="116"/>
      <c r="DB703" s="168"/>
      <c r="DC703" s="118"/>
      <c r="DD703" s="118"/>
      <c r="DE703" s="167"/>
      <c r="DF703" s="167"/>
    </row>
    <row r="704" spans="1:110" hidden="1" x14ac:dyDescent="0.25">
      <c r="A704" s="140"/>
      <c r="B704" s="141"/>
      <c r="C704" s="90"/>
      <c r="D704" s="142"/>
      <c r="E704" s="143"/>
      <c r="F704" s="144"/>
      <c r="G704" s="142"/>
      <c r="H704" s="142"/>
      <c r="I704" s="110"/>
      <c r="J704" s="142"/>
      <c r="K704" s="110"/>
      <c r="L704" s="142"/>
      <c r="M704" s="142"/>
      <c r="N704" s="142"/>
      <c r="O704" s="110"/>
      <c r="P704" s="142"/>
      <c r="Q704" s="110"/>
      <c r="R704" s="142"/>
      <c r="S704" s="142"/>
      <c r="T704" s="142"/>
      <c r="U704" s="110"/>
      <c r="V704" s="142"/>
      <c r="W704" s="110"/>
      <c r="X704" s="142"/>
      <c r="Y704" s="110"/>
      <c r="Z704" s="144"/>
      <c r="AA704" s="142"/>
      <c r="AB704" s="142"/>
      <c r="AC704" s="142"/>
      <c r="AD704" s="142"/>
      <c r="AE704" s="142"/>
      <c r="AF704" s="111"/>
      <c r="AG704" s="111"/>
      <c r="AH704" s="111"/>
      <c r="AI704" s="142"/>
      <c r="AJ704" s="144"/>
      <c r="AK704" s="142"/>
      <c r="AL704" s="142"/>
      <c r="AM704" s="142"/>
      <c r="AN704" s="142"/>
      <c r="AO704" s="142"/>
      <c r="AP704" s="111"/>
      <c r="AQ704" s="111"/>
      <c r="AR704" s="111"/>
      <c r="AS704" s="142"/>
      <c r="AT704" s="144"/>
      <c r="AU704" s="142"/>
      <c r="AV704" s="142"/>
      <c r="AW704" s="142"/>
      <c r="AX704" s="110"/>
      <c r="AY704" s="110"/>
      <c r="AZ704" s="142"/>
      <c r="BA704" s="144"/>
      <c r="BB704" s="142"/>
      <c r="BC704" s="142"/>
      <c r="BD704" s="142"/>
      <c r="BE704" s="110"/>
      <c r="BF704" s="110"/>
      <c r="BG704" s="142"/>
      <c r="BH704" s="144"/>
      <c r="BI704" s="142"/>
      <c r="BJ704" s="142"/>
      <c r="BK704" s="110"/>
      <c r="BL704" s="142"/>
      <c r="BM704" s="110"/>
      <c r="BN704" s="142"/>
      <c r="BO704" s="142"/>
      <c r="BP704" s="142"/>
      <c r="BQ704" s="110"/>
      <c r="BR704" s="142"/>
      <c r="BS704" s="110"/>
      <c r="BT704" s="142"/>
      <c r="BU704" s="110"/>
      <c r="BV704" s="144"/>
      <c r="BW704" s="114"/>
      <c r="BX704" s="67"/>
      <c r="BY704" s="68"/>
      <c r="BZ704" s="143"/>
      <c r="CA704" s="143"/>
      <c r="CB704" s="142"/>
      <c r="CC704" s="110"/>
      <c r="CD704" s="110"/>
      <c r="CE704" s="142"/>
      <c r="CF704" s="145"/>
      <c r="CG704" s="142"/>
      <c r="CH704" s="142"/>
      <c r="CI704" s="142"/>
      <c r="CJ704" s="142"/>
      <c r="CK704" s="142"/>
      <c r="CL704" s="111"/>
      <c r="CM704" s="111"/>
      <c r="CN704" s="111"/>
      <c r="CO704" s="142"/>
      <c r="CP704" s="145"/>
      <c r="CQ704" s="142"/>
      <c r="CR704" s="142"/>
      <c r="CS704" s="142"/>
      <c r="CT704" s="142"/>
      <c r="CU704" s="142"/>
      <c r="CV704" s="111"/>
      <c r="CW704" s="111"/>
      <c r="CX704" s="111"/>
      <c r="CY704" s="142"/>
      <c r="CZ704" s="145"/>
      <c r="DA704" s="116"/>
      <c r="DB704" s="168"/>
      <c r="DC704" s="118"/>
      <c r="DD704" s="118"/>
      <c r="DE704" s="167"/>
      <c r="DF704" s="167"/>
    </row>
    <row r="705" spans="1:110" hidden="1" x14ac:dyDescent="0.25">
      <c r="A705" s="140"/>
      <c r="B705" s="141"/>
      <c r="C705" s="90"/>
      <c r="D705" s="142"/>
      <c r="E705" s="143"/>
      <c r="F705" s="144"/>
      <c r="G705" s="142"/>
      <c r="H705" s="142"/>
      <c r="I705" s="110"/>
      <c r="J705" s="142"/>
      <c r="K705" s="110"/>
      <c r="L705" s="142"/>
      <c r="M705" s="142"/>
      <c r="N705" s="142"/>
      <c r="O705" s="110"/>
      <c r="P705" s="142"/>
      <c r="Q705" s="110"/>
      <c r="R705" s="142"/>
      <c r="S705" s="142"/>
      <c r="T705" s="142"/>
      <c r="U705" s="110"/>
      <c r="V705" s="142"/>
      <c r="W705" s="110"/>
      <c r="X705" s="142"/>
      <c r="Y705" s="110"/>
      <c r="Z705" s="144"/>
      <c r="AA705" s="142"/>
      <c r="AB705" s="142"/>
      <c r="AC705" s="142"/>
      <c r="AD705" s="142"/>
      <c r="AE705" s="142"/>
      <c r="AF705" s="111"/>
      <c r="AG705" s="111"/>
      <c r="AH705" s="111"/>
      <c r="AI705" s="142"/>
      <c r="AJ705" s="144"/>
      <c r="AK705" s="142"/>
      <c r="AL705" s="142"/>
      <c r="AM705" s="142"/>
      <c r="AN705" s="142"/>
      <c r="AO705" s="142"/>
      <c r="AP705" s="111"/>
      <c r="AQ705" s="111"/>
      <c r="AR705" s="111"/>
      <c r="AS705" s="142"/>
      <c r="AT705" s="144"/>
      <c r="AU705" s="142"/>
      <c r="AV705" s="142"/>
      <c r="AW705" s="142"/>
      <c r="AX705" s="110"/>
      <c r="AY705" s="110"/>
      <c r="AZ705" s="142"/>
      <c r="BA705" s="144"/>
      <c r="BB705" s="142"/>
      <c r="BC705" s="142"/>
      <c r="BD705" s="142"/>
      <c r="BE705" s="110"/>
      <c r="BF705" s="110"/>
      <c r="BG705" s="142"/>
      <c r="BH705" s="144"/>
      <c r="BI705" s="142"/>
      <c r="BJ705" s="142"/>
      <c r="BK705" s="110"/>
      <c r="BL705" s="142"/>
      <c r="BM705" s="110"/>
      <c r="BN705" s="142"/>
      <c r="BO705" s="142"/>
      <c r="BP705" s="142"/>
      <c r="BQ705" s="110"/>
      <c r="BR705" s="142"/>
      <c r="BS705" s="110"/>
      <c r="BT705" s="142"/>
      <c r="BU705" s="110"/>
      <c r="BV705" s="144"/>
      <c r="BW705" s="114"/>
      <c r="BX705" s="67"/>
      <c r="BY705" s="68"/>
      <c r="BZ705" s="143"/>
      <c r="CA705" s="143"/>
      <c r="CB705" s="142"/>
      <c r="CC705" s="110"/>
      <c r="CD705" s="110"/>
      <c r="CE705" s="142"/>
      <c r="CF705" s="145"/>
      <c r="CG705" s="142"/>
      <c r="CH705" s="142"/>
      <c r="CI705" s="142"/>
      <c r="CJ705" s="142"/>
      <c r="CK705" s="142"/>
      <c r="CL705" s="111"/>
      <c r="CM705" s="111"/>
      <c r="CN705" s="111"/>
      <c r="CO705" s="142"/>
      <c r="CP705" s="145"/>
      <c r="CQ705" s="142"/>
      <c r="CR705" s="142"/>
      <c r="CS705" s="142"/>
      <c r="CT705" s="142"/>
      <c r="CU705" s="142"/>
      <c r="CV705" s="111"/>
      <c r="CW705" s="111"/>
      <c r="CX705" s="111"/>
      <c r="CY705" s="142"/>
      <c r="CZ705" s="145"/>
      <c r="DA705" s="116"/>
      <c r="DB705" s="168"/>
      <c r="DC705" s="118"/>
      <c r="DD705" s="118"/>
      <c r="DE705" s="167"/>
      <c r="DF705" s="167"/>
    </row>
    <row r="706" spans="1:110" hidden="1" x14ac:dyDescent="0.25">
      <c r="A706" s="140"/>
      <c r="B706" s="141"/>
      <c r="C706" s="90"/>
      <c r="D706" s="142"/>
      <c r="E706" s="143"/>
      <c r="F706" s="144"/>
      <c r="G706" s="142"/>
      <c r="H706" s="142"/>
      <c r="I706" s="110"/>
      <c r="J706" s="142"/>
      <c r="K706" s="110"/>
      <c r="L706" s="142"/>
      <c r="M706" s="142"/>
      <c r="N706" s="142"/>
      <c r="O706" s="110"/>
      <c r="P706" s="142"/>
      <c r="Q706" s="110"/>
      <c r="R706" s="142"/>
      <c r="S706" s="142"/>
      <c r="T706" s="142"/>
      <c r="U706" s="110"/>
      <c r="V706" s="142"/>
      <c r="W706" s="110"/>
      <c r="X706" s="142"/>
      <c r="Y706" s="110"/>
      <c r="Z706" s="144"/>
      <c r="AA706" s="142"/>
      <c r="AB706" s="142"/>
      <c r="AC706" s="142"/>
      <c r="AD706" s="142"/>
      <c r="AE706" s="142"/>
      <c r="AF706" s="111"/>
      <c r="AG706" s="111"/>
      <c r="AH706" s="111"/>
      <c r="AI706" s="142"/>
      <c r="AJ706" s="144"/>
      <c r="AK706" s="142"/>
      <c r="AL706" s="142"/>
      <c r="AM706" s="142"/>
      <c r="AN706" s="142"/>
      <c r="AO706" s="142"/>
      <c r="AP706" s="111"/>
      <c r="AQ706" s="111"/>
      <c r="AR706" s="111"/>
      <c r="AS706" s="142"/>
      <c r="AT706" s="144"/>
      <c r="AU706" s="142"/>
      <c r="AV706" s="142"/>
      <c r="AW706" s="142"/>
      <c r="AX706" s="110"/>
      <c r="AY706" s="110"/>
      <c r="AZ706" s="142"/>
      <c r="BA706" s="144"/>
      <c r="BB706" s="142"/>
      <c r="BC706" s="142"/>
      <c r="BD706" s="142"/>
      <c r="BE706" s="110"/>
      <c r="BF706" s="110"/>
      <c r="BG706" s="142"/>
      <c r="BH706" s="144"/>
      <c r="BI706" s="142"/>
      <c r="BJ706" s="142"/>
      <c r="BK706" s="110"/>
      <c r="BL706" s="142"/>
      <c r="BM706" s="110"/>
      <c r="BN706" s="142"/>
      <c r="BO706" s="142"/>
      <c r="BP706" s="142"/>
      <c r="BQ706" s="110"/>
      <c r="BR706" s="142"/>
      <c r="BS706" s="110"/>
      <c r="BT706" s="142"/>
      <c r="BU706" s="110"/>
      <c r="BV706" s="144"/>
      <c r="BW706" s="114"/>
      <c r="BX706" s="67"/>
      <c r="BY706" s="68"/>
      <c r="BZ706" s="143"/>
      <c r="CA706" s="143"/>
      <c r="CB706" s="142"/>
      <c r="CC706" s="110"/>
      <c r="CD706" s="110"/>
      <c r="CE706" s="142"/>
      <c r="CF706" s="145"/>
      <c r="CG706" s="142"/>
      <c r="CH706" s="142"/>
      <c r="CI706" s="142"/>
      <c r="CJ706" s="142"/>
      <c r="CK706" s="142"/>
      <c r="CL706" s="111"/>
      <c r="CM706" s="111"/>
      <c r="CN706" s="111"/>
      <c r="CO706" s="142"/>
      <c r="CP706" s="145"/>
      <c r="CQ706" s="142"/>
      <c r="CR706" s="142"/>
      <c r="CS706" s="142"/>
      <c r="CT706" s="142"/>
      <c r="CU706" s="142"/>
      <c r="CV706" s="111"/>
      <c r="CW706" s="111"/>
      <c r="CX706" s="111"/>
      <c r="CY706" s="142"/>
      <c r="CZ706" s="145"/>
      <c r="DA706" s="116"/>
      <c r="DB706" s="168"/>
      <c r="DC706" s="118"/>
      <c r="DD706" s="118"/>
      <c r="DE706" s="167"/>
      <c r="DF706" s="167"/>
    </row>
    <row r="707" spans="1:110" hidden="1" x14ac:dyDescent="0.25">
      <c r="A707" s="140"/>
      <c r="B707" s="141"/>
      <c r="C707" s="90"/>
      <c r="D707" s="142"/>
      <c r="E707" s="143"/>
      <c r="F707" s="144"/>
      <c r="G707" s="142"/>
      <c r="H707" s="142"/>
      <c r="I707" s="110"/>
      <c r="J707" s="142"/>
      <c r="K707" s="110"/>
      <c r="L707" s="142"/>
      <c r="M707" s="142"/>
      <c r="N707" s="142"/>
      <c r="O707" s="110"/>
      <c r="P707" s="142"/>
      <c r="Q707" s="110"/>
      <c r="R707" s="142"/>
      <c r="S707" s="142"/>
      <c r="T707" s="142"/>
      <c r="U707" s="110"/>
      <c r="V707" s="142"/>
      <c r="W707" s="110"/>
      <c r="X707" s="142"/>
      <c r="Y707" s="110"/>
      <c r="Z707" s="144"/>
      <c r="AA707" s="142"/>
      <c r="AB707" s="142"/>
      <c r="AC707" s="142"/>
      <c r="AD707" s="142"/>
      <c r="AE707" s="142"/>
      <c r="AF707" s="111"/>
      <c r="AG707" s="111"/>
      <c r="AH707" s="111"/>
      <c r="AI707" s="142"/>
      <c r="AJ707" s="144"/>
      <c r="AK707" s="142"/>
      <c r="AL707" s="142"/>
      <c r="AM707" s="142"/>
      <c r="AN707" s="142"/>
      <c r="AO707" s="142"/>
      <c r="AP707" s="111"/>
      <c r="AQ707" s="111"/>
      <c r="AR707" s="111"/>
      <c r="AS707" s="142"/>
      <c r="AT707" s="144"/>
      <c r="AU707" s="142"/>
      <c r="AV707" s="142"/>
      <c r="AW707" s="142"/>
      <c r="AX707" s="110"/>
      <c r="AY707" s="110"/>
      <c r="AZ707" s="142"/>
      <c r="BA707" s="144"/>
      <c r="BB707" s="142"/>
      <c r="BC707" s="142"/>
      <c r="BD707" s="142"/>
      <c r="BE707" s="110"/>
      <c r="BF707" s="110"/>
      <c r="BG707" s="142"/>
      <c r="BH707" s="144"/>
      <c r="BI707" s="142"/>
      <c r="BJ707" s="142"/>
      <c r="BK707" s="110"/>
      <c r="BL707" s="142"/>
      <c r="BM707" s="110"/>
      <c r="BN707" s="142"/>
      <c r="BO707" s="142"/>
      <c r="BP707" s="142"/>
      <c r="BQ707" s="110"/>
      <c r="BR707" s="142"/>
      <c r="BS707" s="110"/>
      <c r="BT707" s="142"/>
      <c r="BU707" s="110"/>
      <c r="BV707" s="144"/>
      <c r="BW707" s="114"/>
      <c r="BX707" s="67"/>
      <c r="BY707" s="68"/>
      <c r="BZ707" s="143"/>
      <c r="CA707" s="143"/>
      <c r="CB707" s="142"/>
      <c r="CC707" s="110"/>
      <c r="CD707" s="110"/>
      <c r="CE707" s="142"/>
      <c r="CF707" s="145"/>
      <c r="CG707" s="142"/>
      <c r="CH707" s="142"/>
      <c r="CI707" s="142"/>
      <c r="CJ707" s="142"/>
      <c r="CK707" s="142"/>
      <c r="CL707" s="111"/>
      <c r="CM707" s="111"/>
      <c r="CN707" s="111"/>
      <c r="CO707" s="142"/>
      <c r="CP707" s="145"/>
      <c r="CQ707" s="142"/>
      <c r="CR707" s="142"/>
      <c r="CS707" s="142"/>
      <c r="CT707" s="142"/>
      <c r="CU707" s="142"/>
      <c r="CV707" s="111"/>
      <c r="CW707" s="111"/>
      <c r="CX707" s="111"/>
      <c r="CY707" s="142"/>
      <c r="CZ707" s="145"/>
      <c r="DA707" s="116"/>
      <c r="DB707" s="168"/>
      <c r="DC707" s="118"/>
      <c r="DD707" s="118"/>
      <c r="DE707" s="167"/>
      <c r="DF707" s="167"/>
    </row>
    <row r="708" spans="1:110" hidden="1" x14ac:dyDescent="0.25">
      <c r="A708" s="140"/>
      <c r="B708" s="141"/>
      <c r="C708" s="90"/>
      <c r="D708" s="142"/>
      <c r="E708" s="143"/>
      <c r="F708" s="144"/>
      <c r="G708" s="142"/>
      <c r="H708" s="142"/>
      <c r="I708" s="110"/>
      <c r="J708" s="142"/>
      <c r="K708" s="110"/>
      <c r="L708" s="142"/>
      <c r="M708" s="142"/>
      <c r="N708" s="142"/>
      <c r="O708" s="110"/>
      <c r="P708" s="142"/>
      <c r="Q708" s="110"/>
      <c r="R708" s="142"/>
      <c r="S708" s="142"/>
      <c r="T708" s="142"/>
      <c r="U708" s="110"/>
      <c r="V708" s="142"/>
      <c r="W708" s="110"/>
      <c r="X708" s="142"/>
      <c r="Y708" s="110"/>
      <c r="Z708" s="144"/>
      <c r="AA708" s="142"/>
      <c r="AB708" s="142"/>
      <c r="AC708" s="142"/>
      <c r="AD708" s="142"/>
      <c r="AE708" s="142"/>
      <c r="AF708" s="111"/>
      <c r="AG708" s="111"/>
      <c r="AH708" s="111"/>
      <c r="AI708" s="142"/>
      <c r="AJ708" s="144"/>
      <c r="AK708" s="142"/>
      <c r="AL708" s="142"/>
      <c r="AM708" s="142"/>
      <c r="AN708" s="142"/>
      <c r="AO708" s="142"/>
      <c r="AP708" s="111"/>
      <c r="AQ708" s="111"/>
      <c r="AR708" s="111"/>
      <c r="AS708" s="142"/>
      <c r="AT708" s="144"/>
      <c r="AU708" s="142"/>
      <c r="AV708" s="142"/>
      <c r="AW708" s="142"/>
      <c r="AX708" s="110"/>
      <c r="AY708" s="110"/>
      <c r="AZ708" s="142"/>
      <c r="BA708" s="144"/>
      <c r="BB708" s="142"/>
      <c r="BC708" s="142"/>
      <c r="BD708" s="142"/>
      <c r="BE708" s="110"/>
      <c r="BF708" s="110"/>
      <c r="BG708" s="142"/>
      <c r="BH708" s="144"/>
      <c r="BI708" s="142"/>
      <c r="BJ708" s="142"/>
      <c r="BK708" s="110"/>
      <c r="BL708" s="142"/>
      <c r="BM708" s="110"/>
      <c r="BN708" s="142"/>
      <c r="BO708" s="142"/>
      <c r="BP708" s="142"/>
      <c r="BQ708" s="110"/>
      <c r="BR708" s="142"/>
      <c r="BS708" s="110"/>
      <c r="BT708" s="142"/>
      <c r="BU708" s="110"/>
      <c r="BV708" s="144"/>
      <c r="BW708" s="114"/>
      <c r="BX708" s="67"/>
      <c r="BY708" s="68"/>
      <c r="BZ708" s="143"/>
      <c r="CA708" s="143"/>
      <c r="CB708" s="142"/>
      <c r="CC708" s="110"/>
      <c r="CD708" s="110"/>
      <c r="CE708" s="142"/>
      <c r="CF708" s="145"/>
      <c r="CG708" s="142"/>
      <c r="CH708" s="142"/>
      <c r="CI708" s="142"/>
      <c r="CJ708" s="142"/>
      <c r="CK708" s="142"/>
      <c r="CL708" s="111"/>
      <c r="CM708" s="111"/>
      <c r="CN708" s="111"/>
      <c r="CO708" s="142"/>
      <c r="CP708" s="145"/>
      <c r="CQ708" s="142"/>
      <c r="CR708" s="142"/>
      <c r="CS708" s="142"/>
      <c r="CT708" s="142"/>
      <c r="CU708" s="142"/>
      <c r="CV708" s="111"/>
      <c r="CW708" s="111"/>
      <c r="CX708" s="111"/>
      <c r="CY708" s="142"/>
      <c r="CZ708" s="145"/>
      <c r="DA708" s="116"/>
      <c r="DB708" s="168"/>
      <c r="DC708" s="118"/>
      <c r="DD708" s="118"/>
      <c r="DE708" s="167"/>
      <c r="DF708" s="167"/>
    </row>
    <row r="709" spans="1:110" hidden="1" x14ac:dyDescent="0.25">
      <c r="A709" s="140"/>
      <c r="B709" s="141"/>
      <c r="C709" s="90"/>
      <c r="D709" s="142"/>
      <c r="E709" s="143"/>
      <c r="F709" s="144"/>
      <c r="G709" s="142"/>
      <c r="H709" s="142"/>
      <c r="I709" s="110"/>
      <c r="J709" s="142"/>
      <c r="K709" s="110"/>
      <c r="L709" s="142"/>
      <c r="M709" s="142"/>
      <c r="N709" s="142"/>
      <c r="O709" s="110"/>
      <c r="P709" s="142"/>
      <c r="Q709" s="110"/>
      <c r="R709" s="142"/>
      <c r="S709" s="142"/>
      <c r="T709" s="142"/>
      <c r="U709" s="110"/>
      <c r="V709" s="142"/>
      <c r="W709" s="110"/>
      <c r="X709" s="142"/>
      <c r="Y709" s="110"/>
      <c r="Z709" s="144"/>
      <c r="AA709" s="142"/>
      <c r="AB709" s="142"/>
      <c r="AC709" s="142"/>
      <c r="AD709" s="142"/>
      <c r="AE709" s="142"/>
      <c r="AF709" s="111"/>
      <c r="AG709" s="111"/>
      <c r="AH709" s="111"/>
      <c r="AI709" s="142"/>
      <c r="AJ709" s="144"/>
      <c r="AK709" s="142"/>
      <c r="AL709" s="142"/>
      <c r="AM709" s="142"/>
      <c r="AN709" s="142"/>
      <c r="AO709" s="142"/>
      <c r="AP709" s="111"/>
      <c r="AQ709" s="111"/>
      <c r="AR709" s="111"/>
      <c r="AS709" s="142"/>
      <c r="AT709" s="144"/>
      <c r="AU709" s="142"/>
      <c r="AV709" s="142"/>
      <c r="AW709" s="142"/>
      <c r="AX709" s="110"/>
      <c r="AY709" s="110"/>
      <c r="AZ709" s="142"/>
      <c r="BA709" s="144"/>
      <c r="BB709" s="142"/>
      <c r="BC709" s="142"/>
      <c r="BD709" s="142"/>
      <c r="BE709" s="110"/>
      <c r="BF709" s="110"/>
      <c r="BG709" s="142"/>
      <c r="BH709" s="144"/>
      <c r="BI709" s="142"/>
      <c r="BJ709" s="142"/>
      <c r="BK709" s="110"/>
      <c r="BL709" s="142"/>
      <c r="BM709" s="110"/>
      <c r="BN709" s="142"/>
      <c r="BO709" s="142"/>
      <c r="BP709" s="142"/>
      <c r="BQ709" s="110"/>
      <c r="BR709" s="142"/>
      <c r="BS709" s="110"/>
      <c r="BT709" s="142"/>
      <c r="BU709" s="110"/>
      <c r="BV709" s="144"/>
      <c r="BW709" s="114"/>
      <c r="BX709" s="67"/>
      <c r="BY709" s="68"/>
      <c r="BZ709" s="143"/>
      <c r="CA709" s="143"/>
      <c r="CB709" s="142"/>
      <c r="CC709" s="110"/>
      <c r="CD709" s="110"/>
      <c r="CE709" s="142"/>
      <c r="CF709" s="145"/>
      <c r="CG709" s="142"/>
      <c r="CH709" s="142"/>
      <c r="CI709" s="142"/>
      <c r="CJ709" s="142"/>
      <c r="CK709" s="142"/>
      <c r="CL709" s="111"/>
      <c r="CM709" s="111"/>
      <c r="CN709" s="111"/>
      <c r="CO709" s="142"/>
      <c r="CP709" s="145"/>
      <c r="CQ709" s="142"/>
      <c r="CR709" s="142"/>
      <c r="CS709" s="142"/>
      <c r="CT709" s="142"/>
      <c r="CU709" s="142"/>
      <c r="CV709" s="111"/>
      <c r="CW709" s="111"/>
      <c r="CX709" s="111"/>
      <c r="CY709" s="142"/>
      <c r="CZ709" s="145"/>
      <c r="DA709" s="116"/>
      <c r="DB709" s="168"/>
      <c r="DC709" s="118"/>
      <c r="DD709" s="118"/>
      <c r="DE709" s="167"/>
      <c r="DF709" s="167"/>
    </row>
    <row r="710" spans="1:110" hidden="1" x14ac:dyDescent="0.25">
      <c r="A710" s="140"/>
      <c r="B710" s="141"/>
      <c r="C710" s="90"/>
      <c r="D710" s="142"/>
      <c r="E710" s="143"/>
      <c r="F710" s="144"/>
      <c r="G710" s="142"/>
      <c r="H710" s="142"/>
      <c r="I710" s="110"/>
      <c r="J710" s="142"/>
      <c r="K710" s="110"/>
      <c r="L710" s="142"/>
      <c r="M710" s="142"/>
      <c r="N710" s="142"/>
      <c r="O710" s="110"/>
      <c r="P710" s="142"/>
      <c r="Q710" s="110"/>
      <c r="R710" s="142"/>
      <c r="S710" s="142"/>
      <c r="T710" s="142"/>
      <c r="U710" s="110"/>
      <c r="V710" s="142"/>
      <c r="W710" s="110"/>
      <c r="X710" s="142"/>
      <c r="Y710" s="110"/>
      <c r="Z710" s="144"/>
      <c r="AA710" s="142"/>
      <c r="AB710" s="142"/>
      <c r="AC710" s="142"/>
      <c r="AD710" s="142"/>
      <c r="AE710" s="142"/>
      <c r="AF710" s="111"/>
      <c r="AG710" s="111"/>
      <c r="AH710" s="111"/>
      <c r="AI710" s="142"/>
      <c r="AJ710" s="144"/>
      <c r="AK710" s="142"/>
      <c r="AL710" s="142"/>
      <c r="AM710" s="142"/>
      <c r="AN710" s="142"/>
      <c r="AO710" s="142"/>
      <c r="AP710" s="111"/>
      <c r="AQ710" s="111"/>
      <c r="AR710" s="111"/>
      <c r="AS710" s="142"/>
      <c r="AT710" s="144"/>
      <c r="AU710" s="142"/>
      <c r="AV710" s="142"/>
      <c r="AW710" s="142"/>
      <c r="AX710" s="110"/>
      <c r="AY710" s="110"/>
      <c r="AZ710" s="142"/>
      <c r="BA710" s="144"/>
      <c r="BB710" s="142"/>
      <c r="BC710" s="142"/>
      <c r="BD710" s="142"/>
      <c r="BE710" s="110"/>
      <c r="BF710" s="110"/>
      <c r="BG710" s="142"/>
      <c r="BH710" s="144"/>
      <c r="BI710" s="142"/>
      <c r="BJ710" s="142"/>
      <c r="BK710" s="110"/>
      <c r="BL710" s="142"/>
      <c r="BM710" s="110"/>
      <c r="BN710" s="142"/>
      <c r="BO710" s="142"/>
      <c r="BP710" s="142"/>
      <c r="BQ710" s="110"/>
      <c r="BR710" s="142"/>
      <c r="BS710" s="110"/>
      <c r="BT710" s="142"/>
      <c r="BU710" s="110"/>
      <c r="BV710" s="144"/>
      <c r="BW710" s="114"/>
      <c r="BX710" s="67"/>
      <c r="BY710" s="68"/>
      <c r="BZ710" s="143"/>
      <c r="CA710" s="143"/>
      <c r="CB710" s="142"/>
      <c r="CC710" s="110"/>
      <c r="CD710" s="110"/>
      <c r="CE710" s="142"/>
      <c r="CF710" s="145"/>
      <c r="CG710" s="142"/>
      <c r="CH710" s="142"/>
      <c r="CI710" s="142"/>
      <c r="CJ710" s="142"/>
      <c r="CK710" s="142"/>
      <c r="CL710" s="111"/>
      <c r="CM710" s="111"/>
      <c r="CN710" s="111"/>
      <c r="CO710" s="142"/>
      <c r="CP710" s="145"/>
      <c r="CQ710" s="142"/>
      <c r="CR710" s="142"/>
      <c r="CS710" s="142"/>
      <c r="CT710" s="142"/>
      <c r="CU710" s="142"/>
      <c r="CV710" s="111"/>
      <c r="CW710" s="111"/>
      <c r="CX710" s="111"/>
      <c r="CY710" s="142"/>
      <c r="CZ710" s="145"/>
      <c r="DA710" s="116"/>
      <c r="DB710" s="168"/>
      <c r="DC710" s="118"/>
      <c r="DD710" s="118"/>
      <c r="DE710" s="167"/>
      <c r="DF710" s="167"/>
    </row>
    <row r="711" spans="1:110" hidden="1" x14ac:dyDescent="0.25">
      <c r="A711" s="140"/>
      <c r="B711" s="141"/>
      <c r="C711" s="90"/>
      <c r="D711" s="142"/>
      <c r="E711" s="143"/>
      <c r="F711" s="144"/>
      <c r="G711" s="142"/>
      <c r="H711" s="142"/>
      <c r="I711" s="110"/>
      <c r="J711" s="142"/>
      <c r="K711" s="110"/>
      <c r="L711" s="142"/>
      <c r="M711" s="142"/>
      <c r="N711" s="142"/>
      <c r="O711" s="110"/>
      <c r="P711" s="142"/>
      <c r="Q711" s="110"/>
      <c r="R711" s="142"/>
      <c r="S711" s="142"/>
      <c r="T711" s="142"/>
      <c r="U711" s="110"/>
      <c r="V711" s="142"/>
      <c r="W711" s="110"/>
      <c r="X711" s="142"/>
      <c r="Y711" s="110"/>
      <c r="Z711" s="144"/>
      <c r="AA711" s="142"/>
      <c r="AB711" s="142"/>
      <c r="AC711" s="142"/>
      <c r="AD711" s="142"/>
      <c r="AE711" s="142"/>
      <c r="AF711" s="111"/>
      <c r="AG711" s="111"/>
      <c r="AH711" s="111"/>
      <c r="AI711" s="142"/>
      <c r="AJ711" s="144"/>
      <c r="AK711" s="142"/>
      <c r="AL711" s="142"/>
      <c r="AM711" s="142"/>
      <c r="AN711" s="142"/>
      <c r="AO711" s="142"/>
      <c r="AP711" s="111"/>
      <c r="AQ711" s="111"/>
      <c r="AR711" s="111"/>
      <c r="AS711" s="142"/>
      <c r="AT711" s="144"/>
      <c r="AU711" s="142"/>
      <c r="AV711" s="142"/>
      <c r="AW711" s="142"/>
      <c r="AX711" s="110"/>
      <c r="AY711" s="110"/>
      <c r="AZ711" s="142"/>
      <c r="BA711" s="144"/>
      <c r="BB711" s="142"/>
      <c r="BC711" s="142"/>
      <c r="BD711" s="142"/>
      <c r="BE711" s="110"/>
      <c r="BF711" s="110"/>
      <c r="BG711" s="142"/>
      <c r="BH711" s="144"/>
      <c r="BI711" s="142"/>
      <c r="BJ711" s="142"/>
      <c r="BK711" s="110"/>
      <c r="BL711" s="142"/>
      <c r="BM711" s="110"/>
      <c r="BN711" s="142"/>
      <c r="BO711" s="142"/>
      <c r="BP711" s="142"/>
      <c r="BQ711" s="110"/>
      <c r="BR711" s="142"/>
      <c r="BS711" s="110"/>
      <c r="BT711" s="142"/>
      <c r="BU711" s="110"/>
      <c r="BV711" s="144"/>
      <c r="BW711" s="114"/>
      <c r="BX711" s="67"/>
      <c r="BY711" s="68"/>
      <c r="BZ711" s="143"/>
      <c r="CA711" s="143"/>
      <c r="CB711" s="142"/>
      <c r="CC711" s="110"/>
      <c r="CD711" s="110"/>
      <c r="CE711" s="142"/>
      <c r="CF711" s="145"/>
      <c r="CG711" s="142"/>
      <c r="CH711" s="142"/>
      <c r="CI711" s="142"/>
      <c r="CJ711" s="142"/>
      <c r="CK711" s="142"/>
      <c r="CL711" s="111"/>
      <c r="CM711" s="111"/>
      <c r="CN711" s="111"/>
      <c r="CO711" s="142"/>
      <c r="CP711" s="145"/>
      <c r="CQ711" s="142"/>
      <c r="CR711" s="142"/>
      <c r="CS711" s="142"/>
      <c r="CT711" s="142"/>
      <c r="CU711" s="142"/>
      <c r="CV711" s="111"/>
      <c r="CW711" s="111"/>
      <c r="CX711" s="111"/>
      <c r="CY711" s="142"/>
      <c r="CZ711" s="145"/>
      <c r="DA711" s="116"/>
      <c r="DB711" s="168"/>
      <c r="DC711" s="118"/>
      <c r="DD711" s="118"/>
      <c r="DE711" s="167"/>
      <c r="DF711" s="167"/>
    </row>
    <row r="712" spans="1:110" hidden="1" x14ac:dyDescent="0.25">
      <c r="A712" s="140"/>
      <c r="B712" s="141"/>
      <c r="C712" s="90"/>
      <c r="D712" s="142"/>
      <c r="E712" s="143"/>
      <c r="F712" s="144"/>
      <c r="G712" s="142"/>
      <c r="H712" s="142"/>
      <c r="I712" s="110"/>
      <c r="J712" s="142"/>
      <c r="K712" s="110"/>
      <c r="L712" s="142"/>
      <c r="M712" s="142"/>
      <c r="N712" s="142"/>
      <c r="O712" s="110"/>
      <c r="P712" s="142"/>
      <c r="Q712" s="110"/>
      <c r="R712" s="142"/>
      <c r="S712" s="142"/>
      <c r="T712" s="142"/>
      <c r="U712" s="110"/>
      <c r="V712" s="142"/>
      <c r="W712" s="110"/>
      <c r="X712" s="142"/>
      <c r="Y712" s="110"/>
      <c r="Z712" s="144"/>
      <c r="AA712" s="142"/>
      <c r="AB712" s="142"/>
      <c r="AC712" s="142"/>
      <c r="AD712" s="142"/>
      <c r="AE712" s="142"/>
      <c r="AF712" s="111"/>
      <c r="AG712" s="111"/>
      <c r="AH712" s="111"/>
      <c r="AI712" s="142"/>
      <c r="AJ712" s="144"/>
      <c r="AK712" s="142"/>
      <c r="AL712" s="142"/>
      <c r="AM712" s="142"/>
      <c r="AN712" s="142"/>
      <c r="AO712" s="142"/>
      <c r="AP712" s="111"/>
      <c r="AQ712" s="111"/>
      <c r="AR712" s="111"/>
      <c r="AS712" s="142"/>
      <c r="AT712" s="144"/>
      <c r="AU712" s="142"/>
      <c r="AV712" s="142"/>
      <c r="AW712" s="142"/>
      <c r="AX712" s="110"/>
      <c r="AY712" s="110"/>
      <c r="AZ712" s="142"/>
      <c r="BA712" s="144"/>
      <c r="BB712" s="142"/>
      <c r="BC712" s="142"/>
      <c r="BD712" s="142"/>
      <c r="BE712" s="110"/>
      <c r="BF712" s="110"/>
      <c r="BG712" s="142"/>
      <c r="BH712" s="144"/>
      <c r="BI712" s="142"/>
      <c r="BJ712" s="142"/>
      <c r="BK712" s="110"/>
      <c r="BL712" s="142"/>
      <c r="BM712" s="110"/>
      <c r="BN712" s="142"/>
      <c r="BO712" s="142"/>
      <c r="BP712" s="142"/>
      <c r="BQ712" s="110"/>
      <c r="BR712" s="142"/>
      <c r="BS712" s="110"/>
      <c r="BT712" s="142"/>
      <c r="BU712" s="110"/>
      <c r="BV712" s="144"/>
      <c r="BW712" s="114"/>
      <c r="BX712" s="67"/>
      <c r="BY712" s="68"/>
      <c r="BZ712" s="143"/>
      <c r="CA712" s="143"/>
      <c r="CB712" s="142"/>
      <c r="CC712" s="110"/>
      <c r="CD712" s="110"/>
      <c r="CE712" s="142"/>
      <c r="CF712" s="145"/>
      <c r="CG712" s="142"/>
      <c r="CH712" s="142"/>
      <c r="CI712" s="142"/>
      <c r="CJ712" s="142"/>
      <c r="CK712" s="142"/>
      <c r="CL712" s="111"/>
      <c r="CM712" s="111"/>
      <c r="CN712" s="111"/>
      <c r="CO712" s="142"/>
      <c r="CP712" s="145"/>
      <c r="CQ712" s="142"/>
      <c r="CR712" s="142"/>
      <c r="CS712" s="142"/>
      <c r="CT712" s="142"/>
      <c r="CU712" s="142"/>
      <c r="CV712" s="111"/>
      <c r="CW712" s="111"/>
      <c r="CX712" s="111"/>
      <c r="CY712" s="142"/>
      <c r="CZ712" s="145"/>
      <c r="DA712" s="116"/>
      <c r="DB712" s="168"/>
      <c r="DC712" s="118"/>
      <c r="DD712" s="118"/>
      <c r="DE712" s="167"/>
      <c r="DF712" s="167"/>
    </row>
    <row r="713" spans="1:110" hidden="1" x14ac:dyDescent="0.25">
      <c r="A713" s="140"/>
      <c r="B713" s="141"/>
      <c r="C713" s="90"/>
      <c r="D713" s="142"/>
      <c r="E713" s="143"/>
      <c r="F713" s="144"/>
      <c r="G713" s="142"/>
      <c r="H713" s="142"/>
      <c r="I713" s="110"/>
      <c r="J713" s="142"/>
      <c r="K713" s="110"/>
      <c r="L713" s="142"/>
      <c r="M713" s="142"/>
      <c r="N713" s="142"/>
      <c r="O713" s="110"/>
      <c r="P713" s="142"/>
      <c r="Q713" s="110"/>
      <c r="R713" s="142"/>
      <c r="S713" s="142"/>
      <c r="T713" s="142"/>
      <c r="U713" s="110"/>
      <c r="V713" s="142"/>
      <c r="W713" s="110"/>
      <c r="X713" s="142"/>
      <c r="Y713" s="110"/>
      <c r="Z713" s="144"/>
      <c r="AA713" s="142"/>
      <c r="AB713" s="142"/>
      <c r="AC713" s="142"/>
      <c r="AD713" s="142"/>
      <c r="AE713" s="142"/>
      <c r="AF713" s="111"/>
      <c r="AG713" s="111"/>
      <c r="AH713" s="111"/>
      <c r="AI713" s="142"/>
      <c r="AJ713" s="144"/>
      <c r="AK713" s="142"/>
      <c r="AL713" s="142"/>
      <c r="AM713" s="142"/>
      <c r="AN713" s="142"/>
      <c r="AO713" s="142"/>
      <c r="AP713" s="111"/>
      <c r="AQ713" s="111"/>
      <c r="AR713" s="111"/>
      <c r="AS713" s="142"/>
      <c r="AT713" s="144"/>
      <c r="AU713" s="142"/>
      <c r="AV713" s="142"/>
      <c r="AW713" s="142"/>
      <c r="AX713" s="110"/>
      <c r="AY713" s="110"/>
      <c r="AZ713" s="142"/>
      <c r="BA713" s="144"/>
      <c r="BB713" s="142"/>
      <c r="BC713" s="142"/>
      <c r="BD713" s="142"/>
      <c r="BE713" s="110"/>
      <c r="BF713" s="110"/>
      <c r="BG713" s="142"/>
      <c r="BH713" s="144"/>
      <c r="BI713" s="142"/>
      <c r="BJ713" s="142"/>
      <c r="BK713" s="110"/>
      <c r="BL713" s="142"/>
      <c r="BM713" s="110"/>
      <c r="BN713" s="142"/>
      <c r="BO713" s="142"/>
      <c r="BP713" s="142"/>
      <c r="BQ713" s="110"/>
      <c r="BR713" s="142"/>
      <c r="BS713" s="110"/>
      <c r="BT713" s="142"/>
      <c r="BU713" s="110"/>
      <c r="BV713" s="144"/>
      <c r="BW713" s="114"/>
      <c r="BX713" s="67"/>
      <c r="BY713" s="68"/>
      <c r="BZ713" s="143"/>
      <c r="CA713" s="143"/>
      <c r="CB713" s="142"/>
      <c r="CC713" s="110"/>
      <c r="CD713" s="110"/>
      <c r="CE713" s="142"/>
      <c r="CF713" s="145"/>
      <c r="CG713" s="142"/>
      <c r="CH713" s="142"/>
      <c r="CI713" s="142"/>
      <c r="CJ713" s="142"/>
      <c r="CK713" s="142"/>
      <c r="CL713" s="111"/>
      <c r="CM713" s="111"/>
      <c r="CN713" s="111"/>
      <c r="CO713" s="142"/>
      <c r="CP713" s="145"/>
      <c r="CQ713" s="142"/>
      <c r="CR713" s="142"/>
      <c r="CS713" s="142"/>
      <c r="CT713" s="142"/>
      <c r="CU713" s="142"/>
      <c r="CV713" s="111"/>
      <c r="CW713" s="111"/>
      <c r="CX713" s="111"/>
      <c r="CY713" s="142"/>
      <c r="CZ713" s="145"/>
      <c r="DA713" s="116"/>
      <c r="DB713" s="168"/>
      <c r="DC713" s="118"/>
      <c r="DD713" s="118"/>
      <c r="DE713" s="167"/>
      <c r="DF713" s="167"/>
    </row>
    <row r="714" spans="1:110" hidden="1" x14ac:dyDescent="0.25">
      <c r="A714" s="140"/>
      <c r="B714" s="141"/>
      <c r="C714" s="90"/>
      <c r="D714" s="142"/>
      <c r="E714" s="143"/>
      <c r="F714" s="144"/>
      <c r="G714" s="142"/>
      <c r="H714" s="142"/>
      <c r="I714" s="110"/>
      <c r="J714" s="142"/>
      <c r="K714" s="110"/>
      <c r="L714" s="142"/>
      <c r="M714" s="142"/>
      <c r="N714" s="142"/>
      <c r="O714" s="110"/>
      <c r="P714" s="142"/>
      <c r="Q714" s="110"/>
      <c r="R714" s="142"/>
      <c r="S714" s="142"/>
      <c r="T714" s="142"/>
      <c r="U714" s="110"/>
      <c r="V714" s="142"/>
      <c r="W714" s="110"/>
      <c r="X714" s="142"/>
      <c r="Y714" s="110"/>
      <c r="Z714" s="144"/>
      <c r="AA714" s="142"/>
      <c r="AB714" s="142"/>
      <c r="AC714" s="142"/>
      <c r="AD714" s="142"/>
      <c r="AE714" s="142"/>
      <c r="AF714" s="111"/>
      <c r="AG714" s="111"/>
      <c r="AH714" s="111"/>
      <c r="AI714" s="142"/>
      <c r="AJ714" s="144"/>
      <c r="AK714" s="142"/>
      <c r="AL714" s="142"/>
      <c r="AM714" s="142"/>
      <c r="AN714" s="142"/>
      <c r="AO714" s="142"/>
      <c r="AP714" s="111"/>
      <c r="AQ714" s="111"/>
      <c r="AR714" s="111"/>
      <c r="AS714" s="142"/>
      <c r="AT714" s="144"/>
      <c r="AU714" s="142"/>
      <c r="AV714" s="142"/>
      <c r="AW714" s="142"/>
      <c r="AX714" s="110"/>
      <c r="AY714" s="110"/>
      <c r="AZ714" s="142"/>
      <c r="BA714" s="144"/>
      <c r="BB714" s="142"/>
      <c r="BC714" s="142"/>
      <c r="BD714" s="142"/>
      <c r="BE714" s="110"/>
      <c r="BF714" s="110"/>
      <c r="BG714" s="142"/>
      <c r="BH714" s="144"/>
      <c r="BI714" s="142"/>
      <c r="BJ714" s="142"/>
      <c r="BK714" s="110"/>
      <c r="BL714" s="142"/>
      <c r="BM714" s="110"/>
      <c r="BN714" s="142"/>
      <c r="BO714" s="142"/>
      <c r="BP714" s="142"/>
      <c r="BQ714" s="110"/>
      <c r="BR714" s="142"/>
      <c r="BS714" s="110"/>
      <c r="BT714" s="142"/>
      <c r="BU714" s="110"/>
      <c r="BV714" s="144"/>
      <c r="BW714" s="114"/>
      <c r="BX714" s="67"/>
      <c r="BY714" s="68"/>
      <c r="BZ714" s="143"/>
      <c r="CA714" s="143"/>
      <c r="CB714" s="142"/>
      <c r="CC714" s="110"/>
      <c r="CD714" s="110"/>
      <c r="CE714" s="142"/>
      <c r="CF714" s="145"/>
      <c r="CG714" s="142"/>
      <c r="CH714" s="142"/>
      <c r="CI714" s="142"/>
      <c r="CJ714" s="142"/>
      <c r="CK714" s="142"/>
      <c r="CL714" s="111"/>
      <c r="CM714" s="111"/>
      <c r="CN714" s="111"/>
      <c r="CO714" s="142"/>
      <c r="CP714" s="145"/>
      <c r="CQ714" s="142"/>
      <c r="CR714" s="142"/>
      <c r="CS714" s="142"/>
      <c r="CT714" s="142"/>
      <c r="CU714" s="142"/>
      <c r="CV714" s="111"/>
      <c r="CW714" s="111"/>
      <c r="CX714" s="111"/>
      <c r="CY714" s="142"/>
      <c r="CZ714" s="145"/>
      <c r="DA714" s="116"/>
      <c r="DB714" s="168"/>
      <c r="DC714" s="118"/>
      <c r="DD714" s="118"/>
      <c r="DE714" s="167"/>
      <c r="DF714" s="167"/>
    </row>
    <row r="715" spans="1:110" hidden="1" x14ac:dyDescent="0.25">
      <c r="A715" s="140"/>
      <c r="B715" s="141"/>
      <c r="C715" s="90"/>
      <c r="D715" s="142"/>
      <c r="E715" s="143"/>
      <c r="F715" s="144"/>
      <c r="G715" s="142"/>
      <c r="H715" s="142"/>
      <c r="I715" s="110"/>
      <c r="J715" s="142"/>
      <c r="K715" s="110"/>
      <c r="L715" s="142"/>
      <c r="M715" s="142"/>
      <c r="N715" s="142"/>
      <c r="O715" s="110"/>
      <c r="P715" s="142"/>
      <c r="Q715" s="110"/>
      <c r="R715" s="142"/>
      <c r="S715" s="142"/>
      <c r="T715" s="142"/>
      <c r="U715" s="110"/>
      <c r="V715" s="142"/>
      <c r="W715" s="110"/>
      <c r="X715" s="142"/>
      <c r="Y715" s="110"/>
      <c r="Z715" s="144"/>
      <c r="AA715" s="142"/>
      <c r="AB715" s="142"/>
      <c r="AC715" s="142"/>
      <c r="AD715" s="142"/>
      <c r="AE715" s="142"/>
      <c r="AF715" s="111"/>
      <c r="AG715" s="111"/>
      <c r="AH715" s="111"/>
      <c r="AI715" s="142"/>
      <c r="AJ715" s="144"/>
      <c r="AK715" s="142"/>
      <c r="AL715" s="142"/>
      <c r="AM715" s="142"/>
      <c r="AN715" s="142"/>
      <c r="AO715" s="142"/>
      <c r="AP715" s="111"/>
      <c r="AQ715" s="111"/>
      <c r="AR715" s="111"/>
      <c r="AS715" s="142"/>
      <c r="AT715" s="144"/>
      <c r="AU715" s="142"/>
      <c r="AV715" s="142"/>
      <c r="AW715" s="142"/>
      <c r="AX715" s="110"/>
      <c r="AY715" s="110"/>
      <c r="AZ715" s="142"/>
      <c r="BA715" s="144"/>
      <c r="BB715" s="142"/>
      <c r="BC715" s="142"/>
      <c r="BD715" s="142"/>
      <c r="BE715" s="110"/>
      <c r="BF715" s="110"/>
      <c r="BG715" s="142"/>
      <c r="BH715" s="144"/>
      <c r="BI715" s="142"/>
      <c r="BJ715" s="142"/>
      <c r="BK715" s="110"/>
      <c r="BL715" s="142"/>
      <c r="BM715" s="110"/>
      <c r="BN715" s="142"/>
      <c r="BO715" s="142"/>
      <c r="BP715" s="142"/>
      <c r="BQ715" s="110"/>
      <c r="BR715" s="142"/>
      <c r="BS715" s="110"/>
      <c r="BT715" s="142"/>
      <c r="BU715" s="110"/>
      <c r="BV715" s="144"/>
      <c r="BW715" s="114"/>
      <c r="BX715" s="67"/>
      <c r="BY715" s="68"/>
      <c r="BZ715" s="143"/>
      <c r="CA715" s="143"/>
      <c r="CB715" s="142"/>
      <c r="CC715" s="110"/>
      <c r="CD715" s="110"/>
      <c r="CE715" s="142"/>
      <c r="CF715" s="145"/>
      <c r="CG715" s="142"/>
      <c r="CH715" s="142"/>
      <c r="CI715" s="142"/>
      <c r="CJ715" s="142"/>
      <c r="CK715" s="142"/>
      <c r="CL715" s="111"/>
      <c r="CM715" s="111"/>
      <c r="CN715" s="111"/>
      <c r="CO715" s="142"/>
      <c r="CP715" s="145"/>
      <c r="CQ715" s="142"/>
      <c r="CR715" s="142"/>
      <c r="CS715" s="142"/>
      <c r="CT715" s="142"/>
      <c r="CU715" s="142"/>
      <c r="CV715" s="111"/>
      <c r="CW715" s="111"/>
      <c r="CX715" s="111"/>
      <c r="CY715" s="142"/>
      <c r="CZ715" s="145"/>
      <c r="DA715" s="116"/>
      <c r="DB715" s="168"/>
      <c r="DC715" s="118"/>
      <c r="DD715" s="118"/>
      <c r="DE715" s="167"/>
      <c r="DF715" s="167"/>
    </row>
    <row r="716" spans="1:110" hidden="1" x14ac:dyDescent="0.25">
      <c r="A716" s="140"/>
      <c r="B716" s="141"/>
      <c r="C716" s="90"/>
      <c r="D716" s="142"/>
      <c r="E716" s="143"/>
      <c r="F716" s="144"/>
      <c r="G716" s="142"/>
      <c r="H716" s="142"/>
      <c r="I716" s="110"/>
      <c r="J716" s="142"/>
      <c r="K716" s="110"/>
      <c r="L716" s="142"/>
      <c r="M716" s="142"/>
      <c r="N716" s="142"/>
      <c r="O716" s="110"/>
      <c r="P716" s="142"/>
      <c r="Q716" s="110"/>
      <c r="R716" s="142"/>
      <c r="S716" s="142"/>
      <c r="T716" s="142"/>
      <c r="U716" s="110"/>
      <c r="V716" s="142"/>
      <c r="W716" s="110"/>
      <c r="X716" s="142"/>
      <c r="Y716" s="110"/>
      <c r="Z716" s="144"/>
      <c r="AA716" s="142"/>
      <c r="AB716" s="142"/>
      <c r="AC716" s="142"/>
      <c r="AD716" s="142"/>
      <c r="AE716" s="142"/>
      <c r="AF716" s="111"/>
      <c r="AG716" s="111"/>
      <c r="AH716" s="111"/>
      <c r="AI716" s="142"/>
      <c r="AJ716" s="144"/>
      <c r="AK716" s="142"/>
      <c r="AL716" s="142"/>
      <c r="AM716" s="142"/>
      <c r="AN716" s="142"/>
      <c r="AO716" s="142"/>
      <c r="AP716" s="111"/>
      <c r="AQ716" s="111"/>
      <c r="AR716" s="111"/>
      <c r="AS716" s="142"/>
      <c r="AT716" s="144"/>
      <c r="AU716" s="142"/>
      <c r="AV716" s="142"/>
      <c r="AW716" s="142"/>
      <c r="AX716" s="110"/>
      <c r="AY716" s="110"/>
      <c r="AZ716" s="142"/>
      <c r="BA716" s="144"/>
      <c r="BB716" s="142"/>
      <c r="BC716" s="142"/>
      <c r="BD716" s="142"/>
      <c r="BE716" s="110"/>
      <c r="BF716" s="110"/>
      <c r="BG716" s="142"/>
      <c r="BH716" s="144"/>
      <c r="BI716" s="142"/>
      <c r="BJ716" s="142"/>
      <c r="BK716" s="110"/>
      <c r="BL716" s="142"/>
      <c r="BM716" s="110"/>
      <c r="BN716" s="142"/>
      <c r="BO716" s="142"/>
      <c r="BP716" s="142"/>
      <c r="BQ716" s="110"/>
      <c r="BR716" s="142"/>
      <c r="BS716" s="110"/>
      <c r="BT716" s="142"/>
      <c r="BU716" s="110"/>
      <c r="BV716" s="144"/>
      <c r="BW716" s="114"/>
      <c r="BX716" s="67"/>
      <c r="BY716" s="68"/>
      <c r="BZ716" s="143"/>
      <c r="CA716" s="143"/>
      <c r="CB716" s="142"/>
      <c r="CC716" s="110"/>
      <c r="CD716" s="110"/>
      <c r="CE716" s="142"/>
      <c r="CF716" s="145"/>
      <c r="CG716" s="142"/>
      <c r="CH716" s="142"/>
      <c r="CI716" s="142"/>
      <c r="CJ716" s="142"/>
      <c r="CK716" s="142"/>
      <c r="CL716" s="111"/>
      <c r="CM716" s="111"/>
      <c r="CN716" s="111"/>
      <c r="CO716" s="142"/>
      <c r="CP716" s="145"/>
      <c r="CQ716" s="142"/>
      <c r="CR716" s="142"/>
      <c r="CS716" s="142"/>
      <c r="CT716" s="142"/>
      <c r="CU716" s="142"/>
      <c r="CV716" s="111"/>
      <c r="CW716" s="111"/>
      <c r="CX716" s="111"/>
      <c r="CY716" s="142"/>
      <c r="CZ716" s="145"/>
      <c r="DA716" s="116"/>
      <c r="DB716" s="168"/>
      <c r="DC716" s="118"/>
      <c r="DD716" s="118"/>
      <c r="DE716" s="167"/>
      <c r="DF716" s="167"/>
    </row>
    <row r="717" spans="1:110" hidden="1" x14ac:dyDescent="0.25">
      <c r="A717" s="140"/>
      <c r="B717" s="141"/>
      <c r="C717" s="90"/>
      <c r="D717" s="142"/>
      <c r="E717" s="143"/>
      <c r="F717" s="144"/>
      <c r="G717" s="142"/>
      <c r="H717" s="142"/>
      <c r="I717" s="110"/>
      <c r="J717" s="142"/>
      <c r="K717" s="110"/>
      <c r="L717" s="142"/>
      <c r="M717" s="142"/>
      <c r="N717" s="142"/>
      <c r="O717" s="110"/>
      <c r="P717" s="142"/>
      <c r="Q717" s="110"/>
      <c r="R717" s="142"/>
      <c r="S717" s="142"/>
      <c r="T717" s="142"/>
      <c r="U717" s="110"/>
      <c r="V717" s="142"/>
      <c r="W717" s="110"/>
      <c r="X717" s="142"/>
      <c r="Y717" s="110"/>
      <c r="Z717" s="144"/>
      <c r="AA717" s="142"/>
      <c r="AB717" s="142"/>
      <c r="AC717" s="142"/>
      <c r="AD717" s="142"/>
      <c r="AE717" s="142"/>
      <c r="AF717" s="111"/>
      <c r="AG717" s="111"/>
      <c r="AH717" s="111"/>
      <c r="AI717" s="142"/>
      <c r="AJ717" s="144"/>
      <c r="AK717" s="142"/>
      <c r="AL717" s="142"/>
      <c r="AM717" s="142"/>
      <c r="AN717" s="142"/>
      <c r="AO717" s="142"/>
      <c r="AP717" s="111"/>
      <c r="AQ717" s="111"/>
      <c r="AR717" s="111"/>
      <c r="AS717" s="142"/>
      <c r="AT717" s="144"/>
      <c r="AU717" s="142"/>
      <c r="AV717" s="142"/>
      <c r="AW717" s="142"/>
      <c r="AX717" s="110"/>
      <c r="AY717" s="110"/>
      <c r="AZ717" s="142"/>
      <c r="BA717" s="144"/>
      <c r="BB717" s="142"/>
      <c r="BC717" s="142"/>
      <c r="BD717" s="142"/>
      <c r="BE717" s="110"/>
      <c r="BF717" s="110"/>
      <c r="BG717" s="142"/>
      <c r="BH717" s="144"/>
      <c r="BI717" s="142"/>
      <c r="BJ717" s="142"/>
      <c r="BK717" s="110"/>
      <c r="BL717" s="142"/>
      <c r="BM717" s="110"/>
      <c r="BN717" s="142"/>
      <c r="BO717" s="142"/>
      <c r="BP717" s="142"/>
      <c r="BQ717" s="110"/>
      <c r="BR717" s="142"/>
      <c r="BS717" s="110"/>
      <c r="BT717" s="142"/>
      <c r="BU717" s="110"/>
      <c r="BV717" s="144"/>
      <c r="BW717" s="114"/>
      <c r="BX717" s="67"/>
      <c r="BY717" s="68"/>
      <c r="BZ717" s="143"/>
      <c r="CA717" s="143"/>
      <c r="CB717" s="142"/>
      <c r="CC717" s="110"/>
      <c r="CD717" s="110"/>
      <c r="CE717" s="142"/>
      <c r="CF717" s="145"/>
      <c r="CG717" s="142"/>
      <c r="CH717" s="142"/>
      <c r="CI717" s="142"/>
      <c r="CJ717" s="142"/>
      <c r="CK717" s="142"/>
      <c r="CL717" s="111"/>
      <c r="CM717" s="111"/>
      <c r="CN717" s="111"/>
      <c r="CO717" s="142"/>
      <c r="CP717" s="145"/>
      <c r="CQ717" s="142"/>
      <c r="CR717" s="142"/>
      <c r="CS717" s="142"/>
      <c r="CT717" s="142"/>
      <c r="CU717" s="142"/>
      <c r="CV717" s="111"/>
      <c r="CW717" s="111"/>
      <c r="CX717" s="111"/>
      <c r="CY717" s="142"/>
      <c r="CZ717" s="145"/>
      <c r="DA717" s="116"/>
      <c r="DB717" s="168"/>
      <c r="DC717" s="118"/>
      <c r="DD717" s="118"/>
      <c r="DE717" s="167"/>
      <c r="DF717" s="167"/>
    </row>
    <row r="718" spans="1:110" hidden="1" x14ac:dyDescent="0.25">
      <c r="A718" s="140"/>
      <c r="B718" s="141"/>
      <c r="C718" s="90"/>
      <c r="D718" s="142"/>
      <c r="E718" s="143"/>
      <c r="F718" s="144"/>
      <c r="G718" s="142"/>
      <c r="H718" s="142"/>
      <c r="I718" s="110"/>
      <c r="J718" s="142"/>
      <c r="K718" s="110"/>
      <c r="L718" s="142"/>
      <c r="M718" s="142"/>
      <c r="N718" s="142"/>
      <c r="O718" s="110"/>
      <c r="P718" s="142"/>
      <c r="Q718" s="110"/>
      <c r="R718" s="142"/>
      <c r="S718" s="142"/>
      <c r="T718" s="142"/>
      <c r="U718" s="110"/>
      <c r="V718" s="142"/>
      <c r="W718" s="110"/>
      <c r="X718" s="142"/>
      <c r="Y718" s="110"/>
      <c r="Z718" s="144"/>
      <c r="AA718" s="142"/>
      <c r="AB718" s="142"/>
      <c r="AC718" s="142"/>
      <c r="AD718" s="142"/>
      <c r="AE718" s="142"/>
      <c r="AF718" s="111"/>
      <c r="AG718" s="111"/>
      <c r="AH718" s="111"/>
      <c r="AI718" s="142"/>
      <c r="AJ718" s="144"/>
      <c r="AK718" s="142"/>
      <c r="AL718" s="142"/>
      <c r="AM718" s="142"/>
      <c r="AN718" s="142"/>
      <c r="AO718" s="142"/>
      <c r="AP718" s="111"/>
      <c r="AQ718" s="111"/>
      <c r="AR718" s="111"/>
      <c r="AS718" s="142"/>
      <c r="AT718" s="144"/>
      <c r="AU718" s="142"/>
      <c r="AV718" s="142"/>
      <c r="AW718" s="142"/>
      <c r="AX718" s="110"/>
      <c r="AY718" s="110"/>
      <c r="AZ718" s="142"/>
      <c r="BA718" s="144"/>
      <c r="BB718" s="142"/>
      <c r="BC718" s="142"/>
      <c r="BD718" s="142"/>
      <c r="BE718" s="110"/>
      <c r="BF718" s="110"/>
      <c r="BG718" s="142"/>
      <c r="BH718" s="144"/>
      <c r="BI718" s="142"/>
      <c r="BJ718" s="142"/>
      <c r="BK718" s="110"/>
      <c r="BL718" s="142"/>
      <c r="BM718" s="110"/>
      <c r="BN718" s="142"/>
      <c r="BO718" s="142"/>
      <c r="BP718" s="142"/>
      <c r="BQ718" s="110"/>
      <c r="BR718" s="142"/>
      <c r="BS718" s="110"/>
      <c r="BT718" s="142"/>
      <c r="BU718" s="110"/>
      <c r="BV718" s="144"/>
      <c r="BW718" s="114"/>
      <c r="BX718" s="67"/>
      <c r="BY718" s="68"/>
      <c r="BZ718" s="143"/>
      <c r="CA718" s="143"/>
      <c r="CB718" s="142"/>
      <c r="CC718" s="110"/>
      <c r="CD718" s="110"/>
      <c r="CE718" s="142"/>
      <c r="CF718" s="145"/>
      <c r="CG718" s="142"/>
      <c r="CH718" s="142"/>
      <c r="CI718" s="142"/>
      <c r="CJ718" s="142"/>
      <c r="CK718" s="142"/>
      <c r="CL718" s="111"/>
      <c r="CM718" s="111"/>
      <c r="CN718" s="111"/>
      <c r="CO718" s="142"/>
      <c r="CP718" s="145"/>
      <c r="CQ718" s="142"/>
      <c r="CR718" s="142"/>
      <c r="CS718" s="142"/>
      <c r="CT718" s="142"/>
      <c r="CU718" s="142"/>
      <c r="CV718" s="111"/>
      <c r="CW718" s="111"/>
      <c r="CX718" s="111"/>
      <c r="CY718" s="142"/>
      <c r="CZ718" s="145"/>
      <c r="DA718" s="116"/>
      <c r="DB718" s="168"/>
      <c r="DC718" s="118"/>
      <c r="DD718" s="118"/>
      <c r="DE718" s="167"/>
      <c r="DF718" s="167"/>
    </row>
    <row r="719" spans="1:110" hidden="1" x14ac:dyDescent="0.25">
      <c r="A719" s="140"/>
      <c r="B719" s="141"/>
      <c r="C719" s="90"/>
      <c r="D719" s="142"/>
      <c r="E719" s="143"/>
      <c r="F719" s="144"/>
      <c r="G719" s="142"/>
      <c r="H719" s="142"/>
      <c r="I719" s="110"/>
      <c r="J719" s="142"/>
      <c r="K719" s="110"/>
      <c r="L719" s="142"/>
      <c r="M719" s="142"/>
      <c r="N719" s="142"/>
      <c r="O719" s="110"/>
      <c r="P719" s="142"/>
      <c r="Q719" s="110"/>
      <c r="R719" s="142"/>
      <c r="S719" s="142"/>
      <c r="T719" s="142"/>
      <c r="U719" s="110"/>
      <c r="V719" s="142"/>
      <c r="W719" s="110"/>
      <c r="X719" s="142"/>
      <c r="Y719" s="110"/>
      <c r="Z719" s="144"/>
      <c r="AA719" s="142"/>
      <c r="AB719" s="142"/>
      <c r="AC719" s="142"/>
      <c r="AD719" s="142"/>
      <c r="AE719" s="142"/>
      <c r="AF719" s="111"/>
      <c r="AG719" s="111"/>
      <c r="AH719" s="111"/>
      <c r="AI719" s="142"/>
      <c r="AJ719" s="144"/>
      <c r="AK719" s="142"/>
      <c r="AL719" s="142"/>
      <c r="AM719" s="142"/>
      <c r="AN719" s="142"/>
      <c r="AO719" s="142"/>
      <c r="AP719" s="111"/>
      <c r="AQ719" s="111"/>
      <c r="AR719" s="111"/>
      <c r="AS719" s="142"/>
      <c r="AT719" s="144"/>
      <c r="AU719" s="142"/>
      <c r="AV719" s="142"/>
      <c r="AW719" s="142"/>
      <c r="AX719" s="110"/>
      <c r="AY719" s="110"/>
      <c r="AZ719" s="142"/>
      <c r="BA719" s="144"/>
      <c r="BB719" s="142"/>
      <c r="BC719" s="142"/>
      <c r="BD719" s="142"/>
      <c r="BE719" s="110"/>
      <c r="BF719" s="110"/>
      <c r="BG719" s="142"/>
      <c r="BH719" s="144"/>
      <c r="BI719" s="142"/>
      <c r="BJ719" s="142"/>
      <c r="BK719" s="110"/>
      <c r="BL719" s="142"/>
      <c r="BM719" s="110"/>
      <c r="BN719" s="142"/>
      <c r="BO719" s="142"/>
      <c r="BP719" s="142"/>
      <c r="BQ719" s="110"/>
      <c r="BR719" s="142"/>
      <c r="BS719" s="110"/>
      <c r="BT719" s="142"/>
      <c r="BU719" s="110"/>
      <c r="BV719" s="144"/>
      <c r="BW719" s="114"/>
      <c r="BX719" s="67"/>
      <c r="BY719" s="68"/>
      <c r="BZ719" s="143"/>
      <c r="CA719" s="143"/>
      <c r="CB719" s="142"/>
      <c r="CC719" s="110"/>
      <c r="CD719" s="110"/>
      <c r="CE719" s="142"/>
      <c r="CF719" s="145"/>
      <c r="CG719" s="142"/>
      <c r="CH719" s="142"/>
      <c r="CI719" s="142"/>
      <c r="CJ719" s="142"/>
      <c r="CK719" s="142"/>
      <c r="CL719" s="111"/>
      <c r="CM719" s="111"/>
      <c r="CN719" s="111"/>
      <c r="CO719" s="142"/>
      <c r="CP719" s="145"/>
      <c r="CQ719" s="142"/>
      <c r="CR719" s="142"/>
      <c r="CS719" s="142"/>
      <c r="CT719" s="142"/>
      <c r="CU719" s="142"/>
      <c r="CV719" s="111"/>
      <c r="CW719" s="111"/>
      <c r="CX719" s="111"/>
      <c r="CY719" s="142"/>
      <c r="CZ719" s="145"/>
      <c r="DA719" s="116"/>
      <c r="DB719" s="168"/>
      <c r="DC719" s="118"/>
      <c r="DD719" s="118"/>
      <c r="DE719" s="167"/>
      <c r="DF719" s="167"/>
    </row>
    <row r="720" spans="1:110" hidden="1" x14ac:dyDescent="0.25">
      <c r="A720" s="140"/>
      <c r="B720" s="141"/>
      <c r="C720" s="90"/>
      <c r="D720" s="142"/>
      <c r="E720" s="143"/>
      <c r="F720" s="144"/>
      <c r="G720" s="142"/>
      <c r="H720" s="142"/>
      <c r="I720" s="110"/>
      <c r="J720" s="142"/>
      <c r="K720" s="110"/>
      <c r="L720" s="142"/>
      <c r="M720" s="142"/>
      <c r="N720" s="142"/>
      <c r="O720" s="110"/>
      <c r="P720" s="142"/>
      <c r="Q720" s="110"/>
      <c r="R720" s="142"/>
      <c r="S720" s="142"/>
      <c r="T720" s="142"/>
      <c r="U720" s="110"/>
      <c r="V720" s="142"/>
      <c r="W720" s="110"/>
      <c r="X720" s="142"/>
      <c r="Y720" s="110"/>
      <c r="Z720" s="144"/>
      <c r="AA720" s="142"/>
      <c r="AB720" s="142"/>
      <c r="AC720" s="142"/>
      <c r="AD720" s="142"/>
      <c r="AE720" s="142"/>
      <c r="AF720" s="111"/>
      <c r="AG720" s="111"/>
      <c r="AH720" s="111"/>
      <c r="AI720" s="142"/>
      <c r="AJ720" s="144"/>
      <c r="AK720" s="142"/>
      <c r="AL720" s="142"/>
      <c r="AM720" s="142"/>
      <c r="AN720" s="142"/>
      <c r="AO720" s="142"/>
      <c r="AP720" s="111"/>
      <c r="AQ720" s="111"/>
      <c r="AR720" s="111"/>
      <c r="AS720" s="142"/>
      <c r="AT720" s="144"/>
      <c r="AU720" s="142"/>
      <c r="AV720" s="142"/>
      <c r="AW720" s="142"/>
      <c r="AX720" s="110"/>
      <c r="AY720" s="110"/>
      <c r="AZ720" s="142"/>
      <c r="BA720" s="144"/>
      <c r="BB720" s="142"/>
      <c r="BC720" s="142"/>
      <c r="BD720" s="142"/>
      <c r="BE720" s="110"/>
      <c r="BF720" s="110"/>
      <c r="BG720" s="142"/>
      <c r="BH720" s="144"/>
      <c r="BI720" s="142"/>
      <c r="BJ720" s="142"/>
      <c r="BK720" s="110"/>
      <c r="BL720" s="142"/>
      <c r="BM720" s="110"/>
      <c r="BN720" s="142"/>
      <c r="BO720" s="142"/>
      <c r="BP720" s="142"/>
      <c r="BQ720" s="110"/>
      <c r="BR720" s="142"/>
      <c r="BS720" s="110"/>
      <c r="BT720" s="142"/>
      <c r="BU720" s="110"/>
      <c r="BV720" s="144"/>
      <c r="BW720" s="114"/>
      <c r="BX720" s="67"/>
      <c r="BY720" s="68"/>
      <c r="BZ720" s="143"/>
      <c r="CA720" s="143"/>
      <c r="CB720" s="142"/>
      <c r="CC720" s="110"/>
      <c r="CD720" s="110"/>
      <c r="CE720" s="142"/>
      <c r="CF720" s="145"/>
      <c r="CG720" s="142"/>
      <c r="CH720" s="142"/>
      <c r="CI720" s="142"/>
      <c r="CJ720" s="142"/>
      <c r="CK720" s="142"/>
      <c r="CL720" s="111"/>
      <c r="CM720" s="111"/>
      <c r="CN720" s="111"/>
      <c r="CO720" s="142"/>
      <c r="CP720" s="145"/>
      <c r="CQ720" s="142"/>
      <c r="CR720" s="142"/>
      <c r="CS720" s="142"/>
      <c r="CT720" s="142"/>
      <c r="CU720" s="142"/>
      <c r="CV720" s="111"/>
      <c r="CW720" s="111"/>
      <c r="CX720" s="111"/>
      <c r="CY720" s="142"/>
      <c r="CZ720" s="145"/>
      <c r="DA720" s="116"/>
      <c r="DB720" s="168"/>
      <c r="DC720" s="118"/>
      <c r="DD720" s="118"/>
      <c r="DE720" s="167"/>
      <c r="DF720" s="167"/>
    </row>
    <row r="721" spans="1:110" hidden="1" x14ac:dyDescent="0.25">
      <c r="A721" s="140"/>
      <c r="B721" s="141"/>
      <c r="C721" s="90"/>
      <c r="D721" s="142"/>
      <c r="E721" s="143"/>
      <c r="F721" s="144"/>
      <c r="G721" s="142"/>
      <c r="H721" s="142"/>
      <c r="I721" s="110"/>
      <c r="J721" s="142"/>
      <c r="K721" s="110"/>
      <c r="L721" s="142"/>
      <c r="M721" s="142"/>
      <c r="N721" s="142"/>
      <c r="O721" s="110"/>
      <c r="P721" s="142"/>
      <c r="Q721" s="110"/>
      <c r="R721" s="142"/>
      <c r="S721" s="142"/>
      <c r="T721" s="142"/>
      <c r="U721" s="110"/>
      <c r="V721" s="142"/>
      <c r="W721" s="110"/>
      <c r="X721" s="142"/>
      <c r="Y721" s="110"/>
      <c r="Z721" s="144"/>
      <c r="AA721" s="142"/>
      <c r="AB721" s="142"/>
      <c r="AC721" s="142"/>
      <c r="AD721" s="142"/>
      <c r="AE721" s="142"/>
      <c r="AF721" s="111"/>
      <c r="AG721" s="111"/>
      <c r="AH721" s="111"/>
      <c r="AI721" s="142"/>
      <c r="AJ721" s="144"/>
      <c r="AK721" s="142"/>
      <c r="AL721" s="142"/>
      <c r="AM721" s="142"/>
      <c r="AN721" s="142"/>
      <c r="AO721" s="142"/>
      <c r="AP721" s="111"/>
      <c r="AQ721" s="111"/>
      <c r="AR721" s="111"/>
      <c r="AS721" s="142"/>
      <c r="AT721" s="144"/>
      <c r="AU721" s="142"/>
      <c r="AV721" s="142"/>
      <c r="AW721" s="142"/>
      <c r="AX721" s="110"/>
      <c r="AY721" s="110"/>
      <c r="AZ721" s="142"/>
      <c r="BA721" s="144"/>
      <c r="BB721" s="142"/>
      <c r="BC721" s="142"/>
      <c r="BD721" s="142"/>
      <c r="BE721" s="110"/>
      <c r="BF721" s="110"/>
      <c r="BG721" s="142"/>
      <c r="BH721" s="144"/>
      <c r="BI721" s="142"/>
      <c r="BJ721" s="142"/>
      <c r="BK721" s="110"/>
      <c r="BL721" s="142"/>
      <c r="BM721" s="110"/>
      <c r="BN721" s="142"/>
      <c r="BO721" s="142"/>
      <c r="BP721" s="142"/>
      <c r="BQ721" s="110"/>
      <c r="BR721" s="142"/>
      <c r="BS721" s="110"/>
      <c r="BT721" s="142"/>
      <c r="BU721" s="110"/>
      <c r="BV721" s="144"/>
      <c r="BW721" s="114"/>
      <c r="BX721" s="67"/>
      <c r="BY721" s="68"/>
      <c r="BZ721" s="143"/>
      <c r="CA721" s="143"/>
      <c r="CB721" s="142"/>
      <c r="CC721" s="110"/>
      <c r="CD721" s="110"/>
      <c r="CE721" s="142"/>
      <c r="CF721" s="145"/>
      <c r="CG721" s="142"/>
      <c r="CH721" s="142"/>
      <c r="CI721" s="142"/>
      <c r="CJ721" s="142"/>
      <c r="CK721" s="142"/>
      <c r="CL721" s="111"/>
      <c r="CM721" s="111"/>
      <c r="CN721" s="111"/>
      <c r="CO721" s="142"/>
      <c r="CP721" s="145"/>
      <c r="CQ721" s="142"/>
      <c r="CR721" s="142"/>
      <c r="CS721" s="142"/>
      <c r="CT721" s="142"/>
      <c r="CU721" s="142"/>
      <c r="CV721" s="111"/>
      <c r="CW721" s="111"/>
      <c r="CX721" s="111"/>
      <c r="CY721" s="142"/>
      <c r="CZ721" s="145"/>
      <c r="DA721" s="116"/>
      <c r="DB721" s="168"/>
      <c r="DC721" s="118"/>
      <c r="DD721" s="118"/>
      <c r="DE721" s="167"/>
      <c r="DF721" s="167"/>
    </row>
    <row r="722" spans="1:110" hidden="1" x14ac:dyDescent="0.25">
      <c r="A722" s="140"/>
      <c r="B722" s="141"/>
      <c r="C722" s="90"/>
      <c r="D722" s="142"/>
      <c r="E722" s="143"/>
      <c r="F722" s="144"/>
      <c r="G722" s="142"/>
      <c r="H722" s="142"/>
      <c r="I722" s="110"/>
      <c r="J722" s="142"/>
      <c r="K722" s="110"/>
      <c r="L722" s="142"/>
      <c r="M722" s="142"/>
      <c r="N722" s="142"/>
      <c r="O722" s="110"/>
      <c r="P722" s="142"/>
      <c r="Q722" s="110"/>
      <c r="R722" s="142"/>
      <c r="S722" s="142"/>
      <c r="T722" s="142"/>
      <c r="U722" s="110"/>
      <c r="V722" s="142"/>
      <c r="W722" s="110"/>
      <c r="X722" s="142"/>
      <c r="Y722" s="110"/>
      <c r="Z722" s="144"/>
      <c r="AA722" s="142"/>
      <c r="AB722" s="142"/>
      <c r="AC722" s="142"/>
      <c r="AD722" s="142"/>
      <c r="AE722" s="142"/>
      <c r="AF722" s="111"/>
      <c r="AG722" s="111"/>
      <c r="AH722" s="111"/>
      <c r="AI722" s="142"/>
      <c r="AJ722" s="144"/>
      <c r="AK722" s="142"/>
      <c r="AL722" s="142"/>
      <c r="AM722" s="142"/>
      <c r="AN722" s="142"/>
      <c r="AO722" s="142"/>
      <c r="AP722" s="111"/>
      <c r="AQ722" s="111"/>
      <c r="AR722" s="111"/>
      <c r="AS722" s="142"/>
      <c r="AT722" s="144"/>
      <c r="AU722" s="142"/>
      <c r="AV722" s="142"/>
      <c r="AW722" s="142"/>
      <c r="AX722" s="110"/>
      <c r="AY722" s="110"/>
      <c r="AZ722" s="142"/>
      <c r="BA722" s="144"/>
      <c r="BB722" s="142"/>
      <c r="BC722" s="142"/>
      <c r="BD722" s="142"/>
      <c r="BE722" s="110"/>
      <c r="BF722" s="110"/>
      <c r="BG722" s="142"/>
      <c r="BH722" s="144"/>
      <c r="BI722" s="142"/>
      <c r="BJ722" s="142"/>
      <c r="BK722" s="110"/>
      <c r="BL722" s="142"/>
      <c r="BM722" s="110"/>
      <c r="BN722" s="142"/>
      <c r="BO722" s="142"/>
      <c r="BP722" s="142"/>
      <c r="BQ722" s="110"/>
      <c r="BR722" s="142"/>
      <c r="BS722" s="110"/>
      <c r="BT722" s="142"/>
      <c r="BU722" s="110"/>
      <c r="BV722" s="144"/>
      <c r="BW722" s="114"/>
      <c r="BX722" s="67"/>
      <c r="BY722" s="68"/>
      <c r="BZ722" s="143"/>
      <c r="CA722" s="143"/>
      <c r="CB722" s="142"/>
      <c r="CC722" s="110"/>
      <c r="CD722" s="110"/>
      <c r="CE722" s="142"/>
      <c r="CF722" s="145"/>
      <c r="CG722" s="142"/>
      <c r="CH722" s="142"/>
      <c r="CI722" s="142"/>
      <c r="CJ722" s="142"/>
      <c r="CK722" s="142"/>
      <c r="CL722" s="111"/>
      <c r="CM722" s="111"/>
      <c r="CN722" s="111"/>
      <c r="CO722" s="142"/>
      <c r="CP722" s="145"/>
      <c r="CQ722" s="142"/>
      <c r="CR722" s="142"/>
      <c r="CS722" s="142"/>
      <c r="CT722" s="142"/>
      <c r="CU722" s="142"/>
      <c r="CV722" s="111"/>
      <c r="CW722" s="111"/>
      <c r="CX722" s="111"/>
      <c r="CY722" s="142"/>
      <c r="CZ722" s="145"/>
      <c r="DA722" s="116"/>
      <c r="DB722" s="168"/>
      <c r="DC722" s="118"/>
      <c r="DD722" s="118"/>
      <c r="DE722" s="167"/>
      <c r="DF722" s="167"/>
    </row>
    <row r="723" spans="1:110" hidden="1" x14ac:dyDescent="0.25">
      <c r="A723" s="140"/>
      <c r="B723" s="141"/>
      <c r="C723" s="90"/>
      <c r="D723" s="142"/>
      <c r="E723" s="143"/>
      <c r="F723" s="144"/>
      <c r="G723" s="142"/>
      <c r="H723" s="142"/>
      <c r="I723" s="110"/>
      <c r="J723" s="142"/>
      <c r="K723" s="110"/>
      <c r="L723" s="142"/>
      <c r="M723" s="142"/>
      <c r="N723" s="142"/>
      <c r="O723" s="110"/>
      <c r="P723" s="142"/>
      <c r="Q723" s="110"/>
      <c r="R723" s="142"/>
      <c r="S723" s="142"/>
      <c r="T723" s="142"/>
      <c r="U723" s="110"/>
      <c r="V723" s="142"/>
      <c r="W723" s="110"/>
      <c r="X723" s="142"/>
      <c r="Y723" s="110"/>
      <c r="Z723" s="144"/>
      <c r="AA723" s="142"/>
      <c r="AB723" s="142"/>
      <c r="AC723" s="142"/>
      <c r="AD723" s="142"/>
      <c r="AE723" s="142"/>
      <c r="AF723" s="111"/>
      <c r="AG723" s="111"/>
      <c r="AH723" s="111"/>
      <c r="AI723" s="142"/>
      <c r="AJ723" s="144"/>
      <c r="AK723" s="142"/>
      <c r="AL723" s="142"/>
      <c r="AM723" s="142"/>
      <c r="AN723" s="142"/>
      <c r="AO723" s="142"/>
      <c r="AP723" s="111"/>
      <c r="AQ723" s="111"/>
      <c r="AR723" s="111"/>
      <c r="AS723" s="142"/>
      <c r="AT723" s="144"/>
      <c r="AU723" s="142"/>
      <c r="AV723" s="142"/>
      <c r="AW723" s="142"/>
      <c r="AX723" s="110"/>
      <c r="AY723" s="110"/>
      <c r="AZ723" s="142"/>
      <c r="BA723" s="144"/>
      <c r="BB723" s="142"/>
      <c r="BC723" s="142"/>
      <c r="BD723" s="142"/>
      <c r="BE723" s="110"/>
      <c r="BF723" s="110"/>
      <c r="BG723" s="142"/>
      <c r="BH723" s="144"/>
      <c r="BI723" s="142"/>
      <c r="BJ723" s="142"/>
      <c r="BK723" s="110"/>
      <c r="BL723" s="142"/>
      <c r="BM723" s="110"/>
      <c r="BN723" s="142"/>
      <c r="BO723" s="142"/>
      <c r="BP723" s="142"/>
      <c r="BQ723" s="110"/>
      <c r="BR723" s="142"/>
      <c r="BS723" s="110"/>
      <c r="BT723" s="142"/>
      <c r="BU723" s="110"/>
      <c r="BV723" s="144"/>
      <c r="BW723" s="114"/>
      <c r="BX723" s="67"/>
      <c r="BY723" s="68"/>
      <c r="BZ723" s="143"/>
      <c r="CA723" s="143"/>
      <c r="CB723" s="142"/>
      <c r="CC723" s="110"/>
      <c r="CD723" s="110"/>
      <c r="CE723" s="142"/>
      <c r="CF723" s="145"/>
      <c r="CG723" s="142"/>
      <c r="CH723" s="142"/>
      <c r="CI723" s="142"/>
      <c r="CJ723" s="142"/>
      <c r="CK723" s="142"/>
      <c r="CL723" s="111"/>
      <c r="CM723" s="111"/>
      <c r="CN723" s="111"/>
      <c r="CO723" s="142"/>
      <c r="CP723" s="145"/>
      <c r="CQ723" s="142"/>
      <c r="CR723" s="142"/>
      <c r="CS723" s="142"/>
      <c r="CT723" s="142"/>
      <c r="CU723" s="142"/>
      <c r="CV723" s="111"/>
      <c r="CW723" s="111"/>
      <c r="CX723" s="111"/>
      <c r="CY723" s="142"/>
      <c r="CZ723" s="145"/>
      <c r="DA723" s="116"/>
      <c r="DB723" s="168"/>
      <c r="DC723" s="118"/>
      <c r="DD723" s="118"/>
      <c r="DE723" s="167"/>
      <c r="DF723" s="167"/>
    </row>
    <row r="724" spans="1:110" hidden="1" x14ac:dyDescent="0.25">
      <c r="A724" s="140"/>
      <c r="B724" s="141"/>
      <c r="C724" s="90"/>
      <c r="D724" s="142"/>
      <c r="E724" s="143"/>
      <c r="F724" s="144"/>
      <c r="G724" s="142"/>
      <c r="H724" s="142"/>
      <c r="I724" s="110"/>
      <c r="J724" s="142"/>
      <c r="K724" s="110"/>
      <c r="L724" s="142"/>
      <c r="M724" s="142"/>
      <c r="N724" s="142"/>
      <c r="O724" s="110"/>
      <c r="P724" s="142"/>
      <c r="Q724" s="110"/>
      <c r="R724" s="142"/>
      <c r="S724" s="142"/>
      <c r="T724" s="142"/>
      <c r="U724" s="110"/>
      <c r="V724" s="142"/>
      <c r="W724" s="110"/>
      <c r="X724" s="142"/>
      <c r="Y724" s="110"/>
      <c r="Z724" s="144"/>
      <c r="AA724" s="142"/>
      <c r="AB724" s="142"/>
      <c r="AC724" s="142"/>
      <c r="AD724" s="142"/>
      <c r="AE724" s="142"/>
      <c r="AF724" s="111"/>
      <c r="AG724" s="111"/>
      <c r="AH724" s="111"/>
      <c r="AI724" s="142"/>
      <c r="AJ724" s="144"/>
      <c r="AK724" s="142"/>
      <c r="AL724" s="142"/>
      <c r="AM724" s="142"/>
      <c r="AN724" s="142"/>
      <c r="AO724" s="142"/>
      <c r="AP724" s="111"/>
      <c r="AQ724" s="111"/>
      <c r="AR724" s="111"/>
      <c r="AS724" s="142"/>
      <c r="AT724" s="144"/>
      <c r="AU724" s="142"/>
      <c r="AV724" s="142"/>
      <c r="AW724" s="142"/>
      <c r="AX724" s="110"/>
      <c r="AY724" s="110"/>
      <c r="AZ724" s="142"/>
      <c r="BA724" s="144"/>
      <c r="BB724" s="142"/>
      <c r="BC724" s="142"/>
      <c r="BD724" s="142"/>
      <c r="BE724" s="110"/>
      <c r="BF724" s="110"/>
      <c r="BG724" s="142"/>
      <c r="BH724" s="144"/>
      <c r="BI724" s="142"/>
      <c r="BJ724" s="142"/>
      <c r="BK724" s="110"/>
      <c r="BL724" s="142"/>
      <c r="BM724" s="110"/>
      <c r="BN724" s="142"/>
      <c r="BO724" s="142"/>
      <c r="BP724" s="142"/>
      <c r="BQ724" s="110"/>
      <c r="BR724" s="142"/>
      <c r="BS724" s="110"/>
      <c r="BT724" s="142"/>
      <c r="BU724" s="110"/>
      <c r="BV724" s="144"/>
      <c r="BW724" s="114"/>
      <c r="BX724" s="67"/>
      <c r="BY724" s="68"/>
      <c r="BZ724" s="143"/>
      <c r="CA724" s="143"/>
      <c r="CB724" s="142"/>
      <c r="CC724" s="110"/>
      <c r="CD724" s="110"/>
      <c r="CE724" s="142"/>
      <c r="CF724" s="145"/>
      <c r="CG724" s="142"/>
      <c r="CH724" s="142"/>
      <c r="CI724" s="142"/>
      <c r="CJ724" s="142"/>
      <c r="CK724" s="142"/>
      <c r="CL724" s="111"/>
      <c r="CM724" s="111"/>
      <c r="CN724" s="111"/>
      <c r="CO724" s="142"/>
      <c r="CP724" s="145"/>
      <c r="CQ724" s="142"/>
      <c r="CR724" s="142"/>
      <c r="CS724" s="142"/>
      <c r="CT724" s="142"/>
      <c r="CU724" s="142"/>
      <c r="CV724" s="111"/>
      <c r="CW724" s="111"/>
      <c r="CX724" s="111"/>
      <c r="CY724" s="142"/>
      <c r="CZ724" s="145"/>
      <c r="DA724" s="116"/>
      <c r="DB724" s="168"/>
      <c r="DC724" s="118"/>
      <c r="DD724" s="118"/>
      <c r="DE724" s="167"/>
      <c r="DF724" s="167"/>
    </row>
    <row r="725" spans="1:110" hidden="1" x14ac:dyDescent="0.25">
      <c r="A725" s="140"/>
      <c r="B725" s="141"/>
      <c r="C725" s="90"/>
      <c r="D725" s="142"/>
      <c r="E725" s="143"/>
      <c r="F725" s="144"/>
      <c r="G725" s="142"/>
      <c r="H725" s="142"/>
      <c r="I725" s="110"/>
      <c r="J725" s="142"/>
      <c r="K725" s="110"/>
      <c r="L725" s="142"/>
      <c r="M725" s="142"/>
      <c r="N725" s="142"/>
      <c r="O725" s="110"/>
      <c r="P725" s="142"/>
      <c r="Q725" s="110"/>
      <c r="R725" s="142"/>
      <c r="S725" s="142"/>
      <c r="T725" s="142"/>
      <c r="U725" s="110"/>
      <c r="V725" s="142"/>
      <c r="W725" s="110"/>
      <c r="X725" s="142"/>
      <c r="Y725" s="110"/>
      <c r="Z725" s="144"/>
      <c r="AA725" s="142"/>
      <c r="AB725" s="142"/>
      <c r="AC725" s="142"/>
      <c r="AD725" s="142"/>
      <c r="AE725" s="142"/>
      <c r="AF725" s="111"/>
      <c r="AG725" s="111"/>
      <c r="AH725" s="111"/>
      <c r="AI725" s="142"/>
      <c r="AJ725" s="144"/>
      <c r="AK725" s="142"/>
      <c r="AL725" s="142"/>
      <c r="AM725" s="142"/>
      <c r="AN725" s="142"/>
      <c r="AO725" s="142"/>
      <c r="AP725" s="111"/>
      <c r="AQ725" s="111"/>
      <c r="AR725" s="111"/>
      <c r="AS725" s="142"/>
      <c r="AT725" s="144"/>
      <c r="AU725" s="142"/>
      <c r="AV725" s="142"/>
      <c r="AW725" s="142"/>
      <c r="AX725" s="110"/>
      <c r="AY725" s="110"/>
      <c r="AZ725" s="142"/>
      <c r="BA725" s="144"/>
      <c r="BB725" s="142"/>
      <c r="BC725" s="142"/>
      <c r="BD725" s="142"/>
      <c r="BE725" s="110"/>
      <c r="BF725" s="110"/>
      <c r="BG725" s="142"/>
      <c r="BH725" s="144"/>
      <c r="BI725" s="142"/>
      <c r="BJ725" s="142"/>
      <c r="BK725" s="110"/>
      <c r="BL725" s="142"/>
      <c r="BM725" s="110"/>
      <c r="BN725" s="142"/>
      <c r="BO725" s="142"/>
      <c r="BP725" s="142"/>
      <c r="BQ725" s="110"/>
      <c r="BR725" s="142"/>
      <c r="BS725" s="110"/>
      <c r="BT725" s="142"/>
      <c r="BU725" s="110"/>
      <c r="BV725" s="144"/>
      <c r="BW725" s="114"/>
      <c r="BX725" s="67"/>
      <c r="BY725" s="68"/>
      <c r="BZ725" s="143"/>
      <c r="CA725" s="143"/>
      <c r="CB725" s="142"/>
      <c r="CC725" s="110"/>
      <c r="CD725" s="110"/>
      <c r="CE725" s="142"/>
      <c r="CF725" s="145"/>
      <c r="CG725" s="142"/>
      <c r="CH725" s="142"/>
      <c r="CI725" s="142"/>
      <c r="CJ725" s="142"/>
      <c r="CK725" s="142"/>
      <c r="CL725" s="111"/>
      <c r="CM725" s="111"/>
      <c r="CN725" s="111"/>
      <c r="CO725" s="142"/>
      <c r="CP725" s="145"/>
      <c r="CQ725" s="142"/>
      <c r="CR725" s="142"/>
      <c r="CS725" s="142"/>
      <c r="CT725" s="142"/>
      <c r="CU725" s="142"/>
      <c r="CV725" s="111"/>
      <c r="CW725" s="111"/>
      <c r="CX725" s="111"/>
      <c r="CY725" s="142"/>
      <c r="CZ725" s="145"/>
      <c r="DA725" s="116"/>
      <c r="DB725" s="168"/>
      <c r="DC725" s="118"/>
      <c r="DD725" s="118"/>
      <c r="DE725" s="167"/>
      <c r="DF725" s="167"/>
    </row>
    <row r="726" spans="1:110" hidden="1" x14ac:dyDescent="0.25">
      <c r="A726" s="140"/>
      <c r="B726" s="141"/>
      <c r="C726" s="90"/>
      <c r="D726" s="142"/>
      <c r="E726" s="143"/>
      <c r="F726" s="144"/>
      <c r="G726" s="142"/>
      <c r="H726" s="142"/>
      <c r="I726" s="110"/>
      <c r="J726" s="142"/>
      <c r="K726" s="110"/>
      <c r="L726" s="142"/>
      <c r="M726" s="142"/>
      <c r="N726" s="142"/>
      <c r="O726" s="110"/>
      <c r="P726" s="142"/>
      <c r="Q726" s="110"/>
      <c r="R726" s="142"/>
      <c r="S726" s="142"/>
      <c r="T726" s="142"/>
      <c r="U726" s="110"/>
      <c r="V726" s="142"/>
      <c r="W726" s="110"/>
      <c r="X726" s="142"/>
      <c r="Y726" s="110"/>
      <c r="Z726" s="144"/>
      <c r="AA726" s="142"/>
      <c r="AB726" s="142"/>
      <c r="AC726" s="142"/>
      <c r="AD726" s="142"/>
      <c r="AE726" s="142"/>
      <c r="AF726" s="111"/>
      <c r="AG726" s="111"/>
      <c r="AH726" s="111"/>
      <c r="AI726" s="142"/>
      <c r="AJ726" s="144"/>
      <c r="AK726" s="142"/>
      <c r="AL726" s="142"/>
      <c r="AM726" s="142"/>
      <c r="AN726" s="142"/>
      <c r="AO726" s="142"/>
      <c r="AP726" s="111"/>
      <c r="AQ726" s="111"/>
      <c r="AR726" s="111"/>
      <c r="AS726" s="142"/>
      <c r="AT726" s="144"/>
      <c r="AU726" s="142"/>
      <c r="AV726" s="142"/>
      <c r="AW726" s="142"/>
      <c r="AX726" s="110"/>
      <c r="AY726" s="110"/>
      <c r="AZ726" s="142"/>
      <c r="BA726" s="144"/>
      <c r="BB726" s="142"/>
      <c r="BC726" s="142"/>
      <c r="BD726" s="142"/>
      <c r="BE726" s="110"/>
      <c r="BF726" s="110"/>
      <c r="BG726" s="142"/>
      <c r="BH726" s="144"/>
      <c r="BI726" s="142"/>
      <c r="BJ726" s="142"/>
      <c r="BK726" s="110"/>
      <c r="BL726" s="142"/>
      <c r="BM726" s="110"/>
      <c r="BN726" s="142"/>
      <c r="BO726" s="142"/>
      <c r="BP726" s="142"/>
      <c r="BQ726" s="110"/>
      <c r="BR726" s="142"/>
      <c r="BS726" s="110"/>
      <c r="BT726" s="142"/>
      <c r="BU726" s="110"/>
      <c r="BV726" s="144"/>
      <c r="BW726" s="114"/>
      <c r="BX726" s="67"/>
      <c r="BY726" s="68"/>
      <c r="BZ726" s="143"/>
      <c r="CA726" s="143"/>
      <c r="CB726" s="142"/>
      <c r="CC726" s="110"/>
      <c r="CD726" s="110"/>
      <c r="CE726" s="142"/>
      <c r="CF726" s="145"/>
      <c r="CG726" s="142"/>
      <c r="CH726" s="142"/>
      <c r="CI726" s="142"/>
      <c r="CJ726" s="142"/>
      <c r="CK726" s="142"/>
      <c r="CL726" s="111"/>
      <c r="CM726" s="111"/>
      <c r="CN726" s="111"/>
      <c r="CO726" s="142"/>
      <c r="CP726" s="145"/>
      <c r="CQ726" s="142"/>
      <c r="CR726" s="142"/>
      <c r="CS726" s="142"/>
      <c r="CT726" s="142"/>
      <c r="CU726" s="142"/>
      <c r="CV726" s="111"/>
      <c r="CW726" s="111"/>
      <c r="CX726" s="111"/>
      <c r="CY726" s="142"/>
      <c r="CZ726" s="145"/>
      <c r="DA726" s="116"/>
      <c r="DB726" s="168"/>
      <c r="DC726" s="118"/>
      <c r="DD726" s="118"/>
      <c r="DE726" s="167"/>
      <c r="DF726" s="167"/>
    </row>
    <row r="727" spans="1:110" hidden="1" x14ac:dyDescent="0.25">
      <c r="A727" s="140"/>
      <c r="B727" s="141"/>
      <c r="C727" s="90"/>
      <c r="D727" s="142"/>
      <c r="E727" s="143"/>
      <c r="F727" s="144"/>
      <c r="G727" s="142"/>
      <c r="H727" s="142"/>
      <c r="I727" s="110"/>
      <c r="J727" s="142"/>
      <c r="K727" s="110"/>
      <c r="L727" s="142"/>
      <c r="M727" s="142"/>
      <c r="N727" s="142"/>
      <c r="O727" s="110"/>
      <c r="P727" s="142"/>
      <c r="Q727" s="110"/>
      <c r="R727" s="142"/>
      <c r="S727" s="142"/>
      <c r="T727" s="142"/>
      <c r="U727" s="110"/>
      <c r="V727" s="142"/>
      <c r="W727" s="110"/>
      <c r="X727" s="142"/>
      <c r="Y727" s="110"/>
      <c r="Z727" s="144"/>
      <c r="AA727" s="142"/>
      <c r="AB727" s="142"/>
      <c r="AC727" s="142"/>
      <c r="AD727" s="142"/>
      <c r="AE727" s="142"/>
      <c r="AF727" s="111"/>
      <c r="AG727" s="111"/>
      <c r="AH727" s="111"/>
      <c r="AI727" s="142"/>
      <c r="AJ727" s="144"/>
      <c r="AK727" s="142"/>
      <c r="AL727" s="142"/>
      <c r="AM727" s="142"/>
      <c r="AN727" s="142"/>
      <c r="AO727" s="142"/>
      <c r="AP727" s="111"/>
      <c r="AQ727" s="111"/>
      <c r="AR727" s="111"/>
      <c r="AS727" s="142"/>
      <c r="AT727" s="144"/>
      <c r="AU727" s="142"/>
      <c r="AV727" s="142"/>
      <c r="AW727" s="142"/>
      <c r="AX727" s="110"/>
      <c r="AY727" s="110"/>
      <c r="AZ727" s="142"/>
      <c r="BA727" s="144"/>
      <c r="BB727" s="142"/>
      <c r="BC727" s="142"/>
      <c r="BD727" s="142"/>
      <c r="BE727" s="110"/>
      <c r="BF727" s="110"/>
      <c r="BG727" s="142"/>
      <c r="BH727" s="144"/>
      <c r="BI727" s="142"/>
      <c r="BJ727" s="142"/>
      <c r="BK727" s="110"/>
      <c r="BL727" s="142"/>
      <c r="BM727" s="110"/>
      <c r="BN727" s="142"/>
      <c r="BO727" s="142"/>
      <c r="BP727" s="142"/>
      <c r="BQ727" s="110"/>
      <c r="BR727" s="142"/>
      <c r="BS727" s="110"/>
      <c r="BT727" s="142"/>
      <c r="BU727" s="110"/>
      <c r="BV727" s="144"/>
      <c r="BW727" s="114"/>
      <c r="BX727" s="67"/>
      <c r="BY727" s="68"/>
      <c r="BZ727" s="143"/>
      <c r="CA727" s="143"/>
      <c r="CB727" s="142"/>
      <c r="CC727" s="110"/>
      <c r="CD727" s="110"/>
      <c r="CE727" s="142"/>
      <c r="CF727" s="145"/>
      <c r="CG727" s="142"/>
      <c r="CH727" s="142"/>
      <c r="CI727" s="142"/>
      <c r="CJ727" s="142"/>
      <c r="CK727" s="142"/>
      <c r="CL727" s="111"/>
      <c r="CM727" s="111"/>
      <c r="CN727" s="111"/>
      <c r="CO727" s="142"/>
      <c r="CP727" s="145"/>
      <c r="CQ727" s="142"/>
      <c r="CR727" s="142"/>
      <c r="CS727" s="142"/>
      <c r="CT727" s="142"/>
      <c r="CU727" s="142"/>
      <c r="CV727" s="111"/>
      <c r="CW727" s="111"/>
      <c r="CX727" s="111"/>
      <c r="CY727" s="142"/>
      <c r="CZ727" s="145"/>
      <c r="DA727" s="116"/>
      <c r="DB727" s="168"/>
      <c r="DC727" s="118"/>
      <c r="DD727" s="118"/>
      <c r="DE727" s="167"/>
      <c r="DF727" s="167"/>
    </row>
    <row r="728" spans="1:110" hidden="1" x14ac:dyDescent="0.25">
      <c r="A728" s="140"/>
      <c r="B728" s="141"/>
      <c r="C728" s="90"/>
      <c r="D728" s="142"/>
      <c r="E728" s="143"/>
      <c r="F728" s="144"/>
      <c r="G728" s="142"/>
      <c r="H728" s="142"/>
      <c r="I728" s="110"/>
      <c r="J728" s="142"/>
      <c r="K728" s="110"/>
      <c r="L728" s="142"/>
      <c r="M728" s="142"/>
      <c r="N728" s="142"/>
      <c r="O728" s="110"/>
      <c r="P728" s="142"/>
      <c r="Q728" s="110"/>
      <c r="R728" s="142"/>
      <c r="S728" s="142"/>
      <c r="T728" s="142"/>
      <c r="U728" s="110"/>
      <c r="V728" s="142"/>
      <c r="W728" s="110"/>
      <c r="X728" s="142"/>
      <c r="Y728" s="110"/>
      <c r="Z728" s="144"/>
      <c r="AA728" s="142"/>
      <c r="AB728" s="142"/>
      <c r="AC728" s="142"/>
      <c r="AD728" s="142"/>
      <c r="AE728" s="142"/>
      <c r="AF728" s="111"/>
      <c r="AG728" s="111"/>
      <c r="AH728" s="111"/>
      <c r="AI728" s="142"/>
      <c r="AJ728" s="144"/>
      <c r="AK728" s="142"/>
      <c r="AL728" s="142"/>
      <c r="AM728" s="142"/>
      <c r="AN728" s="142"/>
      <c r="AO728" s="142"/>
      <c r="AP728" s="111"/>
      <c r="AQ728" s="111"/>
      <c r="AR728" s="111"/>
      <c r="AS728" s="142"/>
      <c r="AT728" s="144"/>
      <c r="AU728" s="142"/>
      <c r="AV728" s="142"/>
      <c r="AW728" s="142"/>
      <c r="AX728" s="110"/>
      <c r="AY728" s="110"/>
      <c r="AZ728" s="142"/>
      <c r="BA728" s="144"/>
      <c r="BB728" s="142"/>
      <c r="BC728" s="142"/>
      <c r="BD728" s="142"/>
      <c r="BE728" s="110"/>
      <c r="BF728" s="110"/>
      <c r="BG728" s="142"/>
      <c r="BH728" s="144"/>
      <c r="BI728" s="142"/>
      <c r="BJ728" s="142"/>
      <c r="BK728" s="110"/>
      <c r="BL728" s="142"/>
      <c r="BM728" s="110"/>
      <c r="BN728" s="142"/>
      <c r="BO728" s="142"/>
      <c r="BP728" s="142"/>
      <c r="BQ728" s="110"/>
      <c r="BR728" s="142"/>
      <c r="BS728" s="110"/>
      <c r="BT728" s="142"/>
      <c r="BU728" s="110"/>
      <c r="BV728" s="144"/>
      <c r="BW728" s="114"/>
      <c r="BX728" s="67"/>
      <c r="BY728" s="68"/>
      <c r="BZ728" s="143"/>
      <c r="CA728" s="143"/>
      <c r="CB728" s="142"/>
      <c r="CC728" s="110"/>
      <c r="CD728" s="110"/>
      <c r="CE728" s="142"/>
      <c r="CF728" s="145"/>
      <c r="CG728" s="142"/>
      <c r="CH728" s="142"/>
      <c r="CI728" s="142"/>
      <c r="CJ728" s="142"/>
      <c r="CK728" s="142"/>
      <c r="CL728" s="111"/>
      <c r="CM728" s="111"/>
      <c r="CN728" s="111"/>
      <c r="CO728" s="142"/>
      <c r="CP728" s="145"/>
      <c r="CQ728" s="142"/>
      <c r="CR728" s="142"/>
      <c r="CS728" s="142"/>
      <c r="CT728" s="142"/>
      <c r="CU728" s="142"/>
      <c r="CV728" s="111"/>
      <c r="CW728" s="111"/>
      <c r="CX728" s="111"/>
      <c r="CY728" s="142"/>
      <c r="CZ728" s="145"/>
      <c r="DA728" s="116"/>
      <c r="DB728" s="168"/>
      <c r="DC728" s="118"/>
      <c r="DD728" s="118"/>
      <c r="DE728" s="167"/>
      <c r="DF728" s="167"/>
    </row>
    <row r="729" spans="1:110" hidden="1" x14ac:dyDescent="0.25">
      <c r="A729" s="140"/>
      <c r="B729" s="141"/>
      <c r="C729" s="90"/>
      <c r="D729" s="142"/>
      <c r="E729" s="143"/>
      <c r="F729" s="144"/>
      <c r="G729" s="142"/>
      <c r="H729" s="142"/>
      <c r="I729" s="110"/>
      <c r="J729" s="142"/>
      <c r="K729" s="110"/>
      <c r="L729" s="142"/>
      <c r="M729" s="142"/>
      <c r="N729" s="142"/>
      <c r="O729" s="110"/>
      <c r="P729" s="142"/>
      <c r="Q729" s="110"/>
      <c r="R729" s="142"/>
      <c r="S729" s="142"/>
      <c r="T729" s="142"/>
      <c r="U729" s="110"/>
      <c r="V729" s="142"/>
      <c r="W729" s="110"/>
      <c r="X729" s="142"/>
      <c r="Y729" s="110"/>
      <c r="Z729" s="144"/>
      <c r="AA729" s="142"/>
      <c r="AB729" s="142"/>
      <c r="AC729" s="142"/>
      <c r="AD729" s="142"/>
      <c r="AE729" s="142"/>
      <c r="AF729" s="111"/>
      <c r="AG729" s="111"/>
      <c r="AH729" s="111"/>
      <c r="AI729" s="142"/>
      <c r="AJ729" s="144"/>
      <c r="AK729" s="142"/>
      <c r="AL729" s="142"/>
      <c r="AM729" s="142"/>
      <c r="AN729" s="142"/>
      <c r="AO729" s="142"/>
      <c r="AP729" s="111"/>
      <c r="AQ729" s="111"/>
      <c r="AR729" s="111"/>
      <c r="AS729" s="142"/>
      <c r="AT729" s="144"/>
      <c r="AU729" s="142"/>
      <c r="AV729" s="142"/>
      <c r="AW729" s="142"/>
      <c r="AX729" s="110"/>
      <c r="AY729" s="110"/>
      <c r="AZ729" s="142"/>
      <c r="BA729" s="144"/>
      <c r="BB729" s="142"/>
      <c r="BC729" s="142"/>
      <c r="BD729" s="142"/>
      <c r="BE729" s="110"/>
      <c r="BF729" s="110"/>
      <c r="BG729" s="142"/>
      <c r="BH729" s="144"/>
      <c r="BI729" s="142"/>
      <c r="BJ729" s="142"/>
      <c r="BK729" s="110"/>
      <c r="BL729" s="142"/>
      <c r="BM729" s="110"/>
      <c r="BN729" s="142"/>
      <c r="BO729" s="142"/>
      <c r="BP729" s="142"/>
      <c r="BQ729" s="110"/>
      <c r="BR729" s="142"/>
      <c r="BS729" s="110"/>
      <c r="BT729" s="142"/>
      <c r="BU729" s="110"/>
      <c r="BV729" s="144"/>
      <c r="BW729" s="114"/>
      <c r="BX729" s="67"/>
      <c r="BY729" s="68"/>
      <c r="BZ729" s="143"/>
      <c r="CA729" s="143"/>
      <c r="CB729" s="142"/>
      <c r="CC729" s="110"/>
      <c r="CD729" s="110"/>
      <c r="CE729" s="142"/>
      <c r="CF729" s="145"/>
      <c r="CG729" s="142"/>
      <c r="CH729" s="142"/>
      <c r="CI729" s="142"/>
      <c r="CJ729" s="142"/>
      <c r="CK729" s="142"/>
      <c r="CL729" s="111"/>
      <c r="CM729" s="111"/>
      <c r="CN729" s="111"/>
      <c r="CO729" s="142"/>
      <c r="CP729" s="145"/>
      <c r="CQ729" s="142"/>
      <c r="CR729" s="142"/>
      <c r="CS729" s="142"/>
      <c r="CT729" s="142"/>
      <c r="CU729" s="142"/>
      <c r="CV729" s="111"/>
      <c r="CW729" s="111"/>
      <c r="CX729" s="111"/>
      <c r="CY729" s="142"/>
      <c r="CZ729" s="145"/>
      <c r="DA729" s="116"/>
      <c r="DB729" s="168"/>
      <c r="DC729" s="118"/>
      <c r="DD729" s="118"/>
      <c r="DE729" s="167"/>
      <c r="DF729" s="167"/>
    </row>
    <row r="730" spans="1:110" hidden="1" x14ac:dyDescent="0.25">
      <c r="A730" s="140"/>
      <c r="B730" s="141"/>
      <c r="C730" s="90"/>
      <c r="D730" s="142"/>
      <c r="E730" s="143"/>
      <c r="F730" s="144"/>
      <c r="G730" s="142"/>
      <c r="H730" s="142"/>
      <c r="I730" s="110"/>
      <c r="J730" s="142"/>
      <c r="K730" s="110"/>
      <c r="L730" s="142"/>
      <c r="M730" s="142"/>
      <c r="N730" s="142"/>
      <c r="O730" s="110"/>
      <c r="P730" s="142"/>
      <c r="Q730" s="110"/>
      <c r="R730" s="142"/>
      <c r="S730" s="142"/>
      <c r="T730" s="142"/>
      <c r="U730" s="110"/>
      <c r="V730" s="142"/>
      <c r="W730" s="110"/>
      <c r="X730" s="142"/>
      <c r="Y730" s="110"/>
      <c r="Z730" s="144"/>
      <c r="AA730" s="142"/>
      <c r="AB730" s="142"/>
      <c r="AC730" s="142"/>
      <c r="AD730" s="142"/>
      <c r="AE730" s="142"/>
      <c r="AF730" s="111"/>
      <c r="AG730" s="111"/>
      <c r="AH730" s="111"/>
      <c r="AI730" s="142"/>
      <c r="AJ730" s="144"/>
      <c r="AK730" s="142"/>
      <c r="AL730" s="142"/>
      <c r="AM730" s="142"/>
      <c r="AN730" s="142"/>
      <c r="AO730" s="142"/>
      <c r="AP730" s="111"/>
      <c r="AQ730" s="111"/>
      <c r="AR730" s="111"/>
      <c r="AS730" s="142"/>
      <c r="AT730" s="144"/>
      <c r="AU730" s="142"/>
      <c r="AV730" s="142"/>
      <c r="AW730" s="142"/>
      <c r="AX730" s="110"/>
      <c r="AY730" s="110"/>
      <c r="AZ730" s="142"/>
      <c r="BA730" s="144"/>
      <c r="BB730" s="142"/>
      <c r="BC730" s="142"/>
      <c r="BD730" s="142"/>
      <c r="BE730" s="110"/>
      <c r="BF730" s="110"/>
      <c r="BG730" s="142"/>
      <c r="BH730" s="144"/>
      <c r="BI730" s="142"/>
      <c r="BJ730" s="142"/>
      <c r="BK730" s="110"/>
      <c r="BL730" s="142"/>
      <c r="BM730" s="110"/>
      <c r="BN730" s="142"/>
      <c r="BO730" s="142"/>
      <c r="BP730" s="142"/>
      <c r="BQ730" s="110"/>
      <c r="BR730" s="142"/>
      <c r="BS730" s="110"/>
      <c r="BT730" s="142"/>
      <c r="BU730" s="110"/>
      <c r="BV730" s="144"/>
      <c r="BW730" s="114"/>
      <c r="BX730" s="67"/>
      <c r="BY730" s="68"/>
      <c r="BZ730" s="143"/>
      <c r="CA730" s="143"/>
      <c r="CB730" s="142"/>
      <c r="CC730" s="110"/>
      <c r="CD730" s="110"/>
      <c r="CE730" s="142"/>
      <c r="CF730" s="145"/>
      <c r="CG730" s="142"/>
      <c r="CH730" s="142"/>
      <c r="CI730" s="142"/>
      <c r="CJ730" s="142"/>
      <c r="CK730" s="142"/>
      <c r="CL730" s="111"/>
      <c r="CM730" s="111"/>
      <c r="CN730" s="111"/>
      <c r="CO730" s="142"/>
      <c r="CP730" s="145"/>
      <c r="CQ730" s="142"/>
      <c r="CR730" s="142"/>
      <c r="CS730" s="142"/>
      <c r="CT730" s="142"/>
      <c r="CU730" s="142"/>
      <c r="CV730" s="111"/>
      <c r="CW730" s="111"/>
      <c r="CX730" s="111"/>
      <c r="CY730" s="142"/>
      <c r="CZ730" s="145"/>
      <c r="DA730" s="116"/>
      <c r="DB730" s="168"/>
      <c r="DC730" s="118"/>
      <c r="DD730" s="118"/>
      <c r="DE730" s="167"/>
      <c r="DF730" s="167"/>
    </row>
    <row r="731" spans="1:110" hidden="1" x14ac:dyDescent="0.25">
      <c r="A731" s="140"/>
      <c r="B731" s="141"/>
      <c r="C731" s="90"/>
      <c r="D731" s="142"/>
      <c r="E731" s="143"/>
      <c r="F731" s="144"/>
      <c r="G731" s="142"/>
      <c r="H731" s="142"/>
      <c r="I731" s="110"/>
      <c r="J731" s="142"/>
      <c r="K731" s="110"/>
      <c r="L731" s="142"/>
      <c r="M731" s="142"/>
      <c r="N731" s="142"/>
      <c r="O731" s="110"/>
      <c r="P731" s="142"/>
      <c r="Q731" s="110"/>
      <c r="R731" s="142"/>
      <c r="S731" s="142"/>
      <c r="T731" s="142"/>
      <c r="U731" s="110"/>
      <c r="V731" s="142"/>
      <c r="W731" s="110"/>
      <c r="X731" s="142"/>
      <c r="Y731" s="110"/>
      <c r="Z731" s="144"/>
      <c r="AA731" s="142"/>
      <c r="AB731" s="142"/>
      <c r="AC731" s="142"/>
      <c r="AD731" s="142"/>
      <c r="AE731" s="142"/>
      <c r="AF731" s="111"/>
      <c r="AG731" s="111"/>
      <c r="AH731" s="111"/>
      <c r="AI731" s="142"/>
      <c r="AJ731" s="144"/>
      <c r="AK731" s="142"/>
      <c r="AL731" s="142"/>
      <c r="AM731" s="142"/>
      <c r="AN731" s="142"/>
      <c r="AO731" s="142"/>
      <c r="AP731" s="111"/>
      <c r="AQ731" s="111"/>
      <c r="AR731" s="111"/>
      <c r="AS731" s="142"/>
      <c r="AT731" s="144"/>
      <c r="AU731" s="142"/>
      <c r="AV731" s="142"/>
      <c r="AW731" s="142"/>
      <c r="AX731" s="110"/>
      <c r="AY731" s="110"/>
      <c r="AZ731" s="142"/>
      <c r="BA731" s="144"/>
      <c r="BB731" s="142"/>
      <c r="BC731" s="142"/>
      <c r="BD731" s="142"/>
      <c r="BE731" s="110"/>
      <c r="BF731" s="110"/>
      <c r="BG731" s="142"/>
      <c r="BH731" s="144"/>
      <c r="BI731" s="142"/>
      <c r="BJ731" s="142"/>
      <c r="BK731" s="110"/>
      <c r="BL731" s="142"/>
      <c r="BM731" s="110"/>
      <c r="BN731" s="142"/>
      <c r="BO731" s="142"/>
      <c r="BP731" s="142"/>
      <c r="BQ731" s="110"/>
      <c r="BR731" s="142"/>
      <c r="BS731" s="110"/>
      <c r="BT731" s="142"/>
      <c r="BU731" s="110"/>
      <c r="BV731" s="144"/>
      <c r="BW731" s="114"/>
      <c r="BX731" s="67"/>
      <c r="BY731" s="68"/>
      <c r="BZ731" s="143"/>
      <c r="CA731" s="143"/>
      <c r="CB731" s="142"/>
      <c r="CC731" s="110"/>
      <c r="CD731" s="110"/>
      <c r="CE731" s="142"/>
      <c r="CF731" s="145"/>
      <c r="CG731" s="142"/>
      <c r="CH731" s="142"/>
      <c r="CI731" s="142"/>
      <c r="CJ731" s="142"/>
      <c r="CK731" s="142"/>
      <c r="CL731" s="111"/>
      <c r="CM731" s="111"/>
      <c r="CN731" s="111"/>
      <c r="CO731" s="142"/>
      <c r="CP731" s="145"/>
      <c r="CQ731" s="142"/>
      <c r="CR731" s="142"/>
      <c r="CS731" s="142"/>
      <c r="CT731" s="142"/>
      <c r="CU731" s="142"/>
      <c r="CV731" s="111"/>
      <c r="CW731" s="111"/>
      <c r="CX731" s="111"/>
      <c r="CY731" s="142"/>
      <c r="CZ731" s="145"/>
      <c r="DA731" s="116"/>
      <c r="DB731" s="168"/>
      <c r="DC731" s="118"/>
      <c r="DD731" s="118"/>
      <c r="DE731" s="167"/>
      <c r="DF731" s="167"/>
    </row>
    <row r="732" spans="1:110" hidden="1" x14ac:dyDescent="0.25">
      <c r="A732" s="140"/>
      <c r="B732" s="141"/>
      <c r="C732" s="90"/>
      <c r="D732" s="142"/>
      <c r="E732" s="143"/>
      <c r="F732" s="144"/>
      <c r="G732" s="142"/>
      <c r="H732" s="142"/>
      <c r="I732" s="110"/>
      <c r="J732" s="142"/>
      <c r="K732" s="110"/>
      <c r="L732" s="142"/>
      <c r="M732" s="142"/>
      <c r="N732" s="142"/>
      <c r="O732" s="110"/>
      <c r="P732" s="142"/>
      <c r="Q732" s="110"/>
      <c r="R732" s="142"/>
      <c r="S732" s="142"/>
      <c r="T732" s="142"/>
      <c r="U732" s="110"/>
      <c r="V732" s="142"/>
      <c r="W732" s="110"/>
      <c r="X732" s="142"/>
      <c r="Y732" s="110"/>
      <c r="Z732" s="144"/>
      <c r="AA732" s="142"/>
      <c r="AB732" s="142"/>
      <c r="AC732" s="142"/>
      <c r="AD732" s="142"/>
      <c r="AE732" s="142"/>
      <c r="AF732" s="111"/>
      <c r="AG732" s="111"/>
      <c r="AH732" s="111"/>
      <c r="AI732" s="142"/>
      <c r="AJ732" s="144"/>
      <c r="AK732" s="142"/>
      <c r="AL732" s="142"/>
      <c r="AM732" s="142"/>
      <c r="AN732" s="142"/>
      <c r="AO732" s="142"/>
      <c r="AP732" s="111"/>
      <c r="AQ732" s="111"/>
      <c r="AR732" s="111"/>
      <c r="AS732" s="142"/>
      <c r="AT732" s="144"/>
      <c r="AU732" s="142"/>
      <c r="AV732" s="142"/>
      <c r="AW732" s="142"/>
      <c r="AX732" s="110"/>
      <c r="AY732" s="110"/>
      <c r="AZ732" s="142"/>
      <c r="BA732" s="144"/>
      <c r="BB732" s="142"/>
      <c r="BC732" s="142"/>
      <c r="BD732" s="142"/>
      <c r="BE732" s="110"/>
      <c r="BF732" s="110"/>
      <c r="BG732" s="142"/>
      <c r="BH732" s="144"/>
      <c r="BI732" s="142"/>
      <c r="BJ732" s="142"/>
      <c r="BK732" s="110"/>
      <c r="BL732" s="142"/>
      <c r="BM732" s="110"/>
      <c r="BN732" s="142"/>
      <c r="BO732" s="142"/>
      <c r="BP732" s="142"/>
      <c r="BQ732" s="110"/>
      <c r="BR732" s="142"/>
      <c r="BS732" s="110"/>
      <c r="BT732" s="142"/>
      <c r="BU732" s="110"/>
      <c r="BV732" s="144"/>
      <c r="BW732" s="114"/>
      <c r="BX732" s="67"/>
      <c r="BY732" s="68"/>
      <c r="BZ732" s="143"/>
      <c r="CA732" s="143"/>
      <c r="CB732" s="142"/>
      <c r="CC732" s="110"/>
      <c r="CD732" s="110"/>
      <c r="CE732" s="142"/>
      <c r="CF732" s="145"/>
      <c r="CG732" s="142"/>
      <c r="CH732" s="142"/>
      <c r="CI732" s="142"/>
      <c r="CJ732" s="142"/>
      <c r="CK732" s="142"/>
      <c r="CL732" s="111"/>
      <c r="CM732" s="111"/>
      <c r="CN732" s="111"/>
      <c r="CO732" s="142"/>
      <c r="CP732" s="145"/>
      <c r="CQ732" s="142"/>
      <c r="CR732" s="142"/>
      <c r="CS732" s="142"/>
      <c r="CT732" s="142"/>
      <c r="CU732" s="142"/>
      <c r="CV732" s="111"/>
      <c r="CW732" s="111"/>
      <c r="CX732" s="111"/>
      <c r="CY732" s="142"/>
      <c r="CZ732" s="145"/>
      <c r="DA732" s="116"/>
      <c r="DB732" s="168"/>
      <c r="DC732" s="118"/>
      <c r="DD732" s="118"/>
      <c r="DE732" s="167"/>
      <c r="DF732" s="167"/>
    </row>
    <row r="733" spans="1:110" hidden="1" x14ac:dyDescent="0.25">
      <c r="A733" s="140"/>
      <c r="B733" s="141"/>
      <c r="C733" s="90"/>
      <c r="D733" s="142"/>
      <c r="E733" s="143"/>
      <c r="F733" s="144"/>
      <c r="G733" s="142"/>
      <c r="H733" s="142"/>
      <c r="I733" s="110"/>
      <c r="J733" s="142"/>
      <c r="K733" s="110"/>
      <c r="L733" s="142"/>
      <c r="M733" s="142"/>
      <c r="N733" s="142"/>
      <c r="O733" s="110"/>
      <c r="P733" s="142"/>
      <c r="Q733" s="110"/>
      <c r="R733" s="142"/>
      <c r="S733" s="142"/>
      <c r="T733" s="142"/>
      <c r="U733" s="110"/>
      <c r="V733" s="142"/>
      <c r="W733" s="110"/>
      <c r="X733" s="142"/>
      <c r="Y733" s="110"/>
      <c r="Z733" s="144"/>
      <c r="AA733" s="142"/>
      <c r="AB733" s="142"/>
      <c r="AC733" s="142"/>
      <c r="AD733" s="142"/>
      <c r="AE733" s="142"/>
      <c r="AF733" s="111"/>
      <c r="AG733" s="111"/>
      <c r="AH733" s="111"/>
      <c r="AI733" s="142"/>
      <c r="AJ733" s="144"/>
      <c r="AK733" s="142"/>
      <c r="AL733" s="142"/>
      <c r="AM733" s="142"/>
      <c r="AN733" s="142"/>
      <c r="AO733" s="142"/>
      <c r="AP733" s="111"/>
      <c r="AQ733" s="111"/>
      <c r="AR733" s="111"/>
      <c r="AS733" s="142"/>
      <c r="AT733" s="144"/>
      <c r="AU733" s="142"/>
      <c r="AV733" s="142"/>
      <c r="AW733" s="142"/>
      <c r="AX733" s="110"/>
      <c r="AY733" s="110"/>
      <c r="AZ733" s="142"/>
      <c r="BA733" s="144"/>
      <c r="BB733" s="142"/>
      <c r="BC733" s="142"/>
      <c r="BD733" s="142"/>
      <c r="BE733" s="110"/>
      <c r="BF733" s="110"/>
      <c r="BG733" s="142"/>
      <c r="BH733" s="144"/>
      <c r="BI733" s="142"/>
      <c r="BJ733" s="142"/>
      <c r="BK733" s="110"/>
      <c r="BL733" s="142"/>
      <c r="BM733" s="110"/>
      <c r="BN733" s="142"/>
      <c r="BO733" s="142"/>
      <c r="BP733" s="142"/>
      <c r="BQ733" s="110"/>
      <c r="BR733" s="142"/>
      <c r="BS733" s="110"/>
      <c r="BT733" s="142"/>
      <c r="BU733" s="110"/>
      <c r="BV733" s="144"/>
      <c r="BW733" s="114"/>
      <c r="BX733" s="67"/>
      <c r="BY733" s="68"/>
      <c r="BZ733" s="143"/>
      <c r="CA733" s="143"/>
      <c r="CB733" s="142"/>
      <c r="CC733" s="110"/>
      <c r="CD733" s="110"/>
      <c r="CE733" s="142"/>
      <c r="CF733" s="145"/>
      <c r="CG733" s="142"/>
      <c r="CH733" s="142"/>
      <c r="CI733" s="142"/>
      <c r="CJ733" s="142"/>
      <c r="CK733" s="142"/>
      <c r="CL733" s="111"/>
      <c r="CM733" s="111"/>
      <c r="CN733" s="111"/>
      <c r="CO733" s="142"/>
      <c r="CP733" s="145"/>
      <c r="CQ733" s="142"/>
      <c r="CR733" s="142"/>
      <c r="CS733" s="142"/>
      <c r="CT733" s="142"/>
      <c r="CU733" s="142"/>
      <c r="CV733" s="111"/>
      <c r="CW733" s="111"/>
      <c r="CX733" s="111"/>
      <c r="CY733" s="142"/>
      <c r="CZ733" s="145"/>
      <c r="DA733" s="116"/>
      <c r="DB733" s="168"/>
      <c r="DC733" s="118"/>
      <c r="DD733" s="118"/>
      <c r="DE733" s="167"/>
      <c r="DF733" s="167"/>
    </row>
    <row r="734" spans="1:110" hidden="1" x14ac:dyDescent="0.25">
      <c r="A734" s="140"/>
      <c r="B734" s="141"/>
      <c r="C734" s="90"/>
      <c r="D734" s="142"/>
      <c r="E734" s="143"/>
      <c r="F734" s="144"/>
      <c r="G734" s="142"/>
      <c r="H734" s="142"/>
      <c r="I734" s="110"/>
      <c r="J734" s="142"/>
      <c r="K734" s="110"/>
      <c r="L734" s="142"/>
      <c r="M734" s="142"/>
      <c r="N734" s="142"/>
      <c r="O734" s="110"/>
      <c r="P734" s="142"/>
      <c r="Q734" s="110"/>
      <c r="R734" s="142"/>
      <c r="S734" s="142"/>
      <c r="T734" s="142"/>
      <c r="U734" s="110"/>
      <c r="V734" s="142"/>
      <c r="W734" s="110"/>
      <c r="X734" s="142"/>
      <c r="Y734" s="110"/>
      <c r="Z734" s="144"/>
      <c r="AA734" s="142"/>
      <c r="AB734" s="142"/>
      <c r="AC734" s="142"/>
      <c r="AD734" s="142"/>
      <c r="AE734" s="142"/>
      <c r="AF734" s="111"/>
      <c r="AG734" s="111"/>
      <c r="AH734" s="111"/>
      <c r="AI734" s="142"/>
      <c r="AJ734" s="144"/>
      <c r="AK734" s="142"/>
      <c r="AL734" s="142"/>
      <c r="AM734" s="142"/>
      <c r="AN734" s="142"/>
      <c r="AO734" s="142"/>
      <c r="AP734" s="111"/>
      <c r="AQ734" s="111"/>
      <c r="AR734" s="111"/>
      <c r="AS734" s="142"/>
      <c r="AT734" s="144"/>
      <c r="AU734" s="142"/>
      <c r="AV734" s="142"/>
      <c r="AW734" s="142"/>
      <c r="AX734" s="110"/>
      <c r="AY734" s="110"/>
      <c r="AZ734" s="142"/>
      <c r="BA734" s="144"/>
      <c r="BB734" s="142"/>
      <c r="BC734" s="142"/>
      <c r="BD734" s="142"/>
      <c r="BE734" s="110"/>
      <c r="BF734" s="110"/>
      <c r="BG734" s="142"/>
      <c r="BH734" s="144"/>
      <c r="BI734" s="142"/>
      <c r="BJ734" s="142"/>
      <c r="BK734" s="110"/>
      <c r="BL734" s="142"/>
      <c r="BM734" s="110"/>
      <c r="BN734" s="142"/>
      <c r="BO734" s="142"/>
      <c r="BP734" s="142"/>
      <c r="BQ734" s="110"/>
      <c r="BR734" s="142"/>
      <c r="BS734" s="110"/>
      <c r="BT734" s="142"/>
      <c r="BU734" s="110"/>
      <c r="BV734" s="144"/>
      <c r="BW734" s="114"/>
      <c r="BX734" s="67"/>
      <c r="BY734" s="68"/>
      <c r="BZ734" s="143"/>
      <c r="CA734" s="143"/>
      <c r="CB734" s="142"/>
      <c r="CC734" s="110"/>
      <c r="CD734" s="110"/>
      <c r="CE734" s="142"/>
      <c r="CF734" s="145"/>
      <c r="CG734" s="142"/>
      <c r="CH734" s="142"/>
      <c r="CI734" s="142"/>
      <c r="CJ734" s="142"/>
      <c r="CK734" s="142"/>
      <c r="CL734" s="111"/>
      <c r="CM734" s="111"/>
      <c r="CN734" s="111"/>
      <c r="CO734" s="142"/>
      <c r="CP734" s="145"/>
      <c r="CQ734" s="142"/>
      <c r="CR734" s="142"/>
      <c r="CS734" s="142"/>
      <c r="CT734" s="142"/>
      <c r="CU734" s="142"/>
      <c r="CV734" s="111"/>
      <c r="CW734" s="111"/>
      <c r="CX734" s="111"/>
      <c r="CY734" s="142"/>
      <c r="CZ734" s="145"/>
      <c r="DA734" s="116"/>
      <c r="DB734" s="168"/>
      <c r="DC734" s="118"/>
      <c r="DD734" s="118"/>
      <c r="DE734" s="167"/>
      <c r="DF734" s="167"/>
    </row>
    <row r="735" spans="1:110" hidden="1" x14ac:dyDescent="0.25">
      <c r="A735" s="140"/>
      <c r="B735" s="141"/>
      <c r="C735" s="90"/>
      <c r="D735" s="142"/>
      <c r="E735" s="143"/>
      <c r="F735" s="144"/>
      <c r="G735" s="142"/>
      <c r="H735" s="142"/>
      <c r="I735" s="110"/>
      <c r="J735" s="142"/>
      <c r="K735" s="110"/>
      <c r="L735" s="142"/>
      <c r="M735" s="142"/>
      <c r="N735" s="142"/>
      <c r="O735" s="110"/>
      <c r="P735" s="142"/>
      <c r="Q735" s="110"/>
      <c r="R735" s="142"/>
      <c r="S735" s="142"/>
      <c r="T735" s="142"/>
      <c r="U735" s="110"/>
      <c r="V735" s="142"/>
      <c r="W735" s="110"/>
      <c r="X735" s="142"/>
      <c r="Y735" s="110"/>
      <c r="Z735" s="144"/>
      <c r="AA735" s="142"/>
      <c r="AB735" s="142"/>
      <c r="AC735" s="142"/>
      <c r="AD735" s="142"/>
      <c r="AE735" s="142"/>
      <c r="AF735" s="111"/>
      <c r="AG735" s="111"/>
      <c r="AH735" s="111"/>
      <c r="AI735" s="142"/>
      <c r="AJ735" s="144"/>
      <c r="AK735" s="142"/>
      <c r="AL735" s="142"/>
      <c r="AM735" s="142"/>
      <c r="AN735" s="142"/>
      <c r="AO735" s="142"/>
      <c r="AP735" s="111"/>
      <c r="AQ735" s="111"/>
      <c r="AR735" s="111"/>
      <c r="AS735" s="142"/>
      <c r="AT735" s="144"/>
      <c r="AU735" s="142"/>
      <c r="AV735" s="142"/>
      <c r="AW735" s="142"/>
      <c r="AX735" s="110"/>
      <c r="AY735" s="110"/>
      <c r="AZ735" s="142"/>
      <c r="BA735" s="144"/>
      <c r="BB735" s="142"/>
      <c r="BC735" s="142"/>
      <c r="BD735" s="142"/>
      <c r="BE735" s="110"/>
      <c r="BF735" s="110"/>
      <c r="BG735" s="142"/>
      <c r="BH735" s="144"/>
      <c r="BI735" s="142"/>
      <c r="BJ735" s="142"/>
      <c r="BK735" s="110"/>
      <c r="BL735" s="142"/>
      <c r="BM735" s="110"/>
      <c r="BN735" s="142"/>
      <c r="BO735" s="142"/>
      <c r="BP735" s="142"/>
      <c r="BQ735" s="110"/>
      <c r="BR735" s="142"/>
      <c r="BS735" s="110"/>
      <c r="BT735" s="142"/>
      <c r="BU735" s="110"/>
      <c r="BV735" s="144"/>
      <c r="BW735" s="114"/>
      <c r="BX735" s="67"/>
      <c r="BY735" s="68"/>
      <c r="BZ735" s="143"/>
      <c r="CA735" s="143"/>
      <c r="CB735" s="142"/>
      <c r="CC735" s="110"/>
      <c r="CD735" s="110"/>
      <c r="CE735" s="142"/>
      <c r="CF735" s="145"/>
      <c r="CG735" s="142"/>
      <c r="CH735" s="142"/>
      <c r="CI735" s="142"/>
      <c r="CJ735" s="142"/>
      <c r="CK735" s="142"/>
      <c r="CL735" s="111"/>
      <c r="CM735" s="111"/>
      <c r="CN735" s="111"/>
      <c r="CO735" s="142"/>
      <c r="CP735" s="145"/>
      <c r="CQ735" s="142"/>
      <c r="CR735" s="142"/>
      <c r="CS735" s="142"/>
      <c r="CT735" s="142"/>
      <c r="CU735" s="142"/>
      <c r="CV735" s="111"/>
      <c r="CW735" s="111"/>
      <c r="CX735" s="111"/>
      <c r="CY735" s="142"/>
      <c r="CZ735" s="145"/>
      <c r="DA735" s="116"/>
      <c r="DB735" s="168"/>
      <c r="DC735" s="118"/>
      <c r="DD735" s="118"/>
      <c r="DE735" s="167"/>
      <c r="DF735" s="167"/>
    </row>
    <row r="736" spans="1:110" hidden="1" x14ac:dyDescent="0.25">
      <c r="A736" s="140"/>
      <c r="B736" s="141"/>
      <c r="C736" s="90"/>
      <c r="D736" s="142"/>
      <c r="E736" s="143"/>
      <c r="F736" s="144"/>
      <c r="G736" s="142"/>
      <c r="H736" s="142"/>
      <c r="I736" s="110"/>
      <c r="J736" s="142"/>
      <c r="K736" s="110"/>
      <c r="L736" s="142"/>
      <c r="M736" s="142"/>
      <c r="N736" s="142"/>
      <c r="O736" s="110"/>
      <c r="P736" s="142"/>
      <c r="Q736" s="110"/>
      <c r="R736" s="142"/>
      <c r="S736" s="142"/>
      <c r="T736" s="142"/>
      <c r="U736" s="110"/>
      <c r="V736" s="142"/>
      <c r="W736" s="110"/>
      <c r="X736" s="142"/>
      <c r="Y736" s="110"/>
      <c r="Z736" s="144"/>
      <c r="AA736" s="142"/>
      <c r="AB736" s="142"/>
      <c r="AC736" s="142"/>
      <c r="AD736" s="142"/>
      <c r="AE736" s="142"/>
      <c r="AF736" s="111"/>
      <c r="AG736" s="111"/>
      <c r="AH736" s="111"/>
      <c r="AI736" s="142"/>
      <c r="AJ736" s="144"/>
      <c r="AK736" s="142"/>
      <c r="AL736" s="142"/>
      <c r="AM736" s="142"/>
      <c r="AN736" s="142"/>
      <c r="AO736" s="142"/>
      <c r="AP736" s="111"/>
      <c r="AQ736" s="111"/>
      <c r="AR736" s="111"/>
      <c r="AS736" s="142"/>
      <c r="AT736" s="144"/>
      <c r="AU736" s="142"/>
      <c r="AV736" s="142"/>
      <c r="AW736" s="142"/>
      <c r="AX736" s="110"/>
      <c r="AY736" s="110"/>
      <c r="AZ736" s="142"/>
      <c r="BA736" s="144"/>
      <c r="BB736" s="142"/>
      <c r="BC736" s="142"/>
      <c r="BD736" s="142"/>
      <c r="BE736" s="110"/>
      <c r="BF736" s="110"/>
      <c r="BG736" s="142"/>
      <c r="BH736" s="144"/>
      <c r="BI736" s="142"/>
      <c r="BJ736" s="142"/>
      <c r="BK736" s="110"/>
      <c r="BL736" s="142"/>
      <c r="BM736" s="110"/>
      <c r="BN736" s="142"/>
      <c r="BO736" s="142"/>
      <c r="BP736" s="142"/>
      <c r="BQ736" s="110"/>
      <c r="BR736" s="142"/>
      <c r="BS736" s="110"/>
      <c r="BT736" s="142"/>
      <c r="BU736" s="110"/>
      <c r="BV736" s="144"/>
      <c r="BW736" s="114"/>
      <c r="BX736" s="67"/>
      <c r="BY736" s="68"/>
      <c r="BZ736" s="143"/>
      <c r="CA736" s="143"/>
      <c r="CB736" s="142"/>
      <c r="CC736" s="110"/>
      <c r="CD736" s="110"/>
      <c r="CE736" s="142"/>
      <c r="CF736" s="145"/>
      <c r="CG736" s="142"/>
      <c r="CH736" s="142"/>
      <c r="CI736" s="142"/>
      <c r="CJ736" s="142"/>
      <c r="CK736" s="142"/>
      <c r="CL736" s="111"/>
      <c r="CM736" s="111"/>
      <c r="CN736" s="111"/>
      <c r="CO736" s="142"/>
      <c r="CP736" s="145"/>
      <c r="CQ736" s="142"/>
      <c r="CR736" s="142"/>
      <c r="CS736" s="142"/>
      <c r="CT736" s="142"/>
      <c r="CU736" s="142"/>
      <c r="CV736" s="111"/>
      <c r="CW736" s="111"/>
      <c r="CX736" s="111"/>
      <c r="CY736" s="142"/>
      <c r="CZ736" s="145"/>
      <c r="DA736" s="116"/>
      <c r="DB736" s="168"/>
      <c r="DC736" s="118"/>
      <c r="DD736" s="118"/>
      <c r="DE736" s="167"/>
      <c r="DF736" s="167"/>
    </row>
    <row r="737" spans="1:110" hidden="1" x14ac:dyDescent="0.25">
      <c r="A737" s="140"/>
      <c r="B737" s="141"/>
      <c r="C737" s="90"/>
      <c r="D737" s="142"/>
      <c r="E737" s="143"/>
      <c r="F737" s="144"/>
      <c r="G737" s="142"/>
      <c r="H737" s="142"/>
      <c r="I737" s="110"/>
      <c r="J737" s="142"/>
      <c r="K737" s="110"/>
      <c r="L737" s="142"/>
      <c r="M737" s="142"/>
      <c r="N737" s="142"/>
      <c r="O737" s="110"/>
      <c r="P737" s="142"/>
      <c r="Q737" s="110"/>
      <c r="R737" s="142"/>
      <c r="S737" s="142"/>
      <c r="T737" s="142"/>
      <c r="U737" s="110"/>
      <c r="V737" s="142"/>
      <c r="W737" s="110"/>
      <c r="X737" s="142"/>
      <c r="Y737" s="110"/>
      <c r="Z737" s="144"/>
      <c r="AA737" s="142"/>
      <c r="AB737" s="142"/>
      <c r="AC737" s="142"/>
      <c r="AD737" s="142"/>
      <c r="AE737" s="142"/>
      <c r="AF737" s="111"/>
      <c r="AG737" s="111"/>
      <c r="AH737" s="111"/>
      <c r="AI737" s="142"/>
      <c r="AJ737" s="144"/>
      <c r="AK737" s="142"/>
      <c r="AL737" s="142"/>
      <c r="AM737" s="142"/>
      <c r="AN737" s="142"/>
      <c r="AO737" s="142"/>
      <c r="AP737" s="111"/>
      <c r="AQ737" s="111"/>
      <c r="AR737" s="111"/>
      <c r="AS737" s="142"/>
      <c r="AT737" s="144"/>
      <c r="AU737" s="142"/>
      <c r="AV737" s="142"/>
      <c r="AW737" s="142"/>
      <c r="AX737" s="110"/>
      <c r="AY737" s="110"/>
      <c r="AZ737" s="142"/>
      <c r="BA737" s="144"/>
      <c r="BB737" s="142"/>
      <c r="BC737" s="142"/>
      <c r="BD737" s="142"/>
      <c r="BE737" s="110"/>
      <c r="BF737" s="110"/>
      <c r="BG737" s="142"/>
      <c r="BH737" s="144"/>
      <c r="BI737" s="142"/>
      <c r="BJ737" s="142"/>
      <c r="BK737" s="110"/>
      <c r="BL737" s="142"/>
      <c r="BM737" s="110"/>
      <c r="BN737" s="142"/>
      <c r="BO737" s="142"/>
      <c r="BP737" s="142"/>
      <c r="BQ737" s="110"/>
      <c r="BR737" s="142"/>
      <c r="BS737" s="110"/>
      <c r="BT737" s="142"/>
      <c r="BU737" s="110"/>
      <c r="BV737" s="144"/>
      <c r="BW737" s="114"/>
      <c r="BX737" s="67"/>
      <c r="BY737" s="68"/>
      <c r="BZ737" s="143"/>
      <c r="CA737" s="143"/>
      <c r="CB737" s="142"/>
      <c r="CC737" s="110"/>
      <c r="CD737" s="110"/>
      <c r="CE737" s="142"/>
      <c r="CF737" s="145"/>
      <c r="CG737" s="142"/>
      <c r="CH737" s="142"/>
      <c r="CI737" s="142"/>
      <c r="CJ737" s="142"/>
      <c r="CK737" s="142"/>
      <c r="CL737" s="111"/>
      <c r="CM737" s="111"/>
      <c r="CN737" s="111"/>
      <c r="CO737" s="142"/>
      <c r="CP737" s="145"/>
      <c r="CQ737" s="142"/>
      <c r="CR737" s="142"/>
      <c r="CS737" s="142"/>
      <c r="CT737" s="142"/>
      <c r="CU737" s="142"/>
      <c r="CV737" s="111"/>
      <c r="CW737" s="111"/>
      <c r="CX737" s="111"/>
      <c r="CY737" s="142"/>
      <c r="CZ737" s="145"/>
      <c r="DA737" s="116"/>
      <c r="DB737" s="168"/>
      <c r="DC737" s="118"/>
      <c r="DD737" s="118"/>
      <c r="DE737" s="167"/>
      <c r="DF737" s="167"/>
    </row>
    <row r="738" spans="1:110" hidden="1" x14ac:dyDescent="0.25">
      <c r="A738" s="140"/>
      <c r="B738" s="141"/>
      <c r="C738" s="90"/>
      <c r="D738" s="142"/>
      <c r="E738" s="143"/>
      <c r="F738" s="144"/>
      <c r="G738" s="142"/>
      <c r="H738" s="142"/>
      <c r="I738" s="110"/>
      <c r="J738" s="142"/>
      <c r="K738" s="110"/>
      <c r="L738" s="142"/>
      <c r="M738" s="142"/>
      <c r="N738" s="142"/>
      <c r="O738" s="110"/>
      <c r="P738" s="142"/>
      <c r="Q738" s="110"/>
      <c r="R738" s="142"/>
      <c r="S738" s="142"/>
      <c r="T738" s="142"/>
      <c r="U738" s="110"/>
      <c r="V738" s="142"/>
      <c r="W738" s="110"/>
      <c r="X738" s="142"/>
      <c r="Y738" s="110"/>
      <c r="Z738" s="144"/>
      <c r="AA738" s="142"/>
      <c r="AB738" s="142"/>
      <c r="AC738" s="142"/>
      <c r="AD738" s="142"/>
      <c r="AE738" s="142"/>
      <c r="AF738" s="111"/>
      <c r="AG738" s="111"/>
      <c r="AH738" s="111"/>
      <c r="AI738" s="142"/>
      <c r="AJ738" s="144"/>
      <c r="AK738" s="142"/>
      <c r="AL738" s="142"/>
      <c r="AM738" s="142"/>
      <c r="AN738" s="142"/>
      <c r="AO738" s="142"/>
      <c r="AP738" s="111"/>
      <c r="AQ738" s="111"/>
      <c r="AR738" s="111"/>
      <c r="AS738" s="142"/>
      <c r="AT738" s="144"/>
      <c r="AU738" s="142"/>
      <c r="AV738" s="142"/>
      <c r="AW738" s="142"/>
      <c r="AX738" s="110"/>
      <c r="AY738" s="110"/>
      <c r="AZ738" s="142"/>
      <c r="BA738" s="144"/>
      <c r="BB738" s="142"/>
      <c r="BC738" s="142"/>
      <c r="BD738" s="142"/>
      <c r="BE738" s="110"/>
      <c r="BF738" s="110"/>
      <c r="BG738" s="142"/>
      <c r="BH738" s="144"/>
      <c r="BI738" s="142"/>
      <c r="BJ738" s="142"/>
      <c r="BK738" s="110"/>
      <c r="BL738" s="142"/>
      <c r="BM738" s="110"/>
      <c r="BN738" s="142"/>
      <c r="BO738" s="142"/>
      <c r="BP738" s="142"/>
      <c r="BQ738" s="110"/>
      <c r="BR738" s="142"/>
      <c r="BS738" s="110"/>
      <c r="BT738" s="142"/>
      <c r="BU738" s="110"/>
      <c r="BV738" s="144"/>
      <c r="BW738" s="114"/>
      <c r="BX738" s="67"/>
      <c r="BY738" s="68"/>
      <c r="BZ738" s="143"/>
      <c r="CA738" s="143"/>
      <c r="CB738" s="142"/>
      <c r="CC738" s="110"/>
      <c r="CD738" s="110"/>
      <c r="CE738" s="142"/>
      <c r="CF738" s="145"/>
      <c r="CG738" s="142"/>
      <c r="CH738" s="142"/>
      <c r="CI738" s="142"/>
      <c r="CJ738" s="142"/>
      <c r="CK738" s="142"/>
      <c r="CL738" s="111"/>
      <c r="CM738" s="111"/>
      <c r="CN738" s="111"/>
      <c r="CO738" s="142"/>
      <c r="CP738" s="145"/>
      <c r="CQ738" s="142"/>
      <c r="CR738" s="142"/>
      <c r="CS738" s="142"/>
      <c r="CT738" s="142"/>
      <c r="CU738" s="142"/>
      <c r="CV738" s="111"/>
      <c r="CW738" s="111"/>
      <c r="CX738" s="111"/>
      <c r="CY738" s="142"/>
      <c r="CZ738" s="145"/>
      <c r="DA738" s="116"/>
      <c r="DB738" s="168"/>
      <c r="DC738" s="118"/>
      <c r="DD738" s="118"/>
      <c r="DE738" s="167"/>
      <c r="DF738" s="167"/>
    </row>
    <row r="739" spans="1:110" hidden="1" x14ac:dyDescent="0.25">
      <c r="A739" s="140"/>
      <c r="B739" s="141"/>
      <c r="C739" s="90"/>
      <c r="D739" s="142"/>
      <c r="E739" s="143"/>
      <c r="F739" s="144"/>
      <c r="G739" s="142"/>
      <c r="H739" s="142"/>
      <c r="I739" s="110"/>
      <c r="J739" s="142"/>
      <c r="K739" s="110"/>
      <c r="L739" s="142"/>
      <c r="M739" s="142"/>
      <c r="N739" s="142"/>
      <c r="O739" s="110"/>
      <c r="P739" s="142"/>
      <c r="Q739" s="110"/>
      <c r="R739" s="142"/>
      <c r="S739" s="142"/>
      <c r="T739" s="142"/>
      <c r="U739" s="110"/>
      <c r="V739" s="142"/>
      <c r="W739" s="110"/>
      <c r="X739" s="142"/>
      <c r="Y739" s="110"/>
      <c r="Z739" s="144"/>
      <c r="AA739" s="142"/>
      <c r="AB739" s="142"/>
      <c r="AC739" s="142"/>
      <c r="AD739" s="142"/>
      <c r="AE739" s="142"/>
      <c r="AF739" s="111"/>
      <c r="AG739" s="111"/>
      <c r="AH739" s="111"/>
      <c r="AI739" s="142"/>
      <c r="AJ739" s="144"/>
      <c r="AK739" s="142"/>
      <c r="AL739" s="142"/>
      <c r="AM739" s="142"/>
      <c r="AN739" s="142"/>
      <c r="AO739" s="142"/>
      <c r="AP739" s="111"/>
      <c r="AQ739" s="111"/>
      <c r="AR739" s="111"/>
      <c r="AS739" s="142"/>
      <c r="AT739" s="144"/>
      <c r="AU739" s="142"/>
      <c r="AV739" s="142"/>
      <c r="AW739" s="142"/>
      <c r="AX739" s="110"/>
      <c r="AY739" s="110"/>
      <c r="AZ739" s="142"/>
      <c r="BA739" s="144"/>
      <c r="BB739" s="142"/>
      <c r="BC739" s="142"/>
      <c r="BD739" s="142"/>
      <c r="BE739" s="110"/>
      <c r="BF739" s="110"/>
      <c r="BG739" s="142"/>
      <c r="BH739" s="144"/>
      <c r="BI739" s="142"/>
      <c r="BJ739" s="142"/>
      <c r="BK739" s="110"/>
      <c r="BL739" s="142"/>
      <c r="BM739" s="110"/>
      <c r="BN739" s="142"/>
      <c r="BO739" s="142"/>
      <c r="BP739" s="142"/>
      <c r="BQ739" s="110"/>
      <c r="BR739" s="142"/>
      <c r="BS739" s="110"/>
      <c r="BT739" s="142"/>
      <c r="BU739" s="110"/>
      <c r="BV739" s="144"/>
      <c r="BW739" s="114"/>
      <c r="BX739" s="67"/>
      <c r="BY739" s="68"/>
      <c r="BZ739" s="143"/>
      <c r="CA739" s="143"/>
      <c r="CB739" s="142"/>
      <c r="CC739" s="110"/>
      <c r="CD739" s="110"/>
      <c r="CE739" s="142"/>
      <c r="CF739" s="145"/>
      <c r="CG739" s="142"/>
      <c r="CH739" s="142"/>
      <c r="CI739" s="142"/>
      <c r="CJ739" s="142"/>
      <c r="CK739" s="142"/>
      <c r="CL739" s="111"/>
      <c r="CM739" s="111"/>
      <c r="CN739" s="111"/>
      <c r="CO739" s="142"/>
      <c r="CP739" s="145"/>
      <c r="CQ739" s="142"/>
      <c r="CR739" s="142"/>
      <c r="CS739" s="142"/>
      <c r="CT739" s="142"/>
      <c r="CU739" s="142"/>
      <c r="CV739" s="111"/>
      <c r="CW739" s="111"/>
      <c r="CX739" s="111"/>
      <c r="CY739" s="142"/>
      <c r="CZ739" s="145"/>
      <c r="DA739" s="116"/>
      <c r="DB739" s="168"/>
      <c r="DC739" s="118"/>
      <c r="DD739" s="118"/>
      <c r="DE739" s="167"/>
      <c r="DF739" s="167"/>
    </row>
    <row r="740" spans="1:110" hidden="1" x14ac:dyDescent="0.25">
      <c r="A740" s="140"/>
      <c r="B740" s="141"/>
      <c r="C740" s="90"/>
      <c r="D740" s="142"/>
      <c r="E740" s="143"/>
      <c r="F740" s="144"/>
      <c r="G740" s="142"/>
      <c r="H740" s="142"/>
      <c r="I740" s="110"/>
      <c r="J740" s="142"/>
      <c r="K740" s="110"/>
      <c r="L740" s="142"/>
      <c r="M740" s="142"/>
      <c r="N740" s="142"/>
      <c r="O740" s="110"/>
      <c r="P740" s="142"/>
      <c r="Q740" s="110"/>
      <c r="R740" s="142"/>
      <c r="S740" s="142"/>
      <c r="T740" s="142"/>
      <c r="U740" s="110"/>
      <c r="V740" s="142"/>
      <c r="W740" s="110"/>
      <c r="X740" s="142"/>
      <c r="Y740" s="110"/>
      <c r="Z740" s="144"/>
      <c r="AA740" s="142"/>
      <c r="AB740" s="142"/>
      <c r="AC740" s="142"/>
      <c r="AD740" s="142"/>
      <c r="AE740" s="142"/>
      <c r="AF740" s="111"/>
      <c r="AG740" s="111"/>
      <c r="AH740" s="111"/>
      <c r="AI740" s="142"/>
      <c r="AJ740" s="144"/>
      <c r="AK740" s="142"/>
      <c r="AL740" s="142"/>
      <c r="AM740" s="142"/>
      <c r="AN740" s="142"/>
      <c r="AO740" s="142"/>
      <c r="AP740" s="111"/>
      <c r="AQ740" s="111"/>
      <c r="AR740" s="111"/>
      <c r="AS740" s="142"/>
      <c r="AT740" s="144"/>
      <c r="AU740" s="142"/>
      <c r="AV740" s="142"/>
      <c r="AW740" s="142"/>
      <c r="AX740" s="110"/>
      <c r="AY740" s="110"/>
      <c r="AZ740" s="142"/>
      <c r="BA740" s="144"/>
      <c r="BB740" s="142"/>
      <c r="BC740" s="142"/>
      <c r="BD740" s="142"/>
      <c r="BE740" s="110"/>
      <c r="BF740" s="110"/>
      <c r="BG740" s="142"/>
      <c r="BH740" s="144"/>
      <c r="BI740" s="142"/>
      <c r="BJ740" s="142"/>
      <c r="BK740" s="110"/>
      <c r="BL740" s="142"/>
      <c r="BM740" s="110"/>
      <c r="BN740" s="142"/>
      <c r="BO740" s="142"/>
      <c r="BP740" s="142"/>
      <c r="BQ740" s="110"/>
      <c r="BR740" s="142"/>
      <c r="BS740" s="110"/>
      <c r="BT740" s="142"/>
      <c r="BU740" s="110"/>
      <c r="BV740" s="144"/>
      <c r="BW740" s="114"/>
      <c r="BX740" s="67"/>
      <c r="BY740" s="68"/>
      <c r="BZ740" s="143"/>
      <c r="CA740" s="143"/>
      <c r="CB740" s="142"/>
      <c r="CC740" s="110"/>
      <c r="CD740" s="110"/>
      <c r="CE740" s="142"/>
      <c r="CF740" s="145"/>
      <c r="CG740" s="142"/>
      <c r="CH740" s="142"/>
      <c r="CI740" s="142"/>
      <c r="CJ740" s="142"/>
      <c r="CK740" s="142"/>
      <c r="CL740" s="111"/>
      <c r="CM740" s="111"/>
      <c r="CN740" s="111"/>
      <c r="CO740" s="142"/>
      <c r="CP740" s="145"/>
      <c r="CQ740" s="142"/>
      <c r="CR740" s="142"/>
      <c r="CS740" s="142"/>
      <c r="CT740" s="142"/>
      <c r="CU740" s="142"/>
      <c r="CV740" s="111"/>
      <c r="CW740" s="111"/>
      <c r="CX740" s="111"/>
      <c r="CY740" s="142"/>
      <c r="CZ740" s="145"/>
      <c r="DA740" s="116"/>
      <c r="DB740" s="168"/>
      <c r="DC740" s="118"/>
      <c r="DD740" s="118"/>
      <c r="DE740" s="167"/>
      <c r="DF740" s="167"/>
    </row>
    <row r="741" spans="1:110" hidden="1" x14ac:dyDescent="0.25">
      <c r="A741" s="140"/>
      <c r="B741" s="141"/>
      <c r="C741" s="90"/>
      <c r="D741" s="142"/>
      <c r="E741" s="143"/>
      <c r="F741" s="144"/>
      <c r="G741" s="142"/>
      <c r="H741" s="142"/>
      <c r="I741" s="110"/>
      <c r="J741" s="142"/>
      <c r="K741" s="110"/>
      <c r="L741" s="142"/>
      <c r="M741" s="142"/>
      <c r="N741" s="142"/>
      <c r="O741" s="110"/>
      <c r="P741" s="142"/>
      <c r="Q741" s="110"/>
      <c r="R741" s="142"/>
      <c r="S741" s="142"/>
      <c r="T741" s="142"/>
      <c r="U741" s="110"/>
      <c r="V741" s="142"/>
      <c r="W741" s="110"/>
      <c r="X741" s="142"/>
      <c r="Y741" s="110"/>
      <c r="Z741" s="144"/>
      <c r="AA741" s="142"/>
      <c r="AB741" s="142"/>
      <c r="AC741" s="142"/>
      <c r="AD741" s="142"/>
      <c r="AE741" s="142"/>
      <c r="AF741" s="111"/>
      <c r="AG741" s="111"/>
      <c r="AH741" s="111"/>
      <c r="AI741" s="142"/>
      <c r="AJ741" s="144"/>
      <c r="AK741" s="142"/>
      <c r="AL741" s="142"/>
      <c r="AM741" s="142"/>
      <c r="AN741" s="142"/>
      <c r="AO741" s="142"/>
      <c r="AP741" s="111"/>
      <c r="AQ741" s="111"/>
      <c r="AR741" s="111"/>
      <c r="AS741" s="142"/>
      <c r="AT741" s="144"/>
      <c r="AU741" s="142"/>
      <c r="AV741" s="142"/>
      <c r="AW741" s="142"/>
      <c r="AX741" s="110"/>
      <c r="AY741" s="110"/>
      <c r="AZ741" s="142"/>
      <c r="BA741" s="144"/>
      <c r="BB741" s="142"/>
      <c r="BC741" s="142"/>
      <c r="BD741" s="142"/>
      <c r="BE741" s="110"/>
      <c r="BF741" s="110"/>
      <c r="BG741" s="142"/>
      <c r="BH741" s="144"/>
      <c r="BI741" s="142"/>
      <c r="BJ741" s="142"/>
      <c r="BK741" s="110"/>
      <c r="BL741" s="142"/>
      <c r="BM741" s="110"/>
      <c r="BN741" s="142"/>
      <c r="BO741" s="142"/>
      <c r="BP741" s="142"/>
      <c r="BQ741" s="110"/>
      <c r="BR741" s="142"/>
      <c r="BS741" s="110"/>
      <c r="BT741" s="142"/>
      <c r="BU741" s="110"/>
      <c r="BV741" s="144"/>
      <c r="BW741" s="114"/>
      <c r="BX741" s="67"/>
      <c r="BY741" s="68"/>
      <c r="BZ741" s="143"/>
      <c r="CA741" s="143"/>
      <c r="CB741" s="142"/>
      <c r="CC741" s="110"/>
      <c r="CD741" s="110"/>
      <c r="CE741" s="142"/>
      <c r="CF741" s="145"/>
      <c r="CG741" s="142"/>
      <c r="CH741" s="142"/>
      <c r="CI741" s="142"/>
      <c r="CJ741" s="142"/>
      <c r="CK741" s="142"/>
      <c r="CL741" s="111"/>
      <c r="CM741" s="111"/>
      <c r="CN741" s="111"/>
      <c r="CO741" s="142"/>
      <c r="CP741" s="145"/>
      <c r="CQ741" s="142"/>
      <c r="CR741" s="142"/>
      <c r="CS741" s="142"/>
      <c r="CT741" s="142"/>
      <c r="CU741" s="142"/>
      <c r="CV741" s="111"/>
      <c r="CW741" s="111"/>
      <c r="CX741" s="111"/>
      <c r="CY741" s="142"/>
      <c r="CZ741" s="145"/>
      <c r="DA741" s="116"/>
      <c r="DB741" s="168"/>
      <c r="DC741" s="118"/>
      <c r="DD741" s="118"/>
      <c r="DE741" s="167"/>
      <c r="DF741" s="167"/>
    </row>
    <row r="742" spans="1:110" hidden="1" x14ac:dyDescent="0.25">
      <c r="A742" s="140"/>
      <c r="B742" s="141"/>
      <c r="C742" s="90"/>
      <c r="D742" s="142"/>
      <c r="E742" s="143"/>
      <c r="F742" s="144"/>
      <c r="G742" s="142"/>
      <c r="H742" s="142"/>
      <c r="I742" s="110"/>
      <c r="J742" s="142"/>
      <c r="K742" s="110"/>
      <c r="L742" s="142"/>
      <c r="M742" s="142"/>
      <c r="N742" s="142"/>
      <c r="O742" s="110"/>
      <c r="P742" s="142"/>
      <c r="Q742" s="110"/>
      <c r="R742" s="142"/>
      <c r="S742" s="142"/>
      <c r="T742" s="142"/>
      <c r="U742" s="110"/>
      <c r="V742" s="142"/>
      <c r="W742" s="110"/>
      <c r="X742" s="142"/>
      <c r="Y742" s="110"/>
      <c r="Z742" s="144"/>
      <c r="AA742" s="142"/>
      <c r="AB742" s="142"/>
      <c r="AC742" s="142"/>
      <c r="AD742" s="142"/>
      <c r="AE742" s="142"/>
      <c r="AF742" s="111"/>
      <c r="AG742" s="111"/>
      <c r="AH742" s="111"/>
      <c r="AI742" s="142"/>
      <c r="AJ742" s="144"/>
      <c r="AK742" s="142"/>
      <c r="AL742" s="142"/>
      <c r="AM742" s="142"/>
      <c r="AN742" s="142"/>
      <c r="AO742" s="142"/>
      <c r="AP742" s="111"/>
      <c r="AQ742" s="111"/>
      <c r="AR742" s="111"/>
      <c r="AS742" s="142"/>
      <c r="AT742" s="144"/>
      <c r="AU742" s="142"/>
      <c r="AV742" s="142"/>
      <c r="AW742" s="142"/>
      <c r="AX742" s="110"/>
      <c r="AY742" s="110"/>
      <c r="AZ742" s="142"/>
      <c r="BA742" s="144"/>
      <c r="BB742" s="142"/>
      <c r="BC742" s="142"/>
      <c r="BD742" s="142"/>
      <c r="BE742" s="110"/>
      <c r="BF742" s="110"/>
      <c r="BG742" s="142"/>
      <c r="BH742" s="144"/>
      <c r="BI742" s="142"/>
      <c r="BJ742" s="142"/>
      <c r="BK742" s="110"/>
      <c r="BL742" s="142"/>
      <c r="BM742" s="110"/>
      <c r="BN742" s="142"/>
      <c r="BO742" s="142"/>
      <c r="BP742" s="142"/>
      <c r="BQ742" s="110"/>
      <c r="BR742" s="142"/>
      <c r="BS742" s="110"/>
      <c r="BT742" s="142"/>
      <c r="BU742" s="110"/>
      <c r="BV742" s="144"/>
      <c r="BW742" s="114"/>
      <c r="BX742" s="67"/>
      <c r="BY742" s="68"/>
      <c r="BZ742" s="143"/>
      <c r="CA742" s="143"/>
      <c r="CB742" s="142"/>
      <c r="CC742" s="110"/>
      <c r="CD742" s="110"/>
      <c r="CE742" s="142"/>
      <c r="CF742" s="145"/>
      <c r="CG742" s="142"/>
      <c r="CH742" s="142"/>
      <c r="CI742" s="142"/>
      <c r="CJ742" s="142"/>
      <c r="CK742" s="142"/>
      <c r="CL742" s="111"/>
      <c r="CM742" s="111"/>
      <c r="CN742" s="111"/>
      <c r="CO742" s="142"/>
      <c r="CP742" s="145"/>
      <c r="CQ742" s="142"/>
      <c r="CR742" s="142"/>
      <c r="CS742" s="142"/>
      <c r="CT742" s="142"/>
      <c r="CU742" s="142"/>
      <c r="CV742" s="111"/>
      <c r="CW742" s="111"/>
      <c r="CX742" s="111"/>
      <c r="CY742" s="142"/>
      <c r="CZ742" s="145"/>
      <c r="DA742" s="116"/>
      <c r="DB742" s="168"/>
      <c r="DC742" s="118"/>
      <c r="DD742" s="118"/>
      <c r="DE742" s="167"/>
      <c r="DF742" s="167"/>
    </row>
    <row r="743" spans="1:110" hidden="1" x14ac:dyDescent="0.25">
      <c r="A743" s="140"/>
      <c r="B743" s="141"/>
      <c r="C743" s="90"/>
      <c r="D743" s="142"/>
      <c r="E743" s="143"/>
      <c r="F743" s="144"/>
      <c r="G743" s="142"/>
      <c r="H743" s="142"/>
      <c r="I743" s="110"/>
      <c r="J743" s="142"/>
      <c r="K743" s="110"/>
      <c r="L743" s="142"/>
      <c r="M743" s="142"/>
      <c r="N743" s="142"/>
      <c r="O743" s="110"/>
      <c r="P743" s="142"/>
      <c r="Q743" s="110"/>
      <c r="R743" s="142"/>
      <c r="S743" s="142"/>
      <c r="T743" s="142"/>
      <c r="U743" s="110"/>
      <c r="V743" s="142"/>
      <c r="W743" s="110"/>
      <c r="X743" s="142"/>
      <c r="Y743" s="110"/>
      <c r="Z743" s="144"/>
      <c r="AA743" s="142"/>
      <c r="AB743" s="142"/>
      <c r="AC743" s="142"/>
      <c r="AD743" s="142"/>
      <c r="AE743" s="142"/>
      <c r="AF743" s="111"/>
      <c r="AG743" s="111"/>
      <c r="AH743" s="111"/>
      <c r="AI743" s="142"/>
      <c r="AJ743" s="144"/>
      <c r="AK743" s="142"/>
      <c r="AL743" s="142"/>
      <c r="AM743" s="142"/>
      <c r="AN743" s="142"/>
      <c r="AO743" s="142"/>
      <c r="AP743" s="111"/>
      <c r="AQ743" s="111"/>
      <c r="AR743" s="111"/>
      <c r="AS743" s="142"/>
      <c r="AT743" s="144"/>
      <c r="AU743" s="142"/>
      <c r="AV743" s="142"/>
      <c r="AW743" s="142"/>
      <c r="AX743" s="110"/>
      <c r="AY743" s="110"/>
      <c r="AZ743" s="142"/>
      <c r="BA743" s="144"/>
      <c r="BB743" s="142"/>
      <c r="BC743" s="142"/>
      <c r="BD743" s="142"/>
      <c r="BE743" s="110"/>
      <c r="BF743" s="110"/>
      <c r="BG743" s="142"/>
      <c r="BH743" s="144"/>
      <c r="BI743" s="142"/>
      <c r="BJ743" s="142"/>
      <c r="BK743" s="110"/>
      <c r="BL743" s="142"/>
      <c r="BM743" s="110"/>
      <c r="BN743" s="142"/>
      <c r="BO743" s="142"/>
      <c r="BP743" s="142"/>
      <c r="BQ743" s="110"/>
      <c r="BR743" s="142"/>
      <c r="BS743" s="110"/>
      <c r="BT743" s="142"/>
      <c r="BU743" s="110"/>
      <c r="BV743" s="144"/>
      <c r="BW743" s="114"/>
      <c r="BX743" s="67"/>
      <c r="BY743" s="68"/>
      <c r="BZ743" s="143"/>
      <c r="CA743" s="143"/>
      <c r="CB743" s="142"/>
      <c r="CC743" s="110"/>
      <c r="CD743" s="110"/>
      <c r="CE743" s="142"/>
      <c r="CF743" s="145"/>
      <c r="CG743" s="142"/>
      <c r="CH743" s="142"/>
      <c r="CI743" s="142"/>
      <c r="CJ743" s="142"/>
      <c r="CK743" s="142"/>
      <c r="CL743" s="111"/>
      <c r="CM743" s="111"/>
      <c r="CN743" s="111"/>
      <c r="CO743" s="142"/>
      <c r="CP743" s="145"/>
      <c r="CQ743" s="142"/>
      <c r="CR743" s="142"/>
      <c r="CS743" s="142"/>
      <c r="CT743" s="142"/>
      <c r="CU743" s="142"/>
      <c r="CV743" s="111"/>
      <c r="CW743" s="111"/>
      <c r="CX743" s="111"/>
      <c r="CY743" s="142"/>
      <c r="CZ743" s="145"/>
      <c r="DA743" s="116"/>
      <c r="DB743" s="168"/>
      <c r="DC743" s="118"/>
      <c r="DD743" s="118"/>
      <c r="DE743" s="167"/>
      <c r="DF743" s="167"/>
    </row>
    <row r="744" spans="1:110" hidden="1" x14ac:dyDescent="0.25">
      <c r="A744" s="140"/>
      <c r="B744" s="141"/>
      <c r="C744" s="90"/>
      <c r="D744" s="142"/>
      <c r="E744" s="143"/>
      <c r="F744" s="144"/>
      <c r="G744" s="142"/>
      <c r="H744" s="142"/>
      <c r="I744" s="110"/>
      <c r="J744" s="142"/>
      <c r="K744" s="110"/>
      <c r="L744" s="142"/>
      <c r="M744" s="142"/>
      <c r="N744" s="142"/>
      <c r="O744" s="110"/>
      <c r="P744" s="142"/>
      <c r="Q744" s="110"/>
      <c r="R744" s="142"/>
      <c r="S744" s="142"/>
      <c r="T744" s="142"/>
      <c r="U744" s="110"/>
      <c r="V744" s="142"/>
      <c r="W744" s="110"/>
      <c r="X744" s="142"/>
      <c r="Y744" s="110"/>
      <c r="Z744" s="144"/>
      <c r="AA744" s="142"/>
      <c r="AB744" s="142"/>
      <c r="AC744" s="142"/>
      <c r="AD744" s="142"/>
      <c r="AE744" s="142"/>
      <c r="AF744" s="111"/>
      <c r="AG744" s="111"/>
      <c r="AH744" s="111"/>
      <c r="AI744" s="142"/>
      <c r="AJ744" s="144"/>
      <c r="AK744" s="142"/>
      <c r="AL744" s="142"/>
      <c r="AM744" s="142"/>
      <c r="AN744" s="142"/>
      <c r="AO744" s="142"/>
      <c r="AP744" s="111"/>
      <c r="AQ744" s="111"/>
      <c r="AR744" s="111"/>
      <c r="AS744" s="142"/>
      <c r="AT744" s="144"/>
      <c r="AU744" s="142"/>
      <c r="AV744" s="142"/>
      <c r="AW744" s="142"/>
      <c r="AX744" s="110"/>
      <c r="AY744" s="110"/>
      <c r="AZ744" s="142"/>
      <c r="BA744" s="144"/>
      <c r="BB744" s="142"/>
      <c r="BC744" s="142"/>
      <c r="BD744" s="142"/>
      <c r="BE744" s="110"/>
      <c r="BF744" s="110"/>
      <c r="BG744" s="142"/>
      <c r="BH744" s="144"/>
      <c r="BI744" s="142"/>
      <c r="BJ744" s="142"/>
      <c r="BK744" s="110"/>
      <c r="BL744" s="142"/>
      <c r="BM744" s="110"/>
      <c r="BN744" s="142"/>
      <c r="BO744" s="142"/>
      <c r="BP744" s="142"/>
      <c r="BQ744" s="110"/>
      <c r="BR744" s="142"/>
      <c r="BS744" s="110"/>
      <c r="BT744" s="142"/>
      <c r="BU744" s="110"/>
      <c r="BV744" s="144"/>
      <c r="BW744" s="114"/>
      <c r="BX744" s="67"/>
      <c r="BY744" s="68"/>
      <c r="BZ744" s="143"/>
      <c r="CA744" s="143"/>
      <c r="CB744" s="142"/>
      <c r="CC744" s="110"/>
      <c r="CD744" s="110"/>
      <c r="CE744" s="142"/>
      <c r="CF744" s="145"/>
      <c r="CG744" s="142"/>
      <c r="CH744" s="142"/>
      <c r="CI744" s="142"/>
      <c r="CJ744" s="142"/>
      <c r="CK744" s="142"/>
      <c r="CL744" s="111"/>
      <c r="CM744" s="111"/>
      <c r="CN744" s="111"/>
      <c r="CO744" s="142"/>
      <c r="CP744" s="145"/>
      <c r="CQ744" s="142"/>
      <c r="CR744" s="142"/>
      <c r="CS744" s="142"/>
      <c r="CT744" s="142"/>
      <c r="CU744" s="142"/>
      <c r="CV744" s="111"/>
      <c r="CW744" s="111"/>
      <c r="CX744" s="111"/>
      <c r="CY744" s="142"/>
      <c r="CZ744" s="145"/>
      <c r="DA744" s="116"/>
      <c r="DB744" s="168"/>
      <c r="DC744" s="118"/>
      <c r="DD744" s="118"/>
      <c r="DE744" s="167"/>
      <c r="DF744" s="167"/>
    </row>
    <row r="745" spans="1:110" hidden="1" x14ac:dyDescent="0.25">
      <c r="A745" s="140"/>
      <c r="B745" s="141"/>
      <c r="C745" s="90"/>
      <c r="D745" s="142"/>
      <c r="E745" s="143"/>
      <c r="F745" s="144"/>
      <c r="G745" s="142"/>
      <c r="H745" s="142"/>
      <c r="I745" s="110"/>
      <c r="J745" s="142"/>
      <c r="K745" s="110"/>
      <c r="L745" s="142"/>
      <c r="M745" s="142"/>
      <c r="N745" s="142"/>
      <c r="O745" s="110"/>
      <c r="P745" s="142"/>
      <c r="Q745" s="110"/>
      <c r="R745" s="142"/>
      <c r="S745" s="142"/>
      <c r="T745" s="142"/>
      <c r="U745" s="110"/>
      <c r="V745" s="142"/>
      <c r="W745" s="110"/>
      <c r="X745" s="142"/>
      <c r="Y745" s="110"/>
      <c r="Z745" s="144"/>
      <c r="AA745" s="142"/>
      <c r="AB745" s="142"/>
      <c r="AC745" s="142"/>
      <c r="AD745" s="142"/>
      <c r="AE745" s="142"/>
      <c r="AF745" s="111"/>
      <c r="AG745" s="111"/>
      <c r="AH745" s="111"/>
      <c r="AI745" s="142"/>
      <c r="AJ745" s="144"/>
      <c r="AK745" s="142"/>
      <c r="AL745" s="142"/>
      <c r="AM745" s="142"/>
      <c r="AN745" s="142"/>
      <c r="AO745" s="142"/>
      <c r="AP745" s="111"/>
      <c r="AQ745" s="111"/>
      <c r="AR745" s="111"/>
      <c r="AS745" s="142"/>
      <c r="AT745" s="144"/>
      <c r="AU745" s="142"/>
      <c r="AV745" s="142"/>
      <c r="AW745" s="142"/>
      <c r="AX745" s="110"/>
      <c r="AY745" s="110"/>
      <c r="AZ745" s="142"/>
      <c r="BA745" s="144"/>
      <c r="BB745" s="142"/>
      <c r="BC745" s="142"/>
      <c r="BD745" s="142"/>
      <c r="BE745" s="110"/>
      <c r="BF745" s="110"/>
      <c r="BG745" s="142"/>
      <c r="BH745" s="144"/>
      <c r="BI745" s="142"/>
      <c r="BJ745" s="142"/>
      <c r="BK745" s="110"/>
      <c r="BL745" s="142"/>
      <c r="BM745" s="110"/>
      <c r="BN745" s="142"/>
      <c r="BO745" s="142"/>
      <c r="BP745" s="142"/>
      <c r="BQ745" s="110"/>
      <c r="BR745" s="142"/>
      <c r="BS745" s="110"/>
      <c r="BT745" s="142"/>
      <c r="BU745" s="110"/>
      <c r="BV745" s="144"/>
      <c r="BW745" s="114"/>
      <c r="BX745" s="67"/>
      <c r="BY745" s="68"/>
      <c r="BZ745" s="143"/>
      <c r="CA745" s="143"/>
      <c r="CB745" s="142"/>
      <c r="CC745" s="110"/>
      <c r="CD745" s="110"/>
      <c r="CE745" s="142"/>
      <c r="CF745" s="145"/>
      <c r="CG745" s="142"/>
      <c r="CH745" s="142"/>
      <c r="CI745" s="142"/>
      <c r="CJ745" s="142"/>
      <c r="CK745" s="142"/>
      <c r="CL745" s="111"/>
      <c r="CM745" s="111"/>
      <c r="CN745" s="111"/>
      <c r="CO745" s="142"/>
      <c r="CP745" s="145"/>
      <c r="CQ745" s="142"/>
      <c r="CR745" s="142"/>
      <c r="CS745" s="142"/>
      <c r="CT745" s="142"/>
      <c r="CU745" s="142"/>
      <c r="CV745" s="111"/>
      <c r="CW745" s="111"/>
      <c r="CX745" s="111"/>
      <c r="CY745" s="142"/>
      <c r="CZ745" s="145"/>
      <c r="DA745" s="116"/>
      <c r="DB745" s="168"/>
      <c r="DC745" s="118"/>
      <c r="DD745" s="118"/>
      <c r="DE745" s="167"/>
      <c r="DF745" s="167"/>
    </row>
    <row r="746" spans="1:110" hidden="1" x14ac:dyDescent="0.25">
      <c r="A746" s="140"/>
      <c r="B746" s="141"/>
      <c r="C746" s="90"/>
      <c r="D746" s="142"/>
      <c r="E746" s="143"/>
      <c r="F746" s="144"/>
      <c r="G746" s="142"/>
      <c r="H746" s="142"/>
      <c r="I746" s="110"/>
      <c r="J746" s="142"/>
      <c r="K746" s="110"/>
      <c r="L746" s="142"/>
      <c r="M746" s="142"/>
      <c r="N746" s="142"/>
      <c r="O746" s="110"/>
      <c r="P746" s="142"/>
      <c r="Q746" s="110"/>
      <c r="R746" s="142"/>
      <c r="S746" s="142"/>
      <c r="T746" s="142"/>
      <c r="U746" s="110"/>
      <c r="V746" s="142"/>
      <c r="W746" s="110"/>
      <c r="X746" s="142"/>
      <c r="Y746" s="110"/>
      <c r="Z746" s="144"/>
      <c r="AA746" s="142"/>
      <c r="AB746" s="142"/>
      <c r="AC746" s="142"/>
      <c r="AD746" s="142"/>
      <c r="AE746" s="142"/>
      <c r="AF746" s="111"/>
      <c r="AG746" s="111"/>
      <c r="AH746" s="111"/>
      <c r="AI746" s="142"/>
      <c r="AJ746" s="144"/>
      <c r="AK746" s="142"/>
      <c r="AL746" s="142"/>
      <c r="AM746" s="142"/>
      <c r="AN746" s="142"/>
      <c r="AO746" s="142"/>
      <c r="AP746" s="111"/>
      <c r="AQ746" s="111"/>
      <c r="AR746" s="111"/>
      <c r="AS746" s="142"/>
      <c r="AT746" s="144"/>
      <c r="AU746" s="142"/>
      <c r="AV746" s="142"/>
      <c r="AW746" s="142"/>
      <c r="AX746" s="110"/>
      <c r="AY746" s="110"/>
      <c r="AZ746" s="142"/>
      <c r="BA746" s="144"/>
      <c r="BB746" s="142"/>
      <c r="BC746" s="142"/>
      <c r="BD746" s="142"/>
      <c r="BE746" s="110"/>
      <c r="BF746" s="110"/>
      <c r="BG746" s="142"/>
      <c r="BH746" s="144"/>
      <c r="BI746" s="142"/>
      <c r="BJ746" s="142"/>
      <c r="BK746" s="110"/>
      <c r="BL746" s="142"/>
      <c r="BM746" s="110"/>
      <c r="BN746" s="142"/>
      <c r="BO746" s="142"/>
      <c r="BP746" s="142"/>
      <c r="BQ746" s="110"/>
      <c r="BR746" s="142"/>
      <c r="BS746" s="110"/>
      <c r="BT746" s="142"/>
      <c r="BU746" s="110"/>
      <c r="BV746" s="144"/>
      <c r="BW746" s="114"/>
      <c r="BX746" s="67"/>
      <c r="BY746" s="68"/>
      <c r="BZ746" s="143"/>
      <c r="CA746" s="143"/>
      <c r="CB746" s="142"/>
      <c r="CC746" s="110"/>
      <c r="CD746" s="110"/>
      <c r="CE746" s="142"/>
      <c r="CF746" s="145"/>
      <c r="CG746" s="142"/>
      <c r="CH746" s="142"/>
      <c r="CI746" s="142"/>
      <c r="CJ746" s="142"/>
      <c r="CK746" s="142"/>
      <c r="CL746" s="111"/>
      <c r="CM746" s="111"/>
      <c r="CN746" s="111"/>
      <c r="CO746" s="142"/>
      <c r="CP746" s="145"/>
      <c r="CQ746" s="142"/>
      <c r="CR746" s="142"/>
      <c r="CS746" s="142"/>
      <c r="CT746" s="142"/>
      <c r="CU746" s="142"/>
      <c r="CV746" s="111"/>
      <c r="CW746" s="111"/>
      <c r="CX746" s="111"/>
      <c r="CY746" s="142"/>
      <c r="CZ746" s="145"/>
      <c r="DA746" s="116"/>
      <c r="DB746" s="168"/>
      <c r="DC746" s="118"/>
      <c r="DD746" s="118"/>
      <c r="DE746" s="167"/>
      <c r="DF746" s="167"/>
    </row>
    <row r="747" spans="1:110" hidden="1" x14ac:dyDescent="0.25">
      <c r="A747" s="140"/>
      <c r="B747" s="141"/>
      <c r="C747" s="90"/>
      <c r="D747" s="142"/>
      <c r="E747" s="143"/>
      <c r="F747" s="144"/>
      <c r="G747" s="142"/>
      <c r="H747" s="142"/>
      <c r="I747" s="110"/>
      <c r="J747" s="142"/>
      <c r="K747" s="110"/>
      <c r="L747" s="142"/>
      <c r="M747" s="142"/>
      <c r="N747" s="142"/>
      <c r="O747" s="110"/>
      <c r="P747" s="142"/>
      <c r="Q747" s="110"/>
      <c r="R747" s="142"/>
      <c r="S747" s="142"/>
      <c r="T747" s="142"/>
      <c r="U747" s="110"/>
      <c r="V747" s="142"/>
      <c r="W747" s="110"/>
      <c r="X747" s="142"/>
      <c r="Y747" s="110"/>
      <c r="Z747" s="144"/>
      <c r="AA747" s="142"/>
      <c r="AB747" s="142"/>
      <c r="AC747" s="142"/>
      <c r="AD747" s="142"/>
      <c r="AE747" s="142"/>
      <c r="AF747" s="111"/>
      <c r="AG747" s="111"/>
      <c r="AH747" s="111"/>
      <c r="AI747" s="142"/>
      <c r="AJ747" s="144"/>
      <c r="AK747" s="142"/>
      <c r="AL747" s="142"/>
      <c r="AM747" s="142"/>
      <c r="AN747" s="142"/>
      <c r="AO747" s="142"/>
      <c r="AP747" s="111"/>
      <c r="AQ747" s="111"/>
      <c r="AR747" s="111"/>
      <c r="AS747" s="142"/>
      <c r="AT747" s="144"/>
      <c r="AU747" s="142"/>
      <c r="AV747" s="142"/>
      <c r="AW747" s="142"/>
      <c r="AX747" s="110"/>
      <c r="AY747" s="110"/>
      <c r="AZ747" s="142"/>
      <c r="BA747" s="144"/>
      <c r="BB747" s="142"/>
      <c r="BC747" s="142"/>
      <c r="BD747" s="142"/>
      <c r="BE747" s="110"/>
      <c r="BF747" s="110"/>
      <c r="BG747" s="142"/>
      <c r="BH747" s="144"/>
      <c r="BI747" s="142"/>
      <c r="BJ747" s="142"/>
      <c r="BK747" s="110"/>
      <c r="BL747" s="142"/>
      <c r="BM747" s="110"/>
      <c r="BN747" s="142"/>
      <c r="BO747" s="142"/>
      <c r="BP747" s="142"/>
      <c r="BQ747" s="110"/>
      <c r="BR747" s="142"/>
      <c r="BS747" s="110"/>
      <c r="BT747" s="142"/>
      <c r="BU747" s="110"/>
      <c r="BV747" s="144"/>
      <c r="BW747" s="114"/>
      <c r="BX747" s="67"/>
      <c r="BY747" s="68"/>
      <c r="BZ747" s="143"/>
      <c r="CA747" s="143"/>
      <c r="CB747" s="142"/>
      <c r="CC747" s="110"/>
      <c r="CD747" s="110"/>
      <c r="CE747" s="142"/>
      <c r="CF747" s="145"/>
      <c r="CG747" s="142"/>
      <c r="CH747" s="142"/>
      <c r="CI747" s="142"/>
      <c r="CJ747" s="142"/>
      <c r="CK747" s="142"/>
      <c r="CL747" s="111"/>
      <c r="CM747" s="111"/>
      <c r="CN747" s="111"/>
      <c r="CO747" s="142"/>
      <c r="CP747" s="145"/>
      <c r="CQ747" s="142"/>
      <c r="CR747" s="142"/>
      <c r="CS747" s="142"/>
      <c r="CT747" s="142"/>
      <c r="CU747" s="142"/>
      <c r="CV747" s="111"/>
      <c r="CW747" s="111"/>
      <c r="CX747" s="111"/>
      <c r="CY747" s="142"/>
      <c r="CZ747" s="145"/>
      <c r="DA747" s="116"/>
      <c r="DB747" s="168"/>
      <c r="DC747" s="118"/>
      <c r="DD747" s="118"/>
      <c r="DE747" s="167"/>
      <c r="DF747" s="167"/>
    </row>
    <row r="748" spans="1:110" hidden="1" x14ac:dyDescent="0.25">
      <c r="A748" s="140"/>
      <c r="B748" s="141"/>
      <c r="C748" s="90"/>
      <c r="D748" s="142"/>
      <c r="E748" s="143"/>
      <c r="F748" s="144"/>
      <c r="G748" s="142"/>
      <c r="H748" s="142"/>
      <c r="I748" s="110"/>
      <c r="J748" s="142"/>
      <c r="K748" s="110"/>
      <c r="L748" s="142"/>
      <c r="M748" s="142"/>
      <c r="N748" s="142"/>
      <c r="O748" s="110"/>
      <c r="P748" s="142"/>
      <c r="Q748" s="110"/>
      <c r="R748" s="142"/>
      <c r="S748" s="142"/>
      <c r="T748" s="142"/>
      <c r="U748" s="110"/>
      <c r="V748" s="142"/>
      <c r="W748" s="110"/>
      <c r="X748" s="142"/>
      <c r="Y748" s="110"/>
      <c r="Z748" s="144"/>
      <c r="AA748" s="142"/>
      <c r="AB748" s="142"/>
      <c r="AC748" s="142"/>
      <c r="AD748" s="142"/>
      <c r="AE748" s="142"/>
      <c r="AF748" s="111"/>
      <c r="AG748" s="111"/>
      <c r="AH748" s="111"/>
      <c r="AI748" s="142"/>
      <c r="AJ748" s="144"/>
      <c r="AK748" s="142"/>
      <c r="AL748" s="142"/>
      <c r="AM748" s="142"/>
      <c r="AN748" s="142"/>
      <c r="AO748" s="142"/>
      <c r="AP748" s="111"/>
      <c r="AQ748" s="111"/>
      <c r="AR748" s="111"/>
      <c r="AS748" s="142"/>
      <c r="AT748" s="144"/>
      <c r="AU748" s="142"/>
      <c r="AV748" s="142"/>
      <c r="AW748" s="142"/>
      <c r="AX748" s="110"/>
      <c r="AY748" s="110"/>
      <c r="AZ748" s="142"/>
      <c r="BA748" s="144"/>
      <c r="BB748" s="142"/>
      <c r="BC748" s="142"/>
      <c r="BD748" s="142"/>
      <c r="BE748" s="110"/>
      <c r="BF748" s="110"/>
      <c r="BG748" s="142"/>
      <c r="BH748" s="144"/>
      <c r="BI748" s="142"/>
      <c r="BJ748" s="142"/>
      <c r="BK748" s="110"/>
      <c r="BL748" s="142"/>
      <c r="BM748" s="110"/>
      <c r="BN748" s="142"/>
      <c r="BO748" s="142"/>
      <c r="BP748" s="142"/>
      <c r="BQ748" s="110"/>
      <c r="BR748" s="142"/>
      <c r="BS748" s="110"/>
      <c r="BT748" s="142"/>
      <c r="BU748" s="110"/>
      <c r="BV748" s="144"/>
      <c r="BW748" s="114"/>
      <c r="BX748" s="67"/>
      <c r="BY748" s="68"/>
      <c r="BZ748" s="143"/>
      <c r="CA748" s="143"/>
      <c r="CB748" s="142"/>
      <c r="CC748" s="110"/>
      <c r="CD748" s="110"/>
      <c r="CE748" s="142"/>
      <c r="CF748" s="145"/>
      <c r="CG748" s="142"/>
      <c r="CH748" s="142"/>
      <c r="CI748" s="142"/>
      <c r="CJ748" s="142"/>
      <c r="CK748" s="142"/>
      <c r="CL748" s="111"/>
      <c r="CM748" s="111"/>
      <c r="CN748" s="111"/>
      <c r="CO748" s="142"/>
      <c r="CP748" s="145"/>
      <c r="CQ748" s="142"/>
      <c r="CR748" s="142"/>
      <c r="CS748" s="142"/>
      <c r="CT748" s="142"/>
      <c r="CU748" s="142"/>
      <c r="CV748" s="111"/>
      <c r="CW748" s="111"/>
      <c r="CX748" s="111"/>
      <c r="CY748" s="142"/>
      <c r="CZ748" s="145"/>
      <c r="DA748" s="116"/>
      <c r="DB748" s="168"/>
      <c r="DC748" s="118"/>
      <c r="DD748" s="118"/>
      <c r="DE748" s="167"/>
      <c r="DF748" s="167"/>
    </row>
    <row r="749" spans="1:110" hidden="1" x14ac:dyDescent="0.25">
      <c r="A749" s="140"/>
      <c r="B749" s="141"/>
      <c r="C749" s="90"/>
      <c r="D749" s="142"/>
      <c r="E749" s="143"/>
      <c r="F749" s="144"/>
      <c r="G749" s="142"/>
      <c r="H749" s="142"/>
      <c r="I749" s="110"/>
      <c r="J749" s="142"/>
      <c r="K749" s="110"/>
      <c r="L749" s="142"/>
      <c r="M749" s="142"/>
      <c r="N749" s="142"/>
      <c r="O749" s="110"/>
      <c r="P749" s="142"/>
      <c r="Q749" s="110"/>
      <c r="R749" s="142"/>
      <c r="S749" s="142"/>
      <c r="T749" s="142"/>
      <c r="U749" s="110"/>
      <c r="V749" s="142"/>
      <c r="W749" s="110"/>
      <c r="X749" s="142"/>
      <c r="Y749" s="110"/>
      <c r="Z749" s="144"/>
      <c r="AA749" s="142"/>
      <c r="AB749" s="142"/>
      <c r="AC749" s="142"/>
      <c r="AD749" s="142"/>
      <c r="AE749" s="142"/>
      <c r="AF749" s="111"/>
      <c r="AG749" s="111"/>
      <c r="AH749" s="111"/>
      <c r="AI749" s="142"/>
      <c r="AJ749" s="144"/>
      <c r="AK749" s="142"/>
      <c r="AL749" s="142"/>
      <c r="AM749" s="142"/>
      <c r="AN749" s="142"/>
      <c r="AO749" s="142"/>
      <c r="AP749" s="111"/>
      <c r="AQ749" s="111"/>
      <c r="AR749" s="111"/>
      <c r="AS749" s="142"/>
      <c r="AT749" s="144"/>
      <c r="AU749" s="142"/>
      <c r="AV749" s="142"/>
      <c r="AW749" s="142"/>
      <c r="AX749" s="110"/>
      <c r="AY749" s="110"/>
      <c r="AZ749" s="142"/>
      <c r="BA749" s="144"/>
      <c r="BB749" s="142"/>
      <c r="BC749" s="142"/>
      <c r="BD749" s="142"/>
      <c r="BE749" s="110"/>
      <c r="BF749" s="110"/>
      <c r="BG749" s="142"/>
      <c r="BH749" s="144"/>
      <c r="BI749" s="142"/>
      <c r="BJ749" s="142"/>
      <c r="BK749" s="110"/>
      <c r="BL749" s="142"/>
      <c r="BM749" s="110"/>
      <c r="BN749" s="142"/>
      <c r="BO749" s="142"/>
      <c r="BP749" s="142"/>
      <c r="BQ749" s="110"/>
      <c r="BR749" s="142"/>
      <c r="BS749" s="110"/>
      <c r="BT749" s="142"/>
      <c r="BU749" s="110"/>
      <c r="BV749" s="144"/>
      <c r="BW749" s="114"/>
      <c r="BX749" s="67"/>
      <c r="BY749" s="68"/>
      <c r="BZ749" s="143"/>
      <c r="CA749" s="143"/>
      <c r="CB749" s="142"/>
      <c r="CC749" s="110"/>
      <c r="CD749" s="110"/>
      <c r="CE749" s="142"/>
      <c r="CF749" s="145"/>
      <c r="CG749" s="142"/>
      <c r="CH749" s="142"/>
      <c r="CI749" s="142"/>
      <c r="CJ749" s="142"/>
      <c r="CK749" s="142"/>
      <c r="CL749" s="111"/>
      <c r="CM749" s="111"/>
      <c r="CN749" s="111"/>
      <c r="CO749" s="142"/>
      <c r="CP749" s="145"/>
      <c r="CQ749" s="142"/>
      <c r="CR749" s="142"/>
      <c r="CS749" s="142"/>
      <c r="CT749" s="142"/>
      <c r="CU749" s="142"/>
      <c r="CV749" s="111"/>
      <c r="CW749" s="111"/>
      <c r="CX749" s="111"/>
      <c r="CY749" s="142"/>
      <c r="CZ749" s="145"/>
      <c r="DA749" s="116"/>
      <c r="DB749" s="168"/>
      <c r="DC749" s="118"/>
      <c r="DD749" s="118"/>
      <c r="DE749" s="167"/>
      <c r="DF749" s="167"/>
    </row>
    <row r="750" spans="1:110" hidden="1" x14ac:dyDescent="0.25">
      <c r="A750" s="140"/>
      <c r="B750" s="141"/>
      <c r="C750" s="90"/>
      <c r="D750" s="142"/>
      <c r="E750" s="143"/>
      <c r="F750" s="144"/>
      <c r="G750" s="142"/>
      <c r="H750" s="142"/>
      <c r="I750" s="110"/>
      <c r="J750" s="142"/>
      <c r="K750" s="110"/>
      <c r="L750" s="142"/>
      <c r="M750" s="142"/>
      <c r="N750" s="142"/>
      <c r="O750" s="110"/>
      <c r="P750" s="142"/>
      <c r="Q750" s="110"/>
      <c r="R750" s="142"/>
      <c r="S750" s="142"/>
      <c r="T750" s="142"/>
      <c r="U750" s="110"/>
      <c r="V750" s="142"/>
      <c r="W750" s="110"/>
      <c r="X750" s="142"/>
      <c r="Y750" s="110"/>
      <c r="Z750" s="144"/>
      <c r="AA750" s="142"/>
      <c r="AB750" s="142"/>
      <c r="AC750" s="142"/>
      <c r="AD750" s="142"/>
      <c r="AE750" s="142"/>
      <c r="AF750" s="111"/>
      <c r="AG750" s="111"/>
      <c r="AH750" s="111"/>
      <c r="AI750" s="142"/>
      <c r="AJ750" s="144"/>
      <c r="AK750" s="142"/>
      <c r="AL750" s="142"/>
      <c r="AM750" s="142"/>
      <c r="AN750" s="142"/>
      <c r="AO750" s="142"/>
      <c r="AP750" s="111"/>
      <c r="AQ750" s="111"/>
      <c r="AR750" s="111"/>
      <c r="AS750" s="142"/>
      <c r="AT750" s="144"/>
      <c r="AU750" s="142"/>
      <c r="AV750" s="142"/>
      <c r="AW750" s="142"/>
      <c r="AX750" s="110"/>
      <c r="AY750" s="110"/>
      <c r="AZ750" s="142"/>
      <c r="BA750" s="144"/>
      <c r="BB750" s="142"/>
      <c r="BC750" s="142"/>
      <c r="BD750" s="142"/>
      <c r="BE750" s="110"/>
      <c r="BF750" s="110"/>
      <c r="BG750" s="142"/>
      <c r="BH750" s="144"/>
      <c r="BI750" s="142"/>
      <c r="BJ750" s="142"/>
      <c r="BK750" s="110"/>
      <c r="BL750" s="142"/>
      <c r="BM750" s="110"/>
      <c r="BN750" s="142"/>
      <c r="BO750" s="142"/>
      <c r="BP750" s="142"/>
      <c r="BQ750" s="110"/>
      <c r="BR750" s="142"/>
      <c r="BS750" s="110"/>
      <c r="BT750" s="142"/>
      <c r="BU750" s="110"/>
      <c r="BV750" s="144"/>
      <c r="BW750" s="114"/>
      <c r="BX750" s="67"/>
      <c r="BY750" s="68"/>
      <c r="BZ750" s="143"/>
      <c r="CA750" s="143"/>
      <c r="CB750" s="142"/>
      <c r="CC750" s="110"/>
      <c r="CD750" s="110"/>
      <c r="CE750" s="142"/>
      <c r="CF750" s="145"/>
      <c r="CG750" s="142"/>
      <c r="CH750" s="142"/>
      <c r="CI750" s="142"/>
      <c r="CJ750" s="142"/>
      <c r="CK750" s="142"/>
      <c r="CL750" s="111"/>
      <c r="CM750" s="111"/>
      <c r="CN750" s="111"/>
      <c r="CO750" s="142"/>
      <c r="CP750" s="145"/>
      <c r="CQ750" s="142"/>
      <c r="CR750" s="142"/>
      <c r="CS750" s="142"/>
      <c r="CT750" s="142"/>
      <c r="CU750" s="142"/>
      <c r="CV750" s="111"/>
      <c r="CW750" s="111"/>
      <c r="CX750" s="111"/>
      <c r="CY750" s="142"/>
      <c r="CZ750" s="145"/>
      <c r="DA750" s="116"/>
      <c r="DB750" s="168"/>
      <c r="DC750" s="118"/>
      <c r="DD750" s="118"/>
      <c r="DE750" s="167"/>
      <c r="DF750" s="167"/>
    </row>
    <row r="751" spans="1:110" hidden="1" x14ac:dyDescent="0.25">
      <c r="A751" s="140"/>
      <c r="B751" s="141"/>
      <c r="C751" s="90"/>
      <c r="D751" s="142"/>
      <c r="E751" s="143"/>
      <c r="F751" s="144"/>
      <c r="G751" s="142"/>
      <c r="H751" s="142"/>
      <c r="I751" s="110"/>
      <c r="J751" s="142"/>
      <c r="K751" s="110"/>
      <c r="L751" s="142"/>
      <c r="M751" s="142"/>
      <c r="N751" s="142"/>
      <c r="O751" s="110"/>
      <c r="P751" s="142"/>
      <c r="Q751" s="110"/>
      <c r="R751" s="142"/>
      <c r="S751" s="142"/>
      <c r="T751" s="142"/>
      <c r="U751" s="110"/>
      <c r="V751" s="142"/>
      <c r="W751" s="110"/>
      <c r="X751" s="142"/>
      <c r="Y751" s="110"/>
      <c r="Z751" s="144"/>
      <c r="AA751" s="142"/>
      <c r="AB751" s="142"/>
      <c r="AC751" s="142"/>
      <c r="AD751" s="142"/>
      <c r="AE751" s="142"/>
      <c r="AF751" s="111"/>
      <c r="AG751" s="111"/>
      <c r="AH751" s="111"/>
      <c r="AI751" s="142"/>
      <c r="AJ751" s="144"/>
      <c r="AK751" s="142"/>
      <c r="AL751" s="142"/>
      <c r="AM751" s="142"/>
      <c r="AN751" s="142"/>
      <c r="AO751" s="142"/>
      <c r="AP751" s="111"/>
      <c r="AQ751" s="111"/>
      <c r="AR751" s="111"/>
      <c r="AS751" s="142"/>
      <c r="AT751" s="144"/>
      <c r="AU751" s="142"/>
      <c r="AV751" s="142"/>
      <c r="AW751" s="142"/>
      <c r="AX751" s="110"/>
      <c r="AY751" s="110"/>
      <c r="AZ751" s="142"/>
      <c r="BA751" s="144"/>
      <c r="BB751" s="142"/>
      <c r="BC751" s="142"/>
      <c r="BD751" s="142"/>
      <c r="BE751" s="110"/>
      <c r="BF751" s="110"/>
      <c r="BG751" s="142"/>
      <c r="BH751" s="144"/>
      <c r="BI751" s="142"/>
      <c r="BJ751" s="142"/>
      <c r="BK751" s="110"/>
      <c r="BL751" s="142"/>
      <c r="BM751" s="110"/>
      <c r="BN751" s="142"/>
      <c r="BO751" s="142"/>
      <c r="BP751" s="142"/>
      <c r="BQ751" s="110"/>
      <c r="BR751" s="142"/>
      <c r="BS751" s="110"/>
      <c r="BT751" s="142"/>
      <c r="BU751" s="110"/>
      <c r="BV751" s="144"/>
      <c r="BW751" s="114"/>
      <c r="BX751" s="67"/>
      <c r="BY751" s="68"/>
      <c r="BZ751" s="143"/>
      <c r="CA751" s="143"/>
      <c r="CB751" s="142"/>
      <c r="CC751" s="110"/>
      <c r="CD751" s="110"/>
      <c r="CE751" s="142"/>
      <c r="CF751" s="145"/>
      <c r="CG751" s="142"/>
      <c r="CH751" s="142"/>
      <c r="CI751" s="142"/>
      <c r="CJ751" s="142"/>
      <c r="CK751" s="142"/>
      <c r="CL751" s="111"/>
      <c r="CM751" s="111"/>
      <c r="CN751" s="111"/>
      <c r="CO751" s="142"/>
      <c r="CP751" s="145"/>
      <c r="CQ751" s="142"/>
      <c r="CR751" s="142"/>
      <c r="CS751" s="142"/>
      <c r="CT751" s="142"/>
      <c r="CU751" s="142"/>
      <c r="CV751" s="111"/>
      <c r="CW751" s="111"/>
      <c r="CX751" s="111"/>
      <c r="CY751" s="142"/>
      <c r="CZ751" s="145"/>
      <c r="DA751" s="116"/>
      <c r="DB751" s="168"/>
      <c r="DC751" s="118"/>
      <c r="DD751" s="118"/>
      <c r="DE751" s="167"/>
      <c r="DF751" s="167"/>
    </row>
    <row r="752" spans="1:110" hidden="1" x14ac:dyDescent="0.25">
      <c r="A752" s="140"/>
      <c r="B752" s="141"/>
      <c r="C752" s="90"/>
      <c r="D752" s="142"/>
      <c r="E752" s="143"/>
      <c r="F752" s="144"/>
      <c r="G752" s="142"/>
      <c r="H752" s="142"/>
      <c r="I752" s="110"/>
      <c r="J752" s="142"/>
      <c r="K752" s="110"/>
      <c r="L752" s="142"/>
      <c r="M752" s="142"/>
      <c r="N752" s="142"/>
      <c r="O752" s="110"/>
      <c r="P752" s="142"/>
      <c r="Q752" s="110"/>
      <c r="R752" s="142"/>
      <c r="S752" s="142"/>
      <c r="T752" s="142"/>
      <c r="U752" s="110"/>
      <c r="V752" s="142"/>
      <c r="W752" s="110"/>
      <c r="X752" s="142"/>
      <c r="Y752" s="110"/>
      <c r="Z752" s="144"/>
      <c r="AA752" s="142"/>
      <c r="AB752" s="142"/>
      <c r="AC752" s="142"/>
      <c r="AD752" s="142"/>
      <c r="AE752" s="142"/>
      <c r="AF752" s="111"/>
      <c r="AG752" s="111"/>
      <c r="AH752" s="111"/>
      <c r="AI752" s="142"/>
      <c r="AJ752" s="144"/>
      <c r="AK752" s="142"/>
      <c r="AL752" s="142"/>
      <c r="AM752" s="142"/>
      <c r="AN752" s="142"/>
      <c r="AO752" s="142"/>
      <c r="AP752" s="111"/>
      <c r="AQ752" s="111"/>
      <c r="AR752" s="111"/>
      <c r="AS752" s="142"/>
      <c r="AT752" s="144"/>
      <c r="AU752" s="142"/>
      <c r="AV752" s="142"/>
      <c r="AW752" s="142"/>
      <c r="AX752" s="110"/>
      <c r="AY752" s="110"/>
      <c r="AZ752" s="142"/>
      <c r="BA752" s="144"/>
      <c r="BB752" s="142"/>
      <c r="BC752" s="142"/>
      <c r="BD752" s="142"/>
      <c r="BE752" s="110"/>
      <c r="BF752" s="110"/>
      <c r="BG752" s="142"/>
      <c r="BH752" s="144"/>
      <c r="BI752" s="142"/>
      <c r="BJ752" s="142"/>
      <c r="BK752" s="110"/>
      <c r="BL752" s="142"/>
      <c r="BM752" s="110"/>
      <c r="BN752" s="142"/>
      <c r="BO752" s="142"/>
      <c r="BP752" s="142"/>
      <c r="BQ752" s="110"/>
      <c r="BR752" s="142"/>
      <c r="BS752" s="110"/>
      <c r="BT752" s="142"/>
      <c r="BU752" s="110"/>
      <c r="BV752" s="144"/>
      <c r="BW752" s="114"/>
      <c r="BX752" s="67"/>
      <c r="BY752" s="68"/>
      <c r="BZ752" s="143"/>
      <c r="CA752" s="143"/>
      <c r="CB752" s="142"/>
      <c r="CC752" s="110"/>
      <c r="CD752" s="110"/>
      <c r="CE752" s="142"/>
      <c r="CF752" s="145"/>
      <c r="CG752" s="142"/>
      <c r="CH752" s="142"/>
      <c r="CI752" s="142"/>
      <c r="CJ752" s="142"/>
      <c r="CK752" s="142"/>
      <c r="CL752" s="111"/>
      <c r="CM752" s="111"/>
      <c r="CN752" s="111"/>
      <c r="CO752" s="142"/>
      <c r="CP752" s="145"/>
      <c r="CQ752" s="142"/>
      <c r="CR752" s="142"/>
      <c r="CS752" s="142"/>
      <c r="CT752" s="142"/>
      <c r="CU752" s="142"/>
      <c r="CV752" s="111"/>
      <c r="CW752" s="111"/>
      <c r="CX752" s="111"/>
      <c r="CY752" s="142"/>
      <c r="CZ752" s="145"/>
      <c r="DA752" s="116"/>
      <c r="DB752" s="168"/>
      <c r="DC752" s="118"/>
      <c r="DD752" s="118"/>
      <c r="DE752" s="167"/>
      <c r="DF752" s="167"/>
    </row>
    <row r="753" spans="1:110" hidden="1" x14ac:dyDescent="0.25">
      <c r="A753" s="140"/>
      <c r="B753" s="141"/>
      <c r="C753" s="90"/>
      <c r="D753" s="142"/>
      <c r="E753" s="143"/>
      <c r="F753" s="144"/>
      <c r="G753" s="142"/>
      <c r="H753" s="142"/>
      <c r="I753" s="110"/>
      <c r="J753" s="142"/>
      <c r="K753" s="110"/>
      <c r="L753" s="142"/>
      <c r="M753" s="142"/>
      <c r="N753" s="142"/>
      <c r="O753" s="110"/>
      <c r="P753" s="142"/>
      <c r="Q753" s="110"/>
      <c r="R753" s="142"/>
      <c r="S753" s="142"/>
      <c r="T753" s="142"/>
      <c r="U753" s="110"/>
      <c r="V753" s="142"/>
      <c r="W753" s="110"/>
      <c r="X753" s="142"/>
      <c r="Y753" s="110"/>
      <c r="Z753" s="144"/>
      <c r="AA753" s="142"/>
      <c r="AB753" s="142"/>
      <c r="AC753" s="142"/>
      <c r="AD753" s="142"/>
      <c r="AE753" s="142"/>
      <c r="AF753" s="111"/>
      <c r="AG753" s="111"/>
      <c r="AH753" s="111"/>
      <c r="AI753" s="142"/>
      <c r="AJ753" s="144"/>
      <c r="AK753" s="142"/>
      <c r="AL753" s="142"/>
      <c r="AM753" s="142"/>
      <c r="AN753" s="142"/>
      <c r="AO753" s="142"/>
      <c r="AP753" s="111"/>
      <c r="AQ753" s="111"/>
      <c r="AR753" s="111"/>
      <c r="AS753" s="142"/>
      <c r="AT753" s="144"/>
      <c r="AU753" s="142"/>
      <c r="AV753" s="142"/>
      <c r="AW753" s="142"/>
      <c r="AX753" s="110"/>
      <c r="AY753" s="110"/>
      <c r="AZ753" s="142"/>
      <c r="BA753" s="144"/>
      <c r="BB753" s="142"/>
      <c r="BC753" s="142"/>
      <c r="BD753" s="142"/>
      <c r="BE753" s="110"/>
      <c r="BF753" s="110"/>
      <c r="BG753" s="142"/>
      <c r="BH753" s="144"/>
      <c r="BI753" s="142"/>
      <c r="BJ753" s="142"/>
      <c r="BK753" s="110"/>
      <c r="BL753" s="142"/>
      <c r="BM753" s="110"/>
      <c r="BN753" s="142"/>
      <c r="BO753" s="142"/>
      <c r="BP753" s="142"/>
      <c r="BQ753" s="110"/>
      <c r="BR753" s="142"/>
      <c r="BS753" s="110"/>
      <c r="BT753" s="142"/>
      <c r="BU753" s="110"/>
      <c r="BV753" s="144"/>
      <c r="BW753" s="114"/>
      <c r="BX753" s="67"/>
      <c r="BY753" s="68"/>
      <c r="BZ753" s="143"/>
      <c r="CA753" s="143"/>
      <c r="CB753" s="142"/>
      <c r="CC753" s="110"/>
      <c r="CD753" s="110"/>
      <c r="CE753" s="142"/>
      <c r="CF753" s="145"/>
      <c r="CG753" s="142"/>
      <c r="CH753" s="142"/>
      <c r="CI753" s="142"/>
      <c r="CJ753" s="142"/>
      <c r="CK753" s="142"/>
      <c r="CL753" s="111"/>
      <c r="CM753" s="111"/>
      <c r="CN753" s="111"/>
      <c r="CO753" s="142"/>
      <c r="CP753" s="145"/>
      <c r="CQ753" s="142"/>
      <c r="CR753" s="142"/>
      <c r="CS753" s="142"/>
      <c r="CT753" s="142"/>
      <c r="CU753" s="142"/>
      <c r="CV753" s="111"/>
      <c r="CW753" s="111"/>
      <c r="CX753" s="111"/>
      <c r="CY753" s="142"/>
      <c r="CZ753" s="145"/>
      <c r="DA753" s="116"/>
      <c r="DB753" s="168"/>
      <c r="DC753" s="118"/>
      <c r="DD753" s="118"/>
      <c r="DE753" s="167"/>
      <c r="DF753" s="167"/>
    </row>
    <row r="754" spans="1:110" hidden="1" x14ac:dyDescent="0.25">
      <c r="A754" s="140"/>
      <c r="B754" s="141"/>
      <c r="C754" s="90"/>
      <c r="D754" s="142"/>
      <c r="E754" s="143"/>
      <c r="F754" s="144"/>
      <c r="G754" s="142"/>
      <c r="H754" s="142"/>
      <c r="I754" s="110"/>
      <c r="J754" s="142"/>
      <c r="K754" s="110"/>
      <c r="L754" s="142"/>
      <c r="M754" s="142"/>
      <c r="N754" s="142"/>
      <c r="O754" s="110"/>
      <c r="P754" s="142"/>
      <c r="Q754" s="110"/>
      <c r="R754" s="142"/>
      <c r="S754" s="142"/>
      <c r="T754" s="142"/>
      <c r="U754" s="110"/>
      <c r="V754" s="142"/>
      <c r="W754" s="110"/>
      <c r="X754" s="142"/>
      <c r="Y754" s="110"/>
      <c r="Z754" s="144"/>
      <c r="AA754" s="142"/>
      <c r="AB754" s="142"/>
      <c r="AC754" s="142"/>
      <c r="AD754" s="142"/>
      <c r="AE754" s="142"/>
      <c r="AF754" s="111"/>
      <c r="AG754" s="111"/>
      <c r="AH754" s="111"/>
      <c r="AI754" s="142"/>
      <c r="AJ754" s="144"/>
      <c r="AK754" s="142"/>
      <c r="AL754" s="142"/>
      <c r="AM754" s="142"/>
      <c r="AN754" s="142"/>
      <c r="AO754" s="142"/>
      <c r="AP754" s="111"/>
      <c r="AQ754" s="111"/>
      <c r="AR754" s="111"/>
      <c r="AS754" s="142"/>
      <c r="AT754" s="144"/>
      <c r="AU754" s="142"/>
      <c r="AV754" s="142"/>
      <c r="AW754" s="142"/>
      <c r="AX754" s="110"/>
      <c r="AY754" s="110"/>
      <c r="AZ754" s="142"/>
      <c r="BA754" s="144"/>
      <c r="BB754" s="142"/>
      <c r="BC754" s="142"/>
      <c r="BD754" s="142"/>
      <c r="BE754" s="110"/>
      <c r="BF754" s="110"/>
      <c r="BG754" s="142"/>
      <c r="BH754" s="144"/>
      <c r="BI754" s="142"/>
      <c r="BJ754" s="142"/>
      <c r="BK754" s="110"/>
      <c r="BL754" s="142"/>
      <c r="BM754" s="110"/>
      <c r="BN754" s="142"/>
      <c r="BO754" s="142"/>
      <c r="BP754" s="142"/>
      <c r="BQ754" s="110"/>
      <c r="BR754" s="142"/>
      <c r="BS754" s="110"/>
      <c r="BT754" s="142"/>
      <c r="BU754" s="110"/>
      <c r="BV754" s="144"/>
      <c r="BW754" s="114"/>
      <c r="BX754" s="67"/>
      <c r="BY754" s="68"/>
      <c r="BZ754" s="143"/>
      <c r="CA754" s="143"/>
      <c r="CB754" s="142"/>
      <c r="CC754" s="110"/>
      <c r="CD754" s="110"/>
      <c r="CE754" s="142"/>
      <c r="CF754" s="145"/>
      <c r="CG754" s="142"/>
      <c r="CH754" s="142"/>
      <c r="CI754" s="142"/>
      <c r="CJ754" s="142"/>
      <c r="CK754" s="142"/>
      <c r="CL754" s="111"/>
      <c r="CM754" s="111"/>
      <c r="CN754" s="111"/>
      <c r="CO754" s="142"/>
      <c r="CP754" s="145"/>
      <c r="CQ754" s="142"/>
      <c r="CR754" s="142"/>
      <c r="CS754" s="142"/>
      <c r="CT754" s="142"/>
      <c r="CU754" s="142"/>
      <c r="CV754" s="111"/>
      <c r="CW754" s="111"/>
      <c r="CX754" s="111"/>
      <c r="CY754" s="142"/>
      <c r="CZ754" s="145"/>
      <c r="DA754" s="116"/>
      <c r="DB754" s="168"/>
      <c r="DC754" s="118"/>
      <c r="DD754" s="118"/>
      <c r="DE754" s="167"/>
      <c r="DF754" s="167"/>
    </row>
    <row r="755" spans="1:110" hidden="1" x14ac:dyDescent="0.25">
      <c r="A755" s="140"/>
      <c r="B755" s="141"/>
      <c r="C755" s="90"/>
      <c r="D755" s="142"/>
      <c r="E755" s="143"/>
      <c r="F755" s="144"/>
      <c r="G755" s="142"/>
      <c r="H755" s="142"/>
      <c r="I755" s="110"/>
      <c r="J755" s="142"/>
      <c r="K755" s="110"/>
      <c r="L755" s="142"/>
      <c r="M755" s="142"/>
      <c r="N755" s="142"/>
      <c r="O755" s="110"/>
      <c r="P755" s="142"/>
      <c r="Q755" s="110"/>
      <c r="R755" s="142"/>
      <c r="S755" s="142"/>
      <c r="T755" s="142"/>
      <c r="U755" s="110"/>
      <c r="V755" s="142"/>
      <c r="W755" s="110"/>
      <c r="X755" s="142"/>
      <c r="Y755" s="110"/>
      <c r="Z755" s="144"/>
      <c r="AA755" s="142"/>
      <c r="AB755" s="142"/>
      <c r="AC755" s="142"/>
      <c r="AD755" s="142"/>
      <c r="AE755" s="142"/>
      <c r="AF755" s="111"/>
      <c r="AG755" s="111"/>
      <c r="AH755" s="111"/>
      <c r="AI755" s="142"/>
      <c r="AJ755" s="144"/>
      <c r="AK755" s="142"/>
      <c r="AL755" s="142"/>
      <c r="AM755" s="142"/>
      <c r="AN755" s="142"/>
      <c r="AO755" s="142"/>
      <c r="AP755" s="111"/>
      <c r="AQ755" s="111"/>
      <c r="AR755" s="111"/>
      <c r="AS755" s="142"/>
      <c r="AT755" s="144"/>
      <c r="AU755" s="142"/>
      <c r="AV755" s="142"/>
      <c r="AW755" s="142"/>
      <c r="AX755" s="110"/>
      <c r="AY755" s="110"/>
      <c r="AZ755" s="142"/>
      <c r="BA755" s="144"/>
      <c r="BB755" s="142"/>
      <c r="BC755" s="142"/>
      <c r="BD755" s="142"/>
      <c r="BE755" s="110"/>
      <c r="BF755" s="110"/>
      <c r="BG755" s="142"/>
      <c r="BH755" s="144"/>
      <c r="BI755" s="142"/>
      <c r="BJ755" s="142"/>
      <c r="BK755" s="110"/>
      <c r="BL755" s="142"/>
      <c r="BM755" s="110"/>
      <c r="BN755" s="142"/>
      <c r="BO755" s="142"/>
      <c r="BP755" s="142"/>
      <c r="BQ755" s="110"/>
      <c r="BR755" s="142"/>
      <c r="BS755" s="110"/>
      <c r="BT755" s="142"/>
      <c r="BU755" s="110"/>
      <c r="BV755" s="144"/>
      <c r="BW755" s="114"/>
      <c r="BX755" s="67"/>
      <c r="BY755" s="68"/>
      <c r="BZ755" s="143"/>
      <c r="CA755" s="143"/>
      <c r="CB755" s="142"/>
      <c r="CC755" s="110"/>
      <c r="CD755" s="110"/>
      <c r="CE755" s="142"/>
      <c r="CF755" s="145"/>
      <c r="CG755" s="142"/>
      <c r="CH755" s="142"/>
      <c r="CI755" s="142"/>
      <c r="CJ755" s="142"/>
      <c r="CK755" s="142"/>
      <c r="CL755" s="111"/>
      <c r="CM755" s="111"/>
      <c r="CN755" s="111"/>
      <c r="CO755" s="142"/>
      <c r="CP755" s="145"/>
      <c r="CQ755" s="142"/>
      <c r="CR755" s="142"/>
      <c r="CS755" s="142"/>
      <c r="CT755" s="142"/>
      <c r="CU755" s="142"/>
      <c r="CV755" s="111"/>
      <c r="CW755" s="111"/>
      <c r="CX755" s="111"/>
      <c r="CY755" s="142"/>
      <c r="CZ755" s="145"/>
      <c r="DA755" s="116"/>
      <c r="DB755" s="168"/>
      <c r="DC755" s="118"/>
      <c r="DD755" s="118"/>
      <c r="DE755" s="167"/>
      <c r="DF755" s="167"/>
    </row>
    <row r="756" spans="1:110" hidden="1" x14ac:dyDescent="0.25">
      <c r="A756" s="140"/>
      <c r="B756" s="141"/>
      <c r="C756" s="90"/>
      <c r="D756" s="142"/>
      <c r="E756" s="143"/>
      <c r="F756" s="144"/>
      <c r="G756" s="142"/>
      <c r="H756" s="142"/>
      <c r="I756" s="110"/>
      <c r="J756" s="142"/>
      <c r="K756" s="110"/>
      <c r="L756" s="142"/>
      <c r="M756" s="142"/>
      <c r="N756" s="142"/>
      <c r="O756" s="110"/>
      <c r="P756" s="142"/>
      <c r="Q756" s="110"/>
      <c r="R756" s="142"/>
      <c r="S756" s="142"/>
      <c r="T756" s="142"/>
      <c r="U756" s="110"/>
      <c r="V756" s="142"/>
      <c r="W756" s="110"/>
      <c r="X756" s="142"/>
      <c r="Y756" s="110"/>
      <c r="Z756" s="144"/>
      <c r="AA756" s="142"/>
      <c r="AB756" s="142"/>
      <c r="AC756" s="142"/>
      <c r="AD756" s="142"/>
      <c r="AE756" s="142"/>
      <c r="AF756" s="111"/>
      <c r="AG756" s="111"/>
      <c r="AH756" s="111"/>
      <c r="AI756" s="142"/>
      <c r="AJ756" s="144"/>
      <c r="AK756" s="142"/>
      <c r="AL756" s="142"/>
      <c r="AM756" s="142"/>
      <c r="AN756" s="142"/>
      <c r="AO756" s="142"/>
      <c r="AP756" s="111"/>
      <c r="AQ756" s="111"/>
      <c r="AR756" s="111"/>
      <c r="AS756" s="142"/>
      <c r="AT756" s="144"/>
      <c r="AU756" s="142"/>
      <c r="AV756" s="142"/>
      <c r="AW756" s="142"/>
      <c r="AX756" s="110"/>
      <c r="AY756" s="110"/>
      <c r="AZ756" s="142"/>
      <c r="BA756" s="144"/>
      <c r="BB756" s="142"/>
      <c r="BC756" s="142"/>
      <c r="BD756" s="142"/>
      <c r="BE756" s="110"/>
      <c r="BF756" s="110"/>
      <c r="BG756" s="142"/>
      <c r="BH756" s="144"/>
      <c r="BI756" s="142"/>
      <c r="BJ756" s="142"/>
      <c r="BK756" s="110"/>
      <c r="BL756" s="142"/>
      <c r="BM756" s="110"/>
      <c r="BN756" s="142"/>
      <c r="BO756" s="142"/>
      <c r="BP756" s="142"/>
      <c r="BQ756" s="110"/>
      <c r="BR756" s="142"/>
      <c r="BS756" s="110"/>
      <c r="BT756" s="142"/>
      <c r="BU756" s="110"/>
      <c r="BV756" s="144"/>
      <c r="BW756" s="114"/>
      <c r="BX756" s="67"/>
      <c r="BY756" s="68"/>
      <c r="BZ756" s="143"/>
      <c r="CA756" s="143"/>
      <c r="CB756" s="142"/>
      <c r="CC756" s="110"/>
      <c r="CD756" s="110"/>
      <c r="CE756" s="142"/>
      <c r="CF756" s="145"/>
      <c r="CG756" s="142"/>
      <c r="CH756" s="142"/>
      <c r="CI756" s="142"/>
      <c r="CJ756" s="142"/>
      <c r="CK756" s="142"/>
      <c r="CL756" s="111"/>
      <c r="CM756" s="111"/>
      <c r="CN756" s="111"/>
      <c r="CO756" s="142"/>
      <c r="CP756" s="145"/>
      <c r="CQ756" s="142"/>
      <c r="CR756" s="142"/>
      <c r="CS756" s="142"/>
      <c r="CT756" s="142"/>
      <c r="CU756" s="142"/>
      <c r="CV756" s="111"/>
      <c r="CW756" s="111"/>
      <c r="CX756" s="111"/>
      <c r="CY756" s="142"/>
      <c r="CZ756" s="145"/>
      <c r="DA756" s="116"/>
      <c r="DB756" s="168"/>
      <c r="DC756" s="118"/>
      <c r="DD756" s="118"/>
      <c r="DE756" s="167"/>
      <c r="DF756" s="167"/>
    </row>
    <row r="757" spans="1:110" hidden="1" x14ac:dyDescent="0.25">
      <c r="A757" s="140"/>
      <c r="B757" s="141"/>
      <c r="C757" s="90"/>
      <c r="D757" s="142"/>
      <c r="E757" s="143"/>
      <c r="F757" s="144"/>
      <c r="G757" s="142"/>
      <c r="H757" s="142"/>
      <c r="I757" s="110"/>
      <c r="J757" s="142"/>
      <c r="K757" s="110"/>
      <c r="L757" s="142"/>
      <c r="M757" s="142"/>
      <c r="N757" s="142"/>
      <c r="O757" s="110"/>
      <c r="P757" s="142"/>
      <c r="Q757" s="110"/>
      <c r="R757" s="142"/>
      <c r="S757" s="142"/>
      <c r="T757" s="142"/>
      <c r="U757" s="110"/>
      <c r="V757" s="142"/>
      <c r="W757" s="110"/>
      <c r="X757" s="142"/>
      <c r="Y757" s="110"/>
      <c r="Z757" s="144"/>
      <c r="AA757" s="142"/>
      <c r="AB757" s="142"/>
      <c r="AC757" s="142"/>
      <c r="AD757" s="142"/>
      <c r="AE757" s="142"/>
      <c r="AF757" s="111"/>
      <c r="AG757" s="111"/>
      <c r="AH757" s="111"/>
      <c r="AI757" s="142"/>
      <c r="AJ757" s="144"/>
      <c r="AK757" s="142"/>
      <c r="AL757" s="142"/>
      <c r="AM757" s="142"/>
      <c r="AN757" s="142"/>
      <c r="AO757" s="142"/>
      <c r="AP757" s="111"/>
      <c r="AQ757" s="111"/>
      <c r="AR757" s="111"/>
      <c r="AS757" s="142"/>
      <c r="AT757" s="144"/>
      <c r="AU757" s="142"/>
      <c r="AV757" s="142"/>
      <c r="AW757" s="142"/>
      <c r="AX757" s="110"/>
      <c r="AY757" s="110"/>
      <c r="AZ757" s="142"/>
      <c r="BA757" s="144"/>
      <c r="BB757" s="142"/>
      <c r="BC757" s="142"/>
      <c r="BD757" s="142"/>
      <c r="BE757" s="110"/>
      <c r="BF757" s="110"/>
      <c r="BG757" s="142"/>
      <c r="BH757" s="144"/>
      <c r="BI757" s="142"/>
      <c r="BJ757" s="142"/>
      <c r="BK757" s="110"/>
      <c r="BL757" s="142"/>
      <c r="BM757" s="110"/>
      <c r="BN757" s="142"/>
      <c r="BO757" s="142"/>
      <c r="BP757" s="142"/>
      <c r="BQ757" s="110"/>
      <c r="BR757" s="142"/>
      <c r="BS757" s="110"/>
      <c r="BT757" s="142"/>
      <c r="BU757" s="110"/>
      <c r="BV757" s="144"/>
      <c r="BW757" s="114"/>
      <c r="BX757" s="67"/>
      <c r="BY757" s="68"/>
      <c r="BZ757" s="143"/>
      <c r="CA757" s="143"/>
      <c r="CB757" s="142"/>
      <c r="CC757" s="110"/>
      <c r="CD757" s="110"/>
      <c r="CE757" s="142"/>
      <c r="CF757" s="145"/>
      <c r="CG757" s="142"/>
      <c r="CH757" s="142"/>
      <c r="CI757" s="142"/>
      <c r="CJ757" s="142"/>
      <c r="CK757" s="142"/>
      <c r="CL757" s="111"/>
      <c r="CM757" s="111"/>
      <c r="CN757" s="111"/>
      <c r="CO757" s="142"/>
      <c r="CP757" s="145"/>
      <c r="CQ757" s="142"/>
      <c r="CR757" s="142"/>
      <c r="CS757" s="142"/>
      <c r="CT757" s="142"/>
      <c r="CU757" s="142"/>
      <c r="CV757" s="111"/>
      <c r="CW757" s="111"/>
      <c r="CX757" s="111"/>
      <c r="CY757" s="142"/>
      <c r="CZ757" s="145"/>
      <c r="DA757" s="116"/>
      <c r="DB757" s="168"/>
      <c r="DC757" s="118"/>
      <c r="DD757" s="118"/>
      <c r="DE757" s="167"/>
      <c r="DF757" s="167"/>
    </row>
    <row r="758" spans="1:110" hidden="1" x14ac:dyDescent="0.25">
      <c r="A758" s="140"/>
      <c r="B758" s="141"/>
      <c r="C758" s="90"/>
      <c r="D758" s="142"/>
      <c r="E758" s="143"/>
      <c r="F758" s="144"/>
      <c r="G758" s="142"/>
      <c r="H758" s="142"/>
      <c r="I758" s="110"/>
      <c r="J758" s="142"/>
      <c r="K758" s="110"/>
      <c r="L758" s="142"/>
      <c r="M758" s="142"/>
      <c r="N758" s="142"/>
      <c r="O758" s="110"/>
      <c r="P758" s="142"/>
      <c r="Q758" s="110"/>
      <c r="R758" s="142"/>
      <c r="S758" s="142"/>
      <c r="T758" s="142"/>
      <c r="U758" s="110"/>
      <c r="V758" s="142"/>
      <c r="W758" s="110"/>
      <c r="X758" s="142"/>
      <c r="Y758" s="110"/>
      <c r="Z758" s="144"/>
      <c r="AA758" s="142"/>
      <c r="AB758" s="142"/>
      <c r="AC758" s="142"/>
      <c r="AD758" s="142"/>
      <c r="AE758" s="142"/>
      <c r="AF758" s="111"/>
      <c r="AG758" s="111"/>
      <c r="AH758" s="111"/>
      <c r="AI758" s="142"/>
      <c r="AJ758" s="144"/>
      <c r="AK758" s="142"/>
      <c r="AL758" s="142"/>
      <c r="AM758" s="142"/>
      <c r="AN758" s="142"/>
      <c r="AO758" s="142"/>
      <c r="AP758" s="111"/>
      <c r="AQ758" s="111"/>
      <c r="AR758" s="111"/>
      <c r="AS758" s="142"/>
      <c r="AT758" s="144"/>
      <c r="AU758" s="142"/>
      <c r="AV758" s="142"/>
      <c r="AW758" s="142"/>
      <c r="AX758" s="110"/>
      <c r="AY758" s="110"/>
      <c r="AZ758" s="142"/>
      <c r="BA758" s="144"/>
      <c r="BB758" s="142"/>
      <c r="BC758" s="142"/>
      <c r="BD758" s="142"/>
      <c r="BE758" s="110"/>
      <c r="BF758" s="110"/>
      <c r="BG758" s="142"/>
      <c r="BH758" s="144"/>
      <c r="BI758" s="142"/>
      <c r="BJ758" s="142"/>
      <c r="BK758" s="110"/>
      <c r="BL758" s="142"/>
      <c r="BM758" s="110"/>
      <c r="BN758" s="142"/>
      <c r="BO758" s="142"/>
      <c r="BP758" s="142"/>
      <c r="BQ758" s="110"/>
      <c r="BR758" s="142"/>
      <c r="BS758" s="110"/>
      <c r="BT758" s="142"/>
      <c r="BU758" s="110"/>
      <c r="BV758" s="144"/>
      <c r="BW758" s="114"/>
      <c r="BX758" s="67"/>
      <c r="BY758" s="68"/>
      <c r="BZ758" s="143"/>
      <c r="CA758" s="143"/>
      <c r="CB758" s="142"/>
      <c r="CC758" s="110"/>
      <c r="CD758" s="110"/>
      <c r="CE758" s="142"/>
      <c r="CF758" s="145"/>
      <c r="CG758" s="142"/>
      <c r="CH758" s="142"/>
      <c r="CI758" s="142"/>
      <c r="CJ758" s="142"/>
      <c r="CK758" s="142"/>
      <c r="CL758" s="111"/>
      <c r="CM758" s="111"/>
      <c r="CN758" s="111"/>
      <c r="CO758" s="142"/>
      <c r="CP758" s="145"/>
      <c r="CQ758" s="142"/>
      <c r="CR758" s="142"/>
      <c r="CS758" s="142"/>
      <c r="CT758" s="142"/>
      <c r="CU758" s="142"/>
      <c r="CV758" s="111"/>
      <c r="CW758" s="111"/>
      <c r="CX758" s="111"/>
      <c r="CY758" s="142"/>
      <c r="CZ758" s="145"/>
      <c r="DA758" s="116"/>
      <c r="DB758" s="168"/>
      <c r="DC758" s="118"/>
      <c r="DD758" s="118"/>
      <c r="DE758" s="167"/>
      <c r="DF758" s="167"/>
    </row>
    <row r="759" spans="1:110" hidden="1" x14ac:dyDescent="0.25">
      <c r="A759" s="140"/>
      <c r="B759" s="141"/>
      <c r="C759" s="90"/>
      <c r="D759" s="142"/>
      <c r="E759" s="143"/>
      <c r="F759" s="144"/>
      <c r="G759" s="142"/>
      <c r="H759" s="142"/>
      <c r="I759" s="110"/>
      <c r="J759" s="142"/>
      <c r="K759" s="110"/>
      <c r="L759" s="142"/>
      <c r="M759" s="142"/>
      <c r="N759" s="142"/>
      <c r="O759" s="110"/>
      <c r="P759" s="142"/>
      <c r="Q759" s="110"/>
      <c r="R759" s="142"/>
      <c r="S759" s="142"/>
      <c r="T759" s="142"/>
      <c r="U759" s="110"/>
      <c r="V759" s="142"/>
      <c r="W759" s="110"/>
      <c r="X759" s="142"/>
      <c r="Y759" s="110"/>
      <c r="Z759" s="144"/>
      <c r="AA759" s="142"/>
      <c r="AB759" s="142"/>
      <c r="AC759" s="142"/>
      <c r="AD759" s="142"/>
      <c r="AE759" s="142"/>
      <c r="AF759" s="111"/>
      <c r="AG759" s="111"/>
      <c r="AH759" s="111"/>
      <c r="AI759" s="142"/>
      <c r="AJ759" s="144"/>
      <c r="AK759" s="142"/>
      <c r="AL759" s="142"/>
      <c r="AM759" s="142"/>
      <c r="AN759" s="142"/>
      <c r="AO759" s="142"/>
      <c r="AP759" s="111"/>
      <c r="AQ759" s="111"/>
      <c r="AR759" s="111"/>
      <c r="AS759" s="142"/>
      <c r="AT759" s="144"/>
      <c r="AU759" s="142"/>
      <c r="AV759" s="142"/>
      <c r="AW759" s="142"/>
      <c r="AX759" s="110"/>
      <c r="AY759" s="110"/>
      <c r="AZ759" s="142"/>
      <c r="BA759" s="144"/>
      <c r="BB759" s="142"/>
      <c r="BC759" s="142"/>
      <c r="BD759" s="142"/>
      <c r="BE759" s="110"/>
      <c r="BF759" s="110"/>
      <c r="BG759" s="142"/>
      <c r="BH759" s="144"/>
      <c r="BI759" s="142"/>
      <c r="BJ759" s="142"/>
      <c r="BK759" s="110"/>
      <c r="BL759" s="142"/>
      <c r="BM759" s="110"/>
      <c r="BN759" s="142"/>
      <c r="BO759" s="142"/>
      <c r="BP759" s="142"/>
      <c r="BQ759" s="110"/>
      <c r="BR759" s="142"/>
      <c r="BS759" s="110"/>
      <c r="BT759" s="142"/>
      <c r="BU759" s="110"/>
      <c r="BV759" s="144"/>
      <c r="BW759" s="114"/>
      <c r="BX759" s="67"/>
      <c r="BY759" s="68"/>
      <c r="BZ759" s="143"/>
      <c r="CA759" s="143"/>
      <c r="CB759" s="142"/>
      <c r="CC759" s="110"/>
      <c r="CD759" s="110"/>
      <c r="CE759" s="142"/>
      <c r="CF759" s="145"/>
      <c r="CG759" s="142"/>
      <c r="CH759" s="142"/>
      <c r="CI759" s="142"/>
      <c r="CJ759" s="142"/>
      <c r="CK759" s="142"/>
      <c r="CL759" s="111"/>
      <c r="CM759" s="111"/>
      <c r="CN759" s="111"/>
      <c r="CO759" s="142"/>
      <c r="CP759" s="145"/>
      <c r="CQ759" s="142"/>
      <c r="CR759" s="142"/>
      <c r="CS759" s="142"/>
      <c r="CT759" s="142"/>
      <c r="CU759" s="142"/>
      <c r="CV759" s="111"/>
      <c r="CW759" s="111"/>
      <c r="CX759" s="111"/>
      <c r="CY759" s="142"/>
      <c r="CZ759" s="145"/>
      <c r="DA759" s="116"/>
      <c r="DB759" s="168"/>
      <c r="DC759" s="118"/>
      <c r="DD759" s="118"/>
      <c r="DE759" s="167"/>
      <c r="DF759" s="167"/>
    </row>
    <row r="760" spans="1:110" hidden="1" x14ac:dyDescent="0.25">
      <c r="A760" s="140"/>
      <c r="B760" s="141"/>
      <c r="C760" s="90"/>
      <c r="D760" s="142"/>
      <c r="E760" s="143"/>
      <c r="F760" s="144"/>
      <c r="G760" s="142"/>
      <c r="H760" s="142"/>
      <c r="I760" s="110"/>
      <c r="J760" s="142"/>
      <c r="K760" s="110"/>
      <c r="L760" s="142"/>
      <c r="M760" s="142"/>
      <c r="N760" s="142"/>
      <c r="O760" s="110"/>
      <c r="P760" s="142"/>
      <c r="Q760" s="110"/>
      <c r="R760" s="142"/>
      <c r="S760" s="142"/>
      <c r="T760" s="142"/>
      <c r="U760" s="110"/>
      <c r="V760" s="142"/>
      <c r="W760" s="110"/>
      <c r="X760" s="142"/>
      <c r="Y760" s="110"/>
      <c r="Z760" s="144"/>
      <c r="AA760" s="142"/>
      <c r="AB760" s="142"/>
      <c r="AC760" s="142"/>
      <c r="AD760" s="142"/>
      <c r="AE760" s="142"/>
      <c r="AF760" s="111"/>
      <c r="AG760" s="111"/>
      <c r="AH760" s="111"/>
      <c r="AI760" s="142"/>
      <c r="AJ760" s="144"/>
      <c r="AK760" s="142"/>
      <c r="AL760" s="142"/>
      <c r="AM760" s="142"/>
      <c r="AN760" s="142"/>
      <c r="AO760" s="142"/>
      <c r="AP760" s="111"/>
      <c r="AQ760" s="111"/>
      <c r="AR760" s="111"/>
      <c r="AS760" s="142"/>
      <c r="AT760" s="144"/>
      <c r="AU760" s="142"/>
      <c r="AV760" s="142"/>
      <c r="AW760" s="142"/>
      <c r="AX760" s="110"/>
      <c r="AY760" s="110"/>
      <c r="AZ760" s="142"/>
      <c r="BA760" s="144"/>
      <c r="BB760" s="142"/>
      <c r="BC760" s="142"/>
      <c r="BD760" s="142"/>
      <c r="BE760" s="110"/>
      <c r="BF760" s="110"/>
      <c r="BG760" s="142"/>
      <c r="BH760" s="144"/>
      <c r="BI760" s="142"/>
      <c r="BJ760" s="142"/>
      <c r="BK760" s="110"/>
      <c r="BL760" s="142"/>
      <c r="BM760" s="110"/>
      <c r="BN760" s="142"/>
      <c r="BO760" s="142"/>
      <c r="BP760" s="142"/>
      <c r="BQ760" s="110"/>
      <c r="BR760" s="142"/>
      <c r="BS760" s="110"/>
      <c r="BT760" s="142"/>
      <c r="BU760" s="110"/>
      <c r="BV760" s="144"/>
      <c r="BW760" s="114"/>
      <c r="BX760" s="67"/>
      <c r="BY760" s="68"/>
      <c r="BZ760" s="143"/>
      <c r="CA760" s="143"/>
      <c r="CB760" s="142"/>
      <c r="CC760" s="110"/>
      <c r="CD760" s="110"/>
      <c r="CE760" s="142"/>
      <c r="CF760" s="145"/>
      <c r="CG760" s="142"/>
      <c r="CH760" s="142"/>
      <c r="CI760" s="142"/>
      <c r="CJ760" s="142"/>
      <c r="CK760" s="142"/>
      <c r="CL760" s="111"/>
      <c r="CM760" s="111"/>
      <c r="CN760" s="111"/>
      <c r="CO760" s="142"/>
      <c r="CP760" s="145"/>
      <c r="CQ760" s="142"/>
      <c r="CR760" s="142"/>
      <c r="CS760" s="142"/>
      <c r="CT760" s="142"/>
      <c r="CU760" s="142"/>
      <c r="CV760" s="111"/>
      <c r="CW760" s="111"/>
      <c r="CX760" s="111"/>
      <c r="CY760" s="142"/>
      <c r="CZ760" s="145"/>
      <c r="DA760" s="116"/>
      <c r="DB760" s="168"/>
      <c r="DC760" s="118"/>
      <c r="DD760" s="118"/>
      <c r="DE760" s="167"/>
      <c r="DF760" s="167"/>
    </row>
    <row r="761" spans="1:110" hidden="1" x14ac:dyDescent="0.25">
      <c r="A761" s="140"/>
      <c r="B761" s="141"/>
      <c r="C761" s="90"/>
      <c r="D761" s="142"/>
      <c r="E761" s="143"/>
      <c r="F761" s="144"/>
      <c r="G761" s="142"/>
      <c r="H761" s="142"/>
      <c r="I761" s="110"/>
      <c r="J761" s="142"/>
      <c r="K761" s="110"/>
      <c r="L761" s="142"/>
      <c r="M761" s="142"/>
      <c r="N761" s="142"/>
      <c r="O761" s="110"/>
      <c r="P761" s="142"/>
      <c r="Q761" s="110"/>
      <c r="R761" s="142"/>
      <c r="S761" s="142"/>
      <c r="T761" s="142"/>
      <c r="U761" s="110"/>
      <c r="V761" s="142"/>
      <c r="W761" s="110"/>
      <c r="X761" s="142"/>
      <c r="Y761" s="110"/>
      <c r="Z761" s="144"/>
      <c r="AA761" s="142"/>
      <c r="AB761" s="142"/>
      <c r="AC761" s="142"/>
      <c r="AD761" s="142"/>
      <c r="AE761" s="142"/>
      <c r="AF761" s="111"/>
      <c r="AG761" s="111"/>
      <c r="AH761" s="111"/>
      <c r="AI761" s="142"/>
      <c r="AJ761" s="144"/>
      <c r="AK761" s="142"/>
      <c r="AL761" s="142"/>
      <c r="AM761" s="142"/>
      <c r="AN761" s="142"/>
      <c r="AO761" s="142"/>
      <c r="AP761" s="111"/>
      <c r="AQ761" s="111"/>
      <c r="AR761" s="111"/>
      <c r="AS761" s="142"/>
      <c r="AT761" s="144"/>
      <c r="AU761" s="142"/>
      <c r="AV761" s="142"/>
      <c r="AW761" s="142"/>
      <c r="AX761" s="110"/>
      <c r="AY761" s="110"/>
      <c r="AZ761" s="142"/>
      <c r="BA761" s="144"/>
      <c r="BB761" s="142"/>
      <c r="BC761" s="142"/>
      <c r="BD761" s="142"/>
      <c r="BE761" s="110"/>
      <c r="BF761" s="110"/>
      <c r="BG761" s="142"/>
      <c r="BH761" s="144"/>
      <c r="BI761" s="142"/>
      <c r="BJ761" s="142"/>
      <c r="BK761" s="110"/>
      <c r="BL761" s="142"/>
      <c r="BM761" s="110"/>
      <c r="BN761" s="142"/>
      <c r="BO761" s="142"/>
      <c r="BP761" s="142"/>
      <c r="BQ761" s="110"/>
      <c r="BR761" s="142"/>
      <c r="BS761" s="110"/>
      <c r="BT761" s="142"/>
      <c r="BU761" s="110"/>
      <c r="BV761" s="144"/>
      <c r="BW761" s="114"/>
      <c r="BX761" s="67"/>
      <c r="BY761" s="68"/>
      <c r="BZ761" s="143"/>
      <c r="CA761" s="143"/>
      <c r="CB761" s="142"/>
      <c r="CC761" s="110"/>
      <c r="CD761" s="110"/>
      <c r="CE761" s="142"/>
      <c r="CF761" s="145"/>
      <c r="CG761" s="142"/>
      <c r="CH761" s="142"/>
      <c r="CI761" s="142"/>
      <c r="CJ761" s="142"/>
      <c r="CK761" s="142"/>
      <c r="CL761" s="111"/>
      <c r="CM761" s="111"/>
      <c r="CN761" s="111"/>
      <c r="CO761" s="142"/>
      <c r="CP761" s="145"/>
      <c r="CQ761" s="142"/>
      <c r="CR761" s="142"/>
      <c r="CS761" s="142"/>
      <c r="CT761" s="142"/>
      <c r="CU761" s="142"/>
      <c r="CV761" s="111"/>
      <c r="CW761" s="111"/>
      <c r="CX761" s="111"/>
      <c r="CY761" s="142"/>
      <c r="CZ761" s="145"/>
      <c r="DA761" s="116"/>
      <c r="DB761" s="168"/>
      <c r="DC761" s="118"/>
      <c r="DD761" s="118"/>
      <c r="DE761" s="167"/>
      <c r="DF761" s="167"/>
    </row>
    <row r="762" spans="1:110" hidden="1" x14ac:dyDescent="0.25">
      <c r="A762" s="140"/>
      <c r="B762" s="141"/>
      <c r="C762" s="90"/>
      <c r="D762" s="142"/>
      <c r="E762" s="143"/>
      <c r="F762" s="144"/>
      <c r="G762" s="142"/>
      <c r="H762" s="142"/>
      <c r="I762" s="110"/>
      <c r="J762" s="142"/>
      <c r="K762" s="110"/>
      <c r="L762" s="142"/>
      <c r="M762" s="142"/>
      <c r="N762" s="142"/>
      <c r="O762" s="110"/>
      <c r="P762" s="142"/>
      <c r="Q762" s="110"/>
      <c r="R762" s="142"/>
      <c r="S762" s="142"/>
      <c r="T762" s="142"/>
      <c r="U762" s="110"/>
      <c r="V762" s="142"/>
      <c r="W762" s="110"/>
      <c r="X762" s="142"/>
      <c r="Y762" s="110"/>
      <c r="Z762" s="144"/>
      <c r="AA762" s="142"/>
      <c r="AB762" s="142"/>
      <c r="AC762" s="142"/>
      <c r="AD762" s="142"/>
      <c r="AE762" s="142"/>
      <c r="AF762" s="111"/>
      <c r="AG762" s="111"/>
      <c r="AH762" s="111"/>
      <c r="AI762" s="142"/>
      <c r="AJ762" s="144"/>
      <c r="AK762" s="142"/>
      <c r="AL762" s="142"/>
      <c r="AM762" s="142"/>
      <c r="AN762" s="142"/>
      <c r="AO762" s="142"/>
      <c r="AP762" s="111"/>
      <c r="AQ762" s="111"/>
      <c r="AR762" s="111"/>
      <c r="AS762" s="142"/>
      <c r="AT762" s="144"/>
      <c r="AU762" s="142"/>
      <c r="AV762" s="142"/>
      <c r="AW762" s="142"/>
      <c r="AX762" s="110"/>
      <c r="AY762" s="110"/>
      <c r="AZ762" s="142"/>
      <c r="BA762" s="144"/>
      <c r="BB762" s="142"/>
      <c r="BC762" s="142"/>
      <c r="BD762" s="142"/>
      <c r="BE762" s="110"/>
      <c r="BF762" s="110"/>
      <c r="BG762" s="142"/>
      <c r="BH762" s="144"/>
      <c r="BI762" s="142"/>
      <c r="BJ762" s="142"/>
      <c r="BK762" s="110"/>
      <c r="BL762" s="142"/>
      <c r="BM762" s="110"/>
      <c r="BN762" s="142"/>
      <c r="BO762" s="142"/>
      <c r="BP762" s="142"/>
      <c r="BQ762" s="110"/>
      <c r="BR762" s="142"/>
      <c r="BS762" s="110"/>
      <c r="BT762" s="142"/>
      <c r="BU762" s="110"/>
      <c r="BV762" s="144"/>
      <c r="BW762" s="114"/>
      <c r="BX762" s="67"/>
      <c r="BY762" s="68"/>
      <c r="BZ762" s="143"/>
      <c r="CA762" s="143"/>
      <c r="CB762" s="142"/>
      <c r="CC762" s="110"/>
      <c r="CD762" s="110"/>
      <c r="CE762" s="142"/>
      <c r="CF762" s="145"/>
      <c r="CG762" s="142"/>
      <c r="CH762" s="142"/>
      <c r="CI762" s="142"/>
      <c r="CJ762" s="142"/>
      <c r="CK762" s="142"/>
      <c r="CL762" s="111"/>
      <c r="CM762" s="111"/>
      <c r="CN762" s="111"/>
      <c r="CO762" s="142"/>
      <c r="CP762" s="145"/>
      <c r="CQ762" s="142"/>
      <c r="CR762" s="142"/>
      <c r="CS762" s="142"/>
      <c r="CT762" s="142"/>
      <c r="CU762" s="142"/>
      <c r="CV762" s="111"/>
      <c r="CW762" s="111"/>
      <c r="CX762" s="111"/>
      <c r="CY762" s="142"/>
      <c r="CZ762" s="145"/>
      <c r="DA762" s="116"/>
      <c r="DB762" s="168"/>
      <c r="DC762" s="118"/>
      <c r="DD762" s="118"/>
      <c r="DE762" s="167"/>
      <c r="DF762" s="167"/>
    </row>
    <row r="763" spans="1:110" hidden="1" x14ac:dyDescent="0.25">
      <c r="A763" s="140"/>
      <c r="B763" s="141"/>
      <c r="C763" s="90"/>
      <c r="D763" s="142"/>
      <c r="E763" s="143"/>
      <c r="F763" s="144"/>
      <c r="G763" s="142"/>
      <c r="H763" s="142"/>
      <c r="I763" s="110"/>
      <c r="J763" s="142"/>
      <c r="K763" s="110"/>
      <c r="L763" s="142"/>
      <c r="M763" s="142"/>
      <c r="N763" s="142"/>
      <c r="O763" s="110"/>
      <c r="P763" s="142"/>
      <c r="Q763" s="110"/>
      <c r="R763" s="142"/>
      <c r="S763" s="142"/>
      <c r="T763" s="142"/>
      <c r="U763" s="110"/>
      <c r="V763" s="142"/>
      <c r="W763" s="110"/>
      <c r="X763" s="142"/>
      <c r="Y763" s="110"/>
      <c r="Z763" s="144"/>
      <c r="AA763" s="142"/>
      <c r="AB763" s="142"/>
      <c r="AC763" s="142"/>
      <c r="AD763" s="142"/>
      <c r="AE763" s="142"/>
      <c r="AF763" s="111"/>
      <c r="AG763" s="111"/>
      <c r="AH763" s="111"/>
      <c r="AI763" s="142"/>
      <c r="AJ763" s="144"/>
      <c r="AK763" s="142"/>
      <c r="AL763" s="142"/>
      <c r="AM763" s="142"/>
      <c r="AN763" s="142"/>
      <c r="AO763" s="142"/>
      <c r="AP763" s="111"/>
      <c r="AQ763" s="111"/>
      <c r="AR763" s="111"/>
      <c r="AS763" s="142"/>
      <c r="AT763" s="144"/>
      <c r="AU763" s="142"/>
      <c r="AV763" s="142"/>
      <c r="AW763" s="142"/>
      <c r="AX763" s="110"/>
      <c r="AY763" s="110"/>
      <c r="AZ763" s="142"/>
      <c r="BA763" s="144"/>
      <c r="BB763" s="142"/>
      <c r="BC763" s="142"/>
      <c r="BD763" s="142"/>
      <c r="BE763" s="110"/>
      <c r="BF763" s="110"/>
      <c r="BG763" s="142"/>
      <c r="BH763" s="144"/>
      <c r="BI763" s="142"/>
      <c r="BJ763" s="142"/>
      <c r="BK763" s="110"/>
      <c r="BL763" s="142"/>
      <c r="BM763" s="110"/>
      <c r="BN763" s="142"/>
      <c r="BO763" s="142"/>
      <c r="BP763" s="142"/>
      <c r="BQ763" s="110"/>
      <c r="BR763" s="142"/>
      <c r="BS763" s="110"/>
      <c r="BT763" s="142"/>
      <c r="BU763" s="110"/>
      <c r="BV763" s="144"/>
      <c r="BW763" s="114"/>
      <c r="BX763" s="67"/>
      <c r="BY763" s="68"/>
      <c r="BZ763" s="143"/>
      <c r="CA763" s="143"/>
      <c r="CB763" s="142"/>
      <c r="CC763" s="110"/>
      <c r="CD763" s="110"/>
      <c r="CE763" s="142"/>
      <c r="CF763" s="145"/>
      <c r="CG763" s="142"/>
      <c r="CH763" s="142"/>
      <c r="CI763" s="142"/>
      <c r="CJ763" s="142"/>
      <c r="CK763" s="142"/>
      <c r="CL763" s="111"/>
      <c r="CM763" s="111"/>
      <c r="CN763" s="111"/>
      <c r="CO763" s="142"/>
      <c r="CP763" s="145"/>
      <c r="CQ763" s="142"/>
      <c r="CR763" s="142"/>
      <c r="CS763" s="142"/>
      <c r="CT763" s="142"/>
      <c r="CU763" s="142"/>
      <c r="CV763" s="111"/>
      <c r="CW763" s="111"/>
      <c r="CX763" s="111"/>
      <c r="CY763" s="142"/>
      <c r="CZ763" s="145"/>
      <c r="DA763" s="116"/>
      <c r="DB763" s="168"/>
      <c r="DC763" s="118"/>
      <c r="DD763" s="118"/>
      <c r="DE763" s="167"/>
      <c r="DF763" s="167"/>
    </row>
    <row r="764" spans="1:110" hidden="1" x14ac:dyDescent="0.25">
      <c r="A764" s="140"/>
      <c r="B764" s="141"/>
      <c r="C764" s="90"/>
      <c r="D764" s="142"/>
      <c r="E764" s="143"/>
      <c r="F764" s="144"/>
      <c r="G764" s="142"/>
      <c r="H764" s="142"/>
      <c r="I764" s="110"/>
      <c r="J764" s="142"/>
      <c r="K764" s="110"/>
      <c r="L764" s="142"/>
      <c r="M764" s="142"/>
      <c r="N764" s="142"/>
      <c r="O764" s="110"/>
      <c r="P764" s="142"/>
      <c r="Q764" s="110"/>
      <c r="R764" s="142"/>
      <c r="S764" s="142"/>
      <c r="T764" s="142"/>
      <c r="U764" s="110"/>
      <c r="V764" s="142"/>
      <c r="W764" s="110"/>
      <c r="X764" s="142"/>
      <c r="Y764" s="110"/>
      <c r="Z764" s="144"/>
      <c r="AA764" s="142"/>
      <c r="AB764" s="142"/>
      <c r="AC764" s="142"/>
      <c r="AD764" s="142"/>
      <c r="AE764" s="142"/>
      <c r="AF764" s="111"/>
      <c r="AG764" s="111"/>
      <c r="AH764" s="111"/>
      <c r="AI764" s="142"/>
      <c r="AJ764" s="144"/>
      <c r="AK764" s="142"/>
      <c r="AL764" s="142"/>
      <c r="AM764" s="142"/>
      <c r="AN764" s="142"/>
      <c r="AO764" s="142"/>
      <c r="AP764" s="111"/>
      <c r="AQ764" s="111"/>
      <c r="AR764" s="111"/>
      <c r="AS764" s="142"/>
      <c r="AT764" s="144"/>
      <c r="AU764" s="142"/>
      <c r="AV764" s="142"/>
      <c r="AW764" s="142"/>
      <c r="AX764" s="110"/>
      <c r="AY764" s="110"/>
      <c r="AZ764" s="142"/>
      <c r="BA764" s="144"/>
      <c r="BB764" s="142"/>
      <c r="BC764" s="142"/>
      <c r="BD764" s="142"/>
      <c r="BE764" s="110"/>
      <c r="BF764" s="110"/>
      <c r="BG764" s="142"/>
      <c r="BH764" s="144"/>
      <c r="BI764" s="142"/>
      <c r="BJ764" s="142"/>
      <c r="BK764" s="110"/>
      <c r="BL764" s="142"/>
      <c r="BM764" s="110"/>
      <c r="BN764" s="142"/>
      <c r="BO764" s="142"/>
      <c r="BP764" s="142"/>
      <c r="BQ764" s="110"/>
      <c r="BR764" s="142"/>
      <c r="BS764" s="110"/>
      <c r="BT764" s="142"/>
      <c r="BU764" s="110"/>
      <c r="BV764" s="144"/>
      <c r="BW764" s="114"/>
      <c r="BX764" s="67"/>
      <c r="BY764" s="68"/>
      <c r="BZ764" s="143"/>
      <c r="CA764" s="143"/>
      <c r="CB764" s="142"/>
      <c r="CC764" s="110"/>
      <c r="CD764" s="110"/>
      <c r="CE764" s="142"/>
      <c r="CF764" s="145"/>
      <c r="CG764" s="142"/>
      <c r="CH764" s="142"/>
      <c r="CI764" s="142"/>
      <c r="CJ764" s="142"/>
      <c r="CK764" s="142"/>
      <c r="CL764" s="111"/>
      <c r="CM764" s="111"/>
      <c r="CN764" s="111"/>
      <c r="CO764" s="142"/>
      <c r="CP764" s="145"/>
      <c r="CQ764" s="142"/>
      <c r="CR764" s="142"/>
      <c r="CS764" s="142"/>
      <c r="CT764" s="142"/>
      <c r="CU764" s="142"/>
      <c r="CV764" s="111"/>
      <c r="CW764" s="111"/>
      <c r="CX764" s="111"/>
      <c r="CY764" s="142"/>
      <c r="CZ764" s="145"/>
      <c r="DA764" s="116"/>
      <c r="DB764" s="168"/>
      <c r="DC764" s="118"/>
      <c r="DD764" s="118"/>
      <c r="DE764" s="167"/>
      <c r="DF764" s="167"/>
    </row>
    <row r="765" spans="1:110" hidden="1" x14ac:dyDescent="0.25">
      <c r="A765" s="140"/>
      <c r="B765" s="141"/>
      <c r="C765" s="90"/>
      <c r="D765" s="142"/>
      <c r="E765" s="143"/>
      <c r="F765" s="144"/>
      <c r="G765" s="142"/>
      <c r="H765" s="142"/>
      <c r="I765" s="110"/>
      <c r="J765" s="142"/>
      <c r="K765" s="110"/>
      <c r="L765" s="142"/>
      <c r="M765" s="142"/>
      <c r="N765" s="142"/>
      <c r="O765" s="110"/>
      <c r="P765" s="142"/>
      <c r="Q765" s="110"/>
      <c r="R765" s="142"/>
      <c r="S765" s="142"/>
      <c r="T765" s="142"/>
      <c r="U765" s="110"/>
      <c r="V765" s="142"/>
      <c r="W765" s="110"/>
      <c r="X765" s="142"/>
      <c r="Y765" s="110"/>
      <c r="Z765" s="144"/>
      <c r="AA765" s="142"/>
      <c r="AB765" s="142"/>
      <c r="AC765" s="142"/>
      <c r="AD765" s="142"/>
      <c r="AE765" s="142"/>
      <c r="AF765" s="111"/>
      <c r="AG765" s="111"/>
      <c r="AH765" s="111"/>
      <c r="AI765" s="142"/>
      <c r="AJ765" s="144"/>
      <c r="AK765" s="142"/>
      <c r="AL765" s="142"/>
      <c r="AM765" s="142"/>
      <c r="AN765" s="142"/>
      <c r="AO765" s="142"/>
      <c r="AP765" s="111"/>
      <c r="AQ765" s="111"/>
      <c r="AR765" s="111"/>
      <c r="AS765" s="142"/>
      <c r="AT765" s="144"/>
      <c r="AU765" s="142"/>
      <c r="AV765" s="142"/>
      <c r="AW765" s="142"/>
      <c r="AX765" s="110"/>
      <c r="AY765" s="110"/>
      <c r="AZ765" s="142"/>
      <c r="BA765" s="144"/>
      <c r="BB765" s="142"/>
      <c r="BC765" s="142"/>
      <c r="BD765" s="142"/>
      <c r="BE765" s="110"/>
      <c r="BF765" s="110"/>
      <c r="BG765" s="142"/>
      <c r="BH765" s="144"/>
      <c r="BI765" s="142"/>
      <c r="BJ765" s="142"/>
      <c r="BK765" s="110"/>
      <c r="BL765" s="142"/>
      <c r="BM765" s="110"/>
      <c r="BN765" s="142"/>
      <c r="BO765" s="142"/>
      <c r="BP765" s="142"/>
      <c r="BQ765" s="110"/>
      <c r="BR765" s="142"/>
      <c r="BS765" s="110"/>
      <c r="BT765" s="142"/>
      <c r="BU765" s="110"/>
      <c r="BV765" s="144"/>
      <c r="BW765" s="114"/>
      <c r="BX765" s="67"/>
      <c r="BY765" s="68"/>
      <c r="BZ765" s="143"/>
      <c r="CA765" s="143"/>
      <c r="CB765" s="142"/>
      <c r="CC765" s="110"/>
      <c r="CD765" s="110"/>
      <c r="CE765" s="142"/>
      <c r="CF765" s="145"/>
      <c r="CG765" s="142"/>
      <c r="CH765" s="142"/>
      <c r="CI765" s="142"/>
      <c r="CJ765" s="142"/>
      <c r="CK765" s="142"/>
      <c r="CL765" s="111"/>
      <c r="CM765" s="111"/>
      <c r="CN765" s="111"/>
      <c r="CO765" s="142"/>
      <c r="CP765" s="145"/>
      <c r="CQ765" s="142"/>
      <c r="CR765" s="142"/>
      <c r="CS765" s="142"/>
      <c r="CT765" s="142"/>
      <c r="CU765" s="142"/>
      <c r="CV765" s="111"/>
      <c r="CW765" s="111"/>
      <c r="CX765" s="111"/>
      <c r="CY765" s="142"/>
      <c r="CZ765" s="145"/>
      <c r="DA765" s="116"/>
      <c r="DB765" s="168"/>
      <c r="DC765" s="118"/>
      <c r="DD765" s="118"/>
      <c r="DE765" s="167"/>
      <c r="DF765" s="167"/>
    </row>
    <row r="766" spans="1:110" hidden="1" x14ac:dyDescent="0.25">
      <c r="A766" s="140"/>
      <c r="B766" s="141"/>
      <c r="C766" s="90"/>
      <c r="D766" s="142"/>
      <c r="E766" s="143"/>
      <c r="F766" s="144"/>
      <c r="G766" s="142"/>
      <c r="H766" s="142"/>
      <c r="I766" s="110"/>
      <c r="J766" s="142"/>
      <c r="K766" s="110"/>
      <c r="L766" s="142"/>
      <c r="M766" s="142"/>
      <c r="N766" s="142"/>
      <c r="O766" s="110"/>
      <c r="P766" s="142"/>
      <c r="Q766" s="110"/>
      <c r="R766" s="142"/>
      <c r="S766" s="142"/>
      <c r="T766" s="142"/>
      <c r="U766" s="110"/>
      <c r="V766" s="142"/>
      <c r="W766" s="110"/>
      <c r="X766" s="142"/>
      <c r="Y766" s="110"/>
      <c r="Z766" s="144"/>
      <c r="AA766" s="142"/>
      <c r="AB766" s="142"/>
      <c r="AC766" s="142"/>
      <c r="AD766" s="142"/>
      <c r="AE766" s="142"/>
      <c r="AF766" s="111"/>
      <c r="AG766" s="111"/>
      <c r="AH766" s="111"/>
      <c r="AI766" s="142"/>
      <c r="AJ766" s="144"/>
      <c r="AK766" s="142"/>
      <c r="AL766" s="142"/>
      <c r="AM766" s="142"/>
      <c r="AN766" s="142"/>
      <c r="AO766" s="142"/>
      <c r="AP766" s="111"/>
      <c r="AQ766" s="111"/>
      <c r="AR766" s="111"/>
      <c r="AS766" s="142"/>
      <c r="AT766" s="144"/>
      <c r="AU766" s="142"/>
      <c r="AV766" s="142"/>
      <c r="AW766" s="142"/>
      <c r="AX766" s="110"/>
      <c r="AY766" s="110"/>
      <c r="AZ766" s="142"/>
      <c r="BA766" s="144"/>
      <c r="BB766" s="142"/>
      <c r="BC766" s="142"/>
      <c r="BD766" s="142"/>
      <c r="BE766" s="110"/>
      <c r="BF766" s="110"/>
      <c r="BG766" s="142"/>
      <c r="BH766" s="144"/>
      <c r="BI766" s="142"/>
      <c r="BJ766" s="142"/>
      <c r="BK766" s="110"/>
      <c r="BL766" s="142"/>
      <c r="BM766" s="110"/>
      <c r="BN766" s="142"/>
      <c r="BO766" s="142"/>
      <c r="BP766" s="142"/>
      <c r="BQ766" s="110"/>
      <c r="BR766" s="142"/>
      <c r="BS766" s="110"/>
      <c r="BT766" s="142"/>
      <c r="BU766" s="110"/>
      <c r="BV766" s="144"/>
      <c r="BW766" s="114"/>
      <c r="BX766" s="67"/>
      <c r="BY766" s="68"/>
      <c r="BZ766" s="143"/>
      <c r="CA766" s="143"/>
      <c r="CB766" s="142"/>
      <c r="CC766" s="110"/>
      <c r="CD766" s="110"/>
      <c r="CE766" s="142"/>
      <c r="CF766" s="145"/>
      <c r="CG766" s="142"/>
      <c r="CH766" s="142"/>
      <c r="CI766" s="142"/>
      <c r="CJ766" s="142"/>
      <c r="CK766" s="142"/>
      <c r="CL766" s="111"/>
      <c r="CM766" s="111"/>
      <c r="CN766" s="111"/>
      <c r="CO766" s="142"/>
      <c r="CP766" s="145"/>
      <c r="CQ766" s="142"/>
      <c r="CR766" s="142"/>
      <c r="CS766" s="142"/>
      <c r="CT766" s="142"/>
      <c r="CU766" s="142"/>
      <c r="CV766" s="111"/>
      <c r="CW766" s="111"/>
      <c r="CX766" s="111"/>
      <c r="CY766" s="142"/>
      <c r="CZ766" s="145"/>
      <c r="DA766" s="116"/>
      <c r="DB766" s="168"/>
      <c r="DC766" s="118"/>
      <c r="DD766" s="118"/>
      <c r="DE766" s="167"/>
      <c r="DF766" s="167"/>
    </row>
    <row r="767" spans="1:110" hidden="1" x14ac:dyDescent="0.25">
      <c r="A767" s="140"/>
      <c r="B767" s="141"/>
      <c r="C767" s="90"/>
      <c r="D767" s="142"/>
      <c r="E767" s="143"/>
      <c r="F767" s="144"/>
      <c r="G767" s="142"/>
      <c r="H767" s="142"/>
      <c r="I767" s="110"/>
      <c r="J767" s="142"/>
      <c r="K767" s="110"/>
      <c r="L767" s="142"/>
      <c r="M767" s="142"/>
      <c r="N767" s="142"/>
      <c r="O767" s="110"/>
      <c r="P767" s="142"/>
      <c r="Q767" s="110"/>
      <c r="R767" s="142"/>
      <c r="S767" s="142"/>
      <c r="T767" s="142"/>
      <c r="U767" s="110"/>
      <c r="V767" s="142"/>
      <c r="W767" s="110"/>
      <c r="X767" s="142"/>
      <c r="Y767" s="110"/>
      <c r="Z767" s="144"/>
      <c r="AA767" s="142"/>
      <c r="AB767" s="142"/>
      <c r="AC767" s="142"/>
      <c r="AD767" s="142"/>
      <c r="AE767" s="142"/>
      <c r="AF767" s="111"/>
      <c r="AG767" s="111"/>
      <c r="AH767" s="111"/>
      <c r="AI767" s="142"/>
      <c r="AJ767" s="144"/>
      <c r="AK767" s="142"/>
      <c r="AL767" s="142"/>
      <c r="AM767" s="142"/>
      <c r="AN767" s="142"/>
      <c r="AO767" s="142"/>
      <c r="AP767" s="111"/>
      <c r="AQ767" s="111"/>
      <c r="AR767" s="111"/>
      <c r="AS767" s="142"/>
      <c r="AT767" s="144"/>
      <c r="AU767" s="142"/>
      <c r="AV767" s="142"/>
      <c r="AW767" s="142"/>
      <c r="AX767" s="110"/>
      <c r="AY767" s="110"/>
      <c r="AZ767" s="142"/>
      <c r="BA767" s="144"/>
      <c r="BB767" s="142"/>
      <c r="BC767" s="142"/>
      <c r="BD767" s="142"/>
      <c r="BE767" s="110"/>
      <c r="BF767" s="110"/>
      <c r="BG767" s="142"/>
      <c r="BH767" s="144"/>
      <c r="BI767" s="142"/>
      <c r="BJ767" s="142"/>
      <c r="BK767" s="110"/>
      <c r="BL767" s="142"/>
      <c r="BM767" s="110"/>
      <c r="BN767" s="142"/>
      <c r="BO767" s="142"/>
      <c r="BP767" s="142"/>
      <c r="BQ767" s="110"/>
      <c r="BR767" s="142"/>
      <c r="BS767" s="110"/>
      <c r="BT767" s="142"/>
      <c r="BU767" s="110"/>
      <c r="BV767" s="144"/>
      <c r="BW767" s="114"/>
      <c r="BX767" s="67"/>
      <c r="BY767" s="68"/>
      <c r="BZ767" s="143"/>
      <c r="CA767" s="143"/>
      <c r="CB767" s="142"/>
      <c r="CC767" s="110"/>
      <c r="CD767" s="110"/>
      <c r="CE767" s="142"/>
      <c r="CF767" s="145"/>
      <c r="CG767" s="142"/>
      <c r="CH767" s="142"/>
      <c r="CI767" s="142"/>
      <c r="CJ767" s="142"/>
      <c r="CK767" s="142"/>
      <c r="CL767" s="111"/>
      <c r="CM767" s="111"/>
      <c r="CN767" s="111"/>
      <c r="CO767" s="142"/>
      <c r="CP767" s="145"/>
      <c r="CQ767" s="142"/>
      <c r="CR767" s="142"/>
      <c r="CS767" s="142"/>
      <c r="CT767" s="142"/>
      <c r="CU767" s="142"/>
      <c r="CV767" s="111"/>
      <c r="CW767" s="111"/>
      <c r="CX767" s="111"/>
      <c r="CY767" s="142"/>
      <c r="CZ767" s="145"/>
      <c r="DA767" s="116"/>
      <c r="DB767" s="168"/>
      <c r="DC767" s="118"/>
      <c r="DD767" s="118"/>
      <c r="DE767" s="167"/>
      <c r="DF767" s="167"/>
    </row>
    <row r="768" spans="1:110" hidden="1" x14ac:dyDescent="0.25">
      <c r="A768" s="140"/>
      <c r="B768" s="141"/>
      <c r="C768" s="90"/>
      <c r="D768" s="142"/>
      <c r="E768" s="143"/>
      <c r="F768" s="144"/>
      <c r="G768" s="142"/>
      <c r="H768" s="142"/>
      <c r="I768" s="110"/>
      <c r="J768" s="142"/>
      <c r="K768" s="110"/>
      <c r="L768" s="142"/>
      <c r="M768" s="142"/>
      <c r="N768" s="142"/>
      <c r="O768" s="110"/>
      <c r="P768" s="142"/>
      <c r="Q768" s="110"/>
      <c r="R768" s="142"/>
      <c r="S768" s="142"/>
      <c r="T768" s="142"/>
      <c r="U768" s="110"/>
      <c r="V768" s="142"/>
      <c r="W768" s="110"/>
      <c r="X768" s="142"/>
      <c r="Y768" s="110"/>
      <c r="Z768" s="144"/>
      <c r="AA768" s="142"/>
      <c r="AB768" s="142"/>
      <c r="AC768" s="142"/>
      <c r="AD768" s="142"/>
      <c r="AE768" s="142"/>
      <c r="AF768" s="111"/>
      <c r="AG768" s="111"/>
      <c r="AH768" s="111"/>
      <c r="AI768" s="142"/>
      <c r="AJ768" s="144"/>
      <c r="AK768" s="142"/>
      <c r="AL768" s="142"/>
      <c r="AM768" s="142"/>
      <c r="AN768" s="142"/>
      <c r="AO768" s="142"/>
      <c r="AP768" s="111"/>
      <c r="AQ768" s="111"/>
      <c r="AR768" s="111"/>
      <c r="AS768" s="142"/>
      <c r="AT768" s="144"/>
      <c r="AU768" s="142"/>
      <c r="AV768" s="142"/>
      <c r="AW768" s="142"/>
      <c r="AX768" s="110"/>
      <c r="AY768" s="110"/>
      <c r="AZ768" s="142"/>
      <c r="BA768" s="144"/>
      <c r="BB768" s="142"/>
      <c r="BC768" s="142"/>
      <c r="BD768" s="142"/>
      <c r="BE768" s="110"/>
      <c r="BF768" s="110"/>
      <c r="BG768" s="142"/>
      <c r="BH768" s="144"/>
      <c r="BI768" s="142"/>
      <c r="BJ768" s="142"/>
      <c r="BK768" s="110"/>
      <c r="BL768" s="142"/>
      <c r="BM768" s="110"/>
      <c r="BN768" s="142"/>
      <c r="BO768" s="142"/>
      <c r="BP768" s="142"/>
      <c r="BQ768" s="110"/>
      <c r="BR768" s="142"/>
      <c r="BS768" s="110"/>
      <c r="BT768" s="142"/>
      <c r="BU768" s="110"/>
      <c r="BV768" s="144"/>
      <c r="BW768" s="114"/>
      <c r="BX768" s="67"/>
      <c r="BY768" s="68"/>
      <c r="BZ768" s="143"/>
      <c r="CA768" s="143"/>
      <c r="CB768" s="142"/>
      <c r="CC768" s="110"/>
      <c r="CD768" s="110"/>
      <c r="CE768" s="142"/>
      <c r="CF768" s="145"/>
      <c r="CG768" s="142"/>
      <c r="CH768" s="142"/>
      <c r="CI768" s="142"/>
      <c r="CJ768" s="142"/>
      <c r="CK768" s="142"/>
      <c r="CL768" s="111"/>
      <c r="CM768" s="111"/>
      <c r="CN768" s="111"/>
      <c r="CO768" s="142"/>
      <c r="CP768" s="145"/>
      <c r="CQ768" s="142"/>
      <c r="CR768" s="142"/>
      <c r="CS768" s="142"/>
      <c r="CT768" s="142"/>
      <c r="CU768" s="142"/>
      <c r="CV768" s="111"/>
      <c r="CW768" s="111"/>
      <c r="CX768" s="111"/>
      <c r="CY768" s="142"/>
      <c r="CZ768" s="145"/>
      <c r="DA768" s="116"/>
      <c r="DB768" s="168"/>
      <c r="DC768" s="118"/>
      <c r="DD768" s="118"/>
      <c r="DE768" s="167"/>
      <c r="DF768" s="167"/>
    </row>
    <row r="769" spans="1:110" hidden="1" x14ac:dyDescent="0.25">
      <c r="A769" s="140"/>
      <c r="B769" s="141"/>
      <c r="C769" s="90"/>
      <c r="D769" s="142"/>
      <c r="E769" s="143"/>
      <c r="F769" s="144"/>
      <c r="G769" s="142"/>
      <c r="H769" s="142"/>
      <c r="I769" s="110"/>
      <c r="J769" s="142"/>
      <c r="K769" s="110"/>
      <c r="L769" s="142"/>
      <c r="M769" s="142"/>
      <c r="N769" s="142"/>
      <c r="O769" s="110"/>
      <c r="P769" s="142"/>
      <c r="Q769" s="110"/>
      <c r="R769" s="142"/>
      <c r="S769" s="142"/>
      <c r="T769" s="142"/>
      <c r="U769" s="110"/>
      <c r="V769" s="142"/>
      <c r="W769" s="110"/>
      <c r="X769" s="142"/>
      <c r="Y769" s="110"/>
      <c r="Z769" s="144"/>
      <c r="AA769" s="142"/>
      <c r="AB769" s="142"/>
      <c r="AC769" s="142"/>
      <c r="AD769" s="142"/>
      <c r="AE769" s="142"/>
      <c r="AF769" s="111"/>
      <c r="AG769" s="111"/>
      <c r="AH769" s="111"/>
      <c r="AI769" s="142"/>
      <c r="AJ769" s="144"/>
      <c r="AK769" s="142"/>
      <c r="AL769" s="142"/>
      <c r="AM769" s="142"/>
      <c r="AN769" s="142"/>
      <c r="AO769" s="142"/>
      <c r="AP769" s="111"/>
      <c r="AQ769" s="111"/>
      <c r="AR769" s="111"/>
      <c r="AS769" s="142"/>
      <c r="AT769" s="144"/>
      <c r="AU769" s="142"/>
      <c r="AV769" s="142"/>
      <c r="AW769" s="142"/>
      <c r="AX769" s="110"/>
      <c r="AY769" s="110"/>
      <c r="AZ769" s="142"/>
      <c r="BA769" s="144"/>
      <c r="BB769" s="142"/>
      <c r="BC769" s="142"/>
      <c r="BD769" s="142"/>
      <c r="BE769" s="110"/>
      <c r="BF769" s="110"/>
      <c r="BG769" s="142"/>
      <c r="BH769" s="144"/>
      <c r="BI769" s="142"/>
      <c r="BJ769" s="142"/>
      <c r="BK769" s="110"/>
      <c r="BL769" s="142"/>
      <c r="BM769" s="110"/>
      <c r="BN769" s="142"/>
      <c r="BO769" s="142"/>
      <c r="BP769" s="142"/>
      <c r="BQ769" s="110"/>
      <c r="BR769" s="142"/>
      <c r="BS769" s="110"/>
      <c r="BT769" s="142"/>
      <c r="BU769" s="110"/>
      <c r="BV769" s="144"/>
      <c r="BW769" s="114"/>
      <c r="BX769" s="67"/>
      <c r="BY769" s="68"/>
      <c r="BZ769" s="143"/>
      <c r="CA769" s="143"/>
      <c r="CB769" s="142"/>
      <c r="CC769" s="110"/>
      <c r="CD769" s="110"/>
      <c r="CE769" s="142"/>
      <c r="CF769" s="145"/>
      <c r="CG769" s="142"/>
      <c r="CH769" s="142"/>
      <c r="CI769" s="142"/>
      <c r="CJ769" s="142"/>
      <c r="CK769" s="142"/>
      <c r="CL769" s="111"/>
      <c r="CM769" s="111"/>
      <c r="CN769" s="111"/>
      <c r="CO769" s="142"/>
      <c r="CP769" s="145"/>
      <c r="CQ769" s="142"/>
      <c r="CR769" s="142"/>
      <c r="CS769" s="142"/>
      <c r="CT769" s="142"/>
      <c r="CU769" s="142"/>
      <c r="CV769" s="111"/>
      <c r="CW769" s="111"/>
      <c r="CX769" s="111"/>
      <c r="CY769" s="142"/>
      <c r="CZ769" s="145"/>
      <c r="DA769" s="116"/>
      <c r="DB769" s="168"/>
      <c r="DC769" s="118"/>
      <c r="DD769" s="118"/>
      <c r="DE769" s="167"/>
      <c r="DF769" s="167"/>
    </row>
    <row r="770" spans="1:110" hidden="1" x14ac:dyDescent="0.25">
      <c r="A770" s="140"/>
      <c r="B770" s="141"/>
      <c r="C770" s="90"/>
      <c r="D770" s="142"/>
      <c r="E770" s="143"/>
      <c r="F770" s="144"/>
      <c r="G770" s="142"/>
      <c r="H770" s="142"/>
      <c r="I770" s="110"/>
      <c r="J770" s="142"/>
      <c r="K770" s="110"/>
      <c r="L770" s="142"/>
      <c r="M770" s="142"/>
      <c r="N770" s="142"/>
      <c r="O770" s="110"/>
      <c r="P770" s="142"/>
      <c r="Q770" s="110"/>
      <c r="R770" s="142"/>
      <c r="S770" s="142"/>
      <c r="T770" s="142"/>
      <c r="U770" s="110"/>
      <c r="V770" s="142"/>
      <c r="W770" s="110"/>
      <c r="X770" s="142"/>
      <c r="Y770" s="110"/>
      <c r="Z770" s="144"/>
      <c r="AA770" s="142"/>
      <c r="AB770" s="142"/>
      <c r="AC770" s="142"/>
      <c r="AD770" s="142"/>
      <c r="AE770" s="142"/>
      <c r="AF770" s="111"/>
      <c r="AG770" s="111"/>
      <c r="AH770" s="111"/>
      <c r="AI770" s="142"/>
      <c r="AJ770" s="144"/>
      <c r="AK770" s="142"/>
      <c r="AL770" s="142"/>
      <c r="AM770" s="142"/>
      <c r="AN770" s="142"/>
      <c r="AO770" s="142"/>
      <c r="AP770" s="111"/>
      <c r="AQ770" s="111"/>
      <c r="AR770" s="111"/>
      <c r="AS770" s="142"/>
      <c r="AT770" s="144"/>
      <c r="AU770" s="142"/>
      <c r="AV770" s="142"/>
      <c r="AW770" s="142"/>
      <c r="AX770" s="110"/>
      <c r="AY770" s="110"/>
      <c r="AZ770" s="142"/>
      <c r="BA770" s="144"/>
      <c r="BB770" s="142"/>
      <c r="BC770" s="142"/>
      <c r="BD770" s="142"/>
      <c r="BE770" s="110"/>
      <c r="BF770" s="110"/>
      <c r="BG770" s="142"/>
      <c r="BH770" s="144"/>
      <c r="BI770" s="142"/>
      <c r="BJ770" s="142"/>
      <c r="BK770" s="110"/>
      <c r="BL770" s="142"/>
      <c r="BM770" s="110"/>
      <c r="BN770" s="142"/>
      <c r="BO770" s="142"/>
      <c r="BP770" s="142"/>
      <c r="BQ770" s="110"/>
      <c r="BR770" s="142"/>
      <c r="BS770" s="110"/>
      <c r="BT770" s="142"/>
      <c r="BU770" s="110"/>
      <c r="BV770" s="144"/>
      <c r="BW770" s="114"/>
      <c r="BX770" s="67"/>
      <c r="BY770" s="68"/>
      <c r="BZ770" s="143"/>
      <c r="CA770" s="143"/>
      <c r="CB770" s="142"/>
      <c r="CC770" s="110"/>
      <c r="CD770" s="110"/>
      <c r="CE770" s="142"/>
      <c r="CF770" s="145"/>
      <c r="CG770" s="142"/>
      <c r="CH770" s="142"/>
      <c r="CI770" s="142"/>
      <c r="CJ770" s="142"/>
      <c r="CK770" s="142"/>
      <c r="CL770" s="111"/>
      <c r="CM770" s="111"/>
      <c r="CN770" s="111"/>
      <c r="CO770" s="142"/>
      <c r="CP770" s="145"/>
      <c r="CQ770" s="142"/>
      <c r="CR770" s="142"/>
      <c r="CS770" s="142"/>
      <c r="CT770" s="142"/>
      <c r="CU770" s="142"/>
      <c r="CV770" s="111"/>
      <c r="CW770" s="111"/>
      <c r="CX770" s="111"/>
      <c r="CY770" s="142"/>
      <c r="CZ770" s="145"/>
      <c r="DA770" s="116"/>
      <c r="DB770" s="168"/>
      <c r="DC770" s="118"/>
      <c r="DD770" s="118"/>
      <c r="DE770" s="167"/>
      <c r="DF770" s="167"/>
    </row>
    <row r="771" spans="1:110" hidden="1" x14ac:dyDescent="0.25">
      <c r="A771" s="140"/>
      <c r="B771" s="141"/>
      <c r="C771" s="90"/>
      <c r="D771" s="142"/>
      <c r="E771" s="143"/>
      <c r="F771" s="144"/>
      <c r="G771" s="142"/>
      <c r="H771" s="142"/>
      <c r="I771" s="110"/>
      <c r="J771" s="142"/>
      <c r="K771" s="110"/>
      <c r="L771" s="142"/>
      <c r="M771" s="142"/>
      <c r="N771" s="142"/>
      <c r="O771" s="110"/>
      <c r="P771" s="142"/>
      <c r="Q771" s="110"/>
      <c r="R771" s="142"/>
      <c r="S771" s="142"/>
      <c r="T771" s="142"/>
      <c r="U771" s="110"/>
      <c r="V771" s="142"/>
      <c r="W771" s="110"/>
      <c r="X771" s="142"/>
      <c r="Y771" s="110"/>
      <c r="Z771" s="144"/>
      <c r="AA771" s="142"/>
      <c r="AB771" s="142"/>
      <c r="AC771" s="142"/>
      <c r="AD771" s="142"/>
      <c r="AE771" s="142"/>
      <c r="AF771" s="111"/>
      <c r="AG771" s="111"/>
      <c r="AH771" s="111"/>
      <c r="AI771" s="142"/>
      <c r="AJ771" s="144"/>
      <c r="AK771" s="142"/>
      <c r="AL771" s="142"/>
      <c r="AM771" s="142"/>
      <c r="AN771" s="142"/>
      <c r="AO771" s="142"/>
      <c r="AP771" s="111"/>
      <c r="AQ771" s="111"/>
      <c r="AR771" s="111"/>
      <c r="AS771" s="142"/>
      <c r="AT771" s="144"/>
      <c r="AU771" s="142"/>
      <c r="AV771" s="142"/>
      <c r="AW771" s="142"/>
      <c r="AX771" s="110"/>
      <c r="AY771" s="110"/>
      <c r="AZ771" s="142"/>
      <c r="BA771" s="144"/>
      <c r="BB771" s="142"/>
      <c r="BC771" s="142"/>
      <c r="BD771" s="142"/>
      <c r="BE771" s="110"/>
      <c r="BF771" s="110"/>
      <c r="BG771" s="142"/>
      <c r="BH771" s="144"/>
      <c r="BI771" s="142"/>
      <c r="BJ771" s="142"/>
      <c r="BK771" s="110"/>
      <c r="BL771" s="142"/>
      <c r="BM771" s="110"/>
      <c r="BN771" s="142"/>
      <c r="BO771" s="142"/>
      <c r="BP771" s="142"/>
      <c r="BQ771" s="110"/>
      <c r="BR771" s="142"/>
      <c r="BS771" s="110"/>
      <c r="BT771" s="142"/>
      <c r="BU771" s="110"/>
      <c r="BV771" s="144"/>
      <c r="BW771" s="114"/>
      <c r="BX771" s="67"/>
      <c r="BY771" s="68"/>
      <c r="BZ771" s="143"/>
      <c r="CA771" s="143"/>
      <c r="CB771" s="142"/>
      <c r="CC771" s="110"/>
      <c r="CD771" s="110"/>
      <c r="CE771" s="142"/>
      <c r="CF771" s="145"/>
      <c r="CG771" s="142"/>
      <c r="CH771" s="142"/>
      <c r="CI771" s="142"/>
      <c r="CJ771" s="142"/>
      <c r="CK771" s="142"/>
      <c r="CL771" s="111"/>
      <c r="CM771" s="111"/>
      <c r="CN771" s="111"/>
      <c r="CO771" s="142"/>
      <c r="CP771" s="145"/>
      <c r="CQ771" s="142"/>
      <c r="CR771" s="142"/>
      <c r="CS771" s="142"/>
      <c r="CT771" s="142"/>
      <c r="CU771" s="142"/>
      <c r="CV771" s="111"/>
      <c r="CW771" s="111"/>
      <c r="CX771" s="111"/>
      <c r="CY771" s="142"/>
      <c r="CZ771" s="145"/>
      <c r="DA771" s="116"/>
      <c r="DB771" s="168"/>
      <c r="DC771" s="118"/>
      <c r="DD771" s="118"/>
      <c r="DE771" s="167"/>
      <c r="DF771" s="167"/>
    </row>
    <row r="772" spans="1:110" hidden="1" x14ac:dyDescent="0.25">
      <c r="A772" s="140"/>
      <c r="B772" s="141"/>
      <c r="C772" s="90"/>
      <c r="D772" s="142"/>
      <c r="E772" s="143"/>
      <c r="F772" s="144"/>
      <c r="G772" s="142"/>
      <c r="H772" s="142"/>
      <c r="I772" s="110"/>
      <c r="J772" s="142"/>
      <c r="K772" s="110"/>
      <c r="L772" s="142"/>
      <c r="M772" s="142"/>
      <c r="N772" s="142"/>
      <c r="O772" s="110"/>
      <c r="P772" s="142"/>
      <c r="Q772" s="110"/>
      <c r="R772" s="142"/>
      <c r="S772" s="142"/>
      <c r="T772" s="142"/>
      <c r="U772" s="110"/>
      <c r="V772" s="142"/>
      <c r="W772" s="110"/>
      <c r="X772" s="142"/>
      <c r="Y772" s="110"/>
      <c r="Z772" s="144"/>
      <c r="AA772" s="142"/>
      <c r="AB772" s="142"/>
      <c r="AC772" s="142"/>
      <c r="AD772" s="142"/>
      <c r="AE772" s="142"/>
      <c r="AF772" s="111"/>
      <c r="AG772" s="111"/>
      <c r="AH772" s="111"/>
      <c r="AI772" s="142"/>
      <c r="AJ772" s="144"/>
      <c r="AK772" s="142"/>
      <c r="AL772" s="142"/>
      <c r="AM772" s="142"/>
      <c r="AN772" s="142"/>
      <c r="AO772" s="142"/>
      <c r="AP772" s="111"/>
      <c r="AQ772" s="111"/>
      <c r="AR772" s="111"/>
      <c r="AS772" s="142"/>
      <c r="AT772" s="144"/>
      <c r="AU772" s="142"/>
      <c r="AV772" s="142"/>
      <c r="AW772" s="142"/>
      <c r="AX772" s="110"/>
      <c r="AY772" s="110"/>
      <c r="AZ772" s="142"/>
      <c r="BA772" s="144"/>
      <c r="BB772" s="142"/>
      <c r="BC772" s="142"/>
      <c r="BD772" s="142"/>
      <c r="BE772" s="110"/>
      <c r="BF772" s="110"/>
      <c r="BG772" s="142"/>
      <c r="BH772" s="144"/>
      <c r="BI772" s="142"/>
      <c r="BJ772" s="142"/>
      <c r="BK772" s="110"/>
      <c r="BL772" s="142"/>
      <c r="BM772" s="110"/>
      <c r="BN772" s="142"/>
      <c r="BO772" s="142"/>
      <c r="BP772" s="142"/>
      <c r="BQ772" s="110"/>
      <c r="BR772" s="142"/>
      <c r="BS772" s="110"/>
      <c r="BT772" s="142"/>
      <c r="BU772" s="110"/>
      <c r="BV772" s="144"/>
      <c r="BW772" s="114"/>
      <c r="BX772" s="67"/>
      <c r="BY772" s="68"/>
      <c r="BZ772" s="143"/>
      <c r="CA772" s="143"/>
      <c r="CB772" s="142"/>
      <c r="CC772" s="110"/>
      <c r="CD772" s="110"/>
      <c r="CE772" s="142"/>
      <c r="CF772" s="145"/>
      <c r="CG772" s="142"/>
      <c r="CH772" s="142"/>
      <c r="CI772" s="142"/>
      <c r="CJ772" s="142"/>
      <c r="CK772" s="142"/>
      <c r="CL772" s="111"/>
      <c r="CM772" s="111"/>
      <c r="CN772" s="111"/>
      <c r="CO772" s="142"/>
      <c r="CP772" s="145"/>
      <c r="CQ772" s="142"/>
      <c r="CR772" s="142"/>
      <c r="CS772" s="142"/>
      <c r="CT772" s="142"/>
      <c r="CU772" s="142"/>
      <c r="CV772" s="111"/>
      <c r="CW772" s="111"/>
      <c r="CX772" s="111"/>
      <c r="CY772" s="142"/>
      <c r="CZ772" s="145"/>
      <c r="DA772" s="116"/>
      <c r="DB772" s="168"/>
      <c r="DC772" s="118"/>
      <c r="DD772" s="118"/>
      <c r="DE772" s="167"/>
      <c r="DF772" s="167"/>
    </row>
    <row r="773" spans="1:110" hidden="1" x14ac:dyDescent="0.25">
      <c r="A773" s="140"/>
      <c r="B773" s="141"/>
      <c r="C773" s="90"/>
      <c r="D773" s="142"/>
      <c r="E773" s="143"/>
      <c r="F773" s="144"/>
      <c r="G773" s="142"/>
      <c r="H773" s="142"/>
      <c r="I773" s="110"/>
      <c r="J773" s="142"/>
      <c r="K773" s="110"/>
      <c r="L773" s="142"/>
      <c r="M773" s="142"/>
      <c r="N773" s="142"/>
      <c r="O773" s="110"/>
      <c r="P773" s="142"/>
      <c r="Q773" s="110"/>
      <c r="R773" s="142"/>
      <c r="S773" s="142"/>
      <c r="T773" s="142"/>
      <c r="U773" s="110"/>
      <c r="V773" s="142"/>
      <c r="W773" s="110"/>
      <c r="X773" s="142"/>
      <c r="Y773" s="110"/>
      <c r="Z773" s="144"/>
      <c r="AA773" s="142"/>
      <c r="AB773" s="142"/>
      <c r="AC773" s="142"/>
      <c r="AD773" s="142"/>
      <c r="AE773" s="142"/>
      <c r="AF773" s="111"/>
      <c r="AG773" s="111"/>
      <c r="AH773" s="111"/>
      <c r="AI773" s="142"/>
      <c r="AJ773" s="144"/>
      <c r="AK773" s="142"/>
      <c r="AL773" s="142"/>
      <c r="AM773" s="142"/>
      <c r="AN773" s="142"/>
      <c r="AO773" s="142"/>
      <c r="AP773" s="111"/>
      <c r="AQ773" s="111"/>
      <c r="AR773" s="111"/>
      <c r="AS773" s="142"/>
      <c r="AT773" s="144"/>
      <c r="AU773" s="142"/>
      <c r="AV773" s="142"/>
      <c r="AW773" s="142"/>
      <c r="AX773" s="110"/>
      <c r="AY773" s="110"/>
      <c r="AZ773" s="142"/>
      <c r="BA773" s="144"/>
      <c r="BB773" s="142"/>
      <c r="BC773" s="142"/>
      <c r="BD773" s="142"/>
      <c r="BE773" s="110"/>
      <c r="BF773" s="110"/>
      <c r="BG773" s="142"/>
      <c r="BH773" s="144"/>
      <c r="BI773" s="142"/>
      <c r="BJ773" s="142"/>
      <c r="BK773" s="110"/>
      <c r="BL773" s="142"/>
      <c r="BM773" s="110"/>
      <c r="BN773" s="142"/>
      <c r="BO773" s="142"/>
      <c r="BP773" s="142"/>
      <c r="BQ773" s="110"/>
      <c r="BR773" s="142"/>
      <c r="BS773" s="110"/>
      <c r="BT773" s="142"/>
      <c r="BU773" s="110"/>
      <c r="BV773" s="144"/>
      <c r="BW773" s="114"/>
      <c r="BX773" s="67"/>
      <c r="BY773" s="68"/>
      <c r="BZ773" s="143"/>
      <c r="CA773" s="143"/>
      <c r="CB773" s="142"/>
      <c r="CC773" s="110"/>
      <c r="CD773" s="110"/>
      <c r="CE773" s="142"/>
      <c r="CF773" s="145"/>
      <c r="CG773" s="142"/>
      <c r="CH773" s="142"/>
      <c r="CI773" s="142"/>
      <c r="CJ773" s="142"/>
      <c r="CK773" s="142"/>
      <c r="CL773" s="111"/>
      <c r="CM773" s="111"/>
      <c r="CN773" s="111"/>
      <c r="CO773" s="142"/>
      <c r="CP773" s="145"/>
      <c r="CQ773" s="142"/>
      <c r="CR773" s="142"/>
      <c r="CS773" s="142"/>
      <c r="CT773" s="142"/>
      <c r="CU773" s="142"/>
      <c r="CV773" s="111"/>
      <c r="CW773" s="111"/>
      <c r="CX773" s="111"/>
      <c r="CY773" s="142"/>
      <c r="CZ773" s="145"/>
      <c r="DA773" s="116"/>
      <c r="DB773" s="168"/>
      <c r="DC773" s="118"/>
      <c r="DD773" s="118"/>
      <c r="DE773" s="167"/>
      <c r="DF773" s="167"/>
    </row>
    <row r="774" spans="1:110" hidden="1" x14ac:dyDescent="0.25">
      <c r="A774" s="140"/>
      <c r="B774" s="141"/>
      <c r="C774" s="90"/>
      <c r="D774" s="142"/>
      <c r="E774" s="143"/>
      <c r="F774" s="144"/>
      <c r="G774" s="142"/>
      <c r="H774" s="142"/>
      <c r="I774" s="110"/>
      <c r="J774" s="142"/>
      <c r="K774" s="110"/>
      <c r="L774" s="142"/>
      <c r="M774" s="142"/>
      <c r="N774" s="142"/>
      <c r="O774" s="110"/>
      <c r="P774" s="142"/>
      <c r="Q774" s="110"/>
      <c r="R774" s="142"/>
      <c r="S774" s="142"/>
      <c r="T774" s="142"/>
      <c r="U774" s="110"/>
      <c r="V774" s="142"/>
      <c r="W774" s="110"/>
      <c r="X774" s="142"/>
      <c r="Y774" s="110"/>
      <c r="Z774" s="144"/>
      <c r="AA774" s="142"/>
      <c r="AB774" s="142"/>
      <c r="AC774" s="142"/>
      <c r="AD774" s="142"/>
      <c r="AE774" s="142"/>
      <c r="AF774" s="111"/>
      <c r="AG774" s="111"/>
      <c r="AH774" s="111"/>
      <c r="AI774" s="142"/>
      <c r="AJ774" s="144"/>
      <c r="AK774" s="142"/>
      <c r="AL774" s="142"/>
      <c r="AM774" s="142"/>
      <c r="AN774" s="142"/>
      <c r="AO774" s="142"/>
      <c r="AP774" s="111"/>
      <c r="AQ774" s="111"/>
      <c r="AR774" s="111"/>
      <c r="AS774" s="142"/>
      <c r="AT774" s="144"/>
      <c r="AU774" s="142"/>
      <c r="AV774" s="142"/>
      <c r="AW774" s="142"/>
      <c r="AX774" s="110"/>
      <c r="AY774" s="110"/>
      <c r="AZ774" s="142"/>
      <c r="BA774" s="144"/>
      <c r="BB774" s="142"/>
      <c r="BC774" s="142"/>
      <c r="BD774" s="142"/>
      <c r="BE774" s="110"/>
      <c r="BF774" s="110"/>
      <c r="BG774" s="142"/>
      <c r="BH774" s="144"/>
      <c r="BI774" s="142"/>
      <c r="BJ774" s="142"/>
      <c r="BK774" s="110"/>
      <c r="BL774" s="142"/>
      <c r="BM774" s="110"/>
      <c r="BN774" s="142"/>
      <c r="BO774" s="142"/>
      <c r="BP774" s="142"/>
      <c r="BQ774" s="110"/>
      <c r="BR774" s="142"/>
      <c r="BS774" s="110"/>
      <c r="BT774" s="142"/>
      <c r="BU774" s="110"/>
      <c r="BV774" s="144"/>
      <c r="BW774" s="114"/>
      <c r="BX774" s="67"/>
      <c r="BY774" s="68"/>
      <c r="BZ774" s="143"/>
      <c r="CA774" s="143"/>
      <c r="CB774" s="142"/>
      <c r="CC774" s="110"/>
      <c r="CD774" s="110"/>
      <c r="CE774" s="142"/>
      <c r="CF774" s="145"/>
      <c r="CG774" s="142"/>
      <c r="CH774" s="142"/>
      <c r="CI774" s="142"/>
      <c r="CJ774" s="142"/>
      <c r="CK774" s="142"/>
      <c r="CL774" s="111"/>
      <c r="CM774" s="111"/>
      <c r="CN774" s="111"/>
      <c r="CO774" s="142"/>
      <c r="CP774" s="145"/>
      <c r="CQ774" s="142"/>
      <c r="CR774" s="142"/>
      <c r="CS774" s="142"/>
      <c r="CT774" s="142"/>
      <c r="CU774" s="142"/>
      <c r="CV774" s="111"/>
      <c r="CW774" s="111"/>
      <c r="CX774" s="111"/>
      <c r="CY774" s="142"/>
      <c r="CZ774" s="145"/>
      <c r="DA774" s="116"/>
      <c r="DB774" s="168"/>
      <c r="DC774" s="118"/>
      <c r="DD774" s="118"/>
      <c r="DE774" s="167"/>
      <c r="DF774" s="167"/>
    </row>
    <row r="775" spans="1:110" hidden="1" x14ac:dyDescent="0.25">
      <c r="A775" s="140"/>
      <c r="B775" s="141"/>
      <c r="C775" s="90"/>
      <c r="D775" s="142"/>
      <c r="E775" s="143"/>
      <c r="F775" s="144"/>
      <c r="G775" s="142"/>
      <c r="H775" s="142"/>
      <c r="I775" s="110"/>
      <c r="J775" s="142"/>
      <c r="K775" s="110"/>
      <c r="L775" s="142"/>
      <c r="M775" s="142"/>
      <c r="N775" s="142"/>
      <c r="O775" s="110"/>
      <c r="P775" s="142"/>
      <c r="Q775" s="110"/>
      <c r="R775" s="142"/>
      <c r="S775" s="142"/>
      <c r="T775" s="142"/>
      <c r="U775" s="110"/>
      <c r="V775" s="142"/>
      <c r="W775" s="110"/>
      <c r="X775" s="142"/>
      <c r="Y775" s="110"/>
      <c r="Z775" s="144"/>
      <c r="AA775" s="142"/>
      <c r="AB775" s="142"/>
      <c r="AC775" s="142"/>
      <c r="AD775" s="142"/>
      <c r="AE775" s="142"/>
      <c r="AF775" s="111"/>
      <c r="AG775" s="111"/>
      <c r="AH775" s="111"/>
      <c r="AI775" s="142"/>
      <c r="AJ775" s="144"/>
      <c r="AK775" s="142"/>
      <c r="AL775" s="142"/>
      <c r="AM775" s="142"/>
      <c r="AN775" s="142"/>
      <c r="AO775" s="142"/>
      <c r="AP775" s="111"/>
      <c r="AQ775" s="111"/>
      <c r="AR775" s="111"/>
      <c r="AS775" s="142"/>
      <c r="AT775" s="144"/>
      <c r="AU775" s="142"/>
      <c r="AV775" s="142"/>
      <c r="AW775" s="142"/>
      <c r="AX775" s="110"/>
      <c r="AY775" s="110"/>
      <c r="AZ775" s="142"/>
      <c r="BA775" s="144"/>
      <c r="BB775" s="142"/>
      <c r="BC775" s="142"/>
      <c r="BD775" s="142"/>
      <c r="BE775" s="110"/>
      <c r="BF775" s="110"/>
      <c r="BG775" s="142"/>
      <c r="BH775" s="144"/>
      <c r="BI775" s="142"/>
      <c r="BJ775" s="142"/>
      <c r="BK775" s="110"/>
      <c r="BL775" s="142"/>
      <c r="BM775" s="110"/>
      <c r="BN775" s="142"/>
      <c r="BO775" s="142"/>
      <c r="BP775" s="142"/>
      <c r="BQ775" s="110"/>
      <c r="BR775" s="142"/>
      <c r="BS775" s="110"/>
      <c r="BT775" s="142"/>
      <c r="BU775" s="110"/>
      <c r="BV775" s="144"/>
      <c r="BW775" s="114"/>
      <c r="BX775" s="67"/>
      <c r="BY775" s="68"/>
      <c r="BZ775" s="143"/>
      <c r="CA775" s="143"/>
      <c r="CB775" s="142"/>
      <c r="CC775" s="110"/>
      <c r="CD775" s="110"/>
      <c r="CE775" s="142"/>
      <c r="CF775" s="145"/>
      <c r="CG775" s="142"/>
      <c r="CH775" s="142"/>
      <c r="CI775" s="142"/>
      <c r="CJ775" s="142"/>
      <c r="CK775" s="142"/>
      <c r="CL775" s="111"/>
      <c r="CM775" s="111"/>
      <c r="CN775" s="111"/>
      <c r="CO775" s="142"/>
      <c r="CP775" s="145"/>
      <c r="CQ775" s="142"/>
      <c r="CR775" s="142"/>
      <c r="CS775" s="142"/>
      <c r="CT775" s="142"/>
      <c r="CU775" s="142"/>
      <c r="CV775" s="111"/>
      <c r="CW775" s="111"/>
      <c r="CX775" s="111"/>
      <c r="CY775" s="142"/>
      <c r="CZ775" s="145"/>
      <c r="DA775" s="116"/>
      <c r="DB775" s="168"/>
      <c r="DC775" s="118"/>
      <c r="DD775" s="118"/>
      <c r="DE775" s="167"/>
      <c r="DF775" s="167"/>
    </row>
    <row r="776" spans="1:110" hidden="1" x14ac:dyDescent="0.25">
      <c r="A776" s="140"/>
      <c r="B776" s="141"/>
      <c r="C776" s="90"/>
      <c r="D776" s="142"/>
      <c r="E776" s="143"/>
      <c r="F776" s="144"/>
      <c r="G776" s="142"/>
      <c r="H776" s="142"/>
      <c r="I776" s="110"/>
      <c r="J776" s="142"/>
      <c r="K776" s="110"/>
      <c r="L776" s="142"/>
      <c r="M776" s="142"/>
      <c r="N776" s="142"/>
      <c r="O776" s="110"/>
      <c r="P776" s="142"/>
      <c r="Q776" s="110"/>
      <c r="R776" s="142"/>
      <c r="S776" s="142"/>
      <c r="T776" s="142"/>
      <c r="U776" s="110"/>
      <c r="V776" s="142"/>
      <c r="W776" s="110"/>
      <c r="X776" s="142"/>
      <c r="Y776" s="110"/>
      <c r="Z776" s="144"/>
      <c r="AA776" s="142"/>
      <c r="AB776" s="142"/>
      <c r="AC776" s="142"/>
      <c r="AD776" s="142"/>
      <c r="AE776" s="142"/>
      <c r="AF776" s="111"/>
      <c r="AG776" s="111"/>
      <c r="AH776" s="111"/>
      <c r="AI776" s="142"/>
      <c r="AJ776" s="144"/>
      <c r="AK776" s="142"/>
      <c r="AL776" s="142"/>
      <c r="AM776" s="142"/>
      <c r="AN776" s="142"/>
      <c r="AO776" s="142"/>
      <c r="AP776" s="111"/>
      <c r="AQ776" s="111"/>
      <c r="AR776" s="111"/>
      <c r="AS776" s="142"/>
      <c r="AT776" s="144"/>
      <c r="AU776" s="142"/>
      <c r="AV776" s="142"/>
      <c r="AW776" s="142"/>
      <c r="AX776" s="110"/>
      <c r="AY776" s="110"/>
      <c r="AZ776" s="142"/>
      <c r="BA776" s="144"/>
      <c r="BB776" s="142"/>
      <c r="BC776" s="142"/>
      <c r="BD776" s="142"/>
      <c r="BE776" s="110"/>
      <c r="BF776" s="110"/>
      <c r="BG776" s="142"/>
      <c r="BH776" s="144"/>
      <c r="BI776" s="142"/>
      <c r="BJ776" s="142"/>
      <c r="BK776" s="110"/>
      <c r="BL776" s="142"/>
      <c r="BM776" s="110"/>
      <c r="BN776" s="142"/>
      <c r="BO776" s="142"/>
      <c r="BP776" s="142"/>
      <c r="BQ776" s="110"/>
      <c r="BR776" s="142"/>
      <c r="BS776" s="110"/>
      <c r="BT776" s="142"/>
      <c r="BU776" s="110"/>
      <c r="BV776" s="144"/>
      <c r="BW776" s="114"/>
      <c r="BX776" s="67"/>
      <c r="BY776" s="68"/>
      <c r="BZ776" s="143"/>
      <c r="CA776" s="143"/>
      <c r="CB776" s="142"/>
      <c r="CC776" s="110"/>
      <c r="CD776" s="110"/>
      <c r="CE776" s="142"/>
      <c r="CF776" s="145"/>
      <c r="CG776" s="142"/>
      <c r="CH776" s="142"/>
      <c r="CI776" s="142"/>
      <c r="CJ776" s="142"/>
      <c r="CK776" s="142"/>
      <c r="CL776" s="111"/>
      <c r="CM776" s="111"/>
      <c r="CN776" s="111"/>
      <c r="CO776" s="142"/>
      <c r="CP776" s="145"/>
      <c r="CQ776" s="142"/>
      <c r="CR776" s="142"/>
      <c r="CS776" s="142"/>
      <c r="CT776" s="142"/>
      <c r="CU776" s="142"/>
      <c r="CV776" s="111"/>
      <c r="CW776" s="111"/>
      <c r="CX776" s="111"/>
      <c r="CY776" s="142"/>
      <c r="CZ776" s="145"/>
      <c r="DA776" s="116"/>
      <c r="DB776" s="168"/>
      <c r="DC776" s="118"/>
      <c r="DD776" s="118"/>
      <c r="DE776" s="167"/>
      <c r="DF776" s="167"/>
    </row>
    <row r="777" spans="1:110" hidden="1" x14ac:dyDescent="0.25">
      <c r="A777" s="140"/>
      <c r="B777" s="141"/>
      <c r="C777" s="90"/>
      <c r="D777" s="142"/>
      <c r="E777" s="143"/>
      <c r="F777" s="144"/>
      <c r="G777" s="142"/>
      <c r="H777" s="142"/>
      <c r="I777" s="110"/>
      <c r="J777" s="142"/>
      <c r="K777" s="110"/>
      <c r="L777" s="142"/>
      <c r="M777" s="142"/>
      <c r="N777" s="142"/>
      <c r="O777" s="110"/>
      <c r="P777" s="142"/>
      <c r="Q777" s="110"/>
      <c r="R777" s="142"/>
      <c r="S777" s="142"/>
      <c r="T777" s="142"/>
      <c r="U777" s="110"/>
      <c r="V777" s="142"/>
      <c r="W777" s="110"/>
      <c r="X777" s="142"/>
      <c r="Y777" s="110"/>
      <c r="Z777" s="144"/>
      <c r="AA777" s="142"/>
      <c r="AB777" s="142"/>
      <c r="AC777" s="142"/>
      <c r="AD777" s="142"/>
      <c r="AE777" s="142"/>
      <c r="AF777" s="111"/>
      <c r="AG777" s="111"/>
      <c r="AH777" s="111"/>
      <c r="AI777" s="142"/>
      <c r="AJ777" s="144"/>
      <c r="AK777" s="142"/>
      <c r="AL777" s="142"/>
      <c r="AM777" s="142"/>
      <c r="AN777" s="142"/>
      <c r="AO777" s="142"/>
      <c r="AP777" s="111"/>
      <c r="AQ777" s="111"/>
      <c r="AR777" s="111"/>
      <c r="AS777" s="142"/>
      <c r="AT777" s="144"/>
      <c r="AU777" s="142"/>
      <c r="AV777" s="142"/>
      <c r="AW777" s="142"/>
      <c r="AX777" s="110"/>
      <c r="AY777" s="110"/>
      <c r="AZ777" s="142"/>
      <c r="BA777" s="144"/>
      <c r="BB777" s="142"/>
      <c r="BC777" s="142"/>
      <c r="BD777" s="142"/>
      <c r="BE777" s="110"/>
      <c r="BF777" s="110"/>
      <c r="BG777" s="142"/>
      <c r="BH777" s="144"/>
      <c r="BI777" s="142"/>
      <c r="BJ777" s="142"/>
      <c r="BK777" s="110"/>
      <c r="BL777" s="142"/>
      <c r="BM777" s="110"/>
      <c r="BN777" s="142"/>
      <c r="BO777" s="142"/>
      <c r="BP777" s="142"/>
      <c r="BQ777" s="110"/>
      <c r="BR777" s="142"/>
      <c r="BS777" s="110"/>
      <c r="BT777" s="142"/>
      <c r="BU777" s="110"/>
      <c r="BV777" s="144"/>
      <c r="BW777" s="114"/>
      <c r="BX777" s="67"/>
      <c r="BY777" s="68"/>
      <c r="BZ777" s="143"/>
      <c r="CA777" s="143"/>
      <c r="CB777" s="142"/>
      <c r="CC777" s="110"/>
      <c r="CD777" s="110"/>
      <c r="CE777" s="142"/>
      <c r="CF777" s="145"/>
      <c r="CG777" s="142"/>
      <c r="CH777" s="142"/>
      <c r="CI777" s="142"/>
      <c r="CJ777" s="142"/>
      <c r="CK777" s="142"/>
      <c r="CL777" s="111"/>
      <c r="CM777" s="111"/>
      <c r="CN777" s="111"/>
      <c r="CO777" s="142"/>
      <c r="CP777" s="145"/>
      <c r="CQ777" s="142"/>
      <c r="CR777" s="142"/>
      <c r="CS777" s="142"/>
      <c r="CT777" s="142"/>
      <c r="CU777" s="142"/>
      <c r="CV777" s="111"/>
      <c r="CW777" s="111"/>
      <c r="CX777" s="111"/>
      <c r="CY777" s="142"/>
      <c r="CZ777" s="145"/>
      <c r="DA777" s="116"/>
      <c r="DB777" s="168"/>
      <c r="DC777" s="118"/>
      <c r="DD777" s="118"/>
      <c r="DE777" s="167"/>
      <c r="DF777" s="167"/>
    </row>
    <row r="778" spans="1:110" hidden="1" x14ac:dyDescent="0.25">
      <c r="A778" s="140"/>
      <c r="B778" s="141"/>
      <c r="C778" s="90"/>
      <c r="D778" s="142"/>
      <c r="E778" s="143"/>
      <c r="F778" s="144"/>
      <c r="G778" s="142"/>
      <c r="H778" s="142"/>
      <c r="I778" s="110"/>
      <c r="J778" s="142"/>
      <c r="K778" s="110"/>
      <c r="L778" s="142"/>
      <c r="M778" s="142"/>
      <c r="N778" s="142"/>
      <c r="O778" s="110"/>
      <c r="P778" s="142"/>
      <c r="Q778" s="110"/>
      <c r="R778" s="142"/>
      <c r="S778" s="142"/>
      <c r="T778" s="142"/>
      <c r="U778" s="110"/>
      <c r="V778" s="142"/>
      <c r="W778" s="110"/>
      <c r="X778" s="142"/>
      <c r="Y778" s="110"/>
      <c r="Z778" s="144"/>
      <c r="AA778" s="142"/>
      <c r="AB778" s="142"/>
      <c r="AC778" s="142"/>
      <c r="AD778" s="142"/>
      <c r="AE778" s="142"/>
      <c r="AF778" s="111"/>
      <c r="AG778" s="111"/>
      <c r="AH778" s="111"/>
      <c r="AI778" s="142"/>
      <c r="AJ778" s="144"/>
      <c r="AK778" s="142"/>
      <c r="AL778" s="142"/>
      <c r="AM778" s="142"/>
      <c r="AN778" s="142"/>
      <c r="AO778" s="142"/>
      <c r="AP778" s="111"/>
      <c r="AQ778" s="111"/>
      <c r="AR778" s="111"/>
      <c r="AS778" s="142"/>
      <c r="AT778" s="144"/>
      <c r="AU778" s="142"/>
      <c r="AV778" s="142"/>
      <c r="AW778" s="142"/>
      <c r="AX778" s="110"/>
      <c r="AY778" s="110"/>
      <c r="AZ778" s="142"/>
      <c r="BA778" s="144"/>
      <c r="BB778" s="142"/>
      <c r="BC778" s="142"/>
      <c r="BD778" s="142"/>
      <c r="BE778" s="110"/>
      <c r="BF778" s="110"/>
      <c r="BG778" s="142"/>
      <c r="BH778" s="144"/>
      <c r="BI778" s="142"/>
      <c r="BJ778" s="142"/>
      <c r="BK778" s="110"/>
      <c r="BL778" s="142"/>
      <c r="BM778" s="110"/>
      <c r="BN778" s="142"/>
      <c r="BO778" s="142"/>
      <c r="BP778" s="142"/>
      <c r="BQ778" s="110"/>
      <c r="BR778" s="142"/>
      <c r="BS778" s="110"/>
      <c r="BT778" s="142"/>
      <c r="BU778" s="110"/>
      <c r="BV778" s="144"/>
      <c r="BW778" s="114"/>
      <c r="BX778" s="67"/>
      <c r="BY778" s="68"/>
      <c r="BZ778" s="143"/>
      <c r="CA778" s="143"/>
      <c r="CB778" s="142"/>
      <c r="CC778" s="110"/>
      <c r="CD778" s="110"/>
      <c r="CE778" s="142"/>
      <c r="CF778" s="145"/>
      <c r="CG778" s="142"/>
      <c r="CH778" s="142"/>
      <c r="CI778" s="142"/>
      <c r="CJ778" s="142"/>
      <c r="CK778" s="142"/>
      <c r="CL778" s="111"/>
      <c r="CM778" s="111"/>
      <c r="CN778" s="111"/>
      <c r="CO778" s="142"/>
      <c r="CP778" s="145"/>
      <c r="CQ778" s="142"/>
      <c r="CR778" s="142"/>
      <c r="CS778" s="142"/>
      <c r="CT778" s="142"/>
      <c r="CU778" s="142"/>
      <c r="CV778" s="111"/>
      <c r="CW778" s="111"/>
      <c r="CX778" s="111"/>
      <c r="CY778" s="142"/>
      <c r="CZ778" s="145"/>
      <c r="DA778" s="116"/>
      <c r="DB778" s="168"/>
      <c r="DC778" s="118"/>
      <c r="DD778" s="118"/>
      <c r="DE778" s="167"/>
      <c r="DF778" s="167"/>
    </row>
    <row r="779" spans="1:110" hidden="1" x14ac:dyDescent="0.25">
      <c r="A779" s="140"/>
      <c r="B779" s="141"/>
      <c r="C779" s="90"/>
      <c r="D779" s="142"/>
      <c r="E779" s="143"/>
      <c r="F779" s="144"/>
      <c r="G779" s="142"/>
      <c r="H779" s="142"/>
      <c r="I779" s="110"/>
      <c r="J779" s="142"/>
      <c r="K779" s="110"/>
      <c r="L779" s="142"/>
      <c r="M779" s="142"/>
      <c r="N779" s="142"/>
      <c r="O779" s="110"/>
      <c r="P779" s="142"/>
      <c r="Q779" s="110"/>
      <c r="R779" s="142"/>
      <c r="S779" s="142"/>
      <c r="T779" s="142"/>
      <c r="U779" s="110"/>
      <c r="V779" s="142"/>
      <c r="W779" s="110"/>
      <c r="X779" s="142"/>
      <c r="Y779" s="110"/>
      <c r="Z779" s="144"/>
      <c r="AA779" s="142"/>
      <c r="AB779" s="142"/>
      <c r="AC779" s="142"/>
      <c r="AD779" s="142"/>
      <c r="AE779" s="142"/>
      <c r="AF779" s="111"/>
      <c r="AG779" s="111"/>
      <c r="AH779" s="111"/>
      <c r="AI779" s="142"/>
      <c r="AJ779" s="144"/>
      <c r="AK779" s="142"/>
      <c r="AL779" s="142"/>
      <c r="AM779" s="142"/>
      <c r="AN779" s="142"/>
      <c r="AO779" s="142"/>
      <c r="AP779" s="111"/>
      <c r="AQ779" s="111"/>
      <c r="AR779" s="111"/>
      <c r="AS779" s="142"/>
      <c r="AT779" s="144"/>
      <c r="AU779" s="142"/>
      <c r="AV779" s="142"/>
      <c r="AW779" s="142"/>
      <c r="AX779" s="110"/>
      <c r="AY779" s="110"/>
      <c r="AZ779" s="142"/>
      <c r="BA779" s="144"/>
      <c r="BB779" s="142"/>
      <c r="BC779" s="142"/>
      <c r="BD779" s="142"/>
      <c r="BE779" s="110"/>
      <c r="BF779" s="110"/>
      <c r="BG779" s="142"/>
      <c r="BH779" s="144"/>
      <c r="BI779" s="142"/>
      <c r="BJ779" s="142"/>
      <c r="BK779" s="110"/>
      <c r="BL779" s="142"/>
      <c r="BM779" s="110"/>
      <c r="BN779" s="142"/>
      <c r="BO779" s="142"/>
      <c r="BP779" s="142"/>
      <c r="BQ779" s="110"/>
      <c r="BR779" s="142"/>
      <c r="BS779" s="110"/>
      <c r="BT779" s="142"/>
      <c r="BU779" s="110"/>
      <c r="BV779" s="144"/>
      <c r="BW779" s="114"/>
      <c r="BX779" s="67"/>
      <c r="BY779" s="68"/>
      <c r="BZ779" s="143"/>
      <c r="CA779" s="143"/>
      <c r="CB779" s="142"/>
      <c r="CC779" s="110"/>
      <c r="CD779" s="110"/>
      <c r="CE779" s="142"/>
      <c r="CF779" s="145"/>
      <c r="CG779" s="142"/>
      <c r="CH779" s="142"/>
      <c r="CI779" s="142"/>
      <c r="CJ779" s="142"/>
      <c r="CK779" s="142"/>
      <c r="CL779" s="111"/>
      <c r="CM779" s="111"/>
      <c r="CN779" s="111"/>
      <c r="CO779" s="142"/>
      <c r="CP779" s="145"/>
      <c r="CQ779" s="142"/>
      <c r="CR779" s="142"/>
      <c r="CS779" s="142"/>
      <c r="CT779" s="142"/>
      <c r="CU779" s="142"/>
      <c r="CV779" s="111"/>
      <c r="CW779" s="111"/>
      <c r="CX779" s="111"/>
      <c r="CY779" s="142"/>
      <c r="CZ779" s="145"/>
      <c r="DA779" s="116"/>
      <c r="DB779" s="168"/>
      <c r="DC779" s="118"/>
      <c r="DD779" s="118"/>
      <c r="DE779" s="167"/>
      <c r="DF779" s="167"/>
    </row>
    <row r="780" spans="1:110" hidden="1" x14ac:dyDescent="0.25">
      <c r="A780" s="140"/>
      <c r="B780" s="141"/>
      <c r="C780" s="90"/>
      <c r="D780" s="142"/>
      <c r="E780" s="143"/>
      <c r="F780" s="144"/>
      <c r="G780" s="142"/>
      <c r="H780" s="142"/>
      <c r="I780" s="110"/>
      <c r="J780" s="142"/>
      <c r="K780" s="110"/>
      <c r="L780" s="142"/>
      <c r="M780" s="142"/>
      <c r="N780" s="142"/>
      <c r="O780" s="110"/>
      <c r="P780" s="142"/>
      <c r="Q780" s="110"/>
      <c r="R780" s="142"/>
      <c r="S780" s="142"/>
      <c r="T780" s="142"/>
      <c r="U780" s="110"/>
      <c r="V780" s="142"/>
      <c r="W780" s="110"/>
      <c r="X780" s="142"/>
      <c r="Y780" s="110"/>
      <c r="Z780" s="144"/>
      <c r="AA780" s="142"/>
      <c r="AB780" s="142"/>
      <c r="AC780" s="142"/>
      <c r="AD780" s="142"/>
      <c r="AE780" s="142"/>
      <c r="AF780" s="111"/>
      <c r="AG780" s="111"/>
      <c r="AH780" s="111"/>
      <c r="AI780" s="142"/>
      <c r="AJ780" s="144"/>
      <c r="AK780" s="142"/>
      <c r="AL780" s="142"/>
      <c r="AM780" s="142"/>
      <c r="AN780" s="142"/>
      <c r="AO780" s="142"/>
      <c r="AP780" s="111"/>
      <c r="AQ780" s="111"/>
      <c r="AR780" s="111"/>
      <c r="AS780" s="142"/>
      <c r="AT780" s="144"/>
      <c r="AU780" s="142"/>
      <c r="AV780" s="142"/>
      <c r="AW780" s="142"/>
      <c r="AX780" s="110"/>
      <c r="AY780" s="110"/>
      <c r="AZ780" s="142"/>
      <c r="BA780" s="144"/>
      <c r="BB780" s="142"/>
      <c r="BC780" s="142"/>
      <c r="BD780" s="142"/>
      <c r="BE780" s="110"/>
      <c r="BF780" s="110"/>
      <c r="BG780" s="142"/>
      <c r="BH780" s="144"/>
      <c r="BI780" s="142"/>
      <c r="BJ780" s="142"/>
      <c r="BK780" s="110"/>
      <c r="BL780" s="142"/>
      <c r="BM780" s="110"/>
      <c r="BN780" s="142"/>
      <c r="BO780" s="142"/>
      <c r="BP780" s="142"/>
      <c r="BQ780" s="110"/>
      <c r="BR780" s="142"/>
      <c r="BS780" s="110"/>
      <c r="BT780" s="142"/>
      <c r="BU780" s="110"/>
      <c r="BV780" s="144"/>
      <c r="BW780" s="114"/>
      <c r="BX780" s="67"/>
      <c r="BY780" s="68"/>
      <c r="BZ780" s="143"/>
      <c r="CA780" s="143"/>
      <c r="CB780" s="142"/>
      <c r="CC780" s="110"/>
      <c r="CD780" s="110"/>
      <c r="CE780" s="142"/>
      <c r="CF780" s="145"/>
      <c r="CG780" s="142"/>
      <c r="CH780" s="142"/>
      <c r="CI780" s="142"/>
      <c r="CJ780" s="142"/>
      <c r="CK780" s="142"/>
      <c r="CL780" s="111"/>
      <c r="CM780" s="111"/>
      <c r="CN780" s="111"/>
      <c r="CO780" s="142"/>
      <c r="CP780" s="145"/>
      <c r="CQ780" s="142"/>
      <c r="CR780" s="142"/>
      <c r="CS780" s="142"/>
      <c r="CT780" s="142"/>
      <c r="CU780" s="142"/>
      <c r="CV780" s="111"/>
      <c r="CW780" s="111"/>
      <c r="CX780" s="111"/>
      <c r="CY780" s="142"/>
      <c r="CZ780" s="145"/>
      <c r="DA780" s="116"/>
      <c r="DB780" s="168"/>
      <c r="DC780" s="118"/>
      <c r="DD780" s="118"/>
      <c r="DE780" s="167"/>
      <c r="DF780" s="167"/>
    </row>
    <row r="781" spans="1:110" hidden="1" x14ac:dyDescent="0.25">
      <c r="A781" s="140"/>
      <c r="B781" s="141"/>
      <c r="C781" s="90"/>
      <c r="D781" s="142"/>
      <c r="E781" s="143"/>
      <c r="F781" s="144"/>
      <c r="G781" s="142"/>
      <c r="H781" s="142"/>
      <c r="I781" s="110"/>
      <c r="J781" s="142"/>
      <c r="K781" s="110"/>
      <c r="L781" s="142"/>
      <c r="M781" s="142"/>
      <c r="N781" s="142"/>
      <c r="O781" s="110"/>
      <c r="P781" s="142"/>
      <c r="Q781" s="110"/>
      <c r="R781" s="142"/>
      <c r="S781" s="142"/>
      <c r="T781" s="142"/>
      <c r="U781" s="110"/>
      <c r="V781" s="142"/>
      <c r="W781" s="110"/>
      <c r="X781" s="142"/>
      <c r="Y781" s="110"/>
      <c r="Z781" s="144"/>
      <c r="AA781" s="142"/>
      <c r="AB781" s="142"/>
      <c r="AC781" s="142"/>
      <c r="AD781" s="142"/>
      <c r="AE781" s="142"/>
      <c r="AF781" s="111"/>
      <c r="AG781" s="111"/>
      <c r="AH781" s="111"/>
      <c r="AI781" s="142"/>
      <c r="AJ781" s="144"/>
      <c r="AK781" s="142"/>
      <c r="AL781" s="142"/>
      <c r="AM781" s="142"/>
      <c r="AN781" s="142"/>
      <c r="AO781" s="142"/>
      <c r="AP781" s="111"/>
      <c r="AQ781" s="111"/>
      <c r="AR781" s="111"/>
      <c r="AS781" s="142"/>
      <c r="AT781" s="144"/>
      <c r="AU781" s="142"/>
      <c r="AV781" s="142"/>
      <c r="AW781" s="142"/>
      <c r="AX781" s="110"/>
      <c r="AY781" s="110"/>
      <c r="AZ781" s="142"/>
      <c r="BA781" s="144"/>
      <c r="BB781" s="142"/>
      <c r="BC781" s="142"/>
      <c r="BD781" s="142"/>
      <c r="BE781" s="110"/>
      <c r="BF781" s="110"/>
      <c r="BG781" s="142"/>
      <c r="BH781" s="144"/>
      <c r="BI781" s="142"/>
      <c r="BJ781" s="142"/>
      <c r="BK781" s="110"/>
      <c r="BL781" s="142"/>
      <c r="BM781" s="110"/>
      <c r="BN781" s="142"/>
      <c r="BO781" s="142"/>
      <c r="BP781" s="142"/>
      <c r="BQ781" s="110"/>
      <c r="BR781" s="142"/>
      <c r="BS781" s="110"/>
      <c r="BT781" s="142"/>
      <c r="BU781" s="110"/>
      <c r="BV781" s="144"/>
      <c r="BW781" s="114"/>
      <c r="BX781" s="67"/>
      <c r="BY781" s="68"/>
      <c r="BZ781" s="143"/>
      <c r="CA781" s="143"/>
      <c r="CB781" s="142"/>
      <c r="CC781" s="110"/>
      <c r="CD781" s="110"/>
      <c r="CE781" s="142"/>
      <c r="CF781" s="145"/>
      <c r="CG781" s="142"/>
      <c r="CH781" s="142"/>
      <c r="CI781" s="142"/>
      <c r="CJ781" s="142"/>
      <c r="CK781" s="142"/>
      <c r="CL781" s="111"/>
      <c r="CM781" s="111"/>
      <c r="CN781" s="111"/>
      <c r="CO781" s="142"/>
      <c r="CP781" s="145"/>
      <c r="CQ781" s="142"/>
      <c r="CR781" s="142"/>
      <c r="CS781" s="142"/>
      <c r="CT781" s="142"/>
      <c r="CU781" s="142"/>
      <c r="CV781" s="111"/>
      <c r="CW781" s="111"/>
      <c r="CX781" s="111"/>
      <c r="CY781" s="142"/>
      <c r="CZ781" s="145"/>
      <c r="DA781" s="116"/>
      <c r="DB781" s="168"/>
      <c r="DC781" s="118"/>
      <c r="DD781" s="118"/>
      <c r="DE781" s="167"/>
      <c r="DF781" s="167"/>
    </row>
    <row r="782" spans="1:110" hidden="1" x14ac:dyDescent="0.25">
      <c r="A782" s="140"/>
      <c r="B782" s="141"/>
      <c r="C782" s="90"/>
      <c r="D782" s="142"/>
      <c r="E782" s="143"/>
      <c r="F782" s="144"/>
      <c r="G782" s="142"/>
      <c r="H782" s="142"/>
      <c r="I782" s="110"/>
      <c r="J782" s="142"/>
      <c r="K782" s="110"/>
      <c r="L782" s="142"/>
      <c r="M782" s="142"/>
      <c r="N782" s="142"/>
      <c r="O782" s="110"/>
      <c r="P782" s="142"/>
      <c r="Q782" s="110"/>
      <c r="R782" s="142"/>
      <c r="S782" s="142"/>
      <c r="T782" s="142"/>
      <c r="U782" s="110"/>
      <c r="V782" s="142"/>
      <c r="W782" s="110"/>
      <c r="X782" s="142"/>
      <c r="Y782" s="110"/>
      <c r="Z782" s="144"/>
      <c r="AA782" s="142"/>
      <c r="AB782" s="142"/>
      <c r="AC782" s="142"/>
      <c r="AD782" s="142"/>
      <c r="AE782" s="142"/>
      <c r="AF782" s="111"/>
      <c r="AG782" s="111"/>
      <c r="AH782" s="111"/>
      <c r="AI782" s="142"/>
      <c r="AJ782" s="144"/>
      <c r="AK782" s="142"/>
      <c r="AL782" s="142"/>
      <c r="AM782" s="142"/>
      <c r="AN782" s="142"/>
      <c r="AO782" s="142"/>
      <c r="AP782" s="111"/>
      <c r="AQ782" s="111"/>
      <c r="AR782" s="111"/>
      <c r="AS782" s="142"/>
      <c r="AT782" s="144"/>
      <c r="AU782" s="142"/>
      <c r="AV782" s="142"/>
      <c r="AW782" s="142"/>
      <c r="AX782" s="110"/>
      <c r="AY782" s="110"/>
      <c r="AZ782" s="142"/>
      <c r="BA782" s="144"/>
      <c r="BB782" s="142"/>
      <c r="BC782" s="142"/>
      <c r="BD782" s="142"/>
      <c r="BE782" s="110"/>
      <c r="BF782" s="110"/>
      <c r="BG782" s="142"/>
      <c r="BH782" s="144"/>
      <c r="BI782" s="142"/>
      <c r="BJ782" s="142"/>
      <c r="BK782" s="110"/>
      <c r="BL782" s="142"/>
      <c r="BM782" s="110"/>
      <c r="BN782" s="142"/>
      <c r="BO782" s="142"/>
      <c r="BP782" s="142"/>
      <c r="BQ782" s="110"/>
      <c r="BR782" s="142"/>
      <c r="BS782" s="110"/>
      <c r="BT782" s="142"/>
      <c r="BU782" s="110"/>
      <c r="BV782" s="144"/>
      <c r="BW782" s="114"/>
      <c r="BX782" s="67"/>
      <c r="BY782" s="68"/>
      <c r="BZ782" s="143"/>
      <c r="CA782" s="143"/>
      <c r="CB782" s="142"/>
      <c r="CC782" s="110"/>
      <c r="CD782" s="110"/>
      <c r="CE782" s="142"/>
      <c r="CF782" s="145"/>
      <c r="CG782" s="142"/>
      <c r="CH782" s="142"/>
      <c r="CI782" s="142"/>
      <c r="CJ782" s="142"/>
      <c r="CK782" s="142"/>
      <c r="CL782" s="111"/>
      <c r="CM782" s="111"/>
      <c r="CN782" s="111"/>
      <c r="CO782" s="142"/>
      <c r="CP782" s="145"/>
      <c r="CQ782" s="142"/>
      <c r="CR782" s="142"/>
      <c r="CS782" s="142"/>
      <c r="CT782" s="142"/>
      <c r="CU782" s="142"/>
      <c r="CV782" s="111"/>
      <c r="CW782" s="111"/>
      <c r="CX782" s="111"/>
      <c r="CY782" s="142"/>
      <c r="CZ782" s="145"/>
      <c r="DA782" s="116"/>
      <c r="DB782" s="168"/>
      <c r="DC782" s="118"/>
      <c r="DD782" s="118"/>
      <c r="DE782" s="167"/>
      <c r="DF782" s="167"/>
    </row>
    <row r="783" spans="1:110" hidden="1" x14ac:dyDescent="0.25">
      <c r="A783" s="140"/>
      <c r="B783" s="141"/>
      <c r="C783" s="90"/>
      <c r="D783" s="142"/>
      <c r="E783" s="143"/>
      <c r="F783" s="144"/>
      <c r="G783" s="142"/>
      <c r="H783" s="142"/>
      <c r="I783" s="110"/>
      <c r="J783" s="142"/>
      <c r="K783" s="110"/>
      <c r="L783" s="142"/>
      <c r="M783" s="142"/>
      <c r="N783" s="142"/>
      <c r="O783" s="110"/>
      <c r="P783" s="142"/>
      <c r="Q783" s="110"/>
      <c r="R783" s="142"/>
      <c r="S783" s="142"/>
      <c r="T783" s="142"/>
      <c r="U783" s="110"/>
      <c r="V783" s="142"/>
      <c r="W783" s="110"/>
      <c r="X783" s="142"/>
      <c r="Y783" s="110"/>
      <c r="Z783" s="144"/>
      <c r="AA783" s="142"/>
      <c r="AB783" s="142"/>
      <c r="AC783" s="142"/>
      <c r="AD783" s="142"/>
      <c r="AE783" s="142"/>
      <c r="AF783" s="111"/>
      <c r="AG783" s="111"/>
      <c r="AH783" s="111"/>
      <c r="AI783" s="142"/>
      <c r="AJ783" s="144"/>
      <c r="AK783" s="142"/>
      <c r="AL783" s="142"/>
      <c r="AM783" s="142"/>
      <c r="AN783" s="142"/>
      <c r="AO783" s="142"/>
      <c r="AP783" s="111"/>
      <c r="AQ783" s="111"/>
      <c r="AR783" s="111"/>
      <c r="AS783" s="142"/>
      <c r="AT783" s="144"/>
      <c r="AU783" s="142"/>
      <c r="AV783" s="142"/>
      <c r="AW783" s="142"/>
      <c r="AX783" s="110"/>
      <c r="AY783" s="110"/>
      <c r="AZ783" s="142"/>
      <c r="BA783" s="144"/>
      <c r="BB783" s="142"/>
      <c r="BC783" s="142"/>
      <c r="BD783" s="142"/>
      <c r="BE783" s="110"/>
      <c r="BF783" s="110"/>
      <c r="BG783" s="142"/>
      <c r="BH783" s="144"/>
      <c r="BI783" s="142"/>
      <c r="BJ783" s="142"/>
      <c r="BK783" s="110"/>
      <c r="BL783" s="142"/>
      <c r="BM783" s="110"/>
      <c r="BN783" s="142"/>
      <c r="BO783" s="142"/>
      <c r="BP783" s="142"/>
      <c r="BQ783" s="110"/>
      <c r="BR783" s="142"/>
      <c r="BS783" s="110"/>
      <c r="BT783" s="142"/>
      <c r="BU783" s="110"/>
      <c r="BV783" s="144"/>
      <c r="BW783" s="114"/>
      <c r="BX783" s="67"/>
      <c r="BY783" s="68"/>
      <c r="BZ783" s="143"/>
      <c r="CA783" s="143"/>
      <c r="CB783" s="142"/>
      <c r="CC783" s="110"/>
      <c r="CD783" s="110"/>
      <c r="CE783" s="142"/>
      <c r="CF783" s="145"/>
      <c r="CG783" s="142"/>
      <c r="CH783" s="142"/>
      <c r="CI783" s="142"/>
      <c r="CJ783" s="142"/>
      <c r="CK783" s="142"/>
      <c r="CL783" s="111"/>
      <c r="CM783" s="111"/>
      <c r="CN783" s="111"/>
      <c r="CO783" s="142"/>
      <c r="CP783" s="145"/>
      <c r="CQ783" s="142"/>
      <c r="CR783" s="142"/>
      <c r="CS783" s="142"/>
      <c r="CT783" s="142"/>
      <c r="CU783" s="142"/>
      <c r="CV783" s="111"/>
      <c r="CW783" s="111"/>
      <c r="CX783" s="111"/>
      <c r="CY783" s="142"/>
      <c r="CZ783" s="145"/>
      <c r="DA783" s="116"/>
      <c r="DB783" s="168"/>
      <c r="DC783" s="118"/>
      <c r="DD783" s="118"/>
      <c r="DE783" s="167"/>
      <c r="DF783" s="167"/>
    </row>
    <row r="784" spans="1:110" hidden="1" x14ac:dyDescent="0.25">
      <c r="A784" s="140"/>
      <c r="B784" s="141"/>
      <c r="C784" s="90"/>
      <c r="D784" s="142"/>
      <c r="E784" s="143"/>
      <c r="F784" s="144"/>
      <c r="G784" s="142"/>
      <c r="H784" s="142"/>
      <c r="I784" s="110"/>
      <c r="J784" s="142"/>
      <c r="K784" s="110"/>
      <c r="L784" s="142"/>
      <c r="M784" s="142"/>
      <c r="N784" s="142"/>
      <c r="O784" s="110"/>
      <c r="P784" s="142"/>
      <c r="Q784" s="110"/>
      <c r="R784" s="142"/>
      <c r="S784" s="142"/>
      <c r="T784" s="142"/>
      <c r="U784" s="110"/>
      <c r="V784" s="142"/>
      <c r="W784" s="110"/>
      <c r="X784" s="142"/>
      <c r="Y784" s="110"/>
      <c r="Z784" s="144"/>
      <c r="AA784" s="142"/>
      <c r="AB784" s="142"/>
      <c r="AC784" s="142"/>
      <c r="AD784" s="142"/>
      <c r="AE784" s="142"/>
      <c r="AF784" s="111"/>
      <c r="AG784" s="111"/>
      <c r="AH784" s="111"/>
      <c r="AI784" s="142"/>
      <c r="AJ784" s="144"/>
      <c r="AK784" s="142"/>
      <c r="AL784" s="142"/>
      <c r="AM784" s="142"/>
      <c r="AN784" s="142"/>
      <c r="AO784" s="142"/>
      <c r="AP784" s="111"/>
      <c r="AQ784" s="111"/>
      <c r="AR784" s="111"/>
      <c r="AS784" s="142"/>
      <c r="AT784" s="144"/>
      <c r="AU784" s="142"/>
      <c r="AV784" s="142"/>
      <c r="AW784" s="142"/>
      <c r="AX784" s="110"/>
      <c r="AY784" s="110"/>
      <c r="AZ784" s="142"/>
      <c r="BA784" s="144"/>
      <c r="BB784" s="142"/>
      <c r="BC784" s="142"/>
      <c r="BD784" s="142"/>
      <c r="BE784" s="110"/>
      <c r="BF784" s="110"/>
      <c r="BG784" s="142"/>
      <c r="BH784" s="144"/>
      <c r="BI784" s="142"/>
      <c r="BJ784" s="142"/>
      <c r="BK784" s="110"/>
      <c r="BL784" s="142"/>
      <c r="BM784" s="110"/>
      <c r="BN784" s="142"/>
      <c r="BO784" s="142"/>
      <c r="BP784" s="142"/>
      <c r="BQ784" s="110"/>
      <c r="BR784" s="142"/>
      <c r="BS784" s="110"/>
      <c r="BT784" s="142"/>
      <c r="BU784" s="110"/>
      <c r="BV784" s="144"/>
      <c r="BW784" s="114"/>
      <c r="BX784" s="67"/>
      <c r="BY784" s="68"/>
      <c r="BZ784" s="143"/>
      <c r="CA784" s="143"/>
      <c r="CB784" s="142"/>
      <c r="CC784" s="110"/>
      <c r="CD784" s="110"/>
      <c r="CE784" s="142"/>
      <c r="CF784" s="145"/>
      <c r="CG784" s="142"/>
      <c r="CH784" s="142"/>
      <c r="CI784" s="142"/>
      <c r="CJ784" s="142"/>
      <c r="CK784" s="142"/>
      <c r="CL784" s="111"/>
      <c r="CM784" s="111"/>
      <c r="CN784" s="111"/>
      <c r="CO784" s="142"/>
      <c r="CP784" s="145"/>
      <c r="CQ784" s="142"/>
      <c r="CR784" s="142"/>
      <c r="CS784" s="142"/>
      <c r="CT784" s="142"/>
      <c r="CU784" s="142"/>
      <c r="CV784" s="111"/>
      <c r="CW784" s="111"/>
      <c r="CX784" s="111"/>
      <c r="CY784" s="142"/>
      <c r="CZ784" s="145"/>
      <c r="DA784" s="116"/>
      <c r="DB784" s="168"/>
      <c r="DC784" s="118"/>
      <c r="DD784" s="118"/>
      <c r="DE784" s="167"/>
      <c r="DF784" s="167"/>
    </row>
    <row r="785" spans="1:110" hidden="1" x14ac:dyDescent="0.25">
      <c r="A785" s="140"/>
      <c r="B785" s="141"/>
      <c r="C785" s="90"/>
      <c r="D785" s="142"/>
      <c r="E785" s="143"/>
      <c r="F785" s="144"/>
      <c r="G785" s="142"/>
      <c r="H785" s="142"/>
      <c r="I785" s="110"/>
      <c r="J785" s="142"/>
      <c r="K785" s="110"/>
      <c r="L785" s="142"/>
      <c r="M785" s="142"/>
      <c r="N785" s="142"/>
      <c r="O785" s="110"/>
      <c r="P785" s="142"/>
      <c r="Q785" s="110"/>
      <c r="R785" s="142"/>
      <c r="S785" s="142"/>
      <c r="T785" s="142"/>
      <c r="U785" s="110"/>
      <c r="V785" s="142"/>
      <c r="W785" s="110"/>
      <c r="X785" s="142"/>
      <c r="Y785" s="110"/>
      <c r="Z785" s="144"/>
      <c r="AA785" s="142"/>
      <c r="AB785" s="142"/>
      <c r="AC785" s="142"/>
      <c r="AD785" s="142"/>
      <c r="AE785" s="142"/>
      <c r="AF785" s="111"/>
      <c r="AG785" s="111"/>
      <c r="AH785" s="111"/>
      <c r="AI785" s="142"/>
      <c r="AJ785" s="144"/>
      <c r="AK785" s="142"/>
      <c r="AL785" s="142"/>
      <c r="AM785" s="142"/>
      <c r="AN785" s="142"/>
      <c r="AO785" s="142"/>
      <c r="AP785" s="111"/>
      <c r="AQ785" s="111"/>
      <c r="AR785" s="111"/>
      <c r="AS785" s="142"/>
      <c r="AT785" s="144"/>
      <c r="AU785" s="142"/>
      <c r="AV785" s="142"/>
      <c r="AW785" s="142"/>
      <c r="AX785" s="110"/>
      <c r="AY785" s="110"/>
      <c r="AZ785" s="142"/>
      <c r="BA785" s="144"/>
      <c r="BB785" s="142"/>
      <c r="BC785" s="142"/>
      <c r="BD785" s="142"/>
      <c r="BE785" s="110"/>
      <c r="BF785" s="110"/>
      <c r="BG785" s="142"/>
      <c r="BH785" s="144"/>
      <c r="BI785" s="142"/>
      <c r="BJ785" s="142"/>
      <c r="BK785" s="110"/>
      <c r="BL785" s="142"/>
      <c r="BM785" s="110"/>
      <c r="BN785" s="142"/>
      <c r="BO785" s="142"/>
      <c r="BP785" s="142"/>
      <c r="BQ785" s="110"/>
      <c r="BR785" s="142"/>
      <c r="BS785" s="110"/>
      <c r="BT785" s="142"/>
      <c r="BU785" s="110"/>
      <c r="BV785" s="144"/>
      <c r="BW785" s="114"/>
      <c r="BX785" s="67"/>
      <c r="BY785" s="68"/>
      <c r="BZ785" s="143"/>
      <c r="CA785" s="143"/>
      <c r="CB785" s="142"/>
      <c r="CC785" s="110"/>
      <c r="CD785" s="110"/>
      <c r="CE785" s="142"/>
      <c r="CF785" s="145"/>
      <c r="CG785" s="142"/>
      <c r="CH785" s="142"/>
      <c r="CI785" s="142"/>
      <c r="CJ785" s="142"/>
      <c r="CK785" s="142"/>
      <c r="CL785" s="111"/>
      <c r="CM785" s="111"/>
      <c r="CN785" s="111"/>
      <c r="CO785" s="142"/>
      <c r="CP785" s="145"/>
      <c r="CQ785" s="142"/>
      <c r="CR785" s="142"/>
      <c r="CS785" s="142"/>
      <c r="CT785" s="142"/>
      <c r="CU785" s="142"/>
      <c r="CV785" s="111"/>
      <c r="CW785" s="111"/>
      <c r="CX785" s="111"/>
      <c r="CY785" s="142"/>
      <c r="CZ785" s="145"/>
      <c r="DA785" s="116"/>
      <c r="DB785" s="168"/>
      <c r="DC785" s="118"/>
      <c r="DD785" s="118"/>
      <c r="DE785" s="167"/>
      <c r="DF785" s="167"/>
    </row>
    <row r="786" spans="1:110" hidden="1" x14ac:dyDescent="0.25">
      <c r="A786" s="140"/>
      <c r="B786" s="141"/>
      <c r="C786" s="90"/>
      <c r="D786" s="142"/>
      <c r="E786" s="143"/>
      <c r="F786" s="144"/>
      <c r="G786" s="142"/>
      <c r="H786" s="142"/>
      <c r="I786" s="110"/>
      <c r="J786" s="142"/>
      <c r="K786" s="110"/>
      <c r="L786" s="142"/>
      <c r="M786" s="142"/>
      <c r="N786" s="142"/>
      <c r="O786" s="110"/>
      <c r="P786" s="142"/>
      <c r="Q786" s="110"/>
      <c r="R786" s="142"/>
      <c r="S786" s="142"/>
      <c r="T786" s="142"/>
      <c r="U786" s="110"/>
      <c r="V786" s="142"/>
      <c r="W786" s="110"/>
      <c r="X786" s="142"/>
      <c r="Y786" s="110"/>
      <c r="Z786" s="144"/>
      <c r="AA786" s="142"/>
      <c r="AB786" s="142"/>
      <c r="AC786" s="142"/>
      <c r="AD786" s="142"/>
      <c r="AE786" s="142"/>
      <c r="AF786" s="111"/>
      <c r="AG786" s="111"/>
      <c r="AH786" s="111"/>
      <c r="AI786" s="142"/>
      <c r="AJ786" s="144"/>
      <c r="AK786" s="142"/>
      <c r="AL786" s="142"/>
      <c r="AM786" s="142"/>
      <c r="AN786" s="142"/>
      <c r="AO786" s="142"/>
      <c r="AP786" s="111"/>
      <c r="AQ786" s="111"/>
      <c r="AR786" s="111"/>
      <c r="AS786" s="142"/>
      <c r="AT786" s="144"/>
      <c r="AU786" s="142"/>
      <c r="AV786" s="142"/>
      <c r="AW786" s="142"/>
      <c r="AX786" s="110"/>
      <c r="AY786" s="110"/>
      <c r="AZ786" s="142"/>
      <c r="BA786" s="144"/>
      <c r="BB786" s="142"/>
      <c r="BC786" s="142"/>
      <c r="BD786" s="142"/>
      <c r="BE786" s="110"/>
      <c r="BF786" s="110"/>
      <c r="BG786" s="142"/>
      <c r="BH786" s="144"/>
      <c r="BI786" s="142"/>
      <c r="BJ786" s="142"/>
      <c r="BK786" s="110"/>
      <c r="BL786" s="142"/>
      <c r="BM786" s="110"/>
      <c r="BN786" s="142"/>
      <c r="BO786" s="142"/>
      <c r="BP786" s="142"/>
      <c r="BQ786" s="110"/>
      <c r="BR786" s="142"/>
      <c r="BS786" s="110"/>
      <c r="BT786" s="142"/>
      <c r="BU786" s="110"/>
      <c r="BV786" s="144"/>
      <c r="BW786" s="114"/>
      <c r="BX786" s="67"/>
      <c r="BY786" s="68"/>
      <c r="BZ786" s="143"/>
      <c r="CA786" s="143"/>
      <c r="CB786" s="142"/>
      <c r="CC786" s="110"/>
      <c r="CD786" s="110"/>
      <c r="CE786" s="142"/>
      <c r="CF786" s="145"/>
      <c r="CG786" s="142"/>
      <c r="CH786" s="142"/>
      <c r="CI786" s="142"/>
      <c r="CJ786" s="142"/>
      <c r="CK786" s="142"/>
      <c r="CL786" s="111"/>
      <c r="CM786" s="111"/>
      <c r="CN786" s="111"/>
      <c r="CO786" s="142"/>
      <c r="CP786" s="145"/>
      <c r="CQ786" s="142"/>
      <c r="CR786" s="142"/>
      <c r="CS786" s="142"/>
      <c r="CT786" s="142"/>
      <c r="CU786" s="142"/>
      <c r="CV786" s="111"/>
      <c r="CW786" s="111"/>
      <c r="CX786" s="111"/>
      <c r="CY786" s="142"/>
      <c r="CZ786" s="145"/>
      <c r="DA786" s="116"/>
      <c r="DB786" s="168"/>
      <c r="DC786" s="118"/>
      <c r="DD786" s="118"/>
      <c r="DE786" s="167"/>
      <c r="DF786" s="167"/>
    </row>
    <row r="787" spans="1:110" hidden="1" x14ac:dyDescent="0.25">
      <c r="A787" s="140"/>
      <c r="B787" s="141"/>
      <c r="C787" s="90"/>
      <c r="D787" s="142"/>
      <c r="E787" s="143"/>
      <c r="F787" s="144"/>
      <c r="G787" s="142"/>
      <c r="H787" s="142"/>
      <c r="I787" s="110"/>
      <c r="J787" s="142"/>
      <c r="K787" s="110"/>
      <c r="L787" s="142"/>
      <c r="M787" s="142"/>
      <c r="N787" s="142"/>
      <c r="O787" s="110"/>
      <c r="P787" s="142"/>
      <c r="Q787" s="110"/>
      <c r="R787" s="142"/>
      <c r="S787" s="142"/>
      <c r="T787" s="142"/>
      <c r="U787" s="110"/>
      <c r="V787" s="142"/>
      <c r="W787" s="110"/>
      <c r="X787" s="142"/>
      <c r="Y787" s="110"/>
      <c r="Z787" s="144"/>
      <c r="AA787" s="142"/>
      <c r="AB787" s="142"/>
      <c r="AC787" s="142"/>
      <c r="AD787" s="142"/>
      <c r="AE787" s="142"/>
      <c r="AF787" s="111"/>
      <c r="AG787" s="111"/>
      <c r="AH787" s="111"/>
      <c r="AI787" s="142"/>
      <c r="AJ787" s="144"/>
      <c r="AK787" s="142"/>
      <c r="AL787" s="142"/>
      <c r="AM787" s="142"/>
      <c r="AN787" s="142"/>
      <c r="AO787" s="142"/>
      <c r="AP787" s="111"/>
      <c r="AQ787" s="111"/>
      <c r="AR787" s="111"/>
      <c r="AS787" s="142"/>
      <c r="AT787" s="144"/>
      <c r="AU787" s="142"/>
      <c r="AV787" s="142"/>
      <c r="AW787" s="142"/>
      <c r="AX787" s="110"/>
      <c r="AY787" s="110"/>
      <c r="AZ787" s="142"/>
      <c r="BA787" s="144"/>
      <c r="BB787" s="142"/>
      <c r="BC787" s="142"/>
      <c r="BD787" s="142"/>
      <c r="BE787" s="110"/>
      <c r="BF787" s="110"/>
      <c r="BG787" s="142"/>
      <c r="BH787" s="144"/>
      <c r="BI787" s="142"/>
      <c r="BJ787" s="142"/>
      <c r="BK787" s="110"/>
      <c r="BL787" s="142"/>
      <c r="BM787" s="110"/>
      <c r="BN787" s="142"/>
      <c r="BO787" s="142"/>
      <c r="BP787" s="142"/>
      <c r="BQ787" s="110"/>
      <c r="BR787" s="142"/>
      <c r="BS787" s="110"/>
      <c r="BT787" s="142"/>
      <c r="BU787" s="110"/>
      <c r="BV787" s="144"/>
      <c r="BW787" s="114"/>
      <c r="BX787" s="67"/>
      <c r="BY787" s="68"/>
      <c r="BZ787" s="143"/>
      <c r="CA787" s="143"/>
      <c r="CB787" s="142"/>
      <c r="CC787" s="110"/>
      <c r="CD787" s="110"/>
      <c r="CE787" s="142"/>
      <c r="CF787" s="145"/>
      <c r="CG787" s="142"/>
      <c r="CH787" s="142"/>
      <c r="CI787" s="142"/>
      <c r="CJ787" s="142"/>
      <c r="CK787" s="142"/>
      <c r="CL787" s="111"/>
      <c r="CM787" s="111"/>
      <c r="CN787" s="111"/>
      <c r="CO787" s="142"/>
      <c r="CP787" s="145"/>
      <c r="CQ787" s="142"/>
      <c r="CR787" s="142"/>
      <c r="CS787" s="142"/>
      <c r="CT787" s="142"/>
      <c r="CU787" s="142"/>
      <c r="CV787" s="111"/>
      <c r="CW787" s="111"/>
      <c r="CX787" s="111"/>
      <c r="CY787" s="142"/>
      <c r="CZ787" s="145"/>
      <c r="DA787" s="116"/>
      <c r="DB787" s="168"/>
      <c r="DC787" s="118"/>
      <c r="DD787" s="118"/>
      <c r="DE787" s="167"/>
      <c r="DF787" s="167"/>
    </row>
    <row r="788" spans="1:110" hidden="1" x14ac:dyDescent="0.25">
      <c r="A788" s="140"/>
      <c r="B788" s="141"/>
      <c r="C788" s="90"/>
      <c r="D788" s="142"/>
      <c r="E788" s="143"/>
      <c r="F788" s="144"/>
      <c r="G788" s="142"/>
      <c r="H788" s="142"/>
      <c r="I788" s="110"/>
      <c r="J788" s="142"/>
      <c r="K788" s="110"/>
      <c r="L788" s="142"/>
      <c r="M788" s="142"/>
      <c r="N788" s="142"/>
      <c r="O788" s="110"/>
      <c r="P788" s="142"/>
      <c r="Q788" s="110"/>
      <c r="R788" s="142"/>
      <c r="S788" s="142"/>
      <c r="T788" s="142"/>
      <c r="U788" s="110"/>
      <c r="V788" s="142"/>
      <c r="W788" s="110"/>
      <c r="X788" s="142"/>
      <c r="Y788" s="110"/>
      <c r="Z788" s="144"/>
      <c r="AA788" s="142"/>
      <c r="AB788" s="142"/>
      <c r="AC788" s="142"/>
      <c r="AD788" s="142"/>
      <c r="AE788" s="142"/>
      <c r="AF788" s="111"/>
      <c r="AG788" s="111"/>
      <c r="AH788" s="111"/>
      <c r="AI788" s="142"/>
      <c r="AJ788" s="144"/>
      <c r="AK788" s="142"/>
      <c r="AL788" s="142"/>
      <c r="AM788" s="142"/>
      <c r="AN788" s="142"/>
      <c r="AO788" s="142"/>
      <c r="AP788" s="111"/>
      <c r="AQ788" s="111"/>
      <c r="AR788" s="111"/>
      <c r="AS788" s="142"/>
      <c r="AT788" s="144"/>
      <c r="AU788" s="142"/>
      <c r="AV788" s="142"/>
      <c r="AW788" s="142"/>
      <c r="AX788" s="110"/>
      <c r="AY788" s="110"/>
      <c r="AZ788" s="142"/>
      <c r="BA788" s="144"/>
      <c r="BB788" s="142"/>
      <c r="BC788" s="142"/>
      <c r="BD788" s="142"/>
      <c r="BE788" s="110"/>
      <c r="BF788" s="110"/>
      <c r="BG788" s="142"/>
      <c r="BH788" s="144"/>
      <c r="BI788" s="142"/>
      <c r="BJ788" s="142"/>
      <c r="BK788" s="110"/>
      <c r="BL788" s="142"/>
      <c r="BM788" s="110"/>
      <c r="BN788" s="142"/>
      <c r="BO788" s="142"/>
      <c r="BP788" s="142"/>
      <c r="BQ788" s="110"/>
      <c r="BR788" s="142"/>
      <c r="BS788" s="110"/>
      <c r="BT788" s="142"/>
      <c r="BU788" s="110"/>
      <c r="BV788" s="144"/>
      <c r="BW788" s="114"/>
      <c r="BX788" s="67"/>
      <c r="BY788" s="68"/>
      <c r="BZ788" s="143"/>
      <c r="CA788" s="143"/>
      <c r="CB788" s="142"/>
      <c r="CC788" s="110"/>
      <c r="CD788" s="110"/>
      <c r="CE788" s="142"/>
      <c r="CF788" s="145"/>
      <c r="CG788" s="142"/>
      <c r="CH788" s="142"/>
      <c r="CI788" s="142"/>
      <c r="CJ788" s="142"/>
      <c r="CK788" s="142"/>
      <c r="CL788" s="111"/>
      <c r="CM788" s="111"/>
      <c r="CN788" s="111"/>
      <c r="CO788" s="142"/>
      <c r="CP788" s="145"/>
      <c r="CQ788" s="142"/>
      <c r="CR788" s="142"/>
      <c r="CS788" s="142"/>
      <c r="CT788" s="142"/>
      <c r="CU788" s="142"/>
      <c r="CV788" s="111"/>
      <c r="CW788" s="111"/>
      <c r="CX788" s="111"/>
      <c r="CY788" s="142"/>
      <c r="CZ788" s="145"/>
      <c r="DA788" s="116"/>
      <c r="DB788" s="168"/>
      <c r="DC788" s="118"/>
      <c r="DD788" s="118"/>
      <c r="DE788" s="167"/>
      <c r="DF788" s="167"/>
    </row>
    <row r="789" spans="1:110" hidden="1" x14ac:dyDescent="0.25">
      <c r="A789" s="140"/>
      <c r="B789" s="141"/>
      <c r="C789" s="90"/>
      <c r="D789" s="142"/>
      <c r="E789" s="143"/>
      <c r="F789" s="144"/>
      <c r="G789" s="142"/>
      <c r="H789" s="142"/>
      <c r="I789" s="110"/>
      <c r="J789" s="142"/>
      <c r="K789" s="110"/>
      <c r="L789" s="142"/>
      <c r="M789" s="142"/>
      <c r="N789" s="142"/>
      <c r="O789" s="110"/>
      <c r="P789" s="142"/>
      <c r="Q789" s="110"/>
      <c r="R789" s="142"/>
      <c r="S789" s="142"/>
      <c r="T789" s="142"/>
      <c r="U789" s="110"/>
      <c r="V789" s="142"/>
      <c r="W789" s="110"/>
      <c r="X789" s="142"/>
      <c r="Y789" s="110"/>
      <c r="Z789" s="144"/>
      <c r="AA789" s="142"/>
      <c r="AB789" s="142"/>
      <c r="AC789" s="142"/>
      <c r="AD789" s="142"/>
      <c r="AE789" s="142"/>
      <c r="AF789" s="111"/>
      <c r="AG789" s="111"/>
      <c r="AH789" s="111"/>
      <c r="AI789" s="142"/>
      <c r="AJ789" s="144"/>
      <c r="AK789" s="142"/>
      <c r="AL789" s="142"/>
      <c r="AM789" s="142"/>
      <c r="AN789" s="142"/>
      <c r="AO789" s="142"/>
      <c r="AP789" s="111"/>
      <c r="AQ789" s="111"/>
      <c r="AR789" s="111"/>
      <c r="AS789" s="142"/>
      <c r="AT789" s="144"/>
      <c r="AU789" s="142"/>
      <c r="AV789" s="142"/>
      <c r="AW789" s="142"/>
      <c r="AX789" s="110"/>
      <c r="AY789" s="110"/>
      <c r="AZ789" s="142"/>
      <c r="BA789" s="144"/>
      <c r="BB789" s="142"/>
      <c r="BC789" s="142"/>
      <c r="BD789" s="142"/>
      <c r="BE789" s="110"/>
      <c r="BF789" s="110"/>
      <c r="BG789" s="142"/>
      <c r="BH789" s="144"/>
      <c r="BI789" s="142"/>
      <c r="BJ789" s="142"/>
      <c r="BK789" s="110"/>
      <c r="BL789" s="142"/>
      <c r="BM789" s="110"/>
      <c r="BN789" s="142"/>
      <c r="BO789" s="142"/>
      <c r="BP789" s="142"/>
      <c r="BQ789" s="110"/>
      <c r="BR789" s="142"/>
      <c r="BS789" s="110"/>
      <c r="BT789" s="142"/>
      <c r="BU789" s="110"/>
      <c r="BV789" s="144"/>
      <c r="BW789" s="114"/>
      <c r="BX789" s="67"/>
      <c r="BY789" s="68"/>
      <c r="BZ789" s="143"/>
      <c r="CA789" s="143"/>
      <c r="CB789" s="142"/>
      <c r="CC789" s="110"/>
      <c r="CD789" s="110"/>
      <c r="CE789" s="142"/>
      <c r="CF789" s="145"/>
      <c r="CG789" s="142"/>
      <c r="CH789" s="142"/>
      <c r="CI789" s="142"/>
      <c r="CJ789" s="142"/>
      <c r="CK789" s="142"/>
      <c r="CL789" s="111"/>
      <c r="CM789" s="111"/>
      <c r="CN789" s="111"/>
      <c r="CO789" s="142"/>
      <c r="CP789" s="145"/>
      <c r="CQ789" s="142"/>
      <c r="CR789" s="142"/>
      <c r="CS789" s="142"/>
      <c r="CT789" s="142"/>
      <c r="CU789" s="142"/>
      <c r="CV789" s="111"/>
      <c r="CW789" s="111"/>
      <c r="CX789" s="111"/>
      <c r="CY789" s="142"/>
      <c r="CZ789" s="145"/>
      <c r="DA789" s="116"/>
      <c r="DB789" s="168"/>
      <c r="DC789" s="118"/>
      <c r="DD789" s="118"/>
      <c r="DE789" s="167"/>
      <c r="DF789" s="167"/>
    </row>
    <row r="790" spans="1:110" hidden="1" x14ac:dyDescent="0.25">
      <c r="A790" s="140"/>
      <c r="B790" s="141"/>
      <c r="C790" s="90"/>
      <c r="D790" s="142"/>
      <c r="E790" s="143"/>
      <c r="F790" s="144"/>
      <c r="G790" s="142"/>
      <c r="H790" s="142"/>
      <c r="I790" s="110"/>
      <c r="J790" s="142"/>
      <c r="K790" s="110"/>
      <c r="L790" s="142"/>
      <c r="M790" s="142"/>
      <c r="N790" s="142"/>
      <c r="O790" s="110"/>
      <c r="P790" s="142"/>
      <c r="Q790" s="110"/>
      <c r="R790" s="142"/>
      <c r="S790" s="142"/>
      <c r="T790" s="142"/>
      <c r="U790" s="110"/>
      <c r="V790" s="142"/>
      <c r="W790" s="110"/>
      <c r="X790" s="142"/>
      <c r="Y790" s="110"/>
      <c r="Z790" s="144"/>
      <c r="AA790" s="142"/>
      <c r="AB790" s="142"/>
      <c r="AC790" s="142"/>
      <c r="AD790" s="142"/>
      <c r="AE790" s="142"/>
      <c r="AF790" s="111"/>
      <c r="AG790" s="111"/>
      <c r="AH790" s="111"/>
      <c r="AI790" s="142"/>
      <c r="AJ790" s="144"/>
      <c r="AK790" s="142"/>
      <c r="AL790" s="142"/>
      <c r="AM790" s="142"/>
      <c r="AN790" s="142"/>
      <c r="AO790" s="142"/>
      <c r="AP790" s="111"/>
      <c r="AQ790" s="111"/>
      <c r="AR790" s="111"/>
      <c r="AS790" s="142"/>
      <c r="AT790" s="144"/>
      <c r="AU790" s="142"/>
      <c r="AV790" s="142"/>
      <c r="AW790" s="142"/>
      <c r="AX790" s="110"/>
      <c r="AY790" s="110"/>
      <c r="AZ790" s="142"/>
      <c r="BA790" s="144"/>
      <c r="BB790" s="142"/>
      <c r="BC790" s="142"/>
      <c r="BD790" s="142"/>
      <c r="BE790" s="110"/>
      <c r="BF790" s="110"/>
      <c r="BG790" s="142"/>
      <c r="BH790" s="144"/>
      <c r="BI790" s="142"/>
      <c r="BJ790" s="142"/>
      <c r="BK790" s="110"/>
      <c r="BL790" s="142"/>
      <c r="BM790" s="110"/>
      <c r="BN790" s="142"/>
      <c r="BO790" s="142"/>
      <c r="BP790" s="142"/>
      <c r="BQ790" s="110"/>
      <c r="BR790" s="142"/>
      <c r="BS790" s="110"/>
      <c r="BT790" s="142"/>
      <c r="BU790" s="110"/>
      <c r="BV790" s="144"/>
      <c r="BW790" s="114"/>
      <c r="BX790" s="67"/>
      <c r="BY790" s="68"/>
      <c r="BZ790" s="143"/>
      <c r="CA790" s="143"/>
      <c r="CB790" s="142"/>
      <c r="CC790" s="110"/>
      <c r="CD790" s="110"/>
      <c r="CE790" s="142"/>
      <c r="CF790" s="145"/>
      <c r="CG790" s="142"/>
      <c r="CH790" s="142"/>
      <c r="CI790" s="142"/>
      <c r="CJ790" s="142"/>
      <c r="CK790" s="142"/>
      <c r="CL790" s="111"/>
      <c r="CM790" s="111"/>
      <c r="CN790" s="111"/>
      <c r="CO790" s="142"/>
      <c r="CP790" s="145"/>
      <c r="CQ790" s="142"/>
      <c r="CR790" s="142"/>
      <c r="CS790" s="142"/>
      <c r="CT790" s="142"/>
      <c r="CU790" s="142"/>
      <c r="CV790" s="111"/>
      <c r="CW790" s="111"/>
      <c r="CX790" s="111"/>
      <c r="CY790" s="142"/>
      <c r="CZ790" s="145"/>
      <c r="DA790" s="116"/>
      <c r="DB790" s="168"/>
      <c r="DC790" s="118"/>
      <c r="DD790" s="118"/>
      <c r="DE790" s="167"/>
      <c r="DF790" s="167"/>
    </row>
    <row r="791" spans="1:110" hidden="1" x14ac:dyDescent="0.25">
      <c r="A791" s="140"/>
      <c r="B791" s="141"/>
      <c r="C791" s="90"/>
      <c r="D791" s="142"/>
      <c r="E791" s="143"/>
      <c r="F791" s="144"/>
      <c r="G791" s="142"/>
      <c r="H791" s="142"/>
      <c r="I791" s="110"/>
      <c r="J791" s="142"/>
      <c r="K791" s="110"/>
      <c r="L791" s="142"/>
      <c r="M791" s="142"/>
      <c r="N791" s="142"/>
      <c r="O791" s="110"/>
      <c r="P791" s="142"/>
      <c r="Q791" s="110"/>
      <c r="R791" s="142"/>
      <c r="S791" s="142"/>
      <c r="T791" s="142"/>
      <c r="U791" s="110"/>
      <c r="V791" s="142"/>
      <c r="W791" s="110"/>
      <c r="X791" s="142"/>
      <c r="Y791" s="110"/>
      <c r="Z791" s="144"/>
      <c r="AA791" s="142"/>
      <c r="AB791" s="142"/>
      <c r="AC791" s="142"/>
      <c r="AD791" s="142"/>
      <c r="AE791" s="142"/>
      <c r="AF791" s="111"/>
      <c r="AG791" s="111"/>
      <c r="AH791" s="111"/>
      <c r="AI791" s="142"/>
      <c r="AJ791" s="144"/>
      <c r="AK791" s="142"/>
      <c r="AL791" s="142"/>
      <c r="AM791" s="142"/>
      <c r="AN791" s="142"/>
      <c r="AO791" s="142"/>
      <c r="AP791" s="111"/>
      <c r="AQ791" s="111"/>
      <c r="AR791" s="111"/>
      <c r="AS791" s="142"/>
      <c r="AT791" s="144"/>
      <c r="AU791" s="142"/>
      <c r="AV791" s="142"/>
      <c r="AW791" s="142"/>
      <c r="AX791" s="110"/>
      <c r="AY791" s="110"/>
      <c r="AZ791" s="142"/>
      <c r="BA791" s="144"/>
      <c r="BB791" s="142"/>
      <c r="BC791" s="142"/>
      <c r="BD791" s="142"/>
      <c r="BE791" s="110"/>
      <c r="BF791" s="110"/>
      <c r="BG791" s="142"/>
      <c r="BH791" s="144"/>
      <c r="BI791" s="142"/>
      <c r="BJ791" s="142"/>
      <c r="BK791" s="110"/>
      <c r="BL791" s="142"/>
      <c r="BM791" s="110"/>
      <c r="BN791" s="142"/>
      <c r="BO791" s="142"/>
      <c r="BP791" s="142"/>
      <c r="BQ791" s="110"/>
      <c r="BR791" s="142"/>
      <c r="BS791" s="110"/>
      <c r="BT791" s="142"/>
      <c r="BU791" s="110"/>
      <c r="BV791" s="144"/>
      <c r="BW791" s="114"/>
      <c r="BX791" s="67"/>
      <c r="BY791" s="68"/>
      <c r="BZ791" s="143"/>
      <c r="CA791" s="143"/>
      <c r="CB791" s="142"/>
      <c r="CC791" s="110"/>
      <c r="CD791" s="110"/>
      <c r="CE791" s="142"/>
      <c r="CF791" s="145"/>
      <c r="CG791" s="142"/>
      <c r="CH791" s="142"/>
      <c r="CI791" s="142"/>
      <c r="CJ791" s="142"/>
      <c r="CK791" s="142"/>
      <c r="CL791" s="111"/>
      <c r="CM791" s="111"/>
      <c r="CN791" s="111"/>
      <c r="CO791" s="142"/>
      <c r="CP791" s="145"/>
      <c r="CQ791" s="142"/>
      <c r="CR791" s="142"/>
      <c r="CS791" s="142"/>
      <c r="CT791" s="142"/>
      <c r="CU791" s="142"/>
      <c r="CV791" s="111"/>
      <c r="CW791" s="111"/>
      <c r="CX791" s="111"/>
      <c r="CY791" s="142"/>
      <c r="CZ791" s="145"/>
      <c r="DA791" s="116"/>
      <c r="DB791" s="168"/>
      <c r="DC791" s="118"/>
      <c r="DD791" s="118"/>
      <c r="DE791" s="167"/>
      <c r="DF791" s="167"/>
    </row>
    <row r="792" spans="1:110" hidden="1" x14ac:dyDescent="0.25">
      <c r="A792" s="140"/>
      <c r="B792" s="141"/>
      <c r="C792" s="90"/>
      <c r="D792" s="142"/>
      <c r="E792" s="143"/>
      <c r="F792" s="144"/>
      <c r="G792" s="142"/>
      <c r="H792" s="142"/>
      <c r="I792" s="110"/>
      <c r="J792" s="142"/>
      <c r="K792" s="110"/>
      <c r="L792" s="142"/>
      <c r="M792" s="142"/>
      <c r="N792" s="142"/>
      <c r="O792" s="110"/>
      <c r="P792" s="142"/>
      <c r="Q792" s="110"/>
      <c r="R792" s="142"/>
      <c r="S792" s="142"/>
      <c r="T792" s="142"/>
      <c r="U792" s="110"/>
      <c r="V792" s="142"/>
      <c r="W792" s="110"/>
      <c r="X792" s="142"/>
      <c r="Y792" s="110"/>
      <c r="Z792" s="144"/>
      <c r="AA792" s="142"/>
      <c r="AB792" s="142"/>
      <c r="AC792" s="142"/>
      <c r="AD792" s="142"/>
      <c r="AE792" s="142"/>
      <c r="AF792" s="111"/>
      <c r="AG792" s="111"/>
      <c r="AH792" s="111"/>
      <c r="AI792" s="142"/>
      <c r="AJ792" s="144"/>
      <c r="AK792" s="142"/>
      <c r="AL792" s="142"/>
      <c r="AM792" s="142"/>
      <c r="AN792" s="142"/>
      <c r="AO792" s="142"/>
      <c r="AP792" s="111"/>
      <c r="AQ792" s="111"/>
      <c r="AR792" s="111"/>
      <c r="AS792" s="142"/>
      <c r="AT792" s="144"/>
      <c r="AU792" s="142"/>
      <c r="AV792" s="142"/>
      <c r="AW792" s="142"/>
      <c r="AX792" s="110"/>
      <c r="AY792" s="110"/>
      <c r="AZ792" s="142"/>
      <c r="BA792" s="144"/>
      <c r="BB792" s="142"/>
      <c r="BC792" s="142"/>
      <c r="BD792" s="142"/>
      <c r="BE792" s="110"/>
      <c r="BF792" s="110"/>
      <c r="BG792" s="142"/>
      <c r="BH792" s="144"/>
      <c r="BI792" s="142"/>
      <c r="BJ792" s="142"/>
      <c r="BK792" s="110"/>
      <c r="BL792" s="142"/>
      <c r="BM792" s="110"/>
      <c r="BN792" s="142"/>
      <c r="BO792" s="142"/>
      <c r="BP792" s="142"/>
      <c r="BQ792" s="110"/>
      <c r="BR792" s="142"/>
      <c r="BS792" s="110"/>
      <c r="BT792" s="142"/>
      <c r="BU792" s="110"/>
      <c r="BV792" s="144"/>
      <c r="BW792" s="114"/>
      <c r="BX792" s="67"/>
      <c r="BY792" s="68"/>
      <c r="BZ792" s="143"/>
      <c r="CA792" s="143"/>
      <c r="CB792" s="142"/>
      <c r="CC792" s="110"/>
      <c r="CD792" s="110"/>
      <c r="CE792" s="142"/>
      <c r="CF792" s="145"/>
      <c r="CG792" s="142"/>
      <c r="CH792" s="142"/>
      <c r="CI792" s="142"/>
      <c r="CJ792" s="142"/>
      <c r="CK792" s="142"/>
      <c r="CL792" s="111"/>
      <c r="CM792" s="111"/>
      <c r="CN792" s="111"/>
      <c r="CO792" s="142"/>
      <c r="CP792" s="145"/>
      <c r="CQ792" s="142"/>
      <c r="CR792" s="142"/>
      <c r="CS792" s="142"/>
      <c r="CT792" s="142"/>
      <c r="CU792" s="142"/>
      <c r="CV792" s="111"/>
      <c r="CW792" s="111"/>
      <c r="CX792" s="111"/>
      <c r="CY792" s="142"/>
      <c r="CZ792" s="145"/>
      <c r="DA792" s="116"/>
      <c r="DB792" s="168"/>
      <c r="DC792" s="118"/>
      <c r="DD792" s="118"/>
      <c r="DE792" s="167"/>
      <c r="DF792" s="167"/>
    </row>
    <row r="793" spans="1:110" hidden="1" x14ac:dyDescent="0.25">
      <c r="A793" s="140"/>
      <c r="B793" s="141"/>
      <c r="C793" s="90"/>
      <c r="D793" s="142"/>
      <c r="E793" s="143"/>
      <c r="F793" s="144"/>
      <c r="G793" s="142"/>
      <c r="H793" s="142"/>
      <c r="I793" s="110"/>
      <c r="J793" s="142"/>
      <c r="K793" s="110"/>
      <c r="L793" s="142"/>
      <c r="M793" s="142"/>
      <c r="N793" s="142"/>
      <c r="O793" s="110"/>
      <c r="P793" s="142"/>
      <c r="Q793" s="110"/>
      <c r="R793" s="142"/>
      <c r="S793" s="142"/>
      <c r="T793" s="142"/>
      <c r="U793" s="110"/>
      <c r="V793" s="142"/>
      <c r="W793" s="110"/>
      <c r="X793" s="142"/>
      <c r="Y793" s="110"/>
      <c r="Z793" s="144"/>
      <c r="AA793" s="142"/>
      <c r="AB793" s="142"/>
      <c r="AC793" s="142"/>
      <c r="AD793" s="142"/>
      <c r="AE793" s="142"/>
      <c r="AF793" s="111"/>
      <c r="AG793" s="111"/>
      <c r="AH793" s="111"/>
      <c r="AI793" s="142"/>
      <c r="AJ793" s="144"/>
      <c r="AK793" s="142"/>
      <c r="AL793" s="142"/>
      <c r="AM793" s="142"/>
      <c r="AN793" s="142"/>
      <c r="AO793" s="142"/>
      <c r="AP793" s="111"/>
      <c r="AQ793" s="111"/>
      <c r="AR793" s="111"/>
      <c r="AS793" s="142"/>
      <c r="AT793" s="144"/>
      <c r="AU793" s="142"/>
      <c r="AV793" s="142"/>
      <c r="AW793" s="142"/>
      <c r="AX793" s="110"/>
      <c r="AY793" s="110"/>
      <c r="AZ793" s="142"/>
      <c r="BA793" s="144"/>
      <c r="BB793" s="142"/>
      <c r="BC793" s="142"/>
      <c r="BD793" s="142"/>
      <c r="BE793" s="110"/>
      <c r="BF793" s="110"/>
      <c r="BG793" s="142"/>
      <c r="BH793" s="144"/>
      <c r="BI793" s="142"/>
      <c r="BJ793" s="142"/>
      <c r="BK793" s="110"/>
      <c r="BL793" s="142"/>
      <c r="BM793" s="110"/>
      <c r="BN793" s="142"/>
      <c r="BO793" s="142"/>
      <c r="BP793" s="142"/>
      <c r="BQ793" s="110"/>
      <c r="BR793" s="142"/>
      <c r="BS793" s="110"/>
      <c r="BT793" s="142"/>
      <c r="BU793" s="110"/>
      <c r="BV793" s="144"/>
      <c r="BW793" s="114"/>
      <c r="BX793" s="67"/>
      <c r="BY793" s="68"/>
      <c r="BZ793" s="143"/>
      <c r="CA793" s="143"/>
      <c r="CB793" s="142"/>
      <c r="CC793" s="110"/>
      <c r="CD793" s="110"/>
      <c r="CE793" s="142"/>
      <c r="CF793" s="145"/>
      <c r="CG793" s="142"/>
      <c r="CH793" s="142"/>
      <c r="CI793" s="142"/>
      <c r="CJ793" s="142"/>
      <c r="CK793" s="142"/>
      <c r="CL793" s="111"/>
      <c r="CM793" s="111"/>
      <c r="CN793" s="111"/>
      <c r="CO793" s="142"/>
      <c r="CP793" s="145"/>
      <c r="CQ793" s="142"/>
      <c r="CR793" s="142"/>
      <c r="CS793" s="142"/>
      <c r="CT793" s="142"/>
      <c r="CU793" s="142"/>
      <c r="CV793" s="111"/>
      <c r="CW793" s="111"/>
      <c r="CX793" s="111"/>
      <c r="CY793" s="142"/>
      <c r="CZ793" s="145"/>
      <c r="DA793" s="116"/>
      <c r="DB793" s="168"/>
      <c r="DC793" s="118"/>
      <c r="DD793" s="118"/>
      <c r="DE793" s="167"/>
      <c r="DF793" s="167"/>
    </row>
    <row r="794" spans="1:110" hidden="1" x14ac:dyDescent="0.25">
      <c r="A794" s="140"/>
      <c r="B794" s="141"/>
      <c r="C794" s="90"/>
      <c r="D794" s="142"/>
      <c r="E794" s="143"/>
      <c r="F794" s="144"/>
      <c r="G794" s="142"/>
      <c r="H794" s="142"/>
      <c r="I794" s="110"/>
      <c r="J794" s="142"/>
      <c r="K794" s="110"/>
      <c r="L794" s="142"/>
      <c r="M794" s="142"/>
      <c r="N794" s="142"/>
      <c r="O794" s="110"/>
      <c r="P794" s="142"/>
      <c r="Q794" s="110"/>
      <c r="R794" s="142"/>
      <c r="S794" s="142"/>
      <c r="T794" s="142"/>
      <c r="U794" s="110"/>
      <c r="V794" s="142"/>
      <c r="W794" s="110"/>
      <c r="X794" s="142"/>
      <c r="Y794" s="110"/>
      <c r="Z794" s="144"/>
      <c r="AA794" s="142"/>
      <c r="AB794" s="142"/>
      <c r="AC794" s="142"/>
      <c r="AD794" s="142"/>
      <c r="AE794" s="142"/>
      <c r="AF794" s="111"/>
      <c r="AG794" s="111"/>
      <c r="AH794" s="111"/>
      <c r="AI794" s="142"/>
      <c r="AJ794" s="144"/>
      <c r="AK794" s="142"/>
      <c r="AL794" s="142"/>
      <c r="AM794" s="142"/>
      <c r="AN794" s="142"/>
      <c r="AO794" s="142"/>
      <c r="AP794" s="111"/>
      <c r="AQ794" s="111"/>
      <c r="AR794" s="111"/>
      <c r="AS794" s="142"/>
      <c r="AT794" s="144"/>
      <c r="AU794" s="142"/>
      <c r="AV794" s="142"/>
      <c r="AW794" s="142"/>
      <c r="AX794" s="110"/>
      <c r="AY794" s="110"/>
      <c r="AZ794" s="142"/>
      <c r="BA794" s="144"/>
      <c r="BB794" s="142"/>
      <c r="BC794" s="142"/>
      <c r="BD794" s="142"/>
      <c r="BE794" s="110"/>
      <c r="BF794" s="110"/>
      <c r="BG794" s="142"/>
      <c r="BH794" s="144"/>
      <c r="BI794" s="142"/>
      <c r="BJ794" s="142"/>
      <c r="BK794" s="110"/>
      <c r="BL794" s="142"/>
      <c r="BM794" s="110"/>
      <c r="BN794" s="142"/>
      <c r="BO794" s="142"/>
      <c r="BP794" s="142"/>
      <c r="BQ794" s="110"/>
      <c r="BR794" s="142"/>
      <c r="BS794" s="110"/>
      <c r="BT794" s="142"/>
      <c r="BU794" s="110"/>
      <c r="BV794" s="144"/>
      <c r="BW794" s="114"/>
      <c r="BX794" s="67"/>
      <c r="BY794" s="68"/>
      <c r="BZ794" s="143"/>
      <c r="CA794" s="143"/>
      <c r="CB794" s="142"/>
      <c r="CC794" s="110"/>
      <c r="CD794" s="110"/>
      <c r="CE794" s="142"/>
      <c r="CF794" s="145"/>
      <c r="CG794" s="142"/>
      <c r="CH794" s="142"/>
      <c r="CI794" s="142"/>
      <c r="CJ794" s="142"/>
      <c r="CK794" s="142"/>
      <c r="CL794" s="111"/>
      <c r="CM794" s="111"/>
      <c r="CN794" s="111"/>
      <c r="CO794" s="142"/>
      <c r="CP794" s="145"/>
      <c r="CQ794" s="142"/>
      <c r="CR794" s="142"/>
      <c r="CS794" s="142"/>
      <c r="CT794" s="142"/>
      <c r="CU794" s="142"/>
      <c r="CV794" s="111"/>
      <c r="CW794" s="111"/>
      <c r="CX794" s="111"/>
      <c r="CY794" s="142"/>
      <c r="CZ794" s="145"/>
      <c r="DA794" s="116"/>
      <c r="DB794" s="168"/>
      <c r="DC794" s="118"/>
      <c r="DD794" s="118"/>
      <c r="DE794" s="167"/>
      <c r="DF794" s="167"/>
    </row>
    <row r="795" spans="1:110" hidden="1" x14ac:dyDescent="0.25">
      <c r="A795" s="140"/>
      <c r="B795" s="141"/>
      <c r="C795" s="90"/>
      <c r="D795" s="142"/>
      <c r="E795" s="143"/>
      <c r="F795" s="144"/>
      <c r="G795" s="142"/>
      <c r="H795" s="142"/>
      <c r="I795" s="110"/>
      <c r="J795" s="142"/>
      <c r="K795" s="110"/>
      <c r="L795" s="142"/>
      <c r="M795" s="142"/>
      <c r="N795" s="142"/>
      <c r="O795" s="110"/>
      <c r="P795" s="142"/>
      <c r="Q795" s="110"/>
      <c r="R795" s="142"/>
      <c r="S795" s="142"/>
      <c r="T795" s="142"/>
      <c r="U795" s="110"/>
      <c r="V795" s="142"/>
      <c r="W795" s="110"/>
      <c r="X795" s="142"/>
      <c r="Y795" s="110"/>
      <c r="Z795" s="144"/>
      <c r="AA795" s="142"/>
      <c r="AB795" s="142"/>
      <c r="AC795" s="142"/>
      <c r="AD795" s="142"/>
      <c r="AE795" s="142"/>
      <c r="AF795" s="111"/>
      <c r="AG795" s="111"/>
      <c r="AH795" s="111"/>
      <c r="AI795" s="142"/>
      <c r="AJ795" s="144"/>
      <c r="AK795" s="142"/>
      <c r="AL795" s="142"/>
      <c r="AM795" s="142"/>
      <c r="AN795" s="142"/>
      <c r="AO795" s="142"/>
      <c r="AP795" s="111"/>
      <c r="AQ795" s="111"/>
      <c r="AR795" s="111"/>
      <c r="AS795" s="142"/>
      <c r="AT795" s="144"/>
      <c r="AU795" s="142"/>
      <c r="AV795" s="142"/>
      <c r="AW795" s="142"/>
      <c r="AX795" s="110"/>
      <c r="AY795" s="110"/>
      <c r="AZ795" s="142"/>
      <c r="BA795" s="144"/>
      <c r="BB795" s="142"/>
      <c r="BC795" s="142"/>
      <c r="BD795" s="142"/>
      <c r="BE795" s="110"/>
      <c r="BF795" s="110"/>
      <c r="BG795" s="142"/>
      <c r="BH795" s="144"/>
      <c r="BI795" s="142"/>
      <c r="BJ795" s="142"/>
      <c r="BK795" s="110"/>
      <c r="BL795" s="142"/>
      <c r="BM795" s="110"/>
      <c r="BN795" s="142"/>
      <c r="BO795" s="142"/>
      <c r="BP795" s="142"/>
      <c r="BQ795" s="110"/>
      <c r="BR795" s="142"/>
      <c r="BS795" s="110"/>
      <c r="BT795" s="142"/>
      <c r="BU795" s="110"/>
      <c r="BV795" s="144"/>
      <c r="BW795" s="114"/>
      <c r="BX795" s="67"/>
      <c r="BY795" s="68"/>
      <c r="BZ795" s="143"/>
      <c r="CA795" s="143"/>
      <c r="CB795" s="142"/>
      <c r="CC795" s="110"/>
      <c r="CD795" s="110"/>
      <c r="CE795" s="142"/>
      <c r="CF795" s="145"/>
      <c r="CG795" s="142"/>
      <c r="CH795" s="142"/>
      <c r="CI795" s="142"/>
      <c r="CJ795" s="142"/>
      <c r="CK795" s="142"/>
      <c r="CL795" s="111"/>
      <c r="CM795" s="111"/>
      <c r="CN795" s="111"/>
      <c r="CO795" s="142"/>
      <c r="CP795" s="145"/>
      <c r="CQ795" s="142"/>
      <c r="CR795" s="142"/>
      <c r="CS795" s="142"/>
      <c r="CT795" s="142"/>
      <c r="CU795" s="142"/>
      <c r="CV795" s="111"/>
      <c r="CW795" s="111"/>
      <c r="CX795" s="111"/>
      <c r="CY795" s="142"/>
      <c r="CZ795" s="145"/>
      <c r="DA795" s="116"/>
      <c r="DB795" s="168"/>
      <c r="DC795" s="118"/>
      <c r="DD795" s="118"/>
      <c r="DE795" s="167"/>
      <c r="DF795" s="167"/>
    </row>
    <row r="796" spans="1:110" hidden="1" x14ac:dyDescent="0.25">
      <c r="A796" s="140"/>
      <c r="B796" s="141"/>
      <c r="C796" s="90"/>
      <c r="D796" s="142"/>
      <c r="E796" s="143"/>
      <c r="F796" s="144"/>
      <c r="G796" s="142"/>
      <c r="H796" s="142"/>
      <c r="I796" s="110"/>
      <c r="J796" s="142"/>
      <c r="K796" s="110"/>
      <c r="L796" s="142"/>
      <c r="M796" s="142"/>
      <c r="N796" s="142"/>
      <c r="O796" s="110"/>
      <c r="P796" s="142"/>
      <c r="Q796" s="110"/>
      <c r="R796" s="142"/>
      <c r="S796" s="142"/>
      <c r="T796" s="142"/>
      <c r="U796" s="110"/>
      <c r="V796" s="142"/>
      <c r="W796" s="110"/>
      <c r="X796" s="142"/>
      <c r="Y796" s="110"/>
      <c r="Z796" s="144"/>
      <c r="AA796" s="142"/>
      <c r="AB796" s="142"/>
      <c r="AC796" s="142"/>
      <c r="AD796" s="142"/>
      <c r="AE796" s="142"/>
      <c r="AF796" s="111"/>
      <c r="AG796" s="111"/>
      <c r="AH796" s="111"/>
      <c r="AI796" s="142"/>
      <c r="AJ796" s="144"/>
      <c r="AK796" s="142"/>
      <c r="AL796" s="142"/>
      <c r="AM796" s="142"/>
      <c r="AN796" s="142"/>
      <c r="AO796" s="142"/>
      <c r="AP796" s="111"/>
      <c r="AQ796" s="111"/>
      <c r="AR796" s="111"/>
      <c r="AS796" s="142"/>
      <c r="AT796" s="144"/>
      <c r="AU796" s="142"/>
      <c r="AV796" s="142"/>
      <c r="AW796" s="142"/>
      <c r="AX796" s="110"/>
      <c r="AY796" s="110"/>
      <c r="AZ796" s="142"/>
      <c r="BA796" s="144"/>
      <c r="BB796" s="142"/>
      <c r="BC796" s="142"/>
      <c r="BD796" s="142"/>
      <c r="BE796" s="110"/>
      <c r="BF796" s="110"/>
      <c r="BG796" s="142"/>
      <c r="BH796" s="144"/>
      <c r="BI796" s="142"/>
      <c r="BJ796" s="142"/>
      <c r="BK796" s="110"/>
      <c r="BL796" s="142"/>
      <c r="BM796" s="110"/>
      <c r="BN796" s="142"/>
      <c r="BO796" s="142"/>
      <c r="BP796" s="142"/>
      <c r="BQ796" s="110"/>
      <c r="BR796" s="142"/>
      <c r="BS796" s="110"/>
      <c r="BT796" s="142"/>
      <c r="BU796" s="110"/>
      <c r="BV796" s="144"/>
      <c r="BW796" s="114"/>
      <c r="BX796" s="67"/>
      <c r="BY796" s="68"/>
      <c r="BZ796" s="143"/>
      <c r="CA796" s="143"/>
      <c r="CB796" s="142"/>
      <c r="CC796" s="110"/>
      <c r="CD796" s="110"/>
      <c r="CE796" s="142"/>
      <c r="CF796" s="145"/>
      <c r="CG796" s="142"/>
      <c r="CH796" s="142"/>
      <c r="CI796" s="142"/>
      <c r="CJ796" s="142"/>
      <c r="CK796" s="142"/>
      <c r="CL796" s="111"/>
      <c r="CM796" s="111"/>
      <c r="CN796" s="111"/>
      <c r="CO796" s="142"/>
      <c r="CP796" s="145"/>
      <c r="CQ796" s="142"/>
      <c r="CR796" s="142"/>
      <c r="CS796" s="142"/>
      <c r="CT796" s="142"/>
      <c r="CU796" s="142"/>
      <c r="CV796" s="111"/>
      <c r="CW796" s="111"/>
      <c r="CX796" s="111"/>
      <c r="CY796" s="142"/>
      <c r="CZ796" s="145"/>
      <c r="DA796" s="116"/>
      <c r="DB796" s="168"/>
      <c r="DC796" s="118"/>
      <c r="DD796" s="118"/>
      <c r="DE796" s="167"/>
      <c r="DF796" s="167"/>
    </row>
    <row r="797" spans="1:110" hidden="1" x14ac:dyDescent="0.25">
      <c r="A797" s="140"/>
      <c r="B797" s="141"/>
      <c r="C797" s="90"/>
      <c r="D797" s="142"/>
      <c r="E797" s="143"/>
      <c r="F797" s="144"/>
      <c r="G797" s="142"/>
      <c r="H797" s="142"/>
      <c r="I797" s="110"/>
      <c r="J797" s="142"/>
      <c r="K797" s="110"/>
      <c r="L797" s="142"/>
      <c r="M797" s="142"/>
      <c r="N797" s="142"/>
      <c r="O797" s="110"/>
      <c r="P797" s="142"/>
      <c r="Q797" s="110"/>
      <c r="R797" s="142"/>
      <c r="S797" s="142"/>
      <c r="T797" s="142"/>
      <c r="U797" s="110"/>
      <c r="V797" s="142"/>
      <c r="W797" s="110"/>
      <c r="X797" s="142"/>
      <c r="Y797" s="110"/>
      <c r="Z797" s="144"/>
      <c r="AA797" s="142"/>
      <c r="AB797" s="142"/>
      <c r="AC797" s="142"/>
      <c r="AD797" s="142"/>
      <c r="AE797" s="142"/>
      <c r="AF797" s="111"/>
      <c r="AG797" s="111"/>
      <c r="AH797" s="111"/>
      <c r="AI797" s="142"/>
      <c r="AJ797" s="144"/>
      <c r="AK797" s="142"/>
      <c r="AL797" s="142"/>
      <c r="AM797" s="142"/>
      <c r="AN797" s="142"/>
      <c r="AO797" s="142"/>
      <c r="AP797" s="111"/>
      <c r="AQ797" s="111"/>
      <c r="AR797" s="111"/>
      <c r="AS797" s="142"/>
      <c r="AT797" s="144"/>
      <c r="AU797" s="142"/>
      <c r="AV797" s="142"/>
      <c r="AW797" s="142"/>
      <c r="AX797" s="110"/>
      <c r="AY797" s="110"/>
      <c r="AZ797" s="142"/>
      <c r="BA797" s="144"/>
      <c r="BB797" s="142"/>
      <c r="BC797" s="142"/>
      <c r="BD797" s="142"/>
      <c r="BE797" s="110"/>
      <c r="BF797" s="110"/>
      <c r="BG797" s="142"/>
      <c r="BH797" s="144"/>
      <c r="BI797" s="142"/>
      <c r="BJ797" s="142"/>
      <c r="BK797" s="110"/>
      <c r="BL797" s="142"/>
      <c r="BM797" s="110"/>
      <c r="BN797" s="142"/>
      <c r="BO797" s="142"/>
      <c r="BP797" s="142"/>
      <c r="BQ797" s="110"/>
      <c r="BR797" s="142"/>
      <c r="BS797" s="110"/>
      <c r="BT797" s="142"/>
      <c r="BU797" s="110"/>
      <c r="BV797" s="144"/>
      <c r="BW797" s="114"/>
      <c r="BX797" s="67"/>
      <c r="BY797" s="68"/>
      <c r="BZ797" s="143"/>
      <c r="CA797" s="143"/>
      <c r="CB797" s="142"/>
      <c r="CC797" s="110"/>
      <c r="CD797" s="110"/>
      <c r="CE797" s="142"/>
      <c r="CF797" s="145"/>
      <c r="CG797" s="142"/>
      <c r="CH797" s="142"/>
      <c r="CI797" s="142"/>
      <c r="CJ797" s="142"/>
      <c r="CK797" s="142"/>
      <c r="CL797" s="111"/>
      <c r="CM797" s="111"/>
      <c r="CN797" s="111"/>
      <c r="CO797" s="142"/>
      <c r="CP797" s="145"/>
      <c r="CQ797" s="142"/>
      <c r="CR797" s="142"/>
      <c r="CS797" s="142"/>
      <c r="CT797" s="142"/>
      <c r="CU797" s="142"/>
      <c r="CV797" s="111"/>
      <c r="CW797" s="111"/>
      <c r="CX797" s="111"/>
      <c r="CY797" s="142"/>
      <c r="CZ797" s="145"/>
      <c r="DA797" s="116"/>
      <c r="DB797" s="168"/>
      <c r="DC797" s="118"/>
      <c r="DD797" s="118"/>
      <c r="DE797" s="167"/>
      <c r="DF797" s="167"/>
    </row>
    <row r="798" spans="1:110" hidden="1" x14ac:dyDescent="0.25">
      <c r="A798" s="140"/>
      <c r="B798" s="141"/>
      <c r="C798" s="90"/>
      <c r="D798" s="142"/>
      <c r="E798" s="143"/>
      <c r="F798" s="144"/>
      <c r="G798" s="142"/>
      <c r="H798" s="142"/>
      <c r="I798" s="110"/>
      <c r="J798" s="142"/>
      <c r="K798" s="110"/>
      <c r="L798" s="142"/>
      <c r="M798" s="142"/>
      <c r="N798" s="142"/>
      <c r="O798" s="110"/>
      <c r="P798" s="142"/>
      <c r="Q798" s="110"/>
      <c r="R798" s="142"/>
      <c r="S798" s="142"/>
      <c r="T798" s="142"/>
      <c r="U798" s="110"/>
      <c r="V798" s="142"/>
      <c r="W798" s="110"/>
      <c r="X798" s="142"/>
      <c r="Y798" s="110"/>
      <c r="Z798" s="144"/>
      <c r="AA798" s="142"/>
      <c r="AB798" s="142"/>
      <c r="AC798" s="142"/>
      <c r="AD798" s="142"/>
      <c r="AE798" s="142"/>
      <c r="AF798" s="111"/>
      <c r="AG798" s="111"/>
      <c r="AH798" s="111"/>
      <c r="AI798" s="142"/>
      <c r="AJ798" s="144"/>
      <c r="AK798" s="142"/>
      <c r="AL798" s="142"/>
      <c r="AM798" s="142"/>
      <c r="AN798" s="142"/>
      <c r="AO798" s="142"/>
      <c r="AP798" s="111"/>
      <c r="AQ798" s="111"/>
      <c r="AR798" s="111"/>
      <c r="AS798" s="142"/>
      <c r="AT798" s="144"/>
      <c r="AU798" s="142"/>
      <c r="AV798" s="142"/>
      <c r="AW798" s="142"/>
      <c r="AX798" s="110"/>
      <c r="AY798" s="110"/>
      <c r="AZ798" s="142"/>
      <c r="BA798" s="144"/>
      <c r="BB798" s="142"/>
      <c r="BC798" s="142"/>
      <c r="BD798" s="142"/>
      <c r="BE798" s="110"/>
      <c r="BF798" s="110"/>
      <c r="BG798" s="142"/>
      <c r="BH798" s="144"/>
      <c r="BI798" s="142"/>
      <c r="BJ798" s="142"/>
      <c r="BK798" s="110"/>
      <c r="BL798" s="142"/>
      <c r="BM798" s="110"/>
      <c r="BN798" s="142"/>
      <c r="BO798" s="142"/>
      <c r="BP798" s="142"/>
      <c r="BQ798" s="110"/>
      <c r="BR798" s="142"/>
      <c r="BS798" s="110"/>
      <c r="BT798" s="142"/>
      <c r="BU798" s="110"/>
      <c r="BV798" s="144"/>
      <c r="BW798" s="114"/>
      <c r="BX798" s="67"/>
      <c r="BY798" s="68"/>
      <c r="BZ798" s="143"/>
      <c r="CA798" s="143"/>
      <c r="CB798" s="142"/>
      <c r="CC798" s="110"/>
      <c r="CD798" s="110"/>
      <c r="CE798" s="142"/>
      <c r="CF798" s="145"/>
      <c r="CG798" s="142"/>
      <c r="CH798" s="142"/>
      <c r="CI798" s="142"/>
      <c r="CJ798" s="142"/>
      <c r="CK798" s="142"/>
      <c r="CL798" s="111"/>
      <c r="CM798" s="111"/>
      <c r="CN798" s="111"/>
      <c r="CO798" s="142"/>
      <c r="CP798" s="145"/>
      <c r="CQ798" s="142"/>
      <c r="CR798" s="142"/>
      <c r="CS798" s="142"/>
      <c r="CT798" s="142"/>
      <c r="CU798" s="142"/>
      <c r="CV798" s="111"/>
      <c r="CW798" s="111"/>
      <c r="CX798" s="111"/>
      <c r="CY798" s="142"/>
      <c r="CZ798" s="145"/>
      <c r="DA798" s="116"/>
      <c r="DB798" s="168"/>
      <c r="DC798" s="118"/>
      <c r="DD798" s="118"/>
      <c r="DE798" s="167"/>
      <c r="DF798" s="167"/>
    </row>
    <row r="799" spans="1:110" hidden="1" x14ac:dyDescent="0.25">
      <c r="A799" s="140"/>
      <c r="B799" s="141"/>
      <c r="C799" s="90"/>
      <c r="D799" s="142"/>
      <c r="E799" s="143"/>
      <c r="F799" s="144"/>
      <c r="G799" s="142"/>
      <c r="H799" s="142"/>
      <c r="I799" s="110"/>
      <c r="J799" s="142"/>
      <c r="K799" s="110"/>
      <c r="L799" s="142"/>
      <c r="M799" s="142"/>
      <c r="N799" s="142"/>
      <c r="O799" s="110"/>
      <c r="P799" s="142"/>
      <c r="Q799" s="110"/>
      <c r="R799" s="142"/>
      <c r="S799" s="142"/>
      <c r="T799" s="142"/>
      <c r="U799" s="110"/>
      <c r="V799" s="142"/>
      <c r="W799" s="110"/>
      <c r="X799" s="142"/>
      <c r="Y799" s="110"/>
      <c r="Z799" s="144"/>
      <c r="AA799" s="142"/>
      <c r="AB799" s="142"/>
      <c r="AC799" s="142"/>
      <c r="AD799" s="142"/>
      <c r="AE799" s="142"/>
      <c r="AF799" s="111"/>
      <c r="AG799" s="111"/>
      <c r="AH799" s="111"/>
      <c r="AI799" s="142"/>
      <c r="AJ799" s="144"/>
      <c r="AK799" s="142"/>
      <c r="AL799" s="142"/>
      <c r="AM799" s="142"/>
      <c r="AN799" s="142"/>
      <c r="AO799" s="142"/>
      <c r="AP799" s="111"/>
      <c r="AQ799" s="111"/>
      <c r="AR799" s="111"/>
      <c r="AS799" s="142"/>
      <c r="AT799" s="144"/>
      <c r="AU799" s="142"/>
      <c r="AV799" s="142"/>
      <c r="AW799" s="142"/>
      <c r="AX799" s="110"/>
      <c r="AY799" s="110"/>
      <c r="AZ799" s="142"/>
      <c r="BA799" s="144"/>
      <c r="BB799" s="142"/>
      <c r="BC799" s="142"/>
      <c r="BD799" s="142"/>
      <c r="BE799" s="110"/>
      <c r="BF799" s="110"/>
      <c r="BG799" s="142"/>
      <c r="BH799" s="144"/>
      <c r="BI799" s="142"/>
      <c r="BJ799" s="142"/>
      <c r="BK799" s="110"/>
      <c r="BL799" s="142"/>
      <c r="BM799" s="110"/>
      <c r="BN799" s="142"/>
      <c r="BO799" s="142"/>
      <c r="BP799" s="142"/>
      <c r="BQ799" s="110"/>
      <c r="BR799" s="142"/>
      <c r="BS799" s="110"/>
      <c r="BT799" s="142"/>
      <c r="BU799" s="110"/>
      <c r="BV799" s="144"/>
      <c r="BW799" s="114"/>
      <c r="BX799" s="67"/>
      <c r="BY799" s="68"/>
      <c r="BZ799" s="143"/>
      <c r="CA799" s="143"/>
      <c r="CB799" s="142"/>
      <c r="CC799" s="110"/>
      <c r="CD799" s="110"/>
      <c r="CE799" s="142"/>
      <c r="CF799" s="145"/>
      <c r="CG799" s="142"/>
      <c r="CH799" s="142"/>
      <c r="CI799" s="142"/>
      <c r="CJ799" s="142"/>
      <c r="CK799" s="142"/>
      <c r="CL799" s="111"/>
      <c r="CM799" s="111"/>
      <c r="CN799" s="111"/>
      <c r="CO799" s="142"/>
      <c r="CP799" s="145"/>
      <c r="CQ799" s="142"/>
      <c r="CR799" s="142"/>
      <c r="CS799" s="142"/>
      <c r="CT799" s="142"/>
      <c r="CU799" s="142"/>
      <c r="CV799" s="111"/>
      <c r="CW799" s="111"/>
      <c r="CX799" s="111"/>
      <c r="CY799" s="142"/>
      <c r="CZ799" s="145"/>
      <c r="DA799" s="116"/>
      <c r="DB799" s="168"/>
      <c r="DC799" s="118"/>
      <c r="DD799" s="118"/>
      <c r="DE799" s="167"/>
      <c r="DF799" s="167"/>
    </row>
    <row r="800" spans="1:110" hidden="1" x14ac:dyDescent="0.25">
      <c r="A800" s="140"/>
      <c r="B800" s="141"/>
      <c r="C800" s="90"/>
      <c r="D800" s="142"/>
      <c r="E800" s="143"/>
      <c r="F800" s="144"/>
      <c r="G800" s="142"/>
      <c r="H800" s="142"/>
      <c r="I800" s="110"/>
      <c r="J800" s="142"/>
      <c r="K800" s="110"/>
      <c r="L800" s="142"/>
      <c r="M800" s="142"/>
      <c r="N800" s="142"/>
      <c r="O800" s="110"/>
      <c r="P800" s="142"/>
      <c r="Q800" s="110"/>
      <c r="R800" s="142"/>
      <c r="S800" s="142"/>
      <c r="T800" s="142"/>
      <c r="U800" s="110"/>
      <c r="V800" s="142"/>
      <c r="W800" s="110"/>
      <c r="X800" s="142"/>
      <c r="Y800" s="110"/>
      <c r="Z800" s="144"/>
      <c r="AA800" s="142"/>
      <c r="AB800" s="142"/>
      <c r="AC800" s="142"/>
      <c r="AD800" s="142"/>
      <c r="AE800" s="142"/>
      <c r="AF800" s="111"/>
      <c r="AG800" s="111"/>
      <c r="AH800" s="111"/>
      <c r="AI800" s="142"/>
      <c r="AJ800" s="144"/>
      <c r="AK800" s="142"/>
      <c r="AL800" s="142"/>
      <c r="AM800" s="142"/>
      <c r="AN800" s="142"/>
      <c r="AO800" s="142"/>
      <c r="AP800" s="111"/>
      <c r="AQ800" s="111"/>
      <c r="AR800" s="111"/>
      <c r="AS800" s="142"/>
      <c r="AT800" s="144"/>
      <c r="AU800" s="142"/>
      <c r="AV800" s="142"/>
      <c r="AW800" s="142"/>
      <c r="AX800" s="110"/>
      <c r="AY800" s="110"/>
      <c r="AZ800" s="142"/>
      <c r="BA800" s="144"/>
      <c r="BB800" s="142"/>
      <c r="BC800" s="142"/>
      <c r="BD800" s="142"/>
      <c r="BE800" s="110"/>
      <c r="BF800" s="110"/>
      <c r="BG800" s="142"/>
      <c r="BH800" s="144"/>
      <c r="BI800" s="142"/>
      <c r="BJ800" s="142"/>
      <c r="BK800" s="110"/>
      <c r="BL800" s="142"/>
      <c r="BM800" s="110"/>
      <c r="BN800" s="142"/>
      <c r="BO800" s="142"/>
      <c r="BP800" s="142"/>
      <c r="BQ800" s="110"/>
      <c r="BR800" s="142"/>
      <c r="BS800" s="110"/>
      <c r="BT800" s="142"/>
      <c r="BU800" s="110"/>
      <c r="BV800" s="144"/>
      <c r="BW800" s="114"/>
      <c r="BX800" s="67"/>
      <c r="BY800" s="68"/>
      <c r="BZ800" s="143"/>
      <c r="CA800" s="143"/>
      <c r="CB800" s="142"/>
      <c r="CC800" s="110"/>
      <c r="CD800" s="110"/>
      <c r="CE800" s="142"/>
      <c r="CF800" s="145"/>
      <c r="CG800" s="142"/>
      <c r="CH800" s="142"/>
      <c r="CI800" s="142"/>
      <c r="CJ800" s="142"/>
      <c r="CK800" s="142"/>
      <c r="CL800" s="111"/>
      <c r="CM800" s="111"/>
      <c r="CN800" s="111"/>
      <c r="CO800" s="142"/>
      <c r="CP800" s="145"/>
      <c r="CQ800" s="142"/>
      <c r="CR800" s="142"/>
      <c r="CS800" s="142"/>
      <c r="CT800" s="142"/>
      <c r="CU800" s="142"/>
      <c r="CV800" s="111"/>
      <c r="CW800" s="111"/>
      <c r="CX800" s="111"/>
      <c r="CY800" s="142"/>
      <c r="CZ800" s="145"/>
      <c r="DA800" s="116"/>
      <c r="DB800" s="168"/>
      <c r="DC800" s="118"/>
      <c r="DD800" s="118"/>
      <c r="DE800" s="167"/>
      <c r="DF800" s="167"/>
    </row>
    <row r="801" spans="1:110" hidden="1" x14ac:dyDescent="0.25">
      <c r="A801" s="140"/>
      <c r="B801" s="141"/>
      <c r="C801" s="90"/>
      <c r="D801" s="142"/>
      <c r="E801" s="143"/>
      <c r="F801" s="144"/>
      <c r="G801" s="142"/>
      <c r="H801" s="142"/>
      <c r="I801" s="110"/>
      <c r="J801" s="142"/>
      <c r="K801" s="110"/>
      <c r="L801" s="142"/>
      <c r="M801" s="142"/>
      <c r="N801" s="142"/>
      <c r="O801" s="110"/>
      <c r="P801" s="142"/>
      <c r="Q801" s="110"/>
      <c r="R801" s="142"/>
      <c r="S801" s="142"/>
      <c r="T801" s="142"/>
      <c r="U801" s="110"/>
      <c r="V801" s="142"/>
      <c r="W801" s="110"/>
      <c r="X801" s="142"/>
      <c r="Y801" s="110"/>
      <c r="Z801" s="144"/>
      <c r="AA801" s="142"/>
      <c r="AB801" s="142"/>
      <c r="AC801" s="142"/>
      <c r="AD801" s="142"/>
      <c r="AE801" s="142"/>
      <c r="AF801" s="111"/>
      <c r="AG801" s="111"/>
      <c r="AH801" s="111"/>
      <c r="AI801" s="142"/>
      <c r="AJ801" s="144"/>
      <c r="AK801" s="142"/>
      <c r="AL801" s="142"/>
      <c r="AM801" s="142"/>
      <c r="AN801" s="142"/>
      <c r="AO801" s="142"/>
      <c r="AP801" s="111"/>
      <c r="AQ801" s="111"/>
      <c r="AR801" s="111"/>
      <c r="AS801" s="142"/>
      <c r="AT801" s="144"/>
      <c r="AU801" s="142"/>
      <c r="AV801" s="142"/>
      <c r="AW801" s="142"/>
      <c r="AX801" s="110"/>
      <c r="AY801" s="110"/>
      <c r="AZ801" s="142"/>
      <c r="BA801" s="144"/>
      <c r="BB801" s="142"/>
      <c r="BC801" s="142"/>
      <c r="BD801" s="142"/>
      <c r="BE801" s="110"/>
      <c r="BF801" s="110"/>
      <c r="BG801" s="142"/>
      <c r="BH801" s="144"/>
      <c r="BI801" s="142"/>
      <c r="BJ801" s="142"/>
      <c r="BK801" s="110"/>
      <c r="BL801" s="142"/>
      <c r="BM801" s="110"/>
      <c r="BN801" s="142"/>
      <c r="BO801" s="142"/>
      <c r="BP801" s="142"/>
      <c r="BQ801" s="110"/>
      <c r="BR801" s="142"/>
      <c r="BS801" s="110"/>
      <c r="BT801" s="142"/>
      <c r="BU801" s="110"/>
      <c r="BV801" s="144"/>
      <c r="BW801" s="114"/>
      <c r="BX801" s="67"/>
      <c r="BY801" s="68"/>
      <c r="BZ801" s="143"/>
      <c r="CA801" s="143"/>
      <c r="CB801" s="142"/>
      <c r="CC801" s="110"/>
      <c r="CD801" s="110"/>
      <c r="CE801" s="142"/>
      <c r="CF801" s="145"/>
      <c r="CG801" s="142"/>
      <c r="CH801" s="142"/>
      <c r="CI801" s="142"/>
      <c r="CJ801" s="142"/>
      <c r="CK801" s="142"/>
      <c r="CL801" s="111"/>
      <c r="CM801" s="111"/>
      <c r="CN801" s="111"/>
      <c r="CO801" s="142"/>
      <c r="CP801" s="145"/>
      <c r="CQ801" s="142"/>
      <c r="CR801" s="142"/>
      <c r="CS801" s="142"/>
      <c r="CT801" s="142"/>
      <c r="CU801" s="142"/>
      <c r="CV801" s="111"/>
      <c r="CW801" s="111"/>
      <c r="CX801" s="111"/>
      <c r="CY801" s="142"/>
      <c r="CZ801" s="145"/>
      <c r="DA801" s="116"/>
      <c r="DB801" s="168"/>
      <c r="DC801" s="118"/>
      <c r="DD801" s="118"/>
      <c r="DE801" s="167"/>
      <c r="DF801" s="167"/>
    </row>
    <row r="802" spans="1:110" hidden="1" x14ac:dyDescent="0.25">
      <c r="A802" s="140"/>
      <c r="B802" s="141"/>
      <c r="C802" s="90"/>
      <c r="D802" s="142"/>
      <c r="E802" s="143"/>
      <c r="F802" s="144"/>
      <c r="G802" s="142"/>
      <c r="H802" s="142"/>
      <c r="I802" s="110"/>
      <c r="J802" s="142"/>
      <c r="K802" s="110"/>
      <c r="L802" s="142"/>
      <c r="M802" s="142"/>
      <c r="N802" s="142"/>
      <c r="O802" s="110"/>
      <c r="P802" s="142"/>
      <c r="Q802" s="110"/>
      <c r="R802" s="142"/>
      <c r="S802" s="142"/>
      <c r="T802" s="142"/>
      <c r="U802" s="110"/>
      <c r="V802" s="142"/>
      <c r="W802" s="110"/>
      <c r="X802" s="142"/>
      <c r="Y802" s="110"/>
      <c r="Z802" s="144"/>
      <c r="AA802" s="142"/>
      <c r="AB802" s="142"/>
      <c r="AC802" s="142"/>
      <c r="AD802" s="142"/>
      <c r="AE802" s="142"/>
      <c r="AF802" s="111"/>
      <c r="AG802" s="111"/>
      <c r="AH802" s="111"/>
      <c r="AI802" s="142"/>
      <c r="AJ802" s="144"/>
      <c r="AK802" s="142"/>
      <c r="AL802" s="142"/>
      <c r="AM802" s="142"/>
      <c r="AN802" s="142"/>
      <c r="AO802" s="142"/>
      <c r="AP802" s="111"/>
      <c r="AQ802" s="111"/>
      <c r="AR802" s="111"/>
      <c r="AS802" s="142"/>
      <c r="AT802" s="144"/>
      <c r="AU802" s="142"/>
      <c r="AV802" s="142"/>
      <c r="AW802" s="142"/>
      <c r="AX802" s="110"/>
      <c r="AY802" s="110"/>
      <c r="AZ802" s="142"/>
      <c r="BA802" s="144"/>
      <c r="BB802" s="142"/>
      <c r="BC802" s="142"/>
      <c r="BD802" s="142"/>
      <c r="BE802" s="110"/>
      <c r="BF802" s="110"/>
      <c r="BG802" s="142"/>
      <c r="BH802" s="144"/>
      <c r="BI802" s="142"/>
      <c r="BJ802" s="142"/>
      <c r="BK802" s="110"/>
      <c r="BL802" s="142"/>
      <c r="BM802" s="110"/>
      <c r="BN802" s="142"/>
      <c r="BO802" s="142"/>
      <c r="BP802" s="142"/>
      <c r="BQ802" s="110"/>
      <c r="BR802" s="142"/>
      <c r="BS802" s="110"/>
      <c r="BT802" s="142"/>
      <c r="BU802" s="110"/>
      <c r="BV802" s="144"/>
      <c r="BW802" s="114"/>
      <c r="BX802" s="67"/>
      <c r="BY802" s="68"/>
      <c r="BZ802" s="143"/>
      <c r="CA802" s="143"/>
      <c r="CB802" s="142"/>
      <c r="CC802" s="110"/>
      <c r="CD802" s="110"/>
      <c r="CE802" s="142"/>
      <c r="CF802" s="145"/>
      <c r="CG802" s="142"/>
      <c r="CH802" s="142"/>
      <c r="CI802" s="142"/>
      <c r="CJ802" s="142"/>
      <c r="CK802" s="142"/>
      <c r="CL802" s="111"/>
      <c r="CM802" s="111"/>
      <c r="CN802" s="111"/>
      <c r="CO802" s="142"/>
      <c r="CP802" s="145"/>
      <c r="CQ802" s="142"/>
      <c r="CR802" s="142"/>
      <c r="CS802" s="142"/>
      <c r="CT802" s="142"/>
      <c r="CU802" s="142"/>
      <c r="CV802" s="111"/>
      <c r="CW802" s="111"/>
      <c r="CX802" s="111"/>
      <c r="CY802" s="142"/>
      <c r="CZ802" s="145"/>
      <c r="DA802" s="116"/>
      <c r="DB802" s="168"/>
      <c r="DC802" s="118"/>
      <c r="DD802" s="118"/>
      <c r="DE802" s="167"/>
      <c r="DF802" s="167"/>
    </row>
    <row r="803" spans="1:110" hidden="1" x14ac:dyDescent="0.25">
      <c r="A803" s="140"/>
      <c r="B803" s="141"/>
      <c r="C803" s="90"/>
      <c r="D803" s="142"/>
      <c r="E803" s="143"/>
      <c r="F803" s="144"/>
      <c r="G803" s="142"/>
      <c r="H803" s="142"/>
      <c r="I803" s="110"/>
      <c r="J803" s="142"/>
      <c r="K803" s="110"/>
      <c r="L803" s="142"/>
      <c r="M803" s="142"/>
      <c r="N803" s="142"/>
      <c r="O803" s="110"/>
      <c r="P803" s="142"/>
      <c r="Q803" s="110"/>
      <c r="R803" s="142"/>
      <c r="S803" s="142"/>
      <c r="T803" s="142"/>
      <c r="U803" s="110"/>
      <c r="V803" s="142"/>
      <c r="W803" s="110"/>
      <c r="X803" s="142"/>
      <c r="Y803" s="110"/>
      <c r="Z803" s="144"/>
      <c r="AA803" s="142"/>
      <c r="AB803" s="142"/>
      <c r="AC803" s="142"/>
      <c r="AD803" s="142"/>
      <c r="AE803" s="142"/>
      <c r="AF803" s="111"/>
      <c r="AG803" s="111"/>
      <c r="AH803" s="111"/>
      <c r="AI803" s="142"/>
      <c r="AJ803" s="144"/>
      <c r="AK803" s="142"/>
      <c r="AL803" s="142"/>
      <c r="AM803" s="142"/>
      <c r="AN803" s="142"/>
      <c r="AO803" s="142"/>
      <c r="AP803" s="111"/>
      <c r="AQ803" s="111"/>
      <c r="AR803" s="111"/>
      <c r="AS803" s="142"/>
      <c r="AT803" s="144"/>
      <c r="AU803" s="142"/>
      <c r="AV803" s="142"/>
      <c r="AW803" s="142"/>
      <c r="AX803" s="110"/>
      <c r="AY803" s="110"/>
      <c r="AZ803" s="142"/>
      <c r="BA803" s="144"/>
      <c r="BB803" s="142"/>
      <c r="BC803" s="142"/>
      <c r="BD803" s="142"/>
      <c r="BE803" s="110"/>
      <c r="BF803" s="110"/>
      <c r="BG803" s="142"/>
      <c r="BH803" s="144"/>
      <c r="BI803" s="142"/>
      <c r="BJ803" s="142"/>
      <c r="BK803" s="110"/>
      <c r="BL803" s="142"/>
      <c r="BM803" s="110"/>
      <c r="BN803" s="142"/>
      <c r="BO803" s="142"/>
      <c r="BP803" s="142"/>
      <c r="BQ803" s="110"/>
      <c r="BR803" s="142"/>
      <c r="BS803" s="110"/>
      <c r="BT803" s="142"/>
      <c r="BU803" s="110"/>
      <c r="BV803" s="144"/>
      <c r="BW803" s="114"/>
      <c r="BX803" s="67"/>
      <c r="BY803" s="68"/>
      <c r="BZ803" s="143"/>
      <c r="CA803" s="143"/>
      <c r="CB803" s="142"/>
      <c r="CC803" s="110"/>
      <c r="CD803" s="110"/>
      <c r="CE803" s="142"/>
      <c r="CF803" s="145"/>
      <c r="CG803" s="142"/>
      <c r="CH803" s="142"/>
      <c r="CI803" s="142"/>
      <c r="CJ803" s="142"/>
      <c r="CK803" s="142"/>
      <c r="CL803" s="111"/>
      <c r="CM803" s="111"/>
      <c r="CN803" s="111"/>
      <c r="CO803" s="142"/>
      <c r="CP803" s="145"/>
      <c r="CQ803" s="142"/>
      <c r="CR803" s="142"/>
      <c r="CS803" s="142"/>
      <c r="CT803" s="142"/>
      <c r="CU803" s="142"/>
      <c r="CV803" s="111"/>
      <c r="CW803" s="111"/>
      <c r="CX803" s="111"/>
      <c r="CY803" s="142"/>
      <c r="CZ803" s="145"/>
      <c r="DA803" s="116"/>
      <c r="DB803" s="168"/>
      <c r="DC803" s="118"/>
      <c r="DD803" s="118"/>
      <c r="DE803" s="167"/>
      <c r="DF803" s="167"/>
    </row>
    <row r="804" spans="1:110" hidden="1" x14ac:dyDescent="0.25">
      <c r="A804" s="140"/>
      <c r="B804" s="141"/>
      <c r="C804" s="90"/>
      <c r="D804" s="142"/>
      <c r="E804" s="143"/>
      <c r="F804" s="144"/>
      <c r="G804" s="142"/>
      <c r="H804" s="142"/>
      <c r="I804" s="110"/>
      <c r="J804" s="142"/>
      <c r="K804" s="110"/>
      <c r="L804" s="142"/>
      <c r="M804" s="142"/>
      <c r="N804" s="142"/>
      <c r="O804" s="110"/>
      <c r="P804" s="142"/>
      <c r="Q804" s="110"/>
      <c r="R804" s="142"/>
      <c r="S804" s="142"/>
      <c r="T804" s="142"/>
      <c r="U804" s="110"/>
      <c r="V804" s="142"/>
      <c r="W804" s="110"/>
      <c r="X804" s="142"/>
      <c r="Y804" s="110"/>
      <c r="Z804" s="144"/>
      <c r="AA804" s="142"/>
      <c r="AB804" s="142"/>
      <c r="AC804" s="142"/>
      <c r="AD804" s="142"/>
      <c r="AE804" s="142"/>
      <c r="AF804" s="111"/>
      <c r="AG804" s="111"/>
      <c r="AH804" s="111"/>
      <c r="AI804" s="142"/>
      <c r="AJ804" s="144"/>
      <c r="AK804" s="142"/>
      <c r="AL804" s="142"/>
      <c r="AM804" s="142"/>
      <c r="AN804" s="142"/>
      <c r="AO804" s="142"/>
      <c r="AP804" s="111"/>
      <c r="AQ804" s="111"/>
      <c r="AR804" s="111"/>
      <c r="AS804" s="142"/>
      <c r="AT804" s="144"/>
      <c r="AU804" s="142"/>
      <c r="AV804" s="142"/>
      <c r="AW804" s="142"/>
      <c r="AX804" s="110"/>
      <c r="AY804" s="110"/>
      <c r="AZ804" s="142"/>
      <c r="BA804" s="144"/>
      <c r="BB804" s="142"/>
      <c r="BC804" s="142"/>
      <c r="BD804" s="142"/>
      <c r="BE804" s="110"/>
      <c r="BF804" s="110"/>
      <c r="BG804" s="142"/>
      <c r="BH804" s="144"/>
      <c r="BI804" s="142"/>
      <c r="BJ804" s="142"/>
      <c r="BK804" s="110"/>
      <c r="BL804" s="142"/>
      <c r="BM804" s="110"/>
      <c r="BN804" s="142"/>
      <c r="BO804" s="142"/>
      <c r="BP804" s="142"/>
      <c r="BQ804" s="110"/>
      <c r="BR804" s="142"/>
      <c r="BS804" s="110"/>
      <c r="BT804" s="142"/>
      <c r="BU804" s="110"/>
      <c r="BV804" s="144"/>
      <c r="BW804" s="114"/>
      <c r="BX804" s="67"/>
      <c r="BY804" s="68"/>
      <c r="BZ804" s="143"/>
      <c r="CA804" s="143"/>
      <c r="CB804" s="142"/>
      <c r="CC804" s="110"/>
      <c r="CD804" s="110"/>
      <c r="CE804" s="142"/>
      <c r="CF804" s="145"/>
      <c r="CG804" s="142"/>
      <c r="CH804" s="142"/>
      <c r="CI804" s="142"/>
      <c r="CJ804" s="142"/>
      <c r="CK804" s="142"/>
      <c r="CL804" s="111"/>
      <c r="CM804" s="111"/>
      <c r="CN804" s="111"/>
      <c r="CO804" s="142"/>
      <c r="CP804" s="145"/>
      <c r="CQ804" s="142"/>
      <c r="CR804" s="142"/>
      <c r="CS804" s="142"/>
      <c r="CT804" s="142"/>
      <c r="CU804" s="142"/>
      <c r="CV804" s="111"/>
      <c r="CW804" s="111"/>
      <c r="CX804" s="111"/>
      <c r="CY804" s="142"/>
      <c r="CZ804" s="145"/>
      <c r="DA804" s="116"/>
      <c r="DB804" s="168"/>
      <c r="DC804" s="118"/>
      <c r="DD804" s="118"/>
      <c r="DE804" s="167"/>
      <c r="DF804" s="167"/>
    </row>
    <row r="805" spans="1:110" hidden="1" x14ac:dyDescent="0.25">
      <c r="A805" s="140"/>
      <c r="B805" s="141"/>
      <c r="C805" s="90"/>
      <c r="D805" s="142"/>
      <c r="E805" s="143"/>
      <c r="F805" s="144"/>
      <c r="G805" s="142"/>
      <c r="H805" s="142"/>
      <c r="I805" s="110"/>
      <c r="J805" s="142"/>
      <c r="K805" s="110"/>
      <c r="L805" s="142"/>
      <c r="M805" s="142"/>
      <c r="N805" s="142"/>
      <c r="O805" s="110"/>
      <c r="P805" s="142"/>
      <c r="Q805" s="110"/>
      <c r="R805" s="142"/>
      <c r="S805" s="142"/>
      <c r="T805" s="142"/>
      <c r="U805" s="110"/>
      <c r="V805" s="142"/>
      <c r="W805" s="110"/>
      <c r="X805" s="142"/>
      <c r="Y805" s="110"/>
      <c r="Z805" s="144"/>
      <c r="AA805" s="142"/>
      <c r="AB805" s="142"/>
      <c r="AC805" s="142"/>
      <c r="AD805" s="142"/>
      <c r="AE805" s="142"/>
      <c r="AF805" s="111"/>
      <c r="AG805" s="111"/>
      <c r="AH805" s="111"/>
      <c r="AI805" s="142"/>
      <c r="AJ805" s="144"/>
      <c r="AK805" s="142"/>
      <c r="AL805" s="142"/>
      <c r="AM805" s="142"/>
      <c r="AN805" s="142"/>
      <c r="AO805" s="142"/>
      <c r="AP805" s="111"/>
      <c r="AQ805" s="111"/>
      <c r="AR805" s="111"/>
      <c r="AS805" s="142"/>
      <c r="AT805" s="144"/>
      <c r="AU805" s="142"/>
      <c r="AV805" s="142"/>
      <c r="AW805" s="142"/>
      <c r="AX805" s="110"/>
      <c r="AY805" s="110"/>
      <c r="AZ805" s="142"/>
      <c r="BA805" s="144"/>
      <c r="BB805" s="142"/>
      <c r="BC805" s="142"/>
      <c r="BD805" s="142"/>
      <c r="BE805" s="110"/>
      <c r="BF805" s="110"/>
      <c r="BG805" s="142"/>
      <c r="BH805" s="144"/>
      <c r="BI805" s="142"/>
      <c r="BJ805" s="142"/>
      <c r="BK805" s="110"/>
      <c r="BL805" s="142"/>
      <c r="BM805" s="110"/>
      <c r="BN805" s="142"/>
      <c r="BO805" s="142"/>
      <c r="BP805" s="142"/>
      <c r="BQ805" s="110"/>
      <c r="BR805" s="142"/>
      <c r="BS805" s="110"/>
      <c r="BT805" s="142"/>
      <c r="BU805" s="110"/>
      <c r="BV805" s="144"/>
      <c r="BW805" s="114"/>
      <c r="BX805" s="67"/>
      <c r="BY805" s="68"/>
      <c r="BZ805" s="143"/>
      <c r="CA805" s="143"/>
      <c r="CB805" s="142"/>
      <c r="CC805" s="110"/>
      <c r="CD805" s="110"/>
      <c r="CE805" s="142"/>
      <c r="CF805" s="145"/>
      <c r="CG805" s="142"/>
      <c r="CH805" s="142"/>
      <c r="CI805" s="142"/>
      <c r="CJ805" s="142"/>
      <c r="CK805" s="142"/>
      <c r="CL805" s="111"/>
      <c r="CM805" s="111"/>
      <c r="CN805" s="111"/>
      <c r="CO805" s="142"/>
      <c r="CP805" s="145"/>
      <c r="CQ805" s="142"/>
      <c r="CR805" s="142"/>
      <c r="CS805" s="142"/>
      <c r="CT805" s="142"/>
      <c r="CU805" s="142"/>
      <c r="CV805" s="111"/>
      <c r="CW805" s="111"/>
      <c r="CX805" s="111"/>
      <c r="CY805" s="142"/>
      <c r="CZ805" s="145"/>
      <c r="DA805" s="116"/>
      <c r="DB805" s="168"/>
      <c r="DC805" s="118"/>
      <c r="DD805" s="118"/>
      <c r="DE805" s="167"/>
      <c r="DF805" s="167"/>
    </row>
    <row r="806" spans="1:110" hidden="1" x14ac:dyDescent="0.25">
      <c r="A806" s="140"/>
      <c r="B806" s="141"/>
      <c r="C806" s="90"/>
      <c r="D806" s="142"/>
      <c r="E806" s="143"/>
      <c r="F806" s="144"/>
      <c r="G806" s="142"/>
      <c r="H806" s="142"/>
      <c r="I806" s="110"/>
      <c r="J806" s="142"/>
      <c r="K806" s="110"/>
      <c r="L806" s="142"/>
      <c r="M806" s="142"/>
      <c r="N806" s="142"/>
      <c r="O806" s="110"/>
      <c r="P806" s="142"/>
      <c r="Q806" s="110"/>
      <c r="R806" s="142"/>
      <c r="S806" s="142"/>
      <c r="T806" s="142"/>
      <c r="U806" s="110"/>
      <c r="V806" s="142"/>
      <c r="W806" s="110"/>
      <c r="X806" s="142"/>
      <c r="Y806" s="110"/>
      <c r="Z806" s="144"/>
      <c r="AA806" s="142"/>
      <c r="AB806" s="142"/>
      <c r="AC806" s="142"/>
      <c r="AD806" s="142"/>
      <c r="AE806" s="142"/>
      <c r="AF806" s="111"/>
      <c r="AG806" s="111"/>
      <c r="AH806" s="111"/>
      <c r="AI806" s="142"/>
      <c r="AJ806" s="144"/>
      <c r="AK806" s="142"/>
      <c r="AL806" s="142"/>
      <c r="AM806" s="142"/>
      <c r="AN806" s="142"/>
      <c r="AO806" s="142"/>
      <c r="AP806" s="111"/>
      <c r="AQ806" s="111"/>
      <c r="AR806" s="111"/>
      <c r="AS806" s="142"/>
      <c r="AT806" s="144"/>
      <c r="AU806" s="142"/>
      <c r="AV806" s="142"/>
      <c r="AW806" s="142"/>
      <c r="AX806" s="110"/>
      <c r="AY806" s="110"/>
      <c r="AZ806" s="142"/>
      <c r="BA806" s="144"/>
      <c r="BB806" s="142"/>
      <c r="BC806" s="142"/>
      <c r="BD806" s="142"/>
      <c r="BE806" s="110"/>
      <c r="BF806" s="110"/>
      <c r="BG806" s="142"/>
      <c r="BH806" s="144"/>
      <c r="BI806" s="142"/>
      <c r="BJ806" s="142"/>
      <c r="BK806" s="110"/>
      <c r="BL806" s="142"/>
      <c r="BM806" s="110"/>
      <c r="BN806" s="142"/>
      <c r="BO806" s="142"/>
      <c r="BP806" s="142"/>
      <c r="BQ806" s="110"/>
      <c r="BR806" s="142"/>
      <c r="BS806" s="110"/>
      <c r="BT806" s="142"/>
      <c r="BU806" s="110"/>
      <c r="BV806" s="144"/>
      <c r="BW806" s="114"/>
      <c r="BX806" s="67"/>
      <c r="BY806" s="68"/>
      <c r="BZ806" s="143"/>
      <c r="CA806" s="143"/>
      <c r="CB806" s="142"/>
      <c r="CC806" s="110"/>
      <c r="CD806" s="110"/>
      <c r="CE806" s="142"/>
      <c r="CF806" s="145"/>
      <c r="CG806" s="142"/>
      <c r="CH806" s="142"/>
      <c r="CI806" s="142"/>
      <c r="CJ806" s="142"/>
      <c r="CK806" s="142"/>
      <c r="CL806" s="111"/>
      <c r="CM806" s="111"/>
      <c r="CN806" s="111"/>
      <c r="CO806" s="142"/>
      <c r="CP806" s="145"/>
      <c r="CQ806" s="142"/>
      <c r="CR806" s="142"/>
      <c r="CS806" s="142"/>
      <c r="CT806" s="142"/>
      <c r="CU806" s="142"/>
      <c r="CV806" s="111"/>
      <c r="CW806" s="111"/>
      <c r="CX806" s="111"/>
      <c r="CY806" s="142"/>
      <c r="CZ806" s="145"/>
      <c r="DA806" s="116"/>
      <c r="DB806" s="168"/>
      <c r="DC806" s="118"/>
      <c r="DD806" s="118"/>
      <c r="DE806" s="167"/>
      <c r="DF806" s="167"/>
    </row>
    <row r="807" spans="1:110" hidden="1" x14ac:dyDescent="0.25">
      <c r="A807" s="140"/>
      <c r="B807" s="141"/>
      <c r="C807" s="90"/>
      <c r="D807" s="142"/>
      <c r="E807" s="143"/>
      <c r="F807" s="144"/>
      <c r="G807" s="142"/>
      <c r="H807" s="142"/>
      <c r="I807" s="110"/>
      <c r="J807" s="142"/>
      <c r="K807" s="110"/>
      <c r="L807" s="142"/>
      <c r="M807" s="142"/>
      <c r="N807" s="142"/>
      <c r="O807" s="110"/>
      <c r="P807" s="142"/>
      <c r="Q807" s="110"/>
      <c r="R807" s="142"/>
      <c r="S807" s="142"/>
      <c r="T807" s="142"/>
      <c r="U807" s="110"/>
      <c r="V807" s="142"/>
      <c r="W807" s="110"/>
      <c r="X807" s="142"/>
      <c r="Y807" s="110"/>
      <c r="Z807" s="144"/>
      <c r="AA807" s="142"/>
      <c r="AB807" s="142"/>
      <c r="AC807" s="142"/>
      <c r="AD807" s="142"/>
      <c r="AE807" s="142"/>
      <c r="AF807" s="111"/>
      <c r="AG807" s="111"/>
      <c r="AH807" s="111"/>
      <c r="AI807" s="142"/>
      <c r="AJ807" s="144"/>
      <c r="AK807" s="142"/>
      <c r="AL807" s="142"/>
      <c r="AM807" s="142"/>
      <c r="AN807" s="142"/>
      <c r="AO807" s="142"/>
      <c r="AP807" s="111"/>
      <c r="AQ807" s="111"/>
      <c r="AR807" s="111"/>
      <c r="AS807" s="142"/>
      <c r="AT807" s="144"/>
      <c r="AU807" s="142"/>
      <c r="AV807" s="142"/>
      <c r="AW807" s="142"/>
      <c r="AX807" s="110"/>
      <c r="AY807" s="110"/>
      <c r="AZ807" s="142"/>
      <c r="BA807" s="144"/>
      <c r="BB807" s="142"/>
      <c r="BC807" s="142"/>
      <c r="BD807" s="142"/>
      <c r="BE807" s="110"/>
      <c r="BF807" s="110"/>
      <c r="BG807" s="142"/>
      <c r="BH807" s="144"/>
      <c r="BI807" s="142"/>
      <c r="BJ807" s="142"/>
      <c r="BK807" s="110"/>
      <c r="BL807" s="142"/>
      <c r="BM807" s="110"/>
      <c r="BN807" s="142"/>
      <c r="BO807" s="142"/>
      <c r="BP807" s="142"/>
      <c r="BQ807" s="110"/>
      <c r="BR807" s="142"/>
      <c r="BS807" s="110"/>
      <c r="BT807" s="142"/>
      <c r="BU807" s="110"/>
      <c r="BV807" s="144"/>
      <c r="BW807" s="114"/>
      <c r="BX807" s="67"/>
      <c r="BY807" s="68"/>
      <c r="BZ807" s="143"/>
      <c r="CA807" s="143"/>
      <c r="CB807" s="142"/>
      <c r="CC807" s="110"/>
      <c r="CD807" s="110"/>
      <c r="CE807" s="142"/>
      <c r="CF807" s="145"/>
      <c r="CG807" s="142"/>
      <c r="CH807" s="142"/>
      <c r="CI807" s="142"/>
      <c r="CJ807" s="142"/>
      <c r="CK807" s="142"/>
      <c r="CL807" s="111"/>
      <c r="CM807" s="111"/>
      <c r="CN807" s="111"/>
      <c r="CO807" s="142"/>
      <c r="CP807" s="145"/>
      <c r="CQ807" s="142"/>
      <c r="CR807" s="142"/>
      <c r="CS807" s="142"/>
      <c r="CT807" s="142"/>
      <c r="CU807" s="142"/>
      <c r="CV807" s="111"/>
      <c r="CW807" s="111"/>
      <c r="CX807" s="111"/>
      <c r="CY807" s="142"/>
      <c r="CZ807" s="145"/>
      <c r="DA807" s="116"/>
      <c r="DB807" s="168"/>
      <c r="DC807" s="118"/>
      <c r="DD807" s="118"/>
      <c r="DE807" s="167"/>
      <c r="DF807" s="167"/>
    </row>
    <row r="808" spans="1:110" hidden="1" x14ac:dyDescent="0.25">
      <c r="A808" s="140"/>
      <c r="B808" s="141"/>
      <c r="C808" s="90"/>
      <c r="D808" s="142"/>
      <c r="E808" s="143"/>
      <c r="F808" s="144"/>
      <c r="G808" s="142"/>
      <c r="H808" s="142"/>
      <c r="I808" s="110"/>
      <c r="J808" s="142"/>
      <c r="K808" s="110"/>
      <c r="L808" s="142"/>
      <c r="M808" s="142"/>
      <c r="N808" s="142"/>
      <c r="O808" s="110"/>
      <c r="P808" s="142"/>
      <c r="Q808" s="110"/>
      <c r="R808" s="142"/>
      <c r="S808" s="142"/>
      <c r="T808" s="142"/>
      <c r="U808" s="110"/>
      <c r="V808" s="142"/>
      <c r="W808" s="110"/>
      <c r="X808" s="142"/>
      <c r="Y808" s="110"/>
      <c r="Z808" s="144"/>
      <c r="AA808" s="142"/>
      <c r="AB808" s="142"/>
      <c r="AC808" s="142"/>
      <c r="AD808" s="142"/>
      <c r="AE808" s="142"/>
      <c r="AF808" s="111"/>
      <c r="AG808" s="111"/>
      <c r="AH808" s="111"/>
      <c r="AI808" s="142"/>
      <c r="AJ808" s="144"/>
      <c r="AK808" s="142"/>
      <c r="AL808" s="142"/>
      <c r="AM808" s="142"/>
      <c r="AN808" s="142"/>
      <c r="AO808" s="142"/>
      <c r="AP808" s="111"/>
      <c r="AQ808" s="111"/>
      <c r="AR808" s="111"/>
      <c r="AS808" s="142"/>
      <c r="AT808" s="144"/>
      <c r="AU808" s="142"/>
      <c r="AV808" s="142"/>
      <c r="AW808" s="142"/>
      <c r="AX808" s="110"/>
      <c r="AY808" s="110"/>
      <c r="AZ808" s="142"/>
      <c r="BA808" s="144"/>
      <c r="BB808" s="142"/>
      <c r="BC808" s="142"/>
      <c r="BD808" s="142"/>
      <c r="BE808" s="110"/>
      <c r="BF808" s="110"/>
      <c r="BG808" s="142"/>
      <c r="BH808" s="144"/>
      <c r="BI808" s="142"/>
      <c r="BJ808" s="142"/>
      <c r="BK808" s="110"/>
      <c r="BL808" s="142"/>
      <c r="BM808" s="110"/>
      <c r="BN808" s="142"/>
      <c r="BO808" s="142"/>
      <c r="BP808" s="142"/>
      <c r="BQ808" s="110"/>
      <c r="BR808" s="142"/>
      <c r="BS808" s="110"/>
      <c r="BT808" s="142"/>
      <c r="BU808" s="110"/>
      <c r="BV808" s="144"/>
      <c r="BW808" s="114"/>
      <c r="BX808" s="67"/>
      <c r="BY808" s="68"/>
      <c r="BZ808" s="143"/>
      <c r="CA808" s="143"/>
      <c r="CB808" s="142"/>
      <c r="CC808" s="110"/>
      <c r="CD808" s="110"/>
      <c r="CE808" s="142"/>
      <c r="CF808" s="145"/>
      <c r="CG808" s="142"/>
      <c r="CH808" s="142"/>
      <c r="CI808" s="142"/>
      <c r="CJ808" s="142"/>
      <c r="CK808" s="142"/>
      <c r="CL808" s="111"/>
      <c r="CM808" s="111"/>
      <c r="CN808" s="111"/>
      <c r="CO808" s="142"/>
      <c r="CP808" s="145"/>
      <c r="CQ808" s="142"/>
      <c r="CR808" s="142"/>
      <c r="CS808" s="142"/>
      <c r="CT808" s="142"/>
      <c r="CU808" s="142"/>
      <c r="CV808" s="111"/>
      <c r="CW808" s="111"/>
      <c r="CX808" s="111"/>
      <c r="CY808" s="142"/>
      <c r="CZ808" s="145"/>
      <c r="DA808" s="116"/>
      <c r="DB808" s="168"/>
      <c r="DC808" s="118"/>
      <c r="DD808" s="118"/>
      <c r="DE808" s="167"/>
      <c r="DF808" s="167"/>
    </row>
    <row r="809" spans="1:110" hidden="1" x14ac:dyDescent="0.25">
      <c r="A809" s="140"/>
      <c r="B809" s="141"/>
      <c r="C809" s="90"/>
      <c r="D809" s="142"/>
      <c r="E809" s="143"/>
      <c r="F809" s="144"/>
      <c r="G809" s="142"/>
      <c r="H809" s="142"/>
      <c r="I809" s="110"/>
      <c r="J809" s="142"/>
      <c r="K809" s="110"/>
      <c r="L809" s="142"/>
      <c r="M809" s="142"/>
      <c r="N809" s="142"/>
      <c r="O809" s="110"/>
      <c r="P809" s="142"/>
      <c r="Q809" s="110"/>
      <c r="R809" s="142"/>
      <c r="S809" s="142"/>
      <c r="T809" s="142"/>
      <c r="U809" s="110"/>
      <c r="V809" s="142"/>
      <c r="W809" s="110"/>
      <c r="X809" s="142"/>
      <c r="Y809" s="110"/>
      <c r="Z809" s="144"/>
      <c r="AA809" s="142"/>
      <c r="AB809" s="142"/>
      <c r="AC809" s="142"/>
      <c r="AD809" s="142"/>
      <c r="AE809" s="142"/>
      <c r="AF809" s="111"/>
      <c r="AG809" s="111"/>
      <c r="AH809" s="111"/>
      <c r="AI809" s="142"/>
      <c r="AJ809" s="144"/>
      <c r="AK809" s="142"/>
      <c r="AL809" s="142"/>
      <c r="AM809" s="142"/>
      <c r="AN809" s="142"/>
      <c r="AO809" s="142"/>
      <c r="AP809" s="111"/>
      <c r="AQ809" s="111"/>
      <c r="AR809" s="111"/>
      <c r="AS809" s="142"/>
      <c r="AT809" s="144"/>
      <c r="AU809" s="142"/>
      <c r="AV809" s="142"/>
      <c r="AW809" s="142"/>
      <c r="AX809" s="110"/>
      <c r="AY809" s="110"/>
      <c r="AZ809" s="142"/>
      <c r="BA809" s="144"/>
      <c r="BB809" s="142"/>
      <c r="BC809" s="142"/>
      <c r="BD809" s="142"/>
      <c r="BE809" s="110"/>
      <c r="BF809" s="110"/>
      <c r="BG809" s="142"/>
      <c r="BH809" s="144"/>
      <c r="BI809" s="142"/>
      <c r="BJ809" s="142"/>
      <c r="BK809" s="110"/>
      <c r="BL809" s="142"/>
      <c r="BM809" s="110"/>
      <c r="BN809" s="142"/>
      <c r="BO809" s="142"/>
      <c r="BP809" s="142"/>
      <c r="BQ809" s="110"/>
      <c r="BR809" s="142"/>
      <c r="BS809" s="110"/>
      <c r="BT809" s="142"/>
      <c r="BU809" s="110"/>
      <c r="BV809" s="144"/>
      <c r="BW809" s="114"/>
      <c r="BX809" s="67"/>
      <c r="BY809" s="68"/>
      <c r="BZ809" s="143"/>
      <c r="CA809" s="143"/>
      <c r="CB809" s="142"/>
      <c r="CC809" s="110"/>
      <c r="CD809" s="110"/>
      <c r="CE809" s="142"/>
      <c r="CF809" s="145"/>
      <c r="CG809" s="142"/>
      <c r="CH809" s="142"/>
      <c r="CI809" s="142"/>
      <c r="CJ809" s="142"/>
      <c r="CK809" s="142"/>
      <c r="CL809" s="111"/>
      <c r="CM809" s="111"/>
      <c r="CN809" s="111"/>
      <c r="CO809" s="142"/>
      <c r="CP809" s="145"/>
      <c r="CQ809" s="142"/>
      <c r="CR809" s="142"/>
      <c r="CS809" s="142"/>
      <c r="CT809" s="142"/>
      <c r="CU809" s="142"/>
      <c r="CV809" s="111"/>
      <c r="CW809" s="111"/>
      <c r="CX809" s="111"/>
      <c r="CY809" s="142"/>
      <c r="CZ809" s="145"/>
      <c r="DA809" s="116"/>
      <c r="DB809" s="168"/>
      <c r="DC809" s="118"/>
      <c r="DD809" s="118"/>
      <c r="DE809" s="167"/>
      <c r="DF809" s="167"/>
    </row>
    <row r="810" spans="1:110" hidden="1" x14ac:dyDescent="0.25">
      <c r="A810" s="140"/>
      <c r="B810" s="141"/>
      <c r="C810" s="90"/>
      <c r="D810" s="142"/>
      <c r="E810" s="143"/>
      <c r="F810" s="144"/>
      <c r="G810" s="142"/>
      <c r="H810" s="142"/>
      <c r="I810" s="110"/>
      <c r="J810" s="142"/>
      <c r="K810" s="110"/>
      <c r="L810" s="142"/>
      <c r="M810" s="142"/>
      <c r="N810" s="142"/>
      <c r="O810" s="110"/>
      <c r="P810" s="142"/>
      <c r="Q810" s="110"/>
      <c r="R810" s="142"/>
      <c r="S810" s="142"/>
      <c r="T810" s="142"/>
      <c r="U810" s="110"/>
      <c r="V810" s="142"/>
      <c r="W810" s="110"/>
      <c r="X810" s="142"/>
      <c r="Y810" s="110"/>
      <c r="Z810" s="144"/>
      <c r="AA810" s="142"/>
      <c r="AB810" s="142"/>
      <c r="AC810" s="142"/>
      <c r="AD810" s="142"/>
      <c r="AE810" s="142"/>
      <c r="AF810" s="111"/>
      <c r="AG810" s="111"/>
      <c r="AH810" s="111"/>
      <c r="AI810" s="142"/>
      <c r="AJ810" s="144"/>
      <c r="AK810" s="142"/>
      <c r="AL810" s="142"/>
      <c r="AM810" s="142"/>
      <c r="AN810" s="142"/>
      <c r="AO810" s="142"/>
      <c r="AP810" s="111"/>
      <c r="AQ810" s="111"/>
      <c r="AR810" s="111"/>
      <c r="AS810" s="142"/>
      <c r="AT810" s="144"/>
      <c r="AU810" s="142"/>
      <c r="AV810" s="142"/>
      <c r="AW810" s="142"/>
      <c r="AX810" s="110"/>
      <c r="AY810" s="110"/>
      <c r="AZ810" s="142"/>
      <c r="BA810" s="144"/>
      <c r="BB810" s="142"/>
      <c r="BC810" s="142"/>
      <c r="BD810" s="142"/>
      <c r="BE810" s="110"/>
      <c r="BF810" s="110"/>
      <c r="BG810" s="142"/>
      <c r="BH810" s="144"/>
      <c r="BI810" s="142"/>
      <c r="BJ810" s="142"/>
      <c r="BK810" s="110"/>
      <c r="BL810" s="142"/>
      <c r="BM810" s="110"/>
      <c r="BN810" s="142"/>
      <c r="BO810" s="142"/>
      <c r="BP810" s="142"/>
      <c r="BQ810" s="110"/>
      <c r="BR810" s="142"/>
      <c r="BS810" s="110"/>
      <c r="BT810" s="142"/>
      <c r="BU810" s="110"/>
      <c r="BV810" s="144"/>
      <c r="BW810" s="114"/>
      <c r="BX810" s="67"/>
      <c r="BY810" s="68"/>
      <c r="BZ810" s="143"/>
      <c r="CA810" s="143"/>
      <c r="CB810" s="142"/>
      <c r="CC810" s="110"/>
      <c r="CD810" s="110"/>
      <c r="CE810" s="142"/>
      <c r="CF810" s="145"/>
      <c r="CG810" s="142"/>
      <c r="CH810" s="142"/>
      <c r="CI810" s="142"/>
      <c r="CJ810" s="142"/>
      <c r="CK810" s="142"/>
      <c r="CL810" s="111"/>
      <c r="CM810" s="111"/>
      <c r="CN810" s="111"/>
      <c r="CO810" s="142"/>
      <c r="CP810" s="145"/>
      <c r="CQ810" s="142"/>
      <c r="CR810" s="142"/>
      <c r="CS810" s="142"/>
      <c r="CT810" s="142"/>
      <c r="CU810" s="142"/>
      <c r="CV810" s="111"/>
      <c r="CW810" s="111"/>
      <c r="CX810" s="111"/>
      <c r="CY810" s="142"/>
      <c r="CZ810" s="145"/>
      <c r="DA810" s="116"/>
      <c r="DB810" s="168"/>
      <c r="DC810" s="118"/>
      <c r="DD810" s="118"/>
      <c r="DE810" s="167"/>
      <c r="DF810" s="167"/>
    </row>
    <row r="811" spans="1:110" hidden="1" x14ac:dyDescent="0.25">
      <c r="A811" s="140"/>
      <c r="B811" s="141"/>
      <c r="C811" s="90"/>
      <c r="D811" s="142"/>
      <c r="E811" s="143"/>
      <c r="F811" s="144"/>
      <c r="G811" s="142"/>
      <c r="H811" s="142"/>
      <c r="I811" s="110"/>
      <c r="J811" s="142"/>
      <c r="K811" s="110"/>
      <c r="L811" s="142"/>
      <c r="M811" s="142"/>
      <c r="N811" s="142"/>
      <c r="O811" s="110"/>
      <c r="P811" s="142"/>
      <c r="Q811" s="110"/>
      <c r="R811" s="142"/>
      <c r="S811" s="142"/>
      <c r="T811" s="142"/>
      <c r="U811" s="110"/>
      <c r="V811" s="142"/>
      <c r="W811" s="110"/>
      <c r="X811" s="142"/>
      <c r="Y811" s="110"/>
      <c r="Z811" s="144"/>
      <c r="AA811" s="142"/>
      <c r="AB811" s="142"/>
      <c r="AC811" s="142"/>
      <c r="AD811" s="142"/>
      <c r="AE811" s="142"/>
      <c r="AF811" s="111"/>
      <c r="AG811" s="111"/>
      <c r="AH811" s="111"/>
      <c r="AI811" s="142"/>
      <c r="AJ811" s="144"/>
      <c r="AK811" s="142"/>
      <c r="AL811" s="142"/>
      <c r="AM811" s="142"/>
      <c r="AN811" s="142"/>
      <c r="AO811" s="142"/>
      <c r="AP811" s="111"/>
      <c r="AQ811" s="111"/>
      <c r="AR811" s="111"/>
      <c r="AS811" s="142"/>
      <c r="AT811" s="144"/>
      <c r="AU811" s="142"/>
      <c r="AV811" s="142"/>
      <c r="AW811" s="142"/>
      <c r="AX811" s="110"/>
      <c r="AY811" s="110"/>
      <c r="AZ811" s="142"/>
      <c r="BA811" s="144"/>
      <c r="BB811" s="142"/>
      <c r="BC811" s="142"/>
      <c r="BD811" s="142"/>
      <c r="BE811" s="110"/>
      <c r="BF811" s="110"/>
      <c r="BG811" s="142"/>
      <c r="BH811" s="144"/>
      <c r="BI811" s="142"/>
      <c r="BJ811" s="142"/>
      <c r="BK811" s="110"/>
      <c r="BL811" s="142"/>
      <c r="BM811" s="110"/>
      <c r="BN811" s="142"/>
      <c r="BO811" s="142"/>
      <c r="BP811" s="142"/>
      <c r="BQ811" s="110"/>
      <c r="BR811" s="142"/>
      <c r="BS811" s="110"/>
      <c r="BT811" s="142"/>
      <c r="BU811" s="110"/>
      <c r="BV811" s="144"/>
      <c r="BW811" s="114"/>
      <c r="BX811" s="67"/>
      <c r="BY811" s="68"/>
      <c r="BZ811" s="143"/>
      <c r="CA811" s="143"/>
      <c r="CB811" s="142"/>
      <c r="CC811" s="110"/>
      <c r="CD811" s="110"/>
      <c r="CE811" s="142"/>
      <c r="CF811" s="145"/>
      <c r="CG811" s="142"/>
      <c r="CH811" s="142"/>
      <c r="CI811" s="142"/>
      <c r="CJ811" s="142"/>
      <c r="CK811" s="142"/>
      <c r="CL811" s="111"/>
      <c r="CM811" s="111"/>
      <c r="CN811" s="111"/>
      <c r="CO811" s="142"/>
      <c r="CP811" s="145"/>
      <c r="CQ811" s="142"/>
      <c r="CR811" s="142"/>
      <c r="CS811" s="142"/>
      <c r="CT811" s="142"/>
      <c r="CU811" s="142"/>
      <c r="CV811" s="111"/>
      <c r="CW811" s="111"/>
      <c r="CX811" s="111"/>
      <c r="CY811" s="142"/>
      <c r="CZ811" s="145"/>
      <c r="DA811" s="116"/>
      <c r="DB811" s="168"/>
      <c r="DC811" s="118"/>
      <c r="DD811" s="118"/>
      <c r="DE811" s="167"/>
      <c r="DF811" s="167"/>
    </row>
    <row r="812" spans="1:110" hidden="1" x14ac:dyDescent="0.25">
      <c r="A812" s="140"/>
      <c r="B812" s="141"/>
      <c r="C812" s="90"/>
      <c r="D812" s="142"/>
      <c r="E812" s="143"/>
      <c r="F812" s="144"/>
      <c r="G812" s="142"/>
      <c r="H812" s="142"/>
      <c r="I812" s="110"/>
      <c r="J812" s="142"/>
      <c r="K812" s="110"/>
      <c r="L812" s="142"/>
      <c r="M812" s="142"/>
      <c r="N812" s="142"/>
      <c r="O812" s="110"/>
      <c r="P812" s="142"/>
      <c r="Q812" s="110"/>
      <c r="R812" s="142"/>
      <c r="S812" s="142"/>
      <c r="T812" s="142"/>
      <c r="U812" s="110"/>
      <c r="V812" s="142"/>
      <c r="W812" s="110"/>
      <c r="X812" s="142"/>
      <c r="Y812" s="110"/>
      <c r="Z812" s="144"/>
      <c r="AA812" s="142"/>
      <c r="AB812" s="142"/>
      <c r="AC812" s="142"/>
      <c r="AD812" s="142"/>
      <c r="AE812" s="142"/>
      <c r="AF812" s="111"/>
      <c r="AG812" s="111"/>
      <c r="AH812" s="111"/>
      <c r="AI812" s="142"/>
      <c r="AJ812" s="144"/>
      <c r="AK812" s="142"/>
      <c r="AL812" s="142"/>
      <c r="AM812" s="142"/>
      <c r="AN812" s="142"/>
      <c r="AO812" s="142"/>
      <c r="AP812" s="111"/>
      <c r="AQ812" s="111"/>
      <c r="AR812" s="111"/>
      <c r="AS812" s="142"/>
      <c r="AT812" s="144"/>
      <c r="AU812" s="142"/>
      <c r="AV812" s="142"/>
      <c r="AW812" s="142"/>
      <c r="AX812" s="110"/>
      <c r="AY812" s="110"/>
      <c r="AZ812" s="142"/>
      <c r="BA812" s="144"/>
      <c r="BB812" s="142"/>
      <c r="BC812" s="142"/>
      <c r="BD812" s="142"/>
      <c r="BE812" s="110"/>
      <c r="BF812" s="110"/>
      <c r="BG812" s="142"/>
      <c r="BH812" s="144"/>
      <c r="BI812" s="142"/>
      <c r="BJ812" s="142"/>
      <c r="BK812" s="110"/>
      <c r="BL812" s="142"/>
      <c r="BM812" s="110"/>
      <c r="BN812" s="142"/>
      <c r="BO812" s="142"/>
      <c r="BP812" s="142"/>
      <c r="BQ812" s="110"/>
      <c r="BR812" s="142"/>
      <c r="BS812" s="110"/>
      <c r="BT812" s="142"/>
      <c r="BU812" s="110"/>
      <c r="BV812" s="144"/>
      <c r="BW812" s="114"/>
      <c r="BX812" s="67"/>
      <c r="BY812" s="68"/>
      <c r="BZ812" s="143"/>
      <c r="CA812" s="143"/>
      <c r="CB812" s="142"/>
      <c r="CC812" s="110"/>
      <c r="CD812" s="110"/>
      <c r="CE812" s="142"/>
      <c r="CF812" s="145"/>
      <c r="CG812" s="142"/>
      <c r="CH812" s="142"/>
      <c r="CI812" s="142"/>
      <c r="CJ812" s="142"/>
      <c r="CK812" s="142"/>
      <c r="CL812" s="111"/>
      <c r="CM812" s="111"/>
      <c r="CN812" s="111"/>
      <c r="CO812" s="142"/>
      <c r="CP812" s="145"/>
      <c r="CQ812" s="142"/>
      <c r="CR812" s="142"/>
      <c r="CS812" s="142"/>
      <c r="CT812" s="142"/>
      <c r="CU812" s="142"/>
      <c r="CV812" s="111"/>
      <c r="CW812" s="111"/>
      <c r="CX812" s="111"/>
      <c r="CY812" s="142"/>
      <c r="CZ812" s="145"/>
      <c r="DA812" s="116"/>
      <c r="DB812" s="168"/>
      <c r="DC812" s="118"/>
      <c r="DD812" s="118"/>
      <c r="DE812" s="167"/>
      <c r="DF812" s="167"/>
    </row>
    <row r="813" spans="1:110" hidden="1" x14ac:dyDescent="0.25">
      <c r="A813" s="140"/>
      <c r="B813" s="141"/>
      <c r="C813" s="90"/>
      <c r="D813" s="142"/>
      <c r="E813" s="143"/>
      <c r="F813" s="144"/>
      <c r="G813" s="142"/>
      <c r="H813" s="142"/>
      <c r="I813" s="110"/>
      <c r="J813" s="142"/>
      <c r="K813" s="110"/>
      <c r="L813" s="142"/>
      <c r="M813" s="142"/>
      <c r="N813" s="142"/>
      <c r="O813" s="110"/>
      <c r="P813" s="142"/>
      <c r="Q813" s="110"/>
      <c r="R813" s="142"/>
      <c r="S813" s="142"/>
      <c r="T813" s="142"/>
      <c r="U813" s="110"/>
      <c r="V813" s="142"/>
      <c r="W813" s="110"/>
      <c r="X813" s="142"/>
      <c r="Y813" s="110"/>
      <c r="Z813" s="144"/>
      <c r="AA813" s="142"/>
      <c r="AB813" s="142"/>
      <c r="AC813" s="142"/>
      <c r="AD813" s="142"/>
      <c r="AE813" s="142"/>
      <c r="AF813" s="111"/>
      <c r="AG813" s="111"/>
      <c r="AH813" s="111"/>
      <c r="AI813" s="142"/>
      <c r="AJ813" s="144"/>
      <c r="AK813" s="142"/>
      <c r="AL813" s="142"/>
      <c r="AM813" s="142"/>
      <c r="AN813" s="142"/>
      <c r="AO813" s="142"/>
      <c r="AP813" s="111"/>
      <c r="AQ813" s="111"/>
      <c r="AR813" s="111"/>
      <c r="AS813" s="142"/>
      <c r="AT813" s="144"/>
      <c r="AU813" s="142"/>
      <c r="AV813" s="142"/>
      <c r="AW813" s="142"/>
      <c r="AX813" s="110"/>
      <c r="AY813" s="110"/>
      <c r="AZ813" s="142"/>
      <c r="BA813" s="144"/>
      <c r="BB813" s="142"/>
      <c r="BC813" s="142"/>
      <c r="BD813" s="142"/>
      <c r="BE813" s="110"/>
      <c r="BF813" s="110"/>
      <c r="BG813" s="142"/>
      <c r="BH813" s="144"/>
      <c r="BI813" s="142"/>
      <c r="BJ813" s="142"/>
      <c r="BK813" s="110"/>
      <c r="BL813" s="142"/>
      <c r="BM813" s="110"/>
      <c r="BN813" s="142"/>
      <c r="BO813" s="142"/>
      <c r="BP813" s="142"/>
      <c r="BQ813" s="110"/>
      <c r="BR813" s="142"/>
      <c r="BS813" s="110"/>
      <c r="BT813" s="142"/>
      <c r="BU813" s="110"/>
      <c r="BV813" s="144"/>
      <c r="BW813" s="114"/>
      <c r="BX813" s="67"/>
      <c r="BY813" s="68"/>
      <c r="BZ813" s="143"/>
      <c r="CA813" s="143"/>
      <c r="CB813" s="142"/>
      <c r="CC813" s="110"/>
      <c r="CD813" s="110"/>
      <c r="CE813" s="142"/>
      <c r="CF813" s="145"/>
      <c r="CG813" s="142"/>
      <c r="CH813" s="142"/>
      <c r="CI813" s="142"/>
      <c r="CJ813" s="142"/>
      <c r="CK813" s="142"/>
      <c r="CL813" s="111"/>
      <c r="CM813" s="111"/>
      <c r="CN813" s="111"/>
      <c r="CO813" s="142"/>
      <c r="CP813" s="145"/>
      <c r="CQ813" s="142"/>
      <c r="CR813" s="142"/>
      <c r="CS813" s="142"/>
      <c r="CT813" s="142"/>
      <c r="CU813" s="142"/>
      <c r="CV813" s="111"/>
      <c r="CW813" s="111"/>
      <c r="CX813" s="111"/>
      <c r="CY813" s="142"/>
      <c r="CZ813" s="145"/>
      <c r="DA813" s="116"/>
      <c r="DB813" s="168"/>
      <c r="DC813" s="118"/>
      <c r="DD813" s="118"/>
      <c r="DE813" s="167"/>
      <c r="DF813" s="167"/>
    </row>
    <row r="814" spans="1:110" hidden="1" x14ac:dyDescent="0.25">
      <c r="A814" s="140"/>
      <c r="B814" s="141"/>
      <c r="C814" s="90"/>
      <c r="D814" s="142"/>
      <c r="E814" s="143"/>
      <c r="F814" s="144"/>
      <c r="G814" s="142"/>
      <c r="H814" s="142"/>
      <c r="I814" s="110"/>
      <c r="J814" s="142"/>
      <c r="K814" s="110"/>
      <c r="L814" s="142"/>
      <c r="M814" s="142"/>
      <c r="N814" s="142"/>
      <c r="O814" s="110"/>
      <c r="P814" s="142"/>
      <c r="Q814" s="110"/>
      <c r="R814" s="142"/>
      <c r="S814" s="142"/>
      <c r="T814" s="142"/>
      <c r="U814" s="110"/>
      <c r="V814" s="142"/>
      <c r="W814" s="110"/>
      <c r="X814" s="142"/>
      <c r="Y814" s="110"/>
      <c r="Z814" s="144"/>
      <c r="AA814" s="142"/>
      <c r="AB814" s="142"/>
      <c r="AC814" s="142"/>
      <c r="AD814" s="142"/>
      <c r="AE814" s="142"/>
      <c r="AF814" s="111"/>
      <c r="AG814" s="111"/>
      <c r="AH814" s="111"/>
      <c r="AI814" s="142"/>
      <c r="AJ814" s="144"/>
      <c r="AK814" s="142"/>
      <c r="AL814" s="142"/>
      <c r="AM814" s="142"/>
      <c r="AN814" s="142"/>
      <c r="AO814" s="142"/>
      <c r="AP814" s="111"/>
      <c r="AQ814" s="111"/>
      <c r="AR814" s="111"/>
      <c r="AS814" s="142"/>
      <c r="AT814" s="144"/>
      <c r="AU814" s="142"/>
      <c r="AV814" s="142"/>
      <c r="AW814" s="142"/>
      <c r="AX814" s="110"/>
      <c r="AY814" s="110"/>
      <c r="AZ814" s="142"/>
      <c r="BA814" s="144"/>
      <c r="BB814" s="142"/>
      <c r="BC814" s="142"/>
      <c r="BD814" s="142"/>
      <c r="BE814" s="110"/>
      <c r="BF814" s="110"/>
      <c r="BG814" s="142"/>
      <c r="BH814" s="144"/>
      <c r="BI814" s="142"/>
      <c r="BJ814" s="142"/>
      <c r="BK814" s="110"/>
      <c r="BL814" s="142"/>
      <c r="BM814" s="110"/>
      <c r="BN814" s="142"/>
      <c r="BO814" s="142"/>
      <c r="BP814" s="142"/>
      <c r="BQ814" s="110"/>
      <c r="BR814" s="142"/>
      <c r="BS814" s="110"/>
      <c r="BT814" s="142"/>
      <c r="BU814" s="110"/>
      <c r="BV814" s="144"/>
      <c r="BW814" s="114"/>
      <c r="BX814" s="67"/>
      <c r="BY814" s="68"/>
      <c r="BZ814" s="143"/>
      <c r="CA814" s="143"/>
      <c r="CB814" s="142"/>
      <c r="CC814" s="110"/>
      <c r="CD814" s="110"/>
      <c r="CE814" s="142"/>
      <c r="CF814" s="145"/>
      <c r="CG814" s="142"/>
      <c r="CH814" s="142"/>
      <c r="CI814" s="142"/>
      <c r="CJ814" s="142"/>
      <c r="CK814" s="142"/>
      <c r="CL814" s="111"/>
      <c r="CM814" s="111"/>
      <c r="CN814" s="111"/>
      <c r="CO814" s="142"/>
      <c r="CP814" s="145"/>
      <c r="CQ814" s="142"/>
      <c r="CR814" s="142"/>
      <c r="CS814" s="142"/>
      <c r="CT814" s="142"/>
      <c r="CU814" s="142"/>
      <c r="CV814" s="111"/>
      <c r="CW814" s="111"/>
      <c r="CX814" s="111"/>
      <c r="CY814" s="142"/>
      <c r="CZ814" s="145"/>
      <c r="DA814" s="116"/>
      <c r="DB814" s="168"/>
      <c r="DC814" s="118"/>
      <c r="DD814" s="118"/>
      <c r="DE814" s="167"/>
      <c r="DF814" s="167"/>
    </row>
    <row r="815" spans="1:110" hidden="1" x14ac:dyDescent="0.25">
      <c r="A815" s="140"/>
      <c r="B815" s="141"/>
      <c r="C815" s="90"/>
      <c r="D815" s="142"/>
      <c r="E815" s="143"/>
      <c r="F815" s="144"/>
      <c r="G815" s="142"/>
      <c r="H815" s="142"/>
      <c r="I815" s="110"/>
      <c r="J815" s="142"/>
      <c r="K815" s="110"/>
      <c r="L815" s="142"/>
      <c r="M815" s="142"/>
      <c r="N815" s="142"/>
      <c r="O815" s="110"/>
      <c r="P815" s="142"/>
      <c r="Q815" s="110"/>
      <c r="R815" s="142"/>
      <c r="S815" s="142"/>
      <c r="T815" s="142"/>
      <c r="U815" s="110"/>
      <c r="V815" s="142"/>
      <c r="W815" s="110"/>
      <c r="X815" s="142"/>
      <c r="Y815" s="110"/>
      <c r="Z815" s="144"/>
      <c r="AA815" s="142"/>
      <c r="AB815" s="142"/>
      <c r="AC815" s="142"/>
      <c r="AD815" s="142"/>
      <c r="AE815" s="142"/>
      <c r="AF815" s="111"/>
      <c r="AG815" s="111"/>
      <c r="AH815" s="111"/>
      <c r="AI815" s="142"/>
      <c r="AJ815" s="144"/>
      <c r="AK815" s="142"/>
      <c r="AL815" s="142"/>
      <c r="AM815" s="142"/>
      <c r="AN815" s="142"/>
      <c r="AO815" s="142"/>
      <c r="AP815" s="111"/>
      <c r="AQ815" s="111"/>
      <c r="AR815" s="111"/>
      <c r="AS815" s="142"/>
      <c r="AT815" s="144"/>
      <c r="AU815" s="142"/>
      <c r="AV815" s="142"/>
      <c r="AW815" s="142"/>
      <c r="AX815" s="110"/>
      <c r="AY815" s="110"/>
      <c r="AZ815" s="142"/>
      <c r="BA815" s="144"/>
      <c r="BB815" s="142"/>
      <c r="BC815" s="142"/>
      <c r="BD815" s="142"/>
      <c r="BE815" s="110"/>
      <c r="BF815" s="110"/>
      <c r="BG815" s="142"/>
      <c r="BH815" s="144"/>
      <c r="BI815" s="142"/>
      <c r="BJ815" s="142"/>
      <c r="BK815" s="110"/>
      <c r="BL815" s="142"/>
      <c r="BM815" s="110"/>
      <c r="BN815" s="142"/>
      <c r="BO815" s="142"/>
      <c r="BP815" s="142"/>
      <c r="BQ815" s="110"/>
      <c r="BR815" s="142"/>
      <c r="BS815" s="110"/>
      <c r="BT815" s="142"/>
      <c r="BU815" s="110"/>
      <c r="BV815" s="144"/>
      <c r="BW815" s="114"/>
      <c r="BX815" s="67"/>
      <c r="BY815" s="68"/>
      <c r="BZ815" s="143"/>
      <c r="CA815" s="143"/>
      <c r="CB815" s="142"/>
      <c r="CC815" s="110"/>
      <c r="CD815" s="110"/>
      <c r="CE815" s="142"/>
      <c r="CF815" s="145"/>
      <c r="CG815" s="142"/>
      <c r="CH815" s="142"/>
      <c r="CI815" s="142"/>
      <c r="CJ815" s="142"/>
      <c r="CK815" s="142"/>
      <c r="CL815" s="111"/>
      <c r="CM815" s="111"/>
      <c r="CN815" s="111"/>
      <c r="CO815" s="142"/>
      <c r="CP815" s="145"/>
      <c r="CQ815" s="142"/>
      <c r="CR815" s="142"/>
      <c r="CS815" s="142"/>
      <c r="CT815" s="142"/>
      <c r="CU815" s="142"/>
      <c r="CV815" s="111"/>
      <c r="CW815" s="111"/>
      <c r="CX815" s="111"/>
      <c r="CY815" s="142"/>
      <c r="CZ815" s="145"/>
      <c r="DA815" s="116"/>
      <c r="DB815" s="168"/>
      <c r="DC815" s="118"/>
      <c r="DD815" s="118"/>
      <c r="DE815" s="167"/>
      <c r="DF815" s="167"/>
    </row>
    <row r="816" spans="1:110" hidden="1" x14ac:dyDescent="0.25">
      <c r="A816" s="140"/>
      <c r="B816" s="141"/>
      <c r="C816" s="90"/>
      <c r="D816" s="142"/>
      <c r="E816" s="143"/>
      <c r="F816" s="144"/>
      <c r="G816" s="142"/>
      <c r="H816" s="142"/>
      <c r="I816" s="110"/>
      <c r="J816" s="142"/>
      <c r="K816" s="110"/>
      <c r="L816" s="142"/>
      <c r="M816" s="142"/>
      <c r="N816" s="142"/>
      <c r="O816" s="110"/>
      <c r="P816" s="142"/>
      <c r="Q816" s="110"/>
      <c r="R816" s="142"/>
      <c r="S816" s="142"/>
      <c r="T816" s="142"/>
      <c r="U816" s="110"/>
      <c r="V816" s="142"/>
      <c r="W816" s="110"/>
      <c r="X816" s="142"/>
      <c r="Y816" s="110"/>
      <c r="Z816" s="144"/>
      <c r="AA816" s="142"/>
      <c r="AB816" s="142"/>
      <c r="AC816" s="142"/>
      <c r="AD816" s="142"/>
      <c r="AE816" s="142"/>
      <c r="AF816" s="111"/>
      <c r="AG816" s="111"/>
      <c r="AH816" s="111"/>
      <c r="AI816" s="142"/>
      <c r="AJ816" s="144"/>
      <c r="AK816" s="142"/>
      <c r="AL816" s="142"/>
      <c r="AM816" s="142"/>
      <c r="AN816" s="142"/>
      <c r="AO816" s="142"/>
      <c r="AP816" s="111"/>
      <c r="AQ816" s="111"/>
      <c r="AR816" s="111"/>
      <c r="AS816" s="142"/>
      <c r="AT816" s="144"/>
      <c r="AU816" s="142"/>
      <c r="AV816" s="142"/>
      <c r="AW816" s="142"/>
      <c r="AX816" s="110"/>
      <c r="AY816" s="110"/>
      <c r="AZ816" s="142"/>
      <c r="BA816" s="144"/>
      <c r="BB816" s="142"/>
      <c r="BC816" s="142"/>
      <c r="BD816" s="142"/>
      <c r="BE816" s="110"/>
      <c r="BF816" s="110"/>
      <c r="BG816" s="142"/>
      <c r="BH816" s="144"/>
      <c r="BI816" s="142"/>
      <c r="BJ816" s="142"/>
      <c r="BK816" s="110"/>
      <c r="BL816" s="142"/>
      <c r="BM816" s="110"/>
      <c r="BN816" s="142"/>
      <c r="BO816" s="142"/>
      <c r="BP816" s="142"/>
      <c r="BQ816" s="110"/>
      <c r="BR816" s="142"/>
      <c r="BS816" s="110"/>
      <c r="BT816" s="142"/>
      <c r="BU816" s="110"/>
      <c r="BV816" s="144"/>
      <c r="BW816" s="114"/>
      <c r="BX816" s="67"/>
      <c r="BY816" s="68"/>
      <c r="BZ816" s="143"/>
      <c r="CA816" s="143"/>
      <c r="CB816" s="142"/>
      <c r="CC816" s="110"/>
      <c r="CD816" s="110"/>
      <c r="CE816" s="142"/>
      <c r="CF816" s="145"/>
      <c r="CG816" s="142"/>
      <c r="CH816" s="142"/>
      <c r="CI816" s="142"/>
      <c r="CJ816" s="142"/>
      <c r="CK816" s="142"/>
      <c r="CL816" s="111"/>
      <c r="CM816" s="111"/>
      <c r="CN816" s="111"/>
      <c r="CO816" s="142"/>
      <c r="CP816" s="145"/>
      <c r="CQ816" s="142"/>
      <c r="CR816" s="142"/>
      <c r="CS816" s="142"/>
      <c r="CT816" s="142"/>
      <c r="CU816" s="142"/>
      <c r="CV816" s="111"/>
      <c r="CW816" s="111"/>
      <c r="CX816" s="111"/>
      <c r="CY816" s="142"/>
      <c r="CZ816" s="145"/>
      <c r="DA816" s="116"/>
      <c r="DB816" s="168"/>
      <c r="DC816" s="118"/>
      <c r="DD816" s="118"/>
      <c r="DE816" s="167"/>
      <c r="DF816" s="167"/>
    </row>
    <row r="817" spans="1:110" hidden="1" x14ac:dyDescent="0.25">
      <c r="A817" s="140"/>
      <c r="B817" s="141"/>
      <c r="C817" s="90"/>
      <c r="D817" s="142"/>
      <c r="E817" s="143"/>
      <c r="F817" s="144"/>
      <c r="G817" s="142"/>
      <c r="H817" s="142"/>
      <c r="I817" s="110"/>
      <c r="J817" s="142"/>
      <c r="K817" s="110"/>
      <c r="L817" s="142"/>
      <c r="M817" s="142"/>
      <c r="N817" s="142"/>
      <c r="O817" s="110"/>
      <c r="P817" s="142"/>
      <c r="Q817" s="110"/>
      <c r="R817" s="142"/>
      <c r="S817" s="142"/>
      <c r="T817" s="142"/>
      <c r="U817" s="110"/>
      <c r="V817" s="142"/>
      <c r="W817" s="110"/>
      <c r="X817" s="142"/>
      <c r="Y817" s="110"/>
      <c r="Z817" s="144"/>
      <c r="AA817" s="142"/>
      <c r="AB817" s="142"/>
      <c r="AC817" s="142"/>
      <c r="AD817" s="142"/>
      <c r="AE817" s="142"/>
      <c r="AF817" s="111"/>
      <c r="AG817" s="111"/>
      <c r="AH817" s="111"/>
      <c r="AI817" s="142"/>
      <c r="AJ817" s="144"/>
      <c r="AK817" s="142"/>
      <c r="AL817" s="142"/>
      <c r="AM817" s="142"/>
      <c r="AN817" s="142"/>
      <c r="AO817" s="142"/>
      <c r="AP817" s="111"/>
      <c r="AQ817" s="111"/>
      <c r="AR817" s="111"/>
      <c r="AS817" s="142"/>
      <c r="AT817" s="144"/>
      <c r="AU817" s="142"/>
      <c r="AV817" s="142"/>
      <c r="AW817" s="142"/>
      <c r="AX817" s="110"/>
      <c r="AY817" s="110"/>
      <c r="AZ817" s="142"/>
      <c r="BA817" s="144"/>
      <c r="BB817" s="142"/>
      <c r="BC817" s="142"/>
      <c r="BD817" s="142"/>
      <c r="BE817" s="110"/>
      <c r="BF817" s="110"/>
      <c r="BG817" s="142"/>
      <c r="BH817" s="144"/>
      <c r="BI817" s="142"/>
      <c r="BJ817" s="142"/>
      <c r="BK817" s="110"/>
      <c r="BL817" s="142"/>
      <c r="BM817" s="110"/>
      <c r="BN817" s="142"/>
      <c r="BO817" s="142"/>
      <c r="BP817" s="142"/>
      <c r="BQ817" s="110"/>
      <c r="BR817" s="142"/>
      <c r="BS817" s="110"/>
      <c r="BT817" s="142"/>
      <c r="BU817" s="110"/>
      <c r="BV817" s="144"/>
      <c r="BW817" s="114"/>
      <c r="BX817" s="67"/>
      <c r="BY817" s="68"/>
      <c r="BZ817" s="143"/>
      <c r="CA817" s="143"/>
      <c r="CB817" s="142"/>
      <c r="CC817" s="110"/>
      <c r="CD817" s="110"/>
      <c r="CE817" s="142"/>
      <c r="CF817" s="145"/>
      <c r="CG817" s="142"/>
      <c r="CH817" s="142"/>
      <c r="CI817" s="142"/>
      <c r="CJ817" s="142"/>
      <c r="CK817" s="142"/>
      <c r="CL817" s="111"/>
      <c r="CM817" s="111"/>
      <c r="CN817" s="111"/>
      <c r="CO817" s="142"/>
      <c r="CP817" s="145"/>
      <c r="CQ817" s="142"/>
      <c r="CR817" s="142"/>
      <c r="CS817" s="142"/>
      <c r="CT817" s="142"/>
      <c r="CU817" s="142"/>
      <c r="CV817" s="111"/>
      <c r="CW817" s="111"/>
      <c r="CX817" s="111"/>
      <c r="CY817" s="142"/>
      <c r="CZ817" s="145"/>
      <c r="DA817" s="116"/>
      <c r="DB817" s="168"/>
      <c r="DC817" s="118"/>
      <c r="DD817" s="118"/>
      <c r="DE817" s="167"/>
      <c r="DF817" s="167"/>
    </row>
    <row r="818" spans="1:110" hidden="1" x14ac:dyDescent="0.25">
      <c r="A818" s="140"/>
      <c r="B818" s="141"/>
      <c r="C818" s="90"/>
      <c r="D818" s="142"/>
      <c r="E818" s="143"/>
      <c r="F818" s="144"/>
      <c r="G818" s="142"/>
      <c r="H818" s="142"/>
      <c r="I818" s="110"/>
      <c r="J818" s="142"/>
      <c r="K818" s="110"/>
      <c r="L818" s="142"/>
      <c r="M818" s="142"/>
      <c r="N818" s="142"/>
      <c r="O818" s="110"/>
      <c r="P818" s="142"/>
      <c r="Q818" s="110"/>
      <c r="R818" s="142"/>
      <c r="S818" s="142"/>
      <c r="T818" s="142"/>
      <c r="U818" s="110"/>
      <c r="V818" s="142"/>
      <c r="W818" s="110"/>
      <c r="X818" s="142"/>
      <c r="Y818" s="110"/>
      <c r="Z818" s="144"/>
      <c r="AA818" s="142"/>
      <c r="AB818" s="142"/>
      <c r="AC818" s="142"/>
      <c r="AD818" s="142"/>
      <c r="AE818" s="142"/>
      <c r="AF818" s="111"/>
      <c r="AG818" s="111"/>
      <c r="AH818" s="111"/>
      <c r="AI818" s="142"/>
      <c r="AJ818" s="144"/>
      <c r="AK818" s="142"/>
      <c r="AL818" s="142"/>
      <c r="AM818" s="142"/>
      <c r="AN818" s="142"/>
      <c r="AO818" s="142"/>
      <c r="AP818" s="111"/>
      <c r="AQ818" s="111"/>
      <c r="AR818" s="111"/>
      <c r="AS818" s="142"/>
      <c r="AT818" s="144"/>
      <c r="AU818" s="142"/>
      <c r="AV818" s="142"/>
      <c r="AW818" s="142"/>
      <c r="AX818" s="110"/>
      <c r="AY818" s="110"/>
      <c r="AZ818" s="142"/>
      <c r="BA818" s="144"/>
      <c r="BB818" s="142"/>
      <c r="BC818" s="142"/>
      <c r="BD818" s="142"/>
      <c r="BE818" s="110"/>
      <c r="BF818" s="110"/>
      <c r="BG818" s="142"/>
      <c r="BH818" s="144"/>
      <c r="BI818" s="142"/>
      <c r="BJ818" s="142"/>
      <c r="BK818" s="110"/>
      <c r="BL818" s="142"/>
      <c r="BM818" s="110"/>
      <c r="BN818" s="142"/>
      <c r="BO818" s="142"/>
      <c r="BP818" s="142"/>
      <c r="BQ818" s="110"/>
      <c r="BR818" s="142"/>
      <c r="BS818" s="110"/>
      <c r="BT818" s="142"/>
      <c r="BU818" s="110"/>
      <c r="BV818" s="144"/>
      <c r="BW818" s="114"/>
      <c r="BX818" s="67"/>
      <c r="BY818" s="68"/>
      <c r="BZ818" s="143"/>
      <c r="CA818" s="143"/>
      <c r="CB818" s="142"/>
      <c r="CC818" s="110"/>
      <c r="CD818" s="110"/>
      <c r="CE818" s="142"/>
      <c r="CF818" s="145"/>
      <c r="CG818" s="142"/>
      <c r="CH818" s="142"/>
      <c r="CI818" s="142"/>
      <c r="CJ818" s="142"/>
      <c r="CK818" s="142"/>
      <c r="CL818" s="111"/>
      <c r="CM818" s="111"/>
      <c r="CN818" s="111"/>
      <c r="CO818" s="142"/>
      <c r="CP818" s="145"/>
      <c r="CQ818" s="142"/>
      <c r="CR818" s="142"/>
      <c r="CS818" s="142"/>
      <c r="CT818" s="142"/>
      <c r="CU818" s="142"/>
      <c r="CV818" s="111"/>
      <c r="CW818" s="111"/>
      <c r="CX818" s="111"/>
      <c r="CY818" s="142"/>
      <c r="CZ818" s="145"/>
      <c r="DA818" s="116"/>
      <c r="DB818" s="168"/>
      <c r="DC818" s="118"/>
      <c r="DD818" s="118"/>
      <c r="DE818" s="167"/>
      <c r="DF818" s="167"/>
    </row>
    <row r="819" spans="1:110" hidden="1" x14ac:dyDescent="0.25">
      <c r="A819" s="140"/>
      <c r="B819" s="141"/>
      <c r="C819" s="90"/>
      <c r="D819" s="142"/>
      <c r="E819" s="143"/>
      <c r="F819" s="144"/>
      <c r="G819" s="142"/>
      <c r="H819" s="142"/>
      <c r="I819" s="110"/>
      <c r="J819" s="142"/>
      <c r="K819" s="110"/>
      <c r="L819" s="142"/>
      <c r="M819" s="142"/>
      <c r="N819" s="142"/>
      <c r="O819" s="110"/>
      <c r="P819" s="142"/>
      <c r="Q819" s="110"/>
      <c r="R819" s="142"/>
      <c r="S819" s="142"/>
      <c r="T819" s="142"/>
      <c r="U819" s="110"/>
      <c r="V819" s="142"/>
      <c r="W819" s="110"/>
      <c r="X819" s="142"/>
      <c r="Y819" s="110"/>
      <c r="Z819" s="144"/>
      <c r="AA819" s="142"/>
      <c r="AB819" s="142"/>
      <c r="AC819" s="142"/>
      <c r="AD819" s="142"/>
      <c r="AE819" s="142"/>
      <c r="AF819" s="111"/>
      <c r="AG819" s="111"/>
      <c r="AH819" s="111"/>
      <c r="AI819" s="142"/>
      <c r="AJ819" s="144"/>
      <c r="AK819" s="142"/>
      <c r="AL819" s="142"/>
      <c r="AM819" s="142"/>
      <c r="AN819" s="142"/>
      <c r="AO819" s="142"/>
      <c r="AP819" s="111"/>
      <c r="AQ819" s="111"/>
      <c r="AR819" s="111"/>
      <c r="AS819" s="142"/>
      <c r="AT819" s="144"/>
      <c r="AU819" s="142"/>
      <c r="AV819" s="142"/>
      <c r="AW819" s="142"/>
      <c r="AX819" s="110"/>
      <c r="AY819" s="110"/>
      <c r="AZ819" s="142"/>
      <c r="BA819" s="144"/>
      <c r="BB819" s="142"/>
      <c r="BC819" s="142"/>
      <c r="BD819" s="142"/>
      <c r="BE819" s="110"/>
      <c r="BF819" s="110"/>
      <c r="BG819" s="142"/>
      <c r="BH819" s="144"/>
      <c r="BI819" s="142"/>
      <c r="BJ819" s="142"/>
      <c r="BK819" s="110"/>
      <c r="BL819" s="142"/>
      <c r="BM819" s="110"/>
      <c r="BN819" s="142"/>
      <c r="BO819" s="142"/>
      <c r="BP819" s="142"/>
      <c r="BQ819" s="110"/>
      <c r="BR819" s="142"/>
      <c r="BS819" s="110"/>
      <c r="BT819" s="142"/>
      <c r="BU819" s="110"/>
      <c r="BV819" s="144"/>
      <c r="BW819" s="114"/>
      <c r="BX819" s="67"/>
      <c r="BY819" s="68"/>
      <c r="BZ819" s="143"/>
      <c r="CA819" s="143"/>
      <c r="CB819" s="142"/>
      <c r="CC819" s="110"/>
      <c r="CD819" s="110"/>
      <c r="CE819" s="142"/>
      <c r="CF819" s="145"/>
      <c r="CG819" s="142"/>
      <c r="CH819" s="142"/>
      <c r="CI819" s="142"/>
      <c r="CJ819" s="142"/>
      <c r="CK819" s="142"/>
      <c r="CL819" s="111"/>
      <c r="CM819" s="111"/>
      <c r="CN819" s="111"/>
      <c r="CO819" s="142"/>
      <c r="CP819" s="145"/>
      <c r="CQ819" s="142"/>
      <c r="CR819" s="142"/>
      <c r="CS819" s="142"/>
      <c r="CT819" s="142"/>
      <c r="CU819" s="142"/>
      <c r="CV819" s="111"/>
      <c r="CW819" s="111"/>
      <c r="CX819" s="111"/>
      <c r="CY819" s="142"/>
      <c r="CZ819" s="145"/>
      <c r="DA819" s="116"/>
      <c r="DB819" s="168"/>
      <c r="DC819" s="118"/>
      <c r="DD819" s="118"/>
      <c r="DE819" s="167"/>
      <c r="DF819" s="167"/>
    </row>
    <row r="820" spans="1:110" hidden="1" x14ac:dyDescent="0.25">
      <c r="A820" s="140"/>
      <c r="B820" s="141"/>
      <c r="C820" s="90"/>
      <c r="D820" s="142"/>
      <c r="E820" s="143"/>
      <c r="F820" s="144"/>
      <c r="G820" s="142"/>
      <c r="H820" s="142"/>
      <c r="I820" s="110"/>
      <c r="J820" s="142"/>
      <c r="K820" s="110"/>
      <c r="L820" s="142"/>
      <c r="M820" s="142"/>
      <c r="N820" s="142"/>
      <c r="O820" s="110"/>
      <c r="P820" s="142"/>
      <c r="Q820" s="110"/>
      <c r="R820" s="142"/>
      <c r="S820" s="142"/>
      <c r="T820" s="142"/>
      <c r="U820" s="110"/>
      <c r="V820" s="142"/>
      <c r="W820" s="110"/>
      <c r="X820" s="142"/>
      <c r="Y820" s="110"/>
      <c r="Z820" s="144"/>
      <c r="AA820" s="142"/>
      <c r="AB820" s="142"/>
      <c r="AC820" s="142"/>
      <c r="AD820" s="142"/>
      <c r="AE820" s="142"/>
      <c r="AF820" s="111"/>
      <c r="AG820" s="111"/>
      <c r="AH820" s="111"/>
      <c r="AI820" s="142"/>
      <c r="AJ820" s="144"/>
      <c r="AK820" s="142"/>
      <c r="AL820" s="142"/>
      <c r="AM820" s="142"/>
      <c r="AN820" s="142"/>
      <c r="AO820" s="142"/>
      <c r="AP820" s="111"/>
      <c r="AQ820" s="111"/>
      <c r="AR820" s="111"/>
      <c r="AS820" s="142"/>
      <c r="AT820" s="144"/>
      <c r="AU820" s="142"/>
      <c r="AV820" s="142"/>
      <c r="AW820" s="142"/>
      <c r="AX820" s="110"/>
      <c r="AY820" s="110"/>
      <c r="AZ820" s="142"/>
      <c r="BA820" s="144"/>
      <c r="BB820" s="142"/>
      <c r="BC820" s="142"/>
      <c r="BD820" s="142"/>
      <c r="BE820" s="110"/>
      <c r="BF820" s="110"/>
      <c r="BG820" s="142"/>
      <c r="BH820" s="144"/>
      <c r="BI820" s="142"/>
      <c r="BJ820" s="142"/>
      <c r="BK820" s="110"/>
      <c r="BL820" s="142"/>
      <c r="BM820" s="110"/>
      <c r="BN820" s="142"/>
      <c r="BO820" s="142"/>
      <c r="BP820" s="142"/>
      <c r="BQ820" s="110"/>
      <c r="BR820" s="142"/>
      <c r="BS820" s="110"/>
      <c r="BT820" s="142"/>
      <c r="BU820" s="110"/>
      <c r="BV820" s="144"/>
      <c r="BW820" s="114"/>
      <c r="BX820" s="67"/>
      <c r="BY820" s="68"/>
      <c r="BZ820" s="143"/>
      <c r="CA820" s="143"/>
      <c r="CB820" s="142"/>
      <c r="CC820" s="110"/>
      <c r="CD820" s="110"/>
      <c r="CE820" s="142"/>
      <c r="CF820" s="145"/>
      <c r="CG820" s="142"/>
      <c r="CH820" s="142"/>
      <c r="CI820" s="142"/>
      <c r="CJ820" s="142"/>
      <c r="CK820" s="142"/>
      <c r="CL820" s="111"/>
      <c r="CM820" s="111"/>
      <c r="CN820" s="111"/>
      <c r="CO820" s="142"/>
      <c r="CP820" s="145"/>
      <c r="CQ820" s="142"/>
      <c r="CR820" s="142"/>
      <c r="CS820" s="142"/>
      <c r="CT820" s="142"/>
      <c r="CU820" s="142"/>
      <c r="CV820" s="111"/>
      <c r="CW820" s="111"/>
      <c r="CX820" s="111"/>
      <c r="CY820" s="142"/>
      <c r="CZ820" s="145"/>
      <c r="DA820" s="116"/>
      <c r="DB820" s="168"/>
      <c r="DC820" s="118"/>
      <c r="DD820" s="118"/>
      <c r="DE820" s="167"/>
      <c r="DF820" s="167"/>
    </row>
    <row r="821" spans="1:110" hidden="1" x14ac:dyDescent="0.25">
      <c r="A821" s="140"/>
      <c r="B821" s="141"/>
      <c r="C821" s="90"/>
      <c r="D821" s="142"/>
      <c r="E821" s="143"/>
      <c r="F821" s="144"/>
      <c r="G821" s="142"/>
      <c r="H821" s="142"/>
      <c r="I821" s="110"/>
      <c r="J821" s="142"/>
      <c r="K821" s="110"/>
      <c r="L821" s="142"/>
      <c r="M821" s="142"/>
      <c r="N821" s="142"/>
      <c r="O821" s="110"/>
      <c r="P821" s="142"/>
      <c r="Q821" s="110"/>
      <c r="R821" s="142"/>
      <c r="S821" s="142"/>
      <c r="T821" s="142"/>
      <c r="U821" s="110"/>
      <c r="V821" s="142"/>
      <c r="W821" s="110"/>
      <c r="X821" s="142"/>
      <c r="Y821" s="110"/>
      <c r="Z821" s="144"/>
      <c r="AA821" s="142"/>
      <c r="AB821" s="142"/>
      <c r="AC821" s="142"/>
      <c r="AD821" s="142"/>
      <c r="AE821" s="142"/>
      <c r="AF821" s="111"/>
      <c r="AG821" s="111"/>
      <c r="AH821" s="111"/>
      <c r="AI821" s="142"/>
      <c r="AJ821" s="144"/>
      <c r="AK821" s="142"/>
      <c r="AL821" s="142"/>
      <c r="AM821" s="142"/>
      <c r="AN821" s="142"/>
      <c r="AO821" s="142"/>
      <c r="AP821" s="111"/>
      <c r="AQ821" s="111"/>
      <c r="AR821" s="111"/>
      <c r="AS821" s="142"/>
      <c r="AT821" s="144"/>
      <c r="AU821" s="142"/>
      <c r="AV821" s="142"/>
      <c r="AW821" s="142"/>
      <c r="AX821" s="110"/>
      <c r="AY821" s="110"/>
      <c r="AZ821" s="142"/>
      <c r="BA821" s="144"/>
      <c r="BB821" s="142"/>
      <c r="BC821" s="142"/>
      <c r="BD821" s="142"/>
      <c r="BE821" s="110"/>
      <c r="BF821" s="110"/>
      <c r="BG821" s="142"/>
      <c r="BH821" s="144"/>
      <c r="BI821" s="142"/>
      <c r="BJ821" s="142"/>
      <c r="BK821" s="110"/>
      <c r="BL821" s="142"/>
      <c r="BM821" s="110"/>
      <c r="BN821" s="142"/>
      <c r="BO821" s="142"/>
      <c r="BP821" s="142"/>
      <c r="BQ821" s="110"/>
      <c r="BR821" s="142"/>
      <c r="BS821" s="110"/>
      <c r="BT821" s="142"/>
      <c r="BU821" s="110"/>
      <c r="BV821" s="144"/>
      <c r="BW821" s="114"/>
      <c r="BX821" s="67"/>
      <c r="BY821" s="68"/>
      <c r="BZ821" s="143"/>
      <c r="CA821" s="143"/>
      <c r="CB821" s="142"/>
      <c r="CC821" s="110"/>
      <c r="CD821" s="110"/>
      <c r="CE821" s="142"/>
      <c r="CF821" s="145"/>
      <c r="CG821" s="142"/>
      <c r="CH821" s="142"/>
      <c r="CI821" s="142"/>
      <c r="CJ821" s="142"/>
      <c r="CK821" s="142"/>
      <c r="CL821" s="111"/>
      <c r="CM821" s="111"/>
      <c r="CN821" s="111"/>
      <c r="CO821" s="142"/>
      <c r="CP821" s="145"/>
      <c r="CQ821" s="142"/>
      <c r="CR821" s="142"/>
      <c r="CS821" s="142"/>
      <c r="CT821" s="142"/>
      <c r="CU821" s="142"/>
      <c r="CV821" s="111"/>
      <c r="CW821" s="111"/>
      <c r="CX821" s="111"/>
      <c r="CY821" s="142"/>
      <c r="CZ821" s="145"/>
      <c r="DA821" s="116"/>
      <c r="DB821" s="168"/>
      <c r="DC821" s="118"/>
      <c r="DD821" s="118"/>
      <c r="DE821" s="167"/>
      <c r="DF821" s="167"/>
    </row>
    <row r="822" spans="1:110" hidden="1" x14ac:dyDescent="0.25">
      <c r="A822" s="140"/>
      <c r="B822" s="141"/>
      <c r="C822" s="90"/>
      <c r="D822" s="142"/>
      <c r="E822" s="143"/>
      <c r="F822" s="144"/>
      <c r="G822" s="142"/>
      <c r="H822" s="142"/>
      <c r="I822" s="110"/>
      <c r="J822" s="142"/>
      <c r="K822" s="110"/>
      <c r="L822" s="142"/>
      <c r="M822" s="142"/>
      <c r="N822" s="142"/>
      <c r="O822" s="110"/>
      <c r="P822" s="142"/>
      <c r="Q822" s="110"/>
      <c r="R822" s="142"/>
      <c r="S822" s="142"/>
      <c r="T822" s="142"/>
      <c r="U822" s="110"/>
      <c r="V822" s="142"/>
      <c r="W822" s="110"/>
      <c r="X822" s="142"/>
      <c r="Y822" s="110"/>
      <c r="Z822" s="144"/>
      <c r="AA822" s="142"/>
      <c r="AB822" s="142"/>
      <c r="AC822" s="142"/>
      <c r="AD822" s="142"/>
      <c r="AE822" s="142"/>
      <c r="AF822" s="111"/>
      <c r="AG822" s="111"/>
      <c r="AH822" s="111"/>
      <c r="AI822" s="142"/>
      <c r="AJ822" s="144"/>
      <c r="AK822" s="142"/>
      <c r="AL822" s="142"/>
      <c r="AM822" s="142"/>
      <c r="AN822" s="142"/>
      <c r="AO822" s="142"/>
      <c r="AP822" s="111"/>
      <c r="AQ822" s="111"/>
      <c r="AR822" s="111"/>
      <c r="AS822" s="142"/>
      <c r="AT822" s="144"/>
      <c r="AU822" s="142"/>
      <c r="AV822" s="142"/>
      <c r="AW822" s="142"/>
      <c r="AX822" s="110"/>
      <c r="AY822" s="110"/>
      <c r="AZ822" s="142"/>
      <c r="BA822" s="144"/>
      <c r="BB822" s="142"/>
      <c r="BC822" s="142"/>
      <c r="BD822" s="142"/>
      <c r="BE822" s="110"/>
      <c r="BF822" s="110"/>
      <c r="BG822" s="142"/>
      <c r="BH822" s="144"/>
      <c r="BI822" s="142"/>
      <c r="BJ822" s="142"/>
      <c r="BK822" s="110"/>
      <c r="BL822" s="142"/>
      <c r="BM822" s="110"/>
      <c r="BN822" s="142"/>
      <c r="BO822" s="142"/>
      <c r="BP822" s="142"/>
      <c r="BQ822" s="110"/>
      <c r="BR822" s="142"/>
      <c r="BS822" s="110"/>
      <c r="BT822" s="142"/>
      <c r="BU822" s="110"/>
      <c r="BV822" s="144"/>
      <c r="BW822" s="114"/>
      <c r="BX822" s="67"/>
      <c r="BY822" s="68"/>
      <c r="BZ822" s="143"/>
      <c r="CA822" s="143"/>
      <c r="CB822" s="142"/>
      <c r="CC822" s="110"/>
      <c r="CD822" s="110"/>
      <c r="CE822" s="142"/>
      <c r="CF822" s="145"/>
      <c r="CG822" s="142"/>
      <c r="CH822" s="142"/>
      <c r="CI822" s="142"/>
      <c r="CJ822" s="142"/>
      <c r="CK822" s="142"/>
      <c r="CL822" s="111"/>
      <c r="CM822" s="111"/>
      <c r="CN822" s="111"/>
      <c r="CO822" s="142"/>
      <c r="CP822" s="145"/>
      <c r="CQ822" s="142"/>
      <c r="CR822" s="142"/>
      <c r="CS822" s="142"/>
      <c r="CT822" s="142"/>
      <c r="CU822" s="142"/>
      <c r="CV822" s="111"/>
      <c r="CW822" s="111"/>
      <c r="CX822" s="111"/>
      <c r="CY822" s="142"/>
      <c r="CZ822" s="145"/>
      <c r="DA822" s="116"/>
      <c r="DB822" s="168"/>
      <c r="DC822" s="118"/>
      <c r="DD822" s="118"/>
      <c r="DE822" s="167"/>
      <c r="DF822" s="167"/>
    </row>
    <row r="823" spans="1:110" hidden="1" x14ac:dyDescent="0.25">
      <c r="A823" s="140"/>
      <c r="B823" s="141"/>
      <c r="C823" s="90"/>
      <c r="D823" s="142"/>
      <c r="E823" s="143"/>
      <c r="F823" s="144"/>
      <c r="G823" s="142"/>
      <c r="H823" s="142"/>
      <c r="I823" s="110"/>
      <c r="J823" s="142"/>
      <c r="K823" s="110"/>
      <c r="L823" s="142"/>
      <c r="M823" s="142"/>
      <c r="N823" s="142"/>
      <c r="O823" s="110"/>
      <c r="P823" s="142"/>
      <c r="Q823" s="110"/>
      <c r="R823" s="142"/>
      <c r="S823" s="142"/>
      <c r="T823" s="142"/>
      <c r="U823" s="110"/>
      <c r="V823" s="142"/>
      <c r="W823" s="110"/>
      <c r="X823" s="142"/>
      <c r="Y823" s="110"/>
      <c r="Z823" s="144"/>
      <c r="AA823" s="142"/>
      <c r="AB823" s="142"/>
      <c r="AC823" s="142"/>
      <c r="AD823" s="142"/>
      <c r="AE823" s="142"/>
      <c r="AF823" s="111"/>
      <c r="AG823" s="111"/>
      <c r="AH823" s="111"/>
      <c r="AI823" s="142"/>
      <c r="AJ823" s="144"/>
      <c r="AK823" s="142"/>
      <c r="AL823" s="142"/>
      <c r="AM823" s="142"/>
      <c r="AN823" s="142"/>
      <c r="AO823" s="142"/>
      <c r="AP823" s="111"/>
      <c r="AQ823" s="111"/>
      <c r="AR823" s="111"/>
      <c r="AS823" s="142"/>
      <c r="AT823" s="144"/>
      <c r="AU823" s="142"/>
      <c r="AV823" s="142"/>
      <c r="AW823" s="142"/>
      <c r="AX823" s="110"/>
      <c r="AY823" s="110"/>
      <c r="AZ823" s="142"/>
      <c r="BA823" s="144"/>
      <c r="BB823" s="142"/>
      <c r="BC823" s="142"/>
      <c r="BD823" s="142"/>
      <c r="BE823" s="110"/>
      <c r="BF823" s="110"/>
      <c r="BG823" s="142"/>
      <c r="BH823" s="144"/>
      <c r="BI823" s="142"/>
      <c r="BJ823" s="142"/>
      <c r="BK823" s="110"/>
      <c r="BL823" s="142"/>
      <c r="BM823" s="110"/>
      <c r="BN823" s="142"/>
      <c r="BO823" s="142"/>
      <c r="BP823" s="142"/>
      <c r="BQ823" s="110"/>
      <c r="BR823" s="142"/>
      <c r="BS823" s="110"/>
      <c r="BT823" s="142"/>
      <c r="BU823" s="110"/>
      <c r="BV823" s="144"/>
      <c r="BW823" s="114"/>
      <c r="BX823" s="67"/>
      <c r="BY823" s="68"/>
      <c r="BZ823" s="143"/>
      <c r="CA823" s="143"/>
      <c r="CB823" s="142"/>
      <c r="CC823" s="110"/>
      <c r="CD823" s="110"/>
      <c r="CE823" s="142"/>
      <c r="CF823" s="145"/>
      <c r="CG823" s="142"/>
      <c r="CH823" s="142"/>
      <c r="CI823" s="142"/>
      <c r="CJ823" s="142"/>
      <c r="CK823" s="142"/>
      <c r="CL823" s="111"/>
      <c r="CM823" s="111"/>
      <c r="CN823" s="111"/>
      <c r="CO823" s="142"/>
      <c r="CP823" s="145"/>
      <c r="CQ823" s="142"/>
      <c r="CR823" s="142"/>
      <c r="CS823" s="142"/>
      <c r="CT823" s="142"/>
      <c r="CU823" s="142"/>
      <c r="CV823" s="111"/>
      <c r="CW823" s="111"/>
      <c r="CX823" s="111"/>
      <c r="CY823" s="142"/>
      <c r="CZ823" s="145"/>
      <c r="DA823" s="116"/>
      <c r="DB823" s="168"/>
      <c r="DC823" s="118"/>
      <c r="DD823" s="118"/>
      <c r="DE823" s="167"/>
      <c r="DF823" s="167"/>
    </row>
    <row r="824" spans="1:110" hidden="1" x14ac:dyDescent="0.25">
      <c r="A824" s="140"/>
      <c r="B824" s="141"/>
      <c r="C824" s="90"/>
      <c r="D824" s="142"/>
      <c r="E824" s="143"/>
      <c r="F824" s="144"/>
      <c r="G824" s="142"/>
      <c r="H824" s="142"/>
      <c r="I824" s="110"/>
      <c r="J824" s="142"/>
      <c r="K824" s="110"/>
      <c r="L824" s="142"/>
      <c r="M824" s="142"/>
      <c r="N824" s="142"/>
      <c r="O824" s="110"/>
      <c r="P824" s="142"/>
      <c r="Q824" s="110"/>
      <c r="R824" s="142"/>
      <c r="S824" s="142"/>
      <c r="T824" s="142"/>
      <c r="U824" s="110"/>
      <c r="V824" s="142"/>
      <c r="W824" s="110"/>
      <c r="X824" s="142"/>
      <c r="Y824" s="110"/>
      <c r="Z824" s="144"/>
      <c r="AA824" s="142"/>
      <c r="AB824" s="142"/>
      <c r="AC824" s="142"/>
      <c r="AD824" s="142"/>
      <c r="AE824" s="142"/>
      <c r="AF824" s="111"/>
      <c r="AG824" s="111"/>
      <c r="AH824" s="111"/>
      <c r="AI824" s="142"/>
      <c r="AJ824" s="144"/>
      <c r="AK824" s="142"/>
      <c r="AL824" s="142"/>
      <c r="AM824" s="142"/>
      <c r="AN824" s="142"/>
      <c r="AO824" s="142"/>
      <c r="AP824" s="111"/>
      <c r="AQ824" s="111"/>
      <c r="AR824" s="111"/>
      <c r="AS824" s="142"/>
      <c r="AT824" s="144"/>
      <c r="AU824" s="142"/>
      <c r="AV824" s="142"/>
      <c r="AW824" s="142"/>
      <c r="AX824" s="110"/>
      <c r="AY824" s="110"/>
      <c r="AZ824" s="142"/>
      <c r="BA824" s="144"/>
      <c r="BB824" s="142"/>
      <c r="BC824" s="142"/>
      <c r="BD824" s="142"/>
      <c r="BE824" s="110"/>
      <c r="BF824" s="110"/>
      <c r="BG824" s="142"/>
      <c r="BH824" s="144"/>
      <c r="BI824" s="142"/>
      <c r="BJ824" s="142"/>
      <c r="BK824" s="110"/>
      <c r="BL824" s="142"/>
      <c r="BM824" s="110"/>
      <c r="BN824" s="142"/>
      <c r="BO824" s="142"/>
      <c r="BP824" s="142"/>
      <c r="BQ824" s="110"/>
      <c r="BR824" s="142"/>
      <c r="BS824" s="110"/>
      <c r="BT824" s="142"/>
      <c r="BU824" s="110"/>
      <c r="BV824" s="144"/>
      <c r="BW824" s="114"/>
      <c r="BX824" s="67"/>
      <c r="BY824" s="68"/>
      <c r="BZ824" s="143"/>
      <c r="CA824" s="143"/>
      <c r="CB824" s="142"/>
      <c r="CC824" s="110"/>
      <c r="CD824" s="110"/>
      <c r="CE824" s="142"/>
      <c r="CF824" s="145"/>
      <c r="CG824" s="142"/>
      <c r="CH824" s="142"/>
      <c r="CI824" s="142"/>
      <c r="CJ824" s="142"/>
      <c r="CK824" s="142"/>
      <c r="CL824" s="111"/>
      <c r="CM824" s="111"/>
      <c r="CN824" s="111"/>
      <c r="CO824" s="142"/>
      <c r="CP824" s="145"/>
      <c r="CQ824" s="142"/>
      <c r="CR824" s="142"/>
      <c r="CS824" s="142"/>
      <c r="CT824" s="142"/>
      <c r="CU824" s="142"/>
      <c r="CV824" s="111"/>
      <c r="CW824" s="111"/>
      <c r="CX824" s="111"/>
      <c r="CY824" s="142"/>
      <c r="CZ824" s="145"/>
      <c r="DA824" s="116"/>
      <c r="DB824" s="168"/>
      <c r="DC824" s="118"/>
      <c r="DD824" s="118"/>
      <c r="DE824" s="167"/>
      <c r="DF824" s="167"/>
    </row>
    <row r="825" spans="1:110" hidden="1" x14ac:dyDescent="0.25">
      <c r="A825" s="140"/>
      <c r="B825" s="141"/>
      <c r="C825" s="90"/>
      <c r="D825" s="142"/>
      <c r="E825" s="143"/>
      <c r="F825" s="144"/>
      <c r="G825" s="142"/>
      <c r="H825" s="142"/>
      <c r="I825" s="110"/>
      <c r="J825" s="142"/>
      <c r="K825" s="110"/>
      <c r="L825" s="142"/>
      <c r="M825" s="142"/>
      <c r="N825" s="142"/>
      <c r="O825" s="110"/>
      <c r="P825" s="142"/>
      <c r="Q825" s="110"/>
      <c r="R825" s="142"/>
      <c r="S825" s="142"/>
      <c r="T825" s="142"/>
      <c r="U825" s="110"/>
      <c r="V825" s="142"/>
      <c r="W825" s="110"/>
      <c r="X825" s="142"/>
      <c r="Y825" s="110"/>
      <c r="Z825" s="144"/>
      <c r="AA825" s="142"/>
      <c r="AB825" s="142"/>
      <c r="AC825" s="142"/>
      <c r="AD825" s="142"/>
      <c r="AE825" s="142"/>
      <c r="AF825" s="111"/>
      <c r="AG825" s="111"/>
      <c r="AH825" s="111"/>
      <c r="AI825" s="142"/>
      <c r="AJ825" s="144"/>
      <c r="AK825" s="142"/>
      <c r="AL825" s="142"/>
      <c r="AM825" s="142"/>
      <c r="AN825" s="142"/>
      <c r="AO825" s="142"/>
      <c r="AP825" s="111"/>
      <c r="AQ825" s="111"/>
      <c r="AR825" s="111"/>
      <c r="AS825" s="142"/>
      <c r="AT825" s="144"/>
      <c r="AU825" s="142"/>
      <c r="AV825" s="142"/>
      <c r="AW825" s="142"/>
      <c r="AX825" s="110"/>
      <c r="AY825" s="110"/>
      <c r="AZ825" s="142"/>
      <c r="BA825" s="144"/>
      <c r="BB825" s="142"/>
      <c r="BC825" s="142"/>
      <c r="BD825" s="142"/>
      <c r="BE825" s="110"/>
      <c r="BF825" s="110"/>
      <c r="BG825" s="142"/>
      <c r="BH825" s="144"/>
      <c r="BI825" s="142"/>
      <c r="BJ825" s="142"/>
      <c r="BK825" s="110"/>
      <c r="BL825" s="142"/>
      <c r="BM825" s="110"/>
      <c r="BN825" s="142"/>
      <c r="BO825" s="142"/>
      <c r="BP825" s="142"/>
      <c r="BQ825" s="110"/>
      <c r="BR825" s="142"/>
      <c r="BS825" s="110"/>
      <c r="BT825" s="142"/>
      <c r="BU825" s="110"/>
      <c r="BV825" s="144"/>
      <c r="BW825" s="114"/>
      <c r="BX825" s="67"/>
      <c r="BY825" s="68"/>
      <c r="BZ825" s="143"/>
      <c r="CA825" s="143"/>
      <c r="CB825" s="142"/>
      <c r="CC825" s="110"/>
      <c r="CD825" s="110"/>
      <c r="CE825" s="142"/>
      <c r="CF825" s="145"/>
      <c r="CG825" s="142"/>
      <c r="CH825" s="142"/>
      <c r="CI825" s="142"/>
      <c r="CJ825" s="142"/>
      <c r="CK825" s="142"/>
      <c r="CL825" s="111"/>
      <c r="CM825" s="111"/>
      <c r="CN825" s="111"/>
      <c r="CO825" s="142"/>
      <c r="CP825" s="145"/>
      <c r="CQ825" s="142"/>
      <c r="CR825" s="142"/>
      <c r="CS825" s="142"/>
      <c r="CT825" s="142"/>
      <c r="CU825" s="142"/>
      <c r="CV825" s="111"/>
      <c r="CW825" s="111"/>
      <c r="CX825" s="111"/>
      <c r="CY825" s="142"/>
      <c r="CZ825" s="145"/>
      <c r="DA825" s="116"/>
      <c r="DB825" s="168"/>
      <c r="DC825" s="118"/>
      <c r="DD825" s="118"/>
      <c r="DE825" s="167"/>
      <c r="DF825" s="167"/>
    </row>
    <row r="826" spans="1:110" hidden="1" x14ac:dyDescent="0.25">
      <c r="A826" s="140"/>
      <c r="B826" s="141"/>
      <c r="C826" s="90"/>
      <c r="D826" s="142"/>
      <c r="E826" s="143"/>
      <c r="F826" s="144"/>
      <c r="G826" s="142"/>
      <c r="H826" s="142"/>
      <c r="I826" s="110"/>
      <c r="J826" s="142"/>
      <c r="K826" s="110"/>
      <c r="L826" s="142"/>
      <c r="M826" s="142"/>
      <c r="N826" s="142"/>
      <c r="O826" s="110"/>
      <c r="P826" s="142"/>
      <c r="Q826" s="110"/>
      <c r="R826" s="142"/>
      <c r="S826" s="142"/>
      <c r="T826" s="142"/>
      <c r="U826" s="110"/>
      <c r="V826" s="142"/>
      <c r="W826" s="110"/>
      <c r="X826" s="142"/>
      <c r="Y826" s="110"/>
      <c r="Z826" s="144"/>
      <c r="AA826" s="142"/>
      <c r="AB826" s="142"/>
      <c r="AC826" s="142"/>
      <c r="AD826" s="142"/>
      <c r="AE826" s="142"/>
      <c r="AF826" s="111"/>
      <c r="AG826" s="111"/>
      <c r="AH826" s="111"/>
      <c r="AI826" s="142"/>
      <c r="AJ826" s="144"/>
      <c r="AK826" s="142"/>
      <c r="AL826" s="142"/>
      <c r="AM826" s="142"/>
      <c r="AN826" s="142"/>
      <c r="AO826" s="142"/>
      <c r="AP826" s="111"/>
      <c r="AQ826" s="111"/>
      <c r="AR826" s="111"/>
      <c r="AS826" s="142"/>
      <c r="AT826" s="144"/>
      <c r="AU826" s="142"/>
      <c r="AV826" s="142"/>
      <c r="AW826" s="142"/>
      <c r="AX826" s="110"/>
      <c r="AY826" s="110"/>
      <c r="AZ826" s="142"/>
      <c r="BA826" s="144"/>
      <c r="BB826" s="142"/>
      <c r="BC826" s="142"/>
      <c r="BD826" s="142"/>
      <c r="BE826" s="110"/>
      <c r="BF826" s="110"/>
      <c r="BG826" s="142"/>
      <c r="BH826" s="144"/>
      <c r="BI826" s="142"/>
      <c r="BJ826" s="142"/>
      <c r="BK826" s="110"/>
      <c r="BL826" s="142"/>
      <c r="BM826" s="110"/>
      <c r="BN826" s="142"/>
      <c r="BO826" s="142"/>
      <c r="BP826" s="142"/>
      <c r="BQ826" s="110"/>
      <c r="BR826" s="142"/>
      <c r="BS826" s="110"/>
      <c r="BT826" s="142"/>
      <c r="BU826" s="110"/>
      <c r="BV826" s="144"/>
      <c r="BW826" s="114"/>
      <c r="BX826" s="67"/>
      <c r="BY826" s="68"/>
      <c r="BZ826" s="143"/>
      <c r="CA826" s="143"/>
      <c r="CB826" s="142"/>
      <c r="CC826" s="110"/>
      <c r="CD826" s="110"/>
      <c r="CE826" s="142"/>
      <c r="CF826" s="145"/>
      <c r="CG826" s="142"/>
      <c r="CH826" s="142"/>
      <c r="CI826" s="142"/>
      <c r="CJ826" s="142"/>
      <c r="CK826" s="142"/>
      <c r="CL826" s="111"/>
      <c r="CM826" s="111"/>
      <c r="CN826" s="111"/>
      <c r="CO826" s="142"/>
      <c r="CP826" s="145"/>
      <c r="CQ826" s="142"/>
      <c r="CR826" s="142"/>
      <c r="CS826" s="142"/>
      <c r="CT826" s="142"/>
      <c r="CU826" s="142"/>
      <c r="CV826" s="111"/>
      <c r="CW826" s="111"/>
      <c r="CX826" s="111"/>
      <c r="CY826" s="142"/>
      <c r="CZ826" s="145"/>
      <c r="DA826" s="116"/>
      <c r="DB826" s="168"/>
      <c r="DC826" s="118"/>
      <c r="DD826" s="118"/>
      <c r="DE826" s="167"/>
      <c r="DF826" s="167"/>
    </row>
    <row r="827" spans="1:110" hidden="1" x14ac:dyDescent="0.25">
      <c r="A827" s="140"/>
      <c r="B827" s="141"/>
      <c r="C827" s="90"/>
      <c r="D827" s="142"/>
      <c r="E827" s="143"/>
      <c r="F827" s="144"/>
      <c r="G827" s="142"/>
      <c r="H827" s="142"/>
      <c r="I827" s="110"/>
      <c r="J827" s="142"/>
      <c r="K827" s="110"/>
      <c r="L827" s="142"/>
      <c r="M827" s="142"/>
      <c r="N827" s="142"/>
      <c r="O827" s="110"/>
      <c r="P827" s="142"/>
      <c r="Q827" s="110"/>
      <c r="R827" s="142"/>
      <c r="S827" s="142"/>
      <c r="T827" s="142"/>
      <c r="U827" s="110"/>
      <c r="V827" s="142"/>
      <c r="W827" s="110"/>
      <c r="X827" s="142"/>
      <c r="Y827" s="110"/>
      <c r="Z827" s="144"/>
      <c r="AA827" s="142"/>
      <c r="AB827" s="142"/>
      <c r="AC827" s="142"/>
      <c r="AD827" s="142"/>
      <c r="AE827" s="142"/>
      <c r="AF827" s="111"/>
      <c r="AG827" s="111"/>
      <c r="AH827" s="111"/>
      <c r="AI827" s="142"/>
      <c r="AJ827" s="144"/>
      <c r="AK827" s="142"/>
      <c r="AL827" s="142"/>
      <c r="AM827" s="142"/>
      <c r="AN827" s="142"/>
      <c r="AO827" s="142"/>
      <c r="AP827" s="111"/>
      <c r="AQ827" s="111"/>
      <c r="AR827" s="111"/>
      <c r="AS827" s="142"/>
      <c r="AT827" s="144"/>
      <c r="AU827" s="142"/>
      <c r="AV827" s="142"/>
      <c r="AW827" s="142"/>
      <c r="AX827" s="110"/>
      <c r="AY827" s="110"/>
      <c r="AZ827" s="142"/>
      <c r="BA827" s="144"/>
      <c r="BB827" s="142"/>
      <c r="BC827" s="142"/>
      <c r="BD827" s="142"/>
      <c r="BE827" s="110"/>
      <c r="BF827" s="110"/>
      <c r="BG827" s="142"/>
      <c r="BH827" s="144"/>
      <c r="BI827" s="142"/>
      <c r="BJ827" s="142"/>
      <c r="BK827" s="110"/>
      <c r="BL827" s="142"/>
      <c r="BM827" s="110"/>
      <c r="BN827" s="142"/>
      <c r="BO827" s="142"/>
      <c r="BP827" s="142"/>
      <c r="BQ827" s="110"/>
      <c r="BR827" s="142"/>
      <c r="BS827" s="110"/>
      <c r="BT827" s="142"/>
      <c r="BU827" s="110"/>
      <c r="BV827" s="144"/>
      <c r="BW827" s="114"/>
      <c r="BX827" s="67"/>
      <c r="BY827" s="68"/>
      <c r="BZ827" s="143"/>
      <c r="CA827" s="143"/>
      <c r="CB827" s="142"/>
      <c r="CC827" s="110"/>
      <c r="CD827" s="110"/>
      <c r="CE827" s="142"/>
      <c r="CF827" s="145"/>
      <c r="CG827" s="142"/>
      <c r="CH827" s="142"/>
      <c r="CI827" s="142"/>
      <c r="CJ827" s="142"/>
      <c r="CK827" s="142"/>
      <c r="CL827" s="111"/>
      <c r="CM827" s="111"/>
      <c r="CN827" s="111"/>
      <c r="CO827" s="142"/>
      <c r="CP827" s="145"/>
      <c r="CQ827" s="142"/>
      <c r="CR827" s="142"/>
      <c r="CS827" s="142"/>
      <c r="CT827" s="142"/>
      <c r="CU827" s="142"/>
      <c r="CV827" s="111"/>
      <c r="CW827" s="111"/>
      <c r="CX827" s="111"/>
      <c r="CY827" s="142"/>
      <c r="CZ827" s="145"/>
      <c r="DA827" s="116"/>
      <c r="DB827" s="168"/>
      <c r="DC827" s="118"/>
      <c r="DD827" s="118"/>
      <c r="DE827" s="167"/>
      <c r="DF827" s="167"/>
    </row>
    <row r="828" spans="1:110" hidden="1" x14ac:dyDescent="0.25">
      <c r="A828" s="140"/>
      <c r="B828" s="141"/>
      <c r="C828" s="90"/>
      <c r="D828" s="142"/>
      <c r="E828" s="143"/>
      <c r="F828" s="144"/>
      <c r="G828" s="142"/>
      <c r="H828" s="142"/>
      <c r="I828" s="110"/>
      <c r="J828" s="142"/>
      <c r="K828" s="110"/>
      <c r="L828" s="142"/>
      <c r="M828" s="142"/>
      <c r="N828" s="142"/>
      <c r="O828" s="110"/>
      <c r="P828" s="142"/>
      <c r="Q828" s="110"/>
      <c r="R828" s="142"/>
      <c r="S828" s="142"/>
      <c r="T828" s="142"/>
      <c r="U828" s="110"/>
      <c r="V828" s="142"/>
      <c r="W828" s="110"/>
      <c r="X828" s="142"/>
      <c r="Y828" s="110"/>
      <c r="Z828" s="144"/>
      <c r="AA828" s="142"/>
      <c r="AB828" s="142"/>
      <c r="AC828" s="142"/>
      <c r="AD828" s="142"/>
      <c r="AE828" s="142"/>
      <c r="AF828" s="111"/>
      <c r="AG828" s="111"/>
      <c r="AH828" s="111"/>
      <c r="AI828" s="142"/>
      <c r="AJ828" s="144"/>
      <c r="AK828" s="142"/>
      <c r="AL828" s="142"/>
      <c r="AM828" s="142"/>
      <c r="AN828" s="142"/>
      <c r="AO828" s="142"/>
      <c r="AP828" s="111"/>
      <c r="AQ828" s="111"/>
      <c r="AR828" s="111"/>
      <c r="AS828" s="142"/>
      <c r="AT828" s="144"/>
      <c r="AU828" s="142"/>
      <c r="AV828" s="142"/>
      <c r="AW828" s="142"/>
      <c r="AX828" s="110"/>
      <c r="AY828" s="110"/>
      <c r="AZ828" s="142"/>
      <c r="BA828" s="144"/>
      <c r="BB828" s="142"/>
      <c r="BC828" s="142"/>
      <c r="BD828" s="142"/>
      <c r="BE828" s="110"/>
      <c r="BF828" s="110"/>
      <c r="BG828" s="142"/>
      <c r="BH828" s="144"/>
      <c r="BI828" s="142"/>
      <c r="BJ828" s="142"/>
      <c r="BK828" s="110"/>
      <c r="BL828" s="142"/>
      <c r="BM828" s="110"/>
      <c r="BN828" s="142"/>
      <c r="BO828" s="142"/>
      <c r="BP828" s="142"/>
      <c r="BQ828" s="110"/>
      <c r="BR828" s="142"/>
      <c r="BS828" s="110"/>
      <c r="BT828" s="142"/>
      <c r="BU828" s="110"/>
      <c r="BV828" s="144"/>
      <c r="BW828" s="114"/>
      <c r="BX828" s="67"/>
      <c r="BY828" s="68"/>
      <c r="BZ828" s="143"/>
      <c r="CA828" s="143"/>
      <c r="CB828" s="142"/>
      <c r="CC828" s="110"/>
      <c r="CD828" s="110"/>
      <c r="CE828" s="142"/>
      <c r="CF828" s="145"/>
      <c r="CG828" s="142"/>
      <c r="CH828" s="142"/>
      <c r="CI828" s="142"/>
      <c r="CJ828" s="142"/>
      <c r="CK828" s="142"/>
      <c r="CL828" s="111"/>
      <c r="CM828" s="111"/>
      <c r="CN828" s="111"/>
      <c r="CO828" s="142"/>
      <c r="CP828" s="145"/>
      <c r="CQ828" s="142"/>
      <c r="CR828" s="142"/>
      <c r="CS828" s="142"/>
      <c r="CT828" s="142"/>
      <c r="CU828" s="142"/>
      <c r="CV828" s="111"/>
      <c r="CW828" s="111"/>
      <c r="CX828" s="111"/>
      <c r="CY828" s="142"/>
      <c r="CZ828" s="145"/>
      <c r="DA828" s="116"/>
      <c r="DB828" s="168"/>
      <c r="DC828" s="118"/>
      <c r="DD828" s="118"/>
      <c r="DE828" s="167"/>
      <c r="DF828" s="167"/>
    </row>
    <row r="829" spans="1:110" hidden="1" x14ac:dyDescent="0.25">
      <c r="A829" s="140"/>
      <c r="B829" s="141"/>
      <c r="C829" s="90"/>
      <c r="D829" s="142"/>
      <c r="E829" s="143"/>
      <c r="F829" s="144"/>
      <c r="G829" s="142"/>
      <c r="H829" s="142"/>
      <c r="I829" s="110"/>
      <c r="J829" s="142"/>
      <c r="K829" s="110"/>
      <c r="L829" s="142"/>
      <c r="M829" s="142"/>
      <c r="N829" s="142"/>
      <c r="O829" s="110"/>
      <c r="P829" s="142"/>
      <c r="Q829" s="110"/>
      <c r="R829" s="142"/>
      <c r="S829" s="142"/>
      <c r="T829" s="142"/>
      <c r="U829" s="110"/>
      <c r="V829" s="142"/>
      <c r="W829" s="110"/>
      <c r="X829" s="142"/>
      <c r="Y829" s="110"/>
      <c r="Z829" s="144"/>
      <c r="AA829" s="142"/>
      <c r="AB829" s="142"/>
      <c r="AC829" s="142"/>
      <c r="AD829" s="142"/>
      <c r="AE829" s="142"/>
      <c r="AF829" s="111"/>
      <c r="AG829" s="111"/>
      <c r="AH829" s="111"/>
      <c r="AI829" s="142"/>
      <c r="AJ829" s="144"/>
      <c r="AK829" s="142"/>
      <c r="AL829" s="142"/>
      <c r="AM829" s="142"/>
      <c r="AN829" s="142"/>
      <c r="AO829" s="142"/>
      <c r="AP829" s="111"/>
      <c r="AQ829" s="111"/>
      <c r="AR829" s="111"/>
      <c r="AS829" s="142"/>
      <c r="AT829" s="144"/>
      <c r="AU829" s="142"/>
      <c r="AV829" s="142"/>
      <c r="AW829" s="142"/>
      <c r="AX829" s="110"/>
      <c r="AY829" s="110"/>
      <c r="AZ829" s="142"/>
      <c r="BA829" s="144"/>
      <c r="BB829" s="142"/>
      <c r="BC829" s="142"/>
      <c r="BD829" s="142"/>
      <c r="BE829" s="110"/>
      <c r="BF829" s="110"/>
      <c r="BG829" s="142"/>
      <c r="BH829" s="144"/>
      <c r="BI829" s="142"/>
      <c r="BJ829" s="142"/>
      <c r="BK829" s="110"/>
      <c r="BL829" s="142"/>
      <c r="BM829" s="110"/>
      <c r="BN829" s="142"/>
      <c r="BO829" s="142"/>
      <c r="BP829" s="142"/>
      <c r="BQ829" s="110"/>
      <c r="BR829" s="142"/>
      <c r="BS829" s="110"/>
      <c r="BT829" s="142"/>
      <c r="BU829" s="110"/>
      <c r="BV829" s="144"/>
      <c r="BW829" s="114"/>
      <c r="BX829" s="67"/>
      <c r="BY829" s="68"/>
      <c r="BZ829" s="143"/>
      <c r="CA829" s="143"/>
      <c r="CB829" s="142"/>
      <c r="CC829" s="110"/>
      <c r="CD829" s="110"/>
      <c r="CE829" s="142"/>
      <c r="CF829" s="145"/>
      <c r="CG829" s="142"/>
      <c r="CH829" s="142"/>
      <c r="CI829" s="142"/>
      <c r="CJ829" s="142"/>
      <c r="CK829" s="142"/>
      <c r="CL829" s="111"/>
      <c r="CM829" s="111"/>
      <c r="CN829" s="111"/>
      <c r="CO829" s="142"/>
      <c r="CP829" s="145"/>
      <c r="CQ829" s="142"/>
      <c r="CR829" s="142"/>
      <c r="CS829" s="142"/>
      <c r="CT829" s="142"/>
      <c r="CU829" s="142"/>
      <c r="CV829" s="111"/>
      <c r="CW829" s="111"/>
      <c r="CX829" s="111"/>
      <c r="CY829" s="142"/>
      <c r="CZ829" s="145"/>
      <c r="DA829" s="116"/>
      <c r="DB829" s="168"/>
      <c r="DC829" s="118"/>
      <c r="DD829" s="118"/>
      <c r="DE829" s="167"/>
      <c r="DF829" s="167"/>
    </row>
    <row r="830" spans="1:110" hidden="1" x14ac:dyDescent="0.25">
      <c r="A830" s="140"/>
      <c r="B830" s="141"/>
      <c r="C830" s="90"/>
      <c r="D830" s="142"/>
      <c r="E830" s="143"/>
      <c r="F830" s="144"/>
      <c r="G830" s="142"/>
      <c r="H830" s="142"/>
      <c r="I830" s="110"/>
      <c r="J830" s="142"/>
      <c r="K830" s="110"/>
      <c r="L830" s="142"/>
      <c r="M830" s="142"/>
      <c r="N830" s="142"/>
      <c r="O830" s="110"/>
      <c r="P830" s="142"/>
      <c r="Q830" s="110"/>
      <c r="R830" s="142"/>
      <c r="S830" s="142"/>
      <c r="T830" s="142"/>
      <c r="U830" s="110"/>
      <c r="V830" s="142"/>
      <c r="W830" s="110"/>
      <c r="X830" s="142"/>
      <c r="Y830" s="110"/>
      <c r="Z830" s="144"/>
      <c r="AA830" s="142"/>
      <c r="AB830" s="142"/>
      <c r="AC830" s="142"/>
      <c r="AD830" s="142"/>
      <c r="AE830" s="142"/>
      <c r="AF830" s="111"/>
      <c r="AG830" s="111"/>
      <c r="AH830" s="111"/>
      <c r="AI830" s="142"/>
      <c r="AJ830" s="144"/>
      <c r="AK830" s="142"/>
      <c r="AL830" s="142"/>
      <c r="AM830" s="142"/>
      <c r="AN830" s="142"/>
      <c r="AO830" s="142"/>
      <c r="AP830" s="111"/>
      <c r="AQ830" s="111"/>
      <c r="AR830" s="111"/>
      <c r="AS830" s="142"/>
      <c r="AT830" s="144"/>
      <c r="AU830" s="142"/>
      <c r="AV830" s="142"/>
      <c r="AW830" s="142"/>
      <c r="AX830" s="110"/>
      <c r="AY830" s="110"/>
      <c r="AZ830" s="142"/>
      <c r="BA830" s="144"/>
      <c r="BB830" s="142"/>
      <c r="BC830" s="142"/>
      <c r="BD830" s="142"/>
      <c r="BE830" s="110"/>
      <c r="BF830" s="110"/>
      <c r="BG830" s="142"/>
      <c r="BH830" s="144"/>
      <c r="BI830" s="142"/>
      <c r="BJ830" s="142"/>
      <c r="BK830" s="110"/>
      <c r="BL830" s="142"/>
      <c r="BM830" s="110"/>
      <c r="BN830" s="142"/>
      <c r="BO830" s="142"/>
      <c r="BP830" s="142"/>
      <c r="BQ830" s="110"/>
      <c r="BR830" s="142"/>
      <c r="BS830" s="110"/>
      <c r="BT830" s="142"/>
      <c r="BU830" s="110"/>
      <c r="BV830" s="144"/>
      <c r="BW830" s="114"/>
      <c r="BX830" s="67"/>
      <c r="BY830" s="68"/>
      <c r="BZ830" s="143"/>
      <c r="CA830" s="143"/>
      <c r="CB830" s="142"/>
      <c r="CC830" s="110"/>
      <c r="CD830" s="110"/>
      <c r="CE830" s="142"/>
      <c r="CF830" s="145"/>
      <c r="CG830" s="142"/>
      <c r="CH830" s="142"/>
      <c r="CI830" s="142"/>
      <c r="CJ830" s="142"/>
      <c r="CK830" s="142"/>
      <c r="CL830" s="111"/>
      <c r="CM830" s="111"/>
      <c r="CN830" s="111"/>
      <c r="CO830" s="142"/>
      <c r="CP830" s="145"/>
      <c r="CQ830" s="142"/>
      <c r="CR830" s="142"/>
      <c r="CS830" s="142"/>
      <c r="CT830" s="142"/>
      <c r="CU830" s="142"/>
      <c r="CV830" s="111"/>
      <c r="CW830" s="111"/>
      <c r="CX830" s="111"/>
      <c r="CY830" s="142"/>
      <c r="CZ830" s="145"/>
      <c r="DA830" s="116"/>
      <c r="DB830" s="168"/>
      <c r="DC830" s="118"/>
      <c r="DD830" s="118"/>
      <c r="DE830" s="167"/>
      <c r="DF830" s="167"/>
    </row>
    <row r="831" spans="1:110" hidden="1" x14ac:dyDescent="0.25">
      <c r="A831" s="140"/>
      <c r="B831" s="141"/>
      <c r="C831" s="90"/>
      <c r="D831" s="142"/>
      <c r="E831" s="143"/>
      <c r="F831" s="144"/>
      <c r="G831" s="142"/>
      <c r="H831" s="142"/>
      <c r="I831" s="110"/>
      <c r="J831" s="142"/>
      <c r="K831" s="110"/>
      <c r="L831" s="142"/>
      <c r="M831" s="142"/>
      <c r="N831" s="142"/>
      <c r="O831" s="110"/>
      <c r="P831" s="142"/>
      <c r="Q831" s="110"/>
      <c r="R831" s="142"/>
      <c r="S831" s="142"/>
      <c r="T831" s="142"/>
      <c r="U831" s="110"/>
      <c r="V831" s="142"/>
      <c r="W831" s="110"/>
      <c r="X831" s="142"/>
      <c r="Y831" s="110"/>
      <c r="Z831" s="144"/>
      <c r="AA831" s="142"/>
      <c r="AB831" s="142"/>
      <c r="AC831" s="142"/>
      <c r="AD831" s="142"/>
      <c r="AE831" s="142"/>
      <c r="AF831" s="111"/>
      <c r="AG831" s="111"/>
      <c r="AH831" s="111"/>
      <c r="AI831" s="142"/>
      <c r="AJ831" s="144"/>
      <c r="AK831" s="142"/>
      <c r="AL831" s="142"/>
      <c r="AM831" s="142"/>
      <c r="AN831" s="142"/>
      <c r="AO831" s="142"/>
      <c r="AP831" s="111"/>
      <c r="AQ831" s="111"/>
      <c r="AR831" s="111"/>
      <c r="AS831" s="142"/>
      <c r="AT831" s="144"/>
      <c r="AU831" s="142"/>
      <c r="AV831" s="142"/>
      <c r="AW831" s="142"/>
      <c r="AX831" s="110"/>
      <c r="AY831" s="110"/>
      <c r="AZ831" s="142"/>
      <c r="BA831" s="144"/>
      <c r="BB831" s="142"/>
      <c r="BC831" s="142"/>
      <c r="BD831" s="142"/>
      <c r="BE831" s="110"/>
      <c r="BF831" s="110"/>
      <c r="BG831" s="142"/>
      <c r="BH831" s="144"/>
      <c r="BI831" s="142"/>
      <c r="BJ831" s="142"/>
      <c r="BK831" s="110"/>
      <c r="BL831" s="142"/>
      <c r="BM831" s="110"/>
      <c r="BN831" s="142"/>
      <c r="BO831" s="142"/>
      <c r="BP831" s="142"/>
      <c r="BQ831" s="110"/>
      <c r="BR831" s="142"/>
      <c r="BS831" s="110"/>
      <c r="BT831" s="142"/>
      <c r="BU831" s="110"/>
      <c r="BV831" s="144"/>
      <c r="BW831" s="114"/>
      <c r="BX831" s="67"/>
      <c r="BY831" s="68"/>
      <c r="BZ831" s="143"/>
      <c r="CA831" s="143"/>
      <c r="CB831" s="142"/>
      <c r="CC831" s="110"/>
      <c r="CD831" s="110"/>
      <c r="CE831" s="142"/>
      <c r="CF831" s="145"/>
      <c r="CG831" s="142"/>
      <c r="CH831" s="142"/>
      <c r="CI831" s="142"/>
      <c r="CJ831" s="142"/>
      <c r="CK831" s="142"/>
      <c r="CL831" s="111"/>
      <c r="CM831" s="111"/>
      <c r="CN831" s="111"/>
      <c r="CO831" s="142"/>
      <c r="CP831" s="145"/>
      <c r="CQ831" s="142"/>
      <c r="CR831" s="142"/>
      <c r="CS831" s="142"/>
      <c r="CT831" s="142"/>
      <c r="CU831" s="142"/>
      <c r="CV831" s="111"/>
      <c r="CW831" s="111"/>
      <c r="CX831" s="111"/>
      <c r="CY831" s="142"/>
      <c r="CZ831" s="145"/>
      <c r="DA831" s="116"/>
      <c r="DB831" s="168"/>
      <c r="DC831" s="118"/>
      <c r="DD831" s="118"/>
      <c r="DE831" s="167"/>
      <c r="DF831" s="167"/>
    </row>
    <row r="832" spans="1:110" hidden="1" x14ac:dyDescent="0.25">
      <c r="A832" s="140"/>
      <c r="B832" s="141"/>
      <c r="C832" s="90"/>
      <c r="D832" s="142"/>
      <c r="E832" s="143"/>
      <c r="F832" s="144"/>
      <c r="G832" s="142"/>
      <c r="H832" s="142"/>
      <c r="I832" s="110"/>
      <c r="J832" s="142"/>
      <c r="K832" s="110"/>
      <c r="L832" s="142"/>
      <c r="M832" s="142"/>
      <c r="N832" s="142"/>
      <c r="O832" s="110"/>
      <c r="P832" s="142"/>
      <c r="Q832" s="110"/>
      <c r="R832" s="142"/>
      <c r="S832" s="142"/>
      <c r="T832" s="142"/>
      <c r="U832" s="110"/>
      <c r="V832" s="142"/>
      <c r="W832" s="110"/>
      <c r="X832" s="142"/>
      <c r="Y832" s="110"/>
      <c r="Z832" s="144"/>
      <c r="AA832" s="142"/>
      <c r="AB832" s="142"/>
      <c r="AC832" s="142"/>
      <c r="AD832" s="142"/>
      <c r="AE832" s="142"/>
      <c r="AF832" s="111"/>
      <c r="AG832" s="111"/>
      <c r="AH832" s="111"/>
      <c r="AI832" s="142"/>
      <c r="AJ832" s="144"/>
      <c r="AK832" s="142"/>
      <c r="AL832" s="142"/>
      <c r="AM832" s="142"/>
      <c r="AN832" s="142"/>
      <c r="AO832" s="142"/>
      <c r="AP832" s="111"/>
      <c r="AQ832" s="111"/>
      <c r="AR832" s="111"/>
      <c r="AS832" s="142"/>
      <c r="AT832" s="144"/>
      <c r="AU832" s="142"/>
      <c r="AV832" s="142"/>
      <c r="AW832" s="142"/>
      <c r="AX832" s="110"/>
      <c r="AY832" s="110"/>
      <c r="AZ832" s="142"/>
      <c r="BA832" s="144"/>
      <c r="BB832" s="142"/>
      <c r="BC832" s="142"/>
      <c r="BD832" s="142"/>
      <c r="BE832" s="110"/>
      <c r="BF832" s="110"/>
      <c r="BG832" s="142"/>
      <c r="BH832" s="144"/>
      <c r="BI832" s="142"/>
      <c r="BJ832" s="142"/>
      <c r="BK832" s="110"/>
      <c r="BL832" s="142"/>
      <c r="BM832" s="110"/>
      <c r="BN832" s="142"/>
      <c r="BO832" s="142"/>
      <c r="BP832" s="142"/>
      <c r="BQ832" s="110"/>
      <c r="BR832" s="142"/>
      <c r="BS832" s="110"/>
      <c r="BT832" s="142"/>
      <c r="BU832" s="110"/>
      <c r="BV832" s="144"/>
      <c r="BW832" s="114"/>
      <c r="BX832" s="67"/>
      <c r="BY832" s="68"/>
      <c r="BZ832" s="143"/>
      <c r="CA832" s="143"/>
      <c r="CB832" s="142"/>
      <c r="CC832" s="110"/>
      <c r="CD832" s="110"/>
      <c r="CE832" s="142"/>
      <c r="CF832" s="145"/>
      <c r="CG832" s="142"/>
      <c r="CH832" s="142"/>
      <c r="CI832" s="142"/>
      <c r="CJ832" s="142"/>
      <c r="CK832" s="142"/>
      <c r="CL832" s="111"/>
      <c r="CM832" s="111"/>
      <c r="CN832" s="111"/>
      <c r="CO832" s="142"/>
      <c r="CP832" s="145"/>
      <c r="CQ832" s="142"/>
      <c r="CR832" s="142"/>
      <c r="CS832" s="142"/>
      <c r="CT832" s="142"/>
      <c r="CU832" s="142"/>
      <c r="CV832" s="111"/>
      <c r="CW832" s="111"/>
      <c r="CX832" s="111"/>
      <c r="CY832" s="142"/>
      <c r="CZ832" s="145"/>
      <c r="DA832" s="116"/>
      <c r="DB832" s="168"/>
      <c r="DC832" s="118"/>
      <c r="DD832" s="118"/>
      <c r="DE832" s="167"/>
      <c r="DF832" s="167"/>
    </row>
    <row r="833" spans="1:110" hidden="1" x14ac:dyDescent="0.25">
      <c r="A833" s="140"/>
      <c r="B833" s="141"/>
      <c r="C833" s="90"/>
      <c r="D833" s="142"/>
      <c r="E833" s="143"/>
      <c r="F833" s="144"/>
      <c r="G833" s="142"/>
      <c r="H833" s="142"/>
      <c r="I833" s="110"/>
      <c r="J833" s="142"/>
      <c r="K833" s="110"/>
      <c r="L833" s="142"/>
      <c r="M833" s="142"/>
      <c r="N833" s="142"/>
      <c r="O833" s="110"/>
      <c r="P833" s="142"/>
      <c r="Q833" s="110"/>
      <c r="R833" s="142"/>
      <c r="S833" s="142"/>
      <c r="T833" s="142"/>
      <c r="U833" s="110"/>
      <c r="V833" s="142"/>
      <c r="W833" s="110"/>
      <c r="X833" s="142"/>
      <c r="Y833" s="110"/>
      <c r="Z833" s="144"/>
      <c r="AA833" s="142"/>
      <c r="AB833" s="142"/>
      <c r="AC833" s="142"/>
      <c r="AD833" s="142"/>
      <c r="AE833" s="142"/>
      <c r="AF833" s="111"/>
      <c r="AG833" s="111"/>
      <c r="AH833" s="111"/>
      <c r="AI833" s="142"/>
      <c r="AJ833" s="144"/>
      <c r="AK833" s="142"/>
      <c r="AL833" s="142"/>
      <c r="AM833" s="142"/>
      <c r="AN833" s="142"/>
      <c r="AO833" s="142"/>
      <c r="AP833" s="111"/>
      <c r="AQ833" s="111"/>
      <c r="AR833" s="111"/>
      <c r="AS833" s="142"/>
      <c r="AT833" s="144"/>
      <c r="AU833" s="142"/>
      <c r="AV833" s="142"/>
      <c r="AW833" s="142"/>
      <c r="AX833" s="110"/>
      <c r="AY833" s="110"/>
      <c r="AZ833" s="142"/>
      <c r="BA833" s="144"/>
      <c r="BB833" s="142"/>
      <c r="BC833" s="142"/>
      <c r="BD833" s="142"/>
      <c r="BE833" s="110"/>
      <c r="BF833" s="110"/>
      <c r="BG833" s="142"/>
      <c r="BH833" s="144"/>
      <c r="BI833" s="142"/>
      <c r="BJ833" s="142"/>
      <c r="BK833" s="110"/>
      <c r="BL833" s="142"/>
      <c r="BM833" s="110"/>
      <c r="BN833" s="142"/>
      <c r="BO833" s="142"/>
      <c r="BP833" s="142"/>
      <c r="BQ833" s="110"/>
      <c r="BR833" s="142"/>
      <c r="BS833" s="110"/>
      <c r="BT833" s="142"/>
      <c r="BU833" s="110"/>
      <c r="BV833" s="144"/>
      <c r="BW833" s="114"/>
      <c r="BX833" s="67"/>
      <c r="BY833" s="68"/>
      <c r="BZ833" s="143"/>
      <c r="CA833" s="143"/>
      <c r="CB833" s="142"/>
      <c r="CC833" s="110"/>
      <c r="CD833" s="110"/>
      <c r="CE833" s="142"/>
      <c r="CF833" s="145"/>
      <c r="CG833" s="142"/>
      <c r="CH833" s="142"/>
      <c r="CI833" s="142"/>
      <c r="CJ833" s="142"/>
      <c r="CK833" s="142"/>
      <c r="CL833" s="111"/>
      <c r="CM833" s="111"/>
      <c r="CN833" s="111"/>
      <c r="CO833" s="142"/>
      <c r="CP833" s="145"/>
      <c r="CQ833" s="142"/>
      <c r="CR833" s="142"/>
      <c r="CS833" s="142"/>
      <c r="CT833" s="142"/>
      <c r="CU833" s="142"/>
      <c r="CV833" s="111"/>
      <c r="CW833" s="111"/>
      <c r="CX833" s="111"/>
      <c r="CY833" s="142"/>
      <c r="CZ833" s="145"/>
      <c r="DA833" s="116"/>
      <c r="DB833" s="168"/>
      <c r="DC833" s="118"/>
      <c r="DD833" s="118"/>
      <c r="DE833" s="167"/>
      <c r="DF833" s="167"/>
    </row>
    <row r="834" spans="1:110" hidden="1" x14ac:dyDescent="0.25">
      <c r="A834" s="140"/>
      <c r="B834" s="141"/>
      <c r="C834" s="90"/>
      <c r="D834" s="142"/>
      <c r="E834" s="143"/>
      <c r="F834" s="144"/>
      <c r="G834" s="142"/>
      <c r="H834" s="142"/>
      <c r="I834" s="110"/>
      <c r="J834" s="142"/>
      <c r="K834" s="110"/>
      <c r="L834" s="142"/>
      <c r="M834" s="142"/>
      <c r="N834" s="142"/>
      <c r="O834" s="110"/>
      <c r="P834" s="142"/>
      <c r="Q834" s="110"/>
      <c r="R834" s="142"/>
      <c r="S834" s="142"/>
      <c r="T834" s="142"/>
      <c r="U834" s="110"/>
      <c r="V834" s="142"/>
      <c r="W834" s="110"/>
      <c r="X834" s="142"/>
      <c r="Y834" s="110"/>
      <c r="Z834" s="144"/>
      <c r="AA834" s="142"/>
      <c r="AB834" s="142"/>
      <c r="AC834" s="142"/>
      <c r="AD834" s="142"/>
      <c r="AE834" s="142"/>
      <c r="AF834" s="111"/>
      <c r="AG834" s="111"/>
      <c r="AH834" s="111"/>
      <c r="AI834" s="142"/>
      <c r="AJ834" s="144"/>
      <c r="AK834" s="142"/>
      <c r="AL834" s="142"/>
      <c r="AM834" s="142"/>
      <c r="AN834" s="142"/>
      <c r="AO834" s="142"/>
      <c r="AP834" s="111"/>
      <c r="AQ834" s="111"/>
      <c r="AR834" s="111"/>
      <c r="AS834" s="142"/>
      <c r="AT834" s="144"/>
      <c r="AU834" s="142"/>
      <c r="AV834" s="142"/>
      <c r="AW834" s="142"/>
      <c r="AX834" s="110"/>
      <c r="AY834" s="110"/>
      <c r="AZ834" s="142"/>
      <c r="BA834" s="144"/>
      <c r="BB834" s="142"/>
      <c r="BC834" s="142"/>
      <c r="BD834" s="142"/>
      <c r="BE834" s="110"/>
      <c r="BF834" s="110"/>
      <c r="BG834" s="142"/>
      <c r="BH834" s="144"/>
      <c r="BI834" s="142"/>
      <c r="BJ834" s="142"/>
      <c r="BK834" s="110"/>
      <c r="BL834" s="142"/>
      <c r="BM834" s="110"/>
      <c r="BN834" s="142"/>
      <c r="BO834" s="142"/>
      <c r="BP834" s="142"/>
      <c r="BQ834" s="110"/>
      <c r="BR834" s="142"/>
      <c r="BS834" s="110"/>
      <c r="BT834" s="142"/>
      <c r="BU834" s="110"/>
      <c r="BV834" s="144"/>
      <c r="BW834" s="114"/>
      <c r="BX834" s="67"/>
      <c r="BY834" s="68"/>
      <c r="BZ834" s="143"/>
      <c r="CA834" s="143"/>
      <c r="CB834" s="142"/>
      <c r="CC834" s="110"/>
      <c r="CD834" s="110"/>
      <c r="CE834" s="142"/>
      <c r="CF834" s="145"/>
      <c r="CG834" s="142"/>
      <c r="CH834" s="142"/>
      <c r="CI834" s="142"/>
      <c r="CJ834" s="142"/>
      <c r="CK834" s="142"/>
      <c r="CL834" s="111"/>
      <c r="CM834" s="111"/>
      <c r="CN834" s="111"/>
      <c r="CO834" s="142"/>
      <c r="CP834" s="145"/>
      <c r="CQ834" s="142"/>
      <c r="CR834" s="142"/>
      <c r="CS834" s="142"/>
      <c r="CT834" s="142"/>
      <c r="CU834" s="142"/>
      <c r="CV834" s="111"/>
      <c r="CW834" s="111"/>
      <c r="CX834" s="111"/>
      <c r="CY834" s="142"/>
      <c r="CZ834" s="145"/>
      <c r="DA834" s="116"/>
      <c r="DB834" s="168"/>
      <c r="DC834" s="118"/>
      <c r="DD834" s="118"/>
      <c r="DE834" s="167"/>
      <c r="DF834" s="167"/>
    </row>
    <row r="835" spans="1:110" hidden="1" x14ac:dyDescent="0.25">
      <c r="A835" s="140"/>
      <c r="B835" s="141"/>
      <c r="C835" s="90"/>
      <c r="D835" s="142"/>
      <c r="E835" s="143"/>
      <c r="F835" s="144"/>
      <c r="G835" s="142"/>
      <c r="H835" s="142"/>
      <c r="I835" s="110"/>
      <c r="J835" s="142"/>
      <c r="K835" s="110"/>
      <c r="L835" s="142"/>
      <c r="M835" s="142"/>
      <c r="N835" s="142"/>
      <c r="O835" s="110"/>
      <c r="P835" s="142"/>
      <c r="Q835" s="110"/>
      <c r="R835" s="142"/>
      <c r="S835" s="142"/>
      <c r="T835" s="142"/>
      <c r="U835" s="110"/>
      <c r="V835" s="142"/>
      <c r="W835" s="110"/>
      <c r="X835" s="142"/>
      <c r="Y835" s="110"/>
      <c r="Z835" s="144"/>
      <c r="AA835" s="142"/>
      <c r="AB835" s="142"/>
      <c r="AC835" s="142"/>
      <c r="AD835" s="142"/>
      <c r="AE835" s="142"/>
      <c r="AF835" s="111"/>
      <c r="AG835" s="111"/>
      <c r="AH835" s="111"/>
      <c r="AI835" s="142"/>
      <c r="AJ835" s="144"/>
      <c r="AK835" s="142"/>
      <c r="AL835" s="142"/>
      <c r="AM835" s="142"/>
      <c r="AN835" s="142"/>
      <c r="AO835" s="142"/>
      <c r="AP835" s="111"/>
      <c r="AQ835" s="111"/>
      <c r="AR835" s="111"/>
      <c r="AS835" s="142"/>
      <c r="AT835" s="144"/>
      <c r="AU835" s="142"/>
      <c r="AV835" s="142"/>
      <c r="AW835" s="142"/>
      <c r="AX835" s="110"/>
      <c r="AY835" s="110"/>
      <c r="AZ835" s="142"/>
      <c r="BA835" s="144"/>
      <c r="BB835" s="142"/>
      <c r="BC835" s="142"/>
      <c r="BD835" s="142"/>
      <c r="BE835" s="110"/>
      <c r="BF835" s="110"/>
      <c r="BG835" s="142"/>
      <c r="BH835" s="144"/>
      <c r="BI835" s="142"/>
      <c r="BJ835" s="142"/>
      <c r="BK835" s="110"/>
      <c r="BL835" s="142"/>
      <c r="BM835" s="110"/>
      <c r="BN835" s="142"/>
      <c r="BO835" s="142"/>
      <c r="BP835" s="142"/>
      <c r="BQ835" s="110"/>
      <c r="BR835" s="142"/>
      <c r="BS835" s="110"/>
      <c r="BT835" s="142"/>
      <c r="BU835" s="110"/>
      <c r="BV835" s="144"/>
      <c r="BW835" s="114"/>
      <c r="BX835" s="67"/>
      <c r="BY835" s="68"/>
      <c r="BZ835" s="143"/>
      <c r="CA835" s="143"/>
      <c r="CB835" s="142"/>
      <c r="CC835" s="110"/>
      <c r="CD835" s="110"/>
      <c r="CE835" s="142"/>
      <c r="CF835" s="145"/>
      <c r="CG835" s="142"/>
      <c r="CH835" s="142"/>
      <c r="CI835" s="142"/>
      <c r="CJ835" s="142"/>
      <c r="CK835" s="142"/>
      <c r="CL835" s="111"/>
      <c r="CM835" s="111"/>
      <c r="CN835" s="111"/>
      <c r="CO835" s="142"/>
      <c r="CP835" s="145"/>
      <c r="CQ835" s="142"/>
      <c r="CR835" s="142"/>
      <c r="CS835" s="142"/>
      <c r="CT835" s="142"/>
      <c r="CU835" s="142"/>
      <c r="CV835" s="111"/>
      <c r="CW835" s="111"/>
      <c r="CX835" s="111"/>
      <c r="CY835" s="142"/>
      <c r="CZ835" s="145"/>
      <c r="DA835" s="116"/>
      <c r="DB835" s="168"/>
      <c r="DC835" s="118"/>
      <c r="DD835" s="118"/>
      <c r="DE835" s="167"/>
      <c r="DF835" s="167"/>
    </row>
    <row r="836" spans="1:110" hidden="1" x14ac:dyDescent="0.25">
      <c r="A836" s="140"/>
      <c r="B836" s="141"/>
      <c r="C836" s="90"/>
      <c r="D836" s="142"/>
      <c r="E836" s="143"/>
      <c r="F836" s="144"/>
      <c r="G836" s="142"/>
      <c r="H836" s="142"/>
      <c r="I836" s="110"/>
      <c r="J836" s="142"/>
      <c r="K836" s="110"/>
      <c r="L836" s="142"/>
      <c r="M836" s="142"/>
      <c r="N836" s="142"/>
      <c r="O836" s="110"/>
      <c r="P836" s="142"/>
      <c r="Q836" s="110"/>
      <c r="R836" s="142"/>
      <c r="S836" s="142"/>
      <c r="T836" s="142"/>
      <c r="U836" s="110"/>
      <c r="V836" s="142"/>
      <c r="W836" s="110"/>
      <c r="X836" s="142"/>
      <c r="Y836" s="110"/>
      <c r="Z836" s="144"/>
      <c r="AA836" s="142"/>
      <c r="AB836" s="142"/>
      <c r="AC836" s="142"/>
      <c r="AD836" s="142"/>
      <c r="AE836" s="142"/>
      <c r="AF836" s="111"/>
      <c r="AG836" s="111"/>
      <c r="AH836" s="111"/>
      <c r="AI836" s="142"/>
      <c r="AJ836" s="144"/>
      <c r="AK836" s="142"/>
      <c r="AL836" s="142"/>
      <c r="AM836" s="142"/>
      <c r="AN836" s="142"/>
      <c r="AO836" s="142"/>
      <c r="AP836" s="111"/>
      <c r="AQ836" s="111"/>
      <c r="AR836" s="111"/>
      <c r="AS836" s="142"/>
      <c r="AT836" s="144"/>
      <c r="AU836" s="142"/>
      <c r="AV836" s="142"/>
      <c r="AW836" s="142"/>
      <c r="AX836" s="110"/>
      <c r="AY836" s="110"/>
      <c r="AZ836" s="142"/>
      <c r="BA836" s="144"/>
      <c r="BB836" s="142"/>
      <c r="BC836" s="142"/>
      <c r="BD836" s="142"/>
      <c r="BE836" s="110"/>
      <c r="BF836" s="110"/>
      <c r="BG836" s="142"/>
      <c r="BH836" s="144"/>
      <c r="BI836" s="142"/>
      <c r="BJ836" s="142"/>
      <c r="BK836" s="110"/>
      <c r="BL836" s="142"/>
      <c r="BM836" s="110"/>
      <c r="BN836" s="142"/>
      <c r="BO836" s="142"/>
      <c r="BP836" s="142"/>
      <c r="BQ836" s="110"/>
      <c r="BR836" s="142"/>
      <c r="BS836" s="110"/>
      <c r="BT836" s="142"/>
      <c r="BU836" s="110"/>
      <c r="BV836" s="144"/>
      <c r="BW836" s="114"/>
      <c r="BX836" s="67"/>
      <c r="BY836" s="68"/>
      <c r="BZ836" s="143"/>
      <c r="CA836" s="143"/>
      <c r="CB836" s="142"/>
      <c r="CC836" s="110"/>
      <c r="CD836" s="110"/>
      <c r="CE836" s="142"/>
      <c r="CF836" s="145"/>
      <c r="CG836" s="142"/>
      <c r="CH836" s="142"/>
      <c r="CI836" s="142"/>
      <c r="CJ836" s="142"/>
      <c r="CK836" s="142"/>
      <c r="CL836" s="111"/>
      <c r="CM836" s="111"/>
      <c r="CN836" s="111"/>
      <c r="CO836" s="142"/>
      <c r="CP836" s="145"/>
      <c r="CQ836" s="142"/>
      <c r="CR836" s="142"/>
      <c r="CS836" s="142"/>
      <c r="CT836" s="142"/>
      <c r="CU836" s="142"/>
      <c r="CV836" s="111"/>
      <c r="CW836" s="111"/>
      <c r="CX836" s="111"/>
      <c r="CY836" s="142"/>
      <c r="CZ836" s="145"/>
      <c r="DA836" s="116"/>
      <c r="DB836" s="168"/>
      <c r="DC836" s="118"/>
      <c r="DD836" s="118"/>
      <c r="DE836" s="167"/>
      <c r="DF836" s="167"/>
    </row>
    <row r="837" spans="1:110" hidden="1" x14ac:dyDescent="0.25">
      <c r="A837" s="140"/>
      <c r="B837" s="141"/>
      <c r="C837" s="90"/>
      <c r="D837" s="142"/>
      <c r="E837" s="143"/>
      <c r="F837" s="144"/>
      <c r="G837" s="142"/>
      <c r="H837" s="142"/>
      <c r="I837" s="110"/>
      <c r="J837" s="142"/>
      <c r="K837" s="110"/>
      <c r="L837" s="142"/>
      <c r="M837" s="142"/>
      <c r="N837" s="142"/>
      <c r="O837" s="110"/>
      <c r="P837" s="142"/>
      <c r="Q837" s="110"/>
      <c r="R837" s="142"/>
      <c r="S837" s="142"/>
      <c r="T837" s="142"/>
      <c r="U837" s="110"/>
      <c r="V837" s="142"/>
      <c r="W837" s="110"/>
      <c r="X837" s="142"/>
      <c r="Y837" s="110"/>
      <c r="Z837" s="144"/>
      <c r="AA837" s="142"/>
      <c r="AB837" s="142"/>
      <c r="AC837" s="142"/>
      <c r="AD837" s="142"/>
      <c r="AE837" s="142"/>
      <c r="AF837" s="111"/>
      <c r="AG837" s="111"/>
      <c r="AH837" s="111"/>
      <c r="AI837" s="142"/>
      <c r="AJ837" s="144"/>
      <c r="AK837" s="142"/>
      <c r="AL837" s="142"/>
      <c r="AM837" s="142"/>
      <c r="AN837" s="142"/>
      <c r="AO837" s="142"/>
      <c r="AP837" s="111"/>
      <c r="AQ837" s="111"/>
      <c r="AR837" s="111"/>
      <c r="AS837" s="142"/>
      <c r="AT837" s="144"/>
      <c r="AU837" s="142"/>
      <c r="AV837" s="142"/>
      <c r="AW837" s="142"/>
      <c r="AX837" s="110"/>
      <c r="AY837" s="110"/>
      <c r="AZ837" s="142"/>
      <c r="BA837" s="144"/>
      <c r="BB837" s="142"/>
      <c r="BC837" s="142"/>
      <c r="BD837" s="142"/>
      <c r="BE837" s="110"/>
      <c r="BF837" s="110"/>
      <c r="BG837" s="142"/>
      <c r="BH837" s="144"/>
      <c r="BI837" s="142"/>
      <c r="BJ837" s="142"/>
      <c r="BK837" s="110"/>
      <c r="BL837" s="142"/>
      <c r="BM837" s="110"/>
      <c r="BN837" s="142"/>
      <c r="BO837" s="142"/>
      <c r="BP837" s="142"/>
      <c r="BQ837" s="110"/>
      <c r="BR837" s="142"/>
      <c r="BS837" s="110"/>
      <c r="BT837" s="142"/>
      <c r="BU837" s="110"/>
      <c r="BV837" s="144"/>
      <c r="BW837" s="114"/>
      <c r="BX837" s="67"/>
      <c r="BY837" s="68"/>
      <c r="BZ837" s="143"/>
      <c r="CA837" s="143"/>
      <c r="CB837" s="142"/>
      <c r="CC837" s="110"/>
      <c r="CD837" s="110"/>
      <c r="CE837" s="142"/>
      <c r="CF837" s="145"/>
      <c r="CG837" s="142"/>
      <c r="CH837" s="142"/>
      <c r="CI837" s="142"/>
      <c r="CJ837" s="142"/>
      <c r="CK837" s="142"/>
      <c r="CL837" s="111"/>
      <c r="CM837" s="111"/>
      <c r="CN837" s="111"/>
      <c r="CO837" s="142"/>
      <c r="CP837" s="145"/>
      <c r="CQ837" s="142"/>
      <c r="CR837" s="142"/>
      <c r="CS837" s="142"/>
      <c r="CT837" s="142"/>
      <c r="CU837" s="142"/>
      <c r="CV837" s="111"/>
      <c r="CW837" s="111"/>
      <c r="CX837" s="111"/>
      <c r="CY837" s="142"/>
      <c r="CZ837" s="145"/>
      <c r="DA837" s="116"/>
      <c r="DB837" s="168"/>
      <c r="DC837" s="118"/>
      <c r="DD837" s="118"/>
      <c r="DE837" s="167"/>
      <c r="DF837" s="167"/>
    </row>
    <row r="838" spans="1:110" hidden="1" x14ac:dyDescent="0.25">
      <c r="A838" s="140"/>
      <c r="B838" s="141"/>
      <c r="C838" s="90"/>
      <c r="D838" s="142"/>
      <c r="E838" s="143"/>
      <c r="F838" s="144"/>
      <c r="G838" s="142"/>
      <c r="H838" s="142"/>
      <c r="I838" s="110"/>
      <c r="J838" s="142"/>
      <c r="K838" s="110"/>
      <c r="L838" s="142"/>
      <c r="M838" s="142"/>
      <c r="N838" s="142"/>
      <c r="O838" s="110"/>
      <c r="P838" s="142"/>
      <c r="Q838" s="110"/>
      <c r="R838" s="142"/>
      <c r="S838" s="142"/>
      <c r="T838" s="142"/>
      <c r="U838" s="110"/>
      <c r="V838" s="142"/>
      <c r="W838" s="110"/>
      <c r="X838" s="142"/>
      <c r="Y838" s="110"/>
      <c r="Z838" s="144"/>
      <c r="AA838" s="142"/>
      <c r="AB838" s="142"/>
      <c r="AC838" s="142"/>
      <c r="AD838" s="142"/>
      <c r="AE838" s="142"/>
      <c r="AF838" s="111"/>
      <c r="AG838" s="111"/>
      <c r="AH838" s="111"/>
      <c r="AI838" s="142"/>
      <c r="AJ838" s="144"/>
      <c r="AK838" s="142"/>
      <c r="AL838" s="142"/>
      <c r="AM838" s="142"/>
      <c r="AN838" s="142"/>
      <c r="AO838" s="142"/>
      <c r="AP838" s="111"/>
      <c r="AQ838" s="111"/>
      <c r="AR838" s="111"/>
      <c r="AS838" s="142"/>
      <c r="AT838" s="144"/>
      <c r="AU838" s="142"/>
      <c r="AV838" s="142"/>
      <c r="AW838" s="142"/>
      <c r="AX838" s="110"/>
      <c r="AY838" s="110"/>
      <c r="AZ838" s="142"/>
      <c r="BA838" s="144"/>
      <c r="BB838" s="142"/>
      <c r="BC838" s="142"/>
      <c r="BD838" s="142"/>
      <c r="BE838" s="110"/>
      <c r="BF838" s="110"/>
      <c r="BG838" s="142"/>
      <c r="BH838" s="144"/>
      <c r="BI838" s="142"/>
      <c r="BJ838" s="142"/>
      <c r="BK838" s="110"/>
      <c r="BL838" s="142"/>
      <c r="BM838" s="110"/>
      <c r="BN838" s="142"/>
      <c r="BO838" s="142"/>
      <c r="BP838" s="142"/>
      <c r="BQ838" s="110"/>
      <c r="BR838" s="142"/>
      <c r="BS838" s="110"/>
      <c r="BT838" s="142"/>
      <c r="BU838" s="110"/>
      <c r="BV838" s="144"/>
      <c r="BW838" s="114"/>
      <c r="BX838" s="67"/>
      <c r="BY838" s="68"/>
      <c r="BZ838" s="143"/>
      <c r="CA838" s="143"/>
      <c r="CB838" s="142"/>
      <c r="CC838" s="110"/>
      <c r="CD838" s="110"/>
      <c r="CE838" s="142"/>
      <c r="CF838" s="145"/>
      <c r="CG838" s="142"/>
      <c r="CH838" s="142"/>
      <c r="CI838" s="142"/>
      <c r="CJ838" s="142"/>
      <c r="CK838" s="142"/>
      <c r="CL838" s="111"/>
      <c r="CM838" s="111"/>
      <c r="CN838" s="111"/>
      <c r="CO838" s="142"/>
      <c r="CP838" s="145"/>
      <c r="CQ838" s="142"/>
      <c r="CR838" s="142"/>
      <c r="CS838" s="142"/>
      <c r="CT838" s="142"/>
      <c r="CU838" s="142"/>
      <c r="CV838" s="111"/>
      <c r="CW838" s="111"/>
      <c r="CX838" s="111"/>
      <c r="CY838" s="142"/>
      <c r="CZ838" s="145"/>
      <c r="DA838" s="116"/>
      <c r="DB838" s="168"/>
      <c r="DC838" s="118"/>
      <c r="DD838" s="118"/>
      <c r="DE838" s="167"/>
      <c r="DF838" s="167"/>
    </row>
    <row r="839" spans="1:110" hidden="1" x14ac:dyDescent="0.25">
      <c r="A839" s="140"/>
      <c r="B839" s="141"/>
      <c r="C839" s="90"/>
      <c r="D839" s="142"/>
      <c r="E839" s="143"/>
      <c r="F839" s="144"/>
      <c r="G839" s="142"/>
      <c r="H839" s="142"/>
      <c r="I839" s="110"/>
      <c r="J839" s="142"/>
      <c r="K839" s="110"/>
      <c r="L839" s="142"/>
      <c r="M839" s="142"/>
      <c r="N839" s="142"/>
      <c r="O839" s="110"/>
      <c r="P839" s="142"/>
      <c r="Q839" s="110"/>
      <c r="R839" s="142"/>
      <c r="S839" s="142"/>
      <c r="T839" s="142"/>
      <c r="U839" s="110"/>
      <c r="V839" s="142"/>
      <c r="W839" s="110"/>
      <c r="X839" s="142"/>
      <c r="Y839" s="110"/>
      <c r="Z839" s="144"/>
      <c r="AA839" s="142"/>
      <c r="AB839" s="142"/>
      <c r="AC839" s="142"/>
      <c r="AD839" s="142"/>
      <c r="AE839" s="142"/>
      <c r="AF839" s="111"/>
      <c r="AG839" s="111"/>
      <c r="AH839" s="111"/>
      <c r="AI839" s="142"/>
      <c r="AJ839" s="144"/>
      <c r="AK839" s="142"/>
      <c r="AL839" s="142"/>
      <c r="AM839" s="142"/>
      <c r="AN839" s="142"/>
      <c r="AO839" s="142"/>
      <c r="AP839" s="111"/>
      <c r="AQ839" s="111"/>
      <c r="AR839" s="111"/>
      <c r="AS839" s="142"/>
      <c r="AT839" s="144"/>
      <c r="AU839" s="142"/>
      <c r="AV839" s="142"/>
      <c r="AW839" s="142"/>
      <c r="AX839" s="110"/>
      <c r="AY839" s="110"/>
      <c r="AZ839" s="142"/>
      <c r="BA839" s="144"/>
      <c r="BB839" s="142"/>
      <c r="BC839" s="142"/>
      <c r="BD839" s="142"/>
      <c r="BE839" s="110"/>
      <c r="BF839" s="110"/>
      <c r="BG839" s="142"/>
      <c r="BH839" s="144"/>
      <c r="BI839" s="142"/>
      <c r="BJ839" s="142"/>
      <c r="BK839" s="110"/>
      <c r="BL839" s="142"/>
      <c r="BM839" s="110"/>
      <c r="BN839" s="142"/>
      <c r="BO839" s="142"/>
      <c r="BP839" s="142"/>
      <c r="BQ839" s="110"/>
      <c r="BR839" s="142"/>
      <c r="BS839" s="110"/>
      <c r="BT839" s="142"/>
      <c r="BU839" s="110"/>
      <c r="BV839" s="144"/>
      <c r="BW839" s="114"/>
      <c r="BX839" s="67"/>
      <c r="BY839" s="68"/>
      <c r="BZ839" s="143"/>
      <c r="CA839" s="143"/>
      <c r="CB839" s="142"/>
      <c r="CC839" s="110"/>
      <c r="CD839" s="110"/>
      <c r="CE839" s="142"/>
      <c r="CF839" s="145"/>
      <c r="CG839" s="142"/>
      <c r="CH839" s="142"/>
      <c r="CI839" s="142"/>
      <c r="CJ839" s="142"/>
      <c r="CK839" s="142"/>
      <c r="CL839" s="111"/>
      <c r="CM839" s="111"/>
      <c r="CN839" s="111"/>
      <c r="CO839" s="142"/>
      <c r="CP839" s="145"/>
      <c r="CQ839" s="142"/>
      <c r="CR839" s="142"/>
      <c r="CS839" s="142"/>
      <c r="CT839" s="142"/>
      <c r="CU839" s="142"/>
      <c r="CV839" s="111"/>
      <c r="CW839" s="111"/>
      <c r="CX839" s="111"/>
      <c r="CY839" s="142"/>
      <c r="CZ839" s="145"/>
      <c r="DA839" s="116"/>
      <c r="DB839" s="168"/>
      <c r="DC839" s="118"/>
      <c r="DD839" s="118"/>
      <c r="DE839" s="167"/>
      <c r="DF839" s="167"/>
    </row>
    <row r="840" spans="1:110" hidden="1" x14ac:dyDescent="0.25">
      <c r="A840" s="140"/>
      <c r="B840" s="141"/>
      <c r="C840" s="90"/>
      <c r="D840" s="142"/>
      <c r="E840" s="143"/>
      <c r="F840" s="144"/>
      <c r="G840" s="142"/>
      <c r="H840" s="142"/>
      <c r="I840" s="110"/>
      <c r="J840" s="142"/>
      <c r="K840" s="110"/>
      <c r="L840" s="142"/>
      <c r="M840" s="142"/>
      <c r="N840" s="142"/>
      <c r="O840" s="110"/>
      <c r="P840" s="142"/>
      <c r="Q840" s="110"/>
      <c r="R840" s="142"/>
      <c r="S840" s="142"/>
      <c r="T840" s="142"/>
      <c r="U840" s="110"/>
      <c r="V840" s="142"/>
      <c r="W840" s="110"/>
      <c r="X840" s="142"/>
      <c r="Y840" s="110"/>
      <c r="Z840" s="144"/>
      <c r="AA840" s="142"/>
      <c r="AB840" s="142"/>
      <c r="AC840" s="142"/>
      <c r="AD840" s="142"/>
      <c r="AE840" s="142"/>
      <c r="AF840" s="111"/>
      <c r="AG840" s="111"/>
      <c r="AH840" s="111"/>
      <c r="AI840" s="142"/>
      <c r="AJ840" s="144"/>
      <c r="AK840" s="142"/>
      <c r="AL840" s="142"/>
      <c r="AM840" s="142"/>
      <c r="AN840" s="142"/>
      <c r="AO840" s="142"/>
      <c r="AP840" s="111"/>
      <c r="AQ840" s="111"/>
      <c r="AR840" s="111"/>
      <c r="AS840" s="142"/>
      <c r="AT840" s="144"/>
      <c r="AU840" s="142"/>
      <c r="AV840" s="142"/>
      <c r="AW840" s="142"/>
      <c r="AX840" s="110"/>
      <c r="AY840" s="110"/>
      <c r="AZ840" s="142"/>
      <c r="BA840" s="144"/>
      <c r="BB840" s="142"/>
      <c r="BC840" s="142"/>
      <c r="BD840" s="142"/>
      <c r="BE840" s="110"/>
      <c r="BF840" s="110"/>
      <c r="BG840" s="142"/>
      <c r="BH840" s="144"/>
      <c r="BI840" s="142"/>
      <c r="BJ840" s="142"/>
      <c r="BK840" s="110"/>
      <c r="BL840" s="142"/>
      <c r="BM840" s="110"/>
      <c r="BN840" s="142"/>
      <c r="BO840" s="142"/>
      <c r="BP840" s="142"/>
      <c r="BQ840" s="110"/>
      <c r="BR840" s="142"/>
      <c r="BS840" s="110"/>
      <c r="BT840" s="142"/>
      <c r="BU840" s="110"/>
      <c r="BV840" s="144"/>
      <c r="BW840" s="114"/>
      <c r="BX840" s="67"/>
      <c r="BY840" s="68"/>
      <c r="BZ840" s="143"/>
      <c r="CA840" s="143"/>
      <c r="CB840" s="142"/>
      <c r="CC840" s="110"/>
      <c r="CD840" s="110"/>
      <c r="CE840" s="142"/>
      <c r="CF840" s="145"/>
      <c r="CG840" s="142"/>
      <c r="CH840" s="142"/>
      <c r="CI840" s="142"/>
      <c r="CJ840" s="142"/>
      <c r="CK840" s="142"/>
      <c r="CL840" s="111"/>
      <c r="CM840" s="111"/>
      <c r="CN840" s="111"/>
      <c r="CO840" s="142"/>
      <c r="CP840" s="145"/>
      <c r="CQ840" s="142"/>
      <c r="CR840" s="142"/>
      <c r="CS840" s="142"/>
      <c r="CT840" s="142"/>
      <c r="CU840" s="142"/>
      <c r="CV840" s="111"/>
      <c r="CW840" s="111"/>
      <c r="CX840" s="111"/>
      <c r="CY840" s="142"/>
      <c r="CZ840" s="145"/>
      <c r="DA840" s="116"/>
      <c r="DB840" s="168"/>
      <c r="DC840" s="118"/>
      <c r="DD840" s="118"/>
      <c r="DE840" s="167"/>
      <c r="DF840" s="167"/>
    </row>
    <row r="841" spans="1:110" hidden="1" x14ac:dyDescent="0.25">
      <c r="A841" s="140"/>
      <c r="B841" s="141"/>
      <c r="C841" s="90"/>
      <c r="D841" s="142"/>
      <c r="E841" s="143"/>
      <c r="F841" s="144"/>
      <c r="G841" s="142"/>
      <c r="H841" s="142"/>
      <c r="I841" s="110"/>
      <c r="J841" s="142"/>
      <c r="K841" s="110"/>
      <c r="L841" s="142"/>
      <c r="M841" s="142"/>
      <c r="N841" s="142"/>
      <c r="O841" s="110"/>
      <c r="P841" s="142"/>
      <c r="Q841" s="110"/>
      <c r="R841" s="142"/>
      <c r="S841" s="142"/>
      <c r="T841" s="142"/>
      <c r="U841" s="110"/>
      <c r="V841" s="142"/>
      <c r="W841" s="110"/>
      <c r="X841" s="142"/>
      <c r="Y841" s="110"/>
      <c r="Z841" s="144"/>
      <c r="AA841" s="142"/>
      <c r="AB841" s="142"/>
      <c r="AC841" s="142"/>
      <c r="AD841" s="142"/>
      <c r="AE841" s="142"/>
      <c r="AF841" s="111"/>
      <c r="AG841" s="111"/>
      <c r="AH841" s="111"/>
      <c r="AI841" s="142"/>
      <c r="AJ841" s="144"/>
      <c r="AK841" s="142"/>
      <c r="AL841" s="142"/>
      <c r="AM841" s="142"/>
      <c r="AN841" s="142"/>
      <c r="AO841" s="142"/>
      <c r="AP841" s="111"/>
      <c r="AQ841" s="111"/>
      <c r="AR841" s="111"/>
      <c r="AS841" s="142"/>
      <c r="AT841" s="144"/>
      <c r="AU841" s="142"/>
      <c r="AV841" s="142"/>
      <c r="AW841" s="142"/>
      <c r="AX841" s="110"/>
      <c r="AY841" s="110"/>
      <c r="AZ841" s="142"/>
      <c r="BA841" s="144"/>
      <c r="BB841" s="142"/>
      <c r="BC841" s="142"/>
      <c r="BD841" s="142"/>
      <c r="BE841" s="110"/>
      <c r="BF841" s="110"/>
      <c r="BG841" s="142"/>
      <c r="BH841" s="144"/>
      <c r="BI841" s="142"/>
      <c r="BJ841" s="142"/>
      <c r="BK841" s="110"/>
      <c r="BL841" s="142"/>
      <c r="BM841" s="110"/>
      <c r="BN841" s="142"/>
      <c r="BO841" s="142"/>
      <c r="BP841" s="142"/>
      <c r="BQ841" s="110"/>
      <c r="BR841" s="142"/>
      <c r="BS841" s="110"/>
      <c r="BT841" s="142"/>
      <c r="BU841" s="110"/>
      <c r="BV841" s="144"/>
      <c r="BW841" s="114"/>
      <c r="BX841" s="67"/>
      <c r="BY841" s="68"/>
      <c r="BZ841" s="143"/>
      <c r="CA841" s="143"/>
      <c r="CB841" s="142"/>
      <c r="CC841" s="110"/>
      <c r="CD841" s="110"/>
      <c r="CE841" s="142"/>
      <c r="CF841" s="145"/>
      <c r="CG841" s="142"/>
      <c r="CH841" s="142"/>
      <c r="CI841" s="142"/>
      <c r="CJ841" s="142"/>
      <c r="CK841" s="142"/>
      <c r="CL841" s="111"/>
      <c r="CM841" s="111"/>
      <c r="CN841" s="111"/>
      <c r="CO841" s="142"/>
      <c r="CP841" s="145"/>
      <c r="CQ841" s="142"/>
      <c r="CR841" s="142"/>
      <c r="CS841" s="142"/>
      <c r="CT841" s="142"/>
      <c r="CU841" s="142"/>
      <c r="CV841" s="111"/>
      <c r="CW841" s="111"/>
      <c r="CX841" s="111"/>
      <c r="CY841" s="142"/>
      <c r="CZ841" s="145"/>
      <c r="DA841" s="116"/>
      <c r="DB841" s="168"/>
      <c r="DC841" s="118"/>
      <c r="DD841" s="118"/>
      <c r="DE841" s="167"/>
      <c r="DF841" s="167"/>
    </row>
    <row r="842" spans="1:110" hidden="1" x14ac:dyDescent="0.25">
      <c r="A842" s="140"/>
      <c r="B842" s="141"/>
      <c r="C842" s="90"/>
      <c r="D842" s="142"/>
      <c r="E842" s="143"/>
      <c r="F842" s="144"/>
      <c r="G842" s="142"/>
      <c r="H842" s="142"/>
      <c r="I842" s="110"/>
      <c r="J842" s="142"/>
      <c r="K842" s="110"/>
      <c r="L842" s="142"/>
      <c r="M842" s="142"/>
      <c r="N842" s="142"/>
      <c r="O842" s="110"/>
      <c r="P842" s="142"/>
      <c r="Q842" s="110"/>
      <c r="R842" s="142"/>
      <c r="S842" s="142"/>
      <c r="T842" s="142"/>
      <c r="U842" s="110"/>
      <c r="V842" s="142"/>
      <c r="W842" s="110"/>
      <c r="X842" s="142"/>
      <c r="Y842" s="110"/>
      <c r="Z842" s="144"/>
      <c r="AA842" s="142"/>
      <c r="AB842" s="142"/>
      <c r="AC842" s="142"/>
      <c r="AD842" s="142"/>
      <c r="AE842" s="142"/>
      <c r="AF842" s="111"/>
      <c r="AG842" s="111"/>
      <c r="AH842" s="111"/>
      <c r="AI842" s="142"/>
      <c r="AJ842" s="144"/>
      <c r="AK842" s="142"/>
      <c r="AL842" s="142"/>
      <c r="AM842" s="142"/>
      <c r="AN842" s="142"/>
      <c r="AO842" s="142"/>
      <c r="AP842" s="111"/>
      <c r="AQ842" s="111"/>
      <c r="AR842" s="111"/>
      <c r="AS842" s="142"/>
      <c r="AT842" s="144"/>
      <c r="AU842" s="142"/>
      <c r="AV842" s="142"/>
      <c r="AW842" s="142"/>
      <c r="AX842" s="110"/>
      <c r="AY842" s="110"/>
      <c r="AZ842" s="142"/>
      <c r="BA842" s="144"/>
      <c r="BB842" s="142"/>
      <c r="BC842" s="142"/>
      <c r="BD842" s="142"/>
      <c r="BE842" s="110"/>
      <c r="BF842" s="110"/>
      <c r="BG842" s="142"/>
      <c r="BH842" s="144"/>
      <c r="BI842" s="142"/>
      <c r="BJ842" s="142"/>
      <c r="BK842" s="110"/>
      <c r="BL842" s="142"/>
      <c r="BM842" s="110"/>
      <c r="BN842" s="142"/>
      <c r="BO842" s="142"/>
      <c r="BP842" s="142"/>
      <c r="BQ842" s="110"/>
      <c r="BR842" s="142"/>
      <c r="BS842" s="110"/>
      <c r="BT842" s="142"/>
      <c r="BU842" s="110"/>
      <c r="BV842" s="144"/>
      <c r="BW842" s="114"/>
      <c r="BX842" s="67"/>
      <c r="BY842" s="68"/>
      <c r="BZ842" s="143"/>
      <c r="CA842" s="143"/>
      <c r="CB842" s="142"/>
      <c r="CC842" s="110"/>
      <c r="CD842" s="110"/>
      <c r="CE842" s="142"/>
      <c r="CF842" s="145"/>
      <c r="CG842" s="142"/>
      <c r="CH842" s="142"/>
      <c r="CI842" s="142"/>
      <c r="CJ842" s="142"/>
      <c r="CK842" s="142"/>
      <c r="CL842" s="111"/>
      <c r="CM842" s="111"/>
      <c r="CN842" s="111"/>
      <c r="CO842" s="142"/>
      <c r="CP842" s="145"/>
      <c r="CQ842" s="142"/>
      <c r="CR842" s="142"/>
      <c r="CS842" s="142"/>
      <c r="CT842" s="142"/>
      <c r="CU842" s="142"/>
      <c r="CV842" s="111"/>
      <c r="CW842" s="111"/>
      <c r="CX842" s="111"/>
      <c r="CY842" s="142"/>
      <c r="CZ842" s="145"/>
      <c r="DA842" s="116"/>
      <c r="DB842" s="168"/>
      <c r="DC842" s="118"/>
      <c r="DD842" s="118"/>
      <c r="DE842" s="167"/>
      <c r="DF842" s="167"/>
    </row>
    <row r="843" spans="1:110" hidden="1" x14ac:dyDescent="0.25">
      <c r="A843" s="140"/>
      <c r="B843" s="141"/>
      <c r="C843" s="90"/>
      <c r="D843" s="142"/>
      <c r="E843" s="143"/>
      <c r="F843" s="144"/>
      <c r="G843" s="142"/>
      <c r="H843" s="142"/>
      <c r="I843" s="110"/>
      <c r="J843" s="142"/>
      <c r="K843" s="110"/>
      <c r="L843" s="142"/>
      <c r="M843" s="142"/>
      <c r="N843" s="142"/>
      <c r="O843" s="110"/>
      <c r="P843" s="142"/>
      <c r="Q843" s="110"/>
      <c r="R843" s="142"/>
      <c r="S843" s="142"/>
      <c r="T843" s="142"/>
      <c r="U843" s="110"/>
      <c r="V843" s="142"/>
      <c r="W843" s="110"/>
      <c r="X843" s="142"/>
      <c r="Y843" s="110"/>
      <c r="Z843" s="144"/>
      <c r="AA843" s="142"/>
      <c r="AB843" s="142"/>
      <c r="AC843" s="142"/>
      <c r="AD843" s="142"/>
      <c r="AE843" s="142"/>
      <c r="AF843" s="111"/>
      <c r="AG843" s="111"/>
      <c r="AH843" s="111"/>
      <c r="AI843" s="142"/>
      <c r="AJ843" s="144"/>
      <c r="AK843" s="142"/>
      <c r="AL843" s="142"/>
      <c r="AM843" s="142"/>
      <c r="AN843" s="142"/>
      <c r="AO843" s="142"/>
      <c r="AP843" s="111"/>
      <c r="AQ843" s="111"/>
      <c r="AR843" s="111"/>
      <c r="AS843" s="142"/>
      <c r="AT843" s="144"/>
      <c r="AU843" s="142"/>
      <c r="AV843" s="142"/>
      <c r="AW843" s="142"/>
      <c r="AX843" s="110"/>
      <c r="AY843" s="110"/>
      <c r="AZ843" s="142"/>
      <c r="BA843" s="144"/>
      <c r="BB843" s="142"/>
      <c r="BC843" s="142"/>
      <c r="BD843" s="142"/>
      <c r="BE843" s="110"/>
      <c r="BF843" s="110"/>
      <c r="BG843" s="142"/>
      <c r="BH843" s="144"/>
      <c r="BI843" s="142"/>
      <c r="BJ843" s="142"/>
      <c r="BK843" s="110"/>
      <c r="BL843" s="142"/>
      <c r="BM843" s="110"/>
      <c r="BN843" s="142"/>
      <c r="BO843" s="142"/>
      <c r="BP843" s="142"/>
      <c r="BQ843" s="110"/>
      <c r="BR843" s="142"/>
      <c r="BS843" s="110"/>
      <c r="BT843" s="142"/>
      <c r="BU843" s="110"/>
      <c r="BV843" s="144"/>
      <c r="BW843" s="114"/>
      <c r="BX843" s="67"/>
      <c r="BY843" s="68"/>
      <c r="BZ843" s="143"/>
      <c r="CA843" s="143"/>
      <c r="CB843" s="142"/>
      <c r="CC843" s="110"/>
      <c r="CD843" s="110"/>
      <c r="CE843" s="142"/>
      <c r="CF843" s="145"/>
      <c r="CG843" s="142"/>
      <c r="CH843" s="142"/>
      <c r="CI843" s="142"/>
      <c r="CJ843" s="142"/>
      <c r="CK843" s="142"/>
      <c r="CL843" s="111"/>
      <c r="CM843" s="111"/>
      <c r="CN843" s="111"/>
      <c r="CO843" s="142"/>
      <c r="CP843" s="145"/>
      <c r="CQ843" s="142"/>
      <c r="CR843" s="142"/>
      <c r="CS843" s="142"/>
      <c r="CT843" s="142"/>
      <c r="CU843" s="142"/>
      <c r="CV843" s="111"/>
      <c r="CW843" s="111"/>
      <c r="CX843" s="111"/>
      <c r="CY843" s="142"/>
      <c r="CZ843" s="145"/>
      <c r="DA843" s="116"/>
      <c r="DB843" s="168"/>
      <c r="DC843" s="118"/>
      <c r="DD843" s="118"/>
      <c r="DE843" s="167"/>
      <c r="DF843" s="167"/>
    </row>
    <row r="844" spans="1:110" hidden="1" x14ac:dyDescent="0.25">
      <c r="A844" s="140"/>
      <c r="B844" s="141"/>
      <c r="C844" s="90"/>
      <c r="D844" s="142"/>
      <c r="E844" s="143"/>
      <c r="F844" s="144"/>
      <c r="G844" s="142"/>
      <c r="H844" s="142"/>
      <c r="I844" s="110"/>
      <c r="J844" s="142"/>
      <c r="K844" s="110"/>
      <c r="L844" s="142"/>
      <c r="M844" s="142"/>
      <c r="N844" s="142"/>
      <c r="O844" s="110"/>
      <c r="P844" s="142"/>
      <c r="Q844" s="110"/>
      <c r="R844" s="142"/>
      <c r="S844" s="142"/>
      <c r="T844" s="142"/>
      <c r="U844" s="110"/>
      <c r="V844" s="142"/>
      <c r="W844" s="110"/>
      <c r="X844" s="142"/>
      <c r="Y844" s="110"/>
      <c r="Z844" s="144"/>
      <c r="AA844" s="142"/>
      <c r="AB844" s="142"/>
      <c r="AC844" s="142"/>
      <c r="AD844" s="142"/>
      <c r="AE844" s="142"/>
      <c r="AF844" s="111"/>
      <c r="AG844" s="111"/>
      <c r="AH844" s="111"/>
      <c r="AI844" s="142"/>
      <c r="AJ844" s="144"/>
      <c r="AK844" s="142"/>
      <c r="AL844" s="142"/>
      <c r="AM844" s="142"/>
      <c r="AN844" s="142"/>
      <c r="AO844" s="142"/>
      <c r="AP844" s="111"/>
      <c r="AQ844" s="111"/>
      <c r="AR844" s="111"/>
      <c r="AS844" s="142"/>
      <c r="AT844" s="144"/>
      <c r="AU844" s="142"/>
      <c r="AV844" s="142"/>
      <c r="AW844" s="142"/>
      <c r="AX844" s="110"/>
      <c r="AY844" s="110"/>
      <c r="AZ844" s="142"/>
      <c r="BA844" s="144"/>
      <c r="BB844" s="142"/>
      <c r="BC844" s="142"/>
      <c r="BD844" s="142"/>
      <c r="BE844" s="110"/>
      <c r="BF844" s="110"/>
      <c r="BG844" s="142"/>
      <c r="BH844" s="144"/>
      <c r="BI844" s="142"/>
      <c r="BJ844" s="142"/>
      <c r="BK844" s="110"/>
      <c r="BL844" s="142"/>
      <c r="BM844" s="110"/>
      <c r="BN844" s="142"/>
      <c r="BO844" s="142"/>
      <c r="BP844" s="142"/>
      <c r="BQ844" s="110"/>
      <c r="BR844" s="142"/>
      <c r="BS844" s="110"/>
      <c r="BT844" s="142"/>
      <c r="BU844" s="110"/>
      <c r="BV844" s="144"/>
      <c r="BW844" s="114"/>
      <c r="BX844" s="67"/>
      <c r="BY844" s="68"/>
      <c r="BZ844" s="143"/>
      <c r="CA844" s="143"/>
      <c r="CB844" s="142"/>
      <c r="CC844" s="110"/>
      <c r="CD844" s="110"/>
      <c r="CE844" s="142"/>
      <c r="CF844" s="145"/>
      <c r="CG844" s="142"/>
      <c r="CH844" s="142"/>
      <c r="CI844" s="142"/>
      <c r="CJ844" s="142"/>
      <c r="CK844" s="142"/>
      <c r="CL844" s="111"/>
      <c r="CM844" s="111"/>
      <c r="CN844" s="111"/>
      <c r="CO844" s="142"/>
      <c r="CP844" s="145"/>
      <c r="CQ844" s="142"/>
      <c r="CR844" s="142"/>
      <c r="CS844" s="142"/>
      <c r="CT844" s="142"/>
      <c r="CU844" s="142"/>
      <c r="CV844" s="111"/>
      <c r="CW844" s="111"/>
      <c r="CX844" s="111"/>
      <c r="CY844" s="142"/>
      <c r="CZ844" s="145"/>
      <c r="DA844" s="116"/>
      <c r="DB844" s="168"/>
      <c r="DC844" s="118"/>
      <c r="DD844" s="118"/>
      <c r="DE844" s="167"/>
      <c r="DF844" s="167"/>
    </row>
    <row r="845" spans="1:110" hidden="1" x14ac:dyDescent="0.25">
      <c r="A845" s="140"/>
      <c r="B845" s="141"/>
      <c r="C845" s="90"/>
      <c r="D845" s="142"/>
      <c r="E845" s="143"/>
      <c r="F845" s="144"/>
      <c r="G845" s="142"/>
      <c r="H845" s="142"/>
      <c r="I845" s="110"/>
      <c r="J845" s="142"/>
      <c r="K845" s="110"/>
      <c r="L845" s="142"/>
      <c r="M845" s="142"/>
      <c r="N845" s="142"/>
      <c r="O845" s="110"/>
      <c r="P845" s="142"/>
      <c r="Q845" s="110"/>
      <c r="R845" s="142"/>
      <c r="S845" s="142"/>
      <c r="T845" s="142"/>
      <c r="U845" s="110"/>
      <c r="V845" s="142"/>
      <c r="W845" s="110"/>
      <c r="X845" s="142"/>
      <c r="Y845" s="110"/>
      <c r="Z845" s="144"/>
      <c r="AA845" s="142"/>
      <c r="AB845" s="142"/>
      <c r="AC845" s="142"/>
      <c r="AD845" s="142"/>
      <c r="AE845" s="142"/>
      <c r="AF845" s="111"/>
      <c r="AG845" s="111"/>
      <c r="AH845" s="111"/>
      <c r="AI845" s="142"/>
      <c r="AJ845" s="144"/>
      <c r="AK845" s="142"/>
      <c r="AL845" s="142"/>
      <c r="AM845" s="142"/>
      <c r="AN845" s="142"/>
      <c r="AO845" s="142"/>
      <c r="AP845" s="111"/>
      <c r="AQ845" s="111"/>
      <c r="AR845" s="111"/>
      <c r="AS845" s="142"/>
      <c r="AT845" s="144"/>
      <c r="AU845" s="142"/>
      <c r="AV845" s="142"/>
      <c r="AW845" s="142"/>
      <c r="AX845" s="110"/>
      <c r="AY845" s="110"/>
      <c r="AZ845" s="142"/>
      <c r="BA845" s="144"/>
      <c r="BB845" s="142"/>
      <c r="BC845" s="142"/>
      <c r="BD845" s="142"/>
      <c r="BE845" s="110"/>
      <c r="BF845" s="110"/>
      <c r="BG845" s="142"/>
      <c r="BH845" s="144"/>
      <c r="BI845" s="142"/>
      <c r="BJ845" s="142"/>
      <c r="BK845" s="110"/>
      <c r="BL845" s="142"/>
      <c r="BM845" s="110"/>
      <c r="BN845" s="142"/>
      <c r="BO845" s="142"/>
      <c r="BP845" s="142"/>
      <c r="BQ845" s="110"/>
      <c r="BR845" s="142"/>
      <c r="BS845" s="110"/>
      <c r="BT845" s="142"/>
      <c r="BU845" s="110"/>
      <c r="BV845" s="144"/>
      <c r="BW845" s="114"/>
      <c r="BX845" s="67"/>
      <c r="BY845" s="68"/>
      <c r="BZ845" s="143"/>
      <c r="CA845" s="143"/>
      <c r="CB845" s="142"/>
      <c r="CC845" s="110"/>
      <c r="CD845" s="110"/>
      <c r="CE845" s="142"/>
      <c r="CF845" s="145"/>
      <c r="CG845" s="142"/>
      <c r="CH845" s="142"/>
      <c r="CI845" s="142"/>
      <c r="CJ845" s="142"/>
      <c r="CK845" s="142"/>
      <c r="CL845" s="111"/>
      <c r="CM845" s="111"/>
      <c r="CN845" s="111"/>
      <c r="CO845" s="142"/>
      <c r="CP845" s="145"/>
      <c r="CQ845" s="142"/>
      <c r="CR845" s="142"/>
      <c r="CS845" s="142"/>
      <c r="CT845" s="142"/>
      <c r="CU845" s="142"/>
      <c r="CV845" s="111"/>
      <c r="CW845" s="111"/>
      <c r="CX845" s="111"/>
      <c r="CY845" s="142"/>
      <c r="CZ845" s="145"/>
      <c r="DA845" s="116"/>
      <c r="DB845" s="168"/>
      <c r="DC845" s="118"/>
      <c r="DD845" s="118"/>
      <c r="DE845" s="167"/>
      <c r="DF845" s="167"/>
    </row>
    <row r="846" spans="1:110" hidden="1" x14ac:dyDescent="0.25">
      <c r="A846" s="140"/>
      <c r="B846" s="141"/>
      <c r="C846" s="90"/>
      <c r="D846" s="142"/>
      <c r="E846" s="143"/>
      <c r="F846" s="144"/>
      <c r="G846" s="142"/>
      <c r="H846" s="142"/>
      <c r="I846" s="110"/>
      <c r="J846" s="142"/>
      <c r="K846" s="110"/>
      <c r="L846" s="142"/>
      <c r="M846" s="142"/>
      <c r="N846" s="142"/>
      <c r="O846" s="110"/>
      <c r="P846" s="142"/>
      <c r="Q846" s="110"/>
      <c r="R846" s="142"/>
      <c r="S846" s="142"/>
      <c r="T846" s="142"/>
      <c r="U846" s="110"/>
      <c r="V846" s="142"/>
      <c r="W846" s="110"/>
      <c r="X846" s="142"/>
      <c r="Y846" s="110"/>
      <c r="Z846" s="144"/>
      <c r="AA846" s="142"/>
      <c r="AB846" s="142"/>
      <c r="AC846" s="142"/>
      <c r="AD846" s="142"/>
      <c r="AE846" s="142"/>
      <c r="AF846" s="111"/>
      <c r="AG846" s="111"/>
      <c r="AH846" s="111"/>
      <c r="AI846" s="142"/>
      <c r="AJ846" s="144"/>
      <c r="AK846" s="142"/>
      <c r="AL846" s="142"/>
      <c r="AM846" s="142"/>
      <c r="AN846" s="142"/>
      <c r="AO846" s="142"/>
      <c r="AP846" s="111"/>
      <c r="AQ846" s="111"/>
      <c r="AR846" s="111"/>
      <c r="AS846" s="142"/>
      <c r="AT846" s="144"/>
      <c r="AU846" s="142"/>
      <c r="AV846" s="142"/>
      <c r="AW846" s="142"/>
      <c r="AX846" s="110"/>
      <c r="AY846" s="110"/>
      <c r="AZ846" s="142"/>
      <c r="BA846" s="144"/>
      <c r="BB846" s="142"/>
      <c r="BC846" s="142"/>
      <c r="BD846" s="142"/>
      <c r="BE846" s="110"/>
      <c r="BF846" s="110"/>
      <c r="BG846" s="142"/>
      <c r="BH846" s="144"/>
      <c r="BI846" s="142"/>
      <c r="BJ846" s="142"/>
      <c r="BK846" s="110"/>
      <c r="BL846" s="142"/>
      <c r="BM846" s="110"/>
      <c r="BN846" s="142"/>
      <c r="BO846" s="142"/>
      <c r="BP846" s="142"/>
      <c r="BQ846" s="110"/>
      <c r="BR846" s="142"/>
      <c r="BS846" s="110"/>
      <c r="BT846" s="142"/>
      <c r="BU846" s="110"/>
      <c r="BV846" s="144"/>
      <c r="BW846" s="114"/>
      <c r="BX846" s="67"/>
      <c r="BY846" s="68"/>
      <c r="BZ846" s="143"/>
      <c r="CA846" s="143"/>
      <c r="CB846" s="142"/>
      <c r="CC846" s="110"/>
      <c r="CD846" s="110"/>
      <c r="CE846" s="142"/>
      <c r="CF846" s="145"/>
      <c r="CG846" s="142"/>
      <c r="CH846" s="142"/>
      <c r="CI846" s="142"/>
      <c r="CJ846" s="142"/>
      <c r="CK846" s="142"/>
      <c r="CL846" s="111"/>
      <c r="CM846" s="111"/>
      <c r="CN846" s="111"/>
      <c r="CO846" s="142"/>
      <c r="CP846" s="145"/>
      <c r="CQ846" s="142"/>
      <c r="CR846" s="142"/>
      <c r="CS846" s="142"/>
      <c r="CT846" s="142"/>
      <c r="CU846" s="142"/>
      <c r="CV846" s="111"/>
      <c r="CW846" s="111"/>
      <c r="CX846" s="111"/>
      <c r="CY846" s="142"/>
      <c r="CZ846" s="145"/>
      <c r="DA846" s="116"/>
      <c r="DB846" s="168"/>
      <c r="DC846" s="118"/>
      <c r="DD846" s="118"/>
      <c r="DE846" s="167"/>
      <c r="DF846" s="167"/>
    </row>
    <row r="847" spans="1:110" hidden="1" x14ac:dyDescent="0.25">
      <c r="A847" s="140"/>
      <c r="B847" s="141"/>
      <c r="C847" s="90"/>
      <c r="D847" s="142"/>
      <c r="E847" s="143"/>
      <c r="F847" s="144"/>
      <c r="G847" s="142"/>
      <c r="H847" s="142"/>
      <c r="I847" s="110"/>
      <c r="J847" s="142"/>
      <c r="K847" s="110"/>
      <c r="L847" s="142"/>
      <c r="M847" s="142"/>
      <c r="N847" s="142"/>
      <c r="O847" s="110"/>
      <c r="P847" s="142"/>
      <c r="Q847" s="110"/>
      <c r="R847" s="142"/>
      <c r="S847" s="142"/>
      <c r="T847" s="142"/>
      <c r="U847" s="110"/>
      <c r="V847" s="142"/>
      <c r="W847" s="110"/>
      <c r="X847" s="142"/>
      <c r="Y847" s="110"/>
      <c r="Z847" s="144"/>
      <c r="AA847" s="142"/>
      <c r="AB847" s="142"/>
      <c r="AC847" s="142"/>
      <c r="AD847" s="142"/>
      <c r="AE847" s="142"/>
      <c r="AF847" s="111"/>
      <c r="AG847" s="111"/>
      <c r="AH847" s="111"/>
      <c r="AI847" s="142"/>
      <c r="AJ847" s="144"/>
      <c r="AK847" s="142"/>
      <c r="AL847" s="142"/>
      <c r="AM847" s="142"/>
      <c r="AN847" s="142"/>
      <c r="AO847" s="142"/>
      <c r="AP847" s="111"/>
      <c r="AQ847" s="111"/>
      <c r="AR847" s="111"/>
      <c r="AS847" s="142"/>
      <c r="AT847" s="144"/>
      <c r="AU847" s="142"/>
      <c r="AV847" s="142"/>
      <c r="AW847" s="142"/>
      <c r="AX847" s="110"/>
      <c r="AY847" s="110"/>
      <c r="AZ847" s="142"/>
      <c r="BA847" s="144"/>
      <c r="BB847" s="142"/>
      <c r="BC847" s="142"/>
      <c r="BD847" s="142"/>
      <c r="BE847" s="110"/>
      <c r="BF847" s="110"/>
      <c r="BG847" s="142"/>
      <c r="BH847" s="144"/>
      <c r="BI847" s="142"/>
      <c r="BJ847" s="142"/>
      <c r="BK847" s="110"/>
      <c r="BL847" s="142"/>
      <c r="BM847" s="110"/>
      <c r="BN847" s="142"/>
      <c r="BO847" s="142"/>
      <c r="BP847" s="142"/>
      <c r="BQ847" s="110"/>
      <c r="BR847" s="142"/>
      <c r="BS847" s="110"/>
      <c r="BT847" s="142"/>
      <c r="BU847" s="110"/>
      <c r="BV847" s="144"/>
      <c r="BW847" s="114"/>
      <c r="BX847" s="67"/>
      <c r="BY847" s="68"/>
      <c r="BZ847" s="143"/>
      <c r="CA847" s="143"/>
      <c r="CB847" s="142"/>
      <c r="CC847" s="110"/>
      <c r="CD847" s="110"/>
      <c r="CE847" s="142"/>
      <c r="CF847" s="145"/>
      <c r="CG847" s="142"/>
      <c r="CH847" s="142"/>
      <c r="CI847" s="142"/>
      <c r="CJ847" s="142"/>
      <c r="CK847" s="142"/>
      <c r="CL847" s="111"/>
      <c r="CM847" s="111"/>
      <c r="CN847" s="111"/>
      <c r="CO847" s="142"/>
      <c r="CP847" s="145"/>
      <c r="CQ847" s="142"/>
      <c r="CR847" s="142"/>
      <c r="CS847" s="142"/>
      <c r="CT847" s="142"/>
      <c r="CU847" s="142"/>
      <c r="CV847" s="111"/>
      <c r="CW847" s="111"/>
      <c r="CX847" s="111"/>
      <c r="CY847" s="142"/>
      <c r="CZ847" s="145"/>
      <c r="DA847" s="116"/>
      <c r="DB847" s="168"/>
      <c r="DC847" s="118"/>
      <c r="DD847" s="118"/>
      <c r="DE847" s="167"/>
      <c r="DF847" s="167"/>
    </row>
    <row r="848" spans="1:110" hidden="1" x14ac:dyDescent="0.25">
      <c r="A848" s="140"/>
      <c r="B848" s="141"/>
      <c r="C848" s="90"/>
      <c r="D848" s="142"/>
      <c r="E848" s="143"/>
      <c r="F848" s="144"/>
      <c r="G848" s="142"/>
      <c r="H848" s="142"/>
      <c r="I848" s="110"/>
      <c r="J848" s="142"/>
      <c r="K848" s="110"/>
      <c r="L848" s="142"/>
      <c r="M848" s="142"/>
      <c r="N848" s="142"/>
      <c r="O848" s="110"/>
      <c r="P848" s="142"/>
      <c r="Q848" s="110"/>
      <c r="R848" s="142"/>
      <c r="S848" s="142"/>
      <c r="T848" s="142"/>
      <c r="U848" s="110"/>
      <c r="V848" s="142"/>
      <c r="W848" s="110"/>
      <c r="X848" s="142"/>
      <c r="Y848" s="110"/>
      <c r="Z848" s="144"/>
      <c r="AA848" s="142"/>
      <c r="AB848" s="142"/>
      <c r="AC848" s="142"/>
      <c r="AD848" s="142"/>
      <c r="AE848" s="142"/>
      <c r="AF848" s="111"/>
      <c r="AG848" s="111"/>
      <c r="AH848" s="111"/>
      <c r="AI848" s="142"/>
      <c r="AJ848" s="144"/>
      <c r="AK848" s="142"/>
      <c r="AL848" s="142"/>
      <c r="AM848" s="142"/>
      <c r="AN848" s="142"/>
      <c r="AO848" s="142"/>
      <c r="AP848" s="111"/>
      <c r="AQ848" s="111"/>
      <c r="AR848" s="111"/>
      <c r="AS848" s="142"/>
      <c r="AT848" s="144"/>
      <c r="AU848" s="142"/>
      <c r="AV848" s="142"/>
      <c r="AW848" s="142"/>
      <c r="AX848" s="110"/>
      <c r="AY848" s="110"/>
      <c r="AZ848" s="142"/>
      <c r="BA848" s="144"/>
      <c r="BB848" s="142"/>
      <c r="BC848" s="142"/>
      <c r="BD848" s="142"/>
      <c r="BE848" s="110"/>
      <c r="BF848" s="110"/>
      <c r="BG848" s="142"/>
      <c r="BH848" s="144"/>
      <c r="BI848" s="142"/>
      <c r="BJ848" s="142"/>
      <c r="BK848" s="110"/>
      <c r="BL848" s="142"/>
      <c r="BM848" s="110"/>
      <c r="BN848" s="142"/>
      <c r="BO848" s="142"/>
      <c r="BP848" s="142"/>
      <c r="BQ848" s="110"/>
      <c r="BR848" s="142"/>
      <c r="BS848" s="110"/>
      <c r="BT848" s="142"/>
      <c r="BU848" s="110"/>
      <c r="BV848" s="144"/>
      <c r="BW848" s="114"/>
      <c r="BX848" s="67"/>
      <c r="BY848" s="68"/>
      <c r="BZ848" s="143"/>
      <c r="CA848" s="143"/>
      <c r="CB848" s="142"/>
      <c r="CC848" s="110"/>
      <c r="CD848" s="110"/>
      <c r="CE848" s="142"/>
      <c r="CF848" s="145"/>
      <c r="CG848" s="142"/>
      <c r="CH848" s="142"/>
      <c r="CI848" s="142"/>
      <c r="CJ848" s="142"/>
      <c r="CK848" s="142"/>
      <c r="CL848" s="111"/>
      <c r="CM848" s="111"/>
      <c r="CN848" s="111"/>
      <c r="CO848" s="142"/>
      <c r="CP848" s="145"/>
      <c r="CQ848" s="142"/>
      <c r="CR848" s="142"/>
      <c r="CS848" s="142"/>
      <c r="CT848" s="142"/>
      <c r="CU848" s="142"/>
      <c r="CV848" s="111"/>
      <c r="CW848" s="111"/>
      <c r="CX848" s="111"/>
      <c r="CY848" s="142"/>
      <c r="CZ848" s="145"/>
      <c r="DA848" s="116"/>
      <c r="DB848" s="168"/>
      <c r="DC848" s="118"/>
      <c r="DD848" s="118"/>
      <c r="DE848" s="167"/>
      <c r="DF848" s="167"/>
    </row>
    <row r="849" spans="1:110" hidden="1" x14ac:dyDescent="0.25">
      <c r="A849" s="140"/>
      <c r="B849" s="141"/>
      <c r="C849" s="90"/>
      <c r="D849" s="142"/>
      <c r="E849" s="143"/>
      <c r="F849" s="144"/>
      <c r="G849" s="142"/>
      <c r="H849" s="142"/>
      <c r="I849" s="110"/>
      <c r="J849" s="142"/>
      <c r="K849" s="110"/>
      <c r="L849" s="142"/>
      <c r="M849" s="142"/>
      <c r="N849" s="142"/>
      <c r="O849" s="110"/>
      <c r="P849" s="142"/>
      <c r="Q849" s="110"/>
      <c r="R849" s="142"/>
      <c r="S849" s="142"/>
      <c r="T849" s="142"/>
      <c r="U849" s="110"/>
      <c r="V849" s="142"/>
      <c r="W849" s="110"/>
      <c r="X849" s="142"/>
      <c r="Y849" s="110"/>
      <c r="Z849" s="144"/>
      <c r="AA849" s="142"/>
      <c r="AB849" s="142"/>
      <c r="AC849" s="142"/>
      <c r="AD849" s="142"/>
      <c r="AE849" s="142"/>
      <c r="AF849" s="111"/>
      <c r="AG849" s="111"/>
      <c r="AH849" s="111"/>
      <c r="AI849" s="142"/>
      <c r="AJ849" s="144"/>
      <c r="AK849" s="142"/>
      <c r="AL849" s="142"/>
      <c r="AM849" s="142"/>
      <c r="AN849" s="142"/>
      <c r="AO849" s="142"/>
      <c r="AP849" s="111"/>
      <c r="AQ849" s="111"/>
      <c r="AR849" s="111"/>
      <c r="AS849" s="142"/>
      <c r="AT849" s="144"/>
      <c r="AU849" s="142"/>
      <c r="AV849" s="142"/>
      <c r="AW849" s="142"/>
      <c r="AX849" s="110"/>
      <c r="AY849" s="110"/>
      <c r="AZ849" s="142"/>
      <c r="BA849" s="144"/>
      <c r="BB849" s="142"/>
      <c r="BC849" s="142"/>
      <c r="BD849" s="142"/>
      <c r="BE849" s="110"/>
      <c r="BF849" s="110"/>
      <c r="BG849" s="142"/>
      <c r="BH849" s="144"/>
      <c r="BI849" s="142"/>
      <c r="BJ849" s="142"/>
      <c r="BK849" s="110"/>
      <c r="BL849" s="142"/>
      <c r="BM849" s="110"/>
      <c r="BN849" s="142"/>
      <c r="BO849" s="142"/>
      <c r="BP849" s="142"/>
      <c r="BQ849" s="110"/>
      <c r="BR849" s="142"/>
      <c r="BS849" s="110"/>
      <c r="BT849" s="142"/>
      <c r="BU849" s="110"/>
      <c r="BV849" s="144"/>
      <c r="BW849" s="114"/>
      <c r="BX849" s="67"/>
      <c r="BY849" s="68"/>
      <c r="BZ849" s="143"/>
      <c r="CA849" s="143"/>
      <c r="CB849" s="142"/>
      <c r="CC849" s="110"/>
      <c r="CD849" s="110"/>
      <c r="CE849" s="142"/>
      <c r="CF849" s="145"/>
      <c r="CG849" s="142"/>
      <c r="CH849" s="142"/>
      <c r="CI849" s="142"/>
      <c r="CJ849" s="142"/>
      <c r="CK849" s="142"/>
      <c r="CL849" s="111"/>
      <c r="CM849" s="111"/>
      <c r="CN849" s="111"/>
      <c r="CO849" s="142"/>
      <c r="CP849" s="145"/>
      <c r="CQ849" s="142"/>
      <c r="CR849" s="142"/>
      <c r="CS849" s="142"/>
      <c r="CT849" s="142"/>
      <c r="CU849" s="142"/>
      <c r="CV849" s="111"/>
      <c r="CW849" s="111"/>
      <c r="CX849" s="111"/>
      <c r="CY849" s="142"/>
      <c r="CZ849" s="145"/>
      <c r="DA849" s="116"/>
      <c r="DB849" s="168"/>
      <c r="DC849" s="118"/>
      <c r="DD849" s="118"/>
      <c r="DE849" s="167"/>
      <c r="DF849" s="167"/>
    </row>
    <row r="850" spans="1:110" hidden="1" x14ac:dyDescent="0.25">
      <c r="A850" s="140"/>
      <c r="B850" s="141"/>
      <c r="C850" s="90"/>
      <c r="D850" s="142"/>
      <c r="E850" s="143"/>
      <c r="F850" s="144"/>
      <c r="G850" s="142"/>
      <c r="H850" s="142"/>
      <c r="I850" s="110"/>
      <c r="J850" s="142"/>
      <c r="K850" s="110"/>
      <c r="L850" s="142"/>
      <c r="M850" s="142"/>
      <c r="N850" s="142"/>
      <c r="O850" s="110"/>
      <c r="P850" s="142"/>
      <c r="Q850" s="110"/>
      <c r="R850" s="142"/>
      <c r="S850" s="142"/>
      <c r="T850" s="142"/>
      <c r="U850" s="110"/>
      <c r="V850" s="142"/>
      <c r="W850" s="110"/>
      <c r="X850" s="142"/>
      <c r="Y850" s="110"/>
      <c r="Z850" s="144"/>
      <c r="AA850" s="142"/>
      <c r="AB850" s="142"/>
      <c r="AC850" s="142"/>
      <c r="AD850" s="142"/>
      <c r="AE850" s="142"/>
      <c r="AF850" s="111"/>
      <c r="AG850" s="111"/>
      <c r="AH850" s="111"/>
      <c r="AI850" s="142"/>
      <c r="AJ850" s="144"/>
      <c r="AK850" s="142"/>
      <c r="AL850" s="142"/>
      <c r="AM850" s="142"/>
      <c r="AN850" s="142"/>
      <c r="AO850" s="142"/>
      <c r="AP850" s="111"/>
      <c r="AQ850" s="111"/>
      <c r="AR850" s="111"/>
      <c r="AS850" s="142"/>
      <c r="AT850" s="144"/>
      <c r="AU850" s="142"/>
      <c r="AV850" s="142"/>
      <c r="AW850" s="142"/>
      <c r="AX850" s="110"/>
      <c r="AY850" s="110"/>
      <c r="AZ850" s="142"/>
      <c r="BA850" s="144"/>
      <c r="BB850" s="142"/>
      <c r="BC850" s="142"/>
      <c r="BD850" s="142"/>
      <c r="BE850" s="110"/>
      <c r="BF850" s="110"/>
      <c r="BG850" s="142"/>
      <c r="BH850" s="144"/>
      <c r="BI850" s="142"/>
      <c r="BJ850" s="142"/>
      <c r="BK850" s="110"/>
      <c r="BL850" s="142"/>
      <c r="BM850" s="110"/>
      <c r="BN850" s="142"/>
      <c r="BO850" s="142"/>
      <c r="BP850" s="142"/>
      <c r="BQ850" s="110"/>
      <c r="BR850" s="142"/>
      <c r="BS850" s="110"/>
      <c r="BT850" s="142"/>
      <c r="BU850" s="110"/>
      <c r="BV850" s="144"/>
      <c r="BW850" s="114"/>
      <c r="BX850" s="67"/>
      <c r="BY850" s="68"/>
      <c r="BZ850" s="143"/>
      <c r="CA850" s="143"/>
      <c r="CB850" s="142"/>
      <c r="CC850" s="110"/>
      <c r="CD850" s="110"/>
      <c r="CE850" s="142"/>
      <c r="CF850" s="145"/>
      <c r="CG850" s="142"/>
      <c r="CH850" s="142"/>
      <c r="CI850" s="142"/>
      <c r="CJ850" s="142"/>
      <c r="CK850" s="142"/>
      <c r="CL850" s="111"/>
      <c r="CM850" s="111"/>
      <c r="CN850" s="111"/>
      <c r="CO850" s="142"/>
      <c r="CP850" s="145"/>
      <c r="CQ850" s="142"/>
      <c r="CR850" s="142"/>
      <c r="CS850" s="142"/>
      <c r="CT850" s="142"/>
      <c r="CU850" s="142"/>
      <c r="CV850" s="111"/>
      <c r="CW850" s="111"/>
      <c r="CX850" s="111"/>
      <c r="CY850" s="142"/>
      <c r="CZ850" s="145"/>
      <c r="DA850" s="116"/>
      <c r="DB850" s="168"/>
      <c r="DC850" s="118"/>
      <c r="DD850" s="118"/>
      <c r="DE850" s="167"/>
      <c r="DF850" s="167"/>
    </row>
    <row r="851" spans="1:110" hidden="1" x14ac:dyDescent="0.25">
      <c r="A851" s="140"/>
      <c r="B851" s="141"/>
      <c r="C851" s="90"/>
      <c r="D851" s="142"/>
      <c r="E851" s="143"/>
      <c r="F851" s="144"/>
      <c r="G851" s="142"/>
      <c r="H851" s="142"/>
      <c r="I851" s="110"/>
      <c r="J851" s="142"/>
      <c r="K851" s="110"/>
      <c r="L851" s="142"/>
      <c r="M851" s="142"/>
      <c r="N851" s="142"/>
      <c r="O851" s="110"/>
      <c r="P851" s="142"/>
      <c r="Q851" s="110"/>
      <c r="R851" s="142"/>
      <c r="S851" s="142"/>
      <c r="T851" s="142"/>
      <c r="U851" s="110"/>
      <c r="V851" s="142"/>
      <c r="W851" s="110"/>
      <c r="X851" s="142"/>
      <c r="Y851" s="110"/>
      <c r="Z851" s="144"/>
      <c r="AA851" s="142"/>
      <c r="AB851" s="142"/>
      <c r="AC851" s="142"/>
      <c r="AD851" s="142"/>
      <c r="AE851" s="142"/>
      <c r="AF851" s="111"/>
      <c r="AG851" s="111"/>
      <c r="AH851" s="111"/>
      <c r="AI851" s="142"/>
      <c r="AJ851" s="144"/>
      <c r="AK851" s="142"/>
      <c r="AL851" s="142"/>
      <c r="AM851" s="142"/>
      <c r="AN851" s="142"/>
      <c r="AO851" s="142"/>
      <c r="AP851" s="111"/>
      <c r="AQ851" s="111"/>
      <c r="AR851" s="111"/>
      <c r="AS851" s="142"/>
      <c r="AT851" s="144"/>
      <c r="AU851" s="142"/>
      <c r="AV851" s="142"/>
      <c r="AW851" s="142"/>
      <c r="AX851" s="110"/>
      <c r="AY851" s="110"/>
      <c r="AZ851" s="142"/>
      <c r="BA851" s="144"/>
      <c r="BB851" s="142"/>
      <c r="BC851" s="142"/>
      <c r="BD851" s="142"/>
      <c r="BE851" s="110"/>
      <c r="BF851" s="110"/>
      <c r="BG851" s="142"/>
      <c r="BH851" s="144"/>
      <c r="BI851" s="142"/>
      <c r="BJ851" s="142"/>
      <c r="BK851" s="110"/>
      <c r="BL851" s="142"/>
      <c r="BM851" s="110"/>
      <c r="BN851" s="142"/>
      <c r="BO851" s="142"/>
      <c r="BP851" s="142"/>
      <c r="BQ851" s="110"/>
      <c r="BR851" s="142"/>
      <c r="BS851" s="110"/>
      <c r="BT851" s="142"/>
      <c r="BU851" s="110"/>
      <c r="BV851" s="144"/>
      <c r="BW851" s="114"/>
      <c r="BX851" s="67"/>
      <c r="BY851" s="68"/>
      <c r="BZ851" s="143"/>
      <c r="CA851" s="143"/>
      <c r="CB851" s="142"/>
      <c r="CC851" s="110"/>
      <c r="CD851" s="110"/>
      <c r="CE851" s="142"/>
      <c r="CF851" s="145"/>
      <c r="CG851" s="142"/>
      <c r="CH851" s="142"/>
      <c r="CI851" s="142"/>
      <c r="CJ851" s="142"/>
      <c r="CK851" s="142"/>
      <c r="CL851" s="111"/>
      <c r="CM851" s="111"/>
      <c r="CN851" s="111"/>
      <c r="CO851" s="142"/>
      <c r="CP851" s="145"/>
      <c r="CQ851" s="142"/>
      <c r="CR851" s="142"/>
      <c r="CS851" s="142"/>
      <c r="CT851" s="142"/>
      <c r="CU851" s="142"/>
      <c r="CV851" s="111"/>
      <c r="CW851" s="111"/>
      <c r="CX851" s="111"/>
      <c r="CY851" s="142"/>
      <c r="CZ851" s="145"/>
      <c r="DA851" s="116"/>
      <c r="DB851" s="168"/>
      <c r="DC851" s="118"/>
      <c r="DD851" s="118"/>
      <c r="DE851" s="167"/>
      <c r="DF851" s="167"/>
    </row>
    <row r="852" spans="1:110" hidden="1" x14ac:dyDescent="0.25">
      <c r="A852" s="140"/>
      <c r="B852" s="141"/>
      <c r="C852" s="90"/>
      <c r="D852" s="142"/>
      <c r="E852" s="143"/>
      <c r="F852" s="144"/>
      <c r="G852" s="142"/>
      <c r="H852" s="142"/>
      <c r="I852" s="110"/>
      <c r="J852" s="142"/>
      <c r="K852" s="110"/>
      <c r="L852" s="142"/>
      <c r="M852" s="142"/>
      <c r="N852" s="142"/>
      <c r="O852" s="110"/>
      <c r="P852" s="142"/>
      <c r="Q852" s="110"/>
      <c r="R852" s="142"/>
      <c r="S852" s="142"/>
      <c r="T852" s="142"/>
      <c r="U852" s="110"/>
      <c r="V852" s="142"/>
      <c r="W852" s="110"/>
      <c r="X852" s="142"/>
      <c r="Y852" s="110"/>
      <c r="Z852" s="144"/>
      <c r="AA852" s="142"/>
      <c r="AB852" s="142"/>
      <c r="AC852" s="142"/>
      <c r="AD852" s="142"/>
      <c r="AE852" s="142"/>
      <c r="AF852" s="111"/>
      <c r="AG852" s="111"/>
      <c r="AH852" s="111"/>
      <c r="AI852" s="142"/>
      <c r="AJ852" s="144"/>
      <c r="AK852" s="142"/>
      <c r="AL852" s="142"/>
      <c r="AM852" s="142"/>
      <c r="AN852" s="142"/>
      <c r="AO852" s="142"/>
      <c r="AP852" s="111"/>
      <c r="AQ852" s="111"/>
      <c r="AR852" s="111"/>
      <c r="AS852" s="142"/>
      <c r="AT852" s="144"/>
      <c r="AU852" s="142"/>
      <c r="AV852" s="142"/>
      <c r="AW852" s="142"/>
      <c r="AX852" s="110"/>
      <c r="AY852" s="110"/>
      <c r="AZ852" s="142"/>
      <c r="BA852" s="144"/>
      <c r="BB852" s="142"/>
      <c r="BC852" s="142"/>
      <c r="BD852" s="142"/>
      <c r="BE852" s="110"/>
      <c r="BF852" s="110"/>
      <c r="BG852" s="142"/>
      <c r="BH852" s="144"/>
      <c r="BI852" s="142"/>
      <c r="BJ852" s="142"/>
      <c r="BK852" s="110"/>
      <c r="BL852" s="142"/>
      <c r="BM852" s="110"/>
      <c r="BN852" s="142"/>
      <c r="BO852" s="142"/>
      <c r="BP852" s="142"/>
      <c r="BQ852" s="110"/>
      <c r="BR852" s="142"/>
      <c r="BS852" s="110"/>
      <c r="BT852" s="142"/>
      <c r="BU852" s="110"/>
      <c r="BV852" s="144"/>
      <c r="BW852" s="114"/>
      <c r="BX852" s="67"/>
      <c r="BY852" s="68"/>
      <c r="BZ852" s="143"/>
      <c r="CA852" s="143"/>
      <c r="CB852" s="142"/>
      <c r="CC852" s="110"/>
      <c r="CD852" s="110"/>
      <c r="CE852" s="142"/>
      <c r="CF852" s="145"/>
      <c r="CG852" s="142"/>
      <c r="CH852" s="142"/>
      <c r="CI852" s="142"/>
      <c r="CJ852" s="142"/>
      <c r="CK852" s="142"/>
      <c r="CL852" s="111"/>
      <c r="CM852" s="111"/>
      <c r="CN852" s="111"/>
      <c r="CO852" s="142"/>
      <c r="CP852" s="145"/>
      <c r="CQ852" s="142"/>
      <c r="CR852" s="142"/>
      <c r="CS852" s="142"/>
      <c r="CT852" s="142"/>
      <c r="CU852" s="142"/>
      <c r="CV852" s="111"/>
      <c r="CW852" s="111"/>
      <c r="CX852" s="111"/>
      <c r="CY852" s="142"/>
      <c r="CZ852" s="145"/>
      <c r="DA852" s="116"/>
      <c r="DB852" s="168"/>
      <c r="DC852" s="118"/>
      <c r="DD852" s="118"/>
      <c r="DE852" s="167"/>
      <c r="DF852" s="167"/>
    </row>
    <row r="853" spans="1:110" hidden="1" x14ac:dyDescent="0.25">
      <c r="A853" s="140"/>
      <c r="B853" s="141"/>
      <c r="C853" s="90"/>
      <c r="D853" s="142"/>
      <c r="E853" s="143"/>
      <c r="F853" s="144"/>
      <c r="G853" s="142"/>
      <c r="H853" s="142"/>
      <c r="I853" s="110"/>
      <c r="J853" s="142"/>
      <c r="K853" s="110"/>
      <c r="L853" s="142"/>
      <c r="M853" s="142"/>
      <c r="N853" s="142"/>
      <c r="O853" s="110"/>
      <c r="P853" s="142"/>
      <c r="Q853" s="110"/>
      <c r="R853" s="142"/>
      <c r="S853" s="142"/>
      <c r="T853" s="142"/>
      <c r="U853" s="110"/>
      <c r="V853" s="142"/>
      <c r="W853" s="110"/>
      <c r="X853" s="142"/>
      <c r="Y853" s="110"/>
      <c r="Z853" s="144"/>
      <c r="AA853" s="142"/>
      <c r="AB853" s="142"/>
      <c r="AC853" s="142"/>
      <c r="AD853" s="142"/>
      <c r="AE853" s="142"/>
      <c r="AF853" s="111"/>
      <c r="AG853" s="111"/>
      <c r="AH853" s="111"/>
      <c r="AI853" s="142"/>
      <c r="AJ853" s="144"/>
      <c r="AK853" s="142"/>
      <c r="AL853" s="142"/>
      <c r="AM853" s="142"/>
      <c r="AN853" s="142"/>
      <c r="AO853" s="142"/>
      <c r="AP853" s="111"/>
      <c r="AQ853" s="111"/>
      <c r="AR853" s="111"/>
      <c r="AS853" s="142"/>
      <c r="AT853" s="144"/>
      <c r="AU853" s="142"/>
      <c r="AV853" s="142"/>
      <c r="AW853" s="142"/>
      <c r="AX853" s="110"/>
      <c r="AY853" s="110"/>
      <c r="AZ853" s="142"/>
      <c r="BA853" s="144"/>
      <c r="BB853" s="142"/>
      <c r="BC853" s="142"/>
      <c r="BD853" s="142"/>
      <c r="BE853" s="110"/>
      <c r="BF853" s="110"/>
      <c r="BG853" s="142"/>
      <c r="BH853" s="144"/>
      <c r="BI853" s="142"/>
      <c r="BJ853" s="142"/>
      <c r="BK853" s="110"/>
      <c r="BL853" s="142"/>
      <c r="BM853" s="110"/>
      <c r="BN853" s="142"/>
      <c r="BO853" s="142"/>
      <c r="BP853" s="142"/>
      <c r="BQ853" s="110"/>
      <c r="BR853" s="142"/>
      <c r="BS853" s="110"/>
      <c r="BT853" s="142"/>
      <c r="BU853" s="110"/>
      <c r="BV853" s="144"/>
      <c r="BW853" s="114"/>
      <c r="BX853" s="67"/>
      <c r="BY853" s="68"/>
      <c r="BZ853" s="143"/>
      <c r="CA853" s="143"/>
      <c r="CB853" s="142"/>
      <c r="CC853" s="110"/>
      <c r="CD853" s="110"/>
      <c r="CE853" s="142"/>
      <c r="CF853" s="145"/>
      <c r="CG853" s="142"/>
      <c r="CH853" s="142"/>
      <c r="CI853" s="142"/>
      <c r="CJ853" s="142"/>
      <c r="CK853" s="142"/>
      <c r="CL853" s="111"/>
      <c r="CM853" s="111"/>
      <c r="CN853" s="111"/>
      <c r="CO853" s="142"/>
      <c r="CP853" s="145"/>
      <c r="CQ853" s="142"/>
      <c r="CR853" s="142"/>
      <c r="CS853" s="142"/>
      <c r="CT853" s="142"/>
      <c r="CU853" s="142"/>
      <c r="CV853" s="111"/>
      <c r="CW853" s="111"/>
      <c r="CX853" s="111"/>
      <c r="CY853" s="142"/>
      <c r="CZ853" s="145"/>
      <c r="DA853" s="116"/>
      <c r="DB853" s="168"/>
      <c r="DC853" s="118"/>
      <c r="DD853" s="118"/>
      <c r="DE853" s="167"/>
      <c r="DF853" s="167"/>
    </row>
    <row r="854" spans="1:110" hidden="1" x14ac:dyDescent="0.25">
      <c r="A854" s="140"/>
      <c r="B854" s="141"/>
      <c r="C854" s="90"/>
      <c r="D854" s="142"/>
      <c r="E854" s="143"/>
      <c r="F854" s="144"/>
      <c r="G854" s="142"/>
      <c r="H854" s="142"/>
      <c r="I854" s="110"/>
      <c r="J854" s="142"/>
      <c r="K854" s="110"/>
      <c r="L854" s="142"/>
      <c r="M854" s="142"/>
      <c r="N854" s="142"/>
      <c r="O854" s="110"/>
      <c r="P854" s="142"/>
      <c r="Q854" s="110"/>
      <c r="R854" s="142"/>
      <c r="S854" s="142"/>
      <c r="T854" s="142"/>
      <c r="U854" s="110"/>
      <c r="V854" s="142"/>
      <c r="W854" s="110"/>
      <c r="X854" s="142"/>
      <c r="Y854" s="110"/>
      <c r="Z854" s="144"/>
      <c r="AA854" s="142"/>
      <c r="AB854" s="142"/>
      <c r="AC854" s="142"/>
      <c r="AD854" s="142"/>
      <c r="AE854" s="142"/>
      <c r="AF854" s="111"/>
      <c r="AG854" s="111"/>
      <c r="AH854" s="111"/>
      <c r="AI854" s="142"/>
      <c r="AJ854" s="144"/>
      <c r="AK854" s="142"/>
      <c r="AL854" s="142"/>
      <c r="AM854" s="142"/>
      <c r="AN854" s="142"/>
      <c r="AO854" s="142"/>
      <c r="AP854" s="111"/>
      <c r="AQ854" s="111"/>
      <c r="AR854" s="111"/>
      <c r="AS854" s="142"/>
      <c r="AT854" s="144"/>
      <c r="AU854" s="142"/>
      <c r="AV854" s="142"/>
      <c r="AW854" s="142"/>
      <c r="AX854" s="110"/>
      <c r="AY854" s="110"/>
      <c r="AZ854" s="142"/>
      <c r="BA854" s="144"/>
      <c r="BB854" s="142"/>
      <c r="BC854" s="142"/>
      <c r="BD854" s="142"/>
      <c r="BE854" s="110"/>
      <c r="BF854" s="110"/>
      <c r="BG854" s="142"/>
      <c r="BH854" s="144"/>
      <c r="BI854" s="142"/>
      <c r="BJ854" s="142"/>
      <c r="BK854" s="110"/>
      <c r="BL854" s="142"/>
      <c r="BM854" s="110"/>
      <c r="BN854" s="142"/>
      <c r="BO854" s="142"/>
      <c r="BP854" s="142"/>
      <c r="BQ854" s="110"/>
      <c r="BR854" s="142"/>
      <c r="BS854" s="110"/>
      <c r="BT854" s="142"/>
      <c r="BU854" s="110"/>
      <c r="BV854" s="144"/>
      <c r="BW854" s="114"/>
      <c r="BX854" s="67"/>
      <c r="BY854" s="68"/>
      <c r="BZ854" s="143"/>
      <c r="CA854" s="143"/>
      <c r="CB854" s="142"/>
      <c r="CC854" s="110"/>
      <c r="CD854" s="110"/>
      <c r="CE854" s="142"/>
      <c r="CF854" s="145"/>
      <c r="CG854" s="142"/>
      <c r="CH854" s="142"/>
      <c r="CI854" s="142"/>
      <c r="CJ854" s="142"/>
      <c r="CK854" s="142"/>
      <c r="CL854" s="111"/>
      <c r="CM854" s="111"/>
      <c r="CN854" s="111"/>
      <c r="CO854" s="142"/>
      <c r="CP854" s="145"/>
      <c r="CQ854" s="142"/>
      <c r="CR854" s="142"/>
      <c r="CS854" s="142"/>
      <c r="CT854" s="142"/>
      <c r="CU854" s="142"/>
      <c r="CV854" s="111"/>
      <c r="CW854" s="111"/>
      <c r="CX854" s="111"/>
      <c r="CY854" s="142"/>
      <c r="CZ854" s="145"/>
      <c r="DA854" s="116"/>
      <c r="DB854" s="168"/>
      <c r="DC854" s="118"/>
      <c r="DD854" s="118"/>
      <c r="DE854" s="167"/>
      <c r="DF854" s="167"/>
    </row>
    <row r="855" spans="1:110" hidden="1" x14ac:dyDescent="0.25">
      <c r="A855" s="140"/>
      <c r="B855" s="141"/>
      <c r="C855" s="90"/>
      <c r="D855" s="142"/>
      <c r="E855" s="143"/>
      <c r="F855" s="144"/>
      <c r="G855" s="142"/>
      <c r="H855" s="142"/>
      <c r="I855" s="110"/>
      <c r="J855" s="142"/>
      <c r="K855" s="110"/>
      <c r="L855" s="142"/>
      <c r="M855" s="142"/>
      <c r="N855" s="142"/>
      <c r="O855" s="110"/>
      <c r="P855" s="142"/>
      <c r="Q855" s="110"/>
      <c r="R855" s="142"/>
      <c r="S855" s="142"/>
      <c r="T855" s="142"/>
      <c r="U855" s="110"/>
      <c r="V855" s="142"/>
      <c r="W855" s="110"/>
      <c r="X855" s="142"/>
      <c r="Y855" s="110"/>
      <c r="Z855" s="144"/>
      <c r="AA855" s="142"/>
      <c r="AB855" s="142"/>
      <c r="AC855" s="142"/>
      <c r="AD855" s="142"/>
      <c r="AE855" s="142"/>
      <c r="AF855" s="111"/>
      <c r="AG855" s="111"/>
      <c r="AH855" s="111"/>
      <c r="AI855" s="142"/>
      <c r="AJ855" s="144"/>
      <c r="AK855" s="142"/>
      <c r="AL855" s="142"/>
      <c r="AM855" s="142"/>
      <c r="AN855" s="142"/>
      <c r="AO855" s="142"/>
      <c r="AP855" s="111"/>
      <c r="AQ855" s="111"/>
      <c r="AR855" s="111"/>
      <c r="AS855" s="142"/>
      <c r="AT855" s="144"/>
      <c r="AU855" s="142"/>
      <c r="AV855" s="142"/>
      <c r="AW855" s="142"/>
      <c r="AX855" s="110"/>
      <c r="AY855" s="110"/>
      <c r="AZ855" s="142"/>
      <c r="BA855" s="144"/>
      <c r="BB855" s="142"/>
      <c r="BC855" s="142"/>
      <c r="BD855" s="142"/>
      <c r="BE855" s="110"/>
      <c r="BF855" s="110"/>
      <c r="BG855" s="142"/>
      <c r="BH855" s="144"/>
      <c r="BI855" s="142"/>
      <c r="BJ855" s="142"/>
      <c r="BK855" s="110"/>
      <c r="BL855" s="142"/>
      <c r="BM855" s="110"/>
      <c r="BN855" s="142"/>
      <c r="BO855" s="142"/>
      <c r="BP855" s="142"/>
      <c r="BQ855" s="110"/>
      <c r="BR855" s="142"/>
      <c r="BS855" s="110"/>
      <c r="BT855" s="142"/>
      <c r="BU855" s="110"/>
      <c r="BV855" s="144"/>
      <c r="BW855" s="114"/>
      <c r="BX855" s="67"/>
      <c r="BY855" s="68"/>
      <c r="BZ855" s="143"/>
      <c r="CA855" s="143"/>
      <c r="CB855" s="142"/>
      <c r="CC855" s="110"/>
      <c r="CD855" s="110"/>
      <c r="CE855" s="142"/>
      <c r="CF855" s="145"/>
      <c r="CG855" s="142"/>
      <c r="CH855" s="142"/>
      <c r="CI855" s="142"/>
      <c r="CJ855" s="142"/>
      <c r="CK855" s="142"/>
      <c r="CL855" s="111"/>
      <c r="CM855" s="111"/>
      <c r="CN855" s="111"/>
      <c r="CO855" s="142"/>
      <c r="CP855" s="145"/>
      <c r="CQ855" s="142"/>
      <c r="CR855" s="142"/>
      <c r="CS855" s="142"/>
      <c r="CT855" s="142"/>
      <c r="CU855" s="142"/>
      <c r="CV855" s="111"/>
      <c r="CW855" s="111"/>
      <c r="CX855" s="111"/>
      <c r="CY855" s="142"/>
      <c r="CZ855" s="145"/>
      <c r="DA855" s="116"/>
      <c r="DB855" s="168"/>
      <c r="DC855" s="118"/>
      <c r="DD855" s="118"/>
      <c r="DE855" s="167"/>
      <c r="DF855" s="167"/>
    </row>
    <row r="856" spans="1:110" hidden="1" x14ac:dyDescent="0.25">
      <c r="A856" s="140"/>
      <c r="B856" s="141"/>
      <c r="C856" s="90"/>
      <c r="D856" s="142"/>
      <c r="E856" s="143"/>
      <c r="F856" s="144"/>
      <c r="G856" s="142"/>
      <c r="H856" s="142"/>
      <c r="I856" s="110"/>
      <c r="J856" s="142"/>
      <c r="K856" s="110"/>
      <c r="L856" s="142"/>
      <c r="M856" s="142"/>
      <c r="N856" s="142"/>
      <c r="O856" s="110"/>
      <c r="P856" s="142"/>
      <c r="Q856" s="110"/>
      <c r="R856" s="142"/>
      <c r="S856" s="142"/>
      <c r="T856" s="142"/>
      <c r="U856" s="110"/>
      <c r="V856" s="142"/>
      <c r="W856" s="110"/>
      <c r="X856" s="142"/>
      <c r="Y856" s="110"/>
      <c r="Z856" s="144"/>
      <c r="AA856" s="142"/>
      <c r="AB856" s="142"/>
      <c r="AC856" s="142"/>
      <c r="AD856" s="142"/>
      <c r="AE856" s="142"/>
      <c r="AF856" s="111"/>
      <c r="AG856" s="111"/>
      <c r="AH856" s="111"/>
      <c r="AI856" s="142"/>
      <c r="AJ856" s="144"/>
      <c r="AK856" s="142"/>
      <c r="AL856" s="142"/>
      <c r="AM856" s="142"/>
      <c r="AN856" s="142"/>
      <c r="AO856" s="142"/>
      <c r="AP856" s="111"/>
      <c r="AQ856" s="111"/>
      <c r="AR856" s="111"/>
      <c r="AS856" s="142"/>
      <c r="AT856" s="144"/>
      <c r="AU856" s="142"/>
      <c r="AV856" s="142"/>
      <c r="AW856" s="142"/>
      <c r="AX856" s="110"/>
      <c r="AY856" s="110"/>
      <c r="AZ856" s="142"/>
      <c r="BA856" s="144"/>
      <c r="BB856" s="142"/>
      <c r="BC856" s="142"/>
      <c r="BD856" s="142"/>
      <c r="BE856" s="110"/>
      <c r="BF856" s="110"/>
      <c r="BG856" s="142"/>
      <c r="BH856" s="144"/>
      <c r="BI856" s="142"/>
      <c r="BJ856" s="142"/>
      <c r="BK856" s="110"/>
      <c r="BL856" s="142"/>
      <c r="BM856" s="110"/>
      <c r="BN856" s="142"/>
      <c r="BO856" s="142"/>
      <c r="BP856" s="142"/>
      <c r="BQ856" s="110"/>
      <c r="BR856" s="142"/>
      <c r="BS856" s="110"/>
      <c r="BT856" s="142"/>
      <c r="BU856" s="110"/>
      <c r="BV856" s="144"/>
      <c r="BW856" s="114"/>
      <c r="BX856" s="67"/>
      <c r="BY856" s="68"/>
      <c r="BZ856" s="143"/>
      <c r="CA856" s="143"/>
      <c r="CB856" s="142"/>
      <c r="CC856" s="110"/>
      <c r="CD856" s="110"/>
      <c r="CE856" s="142"/>
      <c r="CF856" s="145"/>
      <c r="CG856" s="142"/>
      <c r="CH856" s="142"/>
      <c r="CI856" s="142"/>
      <c r="CJ856" s="142"/>
      <c r="CK856" s="142"/>
      <c r="CL856" s="111"/>
      <c r="CM856" s="111"/>
      <c r="CN856" s="111"/>
      <c r="CO856" s="142"/>
      <c r="CP856" s="145"/>
      <c r="CQ856" s="142"/>
      <c r="CR856" s="142"/>
      <c r="CS856" s="142"/>
      <c r="CT856" s="142"/>
      <c r="CU856" s="142"/>
      <c r="CV856" s="111"/>
      <c r="CW856" s="111"/>
      <c r="CX856" s="111"/>
      <c r="CY856" s="142"/>
      <c r="CZ856" s="145"/>
      <c r="DA856" s="116"/>
      <c r="DB856" s="168"/>
      <c r="DC856" s="118"/>
      <c r="DD856" s="118"/>
      <c r="DE856" s="167"/>
      <c r="DF856" s="167"/>
    </row>
    <row r="857" spans="1:110" hidden="1" x14ac:dyDescent="0.25">
      <c r="A857" s="140"/>
      <c r="B857" s="141"/>
      <c r="C857" s="90"/>
      <c r="D857" s="142"/>
      <c r="E857" s="143"/>
      <c r="F857" s="144"/>
      <c r="G857" s="142"/>
      <c r="H857" s="142"/>
      <c r="I857" s="110"/>
      <c r="J857" s="142"/>
      <c r="K857" s="110"/>
      <c r="L857" s="142"/>
      <c r="M857" s="142"/>
      <c r="N857" s="142"/>
      <c r="O857" s="110"/>
      <c r="P857" s="142"/>
      <c r="Q857" s="110"/>
      <c r="R857" s="142"/>
      <c r="S857" s="142"/>
      <c r="T857" s="142"/>
      <c r="U857" s="110"/>
      <c r="V857" s="142"/>
      <c r="W857" s="110"/>
      <c r="X857" s="142"/>
      <c r="Y857" s="110"/>
      <c r="Z857" s="144"/>
      <c r="AA857" s="142"/>
      <c r="AB857" s="142"/>
      <c r="AC857" s="142"/>
      <c r="AD857" s="142"/>
      <c r="AE857" s="142"/>
      <c r="AF857" s="111"/>
      <c r="AG857" s="111"/>
      <c r="AH857" s="111"/>
      <c r="AI857" s="142"/>
      <c r="AJ857" s="144"/>
      <c r="AK857" s="142"/>
      <c r="AL857" s="142"/>
      <c r="AM857" s="142"/>
      <c r="AN857" s="142"/>
      <c r="AO857" s="142"/>
      <c r="AP857" s="111"/>
      <c r="AQ857" s="111"/>
      <c r="AR857" s="111"/>
      <c r="AS857" s="142"/>
      <c r="AT857" s="144"/>
      <c r="AU857" s="142"/>
      <c r="AV857" s="142"/>
      <c r="AW857" s="142"/>
      <c r="AX857" s="110"/>
      <c r="AY857" s="110"/>
      <c r="AZ857" s="142"/>
      <c r="BA857" s="144"/>
      <c r="BB857" s="142"/>
      <c r="BC857" s="142"/>
      <c r="BD857" s="142"/>
      <c r="BE857" s="110"/>
      <c r="BF857" s="110"/>
      <c r="BG857" s="142"/>
      <c r="BH857" s="144"/>
      <c r="BI857" s="142"/>
      <c r="BJ857" s="142"/>
      <c r="BK857" s="110"/>
      <c r="BL857" s="142"/>
      <c r="BM857" s="110"/>
      <c r="BN857" s="142"/>
      <c r="BO857" s="142"/>
      <c r="BP857" s="142"/>
      <c r="BQ857" s="110"/>
      <c r="BR857" s="142"/>
      <c r="BS857" s="110"/>
      <c r="BT857" s="142"/>
      <c r="BU857" s="110"/>
      <c r="BV857" s="144"/>
      <c r="BW857" s="114"/>
      <c r="BX857" s="67"/>
      <c r="BY857" s="68"/>
      <c r="BZ857" s="143"/>
      <c r="CA857" s="143"/>
      <c r="CB857" s="142"/>
      <c r="CC857" s="110"/>
      <c r="CD857" s="110"/>
      <c r="CE857" s="142"/>
      <c r="CF857" s="145"/>
      <c r="CG857" s="142"/>
      <c r="CH857" s="142"/>
      <c r="CI857" s="142"/>
      <c r="CJ857" s="142"/>
      <c r="CK857" s="142"/>
      <c r="CL857" s="111"/>
      <c r="CM857" s="111"/>
      <c r="CN857" s="111"/>
      <c r="CO857" s="142"/>
      <c r="CP857" s="145"/>
      <c r="CQ857" s="142"/>
      <c r="CR857" s="142"/>
      <c r="CS857" s="142"/>
      <c r="CT857" s="142"/>
      <c r="CU857" s="142"/>
      <c r="CV857" s="111"/>
      <c r="CW857" s="111"/>
      <c r="CX857" s="111"/>
      <c r="CY857" s="142"/>
      <c r="CZ857" s="145"/>
      <c r="DA857" s="116"/>
      <c r="DB857" s="168"/>
      <c r="DC857" s="118"/>
      <c r="DD857" s="118"/>
      <c r="DE857" s="167"/>
      <c r="DF857" s="167"/>
    </row>
    <row r="858" spans="1:110" hidden="1" x14ac:dyDescent="0.25">
      <c r="A858" s="140"/>
      <c r="B858" s="141"/>
      <c r="C858" s="90"/>
      <c r="D858" s="142"/>
      <c r="E858" s="143"/>
      <c r="F858" s="144"/>
      <c r="G858" s="142"/>
      <c r="H858" s="142"/>
      <c r="I858" s="110"/>
      <c r="J858" s="142"/>
      <c r="K858" s="110"/>
      <c r="L858" s="142"/>
      <c r="M858" s="142"/>
      <c r="N858" s="142"/>
      <c r="O858" s="110"/>
      <c r="P858" s="142"/>
      <c r="Q858" s="110"/>
      <c r="R858" s="142"/>
      <c r="S858" s="142"/>
      <c r="T858" s="142"/>
      <c r="U858" s="110"/>
      <c r="V858" s="142"/>
      <c r="W858" s="110"/>
      <c r="X858" s="142"/>
      <c r="Y858" s="110"/>
      <c r="Z858" s="144"/>
      <c r="AA858" s="142"/>
      <c r="AB858" s="142"/>
      <c r="AC858" s="142"/>
      <c r="AD858" s="142"/>
      <c r="AE858" s="142"/>
      <c r="AF858" s="111"/>
      <c r="AG858" s="111"/>
      <c r="AH858" s="111"/>
      <c r="AI858" s="142"/>
      <c r="AJ858" s="144"/>
      <c r="AK858" s="142"/>
      <c r="AL858" s="142"/>
      <c r="AM858" s="142"/>
      <c r="AN858" s="142"/>
      <c r="AO858" s="142"/>
      <c r="AP858" s="111"/>
      <c r="AQ858" s="111"/>
      <c r="AR858" s="111"/>
      <c r="AS858" s="142"/>
      <c r="AT858" s="144"/>
      <c r="AU858" s="142"/>
      <c r="AV858" s="142"/>
      <c r="AW858" s="142"/>
      <c r="AX858" s="110"/>
      <c r="AY858" s="110"/>
      <c r="AZ858" s="142"/>
      <c r="BA858" s="144"/>
      <c r="BB858" s="142"/>
      <c r="BC858" s="142"/>
      <c r="BD858" s="142"/>
      <c r="BE858" s="110"/>
      <c r="BF858" s="110"/>
      <c r="BG858" s="142"/>
      <c r="BH858" s="144"/>
      <c r="BI858" s="142"/>
      <c r="BJ858" s="142"/>
      <c r="BK858" s="110"/>
      <c r="BL858" s="142"/>
      <c r="BM858" s="110"/>
      <c r="BN858" s="142"/>
      <c r="BO858" s="142"/>
      <c r="BP858" s="142"/>
      <c r="BQ858" s="110"/>
      <c r="BR858" s="142"/>
      <c r="BS858" s="110"/>
      <c r="BT858" s="142"/>
      <c r="BU858" s="110"/>
      <c r="BV858" s="144"/>
      <c r="BW858" s="114"/>
      <c r="BX858" s="67"/>
      <c r="BY858" s="68"/>
      <c r="BZ858" s="143"/>
      <c r="CA858" s="143"/>
      <c r="CB858" s="142"/>
      <c r="CC858" s="110"/>
      <c r="CD858" s="110"/>
      <c r="CE858" s="142"/>
      <c r="CF858" s="145"/>
      <c r="CG858" s="142"/>
      <c r="CH858" s="142"/>
      <c r="CI858" s="142"/>
      <c r="CJ858" s="142"/>
      <c r="CK858" s="142"/>
      <c r="CL858" s="111"/>
      <c r="CM858" s="111"/>
      <c r="CN858" s="111"/>
      <c r="CO858" s="142"/>
      <c r="CP858" s="145"/>
      <c r="CQ858" s="142"/>
      <c r="CR858" s="142"/>
      <c r="CS858" s="142"/>
      <c r="CT858" s="142"/>
      <c r="CU858" s="142"/>
      <c r="CV858" s="111"/>
      <c r="CW858" s="111"/>
      <c r="CX858" s="111"/>
      <c r="CY858" s="142"/>
      <c r="CZ858" s="145"/>
      <c r="DA858" s="116"/>
      <c r="DB858" s="168"/>
      <c r="DC858" s="118"/>
      <c r="DD858" s="118"/>
      <c r="DE858" s="167"/>
      <c r="DF858" s="167"/>
    </row>
    <row r="859" spans="1:110" hidden="1" x14ac:dyDescent="0.25">
      <c r="A859" s="140"/>
      <c r="B859" s="141"/>
      <c r="C859" s="90"/>
      <c r="D859" s="142"/>
      <c r="E859" s="143"/>
      <c r="F859" s="144"/>
      <c r="G859" s="142"/>
      <c r="H859" s="142"/>
      <c r="I859" s="110"/>
      <c r="J859" s="142"/>
      <c r="K859" s="110"/>
      <c r="L859" s="142"/>
      <c r="M859" s="142"/>
      <c r="N859" s="142"/>
      <c r="O859" s="110"/>
      <c r="P859" s="142"/>
      <c r="Q859" s="110"/>
      <c r="R859" s="142"/>
      <c r="S859" s="142"/>
      <c r="T859" s="142"/>
      <c r="U859" s="110"/>
      <c r="V859" s="142"/>
      <c r="W859" s="110"/>
      <c r="X859" s="142"/>
      <c r="Y859" s="110"/>
      <c r="Z859" s="144"/>
      <c r="AA859" s="142"/>
      <c r="AB859" s="142"/>
      <c r="AC859" s="142"/>
      <c r="AD859" s="142"/>
      <c r="AE859" s="142"/>
      <c r="AF859" s="111"/>
      <c r="AG859" s="111"/>
      <c r="AH859" s="111"/>
      <c r="AI859" s="142"/>
      <c r="AJ859" s="144"/>
      <c r="AK859" s="142"/>
      <c r="AL859" s="142"/>
      <c r="AM859" s="142"/>
      <c r="AN859" s="142"/>
      <c r="AO859" s="142"/>
      <c r="AP859" s="111"/>
      <c r="AQ859" s="111"/>
      <c r="AR859" s="111"/>
      <c r="AS859" s="142"/>
      <c r="AT859" s="144"/>
      <c r="AU859" s="142"/>
      <c r="AV859" s="142"/>
      <c r="AW859" s="142"/>
      <c r="AX859" s="110"/>
      <c r="AY859" s="110"/>
      <c r="AZ859" s="142"/>
      <c r="BA859" s="144"/>
      <c r="BB859" s="142"/>
      <c r="BC859" s="142"/>
      <c r="BD859" s="142"/>
      <c r="BE859" s="110"/>
      <c r="BF859" s="110"/>
      <c r="BG859" s="142"/>
      <c r="BH859" s="144"/>
      <c r="BI859" s="142"/>
      <c r="BJ859" s="142"/>
      <c r="BK859" s="110"/>
      <c r="BL859" s="142"/>
      <c r="BM859" s="110"/>
      <c r="BN859" s="142"/>
      <c r="BO859" s="142"/>
      <c r="BP859" s="142"/>
      <c r="BQ859" s="110"/>
      <c r="BR859" s="142"/>
      <c r="BS859" s="110"/>
      <c r="BT859" s="142"/>
      <c r="BU859" s="110"/>
      <c r="BV859" s="144"/>
      <c r="BW859" s="114"/>
      <c r="BX859" s="67"/>
      <c r="BY859" s="68"/>
      <c r="BZ859" s="143"/>
      <c r="CA859" s="143"/>
      <c r="CB859" s="142"/>
      <c r="CC859" s="110"/>
      <c r="CD859" s="110"/>
      <c r="CE859" s="142"/>
      <c r="CF859" s="145"/>
      <c r="CG859" s="142"/>
      <c r="CH859" s="142"/>
      <c r="CI859" s="142"/>
      <c r="CJ859" s="142"/>
      <c r="CK859" s="142"/>
      <c r="CL859" s="111"/>
      <c r="CM859" s="111"/>
      <c r="CN859" s="111"/>
      <c r="CO859" s="142"/>
      <c r="CP859" s="145"/>
      <c r="CQ859" s="142"/>
      <c r="CR859" s="142"/>
      <c r="CS859" s="142"/>
      <c r="CT859" s="142"/>
      <c r="CU859" s="142"/>
      <c r="CV859" s="111"/>
      <c r="CW859" s="111"/>
      <c r="CX859" s="111"/>
      <c r="CY859" s="142"/>
      <c r="CZ859" s="145"/>
      <c r="DA859" s="116"/>
      <c r="DB859" s="168"/>
      <c r="DC859" s="118"/>
      <c r="DD859" s="118"/>
      <c r="DE859" s="167"/>
      <c r="DF859" s="167"/>
    </row>
    <row r="860" spans="1:110" hidden="1" x14ac:dyDescent="0.25">
      <c r="A860" s="140"/>
      <c r="B860" s="141"/>
      <c r="C860" s="90"/>
      <c r="D860" s="142"/>
      <c r="E860" s="143"/>
      <c r="F860" s="144"/>
      <c r="G860" s="142"/>
      <c r="H860" s="142"/>
      <c r="I860" s="110"/>
      <c r="J860" s="142"/>
      <c r="K860" s="110"/>
      <c r="L860" s="142"/>
      <c r="M860" s="142"/>
      <c r="N860" s="142"/>
      <c r="O860" s="110"/>
      <c r="P860" s="142"/>
      <c r="Q860" s="110"/>
      <c r="R860" s="142"/>
      <c r="S860" s="142"/>
      <c r="T860" s="142"/>
      <c r="U860" s="110"/>
      <c r="V860" s="142"/>
      <c r="W860" s="110"/>
      <c r="X860" s="142"/>
      <c r="Y860" s="110"/>
      <c r="Z860" s="144"/>
      <c r="AA860" s="142"/>
      <c r="AB860" s="142"/>
      <c r="AC860" s="142"/>
      <c r="AD860" s="142"/>
      <c r="AE860" s="142"/>
      <c r="AF860" s="111"/>
      <c r="AG860" s="111"/>
      <c r="AH860" s="111"/>
      <c r="AI860" s="142"/>
      <c r="AJ860" s="144"/>
      <c r="AK860" s="142"/>
      <c r="AL860" s="142"/>
      <c r="AM860" s="142"/>
      <c r="AN860" s="142"/>
      <c r="AO860" s="142"/>
      <c r="AP860" s="111"/>
      <c r="AQ860" s="111"/>
      <c r="AR860" s="111"/>
      <c r="AS860" s="142"/>
      <c r="AT860" s="144"/>
      <c r="AU860" s="142"/>
      <c r="AV860" s="142"/>
      <c r="AW860" s="142"/>
      <c r="AX860" s="110"/>
      <c r="AY860" s="110"/>
      <c r="AZ860" s="142"/>
      <c r="BA860" s="144"/>
      <c r="BB860" s="142"/>
      <c r="BC860" s="142"/>
      <c r="BD860" s="142"/>
      <c r="BE860" s="110"/>
      <c r="BF860" s="110"/>
      <c r="BG860" s="142"/>
      <c r="BH860" s="144"/>
      <c r="BI860" s="142"/>
      <c r="BJ860" s="142"/>
      <c r="BK860" s="110"/>
      <c r="BL860" s="142"/>
      <c r="BM860" s="110"/>
      <c r="BN860" s="142"/>
      <c r="BO860" s="142"/>
      <c r="BP860" s="142"/>
      <c r="BQ860" s="110"/>
      <c r="BR860" s="142"/>
      <c r="BS860" s="110"/>
      <c r="BT860" s="142"/>
      <c r="BU860" s="110"/>
      <c r="BV860" s="144"/>
      <c r="BW860" s="114"/>
      <c r="BX860" s="67"/>
      <c r="BY860" s="68"/>
      <c r="BZ860" s="143"/>
      <c r="CA860" s="143"/>
      <c r="CB860" s="142"/>
      <c r="CC860" s="110"/>
      <c r="CD860" s="110"/>
      <c r="CE860" s="142"/>
      <c r="CF860" s="145"/>
      <c r="CG860" s="142"/>
      <c r="CH860" s="142"/>
      <c r="CI860" s="142"/>
      <c r="CJ860" s="142"/>
      <c r="CK860" s="142"/>
      <c r="CL860" s="111"/>
      <c r="CM860" s="111"/>
      <c r="CN860" s="111"/>
      <c r="CO860" s="142"/>
      <c r="CP860" s="145"/>
      <c r="CQ860" s="142"/>
      <c r="CR860" s="142"/>
      <c r="CS860" s="142"/>
      <c r="CT860" s="142"/>
      <c r="CU860" s="142"/>
      <c r="CV860" s="111"/>
      <c r="CW860" s="111"/>
      <c r="CX860" s="111"/>
      <c r="CY860" s="142"/>
      <c r="CZ860" s="145"/>
      <c r="DA860" s="116"/>
      <c r="DB860" s="168"/>
      <c r="DC860" s="118"/>
      <c r="DD860" s="118"/>
      <c r="DE860" s="167"/>
      <c r="DF860" s="167"/>
    </row>
    <row r="861" spans="1:110" hidden="1" x14ac:dyDescent="0.25">
      <c r="A861" s="140"/>
      <c r="B861" s="141"/>
      <c r="C861" s="90"/>
      <c r="D861" s="142"/>
      <c r="E861" s="143"/>
      <c r="F861" s="144"/>
      <c r="G861" s="142"/>
      <c r="H861" s="142"/>
      <c r="I861" s="110"/>
      <c r="J861" s="142"/>
      <c r="K861" s="110"/>
      <c r="L861" s="142"/>
      <c r="M861" s="142"/>
      <c r="N861" s="142"/>
      <c r="O861" s="110"/>
      <c r="P861" s="142"/>
      <c r="Q861" s="110"/>
      <c r="R861" s="142"/>
      <c r="S861" s="142"/>
      <c r="T861" s="142"/>
      <c r="U861" s="110"/>
      <c r="V861" s="142"/>
      <c r="W861" s="110"/>
      <c r="X861" s="142"/>
      <c r="Y861" s="110"/>
      <c r="Z861" s="144"/>
      <c r="AA861" s="142"/>
      <c r="AB861" s="142"/>
      <c r="AC861" s="142"/>
      <c r="AD861" s="142"/>
      <c r="AE861" s="142"/>
      <c r="AF861" s="111"/>
      <c r="AG861" s="111"/>
      <c r="AH861" s="111"/>
      <c r="AI861" s="142"/>
      <c r="AJ861" s="144"/>
      <c r="AK861" s="142"/>
      <c r="AL861" s="142"/>
      <c r="AM861" s="142"/>
      <c r="AN861" s="142"/>
      <c r="AO861" s="142"/>
      <c r="AP861" s="111"/>
      <c r="AQ861" s="111"/>
      <c r="AR861" s="111"/>
      <c r="AS861" s="142"/>
      <c r="AT861" s="144"/>
      <c r="AU861" s="142"/>
      <c r="AV861" s="142"/>
      <c r="AW861" s="142"/>
      <c r="AX861" s="110"/>
      <c r="AY861" s="110"/>
      <c r="AZ861" s="142"/>
      <c r="BA861" s="144"/>
      <c r="BB861" s="142"/>
      <c r="BC861" s="142"/>
      <c r="BD861" s="142"/>
      <c r="BE861" s="110"/>
      <c r="BF861" s="110"/>
      <c r="BG861" s="142"/>
      <c r="BH861" s="144"/>
      <c r="BI861" s="142"/>
      <c r="BJ861" s="142"/>
      <c r="BK861" s="110"/>
      <c r="BL861" s="142"/>
      <c r="BM861" s="110"/>
      <c r="BN861" s="142"/>
      <c r="BO861" s="142"/>
      <c r="BP861" s="142"/>
      <c r="BQ861" s="110"/>
      <c r="BR861" s="142"/>
      <c r="BS861" s="110"/>
      <c r="BT861" s="142"/>
      <c r="BU861" s="110"/>
      <c r="BV861" s="144"/>
      <c r="BW861" s="114"/>
      <c r="BX861" s="67"/>
      <c r="BY861" s="68"/>
      <c r="BZ861" s="143"/>
      <c r="CA861" s="143"/>
      <c r="CB861" s="142"/>
      <c r="CC861" s="110"/>
      <c r="CD861" s="110"/>
      <c r="CE861" s="142"/>
      <c r="CF861" s="145"/>
      <c r="CG861" s="142"/>
      <c r="CH861" s="142"/>
      <c r="CI861" s="142"/>
      <c r="CJ861" s="142"/>
      <c r="CK861" s="142"/>
      <c r="CL861" s="111"/>
      <c r="CM861" s="111"/>
      <c r="CN861" s="111"/>
      <c r="CO861" s="142"/>
      <c r="CP861" s="145"/>
      <c r="CQ861" s="142"/>
      <c r="CR861" s="142"/>
      <c r="CS861" s="142"/>
      <c r="CT861" s="142"/>
      <c r="CU861" s="142"/>
      <c r="CV861" s="111"/>
      <c r="CW861" s="111"/>
      <c r="CX861" s="111"/>
      <c r="CY861" s="142"/>
      <c r="CZ861" s="145"/>
      <c r="DA861" s="116"/>
      <c r="DB861" s="168"/>
      <c r="DC861" s="118"/>
      <c r="DD861" s="118"/>
      <c r="DE861" s="167"/>
      <c r="DF861" s="167"/>
    </row>
    <row r="862" spans="1:110" hidden="1" x14ac:dyDescent="0.25">
      <c r="A862" s="140"/>
      <c r="B862" s="141"/>
      <c r="C862" s="90"/>
      <c r="D862" s="142"/>
      <c r="E862" s="143"/>
      <c r="F862" s="144"/>
      <c r="G862" s="142"/>
      <c r="H862" s="142"/>
      <c r="I862" s="110"/>
      <c r="J862" s="142"/>
      <c r="K862" s="110"/>
      <c r="L862" s="142"/>
      <c r="M862" s="142"/>
      <c r="N862" s="142"/>
      <c r="O862" s="110"/>
      <c r="P862" s="142"/>
      <c r="Q862" s="110"/>
      <c r="R862" s="142"/>
      <c r="S862" s="142"/>
      <c r="T862" s="142"/>
      <c r="U862" s="110"/>
      <c r="V862" s="142"/>
      <c r="W862" s="110"/>
      <c r="X862" s="142"/>
      <c r="Y862" s="110"/>
      <c r="Z862" s="144"/>
      <c r="AA862" s="142"/>
      <c r="AB862" s="142"/>
      <c r="AC862" s="142"/>
      <c r="AD862" s="142"/>
      <c r="AE862" s="142"/>
      <c r="AF862" s="111"/>
      <c r="AG862" s="111"/>
      <c r="AH862" s="111"/>
      <c r="AI862" s="142"/>
      <c r="AJ862" s="144"/>
      <c r="AK862" s="142"/>
      <c r="AL862" s="142"/>
      <c r="AM862" s="142"/>
      <c r="AN862" s="142"/>
      <c r="AO862" s="142"/>
      <c r="AP862" s="111"/>
      <c r="AQ862" s="111"/>
      <c r="AR862" s="111"/>
      <c r="AS862" s="142"/>
      <c r="AT862" s="144"/>
      <c r="AU862" s="142"/>
      <c r="AV862" s="142"/>
      <c r="AW862" s="142"/>
      <c r="AX862" s="110"/>
      <c r="AY862" s="110"/>
      <c r="AZ862" s="142"/>
      <c r="BA862" s="144"/>
      <c r="BB862" s="142"/>
      <c r="BC862" s="142"/>
      <c r="BD862" s="142"/>
      <c r="BE862" s="110"/>
      <c r="BF862" s="110"/>
      <c r="BG862" s="142"/>
      <c r="BH862" s="144"/>
      <c r="BI862" s="142"/>
      <c r="BJ862" s="142"/>
      <c r="BK862" s="110"/>
      <c r="BL862" s="142"/>
      <c r="BM862" s="110"/>
      <c r="BN862" s="142"/>
      <c r="BO862" s="142"/>
      <c r="BP862" s="142"/>
      <c r="BQ862" s="110"/>
      <c r="BR862" s="142"/>
      <c r="BS862" s="110"/>
      <c r="BT862" s="142"/>
      <c r="BU862" s="110"/>
      <c r="BV862" s="144"/>
      <c r="BW862" s="114"/>
      <c r="BX862" s="67"/>
      <c r="BY862" s="68"/>
      <c r="BZ862" s="143"/>
      <c r="CA862" s="143"/>
      <c r="CB862" s="142"/>
      <c r="CC862" s="110"/>
      <c r="CD862" s="110"/>
      <c r="CE862" s="142"/>
      <c r="CF862" s="145"/>
      <c r="CG862" s="142"/>
      <c r="CH862" s="142"/>
      <c r="CI862" s="142"/>
      <c r="CJ862" s="142"/>
      <c r="CK862" s="142"/>
      <c r="CL862" s="111"/>
      <c r="CM862" s="111"/>
      <c r="CN862" s="111"/>
      <c r="CO862" s="142"/>
      <c r="CP862" s="145"/>
      <c r="CQ862" s="142"/>
      <c r="CR862" s="142"/>
      <c r="CS862" s="142"/>
      <c r="CT862" s="142"/>
      <c r="CU862" s="142"/>
      <c r="CV862" s="111"/>
      <c r="CW862" s="111"/>
      <c r="CX862" s="111"/>
      <c r="CY862" s="142"/>
      <c r="CZ862" s="145"/>
      <c r="DA862" s="116"/>
      <c r="DB862" s="168"/>
      <c r="DC862" s="118"/>
      <c r="DD862" s="118"/>
      <c r="DE862" s="167"/>
      <c r="DF862" s="167"/>
    </row>
    <row r="863" spans="1:110" hidden="1" x14ac:dyDescent="0.25">
      <c r="A863" s="140"/>
      <c r="B863" s="141"/>
      <c r="C863" s="90"/>
      <c r="D863" s="142"/>
      <c r="E863" s="143"/>
      <c r="F863" s="144"/>
      <c r="G863" s="142"/>
      <c r="H863" s="142"/>
      <c r="I863" s="110"/>
      <c r="J863" s="142"/>
      <c r="K863" s="110"/>
      <c r="L863" s="142"/>
      <c r="M863" s="142"/>
      <c r="N863" s="142"/>
      <c r="O863" s="110"/>
      <c r="P863" s="142"/>
      <c r="Q863" s="110"/>
      <c r="R863" s="142"/>
      <c r="S863" s="142"/>
      <c r="T863" s="142"/>
      <c r="U863" s="110"/>
      <c r="V863" s="142"/>
      <c r="W863" s="110"/>
      <c r="X863" s="142"/>
      <c r="Y863" s="110"/>
      <c r="Z863" s="144"/>
      <c r="AA863" s="142"/>
      <c r="AB863" s="142"/>
      <c r="AC863" s="142"/>
      <c r="AD863" s="142"/>
      <c r="AE863" s="142"/>
      <c r="AF863" s="111"/>
      <c r="AG863" s="111"/>
      <c r="AH863" s="111"/>
      <c r="AI863" s="142"/>
      <c r="AJ863" s="144"/>
      <c r="AK863" s="142"/>
      <c r="AL863" s="142"/>
      <c r="AM863" s="142"/>
      <c r="AN863" s="142"/>
      <c r="AO863" s="142"/>
      <c r="AP863" s="111"/>
      <c r="AQ863" s="111"/>
      <c r="AR863" s="111"/>
      <c r="AS863" s="142"/>
      <c r="AT863" s="144"/>
      <c r="AU863" s="142"/>
      <c r="AV863" s="142"/>
      <c r="AW863" s="142"/>
      <c r="AX863" s="110"/>
      <c r="AY863" s="110"/>
      <c r="AZ863" s="142"/>
      <c r="BA863" s="144"/>
      <c r="BB863" s="142"/>
      <c r="BC863" s="142"/>
      <c r="BD863" s="142"/>
      <c r="BE863" s="110"/>
      <c r="BF863" s="110"/>
      <c r="BG863" s="142"/>
      <c r="BH863" s="144"/>
      <c r="BI863" s="142"/>
      <c r="BJ863" s="142"/>
      <c r="BK863" s="110"/>
      <c r="BL863" s="142"/>
      <c r="BM863" s="110"/>
      <c r="BN863" s="142"/>
      <c r="BO863" s="142"/>
      <c r="BP863" s="142"/>
      <c r="BQ863" s="110"/>
      <c r="BR863" s="142"/>
      <c r="BS863" s="110"/>
      <c r="BT863" s="142"/>
      <c r="BU863" s="110"/>
      <c r="BV863" s="144"/>
      <c r="BW863" s="114"/>
      <c r="BX863" s="67"/>
      <c r="BY863" s="68"/>
      <c r="BZ863" s="143"/>
      <c r="CA863" s="143"/>
      <c r="CB863" s="142"/>
      <c r="CC863" s="110"/>
      <c r="CD863" s="110"/>
      <c r="CE863" s="142"/>
      <c r="CF863" s="145"/>
      <c r="CG863" s="142"/>
      <c r="CH863" s="142"/>
      <c r="CI863" s="142"/>
      <c r="CJ863" s="142"/>
      <c r="CK863" s="142"/>
      <c r="CL863" s="111"/>
      <c r="CM863" s="111"/>
      <c r="CN863" s="111"/>
      <c r="CO863" s="142"/>
      <c r="CP863" s="145"/>
      <c r="CQ863" s="142"/>
      <c r="CR863" s="142"/>
      <c r="CS863" s="142"/>
      <c r="CT863" s="142"/>
      <c r="CU863" s="142"/>
      <c r="CV863" s="111"/>
      <c r="CW863" s="111"/>
      <c r="CX863" s="111"/>
      <c r="CY863" s="142"/>
      <c r="CZ863" s="145"/>
      <c r="DA863" s="116"/>
      <c r="DB863" s="168"/>
      <c r="DC863" s="118"/>
      <c r="DD863" s="118"/>
      <c r="DE863" s="167"/>
      <c r="DF863" s="167"/>
    </row>
    <row r="864" spans="1:110" hidden="1" x14ac:dyDescent="0.25">
      <c r="A864" s="140"/>
      <c r="B864" s="141"/>
      <c r="C864" s="90"/>
      <c r="D864" s="142"/>
      <c r="E864" s="143"/>
      <c r="F864" s="144"/>
      <c r="G864" s="142"/>
      <c r="H864" s="142"/>
      <c r="I864" s="110"/>
      <c r="J864" s="142"/>
      <c r="K864" s="110"/>
      <c r="L864" s="142"/>
      <c r="M864" s="142"/>
      <c r="N864" s="142"/>
      <c r="O864" s="110"/>
      <c r="P864" s="142"/>
      <c r="Q864" s="110"/>
      <c r="R864" s="142"/>
      <c r="S864" s="142"/>
      <c r="T864" s="142"/>
      <c r="U864" s="110"/>
      <c r="V864" s="142"/>
      <c r="W864" s="110"/>
      <c r="X864" s="142"/>
      <c r="Y864" s="110"/>
      <c r="Z864" s="144"/>
      <c r="AA864" s="142"/>
      <c r="AB864" s="142"/>
      <c r="AC864" s="142"/>
      <c r="AD864" s="142"/>
      <c r="AE864" s="142"/>
      <c r="AF864" s="111"/>
      <c r="AG864" s="111"/>
      <c r="AH864" s="111"/>
      <c r="AI864" s="142"/>
      <c r="AJ864" s="144"/>
      <c r="AK864" s="142"/>
      <c r="AL864" s="142"/>
      <c r="AM864" s="142"/>
      <c r="AN864" s="142"/>
      <c r="AO864" s="142"/>
      <c r="AP864" s="111"/>
      <c r="AQ864" s="111"/>
      <c r="AR864" s="111"/>
      <c r="AS864" s="142"/>
      <c r="AT864" s="144"/>
      <c r="AU864" s="142"/>
      <c r="AV864" s="142"/>
      <c r="AW864" s="142"/>
      <c r="AX864" s="110"/>
      <c r="AY864" s="110"/>
      <c r="AZ864" s="142"/>
      <c r="BA864" s="144"/>
      <c r="BB864" s="142"/>
      <c r="BC864" s="142"/>
      <c r="BD864" s="142"/>
      <c r="BE864" s="110"/>
      <c r="BF864" s="110"/>
      <c r="BG864" s="142"/>
      <c r="BH864" s="144"/>
      <c r="BI864" s="142"/>
      <c r="BJ864" s="142"/>
      <c r="BK864" s="110"/>
      <c r="BL864" s="142"/>
      <c r="BM864" s="110"/>
      <c r="BN864" s="142"/>
      <c r="BO864" s="142"/>
      <c r="BP864" s="142"/>
      <c r="BQ864" s="110"/>
      <c r="BR864" s="142"/>
      <c r="BS864" s="110"/>
      <c r="BT864" s="142"/>
      <c r="BU864" s="110"/>
      <c r="BV864" s="144"/>
      <c r="BW864" s="114"/>
      <c r="BX864" s="67"/>
      <c r="BY864" s="68"/>
      <c r="BZ864" s="143"/>
      <c r="CA864" s="143"/>
      <c r="CB864" s="142"/>
      <c r="CC864" s="110"/>
      <c r="CD864" s="110"/>
      <c r="CE864" s="142"/>
      <c r="CF864" s="145"/>
      <c r="CG864" s="142"/>
      <c r="CH864" s="142"/>
      <c r="CI864" s="142"/>
      <c r="CJ864" s="142"/>
      <c r="CK864" s="142"/>
      <c r="CL864" s="111"/>
      <c r="CM864" s="111"/>
      <c r="CN864" s="111"/>
      <c r="CO864" s="142"/>
      <c r="CP864" s="145"/>
      <c r="CQ864" s="142"/>
      <c r="CR864" s="142"/>
      <c r="CS864" s="142"/>
      <c r="CT864" s="142"/>
      <c r="CU864" s="142"/>
      <c r="CV864" s="111"/>
      <c r="CW864" s="111"/>
      <c r="CX864" s="111"/>
      <c r="CY864" s="142"/>
      <c r="CZ864" s="145"/>
      <c r="DA864" s="116"/>
      <c r="DB864" s="168"/>
      <c r="DC864" s="118"/>
      <c r="DD864" s="118"/>
      <c r="DE864" s="167"/>
      <c r="DF864" s="167"/>
    </row>
    <row r="865" spans="1:110" hidden="1" x14ac:dyDescent="0.25">
      <c r="A865" s="140"/>
      <c r="B865" s="141"/>
      <c r="C865" s="90"/>
      <c r="D865" s="142"/>
      <c r="E865" s="143"/>
      <c r="F865" s="144"/>
      <c r="G865" s="142"/>
      <c r="H865" s="142"/>
      <c r="I865" s="110"/>
      <c r="J865" s="142"/>
      <c r="K865" s="110"/>
      <c r="L865" s="142"/>
      <c r="M865" s="142"/>
      <c r="N865" s="142"/>
      <c r="O865" s="110"/>
      <c r="P865" s="142"/>
      <c r="Q865" s="110"/>
      <c r="R865" s="142"/>
      <c r="S865" s="142"/>
      <c r="T865" s="142"/>
      <c r="U865" s="110"/>
      <c r="V865" s="142"/>
      <c r="W865" s="110"/>
      <c r="X865" s="142"/>
      <c r="Y865" s="110"/>
      <c r="Z865" s="144"/>
      <c r="AA865" s="142"/>
      <c r="AB865" s="142"/>
      <c r="AC865" s="142"/>
      <c r="AD865" s="142"/>
      <c r="AE865" s="142"/>
      <c r="AF865" s="111"/>
      <c r="AG865" s="111"/>
      <c r="AH865" s="111"/>
      <c r="AI865" s="142"/>
      <c r="AJ865" s="144"/>
      <c r="AK865" s="142"/>
      <c r="AL865" s="142"/>
      <c r="AM865" s="142"/>
      <c r="AN865" s="142"/>
      <c r="AO865" s="142"/>
      <c r="AP865" s="111"/>
      <c r="AQ865" s="111"/>
      <c r="AR865" s="111"/>
      <c r="AS865" s="142"/>
      <c r="AT865" s="144"/>
      <c r="AU865" s="142"/>
      <c r="AV865" s="142"/>
      <c r="AW865" s="142"/>
      <c r="AX865" s="110"/>
      <c r="AY865" s="110"/>
      <c r="AZ865" s="142"/>
      <c r="BA865" s="144"/>
      <c r="BB865" s="142"/>
      <c r="BC865" s="142"/>
      <c r="BD865" s="142"/>
      <c r="BE865" s="110"/>
      <c r="BF865" s="110"/>
      <c r="BG865" s="142"/>
      <c r="BH865" s="144"/>
      <c r="BI865" s="142"/>
      <c r="BJ865" s="142"/>
      <c r="BK865" s="110"/>
      <c r="BL865" s="142"/>
      <c r="BM865" s="110"/>
      <c r="BN865" s="142"/>
      <c r="BO865" s="142"/>
      <c r="BP865" s="142"/>
      <c r="BQ865" s="110"/>
      <c r="BR865" s="142"/>
      <c r="BS865" s="110"/>
      <c r="BT865" s="142"/>
      <c r="BU865" s="110"/>
      <c r="BV865" s="144"/>
      <c r="BW865" s="114"/>
      <c r="BX865" s="67"/>
      <c r="BY865" s="68"/>
      <c r="BZ865" s="143"/>
      <c r="CA865" s="143"/>
      <c r="CB865" s="142"/>
      <c r="CC865" s="110"/>
      <c r="CD865" s="110"/>
      <c r="CE865" s="142"/>
      <c r="CF865" s="145"/>
      <c r="CG865" s="142"/>
      <c r="CH865" s="142"/>
      <c r="CI865" s="142"/>
      <c r="CJ865" s="142"/>
      <c r="CK865" s="142"/>
      <c r="CL865" s="111"/>
      <c r="CM865" s="111"/>
      <c r="CN865" s="111"/>
      <c r="CO865" s="142"/>
      <c r="CP865" s="145"/>
      <c r="CQ865" s="142"/>
      <c r="CR865" s="142"/>
      <c r="CS865" s="142"/>
      <c r="CT865" s="142"/>
      <c r="CU865" s="142"/>
      <c r="CV865" s="111"/>
      <c r="CW865" s="111"/>
      <c r="CX865" s="111"/>
      <c r="CY865" s="142"/>
      <c r="CZ865" s="145"/>
      <c r="DA865" s="116"/>
      <c r="DB865" s="168"/>
      <c r="DC865" s="118"/>
      <c r="DD865" s="118"/>
      <c r="DE865" s="167"/>
      <c r="DF865" s="167"/>
    </row>
    <row r="866" spans="1:110" hidden="1" x14ac:dyDescent="0.25">
      <c r="A866" s="140"/>
      <c r="B866" s="141"/>
      <c r="C866" s="90"/>
      <c r="D866" s="142"/>
      <c r="E866" s="143"/>
      <c r="F866" s="144"/>
      <c r="G866" s="142"/>
      <c r="H866" s="142"/>
      <c r="I866" s="110"/>
      <c r="J866" s="142"/>
      <c r="K866" s="110"/>
      <c r="L866" s="142"/>
      <c r="M866" s="142"/>
      <c r="N866" s="142"/>
      <c r="O866" s="110"/>
      <c r="P866" s="142"/>
      <c r="Q866" s="110"/>
      <c r="R866" s="142"/>
      <c r="S866" s="142"/>
      <c r="T866" s="142"/>
      <c r="U866" s="110"/>
      <c r="V866" s="142"/>
      <c r="W866" s="110"/>
      <c r="X866" s="142"/>
      <c r="Y866" s="110"/>
      <c r="Z866" s="144"/>
      <c r="AA866" s="142"/>
      <c r="AB866" s="142"/>
      <c r="AC866" s="142"/>
      <c r="AD866" s="142"/>
      <c r="AE866" s="142"/>
      <c r="AF866" s="111"/>
      <c r="AG866" s="111"/>
      <c r="AH866" s="111"/>
      <c r="AI866" s="142"/>
      <c r="AJ866" s="144"/>
      <c r="AK866" s="142"/>
      <c r="AL866" s="142"/>
      <c r="AM866" s="142"/>
      <c r="AN866" s="142"/>
      <c r="AO866" s="142"/>
      <c r="AP866" s="111"/>
      <c r="AQ866" s="111"/>
      <c r="AR866" s="111"/>
      <c r="AS866" s="142"/>
      <c r="AT866" s="144"/>
      <c r="AU866" s="142"/>
      <c r="AV866" s="142"/>
      <c r="AW866" s="142"/>
      <c r="AX866" s="110"/>
      <c r="AY866" s="110"/>
      <c r="AZ866" s="142"/>
      <c r="BA866" s="144"/>
      <c r="BB866" s="142"/>
      <c r="BC866" s="142"/>
      <c r="BD866" s="142"/>
      <c r="BE866" s="110"/>
      <c r="BF866" s="110"/>
      <c r="BG866" s="142"/>
      <c r="BH866" s="144"/>
      <c r="BI866" s="142"/>
      <c r="BJ866" s="142"/>
      <c r="BK866" s="110"/>
      <c r="BL866" s="142"/>
      <c r="BM866" s="110"/>
      <c r="BN866" s="142"/>
      <c r="BO866" s="142"/>
      <c r="BP866" s="142"/>
      <c r="BQ866" s="110"/>
      <c r="BR866" s="142"/>
      <c r="BS866" s="110"/>
      <c r="BT866" s="142"/>
      <c r="BU866" s="110"/>
      <c r="BV866" s="144"/>
      <c r="BW866" s="114"/>
      <c r="BX866" s="67"/>
      <c r="BY866" s="68"/>
      <c r="BZ866" s="143"/>
      <c r="CA866" s="143"/>
      <c r="CB866" s="142"/>
      <c r="CC866" s="110"/>
      <c r="CD866" s="110"/>
      <c r="CE866" s="142"/>
      <c r="CF866" s="145"/>
      <c r="CG866" s="142"/>
      <c r="CH866" s="142"/>
      <c r="CI866" s="142"/>
      <c r="CJ866" s="142"/>
      <c r="CK866" s="142"/>
      <c r="CL866" s="111"/>
      <c r="CM866" s="111"/>
      <c r="CN866" s="111"/>
      <c r="CO866" s="142"/>
      <c r="CP866" s="145"/>
      <c r="CQ866" s="142"/>
      <c r="CR866" s="142"/>
      <c r="CS866" s="142"/>
      <c r="CT866" s="142"/>
      <c r="CU866" s="142"/>
      <c r="CV866" s="111"/>
      <c r="CW866" s="111"/>
      <c r="CX866" s="111"/>
      <c r="CY866" s="142"/>
      <c r="CZ866" s="145"/>
      <c r="DA866" s="116"/>
      <c r="DB866" s="168"/>
      <c r="DC866" s="118"/>
      <c r="DD866" s="118"/>
      <c r="DE866" s="167"/>
      <c r="DF866" s="167"/>
    </row>
    <row r="867" spans="1:110" hidden="1" x14ac:dyDescent="0.25">
      <c r="A867" s="140"/>
      <c r="B867" s="141"/>
      <c r="C867" s="90"/>
      <c r="D867" s="142"/>
      <c r="E867" s="143"/>
      <c r="F867" s="144"/>
      <c r="G867" s="142"/>
      <c r="H867" s="142"/>
      <c r="I867" s="110"/>
      <c r="J867" s="142"/>
      <c r="K867" s="110"/>
      <c r="L867" s="142"/>
      <c r="M867" s="142"/>
      <c r="N867" s="142"/>
      <c r="O867" s="110"/>
      <c r="P867" s="142"/>
      <c r="Q867" s="110"/>
      <c r="R867" s="142"/>
      <c r="S867" s="142"/>
      <c r="T867" s="142"/>
      <c r="U867" s="110"/>
      <c r="V867" s="142"/>
      <c r="W867" s="110"/>
      <c r="X867" s="142"/>
      <c r="Y867" s="110"/>
      <c r="Z867" s="144"/>
      <c r="AA867" s="142"/>
      <c r="AB867" s="142"/>
      <c r="AC867" s="142"/>
      <c r="AD867" s="142"/>
      <c r="AE867" s="142"/>
      <c r="AF867" s="111"/>
      <c r="AG867" s="111"/>
      <c r="AH867" s="111"/>
      <c r="AI867" s="142"/>
      <c r="AJ867" s="144"/>
      <c r="AK867" s="142"/>
      <c r="AL867" s="142"/>
      <c r="AM867" s="142"/>
      <c r="AN867" s="142"/>
      <c r="AO867" s="142"/>
      <c r="AP867" s="111"/>
      <c r="AQ867" s="111"/>
      <c r="AR867" s="111"/>
      <c r="AS867" s="142"/>
      <c r="AT867" s="144"/>
      <c r="AU867" s="142"/>
      <c r="AV867" s="142"/>
      <c r="AW867" s="142"/>
      <c r="AX867" s="110"/>
      <c r="AY867" s="110"/>
      <c r="AZ867" s="142"/>
      <c r="BA867" s="144"/>
      <c r="BB867" s="142"/>
      <c r="BC867" s="142"/>
      <c r="BD867" s="142"/>
      <c r="BE867" s="110"/>
      <c r="BF867" s="110"/>
      <c r="BG867" s="142"/>
      <c r="BH867" s="144"/>
      <c r="BI867" s="142"/>
      <c r="BJ867" s="142"/>
      <c r="BK867" s="110"/>
      <c r="BL867" s="142"/>
      <c r="BM867" s="110"/>
      <c r="BN867" s="142"/>
      <c r="BO867" s="142"/>
      <c r="BP867" s="142"/>
      <c r="BQ867" s="110"/>
      <c r="BR867" s="142"/>
      <c r="BS867" s="110"/>
      <c r="BT867" s="142"/>
      <c r="BU867" s="110"/>
      <c r="BV867" s="144"/>
      <c r="BW867" s="114"/>
      <c r="BX867" s="67"/>
      <c r="BY867" s="68"/>
      <c r="BZ867" s="143"/>
      <c r="CA867" s="143"/>
      <c r="CB867" s="142"/>
      <c r="CC867" s="110"/>
      <c r="CD867" s="110"/>
      <c r="CE867" s="142"/>
      <c r="CF867" s="145"/>
      <c r="CG867" s="142"/>
      <c r="CH867" s="142"/>
      <c r="CI867" s="142"/>
      <c r="CJ867" s="142"/>
      <c r="CK867" s="142"/>
      <c r="CL867" s="111"/>
      <c r="CM867" s="111"/>
      <c r="CN867" s="111"/>
      <c r="CO867" s="142"/>
      <c r="CP867" s="145"/>
      <c r="CQ867" s="142"/>
      <c r="CR867" s="142"/>
      <c r="CS867" s="142"/>
      <c r="CT867" s="142"/>
      <c r="CU867" s="142"/>
      <c r="CV867" s="111"/>
      <c r="CW867" s="111"/>
      <c r="CX867" s="111"/>
      <c r="CY867" s="142"/>
      <c r="CZ867" s="145"/>
      <c r="DA867" s="116"/>
      <c r="DB867" s="168"/>
      <c r="DC867" s="118"/>
      <c r="DD867" s="118"/>
      <c r="DE867" s="167"/>
      <c r="DF867" s="167"/>
    </row>
    <row r="868" spans="1:110" hidden="1" x14ac:dyDescent="0.25">
      <c r="A868" s="140"/>
      <c r="B868" s="141"/>
      <c r="C868" s="90"/>
      <c r="D868" s="142"/>
      <c r="E868" s="143"/>
      <c r="F868" s="144"/>
      <c r="G868" s="142"/>
      <c r="H868" s="142"/>
      <c r="I868" s="110"/>
      <c r="J868" s="142"/>
      <c r="K868" s="110"/>
      <c r="L868" s="142"/>
      <c r="M868" s="142"/>
      <c r="N868" s="142"/>
      <c r="O868" s="110"/>
      <c r="P868" s="142"/>
      <c r="Q868" s="110"/>
      <c r="R868" s="142"/>
      <c r="S868" s="142"/>
      <c r="T868" s="142"/>
      <c r="U868" s="110"/>
      <c r="V868" s="142"/>
      <c r="W868" s="110"/>
      <c r="X868" s="142"/>
      <c r="Y868" s="110"/>
      <c r="Z868" s="144"/>
      <c r="AA868" s="142"/>
      <c r="AB868" s="142"/>
      <c r="AC868" s="142"/>
      <c r="AD868" s="142"/>
      <c r="AE868" s="142"/>
      <c r="AF868" s="111"/>
      <c r="AG868" s="111"/>
      <c r="AH868" s="111"/>
      <c r="AI868" s="142"/>
      <c r="AJ868" s="144"/>
      <c r="AK868" s="142"/>
      <c r="AL868" s="142"/>
      <c r="AM868" s="142"/>
      <c r="AN868" s="142"/>
      <c r="AO868" s="142"/>
      <c r="AP868" s="111"/>
      <c r="AQ868" s="111"/>
      <c r="AR868" s="111"/>
      <c r="AS868" s="142"/>
      <c r="AT868" s="144"/>
      <c r="AU868" s="142"/>
      <c r="AV868" s="142"/>
      <c r="AW868" s="142"/>
      <c r="AX868" s="110"/>
      <c r="AY868" s="110"/>
      <c r="AZ868" s="142"/>
      <c r="BA868" s="144"/>
      <c r="BB868" s="142"/>
      <c r="BC868" s="142"/>
      <c r="BD868" s="142"/>
      <c r="BE868" s="110"/>
      <c r="BF868" s="110"/>
      <c r="BG868" s="142"/>
      <c r="BH868" s="144"/>
      <c r="BI868" s="142"/>
      <c r="BJ868" s="142"/>
      <c r="BK868" s="110"/>
      <c r="BL868" s="142"/>
      <c r="BM868" s="110"/>
      <c r="BN868" s="142"/>
      <c r="BO868" s="142"/>
      <c r="BP868" s="142"/>
      <c r="BQ868" s="110"/>
      <c r="BR868" s="142"/>
      <c r="BS868" s="110"/>
      <c r="BT868" s="142"/>
      <c r="BU868" s="110"/>
      <c r="BV868" s="144"/>
      <c r="BW868" s="114"/>
      <c r="BX868" s="67"/>
      <c r="BY868" s="68"/>
      <c r="BZ868" s="143"/>
      <c r="CA868" s="143"/>
      <c r="CB868" s="142"/>
      <c r="CC868" s="110"/>
      <c r="CD868" s="110"/>
      <c r="CE868" s="142"/>
      <c r="CF868" s="145"/>
      <c r="CG868" s="142"/>
      <c r="CH868" s="142"/>
      <c r="CI868" s="142"/>
      <c r="CJ868" s="142"/>
      <c r="CK868" s="142"/>
      <c r="CL868" s="111"/>
      <c r="CM868" s="111"/>
      <c r="CN868" s="111"/>
      <c r="CO868" s="142"/>
      <c r="CP868" s="145"/>
      <c r="CQ868" s="142"/>
      <c r="CR868" s="142"/>
      <c r="CS868" s="142"/>
      <c r="CT868" s="142"/>
      <c r="CU868" s="142"/>
      <c r="CV868" s="111"/>
      <c r="CW868" s="111"/>
      <c r="CX868" s="111"/>
      <c r="CY868" s="142"/>
      <c r="CZ868" s="145"/>
      <c r="DA868" s="116"/>
      <c r="DB868" s="168"/>
      <c r="DC868" s="118"/>
      <c r="DD868" s="118"/>
      <c r="DE868" s="167"/>
      <c r="DF868" s="167"/>
    </row>
    <row r="869" spans="1:110" hidden="1" x14ac:dyDescent="0.25">
      <c r="A869" s="140"/>
      <c r="B869" s="141"/>
      <c r="C869" s="90"/>
      <c r="D869" s="142"/>
      <c r="E869" s="143"/>
      <c r="F869" s="144"/>
      <c r="G869" s="142"/>
      <c r="H869" s="142"/>
      <c r="I869" s="110"/>
      <c r="J869" s="142"/>
      <c r="K869" s="110"/>
      <c r="L869" s="142"/>
      <c r="M869" s="142"/>
      <c r="N869" s="142"/>
      <c r="O869" s="110"/>
      <c r="P869" s="142"/>
      <c r="Q869" s="110"/>
      <c r="R869" s="142"/>
      <c r="S869" s="142"/>
      <c r="T869" s="142"/>
      <c r="U869" s="110"/>
      <c r="V869" s="142"/>
      <c r="W869" s="110"/>
      <c r="X869" s="142"/>
      <c r="Y869" s="110"/>
      <c r="Z869" s="144"/>
      <c r="AA869" s="142"/>
      <c r="AB869" s="142"/>
      <c r="AC869" s="142"/>
      <c r="AD869" s="142"/>
      <c r="AE869" s="142"/>
      <c r="AF869" s="111"/>
      <c r="AG869" s="111"/>
      <c r="AH869" s="111"/>
      <c r="AI869" s="142"/>
      <c r="AJ869" s="144"/>
      <c r="AK869" s="142"/>
      <c r="AL869" s="142"/>
      <c r="AM869" s="142"/>
      <c r="AN869" s="142"/>
      <c r="AO869" s="142"/>
      <c r="AP869" s="111"/>
      <c r="AQ869" s="111"/>
      <c r="AR869" s="111"/>
      <c r="AS869" s="142"/>
      <c r="AT869" s="144"/>
      <c r="AU869" s="142"/>
      <c r="AV869" s="142"/>
      <c r="AW869" s="142"/>
      <c r="AX869" s="110"/>
      <c r="AY869" s="110"/>
      <c r="AZ869" s="142"/>
      <c r="BA869" s="144"/>
      <c r="BB869" s="142"/>
      <c r="BC869" s="142"/>
      <c r="BD869" s="142"/>
      <c r="BE869" s="110"/>
      <c r="BF869" s="110"/>
      <c r="BG869" s="142"/>
      <c r="BH869" s="144"/>
      <c r="BI869" s="142"/>
      <c r="BJ869" s="142"/>
      <c r="BK869" s="110"/>
      <c r="BL869" s="142"/>
      <c r="BM869" s="110"/>
      <c r="BN869" s="142"/>
      <c r="BO869" s="142"/>
      <c r="BP869" s="142"/>
      <c r="BQ869" s="110"/>
      <c r="BR869" s="142"/>
      <c r="BS869" s="110"/>
      <c r="BT869" s="142"/>
      <c r="BU869" s="110"/>
      <c r="BV869" s="144"/>
      <c r="BW869" s="114"/>
      <c r="BX869" s="67"/>
      <c r="BY869" s="68"/>
      <c r="BZ869" s="143"/>
      <c r="CA869" s="143"/>
      <c r="CB869" s="142"/>
      <c r="CC869" s="110"/>
      <c r="CD869" s="110"/>
      <c r="CE869" s="142"/>
      <c r="CF869" s="145"/>
      <c r="CG869" s="142"/>
      <c r="CH869" s="142"/>
      <c r="CI869" s="142"/>
      <c r="CJ869" s="142"/>
      <c r="CK869" s="142"/>
      <c r="CL869" s="111"/>
      <c r="CM869" s="111"/>
      <c r="CN869" s="111"/>
      <c r="CO869" s="142"/>
      <c r="CP869" s="145"/>
      <c r="CQ869" s="142"/>
      <c r="CR869" s="142"/>
      <c r="CS869" s="142"/>
      <c r="CT869" s="142"/>
      <c r="CU869" s="142"/>
      <c r="CV869" s="111"/>
      <c r="CW869" s="111"/>
      <c r="CX869" s="111"/>
      <c r="CY869" s="142"/>
      <c r="CZ869" s="145"/>
      <c r="DA869" s="116"/>
      <c r="DB869" s="168"/>
      <c r="DC869" s="118"/>
      <c r="DD869" s="118"/>
      <c r="DE869" s="167"/>
      <c r="DF869" s="167"/>
    </row>
    <row r="870" spans="1:110" hidden="1" x14ac:dyDescent="0.25">
      <c r="A870" s="140"/>
      <c r="B870" s="141"/>
      <c r="C870" s="90"/>
      <c r="D870" s="142"/>
      <c r="E870" s="143"/>
      <c r="F870" s="144"/>
      <c r="G870" s="142"/>
      <c r="H870" s="142"/>
      <c r="I870" s="110"/>
      <c r="J870" s="142"/>
      <c r="K870" s="110"/>
      <c r="L870" s="142"/>
      <c r="M870" s="142"/>
      <c r="N870" s="142"/>
      <c r="O870" s="110"/>
      <c r="P870" s="142"/>
      <c r="Q870" s="110"/>
      <c r="R870" s="142"/>
      <c r="S870" s="142"/>
      <c r="T870" s="142"/>
      <c r="U870" s="110"/>
      <c r="V870" s="142"/>
      <c r="W870" s="110"/>
      <c r="X870" s="142"/>
      <c r="Y870" s="110"/>
      <c r="Z870" s="144"/>
      <c r="AA870" s="142"/>
      <c r="AB870" s="142"/>
      <c r="AC870" s="142"/>
      <c r="AD870" s="142"/>
      <c r="AE870" s="142"/>
      <c r="AF870" s="111"/>
      <c r="AG870" s="111"/>
      <c r="AH870" s="111"/>
      <c r="AI870" s="142"/>
      <c r="AJ870" s="144"/>
      <c r="AK870" s="142"/>
      <c r="AL870" s="142"/>
      <c r="AM870" s="142"/>
      <c r="AN870" s="142"/>
      <c r="AO870" s="142"/>
      <c r="AP870" s="111"/>
      <c r="AQ870" s="111"/>
      <c r="AR870" s="111"/>
      <c r="AS870" s="142"/>
      <c r="AT870" s="144"/>
      <c r="AU870" s="142"/>
      <c r="AV870" s="142"/>
      <c r="AW870" s="142"/>
      <c r="AX870" s="110"/>
      <c r="AY870" s="110"/>
      <c r="AZ870" s="142"/>
      <c r="BA870" s="144"/>
      <c r="BB870" s="142"/>
      <c r="BC870" s="142"/>
      <c r="BD870" s="142"/>
      <c r="BE870" s="110"/>
      <c r="BF870" s="110"/>
      <c r="BG870" s="142"/>
      <c r="BH870" s="144"/>
      <c r="BI870" s="142"/>
      <c r="BJ870" s="142"/>
      <c r="BK870" s="110"/>
      <c r="BL870" s="142"/>
      <c r="BM870" s="110"/>
      <c r="BN870" s="142"/>
      <c r="BO870" s="142"/>
      <c r="BP870" s="142"/>
      <c r="BQ870" s="110"/>
      <c r="BR870" s="142"/>
      <c r="BS870" s="110"/>
      <c r="BT870" s="142"/>
      <c r="BU870" s="110"/>
      <c r="BV870" s="144"/>
      <c r="BW870" s="114"/>
      <c r="BX870" s="67"/>
      <c r="BY870" s="68"/>
      <c r="BZ870" s="143"/>
      <c r="CA870" s="143"/>
      <c r="CB870" s="142"/>
      <c r="CC870" s="110"/>
      <c r="CD870" s="110"/>
      <c r="CE870" s="142"/>
      <c r="CF870" s="145"/>
      <c r="CG870" s="142"/>
      <c r="CH870" s="142"/>
      <c r="CI870" s="142"/>
      <c r="CJ870" s="142"/>
      <c r="CK870" s="142"/>
      <c r="CL870" s="111"/>
      <c r="CM870" s="111"/>
      <c r="CN870" s="111"/>
      <c r="CO870" s="142"/>
      <c r="CP870" s="145"/>
      <c r="CQ870" s="142"/>
      <c r="CR870" s="142"/>
      <c r="CS870" s="142"/>
      <c r="CT870" s="142"/>
      <c r="CU870" s="142"/>
      <c r="CV870" s="111"/>
      <c r="CW870" s="111"/>
      <c r="CX870" s="111"/>
      <c r="CY870" s="142"/>
      <c r="CZ870" s="145"/>
      <c r="DA870" s="116"/>
      <c r="DB870" s="168"/>
      <c r="DC870" s="118"/>
      <c r="DD870" s="118"/>
      <c r="DE870" s="167"/>
      <c r="DF870" s="167"/>
    </row>
    <row r="871" spans="1:110" hidden="1" x14ac:dyDescent="0.25">
      <c r="A871" s="140"/>
      <c r="B871" s="141"/>
      <c r="C871" s="90"/>
      <c r="D871" s="142"/>
      <c r="E871" s="143"/>
      <c r="F871" s="144"/>
      <c r="G871" s="142"/>
      <c r="H871" s="142"/>
      <c r="I871" s="110"/>
      <c r="J871" s="142"/>
      <c r="K871" s="110"/>
      <c r="L871" s="142"/>
      <c r="M871" s="142"/>
      <c r="N871" s="142"/>
      <c r="O871" s="110"/>
      <c r="P871" s="142"/>
      <c r="Q871" s="110"/>
      <c r="R871" s="142"/>
      <c r="S871" s="142"/>
      <c r="T871" s="142"/>
      <c r="U871" s="110"/>
      <c r="V871" s="142"/>
      <c r="W871" s="110"/>
      <c r="X871" s="142"/>
      <c r="Y871" s="110"/>
      <c r="Z871" s="144"/>
      <c r="AA871" s="142"/>
      <c r="AB871" s="142"/>
      <c r="AC871" s="142"/>
      <c r="AD871" s="142"/>
      <c r="AE871" s="142"/>
      <c r="AF871" s="111"/>
      <c r="AG871" s="111"/>
      <c r="AH871" s="111"/>
      <c r="AI871" s="142"/>
      <c r="AJ871" s="144"/>
      <c r="AK871" s="142"/>
      <c r="AL871" s="142"/>
      <c r="AM871" s="142"/>
      <c r="AN871" s="142"/>
      <c r="AO871" s="142"/>
      <c r="AP871" s="111"/>
      <c r="AQ871" s="111"/>
      <c r="AR871" s="111"/>
      <c r="AS871" s="142"/>
      <c r="AT871" s="144"/>
      <c r="AU871" s="142"/>
      <c r="AV871" s="142"/>
      <c r="AW871" s="142"/>
      <c r="AX871" s="110"/>
      <c r="AY871" s="110"/>
      <c r="AZ871" s="142"/>
      <c r="BA871" s="144"/>
      <c r="BB871" s="142"/>
      <c r="BC871" s="142"/>
      <c r="BD871" s="142"/>
      <c r="BE871" s="110"/>
      <c r="BF871" s="110"/>
      <c r="BG871" s="142"/>
      <c r="BH871" s="144"/>
      <c r="BI871" s="142"/>
      <c r="BJ871" s="142"/>
      <c r="BK871" s="110"/>
      <c r="BL871" s="142"/>
      <c r="BM871" s="110"/>
      <c r="BN871" s="142"/>
      <c r="BO871" s="142"/>
      <c r="BP871" s="142"/>
      <c r="BQ871" s="110"/>
      <c r="BR871" s="142"/>
      <c r="BS871" s="110"/>
      <c r="BT871" s="142"/>
      <c r="BU871" s="110"/>
      <c r="BV871" s="144"/>
      <c r="BW871" s="114"/>
      <c r="BX871" s="67"/>
      <c r="BY871" s="68"/>
      <c r="BZ871" s="143"/>
      <c r="CA871" s="143"/>
      <c r="CB871" s="142"/>
      <c r="CC871" s="110"/>
      <c r="CD871" s="110"/>
      <c r="CE871" s="142"/>
      <c r="CF871" s="145"/>
      <c r="CG871" s="142"/>
      <c r="CH871" s="142"/>
      <c r="CI871" s="142"/>
      <c r="CJ871" s="142"/>
      <c r="CK871" s="142"/>
      <c r="CL871" s="111"/>
      <c r="CM871" s="111"/>
      <c r="CN871" s="111"/>
      <c r="CO871" s="142"/>
      <c r="CP871" s="145"/>
      <c r="CQ871" s="142"/>
      <c r="CR871" s="142"/>
      <c r="CS871" s="142"/>
      <c r="CT871" s="142"/>
      <c r="CU871" s="142"/>
      <c r="CV871" s="111"/>
      <c r="CW871" s="111"/>
      <c r="CX871" s="111"/>
      <c r="CY871" s="142"/>
      <c r="CZ871" s="145"/>
      <c r="DA871" s="116"/>
      <c r="DB871" s="168"/>
      <c r="DC871" s="118"/>
      <c r="DD871" s="118"/>
      <c r="DE871" s="167"/>
      <c r="DF871" s="167"/>
    </row>
    <row r="872" spans="1:110" hidden="1" x14ac:dyDescent="0.25">
      <c r="A872" s="140"/>
      <c r="B872" s="141"/>
      <c r="C872" s="90"/>
      <c r="D872" s="142"/>
      <c r="E872" s="143"/>
      <c r="F872" s="144"/>
      <c r="G872" s="142"/>
      <c r="H872" s="142"/>
      <c r="I872" s="110"/>
      <c r="J872" s="142"/>
      <c r="K872" s="110"/>
      <c r="L872" s="142"/>
      <c r="M872" s="142"/>
      <c r="N872" s="142"/>
      <c r="O872" s="110"/>
      <c r="P872" s="142"/>
      <c r="Q872" s="110"/>
      <c r="R872" s="142"/>
      <c r="S872" s="142"/>
      <c r="T872" s="142"/>
      <c r="U872" s="110"/>
      <c r="V872" s="142"/>
      <c r="W872" s="110"/>
      <c r="X872" s="142"/>
      <c r="Y872" s="110"/>
      <c r="Z872" s="144"/>
      <c r="AA872" s="142"/>
      <c r="AB872" s="142"/>
      <c r="AC872" s="142"/>
      <c r="AD872" s="142"/>
      <c r="AE872" s="142"/>
      <c r="AF872" s="111"/>
      <c r="AG872" s="111"/>
      <c r="AH872" s="111"/>
      <c r="AI872" s="142"/>
      <c r="AJ872" s="144"/>
      <c r="AK872" s="142"/>
      <c r="AL872" s="142"/>
      <c r="AM872" s="142"/>
      <c r="AN872" s="142"/>
      <c r="AO872" s="142"/>
      <c r="AP872" s="111"/>
      <c r="AQ872" s="111"/>
      <c r="AR872" s="111"/>
      <c r="AS872" s="142"/>
      <c r="AT872" s="144"/>
      <c r="AU872" s="142"/>
      <c r="AV872" s="142"/>
      <c r="AW872" s="142"/>
      <c r="AX872" s="110"/>
      <c r="AY872" s="110"/>
      <c r="AZ872" s="142"/>
      <c r="BA872" s="144"/>
      <c r="BB872" s="142"/>
      <c r="BC872" s="142"/>
      <c r="BD872" s="142"/>
      <c r="BE872" s="110"/>
      <c r="BF872" s="110"/>
      <c r="BG872" s="142"/>
      <c r="BH872" s="144"/>
      <c r="BI872" s="142"/>
      <c r="BJ872" s="142"/>
      <c r="BK872" s="110"/>
      <c r="BL872" s="142"/>
      <c r="BM872" s="110"/>
      <c r="BN872" s="142"/>
      <c r="BO872" s="142"/>
      <c r="BP872" s="142"/>
      <c r="BQ872" s="110"/>
      <c r="BR872" s="142"/>
      <c r="BS872" s="110"/>
      <c r="BT872" s="142"/>
      <c r="BU872" s="110"/>
      <c r="BV872" s="144"/>
      <c r="BW872" s="114"/>
      <c r="BX872" s="67"/>
      <c r="BY872" s="68"/>
      <c r="BZ872" s="143"/>
      <c r="CA872" s="143"/>
      <c r="CB872" s="142"/>
      <c r="CC872" s="110"/>
      <c r="CD872" s="110"/>
      <c r="CE872" s="142"/>
      <c r="CF872" s="145"/>
      <c r="CG872" s="142"/>
      <c r="CH872" s="142"/>
      <c r="CI872" s="142"/>
      <c r="CJ872" s="142"/>
      <c r="CK872" s="142"/>
      <c r="CL872" s="111"/>
      <c r="CM872" s="111"/>
      <c r="CN872" s="111"/>
      <c r="CO872" s="142"/>
      <c r="CP872" s="145"/>
      <c r="CQ872" s="142"/>
      <c r="CR872" s="142"/>
      <c r="CS872" s="142"/>
      <c r="CT872" s="142"/>
      <c r="CU872" s="142"/>
      <c r="CV872" s="111"/>
      <c r="CW872" s="111"/>
      <c r="CX872" s="111"/>
      <c r="CY872" s="142"/>
      <c r="CZ872" s="145"/>
      <c r="DA872" s="116"/>
      <c r="DB872" s="168"/>
      <c r="DC872" s="118"/>
      <c r="DD872" s="118"/>
      <c r="DE872" s="167"/>
      <c r="DF872" s="167"/>
    </row>
    <row r="873" spans="1:110" hidden="1" x14ac:dyDescent="0.25">
      <c r="A873" s="140"/>
      <c r="B873" s="141"/>
      <c r="C873" s="90"/>
      <c r="D873" s="142"/>
      <c r="E873" s="143"/>
      <c r="F873" s="144"/>
      <c r="G873" s="142"/>
      <c r="H873" s="142"/>
      <c r="I873" s="110"/>
      <c r="J873" s="142"/>
      <c r="K873" s="110"/>
      <c r="L873" s="142"/>
      <c r="M873" s="142"/>
      <c r="N873" s="142"/>
      <c r="O873" s="110"/>
      <c r="P873" s="142"/>
      <c r="Q873" s="110"/>
      <c r="R873" s="142"/>
      <c r="S873" s="142"/>
      <c r="T873" s="142"/>
      <c r="U873" s="110"/>
      <c r="V873" s="142"/>
      <c r="W873" s="110"/>
      <c r="X873" s="142"/>
      <c r="Y873" s="110"/>
      <c r="Z873" s="144"/>
      <c r="AA873" s="142"/>
      <c r="AB873" s="142"/>
      <c r="AC873" s="142"/>
      <c r="AD873" s="142"/>
      <c r="AE873" s="142"/>
      <c r="AF873" s="111"/>
      <c r="AG873" s="111"/>
      <c r="AH873" s="111"/>
      <c r="AI873" s="142"/>
      <c r="AJ873" s="144"/>
      <c r="AK873" s="142"/>
      <c r="AL873" s="142"/>
      <c r="AM873" s="142"/>
      <c r="AN873" s="142"/>
      <c r="AO873" s="142"/>
      <c r="AP873" s="111"/>
      <c r="AQ873" s="111"/>
      <c r="AR873" s="111"/>
      <c r="AS873" s="142"/>
      <c r="AT873" s="144"/>
      <c r="AU873" s="142"/>
      <c r="AV873" s="142"/>
      <c r="AW873" s="142"/>
      <c r="AX873" s="110"/>
      <c r="AY873" s="110"/>
      <c r="AZ873" s="142"/>
      <c r="BA873" s="144"/>
      <c r="BB873" s="142"/>
      <c r="BC873" s="142"/>
      <c r="BD873" s="142"/>
      <c r="BE873" s="110"/>
      <c r="BF873" s="110"/>
      <c r="BG873" s="142"/>
      <c r="BH873" s="144"/>
      <c r="BI873" s="142"/>
      <c r="BJ873" s="142"/>
      <c r="BK873" s="110"/>
      <c r="BL873" s="142"/>
      <c r="BM873" s="110"/>
      <c r="BN873" s="142"/>
      <c r="BO873" s="142"/>
      <c r="BP873" s="142"/>
      <c r="BQ873" s="110"/>
      <c r="BR873" s="142"/>
      <c r="BS873" s="110"/>
      <c r="BT873" s="142"/>
      <c r="BU873" s="110"/>
      <c r="BV873" s="144"/>
      <c r="BW873" s="114"/>
      <c r="BX873" s="67"/>
      <c r="BY873" s="68"/>
      <c r="BZ873" s="143"/>
      <c r="CA873" s="143"/>
      <c r="CB873" s="142"/>
      <c r="CC873" s="110"/>
      <c r="CD873" s="110"/>
      <c r="CE873" s="142"/>
      <c r="CF873" s="145"/>
      <c r="CG873" s="142"/>
      <c r="CH873" s="142"/>
      <c r="CI873" s="142"/>
      <c r="CJ873" s="142"/>
      <c r="CK873" s="142"/>
      <c r="CL873" s="111"/>
      <c r="CM873" s="111"/>
      <c r="CN873" s="111"/>
      <c r="CO873" s="142"/>
      <c r="CP873" s="145"/>
      <c r="CQ873" s="142"/>
      <c r="CR873" s="142"/>
      <c r="CS873" s="142"/>
      <c r="CT873" s="142"/>
      <c r="CU873" s="142"/>
      <c r="CV873" s="111"/>
      <c r="CW873" s="111"/>
      <c r="CX873" s="111"/>
      <c r="CY873" s="142"/>
      <c r="CZ873" s="145"/>
      <c r="DA873" s="116"/>
      <c r="DB873" s="168"/>
      <c r="DC873" s="118"/>
      <c r="DD873" s="118"/>
      <c r="DE873" s="167"/>
      <c r="DF873" s="167"/>
    </row>
    <row r="874" spans="1:110" hidden="1" x14ac:dyDescent="0.25">
      <c r="A874" s="140"/>
      <c r="B874" s="141"/>
      <c r="C874" s="90"/>
      <c r="D874" s="142"/>
      <c r="E874" s="143"/>
      <c r="F874" s="144"/>
      <c r="G874" s="142"/>
      <c r="H874" s="142"/>
      <c r="I874" s="110"/>
      <c r="J874" s="142"/>
      <c r="K874" s="110"/>
      <c r="L874" s="142"/>
      <c r="M874" s="142"/>
      <c r="N874" s="142"/>
      <c r="O874" s="110"/>
      <c r="P874" s="142"/>
      <c r="Q874" s="110"/>
      <c r="R874" s="142"/>
      <c r="S874" s="142"/>
      <c r="T874" s="142"/>
      <c r="U874" s="110"/>
      <c r="V874" s="142"/>
      <c r="W874" s="110"/>
      <c r="X874" s="142"/>
      <c r="Y874" s="110"/>
      <c r="Z874" s="144"/>
      <c r="AA874" s="142"/>
      <c r="AB874" s="142"/>
      <c r="AC874" s="142"/>
      <c r="AD874" s="142"/>
      <c r="AE874" s="142"/>
      <c r="AF874" s="111"/>
      <c r="AG874" s="111"/>
      <c r="AH874" s="111"/>
      <c r="AI874" s="142"/>
      <c r="AJ874" s="144"/>
      <c r="AK874" s="142"/>
      <c r="AL874" s="142"/>
      <c r="AM874" s="142"/>
      <c r="AN874" s="142"/>
      <c r="AO874" s="142"/>
      <c r="AP874" s="111"/>
      <c r="AQ874" s="111"/>
      <c r="AR874" s="111"/>
      <c r="AS874" s="142"/>
      <c r="AT874" s="144"/>
      <c r="AU874" s="142"/>
      <c r="AV874" s="142"/>
      <c r="AW874" s="142"/>
      <c r="AX874" s="110"/>
      <c r="AY874" s="110"/>
      <c r="AZ874" s="142"/>
      <c r="BA874" s="144"/>
      <c r="BB874" s="142"/>
      <c r="BC874" s="142"/>
      <c r="BD874" s="142"/>
      <c r="BE874" s="110"/>
      <c r="BF874" s="110"/>
      <c r="BG874" s="142"/>
      <c r="BH874" s="144"/>
      <c r="BI874" s="142"/>
      <c r="BJ874" s="142"/>
      <c r="BK874" s="110"/>
      <c r="BL874" s="142"/>
      <c r="BM874" s="110"/>
      <c r="BN874" s="142"/>
      <c r="BO874" s="142"/>
      <c r="BP874" s="142"/>
      <c r="BQ874" s="110"/>
      <c r="BR874" s="142"/>
      <c r="BS874" s="110"/>
      <c r="BT874" s="142"/>
      <c r="BU874" s="110"/>
      <c r="BV874" s="144"/>
      <c r="BW874" s="114"/>
      <c r="BX874" s="67"/>
      <c r="BY874" s="68"/>
      <c r="BZ874" s="143"/>
      <c r="CA874" s="143"/>
      <c r="CB874" s="142"/>
      <c r="CC874" s="110"/>
      <c r="CD874" s="110"/>
      <c r="CE874" s="142"/>
      <c r="CF874" s="145"/>
      <c r="CG874" s="142"/>
      <c r="CH874" s="142"/>
      <c r="CI874" s="142"/>
      <c r="CJ874" s="142"/>
      <c r="CK874" s="142"/>
      <c r="CL874" s="111"/>
      <c r="CM874" s="111"/>
      <c r="CN874" s="111"/>
      <c r="CO874" s="142"/>
      <c r="CP874" s="145"/>
      <c r="CQ874" s="142"/>
      <c r="CR874" s="142"/>
      <c r="CS874" s="142"/>
      <c r="CT874" s="142"/>
      <c r="CU874" s="142"/>
      <c r="CV874" s="111"/>
      <c r="CW874" s="111"/>
      <c r="CX874" s="111"/>
      <c r="CY874" s="142"/>
      <c r="CZ874" s="145"/>
      <c r="DA874" s="116"/>
      <c r="DB874" s="168"/>
      <c r="DC874" s="118"/>
      <c r="DD874" s="118"/>
      <c r="DE874" s="167"/>
      <c r="DF874" s="167"/>
    </row>
    <row r="875" spans="1:110" hidden="1" x14ac:dyDescent="0.25">
      <c r="A875" s="140"/>
      <c r="B875" s="141"/>
      <c r="C875" s="90"/>
      <c r="D875" s="142"/>
      <c r="E875" s="143"/>
      <c r="F875" s="144"/>
      <c r="G875" s="142"/>
      <c r="H875" s="142"/>
      <c r="I875" s="110"/>
      <c r="J875" s="142"/>
      <c r="K875" s="110"/>
      <c r="L875" s="142"/>
      <c r="M875" s="142"/>
      <c r="N875" s="142"/>
      <c r="O875" s="110"/>
      <c r="P875" s="142"/>
      <c r="Q875" s="110"/>
      <c r="R875" s="142"/>
      <c r="S875" s="142"/>
      <c r="T875" s="142"/>
      <c r="U875" s="110"/>
      <c r="V875" s="142"/>
      <c r="W875" s="110"/>
      <c r="X875" s="142"/>
      <c r="Y875" s="110"/>
      <c r="Z875" s="144"/>
      <c r="AA875" s="142"/>
      <c r="AB875" s="142"/>
      <c r="AC875" s="142"/>
      <c r="AD875" s="142"/>
      <c r="AE875" s="142"/>
      <c r="AF875" s="111"/>
      <c r="AG875" s="111"/>
      <c r="AH875" s="111"/>
      <c r="AI875" s="142"/>
      <c r="AJ875" s="144"/>
      <c r="AK875" s="142"/>
      <c r="AL875" s="142"/>
      <c r="AM875" s="142"/>
      <c r="AN875" s="142"/>
      <c r="AO875" s="142"/>
      <c r="AP875" s="111"/>
      <c r="AQ875" s="111"/>
      <c r="AR875" s="111"/>
      <c r="AS875" s="142"/>
      <c r="AT875" s="144"/>
      <c r="AU875" s="142"/>
      <c r="AV875" s="142"/>
      <c r="AW875" s="142"/>
      <c r="AX875" s="110"/>
      <c r="AY875" s="110"/>
      <c r="AZ875" s="142"/>
      <c r="BA875" s="144"/>
      <c r="BB875" s="142"/>
      <c r="BC875" s="142"/>
      <c r="BD875" s="142"/>
      <c r="BE875" s="110"/>
      <c r="BF875" s="110"/>
      <c r="BG875" s="142"/>
      <c r="BH875" s="144"/>
      <c r="BI875" s="142"/>
      <c r="BJ875" s="142"/>
      <c r="BK875" s="110"/>
      <c r="BL875" s="142"/>
      <c r="BM875" s="110"/>
      <c r="BN875" s="142"/>
      <c r="BO875" s="142"/>
      <c r="BP875" s="142"/>
      <c r="BQ875" s="110"/>
      <c r="BR875" s="142"/>
      <c r="BS875" s="110"/>
      <c r="BT875" s="142"/>
      <c r="BU875" s="110"/>
      <c r="BV875" s="144"/>
      <c r="BW875" s="114"/>
      <c r="BX875" s="67"/>
      <c r="BY875" s="68"/>
      <c r="BZ875" s="143"/>
      <c r="CA875" s="143"/>
      <c r="CB875" s="142"/>
      <c r="CC875" s="110"/>
      <c r="CD875" s="110"/>
      <c r="CE875" s="142"/>
      <c r="CF875" s="145"/>
      <c r="CG875" s="142"/>
      <c r="CH875" s="142"/>
      <c r="CI875" s="142"/>
      <c r="CJ875" s="142"/>
      <c r="CK875" s="142"/>
      <c r="CL875" s="111"/>
      <c r="CM875" s="111"/>
      <c r="CN875" s="111"/>
      <c r="CO875" s="142"/>
      <c r="CP875" s="145"/>
      <c r="CQ875" s="142"/>
      <c r="CR875" s="142"/>
      <c r="CS875" s="142"/>
      <c r="CT875" s="142"/>
      <c r="CU875" s="142"/>
      <c r="CV875" s="111"/>
      <c r="CW875" s="111"/>
      <c r="CX875" s="111"/>
      <c r="CY875" s="142"/>
      <c r="CZ875" s="145"/>
      <c r="DA875" s="116"/>
      <c r="DB875" s="168"/>
      <c r="DC875" s="118"/>
      <c r="DD875" s="118"/>
      <c r="DE875" s="167"/>
      <c r="DF875" s="167"/>
    </row>
    <row r="876" spans="1:110" hidden="1" x14ac:dyDescent="0.25">
      <c r="A876" s="140"/>
      <c r="B876" s="141"/>
      <c r="C876" s="90"/>
      <c r="D876" s="142"/>
      <c r="E876" s="143"/>
      <c r="F876" s="144"/>
      <c r="G876" s="142"/>
      <c r="H876" s="142"/>
      <c r="I876" s="110"/>
      <c r="J876" s="142"/>
      <c r="K876" s="110"/>
      <c r="L876" s="142"/>
      <c r="M876" s="142"/>
      <c r="N876" s="142"/>
      <c r="O876" s="110"/>
      <c r="P876" s="142"/>
      <c r="Q876" s="110"/>
      <c r="R876" s="142"/>
      <c r="S876" s="142"/>
      <c r="T876" s="142"/>
      <c r="U876" s="110"/>
      <c r="V876" s="142"/>
      <c r="W876" s="110"/>
      <c r="X876" s="142"/>
      <c r="Y876" s="110"/>
      <c r="Z876" s="144"/>
      <c r="AA876" s="142"/>
      <c r="AB876" s="142"/>
      <c r="AC876" s="142"/>
      <c r="AD876" s="142"/>
      <c r="AE876" s="142"/>
      <c r="AF876" s="111"/>
      <c r="AG876" s="111"/>
      <c r="AH876" s="111"/>
      <c r="AI876" s="142"/>
      <c r="AJ876" s="144"/>
      <c r="AK876" s="142"/>
      <c r="AL876" s="142"/>
      <c r="AM876" s="142"/>
      <c r="AN876" s="142"/>
      <c r="AO876" s="142"/>
      <c r="AP876" s="111"/>
      <c r="AQ876" s="111"/>
      <c r="AR876" s="111"/>
      <c r="AS876" s="142"/>
      <c r="AT876" s="144"/>
      <c r="AU876" s="142"/>
      <c r="AV876" s="142"/>
      <c r="AW876" s="142"/>
      <c r="AX876" s="110"/>
      <c r="AY876" s="110"/>
      <c r="AZ876" s="142"/>
      <c r="BA876" s="144"/>
      <c r="BB876" s="142"/>
      <c r="BC876" s="142"/>
      <c r="BD876" s="142"/>
      <c r="BE876" s="110"/>
      <c r="BF876" s="110"/>
      <c r="BG876" s="142"/>
      <c r="BH876" s="144"/>
      <c r="BI876" s="142"/>
      <c r="BJ876" s="142"/>
      <c r="BK876" s="110"/>
      <c r="BL876" s="142"/>
      <c r="BM876" s="110"/>
      <c r="BN876" s="142"/>
      <c r="BO876" s="142"/>
      <c r="BP876" s="142"/>
      <c r="BQ876" s="110"/>
      <c r="BR876" s="142"/>
      <c r="BS876" s="110"/>
      <c r="BT876" s="142"/>
      <c r="BU876" s="110"/>
      <c r="BV876" s="144"/>
      <c r="BW876" s="114"/>
      <c r="BX876" s="67"/>
      <c r="BY876" s="68"/>
      <c r="BZ876" s="143"/>
      <c r="CA876" s="143"/>
      <c r="CB876" s="142"/>
      <c r="CC876" s="110"/>
      <c r="CD876" s="110"/>
      <c r="CE876" s="142"/>
      <c r="CF876" s="145"/>
      <c r="CG876" s="142"/>
      <c r="CH876" s="142"/>
      <c r="CI876" s="142"/>
      <c r="CJ876" s="142"/>
      <c r="CK876" s="142"/>
      <c r="CL876" s="111"/>
      <c r="CM876" s="111"/>
      <c r="CN876" s="111"/>
      <c r="CO876" s="142"/>
      <c r="CP876" s="145"/>
      <c r="CQ876" s="142"/>
      <c r="CR876" s="142"/>
      <c r="CS876" s="142"/>
      <c r="CT876" s="142"/>
      <c r="CU876" s="142"/>
      <c r="CV876" s="111"/>
      <c r="CW876" s="111"/>
      <c r="CX876" s="111"/>
      <c r="CY876" s="142"/>
      <c r="CZ876" s="145"/>
      <c r="DA876" s="116"/>
      <c r="DB876" s="168"/>
      <c r="DC876" s="118"/>
      <c r="DD876" s="118"/>
      <c r="DE876" s="167"/>
      <c r="DF876" s="167"/>
    </row>
    <row r="877" spans="1:110" hidden="1" x14ac:dyDescent="0.25">
      <c r="A877" s="140"/>
      <c r="B877" s="141"/>
      <c r="C877" s="90"/>
      <c r="D877" s="142"/>
      <c r="E877" s="143"/>
      <c r="F877" s="144"/>
      <c r="G877" s="142"/>
      <c r="H877" s="142"/>
      <c r="I877" s="110"/>
      <c r="J877" s="142"/>
      <c r="K877" s="110"/>
      <c r="L877" s="142"/>
      <c r="M877" s="142"/>
      <c r="N877" s="142"/>
      <c r="O877" s="110"/>
      <c r="P877" s="142"/>
      <c r="Q877" s="110"/>
      <c r="R877" s="142"/>
      <c r="S877" s="142"/>
      <c r="T877" s="142"/>
      <c r="U877" s="110"/>
      <c r="V877" s="142"/>
      <c r="W877" s="110"/>
      <c r="X877" s="142"/>
      <c r="Y877" s="110"/>
      <c r="Z877" s="144"/>
      <c r="AA877" s="142"/>
      <c r="AB877" s="142"/>
      <c r="AC877" s="142"/>
      <c r="AD877" s="142"/>
      <c r="AE877" s="142"/>
      <c r="AF877" s="111"/>
      <c r="AG877" s="111"/>
      <c r="AH877" s="111"/>
      <c r="AI877" s="142"/>
      <c r="AJ877" s="144"/>
      <c r="AK877" s="142"/>
      <c r="AL877" s="142"/>
      <c r="AM877" s="142"/>
      <c r="AN877" s="142"/>
      <c r="AO877" s="142"/>
      <c r="AP877" s="111"/>
      <c r="AQ877" s="111"/>
      <c r="AR877" s="111"/>
      <c r="AS877" s="142"/>
      <c r="AT877" s="144"/>
      <c r="AU877" s="142"/>
      <c r="AV877" s="142"/>
      <c r="AW877" s="142"/>
      <c r="AX877" s="110"/>
      <c r="AY877" s="110"/>
      <c r="AZ877" s="142"/>
      <c r="BA877" s="144"/>
      <c r="BB877" s="142"/>
      <c r="BC877" s="142"/>
      <c r="BD877" s="142"/>
      <c r="BE877" s="110"/>
      <c r="BF877" s="110"/>
      <c r="BG877" s="142"/>
      <c r="BH877" s="144"/>
      <c r="BI877" s="142"/>
      <c r="BJ877" s="142"/>
      <c r="BK877" s="110"/>
      <c r="BL877" s="142"/>
      <c r="BM877" s="110"/>
      <c r="BN877" s="142"/>
      <c r="BO877" s="142"/>
      <c r="BP877" s="142"/>
      <c r="BQ877" s="110"/>
      <c r="BR877" s="142"/>
      <c r="BS877" s="110"/>
      <c r="BT877" s="142"/>
      <c r="BU877" s="110"/>
      <c r="BV877" s="144"/>
      <c r="BW877" s="114"/>
      <c r="BX877" s="67"/>
      <c r="BY877" s="68"/>
      <c r="BZ877" s="143"/>
      <c r="CA877" s="143"/>
      <c r="CB877" s="142"/>
      <c r="CC877" s="110"/>
      <c r="CD877" s="110"/>
      <c r="CE877" s="142"/>
      <c r="CF877" s="145"/>
      <c r="CG877" s="142"/>
      <c r="CH877" s="142"/>
      <c r="CI877" s="142"/>
      <c r="CJ877" s="142"/>
      <c r="CK877" s="142"/>
      <c r="CL877" s="111"/>
      <c r="CM877" s="111"/>
      <c r="CN877" s="111"/>
      <c r="CO877" s="142"/>
      <c r="CP877" s="145"/>
      <c r="CQ877" s="142"/>
      <c r="CR877" s="142"/>
      <c r="CS877" s="142"/>
      <c r="CT877" s="142"/>
      <c r="CU877" s="142"/>
      <c r="CV877" s="111"/>
      <c r="CW877" s="111"/>
      <c r="CX877" s="111"/>
      <c r="CY877" s="142"/>
      <c r="CZ877" s="145"/>
      <c r="DA877" s="116"/>
      <c r="DB877" s="168"/>
      <c r="DC877" s="118"/>
      <c r="DD877" s="118"/>
      <c r="DE877" s="167"/>
      <c r="DF877" s="167"/>
    </row>
    <row r="878" spans="1:110" hidden="1" x14ac:dyDescent="0.25">
      <c r="A878" s="140"/>
      <c r="B878" s="141"/>
      <c r="C878" s="90"/>
      <c r="D878" s="142"/>
      <c r="E878" s="143"/>
      <c r="F878" s="144"/>
      <c r="G878" s="142"/>
      <c r="H878" s="142"/>
      <c r="I878" s="110"/>
      <c r="J878" s="142"/>
      <c r="K878" s="110"/>
      <c r="L878" s="142"/>
      <c r="M878" s="142"/>
      <c r="N878" s="142"/>
      <c r="O878" s="110"/>
      <c r="P878" s="142"/>
      <c r="Q878" s="110"/>
      <c r="R878" s="142"/>
      <c r="S878" s="142"/>
      <c r="T878" s="142"/>
      <c r="U878" s="110"/>
      <c r="V878" s="142"/>
      <c r="W878" s="110"/>
      <c r="X878" s="142"/>
      <c r="Y878" s="110"/>
      <c r="Z878" s="144"/>
      <c r="AA878" s="142"/>
      <c r="AB878" s="142"/>
      <c r="AC878" s="142"/>
      <c r="AD878" s="142"/>
      <c r="AE878" s="142"/>
      <c r="AF878" s="111"/>
      <c r="AG878" s="111"/>
      <c r="AH878" s="111"/>
      <c r="AI878" s="142"/>
      <c r="AJ878" s="144"/>
      <c r="AK878" s="142"/>
      <c r="AL878" s="142"/>
      <c r="AM878" s="142"/>
      <c r="AN878" s="142"/>
      <c r="AO878" s="142"/>
      <c r="AP878" s="111"/>
      <c r="AQ878" s="111"/>
      <c r="AR878" s="111"/>
      <c r="AS878" s="142"/>
      <c r="AT878" s="144"/>
      <c r="AU878" s="142"/>
      <c r="AV878" s="142"/>
      <c r="AW878" s="142"/>
      <c r="AX878" s="110"/>
      <c r="AY878" s="110"/>
      <c r="AZ878" s="142"/>
      <c r="BA878" s="144"/>
      <c r="BB878" s="142"/>
      <c r="BC878" s="142"/>
      <c r="BD878" s="142"/>
      <c r="BE878" s="110"/>
      <c r="BF878" s="110"/>
      <c r="BG878" s="142"/>
      <c r="BH878" s="144"/>
      <c r="BI878" s="142"/>
      <c r="BJ878" s="142"/>
      <c r="BK878" s="110"/>
      <c r="BL878" s="142"/>
      <c r="BM878" s="110"/>
      <c r="BN878" s="142"/>
      <c r="BO878" s="142"/>
      <c r="BP878" s="142"/>
      <c r="BQ878" s="110"/>
      <c r="BR878" s="142"/>
      <c r="BS878" s="110"/>
      <c r="BT878" s="142"/>
      <c r="BU878" s="110"/>
      <c r="BV878" s="144"/>
      <c r="BW878" s="114"/>
      <c r="BX878" s="67"/>
      <c r="BY878" s="68"/>
      <c r="BZ878" s="143"/>
      <c r="CA878" s="143"/>
      <c r="CB878" s="142"/>
      <c r="CC878" s="110"/>
      <c r="CD878" s="110"/>
      <c r="CE878" s="142"/>
      <c r="CF878" s="145"/>
      <c r="CG878" s="142"/>
      <c r="CH878" s="142"/>
      <c r="CI878" s="142"/>
      <c r="CJ878" s="142"/>
      <c r="CK878" s="142"/>
      <c r="CL878" s="111"/>
      <c r="CM878" s="111"/>
      <c r="CN878" s="111"/>
      <c r="CO878" s="142"/>
      <c r="CP878" s="145"/>
      <c r="CQ878" s="142"/>
      <c r="CR878" s="142"/>
      <c r="CS878" s="142"/>
      <c r="CT878" s="142"/>
      <c r="CU878" s="142"/>
      <c r="CV878" s="111"/>
      <c r="CW878" s="111"/>
      <c r="CX878" s="111"/>
      <c r="CY878" s="142"/>
      <c r="CZ878" s="145"/>
      <c r="DA878" s="116"/>
      <c r="DB878" s="168"/>
      <c r="DC878" s="118"/>
      <c r="DD878" s="118"/>
      <c r="DE878" s="167"/>
      <c r="DF878" s="167"/>
    </row>
    <row r="879" spans="1:110" hidden="1" x14ac:dyDescent="0.25">
      <c r="A879" s="140"/>
      <c r="B879" s="141"/>
      <c r="C879" s="90"/>
      <c r="D879" s="142"/>
      <c r="E879" s="143"/>
      <c r="F879" s="144"/>
      <c r="G879" s="142"/>
      <c r="H879" s="142"/>
      <c r="I879" s="110"/>
      <c r="J879" s="142"/>
      <c r="K879" s="110"/>
      <c r="L879" s="142"/>
      <c r="M879" s="142"/>
      <c r="N879" s="142"/>
      <c r="O879" s="110"/>
      <c r="P879" s="142"/>
      <c r="Q879" s="110"/>
      <c r="R879" s="142"/>
      <c r="S879" s="142"/>
      <c r="T879" s="142"/>
      <c r="U879" s="110"/>
      <c r="V879" s="142"/>
      <c r="W879" s="110"/>
      <c r="X879" s="142"/>
      <c r="Y879" s="110"/>
      <c r="Z879" s="144"/>
      <c r="AA879" s="142"/>
      <c r="AB879" s="142"/>
      <c r="AC879" s="142"/>
      <c r="AD879" s="142"/>
      <c r="AE879" s="142"/>
      <c r="AF879" s="111"/>
      <c r="AG879" s="111"/>
      <c r="AH879" s="111"/>
      <c r="AI879" s="142"/>
      <c r="AJ879" s="144"/>
      <c r="AK879" s="142"/>
      <c r="AL879" s="142"/>
      <c r="AM879" s="142"/>
      <c r="AN879" s="142"/>
      <c r="AO879" s="142"/>
      <c r="AP879" s="111"/>
      <c r="AQ879" s="111"/>
      <c r="AR879" s="111"/>
      <c r="AS879" s="142"/>
      <c r="AT879" s="144"/>
      <c r="AU879" s="142"/>
      <c r="AV879" s="142"/>
      <c r="AW879" s="142"/>
      <c r="AX879" s="110"/>
      <c r="AY879" s="110"/>
      <c r="AZ879" s="142"/>
      <c r="BA879" s="144"/>
      <c r="BB879" s="142"/>
      <c r="BC879" s="142"/>
      <c r="BD879" s="142"/>
      <c r="BE879" s="110"/>
      <c r="BF879" s="110"/>
      <c r="BG879" s="142"/>
      <c r="BH879" s="144"/>
      <c r="BI879" s="142"/>
      <c r="BJ879" s="142"/>
      <c r="BK879" s="110"/>
      <c r="BL879" s="142"/>
      <c r="BM879" s="110"/>
      <c r="BN879" s="142"/>
      <c r="BO879" s="142"/>
      <c r="BP879" s="142"/>
      <c r="BQ879" s="110"/>
      <c r="BR879" s="142"/>
      <c r="BS879" s="110"/>
      <c r="BT879" s="142"/>
      <c r="BU879" s="110"/>
      <c r="BV879" s="144"/>
      <c r="BW879" s="114"/>
      <c r="BX879" s="67"/>
      <c r="BY879" s="68"/>
      <c r="BZ879" s="143"/>
      <c r="CA879" s="143"/>
      <c r="CB879" s="142"/>
      <c r="CC879" s="110"/>
      <c r="CD879" s="110"/>
      <c r="CE879" s="142"/>
      <c r="CF879" s="145"/>
      <c r="CG879" s="142"/>
      <c r="CH879" s="142"/>
      <c r="CI879" s="142"/>
      <c r="CJ879" s="142"/>
      <c r="CK879" s="142"/>
      <c r="CL879" s="111"/>
      <c r="CM879" s="111"/>
      <c r="CN879" s="111"/>
      <c r="CO879" s="142"/>
      <c r="CP879" s="145"/>
      <c r="CQ879" s="142"/>
      <c r="CR879" s="142"/>
      <c r="CS879" s="142"/>
      <c r="CT879" s="142"/>
      <c r="CU879" s="142"/>
      <c r="CV879" s="111"/>
      <c r="CW879" s="111"/>
      <c r="CX879" s="111"/>
      <c r="CY879" s="142"/>
      <c r="CZ879" s="145"/>
      <c r="DA879" s="116"/>
      <c r="DB879" s="168"/>
      <c r="DC879" s="118"/>
      <c r="DD879" s="118"/>
      <c r="DE879" s="167"/>
      <c r="DF879" s="167"/>
    </row>
    <row r="880" spans="1:110" hidden="1" x14ac:dyDescent="0.25">
      <c r="A880" s="140"/>
      <c r="B880" s="141"/>
      <c r="C880" s="90"/>
      <c r="D880" s="142"/>
      <c r="E880" s="143"/>
      <c r="F880" s="144"/>
      <c r="G880" s="142"/>
      <c r="H880" s="142"/>
      <c r="I880" s="110"/>
      <c r="J880" s="142"/>
      <c r="K880" s="110"/>
      <c r="L880" s="142"/>
      <c r="M880" s="142"/>
      <c r="N880" s="142"/>
      <c r="O880" s="110"/>
      <c r="P880" s="142"/>
      <c r="Q880" s="110"/>
      <c r="R880" s="142"/>
      <c r="S880" s="142"/>
      <c r="T880" s="142"/>
      <c r="U880" s="110"/>
      <c r="V880" s="142"/>
      <c r="W880" s="110"/>
      <c r="X880" s="142"/>
      <c r="Y880" s="110"/>
      <c r="Z880" s="144"/>
      <c r="AA880" s="142"/>
      <c r="AB880" s="142"/>
      <c r="AC880" s="142"/>
      <c r="AD880" s="142"/>
      <c r="AE880" s="142"/>
      <c r="AF880" s="111"/>
      <c r="AG880" s="111"/>
      <c r="AH880" s="111"/>
      <c r="AI880" s="142"/>
      <c r="AJ880" s="144"/>
      <c r="AK880" s="142"/>
      <c r="AL880" s="142"/>
      <c r="AM880" s="142"/>
      <c r="AN880" s="142"/>
      <c r="AO880" s="142"/>
      <c r="AP880" s="111"/>
      <c r="AQ880" s="111"/>
      <c r="AR880" s="111"/>
      <c r="AS880" s="142"/>
      <c r="AT880" s="144"/>
      <c r="AU880" s="142"/>
      <c r="AV880" s="142"/>
      <c r="AW880" s="142"/>
      <c r="AX880" s="110"/>
      <c r="AY880" s="110"/>
      <c r="AZ880" s="142"/>
      <c r="BA880" s="144"/>
      <c r="BB880" s="142"/>
      <c r="BC880" s="142"/>
      <c r="BD880" s="142"/>
      <c r="BE880" s="110"/>
      <c r="BF880" s="110"/>
      <c r="BG880" s="142"/>
      <c r="BH880" s="144"/>
      <c r="BI880" s="142"/>
      <c r="BJ880" s="142"/>
      <c r="BK880" s="110"/>
      <c r="BL880" s="142"/>
      <c r="BM880" s="110"/>
      <c r="BN880" s="142"/>
      <c r="BO880" s="142"/>
      <c r="BP880" s="142"/>
      <c r="BQ880" s="110"/>
      <c r="BR880" s="142"/>
      <c r="BS880" s="110"/>
      <c r="BT880" s="142"/>
      <c r="BU880" s="110"/>
      <c r="BV880" s="144"/>
      <c r="BW880" s="114"/>
      <c r="BX880" s="67"/>
      <c r="BY880" s="68"/>
      <c r="BZ880" s="143"/>
      <c r="CA880" s="143"/>
      <c r="CB880" s="142"/>
      <c r="CC880" s="110"/>
      <c r="CD880" s="110"/>
      <c r="CE880" s="142"/>
      <c r="CF880" s="145"/>
      <c r="CG880" s="142"/>
      <c r="CH880" s="142"/>
      <c r="CI880" s="142"/>
      <c r="CJ880" s="142"/>
      <c r="CK880" s="142"/>
      <c r="CL880" s="111"/>
      <c r="CM880" s="111"/>
      <c r="CN880" s="111"/>
      <c r="CO880" s="142"/>
      <c r="CP880" s="145"/>
      <c r="CQ880" s="142"/>
      <c r="CR880" s="142"/>
      <c r="CS880" s="142"/>
      <c r="CT880" s="142"/>
      <c r="CU880" s="142"/>
      <c r="CV880" s="111"/>
      <c r="CW880" s="111"/>
      <c r="CX880" s="111"/>
      <c r="CY880" s="142"/>
      <c r="CZ880" s="145"/>
      <c r="DA880" s="116"/>
      <c r="DB880" s="168"/>
      <c r="DC880" s="118"/>
      <c r="DD880" s="118"/>
      <c r="DE880" s="167"/>
      <c r="DF880" s="167"/>
    </row>
    <row r="881" spans="1:110" hidden="1" x14ac:dyDescent="0.25">
      <c r="A881" s="140"/>
      <c r="B881" s="141"/>
      <c r="C881" s="90"/>
      <c r="D881" s="142"/>
      <c r="E881" s="143"/>
      <c r="F881" s="144"/>
      <c r="G881" s="142"/>
      <c r="H881" s="142"/>
      <c r="I881" s="110"/>
      <c r="J881" s="142"/>
      <c r="K881" s="110"/>
      <c r="L881" s="142"/>
      <c r="M881" s="142"/>
      <c r="N881" s="142"/>
      <c r="O881" s="110"/>
      <c r="P881" s="142"/>
      <c r="Q881" s="110"/>
      <c r="R881" s="142"/>
      <c r="S881" s="142"/>
      <c r="T881" s="142"/>
      <c r="U881" s="110"/>
      <c r="V881" s="142"/>
      <c r="W881" s="110"/>
      <c r="X881" s="142"/>
      <c r="Y881" s="110"/>
      <c r="Z881" s="144"/>
      <c r="AA881" s="142"/>
      <c r="AB881" s="142"/>
      <c r="AC881" s="142"/>
      <c r="AD881" s="142"/>
      <c r="AE881" s="142"/>
      <c r="AF881" s="111"/>
      <c r="AG881" s="111"/>
      <c r="AH881" s="111"/>
      <c r="AI881" s="142"/>
      <c r="AJ881" s="144"/>
      <c r="AK881" s="142"/>
      <c r="AL881" s="142"/>
      <c r="AM881" s="142"/>
      <c r="AN881" s="142"/>
      <c r="AO881" s="142"/>
      <c r="AP881" s="111"/>
      <c r="AQ881" s="111"/>
      <c r="AR881" s="111"/>
      <c r="AS881" s="142"/>
      <c r="AT881" s="144"/>
      <c r="AU881" s="142"/>
      <c r="AV881" s="142"/>
      <c r="AW881" s="142"/>
      <c r="AX881" s="110"/>
      <c r="AY881" s="110"/>
      <c r="AZ881" s="142"/>
      <c r="BA881" s="144"/>
      <c r="BB881" s="142"/>
      <c r="BC881" s="142"/>
      <c r="BD881" s="142"/>
      <c r="BE881" s="110"/>
      <c r="BF881" s="110"/>
      <c r="BG881" s="142"/>
      <c r="BH881" s="144"/>
      <c r="BI881" s="142"/>
      <c r="BJ881" s="142"/>
      <c r="BK881" s="110"/>
      <c r="BL881" s="142"/>
      <c r="BM881" s="110"/>
      <c r="BN881" s="142"/>
      <c r="BO881" s="142"/>
      <c r="BP881" s="142"/>
      <c r="BQ881" s="110"/>
      <c r="BR881" s="142"/>
      <c r="BS881" s="110"/>
      <c r="BT881" s="142"/>
      <c r="BU881" s="110"/>
      <c r="BV881" s="144"/>
      <c r="BW881" s="114"/>
      <c r="BX881" s="67"/>
      <c r="BY881" s="68"/>
      <c r="BZ881" s="143"/>
      <c r="CA881" s="143"/>
      <c r="CB881" s="142"/>
      <c r="CC881" s="110"/>
      <c r="CD881" s="110"/>
      <c r="CE881" s="142"/>
      <c r="CF881" s="145"/>
      <c r="CG881" s="142"/>
      <c r="CH881" s="142"/>
      <c r="CI881" s="142"/>
      <c r="CJ881" s="142"/>
      <c r="CK881" s="142"/>
      <c r="CL881" s="111"/>
      <c r="CM881" s="111"/>
      <c r="CN881" s="111"/>
      <c r="CO881" s="142"/>
      <c r="CP881" s="145"/>
      <c r="CQ881" s="142"/>
      <c r="CR881" s="142"/>
      <c r="CS881" s="142"/>
      <c r="CT881" s="142"/>
      <c r="CU881" s="142"/>
      <c r="CV881" s="111"/>
      <c r="CW881" s="111"/>
      <c r="CX881" s="111"/>
      <c r="CY881" s="142"/>
      <c r="CZ881" s="145"/>
      <c r="DA881" s="116"/>
      <c r="DB881" s="168"/>
      <c r="DC881" s="118"/>
      <c r="DD881" s="118"/>
      <c r="DE881" s="167"/>
      <c r="DF881" s="167"/>
    </row>
    <row r="882" spans="1:110" hidden="1" x14ac:dyDescent="0.25">
      <c r="A882" s="140"/>
      <c r="B882" s="141"/>
      <c r="C882" s="90"/>
      <c r="D882" s="142"/>
      <c r="E882" s="143"/>
      <c r="F882" s="144"/>
      <c r="G882" s="142"/>
      <c r="H882" s="142"/>
      <c r="I882" s="110"/>
      <c r="J882" s="142"/>
      <c r="K882" s="110"/>
      <c r="L882" s="142"/>
      <c r="M882" s="142"/>
      <c r="N882" s="142"/>
      <c r="O882" s="110"/>
      <c r="P882" s="142"/>
      <c r="Q882" s="110"/>
      <c r="R882" s="142"/>
      <c r="S882" s="142"/>
      <c r="T882" s="142"/>
      <c r="U882" s="110"/>
      <c r="V882" s="142"/>
      <c r="W882" s="110"/>
      <c r="X882" s="142"/>
      <c r="Y882" s="110"/>
      <c r="Z882" s="144"/>
      <c r="AA882" s="142"/>
      <c r="AB882" s="142"/>
      <c r="AC882" s="142"/>
      <c r="AD882" s="142"/>
      <c r="AE882" s="142"/>
      <c r="AF882" s="111"/>
      <c r="AG882" s="111"/>
      <c r="AH882" s="111"/>
      <c r="AI882" s="142"/>
      <c r="AJ882" s="144"/>
      <c r="AK882" s="142"/>
      <c r="AL882" s="142"/>
      <c r="AM882" s="142"/>
      <c r="AN882" s="142"/>
      <c r="AO882" s="142"/>
      <c r="AP882" s="111"/>
      <c r="AQ882" s="111"/>
      <c r="AR882" s="111"/>
      <c r="AS882" s="142"/>
      <c r="AT882" s="144"/>
      <c r="AU882" s="142"/>
      <c r="AV882" s="142"/>
      <c r="AW882" s="142"/>
      <c r="AX882" s="110"/>
      <c r="AY882" s="110"/>
      <c r="AZ882" s="142"/>
      <c r="BA882" s="144"/>
      <c r="BB882" s="142"/>
      <c r="BC882" s="142"/>
      <c r="BD882" s="142"/>
      <c r="BE882" s="110"/>
      <c r="BF882" s="110"/>
      <c r="BG882" s="142"/>
      <c r="BH882" s="144"/>
      <c r="BI882" s="142"/>
      <c r="BJ882" s="142"/>
      <c r="BK882" s="110"/>
      <c r="BL882" s="142"/>
      <c r="BM882" s="110"/>
      <c r="BN882" s="142"/>
      <c r="BO882" s="142"/>
      <c r="BP882" s="142"/>
      <c r="BQ882" s="110"/>
      <c r="BR882" s="142"/>
      <c r="BS882" s="110"/>
      <c r="BT882" s="142"/>
      <c r="BU882" s="110"/>
      <c r="BV882" s="144"/>
      <c r="BW882" s="114"/>
      <c r="BX882" s="67"/>
      <c r="BY882" s="68"/>
      <c r="BZ882" s="143"/>
      <c r="CA882" s="143"/>
      <c r="CB882" s="142"/>
      <c r="CC882" s="110"/>
      <c r="CD882" s="110"/>
      <c r="CE882" s="142"/>
      <c r="CF882" s="145"/>
      <c r="CG882" s="142"/>
      <c r="CH882" s="142"/>
      <c r="CI882" s="142"/>
      <c r="CJ882" s="142"/>
      <c r="CK882" s="142"/>
      <c r="CL882" s="111"/>
      <c r="CM882" s="111"/>
      <c r="CN882" s="111"/>
      <c r="CO882" s="142"/>
      <c r="CP882" s="145"/>
      <c r="CQ882" s="142"/>
      <c r="CR882" s="142"/>
      <c r="CS882" s="142"/>
      <c r="CT882" s="142"/>
      <c r="CU882" s="142"/>
      <c r="CV882" s="111"/>
      <c r="CW882" s="111"/>
      <c r="CX882" s="111"/>
      <c r="CY882" s="142"/>
      <c r="CZ882" s="145"/>
      <c r="DA882" s="116"/>
      <c r="DB882" s="168"/>
      <c r="DC882" s="118"/>
      <c r="DD882" s="118"/>
      <c r="DE882" s="167"/>
      <c r="DF882" s="167"/>
    </row>
    <row r="883" spans="1:110" hidden="1" x14ac:dyDescent="0.25">
      <c r="A883" s="140"/>
      <c r="B883" s="141"/>
      <c r="C883" s="90"/>
      <c r="D883" s="142"/>
      <c r="E883" s="143"/>
      <c r="F883" s="144"/>
      <c r="G883" s="142"/>
      <c r="H883" s="142"/>
      <c r="I883" s="110"/>
      <c r="J883" s="142"/>
      <c r="K883" s="110"/>
      <c r="L883" s="142"/>
      <c r="M883" s="142"/>
      <c r="N883" s="142"/>
      <c r="O883" s="110"/>
      <c r="P883" s="142"/>
      <c r="Q883" s="110"/>
      <c r="R883" s="142"/>
      <c r="S883" s="142"/>
      <c r="T883" s="142"/>
      <c r="U883" s="110"/>
      <c r="V883" s="142"/>
      <c r="W883" s="110"/>
      <c r="X883" s="142"/>
      <c r="Y883" s="110"/>
      <c r="Z883" s="144"/>
      <c r="AA883" s="142"/>
      <c r="AB883" s="142"/>
      <c r="AC883" s="142"/>
      <c r="AD883" s="142"/>
      <c r="AE883" s="142"/>
      <c r="AF883" s="111"/>
      <c r="AG883" s="111"/>
      <c r="AH883" s="111"/>
      <c r="AI883" s="142"/>
      <c r="AJ883" s="144"/>
      <c r="AK883" s="142"/>
      <c r="AL883" s="142"/>
      <c r="AM883" s="142"/>
      <c r="AN883" s="142"/>
      <c r="AO883" s="142"/>
      <c r="AP883" s="111"/>
      <c r="AQ883" s="111"/>
      <c r="AR883" s="111"/>
      <c r="AS883" s="142"/>
      <c r="AT883" s="144"/>
      <c r="AU883" s="142"/>
      <c r="AV883" s="142"/>
      <c r="AW883" s="142"/>
      <c r="AX883" s="110"/>
      <c r="AY883" s="110"/>
      <c r="AZ883" s="142"/>
      <c r="BA883" s="144"/>
      <c r="BB883" s="142"/>
      <c r="BC883" s="142"/>
      <c r="BD883" s="142"/>
      <c r="BE883" s="110"/>
      <c r="BF883" s="110"/>
      <c r="BG883" s="142"/>
      <c r="BH883" s="144"/>
      <c r="BI883" s="142"/>
      <c r="BJ883" s="142"/>
      <c r="BK883" s="110"/>
      <c r="BL883" s="142"/>
      <c r="BM883" s="110"/>
      <c r="BN883" s="142"/>
      <c r="BO883" s="142"/>
      <c r="BP883" s="142"/>
      <c r="BQ883" s="110"/>
      <c r="BR883" s="142"/>
      <c r="BS883" s="110"/>
      <c r="BT883" s="142"/>
      <c r="BU883" s="110"/>
      <c r="BV883" s="144"/>
      <c r="BW883" s="114"/>
      <c r="BX883" s="67"/>
      <c r="BY883" s="68"/>
      <c r="BZ883" s="143"/>
      <c r="CA883" s="143"/>
      <c r="CB883" s="142"/>
      <c r="CC883" s="110"/>
      <c r="CD883" s="110"/>
      <c r="CE883" s="142"/>
      <c r="CF883" s="145"/>
      <c r="CG883" s="142"/>
      <c r="CH883" s="142"/>
      <c r="CI883" s="142"/>
      <c r="CJ883" s="142"/>
      <c r="CK883" s="142"/>
      <c r="CL883" s="111"/>
      <c r="CM883" s="111"/>
      <c r="CN883" s="111"/>
      <c r="CO883" s="142"/>
      <c r="CP883" s="145"/>
      <c r="CQ883" s="142"/>
      <c r="CR883" s="142"/>
      <c r="CS883" s="142"/>
      <c r="CT883" s="142"/>
      <c r="CU883" s="142"/>
      <c r="CV883" s="111"/>
      <c r="CW883" s="111"/>
      <c r="CX883" s="111"/>
      <c r="CY883" s="142"/>
      <c r="CZ883" s="145"/>
      <c r="DA883" s="116"/>
      <c r="DB883" s="168"/>
      <c r="DC883" s="118"/>
      <c r="DD883" s="118"/>
      <c r="DE883" s="167"/>
      <c r="DF883" s="167"/>
    </row>
    <row r="884" spans="1:110" hidden="1" x14ac:dyDescent="0.25">
      <c r="A884" s="140"/>
      <c r="B884" s="141"/>
      <c r="C884" s="90"/>
      <c r="D884" s="142"/>
      <c r="E884" s="143"/>
      <c r="F884" s="144"/>
      <c r="G884" s="142"/>
      <c r="H884" s="142"/>
      <c r="I884" s="110"/>
      <c r="J884" s="142"/>
      <c r="K884" s="110"/>
      <c r="L884" s="142"/>
      <c r="M884" s="142"/>
      <c r="N884" s="142"/>
      <c r="O884" s="110"/>
      <c r="P884" s="142"/>
      <c r="Q884" s="110"/>
      <c r="R884" s="142"/>
      <c r="S884" s="142"/>
      <c r="T884" s="142"/>
      <c r="U884" s="110"/>
      <c r="V884" s="142"/>
      <c r="W884" s="110"/>
      <c r="X884" s="142"/>
      <c r="Y884" s="110"/>
      <c r="Z884" s="144"/>
      <c r="AA884" s="142"/>
      <c r="AB884" s="142"/>
      <c r="AC884" s="142"/>
      <c r="AD884" s="142"/>
      <c r="AE884" s="142"/>
      <c r="AF884" s="111"/>
      <c r="AG884" s="111"/>
      <c r="AH884" s="111"/>
      <c r="AI884" s="142"/>
      <c r="AJ884" s="144"/>
      <c r="AK884" s="142"/>
      <c r="AL884" s="142"/>
      <c r="AM884" s="142"/>
      <c r="AN884" s="142"/>
      <c r="AO884" s="142"/>
      <c r="AP884" s="111"/>
      <c r="AQ884" s="111"/>
      <c r="AR884" s="111"/>
      <c r="AS884" s="142"/>
      <c r="AT884" s="144"/>
      <c r="AU884" s="142"/>
      <c r="AV884" s="142"/>
      <c r="AW884" s="142"/>
      <c r="AX884" s="110"/>
      <c r="AY884" s="110"/>
      <c r="AZ884" s="142"/>
      <c r="BA884" s="144"/>
      <c r="BB884" s="142"/>
      <c r="BC884" s="142"/>
      <c r="BD884" s="142"/>
      <c r="BE884" s="110"/>
      <c r="BF884" s="110"/>
      <c r="BG884" s="142"/>
      <c r="BH884" s="144"/>
      <c r="BI884" s="142"/>
      <c r="BJ884" s="142"/>
      <c r="BK884" s="110"/>
      <c r="BL884" s="142"/>
      <c r="BM884" s="110"/>
      <c r="BN884" s="142"/>
      <c r="BO884" s="142"/>
      <c r="BP884" s="142"/>
      <c r="BQ884" s="110"/>
      <c r="BR884" s="142"/>
      <c r="BS884" s="110"/>
      <c r="BT884" s="142"/>
      <c r="BU884" s="110"/>
      <c r="BV884" s="144"/>
      <c r="BW884" s="114"/>
      <c r="BX884" s="67"/>
      <c r="BY884" s="68"/>
      <c r="BZ884" s="143"/>
      <c r="CA884" s="143"/>
      <c r="CB884" s="142"/>
      <c r="CC884" s="110"/>
      <c r="CD884" s="110"/>
      <c r="CE884" s="142"/>
      <c r="CF884" s="145"/>
      <c r="CG884" s="142"/>
      <c r="CH884" s="142"/>
      <c r="CI884" s="142"/>
      <c r="CJ884" s="142"/>
      <c r="CK884" s="142"/>
      <c r="CL884" s="111"/>
      <c r="CM884" s="111"/>
      <c r="CN884" s="111"/>
      <c r="CO884" s="142"/>
      <c r="CP884" s="145"/>
      <c r="CQ884" s="142"/>
      <c r="CR884" s="142"/>
      <c r="CS884" s="142"/>
      <c r="CT884" s="142"/>
      <c r="CU884" s="142"/>
      <c r="CV884" s="111"/>
      <c r="CW884" s="111"/>
      <c r="CX884" s="111"/>
      <c r="CY884" s="142"/>
      <c r="CZ884" s="145"/>
      <c r="DA884" s="116"/>
      <c r="DB884" s="168"/>
      <c r="DC884" s="118"/>
      <c r="DD884" s="118"/>
      <c r="DE884" s="167"/>
      <c r="DF884" s="167"/>
    </row>
    <row r="885" spans="1:110" hidden="1" x14ac:dyDescent="0.25">
      <c r="A885" s="140"/>
      <c r="B885" s="141"/>
      <c r="C885" s="90"/>
      <c r="D885" s="142"/>
      <c r="E885" s="143"/>
      <c r="F885" s="144"/>
      <c r="G885" s="142"/>
      <c r="H885" s="142"/>
      <c r="I885" s="110"/>
      <c r="J885" s="142"/>
      <c r="K885" s="110"/>
      <c r="L885" s="142"/>
      <c r="M885" s="142"/>
      <c r="N885" s="142"/>
      <c r="O885" s="110"/>
      <c r="P885" s="142"/>
      <c r="Q885" s="110"/>
      <c r="R885" s="142"/>
      <c r="S885" s="142"/>
      <c r="T885" s="142"/>
      <c r="U885" s="110"/>
      <c r="V885" s="142"/>
      <c r="W885" s="110"/>
      <c r="X885" s="142"/>
      <c r="Y885" s="110"/>
      <c r="Z885" s="144"/>
      <c r="AA885" s="142"/>
      <c r="AB885" s="142"/>
      <c r="AC885" s="142"/>
      <c r="AD885" s="142"/>
      <c r="AE885" s="142"/>
      <c r="AF885" s="111"/>
      <c r="AG885" s="111"/>
      <c r="AH885" s="111"/>
      <c r="AI885" s="142"/>
      <c r="AJ885" s="144"/>
      <c r="AK885" s="142"/>
      <c r="AL885" s="142"/>
      <c r="AM885" s="142"/>
      <c r="AN885" s="142"/>
      <c r="AO885" s="142"/>
      <c r="AP885" s="111"/>
      <c r="AQ885" s="111"/>
      <c r="AR885" s="111"/>
      <c r="AS885" s="142"/>
      <c r="AT885" s="144"/>
      <c r="AU885" s="142"/>
      <c r="AV885" s="142"/>
      <c r="AW885" s="142"/>
      <c r="AX885" s="110"/>
      <c r="AY885" s="110"/>
      <c r="AZ885" s="142"/>
      <c r="BA885" s="144"/>
      <c r="BB885" s="142"/>
      <c r="BC885" s="142"/>
      <c r="BD885" s="142"/>
      <c r="BE885" s="110"/>
      <c r="BF885" s="110"/>
      <c r="BG885" s="142"/>
      <c r="BH885" s="144"/>
      <c r="BI885" s="142"/>
      <c r="BJ885" s="142"/>
      <c r="BK885" s="110"/>
      <c r="BL885" s="142"/>
      <c r="BM885" s="110"/>
      <c r="BN885" s="142"/>
      <c r="BO885" s="142"/>
      <c r="BP885" s="142"/>
      <c r="BQ885" s="110"/>
      <c r="BR885" s="142"/>
      <c r="BS885" s="110"/>
      <c r="BT885" s="142"/>
      <c r="BU885" s="110"/>
      <c r="BV885" s="144"/>
      <c r="BW885" s="114"/>
      <c r="BX885" s="67"/>
      <c r="BY885" s="68"/>
      <c r="BZ885" s="143"/>
      <c r="CA885" s="143"/>
      <c r="CB885" s="142"/>
      <c r="CC885" s="110"/>
      <c r="CD885" s="110"/>
      <c r="CE885" s="142"/>
      <c r="CF885" s="145"/>
      <c r="CG885" s="142"/>
      <c r="CH885" s="142"/>
      <c r="CI885" s="142"/>
      <c r="CJ885" s="142"/>
      <c r="CK885" s="142"/>
      <c r="CL885" s="111"/>
      <c r="CM885" s="111"/>
      <c r="CN885" s="111"/>
      <c r="CO885" s="142"/>
      <c r="CP885" s="145"/>
      <c r="CQ885" s="142"/>
      <c r="CR885" s="142"/>
      <c r="CS885" s="142"/>
      <c r="CT885" s="142"/>
      <c r="CU885" s="142"/>
      <c r="CV885" s="111"/>
      <c r="CW885" s="111"/>
      <c r="CX885" s="111"/>
      <c r="CY885" s="142"/>
      <c r="CZ885" s="145"/>
      <c r="DA885" s="116"/>
      <c r="DB885" s="168"/>
      <c r="DC885" s="118"/>
      <c r="DD885" s="118"/>
      <c r="DE885" s="167"/>
      <c r="DF885" s="167"/>
    </row>
    <row r="886" spans="1:110" hidden="1" x14ac:dyDescent="0.25">
      <c r="A886" s="140"/>
      <c r="B886" s="141"/>
      <c r="C886" s="90"/>
      <c r="D886" s="142"/>
      <c r="E886" s="143"/>
      <c r="F886" s="144"/>
      <c r="G886" s="142"/>
      <c r="H886" s="142"/>
      <c r="I886" s="110"/>
      <c r="J886" s="142"/>
      <c r="K886" s="110"/>
      <c r="L886" s="142"/>
      <c r="M886" s="142"/>
      <c r="N886" s="142"/>
      <c r="O886" s="110"/>
      <c r="P886" s="142"/>
      <c r="Q886" s="110"/>
      <c r="R886" s="142"/>
      <c r="S886" s="142"/>
      <c r="T886" s="142"/>
      <c r="U886" s="110"/>
      <c r="V886" s="142"/>
      <c r="W886" s="110"/>
      <c r="X886" s="142"/>
      <c r="Y886" s="110"/>
      <c r="Z886" s="144"/>
      <c r="AA886" s="142"/>
      <c r="AB886" s="142"/>
      <c r="AC886" s="142"/>
      <c r="AD886" s="142"/>
      <c r="AE886" s="142"/>
      <c r="AF886" s="111"/>
      <c r="AG886" s="111"/>
      <c r="AH886" s="111"/>
      <c r="AI886" s="142"/>
      <c r="AJ886" s="144"/>
      <c r="AK886" s="142"/>
      <c r="AL886" s="142"/>
      <c r="AM886" s="142"/>
      <c r="AN886" s="142"/>
      <c r="AO886" s="142"/>
      <c r="AP886" s="111"/>
      <c r="AQ886" s="111"/>
      <c r="AR886" s="111"/>
      <c r="AS886" s="142"/>
      <c r="AT886" s="144"/>
      <c r="AU886" s="142"/>
      <c r="AV886" s="142"/>
      <c r="AW886" s="142"/>
      <c r="AX886" s="110"/>
      <c r="AY886" s="110"/>
      <c r="AZ886" s="142"/>
      <c r="BA886" s="144"/>
      <c r="BB886" s="142"/>
      <c r="BC886" s="142"/>
      <c r="BD886" s="142"/>
      <c r="BE886" s="110"/>
      <c r="BF886" s="110"/>
      <c r="BG886" s="142"/>
      <c r="BH886" s="144"/>
      <c r="BI886" s="142"/>
      <c r="BJ886" s="142"/>
      <c r="BK886" s="110"/>
      <c r="BL886" s="142"/>
      <c r="BM886" s="110"/>
      <c r="BN886" s="142"/>
      <c r="BO886" s="142"/>
      <c r="BP886" s="142"/>
      <c r="BQ886" s="110"/>
      <c r="BR886" s="142"/>
      <c r="BS886" s="110"/>
      <c r="BT886" s="142"/>
      <c r="BU886" s="110"/>
      <c r="BV886" s="144"/>
      <c r="BW886" s="114"/>
      <c r="BX886" s="67"/>
      <c r="BY886" s="68"/>
      <c r="BZ886" s="143"/>
      <c r="CA886" s="143"/>
      <c r="CB886" s="142"/>
      <c r="CC886" s="110"/>
      <c r="CD886" s="110"/>
      <c r="CE886" s="142"/>
      <c r="CF886" s="145"/>
      <c r="CG886" s="142"/>
      <c r="CH886" s="142"/>
      <c r="CI886" s="142"/>
      <c r="CJ886" s="142"/>
      <c r="CK886" s="142"/>
      <c r="CL886" s="111"/>
      <c r="CM886" s="111"/>
      <c r="CN886" s="111"/>
      <c r="CO886" s="142"/>
      <c r="CP886" s="145"/>
      <c r="CQ886" s="142"/>
      <c r="CR886" s="142"/>
      <c r="CS886" s="142"/>
      <c r="CT886" s="142"/>
      <c r="CU886" s="142"/>
      <c r="CV886" s="111"/>
      <c r="CW886" s="111"/>
      <c r="CX886" s="111"/>
      <c r="CY886" s="142"/>
      <c r="CZ886" s="145"/>
      <c r="DA886" s="116"/>
      <c r="DB886" s="168"/>
      <c r="DC886" s="118"/>
      <c r="DD886" s="118"/>
      <c r="DE886" s="167"/>
      <c r="DF886" s="167"/>
    </row>
    <row r="887" spans="1:110" hidden="1" x14ac:dyDescent="0.25">
      <c r="A887" s="140"/>
      <c r="B887" s="141"/>
      <c r="C887" s="90"/>
      <c r="D887" s="142"/>
      <c r="E887" s="143"/>
      <c r="F887" s="144"/>
      <c r="G887" s="142"/>
      <c r="H887" s="142"/>
      <c r="I887" s="110"/>
      <c r="J887" s="142"/>
      <c r="K887" s="110"/>
      <c r="L887" s="142"/>
      <c r="M887" s="142"/>
      <c r="N887" s="142"/>
      <c r="O887" s="110"/>
      <c r="P887" s="142"/>
      <c r="Q887" s="110"/>
      <c r="R887" s="142"/>
      <c r="S887" s="142"/>
      <c r="T887" s="142"/>
      <c r="U887" s="110"/>
      <c r="V887" s="142"/>
      <c r="W887" s="110"/>
      <c r="X887" s="142"/>
      <c r="Y887" s="110"/>
      <c r="Z887" s="144"/>
      <c r="AA887" s="142"/>
      <c r="AB887" s="142"/>
      <c r="AC887" s="142"/>
      <c r="AD887" s="142"/>
      <c r="AE887" s="142"/>
      <c r="AF887" s="111"/>
      <c r="AG887" s="111"/>
      <c r="AH887" s="111"/>
      <c r="AI887" s="142"/>
      <c r="AJ887" s="144"/>
      <c r="AK887" s="142"/>
      <c r="AL887" s="142"/>
      <c r="AM887" s="142"/>
      <c r="AN887" s="142"/>
      <c r="AO887" s="142"/>
      <c r="AP887" s="111"/>
      <c r="AQ887" s="111"/>
      <c r="AR887" s="111"/>
      <c r="AS887" s="142"/>
      <c r="AT887" s="144"/>
      <c r="AU887" s="142"/>
      <c r="AV887" s="142"/>
      <c r="AW887" s="142"/>
      <c r="AX887" s="110"/>
      <c r="AY887" s="110"/>
      <c r="AZ887" s="142"/>
      <c r="BA887" s="144"/>
      <c r="BB887" s="142"/>
      <c r="BC887" s="142"/>
      <c r="BD887" s="142"/>
      <c r="BE887" s="110"/>
      <c r="BF887" s="110"/>
      <c r="BG887" s="142"/>
      <c r="BH887" s="144"/>
      <c r="BI887" s="142"/>
      <c r="BJ887" s="142"/>
      <c r="BK887" s="110"/>
      <c r="BL887" s="142"/>
      <c r="BM887" s="110"/>
      <c r="BN887" s="142"/>
      <c r="BO887" s="142"/>
      <c r="BP887" s="142"/>
      <c r="BQ887" s="110"/>
      <c r="BR887" s="142"/>
      <c r="BS887" s="110"/>
      <c r="BT887" s="142"/>
      <c r="BU887" s="110"/>
      <c r="BV887" s="144"/>
      <c r="BW887" s="114"/>
      <c r="BX887" s="67"/>
      <c r="BY887" s="68"/>
      <c r="BZ887" s="143"/>
      <c r="CA887" s="143"/>
      <c r="CB887" s="142"/>
      <c r="CC887" s="110"/>
      <c r="CD887" s="110"/>
      <c r="CE887" s="142"/>
      <c r="CF887" s="145"/>
      <c r="CG887" s="142"/>
      <c r="CH887" s="142"/>
      <c r="CI887" s="142"/>
      <c r="CJ887" s="142"/>
      <c r="CK887" s="142"/>
      <c r="CL887" s="111"/>
      <c r="CM887" s="111"/>
      <c r="CN887" s="111"/>
      <c r="CO887" s="142"/>
      <c r="CP887" s="145"/>
      <c r="CQ887" s="142"/>
      <c r="CR887" s="142"/>
      <c r="CS887" s="142"/>
      <c r="CT887" s="142"/>
      <c r="CU887" s="142"/>
      <c r="CV887" s="111"/>
      <c r="CW887" s="111"/>
      <c r="CX887" s="111"/>
      <c r="CY887" s="142"/>
      <c r="CZ887" s="145"/>
      <c r="DA887" s="116"/>
      <c r="DB887" s="168"/>
      <c r="DC887" s="118"/>
      <c r="DD887" s="118"/>
      <c r="DE887" s="167"/>
      <c r="DF887" s="167"/>
    </row>
    <row r="888" spans="1:110" hidden="1" x14ac:dyDescent="0.25">
      <c r="A888" s="140"/>
      <c r="B888" s="141"/>
      <c r="C888" s="90"/>
      <c r="D888" s="142"/>
      <c r="E888" s="143"/>
      <c r="F888" s="144"/>
      <c r="G888" s="142"/>
      <c r="H888" s="142"/>
      <c r="I888" s="110"/>
      <c r="J888" s="142"/>
      <c r="K888" s="110"/>
      <c r="L888" s="142"/>
      <c r="M888" s="142"/>
      <c r="N888" s="142"/>
      <c r="O888" s="110"/>
      <c r="P888" s="142"/>
      <c r="Q888" s="110"/>
      <c r="R888" s="142"/>
      <c r="S888" s="142"/>
      <c r="T888" s="142"/>
      <c r="U888" s="110"/>
      <c r="V888" s="142"/>
      <c r="W888" s="110"/>
      <c r="X888" s="142"/>
      <c r="Y888" s="110"/>
      <c r="Z888" s="144"/>
      <c r="AA888" s="142"/>
      <c r="AB888" s="142"/>
      <c r="AC888" s="142"/>
      <c r="AD888" s="142"/>
      <c r="AE888" s="142"/>
      <c r="AF888" s="111"/>
      <c r="AG888" s="111"/>
      <c r="AH888" s="111"/>
      <c r="AI888" s="142"/>
      <c r="AJ888" s="144"/>
      <c r="AK888" s="142"/>
      <c r="AL888" s="142"/>
      <c r="AM888" s="142"/>
      <c r="AN888" s="142"/>
      <c r="AO888" s="142"/>
      <c r="AP888" s="111"/>
      <c r="AQ888" s="111"/>
      <c r="AR888" s="111"/>
      <c r="AS888" s="142"/>
      <c r="AT888" s="144"/>
      <c r="AU888" s="142"/>
      <c r="AV888" s="142"/>
      <c r="AW888" s="142"/>
      <c r="AX888" s="110"/>
      <c r="AY888" s="110"/>
      <c r="AZ888" s="142"/>
      <c r="BA888" s="144"/>
      <c r="BB888" s="142"/>
      <c r="BC888" s="142"/>
      <c r="BD888" s="142"/>
      <c r="BE888" s="110"/>
      <c r="BF888" s="110"/>
      <c r="BG888" s="142"/>
      <c r="BH888" s="144"/>
      <c r="BI888" s="142"/>
      <c r="BJ888" s="142"/>
      <c r="BK888" s="110"/>
      <c r="BL888" s="142"/>
      <c r="BM888" s="110"/>
      <c r="BN888" s="142"/>
      <c r="BO888" s="142"/>
      <c r="BP888" s="142"/>
      <c r="BQ888" s="110"/>
      <c r="BR888" s="142"/>
      <c r="BS888" s="110"/>
      <c r="BT888" s="142"/>
      <c r="BU888" s="110"/>
      <c r="BV888" s="144"/>
      <c r="BW888" s="114"/>
      <c r="BX888" s="67"/>
      <c r="BY888" s="68"/>
      <c r="BZ888" s="143"/>
      <c r="CA888" s="143"/>
      <c r="CB888" s="142"/>
      <c r="CC888" s="110"/>
      <c r="CD888" s="110"/>
      <c r="CE888" s="142"/>
      <c r="CF888" s="145"/>
      <c r="CG888" s="142"/>
      <c r="CH888" s="142"/>
      <c r="CI888" s="142"/>
      <c r="CJ888" s="142"/>
      <c r="CK888" s="142"/>
      <c r="CL888" s="111"/>
      <c r="CM888" s="111"/>
      <c r="CN888" s="111"/>
      <c r="CO888" s="142"/>
      <c r="CP888" s="145"/>
      <c r="CQ888" s="142"/>
      <c r="CR888" s="142"/>
      <c r="CS888" s="142"/>
      <c r="CT888" s="142"/>
      <c r="CU888" s="142"/>
      <c r="CV888" s="111"/>
      <c r="CW888" s="111"/>
      <c r="CX888" s="111"/>
      <c r="CY888" s="142"/>
      <c r="CZ888" s="145"/>
      <c r="DA888" s="116"/>
      <c r="DB888" s="168"/>
      <c r="DC888" s="118"/>
      <c r="DD888" s="118"/>
      <c r="DE888" s="167"/>
      <c r="DF888" s="167"/>
    </row>
    <row r="889" spans="1:110" hidden="1" x14ac:dyDescent="0.25">
      <c r="A889" s="140"/>
      <c r="B889" s="141"/>
      <c r="C889" s="90"/>
      <c r="D889" s="142"/>
      <c r="E889" s="143"/>
      <c r="F889" s="144"/>
      <c r="G889" s="142"/>
      <c r="H889" s="142"/>
      <c r="I889" s="110"/>
      <c r="J889" s="142"/>
      <c r="K889" s="110"/>
      <c r="L889" s="142"/>
      <c r="M889" s="142"/>
      <c r="N889" s="142"/>
      <c r="O889" s="110"/>
      <c r="P889" s="142"/>
      <c r="Q889" s="110"/>
      <c r="R889" s="142"/>
      <c r="S889" s="142"/>
      <c r="T889" s="142"/>
      <c r="U889" s="110"/>
      <c r="V889" s="142"/>
      <c r="W889" s="110"/>
      <c r="X889" s="142"/>
      <c r="Y889" s="110"/>
      <c r="Z889" s="144"/>
      <c r="AA889" s="142"/>
      <c r="AB889" s="142"/>
      <c r="AC889" s="142"/>
      <c r="AD889" s="142"/>
      <c r="AE889" s="142"/>
      <c r="AF889" s="111"/>
      <c r="AG889" s="111"/>
      <c r="AH889" s="111"/>
      <c r="AI889" s="142"/>
      <c r="AJ889" s="144"/>
      <c r="AK889" s="142"/>
      <c r="AL889" s="142"/>
      <c r="AM889" s="142"/>
      <c r="AN889" s="142"/>
      <c r="AO889" s="142"/>
      <c r="AP889" s="111"/>
      <c r="AQ889" s="111"/>
      <c r="AR889" s="111"/>
      <c r="AS889" s="142"/>
      <c r="AT889" s="144"/>
      <c r="AU889" s="142"/>
      <c r="AV889" s="142"/>
      <c r="AW889" s="142"/>
      <c r="AX889" s="110"/>
      <c r="AY889" s="110"/>
      <c r="AZ889" s="142"/>
      <c r="BA889" s="144"/>
      <c r="BB889" s="142"/>
      <c r="BC889" s="142"/>
      <c r="BD889" s="142"/>
      <c r="BE889" s="110"/>
      <c r="BF889" s="110"/>
      <c r="BG889" s="142"/>
      <c r="BH889" s="144"/>
      <c r="BI889" s="142"/>
      <c r="BJ889" s="142"/>
      <c r="BK889" s="110"/>
      <c r="BL889" s="142"/>
      <c r="BM889" s="110"/>
      <c r="BN889" s="142"/>
      <c r="BO889" s="142"/>
      <c r="BP889" s="142"/>
      <c r="BQ889" s="110"/>
      <c r="BR889" s="142"/>
      <c r="BS889" s="110"/>
      <c r="BT889" s="142"/>
      <c r="BU889" s="110"/>
      <c r="BV889" s="144"/>
      <c r="BW889" s="114"/>
      <c r="BX889" s="67"/>
      <c r="BY889" s="68"/>
      <c r="BZ889" s="143"/>
      <c r="CA889" s="143"/>
      <c r="CB889" s="142"/>
      <c r="CC889" s="110"/>
      <c r="CD889" s="110"/>
      <c r="CE889" s="142"/>
      <c r="CF889" s="145"/>
      <c r="CG889" s="142"/>
      <c r="CH889" s="142"/>
      <c r="CI889" s="142"/>
      <c r="CJ889" s="142"/>
      <c r="CK889" s="142"/>
      <c r="CL889" s="111"/>
      <c r="CM889" s="111"/>
      <c r="CN889" s="111"/>
      <c r="CO889" s="142"/>
      <c r="CP889" s="145"/>
      <c r="CQ889" s="142"/>
      <c r="CR889" s="142"/>
      <c r="CS889" s="142"/>
      <c r="CT889" s="142"/>
      <c r="CU889" s="142"/>
      <c r="CV889" s="111"/>
      <c r="CW889" s="111"/>
      <c r="CX889" s="111"/>
      <c r="CY889" s="142"/>
      <c r="CZ889" s="145"/>
      <c r="DA889" s="116"/>
      <c r="DB889" s="168"/>
      <c r="DC889" s="118"/>
      <c r="DD889" s="118"/>
      <c r="DE889" s="167"/>
      <c r="DF889" s="167"/>
    </row>
    <row r="890" spans="1:110" hidden="1" x14ac:dyDescent="0.25">
      <c r="A890" s="140"/>
      <c r="B890" s="141"/>
      <c r="C890" s="90"/>
      <c r="D890" s="142"/>
      <c r="E890" s="143"/>
      <c r="F890" s="144"/>
      <c r="G890" s="142"/>
      <c r="H890" s="142"/>
      <c r="I890" s="110"/>
      <c r="J890" s="142"/>
      <c r="K890" s="110"/>
      <c r="L890" s="142"/>
      <c r="M890" s="142"/>
      <c r="N890" s="142"/>
      <c r="O890" s="110"/>
      <c r="P890" s="142"/>
      <c r="Q890" s="110"/>
      <c r="R890" s="142"/>
      <c r="S890" s="142"/>
      <c r="T890" s="142"/>
      <c r="U890" s="110"/>
      <c r="V890" s="142"/>
      <c r="W890" s="110"/>
      <c r="X890" s="142"/>
      <c r="Y890" s="110"/>
      <c r="Z890" s="144"/>
      <c r="AA890" s="142"/>
      <c r="AB890" s="142"/>
      <c r="AC890" s="142"/>
      <c r="AD890" s="142"/>
      <c r="AE890" s="142"/>
      <c r="AF890" s="111"/>
      <c r="AG890" s="111"/>
      <c r="AH890" s="111"/>
      <c r="AI890" s="142"/>
      <c r="AJ890" s="144"/>
      <c r="AK890" s="142"/>
      <c r="AL890" s="142"/>
      <c r="AM890" s="142"/>
      <c r="AN890" s="142"/>
      <c r="AO890" s="142"/>
      <c r="AP890" s="111"/>
      <c r="AQ890" s="111"/>
      <c r="AR890" s="111"/>
      <c r="AS890" s="142"/>
      <c r="AT890" s="144"/>
      <c r="AU890" s="142"/>
      <c r="AV890" s="142"/>
      <c r="AW890" s="142"/>
      <c r="AX890" s="110"/>
      <c r="AY890" s="110"/>
      <c r="AZ890" s="142"/>
      <c r="BA890" s="144"/>
      <c r="BB890" s="142"/>
      <c r="BC890" s="142"/>
      <c r="BD890" s="142"/>
      <c r="BE890" s="110"/>
      <c r="BF890" s="110"/>
      <c r="BG890" s="142"/>
      <c r="BH890" s="144"/>
      <c r="BI890" s="142"/>
      <c r="BJ890" s="142"/>
      <c r="BK890" s="110"/>
      <c r="BL890" s="142"/>
      <c r="BM890" s="110"/>
      <c r="BN890" s="142"/>
      <c r="BO890" s="142"/>
      <c r="BP890" s="142"/>
      <c r="BQ890" s="110"/>
      <c r="BR890" s="142"/>
      <c r="BS890" s="110"/>
      <c r="BT890" s="142"/>
      <c r="BU890" s="110"/>
      <c r="BV890" s="144"/>
      <c r="BW890" s="114"/>
      <c r="BX890" s="67"/>
      <c r="BY890" s="68"/>
      <c r="BZ890" s="143"/>
      <c r="CA890" s="143"/>
      <c r="CB890" s="142"/>
      <c r="CC890" s="110"/>
      <c r="CD890" s="110"/>
      <c r="CE890" s="142"/>
      <c r="CF890" s="145"/>
      <c r="CG890" s="142"/>
      <c r="CH890" s="142"/>
      <c r="CI890" s="142"/>
      <c r="CJ890" s="142"/>
      <c r="CK890" s="142"/>
      <c r="CL890" s="111"/>
      <c r="CM890" s="111"/>
      <c r="CN890" s="111"/>
      <c r="CO890" s="142"/>
      <c r="CP890" s="145"/>
      <c r="CQ890" s="142"/>
      <c r="CR890" s="142"/>
      <c r="CS890" s="142"/>
      <c r="CT890" s="142"/>
      <c r="CU890" s="142"/>
      <c r="CV890" s="111"/>
      <c r="CW890" s="111"/>
      <c r="CX890" s="111"/>
      <c r="CY890" s="142"/>
      <c r="CZ890" s="145"/>
      <c r="DA890" s="116"/>
      <c r="DB890" s="168"/>
      <c r="DC890" s="118"/>
      <c r="DD890" s="118"/>
      <c r="DE890" s="167"/>
      <c r="DF890" s="167"/>
    </row>
    <row r="891" spans="1:110" hidden="1" x14ac:dyDescent="0.25">
      <c r="A891" s="140"/>
      <c r="B891" s="141"/>
      <c r="C891" s="90"/>
      <c r="D891" s="142"/>
      <c r="E891" s="143"/>
      <c r="F891" s="144"/>
      <c r="G891" s="142"/>
      <c r="H891" s="142"/>
      <c r="I891" s="110"/>
      <c r="J891" s="142"/>
      <c r="K891" s="110"/>
      <c r="L891" s="142"/>
      <c r="M891" s="142"/>
      <c r="N891" s="142"/>
      <c r="O891" s="110"/>
      <c r="P891" s="142"/>
      <c r="Q891" s="110"/>
      <c r="R891" s="142"/>
      <c r="S891" s="142"/>
      <c r="T891" s="142"/>
      <c r="U891" s="110"/>
      <c r="V891" s="142"/>
      <c r="W891" s="110"/>
      <c r="X891" s="142"/>
      <c r="Y891" s="110"/>
      <c r="Z891" s="144"/>
      <c r="AA891" s="142"/>
      <c r="AB891" s="142"/>
      <c r="AC891" s="142"/>
      <c r="AD891" s="142"/>
      <c r="AE891" s="142"/>
      <c r="AF891" s="111"/>
      <c r="AG891" s="111"/>
      <c r="AH891" s="111"/>
      <c r="AI891" s="142"/>
      <c r="AJ891" s="144"/>
      <c r="AK891" s="142"/>
      <c r="AL891" s="142"/>
      <c r="AM891" s="142"/>
      <c r="AN891" s="142"/>
      <c r="AO891" s="142"/>
      <c r="AP891" s="111"/>
      <c r="AQ891" s="111"/>
      <c r="AR891" s="111"/>
      <c r="AS891" s="142"/>
      <c r="AT891" s="144"/>
      <c r="AU891" s="142"/>
      <c r="AV891" s="142"/>
      <c r="AW891" s="142"/>
      <c r="AX891" s="110"/>
      <c r="AY891" s="110"/>
      <c r="AZ891" s="142"/>
      <c r="BA891" s="144"/>
      <c r="BB891" s="142"/>
      <c r="BC891" s="142"/>
      <c r="BD891" s="142"/>
      <c r="BE891" s="110"/>
      <c r="BF891" s="110"/>
      <c r="BG891" s="142"/>
      <c r="BH891" s="144"/>
      <c r="BI891" s="142"/>
      <c r="BJ891" s="142"/>
      <c r="BK891" s="110"/>
      <c r="BL891" s="142"/>
      <c r="BM891" s="110"/>
      <c r="BN891" s="142"/>
      <c r="BO891" s="142"/>
      <c r="BP891" s="142"/>
      <c r="BQ891" s="110"/>
      <c r="BR891" s="142"/>
      <c r="BS891" s="110"/>
      <c r="BT891" s="142"/>
      <c r="BU891" s="110"/>
      <c r="BV891" s="144"/>
      <c r="BW891" s="114"/>
      <c r="BX891" s="67"/>
      <c r="BY891" s="68"/>
      <c r="BZ891" s="143"/>
      <c r="CA891" s="143"/>
      <c r="CB891" s="142"/>
      <c r="CC891" s="110"/>
      <c r="CD891" s="110"/>
      <c r="CE891" s="142"/>
      <c r="CF891" s="145"/>
      <c r="CG891" s="142"/>
      <c r="CH891" s="142"/>
      <c r="CI891" s="142"/>
      <c r="CJ891" s="142"/>
      <c r="CK891" s="142"/>
      <c r="CL891" s="111"/>
      <c r="CM891" s="111"/>
      <c r="CN891" s="111"/>
      <c r="CO891" s="142"/>
      <c r="CP891" s="145"/>
      <c r="CQ891" s="142"/>
      <c r="CR891" s="142"/>
      <c r="CS891" s="142"/>
      <c r="CT891" s="142"/>
      <c r="CU891" s="142"/>
      <c r="CV891" s="111"/>
      <c r="CW891" s="111"/>
      <c r="CX891" s="111"/>
      <c r="CY891" s="142"/>
      <c r="CZ891" s="145"/>
      <c r="DA891" s="116"/>
      <c r="DB891" s="168"/>
      <c r="DC891" s="118"/>
      <c r="DD891" s="118"/>
      <c r="DE891" s="167"/>
      <c r="DF891" s="167"/>
    </row>
    <row r="892" spans="1:110" hidden="1" x14ac:dyDescent="0.25">
      <c r="A892" s="140"/>
      <c r="B892" s="141"/>
      <c r="C892" s="90"/>
      <c r="D892" s="142"/>
      <c r="E892" s="143"/>
      <c r="F892" s="144"/>
      <c r="G892" s="142"/>
      <c r="H892" s="142"/>
      <c r="I892" s="110"/>
      <c r="J892" s="142"/>
      <c r="K892" s="110"/>
      <c r="L892" s="142"/>
      <c r="M892" s="142"/>
      <c r="N892" s="142"/>
      <c r="O892" s="110"/>
      <c r="P892" s="142"/>
      <c r="Q892" s="110"/>
      <c r="R892" s="142"/>
      <c r="S892" s="142"/>
      <c r="T892" s="142"/>
      <c r="U892" s="110"/>
      <c r="V892" s="142"/>
      <c r="W892" s="110"/>
      <c r="X892" s="142"/>
      <c r="Y892" s="110"/>
      <c r="Z892" s="144"/>
      <c r="AA892" s="142"/>
      <c r="AB892" s="142"/>
      <c r="AC892" s="142"/>
      <c r="AD892" s="142"/>
      <c r="AE892" s="142"/>
      <c r="AF892" s="111"/>
      <c r="AG892" s="111"/>
      <c r="AH892" s="111"/>
      <c r="AI892" s="142"/>
      <c r="AJ892" s="144"/>
      <c r="AK892" s="142"/>
      <c r="AL892" s="142"/>
      <c r="AM892" s="142"/>
      <c r="AN892" s="142"/>
      <c r="AO892" s="142"/>
      <c r="AP892" s="111"/>
      <c r="AQ892" s="111"/>
      <c r="AR892" s="111"/>
      <c r="AS892" s="142"/>
      <c r="AT892" s="144"/>
      <c r="AU892" s="142"/>
      <c r="AV892" s="142"/>
      <c r="AW892" s="142"/>
      <c r="AX892" s="110"/>
      <c r="AY892" s="110"/>
      <c r="AZ892" s="142"/>
      <c r="BA892" s="144"/>
      <c r="BB892" s="142"/>
      <c r="BC892" s="142"/>
      <c r="BD892" s="142"/>
      <c r="BE892" s="110"/>
      <c r="BF892" s="110"/>
      <c r="BG892" s="142"/>
      <c r="BH892" s="144"/>
      <c r="BI892" s="142"/>
      <c r="BJ892" s="142"/>
      <c r="BK892" s="110"/>
      <c r="BL892" s="142"/>
      <c r="BM892" s="110"/>
      <c r="BN892" s="142"/>
      <c r="BO892" s="142"/>
      <c r="BP892" s="142"/>
      <c r="BQ892" s="110"/>
      <c r="BR892" s="142"/>
      <c r="BS892" s="110"/>
      <c r="BT892" s="142"/>
      <c r="BU892" s="110"/>
      <c r="BV892" s="144"/>
      <c r="BW892" s="114"/>
      <c r="BX892" s="67"/>
      <c r="BY892" s="68"/>
      <c r="BZ892" s="143"/>
      <c r="CA892" s="143"/>
      <c r="CB892" s="142"/>
      <c r="CC892" s="110"/>
      <c r="CD892" s="110"/>
      <c r="CE892" s="142"/>
      <c r="CF892" s="145"/>
      <c r="CG892" s="142"/>
      <c r="CH892" s="142"/>
      <c r="CI892" s="142"/>
      <c r="CJ892" s="142"/>
      <c r="CK892" s="142"/>
      <c r="CL892" s="111"/>
      <c r="CM892" s="111"/>
      <c r="CN892" s="111"/>
      <c r="CO892" s="142"/>
      <c r="CP892" s="145"/>
      <c r="CQ892" s="142"/>
      <c r="CR892" s="142"/>
      <c r="CS892" s="142"/>
      <c r="CT892" s="142"/>
      <c r="CU892" s="142"/>
      <c r="CV892" s="111"/>
      <c r="CW892" s="111"/>
      <c r="CX892" s="111"/>
      <c r="CY892" s="142"/>
      <c r="CZ892" s="145"/>
      <c r="DA892" s="116"/>
      <c r="DB892" s="168"/>
      <c r="DC892" s="118"/>
      <c r="DD892" s="118"/>
      <c r="DE892" s="167"/>
      <c r="DF892" s="167"/>
    </row>
    <row r="893" spans="1:110" hidden="1" x14ac:dyDescent="0.25">
      <c r="A893" s="140"/>
      <c r="B893" s="141"/>
      <c r="C893" s="90"/>
      <c r="D893" s="142"/>
      <c r="E893" s="143"/>
      <c r="F893" s="144"/>
      <c r="G893" s="142"/>
      <c r="H893" s="142"/>
      <c r="I893" s="110"/>
      <c r="J893" s="142"/>
      <c r="K893" s="110"/>
      <c r="L893" s="142"/>
      <c r="M893" s="142"/>
      <c r="N893" s="142"/>
      <c r="O893" s="110"/>
      <c r="P893" s="142"/>
      <c r="Q893" s="110"/>
      <c r="R893" s="142"/>
      <c r="S893" s="142"/>
      <c r="T893" s="142"/>
      <c r="U893" s="110"/>
      <c r="V893" s="142"/>
      <c r="W893" s="110"/>
      <c r="X893" s="142"/>
      <c r="Y893" s="110"/>
      <c r="Z893" s="144"/>
      <c r="AA893" s="142"/>
      <c r="AB893" s="142"/>
      <c r="AC893" s="142"/>
      <c r="AD893" s="142"/>
      <c r="AE893" s="142"/>
      <c r="AF893" s="111"/>
      <c r="AG893" s="111"/>
      <c r="AH893" s="111"/>
      <c r="AI893" s="142"/>
      <c r="AJ893" s="144"/>
      <c r="AK893" s="142"/>
      <c r="AL893" s="142"/>
      <c r="AM893" s="142"/>
      <c r="AN893" s="142"/>
      <c r="AO893" s="142"/>
      <c r="AP893" s="111"/>
      <c r="AQ893" s="111"/>
      <c r="AR893" s="111"/>
      <c r="AS893" s="142"/>
      <c r="AT893" s="144"/>
      <c r="AU893" s="142"/>
      <c r="AV893" s="142"/>
      <c r="AW893" s="142"/>
      <c r="AX893" s="110"/>
      <c r="AY893" s="110"/>
      <c r="AZ893" s="142"/>
      <c r="BA893" s="144"/>
      <c r="BB893" s="142"/>
      <c r="BC893" s="142"/>
      <c r="BD893" s="142"/>
      <c r="BE893" s="110"/>
      <c r="BF893" s="110"/>
      <c r="BG893" s="142"/>
      <c r="BH893" s="144"/>
      <c r="BI893" s="142"/>
      <c r="BJ893" s="142"/>
      <c r="BK893" s="110"/>
      <c r="BL893" s="142"/>
      <c r="BM893" s="110"/>
      <c r="BN893" s="142"/>
      <c r="BO893" s="142"/>
      <c r="BP893" s="142"/>
      <c r="BQ893" s="110"/>
      <c r="BR893" s="142"/>
      <c r="BS893" s="110"/>
      <c r="BT893" s="142"/>
      <c r="BU893" s="110"/>
      <c r="BV893" s="144"/>
      <c r="BW893" s="114"/>
      <c r="BX893" s="67"/>
      <c r="BY893" s="68"/>
      <c r="BZ893" s="143"/>
      <c r="CA893" s="143"/>
      <c r="CB893" s="142"/>
      <c r="CC893" s="110"/>
      <c r="CD893" s="110"/>
      <c r="CE893" s="142"/>
      <c r="CF893" s="145"/>
      <c r="CG893" s="142"/>
      <c r="CH893" s="142"/>
      <c r="CI893" s="142"/>
      <c r="CJ893" s="142"/>
      <c r="CK893" s="142"/>
      <c r="CL893" s="111"/>
      <c r="CM893" s="111"/>
      <c r="CN893" s="111"/>
      <c r="CO893" s="142"/>
      <c r="CP893" s="145"/>
      <c r="CQ893" s="142"/>
      <c r="CR893" s="142"/>
      <c r="CS893" s="142"/>
      <c r="CT893" s="142"/>
      <c r="CU893" s="142"/>
      <c r="CV893" s="111"/>
      <c r="CW893" s="111"/>
      <c r="CX893" s="111"/>
      <c r="CY893" s="142"/>
      <c r="CZ893" s="145"/>
      <c r="DA893" s="116"/>
      <c r="DB893" s="168"/>
      <c r="DC893" s="118"/>
      <c r="DD893" s="118"/>
      <c r="DE893" s="167"/>
      <c r="DF893" s="167"/>
    </row>
    <row r="894" spans="1:110" hidden="1" x14ac:dyDescent="0.25">
      <c r="A894" s="140"/>
      <c r="B894" s="141"/>
      <c r="C894" s="90"/>
      <c r="D894" s="142"/>
      <c r="E894" s="143"/>
      <c r="F894" s="144"/>
      <c r="G894" s="142"/>
      <c r="H894" s="142"/>
      <c r="I894" s="110"/>
      <c r="J894" s="142"/>
      <c r="K894" s="110"/>
      <c r="L894" s="142"/>
      <c r="M894" s="142"/>
      <c r="N894" s="142"/>
      <c r="O894" s="110"/>
      <c r="P894" s="142"/>
      <c r="Q894" s="110"/>
      <c r="R894" s="142"/>
      <c r="S894" s="142"/>
      <c r="T894" s="142"/>
      <c r="U894" s="110"/>
      <c r="V894" s="142"/>
      <c r="W894" s="110"/>
      <c r="X894" s="142"/>
      <c r="Y894" s="110"/>
      <c r="Z894" s="144"/>
      <c r="AA894" s="142"/>
      <c r="AB894" s="142"/>
      <c r="AC894" s="142"/>
      <c r="AD894" s="142"/>
      <c r="AE894" s="142"/>
      <c r="AF894" s="111"/>
      <c r="AG894" s="111"/>
      <c r="AH894" s="111"/>
      <c r="AI894" s="142"/>
      <c r="AJ894" s="144"/>
      <c r="AK894" s="142"/>
      <c r="AL894" s="142"/>
      <c r="AM894" s="142"/>
      <c r="AN894" s="142"/>
      <c r="AO894" s="142"/>
      <c r="AP894" s="111"/>
      <c r="AQ894" s="111"/>
      <c r="AR894" s="111"/>
      <c r="AS894" s="142"/>
      <c r="AT894" s="144"/>
      <c r="AU894" s="142"/>
      <c r="AV894" s="142"/>
      <c r="AW894" s="142"/>
      <c r="AX894" s="110"/>
      <c r="AY894" s="110"/>
      <c r="AZ894" s="142"/>
      <c r="BA894" s="144"/>
      <c r="BB894" s="142"/>
      <c r="BC894" s="142"/>
      <c r="BD894" s="142"/>
      <c r="BE894" s="110"/>
      <c r="BF894" s="110"/>
      <c r="BG894" s="142"/>
      <c r="BH894" s="144"/>
      <c r="BI894" s="142"/>
      <c r="BJ894" s="142"/>
      <c r="BK894" s="110"/>
      <c r="BL894" s="142"/>
      <c r="BM894" s="110"/>
      <c r="BN894" s="142"/>
      <c r="BO894" s="142"/>
      <c r="BP894" s="142"/>
      <c r="BQ894" s="110"/>
      <c r="BR894" s="142"/>
      <c r="BS894" s="110"/>
      <c r="BT894" s="142"/>
      <c r="BU894" s="110"/>
      <c r="BV894" s="144"/>
      <c r="BW894" s="114"/>
      <c r="BX894" s="67"/>
      <c r="BY894" s="68"/>
      <c r="BZ894" s="143"/>
      <c r="CA894" s="143"/>
      <c r="CB894" s="142"/>
      <c r="CC894" s="110"/>
      <c r="CD894" s="110"/>
      <c r="CE894" s="142"/>
      <c r="CF894" s="145"/>
      <c r="CG894" s="142"/>
      <c r="CH894" s="142"/>
      <c r="CI894" s="142"/>
      <c r="CJ894" s="142"/>
      <c r="CK894" s="142"/>
      <c r="CL894" s="111"/>
      <c r="CM894" s="111"/>
      <c r="CN894" s="111"/>
      <c r="CO894" s="142"/>
      <c r="CP894" s="145"/>
      <c r="CQ894" s="142"/>
      <c r="CR894" s="142"/>
      <c r="CS894" s="142"/>
      <c r="CT894" s="142"/>
      <c r="CU894" s="142"/>
      <c r="CV894" s="111"/>
      <c r="CW894" s="111"/>
      <c r="CX894" s="111"/>
      <c r="CY894" s="142"/>
      <c r="CZ894" s="145"/>
      <c r="DA894" s="116"/>
      <c r="DB894" s="168"/>
      <c r="DC894" s="118"/>
      <c r="DD894" s="118"/>
      <c r="DE894" s="167"/>
      <c r="DF894" s="167"/>
    </row>
    <row r="895" spans="1:110" hidden="1" x14ac:dyDescent="0.25">
      <c r="A895" s="140"/>
      <c r="B895" s="141"/>
      <c r="C895" s="90"/>
      <c r="D895" s="142"/>
      <c r="E895" s="143"/>
      <c r="F895" s="144"/>
      <c r="G895" s="142"/>
      <c r="H895" s="142"/>
      <c r="I895" s="110"/>
      <c r="J895" s="142"/>
      <c r="K895" s="110"/>
      <c r="L895" s="142"/>
      <c r="M895" s="142"/>
      <c r="N895" s="142"/>
      <c r="O895" s="110"/>
      <c r="P895" s="142"/>
      <c r="Q895" s="110"/>
      <c r="R895" s="142"/>
      <c r="S895" s="142"/>
      <c r="T895" s="142"/>
      <c r="U895" s="110"/>
      <c r="V895" s="142"/>
      <c r="W895" s="110"/>
      <c r="X895" s="142"/>
      <c r="Y895" s="110"/>
      <c r="Z895" s="144"/>
      <c r="AA895" s="142"/>
      <c r="AB895" s="142"/>
      <c r="AC895" s="142"/>
      <c r="AD895" s="142"/>
      <c r="AE895" s="142"/>
      <c r="AF895" s="111"/>
      <c r="AG895" s="111"/>
      <c r="AH895" s="111"/>
      <c r="AI895" s="142"/>
      <c r="AJ895" s="144"/>
      <c r="AK895" s="142"/>
      <c r="AL895" s="142"/>
      <c r="AM895" s="142"/>
      <c r="AN895" s="142"/>
      <c r="AO895" s="142"/>
      <c r="AP895" s="111"/>
      <c r="AQ895" s="111"/>
      <c r="AR895" s="111"/>
      <c r="AS895" s="142"/>
      <c r="AT895" s="144"/>
      <c r="AU895" s="142"/>
      <c r="AV895" s="142"/>
      <c r="AW895" s="142"/>
      <c r="AX895" s="110"/>
      <c r="AY895" s="110"/>
      <c r="AZ895" s="142"/>
      <c r="BA895" s="144"/>
      <c r="BB895" s="142"/>
      <c r="BC895" s="142"/>
      <c r="BD895" s="142"/>
      <c r="BE895" s="110"/>
      <c r="BF895" s="110"/>
      <c r="BG895" s="142"/>
      <c r="BH895" s="144"/>
      <c r="BI895" s="142"/>
      <c r="BJ895" s="142"/>
      <c r="BK895" s="110"/>
      <c r="BL895" s="142"/>
      <c r="BM895" s="110"/>
      <c r="BN895" s="142"/>
      <c r="BO895" s="142"/>
      <c r="BP895" s="142"/>
      <c r="BQ895" s="110"/>
      <c r="BR895" s="142"/>
      <c r="BS895" s="110"/>
      <c r="BT895" s="142"/>
      <c r="BU895" s="110"/>
      <c r="BV895" s="144"/>
      <c r="BW895" s="114"/>
      <c r="BX895" s="67"/>
      <c r="BY895" s="68"/>
      <c r="BZ895" s="143"/>
      <c r="CA895" s="143"/>
      <c r="CB895" s="142"/>
      <c r="CC895" s="110"/>
      <c r="CD895" s="110"/>
      <c r="CE895" s="142"/>
      <c r="CF895" s="145"/>
      <c r="CG895" s="142"/>
      <c r="CH895" s="142"/>
      <c r="CI895" s="142"/>
      <c r="CJ895" s="142"/>
      <c r="CK895" s="142"/>
      <c r="CL895" s="111"/>
      <c r="CM895" s="111"/>
      <c r="CN895" s="111"/>
      <c r="CO895" s="142"/>
      <c r="CP895" s="145"/>
      <c r="CQ895" s="142"/>
      <c r="CR895" s="142"/>
      <c r="CS895" s="142"/>
      <c r="CT895" s="142"/>
      <c r="CU895" s="142"/>
      <c r="CV895" s="111"/>
      <c r="CW895" s="111"/>
      <c r="CX895" s="111"/>
      <c r="CY895" s="142"/>
      <c r="CZ895" s="145"/>
      <c r="DA895" s="116"/>
      <c r="DB895" s="168"/>
      <c r="DC895" s="118"/>
      <c r="DD895" s="118"/>
      <c r="DE895" s="167"/>
      <c r="DF895" s="167"/>
    </row>
    <row r="896" spans="1:110" hidden="1" x14ac:dyDescent="0.25">
      <c r="A896" s="140"/>
      <c r="B896" s="141"/>
      <c r="C896" s="90"/>
      <c r="D896" s="142"/>
      <c r="E896" s="143"/>
      <c r="F896" s="144"/>
      <c r="G896" s="142"/>
      <c r="H896" s="142"/>
      <c r="I896" s="110"/>
      <c r="J896" s="142"/>
      <c r="K896" s="110"/>
      <c r="L896" s="142"/>
      <c r="M896" s="142"/>
      <c r="N896" s="142"/>
      <c r="O896" s="110"/>
      <c r="P896" s="142"/>
      <c r="Q896" s="110"/>
      <c r="R896" s="142"/>
      <c r="S896" s="142"/>
      <c r="T896" s="142"/>
      <c r="U896" s="110"/>
      <c r="V896" s="142"/>
      <c r="W896" s="110"/>
      <c r="X896" s="142"/>
      <c r="Y896" s="110"/>
      <c r="Z896" s="144"/>
      <c r="AA896" s="142"/>
      <c r="AB896" s="142"/>
      <c r="AC896" s="142"/>
      <c r="AD896" s="142"/>
      <c r="AE896" s="142"/>
      <c r="AF896" s="111"/>
      <c r="AG896" s="111"/>
      <c r="AH896" s="111"/>
      <c r="AI896" s="142"/>
      <c r="AJ896" s="144"/>
      <c r="AK896" s="142"/>
      <c r="AL896" s="142"/>
      <c r="AM896" s="142"/>
      <c r="AN896" s="142"/>
      <c r="AO896" s="142"/>
      <c r="AP896" s="111"/>
      <c r="AQ896" s="111"/>
      <c r="AR896" s="111"/>
      <c r="AS896" s="142"/>
      <c r="AT896" s="144"/>
      <c r="AU896" s="142"/>
      <c r="AV896" s="142"/>
      <c r="AW896" s="142"/>
      <c r="AX896" s="110"/>
      <c r="AY896" s="110"/>
      <c r="AZ896" s="142"/>
      <c r="BA896" s="144"/>
      <c r="BB896" s="142"/>
      <c r="BC896" s="142"/>
      <c r="BD896" s="142"/>
      <c r="BE896" s="110"/>
      <c r="BF896" s="110"/>
      <c r="BG896" s="142"/>
      <c r="BH896" s="144"/>
      <c r="BI896" s="142"/>
      <c r="BJ896" s="142"/>
      <c r="BK896" s="110"/>
      <c r="BL896" s="142"/>
      <c r="BM896" s="110"/>
      <c r="BN896" s="142"/>
      <c r="BO896" s="142"/>
      <c r="BP896" s="142"/>
      <c r="BQ896" s="110"/>
      <c r="BR896" s="142"/>
      <c r="BS896" s="110"/>
      <c r="BT896" s="142"/>
      <c r="BU896" s="110"/>
      <c r="BV896" s="144"/>
      <c r="BW896" s="114"/>
      <c r="BX896" s="67"/>
      <c r="BY896" s="68"/>
      <c r="BZ896" s="143"/>
      <c r="CA896" s="143"/>
      <c r="CB896" s="142"/>
      <c r="CC896" s="110"/>
      <c r="CD896" s="110"/>
      <c r="CE896" s="142"/>
      <c r="CF896" s="145"/>
      <c r="CG896" s="142"/>
      <c r="CH896" s="142"/>
      <c r="CI896" s="142"/>
      <c r="CJ896" s="142"/>
      <c r="CK896" s="142"/>
      <c r="CL896" s="111"/>
      <c r="CM896" s="111"/>
      <c r="CN896" s="111"/>
      <c r="CO896" s="142"/>
      <c r="CP896" s="145"/>
      <c r="CQ896" s="142"/>
      <c r="CR896" s="142"/>
      <c r="CS896" s="142"/>
      <c r="CT896" s="142"/>
      <c r="CU896" s="142"/>
      <c r="CV896" s="111"/>
      <c r="CW896" s="111"/>
      <c r="CX896" s="111"/>
      <c r="CY896" s="142"/>
      <c r="CZ896" s="145"/>
      <c r="DA896" s="116"/>
      <c r="DB896" s="168"/>
      <c r="DC896" s="118"/>
      <c r="DD896" s="118"/>
      <c r="DE896" s="167"/>
      <c r="DF896" s="167"/>
    </row>
    <row r="897" spans="1:110" hidden="1" x14ac:dyDescent="0.25">
      <c r="A897" s="140"/>
      <c r="B897" s="141"/>
      <c r="C897" s="90"/>
      <c r="D897" s="142"/>
      <c r="E897" s="143"/>
      <c r="F897" s="144"/>
      <c r="G897" s="142"/>
      <c r="H897" s="142"/>
      <c r="I897" s="110"/>
      <c r="J897" s="142"/>
      <c r="K897" s="110"/>
      <c r="L897" s="142"/>
      <c r="M897" s="142"/>
      <c r="N897" s="142"/>
      <c r="O897" s="110"/>
      <c r="P897" s="142"/>
      <c r="Q897" s="110"/>
      <c r="R897" s="142"/>
      <c r="S897" s="142"/>
      <c r="T897" s="142"/>
      <c r="U897" s="110"/>
      <c r="V897" s="142"/>
      <c r="W897" s="110"/>
      <c r="X897" s="142"/>
      <c r="Y897" s="110"/>
      <c r="Z897" s="144"/>
      <c r="AA897" s="142"/>
      <c r="AB897" s="142"/>
      <c r="AC897" s="142"/>
      <c r="AD897" s="142"/>
      <c r="AE897" s="142"/>
      <c r="AF897" s="111"/>
      <c r="AG897" s="111"/>
      <c r="AH897" s="111"/>
      <c r="AI897" s="142"/>
      <c r="AJ897" s="144"/>
      <c r="AK897" s="142"/>
      <c r="AL897" s="142"/>
      <c r="AM897" s="142"/>
      <c r="AN897" s="142"/>
      <c r="AO897" s="142"/>
      <c r="AP897" s="111"/>
      <c r="AQ897" s="111"/>
      <c r="AR897" s="111"/>
      <c r="AS897" s="142"/>
      <c r="AT897" s="144"/>
      <c r="AU897" s="142"/>
      <c r="AV897" s="142"/>
      <c r="AW897" s="142"/>
      <c r="AX897" s="110"/>
      <c r="AY897" s="110"/>
      <c r="AZ897" s="142"/>
      <c r="BA897" s="144"/>
      <c r="BB897" s="142"/>
      <c r="BC897" s="142"/>
      <c r="BD897" s="142"/>
      <c r="BE897" s="110"/>
      <c r="BF897" s="110"/>
      <c r="BG897" s="142"/>
      <c r="BH897" s="144"/>
      <c r="BI897" s="142"/>
      <c r="BJ897" s="142"/>
      <c r="BK897" s="110"/>
      <c r="BL897" s="142"/>
      <c r="BM897" s="110"/>
      <c r="BN897" s="142"/>
      <c r="BO897" s="142"/>
      <c r="BP897" s="142"/>
      <c r="BQ897" s="110"/>
      <c r="BR897" s="142"/>
      <c r="BS897" s="110"/>
      <c r="BT897" s="142"/>
      <c r="BU897" s="110"/>
      <c r="BV897" s="144"/>
      <c r="BW897" s="114"/>
      <c r="BX897" s="67"/>
      <c r="BY897" s="68"/>
      <c r="BZ897" s="143"/>
      <c r="CA897" s="143"/>
      <c r="CB897" s="142"/>
      <c r="CC897" s="110"/>
      <c r="CD897" s="110"/>
      <c r="CE897" s="142"/>
      <c r="CF897" s="145"/>
      <c r="CG897" s="142"/>
      <c r="CH897" s="142"/>
      <c r="CI897" s="142"/>
      <c r="CJ897" s="142"/>
      <c r="CK897" s="142"/>
      <c r="CL897" s="111"/>
      <c r="CM897" s="111"/>
      <c r="CN897" s="111"/>
      <c r="CO897" s="142"/>
      <c r="CP897" s="145"/>
      <c r="CQ897" s="142"/>
      <c r="CR897" s="142"/>
      <c r="CS897" s="142"/>
      <c r="CT897" s="142"/>
      <c r="CU897" s="142"/>
      <c r="CV897" s="111"/>
      <c r="CW897" s="111"/>
      <c r="CX897" s="111"/>
      <c r="CY897" s="142"/>
      <c r="CZ897" s="145"/>
      <c r="DA897" s="116"/>
      <c r="DB897" s="168"/>
      <c r="DC897" s="118"/>
      <c r="DD897" s="118"/>
      <c r="DE897" s="167"/>
      <c r="DF897" s="167"/>
    </row>
    <row r="898" spans="1:110" hidden="1" x14ac:dyDescent="0.25">
      <c r="A898" s="140"/>
      <c r="B898" s="141"/>
      <c r="C898" s="90"/>
      <c r="D898" s="142"/>
      <c r="E898" s="143"/>
      <c r="F898" s="144"/>
      <c r="G898" s="142"/>
      <c r="H898" s="142"/>
      <c r="I898" s="110"/>
      <c r="J898" s="142"/>
      <c r="K898" s="110"/>
      <c r="L898" s="142"/>
      <c r="M898" s="142"/>
      <c r="N898" s="142"/>
      <c r="O898" s="110"/>
      <c r="P898" s="142"/>
      <c r="Q898" s="110"/>
      <c r="R898" s="142"/>
      <c r="S898" s="142"/>
      <c r="T898" s="142"/>
      <c r="U898" s="110"/>
      <c r="V898" s="142"/>
      <c r="W898" s="110"/>
      <c r="X898" s="142"/>
      <c r="Y898" s="110"/>
      <c r="Z898" s="144"/>
      <c r="AA898" s="142"/>
      <c r="AB898" s="142"/>
      <c r="AC898" s="142"/>
      <c r="AD898" s="142"/>
      <c r="AE898" s="142"/>
      <c r="AF898" s="111"/>
      <c r="AG898" s="111"/>
      <c r="AH898" s="111"/>
      <c r="AI898" s="142"/>
      <c r="AJ898" s="144"/>
      <c r="AK898" s="142"/>
      <c r="AL898" s="142"/>
      <c r="AM898" s="142"/>
      <c r="AN898" s="142"/>
      <c r="AO898" s="142"/>
      <c r="AP898" s="111"/>
      <c r="AQ898" s="111"/>
      <c r="AR898" s="111"/>
      <c r="AS898" s="142"/>
      <c r="AT898" s="144"/>
      <c r="AU898" s="142"/>
      <c r="AV898" s="142"/>
      <c r="AW898" s="142"/>
      <c r="AX898" s="110"/>
      <c r="AY898" s="110"/>
      <c r="AZ898" s="142"/>
      <c r="BA898" s="144"/>
      <c r="BB898" s="142"/>
      <c r="BC898" s="142"/>
      <c r="BD898" s="142"/>
      <c r="BE898" s="110"/>
      <c r="BF898" s="110"/>
      <c r="BG898" s="142"/>
      <c r="BH898" s="144"/>
      <c r="BI898" s="142"/>
      <c r="BJ898" s="142"/>
      <c r="BK898" s="110"/>
      <c r="BL898" s="142"/>
      <c r="BM898" s="110"/>
      <c r="BN898" s="142"/>
      <c r="BO898" s="142"/>
      <c r="BP898" s="142"/>
      <c r="BQ898" s="110"/>
      <c r="BR898" s="142"/>
      <c r="BS898" s="110"/>
      <c r="BT898" s="142"/>
      <c r="BU898" s="110"/>
      <c r="BV898" s="144"/>
      <c r="BW898" s="114"/>
      <c r="BX898" s="67"/>
      <c r="BY898" s="68"/>
      <c r="BZ898" s="143"/>
      <c r="CA898" s="143"/>
      <c r="CB898" s="142"/>
      <c r="CC898" s="110"/>
      <c r="CD898" s="110"/>
      <c r="CE898" s="142"/>
      <c r="CF898" s="145"/>
      <c r="CG898" s="142"/>
      <c r="CH898" s="142"/>
      <c r="CI898" s="142"/>
      <c r="CJ898" s="142"/>
      <c r="CK898" s="142"/>
      <c r="CL898" s="111"/>
      <c r="CM898" s="111"/>
      <c r="CN898" s="111"/>
      <c r="CO898" s="142"/>
      <c r="CP898" s="145"/>
      <c r="CQ898" s="142"/>
      <c r="CR898" s="142"/>
      <c r="CS898" s="142"/>
      <c r="CT898" s="142"/>
      <c r="CU898" s="142"/>
      <c r="CV898" s="111"/>
      <c r="CW898" s="111"/>
      <c r="CX898" s="111"/>
      <c r="CY898" s="142"/>
      <c r="CZ898" s="145"/>
      <c r="DA898" s="116"/>
      <c r="DB898" s="168"/>
      <c r="DC898" s="118"/>
      <c r="DD898" s="118"/>
      <c r="DE898" s="167"/>
      <c r="DF898" s="167"/>
    </row>
    <row r="899" spans="1:110" hidden="1" x14ac:dyDescent="0.25">
      <c r="A899" s="140"/>
      <c r="B899" s="141"/>
      <c r="C899" s="90"/>
      <c r="D899" s="142"/>
      <c r="E899" s="143"/>
      <c r="F899" s="144"/>
      <c r="G899" s="142"/>
      <c r="H899" s="142"/>
      <c r="I899" s="110"/>
      <c r="J899" s="142"/>
      <c r="K899" s="110"/>
      <c r="L899" s="142"/>
      <c r="M899" s="142"/>
      <c r="N899" s="142"/>
      <c r="O899" s="110"/>
      <c r="P899" s="142"/>
      <c r="Q899" s="110"/>
      <c r="R899" s="142"/>
      <c r="S899" s="142"/>
      <c r="T899" s="142"/>
      <c r="U899" s="110"/>
      <c r="V899" s="142"/>
      <c r="W899" s="110"/>
      <c r="X899" s="142"/>
      <c r="Y899" s="110"/>
      <c r="Z899" s="144"/>
      <c r="AA899" s="142"/>
      <c r="AB899" s="142"/>
      <c r="AC899" s="142"/>
      <c r="AD899" s="142"/>
      <c r="AE899" s="142"/>
      <c r="AF899" s="111"/>
      <c r="AG899" s="111"/>
      <c r="AH899" s="111"/>
      <c r="AI899" s="142"/>
      <c r="AJ899" s="144"/>
      <c r="AK899" s="142"/>
      <c r="AL899" s="142"/>
      <c r="AM899" s="142"/>
      <c r="AN899" s="142"/>
      <c r="AO899" s="142"/>
      <c r="AP899" s="111"/>
      <c r="AQ899" s="111"/>
      <c r="AR899" s="111"/>
      <c r="AS899" s="142"/>
      <c r="AT899" s="144"/>
      <c r="AU899" s="142"/>
      <c r="AV899" s="142"/>
      <c r="AW899" s="142"/>
      <c r="AX899" s="110"/>
      <c r="AY899" s="110"/>
      <c r="AZ899" s="142"/>
      <c r="BA899" s="144"/>
      <c r="BB899" s="142"/>
      <c r="BC899" s="142"/>
      <c r="BD899" s="142"/>
      <c r="BE899" s="110"/>
      <c r="BF899" s="110"/>
      <c r="BG899" s="142"/>
      <c r="BH899" s="144"/>
      <c r="BI899" s="142"/>
      <c r="BJ899" s="142"/>
      <c r="BK899" s="110"/>
      <c r="BL899" s="142"/>
      <c r="BM899" s="110"/>
      <c r="BN899" s="142"/>
      <c r="BO899" s="142"/>
      <c r="BP899" s="142"/>
      <c r="BQ899" s="110"/>
      <c r="BR899" s="142"/>
      <c r="BS899" s="110"/>
      <c r="BT899" s="142"/>
      <c r="BU899" s="110"/>
      <c r="BV899" s="144"/>
      <c r="BW899" s="114"/>
      <c r="BX899" s="67"/>
      <c r="BY899" s="68"/>
      <c r="BZ899" s="143"/>
      <c r="CA899" s="143"/>
      <c r="CB899" s="142"/>
      <c r="CC899" s="110"/>
      <c r="CD899" s="110"/>
      <c r="CE899" s="142"/>
      <c r="CF899" s="145"/>
      <c r="CG899" s="142"/>
      <c r="CH899" s="142"/>
      <c r="CI899" s="142"/>
      <c r="CJ899" s="142"/>
      <c r="CK899" s="142"/>
      <c r="CL899" s="111"/>
      <c r="CM899" s="111"/>
      <c r="CN899" s="111"/>
      <c r="CO899" s="142"/>
      <c r="CP899" s="145"/>
      <c r="CQ899" s="142"/>
      <c r="CR899" s="142"/>
      <c r="CS899" s="142"/>
      <c r="CT899" s="142"/>
      <c r="CU899" s="142"/>
      <c r="CV899" s="111"/>
      <c r="CW899" s="111"/>
      <c r="CX899" s="111"/>
      <c r="CY899" s="142"/>
      <c r="CZ899" s="145"/>
      <c r="DA899" s="116"/>
      <c r="DB899" s="168"/>
      <c r="DC899" s="118"/>
      <c r="DD899" s="118"/>
      <c r="DE899" s="167"/>
      <c r="DF899" s="167"/>
    </row>
    <row r="900" spans="1:110" hidden="1" x14ac:dyDescent="0.25">
      <c r="A900" s="140"/>
      <c r="B900" s="141"/>
      <c r="C900" s="90"/>
      <c r="D900" s="142"/>
      <c r="E900" s="143"/>
      <c r="F900" s="144"/>
      <c r="G900" s="142"/>
      <c r="H900" s="142"/>
      <c r="I900" s="110"/>
      <c r="J900" s="142"/>
      <c r="K900" s="110"/>
      <c r="L900" s="142"/>
      <c r="M900" s="142"/>
      <c r="N900" s="142"/>
      <c r="O900" s="110"/>
      <c r="P900" s="142"/>
      <c r="Q900" s="110"/>
      <c r="R900" s="142"/>
      <c r="S900" s="142"/>
      <c r="T900" s="142"/>
      <c r="U900" s="110"/>
      <c r="V900" s="142"/>
      <c r="W900" s="110"/>
      <c r="X900" s="142"/>
      <c r="Y900" s="110"/>
      <c r="Z900" s="144"/>
      <c r="AA900" s="142"/>
      <c r="AB900" s="142"/>
      <c r="AC900" s="142"/>
      <c r="AD900" s="142"/>
      <c r="AE900" s="142"/>
      <c r="AF900" s="111"/>
      <c r="AG900" s="111"/>
      <c r="AH900" s="111"/>
      <c r="AI900" s="142"/>
      <c r="AJ900" s="144"/>
      <c r="AK900" s="142"/>
      <c r="AL900" s="142"/>
      <c r="AM900" s="142"/>
      <c r="AN900" s="142"/>
      <c r="AO900" s="142"/>
      <c r="AP900" s="111"/>
      <c r="AQ900" s="111"/>
      <c r="AR900" s="111"/>
      <c r="AS900" s="142"/>
      <c r="AT900" s="144"/>
      <c r="AU900" s="142"/>
      <c r="AV900" s="142"/>
      <c r="AW900" s="142"/>
      <c r="AX900" s="110"/>
      <c r="AY900" s="110"/>
      <c r="AZ900" s="142"/>
      <c r="BA900" s="144"/>
      <c r="BB900" s="142"/>
      <c r="BC900" s="142"/>
      <c r="BD900" s="142"/>
      <c r="BE900" s="110"/>
      <c r="BF900" s="110"/>
      <c r="BG900" s="142"/>
      <c r="BH900" s="144"/>
      <c r="BI900" s="142"/>
      <c r="BJ900" s="142"/>
      <c r="BK900" s="110"/>
      <c r="BL900" s="142"/>
      <c r="BM900" s="110"/>
      <c r="BN900" s="142"/>
      <c r="BO900" s="142"/>
      <c r="BP900" s="142"/>
      <c r="BQ900" s="110"/>
      <c r="BR900" s="142"/>
      <c r="BS900" s="110"/>
      <c r="BT900" s="142"/>
      <c r="BU900" s="110"/>
      <c r="BV900" s="144"/>
      <c r="BW900" s="114"/>
      <c r="BX900" s="67"/>
      <c r="BY900" s="68"/>
      <c r="BZ900" s="143"/>
      <c r="CA900" s="143"/>
      <c r="CB900" s="142"/>
      <c r="CC900" s="110"/>
      <c r="CD900" s="110"/>
      <c r="CE900" s="142"/>
      <c r="CF900" s="145"/>
      <c r="CG900" s="142"/>
      <c r="CH900" s="142"/>
      <c r="CI900" s="142"/>
      <c r="CJ900" s="142"/>
      <c r="CK900" s="142"/>
      <c r="CL900" s="111"/>
      <c r="CM900" s="111"/>
      <c r="CN900" s="111"/>
      <c r="CO900" s="142"/>
      <c r="CP900" s="145"/>
      <c r="CQ900" s="142"/>
      <c r="CR900" s="142"/>
      <c r="CS900" s="142"/>
      <c r="CT900" s="142"/>
      <c r="CU900" s="142"/>
      <c r="CV900" s="111"/>
      <c r="CW900" s="111"/>
      <c r="CX900" s="111"/>
      <c r="CY900" s="142"/>
      <c r="CZ900" s="145"/>
      <c r="DA900" s="116"/>
      <c r="DB900" s="168"/>
      <c r="DC900" s="118"/>
      <c r="DD900" s="118"/>
      <c r="DE900" s="167"/>
      <c r="DF900" s="167"/>
    </row>
    <row r="901" spans="1:110" hidden="1" x14ac:dyDescent="0.25">
      <c r="A901" s="140"/>
      <c r="B901" s="141"/>
      <c r="C901" s="90"/>
      <c r="D901" s="142"/>
      <c r="E901" s="143"/>
      <c r="F901" s="144"/>
      <c r="G901" s="142"/>
      <c r="H901" s="142"/>
      <c r="I901" s="110"/>
      <c r="J901" s="142"/>
      <c r="K901" s="110"/>
      <c r="L901" s="142"/>
      <c r="M901" s="142"/>
      <c r="N901" s="142"/>
      <c r="O901" s="110"/>
      <c r="P901" s="142"/>
      <c r="Q901" s="110"/>
      <c r="R901" s="142"/>
      <c r="S901" s="142"/>
      <c r="T901" s="142"/>
      <c r="U901" s="110"/>
      <c r="V901" s="142"/>
      <c r="W901" s="110"/>
      <c r="X901" s="142"/>
      <c r="Y901" s="110"/>
      <c r="Z901" s="144"/>
      <c r="AA901" s="142"/>
      <c r="AB901" s="142"/>
      <c r="AC901" s="142"/>
      <c r="AD901" s="142"/>
      <c r="AE901" s="142"/>
      <c r="AF901" s="111"/>
      <c r="AG901" s="111"/>
      <c r="AH901" s="111"/>
      <c r="AI901" s="142"/>
      <c r="AJ901" s="144"/>
      <c r="AK901" s="142"/>
      <c r="AL901" s="142"/>
      <c r="AM901" s="142"/>
      <c r="AN901" s="142"/>
      <c r="AO901" s="142"/>
      <c r="AP901" s="111"/>
      <c r="AQ901" s="111"/>
      <c r="AR901" s="111"/>
      <c r="AS901" s="142"/>
      <c r="AT901" s="144"/>
      <c r="AU901" s="142"/>
      <c r="AV901" s="142"/>
      <c r="AW901" s="142"/>
      <c r="AX901" s="110"/>
      <c r="AY901" s="110"/>
      <c r="AZ901" s="142"/>
      <c r="BA901" s="144"/>
      <c r="BB901" s="142"/>
      <c r="BC901" s="142"/>
      <c r="BD901" s="142"/>
      <c r="BE901" s="110"/>
      <c r="BF901" s="110"/>
      <c r="BG901" s="142"/>
      <c r="BH901" s="144"/>
      <c r="BI901" s="142"/>
      <c r="BJ901" s="142"/>
      <c r="BK901" s="110"/>
      <c r="BL901" s="142"/>
      <c r="BM901" s="110"/>
      <c r="BN901" s="142"/>
      <c r="BO901" s="142"/>
      <c r="BP901" s="142"/>
      <c r="BQ901" s="110"/>
      <c r="BR901" s="142"/>
      <c r="BS901" s="110"/>
      <c r="BT901" s="142"/>
      <c r="BU901" s="110"/>
      <c r="BV901" s="144"/>
      <c r="BW901" s="114"/>
      <c r="BX901" s="67"/>
      <c r="BY901" s="68"/>
      <c r="BZ901" s="143"/>
      <c r="CA901" s="143"/>
      <c r="CB901" s="142"/>
      <c r="CC901" s="110"/>
      <c r="CD901" s="110"/>
      <c r="CE901" s="142"/>
      <c r="CF901" s="145"/>
      <c r="CG901" s="142"/>
      <c r="CH901" s="142"/>
      <c r="CI901" s="142"/>
      <c r="CJ901" s="142"/>
      <c r="CK901" s="142"/>
      <c r="CL901" s="111"/>
      <c r="CM901" s="111"/>
      <c r="CN901" s="111"/>
      <c r="CO901" s="142"/>
      <c r="CP901" s="145"/>
      <c r="CQ901" s="142"/>
      <c r="CR901" s="142"/>
      <c r="CS901" s="142"/>
      <c r="CT901" s="142"/>
      <c r="CU901" s="142"/>
      <c r="CV901" s="111"/>
      <c r="CW901" s="111"/>
      <c r="CX901" s="111"/>
      <c r="CY901" s="142"/>
      <c r="CZ901" s="145"/>
      <c r="DA901" s="116"/>
      <c r="DB901" s="168"/>
      <c r="DC901" s="118"/>
      <c r="DD901" s="118"/>
      <c r="DE901" s="167"/>
      <c r="DF901" s="167"/>
    </row>
    <row r="902" spans="1:110" hidden="1" x14ac:dyDescent="0.25">
      <c r="A902" s="140"/>
      <c r="B902" s="141"/>
      <c r="C902" s="90"/>
      <c r="D902" s="142"/>
      <c r="E902" s="143"/>
      <c r="F902" s="144"/>
      <c r="G902" s="142"/>
      <c r="H902" s="142"/>
      <c r="I902" s="110"/>
      <c r="J902" s="142"/>
      <c r="K902" s="110"/>
      <c r="L902" s="142"/>
      <c r="M902" s="142"/>
      <c r="N902" s="142"/>
      <c r="O902" s="110"/>
      <c r="P902" s="142"/>
      <c r="Q902" s="110"/>
      <c r="R902" s="142"/>
      <c r="S902" s="142"/>
      <c r="T902" s="142"/>
      <c r="U902" s="110"/>
      <c r="V902" s="142"/>
      <c r="W902" s="110"/>
      <c r="X902" s="142"/>
      <c r="Y902" s="110"/>
      <c r="Z902" s="144"/>
      <c r="AA902" s="142"/>
      <c r="AB902" s="142"/>
      <c r="AC902" s="142"/>
      <c r="AD902" s="142"/>
      <c r="AE902" s="142"/>
      <c r="AF902" s="111"/>
      <c r="AG902" s="111"/>
      <c r="AH902" s="111"/>
      <c r="AI902" s="142"/>
      <c r="AJ902" s="144"/>
      <c r="AK902" s="142"/>
      <c r="AL902" s="142"/>
      <c r="AM902" s="142"/>
      <c r="AN902" s="142"/>
      <c r="AO902" s="142"/>
      <c r="AP902" s="111"/>
      <c r="AQ902" s="111"/>
      <c r="AR902" s="111"/>
      <c r="AS902" s="142"/>
      <c r="AT902" s="144"/>
      <c r="AU902" s="142"/>
      <c r="AV902" s="142"/>
      <c r="AW902" s="142"/>
      <c r="AX902" s="110"/>
      <c r="AY902" s="110"/>
      <c r="AZ902" s="142"/>
      <c r="BA902" s="144"/>
      <c r="BB902" s="142"/>
      <c r="BC902" s="142"/>
      <c r="BD902" s="142"/>
      <c r="BE902" s="110"/>
      <c r="BF902" s="110"/>
      <c r="BG902" s="142"/>
      <c r="BH902" s="144"/>
      <c r="BI902" s="142"/>
      <c r="BJ902" s="142"/>
      <c r="BK902" s="110"/>
      <c r="BL902" s="142"/>
      <c r="BM902" s="110"/>
      <c r="BN902" s="142"/>
      <c r="BO902" s="142"/>
      <c r="BP902" s="142"/>
      <c r="BQ902" s="110"/>
      <c r="BR902" s="142"/>
      <c r="BS902" s="110"/>
      <c r="BT902" s="142"/>
      <c r="BU902" s="110"/>
      <c r="BV902" s="144"/>
      <c r="BW902" s="114"/>
      <c r="BX902" s="67"/>
      <c r="BY902" s="68"/>
      <c r="BZ902" s="143"/>
      <c r="CA902" s="143"/>
      <c r="CB902" s="142"/>
      <c r="CC902" s="110"/>
      <c r="CD902" s="110"/>
      <c r="CE902" s="142"/>
      <c r="CF902" s="145"/>
      <c r="CG902" s="142"/>
      <c r="CH902" s="142"/>
      <c r="CI902" s="142"/>
      <c r="CJ902" s="142"/>
      <c r="CK902" s="142"/>
      <c r="CL902" s="111"/>
      <c r="CM902" s="111"/>
      <c r="CN902" s="111"/>
      <c r="CO902" s="142"/>
      <c r="CP902" s="145"/>
      <c r="CQ902" s="142"/>
      <c r="CR902" s="142"/>
      <c r="CS902" s="142"/>
      <c r="CT902" s="142"/>
      <c r="CU902" s="142"/>
      <c r="CV902" s="111"/>
      <c r="CW902" s="111"/>
      <c r="CX902" s="111"/>
      <c r="CY902" s="142"/>
      <c r="CZ902" s="145"/>
      <c r="DA902" s="116"/>
      <c r="DB902" s="168"/>
      <c r="DC902" s="118"/>
      <c r="DD902" s="118"/>
      <c r="DE902" s="167"/>
      <c r="DF902" s="167"/>
    </row>
    <row r="903" spans="1:110" hidden="1" x14ac:dyDescent="0.25">
      <c r="A903" s="140"/>
      <c r="B903" s="141"/>
      <c r="C903" s="90"/>
      <c r="D903" s="142"/>
      <c r="E903" s="143"/>
      <c r="F903" s="144"/>
      <c r="G903" s="142"/>
      <c r="H903" s="142"/>
      <c r="I903" s="110"/>
      <c r="J903" s="142"/>
      <c r="K903" s="110"/>
      <c r="L903" s="142"/>
      <c r="M903" s="142"/>
      <c r="N903" s="142"/>
      <c r="O903" s="110"/>
      <c r="P903" s="142"/>
      <c r="Q903" s="110"/>
      <c r="R903" s="142"/>
      <c r="S903" s="142"/>
      <c r="T903" s="142"/>
      <c r="U903" s="110"/>
      <c r="V903" s="142"/>
      <c r="W903" s="110"/>
      <c r="X903" s="142"/>
      <c r="Y903" s="110"/>
      <c r="Z903" s="144"/>
      <c r="AA903" s="142"/>
      <c r="AB903" s="142"/>
      <c r="AC903" s="142"/>
      <c r="AD903" s="142"/>
      <c r="AE903" s="142"/>
      <c r="AF903" s="111"/>
      <c r="AG903" s="111"/>
      <c r="AH903" s="111"/>
      <c r="AI903" s="142"/>
      <c r="AJ903" s="144"/>
      <c r="AK903" s="142"/>
      <c r="AL903" s="142"/>
      <c r="AM903" s="142"/>
      <c r="AN903" s="142"/>
      <c r="AO903" s="142"/>
      <c r="AP903" s="111"/>
      <c r="AQ903" s="111"/>
      <c r="AR903" s="111"/>
      <c r="AS903" s="142"/>
      <c r="AT903" s="144"/>
      <c r="AU903" s="142"/>
      <c r="AV903" s="142"/>
      <c r="AW903" s="142"/>
      <c r="AX903" s="110"/>
      <c r="AY903" s="110"/>
      <c r="AZ903" s="142"/>
      <c r="BA903" s="144"/>
      <c r="BB903" s="142"/>
      <c r="BC903" s="142"/>
      <c r="BD903" s="142"/>
      <c r="BE903" s="110"/>
      <c r="BF903" s="110"/>
      <c r="BG903" s="142"/>
      <c r="BH903" s="144"/>
      <c r="BI903" s="142"/>
      <c r="BJ903" s="142"/>
      <c r="BK903" s="110"/>
      <c r="BL903" s="142"/>
      <c r="BM903" s="110"/>
      <c r="BN903" s="142"/>
      <c r="BO903" s="142"/>
      <c r="BP903" s="142"/>
      <c r="BQ903" s="110"/>
      <c r="BR903" s="142"/>
      <c r="BS903" s="110"/>
      <c r="BT903" s="142"/>
      <c r="BU903" s="110"/>
      <c r="BV903" s="144"/>
      <c r="BW903" s="114"/>
      <c r="BX903" s="67"/>
      <c r="BY903" s="68"/>
      <c r="BZ903" s="143"/>
      <c r="CA903" s="143"/>
      <c r="CB903" s="142"/>
      <c r="CC903" s="110"/>
      <c r="CD903" s="110"/>
      <c r="CE903" s="142"/>
      <c r="CF903" s="145"/>
      <c r="CG903" s="142"/>
      <c r="CH903" s="142"/>
      <c r="CI903" s="142"/>
      <c r="CJ903" s="142"/>
      <c r="CK903" s="142"/>
      <c r="CL903" s="111"/>
      <c r="CM903" s="111"/>
      <c r="CN903" s="111"/>
      <c r="CO903" s="142"/>
      <c r="CP903" s="145"/>
      <c r="CQ903" s="142"/>
      <c r="CR903" s="142"/>
      <c r="CS903" s="142"/>
      <c r="CT903" s="142"/>
      <c r="CU903" s="142"/>
      <c r="CV903" s="111"/>
      <c r="CW903" s="111"/>
      <c r="CX903" s="111"/>
      <c r="CY903" s="142"/>
      <c r="CZ903" s="145"/>
      <c r="DA903" s="116"/>
      <c r="DB903" s="168"/>
      <c r="DC903" s="118"/>
      <c r="DD903" s="118"/>
      <c r="DE903" s="167"/>
      <c r="DF903" s="167"/>
    </row>
    <row r="904" spans="1:110" hidden="1" x14ac:dyDescent="0.25">
      <c r="A904" s="140"/>
      <c r="B904" s="141"/>
      <c r="C904" s="90"/>
      <c r="D904" s="142"/>
      <c r="E904" s="143"/>
      <c r="F904" s="144"/>
      <c r="G904" s="142"/>
      <c r="H904" s="142"/>
      <c r="I904" s="110"/>
      <c r="J904" s="142"/>
      <c r="K904" s="110"/>
      <c r="L904" s="142"/>
      <c r="M904" s="142"/>
      <c r="N904" s="142"/>
      <c r="O904" s="110"/>
      <c r="P904" s="142"/>
      <c r="Q904" s="110"/>
      <c r="R904" s="142"/>
      <c r="S904" s="142"/>
      <c r="T904" s="142"/>
      <c r="U904" s="110"/>
      <c r="V904" s="142"/>
      <c r="W904" s="110"/>
      <c r="X904" s="142"/>
      <c r="Y904" s="110"/>
      <c r="Z904" s="144"/>
      <c r="AA904" s="142"/>
      <c r="AB904" s="142"/>
      <c r="AC904" s="142"/>
      <c r="AD904" s="142"/>
      <c r="AE904" s="142"/>
      <c r="AF904" s="111"/>
      <c r="AG904" s="111"/>
      <c r="AH904" s="111"/>
      <c r="AI904" s="142"/>
      <c r="AJ904" s="144"/>
      <c r="AK904" s="142"/>
      <c r="AL904" s="142"/>
      <c r="AM904" s="142"/>
      <c r="AN904" s="142"/>
      <c r="AO904" s="142"/>
      <c r="AP904" s="111"/>
      <c r="AQ904" s="111"/>
      <c r="AR904" s="111"/>
      <c r="AS904" s="142"/>
      <c r="AT904" s="144"/>
      <c r="AU904" s="142"/>
      <c r="AV904" s="142"/>
      <c r="AW904" s="142"/>
      <c r="AX904" s="110"/>
      <c r="AY904" s="110"/>
      <c r="AZ904" s="142"/>
      <c r="BA904" s="144"/>
      <c r="BB904" s="142"/>
      <c r="BC904" s="142"/>
      <c r="BD904" s="142"/>
      <c r="BE904" s="110"/>
      <c r="BF904" s="110"/>
      <c r="BG904" s="142"/>
      <c r="BH904" s="144"/>
      <c r="BI904" s="142"/>
      <c r="BJ904" s="142"/>
      <c r="BK904" s="110"/>
      <c r="BL904" s="142"/>
      <c r="BM904" s="110"/>
      <c r="BN904" s="142"/>
      <c r="BO904" s="142"/>
      <c r="BP904" s="142"/>
      <c r="BQ904" s="110"/>
      <c r="BR904" s="142"/>
      <c r="BS904" s="110"/>
      <c r="BT904" s="142"/>
      <c r="BU904" s="110"/>
      <c r="BV904" s="144"/>
      <c r="BW904" s="114"/>
      <c r="BX904" s="67"/>
      <c r="BY904" s="68"/>
      <c r="BZ904" s="143"/>
      <c r="CA904" s="143"/>
      <c r="CB904" s="142"/>
      <c r="CC904" s="110"/>
      <c r="CD904" s="110"/>
      <c r="CE904" s="142"/>
      <c r="CF904" s="145"/>
      <c r="CG904" s="142"/>
      <c r="CH904" s="142"/>
      <c r="CI904" s="142"/>
      <c r="CJ904" s="142"/>
      <c r="CK904" s="142"/>
      <c r="CL904" s="111"/>
      <c r="CM904" s="111"/>
      <c r="CN904" s="111"/>
      <c r="CO904" s="142"/>
      <c r="CP904" s="145"/>
      <c r="CQ904" s="142"/>
      <c r="CR904" s="142"/>
      <c r="CS904" s="142"/>
      <c r="CT904" s="142"/>
      <c r="CU904" s="142"/>
      <c r="CV904" s="111"/>
      <c r="CW904" s="111"/>
      <c r="CX904" s="111"/>
      <c r="CY904" s="142"/>
      <c r="CZ904" s="145"/>
      <c r="DA904" s="116"/>
      <c r="DB904" s="168"/>
      <c r="DC904" s="118"/>
      <c r="DD904" s="118"/>
      <c r="DE904" s="167"/>
      <c r="DF904" s="167"/>
    </row>
    <row r="905" spans="1:110" hidden="1" x14ac:dyDescent="0.25">
      <c r="A905" s="140"/>
      <c r="B905" s="141"/>
      <c r="C905" s="90"/>
      <c r="D905" s="142"/>
      <c r="E905" s="143"/>
      <c r="F905" s="144"/>
      <c r="G905" s="142"/>
      <c r="H905" s="142"/>
      <c r="I905" s="110"/>
      <c r="J905" s="142"/>
      <c r="K905" s="110"/>
      <c r="L905" s="142"/>
      <c r="M905" s="142"/>
      <c r="N905" s="142"/>
      <c r="O905" s="110"/>
      <c r="P905" s="142"/>
      <c r="Q905" s="110"/>
      <c r="R905" s="142"/>
      <c r="S905" s="142"/>
      <c r="T905" s="142"/>
      <c r="U905" s="110"/>
      <c r="V905" s="142"/>
      <c r="W905" s="110"/>
      <c r="X905" s="142"/>
      <c r="Y905" s="110"/>
      <c r="Z905" s="144"/>
      <c r="AA905" s="142"/>
      <c r="AB905" s="142"/>
      <c r="AC905" s="142"/>
      <c r="AD905" s="142"/>
      <c r="AE905" s="142"/>
      <c r="AF905" s="111"/>
      <c r="AG905" s="111"/>
      <c r="AH905" s="111"/>
      <c r="AI905" s="142"/>
      <c r="AJ905" s="144"/>
      <c r="AK905" s="142"/>
      <c r="AL905" s="142"/>
      <c r="AM905" s="142"/>
      <c r="AN905" s="142"/>
      <c r="AO905" s="142"/>
      <c r="AP905" s="111"/>
      <c r="AQ905" s="111"/>
      <c r="AR905" s="111"/>
      <c r="AS905" s="142"/>
      <c r="AT905" s="144"/>
      <c r="AU905" s="142"/>
      <c r="AV905" s="142"/>
      <c r="AW905" s="142"/>
      <c r="AX905" s="110"/>
      <c r="AY905" s="110"/>
      <c r="AZ905" s="142"/>
      <c r="BA905" s="144"/>
      <c r="BB905" s="142"/>
      <c r="BC905" s="142"/>
      <c r="BD905" s="142"/>
      <c r="BE905" s="110"/>
      <c r="BF905" s="110"/>
      <c r="BG905" s="142"/>
      <c r="BH905" s="144"/>
      <c r="BI905" s="142"/>
      <c r="BJ905" s="142"/>
      <c r="BK905" s="110"/>
      <c r="BL905" s="142"/>
      <c r="BM905" s="110"/>
      <c r="BN905" s="142"/>
      <c r="BO905" s="142"/>
      <c r="BP905" s="142"/>
      <c r="BQ905" s="110"/>
      <c r="BR905" s="142"/>
      <c r="BS905" s="110"/>
      <c r="BT905" s="142"/>
      <c r="BU905" s="110"/>
      <c r="BV905" s="144"/>
      <c r="BW905" s="114"/>
      <c r="BX905" s="67"/>
      <c r="BY905" s="68"/>
      <c r="BZ905" s="143"/>
      <c r="CA905" s="143"/>
      <c r="CB905" s="142"/>
      <c r="CC905" s="110"/>
      <c r="CD905" s="110"/>
      <c r="CE905" s="142"/>
      <c r="CF905" s="145"/>
      <c r="CG905" s="142"/>
      <c r="CH905" s="142"/>
      <c r="CI905" s="142"/>
      <c r="CJ905" s="142"/>
      <c r="CK905" s="142"/>
      <c r="CL905" s="111"/>
      <c r="CM905" s="111"/>
      <c r="CN905" s="111"/>
      <c r="CO905" s="142"/>
      <c r="CP905" s="145"/>
      <c r="CQ905" s="142"/>
      <c r="CR905" s="142"/>
      <c r="CS905" s="142"/>
      <c r="CT905" s="142"/>
      <c r="CU905" s="142"/>
      <c r="CV905" s="111"/>
      <c r="CW905" s="111"/>
      <c r="CX905" s="111"/>
      <c r="CY905" s="142"/>
      <c r="CZ905" s="145"/>
      <c r="DA905" s="116"/>
      <c r="DB905" s="168"/>
      <c r="DC905" s="118"/>
      <c r="DD905" s="118"/>
      <c r="DE905" s="167"/>
      <c r="DF905" s="167"/>
    </row>
    <row r="906" spans="1:110" hidden="1" x14ac:dyDescent="0.25">
      <c r="A906" s="140"/>
      <c r="B906" s="141"/>
      <c r="C906" s="90"/>
      <c r="D906" s="142"/>
      <c r="E906" s="143"/>
      <c r="F906" s="144"/>
      <c r="G906" s="142"/>
      <c r="H906" s="142"/>
      <c r="I906" s="110"/>
      <c r="J906" s="142"/>
      <c r="K906" s="110"/>
      <c r="L906" s="142"/>
      <c r="M906" s="142"/>
      <c r="N906" s="142"/>
      <c r="O906" s="110"/>
      <c r="P906" s="142"/>
      <c r="Q906" s="110"/>
      <c r="R906" s="142"/>
      <c r="S906" s="142"/>
      <c r="T906" s="142"/>
      <c r="U906" s="110"/>
      <c r="V906" s="142"/>
      <c r="W906" s="110"/>
      <c r="X906" s="142"/>
      <c r="Y906" s="110"/>
      <c r="Z906" s="144"/>
      <c r="AA906" s="142"/>
      <c r="AB906" s="142"/>
      <c r="AC906" s="142"/>
      <c r="AD906" s="142"/>
      <c r="AE906" s="142"/>
      <c r="AF906" s="111"/>
      <c r="AG906" s="111"/>
      <c r="AH906" s="111"/>
      <c r="AI906" s="142"/>
      <c r="AJ906" s="144"/>
      <c r="AK906" s="142"/>
      <c r="AL906" s="142"/>
      <c r="AM906" s="142"/>
      <c r="AN906" s="142"/>
      <c r="AO906" s="142"/>
      <c r="AP906" s="111"/>
      <c r="AQ906" s="111"/>
      <c r="AR906" s="111"/>
      <c r="AS906" s="142"/>
      <c r="AT906" s="144"/>
      <c r="AU906" s="142"/>
      <c r="AV906" s="142"/>
      <c r="AW906" s="142"/>
      <c r="AX906" s="110"/>
      <c r="AY906" s="110"/>
      <c r="AZ906" s="142"/>
      <c r="BA906" s="144"/>
      <c r="BB906" s="142"/>
      <c r="BC906" s="142"/>
      <c r="BD906" s="142"/>
      <c r="BE906" s="110"/>
      <c r="BF906" s="110"/>
      <c r="BG906" s="142"/>
      <c r="BH906" s="144"/>
      <c r="BI906" s="142"/>
      <c r="BJ906" s="142"/>
      <c r="BK906" s="110"/>
      <c r="BL906" s="142"/>
      <c r="BM906" s="110"/>
      <c r="BN906" s="142"/>
      <c r="BO906" s="142"/>
      <c r="BP906" s="142"/>
      <c r="BQ906" s="110"/>
      <c r="BR906" s="142"/>
      <c r="BS906" s="110"/>
      <c r="BT906" s="142"/>
      <c r="BU906" s="110"/>
      <c r="BV906" s="144"/>
      <c r="BW906" s="114"/>
      <c r="BX906" s="67"/>
      <c r="BY906" s="68"/>
      <c r="BZ906" s="143"/>
      <c r="CA906" s="143"/>
      <c r="CB906" s="142"/>
      <c r="CC906" s="110"/>
      <c r="CD906" s="110"/>
      <c r="CE906" s="142"/>
      <c r="CF906" s="145"/>
      <c r="CG906" s="142"/>
      <c r="CH906" s="142"/>
      <c r="CI906" s="142"/>
      <c r="CJ906" s="142"/>
      <c r="CK906" s="142"/>
      <c r="CL906" s="111"/>
      <c r="CM906" s="111"/>
      <c r="CN906" s="111"/>
      <c r="CO906" s="142"/>
      <c r="CP906" s="145"/>
      <c r="CQ906" s="142"/>
      <c r="CR906" s="142"/>
      <c r="CS906" s="142"/>
      <c r="CT906" s="142"/>
      <c r="CU906" s="142"/>
      <c r="CV906" s="111"/>
      <c r="CW906" s="111"/>
      <c r="CX906" s="111"/>
      <c r="CY906" s="142"/>
      <c r="CZ906" s="145"/>
      <c r="DA906" s="116"/>
      <c r="DB906" s="168"/>
      <c r="DC906" s="118"/>
      <c r="DD906" s="118"/>
      <c r="DE906" s="167"/>
      <c r="DF906" s="167"/>
    </row>
    <row r="907" spans="1:110" hidden="1" x14ac:dyDescent="0.25">
      <c r="A907" s="140"/>
      <c r="B907" s="141"/>
      <c r="C907" s="90"/>
      <c r="D907" s="142"/>
      <c r="E907" s="143"/>
      <c r="F907" s="144"/>
      <c r="G907" s="142"/>
      <c r="H907" s="142"/>
      <c r="I907" s="110"/>
      <c r="J907" s="142"/>
      <c r="K907" s="110"/>
      <c r="L907" s="142"/>
      <c r="M907" s="142"/>
      <c r="N907" s="142"/>
      <c r="O907" s="110"/>
      <c r="P907" s="142"/>
      <c r="Q907" s="110"/>
      <c r="R907" s="142"/>
      <c r="S907" s="142"/>
      <c r="T907" s="142"/>
      <c r="U907" s="110"/>
      <c r="V907" s="142"/>
      <c r="W907" s="110"/>
      <c r="X907" s="142"/>
      <c r="Y907" s="110"/>
      <c r="Z907" s="144"/>
      <c r="AA907" s="142"/>
      <c r="AB907" s="142"/>
      <c r="AC907" s="142"/>
      <c r="AD907" s="142"/>
      <c r="AE907" s="142"/>
      <c r="AF907" s="111"/>
      <c r="AG907" s="111"/>
      <c r="AH907" s="111"/>
      <c r="AI907" s="142"/>
      <c r="AJ907" s="144"/>
      <c r="AK907" s="142"/>
      <c r="AL907" s="142"/>
      <c r="AM907" s="142"/>
      <c r="AN907" s="142"/>
      <c r="AO907" s="142"/>
      <c r="AP907" s="111"/>
      <c r="AQ907" s="111"/>
      <c r="AR907" s="111"/>
      <c r="AS907" s="142"/>
      <c r="AT907" s="144"/>
      <c r="AU907" s="142"/>
      <c r="AV907" s="142"/>
      <c r="AW907" s="142"/>
      <c r="AX907" s="110"/>
      <c r="AY907" s="110"/>
      <c r="AZ907" s="142"/>
      <c r="BA907" s="144"/>
      <c r="BB907" s="142"/>
      <c r="BC907" s="142"/>
      <c r="BD907" s="142"/>
      <c r="BE907" s="110"/>
      <c r="BF907" s="110"/>
      <c r="BG907" s="142"/>
      <c r="BH907" s="144"/>
      <c r="BI907" s="142"/>
      <c r="BJ907" s="142"/>
      <c r="BK907" s="110"/>
      <c r="BL907" s="142"/>
      <c r="BM907" s="110"/>
      <c r="BN907" s="142"/>
      <c r="BO907" s="142"/>
      <c r="BP907" s="142"/>
      <c r="BQ907" s="110"/>
      <c r="BR907" s="142"/>
      <c r="BS907" s="110"/>
      <c r="BT907" s="142"/>
      <c r="BU907" s="110"/>
      <c r="BV907" s="144"/>
      <c r="BW907" s="114"/>
      <c r="BX907" s="67"/>
      <c r="BY907" s="68"/>
      <c r="BZ907" s="143"/>
      <c r="CA907" s="143"/>
      <c r="CB907" s="142"/>
      <c r="CC907" s="110"/>
      <c r="CD907" s="110"/>
      <c r="CE907" s="142"/>
      <c r="CF907" s="145"/>
      <c r="CG907" s="142"/>
      <c r="CH907" s="142"/>
      <c r="CI907" s="142"/>
      <c r="CJ907" s="142"/>
      <c r="CK907" s="142"/>
      <c r="CL907" s="111"/>
      <c r="CM907" s="111"/>
      <c r="CN907" s="111"/>
      <c r="CO907" s="142"/>
      <c r="CP907" s="145"/>
      <c r="CQ907" s="142"/>
      <c r="CR907" s="142"/>
      <c r="CS907" s="142"/>
      <c r="CT907" s="142"/>
      <c r="CU907" s="142"/>
      <c r="CV907" s="111"/>
      <c r="CW907" s="111"/>
      <c r="CX907" s="111"/>
      <c r="CY907" s="142"/>
      <c r="CZ907" s="145"/>
      <c r="DA907" s="116"/>
      <c r="DB907" s="168"/>
      <c r="DC907" s="118"/>
      <c r="DD907" s="118"/>
      <c r="DE907" s="167"/>
      <c r="DF907" s="167"/>
    </row>
    <row r="908" spans="1:110" hidden="1" x14ac:dyDescent="0.25">
      <c r="A908" s="140"/>
      <c r="B908" s="141"/>
      <c r="C908" s="90"/>
      <c r="D908" s="142"/>
      <c r="E908" s="143"/>
      <c r="F908" s="144"/>
      <c r="G908" s="142"/>
      <c r="H908" s="142"/>
      <c r="I908" s="110"/>
      <c r="J908" s="142"/>
      <c r="K908" s="110"/>
      <c r="L908" s="142"/>
      <c r="M908" s="142"/>
      <c r="N908" s="142"/>
      <c r="O908" s="110"/>
      <c r="P908" s="142"/>
      <c r="Q908" s="110"/>
      <c r="R908" s="142"/>
      <c r="S908" s="142"/>
      <c r="T908" s="142"/>
      <c r="U908" s="110"/>
      <c r="V908" s="142"/>
      <c r="W908" s="110"/>
      <c r="X908" s="142"/>
      <c r="Y908" s="110"/>
      <c r="Z908" s="144"/>
      <c r="AA908" s="142"/>
      <c r="AB908" s="142"/>
      <c r="AC908" s="142"/>
      <c r="AD908" s="142"/>
      <c r="AE908" s="142"/>
      <c r="AF908" s="111"/>
      <c r="AG908" s="111"/>
      <c r="AH908" s="111"/>
      <c r="AI908" s="142"/>
      <c r="AJ908" s="144"/>
      <c r="AK908" s="142"/>
      <c r="AL908" s="142"/>
      <c r="AM908" s="142"/>
      <c r="AN908" s="142"/>
      <c r="AO908" s="142"/>
      <c r="AP908" s="111"/>
      <c r="AQ908" s="111"/>
      <c r="AR908" s="111"/>
      <c r="AS908" s="142"/>
      <c r="AT908" s="144"/>
      <c r="AU908" s="142"/>
      <c r="AV908" s="142"/>
      <c r="AW908" s="142"/>
      <c r="AX908" s="110"/>
      <c r="AY908" s="110"/>
      <c r="AZ908" s="142"/>
      <c r="BA908" s="144"/>
      <c r="BB908" s="142"/>
      <c r="BC908" s="142"/>
      <c r="BD908" s="142"/>
      <c r="BE908" s="110"/>
      <c r="BF908" s="110"/>
      <c r="BG908" s="142"/>
      <c r="BH908" s="144"/>
      <c r="BI908" s="142"/>
      <c r="BJ908" s="142"/>
      <c r="BK908" s="110"/>
      <c r="BL908" s="142"/>
      <c r="BM908" s="110"/>
      <c r="BN908" s="142"/>
      <c r="BO908" s="142"/>
      <c r="BP908" s="142"/>
      <c r="BQ908" s="110"/>
      <c r="BR908" s="142"/>
      <c r="BS908" s="110"/>
      <c r="BT908" s="142"/>
      <c r="BU908" s="110"/>
      <c r="BV908" s="144"/>
      <c r="BW908" s="114"/>
      <c r="BX908" s="67"/>
      <c r="BY908" s="68"/>
      <c r="BZ908" s="143"/>
      <c r="CA908" s="143"/>
      <c r="CB908" s="142"/>
      <c r="CC908" s="110"/>
      <c r="CD908" s="110"/>
      <c r="CE908" s="142"/>
      <c r="CF908" s="145"/>
      <c r="CG908" s="142"/>
      <c r="CH908" s="142"/>
      <c r="CI908" s="142"/>
      <c r="CJ908" s="142"/>
      <c r="CK908" s="142"/>
      <c r="CL908" s="111"/>
      <c r="CM908" s="111"/>
      <c r="CN908" s="111"/>
      <c r="CO908" s="142"/>
      <c r="CP908" s="145"/>
      <c r="CQ908" s="142"/>
      <c r="CR908" s="142"/>
      <c r="CS908" s="142"/>
      <c r="CT908" s="142"/>
      <c r="CU908" s="142"/>
      <c r="CV908" s="111"/>
      <c r="CW908" s="111"/>
      <c r="CX908" s="111"/>
      <c r="CY908" s="142"/>
      <c r="CZ908" s="145"/>
      <c r="DA908" s="116"/>
      <c r="DB908" s="168"/>
      <c r="DC908" s="118"/>
      <c r="DD908" s="118"/>
      <c r="DE908" s="167"/>
      <c r="DF908" s="167"/>
    </row>
    <row r="909" spans="1:110" hidden="1" x14ac:dyDescent="0.25">
      <c r="A909" s="140"/>
      <c r="B909" s="141"/>
      <c r="C909" s="90"/>
      <c r="D909" s="142"/>
      <c r="E909" s="143"/>
      <c r="F909" s="144"/>
      <c r="G909" s="142"/>
      <c r="H909" s="142"/>
      <c r="I909" s="110"/>
      <c r="J909" s="142"/>
      <c r="K909" s="110"/>
      <c r="L909" s="142"/>
      <c r="M909" s="142"/>
      <c r="N909" s="142"/>
      <c r="O909" s="110"/>
      <c r="P909" s="142"/>
      <c r="Q909" s="110"/>
      <c r="R909" s="142"/>
      <c r="S909" s="142"/>
      <c r="T909" s="142"/>
      <c r="U909" s="110"/>
      <c r="V909" s="142"/>
      <c r="W909" s="110"/>
      <c r="X909" s="142"/>
      <c r="Y909" s="110"/>
      <c r="Z909" s="144"/>
      <c r="AA909" s="142"/>
      <c r="AB909" s="142"/>
      <c r="AC909" s="142"/>
      <c r="AD909" s="142"/>
      <c r="AE909" s="142"/>
      <c r="AF909" s="111"/>
      <c r="AG909" s="111"/>
      <c r="AH909" s="111"/>
      <c r="AI909" s="142"/>
      <c r="AJ909" s="144"/>
      <c r="AK909" s="142"/>
      <c r="AL909" s="142"/>
      <c r="AM909" s="142"/>
      <c r="AN909" s="142"/>
      <c r="AO909" s="142"/>
      <c r="AP909" s="111"/>
      <c r="AQ909" s="111"/>
      <c r="AR909" s="111"/>
      <c r="AS909" s="142"/>
      <c r="AT909" s="144"/>
      <c r="AU909" s="142"/>
      <c r="AV909" s="142"/>
      <c r="AW909" s="142"/>
      <c r="AX909" s="110"/>
      <c r="AY909" s="110"/>
      <c r="AZ909" s="142"/>
      <c r="BA909" s="144"/>
      <c r="BB909" s="142"/>
      <c r="BC909" s="142"/>
      <c r="BD909" s="142"/>
      <c r="BE909" s="110"/>
      <c r="BF909" s="110"/>
      <c r="BG909" s="142"/>
      <c r="BH909" s="144"/>
      <c r="BI909" s="142"/>
      <c r="BJ909" s="142"/>
      <c r="BK909" s="110"/>
      <c r="BL909" s="142"/>
      <c r="BM909" s="110"/>
      <c r="BN909" s="142"/>
      <c r="BO909" s="142"/>
      <c r="BP909" s="142"/>
      <c r="BQ909" s="110"/>
      <c r="BR909" s="142"/>
      <c r="BS909" s="110"/>
      <c r="BT909" s="142"/>
      <c r="BU909" s="110"/>
      <c r="BV909" s="144"/>
      <c r="BW909" s="114"/>
      <c r="BX909" s="67"/>
      <c r="BY909" s="68"/>
      <c r="BZ909" s="143"/>
      <c r="CA909" s="143"/>
      <c r="CB909" s="142"/>
      <c r="CC909" s="110"/>
      <c r="CD909" s="110"/>
      <c r="CE909" s="142"/>
      <c r="CF909" s="145"/>
      <c r="CG909" s="142"/>
      <c r="CH909" s="142"/>
      <c r="CI909" s="142"/>
      <c r="CJ909" s="142"/>
      <c r="CK909" s="142"/>
      <c r="CL909" s="111"/>
      <c r="CM909" s="111"/>
      <c r="CN909" s="111"/>
      <c r="CO909" s="142"/>
      <c r="CP909" s="145"/>
      <c r="CQ909" s="142"/>
      <c r="CR909" s="142"/>
      <c r="CS909" s="142"/>
      <c r="CT909" s="142"/>
      <c r="CU909" s="142"/>
      <c r="CV909" s="111"/>
      <c r="CW909" s="111"/>
      <c r="CX909" s="111"/>
      <c r="CY909" s="142"/>
      <c r="CZ909" s="145"/>
      <c r="DA909" s="116"/>
      <c r="DB909" s="168"/>
      <c r="DC909" s="118"/>
      <c r="DD909" s="118"/>
      <c r="DE909" s="167"/>
      <c r="DF909" s="167"/>
    </row>
    <row r="910" spans="1:110" hidden="1" x14ac:dyDescent="0.25">
      <c r="A910" s="140"/>
      <c r="B910" s="141"/>
      <c r="C910" s="90"/>
      <c r="D910" s="142"/>
      <c r="E910" s="143"/>
      <c r="F910" s="144"/>
      <c r="G910" s="142"/>
      <c r="H910" s="142"/>
      <c r="I910" s="110"/>
      <c r="J910" s="142"/>
      <c r="K910" s="110"/>
      <c r="L910" s="142"/>
      <c r="M910" s="142"/>
      <c r="N910" s="142"/>
      <c r="O910" s="110"/>
      <c r="P910" s="142"/>
      <c r="Q910" s="110"/>
      <c r="R910" s="142"/>
      <c r="S910" s="142"/>
      <c r="T910" s="142"/>
      <c r="U910" s="110"/>
      <c r="V910" s="142"/>
      <c r="W910" s="110"/>
      <c r="X910" s="142"/>
      <c r="Y910" s="110"/>
      <c r="Z910" s="144"/>
      <c r="AA910" s="142"/>
      <c r="AB910" s="142"/>
      <c r="AC910" s="142"/>
      <c r="AD910" s="142"/>
      <c r="AE910" s="142"/>
      <c r="AF910" s="111"/>
      <c r="AG910" s="111"/>
      <c r="AH910" s="111"/>
      <c r="AI910" s="142"/>
      <c r="AJ910" s="144"/>
      <c r="AK910" s="142"/>
      <c r="AL910" s="142"/>
      <c r="AM910" s="142"/>
      <c r="AN910" s="142"/>
      <c r="AO910" s="142"/>
      <c r="AP910" s="111"/>
      <c r="AQ910" s="111"/>
      <c r="AR910" s="111"/>
      <c r="AS910" s="142"/>
      <c r="AT910" s="144"/>
      <c r="AU910" s="142"/>
      <c r="AV910" s="142"/>
      <c r="AW910" s="142"/>
      <c r="AX910" s="110"/>
      <c r="AY910" s="110"/>
      <c r="AZ910" s="142"/>
      <c r="BA910" s="144"/>
      <c r="BB910" s="142"/>
      <c r="BC910" s="142"/>
      <c r="BD910" s="142"/>
      <c r="BE910" s="110"/>
      <c r="BF910" s="110"/>
      <c r="BG910" s="142"/>
      <c r="BH910" s="144"/>
      <c r="BI910" s="142"/>
      <c r="BJ910" s="142"/>
      <c r="BK910" s="110"/>
      <c r="BL910" s="142"/>
      <c r="BM910" s="110"/>
      <c r="BN910" s="142"/>
      <c r="BO910" s="142"/>
      <c r="BP910" s="142"/>
      <c r="BQ910" s="110"/>
      <c r="BR910" s="142"/>
      <c r="BS910" s="110"/>
      <c r="BT910" s="142"/>
      <c r="BU910" s="110"/>
      <c r="BV910" s="144"/>
      <c r="BW910" s="114"/>
      <c r="BX910" s="67"/>
      <c r="BY910" s="68"/>
      <c r="BZ910" s="143"/>
      <c r="CA910" s="143"/>
      <c r="CB910" s="142"/>
      <c r="CC910" s="110"/>
      <c r="CD910" s="110"/>
      <c r="CE910" s="142"/>
      <c r="CF910" s="145"/>
      <c r="CG910" s="142"/>
      <c r="CH910" s="142"/>
      <c r="CI910" s="142"/>
      <c r="CJ910" s="142"/>
      <c r="CK910" s="142"/>
      <c r="CL910" s="111"/>
      <c r="CM910" s="111"/>
      <c r="CN910" s="111"/>
      <c r="CO910" s="142"/>
      <c r="CP910" s="145"/>
      <c r="CQ910" s="142"/>
      <c r="CR910" s="142"/>
      <c r="CS910" s="142"/>
      <c r="CT910" s="142"/>
      <c r="CU910" s="142"/>
      <c r="CV910" s="111"/>
      <c r="CW910" s="111"/>
      <c r="CX910" s="111"/>
      <c r="CY910" s="142"/>
      <c r="CZ910" s="145"/>
      <c r="DA910" s="116"/>
      <c r="DB910" s="168"/>
      <c r="DC910" s="118"/>
      <c r="DD910" s="118"/>
      <c r="DE910" s="167"/>
      <c r="DF910" s="167"/>
    </row>
    <row r="911" spans="1:110" hidden="1" x14ac:dyDescent="0.25">
      <c r="A911" s="140"/>
      <c r="B911" s="141"/>
      <c r="C911" s="90"/>
      <c r="D911" s="142"/>
      <c r="E911" s="143"/>
      <c r="F911" s="144"/>
      <c r="G911" s="142"/>
      <c r="H911" s="142"/>
      <c r="I911" s="110"/>
      <c r="J911" s="142"/>
      <c r="K911" s="110"/>
      <c r="L911" s="142"/>
      <c r="M911" s="142"/>
      <c r="N911" s="142"/>
      <c r="O911" s="110"/>
      <c r="P911" s="142"/>
      <c r="Q911" s="110"/>
      <c r="R911" s="142"/>
      <c r="S911" s="142"/>
      <c r="T911" s="142"/>
      <c r="U911" s="110"/>
      <c r="V911" s="142"/>
      <c r="W911" s="110"/>
      <c r="X911" s="142"/>
      <c r="Y911" s="110"/>
      <c r="Z911" s="144"/>
      <c r="AA911" s="142"/>
      <c r="AB911" s="142"/>
      <c r="AC911" s="142"/>
      <c r="AD911" s="142"/>
      <c r="AE911" s="142"/>
      <c r="AF911" s="111"/>
      <c r="AG911" s="111"/>
      <c r="AH911" s="111"/>
      <c r="AI911" s="142"/>
      <c r="AJ911" s="144"/>
      <c r="AK911" s="142"/>
      <c r="AL911" s="142"/>
      <c r="AM911" s="142"/>
      <c r="AN911" s="142"/>
      <c r="AO911" s="142"/>
      <c r="AP911" s="111"/>
      <c r="AQ911" s="111"/>
      <c r="AR911" s="111"/>
      <c r="AS911" s="142"/>
      <c r="AT911" s="144"/>
      <c r="AU911" s="142"/>
      <c r="AV911" s="142"/>
      <c r="AW911" s="142"/>
      <c r="AX911" s="110"/>
      <c r="AY911" s="110"/>
      <c r="AZ911" s="142"/>
      <c r="BA911" s="144"/>
      <c r="BB911" s="142"/>
      <c r="BC911" s="142"/>
      <c r="BD911" s="142"/>
      <c r="BE911" s="110"/>
      <c r="BF911" s="110"/>
      <c r="BG911" s="142"/>
      <c r="BH911" s="144"/>
      <c r="BI911" s="142"/>
      <c r="BJ911" s="142"/>
      <c r="BK911" s="110"/>
      <c r="BL911" s="142"/>
      <c r="BM911" s="110"/>
      <c r="BN911" s="142"/>
      <c r="BO911" s="142"/>
      <c r="BP911" s="142"/>
      <c r="BQ911" s="110"/>
      <c r="BR911" s="142"/>
      <c r="BS911" s="110"/>
      <c r="BT911" s="142"/>
      <c r="BU911" s="110"/>
      <c r="BV911" s="144"/>
      <c r="BW911" s="114"/>
      <c r="BX911" s="67"/>
      <c r="BY911" s="68"/>
      <c r="BZ911" s="143"/>
      <c r="CA911" s="143"/>
      <c r="CB911" s="142"/>
      <c r="CC911" s="110"/>
      <c r="CD911" s="110"/>
      <c r="CE911" s="142"/>
      <c r="CF911" s="145"/>
      <c r="CG911" s="142"/>
      <c r="CH911" s="142"/>
      <c r="CI911" s="142"/>
      <c r="CJ911" s="142"/>
      <c r="CK911" s="142"/>
      <c r="CL911" s="111"/>
      <c r="CM911" s="111"/>
      <c r="CN911" s="111"/>
      <c r="CO911" s="142"/>
      <c r="CP911" s="145"/>
      <c r="CQ911" s="142"/>
      <c r="CR911" s="142"/>
      <c r="CS911" s="142"/>
      <c r="CT911" s="142"/>
      <c r="CU911" s="142"/>
      <c r="CV911" s="111"/>
      <c r="CW911" s="111"/>
      <c r="CX911" s="111"/>
      <c r="CY911" s="142"/>
      <c r="CZ911" s="145"/>
      <c r="DA911" s="116"/>
      <c r="DB911" s="168"/>
      <c r="DC911" s="118"/>
      <c r="DD911" s="118"/>
      <c r="DE911" s="167"/>
      <c r="DF911" s="167"/>
    </row>
    <row r="912" spans="1:110" hidden="1" x14ac:dyDescent="0.25">
      <c r="A912" s="140"/>
      <c r="B912" s="141"/>
      <c r="C912" s="90"/>
      <c r="D912" s="142"/>
      <c r="E912" s="143"/>
      <c r="F912" s="144"/>
      <c r="G912" s="142"/>
      <c r="H912" s="142"/>
      <c r="I912" s="110"/>
      <c r="J912" s="142"/>
      <c r="K912" s="110"/>
      <c r="L912" s="142"/>
      <c r="M912" s="142"/>
      <c r="N912" s="142"/>
      <c r="O912" s="110"/>
      <c r="P912" s="142"/>
      <c r="Q912" s="110"/>
      <c r="R912" s="142"/>
      <c r="S912" s="142"/>
      <c r="T912" s="142"/>
      <c r="U912" s="110"/>
      <c r="V912" s="142"/>
      <c r="W912" s="110"/>
      <c r="X912" s="142"/>
      <c r="Y912" s="110"/>
      <c r="Z912" s="144"/>
      <c r="AA912" s="142"/>
      <c r="AB912" s="142"/>
      <c r="AC912" s="142"/>
      <c r="AD912" s="142"/>
      <c r="AE912" s="142"/>
      <c r="AF912" s="111"/>
      <c r="AG912" s="111"/>
      <c r="AH912" s="111"/>
      <c r="AI912" s="142"/>
      <c r="AJ912" s="144"/>
      <c r="AK912" s="142"/>
      <c r="AL912" s="142"/>
      <c r="AM912" s="142"/>
      <c r="AN912" s="142"/>
      <c r="AO912" s="142"/>
      <c r="AP912" s="111"/>
      <c r="AQ912" s="111"/>
      <c r="AR912" s="111"/>
      <c r="AS912" s="142"/>
      <c r="AT912" s="144"/>
      <c r="AU912" s="142"/>
      <c r="AV912" s="142"/>
      <c r="AW912" s="142"/>
      <c r="AX912" s="110"/>
      <c r="AY912" s="110"/>
      <c r="AZ912" s="142"/>
      <c r="BA912" s="144"/>
      <c r="BB912" s="142"/>
      <c r="BC912" s="142"/>
      <c r="BD912" s="142"/>
      <c r="BE912" s="110"/>
      <c r="BF912" s="110"/>
      <c r="BG912" s="142"/>
      <c r="BH912" s="144"/>
      <c r="BI912" s="142"/>
      <c r="BJ912" s="142"/>
      <c r="BK912" s="110"/>
      <c r="BL912" s="142"/>
      <c r="BM912" s="110"/>
      <c r="BN912" s="142"/>
      <c r="BO912" s="142"/>
      <c r="BP912" s="142"/>
      <c r="BQ912" s="110"/>
      <c r="BR912" s="142"/>
      <c r="BS912" s="110"/>
      <c r="BT912" s="142"/>
      <c r="BU912" s="110"/>
      <c r="BV912" s="144"/>
      <c r="BW912" s="114"/>
      <c r="BX912" s="67"/>
      <c r="BY912" s="68"/>
      <c r="BZ912" s="143"/>
      <c r="CA912" s="143"/>
      <c r="CB912" s="142"/>
      <c r="CC912" s="110"/>
      <c r="CD912" s="110"/>
      <c r="CE912" s="142"/>
      <c r="CF912" s="145"/>
      <c r="CG912" s="142"/>
      <c r="CH912" s="142"/>
      <c r="CI912" s="142"/>
      <c r="CJ912" s="142"/>
      <c r="CK912" s="142"/>
      <c r="CL912" s="111"/>
      <c r="CM912" s="111"/>
      <c r="CN912" s="111"/>
      <c r="CO912" s="142"/>
      <c r="CP912" s="145"/>
      <c r="CQ912" s="142"/>
      <c r="CR912" s="142"/>
      <c r="CS912" s="142"/>
      <c r="CT912" s="142"/>
      <c r="CU912" s="142"/>
      <c r="CV912" s="111"/>
      <c r="CW912" s="111"/>
      <c r="CX912" s="111"/>
      <c r="CY912" s="142"/>
      <c r="CZ912" s="145"/>
      <c r="DA912" s="116"/>
      <c r="DB912" s="168"/>
      <c r="DC912" s="118"/>
      <c r="DD912" s="118"/>
      <c r="DE912" s="167"/>
      <c r="DF912" s="167"/>
    </row>
    <row r="913" spans="1:110" hidden="1" x14ac:dyDescent="0.25">
      <c r="A913" s="140"/>
      <c r="B913" s="141"/>
      <c r="C913" s="90"/>
      <c r="D913" s="142"/>
      <c r="E913" s="143"/>
      <c r="F913" s="144"/>
      <c r="G913" s="142"/>
      <c r="H913" s="142"/>
      <c r="I913" s="110"/>
      <c r="J913" s="142"/>
      <c r="K913" s="110"/>
      <c r="L913" s="142"/>
      <c r="M913" s="142"/>
      <c r="N913" s="142"/>
      <c r="O913" s="110"/>
      <c r="P913" s="142"/>
      <c r="Q913" s="110"/>
      <c r="R913" s="142"/>
      <c r="S913" s="142"/>
      <c r="T913" s="142"/>
      <c r="U913" s="110"/>
      <c r="V913" s="142"/>
      <c r="W913" s="110"/>
      <c r="X913" s="142"/>
      <c r="Y913" s="110"/>
      <c r="Z913" s="144"/>
      <c r="AA913" s="142"/>
      <c r="AB913" s="142"/>
      <c r="AC913" s="142"/>
      <c r="AD913" s="142"/>
      <c r="AE913" s="142"/>
      <c r="AF913" s="111"/>
      <c r="AG913" s="111"/>
      <c r="AH913" s="111"/>
      <c r="AI913" s="142"/>
      <c r="AJ913" s="144"/>
      <c r="AK913" s="142"/>
      <c r="AL913" s="142"/>
      <c r="AM913" s="142"/>
      <c r="AN913" s="142"/>
      <c r="AO913" s="142"/>
      <c r="AP913" s="111"/>
      <c r="AQ913" s="111"/>
      <c r="AR913" s="111"/>
      <c r="AS913" s="142"/>
      <c r="AT913" s="144"/>
      <c r="AU913" s="142"/>
      <c r="AV913" s="142"/>
      <c r="AW913" s="142"/>
      <c r="AX913" s="110"/>
      <c r="AY913" s="110"/>
      <c r="AZ913" s="142"/>
      <c r="BA913" s="144"/>
      <c r="BB913" s="142"/>
      <c r="BC913" s="142"/>
      <c r="BD913" s="142"/>
      <c r="BE913" s="110"/>
      <c r="BF913" s="110"/>
      <c r="BG913" s="142"/>
      <c r="BH913" s="144"/>
      <c r="BI913" s="142"/>
      <c r="BJ913" s="142"/>
      <c r="BK913" s="110"/>
      <c r="BL913" s="142"/>
      <c r="BM913" s="110"/>
      <c r="BN913" s="142"/>
      <c r="BO913" s="142"/>
      <c r="BP913" s="142"/>
      <c r="BQ913" s="110"/>
      <c r="BR913" s="142"/>
      <c r="BS913" s="110"/>
      <c r="BT913" s="142"/>
      <c r="BU913" s="110"/>
      <c r="BV913" s="144"/>
      <c r="BW913" s="114"/>
      <c r="BX913" s="67"/>
      <c r="BY913" s="68"/>
      <c r="BZ913" s="143"/>
      <c r="CA913" s="143"/>
      <c r="CB913" s="142"/>
      <c r="CC913" s="110"/>
      <c r="CD913" s="110"/>
      <c r="CE913" s="142"/>
      <c r="CF913" s="145"/>
      <c r="CG913" s="142"/>
      <c r="CH913" s="142"/>
      <c r="CI913" s="142"/>
      <c r="CJ913" s="142"/>
      <c r="CK913" s="142"/>
      <c r="CL913" s="111"/>
      <c r="CM913" s="111"/>
      <c r="CN913" s="111"/>
      <c r="CO913" s="142"/>
      <c r="CP913" s="145"/>
      <c r="CQ913" s="142"/>
      <c r="CR913" s="142"/>
      <c r="CS913" s="142"/>
      <c r="CT913" s="142"/>
      <c r="CU913" s="142"/>
      <c r="CV913" s="111"/>
      <c r="CW913" s="111"/>
      <c r="CX913" s="111"/>
      <c r="CY913" s="142"/>
      <c r="CZ913" s="145"/>
      <c r="DA913" s="116"/>
      <c r="DB913" s="168"/>
      <c r="DC913" s="118"/>
      <c r="DD913" s="118"/>
      <c r="DE913" s="167"/>
      <c r="DF913" s="167"/>
    </row>
    <row r="914" spans="1:110" hidden="1" x14ac:dyDescent="0.25">
      <c r="A914" s="140"/>
      <c r="B914" s="141"/>
      <c r="C914" s="90"/>
      <c r="D914" s="142"/>
      <c r="E914" s="143"/>
      <c r="F914" s="144"/>
      <c r="G914" s="142"/>
      <c r="H914" s="142"/>
      <c r="I914" s="110"/>
      <c r="J914" s="142"/>
      <c r="K914" s="110"/>
      <c r="L914" s="142"/>
      <c r="M914" s="142"/>
      <c r="N914" s="142"/>
      <c r="O914" s="110"/>
      <c r="P914" s="142"/>
      <c r="Q914" s="110"/>
      <c r="R914" s="142"/>
      <c r="S914" s="142"/>
      <c r="T914" s="142"/>
      <c r="U914" s="110"/>
      <c r="V914" s="142"/>
      <c r="W914" s="110"/>
      <c r="X914" s="142"/>
      <c r="Y914" s="110"/>
      <c r="Z914" s="144"/>
      <c r="AA914" s="142"/>
      <c r="AB914" s="142"/>
      <c r="AC914" s="142"/>
      <c r="AD914" s="142"/>
      <c r="AE914" s="142"/>
      <c r="AF914" s="111"/>
      <c r="AG914" s="111"/>
      <c r="AH914" s="111"/>
      <c r="AI914" s="142"/>
      <c r="AJ914" s="144"/>
      <c r="AK914" s="142"/>
      <c r="AL914" s="142"/>
      <c r="AM914" s="142"/>
      <c r="AN914" s="142"/>
      <c r="AO914" s="142"/>
      <c r="AP914" s="111"/>
      <c r="AQ914" s="111"/>
      <c r="AR914" s="111"/>
      <c r="AS914" s="142"/>
      <c r="AT914" s="144"/>
      <c r="AU914" s="142"/>
      <c r="AV914" s="142"/>
      <c r="AW914" s="142"/>
      <c r="AX914" s="110"/>
      <c r="AY914" s="110"/>
      <c r="AZ914" s="142"/>
      <c r="BA914" s="144"/>
      <c r="BB914" s="142"/>
      <c r="BC914" s="142"/>
      <c r="BD914" s="142"/>
      <c r="BE914" s="110"/>
      <c r="BF914" s="110"/>
      <c r="BG914" s="142"/>
      <c r="BH914" s="144"/>
      <c r="BI914" s="142"/>
      <c r="BJ914" s="142"/>
      <c r="BK914" s="110"/>
      <c r="BL914" s="142"/>
      <c r="BM914" s="110"/>
      <c r="BN914" s="142"/>
      <c r="BO914" s="142"/>
      <c r="BP914" s="142"/>
      <c r="BQ914" s="110"/>
      <c r="BR914" s="142"/>
      <c r="BS914" s="110"/>
      <c r="BT914" s="142"/>
      <c r="BU914" s="110"/>
      <c r="BV914" s="144"/>
      <c r="BW914" s="114"/>
      <c r="BX914" s="67"/>
      <c r="BY914" s="68"/>
      <c r="BZ914" s="143"/>
      <c r="CA914" s="143"/>
      <c r="CB914" s="142"/>
      <c r="CC914" s="110"/>
      <c r="CD914" s="110"/>
      <c r="CE914" s="142"/>
      <c r="CF914" s="145"/>
      <c r="CG914" s="142"/>
      <c r="CH914" s="142"/>
      <c r="CI914" s="142"/>
      <c r="CJ914" s="142"/>
      <c r="CK914" s="142"/>
      <c r="CL914" s="111"/>
      <c r="CM914" s="111"/>
      <c r="CN914" s="111"/>
      <c r="CO914" s="142"/>
      <c r="CP914" s="145"/>
      <c r="CQ914" s="142"/>
      <c r="CR914" s="142"/>
      <c r="CS914" s="142"/>
      <c r="CT914" s="142"/>
      <c r="CU914" s="142"/>
      <c r="CV914" s="111"/>
      <c r="CW914" s="111"/>
      <c r="CX914" s="111"/>
      <c r="CY914" s="142"/>
      <c r="CZ914" s="145"/>
      <c r="DA914" s="116"/>
      <c r="DB914" s="168"/>
      <c r="DC914" s="118"/>
      <c r="DD914" s="118"/>
      <c r="DE914" s="167"/>
      <c r="DF914" s="167"/>
    </row>
    <row r="915" spans="1:110" hidden="1" x14ac:dyDescent="0.25">
      <c r="A915" s="140"/>
      <c r="B915" s="141"/>
      <c r="C915" s="90"/>
      <c r="D915" s="142"/>
      <c r="E915" s="143"/>
      <c r="F915" s="144"/>
      <c r="G915" s="142"/>
      <c r="H915" s="142"/>
      <c r="I915" s="110"/>
      <c r="J915" s="142"/>
      <c r="K915" s="110"/>
      <c r="L915" s="142"/>
      <c r="M915" s="142"/>
      <c r="N915" s="142"/>
      <c r="O915" s="110"/>
      <c r="P915" s="142"/>
      <c r="Q915" s="110"/>
      <c r="R915" s="142"/>
      <c r="S915" s="142"/>
      <c r="T915" s="142"/>
      <c r="U915" s="110"/>
      <c r="V915" s="142"/>
      <c r="W915" s="110"/>
      <c r="X915" s="142"/>
      <c r="Y915" s="110"/>
      <c r="Z915" s="144"/>
      <c r="AA915" s="142"/>
      <c r="AB915" s="142"/>
      <c r="AC915" s="142"/>
      <c r="AD915" s="142"/>
      <c r="AE915" s="142"/>
      <c r="AF915" s="111"/>
      <c r="AG915" s="111"/>
      <c r="AH915" s="111"/>
      <c r="AI915" s="142"/>
      <c r="AJ915" s="144"/>
      <c r="AK915" s="142"/>
      <c r="AL915" s="142"/>
      <c r="AM915" s="142"/>
      <c r="AN915" s="142"/>
      <c r="AO915" s="142"/>
      <c r="AP915" s="111"/>
      <c r="AQ915" s="111"/>
      <c r="AR915" s="111"/>
      <c r="AS915" s="142"/>
      <c r="AT915" s="144"/>
      <c r="AU915" s="142"/>
      <c r="AV915" s="142"/>
      <c r="AW915" s="142"/>
      <c r="AX915" s="110"/>
      <c r="AY915" s="110"/>
      <c r="AZ915" s="142"/>
      <c r="BA915" s="144"/>
      <c r="BB915" s="142"/>
      <c r="BC915" s="142"/>
      <c r="BD915" s="142"/>
      <c r="BE915" s="110"/>
      <c r="BF915" s="110"/>
      <c r="BG915" s="142"/>
      <c r="BH915" s="144"/>
      <c r="BI915" s="142"/>
      <c r="BJ915" s="142"/>
      <c r="BK915" s="110"/>
      <c r="BL915" s="142"/>
      <c r="BM915" s="110"/>
      <c r="BN915" s="142"/>
      <c r="BO915" s="142"/>
      <c r="BP915" s="142"/>
      <c r="BQ915" s="110"/>
      <c r="BR915" s="142"/>
      <c r="BS915" s="110"/>
      <c r="BT915" s="142"/>
      <c r="BU915" s="110"/>
      <c r="BV915" s="144"/>
      <c r="BW915" s="114"/>
      <c r="BX915" s="67"/>
      <c r="BY915" s="68"/>
      <c r="BZ915" s="143"/>
      <c r="CA915" s="143"/>
      <c r="CB915" s="142"/>
      <c r="CC915" s="110"/>
      <c r="CD915" s="110"/>
      <c r="CE915" s="142"/>
      <c r="CF915" s="145"/>
      <c r="CG915" s="142"/>
      <c r="CH915" s="142"/>
      <c r="CI915" s="142"/>
      <c r="CJ915" s="142"/>
      <c r="CK915" s="142"/>
      <c r="CL915" s="111"/>
      <c r="CM915" s="111"/>
      <c r="CN915" s="111"/>
      <c r="CO915" s="142"/>
      <c r="CP915" s="145"/>
      <c r="CQ915" s="142"/>
      <c r="CR915" s="142"/>
      <c r="CS915" s="142"/>
      <c r="CT915" s="142"/>
      <c r="CU915" s="142"/>
      <c r="CV915" s="111"/>
      <c r="CW915" s="111"/>
      <c r="CX915" s="111"/>
      <c r="CY915" s="142"/>
      <c r="CZ915" s="145"/>
      <c r="DA915" s="116"/>
      <c r="DB915" s="168"/>
      <c r="DC915" s="118"/>
      <c r="DD915" s="118"/>
      <c r="DE915" s="167"/>
      <c r="DF915" s="167"/>
    </row>
    <row r="916" spans="1:110" hidden="1" x14ac:dyDescent="0.25">
      <c r="A916" s="140"/>
      <c r="B916" s="141"/>
      <c r="C916" s="90"/>
      <c r="D916" s="142"/>
      <c r="E916" s="143"/>
      <c r="F916" s="144"/>
      <c r="G916" s="142"/>
      <c r="H916" s="142"/>
      <c r="I916" s="110"/>
      <c r="J916" s="142"/>
      <c r="K916" s="110"/>
      <c r="L916" s="142"/>
      <c r="M916" s="142"/>
      <c r="N916" s="142"/>
      <c r="O916" s="110"/>
      <c r="P916" s="142"/>
      <c r="Q916" s="110"/>
      <c r="R916" s="142"/>
      <c r="S916" s="142"/>
      <c r="T916" s="142"/>
      <c r="U916" s="110"/>
      <c r="V916" s="142"/>
      <c r="W916" s="110"/>
      <c r="X916" s="142"/>
      <c r="Y916" s="110"/>
      <c r="Z916" s="144"/>
      <c r="AA916" s="142"/>
      <c r="AB916" s="142"/>
      <c r="AC916" s="142"/>
      <c r="AD916" s="142"/>
      <c r="AE916" s="142"/>
      <c r="AF916" s="111"/>
      <c r="AG916" s="111"/>
      <c r="AH916" s="111"/>
      <c r="AI916" s="142"/>
      <c r="AJ916" s="144"/>
      <c r="AK916" s="142"/>
      <c r="AL916" s="142"/>
      <c r="AM916" s="142"/>
      <c r="AN916" s="142"/>
      <c r="AO916" s="142"/>
      <c r="AP916" s="111"/>
      <c r="AQ916" s="111"/>
      <c r="AR916" s="111"/>
      <c r="AS916" s="142"/>
      <c r="AT916" s="144"/>
      <c r="AU916" s="142"/>
      <c r="AV916" s="142"/>
      <c r="AW916" s="142"/>
      <c r="AX916" s="110"/>
      <c r="AY916" s="110"/>
      <c r="AZ916" s="142"/>
      <c r="BA916" s="144"/>
      <c r="BB916" s="142"/>
      <c r="BC916" s="142"/>
      <c r="BD916" s="142"/>
      <c r="BE916" s="110"/>
      <c r="BF916" s="110"/>
      <c r="BG916" s="142"/>
      <c r="BH916" s="144"/>
      <c r="BI916" s="142"/>
      <c r="BJ916" s="142"/>
      <c r="BK916" s="110"/>
      <c r="BL916" s="142"/>
      <c r="BM916" s="110"/>
      <c r="BN916" s="142"/>
      <c r="BO916" s="142"/>
      <c r="BP916" s="142"/>
      <c r="BQ916" s="110"/>
      <c r="BR916" s="142"/>
      <c r="BS916" s="110"/>
      <c r="BT916" s="142"/>
      <c r="BU916" s="110"/>
      <c r="BV916" s="144"/>
      <c r="BW916" s="114"/>
      <c r="BX916" s="67"/>
      <c r="BY916" s="68"/>
      <c r="BZ916" s="143"/>
      <c r="CA916" s="143"/>
      <c r="CB916" s="142"/>
      <c r="CC916" s="110"/>
      <c r="CD916" s="110"/>
      <c r="CE916" s="142"/>
      <c r="CF916" s="145"/>
      <c r="CG916" s="142"/>
      <c r="CH916" s="142"/>
      <c r="CI916" s="142"/>
      <c r="CJ916" s="142"/>
      <c r="CK916" s="142"/>
      <c r="CL916" s="111"/>
      <c r="CM916" s="111"/>
      <c r="CN916" s="111"/>
      <c r="CO916" s="142"/>
      <c r="CP916" s="145"/>
      <c r="CQ916" s="142"/>
      <c r="CR916" s="142"/>
      <c r="CS916" s="142"/>
      <c r="CT916" s="142"/>
      <c r="CU916" s="142"/>
      <c r="CV916" s="111"/>
      <c r="CW916" s="111"/>
      <c r="CX916" s="111"/>
      <c r="CY916" s="142"/>
      <c r="CZ916" s="145"/>
      <c r="DA916" s="116"/>
      <c r="DB916" s="168"/>
      <c r="DC916" s="118"/>
      <c r="DD916" s="118"/>
      <c r="DE916" s="167"/>
      <c r="DF916" s="167"/>
    </row>
    <row r="917" spans="1:110" hidden="1" x14ac:dyDescent="0.25">
      <c r="A917" s="140"/>
      <c r="B917" s="141"/>
      <c r="C917" s="90"/>
      <c r="D917" s="142"/>
      <c r="E917" s="143"/>
      <c r="F917" s="144"/>
      <c r="G917" s="142"/>
      <c r="H917" s="142"/>
      <c r="I917" s="110"/>
      <c r="J917" s="142"/>
      <c r="K917" s="110"/>
      <c r="L917" s="142"/>
      <c r="M917" s="142"/>
      <c r="N917" s="142"/>
      <c r="O917" s="110"/>
      <c r="P917" s="142"/>
      <c r="Q917" s="110"/>
      <c r="R917" s="142"/>
      <c r="S917" s="142"/>
      <c r="T917" s="142"/>
      <c r="U917" s="110"/>
      <c r="V917" s="142"/>
      <c r="W917" s="110"/>
      <c r="X917" s="142"/>
      <c r="Y917" s="110"/>
      <c r="Z917" s="144"/>
      <c r="AA917" s="142"/>
      <c r="AB917" s="142"/>
      <c r="AC917" s="142"/>
      <c r="AD917" s="142"/>
      <c r="AE917" s="142"/>
      <c r="AF917" s="111"/>
      <c r="AG917" s="111"/>
      <c r="AH917" s="111"/>
      <c r="AI917" s="142"/>
      <c r="AJ917" s="144"/>
      <c r="AK917" s="142"/>
      <c r="AL917" s="142"/>
      <c r="AM917" s="142"/>
      <c r="AN917" s="142"/>
      <c r="AO917" s="142"/>
      <c r="AP917" s="111"/>
      <c r="AQ917" s="111"/>
      <c r="AR917" s="111"/>
      <c r="AS917" s="142"/>
      <c r="AT917" s="144"/>
      <c r="AU917" s="142"/>
      <c r="AV917" s="142"/>
      <c r="AW917" s="142"/>
      <c r="AX917" s="110"/>
      <c r="AY917" s="110"/>
      <c r="AZ917" s="142"/>
      <c r="BA917" s="144"/>
      <c r="BB917" s="142"/>
      <c r="BC917" s="142"/>
      <c r="BD917" s="142"/>
      <c r="BE917" s="110"/>
      <c r="BF917" s="110"/>
      <c r="BG917" s="142"/>
      <c r="BH917" s="144"/>
      <c r="BI917" s="142"/>
      <c r="BJ917" s="142"/>
      <c r="BK917" s="110"/>
      <c r="BL917" s="142"/>
      <c r="BM917" s="110"/>
      <c r="BN917" s="142"/>
      <c r="BO917" s="142"/>
      <c r="BP917" s="142"/>
      <c r="BQ917" s="110"/>
      <c r="BR917" s="142"/>
      <c r="BS917" s="110"/>
      <c r="BT917" s="142"/>
      <c r="BU917" s="110"/>
      <c r="BV917" s="144"/>
      <c r="BW917" s="114"/>
      <c r="BX917" s="67"/>
      <c r="BY917" s="68"/>
      <c r="BZ917" s="143"/>
      <c r="CA917" s="143"/>
      <c r="CB917" s="142"/>
      <c r="CC917" s="110"/>
      <c r="CD917" s="110"/>
      <c r="CE917" s="142"/>
      <c r="CF917" s="145"/>
      <c r="CG917" s="142"/>
      <c r="CH917" s="142"/>
      <c r="CI917" s="142"/>
      <c r="CJ917" s="142"/>
      <c r="CK917" s="142"/>
      <c r="CL917" s="111"/>
      <c r="CM917" s="111"/>
      <c r="CN917" s="111"/>
      <c r="CO917" s="142"/>
      <c r="CP917" s="145"/>
      <c r="CQ917" s="142"/>
      <c r="CR917" s="142"/>
      <c r="CS917" s="142"/>
      <c r="CT917" s="142"/>
      <c r="CU917" s="142"/>
      <c r="CV917" s="111"/>
      <c r="CW917" s="111"/>
      <c r="CX917" s="111"/>
      <c r="CY917" s="142"/>
      <c r="CZ917" s="145"/>
      <c r="DA917" s="116"/>
      <c r="DB917" s="168"/>
      <c r="DC917" s="118"/>
      <c r="DD917" s="118"/>
      <c r="DE917" s="167"/>
      <c r="DF917" s="167"/>
    </row>
    <row r="918" spans="1:110" hidden="1" x14ac:dyDescent="0.25">
      <c r="A918" s="140"/>
      <c r="B918" s="141"/>
      <c r="C918" s="90"/>
      <c r="D918" s="142"/>
      <c r="E918" s="143"/>
      <c r="F918" s="144"/>
      <c r="G918" s="142"/>
      <c r="H918" s="142"/>
      <c r="I918" s="110"/>
      <c r="J918" s="142"/>
      <c r="K918" s="110"/>
      <c r="L918" s="142"/>
      <c r="M918" s="142"/>
      <c r="N918" s="142"/>
      <c r="O918" s="110"/>
      <c r="P918" s="142"/>
      <c r="Q918" s="110"/>
      <c r="R918" s="142"/>
      <c r="S918" s="142"/>
      <c r="T918" s="142"/>
      <c r="U918" s="110"/>
      <c r="V918" s="142"/>
      <c r="W918" s="110"/>
      <c r="X918" s="142"/>
      <c r="Y918" s="110"/>
      <c r="Z918" s="144"/>
      <c r="AA918" s="142"/>
      <c r="AB918" s="142"/>
      <c r="AC918" s="142"/>
      <c r="AD918" s="142"/>
      <c r="AE918" s="142"/>
      <c r="AF918" s="111"/>
      <c r="AG918" s="111"/>
      <c r="AH918" s="111"/>
      <c r="AI918" s="142"/>
      <c r="AJ918" s="144"/>
      <c r="AK918" s="142"/>
      <c r="AL918" s="142"/>
      <c r="AM918" s="142"/>
      <c r="AN918" s="142"/>
      <c r="AO918" s="142"/>
      <c r="AP918" s="111"/>
      <c r="AQ918" s="111"/>
      <c r="AR918" s="111"/>
      <c r="AS918" s="142"/>
      <c r="AT918" s="144"/>
      <c r="AU918" s="142"/>
      <c r="AV918" s="142"/>
      <c r="AW918" s="142"/>
      <c r="AX918" s="110"/>
      <c r="AY918" s="110"/>
      <c r="AZ918" s="142"/>
      <c r="BA918" s="144"/>
      <c r="BB918" s="142"/>
      <c r="BC918" s="142"/>
      <c r="BD918" s="142"/>
      <c r="BE918" s="110"/>
      <c r="BF918" s="110"/>
      <c r="BG918" s="142"/>
      <c r="BH918" s="144"/>
      <c r="BI918" s="142"/>
      <c r="BJ918" s="142"/>
      <c r="BK918" s="110"/>
      <c r="BL918" s="142"/>
      <c r="BM918" s="110"/>
      <c r="BN918" s="142"/>
      <c r="BO918" s="142"/>
      <c r="BP918" s="142"/>
      <c r="BQ918" s="110"/>
      <c r="BR918" s="142"/>
      <c r="BS918" s="110"/>
      <c r="BT918" s="142"/>
      <c r="BU918" s="110"/>
      <c r="BV918" s="144"/>
      <c r="BW918" s="114"/>
      <c r="BX918" s="67"/>
      <c r="BY918" s="68"/>
      <c r="BZ918" s="143"/>
      <c r="CA918" s="143"/>
      <c r="CB918" s="142"/>
      <c r="CC918" s="110"/>
      <c r="CD918" s="110"/>
      <c r="CE918" s="142"/>
      <c r="CF918" s="145"/>
      <c r="CG918" s="142"/>
      <c r="CH918" s="142"/>
      <c r="CI918" s="142"/>
      <c r="CJ918" s="142"/>
      <c r="CK918" s="142"/>
      <c r="CL918" s="111"/>
      <c r="CM918" s="111"/>
      <c r="CN918" s="111"/>
      <c r="CO918" s="142"/>
      <c r="CP918" s="145"/>
      <c r="CQ918" s="142"/>
      <c r="CR918" s="142"/>
      <c r="CS918" s="142"/>
      <c r="CT918" s="142"/>
      <c r="CU918" s="142"/>
      <c r="CV918" s="111"/>
      <c r="CW918" s="111"/>
      <c r="CX918" s="111"/>
      <c r="CY918" s="142"/>
      <c r="CZ918" s="145"/>
      <c r="DA918" s="116"/>
      <c r="DB918" s="168"/>
      <c r="DC918" s="118"/>
      <c r="DD918" s="118"/>
      <c r="DE918" s="167"/>
      <c r="DF918" s="167"/>
    </row>
    <row r="919" spans="1:110" hidden="1" x14ac:dyDescent="0.25">
      <c r="A919" s="140"/>
      <c r="B919" s="141"/>
      <c r="C919" s="90"/>
      <c r="D919" s="142"/>
      <c r="E919" s="143"/>
      <c r="F919" s="144"/>
      <c r="G919" s="142"/>
      <c r="H919" s="142"/>
      <c r="I919" s="110"/>
      <c r="J919" s="142"/>
      <c r="K919" s="110"/>
      <c r="L919" s="142"/>
      <c r="M919" s="142"/>
      <c r="N919" s="142"/>
      <c r="O919" s="110"/>
      <c r="P919" s="142"/>
      <c r="Q919" s="110"/>
      <c r="R919" s="142"/>
      <c r="S919" s="142"/>
      <c r="T919" s="142"/>
      <c r="U919" s="110"/>
      <c r="V919" s="142"/>
      <c r="W919" s="110"/>
      <c r="X919" s="142"/>
      <c r="Y919" s="110"/>
      <c r="Z919" s="144"/>
      <c r="AA919" s="142"/>
      <c r="AB919" s="142"/>
      <c r="AC919" s="142"/>
      <c r="AD919" s="142"/>
      <c r="AE919" s="142"/>
      <c r="AF919" s="111"/>
      <c r="AG919" s="111"/>
      <c r="AH919" s="111"/>
      <c r="AI919" s="142"/>
      <c r="AJ919" s="144"/>
      <c r="AK919" s="142"/>
      <c r="AL919" s="142"/>
      <c r="AM919" s="142"/>
      <c r="AN919" s="142"/>
      <c r="AO919" s="142"/>
      <c r="AP919" s="111"/>
      <c r="AQ919" s="111"/>
      <c r="AR919" s="111"/>
      <c r="AS919" s="142"/>
      <c r="AT919" s="144"/>
      <c r="AU919" s="142"/>
      <c r="AV919" s="142"/>
      <c r="AW919" s="142"/>
      <c r="AX919" s="110"/>
      <c r="AY919" s="110"/>
      <c r="AZ919" s="142"/>
      <c r="BA919" s="144"/>
      <c r="BB919" s="142"/>
      <c r="BC919" s="142"/>
      <c r="BD919" s="142"/>
      <c r="BE919" s="110"/>
      <c r="BF919" s="110"/>
      <c r="BG919" s="142"/>
      <c r="BH919" s="144"/>
      <c r="BI919" s="142"/>
      <c r="BJ919" s="142"/>
      <c r="BK919" s="110"/>
      <c r="BL919" s="142"/>
      <c r="BM919" s="110"/>
      <c r="BN919" s="142"/>
      <c r="BO919" s="142"/>
      <c r="BP919" s="142"/>
      <c r="BQ919" s="110"/>
      <c r="BR919" s="142"/>
      <c r="BS919" s="110"/>
      <c r="BT919" s="142"/>
      <c r="BU919" s="110"/>
      <c r="BV919" s="144"/>
      <c r="BW919" s="114"/>
      <c r="BX919" s="67"/>
      <c r="BY919" s="68"/>
      <c r="BZ919" s="143"/>
      <c r="CA919" s="143"/>
      <c r="CB919" s="142"/>
      <c r="CC919" s="110"/>
      <c r="CD919" s="110"/>
      <c r="CE919" s="142"/>
      <c r="CF919" s="145"/>
      <c r="CG919" s="142"/>
      <c r="CH919" s="142"/>
      <c r="CI919" s="142"/>
      <c r="CJ919" s="142"/>
      <c r="CK919" s="142"/>
      <c r="CL919" s="111"/>
      <c r="CM919" s="111"/>
      <c r="CN919" s="111"/>
      <c r="CO919" s="142"/>
      <c r="CP919" s="145"/>
      <c r="CQ919" s="142"/>
      <c r="CR919" s="142"/>
      <c r="CS919" s="142"/>
      <c r="CT919" s="142"/>
      <c r="CU919" s="142"/>
      <c r="CV919" s="111"/>
      <c r="CW919" s="111"/>
      <c r="CX919" s="111"/>
      <c r="CY919" s="142"/>
      <c r="CZ919" s="145"/>
      <c r="DA919" s="116"/>
      <c r="DB919" s="168"/>
      <c r="DC919" s="118"/>
      <c r="DD919" s="118"/>
      <c r="DE919" s="167"/>
      <c r="DF919" s="167"/>
    </row>
    <row r="920" spans="1:110" hidden="1" x14ac:dyDescent="0.25">
      <c r="A920" s="140"/>
      <c r="B920" s="141"/>
      <c r="C920" s="90"/>
      <c r="D920" s="142"/>
      <c r="E920" s="143"/>
      <c r="F920" s="144"/>
      <c r="G920" s="142"/>
      <c r="H920" s="142"/>
      <c r="I920" s="110"/>
      <c r="J920" s="142"/>
      <c r="K920" s="110"/>
      <c r="L920" s="142"/>
      <c r="M920" s="142"/>
      <c r="N920" s="142"/>
      <c r="O920" s="110"/>
      <c r="P920" s="142"/>
      <c r="Q920" s="110"/>
      <c r="R920" s="142"/>
      <c r="S920" s="142"/>
      <c r="T920" s="142"/>
      <c r="U920" s="110"/>
      <c r="V920" s="142"/>
      <c r="W920" s="110"/>
      <c r="X920" s="142"/>
      <c r="Y920" s="110"/>
      <c r="Z920" s="144"/>
      <c r="AA920" s="142"/>
      <c r="AB920" s="142"/>
      <c r="AC920" s="142"/>
      <c r="AD920" s="142"/>
      <c r="AE920" s="142"/>
      <c r="AF920" s="111"/>
      <c r="AG920" s="111"/>
      <c r="AH920" s="111"/>
      <c r="AI920" s="142"/>
      <c r="AJ920" s="144"/>
      <c r="AK920" s="142"/>
      <c r="AL920" s="142"/>
      <c r="AM920" s="142"/>
      <c r="AN920" s="142"/>
      <c r="AO920" s="142"/>
      <c r="AP920" s="111"/>
      <c r="AQ920" s="111"/>
      <c r="AR920" s="111"/>
      <c r="AS920" s="142"/>
      <c r="AT920" s="144"/>
      <c r="AU920" s="142"/>
      <c r="AV920" s="142"/>
      <c r="AW920" s="142"/>
      <c r="AX920" s="110"/>
      <c r="AY920" s="110"/>
      <c r="AZ920" s="142"/>
      <c r="BA920" s="144"/>
      <c r="BB920" s="142"/>
      <c r="BC920" s="142"/>
      <c r="BD920" s="142"/>
      <c r="BE920" s="110"/>
      <c r="BF920" s="110"/>
      <c r="BG920" s="142"/>
      <c r="BH920" s="144"/>
      <c r="BI920" s="142"/>
      <c r="BJ920" s="142"/>
      <c r="BK920" s="110"/>
      <c r="BL920" s="142"/>
      <c r="BM920" s="110"/>
      <c r="BN920" s="142"/>
      <c r="BO920" s="142"/>
      <c r="BP920" s="142"/>
      <c r="BQ920" s="110"/>
      <c r="BR920" s="142"/>
      <c r="BS920" s="110"/>
      <c r="BT920" s="142"/>
      <c r="BU920" s="110"/>
      <c r="BV920" s="144"/>
      <c r="BW920" s="114"/>
      <c r="BX920" s="67"/>
      <c r="BY920" s="68"/>
      <c r="BZ920" s="143"/>
      <c r="CA920" s="143"/>
      <c r="CB920" s="142"/>
      <c r="CC920" s="110"/>
      <c r="CD920" s="110"/>
      <c r="CE920" s="142"/>
      <c r="CF920" s="145"/>
      <c r="CG920" s="142"/>
      <c r="CH920" s="142"/>
      <c r="CI920" s="142"/>
      <c r="CJ920" s="142"/>
      <c r="CK920" s="142"/>
      <c r="CL920" s="111"/>
      <c r="CM920" s="111"/>
      <c r="CN920" s="111"/>
      <c r="CO920" s="142"/>
      <c r="CP920" s="145"/>
      <c r="CQ920" s="142"/>
      <c r="CR920" s="142"/>
      <c r="CS920" s="142"/>
      <c r="CT920" s="142"/>
      <c r="CU920" s="142"/>
      <c r="CV920" s="111"/>
      <c r="CW920" s="111"/>
      <c r="CX920" s="111"/>
      <c r="CY920" s="142"/>
      <c r="CZ920" s="145"/>
      <c r="DA920" s="116"/>
      <c r="DB920" s="168"/>
      <c r="DC920" s="118"/>
      <c r="DD920" s="118"/>
      <c r="DE920" s="167"/>
      <c r="DF920" s="167"/>
    </row>
    <row r="921" spans="1:110" hidden="1" x14ac:dyDescent="0.25">
      <c r="A921" s="140"/>
      <c r="B921" s="141"/>
      <c r="C921" s="90"/>
      <c r="D921" s="142"/>
      <c r="E921" s="143"/>
      <c r="F921" s="144"/>
      <c r="G921" s="142"/>
      <c r="H921" s="142"/>
      <c r="I921" s="110"/>
      <c r="J921" s="142"/>
      <c r="K921" s="110"/>
      <c r="L921" s="142"/>
      <c r="M921" s="142"/>
      <c r="N921" s="142"/>
      <c r="O921" s="110"/>
      <c r="P921" s="142"/>
      <c r="Q921" s="110"/>
      <c r="R921" s="142"/>
      <c r="S921" s="142"/>
      <c r="T921" s="142"/>
      <c r="U921" s="110"/>
      <c r="V921" s="142"/>
      <c r="W921" s="110"/>
      <c r="X921" s="142"/>
      <c r="Y921" s="110"/>
      <c r="Z921" s="144"/>
      <c r="AA921" s="142"/>
      <c r="AB921" s="142"/>
      <c r="AC921" s="142"/>
      <c r="AD921" s="142"/>
      <c r="AE921" s="142"/>
      <c r="AF921" s="111"/>
      <c r="AG921" s="111"/>
      <c r="AH921" s="111"/>
      <c r="AI921" s="142"/>
      <c r="AJ921" s="144"/>
      <c r="AK921" s="142"/>
      <c r="AL921" s="142"/>
      <c r="AM921" s="142"/>
      <c r="AN921" s="142"/>
      <c r="AO921" s="142"/>
      <c r="AP921" s="111"/>
      <c r="AQ921" s="111"/>
      <c r="AR921" s="111"/>
      <c r="AS921" s="142"/>
      <c r="AT921" s="144"/>
      <c r="AU921" s="142"/>
      <c r="AV921" s="142"/>
      <c r="AW921" s="142"/>
      <c r="AX921" s="110"/>
      <c r="AY921" s="110"/>
      <c r="AZ921" s="142"/>
      <c r="BA921" s="144"/>
      <c r="BB921" s="142"/>
      <c r="BC921" s="142"/>
      <c r="BD921" s="142"/>
      <c r="BE921" s="110"/>
      <c r="BF921" s="110"/>
      <c r="BG921" s="142"/>
      <c r="BH921" s="144"/>
      <c r="BI921" s="142"/>
      <c r="BJ921" s="142"/>
      <c r="BK921" s="110"/>
      <c r="BL921" s="142"/>
      <c r="BM921" s="110"/>
      <c r="BN921" s="142"/>
      <c r="BO921" s="142"/>
      <c r="BP921" s="142"/>
      <c r="BQ921" s="110"/>
      <c r="BR921" s="142"/>
      <c r="BS921" s="110"/>
      <c r="BT921" s="142"/>
      <c r="BU921" s="110"/>
      <c r="BV921" s="144"/>
      <c r="BW921" s="114"/>
      <c r="BX921" s="67"/>
      <c r="BY921" s="68"/>
      <c r="BZ921" s="143"/>
      <c r="CA921" s="143"/>
      <c r="CB921" s="142"/>
      <c r="CC921" s="110"/>
      <c r="CD921" s="110"/>
      <c r="CE921" s="142"/>
      <c r="CF921" s="145"/>
      <c r="CG921" s="142"/>
      <c r="CH921" s="142"/>
      <c r="CI921" s="142"/>
      <c r="CJ921" s="142"/>
      <c r="CK921" s="142"/>
      <c r="CL921" s="111"/>
      <c r="CM921" s="111"/>
      <c r="CN921" s="111"/>
      <c r="CO921" s="142"/>
      <c r="CP921" s="145"/>
      <c r="CQ921" s="142"/>
      <c r="CR921" s="142"/>
      <c r="CS921" s="142"/>
      <c r="CT921" s="142"/>
      <c r="CU921" s="142"/>
      <c r="CV921" s="111"/>
      <c r="CW921" s="111"/>
      <c r="CX921" s="111"/>
      <c r="CY921" s="142"/>
      <c r="CZ921" s="145"/>
      <c r="DA921" s="116"/>
      <c r="DB921" s="168"/>
      <c r="DC921" s="118"/>
      <c r="DD921" s="118"/>
      <c r="DE921" s="167"/>
      <c r="DF921" s="167"/>
    </row>
    <row r="922" spans="1:110" hidden="1" x14ac:dyDescent="0.25">
      <c r="A922" s="140"/>
      <c r="B922" s="141"/>
      <c r="C922" s="90"/>
      <c r="D922" s="142"/>
      <c r="E922" s="143"/>
      <c r="F922" s="144"/>
      <c r="G922" s="142"/>
      <c r="H922" s="142"/>
      <c r="I922" s="110"/>
      <c r="J922" s="142"/>
      <c r="K922" s="110"/>
      <c r="L922" s="142"/>
      <c r="M922" s="142"/>
      <c r="N922" s="142"/>
      <c r="O922" s="110"/>
      <c r="P922" s="142"/>
      <c r="Q922" s="110"/>
      <c r="R922" s="142"/>
      <c r="S922" s="142"/>
      <c r="T922" s="142"/>
      <c r="U922" s="110"/>
      <c r="V922" s="142"/>
      <c r="W922" s="110"/>
      <c r="X922" s="142"/>
      <c r="Y922" s="110"/>
      <c r="Z922" s="144"/>
      <c r="AA922" s="142"/>
      <c r="AB922" s="142"/>
      <c r="AC922" s="142"/>
      <c r="AD922" s="142"/>
      <c r="AE922" s="142"/>
      <c r="AF922" s="111"/>
      <c r="AG922" s="111"/>
      <c r="AH922" s="111"/>
      <c r="AI922" s="142"/>
      <c r="AJ922" s="144"/>
      <c r="AK922" s="142"/>
      <c r="AL922" s="142"/>
      <c r="AM922" s="142"/>
      <c r="AN922" s="142"/>
      <c r="AO922" s="142"/>
      <c r="AP922" s="111"/>
      <c r="AQ922" s="111"/>
      <c r="AR922" s="111"/>
      <c r="AS922" s="142"/>
      <c r="AT922" s="144"/>
      <c r="AU922" s="142"/>
      <c r="AV922" s="142"/>
      <c r="AW922" s="142"/>
      <c r="AX922" s="110"/>
      <c r="AY922" s="110"/>
      <c r="AZ922" s="142"/>
      <c r="BA922" s="144"/>
      <c r="BB922" s="142"/>
      <c r="BC922" s="142"/>
      <c r="BD922" s="142"/>
      <c r="BE922" s="110"/>
      <c r="BF922" s="110"/>
      <c r="BG922" s="142"/>
      <c r="BH922" s="144"/>
      <c r="BI922" s="142"/>
      <c r="BJ922" s="142"/>
      <c r="BK922" s="110"/>
      <c r="BL922" s="142"/>
      <c r="BM922" s="110"/>
      <c r="BN922" s="142"/>
      <c r="BO922" s="142"/>
      <c r="BP922" s="142"/>
      <c r="BQ922" s="110"/>
      <c r="BR922" s="142"/>
      <c r="BS922" s="110"/>
      <c r="BT922" s="142"/>
      <c r="BU922" s="110"/>
      <c r="BV922" s="144"/>
      <c r="BW922" s="114"/>
      <c r="BX922" s="67"/>
      <c r="BY922" s="68"/>
      <c r="BZ922" s="143"/>
      <c r="CA922" s="143"/>
      <c r="CB922" s="142"/>
      <c r="CC922" s="110"/>
      <c r="CD922" s="110"/>
      <c r="CE922" s="142"/>
      <c r="CF922" s="145"/>
      <c r="CG922" s="142"/>
      <c r="CH922" s="142"/>
      <c r="CI922" s="142"/>
      <c r="CJ922" s="142"/>
      <c r="CK922" s="142"/>
      <c r="CL922" s="111"/>
      <c r="CM922" s="111"/>
      <c r="CN922" s="111"/>
      <c r="CO922" s="142"/>
      <c r="CP922" s="145"/>
      <c r="CQ922" s="142"/>
      <c r="CR922" s="142"/>
      <c r="CS922" s="142"/>
      <c r="CT922" s="142"/>
      <c r="CU922" s="142"/>
      <c r="CV922" s="111"/>
      <c r="CW922" s="111"/>
      <c r="CX922" s="111"/>
      <c r="CY922" s="142"/>
      <c r="CZ922" s="145"/>
      <c r="DA922" s="116"/>
      <c r="DB922" s="168"/>
      <c r="DC922" s="118"/>
      <c r="DD922" s="118"/>
      <c r="DE922" s="167"/>
      <c r="DF922" s="167"/>
    </row>
    <row r="923" spans="1:110" hidden="1" x14ac:dyDescent="0.25">
      <c r="A923" s="140"/>
      <c r="B923" s="141"/>
      <c r="C923" s="90"/>
      <c r="D923" s="142"/>
      <c r="E923" s="143"/>
      <c r="F923" s="144"/>
      <c r="G923" s="142"/>
      <c r="H923" s="142"/>
      <c r="I923" s="110"/>
      <c r="J923" s="142"/>
      <c r="K923" s="110"/>
      <c r="L923" s="142"/>
      <c r="M923" s="142"/>
      <c r="N923" s="142"/>
      <c r="O923" s="110"/>
      <c r="P923" s="142"/>
      <c r="Q923" s="110"/>
      <c r="R923" s="142"/>
      <c r="S923" s="142"/>
      <c r="T923" s="142"/>
      <c r="U923" s="110"/>
      <c r="V923" s="142"/>
      <c r="W923" s="110"/>
      <c r="X923" s="142"/>
      <c r="Y923" s="110"/>
      <c r="Z923" s="144"/>
      <c r="AA923" s="142"/>
      <c r="AB923" s="142"/>
      <c r="AC923" s="142"/>
      <c r="AD923" s="142"/>
      <c r="AE923" s="142"/>
      <c r="AF923" s="111"/>
      <c r="AG923" s="111"/>
      <c r="AH923" s="111"/>
      <c r="AI923" s="142"/>
      <c r="AJ923" s="144"/>
      <c r="AK923" s="142"/>
      <c r="AL923" s="142"/>
      <c r="AM923" s="142"/>
      <c r="AN923" s="142"/>
      <c r="AO923" s="142"/>
      <c r="AP923" s="111"/>
      <c r="AQ923" s="111"/>
      <c r="AR923" s="111"/>
      <c r="AS923" s="142"/>
      <c r="AT923" s="144"/>
      <c r="AU923" s="142"/>
      <c r="AV923" s="142"/>
      <c r="AW923" s="142"/>
      <c r="AX923" s="110"/>
      <c r="AY923" s="110"/>
      <c r="AZ923" s="142"/>
      <c r="BA923" s="144"/>
      <c r="BB923" s="142"/>
      <c r="BC923" s="142"/>
      <c r="BD923" s="142"/>
      <c r="BE923" s="110"/>
      <c r="BF923" s="110"/>
      <c r="BG923" s="142"/>
      <c r="BH923" s="144"/>
      <c r="BI923" s="142"/>
      <c r="BJ923" s="142"/>
      <c r="BK923" s="110"/>
      <c r="BL923" s="142"/>
      <c r="BM923" s="110"/>
      <c r="BN923" s="142"/>
      <c r="BO923" s="142"/>
      <c r="BP923" s="142"/>
      <c r="BQ923" s="110"/>
      <c r="BR923" s="142"/>
      <c r="BS923" s="110"/>
      <c r="BT923" s="142"/>
      <c r="BU923" s="110"/>
      <c r="BV923" s="144"/>
      <c r="BW923" s="114"/>
      <c r="BX923" s="67"/>
      <c r="BY923" s="68"/>
      <c r="BZ923" s="143"/>
      <c r="CA923" s="143"/>
      <c r="CB923" s="142"/>
      <c r="CC923" s="110"/>
      <c r="CD923" s="110"/>
      <c r="CE923" s="142"/>
      <c r="CF923" s="145"/>
      <c r="CG923" s="142"/>
      <c r="CH923" s="142"/>
      <c r="CI923" s="142"/>
      <c r="CJ923" s="142"/>
      <c r="CK923" s="142"/>
      <c r="CL923" s="111"/>
      <c r="CM923" s="111"/>
      <c r="CN923" s="111"/>
      <c r="CO923" s="142"/>
      <c r="CP923" s="145"/>
      <c r="CQ923" s="142"/>
      <c r="CR923" s="142"/>
      <c r="CS923" s="142"/>
      <c r="CT923" s="142"/>
      <c r="CU923" s="142"/>
      <c r="CV923" s="111"/>
      <c r="CW923" s="111"/>
      <c r="CX923" s="111"/>
      <c r="CY923" s="142"/>
      <c r="CZ923" s="145"/>
      <c r="DA923" s="116"/>
      <c r="DB923" s="168"/>
      <c r="DC923" s="118"/>
      <c r="DD923" s="118"/>
      <c r="DE923" s="167"/>
      <c r="DF923" s="167"/>
    </row>
    <row r="924" spans="1:110" hidden="1" x14ac:dyDescent="0.25">
      <c r="A924" s="140"/>
      <c r="B924" s="141"/>
      <c r="C924" s="90"/>
      <c r="D924" s="142"/>
      <c r="E924" s="143"/>
      <c r="F924" s="144"/>
      <c r="G924" s="142"/>
      <c r="H924" s="142"/>
      <c r="I924" s="110"/>
      <c r="J924" s="142"/>
      <c r="K924" s="110"/>
      <c r="L924" s="142"/>
      <c r="M924" s="142"/>
      <c r="N924" s="142"/>
      <c r="O924" s="110"/>
      <c r="P924" s="142"/>
      <c r="Q924" s="110"/>
      <c r="R924" s="142"/>
      <c r="S924" s="142"/>
      <c r="T924" s="142"/>
      <c r="U924" s="110"/>
      <c r="V924" s="142"/>
      <c r="W924" s="110"/>
      <c r="X924" s="142"/>
      <c r="Y924" s="110"/>
      <c r="Z924" s="144"/>
      <c r="AA924" s="142"/>
      <c r="AB924" s="142"/>
      <c r="AC924" s="142"/>
      <c r="AD924" s="142"/>
      <c r="AE924" s="142"/>
      <c r="AF924" s="111"/>
      <c r="AG924" s="111"/>
      <c r="AH924" s="111"/>
      <c r="AI924" s="142"/>
      <c r="AJ924" s="144"/>
      <c r="AK924" s="142"/>
      <c r="AL924" s="142"/>
      <c r="AM924" s="142"/>
      <c r="AN924" s="142"/>
      <c r="AO924" s="142"/>
      <c r="AP924" s="111"/>
      <c r="AQ924" s="111"/>
      <c r="AR924" s="111"/>
      <c r="AS924" s="142"/>
      <c r="AT924" s="144"/>
      <c r="AU924" s="142"/>
      <c r="AV924" s="142"/>
      <c r="AW924" s="142"/>
      <c r="AX924" s="110"/>
      <c r="AY924" s="110"/>
      <c r="AZ924" s="142"/>
      <c r="BA924" s="144"/>
      <c r="BB924" s="142"/>
      <c r="BC924" s="142"/>
      <c r="BD924" s="142"/>
      <c r="BE924" s="110"/>
      <c r="BF924" s="110"/>
      <c r="BG924" s="142"/>
      <c r="BH924" s="144"/>
      <c r="BI924" s="142"/>
      <c r="BJ924" s="142"/>
      <c r="BK924" s="110"/>
      <c r="BL924" s="142"/>
      <c r="BM924" s="110"/>
      <c r="BN924" s="142"/>
      <c r="BO924" s="142"/>
      <c r="BP924" s="142"/>
      <c r="BQ924" s="110"/>
      <c r="BR924" s="142"/>
      <c r="BS924" s="110"/>
      <c r="BT924" s="142"/>
      <c r="BU924" s="110"/>
      <c r="BV924" s="144"/>
      <c r="BW924" s="114"/>
      <c r="BX924" s="67"/>
      <c r="BY924" s="68"/>
      <c r="BZ924" s="143"/>
      <c r="CA924" s="143"/>
      <c r="CB924" s="142"/>
      <c r="CC924" s="110"/>
      <c r="CD924" s="110"/>
      <c r="CE924" s="142"/>
      <c r="CF924" s="145"/>
      <c r="CG924" s="142"/>
      <c r="CH924" s="142"/>
      <c r="CI924" s="142"/>
      <c r="CJ924" s="142"/>
      <c r="CK924" s="142"/>
      <c r="CL924" s="111"/>
      <c r="CM924" s="111"/>
      <c r="CN924" s="111"/>
      <c r="CO924" s="142"/>
      <c r="CP924" s="145"/>
      <c r="CQ924" s="142"/>
      <c r="CR924" s="142"/>
      <c r="CS924" s="142"/>
      <c r="CT924" s="142"/>
      <c r="CU924" s="142"/>
      <c r="CV924" s="111"/>
      <c r="CW924" s="111"/>
      <c r="CX924" s="111"/>
      <c r="CY924" s="142"/>
      <c r="CZ924" s="145"/>
      <c r="DA924" s="116"/>
      <c r="DB924" s="168"/>
      <c r="DC924" s="118"/>
      <c r="DD924" s="118"/>
      <c r="DE924" s="167"/>
      <c r="DF924" s="167"/>
    </row>
    <row r="925" spans="1:110" hidden="1" x14ac:dyDescent="0.25">
      <c r="A925" s="140"/>
      <c r="B925" s="141"/>
      <c r="C925" s="90"/>
      <c r="D925" s="142"/>
      <c r="E925" s="143"/>
      <c r="F925" s="144"/>
      <c r="G925" s="142"/>
      <c r="H925" s="142"/>
      <c r="I925" s="110"/>
      <c r="J925" s="142"/>
      <c r="K925" s="110"/>
      <c r="L925" s="142"/>
      <c r="M925" s="142"/>
      <c r="N925" s="142"/>
      <c r="O925" s="110"/>
      <c r="P925" s="142"/>
      <c r="Q925" s="110"/>
      <c r="R925" s="142"/>
      <c r="S925" s="142"/>
      <c r="T925" s="142"/>
      <c r="U925" s="110"/>
      <c r="V925" s="142"/>
      <c r="W925" s="110"/>
      <c r="X925" s="142"/>
      <c r="Y925" s="110"/>
      <c r="Z925" s="144"/>
      <c r="AA925" s="142"/>
      <c r="AB925" s="142"/>
      <c r="AC925" s="142"/>
      <c r="AD925" s="142"/>
      <c r="AE925" s="142"/>
      <c r="AF925" s="111"/>
      <c r="AG925" s="111"/>
      <c r="AH925" s="111"/>
      <c r="AI925" s="142"/>
      <c r="AJ925" s="144"/>
      <c r="AK925" s="142"/>
      <c r="AL925" s="142"/>
      <c r="AM925" s="142"/>
      <c r="AN925" s="142"/>
      <c r="AO925" s="142"/>
      <c r="AP925" s="111"/>
      <c r="AQ925" s="111"/>
      <c r="AR925" s="111"/>
      <c r="AS925" s="142"/>
      <c r="AT925" s="144"/>
      <c r="AU925" s="142"/>
      <c r="AV925" s="142"/>
      <c r="AW925" s="142"/>
      <c r="AX925" s="110"/>
      <c r="AY925" s="110"/>
      <c r="AZ925" s="142"/>
      <c r="BA925" s="144"/>
      <c r="BB925" s="142"/>
      <c r="BC925" s="142"/>
      <c r="BD925" s="142"/>
      <c r="BE925" s="110"/>
      <c r="BF925" s="110"/>
      <c r="BG925" s="142"/>
      <c r="BH925" s="144"/>
      <c r="BI925" s="142"/>
      <c r="BJ925" s="142"/>
      <c r="BK925" s="110"/>
      <c r="BL925" s="142"/>
      <c r="BM925" s="110"/>
      <c r="BN925" s="142"/>
      <c r="BO925" s="142"/>
      <c r="BP925" s="142"/>
      <c r="BQ925" s="110"/>
      <c r="BR925" s="142"/>
      <c r="BS925" s="110"/>
      <c r="BT925" s="142"/>
      <c r="BU925" s="110"/>
      <c r="BV925" s="144"/>
      <c r="BW925" s="114"/>
      <c r="BX925" s="67"/>
      <c r="BY925" s="68"/>
      <c r="BZ925" s="143"/>
      <c r="CA925" s="143"/>
      <c r="CB925" s="142"/>
      <c r="CC925" s="110"/>
      <c r="CD925" s="110"/>
      <c r="CE925" s="142"/>
      <c r="CF925" s="145"/>
      <c r="CG925" s="142"/>
      <c r="CH925" s="142"/>
      <c r="CI925" s="142"/>
      <c r="CJ925" s="142"/>
      <c r="CK925" s="142"/>
      <c r="CL925" s="111"/>
      <c r="CM925" s="111"/>
      <c r="CN925" s="111"/>
      <c r="CO925" s="142"/>
      <c r="CP925" s="145"/>
      <c r="CQ925" s="142"/>
      <c r="CR925" s="142"/>
      <c r="CS925" s="142"/>
      <c r="CT925" s="142"/>
      <c r="CU925" s="142"/>
      <c r="CV925" s="111"/>
      <c r="CW925" s="111"/>
      <c r="CX925" s="111"/>
      <c r="CY925" s="142"/>
      <c r="CZ925" s="145"/>
      <c r="DA925" s="116"/>
      <c r="DB925" s="168"/>
      <c r="DC925" s="118"/>
      <c r="DD925" s="118"/>
      <c r="DE925" s="167"/>
      <c r="DF925" s="167"/>
    </row>
    <row r="926" spans="1:110" hidden="1" x14ac:dyDescent="0.25">
      <c r="A926" s="140"/>
      <c r="B926" s="141"/>
      <c r="C926" s="90"/>
      <c r="D926" s="142"/>
      <c r="E926" s="143"/>
      <c r="F926" s="144"/>
      <c r="G926" s="142"/>
      <c r="H926" s="142"/>
      <c r="I926" s="110"/>
      <c r="J926" s="142"/>
      <c r="K926" s="110"/>
      <c r="L926" s="142"/>
      <c r="M926" s="142"/>
      <c r="N926" s="142"/>
      <c r="O926" s="110"/>
      <c r="P926" s="142"/>
      <c r="Q926" s="110"/>
      <c r="R926" s="142"/>
      <c r="S926" s="142"/>
      <c r="T926" s="142"/>
      <c r="U926" s="110"/>
      <c r="V926" s="142"/>
      <c r="W926" s="110"/>
      <c r="X926" s="142"/>
      <c r="Y926" s="110"/>
      <c r="Z926" s="144"/>
      <c r="AA926" s="142"/>
      <c r="AB926" s="142"/>
      <c r="AC926" s="142"/>
      <c r="AD926" s="142"/>
      <c r="AE926" s="142"/>
      <c r="AF926" s="111"/>
      <c r="AG926" s="111"/>
      <c r="AH926" s="111"/>
      <c r="AI926" s="142"/>
      <c r="AJ926" s="144"/>
      <c r="AK926" s="142"/>
      <c r="AL926" s="142"/>
      <c r="AM926" s="142"/>
      <c r="AN926" s="142"/>
      <c r="AO926" s="142"/>
      <c r="AP926" s="111"/>
      <c r="AQ926" s="111"/>
      <c r="AR926" s="111"/>
      <c r="AS926" s="142"/>
      <c r="AT926" s="144"/>
      <c r="AU926" s="142"/>
      <c r="AV926" s="142"/>
      <c r="AW926" s="142"/>
      <c r="AX926" s="110"/>
      <c r="AY926" s="110"/>
      <c r="AZ926" s="142"/>
      <c r="BA926" s="144"/>
      <c r="BB926" s="142"/>
      <c r="BC926" s="142"/>
      <c r="BD926" s="142"/>
      <c r="BE926" s="110"/>
      <c r="BF926" s="110"/>
      <c r="BG926" s="142"/>
      <c r="BH926" s="144"/>
      <c r="BI926" s="142"/>
      <c r="BJ926" s="142"/>
      <c r="BK926" s="110"/>
      <c r="BL926" s="142"/>
      <c r="BM926" s="110"/>
      <c r="BN926" s="142"/>
      <c r="BO926" s="142"/>
      <c r="BP926" s="142"/>
      <c r="BQ926" s="110"/>
      <c r="BR926" s="142"/>
      <c r="BS926" s="110"/>
      <c r="BT926" s="142"/>
      <c r="BU926" s="110"/>
      <c r="BV926" s="144"/>
      <c r="BW926" s="114"/>
      <c r="BX926" s="67"/>
      <c r="BY926" s="68"/>
      <c r="BZ926" s="143"/>
      <c r="CA926" s="143"/>
      <c r="CB926" s="142"/>
      <c r="CC926" s="110"/>
      <c r="CD926" s="110"/>
      <c r="CE926" s="142"/>
      <c r="CF926" s="145"/>
      <c r="CG926" s="142"/>
      <c r="CH926" s="142"/>
      <c r="CI926" s="142"/>
      <c r="CJ926" s="142"/>
      <c r="CK926" s="142"/>
      <c r="CL926" s="111"/>
      <c r="CM926" s="111"/>
      <c r="CN926" s="111"/>
      <c r="CO926" s="142"/>
      <c r="CP926" s="145"/>
      <c r="CQ926" s="142"/>
      <c r="CR926" s="142"/>
      <c r="CS926" s="142"/>
      <c r="CT926" s="142"/>
      <c r="CU926" s="142"/>
      <c r="CV926" s="111"/>
      <c r="CW926" s="111"/>
      <c r="CX926" s="111"/>
      <c r="CY926" s="142"/>
      <c r="CZ926" s="145"/>
      <c r="DA926" s="116"/>
      <c r="DB926" s="168"/>
      <c r="DC926" s="118"/>
      <c r="DD926" s="118"/>
      <c r="DE926" s="167"/>
      <c r="DF926" s="167"/>
    </row>
    <row r="927" spans="1:110" hidden="1" x14ac:dyDescent="0.25">
      <c r="A927" s="140"/>
      <c r="B927" s="141"/>
      <c r="C927" s="90"/>
      <c r="D927" s="142"/>
      <c r="E927" s="143"/>
      <c r="F927" s="144"/>
      <c r="G927" s="142"/>
      <c r="H927" s="142"/>
      <c r="I927" s="110"/>
      <c r="J927" s="142"/>
      <c r="K927" s="110"/>
      <c r="L927" s="142"/>
      <c r="M927" s="142"/>
      <c r="N927" s="142"/>
      <c r="O927" s="110"/>
      <c r="P927" s="142"/>
      <c r="Q927" s="110"/>
      <c r="R927" s="142"/>
      <c r="S927" s="142"/>
      <c r="T927" s="142"/>
      <c r="U927" s="110"/>
      <c r="V927" s="142"/>
      <c r="W927" s="110"/>
      <c r="X927" s="142"/>
      <c r="Y927" s="110"/>
      <c r="Z927" s="144"/>
      <c r="AA927" s="142"/>
      <c r="AB927" s="142"/>
      <c r="AC927" s="142"/>
      <c r="AD927" s="142"/>
      <c r="AE927" s="142"/>
      <c r="AF927" s="111"/>
      <c r="AG927" s="111"/>
      <c r="AH927" s="111"/>
      <c r="AI927" s="142"/>
      <c r="AJ927" s="144"/>
      <c r="AK927" s="142"/>
      <c r="AL927" s="142"/>
      <c r="AM927" s="142"/>
      <c r="AN927" s="142"/>
      <c r="AO927" s="142"/>
      <c r="AP927" s="111"/>
      <c r="AQ927" s="111"/>
      <c r="AR927" s="111"/>
      <c r="AS927" s="142"/>
      <c r="AT927" s="144"/>
      <c r="AU927" s="142"/>
      <c r="AV927" s="142"/>
      <c r="AW927" s="142"/>
      <c r="AX927" s="110"/>
      <c r="AY927" s="110"/>
      <c r="AZ927" s="142"/>
      <c r="BA927" s="144"/>
      <c r="BB927" s="142"/>
      <c r="BC927" s="142"/>
      <c r="BD927" s="142"/>
      <c r="BE927" s="110"/>
      <c r="BF927" s="110"/>
      <c r="BG927" s="142"/>
      <c r="BH927" s="144"/>
      <c r="BI927" s="142"/>
      <c r="BJ927" s="142"/>
      <c r="BK927" s="110"/>
      <c r="BL927" s="142"/>
      <c r="BM927" s="110"/>
      <c r="BN927" s="142"/>
      <c r="BO927" s="142"/>
      <c r="BP927" s="142"/>
      <c r="BQ927" s="110"/>
      <c r="BR927" s="142"/>
      <c r="BS927" s="110"/>
      <c r="BT927" s="142"/>
      <c r="BU927" s="110"/>
      <c r="BV927" s="144"/>
      <c r="BW927" s="114"/>
      <c r="BX927" s="67"/>
      <c r="BY927" s="68"/>
      <c r="BZ927" s="143"/>
      <c r="CA927" s="143"/>
      <c r="CB927" s="142"/>
      <c r="CC927" s="110"/>
      <c r="CD927" s="110"/>
      <c r="CE927" s="142"/>
      <c r="CF927" s="145"/>
      <c r="CG927" s="142"/>
      <c r="CH927" s="142"/>
      <c r="CI927" s="142"/>
      <c r="CJ927" s="142"/>
      <c r="CK927" s="142"/>
      <c r="CL927" s="111"/>
      <c r="CM927" s="111"/>
      <c r="CN927" s="111"/>
      <c r="CO927" s="142"/>
      <c r="CP927" s="145"/>
      <c r="CQ927" s="142"/>
      <c r="CR927" s="142"/>
      <c r="CS927" s="142"/>
      <c r="CT927" s="142"/>
      <c r="CU927" s="142"/>
      <c r="CV927" s="111"/>
      <c r="CW927" s="111"/>
      <c r="CX927" s="111"/>
      <c r="CY927" s="142"/>
      <c r="CZ927" s="145"/>
      <c r="DA927" s="116"/>
      <c r="DB927" s="168"/>
      <c r="DC927" s="118"/>
      <c r="DD927" s="118"/>
      <c r="DE927" s="167"/>
      <c r="DF927" s="167"/>
    </row>
    <row r="928" spans="1:110" hidden="1" x14ac:dyDescent="0.25">
      <c r="A928" s="140"/>
      <c r="B928" s="141"/>
      <c r="C928" s="90"/>
      <c r="D928" s="142"/>
      <c r="E928" s="143"/>
      <c r="F928" s="144"/>
      <c r="G928" s="142"/>
      <c r="H928" s="142"/>
      <c r="I928" s="110"/>
      <c r="J928" s="142"/>
      <c r="K928" s="110"/>
      <c r="L928" s="142"/>
      <c r="M928" s="142"/>
      <c r="N928" s="142"/>
      <c r="O928" s="110"/>
      <c r="P928" s="142"/>
      <c r="Q928" s="110"/>
      <c r="R928" s="142"/>
      <c r="S928" s="142"/>
      <c r="T928" s="142"/>
      <c r="U928" s="110"/>
      <c r="V928" s="142"/>
      <c r="W928" s="110"/>
      <c r="X928" s="142"/>
      <c r="Y928" s="110"/>
      <c r="Z928" s="144"/>
      <c r="AA928" s="142"/>
      <c r="AB928" s="142"/>
      <c r="AC928" s="142"/>
      <c r="AD928" s="142"/>
      <c r="AE928" s="142"/>
      <c r="AF928" s="111"/>
      <c r="AG928" s="111"/>
      <c r="AH928" s="111"/>
      <c r="AI928" s="142"/>
      <c r="AJ928" s="144"/>
      <c r="AK928" s="142"/>
      <c r="AL928" s="142"/>
      <c r="AM928" s="142"/>
      <c r="AN928" s="142"/>
      <c r="AO928" s="142"/>
      <c r="AP928" s="111"/>
      <c r="AQ928" s="111"/>
      <c r="AR928" s="111"/>
      <c r="AS928" s="142"/>
      <c r="AT928" s="144"/>
      <c r="AU928" s="142"/>
      <c r="AV928" s="142"/>
      <c r="AW928" s="142"/>
      <c r="AX928" s="110"/>
      <c r="AY928" s="110"/>
      <c r="AZ928" s="142"/>
      <c r="BA928" s="144"/>
      <c r="BB928" s="142"/>
      <c r="BC928" s="142"/>
      <c r="BD928" s="142"/>
      <c r="BE928" s="110"/>
      <c r="BF928" s="110"/>
      <c r="BG928" s="142"/>
      <c r="BH928" s="144"/>
      <c r="BI928" s="142"/>
      <c r="BJ928" s="142"/>
      <c r="BK928" s="110"/>
      <c r="BL928" s="142"/>
      <c r="BM928" s="110"/>
      <c r="BN928" s="142"/>
      <c r="BO928" s="142"/>
      <c r="BP928" s="142"/>
      <c r="BQ928" s="110"/>
      <c r="BR928" s="142"/>
      <c r="BS928" s="110"/>
      <c r="BT928" s="142"/>
      <c r="BU928" s="110"/>
      <c r="BV928" s="144"/>
      <c r="BW928" s="114"/>
      <c r="BX928" s="67"/>
      <c r="BY928" s="68"/>
      <c r="BZ928" s="143"/>
      <c r="CA928" s="143"/>
      <c r="CB928" s="142"/>
      <c r="CC928" s="110"/>
      <c r="CD928" s="110"/>
      <c r="CE928" s="142"/>
      <c r="CF928" s="145"/>
      <c r="CG928" s="142"/>
      <c r="CH928" s="142"/>
      <c r="CI928" s="142"/>
      <c r="CJ928" s="142"/>
      <c r="CK928" s="142"/>
      <c r="CL928" s="111"/>
      <c r="CM928" s="111"/>
      <c r="CN928" s="111"/>
      <c r="CO928" s="142"/>
      <c r="CP928" s="145"/>
      <c r="CQ928" s="142"/>
      <c r="CR928" s="142"/>
      <c r="CS928" s="142"/>
      <c r="CT928" s="142"/>
      <c r="CU928" s="142"/>
      <c r="CV928" s="111"/>
      <c r="CW928" s="111"/>
      <c r="CX928" s="111"/>
      <c r="CY928" s="142"/>
      <c r="CZ928" s="145"/>
      <c r="DA928" s="116"/>
      <c r="DB928" s="168"/>
      <c r="DC928" s="118"/>
      <c r="DD928" s="118"/>
      <c r="DE928" s="167"/>
      <c r="DF928" s="167"/>
    </row>
    <row r="929" spans="1:110" hidden="1" x14ac:dyDescent="0.25">
      <c r="A929" s="140"/>
      <c r="B929" s="141"/>
      <c r="C929" s="90"/>
      <c r="D929" s="142"/>
      <c r="E929" s="143"/>
      <c r="F929" s="144"/>
      <c r="G929" s="142"/>
      <c r="H929" s="142"/>
      <c r="I929" s="110"/>
      <c r="J929" s="142"/>
      <c r="K929" s="110"/>
      <c r="L929" s="142"/>
      <c r="M929" s="142"/>
      <c r="N929" s="142"/>
      <c r="O929" s="110"/>
      <c r="P929" s="142"/>
      <c r="Q929" s="110"/>
      <c r="R929" s="142"/>
      <c r="S929" s="142"/>
      <c r="T929" s="142"/>
      <c r="U929" s="110"/>
      <c r="V929" s="142"/>
      <c r="W929" s="110"/>
      <c r="X929" s="142"/>
      <c r="Y929" s="110"/>
      <c r="Z929" s="144"/>
      <c r="AA929" s="142"/>
      <c r="AB929" s="142"/>
      <c r="AC929" s="142"/>
      <c r="AD929" s="142"/>
      <c r="AE929" s="142"/>
      <c r="AF929" s="111"/>
      <c r="AG929" s="111"/>
      <c r="AH929" s="111"/>
      <c r="AI929" s="142"/>
      <c r="AJ929" s="144"/>
      <c r="AK929" s="142"/>
      <c r="AL929" s="142"/>
      <c r="AM929" s="142"/>
      <c r="AN929" s="142"/>
      <c r="AO929" s="142"/>
      <c r="AP929" s="111"/>
      <c r="AQ929" s="111"/>
      <c r="AR929" s="111"/>
      <c r="AS929" s="142"/>
      <c r="AT929" s="144"/>
      <c r="AU929" s="142"/>
      <c r="AV929" s="142"/>
      <c r="AW929" s="142"/>
      <c r="AX929" s="110"/>
      <c r="AY929" s="110"/>
      <c r="AZ929" s="142"/>
      <c r="BA929" s="144"/>
      <c r="BB929" s="142"/>
      <c r="BC929" s="142"/>
      <c r="BD929" s="142"/>
      <c r="BE929" s="110"/>
      <c r="BF929" s="110"/>
      <c r="BG929" s="142"/>
      <c r="BH929" s="144"/>
      <c r="BI929" s="142"/>
      <c r="BJ929" s="142"/>
      <c r="BK929" s="110"/>
      <c r="BL929" s="142"/>
      <c r="BM929" s="110"/>
      <c r="BN929" s="142"/>
      <c r="BO929" s="142"/>
      <c r="BP929" s="142"/>
      <c r="BQ929" s="110"/>
      <c r="BR929" s="142"/>
      <c r="BS929" s="110"/>
      <c r="BT929" s="142"/>
      <c r="BU929" s="110"/>
      <c r="BV929" s="144"/>
      <c r="BW929" s="114"/>
      <c r="BX929" s="67"/>
      <c r="BY929" s="68"/>
      <c r="BZ929" s="143"/>
      <c r="CA929" s="143"/>
      <c r="CB929" s="142"/>
      <c r="CC929" s="110"/>
      <c r="CD929" s="110"/>
      <c r="CE929" s="142"/>
      <c r="CF929" s="145"/>
      <c r="CG929" s="142"/>
      <c r="CH929" s="142"/>
      <c r="CI929" s="142"/>
      <c r="CJ929" s="142"/>
      <c r="CK929" s="142"/>
      <c r="CL929" s="111"/>
      <c r="CM929" s="111"/>
      <c r="CN929" s="111"/>
      <c r="CO929" s="142"/>
      <c r="CP929" s="145"/>
      <c r="CQ929" s="142"/>
      <c r="CR929" s="142"/>
      <c r="CS929" s="142"/>
      <c r="CT929" s="142"/>
      <c r="CU929" s="142"/>
      <c r="CV929" s="111"/>
      <c r="CW929" s="111"/>
      <c r="CX929" s="111"/>
      <c r="CY929" s="142"/>
      <c r="CZ929" s="145"/>
      <c r="DA929" s="116"/>
      <c r="DB929" s="168"/>
      <c r="DC929" s="118"/>
      <c r="DD929" s="118"/>
      <c r="DE929" s="167"/>
      <c r="DF929" s="167"/>
    </row>
    <row r="930" spans="1:110" hidden="1" x14ac:dyDescent="0.25">
      <c r="A930" s="140"/>
      <c r="B930" s="141"/>
      <c r="C930" s="90"/>
      <c r="D930" s="142"/>
      <c r="E930" s="143"/>
      <c r="F930" s="144"/>
      <c r="G930" s="142"/>
      <c r="H930" s="142"/>
      <c r="I930" s="110"/>
      <c r="J930" s="142"/>
      <c r="K930" s="110"/>
      <c r="L930" s="142"/>
      <c r="M930" s="142"/>
      <c r="N930" s="142"/>
      <c r="O930" s="110"/>
      <c r="P930" s="142"/>
      <c r="Q930" s="110"/>
      <c r="R930" s="142"/>
      <c r="S930" s="142"/>
      <c r="T930" s="142"/>
      <c r="U930" s="110"/>
      <c r="V930" s="142"/>
      <c r="W930" s="110"/>
      <c r="X930" s="142"/>
      <c r="Y930" s="110"/>
      <c r="Z930" s="144"/>
      <c r="AA930" s="142"/>
      <c r="AB930" s="142"/>
      <c r="AC930" s="142"/>
      <c r="AD930" s="142"/>
      <c r="AE930" s="142"/>
      <c r="AF930" s="111"/>
      <c r="AG930" s="111"/>
      <c r="AH930" s="111"/>
      <c r="AI930" s="142"/>
      <c r="AJ930" s="144"/>
      <c r="AK930" s="142"/>
      <c r="AL930" s="142"/>
      <c r="AM930" s="142"/>
      <c r="AN930" s="142"/>
      <c r="AO930" s="142"/>
      <c r="AP930" s="111"/>
      <c r="AQ930" s="111"/>
      <c r="AR930" s="111"/>
      <c r="AS930" s="142"/>
      <c r="AT930" s="144"/>
      <c r="AU930" s="142"/>
      <c r="AV930" s="142"/>
      <c r="AW930" s="142"/>
      <c r="AX930" s="110"/>
      <c r="AY930" s="110"/>
      <c r="AZ930" s="142"/>
      <c r="BA930" s="144"/>
      <c r="BB930" s="142"/>
      <c r="BC930" s="142"/>
      <c r="BD930" s="142"/>
      <c r="BE930" s="110"/>
      <c r="BF930" s="110"/>
      <c r="BG930" s="142"/>
      <c r="BH930" s="144"/>
      <c r="BI930" s="142"/>
      <c r="BJ930" s="142"/>
      <c r="BK930" s="110"/>
      <c r="BL930" s="142"/>
      <c r="BM930" s="110"/>
      <c r="BN930" s="142"/>
      <c r="BO930" s="142"/>
      <c r="BP930" s="142"/>
      <c r="BQ930" s="110"/>
      <c r="BR930" s="142"/>
      <c r="BS930" s="110"/>
      <c r="BT930" s="142"/>
      <c r="BU930" s="110"/>
      <c r="BV930" s="144"/>
      <c r="BW930" s="114"/>
      <c r="BX930" s="67"/>
      <c r="BY930" s="68"/>
      <c r="BZ930" s="143"/>
      <c r="CA930" s="143"/>
      <c r="CB930" s="142"/>
      <c r="CC930" s="110"/>
      <c r="CD930" s="110"/>
      <c r="CE930" s="142"/>
      <c r="CF930" s="145"/>
      <c r="CG930" s="142"/>
      <c r="CH930" s="142"/>
      <c r="CI930" s="142"/>
      <c r="CJ930" s="142"/>
      <c r="CK930" s="142"/>
      <c r="CL930" s="111"/>
      <c r="CM930" s="111"/>
      <c r="CN930" s="111"/>
      <c r="CO930" s="142"/>
      <c r="CP930" s="145"/>
      <c r="CQ930" s="142"/>
      <c r="CR930" s="142"/>
      <c r="CS930" s="142"/>
      <c r="CT930" s="142"/>
      <c r="CU930" s="142"/>
      <c r="CV930" s="111"/>
      <c r="CW930" s="111"/>
      <c r="CX930" s="111"/>
      <c r="CY930" s="142"/>
      <c r="CZ930" s="145"/>
      <c r="DA930" s="116"/>
      <c r="DB930" s="168"/>
      <c r="DC930" s="118"/>
      <c r="DD930" s="118"/>
      <c r="DE930" s="167"/>
      <c r="DF930" s="167"/>
    </row>
    <row r="931" spans="1:110" hidden="1" x14ac:dyDescent="0.25">
      <c r="A931" s="140"/>
      <c r="B931" s="141"/>
      <c r="C931" s="90"/>
      <c r="D931" s="142"/>
      <c r="E931" s="143"/>
      <c r="F931" s="144"/>
      <c r="G931" s="142"/>
      <c r="H931" s="142"/>
      <c r="I931" s="110"/>
      <c r="J931" s="142"/>
      <c r="K931" s="110"/>
      <c r="L931" s="142"/>
      <c r="M931" s="142"/>
      <c r="N931" s="142"/>
      <c r="O931" s="110"/>
      <c r="P931" s="142"/>
      <c r="Q931" s="110"/>
      <c r="R931" s="142"/>
      <c r="S931" s="142"/>
      <c r="T931" s="142"/>
      <c r="U931" s="110"/>
      <c r="V931" s="142"/>
      <c r="W931" s="110"/>
      <c r="X931" s="142"/>
      <c r="Y931" s="110"/>
      <c r="Z931" s="144"/>
      <c r="AA931" s="142"/>
      <c r="AB931" s="142"/>
      <c r="AC931" s="142"/>
      <c r="AD931" s="142"/>
      <c r="AE931" s="142"/>
      <c r="AF931" s="111"/>
      <c r="AG931" s="111"/>
      <c r="AH931" s="111"/>
      <c r="AI931" s="142"/>
      <c r="AJ931" s="144"/>
      <c r="AK931" s="142"/>
      <c r="AL931" s="142"/>
      <c r="AM931" s="142"/>
      <c r="AN931" s="142"/>
      <c r="AO931" s="142"/>
      <c r="AP931" s="111"/>
      <c r="AQ931" s="111"/>
      <c r="AR931" s="111"/>
      <c r="AS931" s="142"/>
      <c r="AT931" s="144"/>
      <c r="AU931" s="142"/>
      <c r="AV931" s="142"/>
      <c r="AW931" s="142"/>
      <c r="AX931" s="110"/>
      <c r="AY931" s="110"/>
      <c r="AZ931" s="142"/>
      <c r="BA931" s="144"/>
      <c r="BB931" s="142"/>
      <c r="BC931" s="142"/>
      <c r="BD931" s="142"/>
      <c r="BE931" s="110"/>
      <c r="BF931" s="110"/>
      <c r="BG931" s="142"/>
      <c r="BH931" s="144"/>
      <c r="BI931" s="142"/>
      <c r="BJ931" s="142"/>
      <c r="BK931" s="110"/>
      <c r="BL931" s="142"/>
      <c r="BM931" s="110"/>
      <c r="BN931" s="142"/>
      <c r="BO931" s="142"/>
      <c r="BP931" s="142"/>
      <c r="BQ931" s="110"/>
      <c r="BR931" s="142"/>
      <c r="BS931" s="110"/>
      <c r="BT931" s="142"/>
      <c r="BU931" s="110"/>
      <c r="BV931" s="144"/>
      <c r="BW931" s="114"/>
      <c r="BX931" s="67"/>
      <c r="BY931" s="68"/>
      <c r="BZ931" s="143"/>
      <c r="CA931" s="143"/>
      <c r="CB931" s="142"/>
      <c r="CC931" s="110"/>
      <c r="CD931" s="110"/>
      <c r="CE931" s="142"/>
      <c r="CF931" s="145"/>
      <c r="CG931" s="142"/>
      <c r="CH931" s="142"/>
      <c r="CI931" s="142"/>
      <c r="CJ931" s="142"/>
      <c r="CK931" s="142"/>
      <c r="CL931" s="111"/>
      <c r="CM931" s="111"/>
      <c r="CN931" s="111"/>
      <c r="CO931" s="142"/>
      <c r="CP931" s="145"/>
      <c r="CQ931" s="142"/>
      <c r="CR931" s="142"/>
      <c r="CS931" s="142"/>
      <c r="CT931" s="142"/>
      <c r="CU931" s="142"/>
      <c r="CV931" s="111"/>
      <c r="CW931" s="111"/>
      <c r="CX931" s="111"/>
      <c r="CY931" s="142"/>
      <c r="CZ931" s="145"/>
      <c r="DA931" s="116"/>
      <c r="DB931" s="168"/>
      <c r="DC931" s="118"/>
      <c r="DD931" s="118"/>
      <c r="DE931" s="167"/>
      <c r="DF931" s="167"/>
    </row>
    <row r="932" spans="1:110" hidden="1" x14ac:dyDescent="0.25">
      <c r="A932" s="140"/>
      <c r="B932" s="141"/>
      <c r="C932" s="90"/>
      <c r="D932" s="142"/>
      <c r="E932" s="143"/>
      <c r="F932" s="144"/>
      <c r="G932" s="142"/>
      <c r="H932" s="142"/>
      <c r="I932" s="110"/>
      <c r="J932" s="142"/>
      <c r="K932" s="110"/>
      <c r="L932" s="142"/>
      <c r="M932" s="142"/>
      <c r="N932" s="142"/>
      <c r="O932" s="110"/>
      <c r="P932" s="142"/>
      <c r="Q932" s="110"/>
      <c r="R932" s="142"/>
      <c r="S932" s="142"/>
      <c r="T932" s="142"/>
      <c r="U932" s="110"/>
      <c r="V932" s="142"/>
      <c r="W932" s="110"/>
      <c r="X932" s="142"/>
      <c r="Y932" s="110"/>
      <c r="Z932" s="144"/>
      <c r="AA932" s="142"/>
      <c r="AB932" s="142"/>
      <c r="AC932" s="142"/>
      <c r="AD932" s="142"/>
      <c r="AE932" s="142"/>
      <c r="AF932" s="111"/>
      <c r="AG932" s="111"/>
      <c r="AH932" s="111"/>
      <c r="AI932" s="142"/>
      <c r="AJ932" s="144"/>
      <c r="AK932" s="142"/>
      <c r="AL932" s="142"/>
      <c r="AM932" s="142"/>
      <c r="AN932" s="142"/>
      <c r="AO932" s="142"/>
      <c r="AP932" s="111"/>
      <c r="AQ932" s="111"/>
      <c r="AR932" s="111"/>
      <c r="AS932" s="142"/>
      <c r="AT932" s="144"/>
      <c r="AU932" s="142"/>
      <c r="AV932" s="142"/>
      <c r="AW932" s="142"/>
      <c r="AX932" s="110"/>
      <c r="AY932" s="110"/>
      <c r="AZ932" s="142"/>
      <c r="BA932" s="144"/>
      <c r="BB932" s="142"/>
      <c r="BC932" s="142"/>
      <c r="BD932" s="142"/>
      <c r="BE932" s="110"/>
      <c r="BF932" s="110"/>
      <c r="BG932" s="142"/>
      <c r="BH932" s="144"/>
      <c r="BI932" s="142"/>
      <c r="BJ932" s="142"/>
      <c r="BK932" s="110"/>
      <c r="BL932" s="142"/>
      <c r="BM932" s="110"/>
      <c r="BN932" s="142"/>
      <c r="BO932" s="142"/>
      <c r="BP932" s="142"/>
      <c r="BQ932" s="110"/>
      <c r="BR932" s="142"/>
      <c r="BS932" s="110"/>
      <c r="BT932" s="142"/>
      <c r="BU932" s="110"/>
      <c r="BV932" s="144"/>
      <c r="BW932" s="114"/>
      <c r="BX932" s="67"/>
      <c r="BY932" s="68"/>
      <c r="BZ932" s="143"/>
      <c r="CA932" s="143"/>
      <c r="CB932" s="142"/>
      <c r="CC932" s="110"/>
      <c r="CD932" s="110"/>
      <c r="CE932" s="142"/>
      <c r="CF932" s="145"/>
      <c r="CG932" s="142"/>
      <c r="CH932" s="142"/>
      <c r="CI932" s="142"/>
      <c r="CJ932" s="142"/>
      <c r="CK932" s="142"/>
      <c r="CL932" s="111"/>
      <c r="CM932" s="111"/>
      <c r="CN932" s="111"/>
      <c r="CO932" s="142"/>
      <c r="CP932" s="145"/>
      <c r="CQ932" s="142"/>
      <c r="CR932" s="142"/>
      <c r="CS932" s="142"/>
      <c r="CT932" s="142"/>
      <c r="CU932" s="142"/>
      <c r="CV932" s="111"/>
      <c r="CW932" s="111"/>
      <c r="CX932" s="111"/>
      <c r="CY932" s="142"/>
      <c r="CZ932" s="145"/>
      <c r="DA932" s="116"/>
      <c r="DB932" s="168"/>
      <c r="DC932" s="118"/>
      <c r="DD932" s="118"/>
      <c r="DE932" s="167"/>
      <c r="DF932" s="167"/>
    </row>
    <row r="933" spans="1:110" hidden="1" x14ac:dyDescent="0.25">
      <c r="A933" s="140"/>
      <c r="B933" s="141"/>
      <c r="C933" s="90"/>
      <c r="D933" s="142"/>
      <c r="E933" s="143"/>
      <c r="F933" s="144"/>
      <c r="G933" s="142"/>
      <c r="H933" s="142"/>
      <c r="I933" s="110"/>
      <c r="J933" s="142"/>
      <c r="K933" s="110"/>
      <c r="L933" s="142"/>
      <c r="M933" s="142"/>
      <c r="N933" s="142"/>
      <c r="O933" s="110"/>
      <c r="P933" s="142"/>
      <c r="Q933" s="110"/>
      <c r="R933" s="142"/>
      <c r="S933" s="142"/>
      <c r="T933" s="142"/>
      <c r="U933" s="110"/>
      <c r="V933" s="142"/>
      <c r="W933" s="110"/>
      <c r="X933" s="142"/>
      <c r="Y933" s="110"/>
      <c r="Z933" s="144"/>
      <c r="AA933" s="142"/>
      <c r="AB933" s="142"/>
      <c r="AC933" s="142"/>
      <c r="AD933" s="142"/>
      <c r="AE933" s="142"/>
      <c r="AF933" s="111"/>
      <c r="AG933" s="111"/>
      <c r="AH933" s="111"/>
      <c r="AI933" s="142"/>
      <c r="AJ933" s="144"/>
      <c r="AK933" s="142"/>
      <c r="AL933" s="142"/>
      <c r="AM933" s="142"/>
      <c r="AN933" s="142"/>
      <c r="AO933" s="142"/>
      <c r="AP933" s="111"/>
      <c r="AQ933" s="111"/>
      <c r="AR933" s="111"/>
      <c r="AS933" s="142"/>
      <c r="AT933" s="144"/>
      <c r="AU933" s="142"/>
      <c r="AV933" s="142"/>
      <c r="AW933" s="142"/>
      <c r="AX933" s="110"/>
      <c r="AY933" s="110"/>
      <c r="AZ933" s="142"/>
      <c r="BA933" s="144"/>
      <c r="BB933" s="142"/>
      <c r="BC933" s="142"/>
      <c r="BD933" s="142"/>
      <c r="BE933" s="110"/>
      <c r="BF933" s="110"/>
      <c r="BG933" s="142"/>
      <c r="BH933" s="144"/>
      <c r="BI933" s="142"/>
      <c r="BJ933" s="142"/>
      <c r="BK933" s="110"/>
      <c r="BL933" s="142"/>
      <c r="BM933" s="110"/>
      <c r="BN933" s="142"/>
      <c r="BO933" s="142"/>
      <c r="BP933" s="142"/>
      <c r="BQ933" s="110"/>
      <c r="BR933" s="142"/>
      <c r="BS933" s="110"/>
      <c r="BT933" s="142"/>
      <c r="BU933" s="110"/>
      <c r="BV933" s="144"/>
      <c r="BW933" s="114"/>
      <c r="BX933" s="67"/>
      <c r="BY933" s="68"/>
      <c r="BZ933" s="143"/>
      <c r="CA933" s="143"/>
      <c r="CB933" s="142"/>
      <c r="CC933" s="110"/>
      <c r="CD933" s="110"/>
      <c r="CE933" s="142"/>
      <c r="CF933" s="145"/>
      <c r="CG933" s="142"/>
      <c r="CH933" s="142"/>
      <c r="CI933" s="142"/>
      <c r="CJ933" s="142"/>
      <c r="CK933" s="142"/>
      <c r="CL933" s="111"/>
      <c r="CM933" s="111"/>
      <c r="CN933" s="111"/>
      <c r="CO933" s="142"/>
      <c r="CP933" s="145"/>
      <c r="CQ933" s="142"/>
      <c r="CR933" s="142"/>
      <c r="CS933" s="142"/>
      <c r="CT933" s="142"/>
      <c r="CU933" s="142"/>
      <c r="CV933" s="111"/>
      <c r="CW933" s="111"/>
      <c r="CX933" s="111"/>
      <c r="CY933" s="142"/>
      <c r="CZ933" s="145"/>
      <c r="DA933" s="116"/>
      <c r="DB933" s="168"/>
      <c r="DC933" s="118"/>
      <c r="DD933" s="118"/>
      <c r="DE933" s="167"/>
      <c r="DF933" s="167"/>
    </row>
    <row r="934" spans="1:110" hidden="1" x14ac:dyDescent="0.25">
      <c r="A934" s="140"/>
      <c r="B934" s="141"/>
      <c r="C934" s="90"/>
      <c r="D934" s="142"/>
      <c r="E934" s="143"/>
      <c r="F934" s="144"/>
      <c r="G934" s="142"/>
      <c r="H934" s="142"/>
      <c r="I934" s="110"/>
      <c r="J934" s="142"/>
      <c r="K934" s="110"/>
      <c r="L934" s="142"/>
      <c r="M934" s="142"/>
      <c r="N934" s="142"/>
      <c r="O934" s="110"/>
      <c r="P934" s="142"/>
      <c r="Q934" s="110"/>
      <c r="R934" s="142"/>
      <c r="S934" s="142"/>
      <c r="T934" s="142"/>
      <c r="U934" s="110"/>
      <c r="V934" s="142"/>
      <c r="W934" s="110"/>
      <c r="X934" s="142"/>
      <c r="Y934" s="110"/>
      <c r="Z934" s="144"/>
      <c r="AA934" s="142"/>
      <c r="AB934" s="142"/>
      <c r="AC934" s="142"/>
      <c r="AD934" s="142"/>
      <c r="AE934" s="142"/>
      <c r="AF934" s="111"/>
      <c r="AG934" s="111"/>
      <c r="AH934" s="111"/>
      <c r="AI934" s="142"/>
      <c r="AJ934" s="144"/>
      <c r="AK934" s="142"/>
      <c r="AL934" s="142"/>
      <c r="AM934" s="142"/>
      <c r="AN934" s="142"/>
      <c r="AO934" s="142"/>
      <c r="AP934" s="111"/>
      <c r="AQ934" s="111"/>
      <c r="AR934" s="111"/>
      <c r="AS934" s="142"/>
      <c r="AT934" s="144"/>
      <c r="AU934" s="142"/>
      <c r="AV934" s="142"/>
      <c r="AW934" s="142"/>
      <c r="AX934" s="110"/>
      <c r="AY934" s="110"/>
      <c r="AZ934" s="142"/>
      <c r="BA934" s="144"/>
      <c r="BB934" s="142"/>
      <c r="BC934" s="142"/>
      <c r="BD934" s="142"/>
      <c r="BE934" s="110"/>
      <c r="BF934" s="110"/>
      <c r="BG934" s="142"/>
      <c r="BH934" s="144"/>
      <c r="BI934" s="142"/>
      <c r="BJ934" s="142"/>
      <c r="BK934" s="110"/>
      <c r="BL934" s="142"/>
      <c r="BM934" s="110"/>
      <c r="BN934" s="142"/>
      <c r="BO934" s="142"/>
      <c r="BP934" s="142"/>
      <c r="BQ934" s="110"/>
      <c r="BR934" s="142"/>
      <c r="BS934" s="110"/>
      <c r="BT934" s="142"/>
      <c r="BU934" s="110"/>
      <c r="BV934" s="144"/>
      <c r="BW934" s="114"/>
      <c r="BX934" s="67"/>
      <c r="BY934" s="68"/>
      <c r="BZ934" s="143"/>
      <c r="CA934" s="143"/>
      <c r="CB934" s="142"/>
      <c r="CC934" s="110"/>
      <c r="CD934" s="110"/>
      <c r="CE934" s="142"/>
      <c r="CF934" s="145"/>
      <c r="CG934" s="142"/>
      <c r="CH934" s="142"/>
      <c r="CI934" s="142"/>
      <c r="CJ934" s="142"/>
      <c r="CK934" s="142"/>
      <c r="CL934" s="111"/>
      <c r="CM934" s="111"/>
      <c r="CN934" s="111"/>
      <c r="CO934" s="142"/>
      <c r="CP934" s="145"/>
      <c r="CQ934" s="142"/>
      <c r="CR934" s="142"/>
      <c r="CS934" s="142"/>
      <c r="CT934" s="142"/>
      <c r="CU934" s="142"/>
      <c r="CV934" s="111"/>
      <c r="CW934" s="111"/>
      <c r="CX934" s="111"/>
      <c r="CY934" s="142"/>
      <c r="CZ934" s="145"/>
      <c r="DA934" s="116"/>
      <c r="DB934" s="168"/>
      <c r="DC934" s="118"/>
      <c r="DD934" s="118"/>
      <c r="DE934" s="167"/>
      <c r="DF934" s="167"/>
    </row>
    <row r="935" spans="1:110" hidden="1" x14ac:dyDescent="0.25">
      <c r="A935" s="140"/>
      <c r="B935" s="141"/>
      <c r="C935" s="90"/>
      <c r="D935" s="142"/>
      <c r="E935" s="143"/>
      <c r="F935" s="144"/>
      <c r="G935" s="142"/>
      <c r="H935" s="142"/>
      <c r="I935" s="110"/>
      <c r="J935" s="142"/>
      <c r="K935" s="110"/>
      <c r="L935" s="142"/>
      <c r="M935" s="142"/>
      <c r="N935" s="142"/>
      <c r="O935" s="110"/>
      <c r="P935" s="142"/>
      <c r="Q935" s="110"/>
      <c r="R935" s="142"/>
      <c r="S935" s="142"/>
      <c r="T935" s="142"/>
      <c r="U935" s="110"/>
      <c r="V935" s="142"/>
      <c r="W935" s="110"/>
      <c r="X935" s="142"/>
      <c r="Y935" s="110"/>
      <c r="Z935" s="144"/>
      <c r="AA935" s="142"/>
      <c r="AB935" s="142"/>
      <c r="AC935" s="142"/>
      <c r="AD935" s="142"/>
      <c r="AE935" s="142"/>
      <c r="AF935" s="111"/>
      <c r="AG935" s="111"/>
      <c r="AH935" s="111"/>
      <c r="AI935" s="142"/>
      <c r="AJ935" s="144"/>
      <c r="AK935" s="142"/>
      <c r="AL935" s="142"/>
      <c r="AM935" s="142"/>
      <c r="AN935" s="142"/>
      <c r="AO935" s="142"/>
      <c r="AP935" s="111"/>
      <c r="AQ935" s="111"/>
      <c r="AR935" s="111"/>
      <c r="AS935" s="142"/>
      <c r="AT935" s="144"/>
      <c r="AU935" s="142"/>
      <c r="AV935" s="142"/>
      <c r="AW935" s="142"/>
      <c r="AX935" s="110"/>
      <c r="AY935" s="110"/>
      <c r="AZ935" s="142"/>
      <c r="BA935" s="144"/>
      <c r="BB935" s="142"/>
      <c r="BC935" s="142"/>
      <c r="BD935" s="142"/>
      <c r="BE935" s="110"/>
      <c r="BF935" s="110"/>
      <c r="BG935" s="142"/>
      <c r="BH935" s="144"/>
      <c r="BI935" s="142"/>
      <c r="BJ935" s="142"/>
      <c r="BK935" s="110"/>
      <c r="BL935" s="142"/>
      <c r="BM935" s="110"/>
      <c r="BN935" s="142"/>
      <c r="BO935" s="142"/>
      <c r="BP935" s="142"/>
      <c r="BQ935" s="110"/>
      <c r="BR935" s="142"/>
      <c r="BS935" s="110"/>
      <c r="BT935" s="142"/>
      <c r="BU935" s="110"/>
      <c r="BV935" s="144"/>
      <c r="BW935" s="114"/>
      <c r="BX935" s="67"/>
      <c r="BY935" s="68"/>
      <c r="BZ935" s="143"/>
      <c r="CA935" s="143"/>
      <c r="CB935" s="142"/>
      <c r="CC935" s="110"/>
      <c r="CD935" s="110"/>
      <c r="CE935" s="142"/>
      <c r="CF935" s="145"/>
      <c r="CG935" s="142"/>
      <c r="CH935" s="142"/>
      <c r="CI935" s="142"/>
      <c r="CJ935" s="142"/>
      <c r="CK935" s="142"/>
      <c r="CL935" s="111"/>
      <c r="CM935" s="111"/>
      <c r="CN935" s="111"/>
      <c r="CO935" s="142"/>
      <c r="CP935" s="145"/>
      <c r="CQ935" s="142"/>
      <c r="CR935" s="142"/>
      <c r="CS935" s="142"/>
      <c r="CT935" s="142"/>
      <c r="CU935" s="142"/>
      <c r="CV935" s="111"/>
      <c r="CW935" s="111"/>
      <c r="CX935" s="111"/>
      <c r="CY935" s="142"/>
      <c r="CZ935" s="145"/>
      <c r="DA935" s="116"/>
      <c r="DB935" s="168"/>
      <c r="DC935" s="118"/>
      <c r="DD935" s="118"/>
      <c r="DE935" s="167"/>
      <c r="DF935" s="167"/>
    </row>
    <row r="936" spans="1:110" hidden="1" x14ac:dyDescent="0.25">
      <c r="A936" s="140"/>
      <c r="B936" s="141"/>
      <c r="C936" s="90"/>
      <c r="D936" s="142"/>
      <c r="E936" s="143"/>
      <c r="F936" s="144"/>
      <c r="G936" s="142"/>
      <c r="H936" s="142"/>
      <c r="I936" s="110"/>
      <c r="J936" s="142"/>
      <c r="K936" s="110"/>
      <c r="L936" s="142"/>
      <c r="M936" s="142"/>
      <c r="N936" s="142"/>
      <c r="O936" s="110"/>
      <c r="P936" s="142"/>
      <c r="Q936" s="110"/>
      <c r="R936" s="142"/>
      <c r="S936" s="142"/>
      <c r="T936" s="142"/>
      <c r="U936" s="110"/>
      <c r="V936" s="142"/>
      <c r="W936" s="110"/>
      <c r="X936" s="142"/>
      <c r="Y936" s="110"/>
      <c r="Z936" s="144"/>
      <c r="AA936" s="142"/>
      <c r="AB936" s="142"/>
      <c r="AC936" s="142"/>
      <c r="AD936" s="142"/>
      <c r="AE936" s="142"/>
      <c r="AF936" s="111"/>
      <c r="AG936" s="111"/>
      <c r="AH936" s="111"/>
      <c r="AI936" s="142"/>
      <c r="AJ936" s="144"/>
      <c r="AK936" s="142"/>
      <c r="AL936" s="142"/>
      <c r="AM936" s="142"/>
      <c r="AN936" s="142"/>
      <c r="AO936" s="142"/>
      <c r="AP936" s="111"/>
      <c r="AQ936" s="111"/>
      <c r="AR936" s="111"/>
      <c r="AS936" s="142"/>
      <c r="AT936" s="144"/>
      <c r="AU936" s="142"/>
      <c r="AV936" s="142"/>
      <c r="AW936" s="142"/>
      <c r="AX936" s="110"/>
      <c r="AY936" s="110"/>
      <c r="AZ936" s="142"/>
      <c r="BA936" s="144"/>
      <c r="BB936" s="142"/>
      <c r="BC936" s="142"/>
      <c r="BD936" s="142"/>
      <c r="BE936" s="110"/>
      <c r="BF936" s="110"/>
      <c r="BG936" s="142"/>
      <c r="BH936" s="144"/>
      <c r="BI936" s="142"/>
      <c r="BJ936" s="142"/>
      <c r="BK936" s="110"/>
      <c r="BL936" s="142"/>
      <c r="BM936" s="110"/>
      <c r="BN936" s="142"/>
      <c r="BO936" s="142"/>
      <c r="BP936" s="142"/>
      <c r="BQ936" s="110"/>
      <c r="BR936" s="142"/>
      <c r="BS936" s="110"/>
      <c r="BT936" s="142"/>
      <c r="BU936" s="110"/>
      <c r="BV936" s="144"/>
      <c r="BW936" s="114"/>
      <c r="BX936" s="67"/>
      <c r="BY936" s="68"/>
      <c r="BZ936" s="143"/>
      <c r="CA936" s="143"/>
      <c r="CB936" s="142"/>
      <c r="CC936" s="110"/>
      <c r="CD936" s="110"/>
      <c r="CE936" s="142"/>
      <c r="CF936" s="145"/>
      <c r="CG936" s="142"/>
      <c r="CH936" s="142"/>
      <c r="CI936" s="142"/>
      <c r="CJ936" s="142"/>
      <c r="CK936" s="142"/>
      <c r="CL936" s="111"/>
      <c r="CM936" s="111"/>
      <c r="CN936" s="111"/>
      <c r="CO936" s="142"/>
      <c r="CP936" s="145"/>
      <c r="CQ936" s="142"/>
      <c r="CR936" s="142"/>
      <c r="CS936" s="142"/>
      <c r="CT936" s="142"/>
      <c r="CU936" s="142"/>
      <c r="CV936" s="111"/>
      <c r="CW936" s="111"/>
      <c r="CX936" s="111"/>
      <c r="CY936" s="142"/>
      <c r="CZ936" s="145"/>
      <c r="DA936" s="116"/>
      <c r="DB936" s="168"/>
      <c r="DC936" s="118"/>
      <c r="DD936" s="118"/>
      <c r="DE936" s="167"/>
      <c r="DF936" s="167"/>
    </row>
    <row r="937" spans="1:110" hidden="1" x14ac:dyDescent="0.25">
      <c r="A937" s="140"/>
      <c r="B937" s="141"/>
      <c r="C937" s="90"/>
      <c r="D937" s="142"/>
      <c r="E937" s="143"/>
      <c r="F937" s="144"/>
      <c r="G937" s="142"/>
      <c r="H937" s="142"/>
      <c r="I937" s="110"/>
      <c r="J937" s="142"/>
      <c r="K937" s="110"/>
      <c r="L937" s="142"/>
      <c r="M937" s="142"/>
      <c r="N937" s="142"/>
      <c r="O937" s="110"/>
      <c r="P937" s="142"/>
      <c r="Q937" s="110"/>
      <c r="R937" s="142"/>
      <c r="S937" s="142"/>
      <c r="T937" s="142"/>
      <c r="U937" s="110"/>
      <c r="V937" s="142"/>
      <c r="W937" s="110"/>
      <c r="X937" s="142"/>
      <c r="Y937" s="110"/>
      <c r="Z937" s="144"/>
      <c r="AA937" s="142"/>
      <c r="AB937" s="142"/>
      <c r="AC937" s="142"/>
      <c r="AD937" s="142"/>
      <c r="AE937" s="142"/>
      <c r="AF937" s="111"/>
      <c r="AG937" s="111"/>
      <c r="AH937" s="111"/>
      <c r="AI937" s="142"/>
      <c r="AJ937" s="144"/>
      <c r="AK937" s="142"/>
      <c r="AL937" s="142"/>
      <c r="AM937" s="142"/>
      <c r="AN937" s="142"/>
      <c r="AO937" s="142"/>
      <c r="AP937" s="111"/>
      <c r="AQ937" s="111"/>
      <c r="AR937" s="111"/>
      <c r="AS937" s="142"/>
      <c r="AT937" s="144"/>
      <c r="AU937" s="142"/>
      <c r="AV937" s="142"/>
      <c r="AW937" s="142"/>
      <c r="AX937" s="110"/>
      <c r="AY937" s="110"/>
      <c r="AZ937" s="142"/>
      <c r="BA937" s="144"/>
      <c r="BB937" s="142"/>
      <c r="BC937" s="142"/>
      <c r="BD937" s="142"/>
      <c r="BE937" s="110"/>
      <c r="BF937" s="110"/>
      <c r="BG937" s="142"/>
      <c r="BH937" s="144"/>
      <c r="BI937" s="142"/>
      <c r="BJ937" s="142"/>
      <c r="BK937" s="110"/>
      <c r="BL937" s="142"/>
      <c r="BM937" s="110"/>
      <c r="BN937" s="142"/>
      <c r="BO937" s="142"/>
      <c r="BP937" s="142"/>
      <c r="BQ937" s="110"/>
      <c r="BR937" s="142"/>
      <c r="BS937" s="110"/>
      <c r="BT937" s="142"/>
      <c r="BU937" s="110"/>
      <c r="BV937" s="144"/>
      <c r="BW937" s="114"/>
      <c r="BX937" s="67"/>
      <c r="BY937" s="68"/>
      <c r="BZ937" s="143"/>
      <c r="CA937" s="143"/>
      <c r="CB937" s="142"/>
      <c r="CC937" s="110"/>
      <c r="CD937" s="110"/>
      <c r="CE937" s="142"/>
      <c r="CF937" s="145"/>
      <c r="CG937" s="142"/>
      <c r="CH937" s="142"/>
      <c r="CI937" s="142"/>
      <c r="CJ937" s="142"/>
      <c r="CK937" s="142"/>
      <c r="CL937" s="111"/>
      <c r="CM937" s="111"/>
      <c r="CN937" s="111"/>
      <c r="CO937" s="142"/>
      <c r="CP937" s="145"/>
      <c r="CQ937" s="142"/>
      <c r="CR937" s="142"/>
      <c r="CS937" s="142"/>
      <c r="CT937" s="142"/>
      <c r="CU937" s="142"/>
      <c r="CV937" s="111"/>
      <c r="CW937" s="111"/>
      <c r="CX937" s="111"/>
      <c r="CY937" s="142"/>
      <c r="CZ937" s="145"/>
      <c r="DA937" s="116"/>
      <c r="DB937" s="168"/>
      <c r="DC937" s="118"/>
      <c r="DD937" s="118"/>
      <c r="DE937" s="167"/>
      <c r="DF937" s="167"/>
    </row>
    <row r="938" spans="1:110" hidden="1" x14ac:dyDescent="0.25">
      <c r="A938" s="140"/>
      <c r="B938" s="141"/>
      <c r="C938" s="90"/>
      <c r="D938" s="142"/>
      <c r="E938" s="143"/>
      <c r="F938" s="144"/>
      <c r="G938" s="142"/>
      <c r="H938" s="142"/>
      <c r="I938" s="110"/>
      <c r="J938" s="142"/>
      <c r="K938" s="110"/>
      <c r="L938" s="142"/>
      <c r="M938" s="142"/>
      <c r="N938" s="142"/>
      <c r="O938" s="110"/>
      <c r="P938" s="142"/>
      <c r="Q938" s="110"/>
      <c r="R938" s="142"/>
      <c r="S938" s="142"/>
      <c r="T938" s="142"/>
      <c r="U938" s="110"/>
      <c r="V938" s="142"/>
      <c r="W938" s="110"/>
      <c r="X938" s="142"/>
      <c r="Y938" s="110"/>
      <c r="Z938" s="144"/>
      <c r="AA938" s="142"/>
      <c r="AB938" s="142"/>
      <c r="AC938" s="142"/>
      <c r="AD938" s="142"/>
      <c r="AE938" s="142"/>
      <c r="AF938" s="111"/>
      <c r="AG938" s="111"/>
      <c r="AH938" s="111"/>
      <c r="AI938" s="142"/>
      <c r="AJ938" s="144"/>
      <c r="AK938" s="142"/>
      <c r="AL938" s="142"/>
      <c r="AM938" s="142"/>
      <c r="AN938" s="142"/>
      <c r="AO938" s="142"/>
      <c r="AP938" s="111"/>
      <c r="AQ938" s="111"/>
      <c r="AR938" s="111"/>
      <c r="AS938" s="142"/>
      <c r="AT938" s="144"/>
      <c r="AU938" s="142"/>
      <c r="AV938" s="142"/>
      <c r="AW938" s="142"/>
      <c r="AX938" s="110"/>
      <c r="AY938" s="110"/>
      <c r="AZ938" s="142"/>
      <c r="BA938" s="144"/>
      <c r="BB938" s="142"/>
      <c r="BC938" s="142"/>
      <c r="BD938" s="142"/>
      <c r="BE938" s="110"/>
      <c r="BF938" s="110"/>
      <c r="BG938" s="142"/>
      <c r="BH938" s="144"/>
      <c r="BI938" s="142"/>
      <c r="BJ938" s="142"/>
      <c r="BK938" s="110"/>
      <c r="BL938" s="142"/>
      <c r="BM938" s="110"/>
      <c r="BN938" s="142"/>
      <c r="BO938" s="142"/>
      <c r="BP938" s="142"/>
      <c r="BQ938" s="110"/>
      <c r="BR938" s="142"/>
      <c r="BS938" s="110"/>
      <c r="BT938" s="142"/>
      <c r="BU938" s="110"/>
      <c r="BV938" s="144"/>
      <c r="BW938" s="114"/>
      <c r="BX938" s="67"/>
      <c r="BY938" s="68"/>
      <c r="BZ938" s="143"/>
      <c r="CA938" s="143"/>
      <c r="CB938" s="142"/>
      <c r="CC938" s="110"/>
      <c r="CD938" s="110"/>
      <c r="CE938" s="142"/>
      <c r="CF938" s="145"/>
      <c r="CG938" s="142"/>
      <c r="CH938" s="142"/>
      <c r="CI938" s="142"/>
      <c r="CJ938" s="142"/>
      <c r="CK938" s="142"/>
      <c r="CL938" s="111"/>
      <c r="CM938" s="111"/>
      <c r="CN938" s="111"/>
      <c r="CO938" s="142"/>
      <c r="CP938" s="145"/>
      <c r="CQ938" s="142"/>
      <c r="CR938" s="142"/>
      <c r="CS938" s="142"/>
      <c r="CT938" s="142"/>
      <c r="CU938" s="142"/>
      <c r="CV938" s="111"/>
      <c r="CW938" s="111"/>
      <c r="CX938" s="111"/>
      <c r="CY938" s="142"/>
      <c r="CZ938" s="145"/>
      <c r="DA938" s="116"/>
      <c r="DB938" s="168"/>
      <c r="DC938" s="118"/>
      <c r="DD938" s="118"/>
      <c r="DE938" s="167"/>
      <c r="DF938" s="167"/>
    </row>
    <row r="939" spans="1:110" hidden="1" x14ac:dyDescent="0.25">
      <c r="A939" s="140"/>
      <c r="B939" s="141"/>
      <c r="C939" s="90"/>
      <c r="D939" s="142"/>
      <c r="E939" s="143"/>
      <c r="F939" s="144"/>
      <c r="G939" s="142"/>
      <c r="H939" s="142"/>
      <c r="I939" s="110"/>
      <c r="J939" s="142"/>
      <c r="K939" s="110"/>
      <c r="L939" s="142"/>
      <c r="M939" s="142"/>
      <c r="N939" s="142"/>
      <c r="O939" s="110"/>
      <c r="P939" s="142"/>
      <c r="Q939" s="110"/>
      <c r="R939" s="142"/>
      <c r="S939" s="142"/>
      <c r="T939" s="142"/>
      <c r="U939" s="110"/>
      <c r="V939" s="142"/>
      <c r="W939" s="110"/>
      <c r="X939" s="142"/>
      <c r="Y939" s="110"/>
      <c r="Z939" s="144"/>
      <c r="AA939" s="142"/>
      <c r="AB939" s="142"/>
      <c r="AC939" s="142"/>
      <c r="AD939" s="142"/>
      <c r="AE939" s="142"/>
      <c r="AF939" s="111"/>
      <c r="AG939" s="111"/>
      <c r="AH939" s="111"/>
      <c r="AI939" s="142"/>
      <c r="AJ939" s="144"/>
      <c r="AK939" s="142"/>
      <c r="AL939" s="142"/>
      <c r="AM939" s="142"/>
      <c r="AN939" s="142"/>
      <c r="AO939" s="142"/>
      <c r="AP939" s="111"/>
      <c r="AQ939" s="111"/>
      <c r="AR939" s="111"/>
      <c r="AS939" s="142"/>
      <c r="AT939" s="144"/>
      <c r="AU939" s="142"/>
      <c r="AV939" s="142"/>
      <c r="AW939" s="142"/>
      <c r="AX939" s="110"/>
      <c r="AY939" s="110"/>
      <c r="AZ939" s="142"/>
      <c r="BA939" s="144"/>
      <c r="BB939" s="142"/>
      <c r="BC939" s="142"/>
      <c r="BD939" s="142"/>
      <c r="BE939" s="110"/>
      <c r="BF939" s="110"/>
      <c r="BG939" s="142"/>
      <c r="BH939" s="144"/>
      <c r="BI939" s="142"/>
      <c r="BJ939" s="142"/>
      <c r="BK939" s="110"/>
      <c r="BL939" s="142"/>
      <c r="BM939" s="110"/>
      <c r="BN939" s="142"/>
      <c r="BO939" s="142"/>
      <c r="BP939" s="142"/>
      <c r="BQ939" s="110"/>
      <c r="BR939" s="142"/>
      <c r="BS939" s="110"/>
      <c r="BT939" s="142"/>
      <c r="BU939" s="110"/>
      <c r="BV939" s="144"/>
      <c r="BW939" s="114"/>
      <c r="BX939" s="67"/>
      <c r="BY939" s="68"/>
      <c r="BZ939" s="143"/>
      <c r="CA939" s="143"/>
      <c r="CB939" s="142"/>
      <c r="CC939" s="110"/>
      <c r="CD939" s="110"/>
      <c r="CE939" s="142"/>
      <c r="CF939" s="145"/>
      <c r="CG939" s="142"/>
      <c r="CH939" s="142"/>
      <c r="CI939" s="142"/>
      <c r="CJ939" s="142"/>
      <c r="CK939" s="142"/>
      <c r="CL939" s="111"/>
      <c r="CM939" s="111"/>
      <c r="CN939" s="111"/>
      <c r="CO939" s="142"/>
      <c r="CP939" s="145"/>
      <c r="CQ939" s="142"/>
      <c r="CR939" s="142"/>
      <c r="CS939" s="142"/>
      <c r="CT939" s="142"/>
      <c r="CU939" s="142"/>
      <c r="CV939" s="111"/>
      <c r="CW939" s="111"/>
      <c r="CX939" s="111"/>
      <c r="CY939" s="142"/>
      <c r="CZ939" s="145"/>
      <c r="DA939" s="116"/>
      <c r="DB939" s="168"/>
      <c r="DC939" s="118"/>
      <c r="DD939" s="118"/>
      <c r="DE939" s="167"/>
      <c r="DF939" s="167"/>
    </row>
    <row r="940" spans="1:110" hidden="1" x14ac:dyDescent="0.25">
      <c r="A940" s="140"/>
      <c r="B940" s="141"/>
      <c r="C940" s="90"/>
      <c r="D940" s="142"/>
      <c r="E940" s="143"/>
      <c r="F940" s="144"/>
      <c r="G940" s="142"/>
      <c r="H940" s="142"/>
      <c r="I940" s="110"/>
      <c r="J940" s="142"/>
      <c r="K940" s="110"/>
      <c r="L940" s="142"/>
      <c r="M940" s="142"/>
      <c r="N940" s="142"/>
      <c r="O940" s="110"/>
      <c r="P940" s="142"/>
      <c r="Q940" s="110"/>
      <c r="R940" s="142"/>
      <c r="S940" s="142"/>
      <c r="T940" s="142"/>
      <c r="U940" s="110"/>
      <c r="V940" s="142"/>
      <c r="W940" s="110"/>
      <c r="X940" s="142"/>
      <c r="Y940" s="110"/>
      <c r="Z940" s="144"/>
      <c r="AA940" s="142"/>
      <c r="AB940" s="142"/>
      <c r="AC940" s="142"/>
      <c r="AD940" s="142"/>
      <c r="AE940" s="142"/>
      <c r="AF940" s="111"/>
      <c r="AG940" s="111"/>
      <c r="AH940" s="111"/>
      <c r="AI940" s="142"/>
      <c r="AJ940" s="144"/>
      <c r="AK940" s="142"/>
      <c r="AL940" s="142"/>
      <c r="AM940" s="142"/>
      <c r="AN940" s="142"/>
      <c r="AO940" s="142"/>
      <c r="AP940" s="111"/>
      <c r="AQ940" s="111"/>
      <c r="AR940" s="111"/>
      <c r="AS940" s="142"/>
      <c r="AT940" s="144"/>
      <c r="AU940" s="142"/>
      <c r="AV940" s="142"/>
      <c r="AW940" s="142"/>
      <c r="AX940" s="110"/>
      <c r="AY940" s="110"/>
      <c r="AZ940" s="142"/>
      <c r="BA940" s="144"/>
      <c r="BB940" s="142"/>
      <c r="BC940" s="142"/>
      <c r="BD940" s="142"/>
      <c r="BE940" s="110"/>
      <c r="BF940" s="110"/>
      <c r="BG940" s="142"/>
      <c r="BH940" s="144"/>
      <c r="BI940" s="142"/>
      <c r="BJ940" s="142"/>
      <c r="BK940" s="110"/>
      <c r="BL940" s="142"/>
      <c r="BM940" s="110"/>
      <c r="BN940" s="142"/>
      <c r="BO940" s="142"/>
      <c r="BP940" s="142"/>
      <c r="BQ940" s="110"/>
      <c r="BR940" s="142"/>
      <c r="BS940" s="110"/>
      <c r="BT940" s="142"/>
      <c r="BU940" s="110"/>
      <c r="BV940" s="144"/>
      <c r="BW940" s="114"/>
      <c r="BX940" s="67"/>
      <c r="BY940" s="68"/>
      <c r="BZ940" s="143"/>
      <c r="CA940" s="143"/>
      <c r="CB940" s="142"/>
      <c r="CC940" s="110"/>
      <c r="CD940" s="110"/>
      <c r="CE940" s="142"/>
      <c r="CF940" s="145"/>
      <c r="CG940" s="142"/>
      <c r="CH940" s="142"/>
      <c r="CI940" s="142"/>
      <c r="CJ940" s="142"/>
      <c r="CK940" s="142"/>
      <c r="CL940" s="111"/>
      <c r="CM940" s="111"/>
      <c r="CN940" s="111"/>
      <c r="CO940" s="142"/>
      <c r="CP940" s="145"/>
      <c r="CQ940" s="142"/>
      <c r="CR940" s="142"/>
      <c r="CS940" s="142"/>
      <c r="CT940" s="142"/>
      <c r="CU940" s="142"/>
      <c r="CV940" s="111"/>
      <c r="CW940" s="111"/>
      <c r="CX940" s="111"/>
      <c r="CY940" s="142"/>
      <c r="CZ940" s="145"/>
      <c r="DA940" s="116"/>
      <c r="DB940" s="168"/>
      <c r="DC940" s="118"/>
      <c r="DD940" s="118"/>
      <c r="DE940" s="167"/>
      <c r="DF940" s="167"/>
    </row>
    <row r="941" spans="1:110" hidden="1" x14ac:dyDescent="0.25">
      <c r="A941" s="140"/>
      <c r="B941" s="141"/>
      <c r="C941" s="90"/>
      <c r="D941" s="142"/>
      <c r="E941" s="143"/>
      <c r="F941" s="144"/>
      <c r="G941" s="142"/>
      <c r="H941" s="142"/>
      <c r="I941" s="110"/>
      <c r="J941" s="142"/>
      <c r="K941" s="110"/>
      <c r="L941" s="142"/>
      <c r="M941" s="142"/>
      <c r="N941" s="142"/>
      <c r="O941" s="110"/>
      <c r="P941" s="142"/>
      <c r="Q941" s="110"/>
      <c r="R941" s="142"/>
      <c r="S941" s="142"/>
      <c r="T941" s="142"/>
      <c r="U941" s="110"/>
      <c r="V941" s="142"/>
      <c r="W941" s="110"/>
      <c r="X941" s="142"/>
      <c r="Y941" s="110"/>
      <c r="Z941" s="144"/>
      <c r="AA941" s="142"/>
      <c r="AB941" s="142"/>
      <c r="AC941" s="142"/>
      <c r="AD941" s="142"/>
      <c r="AE941" s="142"/>
      <c r="AF941" s="111"/>
      <c r="AG941" s="111"/>
      <c r="AH941" s="111"/>
      <c r="AI941" s="142"/>
      <c r="AJ941" s="144"/>
      <c r="AK941" s="142"/>
      <c r="AL941" s="142"/>
      <c r="AM941" s="142"/>
      <c r="AN941" s="142"/>
      <c r="AO941" s="142"/>
      <c r="AP941" s="111"/>
      <c r="AQ941" s="111"/>
      <c r="AR941" s="111"/>
      <c r="AS941" s="142"/>
      <c r="AT941" s="144"/>
      <c r="AU941" s="142"/>
      <c r="AV941" s="142"/>
      <c r="AW941" s="142"/>
      <c r="AX941" s="110"/>
      <c r="AY941" s="110"/>
      <c r="AZ941" s="142"/>
      <c r="BA941" s="144"/>
      <c r="BB941" s="142"/>
      <c r="BC941" s="142"/>
      <c r="BD941" s="142"/>
      <c r="BE941" s="110"/>
      <c r="BF941" s="110"/>
      <c r="BG941" s="142"/>
      <c r="BH941" s="144"/>
      <c r="BI941" s="142"/>
      <c r="BJ941" s="142"/>
      <c r="BK941" s="110"/>
      <c r="BL941" s="142"/>
      <c r="BM941" s="110"/>
      <c r="BN941" s="142"/>
      <c r="BO941" s="142"/>
      <c r="BP941" s="142"/>
      <c r="BQ941" s="110"/>
      <c r="BR941" s="142"/>
      <c r="BS941" s="110"/>
      <c r="BT941" s="142"/>
      <c r="BU941" s="110"/>
      <c r="BV941" s="144"/>
      <c r="BW941" s="114"/>
      <c r="BX941" s="67"/>
      <c r="BY941" s="68"/>
      <c r="BZ941" s="143"/>
      <c r="CA941" s="143"/>
      <c r="CB941" s="142"/>
      <c r="CC941" s="110"/>
      <c r="CD941" s="110"/>
      <c r="CE941" s="142"/>
      <c r="CF941" s="145"/>
      <c r="CG941" s="142"/>
      <c r="CH941" s="142"/>
      <c r="CI941" s="142"/>
      <c r="CJ941" s="142"/>
      <c r="CK941" s="142"/>
      <c r="CL941" s="111"/>
      <c r="CM941" s="111"/>
      <c r="CN941" s="111"/>
      <c r="CO941" s="142"/>
      <c r="CP941" s="145"/>
      <c r="CQ941" s="142"/>
      <c r="CR941" s="142"/>
      <c r="CS941" s="142"/>
      <c r="CT941" s="142"/>
      <c r="CU941" s="142"/>
      <c r="CV941" s="111"/>
      <c r="CW941" s="111"/>
      <c r="CX941" s="111"/>
      <c r="CY941" s="142"/>
      <c r="CZ941" s="145"/>
      <c r="DA941" s="116"/>
      <c r="DB941" s="168"/>
      <c r="DC941" s="118"/>
      <c r="DD941" s="118"/>
      <c r="DE941" s="167"/>
      <c r="DF941" s="167"/>
    </row>
    <row r="942" spans="1:110" hidden="1" x14ac:dyDescent="0.25">
      <c r="A942" s="140"/>
      <c r="B942" s="141"/>
      <c r="C942" s="90"/>
      <c r="D942" s="142"/>
      <c r="E942" s="143"/>
      <c r="F942" s="144"/>
      <c r="G942" s="142"/>
      <c r="H942" s="142"/>
      <c r="I942" s="110"/>
      <c r="J942" s="142"/>
      <c r="K942" s="110"/>
      <c r="L942" s="142"/>
      <c r="M942" s="142"/>
      <c r="N942" s="142"/>
      <c r="O942" s="110"/>
      <c r="P942" s="142"/>
      <c r="Q942" s="110"/>
      <c r="R942" s="142"/>
      <c r="S942" s="142"/>
      <c r="T942" s="142"/>
      <c r="U942" s="110"/>
      <c r="V942" s="142"/>
      <c r="W942" s="110"/>
      <c r="X942" s="142"/>
      <c r="Y942" s="110"/>
      <c r="Z942" s="144"/>
      <c r="AA942" s="142"/>
      <c r="AB942" s="142"/>
      <c r="AC942" s="142"/>
      <c r="AD942" s="142"/>
      <c r="AE942" s="142"/>
      <c r="AF942" s="111"/>
      <c r="AG942" s="111"/>
      <c r="AH942" s="111"/>
      <c r="AI942" s="142"/>
      <c r="AJ942" s="144"/>
      <c r="AK942" s="142"/>
      <c r="AL942" s="142"/>
      <c r="AM942" s="142"/>
      <c r="AN942" s="142"/>
      <c r="AO942" s="142"/>
      <c r="AP942" s="111"/>
      <c r="AQ942" s="111"/>
      <c r="AR942" s="111"/>
      <c r="AS942" s="142"/>
      <c r="AT942" s="144"/>
      <c r="AU942" s="142"/>
      <c r="AV942" s="142"/>
      <c r="AW942" s="142"/>
      <c r="AX942" s="110"/>
      <c r="AY942" s="110"/>
      <c r="AZ942" s="142"/>
      <c r="BA942" s="144"/>
      <c r="BB942" s="142"/>
      <c r="BC942" s="142"/>
      <c r="BD942" s="142"/>
      <c r="BE942" s="110"/>
      <c r="BF942" s="110"/>
      <c r="BG942" s="142"/>
      <c r="BH942" s="144"/>
      <c r="BI942" s="142"/>
      <c r="BJ942" s="142"/>
      <c r="BK942" s="110"/>
      <c r="BL942" s="142"/>
      <c r="BM942" s="110"/>
      <c r="BN942" s="142"/>
      <c r="BO942" s="142"/>
      <c r="BP942" s="142"/>
      <c r="BQ942" s="110"/>
      <c r="BR942" s="142"/>
      <c r="BS942" s="110"/>
      <c r="BT942" s="142"/>
      <c r="BU942" s="110"/>
      <c r="BV942" s="144"/>
      <c r="BW942" s="114"/>
      <c r="BX942" s="67"/>
      <c r="BY942" s="68"/>
      <c r="BZ942" s="143"/>
      <c r="CA942" s="143"/>
      <c r="CB942" s="142"/>
      <c r="CC942" s="110"/>
      <c r="CD942" s="110"/>
      <c r="CE942" s="142"/>
      <c r="CF942" s="145"/>
      <c r="CG942" s="142"/>
      <c r="CH942" s="142"/>
      <c r="CI942" s="142"/>
      <c r="CJ942" s="142"/>
      <c r="CK942" s="142"/>
      <c r="CL942" s="111"/>
      <c r="CM942" s="111"/>
      <c r="CN942" s="111"/>
      <c r="CO942" s="142"/>
      <c r="CP942" s="145"/>
      <c r="CQ942" s="142"/>
      <c r="CR942" s="142"/>
      <c r="CS942" s="142"/>
      <c r="CT942" s="142"/>
      <c r="CU942" s="142"/>
      <c r="CV942" s="111"/>
      <c r="CW942" s="111"/>
      <c r="CX942" s="111"/>
      <c r="CY942" s="142"/>
      <c r="CZ942" s="145"/>
      <c r="DA942" s="116"/>
      <c r="DB942" s="168"/>
      <c r="DC942" s="118"/>
      <c r="DD942" s="118"/>
      <c r="DE942" s="167"/>
      <c r="DF942" s="167"/>
    </row>
    <row r="943" spans="1:110" hidden="1" x14ac:dyDescent="0.25">
      <c r="A943" s="140"/>
      <c r="B943" s="141"/>
      <c r="C943" s="90"/>
      <c r="D943" s="142"/>
      <c r="E943" s="143"/>
      <c r="F943" s="144"/>
      <c r="G943" s="142"/>
      <c r="H943" s="142"/>
      <c r="I943" s="110"/>
      <c r="J943" s="142"/>
      <c r="K943" s="110"/>
      <c r="L943" s="142"/>
      <c r="M943" s="142"/>
      <c r="N943" s="142"/>
      <c r="O943" s="110"/>
      <c r="P943" s="142"/>
      <c r="Q943" s="110"/>
      <c r="R943" s="142"/>
      <c r="S943" s="142"/>
      <c r="T943" s="142"/>
      <c r="U943" s="110"/>
      <c r="V943" s="142"/>
      <c r="W943" s="110"/>
      <c r="X943" s="142"/>
      <c r="Y943" s="110"/>
      <c r="Z943" s="144"/>
      <c r="AA943" s="142"/>
      <c r="AB943" s="142"/>
      <c r="AC943" s="142"/>
      <c r="AD943" s="142"/>
      <c r="AE943" s="142"/>
      <c r="AF943" s="111"/>
      <c r="AG943" s="111"/>
      <c r="AH943" s="111"/>
      <c r="AI943" s="142"/>
      <c r="AJ943" s="144"/>
      <c r="AK943" s="142"/>
      <c r="AL943" s="142"/>
      <c r="AM943" s="142"/>
      <c r="AN943" s="142"/>
      <c r="AO943" s="142"/>
      <c r="AP943" s="111"/>
      <c r="AQ943" s="111"/>
      <c r="AR943" s="111"/>
      <c r="AS943" s="142"/>
      <c r="AT943" s="144"/>
      <c r="AU943" s="142"/>
      <c r="AV943" s="142"/>
      <c r="AW943" s="142"/>
      <c r="AX943" s="110"/>
      <c r="AY943" s="110"/>
      <c r="AZ943" s="142"/>
      <c r="BA943" s="144"/>
      <c r="BB943" s="142"/>
      <c r="BC943" s="142"/>
      <c r="BD943" s="142"/>
      <c r="BE943" s="110"/>
      <c r="BF943" s="110"/>
      <c r="BG943" s="142"/>
      <c r="BH943" s="144"/>
      <c r="BI943" s="142"/>
      <c r="BJ943" s="142"/>
      <c r="BK943" s="110"/>
      <c r="BL943" s="142"/>
      <c r="BM943" s="110"/>
      <c r="BN943" s="142"/>
      <c r="BO943" s="142"/>
      <c r="BP943" s="142"/>
      <c r="BQ943" s="110"/>
      <c r="BR943" s="142"/>
      <c r="BS943" s="110"/>
      <c r="BT943" s="142"/>
      <c r="BU943" s="110"/>
      <c r="BV943" s="144"/>
      <c r="BW943" s="114"/>
      <c r="BX943" s="67"/>
      <c r="BY943" s="68"/>
      <c r="BZ943" s="143"/>
      <c r="CA943" s="143"/>
      <c r="CB943" s="142"/>
      <c r="CC943" s="110"/>
      <c r="CD943" s="110"/>
      <c r="CE943" s="142"/>
      <c r="CF943" s="145"/>
      <c r="CG943" s="142"/>
      <c r="CH943" s="142"/>
      <c r="CI943" s="142"/>
      <c r="CJ943" s="142"/>
      <c r="CK943" s="142"/>
      <c r="CL943" s="111"/>
      <c r="CM943" s="111"/>
      <c r="CN943" s="111"/>
      <c r="CO943" s="142"/>
      <c r="CP943" s="145"/>
      <c r="CQ943" s="142"/>
      <c r="CR943" s="142"/>
      <c r="CS943" s="142"/>
      <c r="CT943" s="142"/>
      <c r="CU943" s="142"/>
      <c r="CV943" s="111"/>
      <c r="CW943" s="111"/>
      <c r="CX943" s="111"/>
      <c r="CY943" s="142"/>
      <c r="CZ943" s="145"/>
      <c r="DA943" s="116"/>
      <c r="DB943" s="168"/>
      <c r="DC943" s="118"/>
      <c r="DD943" s="118"/>
      <c r="DE943" s="167"/>
      <c r="DF943" s="167"/>
    </row>
    <row r="944" spans="1:110" hidden="1" x14ac:dyDescent="0.25">
      <c r="A944" s="140"/>
      <c r="B944" s="141"/>
      <c r="C944" s="90"/>
      <c r="D944" s="142"/>
      <c r="E944" s="143"/>
      <c r="F944" s="144"/>
      <c r="G944" s="142"/>
      <c r="H944" s="142"/>
      <c r="I944" s="110"/>
      <c r="J944" s="142"/>
      <c r="K944" s="110"/>
      <c r="L944" s="142"/>
      <c r="M944" s="142"/>
      <c r="N944" s="142"/>
      <c r="O944" s="110"/>
      <c r="P944" s="142"/>
      <c r="Q944" s="110"/>
      <c r="R944" s="142"/>
      <c r="S944" s="142"/>
      <c r="T944" s="142"/>
      <c r="U944" s="110"/>
      <c r="V944" s="142"/>
      <c r="W944" s="110"/>
      <c r="X944" s="142"/>
      <c r="Y944" s="110"/>
      <c r="Z944" s="144"/>
      <c r="AA944" s="142"/>
      <c r="AB944" s="142"/>
      <c r="AC944" s="142"/>
      <c r="AD944" s="142"/>
      <c r="AE944" s="142"/>
      <c r="AF944" s="111"/>
      <c r="AG944" s="111"/>
      <c r="AH944" s="111"/>
      <c r="AI944" s="142"/>
      <c r="AJ944" s="144"/>
      <c r="AK944" s="142"/>
      <c r="AL944" s="142"/>
      <c r="AM944" s="142"/>
      <c r="AN944" s="142"/>
      <c r="AO944" s="142"/>
      <c r="AP944" s="111"/>
      <c r="AQ944" s="111"/>
      <c r="AR944" s="111"/>
      <c r="AS944" s="142"/>
      <c r="AT944" s="144"/>
      <c r="AU944" s="142"/>
      <c r="AV944" s="142"/>
      <c r="AW944" s="142"/>
      <c r="AX944" s="110"/>
      <c r="AY944" s="110"/>
      <c r="AZ944" s="142"/>
      <c r="BA944" s="144"/>
      <c r="BB944" s="142"/>
      <c r="BC944" s="142"/>
      <c r="BD944" s="142"/>
      <c r="BE944" s="110"/>
      <c r="BF944" s="110"/>
      <c r="BG944" s="142"/>
      <c r="BH944" s="144"/>
      <c r="BI944" s="142"/>
      <c r="BJ944" s="142"/>
      <c r="BK944" s="110"/>
      <c r="BL944" s="142"/>
      <c r="BM944" s="110"/>
      <c r="BN944" s="142"/>
      <c r="BO944" s="142"/>
      <c r="BP944" s="142"/>
      <c r="BQ944" s="110"/>
      <c r="BR944" s="142"/>
      <c r="BS944" s="110"/>
      <c r="BT944" s="142"/>
      <c r="BU944" s="110"/>
      <c r="BV944" s="144"/>
      <c r="BW944" s="114"/>
      <c r="BX944" s="67"/>
      <c r="BY944" s="68"/>
      <c r="BZ944" s="143"/>
      <c r="CA944" s="143"/>
      <c r="CB944" s="142"/>
      <c r="CC944" s="110"/>
      <c r="CD944" s="110"/>
      <c r="CE944" s="142"/>
      <c r="CF944" s="145"/>
      <c r="CG944" s="142"/>
      <c r="CH944" s="142"/>
      <c r="CI944" s="142"/>
      <c r="CJ944" s="142"/>
      <c r="CK944" s="142"/>
      <c r="CL944" s="111"/>
      <c r="CM944" s="111"/>
      <c r="CN944" s="111"/>
      <c r="CO944" s="142"/>
      <c r="CP944" s="145"/>
      <c r="CQ944" s="142"/>
      <c r="CR944" s="142"/>
      <c r="CS944" s="142"/>
      <c r="CT944" s="142"/>
      <c r="CU944" s="142"/>
      <c r="CV944" s="111"/>
      <c r="CW944" s="111"/>
      <c r="CX944" s="111"/>
      <c r="CY944" s="142"/>
      <c r="CZ944" s="145"/>
      <c r="DA944" s="116"/>
      <c r="DB944" s="168"/>
      <c r="DC944" s="118"/>
      <c r="DD944" s="118"/>
      <c r="DE944" s="167"/>
      <c r="DF944" s="167"/>
    </row>
    <row r="945" spans="1:110" hidden="1" x14ac:dyDescent="0.25">
      <c r="A945" s="140"/>
      <c r="B945" s="141"/>
      <c r="C945" s="90"/>
      <c r="D945" s="142"/>
      <c r="E945" s="143"/>
      <c r="F945" s="144"/>
      <c r="G945" s="142"/>
      <c r="H945" s="142"/>
      <c r="I945" s="110"/>
      <c r="J945" s="142"/>
      <c r="K945" s="110"/>
      <c r="L945" s="142"/>
      <c r="M945" s="142"/>
      <c r="N945" s="142"/>
      <c r="O945" s="110"/>
      <c r="P945" s="142"/>
      <c r="Q945" s="110"/>
      <c r="R945" s="142"/>
      <c r="S945" s="142"/>
      <c r="T945" s="142"/>
      <c r="U945" s="110"/>
      <c r="V945" s="142"/>
      <c r="W945" s="110"/>
      <c r="X945" s="142"/>
      <c r="Y945" s="110"/>
      <c r="Z945" s="144"/>
      <c r="AA945" s="142"/>
      <c r="AB945" s="142"/>
      <c r="AC945" s="142"/>
      <c r="AD945" s="142"/>
      <c r="AE945" s="142"/>
      <c r="AF945" s="111"/>
      <c r="AG945" s="111"/>
      <c r="AH945" s="111"/>
      <c r="AI945" s="142"/>
      <c r="AJ945" s="144"/>
      <c r="AK945" s="142"/>
      <c r="AL945" s="142"/>
      <c r="AM945" s="142"/>
      <c r="AN945" s="142"/>
      <c r="AO945" s="142"/>
      <c r="AP945" s="111"/>
      <c r="AQ945" s="111"/>
      <c r="AR945" s="111"/>
      <c r="AS945" s="142"/>
      <c r="AT945" s="144"/>
      <c r="AU945" s="142"/>
      <c r="AV945" s="142"/>
      <c r="AW945" s="142"/>
      <c r="AX945" s="110"/>
      <c r="AY945" s="110"/>
      <c r="AZ945" s="142"/>
      <c r="BA945" s="144"/>
      <c r="BB945" s="142"/>
      <c r="BC945" s="142"/>
      <c r="BD945" s="142"/>
      <c r="BE945" s="110"/>
      <c r="BF945" s="110"/>
      <c r="BG945" s="142"/>
      <c r="BH945" s="144"/>
      <c r="BI945" s="142"/>
      <c r="BJ945" s="142"/>
      <c r="BK945" s="110"/>
      <c r="BL945" s="142"/>
      <c r="BM945" s="110"/>
      <c r="BN945" s="142"/>
      <c r="BO945" s="142"/>
      <c r="BP945" s="142"/>
      <c r="BQ945" s="110"/>
      <c r="BR945" s="142"/>
      <c r="BS945" s="110"/>
      <c r="BT945" s="142"/>
      <c r="BU945" s="110"/>
      <c r="BV945" s="144"/>
      <c r="BW945" s="114"/>
      <c r="BX945" s="67"/>
      <c r="BY945" s="68"/>
      <c r="BZ945" s="143"/>
      <c r="CA945" s="143"/>
      <c r="CB945" s="142"/>
      <c r="CC945" s="110"/>
      <c r="CD945" s="110"/>
      <c r="CE945" s="142"/>
      <c r="CF945" s="145"/>
      <c r="CG945" s="142"/>
      <c r="CH945" s="142"/>
      <c r="CI945" s="142"/>
      <c r="CJ945" s="142"/>
      <c r="CK945" s="142"/>
      <c r="CL945" s="111"/>
      <c r="CM945" s="111"/>
      <c r="CN945" s="111"/>
      <c r="CO945" s="142"/>
      <c r="CP945" s="145"/>
      <c r="CQ945" s="142"/>
      <c r="CR945" s="142"/>
      <c r="CS945" s="142"/>
      <c r="CT945" s="142"/>
      <c r="CU945" s="142"/>
      <c r="CV945" s="111"/>
      <c r="CW945" s="111"/>
      <c r="CX945" s="111"/>
      <c r="CY945" s="142"/>
      <c r="CZ945" s="145"/>
      <c r="DA945" s="116"/>
      <c r="DB945" s="168"/>
      <c r="DC945" s="118"/>
      <c r="DD945" s="118"/>
      <c r="DE945" s="167"/>
      <c r="DF945" s="167"/>
    </row>
    <row r="946" spans="1:110" hidden="1" x14ac:dyDescent="0.25">
      <c r="A946" s="140"/>
      <c r="B946" s="141"/>
      <c r="C946" s="90"/>
      <c r="D946" s="142"/>
      <c r="E946" s="143"/>
      <c r="F946" s="144"/>
      <c r="G946" s="142"/>
      <c r="H946" s="142"/>
      <c r="I946" s="110"/>
      <c r="J946" s="142"/>
      <c r="K946" s="110"/>
      <c r="L946" s="142"/>
      <c r="M946" s="142"/>
      <c r="N946" s="142"/>
      <c r="O946" s="110"/>
      <c r="P946" s="142"/>
      <c r="Q946" s="110"/>
      <c r="R946" s="142"/>
      <c r="S946" s="142"/>
      <c r="T946" s="142"/>
      <c r="U946" s="110"/>
      <c r="V946" s="142"/>
      <c r="W946" s="110"/>
      <c r="X946" s="142"/>
      <c r="Y946" s="110"/>
      <c r="Z946" s="144"/>
      <c r="AA946" s="142"/>
      <c r="AB946" s="142"/>
      <c r="AC946" s="142"/>
      <c r="AD946" s="142"/>
      <c r="AE946" s="142"/>
      <c r="AF946" s="111"/>
      <c r="AG946" s="111"/>
      <c r="AH946" s="111"/>
      <c r="AI946" s="142"/>
      <c r="AJ946" s="144"/>
      <c r="AK946" s="142"/>
      <c r="AL946" s="142"/>
      <c r="AM946" s="142"/>
      <c r="AN946" s="142"/>
      <c r="AO946" s="142"/>
      <c r="AP946" s="111"/>
      <c r="AQ946" s="111"/>
      <c r="AR946" s="111"/>
      <c r="AS946" s="142"/>
      <c r="AT946" s="144"/>
      <c r="AU946" s="142"/>
      <c r="AV946" s="142"/>
      <c r="AW946" s="142"/>
      <c r="AX946" s="110"/>
      <c r="AY946" s="110"/>
      <c r="AZ946" s="142"/>
      <c r="BA946" s="144"/>
      <c r="BB946" s="142"/>
      <c r="BC946" s="142"/>
      <c r="BD946" s="142"/>
      <c r="BE946" s="110"/>
      <c r="BF946" s="110"/>
      <c r="BG946" s="142"/>
      <c r="BH946" s="144"/>
      <c r="BI946" s="142"/>
      <c r="BJ946" s="142"/>
      <c r="BK946" s="110"/>
      <c r="BL946" s="142"/>
      <c r="BM946" s="110"/>
      <c r="BN946" s="142"/>
      <c r="BO946" s="142"/>
      <c r="BP946" s="142"/>
      <c r="BQ946" s="110"/>
      <c r="BR946" s="142"/>
      <c r="BS946" s="110"/>
      <c r="BT946" s="142"/>
      <c r="BU946" s="110"/>
      <c r="BV946" s="144"/>
      <c r="BW946" s="114"/>
      <c r="BX946" s="67"/>
      <c r="BY946" s="68"/>
      <c r="BZ946" s="143"/>
      <c r="CA946" s="143"/>
      <c r="CB946" s="142"/>
      <c r="CC946" s="110"/>
      <c r="CD946" s="110"/>
      <c r="CE946" s="142"/>
      <c r="CF946" s="145"/>
      <c r="CG946" s="142"/>
      <c r="CH946" s="142"/>
      <c r="CI946" s="142"/>
      <c r="CJ946" s="142"/>
      <c r="CK946" s="142"/>
      <c r="CL946" s="111"/>
      <c r="CM946" s="111"/>
      <c r="CN946" s="111"/>
      <c r="CO946" s="142"/>
      <c r="CP946" s="145"/>
      <c r="CQ946" s="142"/>
      <c r="CR946" s="142"/>
      <c r="CS946" s="142"/>
      <c r="CT946" s="142"/>
      <c r="CU946" s="142"/>
      <c r="CV946" s="111"/>
      <c r="CW946" s="111"/>
      <c r="CX946" s="111"/>
      <c r="CY946" s="142"/>
      <c r="CZ946" s="145"/>
      <c r="DA946" s="116"/>
      <c r="DB946" s="168"/>
      <c r="DC946" s="118"/>
      <c r="DD946" s="118"/>
      <c r="DE946" s="167"/>
      <c r="DF946" s="167"/>
    </row>
    <row r="947" spans="1:110" hidden="1" x14ac:dyDescent="0.25">
      <c r="A947" s="140"/>
      <c r="B947" s="141"/>
      <c r="C947" s="90"/>
      <c r="D947" s="142"/>
      <c r="E947" s="143"/>
      <c r="F947" s="144"/>
      <c r="G947" s="142"/>
      <c r="H947" s="142"/>
      <c r="I947" s="110"/>
      <c r="J947" s="142"/>
      <c r="K947" s="110"/>
      <c r="L947" s="142"/>
      <c r="M947" s="142"/>
      <c r="N947" s="142"/>
      <c r="O947" s="110"/>
      <c r="P947" s="142"/>
      <c r="Q947" s="110"/>
      <c r="R947" s="142"/>
      <c r="S947" s="142"/>
      <c r="T947" s="142"/>
      <c r="U947" s="110"/>
      <c r="V947" s="142"/>
      <c r="W947" s="110"/>
      <c r="X947" s="142"/>
      <c r="Y947" s="110"/>
      <c r="Z947" s="144"/>
      <c r="AA947" s="142"/>
      <c r="AB947" s="142"/>
      <c r="AC947" s="142"/>
      <c r="AD947" s="142"/>
      <c r="AE947" s="142"/>
      <c r="AF947" s="111"/>
      <c r="AG947" s="111"/>
      <c r="AH947" s="111"/>
      <c r="AI947" s="142"/>
      <c r="AJ947" s="144"/>
      <c r="AK947" s="142"/>
      <c r="AL947" s="142"/>
      <c r="AM947" s="142"/>
      <c r="AN947" s="142"/>
      <c r="AO947" s="142"/>
      <c r="AP947" s="111"/>
      <c r="AQ947" s="111"/>
      <c r="AR947" s="111"/>
      <c r="AS947" s="142"/>
      <c r="AT947" s="144"/>
      <c r="AU947" s="142"/>
      <c r="AV947" s="142"/>
      <c r="AW947" s="142"/>
      <c r="AX947" s="110"/>
      <c r="AY947" s="110"/>
      <c r="AZ947" s="142"/>
      <c r="BA947" s="144"/>
      <c r="BB947" s="142"/>
      <c r="BC947" s="142"/>
      <c r="BD947" s="142"/>
      <c r="BE947" s="110"/>
      <c r="BF947" s="110"/>
      <c r="BG947" s="142"/>
      <c r="BH947" s="144"/>
      <c r="BI947" s="142"/>
      <c r="BJ947" s="142"/>
      <c r="BK947" s="110"/>
      <c r="BL947" s="142"/>
      <c r="BM947" s="110"/>
      <c r="BN947" s="142"/>
      <c r="BO947" s="142"/>
      <c r="BP947" s="142"/>
      <c r="BQ947" s="110"/>
      <c r="BR947" s="142"/>
      <c r="BS947" s="110"/>
      <c r="BT947" s="142"/>
      <c r="BU947" s="110"/>
      <c r="BV947" s="144"/>
      <c r="BW947" s="114"/>
      <c r="BX947" s="67"/>
      <c r="BY947" s="68"/>
      <c r="BZ947" s="143"/>
      <c r="CA947" s="143"/>
      <c r="CB947" s="142"/>
      <c r="CC947" s="110"/>
      <c r="CD947" s="110"/>
      <c r="CE947" s="142"/>
      <c r="CF947" s="145"/>
      <c r="CG947" s="142"/>
      <c r="CH947" s="142"/>
      <c r="CI947" s="142"/>
      <c r="CJ947" s="142"/>
      <c r="CK947" s="142"/>
      <c r="CL947" s="111"/>
      <c r="CM947" s="111"/>
      <c r="CN947" s="111"/>
      <c r="CO947" s="142"/>
      <c r="CP947" s="145"/>
      <c r="CQ947" s="142"/>
      <c r="CR947" s="142"/>
      <c r="CS947" s="142"/>
      <c r="CT947" s="142"/>
      <c r="CU947" s="142"/>
      <c r="CV947" s="111"/>
      <c r="CW947" s="111"/>
      <c r="CX947" s="111"/>
      <c r="CY947" s="142"/>
      <c r="CZ947" s="145"/>
      <c r="DA947" s="116"/>
      <c r="DB947" s="168"/>
      <c r="DC947" s="118"/>
      <c r="DD947" s="118"/>
      <c r="DE947" s="167"/>
      <c r="DF947" s="167"/>
    </row>
    <row r="948" spans="1:110" hidden="1" x14ac:dyDescent="0.25">
      <c r="A948" s="140"/>
      <c r="B948" s="141"/>
      <c r="C948" s="90"/>
      <c r="D948" s="142"/>
      <c r="E948" s="143"/>
      <c r="F948" s="144"/>
      <c r="G948" s="142"/>
      <c r="H948" s="142"/>
      <c r="I948" s="110"/>
      <c r="J948" s="142"/>
      <c r="K948" s="110"/>
      <c r="L948" s="142"/>
      <c r="M948" s="142"/>
      <c r="N948" s="142"/>
      <c r="O948" s="110"/>
      <c r="P948" s="142"/>
      <c r="Q948" s="110"/>
      <c r="R948" s="142"/>
      <c r="S948" s="142"/>
      <c r="T948" s="142"/>
      <c r="U948" s="110"/>
      <c r="V948" s="142"/>
      <c r="W948" s="110"/>
      <c r="X948" s="142"/>
      <c r="Y948" s="110"/>
      <c r="Z948" s="144"/>
      <c r="AA948" s="142"/>
      <c r="AB948" s="142"/>
      <c r="AC948" s="142"/>
      <c r="AD948" s="142"/>
      <c r="AE948" s="142"/>
      <c r="AF948" s="111"/>
      <c r="AG948" s="111"/>
      <c r="AH948" s="111"/>
      <c r="AI948" s="142"/>
      <c r="AJ948" s="144"/>
      <c r="AK948" s="142"/>
      <c r="AL948" s="142"/>
      <c r="AM948" s="142"/>
      <c r="AN948" s="142"/>
      <c r="AO948" s="142"/>
      <c r="AP948" s="111"/>
      <c r="AQ948" s="111"/>
      <c r="AR948" s="111"/>
      <c r="AS948" s="142"/>
      <c r="AT948" s="144"/>
      <c r="AU948" s="142"/>
      <c r="AV948" s="142"/>
      <c r="AW948" s="142"/>
      <c r="AX948" s="110"/>
      <c r="AY948" s="110"/>
      <c r="AZ948" s="142"/>
      <c r="BA948" s="144"/>
      <c r="BB948" s="142"/>
      <c r="BC948" s="142"/>
      <c r="BD948" s="142"/>
      <c r="BE948" s="110"/>
      <c r="BF948" s="110"/>
      <c r="BG948" s="142"/>
      <c r="BH948" s="144"/>
      <c r="BI948" s="142"/>
      <c r="BJ948" s="142"/>
      <c r="BK948" s="110"/>
      <c r="BL948" s="142"/>
      <c r="BM948" s="110"/>
      <c r="BN948" s="142"/>
      <c r="BO948" s="142"/>
      <c r="BP948" s="142"/>
      <c r="BQ948" s="110"/>
      <c r="BR948" s="142"/>
      <c r="BS948" s="110"/>
      <c r="BT948" s="142"/>
      <c r="BU948" s="110"/>
      <c r="BV948" s="144"/>
      <c r="BW948" s="114"/>
      <c r="BX948" s="67"/>
      <c r="BY948" s="68"/>
      <c r="BZ948" s="143"/>
      <c r="CA948" s="143"/>
      <c r="CB948" s="142"/>
      <c r="CC948" s="110"/>
      <c r="CD948" s="110"/>
      <c r="CE948" s="142"/>
      <c r="CF948" s="145"/>
      <c r="CG948" s="142"/>
      <c r="CH948" s="142"/>
      <c r="CI948" s="142"/>
      <c r="CJ948" s="142"/>
      <c r="CK948" s="142"/>
      <c r="CL948" s="111"/>
      <c r="CM948" s="111"/>
      <c r="CN948" s="111"/>
      <c r="CO948" s="142"/>
      <c r="CP948" s="145"/>
      <c r="CQ948" s="142"/>
      <c r="CR948" s="142"/>
      <c r="CS948" s="142"/>
      <c r="CT948" s="142"/>
      <c r="CU948" s="142"/>
      <c r="CV948" s="111"/>
      <c r="CW948" s="111"/>
      <c r="CX948" s="111"/>
      <c r="CY948" s="142"/>
      <c r="CZ948" s="145"/>
      <c r="DA948" s="116"/>
      <c r="DB948" s="168"/>
      <c r="DC948" s="118"/>
      <c r="DD948" s="118"/>
      <c r="DE948" s="167"/>
      <c r="DF948" s="167"/>
    </row>
    <row r="949" spans="1:110" hidden="1" x14ac:dyDescent="0.25">
      <c r="A949" s="140"/>
      <c r="B949" s="141"/>
      <c r="C949" s="90"/>
      <c r="D949" s="142"/>
      <c r="E949" s="143"/>
      <c r="F949" s="144"/>
      <c r="G949" s="142"/>
      <c r="H949" s="142"/>
      <c r="I949" s="110"/>
      <c r="J949" s="142"/>
      <c r="K949" s="110"/>
      <c r="L949" s="142"/>
      <c r="M949" s="142"/>
      <c r="N949" s="142"/>
      <c r="O949" s="110"/>
      <c r="P949" s="142"/>
      <c r="Q949" s="110"/>
      <c r="R949" s="142"/>
      <c r="S949" s="142"/>
      <c r="T949" s="142"/>
      <c r="U949" s="110"/>
      <c r="V949" s="142"/>
      <c r="W949" s="110"/>
      <c r="X949" s="142"/>
      <c r="Y949" s="110"/>
      <c r="Z949" s="144"/>
      <c r="AA949" s="142"/>
      <c r="AB949" s="142"/>
      <c r="AC949" s="142"/>
      <c r="AD949" s="142"/>
      <c r="AE949" s="142"/>
      <c r="AF949" s="111"/>
      <c r="AG949" s="111"/>
      <c r="AH949" s="111"/>
      <c r="AI949" s="142"/>
      <c r="AJ949" s="144"/>
      <c r="AK949" s="142"/>
      <c r="AL949" s="142"/>
      <c r="AM949" s="142"/>
      <c r="AN949" s="142"/>
      <c r="AO949" s="142"/>
      <c r="AP949" s="111"/>
      <c r="AQ949" s="111"/>
      <c r="AR949" s="111"/>
      <c r="AS949" s="142"/>
      <c r="AT949" s="144"/>
      <c r="AU949" s="142"/>
      <c r="AV949" s="142"/>
      <c r="AW949" s="142"/>
      <c r="AX949" s="110"/>
      <c r="AY949" s="110"/>
      <c r="AZ949" s="142"/>
      <c r="BA949" s="144"/>
      <c r="BB949" s="142"/>
      <c r="BC949" s="142"/>
      <c r="BD949" s="142"/>
      <c r="BE949" s="110"/>
      <c r="BF949" s="110"/>
      <c r="BG949" s="142"/>
      <c r="BH949" s="144"/>
      <c r="BI949" s="142"/>
      <c r="BJ949" s="142"/>
      <c r="BK949" s="110"/>
      <c r="BL949" s="142"/>
      <c r="BM949" s="110"/>
      <c r="BN949" s="142"/>
      <c r="BO949" s="142"/>
      <c r="BP949" s="142"/>
      <c r="BQ949" s="110"/>
      <c r="BR949" s="142"/>
      <c r="BS949" s="110"/>
      <c r="BT949" s="142"/>
      <c r="BU949" s="110"/>
      <c r="BV949" s="144"/>
      <c r="BW949" s="114"/>
      <c r="BX949" s="67"/>
      <c r="BY949" s="68"/>
      <c r="BZ949" s="143"/>
      <c r="CA949" s="143"/>
      <c r="CB949" s="142"/>
      <c r="CC949" s="110"/>
      <c r="CD949" s="110"/>
      <c r="CE949" s="142"/>
      <c r="CF949" s="145"/>
      <c r="CG949" s="142"/>
      <c r="CH949" s="142"/>
      <c r="CI949" s="142"/>
      <c r="CJ949" s="142"/>
      <c r="CK949" s="142"/>
      <c r="CL949" s="111"/>
      <c r="CM949" s="111"/>
      <c r="CN949" s="111"/>
      <c r="CO949" s="142"/>
      <c r="CP949" s="145"/>
      <c r="CQ949" s="142"/>
      <c r="CR949" s="142"/>
      <c r="CS949" s="142"/>
      <c r="CT949" s="142"/>
      <c r="CU949" s="142"/>
      <c r="CV949" s="111"/>
      <c r="CW949" s="111"/>
      <c r="CX949" s="111"/>
      <c r="CY949" s="142"/>
      <c r="CZ949" s="145"/>
      <c r="DA949" s="116"/>
      <c r="DB949" s="168"/>
      <c r="DC949" s="118"/>
      <c r="DD949" s="118"/>
      <c r="DE949" s="167"/>
      <c r="DF949" s="167"/>
    </row>
    <row r="950" spans="1:110" hidden="1" x14ac:dyDescent="0.25">
      <c r="A950" s="140"/>
      <c r="B950" s="141"/>
      <c r="C950" s="90"/>
      <c r="D950" s="142"/>
      <c r="E950" s="143"/>
      <c r="F950" s="144"/>
      <c r="G950" s="142"/>
      <c r="H950" s="142"/>
      <c r="I950" s="110"/>
      <c r="J950" s="142"/>
      <c r="K950" s="110"/>
      <c r="L950" s="142"/>
      <c r="M950" s="142"/>
      <c r="N950" s="142"/>
      <c r="O950" s="110"/>
      <c r="P950" s="142"/>
      <c r="Q950" s="110"/>
      <c r="R950" s="142"/>
      <c r="S950" s="142"/>
      <c r="T950" s="142"/>
      <c r="U950" s="110"/>
      <c r="V950" s="142"/>
      <c r="W950" s="110"/>
      <c r="X950" s="142"/>
      <c r="Y950" s="110"/>
      <c r="Z950" s="144"/>
      <c r="AA950" s="142"/>
      <c r="AB950" s="142"/>
      <c r="AC950" s="142"/>
      <c r="AD950" s="142"/>
      <c r="AE950" s="142"/>
      <c r="AF950" s="111"/>
      <c r="AG950" s="111"/>
      <c r="AH950" s="111"/>
      <c r="AI950" s="142"/>
      <c r="AJ950" s="144"/>
      <c r="AK950" s="142"/>
      <c r="AL950" s="142"/>
      <c r="AM950" s="142"/>
      <c r="AN950" s="142"/>
      <c r="AO950" s="142"/>
      <c r="AP950" s="111"/>
      <c r="AQ950" s="111"/>
      <c r="AR950" s="111"/>
      <c r="AS950" s="142"/>
      <c r="AT950" s="144"/>
      <c r="AU950" s="142"/>
      <c r="AV950" s="142"/>
      <c r="AW950" s="142"/>
      <c r="AX950" s="110"/>
      <c r="AY950" s="110"/>
      <c r="AZ950" s="142"/>
      <c r="BA950" s="144"/>
      <c r="BB950" s="142"/>
      <c r="BC950" s="142"/>
      <c r="BD950" s="142"/>
      <c r="BE950" s="110"/>
      <c r="BF950" s="110"/>
      <c r="BG950" s="142"/>
      <c r="BH950" s="144"/>
      <c r="BI950" s="142"/>
      <c r="BJ950" s="142"/>
      <c r="BK950" s="110"/>
      <c r="BL950" s="142"/>
      <c r="BM950" s="110"/>
      <c r="BN950" s="142"/>
      <c r="BO950" s="142"/>
      <c r="BP950" s="142"/>
      <c r="BQ950" s="110"/>
      <c r="BR950" s="142"/>
      <c r="BS950" s="110"/>
      <c r="BT950" s="142"/>
      <c r="BU950" s="110"/>
      <c r="BV950" s="144"/>
      <c r="BW950" s="114"/>
      <c r="BX950" s="67"/>
      <c r="BY950" s="68"/>
      <c r="BZ950" s="143"/>
      <c r="CA950" s="143"/>
      <c r="CB950" s="142"/>
      <c r="CC950" s="110"/>
      <c r="CD950" s="110"/>
      <c r="CE950" s="142"/>
      <c r="CF950" s="145"/>
      <c r="CG950" s="142"/>
      <c r="CH950" s="142"/>
      <c r="CI950" s="142"/>
      <c r="CJ950" s="142"/>
      <c r="CK950" s="142"/>
      <c r="CL950" s="111"/>
      <c r="CM950" s="111"/>
      <c r="CN950" s="111"/>
      <c r="CO950" s="142"/>
      <c r="CP950" s="145"/>
      <c r="CQ950" s="142"/>
      <c r="CR950" s="142"/>
      <c r="CS950" s="142"/>
      <c r="CT950" s="142"/>
      <c r="CU950" s="142"/>
      <c r="CV950" s="111"/>
      <c r="CW950" s="111"/>
      <c r="CX950" s="111"/>
      <c r="CY950" s="142"/>
      <c r="CZ950" s="145"/>
      <c r="DA950" s="116"/>
      <c r="DB950" s="168"/>
      <c r="DC950" s="118"/>
      <c r="DD950" s="118"/>
      <c r="DE950" s="167"/>
      <c r="DF950" s="167"/>
    </row>
    <row r="951" spans="1:110" hidden="1" x14ac:dyDescent="0.25">
      <c r="A951" s="140"/>
      <c r="B951" s="141"/>
      <c r="C951" s="90"/>
      <c r="D951" s="142"/>
      <c r="E951" s="143"/>
      <c r="F951" s="144"/>
      <c r="G951" s="142"/>
      <c r="H951" s="142"/>
      <c r="I951" s="110"/>
      <c r="J951" s="142"/>
      <c r="K951" s="110"/>
      <c r="L951" s="142"/>
      <c r="M951" s="142"/>
      <c r="N951" s="142"/>
      <c r="O951" s="110"/>
      <c r="P951" s="142"/>
      <c r="Q951" s="110"/>
      <c r="R951" s="142"/>
      <c r="S951" s="142"/>
      <c r="T951" s="142"/>
      <c r="U951" s="110"/>
      <c r="V951" s="142"/>
      <c r="W951" s="110"/>
      <c r="X951" s="142"/>
      <c r="Y951" s="110"/>
      <c r="Z951" s="144"/>
      <c r="AA951" s="142"/>
      <c r="AB951" s="142"/>
      <c r="AC951" s="142"/>
      <c r="AD951" s="142"/>
      <c r="AE951" s="142"/>
      <c r="AF951" s="111"/>
      <c r="AG951" s="111"/>
      <c r="AH951" s="111"/>
      <c r="AI951" s="142"/>
      <c r="AJ951" s="144"/>
      <c r="AK951" s="142"/>
      <c r="AL951" s="142"/>
      <c r="AM951" s="142"/>
      <c r="AN951" s="142"/>
      <c r="AO951" s="142"/>
      <c r="AP951" s="111"/>
      <c r="AQ951" s="111"/>
      <c r="AR951" s="111"/>
      <c r="AS951" s="142"/>
      <c r="AT951" s="144"/>
      <c r="AU951" s="142"/>
      <c r="AV951" s="142"/>
      <c r="AW951" s="142"/>
      <c r="AX951" s="110"/>
      <c r="AY951" s="110"/>
      <c r="AZ951" s="142"/>
      <c r="BA951" s="144"/>
      <c r="BB951" s="142"/>
      <c r="BC951" s="142"/>
      <c r="BD951" s="142"/>
      <c r="BE951" s="110"/>
      <c r="BF951" s="110"/>
      <c r="BG951" s="142"/>
      <c r="BH951" s="144"/>
      <c r="BI951" s="142"/>
      <c r="BJ951" s="142"/>
      <c r="BK951" s="110"/>
      <c r="BL951" s="142"/>
      <c r="BM951" s="110"/>
      <c r="BN951" s="142"/>
      <c r="BO951" s="142"/>
      <c r="BP951" s="142"/>
      <c r="BQ951" s="110"/>
      <c r="BR951" s="142"/>
      <c r="BS951" s="110"/>
      <c r="BT951" s="142"/>
      <c r="BU951" s="110"/>
      <c r="BV951" s="144"/>
      <c r="BW951" s="114"/>
      <c r="BX951" s="67"/>
      <c r="BY951" s="68"/>
      <c r="BZ951" s="143"/>
      <c r="CA951" s="143"/>
      <c r="CB951" s="142"/>
      <c r="CC951" s="110"/>
      <c r="CD951" s="110"/>
      <c r="CE951" s="142"/>
      <c r="CF951" s="145"/>
      <c r="CG951" s="142"/>
      <c r="CH951" s="142"/>
      <c r="CI951" s="142"/>
      <c r="CJ951" s="142"/>
      <c r="CK951" s="142"/>
      <c r="CL951" s="111"/>
      <c r="CM951" s="111"/>
      <c r="CN951" s="111"/>
      <c r="CO951" s="142"/>
      <c r="CP951" s="145"/>
      <c r="CQ951" s="142"/>
      <c r="CR951" s="142"/>
      <c r="CS951" s="142"/>
      <c r="CT951" s="142"/>
      <c r="CU951" s="142"/>
      <c r="CV951" s="111"/>
      <c r="CW951" s="111"/>
      <c r="CX951" s="111"/>
      <c r="CY951" s="142"/>
      <c r="CZ951" s="145"/>
      <c r="DA951" s="116"/>
      <c r="DB951" s="168"/>
      <c r="DC951" s="118"/>
      <c r="DD951" s="118"/>
      <c r="DE951" s="167"/>
      <c r="DF951" s="167"/>
    </row>
    <row r="952" spans="1:110" hidden="1" x14ac:dyDescent="0.25">
      <c r="A952" s="140"/>
      <c r="B952" s="141"/>
      <c r="C952" s="90"/>
      <c r="D952" s="142"/>
      <c r="E952" s="143"/>
      <c r="F952" s="144"/>
      <c r="G952" s="142"/>
      <c r="H952" s="142"/>
      <c r="I952" s="110"/>
      <c r="J952" s="142"/>
      <c r="K952" s="110"/>
      <c r="L952" s="142"/>
      <c r="M952" s="142"/>
      <c r="N952" s="142"/>
      <c r="O952" s="110"/>
      <c r="P952" s="142"/>
      <c r="Q952" s="110"/>
      <c r="R952" s="142"/>
      <c r="S952" s="142"/>
      <c r="T952" s="142"/>
      <c r="U952" s="110"/>
      <c r="V952" s="142"/>
      <c r="W952" s="110"/>
      <c r="X952" s="142"/>
      <c r="Y952" s="110"/>
      <c r="Z952" s="144"/>
      <c r="AA952" s="142"/>
      <c r="AB952" s="142"/>
      <c r="AC952" s="142"/>
      <c r="AD952" s="142"/>
      <c r="AE952" s="142"/>
      <c r="AF952" s="111"/>
      <c r="AG952" s="111"/>
      <c r="AH952" s="111"/>
      <c r="AI952" s="142"/>
      <c r="AJ952" s="144"/>
      <c r="AK952" s="142"/>
      <c r="AL952" s="142"/>
      <c r="AM952" s="142"/>
      <c r="AN952" s="142"/>
      <c r="AO952" s="142"/>
      <c r="AP952" s="111"/>
      <c r="AQ952" s="111"/>
      <c r="AR952" s="111"/>
      <c r="AS952" s="142"/>
      <c r="AT952" s="144"/>
      <c r="AU952" s="142"/>
      <c r="AV952" s="142"/>
      <c r="AW952" s="142"/>
      <c r="AX952" s="110"/>
      <c r="AY952" s="110"/>
      <c r="AZ952" s="142"/>
      <c r="BA952" s="144"/>
      <c r="BB952" s="142"/>
      <c r="BC952" s="142"/>
      <c r="BD952" s="142"/>
      <c r="BE952" s="110"/>
      <c r="BF952" s="110"/>
      <c r="BG952" s="142"/>
      <c r="BH952" s="144"/>
      <c r="BI952" s="142"/>
      <c r="BJ952" s="142"/>
      <c r="BK952" s="110"/>
      <c r="BL952" s="142"/>
      <c r="BM952" s="110"/>
      <c r="BN952" s="142"/>
      <c r="BO952" s="142"/>
      <c r="BP952" s="142"/>
      <c r="BQ952" s="110"/>
      <c r="BR952" s="142"/>
      <c r="BS952" s="110"/>
      <c r="BT952" s="142"/>
      <c r="BU952" s="110"/>
      <c r="BV952" s="144"/>
      <c r="BW952" s="114"/>
      <c r="BX952" s="67"/>
      <c r="BY952" s="68"/>
      <c r="BZ952" s="143"/>
      <c r="CA952" s="143"/>
      <c r="CB952" s="142"/>
      <c r="CC952" s="110"/>
      <c r="CD952" s="110"/>
      <c r="CE952" s="142"/>
      <c r="CF952" s="145"/>
      <c r="CG952" s="142"/>
      <c r="CH952" s="142"/>
      <c r="CI952" s="142"/>
      <c r="CJ952" s="142"/>
      <c r="CK952" s="142"/>
      <c r="CL952" s="111"/>
      <c r="CM952" s="111"/>
      <c r="CN952" s="111"/>
      <c r="CO952" s="142"/>
      <c r="CP952" s="145"/>
      <c r="CQ952" s="142"/>
      <c r="CR952" s="142"/>
      <c r="CS952" s="142"/>
      <c r="CT952" s="142"/>
      <c r="CU952" s="142"/>
      <c r="CV952" s="111"/>
      <c r="CW952" s="111"/>
      <c r="CX952" s="111"/>
      <c r="CY952" s="142"/>
      <c r="CZ952" s="145"/>
      <c r="DA952" s="116"/>
      <c r="DB952" s="168"/>
      <c r="DC952" s="118"/>
      <c r="DD952" s="118"/>
      <c r="DE952" s="167"/>
      <c r="DF952" s="167"/>
    </row>
    <row r="953" spans="1:110" hidden="1" x14ac:dyDescent="0.25">
      <c r="A953" s="140"/>
      <c r="B953" s="141"/>
      <c r="C953" s="90"/>
      <c r="D953" s="142"/>
      <c r="E953" s="143"/>
      <c r="F953" s="144"/>
      <c r="G953" s="142"/>
      <c r="H953" s="142"/>
      <c r="I953" s="110"/>
      <c r="J953" s="142"/>
      <c r="K953" s="110"/>
      <c r="L953" s="142"/>
      <c r="M953" s="142"/>
      <c r="N953" s="142"/>
      <c r="O953" s="110"/>
      <c r="P953" s="142"/>
      <c r="Q953" s="110"/>
      <c r="R953" s="142"/>
      <c r="S953" s="142"/>
      <c r="T953" s="142"/>
      <c r="U953" s="110"/>
      <c r="V953" s="142"/>
      <c r="W953" s="110"/>
      <c r="X953" s="142"/>
      <c r="Y953" s="110"/>
      <c r="Z953" s="144"/>
      <c r="AA953" s="142"/>
      <c r="AB953" s="142"/>
      <c r="AC953" s="142"/>
      <c r="AD953" s="142"/>
      <c r="AE953" s="142"/>
      <c r="AF953" s="111"/>
      <c r="AG953" s="111"/>
      <c r="AH953" s="111"/>
      <c r="AI953" s="142"/>
      <c r="AJ953" s="144"/>
      <c r="AK953" s="142"/>
      <c r="AL953" s="142"/>
      <c r="AM953" s="142"/>
      <c r="AN953" s="142"/>
      <c r="AO953" s="142"/>
      <c r="AP953" s="111"/>
      <c r="AQ953" s="111"/>
      <c r="AR953" s="111"/>
      <c r="AS953" s="142"/>
      <c r="AT953" s="144"/>
      <c r="AU953" s="142"/>
      <c r="AV953" s="142"/>
      <c r="AW953" s="142"/>
      <c r="AX953" s="110"/>
      <c r="AY953" s="110"/>
      <c r="AZ953" s="142"/>
      <c r="BA953" s="144"/>
      <c r="BB953" s="142"/>
      <c r="BC953" s="142"/>
      <c r="BD953" s="142"/>
      <c r="BE953" s="110"/>
      <c r="BF953" s="110"/>
      <c r="BG953" s="142"/>
      <c r="BH953" s="144"/>
      <c r="BI953" s="142"/>
      <c r="BJ953" s="142"/>
      <c r="BK953" s="110"/>
      <c r="BL953" s="142"/>
      <c r="BM953" s="110"/>
      <c r="BN953" s="142"/>
      <c r="BO953" s="142"/>
      <c r="BP953" s="142"/>
      <c r="BQ953" s="110"/>
      <c r="BR953" s="142"/>
      <c r="BS953" s="110"/>
      <c r="BT953" s="142"/>
      <c r="BU953" s="110"/>
      <c r="BV953" s="144"/>
      <c r="BW953" s="114"/>
      <c r="BX953" s="67"/>
      <c r="BY953" s="68"/>
      <c r="BZ953" s="143"/>
      <c r="CA953" s="143"/>
      <c r="CB953" s="142"/>
      <c r="CC953" s="110"/>
      <c r="CD953" s="110"/>
      <c r="CE953" s="142"/>
      <c r="CF953" s="145"/>
      <c r="CG953" s="142"/>
      <c r="CH953" s="142"/>
      <c r="CI953" s="142"/>
      <c r="CJ953" s="142"/>
      <c r="CK953" s="142"/>
      <c r="CL953" s="111"/>
      <c r="CM953" s="111"/>
      <c r="CN953" s="111"/>
      <c r="CO953" s="142"/>
      <c r="CP953" s="145"/>
      <c r="CQ953" s="142"/>
      <c r="CR953" s="142"/>
      <c r="CS953" s="142"/>
      <c r="CT953" s="142"/>
      <c r="CU953" s="142"/>
      <c r="CV953" s="111"/>
      <c r="CW953" s="111"/>
      <c r="CX953" s="111"/>
      <c r="CY953" s="142"/>
      <c r="CZ953" s="145"/>
      <c r="DA953" s="116"/>
      <c r="DB953" s="168"/>
      <c r="DC953" s="118"/>
      <c r="DD953" s="118"/>
      <c r="DE953" s="167"/>
      <c r="DF953" s="167"/>
    </row>
    <row r="954" spans="1:110" hidden="1" x14ac:dyDescent="0.25">
      <c r="A954" s="140"/>
      <c r="B954" s="141"/>
      <c r="C954" s="90"/>
      <c r="D954" s="142"/>
      <c r="E954" s="143"/>
      <c r="F954" s="144"/>
      <c r="G954" s="142"/>
      <c r="H954" s="142"/>
      <c r="I954" s="110"/>
      <c r="J954" s="142"/>
      <c r="K954" s="110"/>
      <c r="L954" s="142"/>
      <c r="M954" s="142"/>
      <c r="N954" s="142"/>
      <c r="O954" s="110"/>
      <c r="P954" s="142"/>
      <c r="Q954" s="110"/>
      <c r="R954" s="142"/>
      <c r="S954" s="142"/>
      <c r="T954" s="142"/>
      <c r="U954" s="110"/>
      <c r="V954" s="142"/>
      <c r="W954" s="110"/>
      <c r="X954" s="142"/>
      <c r="Y954" s="110"/>
      <c r="Z954" s="144"/>
      <c r="AA954" s="142"/>
      <c r="AB954" s="142"/>
      <c r="AC954" s="142"/>
      <c r="AD954" s="142"/>
      <c r="AE954" s="142"/>
      <c r="AF954" s="111"/>
      <c r="AG954" s="111"/>
      <c r="AH954" s="111"/>
      <c r="AI954" s="142"/>
      <c r="AJ954" s="144"/>
      <c r="AK954" s="142"/>
      <c r="AL954" s="142"/>
      <c r="AM954" s="142"/>
      <c r="AN954" s="142"/>
      <c r="AO954" s="142"/>
      <c r="AP954" s="111"/>
      <c r="AQ954" s="111"/>
      <c r="AR954" s="111"/>
      <c r="AS954" s="142"/>
      <c r="AT954" s="144"/>
      <c r="AU954" s="142"/>
      <c r="AV954" s="142"/>
      <c r="AW954" s="142"/>
      <c r="AX954" s="110"/>
      <c r="AY954" s="110"/>
      <c r="AZ954" s="142"/>
      <c r="BA954" s="144"/>
      <c r="BB954" s="142"/>
      <c r="BC954" s="142"/>
      <c r="BD954" s="142"/>
      <c r="BE954" s="110"/>
      <c r="BF954" s="110"/>
      <c r="BG954" s="142"/>
      <c r="BH954" s="144"/>
      <c r="BI954" s="142"/>
      <c r="BJ954" s="142"/>
      <c r="BK954" s="110"/>
      <c r="BL954" s="142"/>
      <c r="BM954" s="110"/>
      <c r="BN954" s="142"/>
      <c r="BO954" s="142"/>
      <c r="BP954" s="142"/>
      <c r="BQ954" s="110"/>
      <c r="BR954" s="142"/>
      <c r="BS954" s="110"/>
      <c r="BT954" s="142"/>
      <c r="BU954" s="110"/>
      <c r="BV954" s="144"/>
      <c r="BW954" s="114"/>
      <c r="BX954" s="67"/>
      <c r="BY954" s="68"/>
      <c r="BZ954" s="143"/>
      <c r="CA954" s="143"/>
      <c r="CB954" s="142"/>
      <c r="CC954" s="110"/>
      <c r="CD954" s="110"/>
      <c r="CE954" s="142"/>
      <c r="CF954" s="145"/>
      <c r="CG954" s="142"/>
      <c r="CH954" s="142"/>
      <c r="CI954" s="142"/>
      <c r="CJ954" s="142"/>
      <c r="CK954" s="142"/>
      <c r="CL954" s="111"/>
      <c r="CM954" s="111"/>
      <c r="CN954" s="111"/>
      <c r="CO954" s="142"/>
      <c r="CP954" s="145"/>
      <c r="CQ954" s="142"/>
      <c r="CR954" s="142"/>
      <c r="CS954" s="142"/>
      <c r="CT954" s="142"/>
      <c r="CU954" s="142"/>
      <c r="CV954" s="111"/>
      <c r="CW954" s="111"/>
      <c r="CX954" s="111"/>
      <c r="CY954" s="142"/>
      <c r="CZ954" s="145"/>
      <c r="DA954" s="116"/>
      <c r="DB954" s="168"/>
      <c r="DC954" s="118"/>
      <c r="DD954" s="118"/>
      <c r="DE954" s="167"/>
      <c r="DF954" s="167"/>
    </row>
    <row r="955" spans="1:110" hidden="1" x14ac:dyDescent="0.25">
      <c r="A955" s="140"/>
      <c r="B955" s="141"/>
      <c r="C955" s="90"/>
      <c r="D955" s="142"/>
      <c r="E955" s="143"/>
      <c r="F955" s="144"/>
      <c r="G955" s="142"/>
      <c r="H955" s="142"/>
      <c r="I955" s="110"/>
      <c r="J955" s="142"/>
      <c r="K955" s="110"/>
      <c r="L955" s="142"/>
      <c r="M955" s="142"/>
      <c r="N955" s="142"/>
      <c r="O955" s="110"/>
      <c r="P955" s="142"/>
      <c r="Q955" s="110"/>
      <c r="R955" s="142"/>
      <c r="S955" s="142"/>
      <c r="T955" s="142"/>
      <c r="U955" s="110"/>
      <c r="V955" s="142"/>
      <c r="W955" s="110"/>
      <c r="X955" s="142"/>
      <c r="Y955" s="110"/>
      <c r="Z955" s="144"/>
      <c r="AA955" s="142"/>
      <c r="AB955" s="142"/>
      <c r="AC955" s="142"/>
      <c r="AD955" s="142"/>
      <c r="AE955" s="142"/>
      <c r="AF955" s="111"/>
      <c r="AG955" s="111"/>
      <c r="AH955" s="111"/>
      <c r="AI955" s="142"/>
      <c r="AJ955" s="144"/>
      <c r="AK955" s="142"/>
      <c r="AL955" s="142"/>
      <c r="AM955" s="142"/>
      <c r="AN955" s="142"/>
      <c r="AO955" s="142"/>
      <c r="AP955" s="111"/>
      <c r="AQ955" s="111"/>
      <c r="AR955" s="111"/>
      <c r="AS955" s="142"/>
      <c r="AT955" s="144"/>
      <c r="AU955" s="142"/>
      <c r="AV955" s="142"/>
      <c r="AW955" s="142"/>
      <c r="AX955" s="110"/>
      <c r="AY955" s="110"/>
      <c r="AZ955" s="142"/>
      <c r="BA955" s="144"/>
      <c r="BB955" s="142"/>
      <c r="BC955" s="142"/>
      <c r="BD955" s="142"/>
      <c r="BE955" s="110"/>
      <c r="BF955" s="110"/>
      <c r="BG955" s="142"/>
      <c r="BH955" s="144"/>
      <c r="BI955" s="142"/>
      <c r="BJ955" s="142"/>
      <c r="BK955" s="110"/>
      <c r="BL955" s="142"/>
      <c r="BM955" s="110"/>
      <c r="BN955" s="142"/>
      <c r="BO955" s="142"/>
      <c r="BP955" s="142"/>
      <c r="BQ955" s="110"/>
      <c r="BR955" s="142"/>
      <c r="BS955" s="110"/>
      <c r="BT955" s="142"/>
      <c r="BU955" s="110"/>
      <c r="BV955" s="144"/>
      <c r="BW955" s="114"/>
      <c r="BX955" s="67"/>
      <c r="BY955" s="68"/>
      <c r="BZ955" s="143"/>
      <c r="CA955" s="143"/>
      <c r="CB955" s="142"/>
      <c r="CC955" s="110"/>
      <c r="CD955" s="110"/>
      <c r="CE955" s="142"/>
      <c r="CF955" s="145"/>
      <c r="CG955" s="142"/>
      <c r="CH955" s="142"/>
      <c r="CI955" s="142"/>
      <c r="CJ955" s="142"/>
      <c r="CK955" s="142"/>
      <c r="CL955" s="111"/>
      <c r="CM955" s="111"/>
      <c r="CN955" s="111"/>
      <c r="CO955" s="142"/>
      <c r="CP955" s="145"/>
      <c r="CQ955" s="142"/>
      <c r="CR955" s="142"/>
      <c r="CS955" s="142"/>
      <c r="CT955" s="142"/>
      <c r="CU955" s="142"/>
      <c r="CV955" s="111"/>
      <c r="CW955" s="111"/>
      <c r="CX955" s="111"/>
      <c r="CY955" s="142"/>
      <c r="CZ955" s="145"/>
      <c r="DA955" s="116"/>
      <c r="DB955" s="168"/>
      <c r="DC955" s="118"/>
      <c r="DD955" s="118"/>
      <c r="DE955" s="167"/>
      <c r="DF955" s="167"/>
    </row>
    <row r="956" spans="1:110" hidden="1" x14ac:dyDescent="0.25">
      <c r="A956" s="140"/>
      <c r="B956" s="141"/>
      <c r="C956" s="90"/>
      <c r="D956" s="142"/>
      <c r="E956" s="143"/>
      <c r="F956" s="144"/>
      <c r="G956" s="142"/>
      <c r="H956" s="142"/>
      <c r="I956" s="110"/>
      <c r="J956" s="142"/>
      <c r="K956" s="110"/>
      <c r="L956" s="142"/>
      <c r="M956" s="142"/>
      <c r="N956" s="142"/>
      <c r="O956" s="110"/>
      <c r="P956" s="142"/>
      <c r="Q956" s="110"/>
      <c r="R956" s="142"/>
      <c r="S956" s="142"/>
      <c r="T956" s="142"/>
      <c r="U956" s="110"/>
      <c r="V956" s="142"/>
      <c r="W956" s="110"/>
      <c r="X956" s="142"/>
      <c r="Y956" s="110"/>
      <c r="Z956" s="144"/>
      <c r="AA956" s="142"/>
      <c r="AB956" s="142"/>
      <c r="AC956" s="142"/>
      <c r="AD956" s="142"/>
      <c r="AE956" s="142"/>
      <c r="AF956" s="111"/>
      <c r="AG956" s="111"/>
      <c r="AH956" s="111"/>
      <c r="AI956" s="142"/>
      <c r="AJ956" s="144"/>
      <c r="AK956" s="142"/>
      <c r="AL956" s="142"/>
      <c r="AM956" s="142"/>
      <c r="AN956" s="142"/>
      <c r="AO956" s="142"/>
      <c r="AP956" s="111"/>
      <c r="AQ956" s="111"/>
      <c r="AR956" s="111"/>
      <c r="AS956" s="142"/>
      <c r="AT956" s="144"/>
      <c r="AU956" s="142"/>
      <c r="AV956" s="142"/>
      <c r="AW956" s="142"/>
      <c r="AX956" s="110"/>
      <c r="AY956" s="110"/>
      <c r="AZ956" s="142"/>
      <c r="BA956" s="144"/>
      <c r="BB956" s="142"/>
      <c r="BC956" s="142"/>
      <c r="BD956" s="142"/>
      <c r="BE956" s="110"/>
      <c r="BF956" s="110"/>
      <c r="BG956" s="142"/>
      <c r="BH956" s="144"/>
      <c r="BI956" s="142"/>
      <c r="BJ956" s="142"/>
      <c r="BK956" s="110"/>
      <c r="BL956" s="142"/>
      <c r="BM956" s="110"/>
      <c r="BN956" s="142"/>
      <c r="BO956" s="142"/>
      <c r="BP956" s="142"/>
      <c r="BQ956" s="110"/>
      <c r="BR956" s="142"/>
      <c r="BS956" s="110"/>
      <c r="BT956" s="142"/>
      <c r="BU956" s="110"/>
      <c r="BV956" s="144"/>
      <c r="BW956" s="114"/>
      <c r="BX956" s="67"/>
      <c r="BY956" s="68"/>
      <c r="BZ956" s="143"/>
      <c r="CA956" s="143"/>
      <c r="CB956" s="142"/>
      <c r="CC956" s="110"/>
      <c r="CD956" s="110"/>
      <c r="CE956" s="142"/>
      <c r="CF956" s="145"/>
      <c r="CG956" s="142"/>
      <c r="CH956" s="142"/>
      <c r="CI956" s="142"/>
      <c r="CJ956" s="142"/>
      <c r="CK956" s="142"/>
      <c r="CL956" s="111"/>
      <c r="CM956" s="111"/>
      <c r="CN956" s="111"/>
      <c r="CO956" s="142"/>
      <c r="CP956" s="145"/>
      <c r="CQ956" s="142"/>
      <c r="CR956" s="142"/>
      <c r="CS956" s="142"/>
      <c r="CT956" s="142"/>
      <c r="CU956" s="142"/>
      <c r="CV956" s="111"/>
      <c r="CW956" s="111"/>
      <c r="CX956" s="111"/>
      <c r="CY956" s="142"/>
      <c r="CZ956" s="145"/>
      <c r="DA956" s="116"/>
      <c r="DB956" s="168"/>
      <c r="DC956" s="118"/>
      <c r="DD956" s="118"/>
      <c r="DE956" s="167"/>
      <c r="DF956" s="167"/>
    </row>
    <row r="957" spans="1:110" hidden="1" x14ac:dyDescent="0.25">
      <c r="A957" s="140"/>
      <c r="B957" s="141"/>
      <c r="C957" s="90"/>
      <c r="D957" s="142"/>
      <c r="E957" s="143"/>
      <c r="F957" s="144"/>
      <c r="G957" s="142"/>
      <c r="H957" s="142"/>
      <c r="I957" s="110"/>
      <c r="J957" s="142"/>
      <c r="K957" s="110"/>
      <c r="L957" s="142"/>
      <c r="M957" s="142"/>
      <c r="N957" s="142"/>
      <c r="O957" s="110"/>
      <c r="P957" s="142"/>
      <c r="Q957" s="110"/>
      <c r="R957" s="142"/>
      <c r="S957" s="142"/>
      <c r="T957" s="142"/>
      <c r="U957" s="110"/>
      <c r="V957" s="142"/>
      <c r="W957" s="110"/>
      <c r="X957" s="142"/>
      <c r="Y957" s="110"/>
      <c r="Z957" s="144"/>
      <c r="AA957" s="142"/>
      <c r="AB957" s="142"/>
      <c r="AC957" s="142"/>
      <c r="AD957" s="142"/>
      <c r="AE957" s="142"/>
      <c r="AF957" s="111"/>
      <c r="AG957" s="111"/>
      <c r="AH957" s="111"/>
      <c r="AI957" s="142"/>
      <c r="AJ957" s="144"/>
      <c r="AK957" s="142"/>
      <c r="AL957" s="142"/>
      <c r="AM957" s="142"/>
      <c r="AN957" s="142"/>
      <c r="AO957" s="142"/>
      <c r="AP957" s="111"/>
      <c r="AQ957" s="111"/>
      <c r="AR957" s="111"/>
      <c r="AS957" s="142"/>
      <c r="AT957" s="144"/>
      <c r="AU957" s="142"/>
      <c r="AV957" s="142"/>
      <c r="AW957" s="142"/>
      <c r="AX957" s="110"/>
      <c r="AY957" s="110"/>
      <c r="AZ957" s="142"/>
      <c r="BA957" s="144"/>
      <c r="BB957" s="142"/>
      <c r="BC957" s="142"/>
      <c r="BD957" s="142"/>
      <c r="BE957" s="110"/>
      <c r="BF957" s="110"/>
      <c r="BG957" s="142"/>
      <c r="BH957" s="144"/>
      <c r="BI957" s="142"/>
      <c r="BJ957" s="142"/>
      <c r="BK957" s="110"/>
      <c r="BL957" s="142"/>
      <c r="BM957" s="110"/>
      <c r="BN957" s="142"/>
      <c r="BO957" s="142"/>
      <c r="BP957" s="142"/>
      <c r="BQ957" s="110"/>
      <c r="BR957" s="142"/>
      <c r="BS957" s="110"/>
      <c r="BT957" s="142"/>
      <c r="BU957" s="110"/>
      <c r="BV957" s="144"/>
      <c r="BW957" s="114"/>
      <c r="BX957" s="67"/>
      <c r="BY957" s="68"/>
      <c r="BZ957" s="143"/>
      <c r="CA957" s="143"/>
      <c r="CB957" s="142"/>
      <c r="CC957" s="110"/>
      <c r="CD957" s="110"/>
      <c r="CE957" s="142"/>
      <c r="CF957" s="145"/>
      <c r="CG957" s="142"/>
      <c r="CH957" s="142"/>
      <c r="CI957" s="142"/>
      <c r="CJ957" s="142"/>
      <c r="CK957" s="142"/>
      <c r="CL957" s="111"/>
      <c r="CM957" s="111"/>
      <c r="CN957" s="111"/>
      <c r="CO957" s="142"/>
      <c r="CP957" s="145"/>
      <c r="CQ957" s="142"/>
      <c r="CR957" s="142"/>
      <c r="CS957" s="142"/>
      <c r="CT957" s="142"/>
      <c r="CU957" s="142"/>
      <c r="CV957" s="111"/>
      <c r="CW957" s="111"/>
      <c r="CX957" s="111"/>
      <c r="CY957" s="142"/>
      <c r="CZ957" s="145"/>
      <c r="DA957" s="116"/>
      <c r="DB957" s="168"/>
      <c r="DC957" s="118"/>
      <c r="DD957" s="118"/>
      <c r="DE957" s="167"/>
      <c r="DF957" s="167"/>
    </row>
    <row r="958" spans="1:110" hidden="1" x14ac:dyDescent="0.25">
      <c r="A958" s="140"/>
      <c r="B958" s="141"/>
      <c r="C958" s="90"/>
      <c r="D958" s="142"/>
      <c r="E958" s="143"/>
      <c r="F958" s="144"/>
      <c r="G958" s="142"/>
      <c r="H958" s="142"/>
      <c r="I958" s="110"/>
      <c r="J958" s="142"/>
      <c r="K958" s="110"/>
      <c r="L958" s="142"/>
      <c r="M958" s="142"/>
      <c r="N958" s="142"/>
      <c r="O958" s="110"/>
      <c r="P958" s="142"/>
      <c r="Q958" s="110"/>
      <c r="R958" s="142"/>
      <c r="S958" s="142"/>
      <c r="T958" s="142"/>
      <c r="U958" s="110"/>
      <c r="V958" s="142"/>
      <c r="W958" s="110"/>
      <c r="X958" s="142"/>
      <c r="Y958" s="110"/>
      <c r="Z958" s="144"/>
      <c r="AA958" s="142"/>
      <c r="AB958" s="142"/>
      <c r="AC958" s="142"/>
      <c r="AD958" s="142"/>
      <c r="AE958" s="142"/>
      <c r="AF958" s="111"/>
      <c r="AG958" s="111"/>
      <c r="AH958" s="111"/>
      <c r="AI958" s="142"/>
      <c r="AJ958" s="144"/>
      <c r="AK958" s="142"/>
      <c r="AL958" s="142"/>
      <c r="AM958" s="142"/>
      <c r="AN958" s="142"/>
      <c r="AO958" s="142"/>
      <c r="AP958" s="111"/>
      <c r="AQ958" s="111"/>
      <c r="AR958" s="111"/>
      <c r="AS958" s="142"/>
      <c r="AT958" s="144"/>
      <c r="AU958" s="142"/>
      <c r="AV958" s="142"/>
      <c r="AW958" s="142"/>
      <c r="AX958" s="110"/>
      <c r="AY958" s="110"/>
      <c r="AZ958" s="142"/>
      <c r="BA958" s="144"/>
      <c r="BB958" s="142"/>
      <c r="BC958" s="142"/>
      <c r="BD958" s="142"/>
      <c r="BE958" s="110"/>
      <c r="BF958" s="110"/>
      <c r="BG958" s="142"/>
      <c r="BH958" s="144"/>
      <c r="BI958" s="142"/>
      <c r="BJ958" s="142"/>
      <c r="BK958" s="110"/>
      <c r="BL958" s="142"/>
      <c r="BM958" s="110"/>
      <c r="BN958" s="142"/>
      <c r="BO958" s="142"/>
      <c r="BP958" s="142"/>
      <c r="BQ958" s="110"/>
      <c r="BR958" s="142"/>
      <c r="BS958" s="110"/>
      <c r="BT958" s="142"/>
      <c r="BU958" s="110"/>
      <c r="BV958" s="144"/>
      <c r="BW958" s="114"/>
      <c r="BX958" s="67"/>
      <c r="BY958" s="68"/>
      <c r="BZ958" s="143"/>
      <c r="CA958" s="143"/>
      <c r="CB958" s="142"/>
      <c r="CC958" s="110"/>
      <c r="CD958" s="110"/>
      <c r="CE958" s="142"/>
      <c r="CF958" s="145"/>
      <c r="CG958" s="142"/>
      <c r="CH958" s="142"/>
      <c r="CI958" s="142"/>
      <c r="CJ958" s="142"/>
      <c r="CK958" s="142"/>
      <c r="CL958" s="111"/>
      <c r="CM958" s="111"/>
      <c r="CN958" s="111"/>
      <c r="CO958" s="142"/>
      <c r="CP958" s="145"/>
      <c r="CQ958" s="142"/>
      <c r="CR958" s="142"/>
      <c r="CS958" s="142"/>
      <c r="CT958" s="142"/>
      <c r="CU958" s="142"/>
      <c r="CV958" s="111"/>
      <c r="CW958" s="111"/>
      <c r="CX958" s="111"/>
      <c r="CY958" s="142"/>
      <c r="CZ958" s="145"/>
      <c r="DA958" s="116"/>
      <c r="DB958" s="168"/>
      <c r="DC958" s="118"/>
      <c r="DD958" s="118"/>
      <c r="DE958" s="167"/>
      <c r="DF958" s="167"/>
    </row>
    <row r="959" spans="1:110" hidden="1" x14ac:dyDescent="0.25">
      <c r="A959" s="140"/>
      <c r="B959" s="141"/>
      <c r="C959" s="90"/>
      <c r="D959" s="142"/>
      <c r="E959" s="143"/>
      <c r="F959" s="144"/>
      <c r="G959" s="142"/>
      <c r="H959" s="142"/>
      <c r="I959" s="110"/>
      <c r="J959" s="142"/>
      <c r="K959" s="110"/>
      <c r="L959" s="142"/>
      <c r="M959" s="142"/>
      <c r="N959" s="142"/>
      <c r="O959" s="110"/>
      <c r="P959" s="142"/>
      <c r="Q959" s="110"/>
      <c r="R959" s="142"/>
      <c r="S959" s="142"/>
      <c r="T959" s="142"/>
      <c r="U959" s="110"/>
      <c r="V959" s="142"/>
      <c r="W959" s="110"/>
      <c r="X959" s="142"/>
      <c r="Y959" s="110"/>
      <c r="Z959" s="144"/>
      <c r="AA959" s="142"/>
      <c r="AB959" s="142"/>
      <c r="AC959" s="142"/>
      <c r="AD959" s="142"/>
      <c r="AE959" s="142"/>
      <c r="AF959" s="111"/>
      <c r="AG959" s="111"/>
      <c r="AH959" s="111"/>
      <c r="AI959" s="142"/>
      <c r="AJ959" s="144"/>
      <c r="AK959" s="142"/>
      <c r="AL959" s="142"/>
      <c r="AM959" s="142"/>
      <c r="AN959" s="142"/>
      <c r="AO959" s="142"/>
      <c r="AP959" s="111"/>
      <c r="AQ959" s="111"/>
      <c r="AR959" s="111"/>
      <c r="AS959" s="142"/>
      <c r="AT959" s="144"/>
      <c r="AU959" s="142"/>
      <c r="AV959" s="142"/>
      <c r="AW959" s="142"/>
      <c r="AX959" s="110"/>
      <c r="AY959" s="110"/>
      <c r="AZ959" s="142"/>
      <c r="BA959" s="144"/>
      <c r="BB959" s="142"/>
      <c r="BC959" s="142"/>
      <c r="BD959" s="142"/>
      <c r="BE959" s="110"/>
      <c r="BF959" s="110"/>
      <c r="BG959" s="142"/>
      <c r="BH959" s="144"/>
      <c r="BI959" s="142"/>
      <c r="BJ959" s="142"/>
      <c r="BK959" s="110"/>
      <c r="BL959" s="142"/>
      <c r="BM959" s="110"/>
      <c r="BN959" s="142"/>
      <c r="BO959" s="142"/>
      <c r="BP959" s="142"/>
      <c r="BQ959" s="110"/>
      <c r="BR959" s="142"/>
      <c r="BS959" s="110"/>
      <c r="BT959" s="142"/>
      <c r="BU959" s="110"/>
      <c r="BV959" s="144"/>
      <c r="BW959" s="114"/>
      <c r="BX959" s="67"/>
      <c r="BY959" s="68"/>
      <c r="BZ959" s="143"/>
      <c r="CA959" s="143"/>
      <c r="CB959" s="142"/>
      <c r="CC959" s="110"/>
      <c r="CD959" s="110"/>
      <c r="CE959" s="142"/>
      <c r="CF959" s="145"/>
      <c r="CG959" s="142"/>
      <c r="CH959" s="142"/>
      <c r="CI959" s="142"/>
      <c r="CJ959" s="142"/>
      <c r="CK959" s="142"/>
      <c r="CL959" s="111"/>
      <c r="CM959" s="111"/>
      <c r="CN959" s="111"/>
      <c r="CO959" s="142"/>
      <c r="CP959" s="145"/>
      <c r="CQ959" s="142"/>
      <c r="CR959" s="142"/>
      <c r="CS959" s="142"/>
      <c r="CT959" s="142"/>
      <c r="CU959" s="142"/>
      <c r="CV959" s="111"/>
      <c r="CW959" s="111"/>
      <c r="CX959" s="111"/>
      <c r="CY959" s="142"/>
      <c r="CZ959" s="145"/>
      <c r="DA959" s="116"/>
      <c r="DB959" s="168"/>
      <c r="DC959" s="118"/>
      <c r="DD959" s="118"/>
      <c r="DE959" s="167"/>
      <c r="DF959" s="167"/>
    </row>
    <row r="960" spans="1:110" hidden="1" x14ac:dyDescent="0.25">
      <c r="A960" s="140"/>
      <c r="B960" s="141"/>
      <c r="C960" s="90"/>
      <c r="D960" s="142"/>
      <c r="E960" s="143"/>
      <c r="F960" s="144"/>
      <c r="G960" s="142"/>
      <c r="H960" s="142"/>
      <c r="I960" s="110"/>
      <c r="J960" s="142"/>
      <c r="K960" s="110"/>
      <c r="L960" s="142"/>
      <c r="M960" s="142"/>
      <c r="N960" s="142"/>
      <c r="O960" s="110"/>
      <c r="P960" s="142"/>
      <c r="Q960" s="110"/>
      <c r="R960" s="142"/>
      <c r="S960" s="142"/>
      <c r="T960" s="142"/>
      <c r="U960" s="110"/>
      <c r="V960" s="142"/>
      <c r="W960" s="110"/>
      <c r="X960" s="142"/>
      <c r="Y960" s="110"/>
      <c r="Z960" s="144"/>
      <c r="AA960" s="142"/>
      <c r="AB960" s="142"/>
      <c r="AC960" s="142"/>
      <c r="AD960" s="142"/>
      <c r="AE960" s="142"/>
      <c r="AF960" s="111"/>
      <c r="AG960" s="111"/>
      <c r="AH960" s="111"/>
      <c r="AI960" s="142"/>
      <c r="AJ960" s="144"/>
      <c r="AK960" s="142"/>
      <c r="AL960" s="142"/>
      <c r="AM960" s="142"/>
      <c r="AN960" s="142"/>
      <c r="AO960" s="142"/>
      <c r="AP960" s="111"/>
      <c r="AQ960" s="111"/>
      <c r="AR960" s="111"/>
      <c r="AS960" s="142"/>
      <c r="AT960" s="144"/>
      <c r="AU960" s="142"/>
      <c r="AV960" s="142"/>
      <c r="AW960" s="142"/>
      <c r="AX960" s="110"/>
      <c r="AY960" s="110"/>
      <c r="AZ960" s="142"/>
      <c r="BA960" s="144"/>
      <c r="BB960" s="142"/>
      <c r="BC960" s="142"/>
      <c r="BD960" s="142"/>
      <c r="BE960" s="110"/>
      <c r="BF960" s="110"/>
      <c r="BG960" s="142"/>
      <c r="BH960" s="144"/>
      <c r="BI960" s="142"/>
      <c r="BJ960" s="142"/>
      <c r="BK960" s="110"/>
      <c r="BL960" s="142"/>
      <c r="BM960" s="110"/>
      <c r="BN960" s="142"/>
      <c r="BO960" s="142"/>
      <c r="BP960" s="142"/>
      <c r="BQ960" s="110"/>
      <c r="BR960" s="142"/>
      <c r="BS960" s="110"/>
      <c r="BT960" s="142"/>
      <c r="BU960" s="110"/>
      <c r="BV960" s="144"/>
      <c r="BW960" s="114"/>
      <c r="BX960" s="67"/>
      <c r="BY960" s="68"/>
      <c r="BZ960" s="143"/>
      <c r="CA960" s="143"/>
      <c r="CB960" s="142"/>
      <c r="CC960" s="110"/>
      <c r="CD960" s="110"/>
      <c r="CE960" s="142"/>
      <c r="CF960" s="145"/>
      <c r="CG960" s="142"/>
      <c r="CH960" s="142"/>
      <c r="CI960" s="142"/>
      <c r="CJ960" s="142"/>
      <c r="CK960" s="142"/>
      <c r="CL960" s="111"/>
      <c r="CM960" s="111"/>
      <c r="CN960" s="111"/>
      <c r="CO960" s="142"/>
      <c r="CP960" s="145"/>
      <c r="CQ960" s="142"/>
      <c r="CR960" s="142"/>
      <c r="CS960" s="142"/>
      <c r="CT960" s="142"/>
      <c r="CU960" s="142"/>
      <c r="CV960" s="111"/>
      <c r="CW960" s="111"/>
      <c r="CX960" s="111"/>
      <c r="CY960" s="142"/>
      <c r="CZ960" s="145"/>
      <c r="DA960" s="116"/>
      <c r="DB960" s="168"/>
      <c r="DC960" s="118"/>
      <c r="DD960" s="118"/>
      <c r="DE960" s="167"/>
      <c r="DF960" s="167"/>
    </row>
    <row r="961" spans="1:110" hidden="1" x14ac:dyDescent="0.25">
      <c r="A961" s="140"/>
      <c r="B961" s="141"/>
      <c r="C961" s="90"/>
      <c r="D961" s="142"/>
      <c r="E961" s="143"/>
      <c r="F961" s="144"/>
      <c r="G961" s="142"/>
      <c r="H961" s="142"/>
      <c r="I961" s="110"/>
      <c r="J961" s="142"/>
      <c r="K961" s="110"/>
      <c r="L961" s="142"/>
      <c r="M961" s="142"/>
      <c r="N961" s="142"/>
      <c r="O961" s="110"/>
      <c r="P961" s="142"/>
      <c r="Q961" s="110"/>
      <c r="R961" s="142"/>
      <c r="S961" s="142"/>
      <c r="T961" s="142"/>
      <c r="U961" s="110"/>
      <c r="V961" s="142"/>
      <c r="W961" s="110"/>
      <c r="X961" s="142"/>
      <c r="Y961" s="110"/>
      <c r="Z961" s="144"/>
      <c r="AA961" s="142"/>
      <c r="AB961" s="142"/>
      <c r="AC961" s="142"/>
      <c r="AD961" s="142"/>
      <c r="AE961" s="142"/>
      <c r="AF961" s="111"/>
      <c r="AG961" s="111"/>
      <c r="AH961" s="111"/>
      <c r="AI961" s="142"/>
      <c r="AJ961" s="144"/>
      <c r="AK961" s="142"/>
      <c r="AL961" s="142"/>
      <c r="AM961" s="142"/>
      <c r="AN961" s="142"/>
      <c r="AO961" s="142"/>
      <c r="AP961" s="111"/>
      <c r="AQ961" s="111"/>
      <c r="AR961" s="111"/>
      <c r="AS961" s="142"/>
      <c r="AT961" s="144"/>
      <c r="AU961" s="142"/>
      <c r="AV961" s="142"/>
      <c r="AW961" s="142"/>
      <c r="AX961" s="110"/>
      <c r="AY961" s="110"/>
      <c r="AZ961" s="142"/>
      <c r="BA961" s="144"/>
      <c r="BB961" s="142"/>
      <c r="BC961" s="142"/>
      <c r="BD961" s="142"/>
      <c r="BE961" s="110"/>
      <c r="BF961" s="110"/>
      <c r="BG961" s="142"/>
      <c r="BH961" s="144"/>
      <c r="BI961" s="142"/>
      <c r="BJ961" s="142"/>
      <c r="BK961" s="110"/>
      <c r="BL961" s="142"/>
      <c r="BM961" s="110"/>
      <c r="BN961" s="142"/>
      <c r="BO961" s="142"/>
      <c r="BP961" s="142"/>
      <c r="BQ961" s="110"/>
      <c r="BR961" s="142"/>
      <c r="BS961" s="110"/>
      <c r="BT961" s="142"/>
      <c r="BU961" s="110"/>
      <c r="BV961" s="144"/>
      <c r="BW961" s="114"/>
      <c r="BX961" s="67"/>
      <c r="BY961" s="68"/>
      <c r="BZ961" s="143"/>
      <c r="CA961" s="143"/>
      <c r="CB961" s="142"/>
      <c r="CC961" s="110"/>
      <c r="CD961" s="110"/>
      <c r="CE961" s="142"/>
      <c r="CF961" s="145"/>
      <c r="CG961" s="142"/>
      <c r="CH961" s="142"/>
      <c r="CI961" s="142"/>
      <c r="CJ961" s="142"/>
      <c r="CK961" s="142"/>
      <c r="CL961" s="111"/>
      <c r="CM961" s="111"/>
      <c r="CN961" s="111"/>
      <c r="CO961" s="142"/>
      <c r="CP961" s="145"/>
      <c r="CQ961" s="142"/>
      <c r="CR961" s="142"/>
      <c r="CS961" s="142"/>
      <c r="CT961" s="142"/>
      <c r="CU961" s="142"/>
      <c r="CV961" s="111"/>
      <c r="CW961" s="111"/>
      <c r="CX961" s="111"/>
      <c r="CY961" s="142"/>
      <c r="CZ961" s="145"/>
      <c r="DA961" s="116"/>
      <c r="DB961" s="168"/>
      <c r="DC961" s="118"/>
      <c r="DD961" s="118"/>
      <c r="DE961" s="167"/>
      <c r="DF961" s="167"/>
    </row>
    <row r="962" spans="1:110" hidden="1" x14ac:dyDescent="0.25">
      <c r="A962" s="140"/>
      <c r="B962" s="141"/>
      <c r="C962" s="90"/>
      <c r="D962" s="142"/>
      <c r="E962" s="143"/>
      <c r="F962" s="144"/>
      <c r="G962" s="142"/>
      <c r="H962" s="142"/>
      <c r="I962" s="110"/>
      <c r="J962" s="142"/>
      <c r="K962" s="110"/>
      <c r="L962" s="142"/>
      <c r="M962" s="142"/>
      <c r="N962" s="142"/>
      <c r="O962" s="110"/>
      <c r="P962" s="142"/>
      <c r="Q962" s="110"/>
      <c r="R962" s="142"/>
      <c r="S962" s="142"/>
      <c r="T962" s="142"/>
      <c r="U962" s="110"/>
      <c r="V962" s="142"/>
      <c r="W962" s="110"/>
      <c r="X962" s="142"/>
      <c r="Y962" s="110"/>
      <c r="Z962" s="144"/>
      <c r="AA962" s="142"/>
      <c r="AB962" s="142"/>
      <c r="AC962" s="142"/>
      <c r="AD962" s="142"/>
      <c r="AE962" s="142"/>
      <c r="AF962" s="111"/>
      <c r="AG962" s="111"/>
      <c r="AH962" s="111"/>
      <c r="AI962" s="142"/>
      <c r="AJ962" s="144"/>
      <c r="AK962" s="142"/>
      <c r="AL962" s="142"/>
      <c r="AM962" s="142"/>
      <c r="AN962" s="142"/>
      <c r="AO962" s="142"/>
      <c r="AP962" s="111"/>
      <c r="AQ962" s="111"/>
      <c r="AR962" s="111"/>
      <c r="AS962" s="142"/>
      <c r="AT962" s="144"/>
      <c r="AU962" s="142"/>
      <c r="AV962" s="142"/>
      <c r="AW962" s="142"/>
      <c r="AX962" s="110"/>
      <c r="AY962" s="110"/>
      <c r="AZ962" s="142"/>
      <c r="BA962" s="144"/>
      <c r="BB962" s="142"/>
      <c r="BC962" s="142"/>
      <c r="BD962" s="142"/>
      <c r="BE962" s="110"/>
      <c r="BF962" s="110"/>
      <c r="BG962" s="142"/>
      <c r="BH962" s="144"/>
      <c r="BI962" s="142"/>
      <c r="BJ962" s="142"/>
      <c r="BK962" s="110"/>
      <c r="BL962" s="142"/>
      <c r="BM962" s="110"/>
      <c r="BN962" s="142"/>
      <c r="BO962" s="142"/>
      <c r="BP962" s="142"/>
      <c r="BQ962" s="110"/>
      <c r="BR962" s="142"/>
      <c r="BS962" s="110"/>
      <c r="BT962" s="142"/>
      <c r="BU962" s="110"/>
      <c r="BV962" s="144"/>
      <c r="BW962" s="114"/>
      <c r="BX962" s="67"/>
      <c r="BY962" s="68"/>
      <c r="BZ962" s="143"/>
      <c r="CA962" s="143"/>
      <c r="CB962" s="142"/>
      <c r="CC962" s="110"/>
      <c r="CD962" s="110"/>
      <c r="CE962" s="142"/>
      <c r="CF962" s="145"/>
      <c r="CG962" s="142"/>
      <c r="CH962" s="142"/>
      <c r="CI962" s="142"/>
      <c r="CJ962" s="142"/>
      <c r="CK962" s="142"/>
      <c r="CL962" s="111"/>
      <c r="CM962" s="111"/>
      <c r="CN962" s="111"/>
      <c r="CO962" s="142"/>
      <c r="CP962" s="145"/>
      <c r="CQ962" s="142"/>
      <c r="CR962" s="142"/>
      <c r="CS962" s="142"/>
      <c r="CT962" s="142"/>
      <c r="CU962" s="142"/>
      <c r="CV962" s="111"/>
      <c r="CW962" s="111"/>
      <c r="CX962" s="111"/>
      <c r="CY962" s="142"/>
      <c r="CZ962" s="145"/>
      <c r="DA962" s="116"/>
      <c r="DB962" s="168"/>
      <c r="DC962" s="118"/>
      <c r="DD962" s="118"/>
      <c r="DE962" s="167"/>
      <c r="DF962" s="167"/>
    </row>
    <row r="963" spans="1:110" hidden="1" x14ac:dyDescent="0.25">
      <c r="A963" s="140"/>
      <c r="B963" s="141"/>
      <c r="C963" s="90"/>
      <c r="D963" s="142"/>
      <c r="E963" s="143"/>
      <c r="F963" s="144"/>
      <c r="G963" s="142"/>
      <c r="H963" s="142"/>
      <c r="I963" s="110"/>
      <c r="J963" s="142"/>
      <c r="K963" s="110"/>
      <c r="L963" s="142"/>
      <c r="M963" s="142"/>
      <c r="N963" s="142"/>
      <c r="O963" s="110"/>
      <c r="P963" s="142"/>
      <c r="Q963" s="110"/>
      <c r="R963" s="142"/>
      <c r="S963" s="142"/>
      <c r="T963" s="142"/>
      <c r="U963" s="110"/>
      <c r="V963" s="142"/>
      <c r="W963" s="110"/>
      <c r="X963" s="142"/>
      <c r="Y963" s="110"/>
      <c r="Z963" s="144"/>
      <c r="AA963" s="142"/>
      <c r="AB963" s="142"/>
      <c r="AC963" s="142"/>
      <c r="AD963" s="142"/>
      <c r="AE963" s="142"/>
      <c r="AF963" s="111"/>
      <c r="AG963" s="111"/>
      <c r="AH963" s="111"/>
      <c r="AI963" s="142"/>
      <c r="AJ963" s="144"/>
      <c r="AK963" s="142"/>
      <c r="AL963" s="142"/>
      <c r="AM963" s="142"/>
      <c r="AN963" s="142"/>
      <c r="AO963" s="142"/>
      <c r="AP963" s="111"/>
      <c r="AQ963" s="111"/>
      <c r="AR963" s="111"/>
      <c r="AS963" s="142"/>
      <c r="AT963" s="144"/>
      <c r="AU963" s="142"/>
      <c r="AV963" s="142"/>
      <c r="AW963" s="142"/>
      <c r="AX963" s="110"/>
      <c r="AY963" s="110"/>
      <c r="AZ963" s="142"/>
      <c r="BA963" s="144"/>
      <c r="BB963" s="142"/>
      <c r="BC963" s="142"/>
      <c r="BD963" s="142"/>
      <c r="BE963" s="110"/>
      <c r="BF963" s="110"/>
      <c r="BG963" s="142"/>
      <c r="BH963" s="144"/>
      <c r="BI963" s="142"/>
      <c r="BJ963" s="142"/>
      <c r="BK963" s="110"/>
      <c r="BL963" s="142"/>
      <c r="BM963" s="110"/>
      <c r="BN963" s="142"/>
      <c r="BO963" s="142"/>
      <c r="BP963" s="142"/>
      <c r="BQ963" s="110"/>
      <c r="BR963" s="142"/>
      <c r="BS963" s="110"/>
      <c r="BT963" s="142"/>
      <c r="BU963" s="110"/>
      <c r="BV963" s="144"/>
      <c r="BW963" s="114"/>
      <c r="BX963" s="67"/>
      <c r="BY963" s="68"/>
      <c r="BZ963" s="143"/>
      <c r="CA963" s="143"/>
      <c r="CB963" s="142"/>
      <c r="CC963" s="110"/>
      <c r="CD963" s="110"/>
      <c r="CE963" s="142"/>
      <c r="CF963" s="145"/>
      <c r="CG963" s="142"/>
      <c r="CH963" s="142"/>
      <c r="CI963" s="142"/>
      <c r="CJ963" s="142"/>
      <c r="CK963" s="142"/>
      <c r="CL963" s="111"/>
      <c r="CM963" s="111"/>
      <c r="CN963" s="111"/>
      <c r="CO963" s="142"/>
      <c r="CP963" s="145"/>
      <c r="CQ963" s="142"/>
      <c r="CR963" s="142"/>
      <c r="CS963" s="142"/>
      <c r="CT963" s="142"/>
      <c r="CU963" s="142"/>
      <c r="CV963" s="111"/>
      <c r="CW963" s="111"/>
      <c r="CX963" s="111"/>
      <c r="CY963" s="142"/>
      <c r="CZ963" s="145"/>
      <c r="DA963" s="116"/>
      <c r="DB963" s="168"/>
      <c r="DC963" s="118"/>
      <c r="DD963" s="118"/>
      <c r="DE963" s="167"/>
      <c r="DF963" s="167"/>
    </row>
    <row r="964" spans="1:110" hidden="1" x14ac:dyDescent="0.25">
      <c r="A964" s="140"/>
      <c r="B964" s="141"/>
      <c r="C964" s="90"/>
      <c r="D964" s="142"/>
      <c r="E964" s="143"/>
      <c r="F964" s="144"/>
      <c r="G964" s="142"/>
      <c r="H964" s="142"/>
      <c r="I964" s="110"/>
      <c r="J964" s="142"/>
      <c r="K964" s="110"/>
      <c r="L964" s="142"/>
      <c r="M964" s="142"/>
      <c r="N964" s="142"/>
      <c r="O964" s="110"/>
      <c r="P964" s="142"/>
      <c r="Q964" s="110"/>
      <c r="R964" s="142"/>
      <c r="S964" s="142"/>
      <c r="T964" s="142"/>
      <c r="U964" s="110"/>
      <c r="V964" s="142"/>
      <c r="W964" s="110"/>
      <c r="X964" s="142"/>
      <c r="Y964" s="110"/>
      <c r="Z964" s="144"/>
      <c r="AA964" s="142"/>
      <c r="AB964" s="142"/>
      <c r="AC964" s="142"/>
      <c r="AD964" s="142"/>
      <c r="AE964" s="142"/>
      <c r="AF964" s="111"/>
      <c r="AG964" s="111"/>
      <c r="AH964" s="111"/>
      <c r="AI964" s="142"/>
      <c r="AJ964" s="144"/>
      <c r="AK964" s="142"/>
      <c r="AL964" s="142"/>
      <c r="AM964" s="142"/>
      <c r="AN964" s="142"/>
      <c r="AO964" s="142"/>
      <c r="AP964" s="111"/>
      <c r="AQ964" s="111"/>
      <c r="AR964" s="111"/>
      <c r="AS964" s="142"/>
      <c r="AT964" s="144"/>
      <c r="AU964" s="142"/>
      <c r="AV964" s="142"/>
      <c r="AW964" s="142"/>
      <c r="AX964" s="110"/>
      <c r="AY964" s="110"/>
      <c r="AZ964" s="142"/>
      <c r="BA964" s="144"/>
      <c r="BB964" s="142"/>
      <c r="BC964" s="142"/>
      <c r="BD964" s="142"/>
      <c r="BE964" s="110"/>
      <c r="BF964" s="110"/>
      <c r="BG964" s="142"/>
      <c r="BH964" s="144"/>
      <c r="BI964" s="142"/>
      <c r="BJ964" s="142"/>
      <c r="BK964" s="110"/>
      <c r="BL964" s="142"/>
      <c r="BM964" s="110"/>
      <c r="BN964" s="142"/>
      <c r="BO964" s="142"/>
      <c r="BP964" s="142"/>
      <c r="BQ964" s="110"/>
      <c r="BR964" s="142"/>
      <c r="BS964" s="110"/>
      <c r="BT964" s="142"/>
      <c r="BU964" s="110"/>
      <c r="BV964" s="144"/>
      <c r="BW964" s="114"/>
      <c r="BX964" s="67"/>
      <c r="BY964" s="68"/>
      <c r="BZ964" s="143"/>
      <c r="CA964" s="143"/>
      <c r="CB964" s="142"/>
      <c r="CC964" s="110"/>
      <c r="CD964" s="110"/>
      <c r="CE964" s="142"/>
      <c r="CF964" s="145"/>
      <c r="CG964" s="142"/>
      <c r="CH964" s="142"/>
      <c r="CI964" s="142"/>
      <c r="CJ964" s="142"/>
      <c r="CK964" s="142"/>
      <c r="CL964" s="111"/>
      <c r="CM964" s="111"/>
      <c r="CN964" s="111"/>
      <c r="CO964" s="142"/>
      <c r="CP964" s="145"/>
      <c r="CQ964" s="142"/>
      <c r="CR964" s="142"/>
      <c r="CS964" s="142"/>
      <c r="CT964" s="142"/>
      <c r="CU964" s="142"/>
      <c r="CV964" s="111"/>
      <c r="CW964" s="111"/>
      <c r="CX964" s="111"/>
      <c r="CY964" s="142"/>
      <c r="CZ964" s="145"/>
      <c r="DA964" s="116"/>
      <c r="DB964" s="168"/>
      <c r="DC964" s="118"/>
      <c r="DD964" s="118"/>
      <c r="DE964" s="167"/>
      <c r="DF964" s="167"/>
    </row>
    <row r="965" spans="1:110" hidden="1" x14ac:dyDescent="0.25">
      <c r="A965" s="140"/>
      <c r="B965" s="141"/>
      <c r="C965" s="90"/>
      <c r="D965" s="142"/>
      <c r="E965" s="143"/>
      <c r="F965" s="144"/>
      <c r="G965" s="142"/>
      <c r="H965" s="142"/>
      <c r="I965" s="110"/>
      <c r="J965" s="142"/>
      <c r="K965" s="110"/>
      <c r="L965" s="142"/>
      <c r="M965" s="142"/>
      <c r="N965" s="142"/>
      <c r="O965" s="110"/>
      <c r="P965" s="142"/>
      <c r="Q965" s="110"/>
      <c r="R965" s="142"/>
      <c r="S965" s="142"/>
      <c r="T965" s="142"/>
      <c r="U965" s="110"/>
      <c r="V965" s="142"/>
      <c r="W965" s="110"/>
      <c r="X965" s="142"/>
      <c r="Y965" s="110"/>
      <c r="Z965" s="144"/>
      <c r="AA965" s="142"/>
      <c r="AB965" s="142"/>
      <c r="AC965" s="142"/>
      <c r="AD965" s="142"/>
      <c r="AE965" s="142"/>
      <c r="AF965" s="111"/>
      <c r="AG965" s="111"/>
      <c r="AH965" s="111"/>
      <c r="AI965" s="142"/>
      <c r="AJ965" s="144"/>
      <c r="AK965" s="142"/>
      <c r="AL965" s="142"/>
      <c r="AM965" s="142"/>
      <c r="AN965" s="142"/>
      <c r="AO965" s="142"/>
      <c r="AP965" s="111"/>
      <c r="AQ965" s="111"/>
      <c r="AR965" s="111"/>
      <c r="AS965" s="142"/>
      <c r="AT965" s="144"/>
      <c r="AU965" s="142"/>
      <c r="AV965" s="142"/>
      <c r="AW965" s="142"/>
      <c r="AX965" s="110"/>
      <c r="AY965" s="110"/>
      <c r="AZ965" s="142"/>
      <c r="BA965" s="144"/>
      <c r="BB965" s="142"/>
      <c r="BC965" s="142"/>
      <c r="BD965" s="142"/>
      <c r="BE965" s="110"/>
      <c r="BF965" s="110"/>
      <c r="BG965" s="142"/>
      <c r="BH965" s="144"/>
      <c r="BI965" s="142"/>
      <c r="BJ965" s="142"/>
      <c r="BK965" s="110"/>
      <c r="BL965" s="142"/>
      <c r="BM965" s="110"/>
      <c r="BN965" s="142"/>
      <c r="BO965" s="142"/>
      <c r="BP965" s="142"/>
      <c r="BQ965" s="110"/>
      <c r="BR965" s="142"/>
      <c r="BS965" s="110"/>
      <c r="BT965" s="142"/>
      <c r="BU965" s="110"/>
      <c r="BV965" s="144"/>
      <c r="BW965" s="114"/>
      <c r="BX965" s="67"/>
      <c r="BY965" s="68"/>
      <c r="BZ965" s="143"/>
      <c r="CA965" s="143"/>
      <c r="CB965" s="142"/>
      <c r="CC965" s="110"/>
      <c r="CD965" s="110"/>
      <c r="CE965" s="142"/>
      <c r="CF965" s="145"/>
      <c r="CG965" s="142"/>
      <c r="CH965" s="142"/>
      <c r="CI965" s="142"/>
      <c r="CJ965" s="142"/>
      <c r="CK965" s="142"/>
      <c r="CL965" s="111"/>
      <c r="CM965" s="111"/>
      <c r="CN965" s="111"/>
      <c r="CO965" s="142"/>
      <c r="CP965" s="145"/>
      <c r="CQ965" s="142"/>
      <c r="CR965" s="142"/>
      <c r="CS965" s="142"/>
      <c r="CT965" s="142"/>
      <c r="CU965" s="142"/>
      <c r="CV965" s="111"/>
      <c r="CW965" s="111"/>
      <c r="CX965" s="111"/>
      <c r="CY965" s="142"/>
      <c r="CZ965" s="145"/>
      <c r="DA965" s="116"/>
      <c r="DB965" s="117"/>
      <c r="DC965" s="118"/>
      <c r="DD965" s="118"/>
      <c r="DE965" s="119"/>
      <c r="DF965" s="119"/>
    </row>
    <row r="966" spans="1:110" hidden="1" x14ac:dyDescent="0.25">
      <c r="A966" s="140"/>
      <c r="B966" s="141"/>
      <c r="C966" s="90"/>
      <c r="D966" s="142"/>
      <c r="E966" s="143"/>
      <c r="F966" s="144"/>
      <c r="G966" s="142"/>
      <c r="H966" s="142"/>
      <c r="I966" s="110"/>
      <c r="J966" s="142"/>
      <c r="K966" s="110"/>
      <c r="L966" s="142"/>
      <c r="M966" s="142"/>
      <c r="N966" s="142"/>
      <c r="O966" s="110"/>
      <c r="P966" s="142"/>
      <c r="Q966" s="110"/>
      <c r="R966" s="142"/>
      <c r="S966" s="142"/>
      <c r="T966" s="142"/>
      <c r="U966" s="110"/>
      <c r="V966" s="142"/>
      <c r="W966" s="110"/>
      <c r="X966" s="142"/>
      <c r="Y966" s="110"/>
      <c r="Z966" s="144"/>
      <c r="AA966" s="142"/>
      <c r="AB966" s="142"/>
      <c r="AC966" s="142"/>
      <c r="AD966" s="142"/>
      <c r="AE966" s="142"/>
      <c r="AF966" s="111"/>
      <c r="AG966" s="111"/>
      <c r="AH966" s="111"/>
      <c r="AI966" s="142"/>
      <c r="AJ966" s="144"/>
      <c r="AK966" s="142"/>
      <c r="AL966" s="142"/>
      <c r="AM966" s="142"/>
      <c r="AN966" s="142"/>
      <c r="AO966" s="142"/>
      <c r="AP966" s="111"/>
      <c r="AQ966" s="111"/>
      <c r="AR966" s="111"/>
      <c r="AS966" s="142"/>
      <c r="AT966" s="144"/>
      <c r="AU966" s="142"/>
      <c r="AV966" s="142"/>
      <c r="AW966" s="142"/>
      <c r="AX966" s="110"/>
      <c r="AY966" s="110"/>
      <c r="AZ966" s="142"/>
      <c r="BA966" s="144"/>
      <c r="BB966" s="142"/>
      <c r="BC966" s="142"/>
      <c r="BD966" s="142"/>
      <c r="BE966" s="110"/>
      <c r="BF966" s="110"/>
      <c r="BG966" s="142"/>
      <c r="BH966" s="144"/>
      <c r="BI966" s="142"/>
      <c r="BJ966" s="142"/>
      <c r="BK966" s="110"/>
      <c r="BL966" s="142"/>
      <c r="BM966" s="110"/>
      <c r="BN966" s="142"/>
      <c r="BO966" s="142"/>
      <c r="BP966" s="142"/>
      <c r="BQ966" s="110"/>
      <c r="BR966" s="142"/>
      <c r="BS966" s="110"/>
      <c r="BT966" s="142"/>
      <c r="BU966" s="110"/>
      <c r="BV966" s="144"/>
      <c r="BW966" s="114"/>
      <c r="BX966" s="67"/>
      <c r="BY966" s="68"/>
      <c r="BZ966" s="143"/>
      <c r="CA966" s="143"/>
      <c r="CB966" s="142"/>
      <c r="CC966" s="110"/>
      <c r="CD966" s="110"/>
      <c r="CE966" s="142"/>
      <c r="CF966" s="145"/>
      <c r="CG966" s="142"/>
      <c r="CH966" s="142"/>
      <c r="CI966" s="142"/>
      <c r="CJ966" s="142"/>
      <c r="CK966" s="142"/>
      <c r="CL966" s="111"/>
      <c r="CM966" s="111"/>
      <c r="CN966" s="111"/>
      <c r="CO966" s="142"/>
      <c r="CP966" s="145"/>
      <c r="CQ966" s="142"/>
      <c r="CR966" s="142"/>
      <c r="CS966" s="142"/>
      <c r="CT966" s="142"/>
      <c r="CU966" s="142"/>
      <c r="CV966" s="111"/>
      <c r="CW966" s="111"/>
      <c r="CX966" s="111"/>
      <c r="CY966" s="142"/>
      <c r="CZ966" s="145"/>
      <c r="DA966" s="116"/>
      <c r="DB966" s="117"/>
      <c r="DC966" s="118"/>
      <c r="DD966" s="118"/>
      <c r="DE966" s="119"/>
      <c r="DF966" s="119"/>
    </row>
    <row r="967" spans="1:110" hidden="1" x14ac:dyDescent="0.25">
      <c r="A967" s="140"/>
      <c r="B967" s="141"/>
      <c r="C967" s="90"/>
      <c r="D967" s="142"/>
      <c r="E967" s="143"/>
      <c r="F967" s="144"/>
      <c r="G967" s="142"/>
      <c r="H967" s="142"/>
      <c r="I967" s="110"/>
      <c r="J967" s="142"/>
      <c r="K967" s="110"/>
      <c r="L967" s="142"/>
      <c r="M967" s="142"/>
      <c r="N967" s="142"/>
      <c r="O967" s="110"/>
      <c r="P967" s="142"/>
      <c r="Q967" s="110"/>
      <c r="R967" s="142"/>
      <c r="S967" s="142"/>
      <c r="T967" s="142"/>
      <c r="U967" s="110"/>
      <c r="V967" s="142"/>
      <c r="W967" s="110"/>
      <c r="X967" s="142"/>
      <c r="Y967" s="110"/>
      <c r="Z967" s="144"/>
      <c r="AA967" s="142"/>
      <c r="AB967" s="142"/>
      <c r="AC967" s="142"/>
      <c r="AD967" s="142"/>
      <c r="AE967" s="142"/>
      <c r="AF967" s="111"/>
      <c r="AG967" s="111"/>
      <c r="AH967" s="111"/>
      <c r="AI967" s="142"/>
      <c r="AJ967" s="144"/>
      <c r="AK967" s="142"/>
      <c r="AL967" s="142"/>
      <c r="AM967" s="142"/>
      <c r="AN967" s="142"/>
      <c r="AO967" s="142"/>
      <c r="AP967" s="111"/>
      <c r="AQ967" s="111"/>
      <c r="AR967" s="111"/>
      <c r="AS967" s="142"/>
      <c r="AT967" s="144"/>
      <c r="AU967" s="142"/>
      <c r="AV967" s="142"/>
      <c r="AW967" s="142"/>
      <c r="AX967" s="110"/>
      <c r="AY967" s="110"/>
      <c r="AZ967" s="142"/>
      <c r="BA967" s="144"/>
      <c r="BB967" s="142"/>
      <c r="BC967" s="142"/>
      <c r="BD967" s="142"/>
      <c r="BE967" s="110"/>
      <c r="BF967" s="110"/>
      <c r="BG967" s="142"/>
      <c r="BH967" s="144"/>
      <c r="BI967" s="142"/>
      <c r="BJ967" s="142"/>
      <c r="BK967" s="110"/>
      <c r="BL967" s="142"/>
      <c r="BM967" s="110"/>
      <c r="BN967" s="142"/>
      <c r="BO967" s="142"/>
      <c r="BP967" s="142"/>
      <c r="BQ967" s="110"/>
      <c r="BR967" s="142"/>
      <c r="BS967" s="110"/>
      <c r="BT967" s="142"/>
      <c r="BU967" s="110"/>
      <c r="BV967" s="144"/>
      <c r="BW967" s="114"/>
      <c r="BX967" s="67"/>
      <c r="BY967" s="68"/>
      <c r="BZ967" s="143"/>
      <c r="CA967" s="143"/>
      <c r="CB967" s="142"/>
      <c r="CC967" s="110"/>
      <c r="CD967" s="110"/>
      <c r="CE967" s="142"/>
      <c r="CF967" s="145"/>
      <c r="CG967" s="142"/>
      <c r="CH967" s="142"/>
      <c r="CI967" s="142"/>
      <c r="CJ967" s="142"/>
      <c r="CK967" s="142"/>
      <c r="CL967" s="111"/>
      <c r="CM967" s="111"/>
      <c r="CN967" s="111"/>
      <c r="CO967" s="142"/>
      <c r="CP967" s="145"/>
      <c r="CQ967" s="142"/>
      <c r="CR967" s="142"/>
      <c r="CS967" s="142"/>
      <c r="CT967" s="142"/>
      <c r="CU967" s="142"/>
      <c r="CV967" s="111"/>
      <c r="CW967" s="111"/>
      <c r="CX967" s="111"/>
      <c r="CY967" s="142"/>
      <c r="CZ967" s="145"/>
      <c r="DA967" s="116"/>
      <c r="DB967" s="117"/>
      <c r="DC967" s="118"/>
      <c r="DD967" s="118"/>
      <c r="DE967" s="119"/>
      <c r="DF967" s="119"/>
    </row>
    <row r="968" spans="1:110" hidden="1" x14ac:dyDescent="0.25">
      <c r="A968" s="140"/>
      <c r="B968" s="141"/>
      <c r="C968" s="90"/>
      <c r="D968" s="142"/>
      <c r="E968" s="143"/>
      <c r="F968" s="144"/>
      <c r="G968" s="142"/>
      <c r="H968" s="142"/>
      <c r="I968" s="110"/>
      <c r="J968" s="142"/>
      <c r="K968" s="110"/>
      <c r="L968" s="142"/>
      <c r="M968" s="142"/>
      <c r="N968" s="142"/>
      <c r="O968" s="110"/>
      <c r="P968" s="142"/>
      <c r="Q968" s="110"/>
      <c r="R968" s="142"/>
      <c r="S968" s="142"/>
      <c r="T968" s="142"/>
      <c r="U968" s="110"/>
      <c r="V968" s="142"/>
      <c r="W968" s="110"/>
      <c r="X968" s="142"/>
      <c r="Y968" s="110"/>
      <c r="Z968" s="144"/>
      <c r="AA968" s="142"/>
      <c r="AB968" s="142"/>
      <c r="AC968" s="142"/>
      <c r="AD968" s="142"/>
      <c r="AE968" s="142"/>
      <c r="AF968" s="111"/>
      <c r="AG968" s="111"/>
      <c r="AH968" s="111"/>
      <c r="AI968" s="142"/>
      <c r="AJ968" s="144"/>
      <c r="AK968" s="142"/>
      <c r="AL968" s="142"/>
      <c r="AM968" s="142"/>
      <c r="AN968" s="142"/>
      <c r="AO968" s="142"/>
      <c r="AP968" s="111"/>
      <c r="AQ968" s="111"/>
      <c r="AR968" s="111"/>
      <c r="AS968" s="142"/>
      <c r="AT968" s="144"/>
      <c r="AU968" s="142"/>
      <c r="AV968" s="142"/>
      <c r="AW968" s="142"/>
      <c r="AX968" s="110"/>
      <c r="AY968" s="110"/>
      <c r="AZ968" s="142"/>
      <c r="BA968" s="144"/>
      <c r="BB968" s="142"/>
      <c r="BC968" s="142"/>
      <c r="BD968" s="142"/>
      <c r="BE968" s="110"/>
      <c r="BF968" s="110"/>
      <c r="BG968" s="142"/>
      <c r="BH968" s="144"/>
      <c r="BI968" s="142"/>
      <c r="BJ968" s="142"/>
      <c r="BK968" s="110"/>
      <c r="BL968" s="142"/>
      <c r="BM968" s="110"/>
      <c r="BN968" s="142"/>
      <c r="BO968" s="142"/>
      <c r="BP968" s="142"/>
      <c r="BQ968" s="110"/>
      <c r="BR968" s="142"/>
      <c r="BS968" s="110"/>
      <c r="BT968" s="142"/>
      <c r="BU968" s="110"/>
      <c r="BV968" s="144"/>
      <c r="BW968" s="114"/>
      <c r="BX968" s="67"/>
      <c r="BY968" s="68"/>
      <c r="BZ968" s="143"/>
      <c r="CA968" s="143"/>
      <c r="CB968" s="142"/>
      <c r="CC968" s="110"/>
      <c r="CD968" s="110"/>
      <c r="CE968" s="142"/>
      <c r="CF968" s="145"/>
      <c r="CG968" s="142"/>
      <c r="CH968" s="142"/>
      <c r="CI968" s="142"/>
      <c r="CJ968" s="142"/>
      <c r="CK968" s="142"/>
      <c r="CL968" s="111"/>
      <c r="CM968" s="111"/>
      <c r="CN968" s="111"/>
      <c r="CO968" s="142"/>
      <c r="CP968" s="145"/>
      <c r="CQ968" s="142"/>
      <c r="CR968" s="142"/>
      <c r="CS968" s="142"/>
      <c r="CT968" s="142"/>
      <c r="CU968" s="142"/>
      <c r="CV968" s="111"/>
      <c r="CW968" s="111"/>
      <c r="CX968" s="111"/>
      <c r="CY968" s="142"/>
      <c r="CZ968" s="145"/>
      <c r="DA968" s="116"/>
      <c r="DB968" s="117"/>
      <c r="DC968" s="118"/>
      <c r="DD968" s="118"/>
      <c r="DE968" s="119"/>
      <c r="DF968" s="119"/>
    </row>
    <row r="969" spans="1:110" hidden="1" x14ac:dyDescent="0.25">
      <c r="A969" s="140"/>
      <c r="B969" s="141"/>
      <c r="C969" s="90"/>
      <c r="D969" s="142"/>
      <c r="E969" s="143"/>
      <c r="F969" s="144"/>
      <c r="G969" s="142"/>
      <c r="H969" s="142"/>
      <c r="I969" s="110"/>
      <c r="J969" s="142"/>
      <c r="K969" s="110"/>
      <c r="L969" s="142"/>
      <c r="M969" s="142"/>
      <c r="N969" s="142"/>
      <c r="O969" s="110"/>
      <c r="P969" s="142"/>
      <c r="Q969" s="110"/>
      <c r="R969" s="142"/>
      <c r="S969" s="142"/>
      <c r="T969" s="142"/>
      <c r="U969" s="110"/>
      <c r="V969" s="142"/>
      <c r="W969" s="110"/>
      <c r="X969" s="142"/>
      <c r="Y969" s="110"/>
      <c r="Z969" s="144"/>
      <c r="AA969" s="142"/>
      <c r="AB969" s="142"/>
      <c r="AC969" s="142"/>
      <c r="AD969" s="142"/>
      <c r="AE969" s="142"/>
      <c r="AF969" s="111"/>
      <c r="AG969" s="111"/>
      <c r="AH969" s="111"/>
      <c r="AI969" s="142"/>
      <c r="AJ969" s="144"/>
      <c r="AK969" s="142"/>
      <c r="AL969" s="142"/>
      <c r="AM969" s="142"/>
      <c r="AN969" s="142"/>
      <c r="AO969" s="142"/>
      <c r="AP969" s="111"/>
      <c r="AQ969" s="111"/>
      <c r="AR969" s="111"/>
      <c r="AS969" s="142"/>
      <c r="AT969" s="144"/>
      <c r="AU969" s="142"/>
      <c r="AV969" s="142"/>
      <c r="AW969" s="142"/>
      <c r="AX969" s="110"/>
      <c r="AY969" s="110"/>
      <c r="AZ969" s="142"/>
      <c r="BA969" s="144"/>
      <c r="BB969" s="142"/>
      <c r="BC969" s="142"/>
      <c r="BD969" s="142"/>
      <c r="BE969" s="110"/>
      <c r="BF969" s="110"/>
      <c r="BG969" s="142"/>
      <c r="BH969" s="144"/>
      <c r="BI969" s="142"/>
      <c r="BJ969" s="142"/>
      <c r="BK969" s="110"/>
      <c r="BL969" s="142"/>
      <c r="BM969" s="110"/>
      <c r="BN969" s="142"/>
      <c r="BO969" s="142"/>
      <c r="BP969" s="142"/>
      <c r="BQ969" s="110"/>
      <c r="BR969" s="142"/>
      <c r="BS969" s="110"/>
      <c r="BT969" s="142"/>
      <c r="BU969" s="110"/>
      <c r="BV969" s="144"/>
      <c r="BW969" s="114"/>
      <c r="BX969" s="67"/>
      <c r="BY969" s="68"/>
      <c r="BZ969" s="143"/>
      <c r="CA969" s="143"/>
      <c r="CB969" s="142"/>
      <c r="CC969" s="110"/>
      <c r="CD969" s="110"/>
      <c r="CE969" s="142"/>
      <c r="CF969" s="145"/>
      <c r="CG969" s="142"/>
      <c r="CH969" s="142"/>
      <c r="CI969" s="142"/>
      <c r="CJ969" s="142"/>
      <c r="CK969" s="142"/>
      <c r="CL969" s="111"/>
      <c r="CM969" s="111"/>
      <c r="CN969" s="111"/>
      <c r="CO969" s="142"/>
      <c r="CP969" s="145"/>
      <c r="CQ969" s="142"/>
      <c r="CR969" s="142"/>
      <c r="CS969" s="142"/>
      <c r="CT969" s="142"/>
      <c r="CU969" s="142"/>
      <c r="CV969" s="111"/>
      <c r="CW969" s="111"/>
      <c r="CX969" s="111"/>
      <c r="CY969" s="142"/>
      <c r="CZ969" s="145"/>
      <c r="DA969" s="116"/>
      <c r="DB969" s="117"/>
      <c r="DC969" s="118"/>
      <c r="DD969" s="118"/>
      <c r="DE969" s="119"/>
      <c r="DF969" s="119"/>
    </row>
    <row r="970" spans="1:110" hidden="1" x14ac:dyDescent="0.25">
      <c r="A970" s="140"/>
      <c r="B970" s="141"/>
      <c r="C970" s="90"/>
      <c r="D970" s="142"/>
      <c r="E970" s="143"/>
      <c r="F970" s="144"/>
      <c r="G970" s="142"/>
      <c r="H970" s="142"/>
      <c r="I970" s="110"/>
      <c r="J970" s="142"/>
      <c r="K970" s="110"/>
      <c r="L970" s="142"/>
      <c r="M970" s="142"/>
      <c r="N970" s="142"/>
      <c r="O970" s="110"/>
      <c r="P970" s="142"/>
      <c r="Q970" s="110"/>
      <c r="R970" s="142"/>
      <c r="S970" s="142"/>
      <c r="T970" s="142"/>
      <c r="U970" s="110"/>
      <c r="V970" s="142"/>
      <c r="W970" s="110"/>
      <c r="X970" s="142"/>
      <c r="Y970" s="110"/>
      <c r="Z970" s="144"/>
      <c r="AA970" s="142"/>
      <c r="AB970" s="142"/>
      <c r="AC970" s="142"/>
      <c r="AD970" s="142"/>
      <c r="AE970" s="142"/>
      <c r="AF970" s="111"/>
      <c r="AG970" s="111"/>
      <c r="AH970" s="111"/>
      <c r="AI970" s="142"/>
      <c r="AJ970" s="144"/>
      <c r="AK970" s="142"/>
      <c r="AL970" s="142"/>
      <c r="AM970" s="142"/>
      <c r="AN970" s="142"/>
      <c r="AO970" s="142"/>
      <c r="AP970" s="111"/>
      <c r="AQ970" s="111"/>
      <c r="AR970" s="111"/>
      <c r="AS970" s="142"/>
      <c r="AT970" s="144"/>
      <c r="AU970" s="142"/>
      <c r="AV970" s="142"/>
      <c r="AW970" s="142"/>
      <c r="AX970" s="110"/>
      <c r="AY970" s="110"/>
      <c r="AZ970" s="142"/>
      <c r="BA970" s="144"/>
      <c r="BB970" s="142"/>
      <c r="BC970" s="142"/>
      <c r="BD970" s="142"/>
      <c r="BE970" s="110"/>
      <c r="BF970" s="110"/>
      <c r="BG970" s="142"/>
      <c r="BH970" s="144"/>
      <c r="BI970" s="142"/>
      <c r="BJ970" s="142"/>
      <c r="BK970" s="110"/>
      <c r="BL970" s="142"/>
      <c r="BM970" s="110"/>
      <c r="BN970" s="142"/>
      <c r="BO970" s="142"/>
      <c r="BP970" s="142"/>
      <c r="BQ970" s="110"/>
      <c r="BR970" s="142"/>
      <c r="BS970" s="110"/>
      <c r="BT970" s="142"/>
      <c r="BU970" s="110"/>
      <c r="BV970" s="144"/>
      <c r="BW970" s="114"/>
      <c r="BX970" s="67"/>
      <c r="BY970" s="68"/>
      <c r="BZ970" s="143"/>
      <c r="CA970" s="143"/>
      <c r="CB970" s="142"/>
      <c r="CC970" s="110"/>
      <c r="CD970" s="110"/>
      <c r="CE970" s="142"/>
      <c r="CF970" s="145"/>
      <c r="CG970" s="142"/>
      <c r="CH970" s="142"/>
      <c r="CI970" s="142"/>
      <c r="CJ970" s="142"/>
      <c r="CK970" s="142"/>
      <c r="CL970" s="111"/>
      <c r="CM970" s="111"/>
      <c r="CN970" s="111"/>
      <c r="CO970" s="142"/>
      <c r="CP970" s="145"/>
      <c r="CQ970" s="142"/>
      <c r="CR970" s="142"/>
      <c r="CS970" s="142"/>
      <c r="CT970" s="142"/>
      <c r="CU970" s="142"/>
      <c r="CV970" s="111"/>
      <c r="CW970" s="111"/>
      <c r="CX970" s="111"/>
      <c r="CY970" s="142"/>
      <c r="CZ970" s="145"/>
      <c r="DA970" s="116"/>
      <c r="DB970" s="117"/>
      <c r="DC970" s="118"/>
      <c r="DD970" s="118"/>
      <c r="DE970" s="119"/>
      <c r="DF970" s="119"/>
    </row>
    <row r="971" spans="1:110" hidden="1" x14ac:dyDescent="0.25">
      <c r="A971" s="140"/>
      <c r="B971" s="141"/>
      <c r="C971" s="90"/>
      <c r="D971" s="142"/>
      <c r="E971" s="143"/>
      <c r="F971" s="144"/>
      <c r="G971" s="142"/>
      <c r="H971" s="142"/>
      <c r="I971" s="110"/>
      <c r="J971" s="142"/>
      <c r="K971" s="110"/>
      <c r="L971" s="142"/>
      <c r="M971" s="142"/>
      <c r="N971" s="142"/>
      <c r="O971" s="110"/>
      <c r="P971" s="142"/>
      <c r="Q971" s="110"/>
      <c r="R971" s="142"/>
      <c r="S971" s="142"/>
      <c r="T971" s="142"/>
      <c r="U971" s="110"/>
      <c r="V971" s="142"/>
      <c r="W971" s="110"/>
      <c r="X971" s="142"/>
      <c r="Y971" s="110"/>
      <c r="Z971" s="144"/>
      <c r="AA971" s="142"/>
      <c r="AB971" s="142"/>
      <c r="AC971" s="142"/>
      <c r="AD971" s="142"/>
      <c r="AE971" s="142"/>
      <c r="AF971" s="111"/>
      <c r="AG971" s="111"/>
      <c r="AH971" s="111"/>
      <c r="AI971" s="142"/>
      <c r="AJ971" s="144"/>
      <c r="AK971" s="142"/>
      <c r="AL971" s="142"/>
      <c r="AM971" s="142"/>
      <c r="AN971" s="142"/>
      <c r="AO971" s="142"/>
      <c r="AP971" s="111"/>
      <c r="AQ971" s="111"/>
      <c r="AR971" s="111"/>
      <c r="AS971" s="142"/>
      <c r="AT971" s="144"/>
      <c r="AU971" s="142"/>
      <c r="AV971" s="142"/>
      <c r="AW971" s="142"/>
      <c r="AX971" s="110"/>
      <c r="AY971" s="110"/>
      <c r="AZ971" s="142"/>
      <c r="BA971" s="144"/>
      <c r="BB971" s="142"/>
      <c r="BC971" s="142"/>
      <c r="BD971" s="142"/>
      <c r="BE971" s="110"/>
      <c r="BF971" s="110"/>
      <c r="BG971" s="142"/>
      <c r="BH971" s="144"/>
      <c r="BI971" s="142"/>
      <c r="BJ971" s="142"/>
      <c r="BK971" s="110"/>
      <c r="BL971" s="142"/>
      <c r="BM971" s="110"/>
      <c r="BN971" s="142"/>
      <c r="BO971" s="142"/>
      <c r="BP971" s="142"/>
      <c r="BQ971" s="110"/>
      <c r="BR971" s="142"/>
      <c r="BS971" s="110"/>
      <c r="BT971" s="142"/>
      <c r="BU971" s="110"/>
      <c r="BV971" s="144"/>
      <c r="BW971" s="114"/>
      <c r="BX971" s="67"/>
      <c r="BY971" s="68"/>
      <c r="BZ971" s="143"/>
      <c r="CA971" s="143"/>
      <c r="CB971" s="142"/>
      <c r="CC971" s="110"/>
      <c r="CD971" s="110"/>
      <c r="CE971" s="142"/>
      <c r="CF971" s="145"/>
      <c r="CG971" s="142"/>
      <c r="CH971" s="142"/>
      <c r="CI971" s="142"/>
      <c r="CJ971" s="142"/>
      <c r="CK971" s="142"/>
      <c r="CL971" s="111"/>
      <c r="CM971" s="111"/>
      <c r="CN971" s="111"/>
      <c r="CO971" s="142"/>
      <c r="CP971" s="145"/>
      <c r="CQ971" s="142"/>
      <c r="CR971" s="142"/>
      <c r="CS971" s="142"/>
      <c r="CT971" s="142"/>
      <c r="CU971" s="142"/>
      <c r="CV971" s="111"/>
      <c r="CW971" s="111"/>
      <c r="CX971" s="111"/>
      <c r="CY971" s="142"/>
      <c r="CZ971" s="145"/>
      <c r="DA971" s="116"/>
      <c r="DB971" s="117"/>
      <c r="DC971" s="118"/>
      <c r="DD971" s="118"/>
      <c r="DE971" s="119"/>
      <c r="DF971" s="119"/>
    </row>
    <row r="972" spans="1:110" hidden="1" x14ac:dyDescent="0.25">
      <c r="A972" s="140"/>
      <c r="B972" s="141"/>
      <c r="C972" s="90"/>
      <c r="D972" s="142"/>
      <c r="E972" s="143"/>
      <c r="F972" s="144"/>
      <c r="G972" s="142"/>
      <c r="H972" s="142"/>
      <c r="I972" s="110"/>
      <c r="J972" s="142"/>
      <c r="K972" s="110"/>
      <c r="L972" s="142"/>
      <c r="M972" s="142"/>
      <c r="N972" s="142"/>
      <c r="O972" s="110"/>
      <c r="P972" s="142"/>
      <c r="Q972" s="110"/>
      <c r="R972" s="142"/>
      <c r="S972" s="142"/>
      <c r="T972" s="142"/>
      <c r="U972" s="110"/>
      <c r="V972" s="142"/>
      <c r="W972" s="110"/>
      <c r="X972" s="142"/>
      <c r="Y972" s="110"/>
      <c r="Z972" s="144"/>
      <c r="AA972" s="142"/>
      <c r="AB972" s="142"/>
      <c r="AC972" s="142"/>
      <c r="AD972" s="142"/>
      <c r="AE972" s="142"/>
      <c r="AF972" s="111"/>
      <c r="AG972" s="111"/>
      <c r="AH972" s="111"/>
      <c r="AI972" s="142"/>
      <c r="AJ972" s="144"/>
      <c r="AK972" s="142"/>
      <c r="AL972" s="142"/>
      <c r="AM972" s="142"/>
      <c r="AN972" s="142"/>
      <c r="AO972" s="142"/>
      <c r="AP972" s="111"/>
      <c r="AQ972" s="111"/>
      <c r="AR972" s="111"/>
      <c r="AS972" s="142"/>
      <c r="AT972" s="144"/>
      <c r="AU972" s="142"/>
      <c r="AV972" s="142"/>
      <c r="AW972" s="142"/>
      <c r="AX972" s="110"/>
      <c r="AY972" s="110"/>
      <c r="AZ972" s="142"/>
      <c r="BA972" s="144"/>
      <c r="BB972" s="142"/>
      <c r="BC972" s="142"/>
      <c r="BD972" s="142"/>
      <c r="BE972" s="110"/>
      <c r="BF972" s="110"/>
      <c r="BG972" s="142"/>
      <c r="BH972" s="144"/>
      <c r="BI972" s="142"/>
      <c r="BJ972" s="142"/>
      <c r="BK972" s="110"/>
      <c r="BL972" s="142"/>
      <c r="BM972" s="110"/>
      <c r="BN972" s="142"/>
      <c r="BO972" s="142"/>
      <c r="BP972" s="142"/>
      <c r="BQ972" s="110"/>
      <c r="BR972" s="142"/>
      <c r="BS972" s="110"/>
      <c r="BT972" s="142"/>
      <c r="BU972" s="110"/>
      <c r="BV972" s="144"/>
      <c r="BW972" s="114"/>
      <c r="BX972" s="67"/>
      <c r="BY972" s="68"/>
      <c r="BZ972" s="143"/>
      <c r="CA972" s="143"/>
      <c r="CB972" s="142"/>
      <c r="CC972" s="110"/>
      <c r="CD972" s="110"/>
      <c r="CE972" s="142"/>
      <c r="CF972" s="145"/>
      <c r="CG972" s="142"/>
      <c r="CH972" s="142"/>
      <c r="CI972" s="142"/>
      <c r="CJ972" s="142"/>
      <c r="CK972" s="142"/>
      <c r="CL972" s="111"/>
      <c r="CM972" s="111"/>
      <c r="CN972" s="111"/>
      <c r="CO972" s="142"/>
      <c r="CP972" s="145"/>
      <c r="CQ972" s="142"/>
      <c r="CR972" s="142"/>
      <c r="CS972" s="142"/>
      <c r="CT972" s="142"/>
      <c r="CU972" s="142"/>
      <c r="CV972" s="111"/>
      <c r="CW972" s="111"/>
      <c r="CX972" s="111"/>
      <c r="CY972" s="142"/>
      <c r="CZ972" s="145"/>
      <c r="DA972" s="116"/>
      <c r="DB972" s="117"/>
      <c r="DC972" s="118"/>
      <c r="DD972" s="118"/>
      <c r="DE972" s="119"/>
      <c r="DF972" s="119"/>
    </row>
    <row r="973" spans="1:110" hidden="1" x14ac:dyDescent="0.25">
      <c r="A973" s="140"/>
      <c r="B973" s="141"/>
      <c r="C973" s="90"/>
      <c r="D973" s="142"/>
      <c r="E973" s="143"/>
      <c r="F973" s="144"/>
      <c r="G973" s="142"/>
      <c r="H973" s="142"/>
      <c r="I973" s="110"/>
      <c r="J973" s="142"/>
      <c r="K973" s="110"/>
      <c r="L973" s="142"/>
      <c r="M973" s="142"/>
      <c r="N973" s="142"/>
      <c r="O973" s="110"/>
      <c r="P973" s="142"/>
      <c r="Q973" s="110"/>
      <c r="R973" s="142"/>
      <c r="S973" s="142"/>
      <c r="T973" s="142"/>
      <c r="U973" s="110"/>
      <c r="V973" s="142"/>
      <c r="W973" s="110"/>
      <c r="X973" s="142"/>
      <c r="Y973" s="110"/>
      <c r="Z973" s="144"/>
      <c r="AA973" s="142"/>
      <c r="AB973" s="142"/>
      <c r="AC973" s="142"/>
      <c r="AD973" s="142"/>
      <c r="AE973" s="142"/>
      <c r="AF973" s="111"/>
      <c r="AG973" s="111"/>
      <c r="AH973" s="111"/>
      <c r="AI973" s="142"/>
      <c r="AJ973" s="144"/>
      <c r="AK973" s="142"/>
      <c r="AL973" s="142"/>
      <c r="AM973" s="142"/>
      <c r="AN973" s="142"/>
      <c r="AO973" s="142"/>
      <c r="AP973" s="111"/>
      <c r="AQ973" s="111"/>
      <c r="AR973" s="111"/>
      <c r="AS973" s="142"/>
      <c r="AT973" s="144"/>
      <c r="AU973" s="142"/>
      <c r="AV973" s="142"/>
      <c r="AW973" s="142"/>
      <c r="AX973" s="110"/>
      <c r="AY973" s="110"/>
      <c r="AZ973" s="142"/>
      <c r="BA973" s="144"/>
      <c r="BB973" s="142"/>
      <c r="BC973" s="142"/>
      <c r="BD973" s="142"/>
      <c r="BE973" s="110"/>
      <c r="BF973" s="110"/>
      <c r="BG973" s="142"/>
      <c r="BH973" s="144"/>
      <c r="BI973" s="142"/>
      <c r="BJ973" s="142"/>
      <c r="BK973" s="110"/>
      <c r="BL973" s="142"/>
      <c r="BM973" s="110"/>
      <c r="BN973" s="142"/>
      <c r="BO973" s="142"/>
      <c r="BP973" s="142"/>
      <c r="BQ973" s="110"/>
      <c r="BR973" s="142"/>
      <c r="BS973" s="110"/>
      <c r="BT973" s="142"/>
      <c r="BU973" s="110"/>
      <c r="BV973" s="144"/>
      <c r="BW973" s="114"/>
      <c r="BX973" s="67"/>
      <c r="BY973" s="68"/>
      <c r="BZ973" s="143"/>
      <c r="CA973" s="143"/>
      <c r="CB973" s="142"/>
      <c r="CC973" s="110"/>
      <c r="CD973" s="110"/>
      <c r="CE973" s="142"/>
      <c r="CF973" s="145"/>
      <c r="CG973" s="142"/>
      <c r="CH973" s="142"/>
      <c r="CI973" s="142"/>
      <c r="CJ973" s="142"/>
      <c r="CK973" s="142"/>
      <c r="CL973" s="111"/>
      <c r="CM973" s="111"/>
      <c r="CN973" s="111"/>
      <c r="CO973" s="142"/>
      <c r="CP973" s="145"/>
      <c r="CQ973" s="142"/>
      <c r="CR973" s="142"/>
      <c r="CS973" s="142"/>
      <c r="CT973" s="142"/>
      <c r="CU973" s="142"/>
      <c r="CV973" s="111"/>
      <c r="CW973" s="111"/>
      <c r="CX973" s="111"/>
      <c r="CY973" s="142"/>
      <c r="CZ973" s="145"/>
      <c r="DA973" s="116"/>
      <c r="DB973" s="117"/>
      <c r="DC973" s="118"/>
      <c r="DD973" s="118"/>
      <c r="DE973" s="119"/>
      <c r="DF973" s="119"/>
    </row>
    <row r="974" spans="1:110" hidden="1" x14ac:dyDescent="0.25">
      <c r="A974" s="140"/>
      <c r="B974" s="141"/>
      <c r="C974" s="90"/>
      <c r="D974" s="142"/>
      <c r="E974" s="143"/>
      <c r="F974" s="144"/>
      <c r="G974" s="142"/>
      <c r="H974" s="142"/>
      <c r="I974" s="110"/>
      <c r="J974" s="142"/>
      <c r="K974" s="110"/>
      <c r="L974" s="142"/>
      <c r="M974" s="142"/>
      <c r="N974" s="142"/>
      <c r="O974" s="110"/>
      <c r="P974" s="142"/>
      <c r="Q974" s="110"/>
      <c r="R974" s="142"/>
      <c r="S974" s="142"/>
      <c r="T974" s="142"/>
      <c r="U974" s="110"/>
      <c r="V974" s="142"/>
      <c r="W974" s="110"/>
      <c r="X974" s="142"/>
      <c r="Y974" s="110"/>
      <c r="Z974" s="144"/>
      <c r="AA974" s="142"/>
      <c r="AB974" s="142"/>
      <c r="AC974" s="142"/>
      <c r="AD974" s="142"/>
      <c r="AE974" s="142"/>
      <c r="AF974" s="111"/>
      <c r="AG974" s="111"/>
      <c r="AH974" s="111"/>
      <c r="AI974" s="142"/>
      <c r="AJ974" s="144"/>
      <c r="AK974" s="142"/>
      <c r="AL974" s="142"/>
      <c r="AM974" s="142"/>
      <c r="AN974" s="142"/>
      <c r="AO974" s="142"/>
      <c r="AP974" s="111"/>
      <c r="AQ974" s="111"/>
      <c r="AR974" s="111"/>
      <c r="AS974" s="142"/>
      <c r="AT974" s="144"/>
      <c r="AU974" s="142"/>
      <c r="AV974" s="142"/>
      <c r="AW974" s="142"/>
      <c r="AX974" s="110"/>
      <c r="AY974" s="110"/>
      <c r="AZ974" s="142"/>
      <c r="BA974" s="144"/>
      <c r="BB974" s="142"/>
      <c r="BC974" s="142"/>
      <c r="BD974" s="142"/>
      <c r="BE974" s="110"/>
      <c r="BF974" s="110"/>
      <c r="BG974" s="142"/>
      <c r="BH974" s="144"/>
      <c r="BI974" s="142"/>
      <c r="BJ974" s="142"/>
      <c r="BK974" s="110"/>
      <c r="BL974" s="142"/>
      <c r="BM974" s="110"/>
      <c r="BN974" s="142"/>
      <c r="BO974" s="142"/>
      <c r="BP974" s="142"/>
      <c r="BQ974" s="110"/>
      <c r="BR974" s="142"/>
      <c r="BS974" s="110"/>
      <c r="BT974" s="142"/>
      <c r="BU974" s="110"/>
      <c r="BV974" s="144"/>
      <c r="BW974" s="114"/>
      <c r="BX974" s="67"/>
      <c r="BY974" s="68"/>
      <c r="BZ974" s="143"/>
      <c r="CA974" s="143"/>
      <c r="CB974" s="142"/>
      <c r="CC974" s="110"/>
      <c r="CD974" s="110"/>
      <c r="CE974" s="142"/>
      <c r="CF974" s="145"/>
      <c r="CG974" s="142"/>
      <c r="CH974" s="142"/>
      <c r="CI974" s="142"/>
      <c r="CJ974" s="142"/>
      <c r="CK974" s="142"/>
      <c r="CL974" s="111"/>
      <c r="CM974" s="111"/>
      <c r="CN974" s="111"/>
      <c r="CO974" s="142"/>
      <c r="CP974" s="145"/>
      <c r="CQ974" s="142"/>
      <c r="CR974" s="142"/>
      <c r="CS974" s="142"/>
      <c r="CT974" s="142"/>
      <c r="CU974" s="142"/>
      <c r="CV974" s="111"/>
      <c r="CW974" s="111"/>
      <c r="CX974" s="111"/>
      <c r="CY974" s="142"/>
      <c r="CZ974" s="145"/>
      <c r="DA974" s="116"/>
      <c r="DB974" s="117"/>
      <c r="DC974" s="118"/>
      <c r="DD974" s="118"/>
      <c r="DE974" s="119"/>
      <c r="DF974" s="119"/>
    </row>
    <row r="975" spans="1:110" hidden="1" x14ac:dyDescent="0.25">
      <c r="A975" s="140"/>
      <c r="B975" s="141"/>
      <c r="C975" s="90"/>
      <c r="D975" s="142"/>
      <c r="E975" s="143"/>
      <c r="F975" s="144"/>
      <c r="G975" s="142"/>
      <c r="H975" s="142"/>
      <c r="I975" s="110"/>
      <c r="J975" s="142"/>
      <c r="K975" s="110"/>
      <c r="L975" s="142"/>
      <c r="M975" s="142"/>
      <c r="N975" s="142"/>
      <c r="O975" s="110"/>
      <c r="P975" s="142"/>
      <c r="Q975" s="110"/>
      <c r="R975" s="142"/>
      <c r="S975" s="142"/>
      <c r="T975" s="142"/>
      <c r="U975" s="110"/>
      <c r="V975" s="142"/>
      <c r="W975" s="110"/>
      <c r="X975" s="142"/>
      <c r="Y975" s="110"/>
      <c r="Z975" s="144"/>
      <c r="AA975" s="142"/>
      <c r="AB975" s="142"/>
      <c r="AC975" s="142"/>
      <c r="AD975" s="142"/>
      <c r="AE975" s="142"/>
      <c r="AF975" s="111"/>
      <c r="AG975" s="111"/>
      <c r="AH975" s="111"/>
      <c r="AI975" s="142"/>
      <c r="AJ975" s="144"/>
      <c r="AK975" s="142"/>
      <c r="AL975" s="142"/>
      <c r="AM975" s="142"/>
      <c r="AN975" s="142"/>
      <c r="AO975" s="142"/>
      <c r="AP975" s="111"/>
      <c r="AQ975" s="111"/>
      <c r="AR975" s="111"/>
      <c r="AS975" s="142"/>
      <c r="AT975" s="144"/>
      <c r="AU975" s="142"/>
      <c r="AV975" s="142"/>
      <c r="AW975" s="142"/>
      <c r="AX975" s="110"/>
      <c r="AY975" s="110"/>
      <c r="AZ975" s="142"/>
      <c r="BA975" s="144"/>
      <c r="BB975" s="142"/>
      <c r="BC975" s="142"/>
      <c r="BD975" s="142"/>
      <c r="BE975" s="110"/>
      <c r="BF975" s="110"/>
      <c r="BG975" s="142"/>
      <c r="BH975" s="144"/>
      <c r="BI975" s="142"/>
      <c r="BJ975" s="142"/>
      <c r="BK975" s="110"/>
      <c r="BL975" s="142"/>
      <c r="BM975" s="110"/>
      <c r="BN975" s="142"/>
      <c r="BO975" s="142"/>
      <c r="BP975" s="142"/>
      <c r="BQ975" s="110"/>
      <c r="BR975" s="142"/>
      <c r="BS975" s="110"/>
      <c r="BT975" s="142"/>
      <c r="BU975" s="110"/>
      <c r="BV975" s="144"/>
      <c r="BW975" s="114"/>
      <c r="BX975" s="67"/>
      <c r="BY975" s="68"/>
      <c r="BZ975" s="143"/>
      <c r="CA975" s="143"/>
      <c r="CB975" s="142"/>
      <c r="CC975" s="110"/>
      <c r="CD975" s="110"/>
      <c r="CE975" s="142"/>
      <c r="CF975" s="145"/>
      <c r="CG975" s="142"/>
      <c r="CH975" s="142"/>
      <c r="CI975" s="142"/>
      <c r="CJ975" s="142"/>
      <c r="CK975" s="142"/>
      <c r="CL975" s="111"/>
      <c r="CM975" s="111"/>
      <c r="CN975" s="111"/>
      <c r="CO975" s="142"/>
      <c r="CP975" s="145"/>
      <c r="CQ975" s="142"/>
      <c r="CR975" s="142"/>
      <c r="CS975" s="142"/>
      <c r="CT975" s="142"/>
      <c r="CU975" s="142"/>
      <c r="CV975" s="111"/>
      <c r="CW975" s="111"/>
      <c r="CX975" s="111"/>
      <c r="CY975" s="142"/>
      <c r="CZ975" s="145"/>
      <c r="DA975" s="116"/>
      <c r="DB975" s="117"/>
      <c r="DC975" s="118"/>
      <c r="DD975" s="118"/>
      <c r="DE975" s="119"/>
      <c r="DF975" s="119"/>
    </row>
    <row r="976" spans="1:110" hidden="1" x14ac:dyDescent="0.25">
      <c r="A976" s="140"/>
      <c r="B976" s="141"/>
      <c r="C976" s="90"/>
      <c r="D976" s="142"/>
      <c r="E976" s="143"/>
      <c r="F976" s="144"/>
      <c r="G976" s="142"/>
      <c r="H976" s="142"/>
      <c r="I976" s="110"/>
      <c r="J976" s="142"/>
      <c r="K976" s="110"/>
      <c r="L976" s="142"/>
      <c r="M976" s="142"/>
      <c r="N976" s="142"/>
      <c r="O976" s="110"/>
      <c r="P976" s="142"/>
      <c r="Q976" s="110"/>
      <c r="R976" s="142"/>
      <c r="S976" s="142"/>
      <c r="T976" s="142"/>
      <c r="U976" s="110"/>
      <c r="V976" s="142"/>
      <c r="W976" s="110"/>
      <c r="X976" s="142"/>
      <c r="Y976" s="110"/>
      <c r="Z976" s="144"/>
      <c r="AA976" s="142"/>
      <c r="AB976" s="142"/>
      <c r="AC976" s="142"/>
      <c r="AD976" s="142"/>
      <c r="AE976" s="142"/>
      <c r="AF976" s="111"/>
      <c r="AG976" s="111"/>
      <c r="AH976" s="111"/>
      <c r="AI976" s="142"/>
      <c r="AJ976" s="144"/>
      <c r="AK976" s="142"/>
      <c r="AL976" s="142"/>
      <c r="AM976" s="142"/>
      <c r="AN976" s="142"/>
      <c r="AO976" s="142"/>
      <c r="AP976" s="111"/>
      <c r="AQ976" s="111"/>
      <c r="AR976" s="111"/>
      <c r="AS976" s="142"/>
      <c r="AT976" s="144"/>
      <c r="AU976" s="142"/>
      <c r="AV976" s="142"/>
      <c r="AW976" s="142"/>
      <c r="AX976" s="110"/>
      <c r="AY976" s="110"/>
      <c r="AZ976" s="142"/>
      <c r="BA976" s="144"/>
      <c r="BB976" s="142"/>
      <c r="BC976" s="142"/>
      <c r="BD976" s="142"/>
      <c r="BE976" s="110"/>
      <c r="BF976" s="110"/>
      <c r="BG976" s="142"/>
      <c r="BH976" s="144"/>
      <c r="BI976" s="142"/>
      <c r="BJ976" s="142"/>
      <c r="BK976" s="110"/>
      <c r="BL976" s="142"/>
      <c r="BM976" s="110"/>
      <c r="BN976" s="142"/>
      <c r="BO976" s="142"/>
      <c r="BP976" s="142"/>
      <c r="BQ976" s="110"/>
      <c r="BR976" s="142"/>
      <c r="BS976" s="110"/>
      <c r="BT976" s="142"/>
      <c r="BU976" s="110"/>
      <c r="BV976" s="144"/>
      <c r="BW976" s="114"/>
      <c r="BX976" s="67"/>
      <c r="BY976" s="68"/>
      <c r="BZ976" s="143"/>
      <c r="CA976" s="143"/>
      <c r="CB976" s="142"/>
      <c r="CC976" s="110"/>
      <c r="CD976" s="110"/>
      <c r="CE976" s="142"/>
      <c r="CF976" s="145"/>
      <c r="CG976" s="142"/>
      <c r="CH976" s="142"/>
      <c r="CI976" s="142"/>
      <c r="CJ976" s="142"/>
      <c r="CK976" s="142"/>
      <c r="CL976" s="111"/>
      <c r="CM976" s="111"/>
      <c r="CN976" s="111"/>
      <c r="CO976" s="142"/>
      <c r="CP976" s="145"/>
      <c r="CQ976" s="142"/>
      <c r="CR976" s="142"/>
      <c r="CS976" s="142"/>
      <c r="CT976" s="142"/>
      <c r="CU976" s="142"/>
      <c r="CV976" s="111"/>
      <c r="CW976" s="111"/>
      <c r="CX976" s="111"/>
      <c r="CY976" s="142"/>
      <c r="CZ976" s="145"/>
      <c r="DA976" s="116"/>
      <c r="DB976" s="117"/>
      <c r="DC976" s="118"/>
      <c r="DD976" s="118"/>
      <c r="DE976" s="119"/>
      <c r="DF976" s="119"/>
    </row>
    <row r="977" spans="1:110" hidden="1" x14ac:dyDescent="0.25">
      <c r="A977" s="140"/>
      <c r="B977" s="141"/>
      <c r="C977" s="90"/>
      <c r="D977" s="142"/>
      <c r="E977" s="143"/>
      <c r="F977" s="144"/>
      <c r="G977" s="142"/>
      <c r="H977" s="142"/>
      <c r="I977" s="110"/>
      <c r="J977" s="142"/>
      <c r="K977" s="110"/>
      <c r="L977" s="142"/>
      <c r="M977" s="142"/>
      <c r="N977" s="142"/>
      <c r="O977" s="110"/>
      <c r="P977" s="142"/>
      <c r="Q977" s="110"/>
      <c r="R977" s="142"/>
      <c r="S977" s="142"/>
      <c r="T977" s="142"/>
      <c r="U977" s="110"/>
      <c r="V977" s="142"/>
      <c r="W977" s="110"/>
      <c r="X977" s="142"/>
      <c r="Y977" s="110"/>
      <c r="Z977" s="144"/>
      <c r="AA977" s="142"/>
      <c r="AB977" s="142"/>
      <c r="AC977" s="142"/>
      <c r="AD977" s="142"/>
      <c r="AE977" s="142"/>
      <c r="AF977" s="111"/>
      <c r="AG977" s="111"/>
      <c r="AH977" s="111"/>
      <c r="AI977" s="142"/>
      <c r="AJ977" s="144"/>
      <c r="AK977" s="142"/>
      <c r="AL977" s="142"/>
      <c r="AM977" s="142"/>
      <c r="AN977" s="142"/>
      <c r="AO977" s="142"/>
      <c r="AP977" s="111"/>
      <c r="AQ977" s="111"/>
      <c r="AR977" s="111"/>
      <c r="AS977" s="142"/>
      <c r="AT977" s="144"/>
      <c r="AU977" s="142"/>
      <c r="AV977" s="142"/>
      <c r="AW977" s="142"/>
      <c r="AX977" s="110"/>
      <c r="AY977" s="110"/>
      <c r="AZ977" s="142"/>
      <c r="BA977" s="144"/>
      <c r="BB977" s="142"/>
      <c r="BC977" s="142"/>
      <c r="BD977" s="142"/>
      <c r="BE977" s="110"/>
      <c r="BF977" s="110"/>
      <c r="BG977" s="142"/>
      <c r="BH977" s="144"/>
      <c r="BI977" s="142"/>
      <c r="BJ977" s="142"/>
      <c r="BK977" s="110"/>
      <c r="BL977" s="142"/>
      <c r="BM977" s="110"/>
      <c r="BN977" s="142"/>
      <c r="BO977" s="142"/>
      <c r="BP977" s="142"/>
      <c r="BQ977" s="110"/>
      <c r="BR977" s="142"/>
      <c r="BS977" s="110"/>
      <c r="BT977" s="142"/>
      <c r="BU977" s="110"/>
      <c r="BV977" s="144"/>
      <c r="BW977" s="114"/>
      <c r="BX977" s="67"/>
      <c r="BY977" s="68"/>
      <c r="BZ977" s="143"/>
      <c r="CA977" s="143"/>
      <c r="CB977" s="142"/>
      <c r="CC977" s="110"/>
      <c r="CD977" s="110"/>
      <c r="CE977" s="142"/>
      <c r="CF977" s="145"/>
      <c r="CG977" s="142"/>
      <c r="CH977" s="142"/>
      <c r="CI977" s="142"/>
      <c r="CJ977" s="142"/>
      <c r="CK977" s="142"/>
      <c r="CL977" s="111"/>
      <c r="CM977" s="111"/>
      <c r="CN977" s="111"/>
      <c r="CO977" s="142"/>
      <c r="CP977" s="145"/>
      <c r="CQ977" s="142"/>
      <c r="CR977" s="142"/>
      <c r="CS977" s="142"/>
      <c r="CT977" s="142"/>
      <c r="CU977" s="142"/>
      <c r="CV977" s="111"/>
      <c r="CW977" s="111"/>
      <c r="CX977" s="111"/>
      <c r="CY977" s="142"/>
      <c r="CZ977" s="145"/>
      <c r="DA977" s="116"/>
      <c r="DB977" s="117"/>
      <c r="DC977" s="118"/>
      <c r="DD977" s="118"/>
      <c r="DE977" s="119"/>
      <c r="DF977" s="119"/>
    </row>
    <row r="978" spans="1:110" hidden="1" x14ac:dyDescent="0.25">
      <c r="A978" s="140"/>
      <c r="B978" s="141"/>
      <c r="C978" s="90"/>
      <c r="D978" s="142"/>
      <c r="E978" s="143"/>
      <c r="F978" s="144"/>
      <c r="G978" s="142"/>
      <c r="H978" s="142"/>
      <c r="I978" s="110"/>
      <c r="J978" s="142"/>
      <c r="K978" s="110"/>
      <c r="L978" s="142"/>
      <c r="M978" s="142"/>
      <c r="N978" s="142"/>
      <c r="O978" s="110"/>
      <c r="P978" s="142"/>
      <c r="Q978" s="110"/>
      <c r="R978" s="142"/>
      <c r="S978" s="142"/>
      <c r="T978" s="142"/>
      <c r="U978" s="110"/>
      <c r="V978" s="142"/>
      <c r="W978" s="110"/>
      <c r="X978" s="142"/>
      <c r="Y978" s="110"/>
      <c r="Z978" s="144"/>
      <c r="AA978" s="142"/>
      <c r="AB978" s="142"/>
      <c r="AC978" s="142"/>
      <c r="AD978" s="142"/>
      <c r="AE978" s="142"/>
      <c r="AF978" s="111"/>
      <c r="AG978" s="111"/>
      <c r="AH978" s="111"/>
      <c r="AI978" s="142"/>
      <c r="AJ978" s="144"/>
      <c r="AK978" s="142"/>
      <c r="AL978" s="142"/>
      <c r="AM978" s="142"/>
      <c r="AN978" s="142"/>
      <c r="AO978" s="142"/>
      <c r="AP978" s="111"/>
      <c r="AQ978" s="111"/>
      <c r="AR978" s="111"/>
      <c r="AS978" s="142"/>
      <c r="AT978" s="144"/>
      <c r="AU978" s="142"/>
      <c r="AV978" s="142"/>
      <c r="AW978" s="142"/>
      <c r="AX978" s="110"/>
      <c r="AY978" s="110"/>
      <c r="AZ978" s="142"/>
      <c r="BA978" s="144"/>
      <c r="BB978" s="142"/>
      <c r="BC978" s="142"/>
      <c r="BD978" s="142"/>
      <c r="BE978" s="110"/>
      <c r="BF978" s="110"/>
      <c r="BG978" s="142"/>
      <c r="BH978" s="144"/>
      <c r="BI978" s="142"/>
      <c r="BJ978" s="142"/>
      <c r="BK978" s="110"/>
      <c r="BL978" s="142"/>
      <c r="BM978" s="110"/>
      <c r="BN978" s="142"/>
      <c r="BO978" s="142"/>
      <c r="BP978" s="142"/>
      <c r="BQ978" s="110"/>
      <c r="BR978" s="142"/>
      <c r="BS978" s="110"/>
      <c r="BT978" s="142"/>
      <c r="BU978" s="110"/>
      <c r="BV978" s="144"/>
      <c r="BW978" s="114"/>
      <c r="BX978" s="67"/>
      <c r="BY978" s="68"/>
      <c r="BZ978" s="143"/>
      <c r="CA978" s="143"/>
      <c r="CB978" s="142"/>
      <c r="CC978" s="110"/>
      <c r="CD978" s="110"/>
      <c r="CE978" s="142"/>
      <c r="CF978" s="145"/>
      <c r="CG978" s="142"/>
      <c r="CH978" s="142"/>
      <c r="CI978" s="142"/>
      <c r="CJ978" s="142"/>
      <c r="CK978" s="142"/>
      <c r="CL978" s="111"/>
      <c r="CM978" s="111"/>
      <c r="CN978" s="111"/>
      <c r="CO978" s="142"/>
      <c r="CP978" s="145"/>
      <c r="CQ978" s="142"/>
      <c r="CR978" s="142"/>
      <c r="CS978" s="142"/>
      <c r="CT978" s="142"/>
      <c r="CU978" s="142"/>
      <c r="CV978" s="111"/>
      <c r="CW978" s="111"/>
      <c r="CX978" s="111"/>
      <c r="CY978" s="142"/>
      <c r="CZ978" s="145"/>
      <c r="DA978" s="116"/>
      <c r="DB978" s="117"/>
      <c r="DC978" s="118"/>
      <c r="DD978" s="118"/>
      <c r="DE978" s="119"/>
      <c r="DF978" s="119"/>
    </row>
    <row r="979" spans="1:110" hidden="1" x14ac:dyDescent="0.25">
      <c r="A979" s="140"/>
      <c r="B979" s="141"/>
      <c r="C979" s="90"/>
      <c r="D979" s="142"/>
      <c r="E979" s="143"/>
      <c r="F979" s="144"/>
      <c r="G979" s="142"/>
      <c r="H979" s="142"/>
      <c r="I979" s="110"/>
      <c r="J979" s="142"/>
      <c r="K979" s="110"/>
      <c r="L979" s="142"/>
      <c r="M979" s="142"/>
      <c r="N979" s="142"/>
      <c r="O979" s="110"/>
      <c r="P979" s="142"/>
      <c r="Q979" s="110"/>
      <c r="R979" s="142"/>
      <c r="S979" s="142"/>
      <c r="T979" s="142"/>
      <c r="U979" s="110"/>
      <c r="V979" s="142"/>
      <c r="W979" s="110"/>
      <c r="X979" s="142"/>
      <c r="Y979" s="110"/>
      <c r="Z979" s="144"/>
      <c r="AA979" s="142"/>
      <c r="AB979" s="142"/>
      <c r="AC979" s="142"/>
      <c r="AD979" s="142"/>
      <c r="AE979" s="142"/>
      <c r="AF979" s="111"/>
      <c r="AG979" s="111"/>
      <c r="AH979" s="111"/>
      <c r="AI979" s="142"/>
      <c r="AJ979" s="144"/>
      <c r="AK979" s="142"/>
      <c r="AL979" s="142"/>
      <c r="AM979" s="142"/>
      <c r="AN979" s="142"/>
      <c r="AO979" s="142"/>
      <c r="AP979" s="111"/>
      <c r="AQ979" s="111"/>
      <c r="AR979" s="111"/>
      <c r="AS979" s="142"/>
      <c r="AT979" s="144"/>
      <c r="AU979" s="142"/>
      <c r="AV979" s="142"/>
      <c r="AW979" s="142"/>
      <c r="AX979" s="110"/>
      <c r="AY979" s="110"/>
      <c r="AZ979" s="142"/>
      <c r="BA979" s="144"/>
      <c r="BB979" s="142"/>
      <c r="BC979" s="142"/>
      <c r="BD979" s="142"/>
      <c r="BE979" s="110"/>
      <c r="BF979" s="110"/>
      <c r="BG979" s="142"/>
      <c r="BH979" s="144"/>
      <c r="BI979" s="142"/>
      <c r="BJ979" s="142"/>
      <c r="BK979" s="110"/>
      <c r="BL979" s="142"/>
      <c r="BM979" s="110"/>
      <c r="BN979" s="142"/>
      <c r="BO979" s="142"/>
      <c r="BP979" s="142"/>
      <c r="BQ979" s="110"/>
      <c r="BR979" s="142"/>
      <c r="BS979" s="110"/>
      <c r="BT979" s="142"/>
      <c r="BU979" s="110"/>
      <c r="BV979" s="144"/>
      <c r="BW979" s="114"/>
      <c r="BX979" s="67"/>
      <c r="BY979" s="68"/>
      <c r="BZ979" s="143"/>
      <c r="CA979" s="143"/>
      <c r="CB979" s="142"/>
      <c r="CC979" s="110"/>
      <c r="CD979" s="110"/>
      <c r="CE979" s="142"/>
      <c r="CF979" s="145"/>
      <c r="CG979" s="142"/>
      <c r="CH979" s="142"/>
      <c r="CI979" s="142"/>
      <c r="CJ979" s="142"/>
      <c r="CK979" s="142"/>
      <c r="CL979" s="111"/>
      <c r="CM979" s="111"/>
      <c r="CN979" s="111"/>
      <c r="CO979" s="142"/>
      <c r="CP979" s="145"/>
      <c r="CQ979" s="142"/>
      <c r="CR979" s="142"/>
      <c r="CS979" s="142"/>
      <c r="CT979" s="142"/>
      <c r="CU979" s="142"/>
      <c r="CV979" s="111"/>
      <c r="CW979" s="111"/>
      <c r="CX979" s="111"/>
      <c r="CY979" s="142"/>
      <c r="CZ979" s="145"/>
      <c r="DA979" s="116"/>
      <c r="DB979" s="117"/>
      <c r="DC979" s="118"/>
      <c r="DD979" s="118"/>
      <c r="DE979" s="119"/>
      <c r="DF979" s="119"/>
    </row>
    <row r="980" spans="1:110" hidden="1" x14ac:dyDescent="0.25"/>
    <row r="981" spans="1:110" hidden="1" x14ac:dyDescent="0.25"/>
    <row r="982" spans="1:110" hidden="1" x14ac:dyDescent="0.25"/>
    <row r="983" spans="1:110" hidden="1" x14ac:dyDescent="0.25"/>
    <row r="984" spans="1:110" hidden="1" x14ac:dyDescent="0.25"/>
    <row r="985" spans="1:110" hidden="1" x14ac:dyDescent="0.25"/>
    <row r="986" spans="1:110" hidden="1" x14ac:dyDescent="0.25"/>
    <row r="987" spans="1:110" hidden="1" x14ac:dyDescent="0.25"/>
    <row r="988" spans="1:110" hidden="1" x14ac:dyDescent="0.25"/>
    <row r="989" spans="1:110" hidden="1" x14ac:dyDescent="0.25"/>
    <row r="990" spans="1:110" hidden="1" x14ac:dyDescent="0.25"/>
    <row r="991" spans="1:110" hidden="1" x14ac:dyDescent="0.25"/>
    <row r="992" spans="1:110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</sheetData>
  <sheetProtection sheet="1" objects="1" scenarios="1"/>
  <mergeCells count="41">
    <mergeCell ref="DG41:DG53"/>
    <mergeCell ref="BX41:BX53"/>
    <mergeCell ref="BX54:BX63"/>
    <mergeCell ref="D28:E28"/>
    <mergeCell ref="AW28:AZ28"/>
    <mergeCell ref="BD28:BG28"/>
    <mergeCell ref="CB28:CE28"/>
    <mergeCell ref="CQ28:CY28"/>
    <mergeCell ref="CP41:CP53"/>
    <mergeCell ref="CZ41:CZ53"/>
    <mergeCell ref="CP54:CP63"/>
    <mergeCell ref="CZ54:CZ63"/>
    <mergeCell ref="AJ41:AJ53"/>
    <mergeCell ref="BA41:BA53"/>
    <mergeCell ref="CG28:CO28"/>
    <mergeCell ref="C36:C63"/>
    <mergeCell ref="BV41:BV53"/>
    <mergeCell ref="BV54:BV63"/>
    <mergeCell ref="F54:F63"/>
    <mergeCell ref="F41:F53"/>
    <mergeCell ref="BA54:BA63"/>
    <mergeCell ref="BH41:BH53"/>
    <mergeCell ref="BH54:BH63"/>
    <mergeCell ref="Z41:Z53"/>
    <mergeCell ref="Z54:Z63"/>
    <mergeCell ref="DA1:DE1"/>
    <mergeCell ref="DA7:DE7"/>
    <mergeCell ref="CF41:CF53"/>
    <mergeCell ref="CF54:CF63"/>
    <mergeCell ref="AA28:AI28"/>
    <mergeCell ref="AJ54:AJ63"/>
    <mergeCell ref="AK28:AS28"/>
    <mergeCell ref="AT41:AT53"/>
    <mergeCell ref="AT54:AT63"/>
    <mergeCell ref="CF8:CO8"/>
    <mergeCell ref="B26:E27"/>
    <mergeCell ref="BI28:BT28"/>
    <mergeCell ref="Q33:R34"/>
    <mergeCell ref="W33:X34"/>
    <mergeCell ref="G28:Y28"/>
    <mergeCell ref="K33:L34"/>
  </mergeCells>
  <conditionalFormatting sqref="AU29:AZ979">
    <cfRule type="expression" dxfId="16" priority="154">
      <formula>$AZ$32="off"</formula>
    </cfRule>
  </conditionalFormatting>
  <conditionalFormatting sqref="BB29:BG32 BB33:BB34 BD33:BG34 BB35:BG979">
    <cfRule type="expression" dxfId="15" priority="153">
      <formula>$BG$32="off"</formula>
    </cfRule>
  </conditionalFormatting>
  <conditionalFormatting sqref="BZ29:CE979">
    <cfRule type="expression" dxfId="14" priority="124">
      <formula>$CE$32="off"</formula>
    </cfRule>
  </conditionalFormatting>
  <conditionalFormatting sqref="AA29:AG29 AA30:AI979">
    <cfRule type="expression" dxfId="13" priority="86">
      <formula>$AI$32="off"</formula>
    </cfRule>
  </conditionalFormatting>
  <conditionalFormatting sqref="CQ29:CY30 CQ32:CY979 CQ31:CX31">
    <cfRule type="expression" dxfId="12" priority="76">
      <formula>$CY$32="off"</formula>
    </cfRule>
  </conditionalFormatting>
  <conditionalFormatting sqref="CG32:CO979 CG31:CN31 CG29:CM29 CG30:CO30">
    <cfRule type="expression" dxfId="11" priority="75">
      <formula>$CO$32="off"</formula>
    </cfRule>
  </conditionalFormatting>
  <conditionalFormatting sqref="AK29:AS979">
    <cfRule type="expression" dxfId="10" priority="44">
      <formula>$AS$32="off"</formula>
    </cfRule>
  </conditionalFormatting>
  <conditionalFormatting sqref="AH30:AI30 AA33:AH34">
    <cfRule type="expression" dxfId="9" priority="27">
      <formula>$AI$30="No"</formula>
    </cfRule>
  </conditionalFormatting>
  <conditionalFormatting sqref="CN30:CO30 CG33:CN34">
    <cfRule type="expression" dxfId="8" priority="26">
      <formula>$CO$30="No"</formula>
    </cfRule>
  </conditionalFormatting>
  <conditionalFormatting sqref="BC33:BC34">
    <cfRule type="expression" dxfId="7" priority="21">
      <formula>$BG$32="off"</formula>
    </cfRule>
  </conditionalFormatting>
  <conditionalFormatting sqref="CY31">
    <cfRule type="expression" dxfId="6" priority="19">
      <formula>$AI$32="off"</formula>
    </cfRule>
  </conditionalFormatting>
  <conditionalFormatting sqref="CO31">
    <cfRule type="expression" dxfId="5" priority="20">
      <formula>$AI$32="off"</formula>
    </cfRule>
  </conditionalFormatting>
  <conditionalFormatting sqref="K29:Y246">
    <cfRule type="expression" dxfId="4" priority="157">
      <formula>$Y$29="off"</formula>
    </cfRule>
  </conditionalFormatting>
  <conditionalFormatting sqref="BM35:BU246 BM29:BU29 BM30:BR34 BS31:BU34">
    <cfRule type="expression" dxfId="3" priority="1">
      <formula>$BU$29="off"</formula>
    </cfRule>
  </conditionalFormatting>
  <dataValidations count="19">
    <dataValidation type="list" allowBlank="1" showInputMessage="1" showErrorMessage="1" sqref="AI32 AZ32 BG32 CY32 CE32 CO32 AS32 Y29 J34 P34 V34 BU29">
      <formula1>"On, Off"</formula1>
    </dataValidation>
    <dataValidation type="list" allowBlank="1" showInputMessage="1" showErrorMessage="1" sqref="C32">
      <formula1>"2000,4000,8000,16000,32000"</formula1>
    </dataValidation>
    <dataValidation type="custom" allowBlank="1" showInputMessage="1" showErrorMessage="1" errorTitle="Notch Center Validation" error="The Notch center frequency must be greater than the cut-off frequency." promptTitle="Betaflight Default:" prompt="400hz" sqref="AW30:AY30">
      <formula1>AW30&gt;AW32</formula1>
    </dataValidation>
    <dataValidation allowBlank="1" showInputMessage="1" showErrorMessage="1" promptTitle="Betaflight Default:" prompt="300hz" sqref="AW32:AY32"/>
    <dataValidation type="custom" allowBlank="1" showInputMessage="1" showErrorMessage="1" errorTitle="Notch Center Validation" error="The Notch center frequency must be greater than the cut-off frequency." promptTitle="Betaflight Default:" prompt="200hz" sqref="BD30:BF30 CC30:CD30">
      <formula1>BD30&gt;BD32</formula1>
    </dataValidation>
    <dataValidation allowBlank="1" showInputMessage="1" showErrorMessage="1" promptTitle="Betaflight Default:" prompt="100hz" sqref="BD32:BF32 CC32:CD32"/>
    <dataValidation type="list" allowBlank="1" showInputMessage="1" showErrorMessage="1" promptTitle="Guide" prompt="MPU6000 is on most F3 boards (8k is max)_x000a_MPU6500 is on some F3 and F4 boards (32k mode option)_x000a_IMC20xx is on most F4 boards (32k mode option)" sqref="D30">
      <formula1>"MPU6000,MPU6500,IMC20XX"</formula1>
    </dataValidation>
    <dataValidation type="list" allowBlank="1" showInputMessage="1" showErrorMessage="1" sqref="CQ30 AA30 AK30 CG30">
      <formula1>"PT1, BiQUAD"</formula1>
    </dataValidation>
    <dataValidation allowBlank="1" showInputMessage="1" showErrorMessage="1" promptTitle="BF Default:" prompt="90hz" sqref="AA32 AK32 CG32"/>
    <dataValidation type="list" allowBlank="1" showInputMessage="1" showErrorMessage="1" promptTitle="32k Mode" prompt="&quot;32k-Normal&quot; is when you are in 32k-Mode and your Gyro LPF is set to &quot;off&quot;._x000a__x000a_&quot;32k-Low&quot; is when in 32k-Mode and your Gyro LPF is set to anything other than &quot;off&quot;" sqref="D32">
      <formula1>$DH$2:$DH$5</formula1>
    </dataValidation>
    <dataValidation type="list" allowBlank="1" showInputMessage="1" showErrorMessage="1" sqref="BY32">
      <formula1>"32000,16000,8000,4000,2000"</formula1>
    </dataValidation>
    <dataValidation type="list" allowBlank="1" showInputMessage="1" showErrorMessage="1" sqref="E30">
      <formula1>"F1,F3,F4,F7"</formula1>
    </dataValidation>
    <dataValidation type="list" allowBlank="1" showInputMessage="1" showErrorMessage="1" sqref="BT34">
      <formula1>"Low, Med, High, Auto"</formula1>
    </dataValidation>
    <dataValidation type="list" allowBlank="1" showInputMessage="1" showErrorMessage="1" sqref="AI30 CO30">
      <formula1>"Yes,No"</formula1>
    </dataValidation>
    <dataValidation type="custom" allowBlank="1" showInputMessage="1" showErrorMessage="1" errorTitle="Notch Center Validation" error="The Notch center frequency must be greater than the cut-off frequency." promptTitle="Betaflight Default:" prompt="260hz" sqref="CB30">
      <formula1>CB30&gt;CB32</formula1>
    </dataValidation>
    <dataValidation allowBlank="1" showInputMessage="1" showErrorMessage="1" promptTitle="Betaflight Default:" prompt="160hz" sqref="CB32"/>
    <dataValidation type="list" allowBlank="1" showInputMessage="1" showErrorMessage="1" sqref="B32">
      <formula1>"32000,16000,8000,4000,2000,1333,1000"</formula1>
    </dataValidation>
    <dataValidation type="list" allowBlank="1" showInputMessage="1" showErrorMessage="1" sqref="X31">
      <formula1>"1,2,3"</formula1>
    </dataValidation>
    <dataValidation type="list" allowBlank="1" showInputMessage="1" showErrorMessage="1" sqref="BU30">
      <formula1>"FFT Peak, Custom"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4" name="Scroll Bar 8">
              <controlPr locked="0" defaultSize="0" autoPict="0">
                <anchor moveWithCells="1">
                  <from>
                    <xdr:col>72</xdr:col>
                    <xdr:colOff>85725</xdr:colOff>
                    <xdr:row>3</xdr:row>
                    <xdr:rowOff>123825</xdr:rowOff>
                  </from>
                  <to>
                    <xdr:col>72</xdr:col>
                    <xdr:colOff>381000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5" name="Scroll Bar 25">
              <controlPr defaultSize="0" autoPict="0">
                <anchor moveWithCells="1">
                  <from>
                    <xdr:col>11</xdr:col>
                    <xdr:colOff>200025</xdr:colOff>
                    <xdr:row>23</xdr:row>
                    <xdr:rowOff>0</xdr:rowOff>
                  </from>
                  <to>
                    <xdr:col>71</xdr:col>
                    <xdr:colOff>533400</xdr:colOff>
                    <xdr:row>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6" name="Scroll Bar 26">
              <controlPr defaultSize="0" autoPict="0">
                <anchor moveWithCells="1">
                  <from>
                    <xdr:col>11</xdr:col>
                    <xdr:colOff>190500</xdr:colOff>
                    <xdr:row>23</xdr:row>
                    <xdr:rowOff>352425</xdr:rowOff>
                  </from>
                  <to>
                    <xdr:col>71</xdr:col>
                    <xdr:colOff>514350</xdr:colOff>
                    <xdr:row>24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 tint="-0.499984740745262"/>
  </sheetPr>
  <dimension ref="B3:H38"/>
  <sheetViews>
    <sheetView zoomScale="85" zoomScaleNormal="85" workbookViewId="0">
      <selection activeCell="M45" sqref="M45"/>
    </sheetView>
  </sheetViews>
  <sheetFormatPr defaultColWidth="12.5703125" defaultRowHeight="15.75" x14ac:dyDescent="0.25"/>
  <cols>
    <col min="1" max="2" width="12.5703125" style="42"/>
    <col min="3" max="3" width="13" style="42" bestFit="1" customWidth="1"/>
    <col min="4" max="4" width="15.42578125" style="42" bestFit="1" customWidth="1"/>
    <col min="5" max="5" width="14.42578125" style="42" customWidth="1"/>
    <col min="6" max="6" width="16.140625" style="42" customWidth="1"/>
    <col min="7" max="7" width="15.28515625" style="42" customWidth="1"/>
    <col min="8" max="16384" width="12.5703125" style="42"/>
  </cols>
  <sheetData>
    <row r="3" spans="2:8" x14ac:dyDescent="0.25">
      <c r="B3" s="45" t="s">
        <v>141</v>
      </c>
      <c r="C3" s="46">
        <v>0</v>
      </c>
      <c r="E3" s="42" t="s">
        <v>140</v>
      </c>
      <c r="F3" s="42">
        <f>1/(1-C3)</f>
        <v>1</v>
      </c>
    </row>
    <row r="4" spans="2:8" x14ac:dyDescent="0.25">
      <c r="B4" s="45" t="s">
        <v>139</v>
      </c>
      <c r="C4" s="45">
        <v>0</v>
      </c>
      <c r="E4" s="42" t="s">
        <v>138</v>
      </c>
      <c r="F4" s="42">
        <f>C5-C4</f>
        <v>500</v>
      </c>
    </row>
    <row r="5" spans="2:8" x14ac:dyDescent="0.25">
      <c r="B5" s="45" t="s">
        <v>137</v>
      </c>
      <c r="C5" s="45">
        <f>'Filter Latency'!AA33</f>
        <v>500</v>
      </c>
      <c r="E5" s="42" t="s">
        <v>136</v>
      </c>
      <c r="F5" s="42">
        <f>($C$3-($C$3^3)/3)*1.5</f>
        <v>0</v>
      </c>
    </row>
    <row r="6" spans="2:8" x14ac:dyDescent="0.25">
      <c r="E6" s="42" t="s">
        <v>135</v>
      </c>
      <c r="F6" s="42">
        <f>1/(1-F5)</f>
        <v>1</v>
      </c>
    </row>
    <row r="8" spans="2:8" x14ac:dyDescent="0.25">
      <c r="B8" s="42" t="s">
        <v>134</v>
      </c>
      <c r="C8" s="42" t="s">
        <v>133</v>
      </c>
      <c r="D8" s="42" t="s">
        <v>132</v>
      </c>
      <c r="E8" s="42" t="s">
        <v>131</v>
      </c>
      <c r="F8" s="42" t="s">
        <v>130</v>
      </c>
      <c r="G8" s="42" t="s">
        <v>129</v>
      </c>
      <c r="H8" s="42" t="s">
        <v>128</v>
      </c>
    </row>
    <row r="9" spans="2:8" x14ac:dyDescent="0.25">
      <c r="B9" s="44">
        <v>0</v>
      </c>
      <c r="C9" s="44">
        <f t="shared" ref="C9:C29" si="0">(B9-(B9^3)/3)*1.5</f>
        <v>0</v>
      </c>
      <c r="D9" s="44">
        <f t="shared" ref="D9:D29" si="1">$C$4+C9*$F$4</f>
        <v>0</v>
      </c>
      <c r="E9" s="44">
        <f t="shared" ref="E9:E29" si="2">IF(B9&lt;$C$3, $C$4, $C$4+(B9-$C$3)*$F$4*$F$3)</f>
        <v>0</v>
      </c>
      <c r="F9" s="44">
        <f t="shared" ref="F9:F29" si="3">C9*$C$5</f>
        <v>0</v>
      </c>
      <c r="G9" s="44">
        <f t="shared" ref="G9:G29" si="4">(C9-$F$5)*$F$6</f>
        <v>0</v>
      </c>
      <c r="H9" s="43">
        <f t="shared" ref="H9:H29" si="5">IF(B9&lt;$C$3, $C$4, $C$4+G9*$F$4)</f>
        <v>0</v>
      </c>
    </row>
    <row r="10" spans="2:8" x14ac:dyDescent="0.25">
      <c r="B10" s="44">
        <f t="shared" ref="B10:B29" si="6">B9+0.05</f>
        <v>0.05</v>
      </c>
      <c r="C10" s="44">
        <f t="shared" si="0"/>
        <v>7.4937500000000004E-2</v>
      </c>
      <c r="D10" s="44">
        <f t="shared" si="1"/>
        <v>37.46875</v>
      </c>
      <c r="E10" s="44">
        <f t="shared" si="2"/>
        <v>25</v>
      </c>
      <c r="F10" s="44">
        <f t="shared" si="3"/>
        <v>37.46875</v>
      </c>
      <c r="G10" s="44">
        <f t="shared" si="4"/>
        <v>7.4937500000000004E-2</v>
      </c>
      <c r="H10" s="43">
        <f t="shared" si="5"/>
        <v>37.46875</v>
      </c>
    </row>
    <row r="11" spans="2:8" x14ac:dyDescent="0.25">
      <c r="B11" s="44">
        <f t="shared" si="6"/>
        <v>0.1</v>
      </c>
      <c r="C11" s="44">
        <f t="shared" si="0"/>
        <v>0.14949999999999999</v>
      </c>
      <c r="D11" s="44">
        <f t="shared" si="1"/>
        <v>74.75</v>
      </c>
      <c r="E11" s="44">
        <f t="shared" si="2"/>
        <v>50</v>
      </c>
      <c r="F11" s="44">
        <f t="shared" si="3"/>
        <v>74.75</v>
      </c>
      <c r="G11" s="44">
        <f t="shared" si="4"/>
        <v>0.14949999999999999</v>
      </c>
      <c r="H11" s="43">
        <f t="shared" si="5"/>
        <v>74.75</v>
      </c>
    </row>
    <row r="12" spans="2:8" x14ac:dyDescent="0.25">
      <c r="B12" s="44">
        <f t="shared" si="6"/>
        <v>0.15000000000000002</v>
      </c>
      <c r="C12" s="44">
        <f t="shared" si="0"/>
        <v>0.22331250000000005</v>
      </c>
      <c r="D12" s="44">
        <f t="shared" si="1"/>
        <v>111.65625000000003</v>
      </c>
      <c r="E12" s="44">
        <f t="shared" si="2"/>
        <v>75.000000000000014</v>
      </c>
      <c r="F12" s="44">
        <f t="shared" si="3"/>
        <v>111.65625000000003</v>
      </c>
      <c r="G12" s="44">
        <f t="shared" si="4"/>
        <v>0.22331250000000005</v>
      </c>
      <c r="H12" s="43">
        <f t="shared" si="5"/>
        <v>111.65625000000003</v>
      </c>
    </row>
    <row r="13" spans="2:8" x14ac:dyDescent="0.25">
      <c r="B13" s="44">
        <f t="shared" si="6"/>
        <v>0.2</v>
      </c>
      <c r="C13" s="44">
        <f t="shared" si="0"/>
        <v>0.29599999999999999</v>
      </c>
      <c r="D13" s="44">
        <f t="shared" si="1"/>
        <v>148</v>
      </c>
      <c r="E13" s="44">
        <f t="shared" si="2"/>
        <v>100</v>
      </c>
      <c r="F13" s="44">
        <f t="shared" si="3"/>
        <v>148</v>
      </c>
      <c r="G13" s="44">
        <f t="shared" si="4"/>
        <v>0.29599999999999999</v>
      </c>
      <c r="H13" s="43">
        <f t="shared" si="5"/>
        <v>148</v>
      </c>
    </row>
    <row r="14" spans="2:8" x14ac:dyDescent="0.25">
      <c r="B14" s="44">
        <f t="shared" si="6"/>
        <v>0.25</v>
      </c>
      <c r="C14" s="44">
        <f t="shared" si="0"/>
        <v>0.3671875</v>
      </c>
      <c r="D14" s="44">
        <f t="shared" si="1"/>
        <v>183.59375</v>
      </c>
      <c r="E14" s="44">
        <f t="shared" si="2"/>
        <v>125</v>
      </c>
      <c r="F14" s="44">
        <f t="shared" si="3"/>
        <v>183.59375</v>
      </c>
      <c r="G14" s="44">
        <f t="shared" si="4"/>
        <v>0.3671875</v>
      </c>
      <c r="H14" s="43">
        <f t="shared" si="5"/>
        <v>183.59375</v>
      </c>
    </row>
    <row r="15" spans="2:8" x14ac:dyDescent="0.25">
      <c r="B15" s="44">
        <f t="shared" si="6"/>
        <v>0.3</v>
      </c>
      <c r="C15" s="44">
        <f t="shared" si="0"/>
        <v>0.4365</v>
      </c>
      <c r="D15" s="44">
        <f t="shared" si="1"/>
        <v>218.25</v>
      </c>
      <c r="E15" s="44">
        <f t="shared" si="2"/>
        <v>150</v>
      </c>
      <c r="F15" s="44">
        <f t="shared" si="3"/>
        <v>218.25</v>
      </c>
      <c r="G15" s="44">
        <f t="shared" si="4"/>
        <v>0.4365</v>
      </c>
      <c r="H15" s="43">
        <f t="shared" si="5"/>
        <v>218.25</v>
      </c>
    </row>
    <row r="16" spans="2:8" x14ac:dyDescent="0.25">
      <c r="B16" s="44">
        <f t="shared" si="6"/>
        <v>0.35</v>
      </c>
      <c r="C16" s="44">
        <f t="shared" si="0"/>
        <v>0.50356250000000002</v>
      </c>
      <c r="D16" s="44">
        <f t="shared" si="1"/>
        <v>251.78125</v>
      </c>
      <c r="E16" s="44">
        <f t="shared" si="2"/>
        <v>175</v>
      </c>
      <c r="F16" s="44">
        <f t="shared" si="3"/>
        <v>251.78125</v>
      </c>
      <c r="G16" s="44">
        <f t="shared" si="4"/>
        <v>0.50356250000000002</v>
      </c>
      <c r="H16" s="43">
        <f t="shared" si="5"/>
        <v>251.78125</v>
      </c>
    </row>
    <row r="17" spans="2:8" x14ac:dyDescent="0.25">
      <c r="B17" s="44">
        <f t="shared" si="6"/>
        <v>0.39999999999999997</v>
      </c>
      <c r="C17" s="44">
        <f t="shared" si="0"/>
        <v>0.56799999999999995</v>
      </c>
      <c r="D17" s="44">
        <f t="shared" si="1"/>
        <v>284</v>
      </c>
      <c r="E17" s="44">
        <f t="shared" si="2"/>
        <v>199.99999999999997</v>
      </c>
      <c r="F17" s="44">
        <f t="shared" si="3"/>
        <v>284</v>
      </c>
      <c r="G17" s="44">
        <f t="shared" si="4"/>
        <v>0.56799999999999995</v>
      </c>
      <c r="H17" s="43">
        <f t="shared" si="5"/>
        <v>284</v>
      </c>
    </row>
    <row r="18" spans="2:8" x14ac:dyDescent="0.25">
      <c r="B18" s="44">
        <f t="shared" si="6"/>
        <v>0.44999999999999996</v>
      </c>
      <c r="C18" s="44">
        <f t="shared" si="0"/>
        <v>0.62943749999999998</v>
      </c>
      <c r="D18" s="44">
        <f t="shared" si="1"/>
        <v>314.71875</v>
      </c>
      <c r="E18" s="44">
        <f t="shared" si="2"/>
        <v>224.99999999999997</v>
      </c>
      <c r="F18" s="44">
        <f t="shared" si="3"/>
        <v>314.71875</v>
      </c>
      <c r="G18" s="44">
        <f t="shared" si="4"/>
        <v>0.62943749999999998</v>
      </c>
      <c r="H18" s="43">
        <f t="shared" si="5"/>
        <v>314.71875</v>
      </c>
    </row>
    <row r="19" spans="2:8" x14ac:dyDescent="0.25">
      <c r="B19" s="44">
        <f t="shared" si="6"/>
        <v>0.49999999999999994</v>
      </c>
      <c r="C19" s="44">
        <f t="shared" si="0"/>
        <v>0.6875</v>
      </c>
      <c r="D19" s="44">
        <f t="shared" si="1"/>
        <v>343.75</v>
      </c>
      <c r="E19" s="44">
        <f t="shared" si="2"/>
        <v>249.99999999999997</v>
      </c>
      <c r="F19" s="44">
        <f t="shared" si="3"/>
        <v>343.75</v>
      </c>
      <c r="G19" s="44">
        <f t="shared" si="4"/>
        <v>0.6875</v>
      </c>
      <c r="H19" s="43">
        <f t="shared" si="5"/>
        <v>343.75</v>
      </c>
    </row>
    <row r="20" spans="2:8" x14ac:dyDescent="0.25">
      <c r="B20" s="44">
        <f t="shared" si="6"/>
        <v>0.54999999999999993</v>
      </c>
      <c r="C20" s="44">
        <f t="shared" si="0"/>
        <v>0.74181249999999987</v>
      </c>
      <c r="D20" s="44">
        <f t="shared" si="1"/>
        <v>370.90624999999994</v>
      </c>
      <c r="E20" s="44">
        <f t="shared" si="2"/>
        <v>274.99999999999994</v>
      </c>
      <c r="F20" s="44">
        <f t="shared" si="3"/>
        <v>370.90624999999994</v>
      </c>
      <c r="G20" s="44">
        <f t="shared" si="4"/>
        <v>0.74181249999999987</v>
      </c>
      <c r="H20" s="43">
        <f t="shared" si="5"/>
        <v>370.90624999999994</v>
      </c>
    </row>
    <row r="21" spans="2:8" x14ac:dyDescent="0.25">
      <c r="B21" s="44">
        <f t="shared" si="6"/>
        <v>0.6</v>
      </c>
      <c r="C21" s="44">
        <f t="shared" si="0"/>
        <v>0.79200000000000004</v>
      </c>
      <c r="D21" s="44">
        <f t="shared" si="1"/>
        <v>396</v>
      </c>
      <c r="E21" s="44">
        <f t="shared" si="2"/>
        <v>300</v>
      </c>
      <c r="F21" s="44">
        <f t="shared" si="3"/>
        <v>396</v>
      </c>
      <c r="G21" s="44">
        <f t="shared" si="4"/>
        <v>0.79200000000000004</v>
      </c>
      <c r="H21" s="43">
        <f t="shared" si="5"/>
        <v>396</v>
      </c>
    </row>
    <row r="22" spans="2:8" x14ac:dyDescent="0.25">
      <c r="B22" s="44">
        <f t="shared" si="6"/>
        <v>0.65</v>
      </c>
      <c r="C22" s="44">
        <f t="shared" si="0"/>
        <v>0.83768749999999992</v>
      </c>
      <c r="D22" s="44">
        <f t="shared" si="1"/>
        <v>418.84374999999994</v>
      </c>
      <c r="E22" s="44">
        <f t="shared" si="2"/>
        <v>325</v>
      </c>
      <c r="F22" s="44">
        <f t="shared" si="3"/>
        <v>418.84374999999994</v>
      </c>
      <c r="G22" s="44">
        <f t="shared" si="4"/>
        <v>0.83768749999999992</v>
      </c>
      <c r="H22" s="43">
        <f t="shared" si="5"/>
        <v>418.84374999999994</v>
      </c>
    </row>
    <row r="23" spans="2:8" x14ac:dyDescent="0.25">
      <c r="B23" s="44">
        <f t="shared" si="6"/>
        <v>0.70000000000000007</v>
      </c>
      <c r="C23" s="44">
        <f t="shared" si="0"/>
        <v>0.87850000000000006</v>
      </c>
      <c r="D23" s="44">
        <f t="shared" si="1"/>
        <v>439.25000000000006</v>
      </c>
      <c r="E23" s="44">
        <f t="shared" si="2"/>
        <v>350.00000000000006</v>
      </c>
      <c r="F23" s="44">
        <f t="shared" si="3"/>
        <v>439.25000000000006</v>
      </c>
      <c r="G23" s="44">
        <f t="shared" si="4"/>
        <v>0.87850000000000006</v>
      </c>
      <c r="H23" s="43">
        <f t="shared" si="5"/>
        <v>439.25000000000006</v>
      </c>
    </row>
    <row r="24" spans="2:8" x14ac:dyDescent="0.25">
      <c r="B24" s="44">
        <f t="shared" si="6"/>
        <v>0.75000000000000011</v>
      </c>
      <c r="C24" s="44">
        <f t="shared" si="0"/>
        <v>0.9140625</v>
      </c>
      <c r="D24" s="44">
        <f t="shared" si="1"/>
        <v>457.03125</v>
      </c>
      <c r="E24" s="44">
        <f t="shared" si="2"/>
        <v>375.00000000000006</v>
      </c>
      <c r="F24" s="44">
        <f t="shared" si="3"/>
        <v>457.03125</v>
      </c>
      <c r="G24" s="44">
        <f t="shared" si="4"/>
        <v>0.9140625</v>
      </c>
      <c r="H24" s="43">
        <f t="shared" si="5"/>
        <v>457.03125</v>
      </c>
    </row>
    <row r="25" spans="2:8" x14ac:dyDescent="0.25">
      <c r="B25" s="44">
        <f t="shared" si="6"/>
        <v>0.80000000000000016</v>
      </c>
      <c r="C25" s="44">
        <f t="shared" si="0"/>
        <v>0.94400000000000017</v>
      </c>
      <c r="D25" s="44">
        <f t="shared" si="1"/>
        <v>472.00000000000011</v>
      </c>
      <c r="E25" s="44">
        <f t="shared" si="2"/>
        <v>400.00000000000006</v>
      </c>
      <c r="F25" s="44">
        <f t="shared" si="3"/>
        <v>472.00000000000011</v>
      </c>
      <c r="G25" s="44">
        <f t="shared" si="4"/>
        <v>0.94400000000000017</v>
      </c>
      <c r="H25" s="43">
        <f t="shared" si="5"/>
        <v>472.00000000000011</v>
      </c>
    </row>
    <row r="26" spans="2:8" x14ac:dyDescent="0.25">
      <c r="B26" s="44">
        <f t="shared" si="6"/>
        <v>0.8500000000000002</v>
      </c>
      <c r="C26" s="44">
        <f t="shared" si="0"/>
        <v>0.96793750000000012</v>
      </c>
      <c r="D26" s="44">
        <f t="shared" si="1"/>
        <v>483.96875000000006</v>
      </c>
      <c r="E26" s="44">
        <f t="shared" si="2"/>
        <v>425.00000000000011</v>
      </c>
      <c r="F26" s="44">
        <f t="shared" si="3"/>
        <v>483.96875000000006</v>
      </c>
      <c r="G26" s="44">
        <f t="shared" si="4"/>
        <v>0.96793750000000012</v>
      </c>
      <c r="H26" s="43">
        <f t="shared" si="5"/>
        <v>483.96875000000006</v>
      </c>
    </row>
    <row r="27" spans="2:8" x14ac:dyDescent="0.25">
      <c r="B27" s="44">
        <f t="shared" si="6"/>
        <v>0.90000000000000024</v>
      </c>
      <c r="C27" s="44">
        <f t="shared" si="0"/>
        <v>0.98550000000000004</v>
      </c>
      <c r="D27" s="44">
        <f t="shared" si="1"/>
        <v>492.75</v>
      </c>
      <c r="E27" s="44">
        <f t="shared" si="2"/>
        <v>450.00000000000011</v>
      </c>
      <c r="F27" s="44">
        <f t="shared" si="3"/>
        <v>492.75</v>
      </c>
      <c r="G27" s="44">
        <f t="shared" si="4"/>
        <v>0.98550000000000004</v>
      </c>
      <c r="H27" s="43">
        <f t="shared" si="5"/>
        <v>492.75</v>
      </c>
    </row>
    <row r="28" spans="2:8" x14ac:dyDescent="0.25">
      <c r="B28" s="44">
        <f t="shared" si="6"/>
        <v>0.95000000000000029</v>
      </c>
      <c r="C28" s="44">
        <f t="shared" si="0"/>
        <v>0.99631249999999993</v>
      </c>
      <c r="D28" s="44">
        <f t="shared" si="1"/>
        <v>498.15624999999994</v>
      </c>
      <c r="E28" s="44">
        <f t="shared" si="2"/>
        <v>475.00000000000017</v>
      </c>
      <c r="F28" s="44">
        <f t="shared" si="3"/>
        <v>498.15624999999994</v>
      </c>
      <c r="G28" s="44">
        <f t="shared" si="4"/>
        <v>0.99631249999999993</v>
      </c>
      <c r="H28" s="43">
        <f t="shared" si="5"/>
        <v>498.15624999999994</v>
      </c>
    </row>
    <row r="29" spans="2:8" x14ac:dyDescent="0.25">
      <c r="B29" s="44">
        <f t="shared" si="6"/>
        <v>1.0000000000000002</v>
      </c>
      <c r="C29" s="44">
        <f t="shared" si="0"/>
        <v>1</v>
      </c>
      <c r="D29" s="44">
        <f t="shared" si="1"/>
        <v>500</v>
      </c>
      <c r="E29" s="44">
        <f t="shared" si="2"/>
        <v>500.00000000000011</v>
      </c>
      <c r="F29" s="44">
        <f t="shared" si="3"/>
        <v>500</v>
      </c>
      <c r="G29" s="44">
        <f t="shared" si="4"/>
        <v>1</v>
      </c>
      <c r="H29" s="43">
        <f t="shared" si="5"/>
        <v>500</v>
      </c>
    </row>
    <row r="35" ht="21" customHeight="1" x14ac:dyDescent="0.25"/>
    <row r="36" hidden="1" x14ac:dyDescent="0.25"/>
    <row r="37" hidden="1" x14ac:dyDescent="0.25"/>
    <row r="38" hidden="1" x14ac:dyDescent="0.25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</sheetPr>
  <dimension ref="B3:H38"/>
  <sheetViews>
    <sheetView workbookViewId="0">
      <selection activeCell="I33" sqref="I33"/>
    </sheetView>
  </sheetViews>
  <sheetFormatPr defaultColWidth="12.5703125" defaultRowHeight="15.75" x14ac:dyDescent="0.25"/>
  <cols>
    <col min="1" max="2" width="12.5703125" style="42"/>
    <col min="3" max="3" width="13" style="42" bestFit="1" customWidth="1"/>
    <col min="4" max="4" width="15.42578125" style="42" bestFit="1" customWidth="1"/>
    <col min="5" max="5" width="14.42578125" style="42" customWidth="1"/>
    <col min="6" max="6" width="16.140625" style="42" customWidth="1"/>
    <col min="7" max="7" width="15.28515625" style="42" customWidth="1"/>
    <col min="8" max="16384" width="12.5703125" style="42"/>
  </cols>
  <sheetData>
    <row r="3" spans="2:8" x14ac:dyDescent="0.25">
      <c r="B3" s="45" t="s">
        <v>141</v>
      </c>
      <c r="C3" s="46">
        <v>0</v>
      </c>
      <c r="E3" s="42" t="s">
        <v>140</v>
      </c>
      <c r="F3" s="42">
        <f>1/(1-C3)</f>
        <v>1</v>
      </c>
    </row>
    <row r="4" spans="2:8" x14ac:dyDescent="0.25">
      <c r="B4" s="45" t="s">
        <v>139</v>
      </c>
      <c r="C4" s="45">
        <v>0</v>
      </c>
      <c r="E4" s="42" t="s">
        <v>138</v>
      </c>
      <c r="F4" s="42">
        <f>C5-C4</f>
        <v>170</v>
      </c>
    </row>
    <row r="5" spans="2:8" x14ac:dyDescent="0.25">
      <c r="B5" s="45" t="s">
        <v>137</v>
      </c>
      <c r="C5" s="45">
        <f>'Filter Latency'!CG33</f>
        <v>170</v>
      </c>
      <c r="E5" s="42" t="s">
        <v>136</v>
      </c>
      <c r="F5" s="42">
        <f>($C$3-($C$3^3)/3)*1.5</f>
        <v>0</v>
      </c>
    </row>
    <row r="6" spans="2:8" x14ac:dyDescent="0.25">
      <c r="E6" s="42" t="s">
        <v>135</v>
      </c>
      <c r="F6" s="42">
        <f>1/(1-F5)</f>
        <v>1</v>
      </c>
    </row>
    <row r="8" spans="2:8" x14ac:dyDescent="0.25">
      <c r="B8" s="42" t="s">
        <v>134</v>
      </c>
      <c r="C8" s="42" t="s">
        <v>133</v>
      </c>
      <c r="D8" s="42" t="s">
        <v>132</v>
      </c>
      <c r="E8" s="42" t="s">
        <v>131</v>
      </c>
      <c r="F8" s="42" t="s">
        <v>130</v>
      </c>
      <c r="G8" s="42" t="s">
        <v>129</v>
      </c>
      <c r="H8" s="42" t="s">
        <v>128</v>
      </c>
    </row>
    <row r="9" spans="2:8" x14ac:dyDescent="0.25">
      <c r="B9" s="44">
        <v>0</v>
      </c>
      <c r="C9" s="44">
        <f t="shared" ref="C9:C29" si="0">(B9-(B9^3)/3)*1.5</f>
        <v>0</v>
      </c>
      <c r="D9" s="44">
        <f t="shared" ref="D9:D29" si="1">$C$4+C9*$F$4</f>
        <v>0</v>
      </c>
      <c r="E9" s="44">
        <f t="shared" ref="E9:E29" si="2">IF(B9&lt;$C$3, $C$4, $C$4+(B9-$C$3)*$F$4*$F$3)</f>
        <v>0</v>
      </c>
      <c r="F9" s="44">
        <f t="shared" ref="F9:F29" si="3">C9*$C$5</f>
        <v>0</v>
      </c>
      <c r="G9" s="44">
        <f t="shared" ref="G9:G29" si="4">(C9-$F$5)*$F$6</f>
        <v>0</v>
      </c>
      <c r="H9" s="43">
        <f t="shared" ref="H9:H29" si="5">IF(B9&lt;$C$3, $C$4, $C$4+G9*$F$4)</f>
        <v>0</v>
      </c>
    </row>
    <row r="10" spans="2:8" x14ac:dyDescent="0.25">
      <c r="B10" s="44">
        <f t="shared" ref="B10:B29" si="6">B9+0.05</f>
        <v>0.05</v>
      </c>
      <c r="C10" s="44">
        <f t="shared" si="0"/>
        <v>7.4937500000000004E-2</v>
      </c>
      <c r="D10" s="44">
        <f t="shared" si="1"/>
        <v>12.739375000000001</v>
      </c>
      <c r="E10" s="44">
        <f t="shared" si="2"/>
        <v>8.5</v>
      </c>
      <c r="F10" s="44">
        <f t="shared" si="3"/>
        <v>12.739375000000001</v>
      </c>
      <c r="G10" s="44">
        <f t="shared" si="4"/>
        <v>7.4937500000000004E-2</v>
      </c>
      <c r="H10" s="43">
        <f t="shared" si="5"/>
        <v>12.739375000000001</v>
      </c>
    </row>
    <row r="11" spans="2:8" x14ac:dyDescent="0.25">
      <c r="B11" s="44">
        <f t="shared" si="6"/>
        <v>0.1</v>
      </c>
      <c r="C11" s="44">
        <f t="shared" si="0"/>
        <v>0.14949999999999999</v>
      </c>
      <c r="D11" s="44">
        <f t="shared" si="1"/>
        <v>25.414999999999999</v>
      </c>
      <c r="E11" s="44">
        <f t="shared" si="2"/>
        <v>17</v>
      </c>
      <c r="F11" s="44">
        <f t="shared" si="3"/>
        <v>25.414999999999999</v>
      </c>
      <c r="G11" s="44">
        <f t="shared" si="4"/>
        <v>0.14949999999999999</v>
      </c>
      <c r="H11" s="43">
        <f t="shared" si="5"/>
        <v>25.414999999999999</v>
      </c>
    </row>
    <row r="12" spans="2:8" x14ac:dyDescent="0.25">
      <c r="B12" s="44">
        <f t="shared" si="6"/>
        <v>0.15000000000000002</v>
      </c>
      <c r="C12" s="44">
        <f t="shared" si="0"/>
        <v>0.22331250000000005</v>
      </c>
      <c r="D12" s="44">
        <f t="shared" si="1"/>
        <v>37.963125000000012</v>
      </c>
      <c r="E12" s="44">
        <f t="shared" si="2"/>
        <v>25.500000000000004</v>
      </c>
      <c r="F12" s="44">
        <f t="shared" si="3"/>
        <v>37.963125000000012</v>
      </c>
      <c r="G12" s="44">
        <f t="shared" si="4"/>
        <v>0.22331250000000005</v>
      </c>
      <c r="H12" s="43">
        <f t="shared" si="5"/>
        <v>37.963125000000012</v>
      </c>
    </row>
    <row r="13" spans="2:8" x14ac:dyDescent="0.25">
      <c r="B13" s="44">
        <f t="shared" si="6"/>
        <v>0.2</v>
      </c>
      <c r="C13" s="44">
        <f t="shared" si="0"/>
        <v>0.29599999999999999</v>
      </c>
      <c r="D13" s="44">
        <f t="shared" si="1"/>
        <v>50.32</v>
      </c>
      <c r="E13" s="44">
        <f t="shared" si="2"/>
        <v>34</v>
      </c>
      <c r="F13" s="44">
        <f t="shared" si="3"/>
        <v>50.32</v>
      </c>
      <c r="G13" s="44">
        <f t="shared" si="4"/>
        <v>0.29599999999999999</v>
      </c>
      <c r="H13" s="43">
        <f t="shared" si="5"/>
        <v>50.32</v>
      </c>
    </row>
    <row r="14" spans="2:8" x14ac:dyDescent="0.25">
      <c r="B14" s="44">
        <f t="shared" si="6"/>
        <v>0.25</v>
      </c>
      <c r="C14" s="44">
        <f t="shared" si="0"/>
        <v>0.3671875</v>
      </c>
      <c r="D14" s="44">
        <f t="shared" si="1"/>
        <v>62.421875</v>
      </c>
      <c r="E14" s="44">
        <f t="shared" si="2"/>
        <v>42.5</v>
      </c>
      <c r="F14" s="44">
        <f t="shared" si="3"/>
        <v>62.421875</v>
      </c>
      <c r="G14" s="44">
        <f t="shared" si="4"/>
        <v>0.3671875</v>
      </c>
      <c r="H14" s="43">
        <f t="shared" si="5"/>
        <v>62.421875</v>
      </c>
    </row>
    <row r="15" spans="2:8" x14ac:dyDescent="0.25">
      <c r="B15" s="44">
        <f t="shared" si="6"/>
        <v>0.3</v>
      </c>
      <c r="C15" s="44">
        <f t="shared" si="0"/>
        <v>0.4365</v>
      </c>
      <c r="D15" s="44">
        <f t="shared" si="1"/>
        <v>74.204999999999998</v>
      </c>
      <c r="E15" s="44">
        <f t="shared" si="2"/>
        <v>51</v>
      </c>
      <c r="F15" s="44">
        <f t="shared" si="3"/>
        <v>74.204999999999998</v>
      </c>
      <c r="G15" s="44">
        <f t="shared" si="4"/>
        <v>0.4365</v>
      </c>
      <c r="H15" s="43">
        <f t="shared" si="5"/>
        <v>74.204999999999998</v>
      </c>
    </row>
    <row r="16" spans="2:8" x14ac:dyDescent="0.25">
      <c r="B16" s="44">
        <f t="shared" si="6"/>
        <v>0.35</v>
      </c>
      <c r="C16" s="44">
        <f t="shared" si="0"/>
        <v>0.50356250000000002</v>
      </c>
      <c r="D16" s="44">
        <f t="shared" si="1"/>
        <v>85.605625000000003</v>
      </c>
      <c r="E16" s="44">
        <f t="shared" si="2"/>
        <v>59.499999999999993</v>
      </c>
      <c r="F16" s="44">
        <f t="shared" si="3"/>
        <v>85.605625000000003</v>
      </c>
      <c r="G16" s="44">
        <f t="shared" si="4"/>
        <v>0.50356250000000002</v>
      </c>
      <c r="H16" s="43">
        <f t="shared" si="5"/>
        <v>85.605625000000003</v>
      </c>
    </row>
    <row r="17" spans="2:8" x14ac:dyDescent="0.25">
      <c r="B17" s="44">
        <f t="shared" si="6"/>
        <v>0.39999999999999997</v>
      </c>
      <c r="C17" s="44">
        <f t="shared" si="0"/>
        <v>0.56799999999999995</v>
      </c>
      <c r="D17" s="44">
        <f t="shared" si="1"/>
        <v>96.559999999999988</v>
      </c>
      <c r="E17" s="44">
        <f t="shared" si="2"/>
        <v>68</v>
      </c>
      <c r="F17" s="44">
        <f t="shared" si="3"/>
        <v>96.559999999999988</v>
      </c>
      <c r="G17" s="44">
        <f t="shared" si="4"/>
        <v>0.56799999999999995</v>
      </c>
      <c r="H17" s="43">
        <f t="shared" si="5"/>
        <v>96.559999999999988</v>
      </c>
    </row>
    <row r="18" spans="2:8" x14ac:dyDescent="0.25">
      <c r="B18" s="44">
        <f t="shared" si="6"/>
        <v>0.44999999999999996</v>
      </c>
      <c r="C18" s="44">
        <f t="shared" si="0"/>
        <v>0.62943749999999998</v>
      </c>
      <c r="D18" s="44">
        <f t="shared" si="1"/>
        <v>107.004375</v>
      </c>
      <c r="E18" s="44">
        <f t="shared" si="2"/>
        <v>76.499999999999986</v>
      </c>
      <c r="F18" s="44">
        <f t="shared" si="3"/>
        <v>107.004375</v>
      </c>
      <c r="G18" s="44">
        <f t="shared" si="4"/>
        <v>0.62943749999999998</v>
      </c>
      <c r="H18" s="43">
        <f t="shared" si="5"/>
        <v>107.004375</v>
      </c>
    </row>
    <row r="19" spans="2:8" x14ac:dyDescent="0.25">
      <c r="B19" s="44">
        <f t="shared" si="6"/>
        <v>0.49999999999999994</v>
      </c>
      <c r="C19" s="44">
        <f t="shared" si="0"/>
        <v>0.6875</v>
      </c>
      <c r="D19" s="44">
        <f t="shared" si="1"/>
        <v>116.875</v>
      </c>
      <c r="E19" s="44">
        <f t="shared" si="2"/>
        <v>84.999999999999986</v>
      </c>
      <c r="F19" s="44">
        <f t="shared" si="3"/>
        <v>116.875</v>
      </c>
      <c r="G19" s="44">
        <f t="shared" si="4"/>
        <v>0.6875</v>
      </c>
      <c r="H19" s="43">
        <f t="shared" si="5"/>
        <v>116.875</v>
      </c>
    </row>
    <row r="20" spans="2:8" x14ac:dyDescent="0.25">
      <c r="B20" s="44">
        <f t="shared" si="6"/>
        <v>0.54999999999999993</v>
      </c>
      <c r="C20" s="44">
        <f t="shared" si="0"/>
        <v>0.74181249999999987</v>
      </c>
      <c r="D20" s="44">
        <f t="shared" si="1"/>
        <v>126.10812499999997</v>
      </c>
      <c r="E20" s="44">
        <f t="shared" si="2"/>
        <v>93.499999999999986</v>
      </c>
      <c r="F20" s="44">
        <f t="shared" si="3"/>
        <v>126.10812499999997</v>
      </c>
      <c r="G20" s="44">
        <f t="shared" si="4"/>
        <v>0.74181249999999987</v>
      </c>
      <c r="H20" s="43">
        <f t="shared" si="5"/>
        <v>126.10812499999997</v>
      </c>
    </row>
    <row r="21" spans="2:8" x14ac:dyDescent="0.25">
      <c r="B21" s="44">
        <f t="shared" si="6"/>
        <v>0.6</v>
      </c>
      <c r="C21" s="44">
        <f t="shared" si="0"/>
        <v>0.79200000000000004</v>
      </c>
      <c r="D21" s="44">
        <f t="shared" si="1"/>
        <v>134.64000000000001</v>
      </c>
      <c r="E21" s="44">
        <f t="shared" si="2"/>
        <v>102</v>
      </c>
      <c r="F21" s="44">
        <f t="shared" si="3"/>
        <v>134.64000000000001</v>
      </c>
      <c r="G21" s="44">
        <f t="shared" si="4"/>
        <v>0.79200000000000004</v>
      </c>
      <c r="H21" s="43">
        <f t="shared" si="5"/>
        <v>134.64000000000001</v>
      </c>
    </row>
    <row r="22" spans="2:8" x14ac:dyDescent="0.25">
      <c r="B22" s="44">
        <f t="shared" si="6"/>
        <v>0.65</v>
      </c>
      <c r="C22" s="44">
        <f t="shared" si="0"/>
        <v>0.83768749999999992</v>
      </c>
      <c r="D22" s="44">
        <f t="shared" si="1"/>
        <v>142.40687499999999</v>
      </c>
      <c r="E22" s="44">
        <f t="shared" si="2"/>
        <v>110.5</v>
      </c>
      <c r="F22" s="44">
        <f t="shared" si="3"/>
        <v>142.40687499999999</v>
      </c>
      <c r="G22" s="44">
        <f t="shared" si="4"/>
        <v>0.83768749999999992</v>
      </c>
      <c r="H22" s="43">
        <f t="shared" si="5"/>
        <v>142.40687499999999</v>
      </c>
    </row>
    <row r="23" spans="2:8" x14ac:dyDescent="0.25">
      <c r="B23" s="44">
        <f t="shared" si="6"/>
        <v>0.70000000000000007</v>
      </c>
      <c r="C23" s="44">
        <f t="shared" si="0"/>
        <v>0.87850000000000006</v>
      </c>
      <c r="D23" s="44">
        <f t="shared" si="1"/>
        <v>149.345</v>
      </c>
      <c r="E23" s="44">
        <f t="shared" si="2"/>
        <v>119.00000000000001</v>
      </c>
      <c r="F23" s="44">
        <f t="shared" si="3"/>
        <v>149.345</v>
      </c>
      <c r="G23" s="44">
        <f t="shared" si="4"/>
        <v>0.87850000000000006</v>
      </c>
      <c r="H23" s="43">
        <f t="shared" si="5"/>
        <v>149.345</v>
      </c>
    </row>
    <row r="24" spans="2:8" x14ac:dyDescent="0.25">
      <c r="B24" s="44">
        <f t="shared" si="6"/>
        <v>0.75000000000000011</v>
      </c>
      <c r="C24" s="44">
        <f t="shared" si="0"/>
        <v>0.9140625</v>
      </c>
      <c r="D24" s="44">
        <f t="shared" si="1"/>
        <v>155.390625</v>
      </c>
      <c r="E24" s="44">
        <f t="shared" si="2"/>
        <v>127.50000000000001</v>
      </c>
      <c r="F24" s="44">
        <f t="shared" si="3"/>
        <v>155.390625</v>
      </c>
      <c r="G24" s="44">
        <f t="shared" si="4"/>
        <v>0.9140625</v>
      </c>
      <c r="H24" s="43">
        <f t="shared" si="5"/>
        <v>155.390625</v>
      </c>
    </row>
    <row r="25" spans="2:8" x14ac:dyDescent="0.25">
      <c r="B25" s="44">
        <f t="shared" si="6"/>
        <v>0.80000000000000016</v>
      </c>
      <c r="C25" s="44">
        <f t="shared" si="0"/>
        <v>0.94400000000000017</v>
      </c>
      <c r="D25" s="44">
        <f t="shared" si="1"/>
        <v>160.48000000000002</v>
      </c>
      <c r="E25" s="44">
        <f t="shared" si="2"/>
        <v>136.00000000000003</v>
      </c>
      <c r="F25" s="44">
        <f t="shared" si="3"/>
        <v>160.48000000000002</v>
      </c>
      <c r="G25" s="44">
        <f t="shared" si="4"/>
        <v>0.94400000000000017</v>
      </c>
      <c r="H25" s="43">
        <f t="shared" si="5"/>
        <v>160.48000000000002</v>
      </c>
    </row>
    <row r="26" spans="2:8" x14ac:dyDescent="0.25">
      <c r="B26" s="44">
        <f t="shared" si="6"/>
        <v>0.8500000000000002</v>
      </c>
      <c r="C26" s="44">
        <f t="shared" si="0"/>
        <v>0.96793750000000012</v>
      </c>
      <c r="D26" s="44">
        <f t="shared" si="1"/>
        <v>164.54937500000003</v>
      </c>
      <c r="E26" s="44">
        <f t="shared" si="2"/>
        <v>144.50000000000003</v>
      </c>
      <c r="F26" s="44">
        <f t="shared" si="3"/>
        <v>164.54937500000003</v>
      </c>
      <c r="G26" s="44">
        <f t="shared" si="4"/>
        <v>0.96793750000000012</v>
      </c>
      <c r="H26" s="43">
        <f t="shared" si="5"/>
        <v>164.54937500000003</v>
      </c>
    </row>
    <row r="27" spans="2:8" x14ac:dyDescent="0.25">
      <c r="B27" s="44">
        <f t="shared" si="6"/>
        <v>0.90000000000000024</v>
      </c>
      <c r="C27" s="44">
        <f t="shared" si="0"/>
        <v>0.98550000000000004</v>
      </c>
      <c r="D27" s="44">
        <f t="shared" si="1"/>
        <v>167.535</v>
      </c>
      <c r="E27" s="44">
        <f t="shared" si="2"/>
        <v>153.00000000000003</v>
      </c>
      <c r="F27" s="44">
        <f t="shared" si="3"/>
        <v>167.535</v>
      </c>
      <c r="G27" s="44">
        <f t="shared" si="4"/>
        <v>0.98550000000000004</v>
      </c>
      <c r="H27" s="43">
        <f t="shared" si="5"/>
        <v>167.535</v>
      </c>
    </row>
    <row r="28" spans="2:8" x14ac:dyDescent="0.25">
      <c r="B28" s="44">
        <f t="shared" si="6"/>
        <v>0.95000000000000029</v>
      </c>
      <c r="C28" s="44">
        <f t="shared" si="0"/>
        <v>0.99631249999999993</v>
      </c>
      <c r="D28" s="44">
        <f t="shared" si="1"/>
        <v>169.37312499999999</v>
      </c>
      <c r="E28" s="44">
        <f t="shared" si="2"/>
        <v>161.50000000000006</v>
      </c>
      <c r="F28" s="44">
        <f t="shared" si="3"/>
        <v>169.37312499999999</v>
      </c>
      <c r="G28" s="44">
        <f t="shared" si="4"/>
        <v>0.99631249999999993</v>
      </c>
      <c r="H28" s="43">
        <f t="shared" si="5"/>
        <v>169.37312499999999</v>
      </c>
    </row>
    <row r="29" spans="2:8" x14ac:dyDescent="0.25">
      <c r="B29" s="44">
        <f t="shared" si="6"/>
        <v>1.0000000000000002</v>
      </c>
      <c r="C29" s="44">
        <f t="shared" si="0"/>
        <v>1</v>
      </c>
      <c r="D29" s="44">
        <f t="shared" si="1"/>
        <v>170</v>
      </c>
      <c r="E29" s="44">
        <f t="shared" si="2"/>
        <v>170.00000000000003</v>
      </c>
      <c r="F29" s="44">
        <f t="shared" si="3"/>
        <v>170</v>
      </c>
      <c r="G29" s="44">
        <f t="shared" si="4"/>
        <v>1</v>
      </c>
      <c r="H29" s="43">
        <f t="shared" si="5"/>
        <v>170</v>
      </c>
    </row>
    <row r="35" ht="21" customHeight="1" x14ac:dyDescent="0.25"/>
    <row r="36" hidden="1" x14ac:dyDescent="0.25"/>
    <row r="37" hidden="1" x14ac:dyDescent="0.25"/>
    <row r="38" hidden="1" x14ac:dyDescent="0.25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499984740745262"/>
  </sheetPr>
  <dimension ref="B3:H38"/>
  <sheetViews>
    <sheetView workbookViewId="0">
      <selection activeCell="K35" sqref="K35"/>
    </sheetView>
  </sheetViews>
  <sheetFormatPr defaultColWidth="12.5703125" defaultRowHeight="15.75" x14ac:dyDescent="0.25"/>
  <cols>
    <col min="1" max="2" width="12.5703125" style="42"/>
    <col min="3" max="3" width="13" style="42" bestFit="1" customWidth="1"/>
    <col min="4" max="4" width="15.42578125" style="42" bestFit="1" customWidth="1"/>
    <col min="5" max="5" width="14.42578125" style="42" customWidth="1"/>
    <col min="6" max="6" width="16.140625" style="42" customWidth="1"/>
    <col min="7" max="7" width="15.28515625" style="42" customWidth="1"/>
    <col min="8" max="16384" width="12.5703125" style="42"/>
  </cols>
  <sheetData>
    <row r="3" spans="2:8" x14ac:dyDescent="0.25">
      <c r="B3" s="45" t="s">
        <v>141</v>
      </c>
      <c r="C3" s="46">
        <v>0</v>
      </c>
      <c r="E3" s="42" t="s">
        <v>140</v>
      </c>
      <c r="F3" s="42">
        <f>1/(1-C3)</f>
        <v>1</v>
      </c>
    </row>
    <row r="4" spans="2:8" x14ac:dyDescent="0.25">
      <c r="B4" s="45" t="s">
        <v>139</v>
      </c>
      <c r="C4" s="45">
        <v>0</v>
      </c>
      <c r="E4" s="42" t="s">
        <v>138</v>
      </c>
      <c r="F4" s="42">
        <f>C5-C4</f>
        <v>500</v>
      </c>
    </row>
    <row r="5" spans="2:8" x14ac:dyDescent="0.25">
      <c r="B5" s="45" t="s">
        <v>137</v>
      </c>
      <c r="C5" s="45">
        <f>'Filter Latency'!BW2</f>
        <v>500</v>
      </c>
      <c r="E5" s="42" t="s">
        <v>136</v>
      </c>
      <c r="F5" s="42">
        <f>($C$3-($C$3^3)/3)*1.5</f>
        <v>0</v>
      </c>
    </row>
    <row r="6" spans="2:8" x14ac:dyDescent="0.25">
      <c r="E6" s="42" t="s">
        <v>135</v>
      </c>
      <c r="F6" s="42">
        <f>1/(1-F5)</f>
        <v>1</v>
      </c>
    </row>
    <row r="8" spans="2:8" x14ac:dyDescent="0.25">
      <c r="B8" s="42" t="s">
        <v>134</v>
      </c>
      <c r="C8" s="42" t="s">
        <v>133</v>
      </c>
      <c r="D8" s="42" t="s">
        <v>132</v>
      </c>
      <c r="E8" s="42" t="s">
        <v>131</v>
      </c>
      <c r="F8" s="42" t="s">
        <v>130</v>
      </c>
      <c r="G8" s="42" t="s">
        <v>129</v>
      </c>
      <c r="H8" s="42" t="s">
        <v>128</v>
      </c>
    </row>
    <row r="9" spans="2:8" x14ac:dyDescent="0.25">
      <c r="B9" s="44">
        <v>0</v>
      </c>
      <c r="C9" s="44">
        <f t="shared" ref="C9:C29" si="0">(B9-(B9^3)/3)*1.5</f>
        <v>0</v>
      </c>
      <c r="D9" s="44">
        <f t="shared" ref="D9:D29" si="1">$C$4+C9*$F$4</f>
        <v>0</v>
      </c>
      <c r="E9" s="44">
        <f t="shared" ref="E9:E29" si="2">IF(B9&lt;$C$3, $C$4, $C$4+(B9-$C$3)*$F$4*$F$3)</f>
        <v>0</v>
      </c>
      <c r="F9" s="44">
        <f t="shared" ref="F9:F29" si="3">C9*$C$5</f>
        <v>0</v>
      </c>
      <c r="G9" s="44">
        <f t="shared" ref="G9:G29" si="4">(C9-$F$5)*$F$6</f>
        <v>0</v>
      </c>
      <c r="H9" s="43">
        <f t="shared" ref="H9:H29" si="5">IF(B9&lt;$C$3, $C$4, $C$4+G9*$F$4)</f>
        <v>0</v>
      </c>
    </row>
    <row r="10" spans="2:8" x14ac:dyDescent="0.25">
      <c r="B10" s="44">
        <f t="shared" ref="B10:B29" si="6">B9+0.05</f>
        <v>0.05</v>
      </c>
      <c r="C10" s="44">
        <f t="shared" si="0"/>
        <v>7.4937500000000004E-2</v>
      </c>
      <c r="D10" s="44">
        <f t="shared" si="1"/>
        <v>37.46875</v>
      </c>
      <c r="E10" s="44">
        <f t="shared" si="2"/>
        <v>25</v>
      </c>
      <c r="F10" s="44">
        <f t="shared" si="3"/>
        <v>37.46875</v>
      </c>
      <c r="G10" s="44">
        <f t="shared" si="4"/>
        <v>7.4937500000000004E-2</v>
      </c>
      <c r="H10" s="43">
        <f t="shared" si="5"/>
        <v>37.46875</v>
      </c>
    </row>
    <row r="11" spans="2:8" x14ac:dyDescent="0.25">
      <c r="B11" s="44">
        <f t="shared" si="6"/>
        <v>0.1</v>
      </c>
      <c r="C11" s="44">
        <f t="shared" si="0"/>
        <v>0.14949999999999999</v>
      </c>
      <c r="D11" s="44">
        <f t="shared" si="1"/>
        <v>74.75</v>
      </c>
      <c r="E11" s="44">
        <f t="shared" si="2"/>
        <v>50</v>
      </c>
      <c r="F11" s="44">
        <f t="shared" si="3"/>
        <v>74.75</v>
      </c>
      <c r="G11" s="44">
        <f t="shared" si="4"/>
        <v>0.14949999999999999</v>
      </c>
      <c r="H11" s="43">
        <f t="shared" si="5"/>
        <v>74.75</v>
      </c>
    </row>
    <row r="12" spans="2:8" x14ac:dyDescent="0.25">
      <c r="B12" s="44">
        <f t="shared" si="6"/>
        <v>0.15000000000000002</v>
      </c>
      <c r="C12" s="44">
        <f t="shared" si="0"/>
        <v>0.22331250000000005</v>
      </c>
      <c r="D12" s="44">
        <f t="shared" si="1"/>
        <v>111.65625000000003</v>
      </c>
      <c r="E12" s="44">
        <f t="shared" si="2"/>
        <v>75.000000000000014</v>
      </c>
      <c r="F12" s="44">
        <f t="shared" si="3"/>
        <v>111.65625000000003</v>
      </c>
      <c r="G12" s="44">
        <f t="shared" si="4"/>
        <v>0.22331250000000005</v>
      </c>
      <c r="H12" s="43">
        <f t="shared" si="5"/>
        <v>111.65625000000003</v>
      </c>
    </row>
    <row r="13" spans="2:8" x14ac:dyDescent="0.25">
      <c r="B13" s="44">
        <f t="shared" si="6"/>
        <v>0.2</v>
      </c>
      <c r="C13" s="44">
        <f t="shared" si="0"/>
        <v>0.29599999999999999</v>
      </c>
      <c r="D13" s="44">
        <f t="shared" si="1"/>
        <v>148</v>
      </c>
      <c r="E13" s="44">
        <f t="shared" si="2"/>
        <v>100</v>
      </c>
      <c r="F13" s="44">
        <f t="shared" si="3"/>
        <v>148</v>
      </c>
      <c r="G13" s="44">
        <f t="shared" si="4"/>
        <v>0.29599999999999999</v>
      </c>
      <c r="H13" s="43">
        <f t="shared" si="5"/>
        <v>148</v>
      </c>
    </row>
    <row r="14" spans="2:8" x14ac:dyDescent="0.25">
      <c r="B14" s="44">
        <f t="shared" si="6"/>
        <v>0.25</v>
      </c>
      <c r="C14" s="44">
        <f t="shared" si="0"/>
        <v>0.3671875</v>
      </c>
      <c r="D14" s="44">
        <f t="shared" si="1"/>
        <v>183.59375</v>
      </c>
      <c r="E14" s="44">
        <f t="shared" si="2"/>
        <v>125</v>
      </c>
      <c r="F14" s="44">
        <f t="shared" si="3"/>
        <v>183.59375</v>
      </c>
      <c r="G14" s="44">
        <f t="shared" si="4"/>
        <v>0.3671875</v>
      </c>
      <c r="H14" s="43">
        <f t="shared" si="5"/>
        <v>183.59375</v>
      </c>
    </row>
    <row r="15" spans="2:8" x14ac:dyDescent="0.25">
      <c r="B15" s="44">
        <f t="shared" si="6"/>
        <v>0.3</v>
      </c>
      <c r="C15" s="44">
        <f t="shared" si="0"/>
        <v>0.4365</v>
      </c>
      <c r="D15" s="44">
        <f t="shared" si="1"/>
        <v>218.25</v>
      </c>
      <c r="E15" s="44">
        <f t="shared" si="2"/>
        <v>150</v>
      </c>
      <c r="F15" s="44">
        <f t="shared" si="3"/>
        <v>218.25</v>
      </c>
      <c r="G15" s="44">
        <f t="shared" si="4"/>
        <v>0.4365</v>
      </c>
      <c r="H15" s="43">
        <f t="shared" si="5"/>
        <v>218.25</v>
      </c>
    </row>
    <row r="16" spans="2:8" x14ac:dyDescent="0.25">
      <c r="B16" s="44">
        <f t="shared" si="6"/>
        <v>0.35</v>
      </c>
      <c r="C16" s="44">
        <f t="shared" si="0"/>
        <v>0.50356250000000002</v>
      </c>
      <c r="D16" s="44">
        <f t="shared" si="1"/>
        <v>251.78125</v>
      </c>
      <c r="E16" s="44">
        <f t="shared" si="2"/>
        <v>175</v>
      </c>
      <c r="F16" s="44">
        <f t="shared" si="3"/>
        <v>251.78125</v>
      </c>
      <c r="G16" s="44">
        <f t="shared" si="4"/>
        <v>0.50356250000000002</v>
      </c>
      <c r="H16" s="43">
        <f t="shared" si="5"/>
        <v>251.78125</v>
      </c>
    </row>
    <row r="17" spans="2:8" x14ac:dyDescent="0.25">
      <c r="B17" s="44">
        <f t="shared" si="6"/>
        <v>0.39999999999999997</v>
      </c>
      <c r="C17" s="44">
        <f t="shared" si="0"/>
        <v>0.56799999999999995</v>
      </c>
      <c r="D17" s="44">
        <f t="shared" si="1"/>
        <v>284</v>
      </c>
      <c r="E17" s="44">
        <f t="shared" si="2"/>
        <v>199.99999999999997</v>
      </c>
      <c r="F17" s="44">
        <f t="shared" si="3"/>
        <v>284</v>
      </c>
      <c r="G17" s="44">
        <f t="shared" si="4"/>
        <v>0.56799999999999995</v>
      </c>
      <c r="H17" s="43">
        <f t="shared" si="5"/>
        <v>284</v>
      </c>
    </row>
    <row r="18" spans="2:8" x14ac:dyDescent="0.25">
      <c r="B18" s="44">
        <f t="shared" si="6"/>
        <v>0.44999999999999996</v>
      </c>
      <c r="C18" s="44">
        <f t="shared" si="0"/>
        <v>0.62943749999999998</v>
      </c>
      <c r="D18" s="44">
        <f t="shared" si="1"/>
        <v>314.71875</v>
      </c>
      <c r="E18" s="44">
        <f t="shared" si="2"/>
        <v>224.99999999999997</v>
      </c>
      <c r="F18" s="44">
        <f t="shared" si="3"/>
        <v>314.71875</v>
      </c>
      <c r="G18" s="44">
        <f t="shared" si="4"/>
        <v>0.62943749999999998</v>
      </c>
      <c r="H18" s="43">
        <f t="shared" si="5"/>
        <v>314.71875</v>
      </c>
    </row>
    <row r="19" spans="2:8" x14ac:dyDescent="0.25">
      <c r="B19" s="44">
        <f t="shared" si="6"/>
        <v>0.49999999999999994</v>
      </c>
      <c r="C19" s="44">
        <f t="shared" si="0"/>
        <v>0.6875</v>
      </c>
      <c r="D19" s="44">
        <f t="shared" si="1"/>
        <v>343.75</v>
      </c>
      <c r="E19" s="44">
        <f t="shared" si="2"/>
        <v>249.99999999999997</v>
      </c>
      <c r="F19" s="44">
        <f t="shared" si="3"/>
        <v>343.75</v>
      </c>
      <c r="G19" s="44">
        <f t="shared" si="4"/>
        <v>0.6875</v>
      </c>
      <c r="H19" s="43">
        <f t="shared" si="5"/>
        <v>343.75</v>
      </c>
    </row>
    <row r="20" spans="2:8" x14ac:dyDescent="0.25">
      <c r="B20" s="44">
        <f t="shared" si="6"/>
        <v>0.54999999999999993</v>
      </c>
      <c r="C20" s="44">
        <f t="shared" si="0"/>
        <v>0.74181249999999987</v>
      </c>
      <c r="D20" s="44">
        <f t="shared" si="1"/>
        <v>370.90624999999994</v>
      </c>
      <c r="E20" s="44">
        <f t="shared" si="2"/>
        <v>274.99999999999994</v>
      </c>
      <c r="F20" s="44">
        <f t="shared" si="3"/>
        <v>370.90624999999994</v>
      </c>
      <c r="G20" s="44">
        <f t="shared" si="4"/>
        <v>0.74181249999999987</v>
      </c>
      <c r="H20" s="43">
        <f t="shared" si="5"/>
        <v>370.90624999999994</v>
      </c>
    </row>
    <row r="21" spans="2:8" x14ac:dyDescent="0.25">
      <c r="B21" s="44">
        <f t="shared" si="6"/>
        <v>0.6</v>
      </c>
      <c r="C21" s="44">
        <f t="shared" si="0"/>
        <v>0.79200000000000004</v>
      </c>
      <c r="D21" s="44">
        <f t="shared" si="1"/>
        <v>396</v>
      </c>
      <c r="E21" s="44">
        <f t="shared" si="2"/>
        <v>300</v>
      </c>
      <c r="F21" s="44">
        <f t="shared" si="3"/>
        <v>396</v>
      </c>
      <c r="G21" s="44">
        <f t="shared" si="4"/>
        <v>0.79200000000000004</v>
      </c>
      <c r="H21" s="43">
        <f t="shared" si="5"/>
        <v>396</v>
      </c>
    </row>
    <row r="22" spans="2:8" x14ac:dyDescent="0.25">
      <c r="B22" s="44">
        <f t="shared" si="6"/>
        <v>0.65</v>
      </c>
      <c r="C22" s="44">
        <f t="shared" si="0"/>
        <v>0.83768749999999992</v>
      </c>
      <c r="D22" s="44">
        <f t="shared" si="1"/>
        <v>418.84374999999994</v>
      </c>
      <c r="E22" s="44">
        <f t="shared" si="2"/>
        <v>325</v>
      </c>
      <c r="F22" s="44">
        <f t="shared" si="3"/>
        <v>418.84374999999994</v>
      </c>
      <c r="G22" s="44">
        <f t="shared" si="4"/>
        <v>0.83768749999999992</v>
      </c>
      <c r="H22" s="43">
        <f t="shared" si="5"/>
        <v>418.84374999999994</v>
      </c>
    </row>
    <row r="23" spans="2:8" x14ac:dyDescent="0.25">
      <c r="B23" s="44">
        <f t="shared" si="6"/>
        <v>0.70000000000000007</v>
      </c>
      <c r="C23" s="44">
        <f t="shared" si="0"/>
        <v>0.87850000000000006</v>
      </c>
      <c r="D23" s="44">
        <f t="shared" si="1"/>
        <v>439.25000000000006</v>
      </c>
      <c r="E23" s="44">
        <f t="shared" si="2"/>
        <v>350.00000000000006</v>
      </c>
      <c r="F23" s="44">
        <f t="shared" si="3"/>
        <v>439.25000000000006</v>
      </c>
      <c r="G23" s="44">
        <f t="shared" si="4"/>
        <v>0.87850000000000006</v>
      </c>
      <c r="H23" s="43">
        <f t="shared" si="5"/>
        <v>439.25000000000006</v>
      </c>
    </row>
    <row r="24" spans="2:8" x14ac:dyDescent="0.25">
      <c r="B24" s="44">
        <f t="shared" si="6"/>
        <v>0.75000000000000011</v>
      </c>
      <c r="C24" s="44">
        <f t="shared" si="0"/>
        <v>0.9140625</v>
      </c>
      <c r="D24" s="44">
        <f t="shared" si="1"/>
        <v>457.03125</v>
      </c>
      <c r="E24" s="44">
        <f t="shared" si="2"/>
        <v>375.00000000000006</v>
      </c>
      <c r="F24" s="44">
        <f t="shared" si="3"/>
        <v>457.03125</v>
      </c>
      <c r="G24" s="44">
        <f t="shared" si="4"/>
        <v>0.9140625</v>
      </c>
      <c r="H24" s="43">
        <f t="shared" si="5"/>
        <v>457.03125</v>
      </c>
    </row>
    <row r="25" spans="2:8" x14ac:dyDescent="0.25">
      <c r="B25" s="44">
        <f t="shared" si="6"/>
        <v>0.80000000000000016</v>
      </c>
      <c r="C25" s="44">
        <f t="shared" si="0"/>
        <v>0.94400000000000017</v>
      </c>
      <c r="D25" s="44">
        <f t="shared" si="1"/>
        <v>472.00000000000011</v>
      </c>
      <c r="E25" s="44">
        <f t="shared" si="2"/>
        <v>400.00000000000006</v>
      </c>
      <c r="F25" s="44">
        <f t="shared" si="3"/>
        <v>472.00000000000011</v>
      </c>
      <c r="G25" s="44">
        <f t="shared" si="4"/>
        <v>0.94400000000000017</v>
      </c>
      <c r="H25" s="43">
        <f t="shared" si="5"/>
        <v>472.00000000000011</v>
      </c>
    </row>
    <row r="26" spans="2:8" x14ac:dyDescent="0.25">
      <c r="B26" s="44">
        <f t="shared" si="6"/>
        <v>0.8500000000000002</v>
      </c>
      <c r="C26" s="44">
        <f t="shared" si="0"/>
        <v>0.96793750000000012</v>
      </c>
      <c r="D26" s="44">
        <f t="shared" si="1"/>
        <v>483.96875000000006</v>
      </c>
      <c r="E26" s="44">
        <f t="shared" si="2"/>
        <v>425.00000000000011</v>
      </c>
      <c r="F26" s="44">
        <f t="shared" si="3"/>
        <v>483.96875000000006</v>
      </c>
      <c r="G26" s="44">
        <f t="shared" si="4"/>
        <v>0.96793750000000012</v>
      </c>
      <c r="H26" s="43">
        <f t="shared" si="5"/>
        <v>483.96875000000006</v>
      </c>
    </row>
    <row r="27" spans="2:8" x14ac:dyDescent="0.25">
      <c r="B27" s="44">
        <f t="shared" si="6"/>
        <v>0.90000000000000024</v>
      </c>
      <c r="C27" s="44">
        <f t="shared" si="0"/>
        <v>0.98550000000000004</v>
      </c>
      <c r="D27" s="44">
        <f t="shared" si="1"/>
        <v>492.75</v>
      </c>
      <c r="E27" s="44">
        <f t="shared" si="2"/>
        <v>450.00000000000011</v>
      </c>
      <c r="F27" s="44">
        <f t="shared" si="3"/>
        <v>492.75</v>
      </c>
      <c r="G27" s="44">
        <f t="shared" si="4"/>
        <v>0.98550000000000004</v>
      </c>
      <c r="H27" s="43">
        <f t="shared" si="5"/>
        <v>492.75</v>
      </c>
    </row>
    <row r="28" spans="2:8" x14ac:dyDescent="0.25">
      <c r="B28" s="44">
        <f t="shared" si="6"/>
        <v>0.95000000000000029</v>
      </c>
      <c r="C28" s="44">
        <f t="shared" si="0"/>
        <v>0.99631249999999993</v>
      </c>
      <c r="D28" s="44">
        <f t="shared" si="1"/>
        <v>498.15624999999994</v>
      </c>
      <c r="E28" s="44">
        <f t="shared" si="2"/>
        <v>475.00000000000017</v>
      </c>
      <c r="F28" s="44">
        <f t="shared" si="3"/>
        <v>498.15624999999994</v>
      </c>
      <c r="G28" s="44">
        <f t="shared" si="4"/>
        <v>0.99631249999999993</v>
      </c>
      <c r="H28" s="43">
        <f t="shared" si="5"/>
        <v>498.15624999999994</v>
      </c>
    </row>
    <row r="29" spans="2:8" x14ac:dyDescent="0.25">
      <c r="B29" s="44">
        <f t="shared" si="6"/>
        <v>1.0000000000000002</v>
      </c>
      <c r="C29" s="44">
        <f t="shared" si="0"/>
        <v>1</v>
      </c>
      <c r="D29" s="44">
        <f t="shared" si="1"/>
        <v>500</v>
      </c>
      <c r="E29" s="44">
        <f t="shared" si="2"/>
        <v>500.00000000000011</v>
      </c>
      <c r="F29" s="44">
        <f t="shared" si="3"/>
        <v>500</v>
      </c>
      <c r="G29" s="44">
        <f t="shared" si="4"/>
        <v>1</v>
      </c>
      <c r="H29" s="43">
        <f t="shared" si="5"/>
        <v>500</v>
      </c>
    </row>
    <row r="35" ht="21" customHeight="1" x14ac:dyDescent="0.25"/>
    <row r="36" hidden="1" x14ac:dyDescent="0.25"/>
    <row r="37" hidden="1" x14ac:dyDescent="0.25"/>
    <row r="38" hidden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J250"/>
  <sheetViews>
    <sheetView zoomScale="85" zoomScaleNormal="85" workbookViewId="0">
      <selection activeCell="J31" sqref="J31"/>
    </sheetView>
  </sheetViews>
  <sheetFormatPr defaultRowHeight="15" x14ac:dyDescent="0.25"/>
  <cols>
    <col min="2" max="3" width="8.7109375" style="200" customWidth="1"/>
  </cols>
  <sheetData>
    <row r="1" spans="1:10" ht="38.25" x14ac:dyDescent="0.25">
      <c r="A1" s="41" t="s">
        <v>108</v>
      </c>
      <c r="B1" s="215" t="s">
        <v>148</v>
      </c>
      <c r="C1" s="216" t="s">
        <v>120</v>
      </c>
      <c r="D1" s="217"/>
      <c r="E1" s="217"/>
      <c r="F1" s="217"/>
      <c r="G1" s="217"/>
      <c r="H1" s="217"/>
      <c r="I1" s="214"/>
      <c r="J1" s="214"/>
    </row>
    <row r="2" spans="1:10" ht="15" customHeight="1" x14ac:dyDescent="0.25">
      <c r="A2">
        <f>'Filter Latency'!A36</f>
        <v>1E-3</v>
      </c>
      <c r="B2" s="208">
        <f>(1/'Filter Latency'!AH36)/'Filter Latency'!AI36</f>
        <v>2.1598449493582144</v>
      </c>
      <c r="C2" s="208">
        <f>(1/('Filter Latency'!BS36*'Filter Latency'!BM36))/'Filter Latency'!BU36</f>
        <v>1.3175763776514322</v>
      </c>
    </row>
    <row r="3" spans="1:10" ht="15" customHeight="1" x14ac:dyDescent="0.25">
      <c r="A3">
        <f>'Filter Latency'!A37</f>
        <v>0.1</v>
      </c>
      <c r="B3" s="208">
        <f>(1/'Filter Latency'!AH37)/'Filter Latency'!AI37</f>
        <v>2.1598451016626261</v>
      </c>
      <c r="C3" s="208">
        <f>(1/('Filter Latency'!BS37*'Filter Latency'!BM37))/'Filter Latency'!BU37</f>
        <v>1.3175463492289448</v>
      </c>
    </row>
    <row r="4" spans="1:10" ht="15" customHeight="1" x14ac:dyDescent="0.25">
      <c r="A4">
        <f>'Filter Latency'!A38</f>
        <v>0.5</v>
      </c>
      <c r="B4" s="208">
        <f>(1/'Filter Latency'!AH38)/'Filter Latency'!AI38</f>
        <v>2.1598487573336218</v>
      </c>
      <c r="C4" s="208">
        <f>(1/('Filter Latency'!BS38*'Filter Latency'!BM38))/'Filter Latency'!BU38</f>
        <v>1.3174253165795302</v>
      </c>
    </row>
    <row r="5" spans="1:10" ht="15" customHeight="1" x14ac:dyDescent="0.25">
      <c r="A5">
        <f>'Filter Latency'!A39</f>
        <v>0.1</v>
      </c>
      <c r="B5" s="208">
        <f>(1/'Filter Latency'!AH39)/'Filter Latency'!AI39</f>
        <v>2.1598451016626261</v>
      </c>
      <c r="C5" s="208">
        <f>(1/('Filter Latency'!BS39*'Filter Latency'!BM39))/'Filter Latency'!BU39</f>
        <v>1.3175463492289448</v>
      </c>
    </row>
    <row r="6" spans="1:10" ht="15" customHeight="1" x14ac:dyDescent="0.25">
      <c r="A6">
        <f>'Filter Latency'!A40</f>
        <v>0.5</v>
      </c>
      <c r="B6" s="208">
        <f>(1/'Filter Latency'!AH40)/'Filter Latency'!AI40</f>
        <v>2.1598487573336218</v>
      </c>
      <c r="C6" s="208">
        <f>(1/('Filter Latency'!BS40*'Filter Latency'!BM40))/'Filter Latency'!BU40</f>
        <v>1.3174253165795302</v>
      </c>
    </row>
    <row r="7" spans="1:10" x14ac:dyDescent="0.25">
      <c r="A7">
        <f>'Filter Latency'!A41</f>
        <v>1</v>
      </c>
      <c r="B7" s="208">
        <f>(1/'Filter Latency'!AH41)/'Filter Latency'!AI41</f>
        <v>2.1598601813000595</v>
      </c>
      <c r="C7" s="208">
        <f>(1/('Filter Latency'!BS41*'Filter Latency'!BM41))/'Filter Latency'!BU41</f>
        <v>1.3172746881861603</v>
      </c>
    </row>
    <row r="8" spans="1:10" x14ac:dyDescent="0.25">
      <c r="A8">
        <f>'Filter Latency'!A42</f>
        <v>2</v>
      </c>
      <c r="B8" s="208">
        <f>(1/'Filter Latency'!AH42)/'Filter Latency'!AI42</f>
        <v>2.1599058770836348</v>
      </c>
      <c r="C8" s="208">
        <f>(1/('Filter Latency'!BS42*'Filter Latency'!BM42))/'Filter Latency'!BU42</f>
        <v>1.3169756334340359</v>
      </c>
    </row>
    <row r="9" spans="1:10" x14ac:dyDescent="0.25">
      <c r="A9">
        <f>'Filter Latency'!A43</f>
        <v>3</v>
      </c>
      <c r="B9" s="208">
        <f>(1/'Filter Latency'!AH43)/'Filter Latency'!AI43</f>
        <v>2.1599820364307587</v>
      </c>
      <c r="C9" s="208">
        <f>(1/('Filter Latency'!BS43*'Filter Latency'!BM43))/'Filter Latency'!BU43</f>
        <v>1.316679503477582</v>
      </c>
    </row>
    <row r="10" spans="1:10" x14ac:dyDescent="0.25">
      <c r="A10">
        <f>'Filter Latency'!A44</f>
        <v>4</v>
      </c>
      <c r="B10" s="208">
        <f>(1/'Filter Latency'!AH44)/'Filter Latency'!AI44</f>
        <v>2.1600886589032178</v>
      </c>
      <c r="C10" s="208">
        <f>(1/('Filter Latency'!BS44*'Filter Latency'!BM44))/'Filter Latency'!BU44</f>
        <v>1.3163862838406155</v>
      </c>
    </row>
    <row r="11" spans="1:10" x14ac:dyDescent="0.25">
      <c r="A11">
        <f>'Filter Latency'!A45</f>
        <v>5</v>
      </c>
      <c r="B11" s="208">
        <f>(1/'Filter Latency'!AH45)/'Filter Latency'!AI45</f>
        <v>2.1602257438875849</v>
      </c>
      <c r="C11" s="208">
        <f>(1/('Filter Latency'!BS45*'Filter Latency'!BM45))/'Filter Latency'!BU45</f>
        <v>1.3160959589369581</v>
      </c>
    </row>
    <row r="12" spans="1:10" x14ac:dyDescent="0.25">
      <c r="A12">
        <f>'Filter Latency'!A46</f>
        <v>6</v>
      </c>
      <c r="B12" s="208">
        <f>(1/'Filter Latency'!AH46)/'Filter Latency'!AI46</f>
        <v>2.1603932905953021</v>
      </c>
      <c r="C12" s="208">
        <f>(1/('Filter Latency'!BS46*'Filter Latency'!BM46))/'Filter Latency'!BU46</f>
        <v>1.3158085120773257</v>
      </c>
    </row>
    <row r="13" spans="1:10" x14ac:dyDescent="0.25">
      <c r="A13">
        <f>'Filter Latency'!A47</f>
        <v>7</v>
      </c>
      <c r="B13" s="208">
        <f>(1/'Filter Latency'!AH47)/'Filter Latency'!AI47</f>
        <v>2.1605912980627728</v>
      </c>
      <c r="C13" s="208">
        <f>(1/('Filter Latency'!BS47*'Filter Latency'!BM47))/'Filter Latency'!BU47</f>
        <v>1.3155239254780011</v>
      </c>
    </row>
    <row r="14" spans="1:10" x14ac:dyDescent="0.25">
      <c r="A14">
        <f>'Filter Latency'!A48</f>
        <v>8</v>
      </c>
      <c r="B14" s="208">
        <f>(1/'Filter Latency'!AH48)/'Filter Latency'!AI48</f>
        <v>2.1608197651514822</v>
      </c>
      <c r="C14" s="208">
        <f>(1/('Filter Latency'!BS48*'Filter Latency'!BM48))/'Filter Latency'!BU48</f>
        <v>1.3152421802711243</v>
      </c>
    </row>
    <row r="15" spans="1:10" x14ac:dyDescent="0.25">
      <c r="A15">
        <f>'Filter Latency'!A49</f>
        <v>9</v>
      </c>
      <c r="B15" s="208">
        <f>(1/'Filter Latency'!AH49)/'Filter Latency'!AI49</f>
        <v>2.1610786905481354</v>
      </c>
      <c r="C15" s="208">
        <f>(1/('Filter Latency'!BS49*'Filter Latency'!BM49))/'Filter Latency'!BU49</f>
        <v>1.3149632565164648</v>
      </c>
    </row>
    <row r="16" spans="1:10" x14ac:dyDescent="0.25">
      <c r="A16">
        <f>'Filter Latency'!A50</f>
        <v>10</v>
      </c>
      <c r="B16" s="208">
        <f>(1/'Filter Latency'!AH50)/'Filter Latency'!AI50</f>
        <v>2.1613680727648235</v>
      </c>
      <c r="C16" s="208">
        <f>(1/('Filter Latency'!BS50*'Filter Latency'!BM50))/'Filter Latency'!BU50</f>
        <v>1.3146871332150185</v>
      </c>
    </row>
    <row r="17" spans="1:3" x14ac:dyDescent="0.25">
      <c r="A17">
        <f>'Filter Latency'!A51</f>
        <v>12</v>
      </c>
      <c r="B17" s="208">
        <f>(1/'Filter Latency'!AH51)/'Filter Latency'!AI51</f>
        <v>2.1620382008347048</v>
      </c>
      <c r="C17" s="208">
        <f>(1/('Filter Latency'!BS51*'Filter Latency'!BM51))/'Filter Latency'!BU51</f>
        <v>1.3141431987740377</v>
      </c>
    </row>
    <row r="18" spans="1:3" x14ac:dyDescent="0.25">
      <c r="A18">
        <f>'Filter Latency'!A52</f>
        <v>15</v>
      </c>
      <c r="B18" s="208">
        <f>(1/'Filter Latency'!AH52)/'Filter Latency'!AI52</f>
        <v>2.1632717718736809</v>
      </c>
      <c r="C18" s="208">
        <f>(1/('Filter Latency'!BS52*'Filter Latency'!BM52))/'Filter Latency'!BU52</f>
        <v>1.3133477164642577</v>
      </c>
    </row>
    <row r="19" spans="1:3" x14ac:dyDescent="0.25">
      <c r="A19">
        <f>'Filter Latency'!A53</f>
        <v>20</v>
      </c>
      <c r="B19" s="208">
        <f>(1/'Filter Latency'!AH53)/'Filter Latency'!AI53</f>
        <v>2.1659365682735299</v>
      </c>
      <c r="C19" s="208">
        <f>(1/('Filter Latency'!BS53*'Filter Latency'!BM53))/'Filter Latency'!BU53</f>
        <v>1.3120745833949299</v>
      </c>
    </row>
    <row r="20" spans="1:3" x14ac:dyDescent="0.25">
      <c r="A20">
        <f>'Filter Latency'!A54</f>
        <v>25</v>
      </c>
      <c r="B20" s="208">
        <f>(1/'Filter Latency'!AH54)/'Filter Latency'!AI54</f>
        <v>2.1693620810214909</v>
      </c>
      <c r="C20" s="208">
        <f>(1/('Filter Latency'!BS54*'Filter Latency'!BM54))/'Filter Latency'!BU54</f>
        <v>1.3108640381808387</v>
      </c>
    </row>
    <row r="21" spans="1:3" x14ac:dyDescent="0.25">
      <c r="A21">
        <f>'Filter Latency'!A55</f>
        <v>30</v>
      </c>
      <c r="B21" s="208">
        <f>(1/'Filter Latency'!AH55)/'Filter Latency'!AI55</f>
        <v>2.1735478223362814</v>
      </c>
      <c r="C21" s="208">
        <f>(1/('Filter Latency'!BS55*'Filter Latency'!BM55))/'Filter Latency'!BU55</f>
        <v>1.3097119065807723</v>
      </c>
    </row>
    <row r="22" spans="1:3" x14ac:dyDescent="0.25">
      <c r="A22">
        <f>'Filter Latency'!A56</f>
        <v>35</v>
      </c>
      <c r="B22" s="208">
        <f>(1/'Filter Latency'!AH56)/'Filter Latency'!AI56</f>
        <v>2.1784931990802603</v>
      </c>
      <c r="C22" s="208">
        <f>(1/('Filter Latency'!BS56*'Filter Latency'!BM56))/'Filter Latency'!BU56</f>
        <v>1.3086136524882139</v>
      </c>
    </row>
    <row r="23" spans="1:3" x14ac:dyDescent="0.25">
      <c r="A23">
        <f>'Filter Latency'!A57</f>
        <v>40</v>
      </c>
      <c r="B23" s="208">
        <f>(1/'Filter Latency'!AH57)/'Filter Latency'!AI57</f>
        <v>2.1841975145491488</v>
      </c>
      <c r="C23" s="208">
        <f>(1/('Filter Latency'!BS57*'Filter Latency'!BM57))/'Filter Latency'!BU57</f>
        <v>1.3075645184262983</v>
      </c>
    </row>
    <row r="24" spans="1:3" x14ac:dyDescent="0.25">
      <c r="A24">
        <f>'Filter Latency'!A58</f>
        <v>45</v>
      </c>
      <c r="B24" s="208">
        <f>(1/'Filter Latency'!AH58)/'Filter Latency'!AI58</f>
        <v>2.190659970556887</v>
      </c>
      <c r="C24" s="208">
        <f>(1/('Filter Latency'!BS58*'Filter Latency'!BM58))/'Filter Latency'!BU58</f>
        <v>1.3065596894288711</v>
      </c>
    </row>
    <row r="25" spans="1:3" x14ac:dyDescent="0.25">
      <c r="A25">
        <f>'Filter Latency'!A59</f>
        <v>50</v>
      </c>
      <c r="B25" s="208">
        <f>(1/'Filter Latency'!AH59)/'Filter Latency'!AI59</f>
        <v>2.1978796698011549</v>
      </c>
      <c r="C25" s="208">
        <f>(1/('Filter Latency'!BS59*'Filter Latency'!BM59))/'Filter Latency'!BU59</f>
        <v>1.3055944796758945</v>
      </c>
    </row>
    <row r="26" spans="1:3" x14ac:dyDescent="0.25">
      <c r="A26">
        <f>'Filter Latency'!A60</f>
        <v>60</v>
      </c>
      <c r="B26" s="208">
        <f>(1/'Filter Latency'!AH60)/'Filter Latency'!AI60</f>
        <v>2.2145867292355952</v>
      </c>
      <c r="C26" s="208">
        <f>(1/('Filter Latency'!BS60*'Filter Latency'!BM60))/'Filter Latency'!BU60</f>
        <v>1.3037660938169799</v>
      </c>
    </row>
    <row r="27" spans="1:3" x14ac:dyDescent="0.25">
      <c r="A27">
        <f>'Filter Latency'!A61</f>
        <v>70</v>
      </c>
      <c r="B27" s="208">
        <f>(1/'Filter Latency'!AH61)/'Filter Latency'!AI61</f>
        <v>2.2343096380659535</v>
      </c>
      <c r="C27" s="208">
        <f>(1/('Filter Latency'!BS61*'Filter Latency'!BM61))/'Filter Latency'!BU61</f>
        <v>1.3020529139166079</v>
      </c>
    </row>
    <row r="28" spans="1:3" x14ac:dyDescent="0.25">
      <c r="A28">
        <f>'Filter Latency'!A62</f>
        <v>80</v>
      </c>
      <c r="B28" s="208">
        <f>(1/'Filter Latency'!AH62)/'Filter Latency'!AI62</f>
        <v>2.2570379479171678</v>
      </c>
      <c r="C28" s="208">
        <f>(1/('Filter Latency'!BS62*'Filter Latency'!BM62))/'Filter Latency'!BU62</f>
        <v>1.3004460624634151</v>
      </c>
    </row>
    <row r="29" spans="1:3" x14ac:dyDescent="0.25">
      <c r="A29">
        <f>'Filter Latency'!A63</f>
        <v>90</v>
      </c>
      <c r="B29" s="208">
        <f>(1/'Filter Latency'!AH63)/'Filter Latency'!AI63</f>
        <v>2.2827599310846023</v>
      </c>
      <c r="C29" s="208">
        <f>(1/('Filter Latency'!BS63*'Filter Latency'!BM63))/'Filter Latency'!BU63</f>
        <v>1.2989637678772141</v>
      </c>
    </row>
    <row r="30" spans="1:3" x14ac:dyDescent="0.25">
      <c r="A30">
        <f>'Filter Latency'!A64</f>
        <v>100</v>
      </c>
      <c r="B30" s="208">
        <f>(1/'Filter Latency'!AH64)/'Filter Latency'!AI64</f>
        <v>2.3114627039393998</v>
      </c>
      <c r="C30" s="208">
        <f>(1/('Filter Latency'!BS64*'Filter Latency'!BM64))/'Filter Latency'!BU64</f>
        <v>1.2976620428146755</v>
      </c>
    </row>
    <row r="31" spans="1:3" x14ac:dyDescent="0.25">
      <c r="A31">
        <f>'Filter Latency'!A65</f>
        <v>105</v>
      </c>
      <c r="B31" s="208">
        <f>(1/'Filter Latency'!AH65)/'Filter Latency'!AI65</f>
        <v>2.3269275761335204</v>
      </c>
      <c r="C31" s="208">
        <f>(1/('Filter Latency'!BS65*'Filter Latency'!BM65))/'Filter Latency'!BU65</f>
        <v>1.2971096097943078</v>
      </c>
    </row>
    <row r="32" spans="1:3" x14ac:dyDescent="0.25">
      <c r="A32">
        <f>'Filter Latency'!A66</f>
        <v>110</v>
      </c>
      <c r="B32" s="208">
        <f>(1/'Filter Latency'!AH66)/'Filter Latency'!AI66</f>
        <v>2.3431323566585855</v>
      </c>
      <c r="C32" s="208">
        <f>(1/('Filter Latency'!BS66*'Filter Latency'!BM66))/'Filter Latency'!BU66</f>
        <v>1.2966464861965183</v>
      </c>
    </row>
    <row r="33" spans="1:3" x14ac:dyDescent="0.25">
      <c r="A33">
        <f>'Filter Latency'!A67</f>
        <v>115</v>
      </c>
      <c r="B33" s="208">
        <f>(1/'Filter Latency'!AH67)/'Filter Latency'!AI67</f>
        <v>2.3600751683190664</v>
      </c>
      <c r="C33" s="208">
        <f>(1/('Filter Latency'!BS67*'Filter Latency'!BM67))/'Filter Latency'!BU67</f>
        <v>1.2962957545161538</v>
      </c>
    </row>
    <row r="34" spans="1:3" x14ac:dyDescent="0.25">
      <c r="A34">
        <f>'Filter Latency'!A68</f>
        <v>120</v>
      </c>
      <c r="B34" s="208">
        <f>(1/'Filter Latency'!AH68)/'Filter Latency'!AI68</f>
        <v>2.3777540865138973</v>
      </c>
      <c r="C34" s="208">
        <f>(1/('Filter Latency'!BS68*'Filter Latency'!BM68))/'Filter Latency'!BU68</f>
        <v>1.2960853016462239</v>
      </c>
    </row>
    <row r="35" spans="1:3" x14ac:dyDescent="0.25">
      <c r="A35">
        <f>'Filter Latency'!A69</f>
        <v>125</v>
      </c>
      <c r="B35" s="208">
        <f>(1/'Filter Latency'!AH69)/'Filter Latency'!AI69</f>
        <v>2.3961671434143499</v>
      </c>
      <c r="C35" s="208">
        <f>(1/('Filter Latency'!BS69*'Filter Latency'!BM69))/'Filter Latency'!BU69</f>
        <v>1.2960483147108168</v>
      </c>
    </row>
    <row r="36" spans="1:3" x14ac:dyDescent="0.25">
      <c r="A36">
        <f>'Filter Latency'!A70</f>
        <v>130</v>
      </c>
      <c r="B36" s="208">
        <f>(1/'Filter Latency'!AH70)/'Filter Latency'!AI70</f>
        <v>2.4153123321011787</v>
      </c>
      <c r="C36" s="208">
        <f>(1/('Filter Latency'!BS70*'Filter Latency'!BM70))/'Filter Latency'!BU70</f>
        <v>1.2962238149785006</v>
      </c>
    </row>
    <row r="37" spans="1:3" x14ac:dyDescent="0.25">
      <c r="A37">
        <f>'Filter Latency'!A71</f>
        <v>135</v>
      </c>
      <c r="B37" s="208">
        <f>(1/'Filter Latency'!AH71)/'Filter Latency'!AI71</f>
        <v>2.4351876106450678</v>
      </c>
      <c r="C37" s="208">
        <f>(1/('Filter Latency'!BS71*'Filter Latency'!BM71))/'Filter Latency'!BU71</f>
        <v>1.2966572388547739</v>
      </c>
    </row>
    <row r="38" spans="1:3" x14ac:dyDescent="0.25">
      <c r="A38">
        <f>'Filter Latency'!A72</f>
        <v>140</v>
      </c>
      <c r="B38" s="208">
        <f>(1/'Filter Latency'!AH72)/'Filter Latency'!AI72</f>
        <v>2.4557909061156398</v>
      </c>
      <c r="C38" s="208">
        <f>(1/('Filter Latency'!BS72*'Filter Latency'!BM72))/'Filter Latency'!BU72</f>
        <v>1.2974010776338374</v>
      </c>
    </row>
    <row r="39" spans="1:3" x14ac:dyDescent="0.25">
      <c r="A39">
        <f>'Filter Latency'!A73</f>
        <v>145</v>
      </c>
      <c r="B39" s="208">
        <f>(1/'Filter Latency'!AH73)/'Filter Latency'!AI73</f>
        <v>2.4771201185056073</v>
      </c>
      <c r="C39" s="208">
        <f>(1/('Filter Latency'!BS73*'Filter Latency'!BM73))/'Filter Latency'!BU73</f>
        <v>1.2985155909996753</v>
      </c>
    </row>
    <row r="40" spans="1:3" x14ac:dyDescent="0.25">
      <c r="A40">
        <f>'Filter Latency'!A74</f>
        <v>150</v>
      </c>
      <c r="B40" s="208">
        <f>(1/'Filter Latency'!AH74)/'Filter Latency'!AI74</f>
        <v>2.4991731245579576</v>
      </c>
      <c r="C40" s="208">
        <f>(1/('Filter Latency'!BS74*'Filter Latency'!BM74))/'Filter Latency'!BU74</f>
        <v>1.3000696133650236</v>
      </c>
    </row>
    <row r="41" spans="1:3" x14ac:dyDescent="0.25">
      <c r="A41">
        <f>'Filter Latency'!A75</f>
        <v>155</v>
      </c>
      <c r="B41" s="208">
        <f>(1/'Filter Latency'!AH75)/'Filter Latency'!AI75</f>
        <v>2.5219477814853932</v>
      </c>
      <c r="C41" s="208">
        <f>(1/('Filter Latency'!BS75*'Filter Latency'!BM75))/'Filter Latency'!BU75</f>
        <v>1.3021414772397741</v>
      </c>
    </row>
    <row r="42" spans="1:3" x14ac:dyDescent="0.25">
      <c r="A42">
        <f>'Filter Latency'!A76</f>
        <v>160</v>
      </c>
      <c r="B42" s="208">
        <f>(1/'Filter Latency'!AH76)/'Filter Latency'!AI76</f>
        <v>2.5454419305725899</v>
      </c>
      <c r="C42" s="208">
        <f>(1/('Filter Latency'!BS76*'Filter Latency'!BM76))/'Filter Latency'!BU76</f>
        <v>1.3048200842190139</v>
      </c>
    </row>
    <row r="43" spans="1:3" x14ac:dyDescent="0.25">
      <c r="A43">
        <f>'Filter Latency'!A77</f>
        <v>165</v>
      </c>
      <c r="B43" s="208">
        <f>(1/'Filter Latency'!AH77)/'Filter Latency'!AI77</f>
        <v>2.5696534006531175</v>
      </c>
      <c r="C43" s="208">
        <f>(1/('Filter Latency'!BS77*'Filter Latency'!BM77))/'Filter Latency'!BU77</f>
        <v>1.3082061622741816</v>
      </c>
    </row>
    <row r="44" spans="1:3" x14ac:dyDescent="0.25">
      <c r="A44">
        <f>'Filter Latency'!A78</f>
        <v>170</v>
      </c>
      <c r="B44" s="208">
        <f>(1/'Filter Latency'!AH78)/'Filter Latency'!AI78</f>
        <v>2.5945800114541577</v>
      </c>
      <c r="C44" s="208">
        <f>(1/('Filter Latency'!BS78*'Filter Latency'!BM78))/'Filter Latency'!BU78</f>
        <v>1.3124137583687931</v>
      </c>
    </row>
    <row r="45" spans="1:3" x14ac:dyDescent="0.25">
      <c r="A45">
        <f>'Filter Latency'!A79</f>
        <v>175</v>
      </c>
      <c r="B45" s="208">
        <f>(1/'Filter Latency'!AH79)/'Filter Latency'!AI79</f>
        <v>2.6202195768033927</v>
      </c>
      <c r="C45" s="208">
        <f>(1/('Filter Latency'!BS79*'Filter Latency'!BM79))/'Filter Latency'!BU79</f>
        <v>1.317572028769888</v>
      </c>
    </row>
    <row r="46" spans="1:3" x14ac:dyDescent="0.25">
      <c r="A46">
        <f>'Filter Latency'!A80</f>
        <v>180</v>
      </c>
      <c r="B46" s="208">
        <f>(1/'Filter Latency'!AH80)/'Filter Latency'!AI80</f>
        <v>2.646569907693578</v>
      </c>
      <c r="C46" s="208">
        <f>(1/('Filter Latency'!BS80*'Filter Latency'!BM80))/'Filter Latency'!BU80</f>
        <v>1.323827406866257</v>
      </c>
    </row>
    <row r="47" spans="1:3" x14ac:dyDescent="0.25">
      <c r="A47">
        <f>'Filter Latency'!A81</f>
        <v>185</v>
      </c>
      <c r="B47" s="208">
        <f>(1/'Filter Latency'!AH81)/'Filter Latency'!AI81</f>
        <v>2.6736288152014938</v>
      </c>
      <c r="C47" s="208">
        <f>(1/('Filter Latency'!BS81*'Filter Latency'!BM81))/'Filter Latency'!BU81</f>
        <v>1.3313462513673486</v>
      </c>
    </row>
    <row r="48" spans="1:3" x14ac:dyDescent="0.25">
      <c r="A48">
        <f>'Filter Latency'!A82</f>
        <v>190</v>
      </c>
      <c r="B48" s="208">
        <f>(1/'Filter Latency'!AH82)/'Filter Latency'!AI82</f>
        <v>2.7013941132589561</v>
      </c>
      <c r="C48" s="208">
        <f>(1/('Filter Latency'!BS82*'Filter Latency'!BM82))/'Filter Latency'!BU82</f>
        <v>1.3403181086435745</v>
      </c>
    </row>
    <row r="49" spans="1:3" x14ac:dyDescent="0.25">
      <c r="A49">
        <f>'Filter Latency'!A83</f>
        <v>195</v>
      </c>
      <c r="B49" s="208">
        <f>(1/'Filter Latency'!AH83)/'Filter Latency'!AI83</f>
        <v>2.7298636212746126</v>
      </c>
      <c r="C49" s="208">
        <f>(1/('Filter Latency'!BS83*'Filter Latency'!BM83))/'Filter Latency'!BU83</f>
        <v>1.3509597648778775</v>
      </c>
    </row>
    <row r="50" spans="1:3" x14ac:dyDescent="0.25">
      <c r="A50">
        <f>'Filter Latency'!A84</f>
        <v>200</v>
      </c>
      <c r="B50" s="208">
        <f>(1/'Filter Latency'!AH84)/'Filter Latency'!AI84</f>
        <v>2.759035166606119</v>
      </c>
      <c r="C50" s="208">
        <f>(1/('Filter Latency'!BS84*'Filter Latency'!BM84))/'Filter Latency'!BU84</f>
        <v>1.3635203213368465</v>
      </c>
    </row>
    <row r="51" spans="1:3" x14ac:dyDescent="0.25">
      <c r="A51">
        <f>'Filter Latency'!A85</f>
        <v>205</v>
      </c>
      <c r="B51" s="208">
        <f>(1/'Filter Latency'!AH85)/'Filter Latency'!AI85</f>
        <v>2.7889065868831548</v>
      </c>
      <c r="C51" s="208">
        <f>(1/('Filter Latency'!BS85*'Filter Latency'!BM85))/'Filter Latency'!BU85</f>
        <v>1.3782876064625265</v>
      </c>
    </row>
    <row r="52" spans="1:3" x14ac:dyDescent="0.25">
      <c r="A52">
        <f>'Filter Latency'!A86</f>
        <v>210</v>
      </c>
      <c r="B52" s="208">
        <f>(1/'Filter Latency'!AH86)/'Filter Latency'!AI86</f>
        <v>2.8194757321824766</v>
      </c>
      <c r="C52" s="208">
        <f>(1/('Filter Latency'!BS86*'Filter Latency'!BM86))/'Filter Latency'!BU86</f>
        <v>1.3955963522810075</v>
      </c>
    </row>
    <row r="53" spans="1:3" x14ac:dyDescent="0.25">
      <c r="A53">
        <f>'Filter Latency'!A87</f>
        <v>215</v>
      </c>
      <c r="B53" s="208">
        <f>(1/'Filter Latency'!AH87)/'Filter Latency'!AI87</f>
        <v>2.8507404670569154</v>
      </c>
      <c r="C53" s="208">
        <f>(1/('Filter Latency'!BS87*'Filter Latency'!BM87))/'Filter Latency'!BU87</f>
        <v>1.4158387262357102</v>
      </c>
    </row>
    <row r="54" spans="1:3" x14ac:dyDescent="0.25">
      <c r="A54">
        <f>'Filter Latency'!A88</f>
        <v>220</v>
      </c>
      <c r="B54" s="208">
        <f>(1/'Filter Latency'!AH88)/'Filter Latency'!AI88</f>
        <v>2.8826986724208119</v>
      </c>
      <c r="C54" s="208">
        <f>(1/('Filter Latency'!BS88*'Filter Latency'!BM88))/'Filter Latency'!BU88</f>
        <v>1.4394780487665928</v>
      </c>
    </row>
    <row r="55" spans="1:3" x14ac:dyDescent="0.25">
      <c r="A55">
        <f>'Filter Latency'!A89</f>
        <v>225</v>
      </c>
      <c r="B55" s="208">
        <f>(1/'Filter Latency'!AH89)/'Filter Latency'!AI89</f>
        <v>2.9153482472949568</v>
      </c>
      <c r="C55" s="208">
        <f>(1/('Filter Latency'!BS89*'Filter Latency'!BM89))/'Filter Latency'!BU89</f>
        <v>1.4670668831217333</v>
      </c>
    </row>
    <row r="56" spans="1:3" x14ac:dyDescent="0.25">
      <c r="A56">
        <f>'Filter Latency'!A90</f>
        <v>230</v>
      </c>
      <c r="B56" s="208">
        <f>(1/'Filter Latency'!AH90)/'Filter Latency'!AI90</f>
        <v>2.9486871104145167</v>
      </c>
      <c r="C56" s="208">
        <f>(1/('Filter Latency'!BS90*'Filter Latency'!BM90))/'Filter Latency'!BU90</f>
        <v>1.4992712248576443</v>
      </c>
    </row>
    <row r="57" spans="1:3" x14ac:dyDescent="0.25">
      <c r="A57">
        <f>'Filter Latency'!A91</f>
        <v>235</v>
      </c>
      <c r="B57" s="208">
        <f>(1/'Filter Latency'!AH91)/'Filter Latency'!AI91</f>
        <v>2.9827132017039051</v>
      </c>
      <c r="C57" s="208">
        <f>(1/('Filter Latency'!BS91*'Filter Latency'!BM91))/'Filter Latency'!BU91</f>
        <v>1.5369033584708289</v>
      </c>
    </row>
    <row r="58" spans="1:3" x14ac:dyDescent="0.25">
      <c r="A58">
        <f>'Filter Latency'!A92</f>
        <v>240</v>
      </c>
      <c r="B58" s="208">
        <f>(1/'Filter Latency'!AH92)/'Filter Latency'!AI92</f>
        <v>3.0174244836228032</v>
      </c>
      <c r="C58" s="208">
        <f>(1/('Filter Latency'!BS92*'Filter Latency'!BM92))/'Filter Latency'!BU92</f>
        <v>1.5809672853811385</v>
      </c>
    </row>
    <row r="59" spans="1:3" x14ac:dyDescent="0.25">
      <c r="A59">
        <f>'Filter Latency'!A93</f>
        <v>245</v>
      </c>
      <c r="B59" s="208">
        <f>(1/'Filter Latency'!AH93)/'Filter Latency'!AI93</f>
        <v>3.0528189423879049</v>
      </c>
      <c r="C59" s="208">
        <f>(1/('Filter Latency'!BS93*'Filter Latency'!BM93))/'Filter Latency'!BU93</f>
        <v>1.6327228145780794</v>
      </c>
    </row>
    <row r="60" spans="1:3" x14ac:dyDescent="0.25">
      <c r="A60">
        <f>'Filter Latency'!A94</f>
        <v>250</v>
      </c>
      <c r="B60" s="208">
        <f>(1/'Filter Latency'!AH94)/'Filter Latency'!AI94</f>
        <v>3.0888945890751178</v>
      </c>
      <c r="C60" s="208">
        <f>(1/('Filter Latency'!BS94*'Filter Latency'!BM94))/'Filter Latency'!BU94</f>
        <v>1.6937780995417455</v>
      </c>
    </row>
    <row r="61" spans="1:3" x14ac:dyDescent="0.25">
      <c r="A61">
        <f>'Filter Latency'!A95</f>
        <v>255</v>
      </c>
      <c r="B61" s="208">
        <f>(1/'Filter Latency'!AH95)/'Filter Latency'!AI95</f>
        <v>3.1256494606071374</v>
      </c>
      <c r="C61" s="208">
        <f>(1/('Filter Latency'!BS95*'Filter Latency'!BM95))/'Filter Latency'!BU95</f>
        <v>1.7662268659343154</v>
      </c>
    </row>
    <row r="62" spans="1:3" x14ac:dyDescent="0.25">
      <c r="A62">
        <f>'Filter Latency'!A96</f>
        <v>260</v>
      </c>
      <c r="B62" s="208">
        <f>(1/'Filter Latency'!AH96)/'Filter Latency'!AI96</f>
        <v>3.1630816206314618</v>
      </c>
      <c r="C62" s="208">
        <f>(1/('Filter Latency'!BS96*'Filter Latency'!BM96))/'Filter Latency'!BU96</f>
        <v>1.8528583569951487</v>
      </c>
    </row>
    <row r="63" spans="1:3" x14ac:dyDescent="0.25">
      <c r="A63">
        <f>'Filter Latency'!A97</f>
        <v>265</v>
      </c>
      <c r="B63" s="208">
        <f>(1/'Filter Latency'!AH97)/'Filter Latency'!AI97</f>
        <v>3.2011891602939486</v>
      </c>
      <c r="C63" s="208">
        <f>(1/('Filter Latency'!BS97*'Filter Latency'!BM97))/'Filter Latency'!BU97</f>
        <v>1.9574905713338751</v>
      </c>
    </row>
    <row r="64" spans="1:3" x14ac:dyDescent="0.25">
      <c r="A64">
        <f>'Filter Latency'!A98</f>
        <v>270</v>
      </c>
      <c r="B64" s="208">
        <f>(1/'Filter Latency'!AH98)/'Filter Latency'!AI98</f>
        <v>3.239970198913086</v>
      </c>
      <c r="C64" s="208">
        <f>(1/('Filter Latency'!BS98*'Filter Latency'!BM98))/'Filter Latency'!BU98</f>
        <v>2.0855230446867616</v>
      </c>
    </row>
    <row r="65" spans="1:3" x14ac:dyDescent="0.25">
      <c r="A65">
        <f>'Filter Latency'!A99</f>
        <v>275</v>
      </c>
      <c r="B65" s="208">
        <f>(1/'Filter Latency'!AH99)/'Filter Latency'!AI99</f>
        <v>3.2794228845601494</v>
      </c>
      <c r="C65" s="208">
        <f>(1/('Filter Latency'!BS99*'Filter Latency'!BM99))/'Filter Latency'!BU99</f>
        <v>2.2449045089879429</v>
      </c>
    </row>
    <row r="66" spans="1:3" x14ac:dyDescent="0.25">
      <c r="A66">
        <f>'Filter Latency'!A100</f>
        <v>280</v>
      </c>
      <c r="B66" s="208">
        <f>(1/'Filter Latency'!AH100)/'Filter Latency'!AI100</f>
        <v>3.3195453945503628</v>
      </c>
      <c r="C66" s="208">
        <f>(1/('Filter Latency'!BS100*'Filter Latency'!BM100))/'Filter Latency'!BU100</f>
        <v>2.4479445064062673</v>
      </c>
    </row>
    <row r="67" spans="1:3" x14ac:dyDescent="0.25">
      <c r="A67">
        <f>'Filter Latency'!A101</f>
        <v>285</v>
      </c>
      <c r="B67" s="208">
        <f>(1/'Filter Latency'!AH101)/'Filter Latency'!AI101</f>
        <v>3.3603359358501654</v>
      </c>
      <c r="C67" s="208">
        <f>(1/('Filter Latency'!BS101*'Filter Latency'!BM101))/'Filter Latency'!BU101</f>
        <v>2.7150110462967105</v>
      </c>
    </row>
    <row r="68" spans="1:3" x14ac:dyDescent="0.25">
      <c r="A68">
        <f>'Filter Latency'!A102</f>
        <v>290</v>
      </c>
      <c r="B68" s="208">
        <f>(1/'Filter Latency'!AH102)/'Filter Latency'!AI102</f>
        <v>3.4017927454055727</v>
      </c>
      <c r="C68" s="208">
        <f>(1/('Filter Latency'!BS102*'Filter Latency'!BM102))/'Filter Latency'!BU102</f>
        <v>3.0830032385616164</v>
      </c>
    </row>
    <row r="69" spans="1:3" x14ac:dyDescent="0.25">
      <c r="A69">
        <f>'Filter Latency'!A103</f>
        <v>295</v>
      </c>
      <c r="B69" s="208">
        <f>(1/'Filter Latency'!AH103)/'Filter Latency'!AI103</f>
        <v>3.4439140903965333</v>
      </c>
      <c r="C69" s="208">
        <f>(1/('Filter Latency'!BS103*'Filter Latency'!BM103))/'Filter Latency'!BU103</f>
        <v>3.6282301743492837</v>
      </c>
    </row>
    <row r="70" spans="1:3" x14ac:dyDescent="0.25">
      <c r="A70">
        <f>'Filter Latency'!A104</f>
        <v>300</v>
      </c>
      <c r="B70" s="208">
        <f>(1/'Filter Latency'!AH104)/'Filter Latency'!AI104</f>
        <v>3.4866982684220624</v>
      </c>
      <c r="C70" s="208">
        <f>(1/('Filter Latency'!BS104*'Filter Latency'!BM104))/'Filter Latency'!BU104</f>
        <v>4.5462708285898916</v>
      </c>
    </row>
    <row r="71" spans="1:3" x14ac:dyDescent="0.25">
      <c r="A71">
        <f>'Filter Latency'!A105</f>
        <v>305</v>
      </c>
      <c r="B71" s="208">
        <f>(1/'Filter Latency'!AH105)/'Filter Latency'!AI105</f>
        <v>3.5301436076207913</v>
      </c>
      <c r="C71" s="208">
        <f>(1/('Filter Latency'!BS105*'Filter Latency'!BM105))/'Filter Latency'!BU105</f>
        <v>6.6060088427740098</v>
      </c>
    </row>
    <row r="72" spans="1:3" x14ac:dyDescent="0.25">
      <c r="A72">
        <f>'Filter Latency'!A106</f>
        <v>310</v>
      </c>
      <c r="B72" s="208">
        <f>(1/'Filter Latency'!AH106)/'Filter Latency'!AI106</f>
        <v>3.5742484667314471</v>
      </c>
      <c r="C72" s="208">
        <f>(1/('Filter Latency'!BS106*'Filter Latency'!BM106))/'Filter Latency'!BU106</f>
        <v>1260.4539385739922</v>
      </c>
    </row>
    <row r="73" spans="1:3" x14ac:dyDescent="0.25">
      <c r="A73">
        <f>'Filter Latency'!A107</f>
        <v>315</v>
      </c>
      <c r="B73" s="208">
        <f>(1/'Filter Latency'!AH107)/'Filter Latency'!AI107</f>
        <v>3.6190112350975792</v>
      </c>
      <c r="C73" s="208">
        <f>(1/('Filter Latency'!BS107*'Filter Latency'!BM107))/'Filter Latency'!BU107</f>
        <v>7.2312089569988762</v>
      </c>
    </row>
    <row r="74" spans="1:3" x14ac:dyDescent="0.25">
      <c r="A74">
        <f>'Filter Latency'!A108</f>
        <v>320</v>
      </c>
      <c r="B74" s="208">
        <f>(1/'Filter Latency'!AH108)/'Filter Latency'!AI108</f>
        <v>3.6644303326207366</v>
      </c>
      <c r="C74" s="208">
        <f>(1/('Filter Latency'!BS108*'Filter Latency'!BM108))/'Filter Latency'!BU108</f>
        <v>5.4849772517379236</v>
      </c>
    </row>
    <row r="75" spans="1:3" x14ac:dyDescent="0.25">
      <c r="A75">
        <f>'Filter Latency'!A109</f>
        <v>325</v>
      </c>
      <c r="B75" s="208">
        <f>(1/'Filter Latency'!AH109)/'Filter Latency'!AI109</f>
        <v>3.710504209666083</v>
      </c>
      <c r="C75" s="208">
        <f>(1/('Filter Latency'!BS109*'Filter Latency'!BM109))/'Filter Latency'!BU109</f>
        <v>4.8348760674329183</v>
      </c>
    </row>
    <row r="76" spans="1:3" x14ac:dyDescent="0.25">
      <c r="A76">
        <f>'Filter Latency'!A110</f>
        <v>330</v>
      </c>
      <c r="B76" s="208">
        <f>(1/'Filter Latency'!AH110)/'Filter Latency'!AI110</f>
        <v>3.7572313469242942</v>
      </c>
      <c r="C76" s="208">
        <f>(1/('Filter Latency'!BS110*'Filter Latency'!BM110))/'Filter Latency'!BU110</f>
        <v>4.5569148600278728</v>
      </c>
    </row>
    <row r="77" spans="1:3" x14ac:dyDescent="0.25">
      <c r="A77">
        <f>'Filter Latency'!A111</f>
        <v>335</v>
      </c>
      <c r="B77" s="208">
        <f>(1/'Filter Latency'!AH111)/'Filter Latency'!AI111</f>
        <v>3.8046102552334022</v>
      </c>
      <c r="C77" s="208">
        <f>(1/('Filter Latency'!BS111*'Filter Latency'!BM111))/'Filter Latency'!BU111</f>
        <v>4.4825741706365818</v>
      </c>
    </row>
    <row r="78" spans="1:3" x14ac:dyDescent="0.25">
      <c r="A78">
        <f>'Filter Latency'!A112</f>
        <v>340</v>
      </c>
      <c r="B78" s="208">
        <f>(1/'Filter Latency'!AH112)/'Filter Latency'!AI112</f>
        <v>3.8526394753640498</v>
      </c>
      <c r="C78" s="208">
        <f>(1/('Filter Latency'!BS112*'Filter Latency'!BM112))/'Filter Latency'!BU112</f>
        <v>4.5650518473362123</v>
      </c>
    </row>
    <row r="79" spans="1:3" x14ac:dyDescent="0.25">
      <c r="A79">
        <f>'Filter Latency'!A113</f>
        <v>345</v>
      </c>
      <c r="B79" s="208">
        <f>(1/'Filter Latency'!AH113)/'Filter Latency'!AI113</f>
        <v>3.901317577771481</v>
      </c>
      <c r="C79" s="208">
        <f>(1/('Filter Latency'!BS113*'Filter Latency'!BM113))/'Filter Latency'!BU113</f>
        <v>4.8131234483097094</v>
      </c>
    </row>
    <row r="80" spans="1:3" x14ac:dyDescent="0.25">
      <c r="A80">
        <f>'Filter Latency'!A114</f>
        <v>350</v>
      </c>
      <c r="B80" s="208">
        <f>(1/'Filter Latency'!AH114)/'Filter Latency'!AI114</f>
        <v>3.9506431623173874</v>
      </c>
      <c r="C80" s="208">
        <f>(1/('Filter Latency'!BS114*'Filter Latency'!BM114))/'Filter Latency'!BU114</f>
        <v>5.2964310533222703</v>
      </c>
    </row>
    <row r="81" spans="1:3" x14ac:dyDescent="0.25">
      <c r="A81">
        <f>'Filter Latency'!A115</f>
        <v>355</v>
      </c>
      <c r="B81" s="208">
        <f>(1/'Filter Latency'!AH115)/'Filter Latency'!AI115</f>
        <v>4.0006148579645711</v>
      </c>
      <c r="C81" s="208">
        <f>(1/('Filter Latency'!BS115*'Filter Latency'!BM115))/'Filter Latency'!BU115</f>
        <v>6.2319064012825507</v>
      </c>
    </row>
    <row r="82" spans="1:3" x14ac:dyDescent="0.25">
      <c r="A82">
        <f>'Filter Latency'!A116</f>
        <v>360</v>
      </c>
      <c r="B82" s="208">
        <f>(1/'Filter Latency'!AH116)/'Filter Latency'!AI116</f>
        <v>4.0512313224472249</v>
      </c>
      <c r="C82" s="208">
        <f>(1/('Filter Latency'!BS116*'Filter Latency'!BM116))/'Filter Latency'!BU116</f>
        <v>8.5214367190409881</v>
      </c>
    </row>
    <row r="83" spans="1:3" x14ac:dyDescent="0.25">
      <c r="A83">
        <f>'Filter Latency'!A117</f>
        <v>365</v>
      </c>
      <c r="B83" s="208">
        <f>(1/'Filter Latency'!AH117)/'Filter Latency'!AI117</f>
        <v>4.1024912419194468</v>
      </c>
      <c r="C83" s="208">
        <f>(1/('Filter Latency'!BS117*'Filter Latency'!BM117))/'Filter Latency'!BU117</f>
        <v>1410.6748353457415</v>
      </c>
    </row>
    <row r="84" spans="1:3" x14ac:dyDescent="0.25">
      <c r="A84">
        <f>'Filter Latency'!A118</f>
        <v>370</v>
      </c>
      <c r="B84" s="208">
        <f>(1/'Filter Latency'!AH118)/'Filter Latency'!AI118</f>
        <v>4.1543933305844583</v>
      </c>
      <c r="C84" s="208">
        <f>(1/('Filter Latency'!BS118*'Filter Latency'!BM118))/'Filter Latency'!BU118</f>
        <v>8.2805453109318812</v>
      </c>
    </row>
    <row r="85" spans="1:3" x14ac:dyDescent="0.25">
      <c r="A85">
        <f>'Filter Latency'!A119</f>
        <v>375</v>
      </c>
      <c r="B85" s="208">
        <f>(1/'Filter Latency'!AH119)/'Filter Latency'!AI119</f>
        <v>4.2069363303068341</v>
      </c>
      <c r="C85" s="208">
        <f>(1/('Filter Latency'!BS119*'Filter Latency'!BM119))/'Filter Latency'!BU119</f>
        <v>5.8762332275522873</v>
      </c>
    </row>
    <row r="86" spans="1:3" x14ac:dyDescent="0.25">
      <c r="A86">
        <f>'Filter Latency'!A120</f>
        <v>380</v>
      </c>
      <c r="B86" s="208">
        <f>(1/'Filter Latency'!AH120)/'Filter Latency'!AI120</f>
        <v>4.2601190102099205</v>
      </c>
      <c r="C86" s="208">
        <f>(1/('Filter Latency'!BS120*'Filter Latency'!BM120))/'Filter Latency'!BU120</f>
        <v>4.8308260364752673</v>
      </c>
    </row>
    <row r="87" spans="1:3" x14ac:dyDescent="0.25">
      <c r="A87">
        <f>'Filter Latency'!A121</f>
        <v>385</v>
      </c>
      <c r="B87" s="208">
        <f>(1/'Filter Latency'!AH121)/'Filter Latency'!AI121</f>
        <v>4.313940166260446</v>
      </c>
      <c r="C87" s="208">
        <f>(1/('Filter Latency'!BS121*'Filter Latency'!BM121))/'Filter Latency'!BU121</f>
        <v>4.2241093511438104</v>
      </c>
    </row>
    <row r="88" spans="1:3" x14ac:dyDescent="0.25">
      <c r="A88">
        <f>'Filter Latency'!A122</f>
        <v>390</v>
      </c>
      <c r="B88" s="208">
        <f>(1/'Filter Latency'!AH122)/'Filter Latency'!AI122</f>
        <v>4.3683986208422008</v>
      </c>
      <c r="C88" s="208">
        <f>(1/('Filter Latency'!BS122*'Filter Latency'!BM122))/'Filter Latency'!BU122</f>
        <v>3.8239803418498575</v>
      </c>
    </row>
    <row r="89" spans="1:3" x14ac:dyDescent="0.25">
      <c r="A89">
        <f>'Filter Latency'!A123</f>
        <v>395</v>
      </c>
      <c r="B89" s="208">
        <f>(1/'Filter Latency'!AH123)/'Filter Latency'!AI123</f>
        <v>4.4234932223205474</v>
      </c>
      <c r="C89" s="208">
        <f>(1/('Filter Latency'!BS123*'Filter Latency'!BM123))/'Filter Latency'!BU123</f>
        <v>3.5406007448544283</v>
      </c>
    </row>
    <row r="90" spans="1:3" x14ac:dyDescent="0.25">
      <c r="A90">
        <f>'Filter Latency'!A124</f>
        <v>400</v>
      </c>
      <c r="B90" s="208">
        <f>(1/'Filter Latency'!AH124)/'Filter Latency'!AI124</f>
        <v>4.4792228445993834</v>
      </c>
      <c r="C90" s="208">
        <f>(1/('Filter Latency'!BS124*'Filter Latency'!BM124))/'Filter Latency'!BU124</f>
        <v>3.3308634360542735</v>
      </c>
    </row>
    <row r="91" spans="1:3" x14ac:dyDescent="0.25">
      <c r="A91">
        <f>'Filter Latency'!A125</f>
        <v>405</v>
      </c>
      <c r="B91" s="208">
        <f>(1/'Filter Latency'!AH125)/'Filter Latency'!AI125</f>
        <v>4.5355863866720236</v>
      </c>
      <c r="C91" s="208">
        <f>(1/('Filter Latency'!BS125*'Filter Latency'!BM125))/'Filter Latency'!BU125</f>
        <v>3.1711511535469366</v>
      </c>
    </row>
    <row r="92" spans="1:3" x14ac:dyDescent="0.25">
      <c r="A92">
        <f>'Filter Latency'!A126</f>
        <v>410</v>
      </c>
      <c r="B92" s="208">
        <f>(1/'Filter Latency'!AH126)/'Filter Latency'!AI126</f>
        <v>4.5925827721674457</v>
      </c>
      <c r="C92" s="208">
        <f>(1/('Filter Latency'!BS126*'Filter Latency'!BM126))/'Filter Latency'!BU126</f>
        <v>3.0472947252752096</v>
      </c>
    </row>
    <row r="93" spans="1:3" x14ac:dyDescent="0.25">
      <c r="A93">
        <f>'Filter Latency'!A127</f>
        <v>415</v>
      </c>
      <c r="B93" s="208">
        <f>(1/'Filter Latency'!AH127)/'Filter Latency'!AI127</f>
        <v>4.6502109488931236</v>
      </c>
      <c r="C93" s="208">
        <f>(1/('Filter Latency'!BS127*'Filter Latency'!BM127))/'Filter Latency'!BU127</f>
        <v>2.950210506196842</v>
      </c>
    </row>
    <row r="94" spans="1:3" x14ac:dyDescent="0.25">
      <c r="A94">
        <f>'Filter Latency'!A128</f>
        <v>420</v>
      </c>
      <c r="B94" s="208">
        <f>(1/'Filter Latency'!AH128)/'Filter Latency'!AI128</f>
        <v>4.7084698883756548</v>
      </c>
      <c r="C94" s="208">
        <f>(1/('Filter Latency'!BS128*'Filter Latency'!BM128))/'Filter Latency'!BU128</f>
        <v>2.8737725408041017</v>
      </c>
    </row>
    <row r="95" spans="1:3" x14ac:dyDescent="0.25">
      <c r="A95">
        <f>'Filter Latency'!A129</f>
        <v>425</v>
      </c>
      <c r="B95" s="208">
        <f>(1/'Filter Latency'!AH129)/'Filter Latency'!AI129</f>
        <v>4.7673585854002507</v>
      </c>
      <c r="C95" s="208">
        <f>(1/('Filter Latency'!BS129*'Filter Latency'!BM129))/'Filter Latency'!BU129</f>
        <v>2.8136809336397439</v>
      </c>
    </row>
    <row r="96" spans="1:3" x14ac:dyDescent="0.25">
      <c r="A96">
        <f>'Filter Latency'!A130</f>
        <v>430</v>
      </c>
      <c r="B96" s="208">
        <f>(1/'Filter Latency'!AH130)/'Filter Latency'!AI130</f>
        <v>4.8268760575500611</v>
      </c>
      <c r="C96" s="208">
        <f>(1/('Filter Latency'!BS130*'Filter Latency'!BM130))/'Filter Latency'!BU130</f>
        <v>2.7668181041794795</v>
      </c>
    </row>
    <row r="97" spans="1:3" x14ac:dyDescent="0.25">
      <c r="A97">
        <f>'Filter Latency'!A131</f>
        <v>435</v>
      </c>
      <c r="B97" s="208">
        <f>(1/'Filter Latency'!AH131)/'Filter Latency'!AI131</f>
        <v>4.8870213447462847</v>
      </c>
      <c r="C97" s="208">
        <f>(1/('Filter Latency'!BS131*'Filter Latency'!BM131))/'Filter Latency'!BU131</f>
        <v>2.7308622607398592</v>
      </c>
    </row>
    <row r="98" spans="1:3" x14ac:dyDescent="0.25">
      <c r="A98">
        <f>'Filter Latency'!A132</f>
        <v>440</v>
      </c>
      <c r="B98" s="208">
        <f>(1/'Filter Latency'!AH132)/'Filter Latency'!AI132</f>
        <v>4.9477935087898066</v>
      </c>
      <c r="C98" s="208">
        <f>(1/('Filter Latency'!BS132*'Filter Latency'!BM132))/'Filter Latency'!BU132</f>
        <v>2.7040447975636321</v>
      </c>
    </row>
    <row r="99" spans="1:3" x14ac:dyDescent="0.25">
      <c r="A99">
        <f>'Filter Latency'!A133</f>
        <v>445</v>
      </c>
      <c r="B99" s="208">
        <f>(1/'Filter Latency'!AH133)/'Filter Latency'!AI133</f>
        <v>5.0091916329051775</v>
      </c>
      <c r="C99" s="208">
        <f>(1/('Filter Latency'!BS133*'Filter Latency'!BM133))/'Filter Latency'!BU133</f>
        <v>2.6849922753338937</v>
      </c>
    </row>
    <row r="100" spans="1:3" x14ac:dyDescent="0.25">
      <c r="A100">
        <f>'Filter Latency'!A134</f>
        <v>450</v>
      </c>
      <c r="B100" s="208">
        <f>(1/'Filter Latency'!AH134)/'Filter Latency'!AI134</f>
        <v>5.0712148212875787</v>
      </c>
      <c r="C100" s="208">
        <f>(1/('Filter Latency'!BS134*'Filter Latency'!BM134))/'Filter Latency'!BU134</f>
        <v>2.6726202050263246</v>
      </c>
    </row>
    <row r="101" spans="1:3" x14ac:dyDescent="0.25">
      <c r="A101">
        <f>'Filter Latency'!A135</f>
        <v>455</v>
      </c>
      <c r="B101" s="208">
        <f>(1/'Filter Latency'!AH135)/'Filter Latency'!AI135</f>
        <v>5.133862198653361</v>
      </c>
      <c r="C101" s="208">
        <f>(1/('Filter Latency'!BS135*'Filter Latency'!BM135))/'Filter Latency'!BU135</f>
        <v>2.6660596946656776</v>
      </c>
    </row>
    <row r="102" spans="1:3" x14ac:dyDescent="0.25">
      <c r="A102">
        <f>'Filter Latency'!A136</f>
        <v>460</v>
      </c>
      <c r="B102" s="208">
        <f>(1/'Filter Latency'!AH136)/'Filter Latency'!AI136</f>
        <v>5.1971329097947496</v>
      </c>
      <c r="C102" s="208">
        <f>(1/('Filter Latency'!BS136*'Filter Latency'!BM136))/'Filter Latency'!BU136</f>
        <v>2.6646055861549494</v>
      </c>
    </row>
    <row r="103" spans="1:3" x14ac:dyDescent="0.25">
      <c r="A103">
        <f>'Filter Latency'!A137</f>
        <v>465</v>
      </c>
      <c r="B103" s="208">
        <f>(1/'Filter Latency'!AH137)/'Filter Latency'!AI137</f>
        <v>5.2610261191391476</v>
      </c>
      <c r="C103" s="208">
        <f>(1/('Filter Latency'!BS137*'Filter Latency'!BM137))/'Filter Latency'!BU137</f>
        <v>2.6676790221410203</v>
      </c>
    </row>
    <row r="104" spans="1:3" x14ac:dyDescent="0.25">
      <c r="A104">
        <f>'Filter Latency'!A138</f>
        <v>470</v>
      </c>
      <c r="B104" s="208">
        <f>(1/'Filter Latency'!AH138)/'Filter Latency'!AI138</f>
        <v>5.3255410103135148</v>
      </c>
      <c r="C104" s="208">
        <f>(1/('Filter Latency'!BS138*'Filter Latency'!BM138))/'Filter Latency'!BU138</f>
        <v>2.6747999306670218</v>
      </c>
    </row>
    <row r="105" spans="1:3" x14ac:dyDescent="0.25">
      <c r="A105">
        <f>'Filter Latency'!A139</f>
        <v>475</v>
      </c>
      <c r="B105" s="208">
        <f>(1/'Filter Latency'!AH139)/'Filter Latency'!AI139</f>
        <v>5.3906767857141791</v>
      </c>
      <c r="C105" s="208">
        <f>(1/('Filter Latency'!BS139*'Filter Latency'!BM139))/'Filter Latency'!BU139</f>
        <v>2.685566468648843</v>
      </c>
    </row>
    <row r="106" spans="1:3" x14ac:dyDescent="0.25">
      <c r="A106">
        <f>'Filter Latency'!A140</f>
        <v>480</v>
      </c>
      <c r="B106" s="208">
        <f>(1/'Filter Latency'!AH140)/'Filter Latency'!AI140</f>
        <v>5.4564326660824278</v>
      </c>
      <c r="C106" s="208">
        <f>(1/('Filter Latency'!BS140*'Filter Latency'!BM140))/'Filter Latency'!BU140</f>
        <v>2.6996394389556753</v>
      </c>
    </row>
    <row r="107" spans="1:3" x14ac:dyDescent="0.25">
      <c r="A107">
        <f>'Filter Latency'!A141</f>
        <v>485</v>
      </c>
      <c r="B107" s="208">
        <f>(1/'Filter Latency'!AH141)/'Filter Latency'!AI141</f>
        <v>5.5228078900861668</v>
      </c>
      <c r="C107" s="208">
        <f>(1/('Filter Latency'!BS141*'Filter Latency'!BM141))/'Filter Latency'!BU141</f>
        <v>2.7167303216541145</v>
      </c>
    </row>
    <row r="108" spans="1:3" x14ac:dyDescent="0.25">
      <c r="A108">
        <f>'Filter Latency'!A142</f>
        <v>490</v>
      </c>
      <c r="B108" s="208">
        <f>(1/'Filter Latency'!AH142)/'Filter Latency'!AI142</f>
        <v>5.5898017139079146</v>
      </c>
      <c r="C108" s="208">
        <f>(1/('Filter Latency'!BS142*'Filter Latency'!BM142))/'Filter Latency'!BU142</f>
        <v>2.736591971193048</v>
      </c>
    </row>
    <row r="109" spans="1:3" x14ac:dyDescent="0.25">
      <c r="A109">
        <f>'Filter Latency'!A143</f>
        <v>495</v>
      </c>
      <c r="B109" s="208">
        <f>(1/'Filter Latency'!AH143)/'Filter Latency'!AI143</f>
        <v>5.6574134108393181</v>
      </c>
      <c r="C109" s="208">
        <f>(1/('Filter Latency'!BS143*'Filter Latency'!BM143))/'Filter Latency'!BU143</f>
        <v>2.759011307013949</v>
      </c>
    </row>
    <row r="110" spans="1:3" x14ac:dyDescent="0.25">
      <c r="A110">
        <f>'Filter Latency'!A144</f>
        <v>500</v>
      </c>
      <c r="B110" s="208">
        <f>(1/'Filter Latency'!AH144)/'Filter Latency'!AI144</f>
        <v>5.7256422708824264</v>
      </c>
      <c r="C110" s="208">
        <f>(1/('Filter Latency'!BS144*'Filter Latency'!BM144))/'Filter Latency'!BU144</f>
        <v>2.7838035133229662</v>
      </c>
    </row>
    <row r="111" spans="1:3" x14ac:dyDescent="0.25">
      <c r="A111">
        <f>'Filter Latency'!A145</f>
        <v>505</v>
      </c>
      <c r="B111" s="208">
        <f>(1/'Filter Latency'!AH145)/'Filter Latency'!AI145</f>
        <v>5.7944876003577992</v>
      </c>
      <c r="C111" s="208">
        <f>(1/('Filter Latency'!BS145*'Filter Latency'!BM145))/'Filter Latency'!BU145</f>
        <v>2.810807394450459</v>
      </c>
    </row>
    <row r="112" spans="1:3" x14ac:dyDescent="0.25">
      <c r="A112">
        <f>'Filter Latency'!A146</f>
        <v>510</v>
      </c>
      <c r="B112" s="208">
        <f>(1/'Filter Latency'!AH146)/'Filter Latency'!AI146</f>
        <v>5.863948721519666</v>
      </c>
      <c r="C112" s="208">
        <f>(1/('Filter Latency'!BS146*'Filter Latency'!BM146))/'Filter Latency'!BU146</f>
        <v>2.8398816243406726</v>
      </c>
    </row>
    <row r="113" spans="1:3" x14ac:dyDescent="0.25">
      <c r="A113">
        <f>'Filter Latency'!A147</f>
        <v>515</v>
      </c>
      <c r="B113" s="208">
        <f>(1/'Filter Latency'!AH147)/'Filter Latency'!AI147</f>
        <v>5.9340249721781486</v>
      </c>
      <c r="C113" s="208">
        <f>(1/('Filter Latency'!BS147*'Filter Latency'!BM147))/'Filter Latency'!BU147</f>
        <v>2.8709016945558519</v>
      </c>
    </row>
    <row r="114" spans="1:3" x14ac:dyDescent="0.25">
      <c r="A114">
        <f>'Filter Latency'!A148</f>
        <v>520</v>
      </c>
      <c r="B114" s="208">
        <f>(1/'Filter Latency'!AH148)/'Filter Latency'!AI148</f>
        <v>6.0047157053286657</v>
      </c>
      <c r="C114" s="208">
        <f>(1/('Filter Latency'!BS148*'Filter Latency'!BM148))/'Filter Latency'!BU148</f>
        <v>2.9037574128497519</v>
      </c>
    </row>
    <row r="115" spans="1:3" x14ac:dyDescent="0.25">
      <c r="A115">
        <f>'Filter Latency'!A149</f>
        <v>525</v>
      </c>
      <c r="B115" s="208">
        <f>(1/'Filter Latency'!AH149)/'Filter Latency'!AI149</f>
        <v>6.0760202887885786</v>
      </c>
      <c r="C115" s="208">
        <f>(1/('Filter Latency'!BS149*'Filter Latency'!BM149))/'Filter Latency'!BU149</f>
        <v>2.938350839293193</v>
      </c>
    </row>
    <row r="116" spans="1:3" x14ac:dyDescent="0.25">
      <c r="A116">
        <f>'Filter Latency'!A150</f>
        <v>530</v>
      </c>
      <c r="B116" s="208">
        <f>(1/'Filter Latency'!AH150)/'Filter Latency'!AI150</f>
        <v>6.1479381048410655</v>
      </c>
      <c r="C116" s="208">
        <f>(1/('Filter Latency'!BS150*'Filter Latency'!BM150))/'Filter Latency'!BU150</f>
        <v>2.9745945728094698</v>
      </c>
    </row>
    <row r="117" spans="1:3" x14ac:dyDescent="0.25">
      <c r="A117">
        <f>'Filter Latency'!A151</f>
        <v>535</v>
      </c>
      <c r="B117" s="208">
        <f>(1/'Filter Latency'!AH151)/'Filter Latency'!AI151</f>
        <v>6.2204685498862915</v>
      </c>
      <c r="C117" s="208">
        <f>(1/('Filter Latency'!BS151*'Filter Latency'!BM151))/'Filter Latency'!BU151</f>
        <v>3.0124103203444235</v>
      </c>
    </row>
    <row r="118" spans="1:3" x14ac:dyDescent="0.25">
      <c r="A118">
        <f>'Filter Latency'!A152</f>
        <v>540</v>
      </c>
      <c r="B118" s="208">
        <f>(1/'Filter Latency'!AH152)/'Filter Latency'!AI152</f>
        <v>6.2936110340998273</v>
      </c>
      <c r="C118" s="208">
        <f>(1/('Filter Latency'!BS152*'Filter Latency'!BM152))/'Filter Latency'!BU152</f>
        <v>3.0517276955309809</v>
      </c>
    </row>
    <row r="119" spans="1:3" x14ac:dyDescent="0.25">
      <c r="A119">
        <f>'Filter Latency'!A153</f>
        <v>545</v>
      </c>
      <c r="B119" s="208">
        <f>(1/'Filter Latency'!AH153)/'Filter Latency'!AI153</f>
        <v>6.3673649810983326</v>
      </c>
      <c r="C119" s="208">
        <f>(1/('Filter Latency'!BS153*'Filter Latency'!BM153))/'Filter Latency'!BU153</f>
        <v>3.0924832048669244</v>
      </c>
    </row>
    <row r="120" spans="1:3" x14ac:dyDescent="0.25">
      <c r="A120">
        <f>'Filter Latency'!A154</f>
        <v>550</v>
      </c>
      <c r="B120" s="208">
        <f>(1/'Filter Latency'!AH154)/'Filter Latency'!AI154</f>
        <v>6.441729827612436</v>
      </c>
      <c r="C120" s="208">
        <f>(1/('Filter Latency'!BS154*'Filter Latency'!BM154))/'Filter Latency'!BU154</f>
        <v>3.1346193880046505</v>
      </c>
    </row>
    <row r="121" spans="1:3" x14ac:dyDescent="0.25">
      <c r="A121">
        <f>'Filter Latency'!A155</f>
        <v>555</v>
      </c>
      <c r="B121" s="208">
        <f>(1/'Filter Latency'!AH155)/'Filter Latency'!AI155</f>
        <v>6.5167050231668151</v>
      </c>
      <c r="C121" s="208">
        <f>(1/('Filter Latency'!BS155*'Filter Latency'!BM155))/'Filter Latency'!BU155</f>
        <v>3.1780840854009793</v>
      </c>
    </row>
    <row r="122" spans="1:3" x14ac:dyDescent="0.25">
      <c r="A122">
        <f>'Filter Latency'!A156</f>
        <v>560</v>
      </c>
      <c r="B122" s="208">
        <f>(1/'Filter Latency'!AH156)/'Filter Latency'!AI156</f>
        <v>6.5922900297673799</v>
      </c>
      <c r="C122" s="208">
        <f>(1/('Filter Latency'!BS156*'Filter Latency'!BM156))/'Filter Latency'!BU156</f>
        <v>3.2228298117662972</v>
      </c>
    </row>
    <row r="123" spans="1:3" x14ac:dyDescent="0.25">
      <c r="A123">
        <f>'Filter Latency'!A157</f>
        <v>565</v>
      </c>
      <c r="B123" s="208">
        <f>(1/'Filter Latency'!AH157)/'Filter Latency'!AI157</f>
        <v>6.668484321595499</v>
      </c>
      <c r="C123" s="208">
        <f>(1/('Filter Latency'!BS157*'Filter Latency'!BM157))/'Filter Latency'!BU157</f>
        <v>3.2688132178337646</v>
      </c>
    </row>
    <row r="124" spans="1:3" x14ac:dyDescent="0.25">
      <c r="A124">
        <f>'Filter Latency'!A158</f>
        <v>570</v>
      </c>
      <c r="B124" s="208">
        <f>(1/'Filter Latency'!AH158)/'Filter Latency'!AI158</f>
        <v>6.7452873847092434</v>
      </c>
      <c r="C124" s="208">
        <f>(1/('Filter Latency'!BS158*'Filter Latency'!BM158))/'Filter Latency'!BU158</f>
        <v>3.3159946261990925</v>
      </c>
    </row>
    <row r="125" spans="1:3" x14ac:dyDescent="0.25">
      <c r="A125">
        <f>'Filter Latency'!A159</f>
        <v>575</v>
      </c>
      <c r="B125" s="208">
        <f>(1/'Filter Latency'!AH159)/'Filter Latency'!AI159</f>
        <v>6.8226987167515052</v>
      </c>
      <c r="C125" s="208">
        <f>(1/('Filter Latency'!BS159*'Filter Latency'!BM159))/'Filter Latency'!BU159</f>
        <v>3.3643376295534093</v>
      </c>
    </row>
    <row r="126" spans="1:3" x14ac:dyDescent="0.25">
      <c r="A126">
        <f>'Filter Latency'!A160</f>
        <v>580</v>
      </c>
      <c r="B126" s="208">
        <f>(1/'Filter Latency'!AH160)/'Filter Latency'!AI160</f>
        <v>6.9007178266649305</v>
      </c>
      <c r="C126" s="208">
        <f>(1/('Filter Latency'!BS160*'Filter Latency'!BM160))/'Filter Latency'!BU160</f>
        <v>3.4138087416918208</v>
      </c>
    </row>
    <row r="127" spans="1:3" x14ac:dyDescent="0.25">
      <c r="A127">
        <f>'Filter Latency'!A161</f>
        <v>585</v>
      </c>
      <c r="B127" s="208">
        <f>(1/'Filter Latency'!AH161)/'Filter Latency'!AI161</f>
        <v>6.9793442344135919</v>
      </c>
      <c r="C127" s="208">
        <f>(1/('Filter Latency'!BS161*'Filter Latency'!BM161))/'Filter Latency'!BU161</f>
        <v>3.4643770933396945</v>
      </c>
    </row>
    <row r="128" spans="1:3" x14ac:dyDescent="0.25">
      <c r="A128">
        <f>'Filter Latency'!A162</f>
        <v>590</v>
      </c>
      <c r="B128" s="208">
        <f>(1/'Filter Latency'!AH162)/'Filter Latency'!AI162</f>
        <v>7.0585774707112803</v>
      </c>
      <c r="C128" s="208">
        <f>(1/('Filter Latency'!BS162*'Filter Latency'!BM162))/'Filter Latency'!BU162</f>
        <v>3.5160141661821767</v>
      </c>
    </row>
    <row r="129" spans="1:3" x14ac:dyDescent="0.25">
      <c r="A129">
        <f>'Filter Latency'!A163</f>
        <v>595</v>
      </c>
      <c r="B129" s="208">
        <f>(1/'Filter Latency'!AH163)/'Filter Latency'!AI163</f>
        <v>7.1384170767562827</v>
      </c>
      <c r="C129" s="208">
        <f>(1/('Filter Latency'!BS163*'Filter Latency'!BM163))/'Filter Latency'!BU163</f>
        <v>3.5686935595759839</v>
      </c>
    </row>
    <row r="130" spans="1:3" x14ac:dyDescent="0.25">
      <c r="A130">
        <f>'Filter Latency'!A164</f>
        <v>600</v>
      </c>
      <c r="B130" s="208">
        <f>(1/'Filter Latency'!AH164)/'Filter Latency'!AI164</f>
        <v>7.2188626039726431</v>
      </c>
      <c r="C130" s="208">
        <f>(1/('Filter Latency'!BS164*'Filter Latency'!BM164))/'Filter Latency'!BU164</f>
        <v>3.622390785316445</v>
      </c>
    </row>
    <row r="131" spans="1:3" x14ac:dyDescent="0.25">
      <c r="A131">
        <f>'Filter Latency'!A165</f>
        <v>605</v>
      </c>
      <c r="B131" s="208">
        <f>(1/'Filter Latency'!AH165)/'Filter Latency'!AI165</f>
        <v>7.299913613757659</v>
      </c>
      <c r="C131" s="208">
        <f>(1/('Filter Latency'!BS165*'Filter Latency'!BM165))/'Filter Latency'!BU165</f>
        <v>3.6770830865671518</v>
      </c>
    </row>
    <row r="132" spans="1:3" x14ac:dyDescent="0.25">
      <c r="A132">
        <f>'Filter Latency'!A166</f>
        <v>610</v>
      </c>
      <c r="B132" s="208">
        <f>(1/'Filter Latency'!AH166)/'Filter Latency'!AI166</f>
        <v>7.381569677235615</v>
      </c>
      <c r="C132" s="208">
        <f>(1/('Filter Latency'!BS166*'Filter Latency'!BM166))/'Filter Latency'!BU166</f>
        <v>3.7327492776652824</v>
      </c>
    </row>
    <row r="133" spans="1:3" x14ac:dyDescent="0.25">
      <c r="A133">
        <f>'Filter Latency'!A167</f>
        <v>615</v>
      </c>
      <c r="B133" s="208">
        <f>(1/'Filter Latency'!AH167)/'Filter Latency'!AI167</f>
        <v>7.4638303750175776</v>
      </c>
      <c r="C133" s="208">
        <f>(1/('Filter Latency'!BS167*'Filter Latency'!BM167))/'Filter Latency'!BU167</f>
        <v>3.7893696020174477</v>
      </c>
    </row>
    <row r="134" spans="1:3" x14ac:dyDescent="0.25">
      <c r="A134">
        <f>'Filter Latency'!A168</f>
        <v>620</v>
      </c>
      <c r="B134" s="208">
        <f>(1/'Filter Latency'!AH168)/'Filter Latency'!AI168</f>
        <v>7.5466952969671546</v>
      </c>
      <c r="C134" s="208">
        <f>(1/('Filter Latency'!BS168*'Filter Latency'!BM168))/'Filter Latency'!BU168</f>
        <v>3.8469256057181607</v>
      </c>
    </row>
    <row r="135" spans="1:3" x14ac:dyDescent="0.25">
      <c r="A135">
        <f>'Filter Latency'!A169</f>
        <v>625</v>
      </c>
      <c r="B135" s="208">
        <f>(1/'Filter Latency'!AH169)/'Filter Latency'!AI169</f>
        <v>7.6301640419721091</v>
      </c>
      <c r="C135" s="208">
        <f>(1/('Filter Latency'!BS169*'Filter Latency'!BM169))/'Filter Latency'!BU169</f>
        <v>3.9054000248712164</v>
      </c>
    </row>
    <row r="136" spans="1:3" x14ac:dyDescent="0.25">
      <c r="A136">
        <f>'Filter Latency'!A170</f>
        <v>630</v>
      </c>
      <c r="B136" s="208">
        <f>(1/'Filter Latency'!AH170)/'Filter Latency'!AI170</f>
        <v>7.7142362177216723</v>
      </c>
      <c r="C136" s="208">
        <f>(1/('Filter Latency'!BS170*'Filter Latency'!BM170))/'Filter Latency'!BU170</f>
        <v>3.9647766848860595</v>
      </c>
    </row>
    <row r="137" spans="1:3" x14ac:dyDescent="0.25">
      <c r="A137">
        <f>'Filter Latency'!A171</f>
        <v>635</v>
      </c>
      <c r="B137" s="208">
        <f>(1/'Filter Latency'!AH171)/'Filter Latency'!AI171</f>
        <v>7.7989114404895235</v>
      </c>
      <c r="C137" s="208">
        <f>(1/('Filter Latency'!BS171*'Filter Latency'!BM171))/'Filter Latency'!BU171</f>
        <v>4.0250404102664197</v>
      </c>
    </row>
    <row r="138" spans="1:3" x14ac:dyDescent="0.25">
      <c r="A138">
        <f>'Filter Latency'!A172</f>
        <v>640</v>
      </c>
      <c r="B138" s="208">
        <f>(1/'Filter Latency'!AH172)/'Filter Latency'!AI172</f>
        <v>7.884189334922195</v>
      </c>
      <c r="C138" s="208">
        <f>(1/('Filter Latency'!BS172*'Filter Latency'!BM172))/'Filter Latency'!BU172</f>
        <v>4.0861769436152207</v>
      </c>
    </row>
    <row r="139" spans="1:3" x14ac:dyDescent="0.25">
      <c r="A139">
        <f>'Filter Latency'!A173</f>
        <v>645</v>
      </c>
      <c r="B139" s="208">
        <f>(1/'Filter Latency'!AH173)/'Filter Latency'!AI173</f>
        <v>7.9700695338328806</v>
      </c>
      <c r="C139" s="208">
        <f>(1/('Filter Latency'!BS173*'Filter Latency'!BM173))/'Filter Latency'!BU173</f>
        <v>4.14817287275479</v>
      </c>
    </row>
    <row r="140" spans="1:3" x14ac:dyDescent="0.25">
      <c r="A140">
        <f>'Filter Latency'!A174</f>
        <v>650</v>
      </c>
      <c r="B140" s="208">
        <f>(1/'Filter Latency'!AH174)/'Filter Latency'!AI174</f>
        <v>8.0565516780005151</v>
      </c>
      <c r="C140" s="208">
        <f>(1/('Filter Latency'!BS174*'Filter Latency'!BM174))/'Filter Latency'!BU174</f>
        <v>4.2110155650098005</v>
      </c>
    </row>
    <row r="141" spans="1:3" x14ac:dyDescent="0.25">
      <c r="A141">
        <f>'Filter Latency'!A175</f>
        <v>655</v>
      </c>
      <c r="B141" s="208">
        <f>(1/'Filter Latency'!AH175)/'Filter Latency'!AI175</f>
        <v>8.143635415973959</v>
      </c>
      <c r="C141" s="208">
        <f>(1/('Filter Latency'!BS175*'Filter Latency'!BM175))/'Filter Latency'!BU175</f>
        <v>4.2746931078266064</v>
      </c>
    </row>
    <row r="142" spans="1:3" x14ac:dyDescent="0.25">
      <c r="A142">
        <f>'Filter Latency'!A176</f>
        <v>660</v>
      </c>
      <c r="B142" s="208">
        <f>(1/'Filter Latency'!AH176)/'Filter Latency'!AI176</f>
        <v>8.2313204038812025</v>
      </c>
      <c r="C142" s="208">
        <f>(1/('Filter Latency'!BS176*'Filter Latency'!BM176))/'Filter Latency'!BU176</f>
        <v>4.3391942550106597</v>
      </c>
    </row>
    <row r="143" spans="1:3" x14ac:dyDescent="0.25">
      <c r="A143">
        <f>'Filter Latency'!A177</f>
        <v>665</v>
      </c>
      <c r="B143" s="208">
        <f>(1/'Filter Latency'!AH177)/'Filter Latency'!AI177</f>
        <v>8.3196063052435107</v>
      </c>
      <c r="C143" s="208">
        <f>(1/('Filter Latency'!BS177*'Filter Latency'!BM177))/'Filter Latency'!BU177</f>
        <v>4.404508377955648</v>
      </c>
    </row>
    <row r="144" spans="1:3" x14ac:dyDescent="0.25">
      <c r="A144">
        <f>'Filter Latency'!A178</f>
        <v>670</v>
      </c>
      <c r="B144" s="208">
        <f>(1/'Filter Latency'!AH178)/'Filter Latency'!AI178</f>
        <v>8.408492790794325</v>
      </c>
      <c r="C144" s="208">
        <f>(1/('Filter Latency'!BS178*'Filter Latency'!BM178))/'Filter Latency'!BU178</f>
        <v>4.4706254213174228</v>
      </c>
    </row>
    <row r="145" spans="1:3" x14ac:dyDescent="0.25">
      <c r="A145">
        <f>'Filter Latency'!A179</f>
        <v>675</v>
      </c>
      <c r="B145" s="208">
        <f>(1/'Filter Latency'!AH179)/'Filter Latency'!AI179</f>
        <v>8.4979795383028218</v>
      </c>
      <c r="C145" s="208">
        <f>(1/('Filter Latency'!BS179*'Filter Latency'!BM179))/'Filter Latency'!BU179</f>
        <v>4.5375358626535958</v>
      </c>
    </row>
    <row r="146" spans="1:3" x14ac:dyDescent="0.25">
      <c r="A146">
        <f>'Filter Latency'!A180</f>
        <v>680</v>
      </c>
      <c r="B146" s="208">
        <f>(1/'Filter Latency'!AH180)/'Filter Latency'!AI180</f>
        <v>8.5880662324021078</v>
      </c>
      <c r="C146" s="208">
        <f>(1/('Filter Latency'!BS180*'Filter Latency'!BM180))/'Filter Latency'!BU180</f>
        <v>4.6052306756085803</v>
      </c>
    </row>
    <row r="147" spans="1:3" x14ac:dyDescent="0.25">
      <c r="A147">
        <f>'Filter Latency'!A181</f>
        <v>685</v>
      </c>
      <c r="B147" s="208">
        <f>(1/'Filter Latency'!AH181)/'Filter Latency'!AI181</f>
        <v>8.6787525644217745</v>
      </c>
      <c r="C147" s="208">
        <f>(1/('Filter Latency'!BS181*'Filter Latency'!BM181))/'Filter Latency'!BU181</f>
        <v>4.6737012962743796</v>
      </c>
    </row>
    <row r="148" spans="1:3" x14ac:dyDescent="0.25">
      <c r="A148">
        <f>'Filter Latency'!A182</f>
        <v>690</v>
      </c>
      <c r="B148" s="208">
        <f>(1/'Filter Latency'!AH182)/'Filter Latency'!AI182</f>
        <v>8.7700382322248647</v>
      </c>
      <c r="C148" s="208">
        <f>(1/('Filter Latency'!BS182*'Filter Latency'!BM182))/'Filter Latency'!BU182</f>
        <v>4.7429395924015578</v>
      </c>
    </row>
    <row r="149" spans="1:3" x14ac:dyDescent="0.25">
      <c r="A149">
        <f>'Filter Latency'!A183</f>
        <v>695</v>
      </c>
      <c r="B149" s="208">
        <f>(1/'Filter Latency'!AH183)/'Filter Latency'!AI183</f>
        <v>8.8619229400490518</v>
      </c>
      <c r="C149" s="208">
        <f>(1/('Filter Latency'!BS183*'Filter Latency'!BM183))/'Filter Latency'!BU183</f>
        <v>4.8129378351726784</v>
      </c>
    </row>
    <row r="150" spans="1:3" x14ac:dyDescent="0.25">
      <c r="A150">
        <f>'Filter Latency'!A184</f>
        <v>700</v>
      </c>
      <c r="B150" s="208">
        <f>(1/'Filter Latency'!AH184)/'Filter Latency'!AI184</f>
        <v>8.9544063983519475</v>
      </c>
      <c r="C150" s="208">
        <f>(1/('Filter Latency'!BS184*'Filter Latency'!BM184))/'Filter Latency'!BU184</f>
        <v>4.8836886732839959</v>
      </c>
    </row>
    <row r="151" spans="1:3" x14ac:dyDescent="0.25">
      <c r="A151">
        <f>'Filter Latency'!A185</f>
        <v>705</v>
      </c>
      <c r="B151" s="208">
        <f>(1/'Filter Latency'!AH185)/'Filter Latency'!AI185</f>
        <v>9.0474883236604224</v>
      </c>
      <c r="C151" s="208">
        <f>(1/('Filter Latency'!BS185*'Filter Latency'!BM185))/'Filter Latency'!BU185</f>
        <v>4.9551851091098129</v>
      </c>
    </row>
    <row r="152" spans="1:3" x14ac:dyDescent="0.25">
      <c r="A152">
        <f>'Filter Latency'!A186</f>
        <v>710</v>
      </c>
      <c r="B152" s="208">
        <f>(1/'Filter Latency'!AH186)/'Filter Latency'!AI186</f>
        <v>9.1411684384239056</v>
      </c>
      <c r="C152" s="208">
        <f>(1/('Filter Latency'!BS186*'Filter Latency'!BM186))/'Filter Latency'!BU186</f>
        <v>5.0274204767493496</v>
      </c>
    </row>
    <row r="153" spans="1:3" x14ac:dyDescent="0.25">
      <c r="A153">
        <f>'Filter Latency'!A187</f>
        <v>715</v>
      </c>
      <c r="B153" s="208">
        <f>(1/'Filter Latency'!AH187)/'Filter Latency'!AI187</f>
        <v>9.2354464708714357</v>
      </c>
      <c r="C153" s="208">
        <f>(1/('Filter Latency'!BS187*'Filter Latency'!BM187))/'Filter Latency'!BU187</f>
        <v>5.1003884217779873</v>
      </c>
    </row>
    <row r="154" spans="1:3" x14ac:dyDescent="0.25">
      <c r="A154">
        <f>'Filter Latency'!A188</f>
        <v>720</v>
      </c>
      <c r="B154" s="208">
        <f>(1/'Filter Latency'!AH188)/'Filter Latency'!AI188</f>
        <v>9.3303221548724977</v>
      </c>
      <c r="C154" s="208">
        <f>(1/('Filter Latency'!BS188*'Filter Latency'!BM188))/'Filter Latency'!BU188</f>
        <v>5.1740828825442158</v>
      </c>
    </row>
    <row r="155" spans="1:3" x14ac:dyDescent="0.25">
      <c r="A155">
        <f>'Filter Latency'!A189</f>
        <v>725</v>
      </c>
      <c r="B155" s="208">
        <f>(1/'Filter Latency'!AH189)/'Filter Latency'!AI189</f>
        <v>9.4257952298014409</v>
      </c>
      <c r="C155" s="208">
        <f>(1/('Filter Latency'!BS189*'Filter Latency'!BM189))/'Filter Latency'!BU189</f>
        <v>5.2484980728704809</v>
      </c>
    </row>
    <row r="156" spans="1:3" x14ac:dyDescent="0.25">
      <c r="A156">
        <f>'Filter Latency'!A190</f>
        <v>730</v>
      </c>
      <c r="B156" s="208">
        <f>(1/'Filter Latency'!AH190)/'Filter Latency'!AI190</f>
        <v>9.5218654404054917</v>
      </c>
      <c r="C156" s="208">
        <f>(1/('Filter Latency'!BS190*'Filter Latency'!BM190))/'Filter Latency'!BU190</f>
        <v>5.323628466031372</v>
      </c>
    </row>
    <row r="157" spans="1:3" x14ac:dyDescent="0.25">
      <c r="A157">
        <f>'Filter Latency'!A191</f>
        <v>735</v>
      </c>
      <c r="B157" s="208">
        <f>(1/'Filter Latency'!AH191)/'Filter Latency'!AI191</f>
        <v>9.6185325366761489</v>
      </c>
      <c r="C157" s="208">
        <f>(1/('Filter Latency'!BS191*'Filter Latency'!BM191))/'Filter Latency'!BU191</f>
        <v>5.3994687798954972</v>
      </c>
    </row>
    <row r="158" spans="1:3" x14ac:dyDescent="0.25">
      <c r="A158">
        <f>'Filter Latency'!A192</f>
        <v>740</v>
      </c>
      <c r="B158" s="208">
        <f>(1/'Filter Latency'!AH192)/'Filter Latency'!AI192</f>
        <v>9.7157962737239831</v>
      </c>
      <c r="C158" s="208">
        <f>(1/('Filter Latency'!BS192*'Filter Latency'!BM192))/'Filter Latency'!BU192</f>
        <v>5.4760139631293576</v>
      </c>
    </row>
    <row r="159" spans="1:3" x14ac:dyDescent="0.25">
      <c r="A159">
        <f>'Filter Latency'!A193</f>
        <v>745</v>
      </c>
      <c r="B159" s="208">
        <f>(1/'Filter Latency'!AH193)/'Filter Latency'!AI193</f>
        <v>9.813656411656666</v>
      </c>
      <c r="C159" s="208">
        <f>(1/('Filter Latency'!BS193*'Filter Latency'!BM193))/'Filter Latency'!BU193</f>
        <v>5.5532591823716242</v>
      </c>
    </row>
    <row r="160" spans="1:3" x14ac:dyDescent="0.25">
      <c r="A160">
        <f>'Filter Latency'!A194</f>
        <v>750</v>
      </c>
      <c r="B160" s="208">
        <f>(1/'Filter Latency'!AH194)/'Filter Latency'!AI194</f>
        <v>9.9121127154602036</v>
      </c>
      <c r="C160" s="208">
        <f>(1/('Filter Latency'!BS194*'Filter Latency'!BM194))/'Filter Latency'!BU194</f>
        <v>5.6311998102955014</v>
      </c>
    </row>
    <row r="161" spans="1:3" x14ac:dyDescent="0.25">
      <c r="A161">
        <f>'Filter Latency'!A195</f>
        <v>755</v>
      </c>
      <c r="B161" s="208">
        <f>(1/'Filter Latency'!AH195)/'Filter Latency'!AI195</f>
        <v>10.011164954883238</v>
      </c>
      <c r="C161" s="208">
        <f>(1/('Filter Latency'!BS195*'Filter Latency'!BM195))/'Filter Latency'!BU195</f>
        <v>5.7098314144849383</v>
      </c>
    </row>
    <row r="162" spans="1:3" x14ac:dyDescent="0.25">
      <c r="A162">
        <f>'Filter Latency'!A196</f>
        <v>760</v>
      </c>
      <c r="B162" s="208">
        <f>(1/'Filter Latency'!AH196)/'Filter Latency'!AI196</f>
        <v>10.110812904324405</v>
      </c>
      <c r="C162" s="208">
        <f>(1/('Filter Latency'!BS196*'Filter Latency'!BM196))/'Filter Latency'!BU196</f>
        <v>5.7891497470576931</v>
      </c>
    </row>
    <row r="163" spans="1:3" x14ac:dyDescent="0.25">
      <c r="A163">
        <f>'Filter Latency'!A197</f>
        <v>765</v>
      </c>
      <c r="B163" s="208">
        <f>(1/'Filter Latency'!AH197)/'Filter Latency'!AI197</f>
        <v>10.211056342722559</v>
      </c>
      <c r="C163" s="208">
        <f>(1/('Filter Latency'!BS197*'Filter Latency'!BM197))/'Filter Latency'!BU197</f>
        <v>5.8691507349746157</v>
      </c>
    </row>
    <row r="164" spans="1:3" x14ac:dyDescent="0.25">
      <c r="A164">
        <f>'Filter Latency'!A198</f>
        <v>770</v>
      </c>
      <c r="B164" s="208">
        <f>(1/'Filter Latency'!AH198)/'Filter Latency'!AI198</f>
        <v>10.311895053449925</v>
      </c>
      <c r="C164" s="208">
        <f>(1/('Filter Latency'!BS198*'Filter Latency'!BM198))/'Filter Latency'!BU198</f>
        <v>5.9498304709803911</v>
      </c>
    </row>
    <row r="165" spans="1:3" x14ac:dyDescent="0.25">
      <c r="A165">
        <f>'Filter Latency'!A199</f>
        <v>775</v>
      </c>
      <c r="B165" s="208">
        <f>(1/'Filter Latency'!AH199)/'Filter Latency'!AI199</f>
        <v>10.413328824207976</v>
      </c>
      <c r="C165" s="208">
        <f>(1/('Filter Latency'!BS199*'Filter Latency'!BM199))/'Filter Latency'!BU199</f>
        <v>6.0311852051259098</v>
      </c>
    </row>
    <row r="166" spans="1:3" x14ac:dyDescent="0.25">
      <c r="A166">
        <f>'Filter Latency'!A200</f>
        <v>780</v>
      </c>
      <c r="B166" s="208">
        <f>(1/'Filter Latency'!AH200)/'Filter Latency'!AI200</f>
        <v>10.515357446926021</v>
      </c>
      <c r="C166" s="208">
        <f>(1/('Filter Latency'!BS200*'Filter Latency'!BM200))/'Filter Latency'!BU200</f>
        <v>6.1132113368271339</v>
      </c>
    </row>
    <row r="167" spans="1:3" x14ac:dyDescent="0.25">
      <c r="A167">
        <f>'Filter Latency'!A201</f>
        <v>785</v>
      </c>
      <c r="B167" s="208">
        <f>(1/'Filter Latency'!AH201)/'Filter Latency'!AI201</f>
        <v>10.617980717662448</v>
      </c>
      <c r="C167" s="208">
        <f>(1/('Filter Latency'!BS201*'Filter Latency'!BM201))/'Filter Latency'!BU201</f>
        <v>6.1959054074195077</v>
      </c>
    </row>
    <row r="168" spans="1:3" x14ac:dyDescent="0.25">
      <c r="A168">
        <f>'Filter Latency'!A202</f>
        <v>790</v>
      </c>
      <c r="B168" s="208">
        <f>(1/'Filter Latency'!AH202)/'Filter Latency'!AI202</f>
        <v>10.721198436508491</v>
      </c>
      <c r="C168" s="208">
        <f>(1/('Filter Latency'!BS202*'Filter Latency'!BM202))/'Filter Latency'!BU202</f>
        <v>6.2792640931704238</v>
      </c>
    </row>
    <row r="169" spans="1:3" x14ac:dyDescent="0.25">
      <c r="A169">
        <f>'Filter Latency'!A203</f>
        <v>795</v>
      </c>
      <c r="B169" s="208">
        <f>(1/'Filter Latency'!AH203)/'Filter Latency'!AI203</f>
        <v>10.825010407494515</v>
      </c>
      <c r="C169" s="208">
        <f>(1/('Filter Latency'!BS203*'Filter Latency'!BM203))/'Filter Latency'!BU203</f>
        <v>6.3632841987156805</v>
      </c>
    </row>
    <row r="170" spans="1:3" x14ac:dyDescent="0.25">
      <c r="A170">
        <f>'Filter Latency'!A204</f>
        <v>800</v>
      </c>
      <c r="B170" s="208">
        <f>(1/'Filter Latency'!AH204)/'Filter Latency'!AI204</f>
        <v>10.929416438498711</v>
      </c>
      <c r="C170" s="208">
        <f>(1/('Filter Latency'!BS204*'Filter Latency'!BM204))/'Filter Latency'!BU204</f>
        <v>6.4479626508889627</v>
      </c>
    </row>
    <row r="171" spans="1:3" x14ac:dyDescent="0.25">
      <c r="A171">
        <f>'Filter Latency'!A205</f>
        <v>805</v>
      </c>
      <c r="B171" s="208">
        <f>(1/'Filter Latency'!AH205)/'Filter Latency'!AI205</f>
        <v>11.034416341158122</v>
      </c>
      <c r="C171" s="208">
        <f>(1/('Filter Latency'!BS205*'Filter Latency'!BM205))/'Filter Latency'!BU205</f>
        <v>6.5332964929157837</v>
      </c>
    </row>
    <row r="172" spans="1:3" x14ac:dyDescent="0.25">
      <c r="A172">
        <f>'Filter Latency'!A206</f>
        <v>810</v>
      </c>
      <c r="B172" s="208">
        <f>(1/'Filter Latency'!AH206)/'Filter Latency'!AI206</f>
        <v>11.140009930782043</v>
      </c>
      <c r="C172" s="208">
        <f>(1/('Filter Latency'!BS206*'Filter Latency'!BM206))/'Filter Latency'!BU206</f>
        <v>6.6192828789460085</v>
      </c>
    </row>
    <row r="173" spans="1:3" x14ac:dyDescent="0.25">
      <c r="A173">
        <f>'Filter Latency'!A207</f>
        <v>815</v>
      </c>
      <c r="B173" s="208">
        <f>(1/'Filter Latency'!AH207)/'Filter Latency'!AI207</f>
        <v>11.246197026267524</v>
      </c>
      <c r="C173" s="208">
        <f>(1/('Filter Latency'!BS207*'Filter Latency'!BM207))/'Filter Latency'!BU207</f>
        <v>6.7059190689009816</v>
      </c>
    </row>
    <row r="174" spans="1:3" x14ac:dyDescent="0.25">
      <c r="A174">
        <f>'Filter Latency'!A208</f>
        <v>820</v>
      </c>
      <c r="B174" s="208">
        <f>(1/'Filter Latency'!AH208)/'Filter Latency'!AI208</f>
        <v>11.352977450017171</v>
      </c>
      <c r="C174" s="208">
        <f>(1/('Filter Latency'!BS208*'Filter Latency'!BM208))/'Filter Latency'!BU208</f>
        <v>6.7932024236136659</v>
      </c>
    </row>
    <row r="175" spans="1:3" x14ac:dyDescent="0.25">
      <c r="A175">
        <f>'Filter Latency'!A209</f>
        <v>825</v>
      </c>
      <c r="B175" s="208">
        <f>(1/'Filter Latency'!AH209)/'Filter Latency'!AI209</f>
        <v>11.460351027858957</v>
      </c>
      <c r="C175" s="208">
        <f>(1/('Filter Latency'!BS209*'Filter Latency'!BM209))/'Filter Latency'!BU209</f>
        <v>6.8811304002414104</v>
      </c>
    </row>
    <row r="176" spans="1:3" x14ac:dyDescent="0.25">
      <c r="A176">
        <f>'Filter Latency'!A210</f>
        <v>830</v>
      </c>
      <c r="B176" s="208">
        <f>(1/'Filter Latency'!AH210)/'Filter Latency'!AI210</f>
        <v>11.568317588968153</v>
      </c>
      <c r="C176" s="208">
        <f>(1/('Filter Latency'!BS210*'Filter Latency'!BM210))/'Filter Latency'!BU210</f>
        <v>6.9697005479331677</v>
      </c>
    </row>
    <row r="177" spans="1:3" x14ac:dyDescent="0.25">
      <c r="A177">
        <f>'Filter Latency'!A211</f>
        <v>835</v>
      </c>
      <c r="B177" s="208">
        <f>(1/'Filter Latency'!AH211)/'Filter Latency'!AI211</f>
        <v>11.676876965791228</v>
      </c>
      <c r="C177" s="208">
        <f>(1/('Filter Latency'!BS211*'Filter Latency'!BM211))/'Filter Latency'!BU211</f>
        <v>7.0589105037341371</v>
      </c>
    </row>
    <row r="178" spans="1:3" x14ac:dyDescent="0.25">
      <c r="A178">
        <f>'Filter Latency'!A212</f>
        <v>840</v>
      </c>
      <c r="B178" s="208">
        <f>(1/'Filter Latency'!AH212)/'Filter Latency'!AI212</f>
        <v>11.786028993971675</v>
      </c>
      <c r="C178" s="208">
        <f>(1/('Filter Latency'!BS212*'Filter Latency'!BM212))/'Filter Latency'!BU212</f>
        <v>7.148757988711993</v>
      </c>
    </row>
    <row r="179" spans="1:3" x14ac:dyDescent="0.25">
      <c r="A179">
        <f>'Filter Latency'!A213</f>
        <v>845</v>
      </c>
      <c r="B179" s="208">
        <f>(1/'Filter Latency'!AH213)/'Filter Latency'!AI213</f>
        <v>11.895773512277769</v>
      </c>
      <c r="C179" s="208">
        <f>(1/('Filter Latency'!BS213*'Filter Latency'!BM213))/'Filter Latency'!BU213</f>
        <v>7.2392408042905396</v>
      </c>
    </row>
    <row r="180" spans="1:3" x14ac:dyDescent="0.25">
      <c r="A180">
        <f>'Filter Latency'!A214</f>
        <v>850</v>
      </c>
      <c r="B180" s="208">
        <f>(1/'Filter Latency'!AH214)/'Filter Latency'!AI214</f>
        <v>12.006110362532121</v>
      </c>
      <c r="C180" s="208">
        <f>(1/('Filter Latency'!BS214*'Filter Latency'!BM214))/'Filter Latency'!BU214</f>
        <v>7.3303568287773633</v>
      </c>
    </row>
    <row r="181" spans="1:3" x14ac:dyDescent="0.25">
      <c r="A181">
        <f>'Filter Latency'!A215</f>
        <v>855</v>
      </c>
      <c r="B181" s="208">
        <f>(1/'Filter Latency'!AH215)/'Filter Latency'!AI215</f>
        <v>12.117039389543045</v>
      </c>
      <c r="C181" s="208">
        <f>(1/('Filter Latency'!BS215*'Filter Latency'!BM215))/'Filter Latency'!BU215</f>
        <v>7.422104014073077</v>
      </c>
    </row>
    <row r="182" spans="1:3" x14ac:dyDescent="0.25">
      <c r="A182">
        <f>'Filter Latency'!A216</f>
        <v>860</v>
      </c>
      <c r="B182" s="208">
        <f>(1/'Filter Latency'!AH216)/'Filter Latency'!AI216</f>
        <v>12.228560441037649</v>
      </c>
      <c r="C182" s="208">
        <f>(1/('Filter Latency'!BS216*'Filter Latency'!BM216))/'Filter Latency'!BU216</f>
        <v>7.5144803825509463</v>
      </c>
    </row>
    <row r="183" spans="1:3" x14ac:dyDescent="0.25">
      <c r="A183">
        <f>'Filter Latency'!A217</f>
        <v>865</v>
      </c>
      <c r="B183" s="208">
        <f>(1/'Filter Latency'!AH217)/'Filter Latency'!AI217</f>
        <v>12.340673367596631</v>
      </c>
      <c r="C183" s="208">
        <f>(1/('Filter Latency'!BS217*'Filter Latency'!BM217))/'Filter Latency'!BU217</f>
        <v>7.6074840240962462</v>
      </c>
    </row>
    <row r="184" spans="1:3" x14ac:dyDescent="0.25">
      <c r="A184">
        <f>'Filter Latency'!A218</f>
        <v>870</v>
      </c>
      <c r="B184" s="208">
        <f>(1/'Filter Latency'!AH218)/'Filter Latency'!AI218</f>
        <v>12.453378022590718</v>
      </c>
      <c r="C184" s="208">
        <f>(1/('Filter Latency'!BS218*'Filter Latency'!BM218))/'Filter Latency'!BU218</f>
        <v>7.7011130932955059</v>
      </c>
    </row>
    <row r="185" spans="1:3" x14ac:dyDescent="0.25">
      <c r="A185">
        <f>'Filter Latency'!A219</f>
        <v>875</v>
      </c>
      <c r="B185" s="208">
        <f>(1/'Filter Latency'!AH219)/'Filter Latency'!AI219</f>
        <v>12.566674262118692</v>
      </c>
      <c r="C185" s="208">
        <f>(1/('Filter Latency'!BS219*'Filter Latency'!BM219))/'Filter Latency'!BU219</f>
        <v>7.7953658067667568</v>
      </c>
    </row>
    <row r="186" spans="1:3" x14ac:dyDescent="0.25">
      <c r="A186">
        <f>'Filter Latency'!A220</f>
        <v>880</v>
      </c>
      <c r="B186" s="208">
        <f>(1/'Filter Latency'!AH220)/'Filter Latency'!AI220</f>
        <v>12.680561944946993</v>
      </c>
      <c r="C186" s="208">
        <f>(1/('Filter Latency'!BS220*'Filter Latency'!BM220))/'Filter Latency'!BU220</f>
        <v>7.8902404406221551</v>
      </c>
    </row>
    <row r="187" spans="1:3" x14ac:dyDescent="0.25">
      <c r="A187">
        <f>'Filter Latency'!A221</f>
        <v>885</v>
      </c>
      <c r="B187" s="208">
        <f>(1/'Filter Latency'!AH221)/'Filter Latency'!AI221</f>
        <v>12.795040932450815</v>
      </c>
      <c r="C187" s="208">
        <f>(1/('Filter Latency'!BS221*'Filter Latency'!BM221))/'Filter Latency'!BU221</f>
        <v>7.985735328055287</v>
      </c>
    </row>
    <row r="188" spans="1:3" x14ac:dyDescent="0.25">
      <c r="A188">
        <f>'Filter Latency'!A222</f>
        <v>890</v>
      </c>
      <c r="B188" s="208">
        <f>(1/'Filter Latency'!AH222)/'Filter Latency'!AI222</f>
        <v>12.9101110885567</v>
      </c>
      <c r="C188" s="208">
        <f>(1/('Filter Latency'!BS222*'Filter Latency'!BM222))/'Filter Latency'!BU222</f>
        <v>8.081848857045788</v>
      </c>
    </row>
    <row r="189" spans="1:3" x14ac:dyDescent="0.25">
      <c r="A189">
        <f>'Filter Latency'!A223</f>
        <v>895</v>
      </c>
      <c r="B189" s="208">
        <f>(1/'Filter Latency'!AH223)/'Filter Latency'!AI223</f>
        <v>13.025772279686541</v>
      </c>
      <c r="C189" s="208">
        <f>(1/('Filter Latency'!BS223*'Filter Latency'!BM223))/'Filter Latency'!BU223</f>
        <v>8.1785794681745489</v>
      </c>
    </row>
    <row r="190" spans="1:3" x14ac:dyDescent="0.25">
      <c r="A190">
        <f>'Filter Latency'!A224</f>
        <v>900</v>
      </c>
      <c r="B190" s="208">
        <f>(1/'Filter Latency'!AH224)/'Filter Latency'!AI224</f>
        <v>13.142024374703004</v>
      </c>
      <c r="C190" s="208">
        <f>(1/('Filter Latency'!BS224*'Filter Latency'!BM224))/'Filter Latency'!BU224</f>
        <v>8.2759256525431244</v>
      </c>
    </row>
    <row r="191" spans="1:3" x14ac:dyDescent="0.25">
      <c r="A191">
        <f>'Filter Latency'!A225</f>
        <v>905</v>
      </c>
      <c r="B191" s="208">
        <f>(1/'Filter Latency'!AH225)/'Filter Latency'!AI225</f>
        <v>13.258867244856296</v>
      </c>
      <c r="C191" s="208">
        <f>(1/('Filter Latency'!BS225*'Filter Latency'!BM225))/'Filter Latency'!BU225</f>
        <v>8.3738859497914877</v>
      </c>
    </row>
    <row r="192" spans="1:3" x14ac:dyDescent="0.25">
      <c r="A192">
        <f>'Filter Latency'!A226</f>
        <v>910</v>
      </c>
      <c r="B192" s="208">
        <f>(1/'Filter Latency'!AH226)/'Filter Latency'!AI226</f>
        <v>13.376300763732223</v>
      </c>
      <c r="C192" s="208">
        <f>(1/('Filter Latency'!BS226*'Filter Latency'!BM226))/'Filter Latency'!BU226</f>
        <v>8.47245894620856</v>
      </c>
    </row>
    <row r="193" spans="1:3" x14ac:dyDescent="0.25">
      <c r="A193">
        <f>'Filter Latency'!A227</f>
        <v>915</v>
      </c>
      <c r="B193" s="208">
        <f>(1/'Filter Latency'!AH227)/'Filter Latency'!AI227</f>
        <v>13.494324807201602</v>
      </c>
      <c r="C193" s="208">
        <f>(1/('Filter Latency'!BS227*'Filter Latency'!BM227))/'Filter Latency'!BU227</f>
        <v>8.571643272930535</v>
      </c>
    </row>
    <row r="194" spans="1:3" x14ac:dyDescent="0.25">
      <c r="A194">
        <f>'Filter Latency'!A228</f>
        <v>920</v>
      </c>
      <c r="B194" s="208">
        <f>(1/'Filter Latency'!AH228)/'Filter Latency'!AI228</f>
        <v>13.612939253370856</v>
      </c>
      <c r="C194" s="208">
        <f>(1/('Filter Latency'!BS228*'Filter Latency'!BM228))/'Filter Latency'!BU228</f>
        <v>8.6714376042219161</v>
      </c>
    </row>
    <row r="195" spans="1:3" x14ac:dyDescent="0.25">
      <c r="A195">
        <f>'Filter Latency'!A229</f>
        <v>925</v>
      </c>
      <c r="B195" s="208">
        <f>(1/'Filter Latency'!AH229)/'Filter Latency'!AI229</f>
        <v>13.732143982533863</v>
      </c>
      <c r="C195" s="208">
        <f>(1/('Filter Latency'!BS229*'Filter Latency'!BM229))/'Filter Latency'!BU229</f>
        <v>8.771840655835053</v>
      </c>
    </row>
    <row r="196" spans="1:3" x14ac:dyDescent="0.25">
      <c r="A196">
        <f>'Filter Latency'!A230</f>
        <v>930</v>
      </c>
      <c r="B196" s="208">
        <f>(1/'Filter Latency'!AH230)/'Filter Latency'!AI230</f>
        <v>13.851938877124958</v>
      </c>
      <c r="C196" s="208">
        <f>(1/('Filter Latency'!BS230*'Filter Latency'!BM230))/'Filter Latency'!BU230</f>
        <v>8.8728511834437374</v>
      </c>
    </row>
    <row r="197" spans="1:3" x14ac:dyDescent="0.25">
      <c r="A197">
        <f>'Filter Latency'!A231</f>
        <v>935</v>
      </c>
      <c r="B197" s="208">
        <f>(1/'Filter Latency'!AH231)/'Filter Latency'!AI231</f>
        <v>13.972323821673143</v>
      </c>
      <c r="C197" s="208">
        <f>(1/('Filter Latency'!BS231*'Filter Latency'!BM231))/'Filter Latency'!BU231</f>
        <v>8.974467981146967</v>
      </c>
    </row>
    <row r="198" spans="1:3" x14ac:dyDescent="0.25">
      <c r="A198">
        <f>'Filter Latency'!A232</f>
        <v>940</v>
      </c>
      <c r="B198" s="208">
        <f>(1/'Filter Latency'!AH232)/'Filter Latency'!AI232</f>
        <v>14.093298702757329</v>
      </c>
      <c r="C198" s="208">
        <f>(1/('Filter Latency'!BS232*'Filter Latency'!BM232))/'Filter Latency'!BU232</f>
        <v>9.0766898800393978</v>
      </c>
    </row>
    <row r="199" spans="1:3" x14ac:dyDescent="0.25">
      <c r="A199">
        <f>'Filter Latency'!A233</f>
        <v>945</v>
      </c>
      <c r="B199" s="208">
        <f>(1/'Filter Latency'!AH233)/'Filter Latency'!AI233</f>
        <v>14.214863408962758</v>
      </c>
      <c r="C199" s="208">
        <f>(1/('Filter Latency'!BS233*'Filter Latency'!BM233))/'Filter Latency'!BU233</f>
        <v>9.1795157468445581</v>
      </c>
    </row>
    <row r="200" spans="1:3" x14ac:dyDescent="0.25">
      <c r="A200">
        <f>'Filter Latency'!A234</f>
        <v>950</v>
      </c>
      <c r="B200" s="208">
        <f>(1/'Filter Latency'!AH234)/'Filter Latency'!AI234</f>
        <v>14.337017830838427</v>
      </c>
      <c r="C200" s="208">
        <f>(1/('Filter Latency'!BS234*'Filter Latency'!BM234))/'Filter Latency'!BU234</f>
        <v>9.2829444826080145</v>
      </c>
    </row>
    <row r="201" spans="1:3" x14ac:dyDescent="0.25">
      <c r="A201">
        <f>'Filter Latency'!A235</f>
        <v>955</v>
      </c>
      <c r="B201" s="208">
        <f>(1/'Filter Latency'!AH235)/'Filter Latency'!AI235</f>
        <v>14.459761860855577</v>
      </c>
      <c r="C201" s="208">
        <f>(1/('Filter Latency'!BS235*'Filter Latency'!BM235))/'Filter Latency'!BU235</f>
        <v>9.3869750214470731</v>
      </c>
    </row>
    <row r="202" spans="1:3" x14ac:dyDescent="0.25">
      <c r="A202">
        <f>'Filter Latency'!A236</f>
        <v>960</v>
      </c>
      <c r="B202" s="208">
        <f>(1/'Filter Latency'!AH236)/'Filter Latency'!AI236</f>
        <v>14.583095393367158</v>
      </c>
      <c r="C202" s="208">
        <f>(1/('Filter Latency'!BS236*'Filter Latency'!BM236))/'Filter Latency'!BU236</f>
        <v>9.4916063293545054</v>
      </c>
    </row>
    <row r="203" spans="1:3" x14ac:dyDescent="0.25">
      <c r="A203">
        <f>'Filter Latency'!A237</f>
        <v>965</v>
      </c>
      <c r="B203" s="208">
        <f>(1/'Filter Latency'!AH237)/'Filter Latency'!AI237</f>
        <v>14.707018324568308</v>
      </c>
      <c r="C203" s="208">
        <f>(1/('Filter Latency'!BS237*'Filter Latency'!BM237))/'Filter Latency'!BU237</f>
        <v>9.596837403053037</v>
      </c>
    </row>
    <row r="204" spans="1:3" x14ac:dyDescent="0.25">
      <c r="A204">
        <f>'Filter Latency'!A238</f>
        <v>970</v>
      </c>
      <c r="B204" s="208">
        <f>(1/'Filter Latency'!AH238)/'Filter Latency'!AI238</f>
        <v>14.831530552457759</v>
      </c>
      <c r="C204" s="208">
        <f>(1/('Filter Latency'!BS238*'Filter Latency'!BM238))/'Filter Latency'!BU238</f>
        <v>9.7026672688987574</v>
      </c>
    </row>
    <row r="205" spans="1:3" x14ac:dyDescent="0.25">
      <c r="A205">
        <f>'Filter Latency'!A239</f>
        <v>975</v>
      </c>
      <c r="B205" s="208">
        <f>(1/'Filter Latency'!AH239)/'Filter Latency'!AI239</f>
        <v>14.956631976800153</v>
      </c>
      <c r="C205" s="208">
        <f>(1/('Filter Latency'!BS239*'Filter Latency'!BM239))/'Filter Latency'!BU239</f>
        <v>9.8090949818303645</v>
      </c>
    </row>
    <row r="206" spans="1:3" x14ac:dyDescent="0.25">
      <c r="A206">
        <f>'Filter Latency'!A240</f>
        <v>980</v>
      </c>
      <c r="B206" s="208">
        <f>(1/'Filter Latency'!AH240)/'Filter Latency'!AI240</f>
        <v>15.082322499089326</v>
      </c>
      <c r="C206" s="208">
        <f>(1/('Filter Latency'!BS240*'Filter Latency'!BM240))/'Filter Latency'!BU240</f>
        <v>9.9161196243624694</v>
      </c>
    </row>
    <row r="207" spans="1:3" x14ac:dyDescent="0.25">
      <c r="A207">
        <f>'Filter Latency'!A241</f>
        <v>985</v>
      </c>
      <c r="B207" s="208">
        <f>(1/'Filter Latency'!AH241)/'Filter Latency'!AI241</f>
        <v>15.208602022512411</v>
      </c>
      <c r="C207" s="208">
        <f>(1/('Filter Latency'!BS241*'Filter Latency'!BM241))/'Filter Latency'!BU241</f>
        <v>10.023740305620459</v>
      </c>
    </row>
    <row r="208" spans="1:3" x14ac:dyDescent="0.25">
      <c r="A208">
        <f>'Filter Latency'!A242</f>
        <v>990</v>
      </c>
      <c r="B208" s="208">
        <f>(1/'Filter Latency'!AH242)/'Filter Latency'!AI242</f>
        <v>15.33547045191478</v>
      </c>
      <c r="C208" s="208">
        <f>(1/('Filter Latency'!BS242*'Filter Latency'!BM242))/'Filter Latency'!BU242</f>
        <v>10.131956160415299</v>
      </c>
    </row>
    <row r="209" spans="1:3" x14ac:dyDescent="0.25">
      <c r="A209">
        <f>'Filter Latency'!A243</f>
        <v>995</v>
      </c>
      <c r="B209" s="208">
        <f>(1/'Filter Latency'!AH243)/'Filter Latency'!AI243</f>
        <v>15.462927693765907</v>
      </c>
      <c r="C209" s="208">
        <f>(1/('Filter Latency'!BS243*'Filter Latency'!BM243))/'Filter Latency'!BU243</f>
        <v>10.24076634835596</v>
      </c>
    </row>
    <row r="210" spans="1:3" x14ac:dyDescent="0.25">
      <c r="A210">
        <f>'Filter Latency'!A244</f>
        <v>1000</v>
      </c>
      <c r="B210" s="208">
        <f>(1/'Filter Latency'!AH244)/'Filter Latency'!AI244</f>
        <v>15.590973656125952</v>
      </c>
      <c r="C210" s="208">
        <f>(1/('Filter Latency'!BS244*'Filter Latency'!BM244))/'Filter Latency'!BU244</f>
        <v>10.350170052997944</v>
      </c>
    </row>
    <row r="211" spans="1:3" x14ac:dyDescent="0.25">
      <c r="A211">
        <f>'Filter Latency'!A245</f>
        <v>1005</v>
      </c>
      <c r="B211" s="208">
        <f>(1/'Filter Latency'!AH245)/'Filter Latency'!AI245</f>
        <v>15.719608248613172</v>
      </c>
      <c r="C211" s="208">
        <f>(1/('Filter Latency'!BS245*'Filter Latency'!BM245))/'Filter Latency'!BU245</f>
        <v>10.460166481026127</v>
      </c>
    </row>
    <row r="212" spans="1:3" x14ac:dyDescent="0.25">
      <c r="A212">
        <f>'Filter Latency'!A246</f>
        <v>1010</v>
      </c>
      <c r="B212" s="208">
        <f>(1/'Filter Latency'!AH246)/'Filter Latency'!AI246</f>
        <v>15.848831382372113</v>
      </c>
      <c r="C212" s="208">
        <f>(1/('Filter Latency'!BS246*'Filter Latency'!BM246))/'Filter Latency'!BU246</f>
        <v>10.570754861470277</v>
      </c>
    </row>
    <row r="213" spans="1:3" x14ac:dyDescent="0.25">
      <c r="B213" s="208"/>
      <c r="C213" s="208"/>
    </row>
    <row r="214" spans="1:3" x14ac:dyDescent="0.25">
      <c r="B214" s="208"/>
      <c r="C214" s="208"/>
    </row>
    <row r="215" spans="1:3" x14ac:dyDescent="0.25">
      <c r="B215" s="208"/>
      <c r="C215" s="208"/>
    </row>
    <row r="216" spans="1:3" x14ac:dyDescent="0.25">
      <c r="B216" s="208"/>
      <c r="C216" s="208"/>
    </row>
    <row r="217" spans="1:3" x14ac:dyDescent="0.25">
      <c r="B217" s="208"/>
      <c r="C217" s="208"/>
    </row>
    <row r="218" spans="1:3" x14ac:dyDescent="0.25">
      <c r="B218" s="208"/>
      <c r="C218" s="208"/>
    </row>
    <row r="219" spans="1:3" x14ac:dyDescent="0.25">
      <c r="B219" s="208"/>
      <c r="C219" s="208"/>
    </row>
    <row r="220" spans="1:3" x14ac:dyDescent="0.25">
      <c r="B220" s="208"/>
      <c r="C220" s="208"/>
    </row>
    <row r="221" spans="1:3" x14ac:dyDescent="0.25">
      <c r="B221" s="208"/>
      <c r="C221" s="208"/>
    </row>
    <row r="222" spans="1:3" x14ac:dyDescent="0.25">
      <c r="B222" s="208"/>
      <c r="C222" s="208"/>
    </row>
    <row r="223" spans="1:3" x14ac:dyDescent="0.25">
      <c r="B223" s="208"/>
      <c r="C223" s="208"/>
    </row>
    <row r="224" spans="1:3" x14ac:dyDescent="0.25">
      <c r="B224" s="208"/>
      <c r="C224" s="208"/>
    </row>
    <row r="225" spans="2:3" x14ac:dyDescent="0.25">
      <c r="B225" s="208"/>
      <c r="C225" s="208"/>
    </row>
    <row r="226" spans="2:3" x14ac:dyDescent="0.25">
      <c r="B226" s="208"/>
      <c r="C226" s="208"/>
    </row>
    <row r="227" spans="2:3" x14ac:dyDescent="0.25">
      <c r="B227" s="208"/>
      <c r="C227" s="208"/>
    </row>
    <row r="228" spans="2:3" x14ac:dyDescent="0.25">
      <c r="B228" s="208"/>
      <c r="C228" s="208"/>
    </row>
    <row r="229" spans="2:3" x14ac:dyDescent="0.25">
      <c r="B229" s="208"/>
      <c r="C229" s="208"/>
    </row>
    <row r="230" spans="2:3" x14ac:dyDescent="0.25">
      <c r="B230" s="208"/>
      <c r="C230" s="208"/>
    </row>
    <row r="231" spans="2:3" x14ac:dyDescent="0.25">
      <c r="B231" s="208"/>
      <c r="C231" s="208"/>
    </row>
    <row r="232" spans="2:3" x14ac:dyDescent="0.25">
      <c r="B232" s="208"/>
      <c r="C232" s="208"/>
    </row>
    <row r="233" spans="2:3" x14ac:dyDescent="0.25">
      <c r="B233" s="208"/>
      <c r="C233" s="208"/>
    </row>
    <row r="234" spans="2:3" x14ac:dyDescent="0.25">
      <c r="B234" s="208"/>
      <c r="C234" s="208"/>
    </row>
    <row r="235" spans="2:3" x14ac:dyDescent="0.25">
      <c r="B235" s="208"/>
      <c r="C235" s="208"/>
    </row>
    <row r="236" spans="2:3" x14ac:dyDescent="0.25">
      <c r="B236" s="208"/>
      <c r="C236" s="208"/>
    </row>
    <row r="237" spans="2:3" x14ac:dyDescent="0.25">
      <c r="B237" s="208"/>
      <c r="C237" s="208"/>
    </row>
    <row r="238" spans="2:3" x14ac:dyDescent="0.25">
      <c r="B238" s="208"/>
      <c r="C238" s="208"/>
    </row>
    <row r="239" spans="2:3" x14ac:dyDescent="0.25">
      <c r="B239" s="208"/>
      <c r="C239" s="208"/>
    </row>
    <row r="240" spans="2:3" x14ac:dyDescent="0.25">
      <c r="B240" s="208"/>
      <c r="C240" s="208"/>
    </row>
    <row r="241" spans="2:3" x14ac:dyDescent="0.25">
      <c r="B241" s="208"/>
      <c r="C241" s="208"/>
    </row>
    <row r="242" spans="2:3" x14ac:dyDescent="0.25">
      <c r="B242" s="208"/>
      <c r="C242" s="208"/>
    </row>
    <row r="243" spans="2:3" x14ac:dyDescent="0.25">
      <c r="B243" s="208"/>
      <c r="C243" s="208"/>
    </row>
    <row r="244" spans="2:3" x14ac:dyDescent="0.25">
      <c r="B244" s="208"/>
      <c r="C244" s="208"/>
    </row>
    <row r="245" spans="2:3" x14ac:dyDescent="0.25">
      <c r="B245" s="208"/>
      <c r="C245" s="208"/>
    </row>
    <row r="246" spans="2:3" x14ac:dyDescent="0.25">
      <c r="B246" s="208"/>
      <c r="C246" s="208"/>
    </row>
    <row r="247" spans="2:3" x14ac:dyDescent="0.25">
      <c r="B247" s="208"/>
      <c r="C247" s="208"/>
    </row>
    <row r="248" spans="2:3" x14ac:dyDescent="0.25">
      <c r="B248" s="208"/>
      <c r="C248" s="208"/>
    </row>
    <row r="249" spans="2:3" x14ac:dyDescent="0.25">
      <c r="B249" s="208"/>
      <c r="C249" s="208"/>
    </row>
    <row r="250" spans="2:3" x14ac:dyDescent="0.25">
      <c r="B250" s="208"/>
      <c r="C250" s="208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3"/>
  <dimension ref="A1:V68"/>
  <sheetViews>
    <sheetView tabSelected="1" topLeftCell="A13" zoomScale="130" zoomScaleNormal="130" workbookViewId="0">
      <selection activeCell="H32" sqref="H32"/>
    </sheetView>
  </sheetViews>
  <sheetFormatPr defaultRowHeight="14.25" x14ac:dyDescent="0.25"/>
  <cols>
    <col min="1" max="1" width="20.7109375" style="415" customWidth="1"/>
    <col min="2" max="2" width="13.140625" style="415" customWidth="1"/>
    <col min="3" max="3" width="6.85546875" style="415" customWidth="1"/>
    <col min="4" max="5" width="9.140625" style="415"/>
    <col min="6" max="6" width="4.7109375" style="415" customWidth="1"/>
    <col min="7" max="15" width="9.140625" style="415"/>
    <col min="16" max="18" width="9.140625" style="415" customWidth="1"/>
    <col min="19" max="20" width="9.140625" style="415"/>
    <col min="21" max="21" width="10.140625" style="415" bestFit="1" customWidth="1"/>
    <col min="22" max="16384" width="9.140625" style="415"/>
  </cols>
  <sheetData>
    <row r="1" spans="1:22" ht="20.25" x14ac:dyDescent="0.35">
      <c r="A1" s="411" t="s">
        <v>261</v>
      </c>
      <c r="B1" s="412" t="s">
        <v>262</v>
      </c>
      <c r="C1" s="413"/>
      <c r="D1" s="413"/>
      <c r="E1" s="413"/>
      <c r="F1" s="414"/>
      <c r="P1" s="415">
        <v>0.05</v>
      </c>
    </row>
    <row r="2" spans="1:22" ht="20.25" x14ac:dyDescent="0.35">
      <c r="A2" s="416" t="s">
        <v>263</v>
      </c>
      <c r="B2" s="417">
        <v>30</v>
      </c>
      <c r="C2" s="418"/>
      <c r="D2" s="418"/>
      <c r="E2" s="419"/>
      <c r="F2" s="420"/>
      <c r="G2" s="421"/>
      <c r="N2" s="422"/>
      <c r="O2" s="422"/>
      <c r="P2" s="422"/>
      <c r="Q2" s="422"/>
      <c r="R2" s="422"/>
    </row>
    <row r="3" spans="1:22" x14ac:dyDescent="0.25">
      <c r="A3" s="423" t="s">
        <v>264</v>
      </c>
      <c r="B3" s="424">
        <f>(B2/P6)</f>
        <v>0.3</v>
      </c>
      <c r="C3" s="425"/>
      <c r="D3" s="425"/>
      <c r="E3" s="425"/>
      <c r="F3" s="426"/>
      <c r="P3" s="427" t="s">
        <v>265</v>
      </c>
      <c r="Q3" s="427" t="s">
        <v>266</v>
      </c>
      <c r="R3" s="427"/>
      <c r="T3" s="427" t="s">
        <v>265</v>
      </c>
      <c r="U3" s="427" t="s">
        <v>266</v>
      </c>
    </row>
    <row r="4" spans="1:22" x14ac:dyDescent="0.25">
      <c r="A4" s="428"/>
      <c r="B4" s="429"/>
      <c r="C4" s="428"/>
      <c r="D4" s="428"/>
      <c r="E4" s="428"/>
      <c r="F4" s="428"/>
      <c r="P4" s="415">
        <v>0</v>
      </c>
      <c r="Q4" s="415">
        <v>0</v>
      </c>
      <c r="T4" s="415">
        <v>0</v>
      </c>
      <c r="U4" s="415">
        <v>0</v>
      </c>
      <c r="V4" s="430"/>
    </row>
    <row r="5" spans="1:22" ht="20.25" x14ac:dyDescent="0.35">
      <c r="A5" s="428"/>
      <c r="B5" s="431"/>
      <c r="C5" s="432"/>
      <c r="D5" s="428"/>
      <c r="E5" s="428"/>
      <c r="F5" s="428"/>
      <c r="P5" s="415">
        <v>0</v>
      </c>
      <c r="Q5" s="415">
        <v>1</v>
      </c>
      <c r="T5" s="415">
        <v>0</v>
      </c>
      <c r="U5" s="415">
        <v>1</v>
      </c>
      <c r="V5" s="430"/>
    </row>
    <row r="6" spans="1:22" ht="20.25" x14ac:dyDescent="0.35">
      <c r="A6" s="428"/>
      <c r="B6" s="433"/>
      <c r="C6" s="428"/>
      <c r="D6" s="428"/>
      <c r="E6" s="434"/>
      <c r="F6" s="435"/>
      <c r="P6" s="436">
        <v>100</v>
      </c>
      <c r="Q6" s="415">
        <v>1</v>
      </c>
      <c r="T6" s="437">
        <f>P6/2</f>
        <v>50</v>
      </c>
      <c r="U6" s="415">
        <v>1</v>
      </c>
      <c r="V6" s="430"/>
    </row>
    <row r="7" spans="1:22" x14ac:dyDescent="0.25">
      <c r="B7" s="415">
        <v>1</v>
      </c>
      <c r="P7" s="436">
        <f>P6</f>
        <v>100</v>
      </c>
      <c r="Q7" s="415">
        <v>0</v>
      </c>
      <c r="T7" s="437">
        <f>T6</f>
        <v>50</v>
      </c>
      <c r="U7" s="415">
        <v>0</v>
      </c>
      <c r="V7" s="430"/>
    </row>
    <row r="8" spans="1:22" x14ac:dyDescent="0.25">
      <c r="C8" s="438"/>
      <c r="P8" s="436">
        <f>$P$6*2</f>
        <v>200</v>
      </c>
      <c r="Q8" s="415">
        <v>0</v>
      </c>
      <c r="T8" s="437">
        <f>T7*2</f>
        <v>100</v>
      </c>
      <c r="U8" s="415">
        <v>0</v>
      </c>
      <c r="V8" s="430"/>
    </row>
    <row r="9" spans="1:22" x14ac:dyDescent="0.25">
      <c r="C9" s="436"/>
      <c r="P9" s="436">
        <f>P8</f>
        <v>200</v>
      </c>
      <c r="Q9" s="415">
        <v>1</v>
      </c>
      <c r="T9" s="437">
        <f>T8</f>
        <v>100</v>
      </c>
      <c r="U9" s="415">
        <v>1</v>
      </c>
      <c r="V9" s="430"/>
    </row>
    <row r="10" spans="1:22" x14ac:dyDescent="0.25">
      <c r="A10" s="415" t="s">
        <v>267</v>
      </c>
      <c r="P10" s="436">
        <f>$P$6*3</f>
        <v>300</v>
      </c>
      <c r="Q10" s="415">
        <v>1</v>
      </c>
      <c r="T10" s="437">
        <f>$T$6*3</f>
        <v>150</v>
      </c>
      <c r="U10" s="415">
        <v>1</v>
      </c>
      <c r="V10" s="430"/>
    </row>
    <row r="11" spans="1:22" x14ac:dyDescent="0.25">
      <c r="P11" s="436">
        <f>P10</f>
        <v>300</v>
      </c>
      <c r="Q11" s="415">
        <v>0</v>
      </c>
      <c r="T11" s="437">
        <f>T10</f>
        <v>150</v>
      </c>
      <c r="U11" s="415">
        <v>0</v>
      </c>
      <c r="V11" s="430"/>
    </row>
    <row r="12" spans="1:22" x14ac:dyDescent="0.25">
      <c r="P12" s="436">
        <f>$P$6*4</f>
        <v>400</v>
      </c>
      <c r="Q12" s="415">
        <v>0</v>
      </c>
      <c r="T12" s="437">
        <f>$T$6*4</f>
        <v>200</v>
      </c>
      <c r="U12" s="415">
        <v>0</v>
      </c>
      <c r="V12" s="430"/>
    </row>
    <row r="13" spans="1:22" x14ac:dyDescent="0.25">
      <c r="P13" s="436">
        <f>P12</f>
        <v>400</v>
      </c>
      <c r="Q13" s="415">
        <v>1</v>
      </c>
      <c r="T13" s="437">
        <f>T12</f>
        <v>200</v>
      </c>
      <c r="U13" s="415">
        <v>1</v>
      </c>
      <c r="V13" s="430"/>
    </row>
    <row r="14" spans="1:22" x14ac:dyDescent="0.25">
      <c r="P14" s="436">
        <f>P6*5</f>
        <v>500</v>
      </c>
      <c r="Q14" s="415">
        <v>1</v>
      </c>
      <c r="T14" s="437">
        <f>$T$6*5</f>
        <v>250</v>
      </c>
      <c r="U14" s="415">
        <v>1</v>
      </c>
      <c r="V14" s="430"/>
    </row>
    <row r="15" spans="1:22" x14ac:dyDescent="0.25">
      <c r="P15" s="436">
        <f>P14</f>
        <v>500</v>
      </c>
      <c r="Q15" s="415">
        <v>0</v>
      </c>
      <c r="T15" s="437">
        <f>T14</f>
        <v>250</v>
      </c>
      <c r="U15" s="415">
        <v>0</v>
      </c>
      <c r="V15" s="430"/>
    </row>
    <row r="16" spans="1:22" x14ac:dyDescent="0.25">
      <c r="T16" s="437">
        <f>$T$6*6</f>
        <v>300</v>
      </c>
      <c r="U16" s="415">
        <v>0</v>
      </c>
      <c r="V16" s="430"/>
    </row>
    <row r="17" spans="16:22" x14ac:dyDescent="0.25">
      <c r="P17" s="427" t="s">
        <v>265</v>
      </c>
      <c r="Q17" s="427" t="s">
        <v>266</v>
      </c>
      <c r="R17" s="427"/>
      <c r="T17" s="437">
        <f>T16</f>
        <v>300</v>
      </c>
      <c r="U17" s="415">
        <v>1</v>
      </c>
      <c r="V17" s="430"/>
    </row>
    <row r="18" spans="16:22" x14ac:dyDescent="0.25">
      <c r="P18" s="415">
        <v>0</v>
      </c>
      <c r="Q18" s="415">
        <v>0</v>
      </c>
      <c r="R18" s="437">
        <f>B3</f>
        <v>0.3</v>
      </c>
      <c r="S18" s="437"/>
      <c r="T18" s="437">
        <f>$T$6*7</f>
        <v>350</v>
      </c>
      <c r="U18" s="415">
        <v>1</v>
      </c>
      <c r="V18" s="430"/>
    </row>
    <row r="19" spans="16:22" x14ac:dyDescent="0.25">
      <c r="P19" s="415">
        <v>0</v>
      </c>
      <c r="Q19" s="415">
        <v>1</v>
      </c>
      <c r="R19" s="437">
        <f>R18</f>
        <v>0.3</v>
      </c>
      <c r="S19" s="437"/>
      <c r="T19" s="437">
        <f>T18</f>
        <v>350</v>
      </c>
      <c r="U19" s="415">
        <v>0</v>
      </c>
      <c r="V19" s="430"/>
    </row>
    <row r="20" spans="16:22" x14ac:dyDescent="0.25">
      <c r="P20" s="436">
        <f>$B$2</f>
        <v>30</v>
      </c>
      <c r="Q20" s="415">
        <v>1</v>
      </c>
      <c r="R20" s="437">
        <f t="shared" ref="R20:R41" si="0">R19</f>
        <v>0.3</v>
      </c>
      <c r="S20" s="437"/>
      <c r="T20" s="437">
        <f>$T$6*8</f>
        <v>400</v>
      </c>
      <c r="U20" s="415">
        <v>0</v>
      </c>
      <c r="V20" s="430"/>
    </row>
    <row r="21" spans="16:22" x14ac:dyDescent="0.25">
      <c r="P21" s="436">
        <f>P20</f>
        <v>30</v>
      </c>
      <c r="Q21" s="415">
        <v>0</v>
      </c>
      <c r="R21" s="437">
        <f t="shared" si="0"/>
        <v>0.3</v>
      </c>
      <c r="S21" s="437"/>
      <c r="T21" s="437">
        <f>T20</f>
        <v>400</v>
      </c>
      <c r="U21" s="415">
        <v>1</v>
      </c>
      <c r="V21" s="430"/>
    </row>
    <row r="22" spans="16:22" x14ac:dyDescent="0.25">
      <c r="P22" s="436">
        <f>P6</f>
        <v>100</v>
      </c>
      <c r="Q22" s="415">
        <v>0</v>
      </c>
      <c r="R22" s="437">
        <f t="shared" si="0"/>
        <v>0.3</v>
      </c>
      <c r="S22" s="437"/>
      <c r="T22" s="437">
        <f>$T$6*9</f>
        <v>450</v>
      </c>
      <c r="U22" s="415">
        <v>1</v>
      </c>
    </row>
    <row r="23" spans="16:22" x14ac:dyDescent="0.25">
      <c r="P23" s="436">
        <f>P22</f>
        <v>100</v>
      </c>
      <c r="Q23" s="415">
        <v>1</v>
      </c>
      <c r="R23" s="437">
        <f t="shared" si="0"/>
        <v>0.3</v>
      </c>
      <c r="S23" s="437"/>
      <c r="T23" s="437">
        <f>T22</f>
        <v>450</v>
      </c>
      <c r="U23" s="415">
        <v>0</v>
      </c>
    </row>
    <row r="24" spans="16:22" x14ac:dyDescent="0.25">
      <c r="P24" s="436">
        <f>P23+$P$20</f>
        <v>130</v>
      </c>
      <c r="Q24" s="415">
        <v>1</v>
      </c>
      <c r="R24" s="437">
        <f t="shared" si="0"/>
        <v>0.3</v>
      </c>
      <c r="S24" s="437"/>
      <c r="T24" s="437">
        <f>$T$6*10</f>
        <v>500</v>
      </c>
      <c r="U24" s="415">
        <v>0</v>
      </c>
    </row>
    <row r="25" spans="16:22" x14ac:dyDescent="0.25">
      <c r="P25" s="436">
        <f>P24</f>
        <v>130</v>
      </c>
      <c r="Q25" s="415">
        <v>0</v>
      </c>
      <c r="R25" s="437">
        <f t="shared" si="0"/>
        <v>0.3</v>
      </c>
      <c r="S25" s="437"/>
      <c r="T25" s="437">
        <f>T24</f>
        <v>500</v>
      </c>
      <c r="U25" s="415">
        <v>1</v>
      </c>
    </row>
    <row r="26" spans="16:22" x14ac:dyDescent="0.25">
      <c r="P26" s="436">
        <f>P22*2</f>
        <v>200</v>
      </c>
      <c r="Q26" s="415">
        <v>0</v>
      </c>
      <c r="R26" s="437">
        <f t="shared" si="0"/>
        <v>0.3</v>
      </c>
      <c r="S26" s="437"/>
      <c r="T26" s="437"/>
      <c r="V26" s="436"/>
    </row>
    <row r="27" spans="16:22" x14ac:dyDescent="0.25">
      <c r="P27" s="436">
        <f>P26</f>
        <v>200</v>
      </c>
      <c r="Q27" s="415">
        <v>1</v>
      </c>
      <c r="R27" s="437">
        <f t="shared" si="0"/>
        <v>0.3</v>
      </c>
      <c r="S27" s="437"/>
      <c r="T27" s="437"/>
      <c r="V27" s="430"/>
    </row>
    <row r="28" spans="16:22" x14ac:dyDescent="0.25">
      <c r="P28" s="436">
        <f>P27+$P$20</f>
        <v>230</v>
      </c>
      <c r="Q28" s="415">
        <v>1</v>
      </c>
      <c r="R28" s="437">
        <f t="shared" si="0"/>
        <v>0.3</v>
      </c>
      <c r="S28" s="437"/>
      <c r="T28" s="427" t="s">
        <v>265</v>
      </c>
      <c r="U28" s="427" t="s">
        <v>266</v>
      </c>
      <c r="V28" s="430"/>
    </row>
    <row r="29" spans="16:22" x14ac:dyDescent="0.25">
      <c r="P29" s="436">
        <f>P28</f>
        <v>230</v>
      </c>
      <c r="Q29" s="415">
        <v>0</v>
      </c>
      <c r="R29" s="437">
        <f t="shared" si="0"/>
        <v>0.3</v>
      </c>
      <c r="S29" s="437"/>
      <c r="T29" s="437">
        <v>0</v>
      </c>
      <c r="U29" s="415">
        <v>0</v>
      </c>
      <c r="V29" s="430">
        <f>B3</f>
        <v>0.3</v>
      </c>
    </row>
    <row r="30" spans="16:22" x14ac:dyDescent="0.25">
      <c r="P30" s="436">
        <f>$P$22*3</f>
        <v>300</v>
      </c>
      <c r="Q30" s="415">
        <v>0</v>
      </c>
      <c r="R30" s="437">
        <f t="shared" si="0"/>
        <v>0.3</v>
      </c>
      <c r="S30" s="437"/>
      <c r="T30" s="437">
        <v>0</v>
      </c>
      <c r="U30" s="415">
        <v>1</v>
      </c>
      <c r="V30" s="430">
        <f>V29</f>
        <v>0.3</v>
      </c>
    </row>
    <row r="31" spans="16:22" x14ac:dyDescent="0.25">
      <c r="P31" s="436">
        <f>P30</f>
        <v>300</v>
      </c>
      <c r="Q31" s="415">
        <v>1</v>
      </c>
      <c r="R31" s="437">
        <f t="shared" si="0"/>
        <v>0.3</v>
      </c>
      <c r="S31" s="437"/>
      <c r="T31" s="437">
        <f>B2/2</f>
        <v>15</v>
      </c>
      <c r="U31" s="415">
        <v>1</v>
      </c>
      <c r="V31" s="430">
        <f t="shared" ref="V31:V68" si="1">V30</f>
        <v>0.3</v>
      </c>
    </row>
    <row r="32" spans="16:22" x14ac:dyDescent="0.25">
      <c r="P32" s="436">
        <f>P31+$P$20</f>
        <v>330</v>
      </c>
      <c r="Q32" s="415">
        <v>1</v>
      </c>
      <c r="R32" s="437">
        <f t="shared" si="0"/>
        <v>0.3</v>
      </c>
      <c r="S32" s="437"/>
      <c r="T32" s="437">
        <f>T31</f>
        <v>15</v>
      </c>
      <c r="U32" s="415">
        <v>0</v>
      </c>
      <c r="V32" s="430">
        <f t="shared" si="1"/>
        <v>0.3</v>
      </c>
    </row>
    <row r="33" spans="16:22" x14ac:dyDescent="0.25">
      <c r="P33" s="436">
        <f>P32</f>
        <v>330</v>
      </c>
      <c r="Q33" s="415">
        <v>0</v>
      </c>
      <c r="R33" s="437">
        <f t="shared" si="0"/>
        <v>0.3</v>
      </c>
      <c r="S33" s="437"/>
      <c r="T33" s="437">
        <f>T6</f>
        <v>50</v>
      </c>
      <c r="U33" s="415">
        <v>0</v>
      </c>
      <c r="V33" s="430">
        <f t="shared" si="1"/>
        <v>0.3</v>
      </c>
    </row>
    <row r="34" spans="16:22" x14ac:dyDescent="0.25">
      <c r="P34" s="436">
        <f>$P$22*4</f>
        <v>400</v>
      </c>
      <c r="Q34" s="415">
        <v>0</v>
      </c>
      <c r="R34" s="437">
        <f t="shared" si="0"/>
        <v>0.3</v>
      </c>
      <c r="S34" s="437"/>
      <c r="T34" s="437">
        <f>T33</f>
        <v>50</v>
      </c>
      <c r="U34" s="415">
        <v>1</v>
      </c>
      <c r="V34" s="430">
        <f t="shared" si="1"/>
        <v>0.3</v>
      </c>
    </row>
    <row r="35" spans="16:22" x14ac:dyDescent="0.25">
      <c r="P35" s="436">
        <f>P34</f>
        <v>400</v>
      </c>
      <c r="Q35" s="415">
        <v>1</v>
      </c>
      <c r="R35" s="437">
        <f t="shared" si="0"/>
        <v>0.3</v>
      </c>
      <c r="S35" s="437"/>
      <c r="T35" s="437">
        <f>T33+$T$31</f>
        <v>65</v>
      </c>
      <c r="U35" s="415">
        <v>1</v>
      </c>
      <c r="V35" s="430">
        <f t="shared" si="1"/>
        <v>0.3</v>
      </c>
    </row>
    <row r="36" spans="16:22" x14ac:dyDescent="0.25">
      <c r="P36" s="436">
        <f>P35+$P$20</f>
        <v>430</v>
      </c>
      <c r="Q36" s="415">
        <v>1</v>
      </c>
      <c r="R36" s="437">
        <f t="shared" si="0"/>
        <v>0.3</v>
      </c>
      <c r="S36" s="437"/>
      <c r="T36" s="437">
        <f>T35</f>
        <v>65</v>
      </c>
      <c r="U36" s="415">
        <v>0</v>
      </c>
      <c r="V36" s="430">
        <f t="shared" si="1"/>
        <v>0.3</v>
      </c>
    </row>
    <row r="37" spans="16:22" x14ac:dyDescent="0.25">
      <c r="P37" s="436">
        <f>P36</f>
        <v>430</v>
      </c>
      <c r="Q37" s="415">
        <v>0</v>
      </c>
      <c r="R37" s="437">
        <f t="shared" si="0"/>
        <v>0.3</v>
      </c>
      <c r="S37" s="437"/>
      <c r="T37" s="437">
        <f>T33*2</f>
        <v>100</v>
      </c>
      <c r="U37" s="415">
        <v>0</v>
      </c>
      <c r="V37" s="430">
        <f t="shared" si="1"/>
        <v>0.3</v>
      </c>
    </row>
    <row r="38" spans="16:22" x14ac:dyDescent="0.25">
      <c r="P38" s="436">
        <f>$P$22*5</f>
        <v>500</v>
      </c>
      <c r="Q38" s="415">
        <v>0</v>
      </c>
      <c r="R38" s="437">
        <f t="shared" si="0"/>
        <v>0.3</v>
      </c>
      <c r="T38" s="437">
        <f>T37</f>
        <v>100</v>
      </c>
      <c r="U38" s="415">
        <v>1</v>
      </c>
      <c r="V38" s="430">
        <f t="shared" si="1"/>
        <v>0.3</v>
      </c>
    </row>
    <row r="39" spans="16:22" x14ac:dyDescent="0.25">
      <c r="P39" s="436">
        <f>P38</f>
        <v>500</v>
      </c>
      <c r="Q39" s="415">
        <v>1</v>
      </c>
      <c r="R39" s="437">
        <f t="shared" si="0"/>
        <v>0.3</v>
      </c>
      <c r="T39" s="437">
        <f>T38+$T$31</f>
        <v>115</v>
      </c>
      <c r="U39" s="415">
        <v>1</v>
      </c>
      <c r="V39" s="430">
        <f t="shared" si="1"/>
        <v>0.3</v>
      </c>
    </row>
    <row r="40" spans="16:22" x14ac:dyDescent="0.25">
      <c r="P40" s="436">
        <f>P39+$P$20</f>
        <v>530</v>
      </c>
      <c r="Q40" s="415">
        <v>1</v>
      </c>
      <c r="R40" s="437">
        <f t="shared" si="0"/>
        <v>0.3</v>
      </c>
      <c r="T40" s="437">
        <f>T39</f>
        <v>115</v>
      </c>
      <c r="U40" s="415">
        <v>0</v>
      </c>
      <c r="V40" s="430">
        <f t="shared" si="1"/>
        <v>0.3</v>
      </c>
    </row>
    <row r="41" spans="16:22" x14ac:dyDescent="0.25">
      <c r="P41" s="436">
        <f>P40</f>
        <v>530</v>
      </c>
      <c r="Q41" s="415">
        <v>0</v>
      </c>
      <c r="R41" s="437">
        <f t="shared" si="0"/>
        <v>0.3</v>
      </c>
      <c r="T41" s="437">
        <f>$T$33*3</f>
        <v>150</v>
      </c>
      <c r="U41" s="415">
        <v>0</v>
      </c>
      <c r="V41" s="430">
        <f t="shared" si="1"/>
        <v>0.3</v>
      </c>
    </row>
    <row r="42" spans="16:22" x14ac:dyDescent="0.25">
      <c r="T42" s="437">
        <f>T41</f>
        <v>150</v>
      </c>
      <c r="U42" s="415">
        <v>1</v>
      </c>
      <c r="V42" s="430">
        <f t="shared" si="1"/>
        <v>0.3</v>
      </c>
    </row>
    <row r="43" spans="16:22" x14ac:dyDescent="0.25">
      <c r="T43" s="437">
        <f>T42+$T$31</f>
        <v>165</v>
      </c>
      <c r="U43" s="415">
        <v>1</v>
      </c>
      <c r="V43" s="430">
        <f t="shared" si="1"/>
        <v>0.3</v>
      </c>
    </row>
    <row r="44" spans="16:22" x14ac:dyDescent="0.25">
      <c r="T44" s="437">
        <f>T43</f>
        <v>165</v>
      </c>
      <c r="U44" s="415">
        <v>0</v>
      </c>
      <c r="V44" s="430">
        <f t="shared" si="1"/>
        <v>0.3</v>
      </c>
    </row>
    <row r="45" spans="16:22" x14ac:dyDescent="0.25">
      <c r="T45" s="437">
        <f>$T$33*4</f>
        <v>200</v>
      </c>
      <c r="U45" s="415">
        <v>0</v>
      </c>
      <c r="V45" s="430">
        <f t="shared" si="1"/>
        <v>0.3</v>
      </c>
    </row>
    <row r="46" spans="16:22" x14ac:dyDescent="0.25">
      <c r="T46" s="437">
        <f>T45</f>
        <v>200</v>
      </c>
      <c r="U46" s="415">
        <v>1</v>
      </c>
      <c r="V46" s="430">
        <f t="shared" si="1"/>
        <v>0.3</v>
      </c>
    </row>
    <row r="47" spans="16:22" x14ac:dyDescent="0.25">
      <c r="T47" s="437">
        <f>T46+$T$31</f>
        <v>215</v>
      </c>
      <c r="U47" s="415">
        <v>1</v>
      </c>
      <c r="V47" s="430">
        <f t="shared" si="1"/>
        <v>0.3</v>
      </c>
    </row>
    <row r="48" spans="16:22" x14ac:dyDescent="0.25">
      <c r="T48" s="437">
        <f>T47</f>
        <v>215</v>
      </c>
      <c r="U48" s="415">
        <v>0</v>
      </c>
      <c r="V48" s="430">
        <f t="shared" si="1"/>
        <v>0.3</v>
      </c>
    </row>
    <row r="49" spans="20:22" x14ac:dyDescent="0.25">
      <c r="T49" s="437">
        <f>$T$33*5</f>
        <v>250</v>
      </c>
      <c r="U49" s="415">
        <v>0</v>
      </c>
      <c r="V49" s="430">
        <f t="shared" si="1"/>
        <v>0.3</v>
      </c>
    </row>
    <row r="50" spans="20:22" x14ac:dyDescent="0.25">
      <c r="T50" s="437">
        <f>T49</f>
        <v>250</v>
      </c>
      <c r="U50" s="415">
        <v>1</v>
      </c>
      <c r="V50" s="430">
        <f t="shared" si="1"/>
        <v>0.3</v>
      </c>
    </row>
    <row r="51" spans="20:22" x14ac:dyDescent="0.25">
      <c r="T51" s="437">
        <f>T50+$T$31</f>
        <v>265</v>
      </c>
      <c r="U51" s="415">
        <v>1</v>
      </c>
      <c r="V51" s="430">
        <f t="shared" si="1"/>
        <v>0.3</v>
      </c>
    </row>
    <row r="52" spans="20:22" x14ac:dyDescent="0.25">
      <c r="T52" s="437">
        <f>T51</f>
        <v>265</v>
      </c>
      <c r="U52" s="415">
        <v>0</v>
      </c>
      <c r="V52" s="430">
        <f t="shared" si="1"/>
        <v>0.3</v>
      </c>
    </row>
    <row r="53" spans="20:22" x14ac:dyDescent="0.25">
      <c r="T53" s="437">
        <f>$T$33*6</f>
        <v>300</v>
      </c>
      <c r="U53" s="415">
        <v>0</v>
      </c>
      <c r="V53" s="430">
        <f t="shared" si="1"/>
        <v>0.3</v>
      </c>
    </row>
    <row r="54" spans="20:22" x14ac:dyDescent="0.25">
      <c r="T54" s="437">
        <f>T53</f>
        <v>300</v>
      </c>
      <c r="U54" s="415">
        <v>1</v>
      </c>
      <c r="V54" s="430">
        <f t="shared" si="1"/>
        <v>0.3</v>
      </c>
    </row>
    <row r="55" spans="20:22" x14ac:dyDescent="0.25">
      <c r="T55" s="437">
        <f>T54+$T$31</f>
        <v>315</v>
      </c>
      <c r="U55" s="415">
        <v>1</v>
      </c>
      <c r="V55" s="430">
        <f t="shared" si="1"/>
        <v>0.3</v>
      </c>
    </row>
    <row r="56" spans="20:22" x14ac:dyDescent="0.25">
      <c r="T56" s="437">
        <f>T55</f>
        <v>315</v>
      </c>
      <c r="U56" s="415">
        <v>0</v>
      </c>
      <c r="V56" s="430">
        <f t="shared" si="1"/>
        <v>0.3</v>
      </c>
    </row>
    <row r="57" spans="20:22" x14ac:dyDescent="0.25">
      <c r="T57" s="437">
        <f>$T$33*7</f>
        <v>350</v>
      </c>
      <c r="U57" s="415">
        <v>0</v>
      </c>
      <c r="V57" s="430">
        <f t="shared" si="1"/>
        <v>0.3</v>
      </c>
    </row>
    <row r="58" spans="20:22" x14ac:dyDescent="0.25">
      <c r="T58" s="437">
        <f>T57</f>
        <v>350</v>
      </c>
      <c r="U58" s="415">
        <v>1</v>
      </c>
      <c r="V58" s="430">
        <f t="shared" si="1"/>
        <v>0.3</v>
      </c>
    </row>
    <row r="59" spans="20:22" x14ac:dyDescent="0.25">
      <c r="T59" s="437">
        <f>T58+$T$31</f>
        <v>365</v>
      </c>
      <c r="U59" s="415">
        <v>1</v>
      </c>
      <c r="V59" s="430">
        <f t="shared" si="1"/>
        <v>0.3</v>
      </c>
    </row>
    <row r="60" spans="20:22" x14ac:dyDescent="0.25">
      <c r="T60" s="437">
        <f>T59</f>
        <v>365</v>
      </c>
      <c r="U60" s="415">
        <v>0</v>
      </c>
      <c r="V60" s="430">
        <f t="shared" si="1"/>
        <v>0.3</v>
      </c>
    </row>
    <row r="61" spans="20:22" x14ac:dyDescent="0.25">
      <c r="T61" s="437">
        <f>$T$33*8</f>
        <v>400</v>
      </c>
      <c r="U61" s="415">
        <v>0</v>
      </c>
      <c r="V61" s="430">
        <f t="shared" si="1"/>
        <v>0.3</v>
      </c>
    </row>
    <row r="62" spans="20:22" x14ac:dyDescent="0.25">
      <c r="T62" s="437">
        <f>T61</f>
        <v>400</v>
      </c>
      <c r="U62" s="415">
        <v>1</v>
      </c>
      <c r="V62" s="430">
        <f t="shared" si="1"/>
        <v>0.3</v>
      </c>
    </row>
    <row r="63" spans="20:22" x14ac:dyDescent="0.25">
      <c r="T63" s="437">
        <f>T62+$T$31</f>
        <v>415</v>
      </c>
      <c r="U63" s="415">
        <v>1</v>
      </c>
      <c r="V63" s="430">
        <f t="shared" si="1"/>
        <v>0.3</v>
      </c>
    </row>
    <row r="64" spans="20:22" x14ac:dyDescent="0.25">
      <c r="T64" s="437">
        <f>T63</f>
        <v>415</v>
      </c>
      <c r="U64" s="415">
        <v>0</v>
      </c>
      <c r="V64" s="430">
        <f t="shared" si="1"/>
        <v>0.3</v>
      </c>
    </row>
    <row r="65" spans="20:22" x14ac:dyDescent="0.25">
      <c r="T65" s="437">
        <f>$T$33*9</f>
        <v>450</v>
      </c>
      <c r="U65" s="415">
        <v>0</v>
      </c>
      <c r="V65" s="430">
        <f t="shared" si="1"/>
        <v>0.3</v>
      </c>
    </row>
    <row r="66" spans="20:22" x14ac:dyDescent="0.25">
      <c r="T66" s="437">
        <f>T65</f>
        <v>450</v>
      </c>
      <c r="U66" s="415">
        <v>1</v>
      </c>
      <c r="V66" s="430">
        <f t="shared" si="1"/>
        <v>0.3</v>
      </c>
    </row>
    <row r="67" spans="20:22" x14ac:dyDescent="0.25">
      <c r="T67" s="437">
        <f>T66+$T$31</f>
        <v>465</v>
      </c>
      <c r="U67" s="415">
        <v>1</v>
      </c>
      <c r="V67" s="430">
        <f t="shared" si="1"/>
        <v>0.3</v>
      </c>
    </row>
    <row r="68" spans="20:22" x14ac:dyDescent="0.25">
      <c r="T68" s="437">
        <f>T67</f>
        <v>465</v>
      </c>
      <c r="U68" s="415">
        <v>0</v>
      </c>
      <c r="V68" s="430">
        <f t="shared" si="1"/>
        <v>0.3</v>
      </c>
    </row>
  </sheetData>
  <pageMargins left="0.7" right="0.7" top="0.75" bottom="0.75" header="0.3" footer="0.3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3313" r:id="rId4" name="ScrollBar1">
          <controlPr defaultSize="0" autoLine="0" linkedCell="B2" r:id="rId5">
            <anchor moveWithCells="1">
              <from>
                <xdr:col>2</xdr:col>
                <xdr:colOff>19050</xdr:colOff>
                <xdr:row>1</xdr:row>
                <xdr:rowOff>19050</xdr:rowOff>
              </from>
              <to>
                <xdr:col>6</xdr:col>
                <xdr:colOff>0</xdr:colOff>
                <xdr:row>2</xdr:row>
                <xdr:rowOff>9525</xdr:rowOff>
              </to>
            </anchor>
          </controlPr>
        </control>
      </mc:Choice>
      <mc:Fallback>
        <control shapeId="13313" r:id="rId4" name="ScrollBar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:M2917"/>
  <sheetViews>
    <sheetView zoomScale="115" zoomScaleNormal="115" workbookViewId="0">
      <selection activeCell="F1" sqref="F1"/>
    </sheetView>
  </sheetViews>
  <sheetFormatPr defaultRowHeight="15" x14ac:dyDescent="0.25"/>
  <cols>
    <col min="1" max="2" width="10.42578125" style="199" customWidth="1"/>
    <col min="3" max="3" width="10.140625" style="199" customWidth="1"/>
    <col min="4" max="4" width="10.140625" style="370" customWidth="1"/>
    <col min="5" max="5" width="9.140625" style="199"/>
    <col min="6" max="6" width="10.42578125" style="370" customWidth="1"/>
    <col min="8" max="8" width="13.7109375" customWidth="1"/>
  </cols>
  <sheetData>
    <row r="1" spans="1:13" ht="30" customHeight="1" x14ac:dyDescent="0.25">
      <c r="A1" s="212" t="s">
        <v>177</v>
      </c>
      <c r="B1" s="212" t="s">
        <v>176</v>
      </c>
      <c r="C1" s="212" t="s">
        <v>178</v>
      </c>
      <c r="D1" s="212" t="s">
        <v>256</v>
      </c>
      <c r="E1" s="211" t="s">
        <v>257</v>
      </c>
      <c r="F1" s="212" t="s">
        <v>259</v>
      </c>
      <c r="G1" s="224" t="s">
        <v>184</v>
      </c>
      <c r="H1" s="224" t="s">
        <v>185</v>
      </c>
      <c r="I1" s="159"/>
      <c r="J1" s="159"/>
      <c r="K1" s="159"/>
      <c r="L1" s="159"/>
      <c r="M1" s="159"/>
    </row>
    <row r="2" spans="1:13" x14ac:dyDescent="0.25">
      <c r="A2" s="242">
        <v>8000</v>
      </c>
      <c r="B2" s="241">
        <v>65</v>
      </c>
      <c r="C2" s="240">
        <v>1</v>
      </c>
      <c r="D2" s="240">
        <v>60</v>
      </c>
      <c r="E2" s="240">
        <v>30</v>
      </c>
      <c r="F2" s="240">
        <v>60</v>
      </c>
      <c r="G2" s="222" t="s">
        <v>180</v>
      </c>
      <c r="H2" s="223">
        <v>3.2029000000000002E-2</v>
      </c>
      <c r="I2" s="160"/>
      <c r="J2" s="160"/>
      <c r="K2" s="160"/>
      <c r="L2" s="160"/>
      <c r="M2" s="160"/>
    </row>
    <row r="3" spans="1:13" x14ac:dyDescent="0.25">
      <c r="A3" s="210">
        <f>1/A2</f>
        <v>1.25E-4</v>
      </c>
      <c r="B3" s="213">
        <f>A2/B2</f>
        <v>123.07692307692308</v>
      </c>
      <c r="C3" s="207" t="s">
        <v>179</v>
      </c>
      <c r="D3" s="207"/>
      <c r="F3" s="3">
        <f>(2*PI()*$F$2)/$A$2</f>
        <v>4.7123889803846894E-2</v>
      </c>
      <c r="G3" s="222" t="s">
        <v>181</v>
      </c>
      <c r="H3" s="223">
        <v>0.24438099999999999</v>
      </c>
      <c r="I3" s="160"/>
      <c r="J3" s="160"/>
      <c r="K3" s="160"/>
      <c r="L3" s="160"/>
      <c r="M3" s="160"/>
    </row>
    <row r="4" spans="1:13" x14ac:dyDescent="0.25">
      <c r="A4" s="210"/>
      <c r="B4" s="213"/>
      <c r="C4" s="208">
        <f>MAX(C6:C2915)</f>
        <v>1</v>
      </c>
      <c r="D4" s="208"/>
      <c r="E4" s="208">
        <f>MAX(E6:E2915)</f>
        <v>6.4807035078294737</v>
      </c>
      <c r="G4" s="222" t="s">
        <v>182</v>
      </c>
      <c r="H4" s="223">
        <v>5.2899999999999996E-4</v>
      </c>
      <c r="I4" s="160"/>
      <c r="J4" s="160"/>
      <c r="K4" s="160"/>
      <c r="L4" s="160"/>
      <c r="M4" s="160"/>
    </row>
    <row r="5" spans="1:13" ht="30" x14ac:dyDescent="0.25">
      <c r="A5" s="209" t="s">
        <v>174</v>
      </c>
      <c r="B5" s="209" t="s">
        <v>175</v>
      </c>
      <c r="C5" s="209" t="s">
        <v>186</v>
      </c>
      <c r="D5" s="209" t="s">
        <v>258</v>
      </c>
      <c r="E5" s="209" t="s">
        <v>187</v>
      </c>
      <c r="F5" s="209" t="s">
        <v>260</v>
      </c>
    </row>
    <row r="6" spans="1:13" x14ac:dyDescent="0.25">
      <c r="A6" s="199">
        <v>0</v>
      </c>
      <c r="B6" s="208">
        <f>RADIANS(A6)</f>
        <v>0</v>
      </c>
      <c r="C6" s="208">
        <f t="shared" ref="C6:C16" si="0">$C$2*COS(B6*$B$2*360)</f>
        <v>1</v>
      </c>
      <c r="D6" s="208"/>
      <c r="E6" s="208"/>
      <c r="F6" s="208">
        <v>0</v>
      </c>
    </row>
    <row r="7" spans="1:13" x14ac:dyDescent="0.25">
      <c r="A7" s="208">
        <f t="shared" ref="A7:A16" si="1">A6+$A$3</f>
        <v>1.25E-4</v>
      </c>
      <c r="B7" s="208">
        <f t="shared" ref="B7:B9" si="2">RADIANS(A7)</f>
        <v>2.1816615649929121E-6</v>
      </c>
      <c r="C7" s="208">
        <f t="shared" si="0"/>
        <v>0.99869718677928754</v>
      </c>
      <c r="D7" s="208">
        <f>-C7*$D$2*$H$2</f>
        <v>-1.9192363317212282</v>
      </c>
      <c r="E7" s="208">
        <f>-((C7-C6)/($A$3))*$E$2*'PID Reaction'!$H$4</f>
        <v>0.16540516650165418</v>
      </c>
      <c r="F7" s="208">
        <f>F6+$F$3*(E7-F6)</f>
        <v>7.7945348392108992E-3</v>
      </c>
    </row>
    <row r="8" spans="1:13" x14ac:dyDescent="0.25">
      <c r="A8" s="208">
        <f t="shared" si="1"/>
        <v>2.5000000000000001E-4</v>
      </c>
      <c r="B8" s="208">
        <f t="shared" si="2"/>
        <v>4.3633231299858241E-6</v>
      </c>
      <c r="C8" s="208">
        <f t="shared" si="0"/>
        <v>0.99479214176172648</v>
      </c>
      <c r="D8" s="208">
        <f t="shared" ref="D8:D71" si="3">-C8*$D$2*$H$2</f>
        <v>-1.9117318505091805</v>
      </c>
      <c r="E8" s="208">
        <f>-((C8-C7)/($A$3))*$E$2*'PID Reaction'!$H$4</f>
        <v>0.4957845154295521</v>
      </c>
      <c r="F8" s="208">
        <f t="shared" ref="F8:F71" si="4">F7+$F$3*(E8-F7)</f>
        <v>3.0790520909931521E-2</v>
      </c>
    </row>
    <row r="9" spans="1:13" x14ac:dyDescent="0.25">
      <c r="A9" s="208">
        <f t="shared" si="1"/>
        <v>3.7500000000000001E-4</v>
      </c>
      <c r="B9" s="208">
        <f t="shared" si="2"/>
        <v>6.5449846949787362E-6</v>
      </c>
      <c r="C9" s="208">
        <f t="shared" si="0"/>
        <v>0.98829504003586932</v>
      </c>
      <c r="D9" s="208">
        <f t="shared" si="3"/>
        <v>-1.8992461102385316</v>
      </c>
      <c r="E9" s="208">
        <f>-((C9-C8)/($A$3))*$E$2*'PID Reaction'!$H$4</f>
        <v>0.82487203511482454</v>
      </c>
      <c r="F9" s="208">
        <f t="shared" si="4"/>
        <v>6.8210730680594772E-2</v>
      </c>
    </row>
    <row r="10" spans="1:13" x14ac:dyDescent="0.25">
      <c r="A10" s="208">
        <f t="shared" si="1"/>
        <v>5.0000000000000001E-4</v>
      </c>
      <c r="B10" s="208">
        <f t="shared" ref="B10:B1522" si="5">RADIANS(A10)</f>
        <v>8.7266462599716482E-6</v>
      </c>
      <c r="C10" s="208">
        <f t="shared" si="0"/>
        <v>0.97922281062176575</v>
      </c>
      <c r="D10" s="208">
        <f t="shared" si="3"/>
        <v>-1.8818116440842723</v>
      </c>
      <c r="E10" s="208">
        <f>-((C10-C9)/($A$3))*$E$2*'PID Reaction'!$H$4</f>
        <v>1.1518102464145894</v>
      </c>
      <c r="F10" s="208">
        <f t="shared" si="4"/>
        <v>0.11927415485154538</v>
      </c>
    </row>
    <row r="11" spans="1:13" x14ac:dyDescent="0.25">
      <c r="A11" s="208">
        <f t="shared" si="1"/>
        <v>6.2500000000000001E-4</v>
      </c>
      <c r="B11" s="208">
        <f t="shared" si="5"/>
        <v>1.090830782496456E-5</v>
      </c>
      <c r="C11" s="208">
        <f t="shared" si="0"/>
        <v>0.96759909236025976</v>
      </c>
      <c r="D11" s="208">
        <f t="shared" si="3"/>
        <v>-1.8594738797524057</v>
      </c>
      <c r="E11" s="208">
        <f>-((C11-C10)/($A$3))*$E$2*'PID Reaction'!$H$4</f>
        <v>1.4757472704808001</v>
      </c>
      <c r="F11" s="208">
        <f t="shared" si="4"/>
        <v>0.18319644447433925</v>
      </c>
    </row>
    <row r="12" spans="1:13" x14ac:dyDescent="0.25">
      <c r="A12" s="208">
        <f t="shared" si="1"/>
        <v>7.5000000000000002E-4</v>
      </c>
      <c r="B12" s="208">
        <f t="shared" si="5"/>
        <v>1.3089969389957472E-5</v>
      </c>
      <c r="C12" s="208">
        <f t="shared" si="0"/>
        <v>0.9534541723190012</v>
      </c>
      <c r="D12" s="208">
        <f t="shared" si="3"/>
        <v>-1.8322910211123176</v>
      </c>
      <c r="E12" s="208">
        <f>-((C12-C11)/($A$3))*$E$2*'PID Reaction'!$H$4</f>
        <v>1.7958390484381861</v>
      </c>
      <c r="F12" s="208">
        <f t="shared" si="4"/>
        <v>0.25919043683652027</v>
      </c>
    </row>
    <row r="13" spans="1:13" x14ac:dyDescent="0.25">
      <c r="A13" s="208">
        <f t="shared" si="1"/>
        <v>8.7500000000000002E-4</v>
      </c>
      <c r="B13" s="208">
        <f t="shared" si="5"/>
        <v>1.5271630954950383E-5</v>
      </c>
      <c r="C13" s="208">
        <f t="shared" si="0"/>
        <v>0.93682490687566145</v>
      </c>
      <c r="D13" s="208">
        <f t="shared" si="3"/>
        <v>-1.8003338965392337</v>
      </c>
      <c r="E13" s="208">
        <f>-((C13-C12)/($A$3))*$E$2*'PID Reaction'!$H$4</f>
        <v>2.1112515406864154</v>
      </c>
      <c r="F13" s="208">
        <f t="shared" si="4"/>
        <v>0.34646676020433376</v>
      </c>
    </row>
    <row r="14" spans="1:13" x14ac:dyDescent="0.25">
      <c r="A14" s="208">
        <f t="shared" si="1"/>
        <v>1E-3</v>
      </c>
      <c r="B14" s="208">
        <f t="shared" si="5"/>
        <v>1.7453292519943296E-5</v>
      </c>
      <c r="C14" s="208">
        <f t="shared" si="0"/>
        <v>0.91775462568398114</v>
      </c>
      <c r="D14" s="208">
        <f t="shared" si="3"/>
        <v>-1.7636857743619341</v>
      </c>
      <c r="E14" s="208">
        <f>-((C14-C13)/($A$3))*$E$2*'PID Reaction'!$H$4</f>
        <v>2.4211629000957315</v>
      </c>
      <c r="F14" s="208">
        <f t="shared" si="4"/>
        <v>0.44423451247704249</v>
      </c>
    </row>
    <row r="15" spans="1:13" x14ac:dyDescent="0.25">
      <c r="A15" s="208">
        <f t="shared" si="1"/>
        <v>1.1250000000000001E-3</v>
      </c>
      <c r="B15" s="208">
        <f t="shared" si="5"/>
        <v>1.963495408493621E-5</v>
      </c>
      <c r="C15" s="208">
        <f t="shared" si="0"/>
        <v>0.8962930187728787</v>
      </c>
      <c r="D15" s="208">
        <f t="shared" si="3"/>
        <v>-1.7224421458965922</v>
      </c>
      <c r="E15" s="208">
        <f>-((C15-C14)/($A$3))*$E$2*'PID Reaction'!$H$4</f>
        <v>2.7247656134335649</v>
      </c>
      <c r="F15" s="208">
        <f t="shared" si="4"/>
        <v>0.55170200877276332</v>
      </c>
    </row>
    <row r="16" spans="1:13" x14ac:dyDescent="0.25">
      <c r="A16" s="208">
        <f t="shared" si="1"/>
        <v>1.2500000000000002E-3</v>
      </c>
      <c r="B16" s="208">
        <f t="shared" si="5"/>
        <v>2.1816615649929124E-5</v>
      </c>
      <c r="C16" s="208">
        <f t="shared" si="0"/>
        <v>0.87249600707279706</v>
      </c>
      <c r="D16" s="208">
        <f t="shared" si="3"/>
        <v>-1.6767104766320771</v>
      </c>
      <c r="E16" s="208">
        <f>-((C16-C15)/($A$3))*$E$2*'PID Reaction'!$H$4</f>
        <v>3.0212686054423648</v>
      </c>
      <c r="F16" s="208">
        <f t="shared" si="4"/>
        <v>0.66807759293748281</v>
      </c>
    </row>
    <row r="17" spans="1:9" x14ac:dyDescent="0.25">
      <c r="A17" s="208">
        <f t="shared" ref="A17:A80" si="6">A16+$A$3</f>
        <v>1.3750000000000004E-3</v>
      </c>
      <c r="B17" s="208">
        <f t="shared" si="5"/>
        <v>2.3998277214922038E-5</v>
      </c>
      <c r="C17" s="208">
        <f t="shared" ref="C17:C80" si="7">$C$2*COS(B17*$B$2*360)</f>
        <v>0.84642559670664896</v>
      </c>
      <c r="D17" s="208">
        <f t="shared" si="3"/>
        <v>-1.6266099262150358</v>
      </c>
      <c r="E17" s="208">
        <f>-((C17-C16)/($A$3))*$E$2*'PID Reaction'!$H$4</f>
        <v>3.3098993000861623</v>
      </c>
      <c r="F17" s="208">
        <f t="shared" si="4"/>
        <v>0.79257050794656791</v>
      </c>
    </row>
    <row r="18" spans="1:9" x14ac:dyDescent="0.25">
      <c r="A18" s="208">
        <f t="shared" si="6"/>
        <v>1.5000000000000005E-3</v>
      </c>
      <c r="B18" s="208">
        <f t="shared" si="5"/>
        <v>2.6179938779914951E-5</v>
      </c>
      <c r="C18" s="208">
        <f t="shared" si="7"/>
        <v>0.81814971742502329</v>
      </c>
      <c r="D18" s="208">
        <f t="shared" si="3"/>
        <v>-1.5722710379643645</v>
      </c>
      <c r="E18" s="208">
        <f>-((C18-C17)/($A$3))*$E$2*'PID Reaction'!$H$4</f>
        <v>3.5899056335951944</v>
      </c>
      <c r="F18" s="208">
        <f t="shared" si="4"/>
        <v>0.924391820152064</v>
      </c>
      <c r="G18" s="218"/>
      <c r="H18" s="219"/>
      <c r="I18" s="219"/>
    </row>
    <row r="19" spans="1:9" x14ac:dyDescent="0.25">
      <c r="A19" s="208">
        <f t="shared" si="6"/>
        <v>1.6250000000000006E-3</v>
      </c>
      <c r="B19" s="208">
        <f t="shared" si="5"/>
        <v>2.8361600344907865E-5</v>
      </c>
      <c r="C19" s="208">
        <f t="shared" si="7"/>
        <v>0.78774204560663075</v>
      </c>
      <c r="D19" s="208">
        <f t="shared" si="3"/>
        <v>-1.5138353987240867</v>
      </c>
      <c r="E19" s="208">
        <f>-((C19-C18)/($A$3))*$E$2*'PID Reaction'!$H$4</f>
        <v>3.860558014063117</v>
      </c>
      <c r="F19" s="208">
        <f t="shared" si="4"/>
        <v>1.0627553923197091</v>
      </c>
      <c r="G19" s="220"/>
      <c r="H19" s="219"/>
      <c r="I19" s="219"/>
    </row>
    <row r="20" spans="1:9" x14ac:dyDescent="0.25">
      <c r="A20" s="208">
        <f t="shared" si="6"/>
        <v>1.7500000000000007E-3</v>
      </c>
      <c r="B20" s="208">
        <f t="shared" si="5"/>
        <v>3.0543261909900779E-5</v>
      </c>
      <c r="C20" s="208">
        <f t="shared" si="7"/>
        <v>0.75528181228518332</v>
      </c>
      <c r="D20" s="208">
        <f t="shared" si="3"/>
        <v>-1.4514552699409282</v>
      </c>
      <c r="E20" s="208">
        <f>-((C20-C19)/($A$3))*$E$2*'PID Reaction'!$H$4</f>
        <v>4.1211512224909645</v>
      </c>
      <c r="F20" s="208">
        <f t="shared" si="4"/>
        <v>1.2068789003972442</v>
      </c>
      <c r="G20" s="220"/>
      <c r="H20" s="219"/>
      <c r="I20" s="219"/>
    </row>
    <row r="21" spans="1:9" x14ac:dyDescent="0.25">
      <c r="A21" s="208">
        <f t="shared" si="6"/>
        <v>1.8750000000000008E-3</v>
      </c>
      <c r="B21" s="208">
        <f t="shared" si="5"/>
        <v>3.2724923474893696E-5</v>
      </c>
      <c r="C21" s="208">
        <f t="shared" si="7"/>
        <v>0.72085359670291849</v>
      </c>
      <c r="D21" s="208">
        <f t="shared" si="3"/>
        <v>-1.3852931909278667</v>
      </c>
      <c r="E21" s="208">
        <f>-((C21-C20)/($A$3))*$E$2*'PID Reaction'!$H$4</f>
        <v>4.371006250324343</v>
      </c>
      <c r="F21" s="208">
        <f t="shared" si="4"/>
        <v>1.3559848889605468</v>
      </c>
    </row>
    <row r="22" spans="1:9" x14ac:dyDescent="0.25">
      <c r="A22" s="208">
        <f t="shared" si="6"/>
        <v>2.0000000000000009E-3</v>
      </c>
      <c r="B22" s="208">
        <f t="shared" si="5"/>
        <v>3.4906585039886606E-5</v>
      </c>
      <c r="C22" s="208">
        <f t="shared" si="7"/>
        <v>0.68454710592868839</v>
      </c>
      <c r="D22" s="208">
        <f t="shared" si="3"/>
        <v>-1.3155215553473978</v>
      </c>
      <c r="E22" s="208">
        <f>-((C22-C21)/($A$3))*$E$2*'PID Reaction'!$H$4</f>
        <v>4.6094720686962525</v>
      </c>
      <c r="F22" s="208">
        <f t="shared" si="4"/>
        <v>1.5093018602966408</v>
      </c>
    </row>
    <row r="23" spans="1:9" x14ac:dyDescent="0.25">
      <c r="A23" s="208">
        <f t="shared" si="6"/>
        <v>2.125000000000001E-3</v>
      </c>
      <c r="B23" s="208">
        <f t="shared" si="5"/>
        <v>3.7088246604879524E-5</v>
      </c>
      <c r="C23" s="208">
        <f t="shared" si="7"/>
        <v>0.64645694111484953</v>
      </c>
      <c r="D23" s="208">
        <f t="shared" si="3"/>
        <v>-1.2423221620180511</v>
      </c>
      <c r="E23" s="208">
        <f>-((C23-C22)/($A$3))*$E$2*'PID Reaction'!$H$4</f>
        <v>4.8359273247649819</v>
      </c>
      <c r="F23" s="208">
        <f t="shared" si="4"/>
        <v>1.6660653921029178</v>
      </c>
    </row>
    <row r="24" spans="1:9" x14ac:dyDescent="0.25">
      <c r="A24" s="208">
        <f t="shared" si="6"/>
        <v>2.2500000000000011E-3</v>
      </c>
      <c r="B24" s="208">
        <f t="shared" si="5"/>
        <v>3.9269908169872434E-5</v>
      </c>
      <c r="C24" s="208">
        <f t="shared" si="7"/>
        <v>0.6066823510019993</v>
      </c>
      <c r="D24" s="208">
        <f t="shared" si="3"/>
        <v>-1.165885741214582</v>
      </c>
      <c r="E24" s="208">
        <f>-((C24-C23)/($A$3))*$E$2*'PID Reaction'!$H$4</f>
        <v>5.049781960727465</v>
      </c>
      <c r="F24" s="208">
        <f t="shared" si="4"/>
        <v>1.8255192788102319</v>
      </c>
    </row>
    <row r="25" spans="1:9" x14ac:dyDescent="0.25">
      <c r="A25" s="208">
        <f t="shared" si="6"/>
        <v>2.3750000000000012E-3</v>
      </c>
      <c r="B25" s="208">
        <f t="shared" si="5"/>
        <v>4.1451569734865351E-5</v>
      </c>
      <c r="C25" s="208">
        <f t="shared" si="7"/>
        <v>0.56532697331383253</v>
      </c>
      <c r="D25" s="208">
        <f t="shared" si="3"/>
        <v>-1.0864114576961246</v>
      </c>
      <c r="E25" s="208">
        <f>-((C25-C24)/($A$3))*$E$2*'PID Reaction'!$H$4</f>
        <v>5.2504787512896529</v>
      </c>
      <c r="F25" s="208">
        <f t="shared" si="4"/>
        <v>1.9869166915739938</v>
      </c>
    </row>
    <row r="26" spans="1:9" x14ac:dyDescent="0.25">
      <c r="A26" s="208">
        <f t="shared" si="6"/>
        <v>2.5000000000000014E-3</v>
      </c>
      <c r="B26" s="208">
        <f t="shared" si="5"/>
        <v>4.3633231299858261E-5</v>
      </c>
      <c r="C26" s="208">
        <f t="shared" si="7"/>
        <v>0.52249856471594847</v>
      </c>
      <c r="D26" s="208">
        <f t="shared" si="3"/>
        <v>-1.0041063917572268</v>
      </c>
      <c r="E26" s="208">
        <f>-((C26-C25)/($A$3))*$E$2*'PID Reaction'!$H$4</f>
        <v>5.4374947555873598</v>
      </c>
      <c r="F26" s="208">
        <f t="shared" si="4"/>
        <v>2.149521352022131</v>
      </c>
    </row>
    <row r="27" spans="1:9" x14ac:dyDescent="0.25">
      <c r="A27" s="208">
        <f t="shared" si="6"/>
        <v>2.6250000000000015E-3</v>
      </c>
      <c r="B27" s="208">
        <f t="shared" si="5"/>
        <v>4.5814892864851179E-5</v>
      </c>
      <c r="C27" s="208">
        <f t="shared" si="7"/>
        <v>0.47830872004223396</v>
      </c>
      <c r="D27" s="208">
        <f t="shared" si="3"/>
        <v>-0.91918499965396272</v>
      </c>
      <c r="E27" s="208">
        <f>-((C27-C26)/($A$3))*$E$2*'PID Reaction'!$H$4</f>
        <v>5.6103426797747922</v>
      </c>
      <c r="F27" s="208">
        <f t="shared" si="4"/>
        <v>2.3126087149019505</v>
      </c>
    </row>
    <row r="28" spans="1:9" x14ac:dyDescent="0.25">
      <c r="A28" s="208">
        <f t="shared" si="6"/>
        <v>2.7500000000000016E-3</v>
      </c>
      <c r="B28" s="208">
        <f t="shared" si="5"/>
        <v>4.7996554429844089E-5</v>
      </c>
      <c r="C28" s="208">
        <f t="shared" si="7"/>
        <v>0.4328725815204133</v>
      </c>
      <c r="D28" s="208">
        <f t="shared" si="3"/>
        <v>-0.83186855481103905</v>
      </c>
      <c r="E28" s="208">
        <f>-((C28-C27)/($A$3))*$E$2*'PID Reaction'!$H$4</f>
        <v>5.7685721467303503</v>
      </c>
      <c r="F28" s="208">
        <f t="shared" si="4"/>
        <v>2.4754671548295564</v>
      </c>
    </row>
    <row r="29" spans="1:9" x14ac:dyDescent="0.25">
      <c r="A29" s="208">
        <f t="shared" si="6"/>
        <v>2.8750000000000017E-3</v>
      </c>
      <c r="B29" s="208">
        <f t="shared" si="5"/>
        <v>5.0178215994837006E-5</v>
      </c>
      <c r="C29" s="208">
        <f t="shared" si="7"/>
        <v>0.38630853875441523</v>
      </c>
      <c r="D29" s="208">
        <f t="shared" si="3"/>
        <v>-0.74238457126590995</v>
      </c>
      <c r="E29" s="208">
        <f>-((C29-C28)/($A$3))*$E$2*'PID Reaction'!$H$4</f>
        <v>5.9117708695711144</v>
      </c>
      <c r="F29" s="208">
        <f t="shared" si="4"/>
        <v>2.6373991524155871</v>
      </c>
    </row>
    <row r="30" spans="1:9" x14ac:dyDescent="0.25">
      <c r="A30" s="208">
        <f t="shared" si="6"/>
        <v>3.0000000000000018E-3</v>
      </c>
      <c r="B30" s="208">
        <f t="shared" si="5"/>
        <v>5.2359877559829916E-5</v>
      </c>
      <c r="C30" s="208">
        <f t="shared" si="7"/>
        <v>0.33873792024529065</v>
      </c>
      <c r="D30" s="208">
        <f t="shared" si="3"/>
        <v>-0.65096621085218487</v>
      </c>
      <c r="E30" s="208">
        <f>-((C30-C29)/($A$3))*$E$2*'PID Reaction'!$H$4</f>
        <v>6.0395657259184565</v>
      </c>
      <c r="F30" s="208">
        <f t="shared" si="4"/>
        <v>2.7977224751196679</v>
      </c>
    </row>
    <row r="31" spans="1:9" x14ac:dyDescent="0.25">
      <c r="A31" s="208">
        <f t="shared" si="6"/>
        <v>3.1250000000000019E-3</v>
      </c>
      <c r="B31" s="208">
        <f t="shared" si="5"/>
        <v>5.4541539124822834E-5</v>
      </c>
      <c r="C31" s="208">
        <f t="shared" si="7"/>
        <v>0.29028467725446166</v>
      </c>
      <c r="D31" s="208">
        <f t="shared" si="3"/>
        <v>-0.55785167566698912</v>
      </c>
      <c r="E31" s="208">
        <f>-((C31-C30)/($A$3))*$E$2*'PID Reaction'!$H$4</f>
        <v>6.1516237301156469</v>
      </c>
      <c r="F31" s="208">
        <f t="shared" si="4"/>
        <v>2.9557713482730823</v>
      </c>
    </row>
    <row r="32" spans="1:9" x14ac:dyDescent="0.25">
      <c r="A32" s="208">
        <f t="shared" si="6"/>
        <v>3.250000000000002E-3</v>
      </c>
      <c r="B32" s="208">
        <f t="shared" si="5"/>
        <v>5.6723200689815744E-5</v>
      </c>
      <c r="C32" s="208">
        <f t="shared" si="7"/>
        <v>0.24107506083303801</v>
      </c>
      <c r="D32" s="208">
        <f t="shared" si="3"/>
        <v>-0.46328358740528247</v>
      </c>
      <c r="E32" s="208">
        <f>-((C32-C31)/($A$3))*$E$2*'PID Reaction'!$H$4</f>
        <v>6.2476529008639465</v>
      </c>
      <c r="F32" s="208">
        <f t="shared" si="4"/>
        <v>3.1108976118046905</v>
      </c>
    </row>
    <row r="33" spans="1:6" x14ac:dyDescent="0.25">
      <c r="A33" s="208">
        <f t="shared" si="6"/>
        <v>3.3750000000000021E-3</v>
      </c>
      <c r="B33" s="208">
        <f t="shared" si="5"/>
        <v>5.8904862254808661E-5</v>
      </c>
      <c r="C33" s="208">
        <f t="shared" si="7"/>
        <v>0.19123729285873947</v>
      </c>
      <c r="D33" s="208">
        <f t="shared" si="3"/>
        <v>-0.36750835517835401</v>
      </c>
      <c r="E33" s="208">
        <f>-((C33-C32)/($A$3))*$E$2*'PID Reaction'!$H$4</f>
        <v>6.3274030220169415</v>
      </c>
      <c r="F33" s="208">
        <f t="shared" si="4"/>
        <v>3.2624718583090098</v>
      </c>
    </row>
    <row r="34" spans="1:6" x14ac:dyDescent="0.25">
      <c r="A34" s="208">
        <f t="shared" si="6"/>
        <v>3.5000000000000022E-3</v>
      </c>
      <c r="B34" s="208">
        <f t="shared" si="5"/>
        <v>6.1086523819801571E-5</v>
      </c>
      <c r="C34" s="208">
        <f t="shared" si="7"/>
        <v>0.14090123193758169</v>
      </c>
      <c r="D34" s="208">
        <f t="shared" si="3"/>
        <v>-0.27077553346372829</v>
      </c>
      <c r="E34" s="208">
        <f>-((C34-C33)/($A$3))*$E$2*'PID Reaction'!$H$4</f>
        <v>6.39066629455019</v>
      </c>
      <c r="F34" s="208">
        <f t="shared" si="4"/>
        <v>3.409884548207446</v>
      </c>
    </row>
    <row r="35" spans="1:6" x14ac:dyDescent="0.25">
      <c r="A35" s="208">
        <f t="shared" si="6"/>
        <v>3.6250000000000024E-3</v>
      </c>
      <c r="B35" s="208">
        <f t="shared" si="5"/>
        <v>6.3268185384794489E-5</v>
      </c>
      <c r="C35" s="208">
        <f t="shared" si="7"/>
        <v>9.0198035040858257E-2</v>
      </c>
      <c r="D35" s="208">
        <f t="shared" si="3"/>
        <v>-0.17333717185941896</v>
      </c>
      <c r="E35" s="208">
        <f>-((C35-C34)/($A$3))*$E$2*'PID Reaction'!$H$4</f>
        <v>6.4372778780080067</v>
      </c>
      <c r="F35" s="208">
        <f t="shared" si="4"/>
        <v>3.5525470978738687</v>
      </c>
    </row>
    <row r="36" spans="1:6" x14ac:dyDescent="0.25">
      <c r="A36" s="208">
        <f t="shared" si="6"/>
        <v>3.7500000000000025E-3</v>
      </c>
      <c r="B36" s="208">
        <f t="shared" si="5"/>
        <v>6.5449846949787406E-5</v>
      </c>
      <c r="C36" s="208">
        <f t="shared" si="7"/>
        <v>3.925981575906734E-2</v>
      </c>
      <c r="D36" s="208">
        <f t="shared" si="3"/>
        <v>-7.5447158336830078E-2</v>
      </c>
      <c r="E36" s="208">
        <f>-((C36-C35)/($A$3))*$E$2*'PID Reaction'!$H$4</f>
        <v>6.4671163200161743</v>
      </c>
      <c r="F36" s="208">
        <f t="shared" si="4"/>
        <v>3.6898929367237865</v>
      </c>
    </row>
    <row r="37" spans="1:6" x14ac:dyDescent="0.25">
      <c r="A37" s="208">
        <f t="shared" si="6"/>
        <v>3.8750000000000026E-3</v>
      </c>
      <c r="B37" s="208">
        <f t="shared" si="5"/>
        <v>6.7631508514780309E-5</v>
      </c>
      <c r="C37" s="208">
        <f t="shared" si="7"/>
        <v>-1.1780699936749987E-2</v>
      </c>
      <c r="D37" s="208">
        <f t="shared" si="3"/>
        <v>2.2639442296449923E-2</v>
      </c>
      <c r="E37" s="208">
        <f>-((C37-C36)/($A$3))*$E$2*'PID Reaction'!$H$4</f>
        <v>6.4801038727409672</v>
      </c>
      <c r="F37" s="208">
        <f t="shared" si="4"/>
        <v>3.8213785294021485</v>
      </c>
    </row>
    <row r="38" spans="1:6" x14ac:dyDescent="0.25">
      <c r="A38" s="208">
        <f t="shared" si="6"/>
        <v>4.0000000000000027E-3</v>
      </c>
      <c r="B38" s="208">
        <f t="shared" si="5"/>
        <v>6.9813170079773226E-5</v>
      </c>
      <c r="C38" s="208">
        <f t="shared" si="7"/>
        <v>-6.2790519529314512E-2</v>
      </c>
      <c r="D38" s="208">
        <f t="shared" si="3"/>
        <v>0.12066705300026488</v>
      </c>
      <c r="E38" s="208">
        <f>-((C38-C37)/($A$3))*$E$2*'PID Reaction'!$H$4</f>
        <v>6.4762066954719906</v>
      </c>
      <c r="F38" s="208">
        <f t="shared" si="4"/>
        <v>3.9464843593481729</v>
      </c>
    </row>
    <row r="39" spans="1:6" x14ac:dyDescent="0.25">
      <c r="A39" s="208">
        <f t="shared" si="6"/>
        <v>4.1250000000000028E-3</v>
      </c>
      <c r="B39" s="208">
        <f t="shared" si="5"/>
        <v>7.1994831644766144E-5</v>
      </c>
      <c r="C39" s="208">
        <f t="shared" si="7"/>
        <v>-0.1136367304839222</v>
      </c>
      <c r="D39" s="208">
        <f t="shared" si="3"/>
        <v>0.21838025044017265</v>
      </c>
      <c r="E39" s="208">
        <f>-((C39-C38)/($A$3))*$E$2*'PID Reaction'!$H$4</f>
        <v>6.455434942796991</v>
      </c>
      <c r="F39" s="208">
        <f t="shared" si="4"/>
        <v>4.0647158701659123</v>
      </c>
    </row>
    <row r="40" spans="1:6" x14ac:dyDescent="0.25">
      <c r="A40" s="208">
        <f t="shared" si="6"/>
        <v>4.2500000000000029E-3</v>
      </c>
      <c r="B40" s="208">
        <f t="shared" si="5"/>
        <v>7.4176493209759061E-5</v>
      </c>
      <c r="C40" s="208">
        <f t="shared" si="7"/>
        <v>-0.16418684656886415</v>
      </c>
      <c r="D40" s="208">
        <f t="shared" si="3"/>
        <v>0.31552443052524898</v>
      </c>
      <c r="E40" s="208">
        <f>-((C40-C39)/($A$3))*$E$2*'PID Reaction'!$H$4</f>
        <v>6.4178427381442296</v>
      </c>
      <c r="F40" s="208">
        <f t="shared" si="4"/>
        <v>4.175604361386994</v>
      </c>
    </row>
    <row r="41" spans="1:6" x14ac:dyDescent="0.25">
      <c r="A41" s="208">
        <f t="shared" si="6"/>
        <v>4.375000000000003E-3</v>
      </c>
      <c r="B41" s="208">
        <f t="shared" si="5"/>
        <v>7.6358154774751964E-5</v>
      </c>
      <c r="C41" s="208">
        <f t="shared" si="7"/>
        <v>-0.21430915306505188</v>
      </c>
      <c r="D41" s="208">
        <f t="shared" si="3"/>
        <v>0.41184647181123285</v>
      </c>
      <c r="E41" s="208">
        <f>-((C41-C40)/($A$3))*$E$2*'PID Reaction'!$H$4</f>
        <v>6.363528032755994</v>
      </c>
      <c r="F41" s="208">
        <f t="shared" si="4"/>
        <v>4.2787078353758146</v>
      </c>
    </row>
    <row r="42" spans="1:6" x14ac:dyDescent="0.25">
      <c r="A42" s="208">
        <f t="shared" si="6"/>
        <v>4.5000000000000031E-3</v>
      </c>
      <c r="B42" s="208">
        <f t="shared" si="5"/>
        <v>7.8539816339744881E-5</v>
      </c>
      <c r="C42" s="208">
        <f t="shared" si="7"/>
        <v>-0.26387304996537392</v>
      </c>
      <c r="D42" s="208">
        <f t="shared" si="3"/>
        <v>0.50709539504045775</v>
      </c>
      <c r="E42" s="208">
        <f>-((C42-C41)/($A$3))*$E$2*'PID Reaction'!$H$4</f>
        <v>6.2926323504648858</v>
      </c>
      <c r="F42" s="208">
        <f t="shared" si="4"/>
        <v>4.3736117922981377</v>
      </c>
    </row>
    <row r="43" spans="1:6" x14ac:dyDescent="0.25">
      <c r="A43" s="208">
        <f t="shared" si="6"/>
        <v>4.6250000000000032E-3</v>
      </c>
      <c r="B43" s="208">
        <f t="shared" si="5"/>
        <v>8.0721477904737799E-5</v>
      </c>
      <c r="C43" s="208">
        <f t="shared" si="7"/>
        <v>-0.31274939226952725</v>
      </c>
      <c r="D43" s="208">
        <f t="shared" si="3"/>
        <v>0.60102301710004136</v>
      </c>
      <c r="E43" s="208">
        <f>-((C43-C42)/($A$3))*$E$2*'PID Reaction'!$H$4</f>
        <v>6.2053404189353065</v>
      </c>
      <c r="F43" s="208">
        <f t="shared" si="4"/>
        <v>4.4599299702503394</v>
      </c>
    </row>
    <row r="44" spans="1:6" x14ac:dyDescent="0.25">
      <c r="A44" s="208">
        <f t="shared" si="6"/>
        <v>4.7500000000000034E-3</v>
      </c>
      <c r="B44" s="208">
        <f t="shared" si="5"/>
        <v>8.2903139469730716E-5</v>
      </c>
      <c r="C44" s="208">
        <f t="shared" si="7"/>
        <v>-0.36081082648764307</v>
      </c>
      <c r="D44" s="208">
        <f t="shared" si="3"/>
        <v>0.69338459769436322</v>
      </c>
      <c r="E44" s="208">
        <f>-((C44-C43)/($A$3))*$E$2*'PID Reaction'!$H$4</f>
        <v>6.1018796883319837</v>
      </c>
      <c r="F44" s="208">
        <f t="shared" si="4"/>
        <v>4.5373050278286762</v>
      </c>
    </row>
    <row r="45" spans="1:6" x14ac:dyDescent="0.25">
      <c r="A45" s="208">
        <f t="shared" si="6"/>
        <v>4.8750000000000035E-3</v>
      </c>
      <c r="B45" s="208">
        <f t="shared" si="5"/>
        <v>8.5084801034723619E-5</v>
      </c>
      <c r="C45" s="208">
        <f t="shared" si="7"/>
        <v>-0.40793212247591037</v>
      </c>
      <c r="D45" s="208">
        <f t="shared" si="3"/>
        <v>0.78393947704685607</v>
      </c>
      <c r="E45" s="208">
        <f>-((C45-C44)/($A$3))*$E$2*'PID Reaction'!$H$4</f>
        <v>5.9825197386704163</v>
      </c>
      <c r="F45" s="208">
        <f t="shared" si="4"/>
        <v>4.6054091666052805</v>
      </c>
    </row>
    <row r="46" spans="1:6" x14ac:dyDescent="0.25">
      <c r="A46" s="208">
        <f t="shared" si="6"/>
        <v>5.0000000000000036E-3</v>
      </c>
      <c r="B46" s="208">
        <f t="shared" si="5"/>
        <v>8.7266462599716536E-5</v>
      </c>
      <c r="C46" s="208">
        <f t="shared" si="7"/>
        <v>-0.45399049973954791</v>
      </c>
      <c r="D46" s="208">
        <f t="shared" si="3"/>
        <v>0.87245170296947894</v>
      </c>
      <c r="E46" s="208">
        <f>-((C46-C45)/($A$3))*$E$2*'PID Reaction'!$H$4</f>
        <v>5.8475715773914212</v>
      </c>
      <c r="F46" s="208">
        <f t="shared" si="4"/>
        <v>4.6639446911696476</v>
      </c>
    </row>
    <row r="47" spans="1:6" x14ac:dyDescent="0.25">
      <c r="A47" s="208">
        <f t="shared" si="6"/>
        <v>5.1250000000000037E-3</v>
      </c>
      <c r="B47" s="208">
        <f t="shared" si="5"/>
        <v>8.9448124164709454E-5</v>
      </c>
      <c r="C47" s="208">
        <f t="shared" si="7"/>
        <v>-0.49886594735290879</v>
      </c>
      <c r="D47" s="208">
        <f t="shared" si="3"/>
        <v>0.95869064566597906</v>
      </c>
      <c r="E47" s="208">
        <f>-((C47-C46)/($A$3))*$E$2*'PID Reaction'!$H$4</f>
        <v>5.6973868289922969</v>
      </c>
      <c r="F47" s="208">
        <f t="shared" si="4"/>
        <v>4.7126445045910543</v>
      </c>
    </row>
    <row r="48" spans="1:6" x14ac:dyDescent="0.25">
      <c r="A48" s="208">
        <f t="shared" si="6"/>
        <v>5.2500000000000038E-3</v>
      </c>
      <c r="B48" s="208">
        <f t="shared" si="5"/>
        <v>9.1629785729702371E-5</v>
      </c>
      <c r="C48" s="208">
        <f t="shared" si="7"/>
        <v>-0.54244153666312012</v>
      </c>
      <c r="D48" s="208">
        <f t="shared" si="3"/>
        <v>1.0424315986669845</v>
      </c>
      <c r="E48" s="208">
        <f>-((C48-C47)/($A$3))*$E$2*'PID Reaction'!$H$4</f>
        <v>5.5323568188244296</v>
      </c>
      <c r="F48" s="208">
        <f t="shared" si="4"/>
        <v>4.7512725373578446</v>
      </c>
    </row>
    <row r="49" spans="1:6" x14ac:dyDescent="0.25">
      <c r="A49" s="208">
        <f t="shared" si="6"/>
        <v>5.3750000000000039E-3</v>
      </c>
      <c r="B49" s="208">
        <f t="shared" si="5"/>
        <v>9.3811447294695288E-5</v>
      </c>
      <c r="C49" s="208">
        <f t="shared" si="7"/>
        <v>-0.58460372596247479</v>
      </c>
      <c r="D49" s="208">
        <f t="shared" si="3"/>
        <v>1.1234563643311262</v>
      </c>
      <c r="E49" s="208">
        <f>-((C49-C48)/($A$3))*$E$2*'PID Reaction'!$H$4</f>
        <v>5.3529115534460683</v>
      </c>
      <c r="F49" s="208">
        <f t="shared" si="4"/>
        <v>4.7796241080536808</v>
      </c>
    </row>
    <row r="50" spans="1:6" x14ac:dyDescent="0.25">
      <c r="A50" s="208">
        <f t="shared" si="6"/>
        <v>5.500000000000004E-3</v>
      </c>
      <c r="B50" s="208">
        <f t="shared" si="5"/>
        <v>9.5993108859688191E-5</v>
      </c>
      <c r="C50" s="208">
        <f t="shared" si="7"/>
        <v>-0.62524265633570664</v>
      </c>
      <c r="D50" s="208">
        <f t="shared" si="3"/>
        <v>1.2015538223865811</v>
      </c>
      <c r="E50" s="208">
        <f>-((C50-C49)/($A$3))*$E$2*'PID Reaction'!$H$4</f>
        <v>5.1595186001855158</v>
      </c>
      <c r="F50" s="208">
        <f t="shared" si="4"/>
        <v>4.7975262142379895</v>
      </c>
    </row>
    <row r="51" spans="1:6" x14ac:dyDescent="0.25">
      <c r="A51" s="208">
        <f t="shared" si="6"/>
        <v>5.6250000000000041E-3</v>
      </c>
      <c r="B51" s="208">
        <f t="shared" si="5"/>
        <v>9.8174770424681109E-5</v>
      </c>
      <c r="C51" s="208">
        <f t="shared" si="7"/>
        <v>-0.66425243791128308</v>
      </c>
      <c r="D51" s="208">
        <f t="shared" si="3"/>
        <v>1.2765204800316292</v>
      </c>
      <c r="E51" s="208">
        <f>-((C51-C50)/($A$3))*$E$2*'PID Reaction'!$H$4</f>
        <v>4.9526818688351844</v>
      </c>
      <c r="F51" s="208">
        <f t="shared" si="4"/>
        <v>4.8048377522076713</v>
      </c>
    </row>
    <row r="52" spans="1:6" x14ac:dyDescent="0.25">
      <c r="A52" s="208">
        <f t="shared" si="6"/>
        <v>5.7500000000000042E-3</v>
      </c>
      <c r="B52" s="208">
        <f t="shared" si="5"/>
        <v>1.0035643198967403E-4</v>
      </c>
      <c r="C52" s="208">
        <f t="shared" si="7"/>
        <v>-0.70153142577085692</v>
      </c>
      <c r="D52" s="208">
        <f t="shared" si="3"/>
        <v>1.3481610021608867</v>
      </c>
      <c r="E52" s="208">
        <f>-((C52-C51)/($A$3))*$E$2*'PID Reaction'!$H$4</f>
        <v>4.7329402986514939</v>
      </c>
      <c r="F52" s="208">
        <f t="shared" si="4"/>
        <v>4.8014496645291125</v>
      </c>
    </row>
    <row r="53" spans="1:6" x14ac:dyDescent="0.25">
      <c r="A53" s="208">
        <f t="shared" si="6"/>
        <v>5.8750000000000044E-3</v>
      </c>
      <c r="B53" s="208">
        <f t="shared" si="5"/>
        <v>1.0253809355466694E-4</v>
      </c>
      <c r="C53" s="208">
        <f t="shared" si="7"/>
        <v>-0.73698248479795181</v>
      </c>
      <c r="D53" s="208">
        <f t="shared" si="3"/>
        <v>1.416288720335616</v>
      </c>
      <c r="E53" s="208">
        <f>-((C53-C52)/($A$3))*$E$2*'PID Reaction'!$H$4</f>
        <v>4.5008664540799668</v>
      </c>
      <c r="F53" s="208">
        <f t="shared" si="4"/>
        <v>4.7872850144430208</v>
      </c>
    </row>
    <row r="54" spans="1:6" x14ac:dyDescent="0.25">
      <c r="A54" s="208">
        <f t="shared" si="6"/>
        <v>6.0000000000000045E-3</v>
      </c>
      <c r="B54" s="208">
        <f t="shared" si="5"/>
        <v>1.0471975511965985E-4</v>
      </c>
      <c r="C54" s="208">
        <f t="shared" si="7"/>
        <v>-0.77051324277579025</v>
      </c>
      <c r="D54" s="208">
        <f t="shared" si="3"/>
        <v>1.4807261191719472</v>
      </c>
      <c r="E54" s="208">
        <f>-((C54-C53)/($A$3))*$E$2*'PID Reaction'!$H$4</f>
        <v>4.2570650328663682</v>
      </c>
      <c r="F54" s="208">
        <f t="shared" si="4"/>
        <v>4.7622989864594052</v>
      </c>
    </row>
    <row r="55" spans="1:6" x14ac:dyDescent="0.25">
      <c r="A55" s="208">
        <f t="shared" si="6"/>
        <v>6.1250000000000046E-3</v>
      </c>
      <c r="B55" s="208">
        <f t="shared" si="5"/>
        <v>1.0690141668465276E-4</v>
      </c>
      <c r="C55" s="208">
        <f t="shared" si="7"/>
        <v>-0.802036331074784</v>
      </c>
      <c r="D55" s="208">
        <f t="shared" si="3"/>
        <v>1.5413052988796554</v>
      </c>
      <c r="E55" s="208">
        <f>-((C55-C54)/($A$3))*$E$2*'PID Reaction'!$H$4</f>
        <v>4.0021712904402467</v>
      </c>
      <c r="F55" s="208">
        <f t="shared" si="4"/>
        <v>4.7264788126753468</v>
      </c>
    </row>
    <row r="56" spans="1:6" x14ac:dyDescent="0.25">
      <c r="A56" s="208">
        <f t="shared" si="6"/>
        <v>6.2500000000000047E-3</v>
      </c>
      <c r="B56" s="208">
        <f t="shared" si="5"/>
        <v>1.0908307824964568E-4</v>
      </c>
      <c r="C56" s="208">
        <f t="shared" si="7"/>
        <v>-0.83146961230254635</v>
      </c>
      <c r="D56" s="208">
        <f t="shared" si="3"/>
        <v>1.5978684127462954</v>
      </c>
      <c r="E56" s="208">
        <f>-((C56-C55)/($A$3))*$E$2*'PID Reaction'!$H$4</f>
        <v>3.7368493846767068</v>
      </c>
      <c r="F56" s="208">
        <f t="shared" si="4"/>
        <v>4.679843624563695</v>
      </c>
    </row>
    <row r="57" spans="1:6" x14ac:dyDescent="0.25">
      <c r="A57" s="208">
        <f t="shared" si="6"/>
        <v>6.3750000000000048E-3</v>
      </c>
      <c r="B57" s="208">
        <f t="shared" si="5"/>
        <v>1.112647398146386E-4</v>
      </c>
      <c r="C57" s="208">
        <f t="shared" si="7"/>
        <v>-0.85873639432325155</v>
      </c>
      <c r="D57" s="208">
        <f t="shared" si="3"/>
        <v>1.6502680784267656</v>
      </c>
      <c r="E57" s="208">
        <f>-((C57-C56)/($A$3))*$E$2*'PID Reaction'!$H$4</f>
        <v>3.4617906453487324</v>
      </c>
      <c r="F57" s="208">
        <f t="shared" si="4"/>
        <v>4.6224442301959217</v>
      </c>
    </row>
    <row r="58" spans="1:6" x14ac:dyDescent="0.25">
      <c r="A58" s="208">
        <f t="shared" si="6"/>
        <v>6.5000000000000049E-3</v>
      </c>
      <c r="B58" s="208">
        <f t="shared" si="5"/>
        <v>1.134464013796315E-4</v>
      </c>
      <c r="C58" s="208">
        <f t="shared" si="7"/>
        <v>-0.88376563008869424</v>
      </c>
      <c r="D58" s="208">
        <f t="shared" si="3"/>
        <v>1.6983677619666473</v>
      </c>
      <c r="E58" s="208">
        <f>-((C58-C57)/($A$3))*$E$2*'PID Reaction'!$H$4</f>
        <v>3.1777117727806039</v>
      </c>
      <c r="F58" s="208">
        <f t="shared" si="4"/>
        <v>4.5543628170766413</v>
      </c>
    </row>
    <row r="59" spans="1:6" x14ac:dyDescent="0.25">
      <c r="A59" s="208">
        <f t="shared" si="6"/>
        <v>6.625000000000005E-3</v>
      </c>
      <c r="B59" s="208">
        <f t="shared" si="5"/>
        <v>1.1562806294462442E-4</v>
      </c>
      <c r="C59" s="208">
        <f t="shared" si="7"/>
        <v>-0.90649210276035563</v>
      </c>
      <c r="D59" s="208">
        <f t="shared" si="3"/>
        <v>1.742042133558686</v>
      </c>
      <c r="E59" s="208">
        <f>-((C59-C58)/($A$3))*$E$2*'PID Reaction'!$H$4</f>
        <v>2.8853529703941301</v>
      </c>
      <c r="F59" s="208">
        <f t="shared" si="4"/>
        <v>4.4757125809800389</v>
      </c>
    </row>
    <row r="60" spans="1:6" x14ac:dyDescent="0.25">
      <c r="A60" s="208">
        <f t="shared" si="6"/>
        <v>6.7500000000000051E-3</v>
      </c>
      <c r="B60" s="208">
        <f t="shared" si="5"/>
        <v>1.1780972450961734E-4</v>
      </c>
      <c r="C60" s="208">
        <f t="shared" si="7"/>
        <v>-0.92685659564012157</v>
      </c>
      <c r="D60" s="208">
        <f t="shared" si="3"/>
        <v>1.7811773941054474</v>
      </c>
      <c r="E60" s="208">
        <f>-((C60-C59)/($A$3))*$E$2*'PID Reaction'!$H$4</f>
        <v>2.5854760160150834</v>
      </c>
      <c r="F60" s="208">
        <f t="shared" si="4"/>
        <v>4.3866372813894285</v>
      </c>
    </row>
    <row r="61" spans="1:6" x14ac:dyDescent="0.25">
      <c r="A61" s="208">
        <f t="shared" si="6"/>
        <v>6.8750000000000052E-3</v>
      </c>
      <c r="B61" s="208">
        <f t="shared" si="5"/>
        <v>1.1999138607461025E-4</v>
      </c>
      <c r="C61" s="208">
        <f t="shared" si="7"/>
        <v>-0.94480604646687882</v>
      </c>
      <c r="D61" s="208">
        <f t="shared" si="3"/>
        <v>1.81567157173726</v>
      </c>
      <c r="E61" s="208">
        <f>-((C61-C60)/($A$3))*$E$2*'PID Reaction'!$H$4</f>
        <v>2.2788622769651004</v>
      </c>
      <c r="F61" s="208">
        <f t="shared" si="4"/>
        <v>4.2873107243496333</v>
      </c>
    </row>
    <row r="62" spans="1:6" x14ac:dyDescent="0.25">
      <c r="A62" s="208">
        <f t="shared" si="6"/>
        <v>7.0000000000000053E-3</v>
      </c>
      <c r="B62" s="208">
        <f t="shared" si="5"/>
        <v>1.2217304763960317E-4</v>
      </c>
      <c r="C62" s="208">
        <f t="shared" si="7"/>
        <v>-0.96029368567694373</v>
      </c>
      <c r="D62" s="208">
        <f t="shared" si="3"/>
        <v>1.8454347875128099</v>
      </c>
      <c r="E62" s="208">
        <f>-((C62-C61)/($A$3))*$E$2*'PID Reaction'!$H$4</f>
        <v>1.9663106741098404</v>
      </c>
      <c r="F62" s="208">
        <f t="shared" si="4"/>
        <v>4.1779361737474101</v>
      </c>
    </row>
    <row r="63" spans="1:6" x14ac:dyDescent="0.25">
      <c r="A63" s="208">
        <f t="shared" si="6"/>
        <v>7.1250000000000055E-3</v>
      </c>
      <c r="B63" s="208">
        <f t="shared" si="5"/>
        <v>1.2435470920459609E-4</v>
      </c>
      <c r="C63" s="208">
        <f t="shared" si="7"/>
        <v>-0.97327915826807554</v>
      </c>
      <c r="D63" s="208">
        <f t="shared" si="3"/>
        <v>1.8703894896100917</v>
      </c>
      <c r="E63" s="208">
        <f>-((C63-C62)/($A$3))*$E$2*'PID Reaction'!$H$4</f>
        <v>1.6486356001700941</v>
      </c>
      <c r="F63" s="208">
        <f t="shared" si="4"/>
        <v>4.0587456922373457</v>
      </c>
    </row>
    <row r="64" spans="1:6" x14ac:dyDescent="0.25">
      <c r="A64" s="208">
        <f t="shared" si="6"/>
        <v>7.2500000000000056E-3</v>
      </c>
      <c r="B64" s="208">
        <f t="shared" si="5"/>
        <v>1.2653637076958898E-4</v>
      </c>
      <c r="C64" s="208">
        <f t="shared" si="7"/>
        <v>-0.98372862894953617</v>
      </c>
      <c r="D64" s="208">
        <f t="shared" si="3"/>
        <v>1.8904706553974819</v>
      </c>
      <c r="E64" s="208">
        <f>-((C64-C63)/($A$3))*$E$2*'PID Reaction'!$H$4</f>
        <v>1.3266647977182409</v>
      </c>
      <c r="F64" s="208">
        <f t="shared" si="4"/>
        <v>3.9299994132288321</v>
      </c>
    </row>
    <row r="65" spans="1:6" x14ac:dyDescent="0.25">
      <c r="A65" s="208">
        <f t="shared" si="6"/>
        <v>7.3750000000000057E-3</v>
      </c>
      <c r="B65" s="208">
        <f t="shared" si="5"/>
        <v>1.2871803233458189E-4</v>
      </c>
      <c r="C65" s="208">
        <f t="shared" si="7"/>
        <v>-0.99161487030421946</v>
      </c>
      <c r="D65" s="208">
        <f t="shared" si="3"/>
        <v>1.9056259608584307</v>
      </c>
      <c r="E65" s="208">
        <f>-((C65-C64)/($A$3))*$E$2*'PID Reaction'!$H$4</f>
        <v>1.0012372023905916</v>
      </c>
      <c r="F65" s="208">
        <f t="shared" si="4"/>
        <v>3.79198474554362</v>
      </c>
    </row>
    <row r="66" spans="1:6" x14ac:dyDescent="0.25">
      <c r="A66" s="208">
        <f t="shared" si="6"/>
        <v>7.5000000000000058E-3</v>
      </c>
      <c r="B66" s="208">
        <f t="shared" si="5"/>
        <v>1.3089969389957481E-4</v>
      </c>
      <c r="C66" s="208">
        <f t="shared" si="7"/>
        <v>-0.99691733373312819</v>
      </c>
      <c r="D66" s="208">
        <f t="shared" si="3"/>
        <v>1.915815916928302</v>
      </c>
      <c r="E66" s="208">
        <f>-((C66-C65)/($A$3))*$E$2*'PID Reaction'!$H$4</f>
        <v>0.67320075693425119</v>
      </c>
      <c r="F66" s="208">
        <f t="shared" si="4"/>
        <v>3.6450155125423902</v>
      </c>
    </row>
    <row r="67" spans="1:6" x14ac:dyDescent="0.25">
      <c r="A67" s="208">
        <f t="shared" si="6"/>
        <v>7.6250000000000059E-3</v>
      </c>
      <c r="B67" s="208">
        <f t="shared" si="5"/>
        <v>1.3308135546456773E-4</v>
      </c>
      <c r="C67" s="208">
        <f t="shared" si="7"/>
        <v>-0.99962220299734694</v>
      </c>
      <c r="D67" s="208">
        <f t="shared" si="3"/>
        <v>1.9210139723881217</v>
      </c>
      <c r="E67" s="208">
        <f>-((C67-C66)/($A$3))*$E$2*'PID Reaction'!$H$4</f>
        <v>0.34341020178521331</v>
      </c>
      <c r="F67" s="208">
        <f t="shared" si="4"/>
        <v>3.4894310277024734</v>
      </c>
    </row>
    <row r="68" spans="1:6" x14ac:dyDescent="0.25">
      <c r="A68" s="208">
        <f t="shared" si="6"/>
        <v>7.750000000000006E-3</v>
      </c>
      <c r="B68" s="208">
        <f t="shared" si="5"/>
        <v>1.3526301702956065E-4</v>
      </c>
      <c r="C68" s="208">
        <f t="shared" si="7"/>
        <v>-0.99972243021800045</v>
      </c>
      <c r="D68" s="208">
        <f t="shared" si="3"/>
        <v>1.9212065830471403</v>
      </c>
      <c r="E68" s="208">
        <f>-((C68-C67)/($A$3))*$E$2*'PID Reaction'!$H$4</f>
        <v>1.2724847934168835E-2</v>
      </c>
      <c r="F68" s="208">
        <f t="shared" si="4"/>
        <v>3.3255951088067182</v>
      </c>
    </row>
    <row r="69" spans="1:6" x14ac:dyDescent="0.25">
      <c r="A69" s="208">
        <f t="shared" si="6"/>
        <v>7.8750000000000053E-3</v>
      </c>
      <c r="B69" s="208">
        <f t="shared" si="5"/>
        <v>1.3744467859455354E-4</v>
      </c>
      <c r="C69" s="208">
        <f t="shared" si="7"/>
        <v>-0.9972177542403925</v>
      </c>
      <c r="D69" s="208">
        <f t="shared" si="3"/>
        <v>1.916393247033932</v>
      </c>
      <c r="E69" s="208">
        <f>-((C69-C68)/($A$3))*$E$2*'PID Reaction'!$H$4</f>
        <v>-0.31799366211710539</v>
      </c>
      <c r="F69" s="208">
        <f t="shared" si="4"/>
        <v>3.1538950330751701</v>
      </c>
    </row>
    <row r="70" spans="1:6" x14ac:dyDescent="0.25">
      <c r="A70" s="208">
        <f t="shared" si="6"/>
        <v>8.0000000000000054E-3</v>
      </c>
      <c r="B70" s="208">
        <f t="shared" si="5"/>
        <v>1.3962634015954645E-4</v>
      </c>
      <c r="C70" s="208">
        <f t="shared" si="7"/>
        <v>-0.99211470131447754</v>
      </c>
      <c r="D70" s="208">
        <f t="shared" si="3"/>
        <v>1.9065865061040841</v>
      </c>
      <c r="E70" s="208">
        <f>-((C70-C69)/($A$3))*$E$2*'PID Reaction'!$H$4</f>
        <v>-0.6478835994741623</v>
      </c>
      <c r="F70" s="208">
        <f t="shared" si="4"/>
        <v>2.9747404357362957</v>
      </c>
    </row>
    <row r="71" spans="1:6" x14ac:dyDescent="0.25">
      <c r="A71" s="208">
        <f t="shared" si="6"/>
        <v>8.1250000000000055E-3</v>
      </c>
      <c r="B71" s="208">
        <f t="shared" si="5"/>
        <v>1.4180800172453937E-4</v>
      </c>
      <c r="C71" s="208">
        <f t="shared" si="7"/>
        <v>-0.98442656808989126</v>
      </c>
      <c r="D71" s="208">
        <f t="shared" si="3"/>
        <v>1.8918119129610678</v>
      </c>
      <c r="E71" s="208">
        <f>-((C71-C70)/($A$3))*$E$2*'PID Reaction'!$H$4</f>
        <v>-0.97608539419347395</v>
      </c>
      <c r="F71" s="208">
        <f t="shared" si="4"/>
        <v>2.7885621546924932</v>
      </c>
    </row>
    <row r="72" spans="1:6" x14ac:dyDescent="0.25">
      <c r="A72" s="208">
        <f t="shared" si="6"/>
        <v>8.2500000000000056E-3</v>
      </c>
      <c r="B72" s="208">
        <f t="shared" si="5"/>
        <v>1.4398966328953229E-4</v>
      </c>
      <c r="C72" s="208">
        <f t="shared" si="7"/>
        <v>-0.9741733869698489</v>
      </c>
      <c r="D72" s="208">
        <f t="shared" ref="D72:D135" si="8">-C72*$D$2*$H$2</f>
        <v>1.8721079646754375</v>
      </c>
      <c r="E72" s="208">
        <f>-((C72-C71)/($A$3))*$E$2*'PID Reaction'!$H$4</f>
        <v>-1.3017438750005785</v>
      </c>
      <c r="F72" s="208">
        <f t="shared" ref="F72:F135" si="9">F71+$F$3*(E72-F71)</f>
        <v>2.5958110240852266</v>
      </c>
    </row>
    <row r="73" spans="1:6" x14ac:dyDescent="0.25">
      <c r="A73" s="208">
        <f t="shared" si="6"/>
        <v>8.3750000000000057E-3</v>
      </c>
      <c r="B73" s="208">
        <f t="shared" si="5"/>
        <v>1.461713248545252E-4</v>
      </c>
      <c r="C73" s="208">
        <f t="shared" si="7"/>
        <v>-0.96138187391418528</v>
      </c>
      <c r="D73" s="208">
        <f t="shared" si="8"/>
        <v>1.8475260023758466</v>
      </c>
      <c r="E73" s="208">
        <f>-((C73-C72)/($A$3))*$E$2*'PID Reaction'!$H$4</f>
        <v>-1.6240104975470526</v>
      </c>
      <c r="F73" s="208">
        <f t="shared" si="9"/>
        <v>2.3969566197079257</v>
      </c>
    </row>
    <row r="74" spans="1:6" x14ac:dyDescent="0.25">
      <c r="A74" s="208">
        <f t="shared" si="6"/>
        <v>8.5000000000000058E-3</v>
      </c>
      <c r="B74" s="208">
        <f t="shared" si="5"/>
        <v>1.4835298641951812E-4</v>
      </c>
      <c r="C74" s="208">
        <f t="shared" si="7"/>
        <v>-0.94608535882754452</v>
      </c>
      <c r="D74" s="208">
        <f t="shared" si="8"/>
        <v>1.8181300774732456</v>
      </c>
      <c r="E74" s="208">
        <f>-((C74-C73)/($A$3))*$E$2*'PID Reaction'!$H$4</f>
        <v>-1.9420455553999108</v>
      </c>
      <c r="F74" s="208">
        <f t="shared" si="9"/>
        <v>2.1924859593494919</v>
      </c>
    </row>
    <row r="75" spans="1:6" x14ac:dyDescent="0.25">
      <c r="A75" s="208">
        <f t="shared" si="6"/>
        <v>8.6250000000000059E-3</v>
      </c>
      <c r="B75" s="208">
        <f t="shared" si="5"/>
        <v>1.5053464798451104E-4</v>
      </c>
      <c r="C75" s="208">
        <f t="shared" si="7"/>
        <v>-0.92832369871409781</v>
      </c>
      <c r="D75" s="208">
        <f t="shared" si="8"/>
        <v>1.7839967847668305</v>
      </c>
      <c r="E75" s="208">
        <f>-((C75-C74)/($A$3))*$E$2*'PID Reaction'!$H$4</f>
        <v>-2.2550203680031937</v>
      </c>
      <c r="F75" s="208">
        <f t="shared" si="9"/>
        <v>1.982902161277412</v>
      </c>
    </row>
    <row r="76" spans="1:6" x14ac:dyDescent="0.25">
      <c r="A76" s="208">
        <f t="shared" si="6"/>
        <v>8.750000000000006E-3</v>
      </c>
      <c r="B76" s="208">
        <f t="shared" si="5"/>
        <v>1.5271630954950393E-4</v>
      </c>
      <c r="C76" s="208">
        <f t="shared" si="7"/>
        <v>-0.90814317382508036</v>
      </c>
      <c r="D76" s="208">
        <f t="shared" si="8"/>
        <v>1.7452150628666101</v>
      </c>
      <c r="E76" s="208">
        <f>-((C76-C75)/($A$3))*$E$2*'PID Reaction'!$H$4</f>
        <v>-2.5621194399096554</v>
      </c>
      <c r="F76" s="208">
        <f t="shared" si="9"/>
        <v>1.7687230641869689</v>
      </c>
    </row>
    <row r="77" spans="1:6" x14ac:dyDescent="0.25">
      <c r="A77" s="208">
        <f t="shared" si="6"/>
        <v>8.8750000000000061E-3</v>
      </c>
      <c r="B77" s="208">
        <f t="shared" si="5"/>
        <v>1.5489797111449685E-4</v>
      </c>
      <c r="C77" s="208">
        <f t="shared" si="7"/>
        <v>-0.88559636706974476</v>
      </c>
      <c r="D77" s="208">
        <f t="shared" si="8"/>
        <v>1.7018859624526115</v>
      </c>
      <c r="E77" s="208">
        <f>-((C77-C76)/($A$3))*$E$2*'PID Reaction'!$H$4</f>
        <v>-2.8625425856574078</v>
      </c>
      <c r="F77" s="208">
        <f t="shared" si="9"/>
        <v>1.5504798120513612</v>
      </c>
    </row>
    <row r="78" spans="1:6" x14ac:dyDescent="0.25">
      <c r="A78" s="208">
        <f t="shared" si="6"/>
        <v>9.0000000000000063E-3</v>
      </c>
      <c r="B78" s="208">
        <f t="shared" si="5"/>
        <v>1.5707963267948976E-4</v>
      </c>
      <c r="C78" s="208">
        <f t="shared" si="7"/>
        <v>-0.86074202700394253</v>
      </c>
      <c r="D78" s="208">
        <f t="shared" si="8"/>
        <v>1.6541223829745566</v>
      </c>
      <c r="E78" s="208">
        <f>-((C78-C77)/($A$3))*$E$2*'PID Reaction'!$H$4</f>
        <v>-3.1555070147542508</v>
      </c>
      <c r="F78" s="208">
        <f t="shared" si="9"/>
        <v>1.3287154074066185</v>
      </c>
    </row>
    <row r="79" spans="1:6" x14ac:dyDescent="0.25">
      <c r="A79" s="208">
        <f t="shared" si="6"/>
        <v>9.1250000000000064E-3</v>
      </c>
      <c r="B79" s="208">
        <f t="shared" si="5"/>
        <v>1.5926129424448268E-4</v>
      </c>
      <c r="C79" s="208">
        <f t="shared" si="7"/>
        <v>-0.83364491475333324</v>
      </c>
      <c r="D79" s="208">
        <f t="shared" si="8"/>
        <v>1.6020487784780706</v>
      </c>
      <c r="E79" s="208">
        <f>-((C79-C78)/($A$3))*$E$2*'PID Reaction'!$H$4</f>
        <v>-3.4402493713373548</v>
      </c>
      <c r="F79" s="208">
        <f t="shared" si="9"/>
        <v>1.1039832366946605</v>
      </c>
    </row>
    <row r="80" spans="1:6" x14ac:dyDescent="0.25">
      <c r="A80" s="208">
        <f t="shared" si="6"/>
        <v>9.2500000000000065E-3</v>
      </c>
      <c r="B80" s="208">
        <f t="shared" si="5"/>
        <v>1.614429558094756E-4</v>
      </c>
      <c r="C80" s="208">
        <f t="shared" si="7"/>
        <v>-0.80437563527008271</v>
      </c>
      <c r="D80" s="208">
        <f t="shared" si="8"/>
        <v>1.5458008333239288</v>
      </c>
      <c r="E80" s="208">
        <f>-((C80-C79)/($A$3))*$E$2*'PID Reaction'!$H$4</f>
        <v>-3.7160277231934868</v>
      </c>
      <c r="F80" s="208">
        <f t="shared" si="9"/>
        <v>0.87684557136755714</v>
      </c>
    </row>
    <row r="81" spans="1:6" x14ac:dyDescent="0.25">
      <c r="A81" s="208">
        <f t="shared" ref="A81:A144" si="10">A80+$A$3</f>
        <v>9.3750000000000066E-3</v>
      </c>
      <c r="B81" s="208">
        <f t="shared" si="5"/>
        <v>1.6362461737446851E-4</v>
      </c>
      <c r="C81" s="208">
        <f t="shared" ref="C81:C144" si="11">$C$2*COS(B81*$B$2*360)</f>
        <v>-0.77301045336273511</v>
      </c>
      <c r="D81" s="208">
        <f t="shared" si="8"/>
        <v>1.4855251086453027</v>
      </c>
      <c r="E81" s="208">
        <f>-((C81-C80)/($A$3))*$E$2*'PID Reaction'!$H$4</f>
        <v>-3.9821234949568516</v>
      </c>
      <c r="F81" s="208">
        <f t="shared" si="9"/>
        <v>0.64787204852578484</v>
      </c>
    </row>
    <row r="82" spans="1:6" x14ac:dyDescent="0.25">
      <c r="A82" s="208">
        <f t="shared" si="10"/>
        <v>9.5000000000000067E-3</v>
      </c>
      <c r="B82" s="208">
        <f t="shared" si="5"/>
        <v>1.6580627893946143E-4</v>
      </c>
      <c r="C82" s="208">
        <f t="shared" si="11"/>
        <v>-0.73963109497860779</v>
      </c>
      <c r="D82" s="208">
        <f t="shared" si="8"/>
        <v>1.4213786604641898</v>
      </c>
      <c r="E82" s="208">
        <f>-((C82-C81)/($A$3))*$E$2*'PID Reaction'!$H$4</f>
        <v>-4.2378433404488023</v>
      </c>
      <c r="F82" s="208">
        <f t="shared" si="9"/>
        <v>0.41763813492278745</v>
      </c>
    </row>
    <row r="83" spans="1:6" x14ac:dyDescent="0.25">
      <c r="A83" s="208">
        <f t="shared" si="10"/>
        <v>9.6250000000000068E-3</v>
      </c>
      <c r="B83" s="208">
        <f t="shared" si="5"/>
        <v>1.6798794050445435E-4</v>
      </c>
      <c r="C83" s="208">
        <f t="shared" si="11"/>
        <v>-0.70432453425650421</v>
      </c>
      <c r="D83" s="208">
        <f t="shared" si="8"/>
        <v>1.3535286304620946</v>
      </c>
      <c r="E83" s="208">
        <f>-((C83-C82)/($A$3))*$E$2*'PID Reaction'!$H$4</f>
        <v>-4.4825209492782712</v>
      </c>
      <c r="F83" s="208">
        <f t="shared" si="9"/>
        <v>0.18672357821757743</v>
      </c>
    </row>
    <row r="84" spans="1:6" x14ac:dyDescent="0.25">
      <c r="A84" s="208">
        <f t="shared" si="10"/>
        <v>9.7500000000000069E-3</v>
      </c>
      <c r="B84" s="208">
        <f t="shared" si="5"/>
        <v>1.7016960206944724E-4</v>
      </c>
      <c r="C84" s="208">
        <f t="shared" si="11"/>
        <v>-0.66718276690459766</v>
      </c>
      <c r="D84" s="208">
        <f t="shared" si="8"/>
        <v>1.2821518104712417</v>
      </c>
      <c r="E84" s="208">
        <f>-((C84-C83)/($A$3))*$E$2*'PID Reaction'!$H$4</f>
        <v>-4.7155187829980552</v>
      </c>
      <c r="F84" s="208">
        <f t="shared" si="9"/>
        <v>-4.4289150604098243E-2</v>
      </c>
    </row>
    <row r="85" spans="1:6" x14ac:dyDescent="0.25">
      <c r="A85" s="208">
        <f t="shared" si="10"/>
        <v>9.875000000000007E-3</v>
      </c>
      <c r="B85" s="208">
        <f t="shared" si="5"/>
        <v>1.7235126363444016E-4</v>
      </c>
      <c r="C85" s="208">
        <f t="shared" si="11"/>
        <v>-0.62830257049398153</v>
      </c>
      <c r="D85" s="208">
        <f t="shared" si="8"/>
        <v>1.2074341818211041</v>
      </c>
      <c r="E85" s="208">
        <f>-((C85-C84)/($A$3))*$E$2*'PID Reaction'!$H$4</f>
        <v>-4.936229736291823</v>
      </c>
      <c r="F85" s="208">
        <f t="shared" si="9"/>
        <v>-0.27481641969101284</v>
      </c>
    </row>
    <row r="86" spans="1:6" x14ac:dyDescent="0.25">
      <c r="A86" s="208">
        <f t="shared" si="10"/>
        <v>1.0000000000000007E-2</v>
      </c>
      <c r="B86" s="208">
        <f t="shared" si="5"/>
        <v>1.7453292519943307E-4</v>
      </c>
      <c r="C86" s="208">
        <f t="shared" si="11"/>
        <v>-0.58778525229247114</v>
      </c>
      <c r="D86" s="208">
        <f t="shared" si="8"/>
        <v>1.1295704307405334</v>
      </c>
      <c r="E86" s="208">
        <f>-((C86-C85)/($A$3))*$E$2*'PID Reaction'!$H$4</f>
        <v>-5.1440787188637573</v>
      </c>
      <c r="F86" s="208">
        <f t="shared" si="9"/>
        <v>-0.5042749997032554</v>
      </c>
    </row>
    <row r="87" spans="1:6" x14ac:dyDescent="0.25">
      <c r="A87" s="208">
        <f t="shared" si="10"/>
        <v>1.0125000000000007E-2</v>
      </c>
      <c r="B87" s="208">
        <f t="shared" si="5"/>
        <v>1.7671458676442599E-4</v>
      </c>
      <c r="C87" s="208">
        <f t="shared" si="11"/>
        <v>-0.54573638529570712</v>
      </c>
      <c r="D87" s="208">
        <f t="shared" si="8"/>
        <v>1.0487634410781721</v>
      </c>
      <c r="E87" s="208">
        <f>-((C87-C86)/($A$3))*$E$2*'PID Reaction'!$H$4</f>
        <v>-5.3385241539091597</v>
      </c>
      <c r="F87" s="208">
        <f t="shared" si="9"/>
        <v>-0.73208362413039452</v>
      </c>
    </row>
    <row r="88" spans="1:6" x14ac:dyDescent="0.25">
      <c r="A88" s="208">
        <f t="shared" si="10"/>
        <v>1.0250000000000007E-2</v>
      </c>
      <c r="B88" s="208">
        <f t="shared" si="5"/>
        <v>1.7889624832941891E-4</v>
      </c>
      <c r="C88" s="208">
        <f t="shared" si="11"/>
        <v>-0.50226553314336975</v>
      </c>
      <c r="D88" s="208">
        <f t="shared" si="8"/>
        <v>0.96522376566293944</v>
      </c>
      <c r="E88" s="208">
        <f>-((C88-C87)/($A$3))*$E$2*'PID Reaction'!$H$4</f>
        <v>-5.519059389260752</v>
      </c>
      <c r="F88" s="208">
        <f t="shared" si="9"/>
        <v>-0.95766454258008316</v>
      </c>
    </row>
    <row r="89" spans="1:6" x14ac:dyDescent="0.25">
      <c r="A89" s="208">
        <f t="shared" si="10"/>
        <v>1.0375000000000007E-2</v>
      </c>
      <c r="B89" s="208">
        <f t="shared" si="5"/>
        <v>1.8107790989441182E-4</v>
      </c>
      <c r="C89" s="208">
        <f t="shared" si="11"/>
        <v>-0.4574859646372576</v>
      </c>
      <c r="D89" s="208">
        <f t="shared" si="8"/>
        <v>0.87916907768200347</v>
      </c>
      <c r="E89" s="208">
        <f>-((C89-C88)/($A$3))*$E$2*'PID Reaction'!$H$4</f>
        <v>-5.6852140175359969</v>
      </c>
      <c r="F89" s="208">
        <f t="shared" si="9"/>
        <v>-1.18044506308014</v>
      </c>
    </row>
    <row r="90" spans="1:6" x14ac:dyDescent="0.25">
      <c r="A90" s="208">
        <f t="shared" si="10"/>
        <v>1.0500000000000008E-2</v>
      </c>
      <c r="B90" s="208">
        <f t="shared" si="5"/>
        <v>1.8325957145940474E-4</v>
      </c>
      <c r="C90" s="208">
        <f t="shared" si="11"/>
        <v>-0.41151435860510593</v>
      </c>
      <c r="D90" s="208">
        <f t="shared" si="8"/>
        <v>0.7908236035057763</v>
      </c>
      <c r="E90" s="208">
        <f>-((C90-C89)/($A$3))*$E$2*'PID Reaction'!$H$4</f>
        <v>-5.8365551018419763</v>
      </c>
      <c r="F90" s="208">
        <f t="shared" si="9"/>
        <v>-1.3998590794613381</v>
      </c>
    </row>
    <row r="91" spans="1:6" x14ac:dyDescent="0.25">
      <c r="A91" s="208">
        <f t="shared" si="10"/>
        <v>1.0625000000000008E-2</v>
      </c>
      <c r="B91" s="208">
        <f t="shared" si="5"/>
        <v>1.8544123302439766E-4</v>
      </c>
      <c r="C91" s="208">
        <f t="shared" si="11"/>
        <v>-0.36447049987914681</v>
      </c>
      <c r="D91" s="208">
        <f t="shared" si="8"/>
        <v>0.70041753843775167</v>
      </c>
      <c r="E91" s="208">
        <f>-((C91-C90)/($A$3))*$E$2*'PID Reaction'!$H$4</f>
        <v>-5.9726883038477689</v>
      </c>
      <c r="F91" s="208">
        <f t="shared" si="9"/>
        <v>-1.6153485799231349</v>
      </c>
    </row>
    <row r="92" spans="1:6" x14ac:dyDescent="0.25">
      <c r="A92" s="208">
        <f t="shared" si="10"/>
        <v>1.0750000000000008E-2</v>
      </c>
      <c r="B92" s="208">
        <f t="shared" si="5"/>
        <v>1.8762289458939058E-4</v>
      </c>
      <c r="C92" s="208">
        <f t="shared" si="11"/>
        <v>-0.3164769671815833</v>
      </c>
      <c r="D92" s="208">
        <f t="shared" si="8"/>
        <v>0.60818644691153589</v>
      </c>
      <c r="E92" s="208">
        <f>-((C92-C91)/($A$3))*$E$2*'PID Reaction'!$H$4</f>
        <v>-6.0932589112826623</v>
      </c>
      <c r="F92" s="208">
        <f t="shared" si="9"/>
        <v>-1.8263651329296287</v>
      </c>
    </row>
    <row r="93" spans="1:6" x14ac:dyDescent="0.25">
      <c r="A93" s="208">
        <f t="shared" si="10"/>
        <v>1.0875000000000008E-2</v>
      </c>
      <c r="B93" s="208">
        <f t="shared" si="5"/>
        <v>1.8980455615438347E-4</v>
      </c>
      <c r="C93" s="208">
        <f t="shared" si="11"/>
        <v>-0.26765881373022948</v>
      </c>
      <c r="D93" s="208">
        <f t="shared" si="8"/>
        <v>0.51437064869793114</v>
      </c>
      <c r="E93" s="208">
        <f>-((C93-C92)/($A$3))*$E$2*'PID Reaction'!$H$4</f>
        <v>-6.1979527621838795</v>
      </c>
      <c r="F93" s="208">
        <f t="shared" si="9"/>
        <v>-2.0323713466384663</v>
      </c>
    </row>
    <row r="94" spans="1:6" x14ac:dyDescent="0.25">
      <c r="A94" s="208">
        <f t="shared" si="10"/>
        <v>1.1000000000000008E-2</v>
      </c>
      <c r="B94" s="208">
        <f t="shared" si="5"/>
        <v>1.9198621771937638E-4</v>
      </c>
      <c r="C94" s="208">
        <f t="shared" si="11"/>
        <v>-0.2181432413965389</v>
      </c>
      <c r="D94" s="208">
        <f t="shared" si="8"/>
        <v>0.41921459272138473</v>
      </c>
      <c r="E94" s="208">
        <f>-((C94-C93)/($A$3))*$E$2*'PID Reaction'!$H$4</f>
        <v>-6.2864970634853563</v>
      </c>
      <c r="F94" s="208">
        <f t="shared" si="9"/>
        <v>-2.2328422981308704</v>
      </c>
    </row>
    <row r="95" spans="1:6" x14ac:dyDescent="0.25">
      <c r="A95" s="208">
        <f t="shared" si="10"/>
        <v>1.1125000000000008E-2</v>
      </c>
      <c r="B95" s="208">
        <f t="shared" si="5"/>
        <v>1.941678792843693E-4</v>
      </c>
      <c r="C95" s="208">
        <f t="shared" si="11"/>
        <v>-0.16805926926504827</v>
      </c>
      <c r="D95" s="208">
        <f t="shared" si="8"/>
        <v>0.32296622011741388</v>
      </c>
      <c r="E95" s="208">
        <f>-((C95-C94)/($A$3))*$E$2*'PID Reaction'!$H$4</f>
        <v>-6.3586611018140493</v>
      </c>
      <c r="F95" s="208">
        <f t="shared" si="9"/>
        <v>-2.4272669287862758</v>
      </c>
    </row>
    <row r="96" spans="1:6" x14ac:dyDescent="0.25">
      <c r="A96" s="208">
        <f t="shared" si="10"/>
        <v>1.1250000000000008E-2</v>
      </c>
      <c r="B96" s="208">
        <f t="shared" si="5"/>
        <v>1.9634954084936222E-4</v>
      </c>
      <c r="C96" s="208">
        <f t="shared" si="11"/>
        <v>-0.11753739745783408</v>
      </c>
      <c r="D96" s="208">
        <f t="shared" si="8"/>
        <v>0.2258763181906181</v>
      </c>
      <c r="E96" s="208">
        <f>-((C96-C95)/($A$3))*$E$2*'PID Reaction'!$H$4</f>
        <v>-6.414256844643913</v>
      </c>
      <c r="F96" s="208">
        <f t="shared" si="9"/>
        <v>-2.6151494022302</v>
      </c>
    </row>
    <row r="97" spans="1:6" x14ac:dyDescent="0.25">
      <c r="A97" s="208">
        <f t="shared" si="10"/>
        <v>1.1375000000000008E-2</v>
      </c>
      <c r="B97" s="208">
        <f t="shared" si="5"/>
        <v>1.9853120241435513E-4</v>
      </c>
      <c r="C97" s="208">
        <f t="shared" si="11"/>
        <v>-6.6709267099947497E-2</v>
      </c>
      <c r="D97" s="208">
        <f t="shared" si="8"/>
        <v>0.12819786695665311</v>
      </c>
      <c r="E97" s="208">
        <f>-((C97-C96)/($A$3))*$E$2*'PID Reaction'!$H$4</f>
        <v>-6.4531394302372789</v>
      </c>
      <c r="F97" s="208">
        <f t="shared" si="9"/>
        <v>-2.7960104213782691</v>
      </c>
    </row>
    <row r="98" spans="1:6" x14ac:dyDescent="0.25">
      <c r="A98" s="208">
        <f t="shared" si="10"/>
        <v>1.1500000000000008E-2</v>
      </c>
      <c r="B98" s="208">
        <f t="shared" si="5"/>
        <v>2.0071286397934805E-4</v>
      </c>
      <c r="C98" s="208">
        <f t="shared" si="11"/>
        <v>-1.5707317311817216E-2</v>
      </c>
      <c r="D98" s="208">
        <f t="shared" si="8"/>
        <v>3.018537997081162E-2</v>
      </c>
      <c r="E98" s="208">
        <f>-((C98-C97)/($A$3))*$E$2*'PID Reaction'!$H$4</f>
        <v>-6.4752075451010196</v>
      </c>
      <c r="F98" s="208">
        <f t="shared" si="9"/>
        <v>-2.9693885012032104</v>
      </c>
    </row>
    <row r="99" spans="1:6" x14ac:dyDescent="0.25">
      <c r="A99" s="208">
        <f t="shared" si="10"/>
        <v>1.1625000000000009E-2</v>
      </c>
      <c r="B99" s="208">
        <f t="shared" si="5"/>
        <v>2.0289452554434097E-4</v>
      </c>
      <c r="C99" s="208">
        <f t="shared" si="11"/>
        <v>3.533555987762458E-2</v>
      </c>
      <c r="D99" s="208">
        <f t="shared" si="8"/>
        <v>-6.7905758839226255E-2</v>
      </c>
      <c r="E99" s="208">
        <f>-((C99-C98)/($A$3))*$E$2*'PID Reaction'!$H$4</f>
        <v>-6.4804036879715294</v>
      </c>
      <c r="F99" s="208">
        <f t="shared" si="9"/>
        <v>-3.1348411939641134</v>
      </c>
    </row>
    <row r="100" spans="1:6" x14ac:dyDescent="0.25">
      <c r="A100" s="208">
        <f t="shared" si="10"/>
        <v>1.1750000000000009E-2</v>
      </c>
      <c r="B100" s="208">
        <f t="shared" si="5"/>
        <v>2.0507618710933389E-4</v>
      </c>
      <c r="C100" s="208">
        <f t="shared" si="11"/>
        <v>8.6286365797926687E-2</v>
      </c>
      <c r="D100" s="208">
        <f t="shared" si="8"/>
        <v>-0.16581996060850765</v>
      </c>
      <c r="E100" s="208">
        <f>-((C100-C99)/($A$3))*$E$2*'PID Reaction'!$H$4</f>
        <v>-6.4687143196415553</v>
      </c>
      <c r="F100" s="208">
        <f t="shared" si="9"/>
        <v>-3.2919462637585437</v>
      </c>
    </row>
    <row r="101" spans="1:6" x14ac:dyDescent="0.25">
      <c r="A101" s="208">
        <f t="shared" si="10"/>
        <v>1.1875000000000009E-2</v>
      </c>
      <c r="B101" s="208">
        <f t="shared" si="5"/>
        <v>2.0725784867432678E-4</v>
      </c>
      <c r="C101" s="208">
        <f t="shared" si="11"/>
        <v>0.13701234168197127</v>
      </c>
      <c r="D101" s="208">
        <f t="shared" si="8"/>
        <v>-0.26330209750391148</v>
      </c>
      <c r="E101" s="208">
        <f>-((C101-C100)/($A$3))*$E$2*'PID Reaction'!$H$4</f>
        <v>-6.4401698982382989</v>
      </c>
      <c r="F101" s="208">
        <f t="shared" si="9"/>
        <v>-3.4403028073876341</v>
      </c>
    </row>
    <row r="102" spans="1:6" x14ac:dyDescent="0.25">
      <c r="A102" s="208">
        <f t="shared" si="10"/>
        <v>1.2000000000000009E-2</v>
      </c>
      <c r="B102" s="208">
        <f t="shared" si="5"/>
        <v>2.0943951023931969E-4</v>
      </c>
      <c r="C102" s="208">
        <f t="shared" si="11"/>
        <v>0.18738131458572777</v>
      </c>
      <c r="D102" s="208">
        <f t="shared" si="8"/>
        <v>-0.36009816749197648</v>
      </c>
      <c r="E102" s="208">
        <f>-((C102-C101)/($A$3))*$E$2*'PID Reaction'!$H$4</f>
        <v>-6.394844799860925</v>
      </c>
      <c r="F102" s="208">
        <f t="shared" si="9"/>
        <v>-3.5795323186617836</v>
      </c>
    </row>
    <row r="103" spans="1:6" x14ac:dyDescent="0.25">
      <c r="A103" s="208">
        <f t="shared" si="10"/>
        <v>1.2125000000000009E-2</v>
      </c>
      <c r="B103" s="208">
        <f t="shared" si="5"/>
        <v>2.1162117180431261E-4</v>
      </c>
      <c r="C103" s="208">
        <f t="shared" si="11"/>
        <v>0.23726204178157073</v>
      </c>
      <c r="D103" s="208">
        <f t="shared" si="8"/>
        <v>-0.4559559561733158</v>
      </c>
      <c r="E103" s="208">
        <f>-((C103-C102)/($A$3))*$E$2*'PID Reaction'!$H$4</f>
        <v>-6.3328571247842227</v>
      </c>
      <c r="F103" s="208">
        <f t="shared" si="9"/>
        <v>-3.7092796934196954</v>
      </c>
    </row>
    <row r="104" spans="1:6" x14ac:dyDescent="0.25">
      <c r="A104" s="208">
        <f t="shared" si="10"/>
        <v>1.2250000000000009E-2</v>
      </c>
      <c r="B104" s="208">
        <f t="shared" si="5"/>
        <v>2.1380283336930553E-4</v>
      </c>
      <c r="C104" s="208">
        <f t="shared" si="11"/>
        <v>0.2865245527278012</v>
      </c>
      <c r="D104" s="208">
        <f t="shared" si="8"/>
        <v>-0.55062569395912464</v>
      </c>
      <c r="E104" s="208">
        <f>-((C104-C103)/($A$3))*$E$2*'PID Reaction'!$H$4</f>
        <v>-6.2543683897334192</v>
      </c>
      <c r="F104" s="208">
        <f t="shared" si="9"/>
        <v>-3.8292141726857998</v>
      </c>
    </row>
    <row r="105" spans="1:6" x14ac:dyDescent="0.25">
      <c r="A105" s="208">
        <f t="shared" si="10"/>
        <v>1.2375000000000009E-2</v>
      </c>
      <c r="B105" s="208">
        <f t="shared" si="5"/>
        <v>2.1598449493429844E-4</v>
      </c>
      <c r="C105" s="208">
        <f t="shared" si="11"/>
        <v>0.33504048772332756</v>
      </c>
      <c r="D105" s="208">
        <f t="shared" si="8"/>
        <v>-0.64386070687742758</v>
      </c>
      <c r="E105" s="208">
        <f>-((C105-C104)/($A$3))*$E$2*'PID Reaction'!$H$4</f>
        <v>-6.1595831070320273</v>
      </c>
      <c r="F105" s="208">
        <f t="shared" si="9"/>
        <v>-3.9390302215502393</v>
      </c>
    </row>
    <row r="106" spans="1:6" x14ac:dyDescent="0.25">
      <c r="A106" s="208">
        <f t="shared" si="10"/>
        <v>1.2500000000000009E-2</v>
      </c>
      <c r="B106" s="208">
        <f t="shared" si="5"/>
        <v>2.1816615649929136E-4</v>
      </c>
      <c r="C106" s="208">
        <f t="shared" si="11"/>
        <v>0.38268343236509328</v>
      </c>
      <c r="D106" s="208">
        <f t="shared" si="8"/>
        <v>-0.7354180593132944</v>
      </c>
      <c r="E106" s="208">
        <f>-((C106-C105)/($A$3))*$E$2*'PID Reaction'!$H$4</f>
        <v>-6.0487482517185756</v>
      </c>
      <c r="F106" s="208">
        <f t="shared" si="9"/>
        <v>-4.0384483415210806</v>
      </c>
    </row>
    <row r="107" spans="1:6" x14ac:dyDescent="0.25">
      <c r="A107" s="208">
        <f t="shared" si="10"/>
        <v>1.2625000000000009E-2</v>
      </c>
      <c r="B107" s="208">
        <f t="shared" si="5"/>
        <v>2.2034781806428428E-4</v>
      </c>
      <c r="C107" s="208">
        <f t="shared" si="11"/>
        <v>0.42932924693679331</v>
      </c>
      <c r="D107" s="208">
        <f t="shared" si="8"/>
        <v>-0.82505918700831316</v>
      </c>
      <c r="E107" s="208">
        <f>-((C107-C106)/($A$3))*$E$2*'PID Reaction'!$H$4</f>
        <v>-5.9221526180230351</v>
      </c>
      <c r="F107" s="208">
        <f t="shared" si="9"/>
        <v>-4.1272158142699942</v>
      </c>
    </row>
    <row r="108" spans="1:6" x14ac:dyDescent="0.25">
      <c r="A108" s="208">
        <f t="shared" si="10"/>
        <v>1.275000000000001E-2</v>
      </c>
      <c r="B108" s="208">
        <f t="shared" si="5"/>
        <v>2.225294796292772E-4</v>
      </c>
      <c r="C108" s="208">
        <f t="shared" si="11"/>
        <v>0.47485638987059781</v>
      </c>
      <c r="D108" s="208">
        <f t="shared" si="8"/>
        <v>-0.91255051866992265</v>
      </c>
      <c r="E108" s="208">
        <f>-((C108-C107)/($A$3))*$E$2*'PID Reaction'!$H$4</f>
        <v>-5.7801260668758188</v>
      </c>
      <c r="F108" s="208">
        <f t="shared" si="9"/>
        <v>-4.2051073748694394</v>
      </c>
    </row>
    <row r="109" spans="1:6" x14ac:dyDescent="0.25">
      <c r="A109" s="208">
        <f t="shared" si="10"/>
        <v>1.287500000000001E-2</v>
      </c>
      <c r="B109" s="208">
        <f t="shared" si="5"/>
        <v>2.2471114119427009E-4</v>
      </c>
      <c r="C109" s="208">
        <f t="shared" si="11"/>
        <v>0.51914623443907593</v>
      </c>
      <c r="D109" s="208">
        <f t="shared" si="8"/>
        <v>-0.99766408457094979</v>
      </c>
      <c r="E109" s="208">
        <f>-((C109-C108)/($A$3))*$E$2*'PID Reaction'!$H$4</f>
        <v>-5.6230386664139811</v>
      </c>
      <c r="F109" s="208">
        <f t="shared" si="9"/>
        <v>-4.2719258128016104</v>
      </c>
    </row>
    <row r="110" spans="1:6" x14ac:dyDescent="0.25">
      <c r="A110" s="208">
        <f t="shared" si="10"/>
        <v>1.300000000000001E-2</v>
      </c>
      <c r="B110" s="208">
        <f t="shared" si="5"/>
        <v>2.26892802759263E-4</v>
      </c>
      <c r="C110" s="208">
        <f t="shared" si="11"/>
        <v>0.56208337785213347</v>
      </c>
      <c r="D110" s="208">
        <f t="shared" si="8"/>
        <v>-1.0801781105535591</v>
      </c>
      <c r="E110" s="208">
        <f>-((C110-C109)/($A$3))*$E$2*'PID Reaction'!$H$4</f>
        <v>-5.4512997277217847</v>
      </c>
      <c r="F110" s="208">
        <f t="shared" si="9"/>
        <v>-4.3275024992058402</v>
      </c>
    </row>
    <row r="111" spans="1:6" x14ac:dyDescent="0.25">
      <c r="A111" s="208">
        <f t="shared" si="10"/>
        <v>1.312500000000001E-2</v>
      </c>
      <c r="B111" s="208">
        <f t="shared" si="5"/>
        <v>2.2907446432425592E-4</v>
      </c>
      <c r="C111" s="208">
        <f t="shared" si="11"/>
        <v>0.6035559419535742</v>
      </c>
      <c r="D111" s="208">
        <f t="shared" si="8"/>
        <v>-1.1598775958898617</v>
      </c>
      <c r="E111" s="208">
        <f>-((C111-C110)/($A$3))*$E$2*'PID Reaction'!$H$4</f>
        <v>-5.265356738318915</v>
      </c>
      <c r="F111" s="208">
        <f t="shared" si="9"/>
        <v>-4.3716978390218753</v>
      </c>
    </row>
    <row r="112" spans="1:6" x14ac:dyDescent="0.25">
      <c r="A112" s="208">
        <f t="shared" si="10"/>
        <v>1.325000000000001E-2</v>
      </c>
      <c r="B112" s="208">
        <f t="shared" si="5"/>
        <v>2.3125612588924884E-4</v>
      </c>
      <c r="C112" s="208">
        <f t="shared" si="11"/>
        <v>0.64345586473378225</v>
      </c>
      <c r="D112" s="208">
        <f t="shared" si="8"/>
        <v>-1.2365548734934988</v>
      </c>
      <c r="E112" s="208">
        <f>-((C112-C111)/($A$3))*$E$2*'PID Reaction'!$H$4</f>
        <v>-5.0656941961752127</v>
      </c>
      <c r="F112" s="208">
        <f t="shared" si="9"/>
        <v>-4.4044016468806406</v>
      </c>
    </row>
    <row r="113" spans="1:6" x14ac:dyDescent="0.25">
      <c r="A113" s="208">
        <f t="shared" si="10"/>
        <v>1.337500000000001E-2</v>
      </c>
      <c r="B113" s="208">
        <f t="shared" si="5"/>
        <v>2.3343778745424175E-4</v>
      </c>
      <c r="C113" s="208">
        <f t="shared" si="11"/>
        <v>0.68167918189894938</v>
      </c>
      <c r="D113" s="208">
        <f t="shared" si="8"/>
        <v>-1.3100101510224871</v>
      </c>
      <c r="E113" s="208">
        <f>-((C113-C112)/($A$3))*$E$2*'PID Reaction'!$H$4</f>
        <v>-4.8528323472896195</v>
      </c>
      <c r="F113" s="208">
        <f t="shared" si="9"/>
        <v>-4.4255334457913751</v>
      </c>
    </row>
    <row r="114" spans="1:6" x14ac:dyDescent="0.25">
      <c r="A114" s="208">
        <f t="shared" si="10"/>
        <v>1.350000000000001E-2</v>
      </c>
      <c r="B114" s="208">
        <f t="shared" si="5"/>
        <v>2.3561944901923467E-4</v>
      </c>
      <c r="C114" s="208">
        <f t="shared" si="11"/>
        <v>0.7181262977631917</v>
      </c>
      <c r="D114" s="208">
        <f t="shared" si="8"/>
        <v>-1.3800520314634361</v>
      </c>
      <c r="E114" s="208">
        <f>-((C114-C113)/($A$3))*$E$2*'PID Reaction'!$H$4</f>
        <v>-4.6273258301242048</v>
      </c>
      <c r="F114" s="208">
        <f t="shared" si="9"/>
        <v>-4.4350426878739313</v>
      </c>
    </row>
    <row r="115" spans="1:6" x14ac:dyDescent="0.25">
      <c r="A115" s="208">
        <f t="shared" si="10"/>
        <v>1.362500000000001E-2</v>
      </c>
      <c r="B115" s="208">
        <f t="shared" si="5"/>
        <v>2.3780111058422759E-4</v>
      </c>
      <c r="C115" s="208">
        <f t="shared" si="11"/>
        <v>0.75270224475769976</v>
      </c>
      <c r="D115" s="208">
        <f t="shared" si="8"/>
        <v>-1.4464980118406621</v>
      </c>
      <c r="E115" s="208">
        <f>-((C115-C114)/($A$3))*$E$2*'PID Reaction'!$H$4</f>
        <v>-4.3897622304227424</v>
      </c>
      <c r="F115" s="208">
        <f t="shared" si="9"/>
        <v>-4.432908896586734</v>
      </c>
    </row>
    <row r="116" spans="1:6" x14ac:dyDescent="0.25">
      <c r="A116" s="208">
        <f t="shared" si="10"/>
        <v>1.375000000000001E-2</v>
      </c>
      <c r="B116" s="208">
        <f t="shared" si="5"/>
        <v>2.3998277214922051E-4</v>
      </c>
      <c r="C116" s="208">
        <f t="shared" si="11"/>
        <v>0.78531693088074794</v>
      </c>
      <c r="D116" s="208">
        <f t="shared" si="8"/>
        <v>-1.5091749587507686</v>
      </c>
      <c r="E116" s="208">
        <f>-((C116-C115)/($A$3))*$E$2*'PID Reaction'!$H$4</f>
        <v>-4.1407605501821978</v>
      </c>
      <c r="F116" s="208">
        <f t="shared" si="9"/>
        <v>-4.4191417301043909</v>
      </c>
    </row>
    <row r="117" spans="1:6" x14ac:dyDescent="0.25">
      <c r="A117" s="208">
        <f t="shared" si="10"/>
        <v>1.3875000000000011E-2</v>
      </c>
      <c r="B117" s="208">
        <f t="shared" si="5"/>
        <v>2.4216443371421342E-4</v>
      </c>
      <c r="C117" s="208">
        <f t="shared" si="11"/>
        <v>0.81588537444379405</v>
      </c>
      <c r="D117" s="208">
        <f t="shared" si="8"/>
        <v>-1.5679195594836168</v>
      </c>
      <c r="E117" s="208">
        <f>-((C117-C116)/($A$3))*$E$2*'PID Reaction'!$H$4</f>
        <v>-3.8809695947643337</v>
      </c>
      <c r="F117" s="208">
        <f t="shared" si="9"/>
        <v>-4.393780965703125</v>
      </c>
    </row>
    <row r="118" spans="1:6" x14ac:dyDescent="0.25">
      <c r="A118" s="208">
        <f t="shared" si="10"/>
        <v>1.4000000000000011E-2</v>
      </c>
      <c r="B118" s="208">
        <f t="shared" si="5"/>
        <v>2.4434609527920634E-4</v>
      </c>
      <c r="C118" s="208">
        <f t="shared" si="11"/>
        <v>0.84432792550201763</v>
      </c>
      <c r="D118" s="208">
        <f t="shared" si="8"/>
        <v>-1.6225787475542475</v>
      </c>
      <c r="E118" s="208">
        <f>-((C118-C117)/($A$3))*$E$2*'PID Reaction'!$H$4</f>
        <v>-3.6110662823520649</v>
      </c>
      <c r="F118" s="208">
        <f t="shared" si="9"/>
        <v>-4.3568964052170367</v>
      </c>
    </row>
    <row r="119" spans="1:6" x14ac:dyDescent="0.25">
      <c r="A119" s="208">
        <f t="shared" si="10"/>
        <v>1.4125000000000011E-2</v>
      </c>
      <c r="B119" s="208">
        <f t="shared" si="5"/>
        <v>2.4652775684419926E-4</v>
      </c>
      <c r="C119" s="208">
        <f t="shared" si="11"/>
        <v>0.87057047339231974</v>
      </c>
      <c r="D119" s="208">
        <f t="shared" si="8"/>
        <v>-1.6730101015369567</v>
      </c>
      <c r="E119" s="208">
        <f>-((C119-C118)/($A$3))*$E$2*'PID Reaction'!$H$4</f>
        <v>-3.331753880152756</v>
      </c>
      <c r="F119" s="208">
        <f t="shared" si="9"/>
        <v>-4.3085877018326704</v>
      </c>
    </row>
    <row r="120" spans="1:6" x14ac:dyDescent="0.25">
      <c r="A120" s="208">
        <f t="shared" si="10"/>
        <v>1.4250000000000011E-2</v>
      </c>
      <c r="B120" s="208">
        <f t="shared" si="5"/>
        <v>2.4870941840919217E-4</v>
      </c>
      <c r="C120" s="208">
        <f t="shared" si="11"/>
        <v>0.89454463983802712</v>
      </c>
      <c r="D120" s="208">
        <f t="shared" si="8"/>
        <v>-1.7190822161623303</v>
      </c>
      <c r="E120" s="208">
        <f>-((C120-C119)/($A$3))*$E$2*'PID Reaction'!$H$4</f>
        <v>-3.0437601719470084</v>
      </c>
      <c r="F120" s="208">
        <f t="shared" si="9"/>
        <v>-4.2489841086934668</v>
      </c>
    </row>
    <row r="121" spans="1:6" x14ac:dyDescent="0.25">
      <c r="A121" s="208">
        <f t="shared" si="10"/>
        <v>1.4375000000000011E-2</v>
      </c>
      <c r="B121" s="208">
        <f t="shared" si="5"/>
        <v>2.5089107997418509E-4</v>
      </c>
      <c r="C121" s="208">
        <f t="shared" si="11"/>
        <v>0.91618795711713807</v>
      </c>
      <c r="D121" s="208">
        <f t="shared" si="8"/>
        <v>-1.760675044710289</v>
      </c>
      <c r="E121" s="208">
        <f>-((C121-C120)/($A$3))*$E$2*'PID Reaction'!$H$4</f>
        <v>-2.7478355617559265</v>
      </c>
      <c r="F121" s="208">
        <f t="shared" si="9"/>
        <v>-4.1782441499883776</v>
      </c>
    </row>
    <row r="122" spans="1:6" x14ac:dyDescent="0.25">
      <c r="A122" s="208">
        <f t="shared" si="10"/>
        <v>1.4500000000000011E-2</v>
      </c>
      <c r="B122" s="208">
        <f t="shared" si="5"/>
        <v>2.5307274153917795E-4</v>
      </c>
      <c r="C122" s="208">
        <f t="shared" si="11"/>
        <v>0.9354440308298686</v>
      </c>
      <c r="D122" s="208">
        <f t="shared" si="8"/>
        <v>-1.7976802118069917</v>
      </c>
      <c r="E122" s="208">
        <f>-((C122-C121)/($A$3))*$E$2*'PID Reaction'!$H$4</f>
        <v>-2.4447511185682673</v>
      </c>
      <c r="F122" s="208">
        <f t="shared" si="9"/>
        <v>-4.0965552153999996</v>
      </c>
    </row>
    <row r="123" spans="1:6" x14ac:dyDescent="0.25">
      <c r="A123" s="208">
        <f t="shared" si="10"/>
        <v>1.4625000000000011E-2</v>
      </c>
      <c r="B123" s="208">
        <f t="shared" si="5"/>
        <v>2.5525440310417087E-4</v>
      </c>
      <c r="C123" s="208">
        <f t="shared" si="11"/>
        <v>0.95226268684139681</v>
      </c>
      <c r="D123" s="208">
        <f t="shared" si="8"/>
        <v>-1.830001295810586</v>
      </c>
      <c r="E123" s="208">
        <f>-((C123-C122)/($A$3))*$E$2*'PID Reaction'!$H$4</f>
        <v>-2.1352965672236213</v>
      </c>
      <c r="F123" s="208">
        <f t="shared" si="9"/>
        <v>-4.0041330789864942</v>
      </c>
    </row>
    <row r="124" spans="1:6" x14ac:dyDescent="0.25">
      <c r="A124" s="208">
        <f t="shared" si="10"/>
        <v>1.4750000000000011E-2</v>
      </c>
      <c r="B124" s="208">
        <f t="shared" si="5"/>
        <v>2.5743606466916379E-4</v>
      </c>
      <c r="C124" s="208">
        <f t="shared" si="11"/>
        <v>0.96660010201690816</v>
      </c>
      <c r="D124" s="208">
        <f t="shared" si="8"/>
        <v>-1.8575540800499732</v>
      </c>
      <c r="E124" s="208">
        <f>-((C124-C123)/($A$3))*$E$2*'PID Reaction'!$H$4</f>
        <v>-1.8202782306829206</v>
      </c>
      <c r="F124" s="208">
        <f t="shared" si="9"/>
        <v>-3.9012213437674399</v>
      </c>
    </row>
    <row r="125" spans="1:6" x14ac:dyDescent="0.25">
      <c r="A125" s="208">
        <f t="shared" si="10"/>
        <v>1.4875000000000011E-2</v>
      </c>
      <c r="B125" s="208">
        <f t="shared" si="5"/>
        <v>2.5961772623415671E-4</v>
      </c>
      <c r="C125" s="208">
        <f t="shared" si="11"/>
        <v>0.97841891840832085</v>
      </c>
      <c r="D125" s="208">
        <f t="shared" si="8"/>
        <v>-1.8802667722620066</v>
      </c>
      <c r="E125" s="208">
        <f>-((C125-C124)/($A$3))*$E$2*'PID Reaction'!$H$4</f>
        <v>-1.5005169290537548</v>
      </c>
      <c r="F125" s="208">
        <f t="shared" si="9"/>
        <v>-3.7880908134768636</v>
      </c>
    </row>
    <row r="126" spans="1:6" x14ac:dyDescent="0.25">
      <c r="A126" s="208">
        <f t="shared" si="10"/>
        <v>1.5000000000000012E-2</v>
      </c>
      <c r="B126" s="208">
        <f t="shared" si="5"/>
        <v>2.6179938779914962E-4</v>
      </c>
      <c r="C126" s="208">
        <f t="shared" si="11"/>
        <v>0.98768834059513855</v>
      </c>
      <c r="D126" s="208">
        <f t="shared" si="8"/>
        <v>-1.8980801916553016</v>
      </c>
      <c r="E126" s="208">
        <f>-((C126-C125)/($A$3))*$E$2*'PID Reaction'!$H$4</f>
        <v>-1.1768458408383751</v>
      </c>
      <c r="F126" s="208">
        <f t="shared" si="9"/>
        <v>-3.6650387931353983</v>
      </c>
    </row>
    <row r="127" spans="1:6" x14ac:dyDescent="0.25">
      <c r="A127" s="208">
        <f t="shared" si="10"/>
        <v>1.5125000000000012E-2</v>
      </c>
      <c r="B127" s="208">
        <f t="shared" si="5"/>
        <v>2.6398104936414254E-4</v>
      </c>
      <c r="C127" s="208">
        <f t="shared" si="11"/>
        <v>0.99438421592581416</v>
      </c>
      <c r="D127" s="208">
        <f t="shared" si="8"/>
        <v>-1.9109479231132742</v>
      </c>
      <c r="E127" s="208">
        <f>-((C127-C126)/($A$3))*$E$2*'PID Reaction'!$H$4</f>
        <v>-0.85010833198257607</v>
      </c>
      <c r="F127" s="208">
        <f t="shared" si="9"/>
        <v>-3.5323883202785407</v>
      </c>
    </row>
    <row r="128" spans="1:6" x14ac:dyDescent="0.25">
      <c r="A128" s="208">
        <f t="shared" si="10"/>
        <v>1.5250000000000012E-2</v>
      </c>
      <c r="B128" s="208">
        <f t="shared" si="5"/>
        <v>2.6616271092913546E-4</v>
      </c>
      <c r="C128" s="208">
        <f t="shared" si="11"/>
        <v>0.99848909745053815</v>
      </c>
      <c r="D128" s="208">
        <f t="shared" si="8"/>
        <v>-1.9188364381345975</v>
      </c>
      <c r="E128" s="208">
        <f>-((C128-C127)/($A$3))*$E$2*'PID Reaction'!$H$4</f>
        <v>-0.52115575837895789</v>
      </c>
      <c r="F128" s="208">
        <f t="shared" si="9"/>
        <v>-3.3904873288578292</v>
      </c>
    </row>
    <row r="129" spans="1:6" x14ac:dyDescent="0.25">
      <c r="A129" s="208">
        <f t="shared" si="10"/>
        <v>1.5375000000000012E-2</v>
      </c>
      <c r="B129" s="208">
        <f t="shared" si="5"/>
        <v>2.6834437249412837E-4</v>
      </c>
      <c r="C129" s="208">
        <f t="shared" si="11"/>
        <v>0.99999228938147067</v>
      </c>
      <c r="D129" s="208">
        <f t="shared" si="8"/>
        <v>-1.9217251821959476</v>
      </c>
      <c r="E129" s="208">
        <f>-((C129-C128)/($A$3))*$E$2*'PID Reaction'!$H$4</f>
        <v>-0.19084524755119178</v>
      </c>
      <c r="F129" s="208">
        <f t="shared" si="9"/>
        <v>-3.2397077480065839</v>
      </c>
    </row>
    <row r="130" spans="1:6" x14ac:dyDescent="0.25">
      <c r="A130" s="208">
        <f t="shared" si="10"/>
        <v>1.5500000000000012E-2</v>
      </c>
      <c r="B130" s="208">
        <f t="shared" si="5"/>
        <v>2.7052603405912129E-4</v>
      </c>
      <c r="C130" s="208">
        <f t="shared" si="11"/>
        <v>0.99888987496196979</v>
      </c>
      <c r="D130" s="208">
        <f t="shared" si="8"/>
        <v>-1.919606628309416</v>
      </c>
      <c r="E130" s="208">
        <f>-((C130-C129)/($A$3))*$E$2*'PID Reaction'!$H$4</f>
        <v>0.13996253469983103</v>
      </c>
      <c r="F130" s="208">
        <f t="shared" si="9"/>
        <v>-3.0804445380309908</v>
      </c>
    </row>
    <row r="131" spans="1:6" x14ac:dyDescent="0.25">
      <c r="A131" s="208">
        <f t="shared" si="10"/>
        <v>1.562500000000001E-2</v>
      </c>
      <c r="B131" s="208">
        <f t="shared" si="5"/>
        <v>2.7270769562411415E-4</v>
      </c>
      <c r="C131" s="208">
        <f t="shared" si="11"/>
        <v>0.99518472667219648</v>
      </c>
      <c r="D131" s="208">
        <f t="shared" si="8"/>
        <v>-1.9124862966350271</v>
      </c>
      <c r="E131" s="208">
        <f>-((C131-C130)/($A$3))*$E$2*'PID Reaction'!$H$4</f>
        <v>0.47040562686961918</v>
      </c>
      <c r="F131" s="208">
        <f t="shared" si="9"/>
        <v>-2.9131146661502427</v>
      </c>
    </row>
    <row r="132" spans="1:6" x14ac:dyDescent="0.25">
      <c r="A132" s="208">
        <f t="shared" si="10"/>
        <v>1.5750000000000011E-2</v>
      </c>
      <c r="B132" s="208">
        <f t="shared" si="5"/>
        <v>2.7488935718910707E-4</v>
      </c>
      <c r="C132" s="208">
        <f t="shared" si="11"/>
        <v>0.98888649874450385</v>
      </c>
      <c r="D132" s="208">
        <f t="shared" si="8"/>
        <v>-1.9003827400972628</v>
      </c>
      <c r="E132" s="208">
        <f>-((C132-C131)/($A$3))*$E$2*'PID Reaction'!$H$4</f>
        <v>0.79962301769985678</v>
      </c>
      <c r="F132" s="208">
        <f t="shared" si="9"/>
        <v>-2.7381560246659009</v>
      </c>
    </row>
    <row r="133" spans="1:6" x14ac:dyDescent="0.25">
      <c r="A133" s="208">
        <f t="shared" si="10"/>
        <v>1.5875000000000011E-2</v>
      </c>
      <c r="B133" s="208">
        <f t="shared" si="5"/>
        <v>2.7707101875409999E-4</v>
      </c>
      <c r="C133" s="208">
        <f t="shared" si="11"/>
        <v>0.98001160200811488</v>
      </c>
      <c r="D133" s="208">
        <f t="shared" si="8"/>
        <v>-1.8833274960430748</v>
      </c>
      <c r="E133" s="208">
        <f>-((C133-C132)/($A$3))*$E$2*'PID Reaction'!$H$4</f>
        <v>1.1267568896519438</v>
      </c>
      <c r="F133" s="208">
        <f t="shared" si="9"/>
        <v>-2.5560262943901222</v>
      </c>
    </row>
    <row r="134" spans="1:6" x14ac:dyDescent="0.25">
      <c r="A134" s="208">
        <f t="shared" si="10"/>
        <v>1.6000000000000011E-2</v>
      </c>
      <c r="B134" s="208">
        <f t="shared" si="5"/>
        <v>2.7925268031909291E-4</v>
      </c>
      <c r="C134" s="208">
        <f t="shared" si="11"/>
        <v>0.96858316112862997</v>
      </c>
      <c r="D134" s="208">
        <f t="shared" si="8"/>
        <v>-1.8613650040673335</v>
      </c>
      <c r="E134" s="208">
        <f>-((C134-C133)/($A$3))*$E$2*'PID Reaction'!$H$4</f>
        <v>1.4509548540594044</v>
      </c>
      <c r="F134" s="208">
        <f t="shared" si="9"/>
        <v>-2.3672017563044947</v>
      </c>
    </row>
    <row r="135" spans="1:6" x14ac:dyDescent="0.25">
      <c r="A135" s="208">
        <f t="shared" si="10"/>
        <v>1.6125000000000011E-2</v>
      </c>
      <c r="B135" s="208">
        <f t="shared" si="5"/>
        <v>2.8143434188408582E-4</v>
      </c>
      <c r="C135" s="208">
        <f t="shared" si="11"/>
        <v>0.95463095435378975</v>
      </c>
      <c r="D135" s="208">
        <f t="shared" si="8"/>
        <v>-1.834552490219852</v>
      </c>
      <c r="E135" s="208">
        <f>-((C135-C134)/($A$3))*$E$2*'PID Reaction'!$H$4</f>
        <v>1.7713721721337132</v>
      </c>
      <c r="F135" s="208">
        <f t="shared" si="9"/>
        <v>-2.172176054555699</v>
      </c>
    </row>
    <row r="136" spans="1:6" x14ac:dyDescent="0.25">
      <c r="A136" s="208">
        <f t="shared" si="10"/>
        <v>1.6250000000000011E-2</v>
      </c>
      <c r="B136" s="208">
        <f t="shared" si="5"/>
        <v>2.8361600344907874E-4</v>
      </c>
      <c r="C136" s="208">
        <f t="shared" si="11"/>
        <v>0.93819133592248261</v>
      </c>
      <c r="D136" s="208">
        <f t="shared" ref="D136:D199" si="12">-C136*$D$2*$H$2</f>
        <v>-1.8029598178956718</v>
      </c>
      <c r="E136" s="208">
        <f>-((C136-C135)/($A$3))*$E$2*'PID Reaction'!$H$4</f>
        <v>2.0871739560387552</v>
      </c>
      <c r="F136" s="208">
        <f t="shared" ref="F136:F199" si="13">F135+$F$3*(E136-F135)</f>
        <v>-1.9714589140204317</v>
      </c>
    </row>
    <row r="137" spans="1:6" x14ac:dyDescent="0.25">
      <c r="A137" s="208">
        <f t="shared" si="10"/>
        <v>1.6375000000000011E-2</v>
      </c>
      <c r="B137" s="208">
        <f t="shared" si="5"/>
        <v>2.8579766501407166E-4</v>
      </c>
      <c r="C137" s="208">
        <f t="shared" si="11"/>
        <v>0.91930714133918023</v>
      </c>
      <c r="D137" s="208">
        <f t="shared" si="12"/>
        <v>-1.7666693057971563</v>
      </c>
      <c r="E137" s="208">
        <f>-((C137-C136)/($A$3))*$E$2*'PID Reaction'!$H$4</f>
        <v>2.3975373442960688</v>
      </c>
      <c r="F137" s="208">
        <f t="shared" si="13"/>
        <v>-1.7655748157901054</v>
      </c>
    </row>
    <row r="138" spans="1:6" x14ac:dyDescent="0.25">
      <c r="A138" s="208">
        <f t="shared" si="10"/>
        <v>1.6500000000000011E-2</v>
      </c>
      <c r="B138" s="208">
        <f t="shared" si="5"/>
        <v>2.8797932657906457E-4</v>
      </c>
      <c r="C138" s="208">
        <f t="shared" si="11"/>
        <v>0.89802757576061376</v>
      </c>
      <c r="D138" s="208">
        <f t="shared" si="12"/>
        <v>-1.7257755134422021</v>
      </c>
      <c r="E138" s="208">
        <f>-((C138-C137)/($A$3))*$E$2*'PID Reaction'!$H$4</f>
        <v>2.7016536458547993</v>
      </c>
      <c r="F138" s="208">
        <f t="shared" si="13"/>
        <v>-1.5550616340349426</v>
      </c>
    </row>
    <row r="139" spans="1:6" x14ac:dyDescent="0.25">
      <c r="A139" s="208">
        <f t="shared" si="10"/>
        <v>1.6625000000000011E-2</v>
      </c>
      <c r="B139" s="208">
        <f t="shared" si="5"/>
        <v>2.9016098814405749E-4</v>
      </c>
      <c r="C139" s="208">
        <f t="shared" si="11"/>
        <v>0.87440808578551688</v>
      </c>
      <c r="D139" s="208">
        <f t="shared" si="12"/>
        <v>-1.6803849947774594</v>
      </c>
      <c r="E139" s="208">
        <f>-((C139-C138)/($A$3))*$E$2*'PID Reaction'!$H$4</f>
        <v>2.9987304472383003</v>
      </c>
      <c r="F139" s="208">
        <f t="shared" si="13"/>
        <v>-1.3404692378073917</v>
      </c>
    </row>
    <row r="140" spans="1:6" x14ac:dyDescent="0.25">
      <c r="A140" s="208">
        <f t="shared" si="10"/>
        <v>1.6750000000000011E-2</v>
      </c>
      <c r="B140" s="208">
        <f t="shared" si="5"/>
        <v>2.9234264970905041E-4</v>
      </c>
      <c r="C140" s="208">
        <f t="shared" si="11"/>
        <v>0.84851021498150103</v>
      </c>
      <c r="D140" s="208">
        <f t="shared" si="12"/>
        <v>-1.63061602053855</v>
      </c>
      <c r="E140" s="208">
        <f>-((C140-C139)/($A$3))*$E$2*'PID Reaction'!$H$4</f>
        <v>3.2879936772778509</v>
      </c>
      <c r="F140" s="208">
        <f t="shared" si="13"/>
        <v>-1.1223580614357227</v>
      </c>
    </row>
    <row r="141" spans="1:6" x14ac:dyDescent="0.25">
      <c r="A141" s="208">
        <f t="shared" si="10"/>
        <v>1.6875000000000012E-2</v>
      </c>
      <c r="B141" s="208">
        <f t="shared" si="5"/>
        <v>2.9452431127404333E-4</v>
      </c>
      <c r="C141" s="208">
        <f t="shared" si="11"/>
        <v>0.82040144352551125</v>
      </c>
      <c r="D141" s="208">
        <f t="shared" si="12"/>
        <v>-1.576598270080716</v>
      </c>
      <c r="E141" s="208">
        <f>-((C141-C140)/($A$3))*$E$2*'PID Reaction'!$H$4</f>
        <v>3.5686896240524622</v>
      </c>
      <c r="F141" s="208">
        <f t="shared" si="13"/>
        <v>-0.90129764724018646</v>
      </c>
    </row>
    <row r="142" spans="1:6" x14ac:dyDescent="0.25">
      <c r="A142" s="208">
        <f t="shared" si="10"/>
        <v>1.7000000000000012E-2</v>
      </c>
      <c r="B142" s="208">
        <f t="shared" si="5"/>
        <v>2.9670597283903624E-4</v>
      </c>
      <c r="C142" s="208">
        <f t="shared" si="11"/>
        <v>0.79015501237568742</v>
      </c>
      <c r="D142" s="208">
        <f t="shared" si="12"/>
        <v>-1.5184724934828537</v>
      </c>
      <c r="E142" s="208">
        <f>-((C142-C141)/($A$3))*$E$2*'PID Reaction'!$H$4</f>
        <v>3.8400868987816343</v>
      </c>
      <c r="F142" s="208">
        <f t="shared" si="13"/>
        <v>-0.67786516437579158</v>
      </c>
    </row>
    <row r="143" spans="1:6" x14ac:dyDescent="0.25">
      <c r="A143" s="208">
        <f t="shared" si="10"/>
        <v>1.7125000000000012E-2</v>
      </c>
      <c r="B143" s="208">
        <f t="shared" si="5"/>
        <v>2.9888763440402916E-4</v>
      </c>
      <c r="C143" s="208">
        <f t="shared" si="11"/>
        <v>0.75784973243279297</v>
      </c>
      <c r="D143" s="208">
        <f t="shared" si="12"/>
        <v>-1.4563901448053955</v>
      </c>
      <c r="E143" s="208">
        <f>-((C143-C142)/($A$3))*$E$2*'PID Reaction'!$H$4</f>
        <v>4.1014783415498792</v>
      </c>
      <c r="F143" s="208">
        <f t="shared" si="13"/>
        <v>-0.45264390766781898</v>
      </c>
    </row>
    <row r="144" spans="1:6" x14ac:dyDescent="0.25">
      <c r="A144" s="208">
        <f t="shared" si="10"/>
        <v>1.7250000000000012E-2</v>
      </c>
      <c r="B144" s="208">
        <f t="shared" si="5"/>
        <v>3.0106929596902208E-4</v>
      </c>
      <c r="C144" s="208">
        <f t="shared" si="11"/>
        <v>0.72356977918844612</v>
      </c>
      <c r="D144" s="208">
        <f t="shared" si="12"/>
        <v>-1.3905129874576045</v>
      </c>
      <c r="E144" s="208">
        <f>-((C144-C143)/($A$3))*$E$2*'PID Reaction'!$H$4</f>
        <v>4.352182863902275</v>
      </c>
      <c r="F144" s="208">
        <f t="shared" si="13"/>
        <v>-0.22622178035777643</v>
      </c>
    </row>
    <row r="145" spans="1:6" x14ac:dyDescent="0.25">
      <c r="A145" s="208">
        <f t="shared" ref="A145:A208" si="14">A144+$A$3</f>
        <v>1.7375000000000012E-2</v>
      </c>
      <c r="B145" s="208">
        <f t="shared" si="5"/>
        <v>3.0325095753401499E-4</v>
      </c>
      <c r="C145" s="208">
        <f t="shared" ref="C145:C208" si="15">$C$2*COS(B145*$B$2*360)</f>
        <v>0.68740447339522859</v>
      </c>
      <c r="D145" s="208">
        <f t="shared" si="12"/>
        <v>-1.3210126727025469</v>
      </c>
      <c r="E145" s="208">
        <f>-((C145-C144)/($A$3))*$E$2*'PID Reaction'!$H$4</f>
        <v>4.5915472235068968</v>
      </c>
      <c r="F145" s="208">
        <f t="shared" si="13"/>
        <v>8.1023528073165263E-4</v>
      </c>
    </row>
    <row r="146" spans="1:6" x14ac:dyDescent="0.25">
      <c r="A146" s="208">
        <f t="shared" si="14"/>
        <v>1.7500000000000012E-2</v>
      </c>
      <c r="B146" s="208">
        <f t="shared" si="5"/>
        <v>3.0543261909900786E-4</v>
      </c>
      <c r="C146" s="208">
        <f t="shared" si="15"/>
        <v>0.64944804833018011</v>
      </c>
      <c r="D146" s="208">
        <f t="shared" si="12"/>
        <v>-1.2480702923980405</v>
      </c>
      <c r="E146" s="208">
        <f>-((C146-C145)/($A$3))*$E$2*'PID Reaction'!$H$4</f>
        <v>4.8189477262585552</v>
      </c>
      <c r="F146" s="208">
        <f t="shared" si="13"/>
        <v>0.22785961546535399</v>
      </c>
    </row>
    <row r="147" spans="1:6" x14ac:dyDescent="0.25">
      <c r="A147" s="208">
        <f t="shared" si="14"/>
        <v>1.7625000000000012E-2</v>
      </c>
      <c r="B147" s="208">
        <f t="shared" si="5"/>
        <v>3.0761428066400077E-4</v>
      </c>
      <c r="C147" s="208">
        <f t="shared" si="15"/>
        <v>0.60979940425807022</v>
      </c>
      <c r="D147" s="208">
        <f t="shared" si="12"/>
        <v>-1.171875907138904</v>
      </c>
      <c r="E147" s="208">
        <f>-((C147-C146)/($A$3))*$E$2*'PID Reaction'!$H$4</f>
        <v>5.0337918513950708</v>
      </c>
      <c r="F147" s="208">
        <f t="shared" si="13"/>
        <v>0.45433383655606152</v>
      </c>
    </row>
    <row r="148" spans="1:6" x14ac:dyDescent="0.25">
      <c r="A148" s="208">
        <f t="shared" si="14"/>
        <v>1.7750000000000012E-2</v>
      </c>
      <c r="B148" s="208">
        <f t="shared" si="5"/>
        <v>3.0979594222899369E-4</v>
      </c>
      <c r="C148" s="208">
        <f t="shared" si="15"/>
        <v>0.56856185073426024</v>
      </c>
      <c r="D148" s="208">
        <f t="shared" si="12"/>
        <v>-1.0926280510300572</v>
      </c>
      <c r="E148" s="208">
        <f>-((C148-C147)/($A$3))*$E$2*'PID Reaction'!$H$4</f>
        <v>5.2355197953829142</v>
      </c>
      <c r="F148" s="208">
        <f t="shared" si="13"/>
        <v>0.6796419168115182</v>
      </c>
    </row>
    <row r="149" spans="1:6" x14ac:dyDescent="0.25">
      <c r="A149" s="208">
        <f t="shared" si="14"/>
        <v>1.7875000000000012E-2</v>
      </c>
      <c r="B149" s="208">
        <f t="shared" si="5"/>
        <v>3.1197760379398661E-4</v>
      </c>
      <c r="C149" s="208">
        <f t="shared" si="15"/>
        <v>0.52584283741859172</v>
      </c>
      <c r="D149" s="208">
        <f t="shared" si="12"/>
        <v>-1.0105332143808046</v>
      </c>
      <c r="E149" s="208">
        <f>-((C149-C148)/($A$3))*$E$2*'PID Reaction'!$H$4</f>
        <v>5.423605930557275</v>
      </c>
      <c r="F149" s="208">
        <f t="shared" si="13"/>
        <v>0.90319595422868848</v>
      </c>
    </row>
    <row r="150" spans="1:6" x14ac:dyDescent="0.25">
      <c r="A150" s="208">
        <f t="shared" si="14"/>
        <v>1.8000000000000013E-2</v>
      </c>
      <c r="B150" s="208">
        <f t="shared" si="5"/>
        <v>3.1415926535897953E-4</v>
      </c>
      <c r="C150" s="208">
        <f t="shared" si="15"/>
        <v>0.48175367410171149</v>
      </c>
      <c r="D150" s="208">
        <f t="shared" si="12"/>
        <v>-0.92580530566822306</v>
      </c>
      <c r="E150" s="208">
        <f>-((C150-C149)/($A$3))*$E$2*'PID Reaction'!$H$4</f>
        <v>5.5975601747111137</v>
      </c>
      <c r="F150" s="208">
        <f t="shared" si="13"/>
        <v>1.1244126564538239</v>
      </c>
    </row>
    <row r="151" spans="1:6" x14ac:dyDescent="0.25">
      <c r="A151" s="208">
        <f t="shared" si="14"/>
        <v>1.8125000000000013E-2</v>
      </c>
      <c r="B151" s="208">
        <f t="shared" si="5"/>
        <v>3.1634092692397244E-4</v>
      </c>
      <c r="C151" s="208">
        <f t="shared" si="15"/>
        <v>0.43640924067333742</v>
      </c>
      <c r="D151" s="208">
        <f t="shared" si="12"/>
        <v>-0.83866509417157953</v>
      </c>
      <c r="E151" s="208">
        <f>-((C151-C150)/($A$3))*$E$2*'PID Reaction'!$H$4</f>
        <v>5.7569292680663722</v>
      </c>
      <c r="F151" s="208">
        <f t="shared" si="13"/>
        <v>1.3427148587739439</v>
      </c>
    </row>
    <row r="152" spans="1:6" x14ac:dyDescent="0.25">
      <c r="A152" s="208">
        <f t="shared" si="14"/>
        <v>1.8250000000000013E-2</v>
      </c>
      <c r="B152" s="208">
        <f t="shared" si="5"/>
        <v>3.1852258848896536E-4</v>
      </c>
      <c r="C152" s="208">
        <f t="shared" si="15"/>
        <v>0.38992768778818443</v>
      </c>
      <c r="D152" s="208">
        <f t="shared" si="12"/>
        <v>-0.7493396347300656</v>
      </c>
      <c r="E152" s="208">
        <f>-((C152-C151)/($A$3))*$E$2*'PID Reaction'!$H$4</f>
        <v>5.9012979542990234</v>
      </c>
      <c r="F152" s="208">
        <f t="shared" si="13"/>
        <v>1.5575330262291471</v>
      </c>
    </row>
    <row r="153" spans="1:6" x14ac:dyDescent="0.25">
      <c r="A153" s="208">
        <f t="shared" si="14"/>
        <v>1.8375000000000013E-2</v>
      </c>
      <c r="B153" s="208">
        <f t="shared" si="5"/>
        <v>3.2070425005395828E-4</v>
      </c>
      <c r="C153" s="208">
        <f t="shared" si="15"/>
        <v>0.34243012900948522</v>
      </c>
      <c r="D153" s="208">
        <f t="shared" si="12"/>
        <v>-0.65806167612268818</v>
      </c>
      <c r="E153" s="208">
        <f>-((C153-C152)/($A$3))*$E$2*'PID Reaction'!$H$4</f>
        <v>6.0302900625436511</v>
      </c>
      <c r="F153" s="208">
        <f t="shared" si="13"/>
        <v>1.7683067359278126</v>
      </c>
    </row>
    <row r="154" spans="1:6" x14ac:dyDescent="0.25">
      <c r="A154" s="208">
        <f t="shared" si="14"/>
        <v>1.8500000000000013E-2</v>
      </c>
      <c r="B154" s="208">
        <f t="shared" si="5"/>
        <v>3.2288591161895119E-4</v>
      </c>
      <c r="C154" s="208">
        <f t="shared" si="15"/>
        <v>0.29404032523229839</v>
      </c>
      <c r="D154" s="208">
        <f t="shared" si="12"/>
        <v>-0.56506905461191714</v>
      </c>
      <c r="E154" s="208">
        <f>-((C154-C153)/($A$3))*$E$2*'PID Reaction'!$H$4</f>
        <v>6.1435694875516385</v>
      </c>
      <c r="F154" s="208">
        <f t="shared" si="13"/>
        <v>1.9744861356982097</v>
      </c>
    </row>
    <row r="155" spans="1:6" x14ac:dyDescent="0.25">
      <c r="A155" s="208">
        <f t="shared" si="14"/>
        <v>1.8625000000000013E-2</v>
      </c>
      <c r="B155" s="208">
        <f t="shared" si="5"/>
        <v>3.2506757318394411E-4</v>
      </c>
      <c r="C155" s="208">
        <f t="shared" si="15"/>
        <v>0.2448843622088428</v>
      </c>
      <c r="D155" s="208">
        <f t="shared" si="12"/>
        <v>-0.47060407423122158</v>
      </c>
      <c r="E155" s="208">
        <f>-((C155-C154)/($A$3))*$E$2*'PID Reaction'!$H$4</f>
        <v>6.2408410654579214</v>
      </c>
      <c r="F155" s="208">
        <f t="shared" si="13"/>
        <v>2.1755333752723054</v>
      </c>
    </row>
    <row r="156" spans="1:6" x14ac:dyDescent="0.25">
      <c r="A156" s="208">
        <f t="shared" si="14"/>
        <v>1.8750000000000013E-2</v>
      </c>
      <c r="B156" s="208">
        <f t="shared" si="5"/>
        <v>3.2724923474893703E-4</v>
      </c>
      <c r="C156" s="208">
        <f t="shared" si="15"/>
        <v>0.19509032201612267</v>
      </c>
      <c r="D156" s="208">
        <f t="shared" si="12"/>
        <v>-0.37491287543126361</v>
      </c>
      <c r="E156" s="208">
        <f>-((C156-C155)/($A$3))*$E$2*'PID Reaction'!$H$4</f>
        <v>6.3218513428677463</v>
      </c>
      <c r="F156" s="208">
        <f t="shared" si="13"/>
        <v>2.3709240062689831</v>
      </c>
    </row>
    <row r="157" spans="1:6" x14ac:dyDescent="0.25">
      <c r="A157" s="208">
        <f t="shared" si="14"/>
        <v>1.8875000000000013E-2</v>
      </c>
      <c r="B157" s="208">
        <f t="shared" si="5"/>
        <v>3.2943089631392995E-4</v>
      </c>
      <c r="C157" s="208">
        <f t="shared" si="15"/>
        <v>0.14478794932189126</v>
      </c>
      <c r="D157" s="208">
        <f t="shared" si="12"/>
        <v>-0.27824479372985134</v>
      </c>
      <c r="E157" s="208">
        <f>-((C157-C156)/($A$3))*$E$2*'PID Reaction'!$H$4</f>
        <v>6.3863892372596194</v>
      </c>
      <c r="F157" s="208">
        <f t="shared" si="13"/>
        <v>2.5601483473253643</v>
      </c>
    </row>
    <row r="158" spans="1:6" x14ac:dyDescent="0.25">
      <c r="A158" s="208">
        <f t="shared" si="14"/>
        <v>1.9000000000000013E-2</v>
      </c>
      <c r="B158" s="208">
        <f t="shared" si="5"/>
        <v>3.3161255787892286E-4</v>
      </c>
      <c r="C158" s="208">
        <f t="shared" si="15"/>
        <v>9.4108313318508788E-2</v>
      </c>
      <c r="D158" s="208">
        <f t="shared" si="12"/>
        <v>-0.18085171003671108</v>
      </c>
      <c r="E158" s="208">
        <f>-((C158-C157)/($A$3))*$E$2*'PID Reaction'!$H$4</f>
        <v>6.4342865869894386</v>
      </c>
      <c r="F158" s="208">
        <f t="shared" si="13"/>
        <v>2.7427128108161636</v>
      </c>
    </row>
    <row r="159" spans="1:6" x14ac:dyDescent="0.25">
      <c r="A159" s="208">
        <f t="shared" si="14"/>
        <v>1.9125000000000014E-2</v>
      </c>
      <c r="B159" s="208">
        <f t="shared" si="5"/>
        <v>3.3379421944391578E-4</v>
      </c>
      <c r="C159" s="208">
        <f t="shared" si="15"/>
        <v>4.3183466205583949E-2</v>
      </c>
      <c r="D159" s="208">
        <f t="shared" si="12"/>
        <v>-8.2987394345918897E-2</v>
      </c>
      <c r="E159" s="208">
        <f>-((C159-C158)/($A$3))*$E$2*'PID Reaction'!$H$4</f>
        <v>6.4654185894569371</v>
      </c>
      <c r="F159" s="208">
        <f t="shared" si="13"/>
        <v>2.9181411877009755</v>
      </c>
    </row>
    <row r="160" spans="1:6" x14ac:dyDescent="0.25">
      <c r="A160" s="208">
        <f t="shared" si="14"/>
        <v>1.9250000000000014E-2</v>
      </c>
      <c r="B160" s="208">
        <f t="shared" si="5"/>
        <v>3.359758810089087E-4</v>
      </c>
      <c r="C160" s="208">
        <f t="shared" si="15"/>
        <v>-7.8539008887167552E-3</v>
      </c>
      <c r="D160" s="208">
        <f t="shared" si="12"/>
        <v>1.5093155493882539E-2</v>
      </c>
      <c r="E160" s="208">
        <f>-((C160-C159)/($A$3))*$E$2*'PID Reaction'!$H$4</f>
        <v>6.4797041262924164</v>
      </c>
      <c r="F160" s="208">
        <f t="shared" si="13"/>
        <v>3.0859758871486238</v>
      </c>
    </row>
    <row r="161" spans="1:6" x14ac:dyDescent="0.25">
      <c r="A161" s="208">
        <f t="shared" si="14"/>
        <v>1.9375000000000014E-2</v>
      </c>
      <c r="B161" s="208">
        <f t="shared" si="5"/>
        <v>3.3815754257390161E-4</v>
      </c>
      <c r="C161" s="208">
        <f t="shared" si="15"/>
        <v>-5.8870803651195264E-2</v>
      </c>
      <c r="D161" s="208">
        <f t="shared" si="12"/>
        <v>0.113134378208648</v>
      </c>
      <c r="E161" s="208">
        <f>-((C161-C160)/($A$3))*$E$2*'PID Reaction'!$H$4</f>
        <v>6.477105974724271</v>
      </c>
      <c r="F161" s="208">
        <f t="shared" si="13"/>
        <v>3.2457791277060482</v>
      </c>
    </row>
    <row r="162" spans="1:6" x14ac:dyDescent="0.25">
      <c r="A162" s="208">
        <f t="shared" si="14"/>
        <v>1.9500000000000014E-2</v>
      </c>
      <c r="B162" s="208">
        <f t="shared" si="5"/>
        <v>3.4033920413889448E-4</v>
      </c>
      <c r="C162" s="208">
        <f t="shared" si="15"/>
        <v>-0.10973431109105052</v>
      </c>
      <c r="D162" s="208">
        <f t="shared" si="12"/>
        <v>0.21088081499611544</v>
      </c>
      <c r="E162" s="208">
        <f>-((C162-C161)/($A$3))*$E$2*'PID Reaction'!$H$4</f>
        <v>6.4576309045640219</v>
      </c>
      <c r="F162" s="208">
        <f t="shared" si="13"/>
        <v>3.3971340769049929</v>
      </c>
    </row>
    <row r="163" spans="1:6" x14ac:dyDescent="0.25">
      <c r="A163" s="208">
        <f t="shared" si="14"/>
        <v>1.9625000000000014E-2</v>
      </c>
      <c r="B163" s="208">
        <f t="shared" si="5"/>
        <v>3.4252086570388739E-4</v>
      </c>
      <c r="C163" s="208">
        <f t="shared" si="15"/>
        <v>-0.1603118919083954</v>
      </c>
      <c r="D163" s="208">
        <f t="shared" si="12"/>
        <v>0.30807777515603979</v>
      </c>
      <c r="E163" s="208">
        <f>-((C163-C162)/($A$3))*$E$2*'PID Reaction'!$H$4</f>
        <v>6.4213296605701062</v>
      </c>
      <c r="F163" s="208">
        <f t="shared" si="13"/>
        <v>3.539645936334908</v>
      </c>
    </row>
    <row r="164" spans="1:6" x14ac:dyDescent="0.25">
      <c r="A164" s="208">
        <f t="shared" si="14"/>
        <v>1.9750000000000014E-2</v>
      </c>
      <c r="B164" s="208">
        <f t="shared" si="5"/>
        <v>3.4470252726888031E-4</v>
      </c>
      <c r="C164" s="208">
        <f t="shared" si="15"/>
        <v>-0.21047175982131069</v>
      </c>
      <c r="D164" s="208">
        <f t="shared" si="12"/>
        <v>0.4044719997190056</v>
      </c>
      <c r="E164" s="208">
        <f>-((C164-C163)/($A$3))*$E$2*'PID Reaction'!$H$4</f>
        <v>6.3682968302237253</v>
      </c>
      <c r="F164" s="208">
        <f t="shared" si="13"/>
        <v>3.6729429693520776</v>
      </c>
    </row>
    <row r="165" spans="1:6" x14ac:dyDescent="0.25">
      <c r="A165" s="208">
        <f t="shared" si="14"/>
        <v>1.9875000000000014E-2</v>
      </c>
      <c r="B165" s="208">
        <f t="shared" si="5"/>
        <v>3.4688418883387323E-4</v>
      </c>
      <c r="C165" s="208">
        <f t="shared" si="15"/>
        <v>-0.26008321695166231</v>
      </c>
      <c r="D165" s="208">
        <f t="shared" si="12"/>
        <v>0.49981232134468756</v>
      </c>
      <c r="E165" s="208">
        <f>-((C165-C164)/($A$3))*$E$2*'PID Reaction'!$H$4</f>
        <v>6.2986705972694406</v>
      </c>
      <c r="F165" s="208">
        <f t="shared" si="13"/>
        <v>3.7966774687449716</v>
      </c>
    </row>
    <row r="166" spans="1:6" x14ac:dyDescent="0.25">
      <c r="A166" s="208">
        <f t="shared" si="14"/>
        <v>2.0000000000000014E-2</v>
      </c>
      <c r="B166" s="208">
        <f t="shared" si="5"/>
        <v>3.4906585039886615E-4</v>
      </c>
      <c r="C166" s="208">
        <f t="shared" si="15"/>
        <v>-0.30901699437495217</v>
      </c>
      <c r="D166" s="208">
        <f t="shared" si="12"/>
        <v>0.59385031877012062</v>
      </c>
      <c r="E166" s="208">
        <f>-((C166-C165)/($A$3))*$E$2*'PID Reaction'!$H$4</f>
        <v>6.2126323816608808</v>
      </c>
      <c r="F166" s="208">
        <f t="shared" si="13"/>
        <v>3.9105266618322836</v>
      </c>
    </row>
    <row r="167" spans="1:6" x14ac:dyDescent="0.25">
      <c r="A167" s="208">
        <f t="shared" si="14"/>
        <v>2.0125000000000014E-2</v>
      </c>
      <c r="B167" s="208">
        <f t="shared" si="5"/>
        <v>3.5124751196385906E-4</v>
      </c>
      <c r="C167" s="208">
        <f t="shared" si="15"/>
        <v>-0.35714558894685072</v>
      </c>
      <c r="D167" s="208">
        <f t="shared" si="12"/>
        <v>0.68634096410272094</v>
      </c>
      <c r="E167" s="208">
        <f>-((C167-C166)/($A$3))*$E$2*'PID Reaction'!$H$4</f>
        <v>6.1104063668482391</v>
      </c>
      <c r="F167" s="208">
        <f t="shared" si="13"/>
        <v>4.0141935506331743</v>
      </c>
    </row>
    <row r="168" spans="1:6" x14ac:dyDescent="0.25">
      <c r="A168" s="208">
        <f t="shared" si="14"/>
        <v>2.0250000000000015E-2</v>
      </c>
      <c r="B168" s="208">
        <f t="shared" si="5"/>
        <v>3.5342917352885198E-4</v>
      </c>
      <c r="C168" s="208">
        <f t="shared" si="15"/>
        <v>-0.4043435955287511</v>
      </c>
      <c r="D168" s="208">
        <f t="shared" si="12"/>
        <v>0.7770432612714222</v>
      </c>
      <c r="E168" s="208">
        <f>-((C168-C167)/($A$3))*$E$2*'PID Reaction'!$H$4</f>
        <v>5.9922589156380708</v>
      </c>
      <c r="F168" s="208">
        <f t="shared" si="13"/>
        <v>4.1074076849184715</v>
      </c>
    </row>
    <row r="169" spans="1:6" x14ac:dyDescent="0.25">
      <c r="A169" s="208">
        <f t="shared" si="14"/>
        <v>2.0375000000000015E-2</v>
      </c>
      <c r="B169" s="208">
        <f t="shared" si="5"/>
        <v>3.556108350938449E-4</v>
      </c>
      <c r="C169" s="208">
        <f t="shared" si="15"/>
        <v>-0.45048803374671931</v>
      </c>
      <c r="D169" s="208">
        <f t="shared" si="12"/>
        <v>0.86572087397242048</v>
      </c>
      <c r="E169" s="208">
        <f>-((C169-C168)/($A$3))*$E$2*'PID Reaction'!$H$4</f>
        <v>5.8584978761532431</v>
      </c>
      <c r="F169" s="208">
        <f t="shared" si="13"/>
        <v>4.1899258661268162</v>
      </c>
    </row>
    <row r="170" spans="1:6" x14ac:dyDescent="0.25">
      <c r="A170" s="208">
        <f t="shared" si="14"/>
        <v>2.0500000000000015E-2</v>
      </c>
      <c r="B170" s="208">
        <f t="shared" si="5"/>
        <v>3.5779249665883781E-4</v>
      </c>
      <c r="C170" s="208">
        <f t="shared" si="15"/>
        <v>-0.49545866843241321</v>
      </c>
      <c r="D170" s="208">
        <f t="shared" si="12"/>
        <v>0.9521427414733058</v>
      </c>
      <c r="E170" s="208">
        <f>-((C170-C169)/($A$3))*$E$2*'PID Reaction'!$H$4</f>
        <v>5.7094717796956971</v>
      </c>
      <c r="F170" s="208">
        <f t="shared" si="13"/>
        <v>4.2615327803097216</v>
      </c>
    </row>
    <row r="171" spans="1:6" x14ac:dyDescent="0.25">
      <c r="A171" s="208">
        <f t="shared" si="14"/>
        <v>2.0625000000000015E-2</v>
      </c>
      <c r="B171" s="208">
        <f t="shared" si="5"/>
        <v>3.5997415822383073E-4</v>
      </c>
      <c r="C171" s="208">
        <f t="shared" si="15"/>
        <v>-0.53913832291100638</v>
      </c>
      <c r="D171" s="208">
        <f t="shared" si="12"/>
        <v>1.0360836806709977</v>
      </c>
      <c r="E171" s="208">
        <f>-((C171-C170)/($A$3))*$E$2*'PID Reaction'!$H$4</f>
        <v>5.5455689326021895</v>
      </c>
      <c r="F171" s="208">
        <f t="shared" si="13"/>
        <v>4.3220415584545071</v>
      </c>
    </row>
    <row r="172" spans="1:6" x14ac:dyDescent="0.25">
      <c r="A172" s="208">
        <f t="shared" si="14"/>
        <v>2.0750000000000015E-2</v>
      </c>
      <c r="B172" s="208">
        <f t="shared" si="5"/>
        <v>3.6215581978882365E-4</v>
      </c>
      <c r="C172" s="208">
        <f t="shared" si="15"/>
        <v>-0.5814131843198358</v>
      </c>
      <c r="D172" s="208">
        <f t="shared" si="12"/>
        <v>1.1173249728348014</v>
      </c>
      <c r="E172" s="208">
        <f>-((C172-C171)/($A$3))*$E$2*'PID Reaction'!$H$4</f>
        <v>5.3672164044649806</v>
      </c>
      <c r="F172" s="208">
        <f t="shared" si="13"/>
        <v>4.3712942627236577</v>
      </c>
    </row>
    <row r="173" spans="1:6" x14ac:dyDescent="0.25">
      <c r="A173" s="208">
        <f t="shared" si="14"/>
        <v>2.0875000000000015E-2</v>
      </c>
      <c r="B173" s="208">
        <f t="shared" si="5"/>
        <v>3.6433748135381657E-4</v>
      </c>
      <c r="C173" s="208">
        <f t="shared" si="15"/>
        <v>-0.62217310016220984</v>
      </c>
      <c r="D173" s="208">
        <f t="shared" si="12"/>
        <v>1.1956549335057254</v>
      </c>
      <c r="E173" s="208">
        <f>-((C173-C172)/($A$3))*$E$2*'PID Reaction'!$H$4</f>
        <v>5.1748789153478079</v>
      </c>
      <c r="F173" s="208">
        <f t="shared" si="13"/>
        <v>4.4091622973419806</v>
      </c>
    </row>
    <row r="174" spans="1:6" x14ac:dyDescent="0.25">
      <c r="A174" s="208">
        <f t="shared" si="14"/>
        <v>2.1000000000000015E-2</v>
      </c>
      <c r="B174" s="208">
        <f t="shared" si="5"/>
        <v>3.6651914291880948E-4</v>
      </c>
      <c r="C174" s="208">
        <f t="shared" si="15"/>
        <v>-0.6613118653236566</v>
      </c>
      <c r="D174" s="208">
        <f t="shared" si="12"/>
        <v>1.2708694640670841</v>
      </c>
      <c r="E174" s="208">
        <f>-((C174-C173)/($A$3))*$E$2*'PID Reaction'!$H$4</f>
        <v>4.9690576248972809</v>
      </c>
      <c r="F174" s="208">
        <f t="shared" si="13"/>
        <v>4.4355467430593851</v>
      </c>
    </row>
    <row r="175" spans="1:6" x14ac:dyDescent="0.25">
      <c r="A175" s="208">
        <f t="shared" si="14"/>
        <v>2.1125000000000015E-2</v>
      </c>
      <c r="B175" s="208">
        <f t="shared" si="5"/>
        <v>3.687008044838024E-4</v>
      </c>
      <c r="C175" s="208">
        <f t="shared" si="15"/>
        <v>-0.69872749880278939</v>
      </c>
      <c r="D175" s="208">
        <f t="shared" si="12"/>
        <v>1.3427725835492725</v>
      </c>
      <c r="E175" s="208">
        <f>-((C175-C174)/($A$3))*$E$2*'PID Reaction'!$H$4</f>
        <v>4.7502888265106993</v>
      </c>
      <c r="F175" s="208">
        <f t="shared" si="13"/>
        <v>4.4503786143165778</v>
      </c>
    </row>
    <row r="176" spans="1:6" x14ac:dyDescent="0.25">
      <c r="A176" s="208">
        <f t="shared" si="14"/>
        <v>2.1250000000000015E-2</v>
      </c>
      <c r="B176" s="208">
        <f t="shared" si="5"/>
        <v>3.7088246604879532E-4</v>
      </c>
      <c r="C176" s="208">
        <f t="shared" si="15"/>
        <v>-0.73432250943568966</v>
      </c>
      <c r="D176" s="208">
        <f t="shared" si="12"/>
        <v>1.4111769392829425</v>
      </c>
      <c r="E176" s="208">
        <f>-((C176-C175)/($A$3))*$E$2*'PID Reaction'!$H$4</f>
        <v>4.5191425499530178</v>
      </c>
      <c r="F176" s="208">
        <f t="shared" si="13"/>
        <v>4.453619038441988</v>
      </c>
    </row>
    <row r="177" spans="1:6" x14ac:dyDescent="0.25">
      <c r="A177" s="208">
        <f t="shared" si="14"/>
        <v>2.1375000000000016E-2</v>
      </c>
      <c r="B177" s="208">
        <f t="shared" si="5"/>
        <v>3.7306412761378823E-4</v>
      </c>
      <c r="C177" s="208">
        <f t="shared" si="15"/>
        <v>-0.76800414992147215</v>
      </c>
      <c r="D177" s="208">
        <f t="shared" si="12"/>
        <v>1.47590429507009</v>
      </c>
      <c r="E177" s="208">
        <f>-((C177-C176)/($A$3))*$E$2*'PID Reaction'!$H$4</f>
        <v>4.2762210760749433</v>
      </c>
      <c r="F177" s="208">
        <f t="shared" si="13"/>
        <v>4.4452593564119764</v>
      </c>
    </row>
    <row r="178" spans="1:6" x14ac:dyDescent="0.25">
      <c r="A178" s="208">
        <f t="shared" si="14"/>
        <v>2.1500000000000016E-2</v>
      </c>
      <c r="B178" s="208">
        <f t="shared" si="5"/>
        <v>3.7524578917878115E-4</v>
      </c>
      <c r="C178" s="208">
        <f t="shared" si="15"/>
        <v>-0.79968465848709414</v>
      </c>
      <c r="D178" s="208">
        <f t="shared" si="12"/>
        <v>1.5367859956009884</v>
      </c>
      <c r="E178" s="208">
        <f>-((C178-C177)/($A$3))*$E$2*'PID Reaction'!$H$4</f>
        <v>4.0221573674913671</v>
      </c>
      <c r="F178" s="208">
        <f t="shared" si="13"/>
        <v>4.4253211449102929</v>
      </c>
    </row>
    <row r="179" spans="1:6" x14ac:dyDescent="0.25">
      <c r="A179" s="208">
        <f t="shared" si="14"/>
        <v>2.1625000000000016E-2</v>
      </c>
      <c r="B179" s="208">
        <f t="shared" si="5"/>
        <v>3.7742745074377401E-4</v>
      </c>
      <c r="C179" s="208">
        <f t="shared" si="15"/>
        <v>-0.82928148756176134</v>
      </c>
      <c r="D179" s="208">
        <f t="shared" si="12"/>
        <v>1.5936634059069392</v>
      </c>
      <c r="E179" s="208">
        <f>-((C179-C178)/($A$3))*$E$2*'PID Reaction'!$H$4</f>
        <v>3.7576134193197488</v>
      </c>
      <c r="F179" s="208">
        <f t="shared" si="13"/>
        <v>4.3938561596283865</v>
      </c>
    </row>
    <row r="180" spans="1:6" x14ac:dyDescent="0.25">
      <c r="A180" s="208">
        <f t="shared" si="14"/>
        <v>2.1750000000000016E-2</v>
      </c>
      <c r="B180" s="208">
        <f t="shared" si="5"/>
        <v>3.7960911230876693E-4</v>
      </c>
      <c r="C180" s="208">
        <f t="shared" si="15"/>
        <v>-0.85671751886505265</v>
      </c>
      <c r="D180" s="208">
        <f t="shared" si="12"/>
        <v>1.6463883247037265</v>
      </c>
      <c r="E180" s="208">
        <f>-((C180-C179)/($A$3))*$E$2*'PID Reaction'!$H$4</f>
        <v>3.4832785342658643</v>
      </c>
      <c r="F180" s="208">
        <f t="shared" si="13"/>
        <v>4.3509461999529542</v>
      </c>
    </row>
    <row r="181" spans="1:6" x14ac:dyDescent="0.25">
      <c r="A181" s="208">
        <f t="shared" si="14"/>
        <v>2.1875000000000016E-2</v>
      </c>
      <c r="B181" s="208">
        <f t="shared" si="5"/>
        <v>3.8179077387375985E-4</v>
      </c>
      <c r="C181" s="208">
        <f t="shared" si="15"/>
        <v>-0.88192126434835816</v>
      </c>
      <c r="D181" s="208">
        <f t="shared" si="12"/>
        <v>1.6948233705488138</v>
      </c>
      <c r="E181" s="208">
        <f>-((C181-C180)/($A$3))*$E$2*'PID Reaction'!$H$4</f>
        <v>3.199867526560467</v>
      </c>
      <c r="F181" s="208">
        <f t="shared" si="13"/>
        <v>4.296702895392448</v>
      </c>
    </row>
    <row r="182" spans="1:6" x14ac:dyDescent="0.25">
      <c r="A182" s="208">
        <f t="shared" si="14"/>
        <v>2.2000000000000016E-2</v>
      </c>
      <c r="B182" s="208">
        <f t="shared" si="5"/>
        <v>3.8397243543875277E-4</v>
      </c>
      <c r="C182" s="208">
        <f t="shared" si="15"/>
        <v>-0.90482705246602269</v>
      </c>
      <c r="D182" s="208">
        <f t="shared" si="12"/>
        <v>1.7388423398060546</v>
      </c>
      <c r="E182" s="208">
        <f>-((C182-C181)/($A$3))*$E$2*'PID Reaction'!$H$4</f>
        <v>2.9081188594186882</v>
      </c>
      <c r="F182" s="208">
        <f t="shared" si="13"/>
        <v>4.2312674142978395</v>
      </c>
    </row>
    <row r="183" spans="1:6" x14ac:dyDescent="0.25">
      <c r="A183" s="208">
        <f t="shared" si="14"/>
        <v>2.2125000000000016E-2</v>
      </c>
      <c r="B183" s="208">
        <f t="shared" si="5"/>
        <v>3.8615409700374568E-4</v>
      </c>
      <c r="C183" s="208">
        <f t="shared" si="15"/>
        <v>-0.92537519929086454</v>
      </c>
      <c r="D183" s="208">
        <f t="shared" si="12"/>
        <v>1.7783305354852259</v>
      </c>
      <c r="E183" s="208">
        <f>-((C183-C182)/($A$3))*$E$2*'PID Reaction'!$H$4</f>
        <v>2.608792720881921</v>
      </c>
      <c r="F183" s="208">
        <f t="shared" si="13"/>
        <v>4.1548100956357779</v>
      </c>
    </row>
    <row r="184" spans="1:6" x14ac:dyDescent="0.25">
      <c r="A184" s="208">
        <f t="shared" si="14"/>
        <v>2.2250000000000016E-2</v>
      </c>
      <c r="B184" s="208">
        <f t="shared" si="5"/>
        <v>3.883357585687386E-4</v>
      </c>
      <c r="C184" s="208">
        <f t="shared" si="15"/>
        <v>-0.94351216402819604</v>
      </c>
      <c r="D184" s="208">
        <f t="shared" si="12"/>
        <v>1.8131850660995457</v>
      </c>
      <c r="E184" s="208">
        <f>-((C184-C183)/($A$3))*$E$2*'PID Reaction'!$H$4</f>
        <v>2.3026690430516079</v>
      </c>
      <c r="F184" s="208">
        <f t="shared" si="13"/>
        <v>4.0675300047726202</v>
      </c>
    </row>
    <row r="185" spans="1:6" x14ac:dyDescent="0.25">
      <c r="A185" s="208">
        <f t="shared" si="14"/>
        <v>2.2375000000000016E-2</v>
      </c>
      <c r="B185" s="208">
        <f t="shared" si="5"/>
        <v>3.9051742013373152E-4</v>
      </c>
      <c r="C185" s="208">
        <f t="shared" si="15"/>
        <v>-0.95919068852312905</v>
      </c>
      <c r="D185" s="208">
        <f t="shared" si="12"/>
        <v>1.8433151137624382</v>
      </c>
      <c r="E185" s="208">
        <f>-((C185-C184)/($A$3))*$E$2*'PID Reaction'!$H$4</f>
        <v>1.9905454698766947</v>
      </c>
      <c r="F185" s="208">
        <f t="shared" si="13"/>
        <v>3.9696544144258903</v>
      </c>
    </row>
    <row r="186" spans="1:6" x14ac:dyDescent="0.25">
      <c r="A186" s="208">
        <f t="shared" si="14"/>
        <v>2.2500000000000017E-2</v>
      </c>
      <c r="B186" s="208">
        <f t="shared" si="5"/>
        <v>3.9269908169872443E-4</v>
      </c>
      <c r="C186" s="208">
        <f t="shared" si="15"/>
        <v>-0.97236992039767833</v>
      </c>
      <c r="D186" s="208">
        <f t="shared" si="12"/>
        <v>1.8686421708250345</v>
      </c>
      <c r="E186" s="208">
        <f>-((C186-C185)/($A$3))*$E$2*'PID Reaction'!$H$4</f>
        <v>1.6732352787927762</v>
      </c>
      <c r="F186" s="208">
        <f t="shared" si="13"/>
        <v>3.8614382121348703</v>
      </c>
    </row>
    <row r="187" spans="1:6" x14ac:dyDescent="0.25">
      <c r="A187" s="208">
        <f t="shared" si="14"/>
        <v>2.2625000000000017E-2</v>
      </c>
      <c r="B187" s="208">
        <f t="shared" si="5"/>
        <v>3.9488074326371735E-4</v>
      </c>
      <c r="C187" s="208">
        <f t="shared" si="15"/>
        <v>-0.98301551949679278</v>
      </c>
      <c r="D187" s="208">
        <f t="shared" si="12"/>
        <v>1.8891002444377667</v>
      </c>
      <c r="E187" s="208">
        <f>-((C187-C186)/($A$3))*$E$2*'PID Reaction'!$H$4</f>
        <v>1.3515652616235698</v>
      </c>
      <c r="F187" s="208">
        <f t="shared" si="13"/>
        <v>3.7431632357933196</v>
      </c>
    </row>
    <row r="188" spans="1:6" x14ac:dyDescent="0.25">
      <c r="A188" s="208">
        <f t="shared" si="14"/>
        <v>2.2750000000000017E-2</v>
      </c>
      <c r="B188" s="208">
        <f t="shared" si="5"/>
        <v>3.9706240482871027E-4</v>
      </c>
      <c r="C188" s="208">
        <f t="shared" si="15"/>
        <v>-0.99109974736597573</v>
      </c>
      <c r="D188" s="208">
        <f t="shared" si="12"/>
        <v>1.9046360285030903</v>
      </c>
      <c r="E188" s="208">
        <f>-((C188-C187)/($A$3))*$E$2*'PID Reaction'!$H$4</f>
        <v>1.0263735702714669</v>
      </c>
      <c r="F188" s="208">
        <f t="shared" si="13"/>
        <v>3.6151375389750378</v>
      </c>
    </row>
    <row r="189" spans="1:6" x14ac:dyDescent="0.25">
      <c r="A189" s="208">
        <f t="shared" si="14"/>
        <v>2.2875000000000017E-2</v>
      </c>
      <c r="B189" s="208">
        <f t="shared" si="5"/>
        <v>3.9924406639370319E-4</v>
      </c>
      <c r="C189" s="208">
        <f t="shared" si="15"/>
        <v>-0.99660153952733221</v>
      </c>
      <c r="D189" s="208">
        <f t="shared" si="12"/>
        <v>1.9152090425712553</v>
      </c>
      <c r="E189" s="208">
        <f>-((C189-C188)/($A$3))*$E$2*'PID Reaction'!$H$4</f>
        <v>0.69850753280581979</v>
      </c>
      <c r="F189" s="208">
        <f t="shared" si="13"/>
        <v>3.4776945879657264</v>
      </c>
    </row>
    <row r="190" spans="1:6" x14ac:dyDescent="0.25">
      <c r="A190" s="208">
        <f t="shared" si="14"/>
        <v>2.3000000000000017E-2</v>
      </c>
      <c r="B190" s="208">
        <f t="shared" si="5"/>
        <v>4.014257279586961E-4</v>
      </c>
      <c r="C190" s="208">
        <f t="shared" si="15"/>
        <v>-0.99950656036573182</v>
      </c>
      <c r="D190" s="208">
        <f t="shared" si="12"/>
        <v>1.9207917373172416</v>
      </c>
      <c r="E190" s="208">
        <f>-((C190-C189)/($A$3))*$E$2*'PID Reaction'!$H$4</f>
        <v>0.36882144564321417</v>
      </c>
      <c r="F190" s="208">
        <f t="shared" si="13"/>
        <v>3.3311923925927811</v>
      </c>
    </row>
    <row r="191" spans="1:6" x14ac:dyDescent="0.25">
      <c r="A191" s="208">
        <f t="shared" si="14"/>
        <v>2.3125000000000017E-2</v>
      </c>
      <c r="B191" s="208">
        <f t="shared" si="5"/>
        <v>4.0360738952368902E-4</v>
      </c>
      <c r="C191" s="208">
        <f t="shared" si="15"/>
        <v>-0.99980724048206471</v>
      </c>
      <c r="D191" s="208">
        <f t="shared" si="12"/>
        <v>1.9213695663240031</v>
      </c>
      <c r="E191" s="208">
        <f>-((C191-C190)/($A$3))*$E$2*'PID Reaction'!$H$4</f>
        <v>3.8174347569623124E-2</v>
      </c>
      <c r="F191" s="208">
        <f t="shared" si="13"/>
        <v>3.1760125731170303</v>
      </c>
    </row>
    <row r="192" spans="1:6" x14ac:dyDescent="0.25">
      <c r="A192" s="208">
        <f t="shared" si="14"/>
        <v>2.3250000000000017E-2</v>
      </c>
      <c r="B192" s="208">
        <f t="shared" si="5"/>
        <v>4.0578905108868194E-4</v>
      </c>
      <c r="C192" s="208">
        <f t="shared" si="15"/>
        <v>-0.9975027964162696</v>
      </c>
      <c r="D192" s="208">
        <f t="shared" si="12"/>
        <v>1.9169410239850022</v>
      </c>
      <c r="E192" s="208">
        <f>-((C192-C191)/($A$3))*$E$2*'PID Reaction'!$H$4</f>
        <v>-0.29257221859334692</v>
      </c>
      <c r="F192" s="208">
        <f t="shared" si="13"/>
        <v>3.0125593656171712</v>
      </c>
    </row>
    <row r="193" spans="1:6" x14ac:dyDescent="0.25">
      <c r="A193" s="208">
        <f t="shared" si="14"/>
        <v>2.3375000000000017E-2</v>
      </c>
      <c r="B193" s="208">
        <f t="shared" si="5"/>
        <v>4.0797071265367485E-4</v>
      </c>
      <c r="C193" s="208">
        <f t="shared" si="15"/>
        <v>-0.99259923268873695</v>
      </c>
      <c r="D193" s="208">
        <f t="shared" si="12"/>
        <v>1.9075176494272537</v>
      </c>
      <c r="E193" s="208">
        <f>-((C193-C192)/($A$3))*$E$2*'PID Reaction'!$H$4</f>
        <v>-0.62255645084754452</v>
      </c>
      <c r="F193" s="208">
        <f t="shared" si="13"/>
        <v>2.8412585684578668</v>
      </c>
    </row>
    <row r="194" spans="1:6" x14ac:dyDescent="0.25">
      <c r="A194" s="208">
        <f t="shared" si="14"/>
        <v>2.3500000000000017E-2</v>
      </c>
      <c r="B194" s="208">
        <f t="shared" si="5"/>
        <v>4.1015237421866777E-4</v>
      </c>
      <c r="C194" s="208">
        <f t="shared" si="15"/>
        <v>-0.98510932615477276</v>
      </c>
      <c r="D194" s="208">
        <f t="shared" si="12"/>
        <v>1.8931239964446731</v>
      </c>
      <c r="E194" s="208">
        <f>-((C194-C193)/($A$3))*$E$2*'PID Reaction'!$H$4</f>
        <v>-0.95091853355209432</v>
      </c>
      <c r="F194" s="208">
        <f t="shared" si="13"/>
        <v>2.662556432586078</v>
      </c>
    </row>
    <row r="195" spans="1:6" x14ac:dyDescent="0.25">
      <c r="A195" s="208">
        <f t="shared" si="14"/>
        <v>2.3625000000000018E-2</v>
      </c>
      <c r="B195" s="208">
        <f t="shared" si="5"/>
        <v>4.1233403578366063E-4</v>
      </c>
      <c r="C195" s="208">
        <f t="shared" si="15"/>
        <v>-0.97505259271288558</v>
      </c>
      <c r="D195" s="208">
        <f t="shared" si="12"/>
        <v>1.873797569520061</v>
      </c>
      <c r="E195" s="208">
        <f>-((C195-C194)/($A$3))*$E$2*'PID Reaction'!$H$4</f>
        <v>-1.2768028777819957</v>
      </c>
      <c r="F195" s="208">
        <f t="shared" si="13"/>
        <v>2.4769184985465347</v>
      </c>
    </row>
    <row r="196" spans="1:6" x14ac:dyDescent="0.25">
      <c r="A196" s="208">
        <f t="shared" si="14"/>
        <v>2.3750000000000018E-2</v>
      </c>
      <c r="B196" s="208">
        <f t="shared" si="5"/>
        <v>4.1451569734865355E-4</v>
      </c>
      <c r="C196" s="208">
        <f t="shared" si="15"/>
        <v>-0.9624552364536455</v>
      </c>
      <c r="D196" s="208">
        <f t="shared" si="12"/>
        <v>1.8495887261024286</v>
      </c>
      <c r="E196" s="208">
        <f>-((C196-C195)/($A$3))*$E$2*'PID Reaction'!$H$4</f>
        <v>-1.59936035067312</v>
      </c>
      <c r="F196" s="208">
        <f t="shared" si="13"/>
        <v>2.2848283832461558</v>
      </c>
    </row>
    <row r="197" spans="1:6" x14ac:dyDescent="0.25">
      <c r="A197" s="208">
        <f t="shared" si="14"/>
        <v>2.3875000000000018E-2</v>
      </c>
      <c r="B197" s="208">
        <f t="shared" si="5"/>
        <v>4.1669735891364647E-4</v>
      </c>
      <c r="C197" s="208">
        <f t="shared" si="15"/>
        <v>-0.94735008138161447</v>
      </c>
      <c r="D197" s="208">
        <f t="shared" si="12"/>
        <v>1.8205605453943039</v>
      </c>
      <c r="E197" s="208">
        <f>-((C197-C196)/($A$3))*$E$2*'PID Reaction'!$H$4</f>
        <v>-1.9177504879450591</v>
      </c>
      <c r="F197" s="208">
        <f t="shared" si="13"/>
        <v>2.0867865196281659</v>
      </c>
    </row>
    <row r="198" spans="1:6" x14ac:dyDescent="0.25">
      <c r="A198" s="208">
        <f t="shared" si="14"/>
        <v>2.4000000000000018E-2</v>
      </c>
      <c r="B198" s="208">
        <f t="shared" si="5"/>
        <v>4.1887902047863939E-4</v>
      </c>
      <c r="C198" s="208">
        <f t="shared" si="15"/>
        <v>-0.92977648588824902</v>
      </c>
      <c r="D198" s="208">
        <f t="shared" si="12"/>
        <v>1.7867886639908837</v>
      </c>
      <c r="E198" s="208">
        <f>-((C198-C197)/($A$3))*$E$2*'PID Reaction'!$H$4</f>
        <v>-2.2311436838376779</v>
      </c>
      <c r="F198" s="208">
        <f t="shared" si="13"/>
        <v>1.8833088525393393</v>
      </c>
    </row>
    <row r="199" spans="1:6" x14ac:dyDescent="0.25">
      <c r="A199" s="208">
        <f t="shared" si="14"/>
        <v>2.4125000000000018E-2</v>
      </c>
      <c r="B199" s="208">
        <f t="shared" si="5"/>
        <v>4.210606820436323E-4</v>
      </c>
      <c r="C199" s="208">
        <f t="shared" si="15"/>
        <v>-0.90978024019863879</v>
      </c>
      <c r="D199" s="208">
        <f t="shared" si="12"/>
        <v>1.7483610787993322</v>
      </c>
      <c r="E199" s="208">
        <f>-((C199-C198)/($A$3))*$E$2*'PID Reaction'!$H$4</f>
        <v>-2.5387233527529141</v>
      </c>
      <c r="F199" s="208">
        <f t="shared" si="13"/>
        <v>1.6749254941880851</v>
      </c>
    </row>
    <row r="200" spans="1:6" x14ac:dyDescent="0.25">
      <c r="A200" s="208">
        <f t="shared" si="14"/>
        <v>2.4250000000000018E-2</v>
      </c>
      <c r="B200" s="208">
        <f t="shared" si="5"/>
        <v>4.2324234360862522E-4</v>
      </c>
      <c r="C200" s="208">
        <f t="shared" si="15"/>
        <v>-0.88741344705928038</v>
      </c>
      <c r="D200" s="208">
        <f t="shared" ref="D200:D263" si="16">-C200*$D$2*$H$2</f>
        <v>1.7053779177517014</v>
      </c>
      <c r="E200" s="208">
        <f>-((C200-C199)/($A$3))*$E$2*'PID Reaction'!$H$4</f>
        <v>-2.8396880569729435</v>
      </c>
      <c r="F200" s="208">
        <f t="shared" ref="F200:F263" si="17">F199+$F$3*(E200-F199)</f>
        <v>1.4621793426962189</v>
      </c>
    </row>
    <row r="201" spans="1:6" x14ac:dyDescent="0.25">
      <c r="A201" s="208">
        <f t="shared" si="14"/>
        <v>2.4375000000000018E-2</v>
      </c>
      <c r="B201" s="208">
        <f t="shared" si="5"/>
        <v>4.2542400517361814E-4</v>
      </c>
      <c r="C201" s="208">
        <f t="shared" si="15"/>
        <v>-0.86273438597778829</v>
      </c>
      <c r="D201" s="208">
        <f t="shared" si="16"/>
        <v>1.6579511789089549</v>
      </c>
      <c r="E201" s="208">
        <f>-((C201-C200)/($A$3))*$E$2*'PID Reaction'!$H$4</f>
        <v>-3.1332535949062361</v>
      </c>
      <c r="F201" s="208">
        <f t="shared" si="17"/>
        <v>1.2456246673436724</v>
      </c>
    </row>
    <row r="202" spans="1:6" x14ac:dyDescent="0.25">
      <c r="A202" s="208">
        <f t="shared" si="14"/>
        <v>2.4500000000000018E-2</v>
      </c>
      <c r="B202" s="208">
        <f t="shared" si="5"/>
        <v>4.2760566673861105E-4</v>
      </c>
      <c r="C202" s="208">
        <f t="shared" si="15"/>
        <v>-0.83580736136826694</v>
      </c>
      <c r="D202" s="208">
        <f t="shared" si="16"/>
        <v>1.6062044386358534</v>
      </c>
      <c r="E202" s="208">
        <f>-((C202-C201)/($A$3))*$E$2*'PID Reaction'!$H$4</f>
        <v>-3.4186550444248294</v>
      </c>
      <c r="F202" s="208">
        <f t="shared" si="17"/>
        <v>1.0258256641919747</v>
      </c>
    </row>
    <row r="203" spans="1:6" x14ac:dyDescent="0.25">
      <c r="A203" s="208">
        <f t="shared" si="14"/>
        <v>2.4625000000000018E-2</v>
      </c>
      <c r="B203" s="208">
        <f t="shared" si="5"/>
        <v>4.2978732830360397E-4</v>
      </c>
      <c r="C203" s="208">
        <f t="shared" si="15"/>
        <v>-0.80670253499802591</v>
      </c>
      <c r="D203" s="208">
        <f t="shared" si="16"/>
        <v>1.5502725296071065</v>
      </c>
      <c r="E203" s="208">
        <f>-((C203-C202)/($A$3))*$E$2*'PID Reaction'!$H$4</f>
        <v>-3.6951487559658012</v>
      </c>
      <c r="F203" s="208">
        <f t="shared" si="17"/>
        <v>0.80335498584967968</v>
      </c>
    </row>
    <row r="204" spans="1:6" x14ac:dyDescent="0.25">
      <c r="A204" s="208">
        <f t="shared" si="14"/>
        <v>2.4750000000000019E-2</v>
      </c>
      <c r="B204" s="208">
        <f t="shared" si="5"/>
        <v>4.3196898986859689E-4</v>
      </c>
      <c r="C204" s="208">
        <f t="shared" si="15"/>
        <v>-0.77549574317222958</v>
      </c>
      <c r="D204" s="208">
        <f t="shared" si="16"/>
        <v>1.4903011894838007</v>
      </c>
      <c r="E204" s="208">
        <f>-((C204-C203)/($A$3))*$E$2*'PID Reaction'!$H$4</f>
        <v>-3.9620142902031015</v>
      </c>
      <c r="F204" s="208">
        <f t="shared" si="17"/>
        <v>0.57879224921033079</v>
      </c>
    </row>
    <row r="205" spans="1:6" x14ac:dyDescent="0.25">
      <c r="A205" s="208">
        <f t="shared" si="14"/>
        <v>2.4875000000000019E-2</v>
      </c>
      <c r="B205" s="208">
        <f t="shared" si="5"/>
        <v>4.3415065143358981E-4</v>
      </c>
      <c r="C205" s="208">
        <f t="shared" si="15"/>
        <v>-0.74226829913281245</v>
      </c>
      <c r="D205" s="208">
        <f t="shared" si="16"/>
        <v>1.4264466811754912</v>
      </c>
      <c r="E205" s="208">
        <f>-((C205-C204)/($A$3))*$E$2*'PID Reaction'!$H$4</f>
        <v>-4.2185562952443982</v>
      </c>
      <c r="F205" s="208">
        <f t="shared" si="17"/>
        <v>0.35272252505080082</v>
      </c>
    </row>
    <row r="206" spans="1:6" x14ac:dyDescent="0.25">
      <c r="A206" s="208">
        <f t="shared" si="14"/>
        <v>2.5000000000000019E-2</v>
      </c>
      <c r="B206" s="208">
        <f t="shared" si="5"/>
        <v>4.3633231299858272E-4</v>
      </c>
      <c r="C206" s="208">
        <f t="shared" si="15"/>
        <v>-0.70710678118654213</v>
      </c>
      <c r="D206" s="208">
        <f t="shared" si="16"/>
        <v>1.3588753856774256</v>
      </c>
      <c r="E206" s="208">
        <f>-((C206-C205)/($A$3))*$E$2*'PID Reaction'!$H$4</f>
        <v>-4.4641063184584784</v>
      </c>
      <c r="F206" s="208">
        <f t="shared" si="17"/>
        <v>0.12573481342527826</v>
      </c>
    </row>
    <row r="207" spans="1:6" x14ac:dyDescent="0.25">
      <c r="A207" s="208">
        <f t="shared" si="14"/>
        <v>2.5125000000000019E-2</v>
      </c>
      <c r="B207" s="208">
        <f t="shared" si="5"/>
        <v>4.3851397456357564E-4</v>
      </c>
      <c r="C207" s="208">
        <f t="shared" si="15"/>
        <v>-0.67010280711430137</v>
      </c>
      <c r="D207" s="208">
        <f t="shared" si="16"/>
        <v>1.2877633685438377</v>
      </c>
      <c r="E207" s="208">
        <f>-((C207-C206)/($A$3))*$E$2*'PID Reaction'!$H$4</f>
        <v>-4.6980245482116869</v>
      </c>
      <c r="F207" s="208">
        <f t="shared" si="17"/>
        <v>-0.1015794911727769</v>
      </c>
    </row>
    <row r="208" spans="1:6" x14ac:dyDescent="0.25">
      <c r="A208" s="208">
        <f t="shared" si="14"/>
        <v>2.5250000000000019E-2</v>
      </c>
      <c r="B208" s="208">
        <f t="shared" ref="B208:B271" si="18">RADIANS(A208)</f>
        <v>4.4069563612856856E-4</v>
      </c>
      <c r="C208" s="208">
        <f t="shared" si="15"/>
        <v>-0.63135279544937195</v>
      </c>
      <c r="D208" s="208">
        <f t="shared" si="16"/>
        <v>1.2132959211268761</v>
      </c>
      <c r="E208" s="208">
        <f>-((C208-C207)/($A$3))*$E$2*'PID Reaction'!$H$4</f>
        <v>-4.9197014809794384</v>
      </c>
      <c r="F208" s="208">
        <f t="shared" si="17"/>
        <v>-0.3286281408819175</v>
      </c>
    </row>
    <row r="209" spans="1:6" x14ac:dyDescent="0.25">
      <c r="A209" s="208">
        <f t="shared" ref="A209:A272" si="19">A208+$A$3</f>
        <v>2.5375000000000019E-2</v>
      </c>
      <c r="B209" s="208">
        <f t="shared" si="18"/>
        <v>4.4287729769356147E-4</v>
      </c>
      <c r="C209" s="208">
        <f t="shared" ref="C209:C272" si="20">$C$2*COS(B209*$B$2*360)</f>
        <v>-0.5909577142467507</v>
      </c>
      <c r="D209" s="208">
        <f t="shared" si="16"/>
        <v>1.1356670777765507</v>
      </c>
      <c r="E209" s="208">
        <f>-((C209-C208)/($A$3))*$E$2*'PID Reaction'!$H$4</f>
        <v>-5.128559509484794</v>
      </c>
      <c r="F209" s="208">
        <f t="shared" si="17"/>
        <v>-0.55481957776198743</v>
      </c>
    </row>
    <row r="210" spans="1:6" x14ac:dyDescent="0.25">
      <c r="A210" s="208">
        <f t="shared" si="19"/>
        <v>2.5500000000000019E-2</v>
      </c>
      <c r="B210" s="208">
        <f t="shared" si="18"/>
        <v>4.4505895925855439E-4</v>
      </c>
      <c r="C210" s="208">
        <f t="shared" si="20"/>
        <v>-0.54902281799812558</v>
      </c>
      <c r="D210" s="208">
        <f t="shared" si="16"/>
        <v>1.0550791102597179</v>
      </c>
      <c r="E210" s="208">
        <f>-((C210-C209)/($A$3))*$E$2*'PID Reaction'!$H$4</f>
        <v>-5.3240544277254447</v>
      </c>
      <c r="F210" s="208">
        <f t="shared" si="17"/>
        <v>-0.77956447528033168</v>
      </c>
    </row>
    <row r="211" spans="1:6" x14ac:dyDescent="0.25">
      <c r="A211" s="208">
        <f t="shared" si="19"/>
        <v>2.5625000000000019E-2</v>
      </c>
      <c r="B211" s="208">
        <f t="shared" si="18"/>
        <v>4.4724062082354731E-4</v>
      </c>
      <c r="C211" s="208">
        <f t="shared" si="20"/>
        <v>-0.50565737337797756</v>
      </c>
      <c r="D211" s="208">
        <f t="shared" si="16"/>
        <v>0.97174200071539463</v>
      </c>
      <c r="E211" s="208">
        <f>-((C211-C210)/($A$3))*$E$2*'PID Reaction'!$H$4</f>
        <v>-5.5056768489739927</v>
      </c>
      <c r="F211" s="208">
        <f t="shared" si="17"/>
        <v>-1.002277273978869</v>
      </c>
    </row>
    <row r="212" spans="1:6" x14ac:dyDescent="0.25">
      <c r="A212" s="208">
        <f t="shared" si="19"/>
        <v>2.5750000000000019E-2</v>
      </c>
      <c r="B212" s="208">
        <f t="shared" si="18"/>
        <v>4.4942228238854017E-4</v>
      </c>
      <c r="C212" s="208">
        <f t="shared" si="20"/>
        <v>-0.46097437453545598</v>
      </c>
      <c r="D212" s="208">
        <f t="shared" si="16"/>
        <v>0.88587289451976714</v>
      </c>
      <c r="E212" s="208">
        <f>-((C212-C211)/($A$3))*$E$2*'PID Reaction'!$H$4</f>
        <v>-5.672953533046539</v>
      </c>
      <c r="F212" s="208">
        <f t="shared" si="17"/>
        <v>-1.2223777073206177</v>
      </c>
    </row>
    <row r="213" spans="1:6" x14ac:dyDescent="0.25">
      <c r="A213" s="208">
        <f t="shared" si="19"/>
        <v>2.587500000000002E-2</v>
      </c>
      <c r="B213" s="208">
        <f t="shared" si="18"/>
        <v>4.5160394395353309E-4</v>
      </c>
      <c r="C213" s="208">
        <f t="shared" si="20"/>
        <v>-0.41509024867382555</v>
      </c>
      <c r="D213" s="208">
        <f t="shared" si="16"/>
        <v>0.79769553448643749</v>
      </c>
      <c r="E213" s="208">
        <f>-((C213-C212)/($A$3))*$E$2*'PID Reaction'!$H$4</f>
        <v>-5.8254486193925992</v>
      </c>
      <c r="F213" s="208">
        <f t="shared" si="17"/>
        <v>-1.4392923137403908</v>
      </c>
    </row>
    <row r="214" spans="1:6" x14ac:dyDescent="0.25">
      <c r="A214" s="208">
        <f t="shared" si="19"/>
        <v>2.600000000000002E-2</v>
      </c>
      <c r="B214" s="208">
        <f t="shared" si="18"/>
        <v>4.5378560551852601E-4</v>
      </c>
      <c r="C214" s="208">
        <f t="shared" si="20"/>
        <v>-0.36812455268467142</v>
      </c>
      <c r="D214" s="208">
        <f t="shared" si="16"/>
        <v>0.70743967787624051</v>
      </c>
      <c r="E214" s="208">
        <f>-((C214-C213)/($A$3))*$E$2*'PID Reaction'!$H$4</f>
        <v>-5.9627647627830065</v>
      </c>
      <c r="F214" s="208">
        <f t="shared" si="17"/>
        <v>-1.6524559309598124</v>
      </c>
    </row>
    <row r="215" spans="1:6" x14ac:dyDescent="0.25">
      <c r="A215" s="208">
        <f t="shared" si="19"/>
        <v>2.612500000000002E-2</v>
      </c>
      <c r="B215" s="208">
        <f t="shared" si="18"/>
        <v>4.5596726708351892E-4</v>
      </c>
      <c r="C215" s="208">
        <f t="shared" si="20"/>
        <v>-0.32019966162730434</v>
      </c>
      <c r="D215" s="208">
        <f t="shared" si="16"/>
        <v>0.6153404977356558</v>
      </c>
      <c r="E215" s="208">
        <f>-((C215-C214)/($A$3))*$E$2*'PID Reaction'!$H$4</f>
        <v>-6.0845441686433235</v>
      </c>
      <c r="F215" s="208">
        <f t="shared" si="17"/>
        <v>-1.8613131686733362</v>
      </c>
    </row>
    <row r="216" spans="1:6" x14ac:dyDescent="0.25">
      <c r="A216" s="208">
        <f t="shared" si="19"/>
        <v>2.625000000000002E-2</v>
      </c>
      <c r="B216" s="208">
        <f t="shared" si="18"/>
        <v>4.5814892864851184E-4</v>
      </c>
      <c r="C216" s="208">
        <f t="shared" si="20"/>
        <v>-0.2714404498650676</v>
      </c>
      <c r="D216" s="208">
        <f t="shared" si="16"/>
        <v>0.52163797012369495</v>
      </c>
      <c r="E216" s="208">
        <f>-((C216-C215)/($A$3))*$E$2*'PID Reaction'!$H$4</f>
        <v>-6.190469525333576</v>
      </c>
      <c r="F216" s="208">
        <f t="shared" si="17"/>
        <v>-2.0653198557682169</v>
      </c>
    </row>
    <row r="217" spans="1:6" x14ac:dyDescent="0.25">
      <c r="A217" s="208">
        <f t="shared" si="19"/>
        <v>2.637500000000002E-2</v>
      </c>
      <c r="B217" s="208">
        <f t="shared" si="18"/>
        <v>4.6033059021350476E-4</v>
      </c>
      <c r="C217" s="208">
        <f t="shared" si="20"/>
        <v>-0.22197396568938849</v>
      </c>
      <c r="D217" s="208">
        <f t="shared" si="16"/>
        <v>0.42657624882392542</v>
      </c>
      <c r="E217" s="208">
        <f>-((C217-C216)/($A$3))*$E$2*'PID Reaction'!$H$4</f>
        <v>-6.2802648309442191</v>
      </c>
      <c r="F217" s="208">
        <f t="shared" si="17"/>
        <v>-2.2639444583076891</v>
      </c>
    </row>
    <row r="218" spans="1:6" x14ac:dyDescent="0.25">
      <c r="A218" s="208">
        <f t="shared" si="19"/>
        <v>2.650000000000002E-2</v>
      </c>
      <c r="B218" s="208">
        <f t="shared" si="18"/>
        <v>4.6251225177849767E-4</v>
      </c>
      <c r="C218" s="208">
        <f t="shared" si="20"/>
        <v>-0.17192910027940111</v>
      </c>
      <c r="D218" s="208">
        <f t="shared" si="16"/>
        <v>0.33040302917093628</v>
      </c>
      <c r="E218" s="208">
        <f>-((C218-C217)/($A$3))*$E$2*'PID Reaction'!$H$4</f>
        <v>-6.3536961124519973</v>
      </c>
      <c r="F218" s="208">
        <f t="shared" si="17"/>
        <v>-2.4566694645826859</v>
      </c>
    </row>
    <row r="219" spans="1:6" x14ac:dyDescent="0.25">
      <c r="A219" s="208">
        <f t="shared" si="19"/>
        <v>2.662500000000002E-2</v>
      </c>
      <c r="B219" s="208">
        <f t="shared" si="18"/>
        <v>4.6469391334349059E-4</v>
      </c>
      <c r="C219" s="208">
        <f t="shared" si="20"/>
        <v>-0.12143625185967714</v>
      </c>
      <c r="D219" s="208">
        <f t="shared" si="16"/>
        <v>0.23336890264881596</v>
      </c>
      <c r="E219" s="208">
        <f>-((C219-C218)/($A$3))*$E$2*'PID Reaction'!$H$4</f>
        <v>-6.4105720353681548</v>
      </c>
      <c r="F219" s="208">
        <f t="shared" si="17"/>
        <v>-2.6429927336235273</v>
      </c>
    </row>
    <row r="220" spans="1:6" x14ac:dyDescent="0.25">
      <c r="A220" s="208">
        <f t="shared" si="19"/>
        <v>2.675000000000002E-2</v>
      </c>
      <c r="B220" s="208">
        <f t="shared" si="18"/>
        <v>4.6687557490848351E-4</v>
      </c>
      <c r="C220" s="208">
        <f t="shared" si="20"/>
        <v>-7.0626985931158293E-2</v>
      </c>
      <c r="D220" s="208">
        <f t="shared" si="16"/>
        <v>0.13572670394334413</v>
      </c>
      <c r="E220" s="208">
        <f>-((C220-C219)/($A$3))*$E$2*'PID Reaction'!$H$4</f>
        <v>-6.4507444022847524</v>
      </c>
      <c r="F220" s="208">
        <f t="shared" si="17"/>
        <v>-2.822428803657933</v>
      </c>
    </row>
    <row r="221" spans="1:6" x14ac:dyDescent="0.25">
      <c r="A221" s="208">
        <f t="shared" si="19"/>
        <v>2.687500000000002E-2</v>
      </c>
      <c r="B221" s="208">
        <f t="shared" si="18"/>
        <v>4.6905723647347643E-4</v>
      </c>
      <c r="C221" s="208">
        <f t="shared" si="20"/>
        <v>-1.9633692460619072E-2</v>
      </c>
      <c r="D221" s="208">
        <f t="shared" si="16"/>
        <v>3.7730852149270099E-2</v>
      </c>
      <c r="E221" s="208">
        <f>-((C221-C220)/($A$3))*$E$2*'PID Reaction'!$H$4</f>
        <v>-6.4741085390196584</v>
      </c>
      <c r="F221" s="208">
        <f t="shared" si="17"/>
        <v>-2.9945101571060597</v>
      </c>
    </row>
    <row r="222" spans="1:6" x14ac:dyDescent="0.25">
      <c r="A222" s="208">
        <f t="shared" si="19"/>
        <v>2.7000000000000021E-2</v>
      </c>
      <c r="B222" s="208">
        <f t="shared" si="18"/>
        <v>4.7123889803846934E-4</v>
      </c>
      <c r="C222" s="208">
        <f t="shared" si="20"/>
        <v>3.1410759078136563E-2</v>
      </c>
      <c r="D222" s="208">
        <f t="shared" si="16"/>
        <v>-6.0363312150818166E-2</v>
      </c>
      <c r="E222" s="208">
        <f>-((C222-C221)/($A$3))*$E$2*'PID Reaction'!$H$4</f>
        <v>-6.4806035673604141</v>
      </c>
      <c r="F222" s="208">
        <f t="shared" si="17"/>
        <v>-3.1587884388168028</v>
      </c>
    </row>
    <row r="223" spans="1:6" x14ac:dyDescent="0.25">
      <c r="A223" s="208">
        <f t="shared" si="19"/>
        <v>2.7125000000000021E-2</v>
      </c>
      <c r="B223" s="208">
        <f t="shared" si="18"/>
        <v>4.7342055960346226E-4</v>
      </c>
      <c r="C223" s="208">
        <f t="shared" si="20"/>
        <v>8.237336591249475E-2</v>
      </c>
      <c r="D223" s="208">
        <f t="shared" si="16"/>
        <v>-0.15830019220867766</v>
      </c>
      <c r="E223" s="208">
        <f>-((C223-C222)/($A$3))*$E$2*'PID Reaction'!$H$4</f>
        <v>-6.4702125636901142</v>
      </c>
      <c r="F223" s="208">
        <f t="shared" si="17"/>
        <v>-3.314835624371133</v>
      </c>
    </row>
    <row r="224" spans="1:6" x14ac:dyDescent="0.25">
      <c r="A224" s="208">
        <f t="shared" si="19"/>
        <v>2.7250000000000021E-2</v>
      </c>
      <c r="B224" s="208">
        <f t="shared" si="18"/>
        <v>4.7560222116845518E-4</v>
      </c>
      <c r="C224" s="208">
        <f t="shared" si="20"/>
        <v>0.13312133852656041</v>
      </c>
      <c r="D224" s="208">
        <f t="shared" si="16"/>
        <v>-0.25582460110003225</v>
      </c>
      <c r="E224" s="208">
        <f>-((C224-C223)/($A$3))*$E$2*'PID Reaction'!$H$4</f>
        <v>-6.4429626030817753</v>
      </c>
      <c r="F224" s="208">
        <f t="shared" si="17"/>
        <v>-3.4622451354083337</v>
      </c>
    </row>
    <row r="225" spans="1:6" x14ac:dyDescent="0.25">
      <c r="A225" s="208">
        <f t="shared" si="19"/>
        <v>2.7375000000000021E-2</v>
      </c>
      <c r="B225" s="208">
        <f t="shared" si="18"/>
        <v>4.7778388273344809E-4</v>
      </c>
      <c r="C225" s="208">
        <f t="shared" si="20"/>
        <v>0.18352244666104517</v>
      </c>
      <c r="D225" s="208">
        <f t="shared" si="16"/>
        <v>-0.35268242664639698</v>
      </c>
      <c r="E225" s="208">
        <f>-((C225-C224)/($A$3))*$E$2*'PID Reaction'!$H$4</f>
        <v>-6.3989246887541844</v>
      </c>
      <c r="F225" s="208">
        <f t="shared" si="17"/>
        <v>-3.6006328990694136</v>
      </c>
    </row>
    <row r="226" spans="1:6" x14ac:dyDescent="0.25">
      <c r="A226" s="208">
        <f t="shared" si="19"/>
        <v>2.7500000000000021E-2</v>
      </c>
      <c r="B226" s="208">
        <f t="shared" si="18"/>
        <v>4.7996554429844101E-4</v>
      </c>
      <c r="C226" s="208">
        <f t="shared" si="20"/>
        <v>0.23344536385591491</v>
      </c>
      <c r="D226" s="208">
        <f t="shared" si="16"/>
        <v>-0.44862129353646596</v>
      </c>
      <c r="E226" s="208">
        <f>-((C226-C225)/($A$3))*$E$2*'PID Reaction'!$H$4</f>
        <v>-6.3382135670606612</v>
      </c>
      <c r="F226" s="208">
        <f t="shared" si="17"/>
        <v>-3.7296383487969749</v>
      </c>
    </row>
    <row r="227" spans="1:6" x14ac:dyDescent="0.25">
      <c r="A227" s="208">
        <f t="shared" si="19"/>
        <v>2.7625000000000021E-2</v>
      </c>
      <c r="B227" s="208">
        <f t="shared" si="18"/>
        <v>4.8214720586343393E-4</v>
      </c>
      <c r="C227" s="208">
        <f t="shared" si="20"/>
        <v>0.28276000963809361</v>
      </c>
      <c r="D227" s="208">
        <f t="shared" si="16"/>
        <v>-0.54339122092191006</v>
      </c>
      <c r="E227" s="208">
        <f>-((C227-C226)/($A$3))*$E$2*'PID Reaction'!$H$4</f>
        <v>-6.2609874285054072</v>
      </c>
      <c r="F227" s="208">
        <f t="shared" si="17"/>
        <v>-3.8489253638842245</v>
      </c>
    </row>
    <row r="228" spans="1:6" x14ac:dyDescent="0.25">
      <c r="A228" s="208">
        <f t="shared" si="19"/>
        <v>2.7750000000000021E-2</v>
      </c>
      <c r="B228" s="208">
        <f t="shared" si="18"/>
        <v>4.8432886742842685E-4</v>
      </c>
      <c r="C228" s="208">
        <f t="shared" si="20"/>
        <v>0.33133788846258005</v>
      </c>
      <c r="D228" s="208">
        <f t="shared" si="16"/>
        <v>-0.63674527377407864</v>
      </c>
      <c r="E228" s="208">
        <f>-((C228-C227)/($A$3))*$E$2*'PID Reaction'!$H$4</f>
        <v>-6.1674474955567975</v>
      </c>
      <c r="F228" s="208">
        <f t="shared" si="17"/>
        <v>-3.9581831453249432</v>
      </c>
    </row>
    <row r="229" spans="1:6" x14ac:dyDescent="0.25">
      <c r="A229" s="208">
        <f t="shared" si="19"/>
        <v>2.7875000000000021E-2</v>
      </c>
      <c r="B229" s="208">
        <f t="shared" si="18"/>
        <v>4.8651052899341971E-4</v>
      </c>
      <c r="C229" s="208">
        <f t="shared" si="20"/>
        <v>0.37905242452384258</v>
      </c>
      <c r="D229" s="208">
        <f t="shared" si="16"/>
        <v>-0.72844020630444928</v>
      </c>
      <c r="E229" s="208">
        <f>-((C229-C228)/($A$3))*$E$2*'PID Reaction'!$H$4</f>
        <v>-6.0578374983378893</v>
      </c>
      <c r="F229" s="208">
        <f t="shared" si="17"/>
        <v>-4.0571270256824929</v>
      </c>
    </row>
    <row r="230" spans="1:6" x14ac:dyDescent="0.25">
      <c r="A230" s="208">
        <f t="shared" si="19"/>
        <v>2.8000000000000021E-2</v>
      </c>
      <c r="B230" s="208">
        <f t="shared" si="18"/>
        <v>4.8869219055841268E-4</v>
      </c>
      <c r="C230" s="208">
        <f t="shared" si="20"/>
        <v>0.42577929156508126</v>
      </c>
      <c r="D230" s="208">
        <f t="shared" si="16"/>
        <v>-0.81823709577227932</v>
      </c>
      <c r="E230" s="208">
        <f>-((C230-C229)/($A$3))*$E$2*'PID Reaction'!$H$4</f>
        <v>-5.932443039555662</v>
      </c>
      <c r="F230" s="208">
        <f t="shared" si="17"/>
        <v>-4.1454992108676416</v>
      </c>
    </row>
    <row r="231" spans="1:6" x14ac:dyDescent="0.25">
      <c r="A231" s="208">
        <f t="shared" si="19"/>
        <v>2.8125000000000022E-2</v>
      </c>
      <c r="B231" s="208">
        <f t="shared" si="18"/>
        <v>4.9087385212340554E-4</v>
      </c>
      <c r="C231" s="208">
        <f t="shared" si="20"/>
        <v>0.47139673682600364</v>
      </c>
      <c r="D231" s="208">
        <f t="shared" si="16"/>
        <v>-0.90590196502800435</v>
      </c>
      <c r="E231" s="208">
        <f>-((C231-C230)/($A$3))*$E$2*'PID Reaction'!$H$4</f>
        <v>-5.7915908503267035</v>
      </c>
      <c r="F231" s="208">
        <f t="shared" si="17"/>
        <v>-4.2230694518925445</v>
      </c>
    </row>
    <row r="232" spans="1:6" x14ac:dyDescent="0.25">
      <c r="A232" s="208">
        <f t="shared" si="19"/>
        <v>2.8250000000000022E-2</v>
      </c>
      <c r="B232" s="208">
        <f t="shared" si="18"/>
        <v>4.9305551368839851E-4</v>
      </c>
      <c r="C232" s="208">
        <f t="shared" si="20"/>
        <v>0.5157858982850555</v>
      </c>
      <c r="D232" s="208">
        <f t="shared" si="16"/>
        <v>-0.99120639217032258</v>
      </c>
      <c r="E232" s="208">
        <f>-((C232-C231)/($A$3))*$E$2*'PID Reaction'!$H$4</f>
        <v>-5.6356479388412248</v>
      </c>
      <c r="F232" s="208">
        <f t="shared" si="17"/>
        <v>-4.2896356448507991</v>
      </c>
    </row>
    <row r="233" spans="1:6" x14ac:dyDescent="0.25">
      <c r="A233" s="208">
        <f t="shared" si="19"/>
        <v>2.8375000000000022E-2</v>
      </c>
      <c r="B233" s="208">
        <f t="shared" si="18"/>
        <v>4.9523717525339138E-4</v>
      </c>
      <c r="C233" s="208">
        <f t="shared" si="20"/>
        <v>0.55883111436941868</v>
      </c>
      <c r="D233" s="208">
        <f t="shared" si="16"/>
        <v>-1.0739281057282868</v>
      </c>
      <c r="E233" s="208">
        <f>-((C233-C232)/($A$3))*$E$2*'PID Reaction'!$H$4</f>
        <v>-5.4650206340707488</v>
      </c>
      <c r="F233" s="208">
        <f t="shared" si="17"/>
        <v>-4.3450243575598959</v>
      </c>
    </row>
    <row r="234" spans="1:6" x14ac:dyDescent="0.25">
      <c r="A234" s="208">
        <f t="shared" si="19"/>
        <v>2.8500000000000022E-2</v>
      </c>
      <c r="B234" s="208">
        <f t="shared" si="18"/>
        <v>4.9741883681838435E-4</v>
      </c>
      <c r="C234" s="208">
        <f t="shared" si="20"/>
        <v>0.60042022532589145</v>
      </c>
      <c r="D234" s="208">
        <f t="shared" si="16"/>
        <v>-1.1538515638177789</v>
      </c>
      <c r="E234" s="208">
        <f>-((C234-C233)/($A$3))*$E$2*'PID Reaction'!$H$4</f>
        <v>-5.2801535270337832</v>
      </c>
      <c r="F234" s="208">
        <f t="shared" si="17"/>
        <v>-4.3890912814945464</v>
      </c>
    </row>
    <row r="235" spans="1:6" x14ac:dyDescent="0.25">
      <c r="A235" s="208">
        <f t="shared" si="19"/>
        <v>2.8625000000000022E-2</v>
      </c>
      <c r="B235" s="208">
        <f t="shared" si="18"/>
        <v>4.9960049838337721E-4</v>
      </c>
      <c r="C235" s="208">
        <f t="shared" si="20"/>
        <v>0.64044486546728874</v>
      </c>
      <c r="D235" s="208">
        <f t="shared" si="16"/>
        <v>-1.2307685157631074</v>
      </c>
      <c r="E235" s="208">
        <f>-((C235-C234)/($A$3))*$E$2*'PID Reaction'!$H$4</f>
        <v>-5.0815283123517991</v>
      </c>
      <c r="F235" s="208">
        <f t="shared" si="17"/>
        <v>-4.4217216078327661</v>
      </c>
    </row>
    <row r="236" spans="1:6" x14ac:dyDescent="0.25">
      <c r="A236" s="208">
        <f t="shared" si="19"/>
        <v>2.8750000000000022E-2</v>
      </c>
      <c r="B236" s="208">
        <f t="shared" si="18"/>
        <v>5.0178215994837018E-4</v>
      </c>
      <c r="C236" s="208">
        <f t="shared" si="20"/>
        <v>0.67880074553294967</v>
      </c>
      <c r="D236" s="208">
        <f t="shared" si="16"/>
        <v>-1.3044785447204907</v>
      </c>
      <c r="E236" s="208">
        <f>-((C236-C235)/($A$3))*$E$2*'PID Reaction'!$H$4</f>
        <v>-4.869662533136311</v>
      </c>
      <c r="F236" s="208">
        <f t="shared" si="17"/>
        <v>-4.4428303266354039</v>
      </c>
    </row>
    <row r="237" spans="1:6" x14ac:dyDescent="0.25">
      <c r="A237" s="208">
        <f t="shared" si="19"/>
        <v>2.8875000000000022E-2</v>
      </c>
      <c r="B237" s="208">
        <f t="shared" si="18"/>
        <v>5.0396382151336305E-4</v>
      </c>
      <c r="C237" s="208">
        <f t="shared" si="20"/>
        <v>0.71538792442758858</v>
      </c>
      <c r="D237" s="208">
        <f t="shared" si="16"/>
        <v>-1.3747895898894742</v>
      </c>
      <c r="E237" s="208">
        <f>-((C237-C236)/($A$3))*$E$2*'PID Reaction'!$H$4</f>
        <v>-4.6451082324633566</v>
      </c>
      <c r="F237" s="208">
        <f t="shared" si="17"/>
        <v>-4.4523624483793931</v>
      </c>
    </row>
    <row r="238" spans="1:6" x14ac:dyDescent="0.25">
      <c r="A238" s="208">
        <f t="shared" si="19"/>
        <v>2.9000000000000022E-2</v>
      </c>
      <c r="B238" s="208">
        <f t="shared" si="18"/>
        <v>5.0614548307835591E-4</v>
      </c>
      <c r="C238" s="208">
        <f t="shared" si="20"/>
        <v>0.75011106963046426</v>
      </c>
      <c r="D238" s="208">
        <f t="shared" si="16"/>
        <v>-1.4415184469516487</v>
      </c>
      <c r="E238" s="208">
        <f>-((C238-C237)/($A$3))*$E$2*'PID Reaction'!$H$4</f>
        <v>-4.4084505149570949</v>
      </c>
      <c r="F238" s="208">
        <f t="shared" si="17"/>
        <v>-4.4502931472677272</v>
      </c>
    </row>
    <row r="239" spans="1:6" x14ac:dyDescent="0.25">
      <c r="A239" s="208">
        <f t="shared" si="19"/>
        <v>2.9125000000000022E-2</v>
      </c>
      <c r="B239" s="208">
        <f t="shared" si="18"/>
        <v>5.0832714464334888E-4</v>
      </c>
      <c r="C239" s="208">
        <f t="shared" si="20"/>
        <v>0.78287970559630771</v>
      </c>
      <c r="D239" s="208">
        <f t="shared" si="16"/>
        <v>-1.5044912454326484</v>
      </c>
      <c r="E239" s="208">
        <f>-((C239-C238)/($A$3))*$E$2*'PID Reaction'!$H$4</f>
        <v>-4.1603060222234847</v>
      </c>
      <c r="F239" s="208">
        <f t="shared" si="17"/>
        <v>-4.4366278259426082</v>
      </c>
    </row>
    <row r="240" spans="1:6" x14ac:dyDescent="0.25">
      <c r="A240" s="208">
        <f t="shared" si="19"/>
        <v>2.9250000000000023E-2</v>
      </c>
      <c r="B240" s="208">
        <f t="shared" si="18"/>
        <v>5.1050880620834174E-4</v>
      </c>
      <c r="C240" s="208">
        <f t="shared" si="20"/>
        <v>0.81360844950079214</v>
      </c>
      <c r="D240" s="208">
        <f t="shared" si="16"/>
        <v>-1.5635439017436523</v>
      </c>
      <c r="E240" s="208">
        <f>-((C240-C239)/($A$3))*$E$2*'PID Reaction'!$H$4</f>
        <v>-3.9013213261133437</v>
      </c>
      <c r="F240" s="208">
        <f t="shared" si="17"/>
        <v>-4.4114021014333709</v>
      </c>
    </row>
    <row r="241" spans="1:6" x14ac:dyDescent="0.25">
      <c r="A241" s="208">
        <f t="shared" si="19"/>
        <v>2.9375000000000023E-2</v>
      </c>
      <c r="B241" s="208">
        <f t="shared" si="18"/>
        <v>5.1269046777333471E-4</v>
      </c>
      <c r="C241" s="208">
        <f t="shared" si="20"/>
        <v>0.84221723371629176</v>
      </c>
      <c r="D241" s="208">
        <f t="shared" si="16"/>
        <v>-1.6185225467219466</v>
      </c>
      <c r="E241" s="208">
        <f>-((C241-C240)/($A$3))*$E$2*'PID Reaction'!$H$4</f>
        <v>-3.6321712439998306</v>
      </c>
      <c r="F241" s="208">
        <f t="shared" si="17"/>
        <v>-4.3746817123759154</v>
      </c>
    </row>
    <row r="242" spans="1:6" x14ac:dyDescent="0.25">
      <c r="A242" s="208">
        <f t="shared" si="19"/>
        <v>2.9500000000000023E-2</v>
      </c>
      <c r="B242" s="208">
        <f t="shared" si="18"/>
        <v>5.1487212933832758E-4</v>
      </c>
      <c r="C242" s="208">
        <f t="shared" si="20"/>
        <v>0.86863151443819464</v>
      </c>
      <c r="D242" s="208">
        <f t="shared" si="16"/>
        <v>-1.6692839265564563</v>
      </c>
      <c r="E242" s="208">
        <f>-((C242-C241)/($A$3))*$E$2*'PID Reaction'!$H$4</f>
        <v>-3.3535570804527901</v>
      </c>
      <c r="F242" s="208">
        <f t="shared" si="17"/>
        <v>-4.3265623477451767</v>
      </c>
    </row>
    <row r="243" spans="1:6" x14ac:dyDescent="0.25">
      <c r="A243" s="208">
        <f t="shared" si="19"/>
        <v>2.9625000000000023E-2</v>
      </c>
      <c r="B243" s="208">
        <f t="shared" si="18"/>
        <v>5.1705379090332055E-4</v>
      </c>
      <c r="C243" s="208">
        <f t="shared" si="20"/>
        <v>0.89278246591822519</v>
      </c>
      <c r="D243" s="208">
        <f t="shared" si="16"/>
        <v>-1.7156957760536902</v>
      </c>
      <c r="E243" s="208">
        <f>-((C243-C242)/($A$3))*$E$2*'PID Reaction'!$H$4</f>
        <v>-3.066204799904678</v>
      </c>
      <c r="F243" s="208">
        <f t="shared" si="17"/>
        <v>-4.2671693975472946</v>
      </c>
    </row>
    <row r="244" spans="1:6" x14ac:dyDescent="0.25">
      <c r="A244" s="208">
        <f t="shared" si="19"/>
        <v>2.9750000000000023E-2</v>
      </c>
      <c r="B244" s="208">
        <f t="shared" si="18"/>
        <v>5.1923545246831341E-4</v>
      </c>
      <c r="C244" s="208">
        <f t="shared" si="20"/>
        <v>0.91460715979861706</v>
      </c>
      <c r="D244" s="208">
        <f t="shared" si="16"/>
        <v>-1.7576371632713945</v>
      </c>
      <c r="E244" s="208">
        <f>-((C244-C243)/($A$3))*$E$2*'PID Reaction'!$H$4</f>
        <v>-2.7708631350545527</v>
      </c>
      <c r="F244" s="208">
        <f t="shared" si="17"/>
        <v>-4.1966576261207811</v>
      </c>
    </row>
    <row r="245" spans="1:6" x14ac:dyDescent="0.25">
      <c r="A245" s="208">
        <f t="shared" si="19"/>
        <v>2.9875000000000023E-2</v>
      </c>
      <c r="B245" s="208">
        <f t="shared" si="18"/>
        <v>5.2141711403330638E-4</v>
      </c>
      <c r="C245" s="208">
        <f t="shared" si="20"/>
        <v>0.93404872907992187</v>
      </c>
      <c r="D245" s="208">
        <f t="shared" si="16"/>
        <v>-1.7949988046220491</v>
      </c>
      <c r="E245" s="208">
        <f>-((C245-C244)/($A$3))*$E$2*'PID Reaction'!$H$4</f>
        <v>-2.4683016359544578</v>
      </c>
      <c r="F245" s="208">
        <f t="shared" si="17"/>
        <v>-4.1152107688983648</v>
      </c>
    </row>
    <row r="246" spans="1:6" x14ac:dyDescent="0.25">
      <c r="A246" s="208">
        <f t="shared" si="19"/>
        <v>3.0000000000000023E-2</v>
      </c>
      <c r="B246" s="208">
        <f t="shared" si="18"/>
        <v>5.2359877559829925E-4</v>
      </c>
      <c r="C246" s="208">
        <f t="shared" si="20"/>
        <v>0.95105651629515675</v>
      </c>
      <c r="D246" s="208">
        <f t="shared" si="16"/>
        <v>-1.8276833496250546</v>
      </c>
      <c r="E246" s="208">
        <f>-((C246-C245)/($A$3))*$E$2*'PID Reaction'!$H$4</f>
        <v>-2.1593086648462201</v>
      </c>
      <c r="F246" s="208">
        <f t="shared" si="17"/>
        <v>-4.0230410536798988</v>
      </c>
    </row>
    <row r="247" spans="1:6" x14ac:dyDescent="0.25">
      <c r="A247" s="208">
        <f t="shared" si="19"/>
        <v>3.0125000000000023E-2</v>
      </c>
      <c r="B247" s="208">
        <f t="shared" si="18"/>
        <v>5.2578043716329222E-4</v>
      </c>
      <c r="C247" s="208">
        <f t="shared" si="20"/>
        <v>0.96558620550424346</v>
      </c>
      <c r="D247" s="208">
        <f t="shared" si="16"/>
        <v>-1.855605634565725</v>
      </c>
      <c r="E247" s="208">
        <f>-((C247-C246)/($A$3))*$E$2*'PID Reaction'!$H$4</f>
        <v>-1.8446893419856478</v>
      </c>
      <c r="F247" s="208">
        <f t="shared" si="17"/>
        <v>-3.9203886476639975</v>
      </c>
    </row>
    <row r="248" spans="1:6" x14ac:dyDescent="0.25">
      <c r="A248" s="208">
        <f t="shared" si="19"/>
        <v>3.0250000000000023E-2</v>
      </c>
      <c r="B248" s="208">
        <f t="shared" si="18"/>
        <v>5.2796209872828508E-4</v>
      </c>
      <c r="C248" s="208">
        <f t="shared" si="20"/>
        <v>0.97759993776479248</v>
      </c>
      <c r="D248" s="208">
        <f t="shared" si="16"/>
        <v>-1.8786929044001126</v>
      </c>
      <c r="E248" s="208">
        <f>-((C248-C247)/($A$3))*$E$2*'PID Reaction'!$H$4</f>
        <v>-1.5252634477993041</v>
      </c>
      <c r="F248" s="208">
        <f t="shared" si="17"/>
        <v>-3.807521031679157</v>
      </c>
    </row>
    <row r="249" spans="1:6" x14ac:dyDescent="0.25">
      <c r="A249" s="208">
        <f t="shared" si="19"/>
        <v>3.0375000000000024E-2</v>
      </c>
      <c r="B249" s="208">
        <f t="shared" si="18"/>
        <v>5.3014376029327805E-4</v>
      </c>
      <c r="C249" s="208">
        <f t="shared" si="20"/>
        <v>0.98706640977836702</v>
      </c>
      <c r="D249" s="208">
        <f t="shared" si="16"/>
        <v>-1.8968850023274793</v>
      </c>
      <c r="E249" s="208">
        <f>-((C249-C248)/($A$3))*$E$2*'PID Reaction'!$H$4</f>
        <v>-1.2018632868434227</v>
      </c>
      <c r="F249" s="208">
        <f t="shared" si="17"/>
        <v>-3.6847323032449775</v>
      </c>
    </row>
    <row r="250" spans="1:6" x14ac:dyDescent="0.25">
      <c r="A250" s="208">
        <f t="shared" si="19"/>
        <v>3.0500000000000024E-2</v>
      </c>
      <c r="B250" s="208">
        <f t="shared" si="18"/>
        <v>5.3232542185827091E-4</v>
      </c>
      <c r="C250" s="208">
        <f t="shared" si="20"/>
        <v>0.99396095545518082</v>
      </c>
      <c r="D250" s="208">
        <f t="shared" si="16"/>
        <v>-1.9101345265364393</v>
      </c>
      <c r="E250" s="208">
        <f>-((C250-C249)/($A$3))*$E$2*'PID Reaction'!$H$4</f>
        <v>-0.87533151912828011</v>
      </c>
      <c r="F250" s="208">
        <f t="shared" si="17"/>
        <v>-3.552342410279421</v>
      </c>
    </row>
    <row r="251" spans="1:6" x14ac:dyDescent="0.25">
      <c r="A251" s="208">
        <f t="shared" si="19"/>
        <v>3.0625000000000024E-2</v>
      </c>
      <c r="B251" s="208">
        <f t="shared" si="18"/>
        <v>5.3450708342326389E-4</v>
      </c>
      <c r="C251" s="208">
        <f t="shared" si="20"/>
        <v>0.99826561018471649</v>
      </c>
      <c r="D251" s="208">
        <f t="shared" si="16"/>
        <v>-1.918406953716377</v>
      </c>
      <c r="E251" s="208">
        <f>-((C251-C250)/($A$3))*$E$2*'PID Reaction'!$H$4</f>
        <v>-0.546518964461849</v>
      </c>
      <c r="F251" s="208">
        <f t="shared" si="17"/>
        <v>-3.4106963174488945</v>
      </c>
    </row>
    <row r="252" spans="1:6" x14ac:dyDescent="0.25">
      <c r="A252" s="208">
        <f t="shared" si="19"/>
        <v>3.0750000000000024E-2</v>
      </c>
      <c r="B252" s="208">
        <f t="shared" si="18"/>
        <v>5.3668874498825675E-4</v>
      </c>
      <c r="C252" s="208">
        <f t="shared" si="20"/>
        <v>0.99996915764478977</v>
      </c>
      <c r="D252" s="208">
        <f t="shared" si="16"/>
        <v>-1.9216807290122984</v>
      </c>
      <c r="E252" s="208">
        <f>-((C252-C251)/($A$3))*$E$2*'PID Reaction'!$H$4</f>
        <v>-0.2162823855309042</v>
      </c>
      <c r="F252" s="208">
        <f t="shared" si="17"/>
        <v>-3.2601631073333177</v>
      </c>
    </row>
    <row r="253" spans="1:6" x14ac:dyDescent="0.25">
      <c r="A253" s="208">
        <f t="shared" si="19"/>
        <v>3.0875000000000024E-2</v>
      </c>
      <c r="B253" s="208">
        <f t="shared" si="18"/>
        <v>5.3887040655324972E-4</v>
      </c>
      <c r="C253" s="208">
        <f t="shared" si="20"/>
        <v>0.99906715902709453</v>
      </c>
      <c r="D253" s="208">
        <f t="shared" si="16"/>
        <v>-1.9199473221887289</v>
      </c>
      <c r="E253" s="208">
        <f>-((C253-C252)/($A$3))*$E$2*'PID Reaction'!$H$4</f>
        <v>0.11451774450258807</v>
      </c>
      <c r="F253" s="208">
        <f t="shared" si="17"/>
        <v>-3.1011350187482503</v>
      </c>
    </row>
    <row r="254" spans="1:6" x14ac:dyDescent="0.25">
      <c r="A254" s="208">
        <f t="shared" si="19"/>
        <v>3.1000000000000024E-2</v>
      </c>
      <c r="B254" s="208">
        <f t="shared" si="18"/>
        <v>5.4105206811824258E-4</v>
      </c>
      <c r="C254" s="208">
        <f t="shared" si="20"/>
        <v>0.99556196460307911</v>
      </c>
      <c r="D254" s="208">
        <f t="shared" si="16"/>
        <v>-1.9132112498563214</v>
      </c>
      <c r="E254" s="208">
        <f>-((C254-C253)/($A$3))*$E$2*'PID Reaction'!$H$4</f>
        <v>0.44501948407299807</v>
      </c>
      <c r="F254" s="208">
        <f t="shared" si="17"/>
        <v>-2.9340264247298862</v>
      </c>
    </row>
    <row r="255" spans="1:6" x14ac:dyDescent="0.25">
      <c r="A255" s="208">
        <f t="shared" si="19"/>
        <v>3.1125000000000024E-2</v>
      </c>
      <c r="B255" s="208">
        <f t="shared" si="18"/>
        <v>5.4323372968323545E-4</v>
      </c>
      <c r="C255" s="208">
        <f t="shared" si="20"/>
        <v>0.9894627076000172</v>
      </c>
      <c r="D255" s="208">
        <f t="shared" si="16"/>
        <v>-1.9014900637032572</v>
      </c>
      <c r="E255" s="208">
        <f>-((C255-C254)/($A$3))*$E$2*'PID Reaction'!$H$4</f>
        <v>0.77436166910873983</v>
      </c>
      <c r="F255" s="208">
        <f t="shared" si="17"/>
        <v>-2.7592727528459369</v>
      </c>
    </row>
    <row r="256" spans="1:6" x14ac:dyDescent="0.25">
      <c r="A256" s="208">
        <f t="shared" si="19"/>
        <v>3.1250000000000021E-2</v>
      </c>
      <c r="B256" s="208">
        <f t="shared" si="18"/>
        <v>5.4541539124822831E-4</v>
      </c>
      <c r="C256" s="208">
        <f t="shared" si="20"/>
        <v>0.98078528040322899</v>
      </c>
      <c r="D256" s="208">
        <f t="shared" si="16"/>
        <v>-1.8848143047621013</v>
      </c>
      <c r="E256" s="208">
        <f>-((C256-C255)/($A$3))*$E$2*'PID Reaction'!$H$4</f>
        <v>1.1016861569042313</v>
      </c>
      <c r="F256" s="208">
        <f t="shared" si="17"/>
        <v>-2.5773293506456891</v>
      </c>
    </row>
    <row r="257" spans="1:6" x14ac:dyDescent="0.25">
      <c r="A257" s="208">
        <f t="shared" si="19"/>
        <v>3.1375000000000021E-2</v>
      </c>
      <c r="B257" s="208">
        <f t="shared" si="18"/>
        <v>5.4759705281322128E-4</v>
      </c>
      <c r="C257" s="208">
        <f t="shared" si="20"/>
        <v>0.96955229314646141</v>
      </c>
      <c r="D257" s="208">
        <f t="shared" si="16"/>
        <v>-1.8632274238312807</v>
      </c>
      <c r="E257" s="208">
        <f>-((C257-C256)/($A$3))*$E$2*'PID Reaction'!$H$4</f>
        <v>1.4261400621192117</v>
      </c>
      <c r="F257" s="208">
        <f t="shared" si="17"/>
        <v>-2.3886702992054842</v>
      </c>
    </row>
    <row r="258" spans="1:6" x14ac:dyDescent="0.25">
      <c r="A258" s="208">
        <f t="shared" si="19"/>
        <v>3.1500000000000021E-2</v>
      </c>
      <c r="B258" s="208">
        <f t="shared" si="18"/>
        <v>5.4977871437821414E-4</v>
      </c>
      <c r="C258" s="208">
        <f t="shared" si="20"/>
        <v>0.95579301479832735</v>
      </c>
      <c r="D258" s="208">
        <f t="shared" si="16"/>
        <v>-1.8367856682585377</v>
      </c>
      <c r="E258" s="208">
        <f>-((C258-C257)/($A$3))*$E$2*'PID Reaction'!$H$4</f>
        <v>1.7468779790791003</v>
      </c>
      <c r="F258" s="208">
        <f t="shared" si="17"/>
        <v>-2.1937871778611129</v>
      </c>
    </row>
    <row r="259" spans="1:6" x14ac:dyDescent="0.25">
      <c r="A259" s="208">
        <f t="shared" si="19"/>
        <v>3.1625000000000021E-2</v>
      </c>
      <c r="B259" s="208">
        <f t="shared" si="18"/>
        <v>5.5196037594320711E-4</v>
      </c>
      <c r="C259" s="208">
        <f t="shared" si="20"/>
        <v>0.93954329689830618</v>
      </c>
      <c r="D259" s="208">
        <f t="shared" si="16"/>
        <v>-1.8055579353813511</v>
      </c>
      <c r="E259" s="208">
        <f>-((C259-C258)/($A$3))*$E$2*'PID Reaction'!$H$4</f>
        <v>2.0630641845866871</v>
      </c>
      <c r="F259" s="208">
        <f t="shared" si="17"/>
        <v>-1.9931877833457672</v>
      </c>
    </row>
    <row r="260" spans="1:6" x14ac:dyDescent="0.25">
      <c r="A260" s="208">
        <f t="shared" si="19"/>
        <v>3.1750000000000021E-2</v>
      </c>
      <c r="B260" s="208">
        <f t="shared" si="18"/>
        <v>5.5414203750819998E-4</v>
      </c>
      <c r="C260" s="208">
        <f t="shared" si="20"/>
        <v>0.9208454801410233</v>
      </c>
      <c r="D260" s="208">
        <f t="shared" si="16"/>
        <v>-1.7696255930062101</v>
      </c>
      <c r="E260" s="208">
        <f>-((C260-C259)/($A$3))*$E$2*'PID Reaction'!$H$4</f>
        <v>2.3738748155046339</v>
      </c>
      <c r="F260" s="208">
        <f t="shared" si="17"/>
        <v>-1.7873948066710397</v>
      </c>
    </row>
    <row r="261" spans="1:6" x14ac:dyDescent="0.25">
      <c r="A261" s="208">
        <f t="shared" si="19"/>
        <v>3.1875000000000021E-2</v>
      </c>
      <c r="B261" s="208">
        <f t="shared" si="18"/>
        <v>5.5632369907319295E-4</v>
      </c>
      <c r="C261" s="208">
        <f t="shared" si="20"/>
        <v>0.89974828405221707</v>
      </c>
      <c r="D261" s="208">
        <f t="shared" si="16"/>
        <v>-1.7290822673945077</v>
      </c>
      <c r="E261" s="208">
        <f>-((C261-C260)/($A$3))*$E$2*'PID Reaction'!$H$4</f>
        <v>2.678500015434838</v>
      </c>
      <c r="F261" s="208">
        <f t="shared" si="17"/>
        <v>-1.5769444711985519</v>
      </c>
    </row>
    <row r="262" spans="1:6" x14ac:dyDescent="0.25">
      <c r="A262" s="208">
        <f t="shared" si="19"/>
        <v>3.2000000000000021E-2</v>
      </c>
      <c r="B262" s="208">
        <f t="shared" si="18"/>
        <v>5.5850536063818581E-4</v>
      </c>
      <c r="C262" s="208">
        <f t="shared" si="20"/>
        <v>0.87630668004385925</v>
      </c>
      <c r="D262" s="208">
        <f t="shared" si="16"/>
        <v>-1.6840335993074862</v>
      </c>
      <c r="E262" s="208">
        <f>-((C262-C261)/($A$3))*$E$2*'PID Reaction'!$H$4</f>
        <v>2.9761460449011081</v>
      </c>
      <c r="F262" s="208">
        <f t="shared" si="17"/>
        <v>-1.3623851354509311</v>
      </c>
    </row>
    <row r="263" spans="1:6" x14ac:dyDescent="0.25">
      <c r="A263" s="208">
        <f t="shared" si="19"/>
        <v>3.2125000000000022E-2</v>
      </c>
      <c r="B263" s="208">
        <f t="shared" si="18"/>
        <v>5.6068702220317878E-4</v>
      </c>
      <c r="C263" s="208">
        <f t="shared" si="20"/>
        <v>0.85058174817918097</v>
      </c>
      <c r="D263" s="208">
        <f t="shared" si="16"/>
        <v>-1.6345969687458592</v>
      </c>
      <c r="E263" s="208">
        <f>-((C263-C262)/($A$3))*$E$2*'PID Reaction'!$H$4</f>
        <v>3.266037349539554</v>
      </c>
      <c r="F263" s="208">
        <f t="shared" si="17"/>
        <v>-1.1442758643025923</v>
      </c>
    </row>
    <row r="264" spans="1:6" x14ac:dyDescent="0.25">
      <c r="A264" s="208">
        <f t="shared" si="19"/>
        <v>3.2250000000000022E-2</v>
      </c>
      <c r="B264" s="208">
        <f t="shared" si="18"/>
        <v>5.6286868376817165E-4</v>
      </c>
      <c r="C264" s="208">
        <f t="shared" si="20"/>
        <v>0.82264051802085469</v>
      </c>
      <c r="D264" s="208">
        <f t="shared" ref="D264:D327" si="21">-C264*$D$2*$H$2</f>
        <v>-1.5809011891013973</v>
      </c>
      <c r="E264" s="208">
        <f>-((C264-C263)/($A$3))*$E$2*'PID Reaction'!$H$4</f>
        <v>3.5474185809011045</v>
      </c>
      <c r="F264" s="208">
        <f t="shared" ref="F264:F327" si="22">F263+$F$3*(E264-F263)</f>
        <v>-0.92318497227349272</v>
      </c>
    </row>
    <row r="265" spans="1:6" x14ac:dyDescent="0.25">
      <c r="A265" s="208">
        <f t="shared" si="19"/>
        <v>3.2375000000000022E-2</v>
      </c>
      <c r="B265" s="208">
        <f t="shared" si="18"/>
        <v>5.6505034533316462E-4</v>
      </c>
      <c r="C265" s="208">
        <f t="shared" si="20"/>
        <v>0.79255579397698483</v>
      </c>
      <c r="D265" s="208">
        <f t="shared" si="21"/>
        <v>-1.5230861715173307</v>
      </c>
      <c r="E265" s="208">
        <f>-((C265-C264)/($A$3))*$E$2*'PID Reaction'!$H$4</f>
        <v>3.8195565646097167</v>
      </c>
      <c r="F265" s="208">
        <f t="shared" si="22"/>
        <v>-0.69968854272128089</v>
      </c>
    </row>
    <row r="266" spans="1:6" x14ac:dyDescent="0.25">
      <c r="A266" s="208">
        <f t="shared" si="19"/>
        <v>3.2500000000000022E-2</v>
      </c>
      <c r="B266" s="208">
        <f t="shared" si="18"/>
        <v>5.6723200689815748E-4</v>
      </c>
      <c r="C266" s="208">
        <f t="shared" si="20"/>
        <v>0.76040596560002527</v>
      </c>
      <c r="D266" s="208">
        <f t="shared" si="21"/>
        <v>-1.4613025603321927</v>
      </c>
      <c r="E266" s="208">
        <f>-((C266-C265)/($A$3))*$E$2*'PID Reaction'!$H$4</f>
        <v>4.0817422107387866</v>
      </c>
      <c r="F266" s="208">
        <f t="shared" si="22"/>
        <v>-0.47436892679050402</v>
      </c>
    </row>
    <row r="267" spans="1:6" x14ac:dyDescent="0.25">
      <c r="A267" s="208">
        <f t="shared" si="19"/>
        <v>3.2625000000000022E-2</v>
      </c>
      <c r="B267" s="208">
        <f t="shared" si="18"/>
        <v>5.6941366846315045E-4</v>
      </c>
      <c r="C267" s="208">
        <f t="shared" si="20"/>
        <v>0.72627480333287986</v>
      </c>
      <c r="D267" s="208">
        <f t="shared" si="21"/>
        <v>-1.3957113405569286</v>
      </c>
      <c r="E267" s="208">
        <f>-((C267-C266)/($A$3))*$E$2*'PID Reaction'!$H$4</f>
        <v>4.3332923614367802</v>
      </c>
      <c r="F267" s="208">
        <f t="shared" si="22"/>
        <v>-0.24781322602986089</v>
      </c>
    </row>
    <row r="268" spans="1:6" x14ac:dyDescent="0.25">
      <c r="A268" s="208">
        <f t="shared" si="19"/>
        <v>3.2750000000000022E-2</v>
      </c>
      <c r="B268" s="208">
        <f t="shared" si="18"/>
        <v>5.7159533002814331E-4</v>
      </c>
      <c r="C268" s="208">
        <f t="shared" si="20"/>
        <v>0.69025124023443085</v>
      </c>
      <c r="D268" s="208">
        <f t="shared" si="21"/>
        <v>-1.3264834184081151</v>
      </c>
      <c r="E268" s="208">
        <f>-((C268-C267)/($A$3))*$E$2*'PID Reaction'!$H$4</f>
        <v>4.5735515709790855</v>
      </c>
      <c r="F268" s="208">
        <f t="shared" si="22"/>
        <v>-2.0611762631464636E-2</v>
      </c>
    </row>
    <row r="269" spans="1:6" x14ac:dyDescent="0.25">
      <c r="A269" s="208">
        <f t="shared" si="19"/>
        <v>3.2875000000000022E-2</v>
      </c>
      <c r="B269" s="208">
        <f t="shared" si="18"/>
        <v>5.7377699159313618E-4</v>
      </c>
      <c r="C269" s="208">
        <f t="shared" si="20"/>
        <v>0.65242914025319954</v>
      </c>
      <c r="D269" s="208">
        <f t="shared" si="21"/>
        <v>-1.2537991759901839</v>
      </c>
      <c r="E269" s="208">
        <f>-((C269-C268)/($A$3))*$E$2*'PID Reaction'!$H$4</f>
        <v>4.8018938136171281</v>
      </c>
      <c r="F269" s="208">
        <f t="shared" si="22"/>
        <v>0.20664345872211121</v>
      </c>
    </row>
    <row r="270" spans="1:6" x14ac:dyDescent="0.25">
      <c r="A270" s="208">
        <f t="shared" si="19"/>
        <v>3.3000000000000022E-2</v>
      </c>
      <c r="B270" s="208">
        <f t="shared" si="18"/>
        <v>5.7595865315812915E-4</v>
      </c>
      <c r="C270" s="208">
        <f t="shared" si="20"/>
        <v>0.61290705365296971</v>
      </c>
      <c r="D270" s="208">
        <f t="shared" si="21"/>
        <v>-1.177848001287058</v>
      </c>
      <c r="E270" s="208">
        <f>-((C270-C269)/($A$3))*$E$2*'PID Reaction'!$H$4</f>
        <v>5.0177241147651772</v>
      </c>
      <c r="F270" s="208">
        <f t="shared" si="22"/>
        <v>0.43336029339490406</v>
      </c>
    </row>
    <row r="271" spans="1:6" x14ac:dyDescent="0.25">
      <c r="A271" s="208">
        <f t="shared" si="19"/>
        <v>3.3125000000000022E-2</v>
      </c>
      <c r="B271" s="208">
        <f t="shared" si="18"/>
        <v>5.7814031472312201E-4</v>
      </c>
      <c r="C271" s="208">
        <f t="shared" si="20"/>
        <v>0.57178796022760603</v>
      </c>
      <c r="D271" s="208">
        <f t="shared" si="21"/>
        <v>-1.0988277946877996</v>
      </c>
      <c r="E271" s="208">
        <f>-((C271-C270)/($A$3))*$E$2*'PID Reaction'!$H$4</f>
        <v>5.2204801012841733</v>
      </c>
      <c r="F271" s="208">
        <f t="shared" si="22"/>
        <v>0.65894799969969065</v>
      </c>
    </row>
    <row r="272" spans="1:6" x14ac:dyDescent="0.25">
      <c r="A272" s="208">
        <f t="shared" si="19"/>
        <v>3.3250000000000023E-2</v>
      </c>
      <c r="B272" s="208">
        <f t="shared" ref="B272:B335" si="23">RADIANS(A272)</f>
        <v>5.8032197628811498E-4</v>
      </c>
      <c r="C272" s="208">
        <f t="shared" si="20"/>
        <v>0.52917900097418347</v>
      </c>
      <c r="D272" s="208">
        <f t="shared" si="21"/>
        <v>-1.0169444533321275</v>
      </c>
      <c r="E272" s="208">
        <f>-((C272-C271)/($A$3))*$E$2*'PID Reaction'!$H$4</f>
        <v>5.4096334668145278</v>
      </c>
      <c r="F272" s="208">
        <f t="shared" si="22"/>
        <v>0.88281877814474718</v>
      </c>
    </row>
    <row r="273" spans="1:6" x14ac:dyDescent="0.25">
      <c r="A273" s="208">
        <f t="shared" ref="A273:A336" si="24">A272+$A$3</f>
        <v>3.3375000000000023E-2</v>
      </c>
      <c r="B273" s="208">
        <f t="shared" si="23"/>
        <v>5.8250363785310785E-4</v>
      </c>
      <c r="C273" s="208">
        <f t="shared" ref="C273:C336" si="25">$C$2*COS(B273*$B$2*360)</f>
        <v>0.48519119892357576</v>
      </c>
      <c r="D273" s="208">
        <f t="shared" si="21"/>
        <v>-0.93241133461939252</v>
      </c>
      <c r="E273" s="208">
        <f>-((C273-C272)/($A$3))*$E$2*'PID Reaction'!$H$4</f>
        <v>5.5846913483451539</v>
      </c>
      <c r="F273" s="208">
        <f t="shared" si="22"/>
        <v>1.1043893030146015</v>
      </c>
    </row>
    <row r="274" spans="1:6" x14ac:dyDescent="0.25">
      <c r="A274" s="208">
        <f t="shared" si="24"/>
        <v>3.3500000000000023E-2</v>
      </c>
      <c r="B274" s="208">
        <f t="shared" si="23"/>
        <v>5.8468529941810082E-4</v>
      </c>
      <c r="C274" s="208">
        <f t="shared" si="25"/>
        <v>0.43993916985590614</v>
      </c>
      <c r="D274" s="208">
        <f t="shared" si="21"/>
        <v>-0.84544870027888908</v>
      </c>
      <c r="E274" s="208">
        <f>-((C274-C273)/($A$3))*$E$2*'PID Reaction'!$H$4</f>
        <v>5.7451976104313349</v>
      </c>
      <c r="F274" s="208">
        <f t="shared" si="22"/>
        <v>1.3230822422940849</v>
      </c>
    </row>
    <row r="275" spans="1:6" x14ac:dyDescent="0.25">
      <c r="A275" s="208">
        <f t="shared" si="24"/>
        <v>3.3625000000000023E-2</v>
      </c>
      <c r="B275" s="208">
        <f t="shared" si="23"/>
        <v>5.8686696098309368E-4</v>
      </c>
      <c r="C275" s="208">
        <f t="shared" si="25"/>
        <v>0.39354082365464305</v>
      </c>
      <c r="D275" s="208">
        <f t="shared" si="21"/>
        <v>-0.75628314245007378</v>
      </c>
      <c r="E275" s="208">
        <f>-((C275-C274)/($A$3))*$E$2*'PID Reaction'!$H$4</f>
        <v>5.8907340337123628</v>
      </c>
      <c r="F275" s="208">
        <f t="shared" si="22"/>
        <v>1.5383277619752236</v>
      </c>
    </row>
    <row r="276" spans="1:6" x14ac:dyDescent="0.25">
      <c r="A276" s="208">
        <f t="shared" si="24"/>
        <v>3.3750000000000023E-2</v>
      </c>
      <c r="B276" s="208">
        <f t="shared" si="23"/>
        <v>5.8904862254808665E-4</v>
      </c>
      <c r="C276" s="208">
        <f t="shared" si="25"/>
        <v>0.34611705707748536</v>
      </c>
      <c r="D276" s="208">
        <f t="shared" si="21"/>
        <v>-0.66514699326808679</v>
      </c>
      <c r="E276" s="208">
        <f>-((C276-C275)/($A$3))*$E$2*'PID Reaction'!$H$4</f>
        <v>6.0209214046359394</v>
      </c>
      <c r="F276" s="208">
        <f t="shared" si="22"/>
        <v>1.7495650108273917</v>
      </c>
    </row>
    <row r="277" spans="1:6" x14ac:dyDescent="0.25">
      <c r="A277" s="208">
        <f t="shared" si="24"/>
        <v>3.3875000000000023E-2</v>
      </c>
      <c r="B277" s="208">
        <f t="shared" si="23"/>
        <v>5.9123028411307951E-4</v>
      </c>
      <c r="C277" s="208">
        <f t="shared" si="25"/>
        <v>0.29779143874457675</v>
      </c>
      <c r="D277" s="208">
        <f t="shared" si="21"/>
        <v>-0.57227771949300299</v>
      </c>
      <c r="E277" s="208">
        <f>-((C277-C276)/($A$3))*$E$2*'PID Reaction'!$H$4</f>
        <v>6.1354205035460758</v>
      </c>
      <c r="F277" s="208">
        <f t="shared" si="22"/>
        <v>1.9562435817618635</v>
      </c>
    </row>
    <row r="278" spans="1:6" x14ac:dyDescent="0.25">
      <c r="A278" s="208">
        <f t="shared" si="24"/>
        <v>3.4000000000000023E-2</v>
      </c>
      <c r="B278" s="208">
        <f t="shared" si="23"/>
        <v>5.9341194567807249E-4</v>
      </c>
      <c r="C278" s="208">
        <f t="shared" si="25"/>
        <v>0.24868988716484533</v>
      </c>
      <c r="D278" s="208">
        <f t="shared" si="21"/>
        <v>-0.47791730376016989</v>
      </c>
      <c r="E278" s="208">
        <f>-((C278-C277)/($A$3))*$E$2*'PID Reaction'!$H$4</f>
        <v>6.2339329885627004</v>
      </c>
      <c r="F278" s="208">
        <f t="shared" si="22"/>
        <v>2.1578249459830294</v>
      </c>
    </row>
    <row r="279" spans="1:6" x14ac:dyDescent="0.25">
      <c r="A279" s="208">
        <f t="shared" si="24"/>
        <v>3.4125000000000023E-2</v>
      </c>
      <c r="B279" s="208">
        <f t="shared" si="23"/>
        <v>5.9559360724306535E-4</v>
      </c>
      <c r="C279" s="208">
        <f t="shared" si="25"/>
        <v>0.19894034263940394</v>
      </c>
      <c r="D279" s="208">
        <f t="shared" si="21"/>
        <v>-0.38231161406384817</v>
      </c>
      <c r="E279" s="208">
        <f>-((C279-C278)/($A$3))*$E$2*'PID Reaction'!$H$4</f>
        <v>6.3162021729500388</v>
      </c>
      <c r="F279" s="208">
        <f t="shared" si="22"/>
        <v>2.3537838561894491</v>
      </c>
    </row>
    <row r="280" spans="1:6" x14ac:dyDescent="0.25">
      <c r="A280" s="208">
        <f t="shared" si="24"/>
        <v>3.4250000000000023E-2</v>
      </c>
      <c r="B280" s="208">
        <f t="shared" si="23"/>
        <v>5.9777526880805832E-4</v>
      </c>
      <c r="C280" s="208">
        <f t="shared" si="25"/>
        <v>0.14867243389691173</v>
      </c>
      <c r="D280" s="208">
        <f t="shared" si="21"/>
        <v>-0.28570976311705115</v>
      </c>
      <c r="E280" s="208">
        <f>-((C280-C279)/($A$3))*$E$2*'PID Reaction'!$H$4</f>
        <v>6.38201369394681</v>
      </c>
      <c r="F280" s="208">
        <f t="shared" si="22"/>
        <v>2.5436097151684951</v>
      </c>
    </row>
    <row r="281" spans="1:6" x14ac:dyDescent="0.25">
      <c r="A281" s="208">
        <f t="shared" si="24"/>
        <v>3.4375000000000024E-2</v>
      </c>
      <c r="B281" s="208">
        <f t="shared" si="23"/>
        <v>5.9995693037305118E-4</v>
      </c>
      <c r="C281" s="208">
        <f t="shared" si="25"/>
        <v>9.8017140329551972E-2</v>
      </c>
      <c r="D281" s="208">
        <f t="shared" si="21"/>
        <v>-0.18836345925691322</v>
      </c>
      <c r="E281" s="208">
        <f>-((C281-C280)/($A$3))*$E$2*'PID Reaction'!$H$4</f>
        <v>6.4311960713119944</v>
      </c>
      <c r="F281" s="208">
        <f t="shared" si="22"/>
        <v>2.7268079062183399</v>
      </c>
    </row>
    <row r="282" spans="1:6" x14ac:dyDescent="0.25">
      <c r="A282" s="208">
        <f t="shared" si="24"/>
        <v>3.4500000000000024E-2</v>
      </c>
      <c r="B282" s="208">
        <f t="shared" si="23"/>
        <v>6.0213859193804415E-4</v>
      </c>
      <c r="C282" s="208">
        <f t="shared" si="25"/>
        <v>4.7106450709633187E-2</v>
      </c>
      <c r="D282" s="208">
        <f t="shared" si="21"/>
        <v>-9.0526350586730489E-2</v>
      </c>
      <c r="E282" s="208">
        <f>-((C282-C281)/($A$3))*$E$2*'PID Reaction'!$H$4</f>
        <v>6.4636211541448878</v>
      </c>
      <c r="F282" s="208">
        <f t="shared" si="22"/>
        <v>2.9029010819311858</v>
      </c>
    </row>
    <row r="283" spans="1:6" x14ac:dyDescent="0.25">
      <c r="A283" s="208">
        <f t="shared" si="24"/>
        <v>3.4625000000000024E-2</v>
      </c>
      <c r="B283" s="208">
        <f t="shared" si="23"/>
        <v>6.0432025350303702E-4</v>
      </c>
      <c r="C283" s="208">
        <f t="shared" si="25"/>
        <v>-3.9269807238145309E-3</v>
      </c>
      <c r="D283" s="208">
        <f t="shared" si="21"/>
        <v>7.5466359361833369E-3</v>
      </c>
      <c r="E283" s="208">
        <f>-((C283-C282)/($A$3))*$E$2*'PID Reaction'!$H$4</f>
        <v>6.4792044547905219</v>
      </c>
      <c r="F283" s="208">
        <f t="shared" si="22"/>
        <v>3.071430407978935</v>
      </c>
    </row>
    <row r="284" spans="1:6" x14ac:dyDescent="0.25">
      <c r="A284" s="208">
        <f t="shared" si="24"/>
        <v>3.4750000000000024E-2</v>
      </c>
      <c r="B284" s="208">
        <f t="shared" si="23"/>
        <v>6.0650191506802999E-4</v>
      </c>
      <c r="C284" s="208">
        <f t="shared" si="25"/>
        <v>-5.4950179912456855E-2</v>
      </c>
      <c r="D284" s="208">
        <f t="shared" si="21"/>
        <v>0.10559995874496483</v>
      </c>
      <c r="E284" s="208">
        <f>-((C284-C283)/($A$3))*$E$2*'PID Reaction'!$H$4</f>
        <v>6.4779053689900286</v>
      </c>
      <c r="F284" s="208">
        <f t="shared" si="22"/>
        <v>3.2319567586611853</v>
      </c>
    </row>
    <row r="285" spans="1:6" x14ac:dyDescent="0.25">
      <c r="A285" s="208">
        <f t="shared" si="24"/>
        <v>3.4875000000000024E-2</v>
      </c>
      <c r="B285" s="208">
        <f t="shared" si="23"/>
        <v>6.0868357663302285E-4</v>
      </c>
      <c r="C285" s="208">
        <f t="shared" si="25"/>
        <v>-0.10583019945935469</v>
      </c>
      <c r="D285" s="208">
        <f t="shared" si="21"/>
        <v>0.20337812750902029</v>
      </c>
      <c r="E285" s="208">
        <f>-((C285-C284)/($A$3))*$E$2*'PID Reaction'!$H$4</f>
        <v>6.459727281674148</v>
      </c>
      <c r="F285" s="208">
        <f t="shared" si="22"/>
        <v>3.3840618610997533</v>
      </c>
    </row>
    <row r="286" spans="1:6" x14ac:dyDescent="0.25">
      <c r="A286" s="208">
        <f t="shared" si="24"/>
        <v>3.5000000000000024E-2</v>
      </c>
      <c r="B286" s="208">
        <f t="shared" si="23"/>
        <v>6.1086523819801571E-4</v>
      </c>
      <c r="C286" s="208">
        <f t="shared" si="25"/>
        <v>-0.15643446504023997</v>
      </c>
      <c r="D286" s="208">
        <f t="shared" si="21"/>
        <v>0.30062636884643079</v>
      </c>
      <c r="E286" s="208">
        <f>-((C286-C285)/($A$3))*$E$2*'PID Reaction'!$H$4</f>
        <v>6.4247175581491947</v>
      </c>
      <c r="F286" s="208">
        <f t="shared" si="22"/>
        <v>3.5273493850989506</v>
      </c>
    </row>
    <row r="287" spans="1:6" x14ac:dyDescent="0.25">
      <c r="A287" s="208">
        <f t="shared" si="24"/>
        <v>3.5125000000000024E-2</v>
      </c>
      <c r="B287" s="208">
        <f t="shared" si="23"/>
        <v>6.1304689976300869E-4</v>
      </c>
      <c r="C287" s="208">
        <f t="shared" si="25"/>
        <v>-0.20663112084266627</v>
      </c>
      <c r="D287" s="208">
        <f t="shared" si="21"/>
        <v>0.39709129016818551</v>
      </c>
      <c r="E287" s="208">
        <f>-((C287-C286)/($A$3))*$E$2*'PID Reaction'!$H$4</f>
        <v>6.3729674206760425</v>
      </c>
      <c r="F287" s="208">
        <f t="shared" si="22"/>
        <v>3.6614459758313247</v>
      </c>
    </row>
    <row r="288" spans="1:6" x14ac:dyDescent="0.25">
      <c r="A288" s="208">
        <f t="shared" si="24"/>
        <v>3.5250000000000024E-2</v>
      </c>
      <c r="B288" s="208">
        <f t="shared" si="23"/>
        <v>6.1522856132800155E-4</v>
      </c>
      <c r="C288" s="208">
        <f t="shared" si="25"/>
        <v>-0.25628937313300543</v>
      </c>
      <c r="D288" s="208">
        <f t="shared" si="21"/>
        <v>0.49252153992462183</v>
      </c>
      <c r="E288" s="208">
        <f>-((C288-C287)/($A$3))*$E$2*'PID Reaction'!$H$4</f>
        <v>6.3046117107814581</v>
      </c>
      <c r="F288" s="208">
        <f t="shared" si="22"/>
        <v>3.7860022266584186</v>
      </c>
    </row>
    <row r="289" spans="1:6" x14ac:dyDescent="0.25">
      <c r="A289" s="208">
        <f t="shared" si="24"/>
        <v>3.5375000000000024E-2</v>
      </c>
      <c r="B289" s="208">
        <f t="shared" si="23"/>
        <v>6.1741022289299452E-4</v>
      </c>
      <c r="C289" s="208">
        <f t="shared" si="25"/>
        <v>-0.30527983105605294</v>
      </c>
      <c r="D289" s="208">
        <f t="shared" si="21"/>
        <v>0.58666846253365923</v>
      </c>
      <c r="E289" s="208">
        <f>-((C289-C288)/($A$3))*$E$2*'PID Reaction'!$H$4</f>
        <v>6.2198285379101117</v>
      </c>
      <c r="F289" s="208">
        <f t="shared" si="22"/>
        <v>3.9006935895515467</v>
      </c>
    </row>
    <row r="290" spans="1:6" x14ac:dyDescent="0.25">
      <c r="A290" s="208">
        <f t="shared" si="24"/>
        <v>3.5500000000000025E-2</v>
      </c>
      <c r="B290" s="208">
        <f t="shared" si="23"/>
        <v>6.1959188445798738E-4</v>
      </c>
      <c r="C290" s="208">
        <f t="shared" si="25"/>
        <v>-0.35347484377926547</v>
      </c>
      <c r="D290" s="208">
        <f t="shared" si="21"/>
        <v>0.67928674628436569</v>
      </c>
      <c r="E290" s="208">
        <f>-((C290-C289)/($A$3))*$E$2*'PID Reaction'!$H$4</f>
        <v>6.1188388153390614</v>
      </c>
      <c r="F290" s="208">
        <f t="shared" si="22"/>
        <v>4.0052212207404869</v>
      </c>
    </row>
    <row r="291" spans="1:6" x14ac:dyDescent="0.25">
      <c r="A291" s="208">
        <f t="shared" si="24"/>
        <v>3.5625000000000025E-2</v>
      </c>
      <c r="B291" s="208">
        <f t="shared" si="23"/>
        <v>6.2177354602298035E-4</v>
      </c>
      <c r="C291" s="208">
        <f t="shared" si="25"/>
        <v>-0.40074883310315151</v>
      </c>
      <c r="D291" s="208">
        <f t="shared" si="21"/>
        <v>0.7701350625276504</v>
      </c>
      <c r="E291" s="208">
        <f>-((C291-C290)/($A$3))*$E$2*'PID Reaction'!$H$4</f>
        <v>6.0019056845605707</v>
      </c>
      <c r="F291" s="208">
        <f t="shared" si="22"/>
        <v>4.0993127593865974</v>
      </c>
    </row>
    <row r="292" spans="1:6" x14ac:dyDescent="0.25">
      <c r="A292" s="208">
        <f t="shared" si="24"/>
        <v>3.5750000000000025E-2</v>
      </c>
      <c r="B292" s="208">
        <f t="shared" si="23"/>
        <v>6.2395520758797322E-4</v>
      </c>
      <c r="C292" s="208">
        <f t="shared" si="25"/>
        <v>-0.44697862067112898</v>
      </c>
      <c r="D292" s="208">
        <f t="shared" si="21"/>
        <v>0.85897669448853542</v>
      </c>
      <c r="E292" s="208">
        <f>-((C292-C291)/($A$3))*$E$2*'PID Reaction'!$H$4</f>
        <v>5.8693338296304178</v>
      </c>
      <c r="F292" s="208">
        <f t="shared" si="22"/>
        <v>4.1827230372512547</v>
      </c>
    </row>
    <row r="293" spans="1:6" x14ac:dyDescent="0.25">
      <c r="A293" s="208">
        <f t="shared" si="24"/>
        <v>3.5875000000000025E-2</v>
      </c>
      <c r="B293" s="208">
        <f t="shared" si="23"/>
        <v>6.2613686915296619E-4</v>
      </c>
      <c r="C293" s="208">
        <f t="shared" si="25"/>
        <v>-0.49204374892633734</v>
      </c>
      <c r="D293" s="208">
        <f t="shared" si="21"/>
        <v>0.9455801540616996</v>
      </c>
      <c r="E293" s="208">
        <f>-((C293-C292)/($A$3))*$E$2*'PID Reaction'!$H$4</f>
        <v>5.7214686832812536</v>
      </c>
      <c r="F293" s="208">
        <f t="shared" si="22"/>
        <v>4.2552347175109215</v>
      </c>
    </row>
    <row r="294" spans="1:6" x14ac:dyDescent="0.25">
      <c r="A294" s="208">
        <f t="shared" si="24"/>
        <v>3.6000000000000025E-2</v>
      </c>
      <c r="B294" s="208">
        <f t="shared" si="23"/>
        <v>6.2831853071795905E-4</v>
      </c>
      <c r="C294" s="208">
        <f t="shared" si="25"/>
        <v>-0.53582679497900398</v>
      </c>
      <c r="D294" s="208">
        <f t="shared" si="21"/>
        <v>1.0297197849829511</v>
      </c>
      <c r="E294" s="208">
        <f>-((C294-C293)/($A$3))*$E$2*'PID Reaction'!$H$4</f>
        <v>5.5586955268465559</v>
      </c>
      <c r="F294" s="208">
        <f t="shared" si="22"/>
        <v>4.3166588610536873</v>
      </c>
    </row>
    <row r="295" spans="1:6" x14ac:dyDescent="0.25">
      <c r="A295" s="208">
        <f t="shared" si="24"/>
        <v>3.6125000000000025E-2</v>
      </c>
      <c r="B295" s="208">
        <f t="shared" si="23"/>
        <v>6.3050019228295202E-4</v>
      </c>
      <c r="C295" s="208">
        <f t="shared" si="25"/>
        <v>-0.57821367656665223</v>
      </c>
      <c r="D295" s="208">
        <f t="shared" si="21"/>
        <v>1.1111763508051984</v>
      </c>
      <c r="E295" s="208">
        <f>-((C295-C294)/($A$3))*$E$2*'PID Reaction'!$H$4</f>
        <v>5.3814384863678209</v>
      </c>
      <c r="F295" s="208">
        <f t="shared" si="22"/>
        <v>4.3668354187823724</v>
      </c>
    </row>
    <row r="296" spans="1:6" x14ac:dyDescent="0.25">
      <c r="A296" s="208">
        <f t="shared" si="24"/>
        <v>3.6250000000000025E-2</v>
      </c>
      <c r="B296" s="208">
        <f t="shared" si="23"/>
        <v>6.3268185384794489E-4</v>
      </c>
      <c r="C296" s="208">
        <f t="shared" si="25"/>
        <v>-0.61909394930984207</v>
      </c>
      <c r="D296" s="208">
        <f t="shared" si="21"/>
        <v>1.189737606146696</v>
      </c>
      <c r="E296" s="208">
        <f>-((C296-C295)/($A$3))*$E$2*'PID Reaction'!$H$4</f>
        <v>5.1901594274753808</v>
      </c>
      <c r="F296" s="208">
        <f t="shared" si="22"/>
        <v>4.4056336486408831</v>
      </c>
    </row>
    <row r="297" spans="1:6" x14ac:dyDescent="0.25">
      <c r="A297" s="208">
        <f t="shared" si="24"/>
        <v>3.6375000000000025E-2</v>
      </c>
      <c r="B297" s="208">
        <f t="shared" si="23"/>
        <v>6.3486351541293786E-4</v>
      </c>
      <c r="C297" s="208">
        <f t="shared" si="25"/>
        <v>-0.65836109448898683</v>
      </c>
      <c r="D297" s="208">
        <f t="shared" si="21"/>
        <v>1.2651988497232656</v>
      </c>
      <c r="E297" s="208">
        <f>-((C297-C296)/($A$3))*$E$2*'PID Reaction'!$H$4</f>
        <v>4.9853567519442175</v>
      </c>
      <c r="F297" s="208">
        <f t="shared" si="22"/>
        <v>4.4329524562776932</v>
      </c>
    </row>
    <row r="298" spans="1:6" x14ac:dyDescent="0.25">
      <c r="A298" s="208">
        <f t="shared" si="24"/>
        <v>3.6500000000000025E-2</v>
      </c>
      <c r="B298" s="208">
        <f t="shared" si="23"/>
        <v>6.3704517697793072E-4</v>
      </c>
      <c r="C298" s="208">
        <f t="shared" si="25"/>
        <v>-0.6959127965923203</v>
      </c>
      <c r="D298" s="208">
        <f t="shared" si="21"/>
        <v>1.3373634577233255</v>
      </c>
      <c r="E298" s="208">
        <f>-((C298-C297)/($A$3))*$E$2*'PID Reaction'!$H$4</f>
        <v>4.7675640990392179</v>
      </c>
      <c r="F298" s="208">
        <f t="shared" si="22"/>
        <v>4.4487206584582717</v>
      </c>
    </row>
    <row r="299" spans="1:6" x14ac:dyDescent="0.25">
      <c r="A299" s="208">
        <f t="shared" si="24"/>
        <v>3.6625000000000026E-2</v>
      </c>
      <c r="B299" s="208">
        <f t="shared" si="23"/>
        <v>6.3922683854292369E-4</v>
      </c>
      <c r="C299" s="208">
        <f t="shared" si="25"/>
        <v>-0.73165120991193222</v>
      </c>
      <c r="D299" s="208">
        <f t="shared" si="21"/>
        <v>1.4060433961361567</v>
      </c>
      <c r="E299" s="208">
        <f>-((C299-C298)/($A$3))*$E$2*'PID Reaction'!$H$4</f>
        <v>4.5373489550579285</v>
      </c>
      <c r="F299" s="208">
        <f t="shared" si="22"/>
        <v>4.4528971685407361</v>
      </c>
    </row>
    <row r="300" spans="1:6" x14ac:dyDescent="0.25">
      <c r="A300" s="208">
        <f t="shared" si="24"/>
        <v>3.6750000000000026E-2</v>
      </c>
      <c r="B300" s="208">
        <f t="shared" si="23"/>
        <v>6.4140850010791655E-4</v>
      </c>
      <c r="C300" s="208">
        <f t="shared" si="25"/>
        <v>-0.76548321349309456</v>
      </c>
      <c r="D300" s="208">
        <f t="shared" si="21"/>
        <v>1.4710597106982195</v>
      </c>
      <c r="E300" s="208">
        <f>-((C300-C299)/($A$3))*$E$2*'PID Reaction'!$H$4</f>
        <v>4.2953111746643708</v>
      </c>
      <c r="F300" s="208">
        <f t="shared" si="22"/>
        <v>4.4454711035306769</v>
      </c>
    </row>
    <row r="301" spans="1:6" x14ac:dyDescent="0.25">
      <c r="A301" s="208">
        <f t="shared" si="24"/>
        <v>3.6875000000000026E-2</v>
      </c>
      <c r="B301" s="208">
        <f t="shared" si="23"/>
        <v>6.4359016167290942E-4</v>
      </c>
      <c r="C301" s="208">
        <f t="shared" si="25"/>
        <v>-0.79732065377271266</v>
      </c>
      <c r="D301" s="208">
        <f t="shared" si="21"/>
        <v>1.5322429931811727</v>
      </c>
      <c r="E301" s="208">
        <f>-((C301-C300)/($A$3))*$E$2*'PID Reaction'!$H$4</f>
        <v>4.0420814179003139</v>
      </c>
      <c r="F301" s="208">
        <f t="shared" si="22"/>
        <v>4.4264618124370232</v>
      </c>
    </row>
    <row r="302" spans="1:6" x14ac:dyDescent="0.25">
      <c r="A302" s="208">
        <f t="shared" si="24"/>
        <v>3.7000000000000026E-2</v>
      </c>
      <c r="B302" s="208">
        <f t="shared" si="23"/>
        <v>6.4577182323790239E-4</v>
      </c>
      <c r="C302" s="208">
        <f t="shared" si="25"/>
        <v>-0.82708057427456838</v>
      </c>
      <c r="D302" s="208">
        <f t="shared" si="21"/>
        <v>1.5894338228064091</v>
      </c>
      <c r="E302" s="208">
        <f>-((C302-C301)/($A$3))*$E$2*'PID Reaction'!$H$4</f>
        <v>3.7783195069156013</v>
      </c>
      <c r="F302" s="208">
        <f t="shared" si="22"/>
        <v>4.3959188258544204</v>
      </c>
    </row>
    <row r="303" spans="1:6" x14ac:dyDescent="0.25">
      <c r="A303" s="208">
        <f t="shared" si="24"/>
        <v>3.7125000000000026E-2</v>
      </c>
      <c r="B303" s="208">
        <f t="shared" si="23"/>
        <v>6.4795348480289525E-4</v>
      </c>
      <c r="C303" s="208">
        <f t="shared" si="25"/>
        <v>-0.85468543176290257</v>
      </c>
      <c r="D303" s="208">
        <f t="shared" si="21"/>
        <v>1.6424831816360406</v>
      </c>
      <c r="E303" s="208">
        <f>-((C303-C302)/($A$3))*$E$2*'PID Reaction'!$H$4</f>
        <v>3.5047127067189088</v>
      </c>
      <c r="F303" s="208">
        <f t="shared" si="22"/>
        <v>4.3539217269037644</v>
      </c>
    </row>
    <row r="304" spans="1:6" x14ac:dyDescent="0.25">
      <c r="A304" s="208">
        <f t="shared" si="24"/>
        <v>3.7250000000000026E-2</v>
      </c>
      <c r="B304" s="208">
        <f t="shared" si="23"/>
        <v>6.5013514636788822E-4</v>
      </c>
      <c r="C304" s="208">
        <f t="shared" si="25"/>
        <v>-0.88006329829113661</v>
      </c>
      <c r="D304" s="208">
        <f t="shared" si="21"/>
        <v>1.6912528428580089</v>
      </c>
      <c r="E304" s="208">
        <f>-((C304-C303)/($A$3))*$E$2*'PID Reaction'!$H$4</f>
        <v>3.221973934424593</v>
      </c>
      <c r="F304" s="208">
        <f t="shared" si="22"/>
        <v>4.3005799438672678</v>
      </c>
    </row>
    <row r="305" spans="1:6" x14ac:dyDescent="0.25">
      <c r="A305" s="208">
        <f t="shared" si="24"/>
        <v>3.7375000000000026E-2</v>
      </c>
      <c r="B305" s="208">
        <f t="shared" si="23"/>
        <v>6.5231680793288109E-4</v>
      </c>
      <c r="C305" s="208">
        <f t="shared" si="25"/>
        <v>-0.90314804861921483</v>
      </c>
      <c r="D305" s="208">
        <f t="shared" si="21"/>
        <v>1.7356157309534899</v>
      </c>
      <c r="E305" s="208">
        <f>-((C305-C304)/($A$3))*$E$2*'PID Reaction'!$H$4</f>
        <v>2.9308399016528104</v>
      </c>
      <c r="F305" s="208">
        <f t="shared" si="22"/>
        <v>4.2360324650580372</v>
      </c>
    </row>
    <row r="306" spans="1:6" x14ac:dyDescent="0.25">
      <c r="A306" s="208">
        <f t="shared" si="24"/>
        <v>3.7500000000000026E-2</v>
      </c>
      <c r="B306" s="208">
        <f t="shared" si="23"/>
        <v>6.5449846949787406E-4</v>
      </c>
      <c r="C306" s="208">
        <f t="shared" si="25"/>
        <v>-0.92387953251129107</v>
      </c>
      <c r="D306" s="208">
        <f t="shared" si="21"/>
        <v>1.7754562528082485</v>
      </c>
      <c r="E306" s="208">
        <f>-((C306-C305)/($A$3))*$E$2*'PID Reaction'!$H$4</f>
        <v>2.6320691949379991</v>
      </c>
      <c r="F306" s="208">
        <f t="shared" si="22"/>
        <v>4.1604474766674828</v>
      </c>
    </row>
    <row r="307" spans="1:6" x14ac:dyDescent="0.25">
      <c r="A307" s="208">
        <f t="shared" si="24"/>
        <v>3.7625000000000026E-2</v>
      </c>
      <c r="B307" s="208">
        <f t="shared" si="23"/>
        <v>6.5668013106286692E-4</v>
      </c>
      <c r="C307" s="208">
        <f t="shared" si="25"/>
        <v>-0.94220373146476333</v>
      </c>
      <c r="D307" s="208">
        <f t="shared" si="21"/>
        <v>1.8106705989050944</v>
      </c>
      <c r="E307" s="208">
        <f>-((C307-C306)/($A$3))*$E$2*'PID Reaction'!$H$4</f>
        <v>2.3264402991328379</v>
      </c>
      <c r="F307" s="208">
        <f t="shared" si="22"/>
        <v>4.0740219245338762</v>
      </c>
    </row>
    <row r="308" spans="1:6" x14ac:dyDescent="0.25">
      <c r="A308" s="208">
        <f t="shared" si="24"/>
        <v>3.7750000000000027E-2</v>
      </c>
      <c r="B308" s="208">
        <f t="shared" si="23"/>
        <v>6.5886179262785989E-4</v>
      </c>
      <c r="C308" s="208">
        <f t="shared" si="25"/>
        <v>-0.95807289946232288</v>
      </c>
      <c r="D308" s="208">
        <f t="shared" si="21"/>
        <v>1.8411670138127245</v>
      </c>
      <c r="E308" s="208">
        <f>-((C308-C307)/($A$3))*$E$2*'PID Reaction'!$H$4</f>
        <v>2.0147495689701609</v>
      </c>
      <c r="F308" s="208">
        <f t="shared" si="22"/>
        <v>3.9769810009741837</v>
      </c>
    </row>
    <row r="309" spans="1:6" x14ac:dyDescent="0.25">
      <c r="A309" s="208">
        <f t="shared" si="24"/>
        <v>3.7875000000000027E-2</v>
      </c>
      <c r="B309" s="208">
        <f t="shared" si="23"/>
        <v>6.6104345419285275E-4</v>
      </c>
      <c r="C309" s="208">
        <f t="shared" si="25"/>
        <v>-0.97144568738022896</v>
      </c>
      <c r="D309" s="208">
        <f t="shared" si="21"/>
        <v>1.8668660352660813</v>
      </c>
      <c r="E309" s="208">
        <f>-((C309-C308)/($A$3))*$E$2*'PID Reaction'!$H$4</f>
        <v>1.6978091540573559</v>
      </c>
      <c r="F309" s="208">
        <f t="shared" si="22"/>
        <v>3.869577558016045</v>
      </c>
    </row>
    <row r="310" spans="1:6" x14ac:dyDescent="0.25">
      <c r="A310" s="208">
        <f t="shared" si="24"/>
        <v>3.8000000000000027E-2</v>
      </c>
      <c r="B310" s="208">
        <f t="shared" si="23"/>
        <v>6.6322511575784573E-4</v>
      </c>
      <c r="C310" s="208">
        <f t="shared" si="25"/>
        <v>-0.98228725072869072</v>
      </c>
      <c r="D310" s="208">
        <f t="shared" si="21"/>
        <v>1.8877007012153542</v>
      </c>
      <c r="E310" s="208">
        <f>-((C310-C309)/($A$3))*$E$2*'PID Reaction'!$H$4</f>
        <v>1.3764448827207048</v>
      </c>
      <c r="F310" s="208">
        <f t="shared" si="22"/>
        <v>3.7520914485590575</v>
      </c>
    </row>
    <row r="311" spans="1:6" x14ac:dyDescent="0.25">
      <c r="A311" s="208">
        <f t="shared" si="24"/>
        <v>3.8125000000000027E-2</v>
      </c>
      <c r="B311" s="208">
        <f t="shared" si="23"/>
        <v>6.6540677732283859E-4</v>
      </c>
      <c r="C311" s="208">
        <f t="shared" si="25"/>
        <v>-0.99056934044357869</v>
      </c>
      <c r="D311" s="208">
        <f t="shared" si="21"/>
        <v>1.9036167243040432</v>
      </c>
      <c r="E311" s="208">
        <f>-((C311-C310)/($A$3))*$E$2*'PID Reaction'!$H$4</f>
        <v>1.0514941102021771</v>
      </c>
      <c r="F311" s="208">
        <f t="shared" si="22"/>
        <v>3.6248287971817659</v>
      </c>
    </row>
    <row r="312" spans="1:6" x14ac:dyDescent="0.25">
      <c r="A312" s="208">
        <f t="shared" si="24"/>
        <v>3.8250000000000027E-2</v>
      </c>
      <c r="B312" s="208">
        <f t="shared" si="23"/>
        <v>6.6758843888783156E-4</v>
      </c>
      <c r="C312" s="208">
        <f t="shared" si="25"/>
        <v>-0.99627037649294237</v>
      </c>
      <c r="D312" s="208">
        <f t="shared" si="21"/>
        <v>1.9145726333215471</v>
      </c>
      <c r="E312" s="208">
        <f>-((C312-C311)/($A$3))*$E$2*'PID Reaction'!$H$4</f>
        <v>0.72380353682721188</v>
      </c>
      <c r="F312" s="208">
        <f t="shared" si="22"/>
        <v>3.4881212024946415</v>
      </c>
    </row>
    <row r="313" spans="1:6" x14ac:dyDescent="0.25">
      <c r="A313" s="208">
        <f t="shared" si="24"/>
        <v>3.8375000000000027E-2</v>
      </c>
      <c r="B313" s="208">
        <f t="shared" si="23"/>
        <v>6.6977010045282442E-4</v>
      </c>
      <c r="C313" s="208">
        <f t="shared" si="25"/>
        <v>-0.99937550410650744</v>
      </c>
      <c r="D313" s="208">
        <f t="shared" si="21"/>
        <v>1.9205398812616397</v>
      </c>
      <c r="E313" s="208">
        <f>-((C313-C312)/($A$3))*$E$2*'PID Reaction'!$H$4</f>
        <v>0.39422700181822162</v>
      </c>
      <c r="F313" s="208">
        <f t="shared" si="22"/>
        <v>3.3423248731172048</v>
      </c>
    </row>
    <row r="314" spans="1:6" x14ac:dyDescent="0.25">
      <c r="A314" s="208">
        <f t="shared" si="24"/>
        <v>3.8500000000000027E-2</v>
      </c>
      <c r="B314" s="208">
        <f t="shared" si="23"/>
        <v>6.7195176201781739E-4</v>
      </c>
      <c r="C314" s="208">
        <f t="shared" si="25"/>
        <v>-0.99987663248166048</v>
      </c>
      <c r="D314" s="208">
        <f t="shared" si="21"/>
        <v>1.9215029197053064</v>
      </c>
      <c r="E314" s="208">
        <f>-((C314-C313)/($A$3))*$E$2*'PID Reaction'!$H$4</f>
        <v>6.3623258509429584E-2</v>
      </c>
      <c r="F314" s="208">
        <f t="shared" si="22"/>
        <v>3.1878196995307331</v>
      </c>
    </row>
    <row r="315" spans="1:6" x14ac:dyDescent="0.25">
      <c r="A315" s="208">
        <f t="shared" si="24"/>
        <v>3.8625000000000027E-2</v>
      </c>
      <c r="B315" s="208">
        <f t="shared" si="23"/>
        <v>6.7413342358281026E-4</v>
      </c>
      <c r="C315" s="208">
        <f t="shared" si="25"/>
        <v>-0.99777245586505647</v>
      </c>
      <c r="D315" s="208">
        <f t="shared" si="21"/>
        <v>1.9174592393341137</v>
      </c>
      <c r="E315" s="208">
        <f>-((C315-C314)/($A$3))*$E$2*'PID Reaction'!$H$4</f>
        <v>-0.26714626324404422</v>
      </c>
      <c r="F315" s="208">
        <f t="shared" si="22"/>
        <v>3.0250082642248928</v>
      </c>
    </row>
    <row r="316" spans="1:6" x14ac:dyDescent="0.25">
      <c r="A316" s="208">
        <f t="shared" si="24"/>
        <v>3.8750000000000027E-2</v>
      </c>
      <c r="B316" s="208">
        <f t="shared" si="23"/>
        <v>6.7631508514780323E-4</v>
      </c>
      <c r="C316" s="208">
        <f t="shared" si="25"/>
        <v>-0.99306845695492485</v>
      </c>
      <c r="D316" s="208">
        <f t="shared" si="21"/>
        <v>1.9084193764685575</v>
      </c>
      <c r="E316" s="208">
        <f>-((C316-C315)/($A$3))*$E$2*'PID Reaction'!$H$4</f>
        <v>-0.59721970163031091</v>
      </c>
      <c r="F316" s="208">
        <f t="shared" si="22"/>
        <v>2.8543147927175196</v>
      </c>
    </row>
    <row r="317" spans="1:6" x14ac:dyDescent="0.25">
      <c r="A317" s="208">
        <f t="shared" si="24"/>
        <v>3.8875000000000028E-2</v>
      </c>
      <c r="B317" s="208">
        <f t="shared" si="23"/>
        <v>6.7849674671279609E-4</v>
      </c>
      <c r="C317" s="208">
        <f t="shared" si="25"/>
        <v>-0.98577689261520685</v>
      </c>
      <c r="D317" s="208">
        <f t="shared" si="21"/>
        <v>1.8944068856143479</v>
      </c>
      <c r="E317" s="208">
        <f>-((C317-C316)/($A$3))*$E$2*'PID Reaction'!$H$4</f>
        <v>-0.92573700857059771</v>
      </c>
      <c r="F317" s="208">
        <f t="shared" si="22"/>
        <v>2.6761840481807853</v>
      </c>
    </row>
    <row r="318" spans="1:6" x14ac:dyDescent="0.25">
      <c r="A318" s="208">
        <f t="shared" si="24"/>
        <v>3.9000000000000028E-2</v>
      </c>
      <c r="B318" s="208">
        <f t="shared" si="23"/>
        <v>6.8067840827778895E-4</v>
      </c>
      <c r="C318" s="208">
        <f t="shared" si="25"/>
        <v>-0.9759167619387451</v>
      </c>
      <c r="D318" s="208">
        <f t="shared" si="21"/>
        <v>1.8754582780881641</v>
      </c>
      <c r="E318" s="208">
        <f>-((C318-C317)/($A$3))*$E$2*'PID Reaction'!$H$4</f>
        <v>-1.2518421906835826</v>
      </c>
      <c r="F318" s="208">
        <f t="shared" si="22"/>
        <v>2.4910801725539216</v>
      </c>
    </row>
    <row r="319" spans="1:6" x14ac:dyDescent="0.25">
      <c r="A319" s="208">
        <f t="shared" si="24"/>
        <v>3.9125000000000028E-2</v>
      </c>
      <c r="B319" s="208">
        <f t="shared" si="23"/>
        <v>6.8286006984278193E-4</v>
      </c>
      <c r="C319" s="208">
        <f t="shared" si="25"/>
        <v>-0.96351375674274575</v>
      </c>
      <c r="D319" s="208">
        <f t="shared" si="21"/>
        <v>1.8516229268828044</v>
      </c>
      <c r="E319" s="208">
        <f>-((C319-C318)/($A$3))*$E$2*'PID Reaction'!$H$4</f>
        <v>-1.5746855396840773</v>
      </c>
      <c r="F319" s="208">
        <f t="shared" si="22"/>
        <v>2.2994854771621589</v>
      </c>
    </row>
    <row r="320" spans="1:6" x14ac:dyDescent="0.25">
      <c r="A320" s="208">
        <f t="shared" si="24"/>
        <v>3.9250000000000028E-2</v>
      </c>
      <c r="B320" s="208">
        <f t="shared" si="23"/>
        <v>6.8504173140777479E-4</v>
      </c>
      <c r="C320" s="208">
        <f t="shared" si="25"/>
        <v>-0.94860019462550194</v>
      </c>
      <c r="D320" s="208">
        <f t="shared" si="21"/>
        <v>1.8229629380196122</v>
      </c>
      <c r="E320" s="208">
        <f>-((C320-C319)/($A$3))*$E$2*'PID Reaction'!$H$4</f>
        <v>-1.8934258464052747</v>
      </c>
      <c r="F320" s="208">
        <f t="shared" si="22"/>
        <v>2.1018991859930654</v>
      </c>
    </row>
    <row r="321" spans="1:6" x14ac:dyDescent="0.25">
      <c r="A321" s="208">
        <f t="shared" si="24"/>
        <v>3.9375000000000028E-2</v>
      </c>
      <c r="B321" s="208">
        <f t="shared" si="23"/>
        <v>6.8722339297276776E-4</v>
      </c>
      <c r="C321" s="208">
        <f t="shared" si="25"/>
        <v>-0.93121493475880013</v>
      </c>
      <c r="D321" s="208">
        <f t="shared" si="21"/>
        <v>1.7895529887233765</v>
      </c>
      <c r="E321" s="208">
        <f>-((C321-C320)/($A$3))*$E$2*'PID Reaction'!$H$4</f>
        <v>-2.2072325926764615</v>
      </c>
      <c r="F321" s="208">
        <f t="shared" si="22"/>
        <v>1.8988361349047878</v>
      </c>
    </row>
    <row r="322" spans="1:6" x14ac:dyDescent="0.25">
      <c r="A322" s="208">
        <f t="shared" si="24"/>
        <v>3.9500000000000028E-2</v>
      </c>
      <c r="B322" s="208">
        <f t="shared" si="23"/>
        <v>6.8940505453776062E-4</v>
      </c>
      <c r="C322" s="208">
        <f t="shared" si="25"/>
        <v>-0.91140327663544096</v>
      </c>
      <c r="D322" s="208">
        <f t="shared" si="21"/>
        <v>1.7514801328413923</v>
      </c>
      <c r="E322" s="208">
        <f>-((C322-C321)/($A$3))*$E$2*'PID Reaction'!$H$4</f>
        <v>-2.5152881153416793</v>
      </c>
      <c r="F322" s="208">
        <f t="shared" si="22"/>
        <v>1.6908254301556849</v>
      </c>
    </row>
    <row r="323" spans="1:6" x14ac:dyDescent="0.25">
      <c r="A323" s="208">
        <f t="shared" si="24"/>
        <v>3.9625000000000028E-2</v>
      </c>
      <c r="B323" s="208">
        <f t="shared" si="23"/>
        <v>6.9158671610275359E-4</v>
      </c>
      <c r="C323" s="208">
        <f t="shared" si="25"/>
        <v>-0.8892168420356793</v>
      </c>
      <c r="D323" s="208">
        <f t="shared" si="21"/>
        <v>1.7088435740136465</v>
      </c>
      <c r="E323" s="208">
        <f>-((C323-C322)/($A$3))*$E$2*'PID Reaction'!$H$4</f>
        <v>-2.8167897367857404</v>
      </c>
      <c r="F323" s="208">
        <f t="shared" si="22"/>
        <v>1.4784090697505883</v>
      </c>
    </row>
    <row r="324" spans="1:6" x14ac:dyDescent="0.25">
      <c r="A324" s="208">
        <f t="shared" si="24"/>
        <v>3.9750000000000028E-2</v>
      </c>
      <c r="B324" s="208">
        <f t="shared" si="23"/>
        <v>6.9376837766774646E-4</v>
      </c>
      <c r="C324" s="208">
        <f t="shared" si="25"/>
        <v>-0.86471344052014909</v>
      </c>
      <c r="D324" s="208">
        <f t="shared" si="21"/>
        <v>1.6617544071851915</v>
      </c>
      <c r="E324" s="208">
        <f>-((C324-C323)/($A$3))*$E$2*'PID Reaction'!$H$4</f>
        <v>-3.1109518564117153</v>
      </c>
      <c r="F324" s="208">
        <f t="shared" si="22"/>
        <v>1.2621405311960352</v>
      </c>
    </row>
    <row r="325" spans="1:6" x14ac:dyDescent="0.25">
      <c r="A325" s="208">
        <f t="shared" si="24"/>
        <v>3.9875000000000028E-2</v>
      </c>
      <c r="B325" s="208">
        <f t="shared" si="23"/>
        <v>6.9595003923273943E-4</v>
      </c>
      <c r="C325" s="208">
        <f t="shared" si="25"/>
        <v>-0.8379569187997441</v>
      </c>
      <c r="D325" s="208">
        <f t="shared" si="21"/>
        <v>1.6103353291342204</v>
      </c>
      <c r="E325" s="208">
        <f>-((C325-C324)/($A$3))*$E$2*'PID Reaction'!$H$4</f>
        <v>-3.3970079976226173</v>
      </c>
      <c r="F325" s="208">
        <f t="shared" si="22"/>
        <v>1.0425833293442297</v>
      </c>
    </row>
    <row r="326" spans="1:6" x14ac:dyDescent="0.25">
      <c r="A326" s="208">
        <f t="shared" si="24"/>
        <v>4.0000000000000029E-2</v>
      </c>
      <c r="B326" s="208">
        <f t="shared" si="23"/>
        <v>6.9813170079773229E-4</v>
      </c>
      <c r="C326" s="208">
        <f t="shared" si="25"/>
        <v>-0.80901699437494157</v>
      </c>
      <c r="D326" s="208">
        <f t="shared" si="21"/>
        <v>1.5547203187701004</v>
      </c>
      <c r="E326" s="208">
        <f>-((C326-C325)/($A$3))*$E$2*'PID Reaction'!$H$4</f>
        <v>-3.674212804972929</v>
      </c>
      <c r="F326" s="208">
        <f t="shared" si="22"/>
        <v>0.82030954808345691</v>
      </c>
    </row>
    <row r="327" spans="1:6" x14ac:dyDescent="0.25">
      <c r="A327" s="208">
        <f t="shared" si="24"/>
        <v>4.0125000000000029E-2</v>
      </c>
      <c r="B327" s="208">
        <f t="shared" si="23"/>
        <v>7.0031336236272526E-4</v>
      </c>
      <c r="C327" s="208">
        <f t="shared" si="25"/>
        <v>-0.7779690738780316</v>
      </c>
      <c r="D327" s="208">
        <f t="shared" si="21"/>
        <v>1.4950542880343685</v>
      </c>
      <c r="E327" s="208">
        <f>-((C327-C326)/($A$3))*$E$2*'PID Reaction'!$H$4</f>
        <v>-3.9418439862876884</v>
      </c>
      <c r="F327" s="208">
        <f t="shared" si="22"/>
        <v>0.59589834970075106</v>
      </c>
    </row>
    <row r="328" spans="1:6" x14ac:dyDescent="0.25">
      <c r="A328" s="208">
        <f t="shared" si="24"/>
        <v>4.0250000000000029E-2</v>
      </c>
      <c r="B328" s="208">
        <f t="shared" si="23"/>
        <v>7.0249502392771813E-4</v>
      </c>
      <c r="C328" s="208">
        <f t="shared" si="25"/>
        <v>-0.74489405659161423</v>
      </c>
      <c r="D328" s="208">
        <f t="shared" ref="D328:D391" si="26">-C328*$D$2*$H$2</f>
        <v>1.4314927043143688</v>
      </c>
      <c r="E328" s="208">
        <f>-((C328-C327)/($A$3))*$E$2*'PID Reaction'!$H$4</f>
        <v>-4.1992041946835492</v>
      </c>
      <c r="F328" s="208">
        <f t="shared" ref="F328:F391" si="27">F327+$F$3*(E328-F327)</f>
        <v>0.36993446580103945</v>
      </c>
    </row>
    <row r="329" spans="1:6" x14ac:dyDescent="0.25">
      <c r="A329" s="208">
        <f t="shared" si="24"/>
        <v>4.0375000000000029E-2</v>
      </c>
      <c r="B329" s="208">
        <f t="shared" si="23"/>
        <v>7.046766854927111E-4</v>
      </c>
      <c r="C329" s="208">
        <f t="shared" si="25"/>
        <v>-0.70987812365528158</v>
      </c>
      <c r="D329" s="208">
        <f t="shared" si="26"/>
        <v>1.3642011853533009</v>
      </c>
      <c r="E329" s="208">
        <f>-((C329-C328)/($A$3))*$E$2*'PID Reaction'!$H$4</f>
        <v>-4.4456228455967919</v>
      </c>
      <c r="F329" s="208">
        <f t="shared" si="27"/>
        <v>0.14300667371461884</v>
      </c>
    </row>
    <row r="330" spans="1:6" x14ac:dyDescent="0.25">
      <c r="A330" s="208">
        <f t="shared" si="24"/>
        <v>4.0500000000000029E-2</v>
      </c>
      <c r="B330" s="208">
        <f t="shared" si="23"/>
        <v>7.0685834705770396E-4</v>
      </c>
      <c r="C330" s="208">
        <f t="shared" si="25"/>
        <v>-0.67301251350976354</v>
      </c>
      <c r="D330" s="208">
        <f t="shared" si="26"/>
        <v>1.2933550677122529</v>
      </c>
      <c r="E330" s="208">
        <f>-((C330-C329)/($A$3))*$E$2*'PID Reaction'!$H$4</f>
        <v>-4.6804578640749686</v>
      </c>
      <c r="F330" s="208">
        <f t="shared" si="27"/>
        <v>-8.429373763694098E-2</v>
      </c>
    </row>
    <row r="331" spans="1:6" x14ac:dyDescent="0.25">
      <c r="A331" s="208">
        <f t="shared" si="24"/>
        <v>4.0625000000000029E-2</v>
      </c>
      <c r="B331" s="208">
        <f t="shared" si="23"/>
        <v>7.0904000862269693E-4</v>
      </c>
      <c r="C331" s="208">
        <f t="shared" si="25"/>
        <v>-0.63439328416363738</v>
      </c>
      <c r="D331" s="208">
        <f t="shared" si="26"/>
        <v>1.2191389499086285</v>
      </c>
      <c r="E331" s="208">
        <f>-((C331-C330)/($A$3))*$E$2*'PID Reaction'!$H$4</f>
        <v>-4.9030973577841772</v>
      </c>
      <c r="F331" s="208">
        <f t="shared" si="27"/>
        <v>-0.31137450841913783</v>
      </c>
    </row>
    <row r="332" spans="1:6" x14ac:dyDescent="0.25">
      <c r="A332" s="208">
        <f t="shared" si="24"/>
        <v>4.0750000000000029E-2</v>
      </c>
      <c r="B332" s="208">
        <f t="shared" si="23"/>
        <v>7.1122167018768979E-4</v>
      </c>
      <c r="C332" s="208">
        <f t="shared" si="25"/>
        <v>-0.59412106290202937</v>
      </c>
      <c r="D332" s="208">
        <f t="shared" si="26"/>
        <v>1.1417462114213459</v>
      </c>
      <c r="E332" s="208">
        <f>-((C332-C331)/($A$3))*$E$2*'PID Reaction'!$H$4</f>
        <v>-5.1129612113737526</v>
      </c>
      <c r="F332" s="208">
        <f t="shared" si="27"/>
        <v>-0.53764395109278762</v>
      </c>
    </row>
    <row r="333" spans="1:6" x14ac:dyDescent="0.25">
      <c r="A333" s="208">
        <f t="shared" si="24"/>
        <v>4.0875000000000029E-2</v>
      </c>
      <c r="B333" s="208">
        <f t="shared" si="23"/>
        <v>7.1340333175268277E-4</v>
      </c>
      <c r="C333" s="208">
        <f t="shared" si="25"/>
        <v>-0.55230078408951644</v>
      </c>
      <c r="D333" s="208">
        <f t="shared" si="26"/>
        <v>1.0613785088161876</v>
      </c>
      <c r="E333" s="208">
        <f>-((C333-C332)/($A$3))*$E$2*'PID Reaction'!$H$4</f>
        <v>-5.3095025980366417</v>
      </c>
      <c r="F333" s="208">
        <f t="shared" si="27"/>
        <v>-0.76251249213090377</v>
      </c>
    </row>
    <row r="334" spans="1:6" x14ac:dyDescent="0.25">
      <c r="A334" s="208">
        <f t="shared" si="24"/>
        <v>4.1000000000000029E-2</v>
      </c>
      <c r="B334" s="208">
        <f t="shared" si="23"/>
        <v>7.1558499331767563E-4</v>
      </c>
      <c r="C334" s="208">
        <f t="shared" si="25"/>
        <v>-0.5090414157503601</v>
      </c>
      <c r="D334" s="208">
        <f t="shared" si="26"/>
        <v>0.97824525030409704</v>
      </c>
      <c r="E334" s="208">
        <f>-((C334-C333)/($A$3))*$E$2*'PID Reaction'!$H$4</f>
        <v>-5.4922094043392873</v>
      </c>
      <c r="F334" s="208">
        <f t="shared" si="27"/>
        <v>-0.98539420822740653</v>
      </c>
    </row>
    <row r="335" spans="1:6" x14ac:dyDescent="0.25">
      <c r="A335" s="208">
        <f t="shared" si="24"/>
        <v>4.112500000000003E-2</v>
      </c>
      <c r="B335" s="208">
        <f t="shared" si="23"/>
        <v>7.1776665488266849E-4</v>
      </c>
      <c r="C335" s="208">
        <f t="shared" si="25"/>
        <v>-0.46445567563854739</v>
      </c>
      <c r="D335" s="208">
        <f t="shared" si="26"/>
        <v>0.89256305010162218</v>
      </c>
      <c r="E335" s="208">
        <f>-((C335-C334)/($A$3))*$E$2*'PID Reaction'!$H$4</f>
        <v>-5.6606055645957412</v>
      </c>
      <c r="F335" s="208">
        <f t="shared" si="27"/>
        <v>-1.2057083529946016</v>
      </c>
    </row>
    <row r="336" spans="1:6" x14ac:dyDescent="0.25">
      <c r="A336" s="208">
        <f t="shared" si="24"/>
        <v>4.125000000000003E-2</v>
      </c>
      <c r="B336" s="208">
        <f t="shared" ref="B336:B399" si="28">RADIANS(A336)</f>
        <v>7.1994831644766146E-4</v>
      </c>
      <c r="C336" s="208">
        <f t="shared" si="25"/>
        <v>-0.41865973753741476</v>
      </c>
      <c r="D336" s="208">
        <f t="shared" si="26"/>
        <v>0.80455516401515148</v>
      </c>
      <c r="E336" s="208">
        <f>-((C336-C335)/($A$3))*$E$2*'PID Reaction'!$H$4</f>
        <v>-5.8142523013197991</v>
      </c>
      <c r="F336" s="208">
        <f t="shared" si="27"/>
        <v>-1.4228808701716635</v>
      </c>
    </row>
    <row r="337" spans="1:6" x14ac:dyDescent="0.25">
      <c r="A337" s="208">
        <f t="shared" ref="A337:A400" si="29">A336+$A$3</f>
        <v>4.137500000000003E-2</v>
      </c>
      <c r="B337" s="208">
        <f t="shared" si="28"/>
        <v>7.2212997801265433E-4</v>
      </c>
      <c r="C337" s="208">
        <f t="shared" ref="C337:C400" si="30">$C$2*COS(B337*$B$2*360)</f>
        <v>-0.37177292855420435</v>
      </c>
      <c r="D337" s="208">
        <f t="shared" si="26"/>
        <v>0.71445090771975672</v>
      </c>
      <c r="E337" s="208">
        <f>-((C337-C336)/($A$3))*$E$2*'PID Reaction'!$H$4</f>
        <v>-5.9527492685083923</v>
      </c>
      <c r="F337" s="208">
        <f t="shared" si="27"/>
        <v>-1.636345889400812</v>
      </c>
    </row>
    <row r="338" spans="1:6" x14ac:dyDescent="0.25">
      <c r="A338" s="208">
        <f t="shared" si="29"/>
        <v>4.150000000000003E-2</v>
      </c>
      <c r="B338" s="208">
        <f t="shared" si="28"/>
        <v>7.243116395776473E-4</v>
      </c>
      <c r="C338" s="208">
        <f t="shared" si="30"/>
        <v>-0.32391741819813735</v>
      </c>
      <c r="D338" s="208">
        <f t="shared" si="26"/>
        <v>0.6224850592480885</v>
      </c>
      <c r="E338" s="208">
        <f>-((C338-C337)/($A$3))*$E$2*'PID Reaction'!$H$4</f>
        <v>-6.0757355948062655</v>
      </c>
      <c r="F338" s="208">
        <f t="shared" si="27"/>
        <v>-1.8455472006746709</v>
      </c>
    </row>
    <row r="339" spans="1:6" x14ac:dyDescent="0.25">
      <c r="A339" s="208">
        <f t="shared" si="29"/>
        <v>4.162500000000003E-2</v>
      </c>
      <c r="B339" s="208">
        <f t="shared" si="28"/>
        <v>7.2649330114264016E-4</v>
      </c>
      <c r="C339" s="208">
        <f t="shared" si="30"/>
        <v>-0.27521790005238189</v>
      </c>
      <c r="D339" s="208">
        <f t="shared" si="26"/>
        <v>0.52889724724666443</v>
      </c>
      <c r="E339" s="208">
        <f>-((C339-C338)/($A$3))*$E$2*'PID Reaction'!$H$4</f>
        <v>-6.1828908237851126</v>
      </c>
      <c r="F339" s="208">
        <f t="shared" si="27"/>
        <v>-2.0499397036115452</v>
      </c>
    </row>
    <row r="340" spans="1:6" x14ac:dyDescent="0.25">
      <c r="A340" s="208">
        <f t="shared" si="29"/>
        <v>4.175000000000003E-2</v>
      </c>
      <c r="B340" s="208">
        <f t="shared" si="28"/>
        <v>7.2867496270763313E-4</v>
      </c>
      <c r="C340" s="208">
        <f t="shared" si="30"/>
        <v>-0.22580126686908966</v>
      </c>
      <c r="D340" s="208">
        <f t="shared" si="26"/>
        <v>0.43393132659300437</v>
      </c>
      <c r="E340" s="208">
        <f>-((C340-C339)/($A$3))*$E$2*'PID Reaction'!$H$4</f>
        <v>-6.2739357489507803</v>
      </c>
      <c r="F340" s="208">
        <f t="shared" si="27"/>
        <v>-2.2489908277839965</v>
      </c>
    </row>
    <row r="341" spans="1:6" x14ac:dyDescent="0.25">
      <c r="A341" s="208">
        <f t="shared" si="29"/>
        <v>4.187500000000003E-2</v>
      </c>
      <c r="B341" s="208">
        <f t="shared" si="28"/>
        <v>7.3085662427262599E-4</v>
      </c>
      <c r="C341" s="208">
        <f t="shared" si="30"/>
        <v>-0.17579627993434302</v>
      </c>
      <c r="D341" s="208">
        <f t="shared" si="26"/>
        <v>0.3378347430010244</v>
      </c>
      <c r="E341" s="208">
        <f>-((C341-C340)/($A$3))*$E$2*'PID Reaction'!$H$4</f>
        <v>-6.3486331412354327</v>
      </c>
      <c r="F341" s="208">
        <f t="shared" si="27"/>
        <v>-2.4421819203982698</v>
      </c>
    </row>
    <row r="342" spans="1:6" x14ac:dyDescent="0.25">
      <c r="A342" s="208">
        <f t="shared" si="29"/>
        <v>4.200000000000003E-2</v>
      </c>
      <c r="B342" s="208">
        <f t="shared" si="28"/>
        <v>7.3303828583761897E-4</v>
      </c>
      <c r="C342" s="208">
        <f t="shared" si="30"/>
        <v>-0.12533323356429188</v>
      </c>
      <c r="D342" s="208">
        <f t="shared" si="26"/>
        <v>0.24085788826984231</v>
      </c>
      <c r="E342" s="208">
        <f>-((C342-C341)/($A$3))*$E$2*'PID Reaction'!$H$4</f>
        <v>-6.4067883671416919</v>
      </c>
      <c r="F342" s="208">
        <f t="shared" si="27"/>
        <v>-2.6290095977102279</v>
      </c>
    </row>
    <row r="343" spans="1:6" x14ac:dyDescent="0.25">
      <c r="A343" s="208">
        <f t="shared" si="29"/>
        <v>4.212500000000003E-2</v>
      </c>
      <c r="B343" s="208">
        <f t="shared" si="28"/>
        <v>7.3521994740261183E-4</v>
      </c>
      <c r="C343" s="208">
        <f t="shared" si="30"/>
        <v>-7.4543615606879846E-2</v>
      </c>
      <c r="D343" s="208">
        <f t="shared" si="26"/>
        <v>0.14325344785636526</v>
      </c>
      <c r="E343" s="208">
        <f>-((C343-C342)/($A$3))*$E$2*'PID Reaction'!$H$4</f>
        <v>-6.4482498958730314</v>
      </c>
      <c r="F343" s="208">
        <f t="shared" si="27"/>
        <v>-2.8089870566552633</v>
      </c>
    </row>
    <row r="344" spans="1:6" x14ac:dyDescent="0.25">
      <c r="A344" s="208">
        <f t="shared" si="29"/>
        <v>4.2250000000000031E-2</v>
      </c>
      <c r="B344" s="208">
        <f t="shared" si="28"/>
        <v>7.374016089676048E-4</v>
      </c>
      <c r="C344" s="208">
        <f t="shared" si="30"/>
        <v>-2.3559764833596043E-2</v>
      </c>
      <c r="D344" s="208">
        <f t="shared" si="26"/>
        <v>4.5275742471314863E-2</v>
      </c>
      <c r="E344" s="208">
        <f>-((C344-C343)/($A$3))*$E$2*'PID Reaction'!$H$4</f>
        <v>-6.47290969417611</v>
      </c>
      <c r="F344" s="208">
        <f t="shared" si="27"/>
        <v>-2.9816453432756158</v>
      </c>
    </row>
    <row r="345" spans="1:6" x14ac:dyDescent="0.25">
      <c r="A345" s="208">
        <f t="shared" si="29"/>
        <v>4.2375000000000031E-2</v>
      </c>
      <c r="B345" s="208">
        <f t="shared" si="28"/>
        <v>7.3958327053259766E-4</v>
      </c>
      <c r="C345" s="208">
        <f t="shared" si="30"/>
        <v>2.7485473885884834E-2</v>
      </c>
      <c r="D345" s="208">
        <f t="shared" si="26"/>
        <v>-5.2819934585460325E-2</v>
      </c>
      <c r="E345" s="208">
        <f>-((C345-C344)/($A$3))*$E$2*'PID Reaction'!$H$4</f>
        <v>-6.4807035078252921</v>
      </c>
      <c r="F345" s="208">
        <f t="shared" si="27"/>
        <v>-3.1465345746391056</v>
      </c>
    </row>
    <row r="346" spans="1:6" x14ac:dyDescent="0.25">
      <c r="A346" s="208">
        <f t="shared" si="29"/>
        <v>4.2500000000000031E-2</v>
      </c>
      <c r="B346" s="208">
        <f t="shared" si="28"/>
        <v>7.4176493209759063E-4</v>
      </c>
      <c r="C346" s="208">
        <f t="shared" si="30"/>
        <v>7.8459095727857114E-2</v>
      </c>
      <c r="D346" s="208">
        <f t="shared" si="26"/>
        <v>-0.15077798262405215</v>
      </c>
      <c r="E346" s="208">
        <f>-((C346-C345)/($A$3))*$E$2*'PID Reaction'!$H$4</f>
        <v>-6.4716110290567999</v>
      </c>
      <c r="F346" s="208">
        <f t="shared" si="27"/>
        <v>-3.303225111066451</v>
      </c>
    </row>
    <row r="347" spans="1:6" x14ac:dyDescent="0.25">
      <c r="A347" s="208">
        <f t="shared" si="29"/>
        <v>4.2625000000000031E-2</v>
      </c>
      <c r="B347" s="208">
        <f t="shared" si="28"/>
        <v>7.439465936625835E-4</v>
      </c>
      <c r="C347" s="208">
        <f t="shared" si="30"/>
        <v>0.12922828247543058</v>
      </c>
      <c r="D347" s="208">
        <f t="shared" si="26"/>
        <v>-0.248343159564334</v>
      </c>
      <c r="E347" s="208">
        <f>-((C347-C346)/($A$3))*$E$2*'PID Reaction'!$H$4</f>
        <v>-6.4456559494719272</v>
      </c>
      <c r="F347" s="208">
        <f t="shared" si="27"/>
        <v>-3.4513086756116809</v>
      </c>
    </row>
    <row r="348" spans="1:6" x14ac:dyDescent="0.25">
      <c r="A348" s="208">
        <f t="shared" si="29"/>
        <v>4.2750000000000031E-2</v>
      </c>
      <c r="B348" s="208">
        <f t="shared" si="28"/>
        <v>7.4612825522757647E-4</v>
      </c>
      <c r="C348" s="208">
        <f t="shared" si="30"/>
        <v>0.17966074859320616</v>
      </c>
      <c r="D348" s="208">
        <f t="shared" si="26"/>
        <v>-0.34526124700150801</v>
      </c>
      <c r="E348" s="208">
        <f>-((C348-C347)/($A$3))*$E$2*'PID Reaction'!$H$4</f>
        <v>-6.4029058983127864</v>
      </c>
      <c r="F348" s="208">
        <f t="shared" si="27"/>
        <v>-3.5903994178795884</v>
      </c>
    </row>
    <row r="349" spans="1:6" x14ac:dyDescent="0.25">
      <c r="A349" s="208">
        <f t="shared" si="29"/>
        <v>4.2875000000000031E-2</v>
      </c>
      <c r="B349" s="208">
        <f t="shared" si="28"/>
        <v>7.4830991679256933E-4</v>
      </c>
      <c r="C349" s="208">
        <f t="shared" si="30"/>
        <v>0.22962508591395761</v>
      </c>
      <c r="D349" s="208">
        <f t="shared" si="26"/>
        <v>-0.44127971260428889</v>
      </c>
      <c r="E349" s="208">
        <f>-((C349-C348)/($A$3))*$E$2*'PID Reaction'!$H$4</f>
        <v>-6.3434722662426024</v>
      </c>
      <c r="F349" s="208">
        <f t="shared" si="27"/>
        <v>-3.7201349194078102</v>
      </c>
    </row>
    <row r="350" spans="1:6" x14ac:dyDescent="0.25">
      <c r="A350" s="208">
        <f t="shared" si="29"/>
        <v>4.3000000000000031E-2</v>
      </c>
      <c r="B350" s="208">
        <f t="shared" si="28"/>
        <v>7.504915783575623E-4</v>
      </c>
      <c r="C350" s="208">
        <f t="shared" si="30"/>
        <v>0.27899110603924071</v>
      </c>
      <c r="D350" s="208">
        <f t="shared" si="26"/>
        <v>-0.53614836811985045</v>
      </c>
      <c r="E350" s="208">
        <f>-((C350-C349)/($A$3))*$E$2*'PID Reaction'!$H$4</f>
        <v>-6.2675099151059426</v>
      </c>
      <c r="F350" s="208">
        <f t="shared" si="27"/>
        <v>-3.8401771379941638</v>
      </c>
    </row>
    <row r="351" spans="1:6" x14ac:dyDescent="0.25">
      <c r="A351" s="208">
        <f t="shared" si="29"/>
        <v>4.3125000000000031E-2</v>
      </c>
      <c r="B351" s="208">
        <f t="shared" si="28"/>
        <v>7.5267323992255517E-4</v>
      </c>
      <c r="C351" s="208">
        <f t="shared" si="30"/>
        <v>0.32763017956170554</v>
      </c>
      <c r="D351" s="208">
        <f t="shared" si="26"/>
        <v>-0.6296200212709121</v>
      </c>
      <c r="E351" s="208">
        <f>-((C351-C350)/($A$3))*$E$2*'PID Reaction'!$H$4</f>
        <v>-6.1752167744121333</v>
      </c>
      <c r="F351" s="208">
        <f t="shared" si="27"/>
        <v>-3.9502132885083387</v>
      </c>
    </row>
    <row r="352" spans="1:6" x14ac:dyDescent="0.25">
      <c r="A352" s="208">
        <f t="shared" si="29"/>
        <v>4.3250000000000031E-2</v>
      </c>
      <c r="B352" s="208">
        <f t="shared" si="28"/>
        <v>7.5485490148754803E-4</v>
      </c>
      <c r="C352" s="208">
        <f t="shared" si="30"/>
        <v>0.37541557122529562</v>
      </c>
      <c r="D352" s="208">
        <f t="shared" si="26"/>
        <v>-0.72145111984649968</v>
      </c>
      <c r="E352" s="208">
        <f>-((C352-C351)/($A$3))*$E$2*'PID Reaction'!$H$4</f>
        <v>-6.0668333256093963</v>
      </c>
      <c r="F352" s="208">
        <f t="shared" si="27"/>
        <v>-4.0499566578933033</v>
      </c>
    </row>
    <row r="353" spans="1:6" x14ac:dyDescent="0.25">
      <c r="A353" s="208">
        <f t="shared" si="29"/>
        <v>4.3375000000000032E-2</v>
      </c>
      <c r="B353" s="208">
        <f t="shared" si="28"/>
        <v>7.57036563052541E-4</v>
      </c>
      <c r="C353" s="208">
        <f t="shared" si="30"/>
        <v>0.42222277014997522</v>
      </c>
      <c r="D353" s="208">
        <f t="shared" si="26"/>
        <v>-0.81140238630801342</v>
      </c>
      <c r="E353" s="208">
        <f>-((C353-C352)/($A$3))*$E$2*'PID Reaction'!$H$4</f>
        <v>-5.9426419754773221</v>
      </c>
      <c r="F353" s="208">
        <f t="shared" si="27"/>
        <v>-4.1391473522324915</v>
      </c>
    </row>
    <row r="354" spans="1:6" x14ac:dyDescent="0.25">
      <c r="A354" s="208">
        <f t="shared" si="29"/>
        <v>4.3500000000000032E-2</v>
      </c>
      <c r="B354" s="208">
        <f t="shared" si="28"/>
        <v>7.5921822461753386E-4</v>
      </c>
      <c r="C354" s="208">
        <f t="shared" si="30"/>
        <v>0.46792981426058367</v>
      </c>
      <c r="D354" s="208">
        <f t="shared" si="26"/>
        <v>-0.89923944125713406</v>
      </c>
      <c r="E354" s="208">
        <f>-((C354-C353)/($A$3))*$E$2*'PID Reaction'!$H$4</f>
        <v>-5.8029663202828479</v>
      </c>
      <c r="F354" s="208">
        <f t="shared" si="27"/>
        <v>-4.2175529739364466</v>
      </c>
    </row>
    <row r="355" spans="1:6" x14ac:dyDescent="0.25">
      <c r="A355" s="208">
        <f t="shared" si="29"/>
        <v>4.3625000000000032E-2</v>
      </c>
      <c r="B355" s="208">
        <f t="shared" si="28"/>
        <v>7.6139988618252683E-4</v>
      </c>
      <c r="C355" s="208">
        <f t="shared" si="30"/>
        <v>0.51241760807442371</v>
      </c>
      <c r="D355" s="208">
        <f t="shared" si="26"/>
        <v>-0.98473341414094306</v>
      </c>
      <c r="E355" s="208">
        <f>-((C355-C354)/($A$3))*$E$2*'PID Reaction'!$H$4</f>
        <v>-5.6481703026051315</v>
      </c>
      <c r="F355" s="208">
        <f t="shared" si="27"/>
        <v>-4.2849692272841038</v>
      </c>
    </row>
    <row r="356" spans="1:6" x14ac:dyDescent="0.25">
      <c r="A356" s="208">
        <f t="shared" si="29"/>
        <v>4.3750000000000032E-2</v>
      </c>
      <c r="B356" s="208">
        <f t="shared" si="28"/>
        <v>7.635815477475197E-4</v>
      </c>
      <c r="C356" s="208">
        <f t="shared" si="30"/>
        <v>0.55557023301961328</v>
      </c>
      <c r="D356" s="208">
        <f t="shared" si="26"/>
        <v>-1.0676615396031117</v>
      </c>
      <c r="E356" s="208">
        <f>-((C356-C355)/($A$3))*$E$2*'PID Reaction'!$H$4</f>
        <v>-5.4786572630412662</v>
      </c>
      <c r="F356" s="208">
        <f t="shared" si="27"/>
        <v>-4.3412204507412948</v>
      </c>
    </row>
    <row r="357" spans="1:6" x14ac:dyDescent="0.25">
      <c r="A357" s="208">
        <f t="shared" si="29"/>
        <v>4.3875000000000032E-2</v>
      </c>
      <c r="B357" s="208">
        <f t="shared" si="28"/>
        <v>7.6576320931251267E-4</v>
      </c>
      <c r="C357" s="208">
        <f t="shared" si="30"/>
        <v>0.59727524947557831</v>
      </c>
      <c r="D357" s="208">
        <f t="shared" si="26"/>
        <v>-1.147807737927198</v>
      </c>
      <c r="E357" s="208">
        <f>-((C357-C356)/($A$3))*$E$2*'PID Reaction'!$H$4</f>
        <v>-5.2948688892493196</v>
      </c>
      <c r="F357" s="208">
        <f t="shared" si="27"/>
        <v>-4.3861600746691574</v>
      </c>
    </row>
    <row r="358" spans="1:6" x14ac:dyDescent="0.25">
      <c r="A358" s="208">
        <f t="shared" si="29"/>
        <v>4.4000000000000032E-2</v>
      </c>
      <c r="B358" s="208">
        <f t="shared" si="28"/>
        <v>7.6794487087750553E-4</v>
      </c>
      <c r="C358" s="208">
        <f t="shared" si="30"/>
        <v>0.63742398974870118</v>
      </c>
      <c r="D358" s="208">
        <f t="shared" si="26"/>
        <v>-1.224963178059669</v>
      </c>
      <c r="E358" s="208">
        <f>-((C358-C357)/($A$3))*$E$2*'PID Reaction'!$H$4</f>
        <v>-5.0972840650756801</v>
      </c>
      <c r="F358" s="208">
        <f t="shared" si="27"/>
        <v>-4.4196710032299462</v>
      </c>
    </row>
    <row r="359" spans="1:6" x14ac:dyDescent="0.25">
      <c r="A359" s="208">
        <f t="shared" si="29"/>
        <v>4.4125000000000032E-2</v>
      </c>
      <c r="B359" s="208">
        <f t="shared" si="28"/>
        <v>7.701265324424985E-4</v>
      </c>
      <c r="C359" s="208">
        <f t="shared" si="30"/>
        <v>0.67591184121973369</v>
      </c>
      <c r="D359" s="208">
        <f t="shared" si="26"/>
        <v>-1.2989268217456111</v>
      </c>
      <c r="E359" s="208">
        <f>-((C359-C358)/($A$3))*$E$2*'PID Reaction'!$H$4</f>
        <v>-4.8864176227622869</v>
      </c>
      <c r="F359" s="208">
        <f t="shared" si="27"/>
        <v>-4.4416659194951063</v>
      </c>
    </row>
    <row r="360" spans="1:6" x14ac:dyDescent="0.25">
      <c r="A360" s="208">
        <f t="shared" si="29"/>
        <v>4.4250000000000032E-2</v>
      </c>
      <c r="B360" s="208">
        <f t="shared" si="28"/>
        <v>7.7230819400749137E-4</v>
      </c>
      <c r="C360" s="208">
        <f t="shared" si="30"/>
        <v>0.71263851892521457</v>
      </c>
      <c r="D360" s="208">
        <f t="shared" si="26"/>
        <v>-1.3695059473593421</v>
      </c>
      <c r="E360" s="208">
        <f>-((C360-C359)/($A$3))*$E$2*'PID Reaction'!$H$4</f>
        <v>-4.6628190014878532</v>
      </c>
      <c r="F360" s="208">
        <f t="shared" si="27"/>
        <v>-4.4520875129607136</v>
      </c>
    </row>
    <row r="361" spans="1:6" x14ac:dyDescent="0.25">
      <c r="A361" s="208">
        <f t="shared" si="29"/>
        <v>4.4375000000000032E-2</v>
      </c>
      <c r="B361" s="208">
        <f t="shared" si="28"/>
        <v>7.7448985557248434E-4</v>
      </c>
      <c r="C361" s="208">
        <f t="shared" si="30"/>
        <v>0.74750832686260593</v>
      </c>
      <c r="D361" s="208">
        <f t="shared" si="26"/>
        <v>-1.4365166520649444</v>
      </c>
      <c r="E361" s="208">
        <f>-((C361-C360)/($A$3))*$E$2*'PID Reaction'!$H$4</f>
        <v>-4.4270708157312075</v>
      </c>
      <c r="F361" s="208">
        <f t="shared" si="27"/>
        <v>-4.4509086288772144</v>
      </c>
    </row>
    <row r="362" spans="1:6" x14ac:dyDescent="0.25">
      <c r="A362" s="208">
        <f t="shared" si="29"/>
        <v>4.4500000000000033E-2</v>
      </c>
      <c r="B362" s="208">
        <f t="shared" si="28"/>
        <v>7.766715171374772E-4</v>
      </c>
      <c r="C362" s="208">
        <f t="shared" si="30"/>
        <v>0.78043040733833891</v>
      </c>
      <c r="D362" s="208">
        <f t="shared" si="26"/>
        <v>-1.4997843309983796</v>
      </c>
      <c r="E362" s="208">
        <f>-((C362-C361)/($A$3))*$E$2*'PID Reaction'!$H$4</f>
        <v>-4.1797873371990582</v>
      </c>
      <c r="F362" s="208">
        <f t="shared" si="27"/>
        <v>-4.4381323390046967</v>
      </c>
    </row>
    <row r="363" spans="1:6" x14ac:dyDescent="0.25">
      <c r="A363" s="208">
        <f t="shared" si="29"/>
        <v>4.4625000000000033E-2</v>
      </c>
      <c r="B363" s="208">
        <f t="shared" si="28"/>
        <v>7.7885317870247017E-4</v>
      </c>
      <c r="C363" s="208">
        <f t="shared" si="30"/>
        <v>0.81131897770901906</v>
      </c>
      <c r="D363" s="208">
        <f t="shared" si="26"/>
        <v>-1.5591441322225303</v>
      </c>
      <c r="E363" s="208">
        <f>-((C363-C362)/($A$3))*$E$2*'PID Reaction'!$H$4</f>
        <v>-3.9216128942615525</v>
      </c>
      <c r="F363" s="208">
        <f t="shared" si="27"/>
        <v>-4.413791933609077</v>
      </c>
    </row>
    <row r="364" spans="1:6" x14ac:dyDescent="0.25">
      <c r="A364" s="208">
        <f t="shared" si="29"/>
        <v>4.4750000000000033E-2</v>
      </c>
      <c r="B364" s="208">
        <f t="shared" si="28"/>
        <v>7.8103484026746303E-4</v>
      </c>
      <c r="C364" s="208">
        <f t="shared" si="30"/>
        <v>0.8400935538989488</v>
      </c>
      <c r="D364" s="208">
        <f t="shared" si="26"/>
        <v>-1.614441386269766</v>
      </c>
      <c r="E364" s="208">
        <f>-((C364-C363)/($A$3))*$E$2*'PID Reaction'!$H$4</f>
        <v>-3.6532201930734787</v>
      </c>
      <c r="F364" s="208">
        <f t="shared" si="27"/>
        <v>-4.3779508347201572</v>
      </c>
    </row>
    <row r="365" spans="1:6" x14ac:dyDescent="0.25">
      <c r="A365" s="208">
        <f t="shared" si="29"/>
        <v>4.4875000000000033E-2</v>
      </c>
      <c r="B365" s="208">
        <f t="shared" si="28"/>
        <v>7.8321650183245601E-4</v>
      </c>
      <c r="C365" s="208">
        <f t="shared" si="30"/>
        <v>0.86667916011157087</v>
      </c>
      <c r="D365" s="208">
        <f t="shared" si="26"/>
        <v>-1.6655320091528103</v>
      </c>
      <c r="E365" s="208">
        <f>-((C365-C364)/($A$3))*$E$2*'PID Reaction'!$H$4</f>
        <v>-3.3753085647544983</v>
      </c>
      <c r="F365" s="208">
        <f t="shared" si="27"/>
        <v>-4.3307024308776167</v>
      </c>
    </row>
    <row r="366" spans="1:6" x14ac:dyDescent="0.25">
      <c r="A366" s="208">
        <f t="shared" si="29"/>
        <v>4.5000000000000033E-2</v>
      </c>
      <c r="B366" s="208">
        <f t="shared" si="28"/>
        <v>7.8539816339744887E-4</v>
      </c>
      <c r="C366" s="208">
        <f t="shared" si="30"/>
        <v>0.89100652418837434</v>
      </c>
      <c r="D366" s="208">
        <f t="shared" si="26"/>
        <v>-1.7122828777937666</v>
      </c>
      <c r="E366" s="208">
        <f>-((C366-C365)/($A$3))*$E$2*'PID Reaction'!$H$4</f>
        <v>-3.0886021431909683</v>
      </c>
      <c r="F366" s="208">
        <f t="shared" si="27"/>
        <v>-4.2721698337953447</v>
      </c>
    </row>
    <row r="367" spans="1:6" x14ac:dyDescent="0.25">
      <c r="A367" s="208">
        <f t="shared" si="29"/>
        <v>4.5125000000000033E-2</v>
      </c>
      <c r="B367" s="208">
        <f t="shared" si="28"/>
        <v>7.8757982496244184E-4</v>
      </c>
      <c r="C367" s="208">
        <f t="shared" si="30"/>
        <v>0.91301225810627051</v>
      </c>
      <c r="D367" s="208">
        <f t="shared" si="26"/>
        <v>-1.7545721768931444</v>
      </c>
      <c r="E367" s="208">
        <f>-((C367-C366)/($A$3))*$E$2*'PID Reaction'!$H$4</f>
        <v>-2.7938479782160983</v>
      </c>
      <c r="F367" s="208">
        <f t="shared" si="27"/>
        <v>-4.2025055575784096</v>
      </c>
    </row>
    <row r="368" spans="1:6" x14ac:dyDescent="0.25">
      <c r="A368" s="208">
        <f t="shared" si="29"/>
        <v>4.5250000000000033E-2</v>
      </c>
      <c r="B368" s="208">
        <f t="shared" si="28"/>
        <v>7.897614865274347E-4</v>
      </c>
      <c r="C368" s="208">
        <f t="shared" si="30"/>
        <v>0.93263902314309866</v>
      </c>
      <c r="D368" s="208">
        <f t="shared" si="26"/>
        <v>-1.7922897163350187</v>
      </c>
      <c r="E368" s="208">
        <f>-((C368-C367)/($A$3))*$E$2*'PID Reaction'!$H$4</f>
        <v>-2.4918140890757008</v>
      </c>
      <c r="F368" s="208">
        <f t="shared" si="27"/>
        <v>-4.1218911213283072</v>
      </c>
    </row>
    <row r="369" spans="1:6" x14ac:dyDescent="0.25">
      <c r="A369" s="208">
        <f t="shared" si="29"/>
        <v>4.5375000000000033E-2</v>
      </c>
      <c r="B369" s="208">
        <f t="shared" si="28"/>
        <v>7.9194314809242757E-4</v>
      </c>
      <c r="C369" s="208">
        <f t="shared" si="30"/>
        <v>0.94983567928092183</v>
      </c>
      <c r="D369" s="208">
        <f t="shared" si="26"/>
        <v>-1.8253372183013188</v>
      </c>
      <c r="E369" s="208">
        <f>-((C369-C368)/($A$3))*$E$2*'PID Reaction'!$H$4</f>
        <v>-2.1832874632580297</v>
      </c>
      <c r="F369" s="208">
        <f t="shared" si="27"/>
        <v>-4.0305365761720688</v>
      </c>
    </row>
    <row r="370" spans="1:6" x14ac:dyDescent="0.25">
      <c r="A370" s="208">
        <f t="shared" si="29"/>
        <v>4.5500000000000033E-2</v>
      </c>
      <c r="B370" s="208">
        <f t="shared" si="28"/>
        <v>7.9412480965742054E-4</v>
      </c>
      <c r="C370" s="208">
        <f t="shared" si="30"/>
        <v>0.96455741845780185</v>
      </c>
      <c r="D370" s="208">
        <f t="shared" si="26"/>
        <v>-1.8536285733470963</v>
      </c>
      <c r="E370" s="208">
        <f>-((C370-C369)/($A$3))*$E$2*'PID Reaction'!$H$4</f>
        <v>-1.8690720058966874</v>
      </c>
      <c r="F370" s="208">
        <f t="shared" si="27"/>
        <v>-3.9286799579474927</v>
      </c>
    </row>
    <row r="371" spans="1:6" x14ac:dyDescent="0.25">
      <c r="A371" s="208">
        <f t="shared" si="29"/>
        <v>4.5625000000000034E-2</v>
      </c>
      <c r="B371" s="208">
        <f t="shared" si="28"/>
        <v>7.963064712224134E-4</v>
      </c>
      <c r="C371" s="208">
        <f t="shared" si="30"/>
        <v>0.97676588132087483</v>
      </c>
      <c r="D371" s="208">
        <f t="shared" si="26"/>
        <v>-1.8770900647695781</v>
      </c>
      <c r="E371" s="208">
        <f>-((C371-C370)/($A$3))*$E$2*'PID Reaction'!$H$4</f>
        <v>-1.549986445095745</v>
      </c>
      <c r="F371" s="208">
        <f t="shared" si="27"/>
        <v>-3.8165866669707413</v>
      </c>
    </row>
    <row r="372" spans="1:6" x14ac:dyDescent="0.25">
      <c r="A372" s="208">
        <f t="shared" si="29"/>
        <v>4.5750000000000034E-2</v>
      </c>
      <c r="B372" s="208">
        <f t="shared" si="28"/>
        <v>7.9848813278740637E-4</v>
      </c>
      <c r="C372" s="208">
        <f t="shared" si="30"/>
        <v>0.98642925717649743</v>
      </c>
      <c r="D372" s="208">
        <f t="shared" si="26"/>
        <v>-1.8956605606863621</v>
      </c>
      <c r="E372" s="208">
        <f>-((C372-C371)/($A$3))*$E$2*'PID Reaction'!$H$4</f>
        <v>-1.2268621986298456</v>
      </c>
      <c r="F372" s="208">
        <f t="shared" si="27"/>
        <v>-3.6945487765023191</v>
      </c>
    </row>
    <row r="373" spans="1:6" x14ac:dyDescent="0.25">
      <c r="A373" s="208">
        <f t="shared" si="29"/>
        <v>4.5875000000000034E-2</v>
      </c>
      <c r="B373" s="208">
        <f t="shared" si="28"/>
        <v>8.0066979435239923E-4</v>
      </c>
      <c r="C373" s="208">
        <f t="shared" si="30"/>
        <v>0.99352236687702589</v>
      </c>
      <c r="D373" s="208">
        <f t="shared" si="26"/>
        <v>-1.909291673322256</v>
      </c>
      <c r="E373" s="208">
        <f>-((C373-C372)/($A$3))*$E$2*'PID Reaction'!$H$4</f>
        <v>-0.90054120757909251</v>
      </c>
      <c r="F373" s="208">
        <f t="shared" si="27"/>
        <v>-3.5628842717132669</v>
      </c>
    </row>
    <row r="374" spans="1:6" x14ac:dyDescent="0.25">
      <c r="A374" s="208">
        <f t="shared" si="29"/>
        <v>4.6000000000000034E-2</v>
      </c>
      <c r="B374" s="208">
        <f t="shared" si="28"/>
        <v>8.0285145591739221E-4</v>
      </c>
      <c r="C374" s="208">
        <f t="shared" si="30"/>
        <v>0.99802672842827245</v>
      </c>
      <c r="D374" s="208">
        <f t="shared" si="26"/>
        <v>-1.9179478850897484</v>
      </c>
      <c r="E374" s="208">
        <f>-((C374-C373)/($A$3))*$E$2*'PID Reaction'!$H$4</f>
        <v>-0.57187374254626333</v>
      </c>
      <c r="F374" s="208">
        <f t="shared" si="27"/>
        <v>-3.4219362211346551</v>
      </c>
    </row>
    <row r="375" spans="1:6" x14ac:dyDescent="0.25">
      <c r="A375" s="208">
        <f t="shared" si="29"/>
        <v>4.6125000000000034E-2</v>
      </c>
      <c r="B375" s="208">
        <f t="shared" si="28"/>
        <v>8.0503311748238507E-4</v>
      </c>
      <c r="C375" s="208">
        <f t="shared" si="30"/>
        <v>0.99993060514667742</v>
      </c>
      <c r="D375" s="208">
        <f t="shared" si="26"/>
        <v>-1.921606641134576</v>
      </c>
      <c r="E375" s="208">
        <f>-((C375-C374)/($A$3))*$E$2*'PID Reaction'!$H$4</f>
        <v>-0.24171618816869539</v>
      </c>
      <c r="F375" s="208">
        <f t="shared" si="27"/>
        <v>-3.2720718827491808</v>
      </c>
    </row>
    <row r="376" spans="1:6" x14ac:dyDescent="0.25">
      <c r="A376" s="208">
        <f t="shared" si="29"/>
        <v>4.6250000000000034E-2</v>
      </c>
      <c r="B376" s="208">
        <f t="shared" si="28"/>
        <v>8.0721477904737804E-4</v>
      </c>
      <c r="C376" s="208">
        <f t="shared" si="30"/>
        <v>0.99922903624072246</v>
      </c>
      <c r="D376" s="208">
        <f t="shared" si="26"/>
        <v>-1.9202584081052461</v>
      </c>
      <c r="E376" s="208">
        <f>-((C376-C375)/($A$3))*$E$2*'PID Reaction'!$H$4</f>
        <v>8.9071188300042139E-2</v>
      </c>
      <c r="F376" s="208">
        <f t="shared" si="27"/>
        <v>-3.1136817470540938</v>
      </c>
    </row>
    <row r="377" spans="1:6" x14ac:dyDescent="0.25">
      <c r="A377" s="208">
        <f t="shared" si="29"/>
        <v>4.6375000000000034E-2</v>
      </c>
      <c r="B377" s="208">
        <f t="shared" si="28"/>
        <v>8.093964406123709E-4</v>
      </c>
      <c r="C377" s="208">
        <f t="shared" si="30"/>
        <v>0.99592384973689918</v>
      </c>
      <c r="D377" s="208">
        <f t="shared" si="26"/>
        <v>-1.9139066989933888</v>
      </c>
      <c r="E377" s="208">
        <f>-((C377-C376)/($A$3))*$E$2*'PID Reaction'!$H$4</f>
        <v>0.41962647852540313</v>
      </c>
      <c r="F377" s="208">
        <f t="shared" si="27"/>
        <v>-2.94717851958886</v>
      </c>
    </row>
    <row r="378" spans="1:6" x14ac:dyDescent="0.25">
      <c r="A378" s="208">
        <f t="shared" si="29"/>
        <v>4.6500000000000034E-2</v>
      </c>
      <c r="B378" s="208">
        <f t="shared" si="28"/>
        <v>8.1157810217736387E-4</v>
      </c>
      <c r="C378" s="208">
        <f t="shared" si="30"/>
        <v>0.99002365771655565</v>
      </c>
      <c r="D378" s="208">
        <f t="shared" si="26"/>
        <v>-1.9025680639802138</v>
      </c>
      <c r="E378" s="208">
        <f>-((C378-C377)/($A$3))*$E$2*'PID Reaction'!$H$4</f>
        <v>0.74908837890281466</v>
      </c>
      <c r="F378" s="208">
        <f t="shared" si="27"/>
        <v>-2.7729960455787315</v>
      </c>
    </row>
    <row r="379" spans="1:6" x14ac:dyDescent="0.25">
      <c r="A379" s="208">
        <f t="shared" si="29"/>
        <v>4.6625000000000034E-2</v>
      </c>
      <c r="B379" s="208">
        <f t="shared" si="28"/>
        <v>8.1375976374235674E-4</v>
      </c>
      <c r="C379" s="208">
        <f t="shared" si="30"/>
        <v>0.98154383387602973</v>
      </c>
      <c r="D379" s="208">
        <f t="shared" si="26"/>
        <v>-1.8862720473129215</v>
      </c>
      <c r="E379" s="208">
        <f>-((C379-C378)/($A$3))*$E$2*'PID Reaction'!$H$4</f>
        <v>1.0765984347931712</v>
      </c>
      <c r="F379" s="208">
        <f t="shared" si="27"/>
        <v>-2.5915881794961888</v>
      </c>
    </row>
    <row r="380" spans="1:6" x14ac:dyDescent="0.25">
      <c r="A380" s="208">
        <f t="shared" si="29"/>
        <v>4.6750000000000035E-2</v>
      </c>
      <c r="B380" s="208">
        <f t="shared" si="28"/>
        <v>8.1594142530734971E-4</v>
      </c>
      <c r="C380" s="208">
        <f t="shared" si="30"/>
        <v>0.9705064734685388</v>
      </c>
      <c r="D380" s="208">
        <f t="shared" si="26"/>
        <v>-1.8650611103234298</v>
      </c>
      <c r="E380" s="208">
        <f>-((C380-C379)/($A$3))*$E$2*'PID Reaction'!$H$4</f>
        <v>1.4013032773350478</v>
      </c>
      <c r="F380" s="208">
        <f t="shared" si="27"/>
        <v>-2.4034276024857517</v>
      </c>
    </row>
    <row r="381" spans="1:6" x14ac:dyDescent="0.25">
      <c r="A381" s="208">
        <f t="shared" si="29"/>
        <v>4.6875000000000035E-2</v>
      </c>
      <c r="B381" s="208">
        <f t="shared" si="28"/>
        <v>8.1812308687234257E-4</v>
      </c>
      <c r="C381" s="208">
        <f t="shared" si="30"/>
        <v>0.95694033573220527</v>
      </c>
      <c r="D381" s="208">
        <f t="shared" si="26"/>
        <v>-1.8389905207900081</v>
      </c>
      <c r="E381" s="208">
        <f>-((C381-C380)/($A$3))*$E$2*'PID Reaction'!$H$4</f>
        <v>1.7223568470049044</v>
      </c>
      <c r="F381" s="208">
        <f t="shared" si="27"/>
        <v>-2.2090045907335289</v>
      </c>
    </row>
    <row r="382" spans="1:6" x14ac:dyDescent="0.25">
      <c r="A382" s="208">
        <f t="shared" si="29"/>
        <v>4.7000000000000035E-2</v>
      </c>
      <c r="B382" s="208">
        <f t="shared" si="28"/>
        <v>8.2030474843733554E-4</v>
      </c>
      <c r="C382" s="208">
        <f t="shared" si="30"/>
        <v>0.94088076895422101</v>
      </c>
      <c r="D382" s="208">
        <f t="shared" si="26"/>
        <v>-1.8081282089300847</v>
      </c>
      <c r="E382" s="208">
        <f>-((C382-C381)/($A$3))*$E$2*'PID Reaction'!$H$4</f>
        <v>2.0389225981328813</v>
      </c>
      <c r="F382" s="208">
        <f t="shared" si="27"/>
        <v>-2.0088257379906231</v>
      </c>
    </row>
    <row r="383" spans="1:6" x14ac:dyDescent="0.25">
      <c r="A383" s="208">
        <f t="shared" si="29"/>
        <v>4.7125000000000035E-2</v>
      </c>
      <c r="B383" s="208">
        <f t="shared" si="28"/>
        <v>8.2248641000232841E-4</v>
      </c>
      <c r="C383" s="208">
        <f t="shared" si="30"/>
        <v>0.9223696183664214</v>
      </c>
      <c r="D383" s="208">
        <f t="shared" si="26"/>
        <v>-1.7725545903994868</v>
      </c>
      <c r="E383" s="208">
        <f>-((C383-C382)/($A$3))*$E$2*'PID Reaction'!$H$4</f>
        <v>2.3501756786270391</v>
      </c>
      <c r="F383" s="208">
        <f t="shared" si="27"/>
        <v>-1.8034126355791198</v>
      </c>
    </row>
    <row r="384" spans="1:6" x14ac:dyDescent="0.25">
      <c r="A384" s="208">
        <f t="shared" si="29"/>
        <v>4.7250000000000035E-2</v>
      </c>
      <c r="B384" s="208">
        <f t="shared" si="28"/>
        <v>8.2466807156732127E-4</v>
      </c>
      <c r="C384" s="208">
        <f t="shared" si="30"/>
        <v>0.9014551171122408</v>
      </c>
      <c r="D384" s="208">
        <f t="shared" si="26"/>
        <v>-1.7323623567592779</v>
      </c>
      <c r="E384" s="208">
        <f>-((C384-C383)/($A$3))*$E$2*'PID Reaction'!$H$4</f>
        <v>2.655305079230768</v>
      </c>
      <c r="F384" s="208">
        <f t="shared" si="27"/>
        <v>-1.5933005133199587</v>
      </c>
    </row>
    <row r="385" spans="1:6" x14ac:dyDescent="0.25">
      <c r="A385" s="208">
        <f t="shared" si="29"/>
        <v>4.7375000000000035E-2</v>
      </c>
      <c r="B385" s="208">
        <f t="shared" si="28"/>
        <v>8.2684973313231424E-4</v>
      </c>
      <c r="C385" s="208">
        <f t="shared" si="30"/>
        <v>0.8781917605691516</v>
      </c>
      <c r="D385" s="208">
        <f t="shared" si="26"/>
        <v>-1.6876562339561614</v>
      </c>
      <c r="E385" s="208">
        <f>-((C385-C384)/($A$3))*$E$2*'PID Reaction'!$H$4</f>
        <v>2.9535157467106048</v>
      </c>
      <c r="F385" s="208">
        <f t="shared" si="27"/>
        <v>-1.3790368449239392</v>
      </c>
    </row>
    <row r="386" spans="1:6" x14ac:dyDescent="0.25">
      <c r="A386" s="208">
        <f t="shared" si="29"/>
        <v>4.7500000000000035E-2</v>
      </c>
      <c r="B386" s="208">
        <f t="shared" si="28"/>
        <v>8.290313946973071E-4</v>
      </c>
      <c r="C386" s="208">
        <f t="shared" si="30"/>
        <v>0.85264016435408541</v>
      </c>
      <c r="D386" s="208">
        <f t="shared" si="26"/>
        <v>-1.6385527094458203</v>
      </c>
      <c r="E386" s="208">
        <f>-((C386-C385)/($A$3))*$E$2*'PID Reaction'!$H$4</f>
        <v>3.2440306554648042</v>
      </c>
      <c r="F386" s="208">
        <f t="shared" si="27"/>
        <v>-1.1611799214798741</v>
      </c>
    </row>
    <row r="387" spans="1:6" x14ac:dyDescent="0.25">
      <c r="A387" s="208">
        <f t="shared" si="29"/>
        <v>4.7625000000000035E-2</v>
      </c>
      <c r="B387" s="208">
        <f t="shared" si="28"/>
        <v>8.3121305626230007E-4</v>
      </c>
      <c r="C387" s="208">
        <f t="shared" si="30"/>
        <v>0.82486690638175564</v>
      </c>
      <c r="D387" s="208">
        <f t="shared" si="26"/>
        <v>-1.5851797286700753</v>
      </c>
      <c r="E387" s="208">
        <f>-((C387-C386)/($A$3))*$E$2*'PID Reaction'!$H$4</f>
        <v>3.5260928321669867</v>
      </c>
      <c r="F387" s="208">
        <f t="shared" si="27"/>
        <v>-0.94029739675644552</v>
      </c>
    </row>
    <row r="388" spans="1:6" x14ac:dyDescent="0.25">
      <c r="A388" s="208">
        <f t="shared" si="29"/>
        <v>4.7750000000000035E-2</v>
      </c>
      <c r="B388" s="208">
        <f t="shared" si="28"/>
        <v>8.3339471782729294E-4</v>
      </c>
      <c r="C388" s="208">
        <f t="shared" si="30"/>
        <v>0.79494435338750336</v>
      </c>
      <c r="D388" s="208">
        <f t="shared" si="26"/>
        <v>-1.5276763616789009</v>
      </c>
      <c r="E388" s="208">
        <f>-((C388-C387)/($A$3))*$E$2*'PID Reaction'!$H$4</f>
        <v>3.7989673281502694</v>
      </c>
      <c r="F388" s="208">
        <f t="shared" si="27"/>
        <v>-0.71696480810868279</v>
      </c>
    </row>
    <row r="389" spans="1:6" x14ac:dyDescent="0.25">
      <c r="A389" s="208">
        <f t="shared" si="29"/>
        <v>4.7875000000000036E-2</v>
      </c>
      <c r="B389" s="208">
        <f t="shared" si="28"/>
        <v>8.3557637939228591E-4</v>
      </c>
      <c r="C389" s="208">
        <f t="shared" si="30"/>
        <v>0.76295047236659874</v>
      </c>
      <c r="D389" s="208">
        <f t="shared" si="26"/>
        <v>-1.4661924407657876</v>
      </c>
      <c r="E389" s="208">
        <f>-((C389-C388)/($A$3))*$E$2*'PID Reaction'!$H$4</f>
        <v>4.0619431344140491</v>
      </c>
      <c r="F389" s="208">
        <f t="shared" si="27"/>
        <v>-0.49176407684251289</v>
      </c>
    </row>
    <row r="390" spans="1:6" x14ac:dyDescent="0.25">
      <c r="A390" s="208">
        <f t="shared" si="29"/>
        <v>4.8000000000000036E-2</v>
      </c>
      <c r="B390" s="208">
        <f t="shared" si="28"/>
        <v>8.3775804095727877E-4</v>
      </c>
      <c r="C390" s="208">
        <f t="shared" si="30"/>
        <v>0.72896862742140278</v>
      </c>
      <c r="D390" s="208">
        <f t="shared" si="26"/>
        <v>-1.4008881700608067</v>
      </c>
      <c r="E390" s="208">
        <f>-((C390-C389)/($A$3))*$E$2*'PID Reaction'!$H$4</f>
        <v>4.3143350342420783</v>
      </c>
      <c r="F390" s="208">
        <f t="shared" si="27"/>
        <v>-0.26528199194539615</v>
      </c>
    </row>
    <row r="391" spans="1:6" x14ac:dyDescent="0.25">
      <c r="A391" s="208">
        <f t="shared" si="29"/>
        <v>4.8125000000000036E-2</v>
      </c>
      <c r="B391" s="208">
        <f t="shared" si="28"/>
        <v>8.3993970252227174E-4</v>
      </c>
      <c r="C391" s="208">
        <f t="shared" si="30"/>
        <v>0.69308736254562353</v>
      </c>
      <c r="D391" s="208">
        <f t="shared" si="26"/>
        <v>-1.3319337080984266</v>
      </c>
      <c r="E391" s="208">
        <f>-((C391-C390)/($A$3))*$E$2*'PID Reaction'!$H$4</f>
        <v>4.5554853886289335</v>
      </c>
      <c r="F391" s="208">
        <f t="shared" si="27"/>
        <v>-3.8108681133231792E-2</v>
      </c>
    </row>
    <row r="392" spans="1:6" x14ac:dyDescent="0.25">
      <c r="A392" s="208">
        <f t="shared" si="29"/>
        <v>4.8250000000000036E-2</v>
      </c>
      <c r="B392" s="208">
        <f t="shared" si="28"/>
        <v>8.4212136408726461E-4</v>
      </c>
      <c r="C392" s="208">
        <f t="shared" si="30"/>
        <v>0.65540017091178571</v>
      </c>
      <c r="D392" s="208">
        <f t="shared" ref="D392:D455" si="31">-C392*$D$2*$H$2</f>
        <v>-1.259508724448015</v>
      </c>
      <c r="E392" s="208">
        <f>-((C392-C391)/($A$3))*$E$2*'PID Reaction'!$H$4</f>
        <v>4.7847658498320493</v>
      </c>
      <c r="F392" s="208">
        <f t="shared" ref="F392:F455" si="32">F391+$F$3*(E392-F391)</f>
        <v>0.18916392680175589</v>
      </c>
    </row>
    <row r="393" spans="1:6" x14ac:dyDescent="0.25">
      <c r="A393" s="208">
        <f t="shared" si="29"/>
        <v>4.8375000000000036E-2</v>
      </c>
      <c r="B393" s="208">
        <f t="shared" si="28"/>
        <v>8.4430302565225758E-4</v>
      </c>
      <c r="C393" s="208">
        <f t="shared" si="30"/>
        <v>0.61600525126289785</v>
      </c>
      <c r="D393" s="208">
        <f t="shared" si="31"/>
        <v>-1.1838019315619615</v>
      </c>
      <c r="E393" s="208">
        <f>-((C393-C392)/($A$3))*$E$2*'PID Reaction'!$H$4</f>
        <v>5.0015789986228025</v>
      </c>
      <c r="F393" s="208">
        <f t="shared" si="32"/>
        <v>0.41594364433662279</v>
      </c>
    </row>
    <row r="394" spans="1:6" x14ac:dyDescent="0.25">
      <c r="A394" s="208">
        <f t="shared" si="29"/>
        <v>4.8500000000000036E-2</v>
      </c>
      <c r="B394" s="208">
        <f t="shared" si="28"/>
        <v>8.4648468721725044E-4</v>
      </c>
      <c r="C394" s="208">
        <f t="shared" si="30"/>
        <v>0.57500525204326836</v>
      </c>
      <c r="D394" s="208">
        <f t="shared" si="31"/>
        <v>-1.1050105930616305</v>
      </c>
      <c r="E394" s="208">
        <f>-((C394-C393)/($A$3))*$E$2*'PID Reaction'!$H$4</f>
        <v>5.2053599009241598</v>
      </c>
      <c r="F394" s="208">
        <f t="shared" si="32"/>
        <v>0.64163956823680679</v>
      </c>
    </row>
    <row r="395" spans="1:6" x14ac:dyDescent="0.25">
      <c r="A395" s="208">
        <f t="shared" si="29"/>
        <v>4.8625000000000036E-2</v>
      </c>
      <c r="B395" s="208">
        <f t="shared" si="28"/>
        <v>8.4866634878224341E-4</v>
      </c>
      <c r="C395" s="208">
        <f t="shared" si="30"/>
        <v>0.53250700393495098</v>
      </c>
      <c r="D395" s="208">
        <f t="shared" si="31"/>
        <v>-1.0233400097419527</v>
      </c>
      <c r="E395" s="208">
        <f>-((C395-C394)/($A$3))*$E$2*'PID Reaction'!$H$4</f>
        <v>5.3955775798319729</v>
      </c>
      <c r="F395" s="208">
        <f t="shared" si="32"/>
        <v>0.86566361922953639</v>
      </c>
    </row>
    <row r="396" spans="1:6" x14ac:dyDescent="0.25">
      <c r="A396" s="208">
        <f t="shared" si="29"/>
        <v>4.8750000000000036E-2</v>
      </c>
      <c r="B396" s="208">
        <f t="shared" si="28"/>
        <v>8.5084801034723627E-4</v>
      </c>
      <c r="C396" s="208">
        <f t="shared" si="30"/>
        <v>0.48862124149694264</v>
      </c>
      <c r="D396" s="208">
        <f t="shared" si="31"/>
        <v>-0.93900298463433463</v>
      </c>
      <c r="E396" s="208">
        <f>-((C396-C395)/($A$3))*$E$2*'PID Reaction'!$H$4</f>
        <v>5.5717363991295388</v>
      </c>
      <c r="F396" s="208">
        <f t="shared" si="32"/>
        <v>1.0874320743184276</v>
      </c>
    </row>
    <row r="397" spans="1:6" x14ac:dyDescent="0.25">
      <c r="A397" s="208">
        <f t="shared" si="29"/>
        <v>4.8875000000000036E-2</v>
      </c>
      <c r="B397" s="208">
        <f t="shared" si="28"/>
        <v>8.5302967191222925E-4</v>
      </c>
      <c r="C397" s="208">
        <f t="shared" si="30"/>
        <v>0.44346231463224506</v>
      </c>
      <c r="D397" s="208">
        <f t="shared" si="31"/>
        <v>-0.85221926852137064</v>
      </c>
      <c r="E397" s="208">
        <f>-((C397-C396)/($A$3))*$E$2*'PID Reaction'!$H$4</f>
        <v>5.7333773547420037</v>
      </c>
      <c r="F397" s="208">
        <f t="shared" si="32"/>
        <v>1.3063670877478106</v>
      </c>
    </row>
    <row r="398" spans="1:6" x14ac:dyDescent="0.25">
      <c r="A398" s="208">
        <f t="shared" si="29"/>
        <v>4.9000000000000037E-2</v>
      </c>
      <c r="B398" s="208">
        <f t="shared" si="28"/>
        <v>8.5521133347722211E-4</v>
      </c>
      <c r="C398" s="208">
        <f t="shared" si="30"/>
        <v>0.39714789063476941</v>
      </c>
      <c r="D398" s="208">
        <f t="shared" si="31"/>
        <v>-0.76321498734846172</v>
      </c>
      <c r="E398" s="208">
        <f>-((C398-C397)/($A$3))*$E$2*'PID Reaction'!$H$4</f>
        <v>5.8800792707195084</v>
      </c>
      <c r="F398" s="208">
        <f t="shared" si="32"/>
        <v>1.521898196652681</v>
      </c>
    </row>
    <row r="399" spans="1:6" x14ac:dyDescent="0.25">
      <c r="A399" s="208">
        <f t="shared" si="29"/>
        <v>4.9125000000000037E-2</v>
      </c>
      <c r="B399" s="208">
        <f t="shared" si="28"/>
        <v>8.5739299504221508E-4</v>
      </c>
      <c r="C399" s="208">
        <f t="shared" si="30"/>
        <v>0.34979864759229323</v>
      </c>
      <c r="D399" s="208">
        <f t="shared" si="31"/>
        <v>-0.67222205302401361</v>
      </c>
      <c r="E399" s="208">
        <f>-((C399-C398)/($A$3))*$E$2*'PID Reaction'!$H$4</f>
        <v>6.0114598966727755</v>
      </c>
      <c r="F399" s="208">
        <f t="shared" si="32"/>
        <v>1.7334638074719995</v>
      </c>
    </row>
    <row r="400" spans="1:6" x14ac:dyDescent="0.25">
      <c r="A400" s="208">
        <f t="shared" si="29"/>
        <v>4.9250000000000037E-2</v>
      </c>
      <c r="B400" s="208">
        <f t="shared" ref="B400:B463" si="33">RADIANS(A400)</f>
        <v>8.5957465660720794E-4</v>
      </c>
      <c r="C400" s="208">
        <f t="shared" si="30"/>
        <v>0.30153795994448251</v>
      </c>
      <c r="D400" s="208">
        <f t="shared" si="31"/>
        <v>-0.5794775591437098</v>
      </c>
      <c r="E400" s="208">
        <f>-((C400-C399)/($A$3))*$E$2*'PID Reaction'!$H$4</f>
        <v>6.1271769037660482</v>
      </c>
      <c r="F400" s="208">
        <f t="shared" si="32"/>
        <v>1.9405126592514792</v>
      </c>
    </row>
    <row r="401" spans="1:6" x14ac:dyDescent="0.25">
      <c r="A401" s="208">
        <f t="shared" ref="A401:A464" si="34">A400+$A$3</f>
        <v>4.9375000000000037E-2</v>
      </c>
      <c r="B401" s="208">
        <f t="shared" si="33"/>
        <v>8.6175631817220081E-4</v>
      </c>
      <c r="C401" s="208">
        <f t="shared" ref="C401:C464" si="35">$C$2*COS(B401*$B$2*360)</f>
        <v>0.2524915770151438</v>
      </c>
      <c r="D401" s="208">
        <f t="shared" si="31"/>
        <v>-0.48522316321308251</v>
      </c>
      <c r="E401" s="208">
        <f>-((C401-C400)/($A$3))*$E$2*'PID Reaction'!$H$4</f>
        <v>6.2269287767088422</v>
      </c>
      <c r="F401" s="208">
        <f t="shared" si="32"/>
        <v>2.1425052600239733</v>
      </c>
    </row>
    <row r="402" spans="1:6" x14ac:dyDescent="0.25">
      <c r="A402" s="208">
        <f t="shared" si="34"/>
        <v>4.9500000000000037E-2</v>
      </c>
      <c r="B402" s="208">
        <f t="shared" si="33"/>
        <v>8.6393797973719378E-4</v>
      </c>
      <c r="C402" s="208">
        <f t="shared" si="35"/>
        <v>0.20278729535649734</v>
      </c>
      <c r="D402" s="208">
        <f t="shared" si="31"/>
        <v>-0.38970445697839523</v>
      </c>
      <c r="E402" s="208">
        <f>-((C402-C401)/($A$3))*$E$2*'PID Reaction'!$H$4</f>
        <v>6.3104555993817542</v>
      </c>
      <c r="F402" s="208">
        <f t="shared" si="32"/>
        <v>2.3389152925237755</v>
      </c>
    </row>
    <row r="403" spans="1:6" x14ac:dyDescent="0.25">
      <c r="A403" s="208">
        <f t="shared" si="34"/>
        <v>4.9625000000000037E-2</v>
      </c>
      <c r="B403" s="208">
        <f t="shared" si="33"/>
        <v>8.6611964130218664E-4</v>
      </c>
      <c r="C403" s="208">
        <f t="shared" si="35"/>
        <v>0.15255462575908846</v>
      </c>
      <c r="D403" s="208">
        <f t="shared" si="31"/>
        <v>-0.29317032650627067</v>
      </c>
      <c r="E403" s="208">
        <f>-((C403-C402)/($A$3))*$E$2*'PID Reaction'!$H$4</f>
        <v>6.3775397320870306</v>
      </c>
      <c r="F403" s="208">
        <f t="shared" si="32"/>
        <v>2.5292309855728772</v>
      </c>
    </row>
    <row r="404" spans="1:6" x14ac:dyDescent="0.25">
      <c r="A404" s="208">
        <f t="shared" si="34"/>
        <v>4.9750000000000037E-2</v>
      </c>
      <c r="B404" s="208">
        <f t="shared" si="33"/>
        <v>8.6830130286717961E-4</v>
      </c>
      <c r="C404" s="208">
        <f t="shared" si="35"/>
        <v>0.10192445579503656</v>
      </c>
      <c r="D404" s="208">
        <f t="shared" si="31"/>
        <v>-0.19587230367955358</v>
      </c>
      <c r="E404" s="208">
        <f>-((C404-C403)/($A$3))*$E$2*'PID Reaction'!$H$4</f>
        <v>6.4280063786360282</v>
      </c>
      <c r="F404" s="208">
        <f t="shared" si="32"/>
        <v>2.712956447565535</v>
      </c>
    </row>
    <row r="405" spans="1:6" x14ac:dyDescent="0.25">
      <c r="A405" s="208">
        <f t="shared" si="34"/>
        <v>4.9875000000000037E-2</v>
      </c>
      <c r="B405" s="208">
        <f t="shared" si="33"/>
        <v>8.7048296443217247E-4</v>
      </c>
      <c r="C405" s="208">
        <f t="shared" si="35"/>
        <v>5.1028708773937254E-2</v>
      </c>
      <c r="D405" s="208">
        <f t="shared" si="31"/>
        <v>-9.8063910799226175E-2</v>
      </c>
      <c r="E405" s="208">
        <f>-((C405-C404)/($A$3))*$E$2*'PID Reaction'!$H$4</f>
        <v>6.4617240417987674</v>
      </c>
      <c r="F405" s="208">
        <f t="shared" si="32"/>
        <v>2.8896129585764139</v>
      </c>
    </row>
    <row r="406" spans="1:6" x14ac:dyDescent="0.25">
      <c r="A406" s="208">
        <f t="shared" si="34"/>
        <v>5.0000000000000037E-2</v>
      </c>
      <c r="B406" s="208">
        <f t="shared" si="33"/>
        <v>8.7266462599716545E-4</v>
      </c>
      <c r="C406" s="208">
        <f t="shared" si="35"/>
        <v>-1.5190865058911651E-14</v>
      </c>
      <c r="D406" s="208">
        <f t="shared" si="31"/>
        <v>2.9192893018312879E-14</v>
      </c>
      <c r="E406" s="208">
        <f>-((C406-C405)/($A$3))*$E$2*'PID Reaction'!$H$4</f>
        <v>6.4786048659410023</v>
      </c>
      <c r="F406" s="208">
        <f t="shared" si="32"/>
        <v>3.0587402177259611</v>
      </c>
    </row>
    <row r="407" spans="1:6" x14ac:dyDescent="0.25">
      <c r="A407" s="208">
        <f t="shared" si="34"/>
        <v>5.0125000000000038E-2</v>
      </c>
      <c r="B407" s="208">
        <f t="shared" si="33"/>
        <v>8.7484628756215831E-4</v>
      </c>
      <c r="C407" s="208">
        <f t="shared" si="35"/>
        <v>-5.1028708773967597E-2</v>
      </c>
      <c r="D407" s="208">
        <f t="shared" si="31"/>
        <v>9.8063910799284504E-2</v>
      </c>
      <c r="E407" s="208">
        <f>-((C407-C406)/($A$3))*$E$2*'PID Reaction'!$H$4</f>
        <v>6.4786048659409969</v>
      </c>
      <c r="F407" s="208">
        <f t="shared" si="32"/>
        <v>3.219897542552518</v>
      </c>
    </row>
    <row r="408" spans="1:6" x14ac:dyDescent="0.25">
      <c r="A408" s="208">
        <f t="shared" si="34"/>
        <v>5.0250000000000038E-2</v>
      </c>
      <c r="B408" s="208">
        <f t="shared" si="33"/>
        <v>8.7702794912715128E-4</v>
      </c>
      <c r="C408" s="208">
        <f t="shared" si="35"/>
        <v>-0.10192445579506679</v>
      </c>
      <c r="D408" s="208">
        <f t="shared" si="31"/>
        <v>0.19587230367961167</v>
      </c>
      <c r="E408" s="208">
        <f>-((C408-C407)/($A$3))*$E$2*'PID Reaction'!$H$4</f>
        <v>6.4617240417987531</v>
      </c>
      <c r="F408" s="208">
        <f t="shared" si="32"/>
        <v>3.3726650172661885</v>
      </c>
    </row>
    <row r="409" spans="1:6" x14ac:dyDescent="0.25">
      <c r="A409" s="208">
        <f t="shared" si="34"/>
        <v>5.0375000000000038E-2</v>
      </c>
      <c r="B409" s="208">
        <f t="shared" si="33"/>
        <v>8.7920961069214414E-4</v>
      </c>
      <c r="C409" s="208">
        <f t="shared" si="35"/>
        <v>-0.15255462575911499</v>
      </c>
      <c r="D409" s="208">
        <f t="shared" si="31"/>
        <v>0.29317032650632163</v>
      </c>
      <c r="E409" s="208">
        <f>-((C409-C408)/($A$3))*$E$2*'PID Reaction'!$H$4</f>
        <v>6.4280063786355592</v>
      </c>
      <c r="F409" s="208">
        <f t="shared" si="32"/>
        <v>3.5166445868924945</v>
      </c>
    </row>
    <row r="410" spans="1:6" x14ac:dyDescent="0.25">
      <c r="A410" s="208">
        <f t="shared" si="34"/>
        <v>5.0500000000000038E-2</v>
      </c>
      <c r="B410" s="208">
        <f t="shared" si="33"/>
        <v>8.8139127225713711E-4</v>
      </c>
      <c r="C410" s="208">
        <f t="shared" si="35"/>
        <v>-0.20278729535652709</v>
      </c>
      <c r="D410" s="208">
        <f t="shared" si="31"/>
        <v>0.38970445697845241</v>
      </c>
      <c r="E410" s="208">
        <f>-((C410-C409)/($A$3))*$E$2*'PID Reaction'!$H$4</f>
        <v>6.3775397320874401</v>
      </c>
      <c r="F410" s="208">
        <f t="shared" si="32"/>
        <v>3.6514610944550219</v>
      </c>
    </row>
    <row r="411" spans="1:6" x14ac:dyDescent="0.25">
      <c r="A411" s="208">
        <f t="shared" si="34"/>
        <v>5.0625000000000038E-2</v>
      </c>
      <c r="B411" s="208">
        <f t="shared" si="33"/>
        <v>8.8357293382212998E-4</v>
      </c>
      <c r="C411" s="208">
        <f t="shared" si="35"/>
        <v>-0.25249157701517316</v>
      </c>
      <c r="D411" s="208">
        <f t="shared" si="31"/>
        <v>0.48522316321313891</v>
      </c>
      <c r="E411" s="208">
        <f>-((C411-C410)/($A$3))*$E$2*'PID Reaction'!$H$4</f>
        <v>6.3104555993817035</v>
      </c>
      <c r="F411" s="208">
        <f t="shared" si="32"/>
        <v>3.7767632584942215</v>
      </c>
    </row>
    <row r="412" spans="1:6" x14ac:dyDescent="0.25">
      <c r="A412" s="208">
        <f t="shared" si="34"/>
        <v>5.0750000000000038E-2</v>
      </c>
      <c r="B412" s="208">
        <f t="shared" si="33"/>
        <v>8.8575459538712295E-4</v>
      </c>
      <c r="C412" s="208">
        <f t="shared" si="35"/>
        <v>-0.30153795994451149</v>
      </c>
      <c r="D412" s="208">
        <f t="shared" si="31"/>
        <v>0.57947755914376564</v>
      </c>
      <c r="E412" s="208">
        <f>-((C412-C411)/($A$3))*$E$2*'PID Reaction'!$H$4</f>
        <v>6.2269287767087942</v>
      </c>
      <c r="F412" s="208">
        <f t="shared" si="32"/>
        <v>3.8922245883757505</v>
      </c>
    </row>
    <row r="413" spans="1:6" x14ac:dyDescent="0.25">
      <c r="A413" s="208">
        <f t="shared" si="34"/>
        <v>5.0875000000000038E-2</v>
      </c>
      <c r="B413" s="208">
        <f t="shared" si="33"/>
        <v>8.8793625695211581E-4</v>
      </c>
      <c r="C413" s="208">
        <f t="shared" si="35"/>
        <v>-0.34979864759232498</v>
      </c>
      <c r="D413" s="208">
        <f t="shared" si="31"/>
        <v>0.67222205302407456</v>
      </c>
      <c r="E413" s="208">
        <f>-((C413-C412)/($A$3))*$E$2*'PID Reaction'!$H$4</f>
        <v>6.1271769037663999</v>
      </c>
      <c r="F413" s="208">
        <f t="shared" si="32"/>
        <v>3.9975442350030721</v>
      </c>
    </row>
    <row r="414" spans="1:6" x14ac:dyDescent="0.25">
      <c r="A414" s="208">
        <f t="shared" si="34"/>
        <v>5.1000000000000038E-2</v>
      </c>
      <c r="B414" s="208">
        <f t="shared" si="33"/>
        <v>8.9011791851710878E-4</v>
      </c>
      <c r="C414" s="208">
        <f t="shared" si="35"/>
        <v>-0.39714789063479405</v>
      </c>
      <c r="D414" s="208">
        <f t="shared" si="31"/>
        <v>0.76321498734850923</v>
      </c>
      <c r="E414" s="208">
        <f>-((C414-C413)/($A$3))*$E$2*'PID Reaction'!$H$4</f>
        <v>6.0114598966718722</v>
      </c>
      <c r="F414" s="208">
        <f t="shared" si="32"/>
        <v>4.0924477747177939</v>
      </c>
    </row>
    <row r="415" spans="1:6" x14ac:dyDescent="0.25">
      <c r="A415" s="208">
        <f t="shared" si="34"/>
        <v>5.1125000000000038E-2</v>
      </c>
      <c r="B415" s="208">
        <f t="shared" si="33"/>
        <v>8.9229958008210165E-4</v>
      </c>
      <c r="C415" s="208">
        <f t="shared" si="35"/>
        <v>-0.44346231463227226</v>
      </c>
      <c r="D415" s="208">
        <f t="shared" si="31"/>
        <v>0.85221926852142293</v>
      </c>
      <c r="E415" s="208">
        <f>-((C415-C414)/($A$3))*$E$2*'PID Reaction'!$H$4</f>
        <v>5.8800792707198317</v>
      </c>
      <c r="F415" s="208">
        <f t="shared" si="32"/>
        <v>4.1766879243452797</v>
      </c>
    </row>
    <row r="416" spans="1:6" x14ac:dyDescent="0.25">
      <c r="A416" s="208">
        <f t="shared" si="34"/>
        <v>5.1250000000000039E-2</v>
      </c>
      <c r="B416" s="208">
        <f t="shared" si="33"/>
        <v>8.9448124164709462E-4</v>
      </c>
      <c r="C416" s="208">
        <f t="shared" si="35"/>
        <v>-0.48862124149696917</v>
      </c>
      <c r="D416" s="208">
        <f t="shared" si="31"/>
        <v>0.93900298463438558</v>
      </c>
      <c r="E416" s="208">
        <f>-((C416-C415)/($A$3))*$E$2*'PID Reaction'!$H$4</f>
        <v>5.7333773547419193</v>
      </c>
      <c r="F416" s="208">
        <f t="shared" si="32"/>
        <v>4.2500451855221044</v>
      </c>
    </row>
    <row r="417" spans="1:6" x14ac:dyDescent="0.25">
      <c r="A417" s="208">
        <f t="shared" si="34"/>
        <v>5.1375000000000039E-2</v>
      </c>
      <c r="B417" s="208">
        <f t="shared" si="33"/>
        <v>8.9666290321208748E-4</v>
      </c>
      <c r="C417" s="208">
        <f t="shared" si="35"/>
        <v>-0.53250700393497963</v>
      </c>
      <c r="D417" s="208">
        <f t="shared" si="31"/>
        <v>1.0233400097420078</v>
      </c>
      <c r="E417" s="208">
        <f>-((C417-C416)/($A$3))*$E$2*'PID Reaction'!$H$4</f>
        <v>5.5717363991298061</v>
      </c>
      <c r="F417" s="208">
        <f t="shared" si="32"/>
        <v>4.3123284166268663</v>
      </c>
    </row>
    <row r="418" spans="1:6" x14ac:dyDescent="0.25">
      <c r="A418" s="208">
        <f t="shared" si="34"/>
        <v>5.1500000000000039E-2</v>
      </c>
      <c r="B418" s="208">
        <f t="shared" si="33"/>
        <v>8.9884456477708034E-4</v>
      </c>
      <c r="C418" s="208">
        <f t="shared" si="35"/>
        <v>-0.57500525204329034</v>
      </c>
      <c r="D418" s="208">
        <f t="shared" si="31"/>
        <v>1.1050105930616729</v>
      </c>
      <c r="E418" s="208">
        <f>-((C418-C417)/($A$3))*$E$2*'PID Reaction'!$H$4</f>
        <v>5.3955775798311274</v>
      </c>
      <c r="F418" s="208">
        <f t="shared" si="32"/>
        <v>4.3633753308238132</v>
      </c>
    </row>
    <row r="419" spans="1:6" x14ac:dyDescent="0.25">
      <c r="A419" s="208">
        <f t="shared" si="34"/>
        <v>5.1625000000000039E-2</v>
      </c>
      <c r="B419" s="208">
        <f t="shared" si="33"/>
        <v>9.0102622634207331E-4</v>
      </c>
      <c r="C419" s="208">
        <f t="shared" si="35"/>
        <v>-0.61600525126292183</v>
      </c>
      <c r="D419" s="208">
        <f t="shared" si="31"/>
        <v>1.1838019315620076</v>
      </c>
      <c r="E419" s="208">
        <f>-((C419-C418)/($A$3))*$E$2*'PID Reaction'!$H$4</f>
        <v>5.2053599009244138</v>
      </c>
      <c r="F419" s="208">
        <f t="shared" si="32"/>
        <v>4.4030529189217731</v>
      </c>
    </row>
    <row r="420" spans="1:6" x14ac:dyDescent="0.25">
      <c r="A420" s="208">
        <f t="shared" si="34"/>
        <v>5.1750000000000039E-2</v>
      </c>
      <c r="B420" s="208">
        <f t="shared" si="33"/>
        <v>9.0320788790706618E-4</v>
      </c>
      <c r="C420" s="208">
        <f t="shared" si="35"/>
        <v>-0.65540017091180336</v>
      </c>
      <c r="D420" s="208">
        <f t="shared" si="31"/>
        <v>1.259508724448049</v>
      </c>
      <c r="E420" s="208">
        <f>-((C420-C419)/($A$3))*$E$2*'PID Reaction'!$H$4</f>
        <v>5.0015789986219987</v>
      </c>
      <c r="F420" s="208">
        <f t="shared" si="32"/>
        <v>4.4312577959462951</v>
      </c>
    </row>
    <row r="421" spans="1:6" x14ac:dyDescent="0.25">
      <c r="A421" s="208">
        <f t="shared" si="34"/>
        <v>5.1875000000000039E-2</v>
      </c>
      <c r="B421" s="208">
        <f t="shared" si="33"/>
        <v>9.0538954947205915E-4</v>
      </c>
      <c r="C421" s="208">
        <f t="shared" si="35"/>
        <v>-0.69308736254564796</v>
      </c>
      <c r="D421" s="208">
        <f t="shared" si="31"/>
        <v>1.3319337080984737</v>
      </c>
      <c r="E421" s="208">
        <f>-((C421-C420)/($A$3))*$E$2*'PID Reaction'!$H$4</f>
        <v>4.78476584983291</v>
      </c>
      <c r="F421" s="208">
        <f t="shared" si="32"/>
        <v>4.4479164705224203</v>
      </c>
    </row>
    <row r="422" spans="1:6" x14ac:dyDescent="0.25">
      <c r="A422" s="208">
        <f t="shared" si="34"/>
        <v>5.2000000000000039E-2</v>
      </c>
      <c r="B422" s="208">
        <f t="shared" si="33"/>
        <v>9.0757121103705201E-4</v>
      </c>
      <c r="C422" s="208">
        <f t="shared" si="35"/>
        <v>-0.72896862742142121</v>
      </c>
      <c r="D422" s="208">
        <f t="shared" si="31"/>
        <v>1.400888170060842</v>
      </c>
      <c r="E422" s="208">
        <f>-((C422-C421)/($A$3))*$E$2*'PID Reaction'!$H$4</f>
        <v>4.5554853886281723</v>
      </c>
      <c r="F422" s="208">
        <f t="shared" si="32"/>
        <v>4.4529855363655546</v>
      </c>
    </row>
    <row r="423" spans="1:6" x14ac:dyDescent="0.25">
      <c r="A423" s="208">
        <f t="shared" si="34"/>
        <v>5.2125000000000039E-2</v>
      </c>
      <c r="B423" s="208">
        <f t="shared" si="33"/>
        <v>9.0975287260204498E-4</v>
      </c>
      <c r="C423" s="208">
        <f t="shared" si="35"/>
        <v>-0.76295047236661839</v>
      </c>
      <c r="D423" s="208">
        <f t="shared" si="31"/>
        <v>1.4661924407658253</v>
      </c>
      <c r="E423" s="208">
        <f>-((C423-C422)/($A$3))*$E$2*'PID Reaction'!$H$4</f>
        <v>4.3143350342422337</v>
      </c>
      <c r="F423" s="208">
        <f t="shared" si="32"/>
        <v>4.4464517853822469</v>
      </c>
    </row>
    <row r="424" spans="1:6" x14ac:dyDescent="0.25">
      <c r="A424" s="208">
        <f t="shared" si="34"/>
        <v>5.2250000000000039E-2</v>
      </c>
      <c r="B424" s="208">
        <f t="shared" si="33"/>
        <v>9.1193453416703785E-4</v>
      </c>
      <c r="C424" s="208">
        <f t="shared" si="35"/>
        <v>-0.79494435338751956</v>
      </c>
      <c r="D424" s="208">
        <f t="shared" si="31"/>
        <v>1.5276763616789319</v>
      </c>
      <c r="E424" s="208">
        <f>-((C424-C423)/($A$3))*$E$2*'PID Reaction'!$H$4</f>
        <v>4.0619431344136121</v>
      </c>
      <c r="F424" s="208">
        <f t="shared" si="32"/>
        <v>4.428332242085375</v>
      </c>
    </row>
    <row r="425" spans="1:6" x14ac:dyDescent="0.25">
      <c r="A425" s="208">
        <f t="shared" si="34"/>
        <v>5.237500000000004E-2</v>
      </c>
      <c r="B425" s="208">
        <f t="shared" si="33"/>
        <v>9.1411619573203082E-4</v>
      </c>
      <c r="C425" s="208">
        <f t="shared" si="35"/>
        <v>-0.82486690638177285</v>
      </c>
      <c r="D425" s="208">
        <f t="shared" si="31"/>
        <v>1.5851797286701081</v>
      </c>
      <c r="E425" s="208">
        <f>-((C425-C424)/($A$3))*$E$2*'PID Reaction'!$H$4</f>
        <v>3.798967328150396</v>
      </c>
      <c r="F425" s="208">
        <f t="shared" si="32"/>
        <v>4.3986741192346956</v>
      </c>
    </row>
    <row r="426" spans="1:6" x14ac:dyDescent="0.25">
      <c r="A426" s="208">
        <f t="shared" si="34"/>
        <v>5.250000000000004E-2</v>
      </c>
      <c r="B426" s="208">
        <f t="shared" si="33"/>
        <v>9.1629785729702368E-4</v>
      </c>
      <c r="C426" s="208">
        <f t="shared" si="35"/>
        <v>-0.85264016435409939</v>
      </c>
      <c r="D426" s="208">
        <f t="shared" si="31"/>
        <v>1.6385527094458472</v>
      </c>
      <c r="E426" s="208">
        <f>-((C426-C425)/($A$3))*$E$2*'PID Reaction'!$H$4</f>
        <v>3.5260928321665785</v>
      </c>
      <c r="F426" s="208">
        <f t="shared" si="32"/>
        <v>4.3575546948179991</v>
      </c>
    </row>
    <row r="427" spans="1:6" x14ac:dyDescent="0.25">
      <c r="A427" s="208">
        <f t="shared" si="34"/>
        <v>5.262500000000004E-2</v>
      </c>
      <c r="B427" s="208">
        <f t="shared" si="33"/>
        <v>9.1847951886201665E-4</v>
      </c>
      <c r="C427" s="208">
        <f t="shared" si="35"/>
        <v>-0.87819176056916615</v>
      </c>
      <c r="D427" s="208">
        <f t="shared" si="31"/>
        <v>1.6876562339561894</v>
      </c>
      <c r="E427" s="208">
        <f>-((C427-C426)/($A$3))*$E$2*'PID Reaction'!$H$4</f>
        <v>3.2440306554648743</v>
      </c>
      <c r="F427" s="208">
        <f t="shared" si="32"/>
        <v>4.305081110693588</v>
      </c>
    </row>
    <row r="428" spans="1:6" x14ac:dyDescent="0.25">
      <c r="A428" s="208">
        <f t="shared" si="34"/>
        <v>5.275000000000004E-2</v>
      </c>
      <c r="B428" s="208">
        <f t="shared" si="33"/>
        <v>9.2066118042700951E-4</v>
      </c>
      <c r="C428" s="208">
        <f t="shared" si="35"/>
        <v>-0.90145511711225235</v>
      </c>
      <c r="D428" s="208">
        <f t="shared" si="31"/>
        <v>1.7323623567592998</v>
      </c>
      <c r="E428" s="208">
        <f>-((C428-C427)/($A$3))*$E$2*'PID Reaction'!$H$4</f>
        <v>2.9535157467102238</v>
      </c>
      <c r="F428" s="208">
        <f t="shared" si="32"/>
        <v>4.2413900934185396</v>
      </c>
    </row>
    <row r="429" spans="1:6" x14ac:dyDescent="0.25">
      <c r="A429" s="208">
        <f t="shared" si="34"/>
        <v>5.287500000000004E-2</v>
      </c>
      <c r="B429" s="208">
        <f t="shared" si="33"/>
        <v>9.2284284199200249E-4</v>
      </c>
      <c r="C429" s="208">
        <f t="shared" si="35"/>
        <v>-0.92236961836643316</v>
      </c>
      <c r="D429" s="208">
        <f t="shared" si="31"/>
        <v>1.7725545903995092</v>
      </c>
      <c r="E429" s="208">
        <f>-((C429-C428)/($A$3))*$E$2*'PID Reaction'!$H$4</f>
        <v>2.655305079230796</v>
      </c>
      <c r="F429" s="208">
        <f t="shared" si="32"/>
        <v>4.1666475979904236</v>
      </c>
    </row>
    <row r="430" spans="1:6" x14ac:dyDescent="0.25">
      <c r="A430" s="208">
        <f t="shared" si="34"/>
        <v>5.300000000000004E-2</v>
      </c>
      <c r="B430" s="208">
        <f t="shared" si="33"/>
        <v>9.2502450355699535E-4</v>
      </c>
      <c r="C430" s="208">
        <f t="shared" si="35"/>
        <v>-0.94088076895423123</v>
      </c>
      <c r="D430" s="208">
        <f t="shared" si="31"/>
        <v>1.8081282089301043</v>
      </c>
      <c r="E430" s="208">
        <f>-((C430-C429)/($A$3))*$E$2*'PID Reaction'!$H$4</f>
        <v>2.350175678626842</v>
      </c>
      <c r="F430" s="208">
        <f t="shared" si="32"/>
        <v>4.0810483754305515</v>
      </c>
    </row>
    <row r="431" spans="1:6" x14ac:dyDescent="0.25">
      <c r="A431" s="208">
        <f t="shared" si="34"/>
        <v>5.312500000000004E-2</v>
      </c>
      <c r="B431" s="208">
        <f t="shared" si="33"/>
        <v>9.2720616512198832E-4</v>
      </c>
      <c r="C431" s="208">
        <f t="shared" si="35"/>
        <v>-0.95694033573221304</v>
      </c>
      <c r="D431" s="208">
        <f t="shared" si="31"/>
        <v>1.8389905207900232</v>
      </c>
      <c r="E431" s="208">
        <f>-((C431-C430)/($A$3))*$E$2*'PID Reaction'!$H$4</f>
        <v>2.0389225981325709</v>
      </c>
      <c r="F431" s="208">
        <f t="shared" si="32"/>
        <v>3.9848154653355663</v>
      </c>
    </row>
    <row r="432" spans="1:6" x14ac:dyDescent="0.25">
      <c r="A432" s="208">
        <f t="shared" si="34"/>
        <v>5.325000000000004E-2</v>
      </c>
      <c r="B432" s="208">
        <f t="shared" si="33"/>
        <v>9.2938782668698118E-4</v>
      </c>
      <c r="C432" s="208">
        <f t="shared" si="35"/>
        <v>-0.97050647346854613</v>
      </c>
      <c r="D432" s="208">
        <f t="shared" si="31"/>
        <v>1.8650611103234438</v>
      </c>
      <c r="E432" s="208">
        <f>-((C432-C431)/($A$3))*$E$2*'PID Reaction'!$H$4</f>
        <v>1.722356847004848</v>
      </c>
      <c r="F432" s="208">
        <f t="shared" si="32"/>
        <v>3.8781996147195859</v>
      </c>
    </row>
    <row r="433" spans="1:6" x14ac:dyDescent="0.25">
      <c r="A433" s="208">
        <f t="shared" si="34"/>
        <v>5.337500000000004E-2</v>
      </c>
      <c r="B433" s="208">
        <f t="shared" si="33"/>
        <v>9.3156948825197415E-4</v>
      </c>
      <c r="C433" s="208">
        <f t="shared" si="35"/>
        <v>-0.9815438338760355</v>
      </c>
      <c r="D433" s="208">
        <f t="shared" si="31"/>
        <v>1.8862720473129326</v>
      </c>
      <c r="E433" s="208">
        <f>-((C433-C432)/($A$3))*$E$2*'PID Reaction'!$H$4</f>
        <v>1.4013032773348506</v>
      </c>
      <c r="F433" s="208">
        <f t="shared" si="32"/>
        <v>3.7614786246611156</v>
      </c>
    </row>
    <row r="434" spans="1:6" x14ac:dyDescent="0.25">
      <c r="A434" s="208">
        <f t="shared" si="34"/>
        <v>5.3500000000000041E-2</v>
      </c>
      <c r="B434" s="208">
        <f t="shared" si="33"/>
        <v>9.3375114981696702E-4</v>
      </c>
      <c r="C434" s="208">
        <f t="shared" si="35"/>
        <v>-0.99002365771655998</v>
      </c>
      <c r="D434" s="208">
        <f t="shared" si="31"/>
        <v>1.9025680639802223</v>
      </c>
      <c r="E434" s="208">
        <f>-((C434-C433)/($A$3))*$E$2*'PID Reaction'!$H$4</f>
        <v>1.076598434792988</v>
      </c>
      <c r="F434" s="208">
        <f t="shared" si="32"/>
        <v>3.6349566264572384</v>
      </c>
    </row>
    <row r="435" spans="1:6" x14ac:dyDescent="0.25">
      <c r="A435" s="208">
        <f t="shared" si="34"/>
        <v>5.3625000000000041E-2</v>
      </c>
      <c r="B435" s="208">
        <f t="shared" si="33"/>
        <v>9.3593281138195988E-4</v>
      </c>
      <c r="C435" s="208">
        <f t="shared" si="35"/>
        <v>-0.99592384973690185</v>
      </c>
      <c r="D435" s="208">
        <f t="shared" si="31"/>
        <v>1.9139066989933937</v>
      </c>
      <c r="E435" s="208">
        <f>-((C435-C434)/($A$3))*$E$2*'PID Reaction'!$H$4</f>
        <v>0.74908837890260327</v>
      </c>
      <c r="F435" s="208">
        <f t="shared" si="32"/>
        <v>3.4989632891710531</v>
      </c>
    </row>
    <row r="436" spans="1:6" x14ac:dyDescent="0.25">
      <c r="A436" s="208">
        <f t="shared" si="34"/>
        <v>5.3750000000000041E-2</v>
      </c>
      <c r="B436" s="208">
        <f t="shared" si="33"/>
        <v>9.3811447294695285E-4</v>
      </c>
      <c r="C436" s="208">
        <f t="shared" si="35"/>
        <v>-0.99922903624072368</v>
      </c>
      <c r="D436" s="208">
        <f t="shared" si="31"/>
        <v>1.9202584081052485</v>
      </c>
      <c r="E436" s="208">
        <f>-((C436-C435)/($A$3))*$E$2*'PID Reaction'!$H$4</f>
        <v>0.41962647852521995</v>
      </c>
      <c r="F436" s="208">
        <f t="shared" si="32"/>
        <v>3.3538529606372496</v>
      </c>
    </row>
    <row r="437" spans="1:6" x14ac:dyDescent="0.25">
      <c r="A437" s="208">
        <f t="shared" si="34"/>
        <v>5.3875000000000041E-2</v>
      </c>
      <c r="B437" s="208">
        <f t="shared" si="33"/>
        <v>9.4029613451194571E-4</v>
      </c>
      <c r="C437" s="208">
        <f t="shared" si="35"/>
        <v>-0.99993060514667709</v>
      </c>
      <c r="D437" s="208">
        <f t="shared" si="31"/>
        <v>1.9216066411345754</v>
      </c>
      <c r="E437" s="208">
        <f>-((C437-C436)/($A$3))*$E$2*'PID Reaction'!$H$4</f>
        <v>8.9071188299844825E-2</v>
      </c>
      <c r="F437" s="208">
        <f t="shared" si="32"/>
        <v>3.2000037441640137</v>
      </c>
    </row>
    <row r="438" spans="1:6" x14ac:dyDescent="0.25">
      <c r="A438" s="208">
        <f t="shared" si="34"/>
        <v>5.4000000000000041E-2</v>
      </c>
      <c r="B438" s="208">
        <f t="shared" si="33"/>
        <v>9.4247779607693869E-4</v>
      </c>
      <c r="C438" s="208">
        <f t="shared" si="35"/>
        <v>-0.99802672842827056</v>
      </c>
      <c r="D438" s="208">
        <f t="shared" si="31"/>
        <v>1.9179478850897449</v>
      </c>
      <c r="E438" s="208">
        <f>-((C438-C437)/($A$3))*$E$2*'PID Reaction'!$H$4</f>
        <v>-0.2417161881688927</v>
      </c>
      <c r="F438" s="208">
        <f t="shared" si="32"/>
        <v>3.0378165133370545</v>
      </c>
    </row>
    <row r="439" spans="1:6" x14ac:dyDescent="0.25">
      <c r="A439" s="208">
        <f t="shared" si="34"/>
        <v>5.4125000000000041E-2</v>
      </c>
      <c r="B439" s="208">
        <f t="shared" si="33"/>
        <v>9.4465945764193155E-4</v>
      </c>
      <c r="C439" s="208">
        <f t="shared" si="35"/>
        <v>-0.99352236687702244</v>
      </c>
      <c r="D439" s="208">
        <f t="shared" si="31"/>
        <v>1.9092916733222494</v>
      </c>
      <c r="E439" s="208">
        <f>-((C439-C438)/($A$3))*$E$2*'PID Reaction'!$H$4</f>
        <v>-0.57187374254646073</v>
      </c>
      <c r="F439" s="208">
        <f t="shared" si="32"/>
        <v>2.86771386749278</v>
      </c>
    </row>
    <row r="440" spans="1:6" x14ac:dyDescent="0.25">
      <c r="A440" s="208">
        <f t="shared" si="34"/>
        <v>5.4250000000000041E-2</v>
      </c>
      <c r="B440" s="208">
        <f t="shared" si="33"/>
        <v>9.4684111920692452E-4</v>
      </c>
      <c r="C440" s="208">
        <f t="shared" si="35"/>
        <v>-0.98642925717649255</v>
      </c>
      <c r="D440" s="208">
        <f t="shared" si="31"/>
        <v>1.8956605606863528</v>
      </c>
      <c r="E440" s="208">
        <f>-((C440-C439)/($A$3))*$E$2*'PID Reaction'!$H$4</f>
        <v>-0.9005412075792758</v>
      </c>
      <c r="F440" s="208">
        <f t="shared" si="32"/>
        <v>2.6901390305822979</v>
      </c>
    </row>
    <row r="441" spans="1:6" x14ac:dyDescent="0.25">
      <c r="A441" s="208">
        <f t="shared" si="34"/>
        <v>5.4375000000000041E-2</v>
      </c>
      <c r="B441" s="208">
        <f t="shared" si="33"/>
        <v>9.4902278077191738E-4</v>
      </c>
      <c r="C441" s="208">
        <f t="shared" si="35"/>
        <v>-0.97676588132086917</v>
      </c>
      <c r="D441" s="208">
        <f t="shared" si="31"/>
        <v>1.8770900647695672</v>
      </c>
      <c r="E441" s="208">
        <f>-((C441-C440)/($A$3))*$E$2*'PID Reaction'!$H$4</f>
        <v>-1.2268621986299442</v>
      </c>
      <c r="F441" s="208">
        <f t="shared" si="32"/>
        <v>2.5055546962953672</v>
      </c>
    </row>
    <row r="442" spans="1:6" x14ac:dyDescent="0.25">
      <c r="A442" s="208">
        <f t="shared" si="34"/>
        <v>5.4500000000000041E-2</v>
      </c>
      <c r="B442" s="208">
        <f t="shared" si="33"/>
        <v>9.5120444233691035E-4</v>
      </c>
      <c r="C442" s="208">
        <f t="shared" si="35"/>
        <v>-0.96455741845779375</v>
      </c>
      <c r="D442" s="208">
        <f t="shared" si="31"/>
        <v>1.8536285733470808</v>
      </c>
      <c r="E442" s="208">
        <f>-((C442-C441)/($A$3))*$E$2*'PID Reaction'!$H$4</f>
        <v>-1.5499864450960552</v>
      </c>
      <c r="F442" s="208">
        <f t="shared" si="32"/>
        <v>2.3144418224534702</v>
      </c>
    </row>
    <row r="443" spans="1:6" x14ac:dyDescent="0.25">
      <c r="A443" s="208">
        <f t="shared" si="34"/>
        <v>5.4625000000000042E-2</v>
      </c>
      <c r="B443" s="208">
        <f t="shared" si="33"/>
        <v>9.5338610390190322E-4</v>
      </c>
      <c r="C443" s="208">
        <f t="shared" si="35"/>
        <v>-0.94983567928091228</v>
      </c>
      <c r="D443" s="208">
        <f t="shared" si="31"/>
        <v>1.8253372183013004</v>
      </c>
      <c r="E443" s="208">
        <f>-((C443-C442)/($A$3))*$E$2*'PID Reaction'!$H$4</f>
        <v>-1.8690720058968706</v>
      </c>
      <c r="F443" s="208">
        <f t="shared" si="32"/>
        <v>2.1172983778134191</v>
      </c>
    </row>
    <row r="444" spans="1:6" x14ac:dyDescent="0.25">
      <c r="A444" s="208">
        <f t="shared" si="34"/>
        <v>5.4750000000000042E-2</v>
      </c>
      <c r="B444" s="208">
        <f t="shared" si="33"/>
        <v>9.5556776546689619E-4</v>
      </c>
      <c r="C444" s="208">
        <f t="shared" si="35"/>
        <v>-0.93263902314308766</v>
      </c>
      <c r="D444" s="208">
        <f t="shared" si="31"/>
        <v>1.7922897163349973</v>
      </c>
      <c r="E444" s="208">
        <f>-((C444-C443)/($A$3))*$E$2*'PID Reaction'!$H$4</f>
        <v>-2.1832874632582135</v>
      </c>
      <c r="F444" s="208">
        <f t="shared" si="32"/>
        <v>1.9146380445467752</v>
      </c>
    </row>
    <row r="445" spans="1:6" x14ac:dyDescent="0.25">
      <c r="A445" s="208">
        <f t="shared" si="34"/>
        <v>5.4875000000000042E-2</v>
      </c>
      <c r="B445" s="208">
        <f t="shared" si="33"/>
        <v>9.5774942703188905E-4</v>
      </c>
      <c r="C445" s="208">
        <f t="shared" si="35"/>
        <v>-0.91301225810625819</v>
      </c>
      <c r="D445" s="208">
        <f t="shared" si="31"/>
        <v>1.7545721768931206</v>
      </c>
      <c r="E445" s="208">
        <f>-((C445-C444)/($A$3))*$E$2*'PID Reaction'!$H$4</f>
        <v>-2.49181408907587</v>
      </c>
      <c r="F445" s="208">
        <f t="shared" si="32"/>
        <v>1.7069888797760155</v>
      </c>
    </row>
    <row r="446" spans="1:6" x14ac:dyDescent="0.25">
      <c r="A446" s="208">
        <f t="shared" si="34"/>
        <v>5.5000000000000042E-2</v>
      </c>
      <c r="B446" s="208">
        <f t="shared" si="33"/>
        <v>9.5993108859688202E-4</v>
      </c>
      <c r="C446" s="208">
        <f t="shared" si="35"/>
        <v>-0.89100652418835902</v>
      </c>
      <c r="D446" s="208">
        <f t="shared" si="31"/>
        <v>1.7122828777937371</v>
      </c>
      <c r="E446" s="208">
        <f>-((C446-C445)/($A$3))*$E$2*'PID Reaction'!$H$4</f>
        <v>-2.7938479782164785</v>
      </c>
      <c r="F446" s="208">
        <f t="shared" si="32"/>
        <v>1.4948919396548848</v>
      </c>
    </row>
    <row r="447" spans="1:6" x14ac:dyDescent="0.25">
      <c r="A447" s="208">
        <f t="shared" si="34"/>
        <v>5.5125000000000042E-2</v>
      </c>
      <c r="B447" s="208">
        <f t="shared" si="33"/>
        <v>9.6211275016187489E-4</v>
      </c>
      <c r="C447" s="208">
        <f t="shared" si="35"/>
        <v>-0.86667916011155577</v>
      </c>
      <c r="D447" s="208">
        <f t="shared" si="31"/>
        <v>1.6655320091527812</v>
      </c>
      <c r="E447" s="208">
        <f>-((C447-C446)/($A$3))*$E$2*'PID Reaction'!$H$4</f>
        <v>-3.0886021431909403</v>
      </c>
      <c r="F447" s="208">
        <f t="shared" si="32"/>
        <v>1.2788998695782738</v>
      </c>
    </row>
    <row r="448" spans="1:6" x14ac:dyDescent="0.25">
      <c r="A448" s="208">
        <f t="shared" si="34"/>
        <v>5.5250000000000042E-2</v>
      </c>
      <c r="B448" s="208">
        <f t="shared" si="33"/>
        <v>9.6429441172686786E-4</v>
      </c>
      <c r="C448" s="208">
        <f t="shared" si="35"/>
        <v>-0.84009355389893037</v>
      </c>
      <c r="D448" s="208">
        <f t="shared" si="31"/>
        <v>1.6144413862697307</v>
      </c>
      <c r="E448" s="208">
        <f>-((C448-C447)/($A$3))*$E$2*'PID Reaction'!$H$4</f>
        <v>-3.3753085647549206</v>
      </c>
      <c r="F448" s="208">
        <f t="shared" si="32"/>
        <v>1.0595754641946216</v>
      </c>
    </row>
    <row r="449" spans="1:6" x14ac:dyDescent="0.25">
      <c r="A449" s="208">
        <f t="shared" si="34"/>
        <v>5.5375000000000042E-2</v>
      </c>
      <c r="B449" s="208">
        <f t="shared" si="33"/>
        <v>9.6647607329186072E-4</v>
      </c>
      <c r="C449" s="208">
        <f t="shared" si="35"/>
        <v>-0.8113189777090013</v>
      </c>
      <c r="D449" s="208">
        <f t="shared" si="31"/>
        <v>1.5591441322224961</v>
      </c>
      <c r="E449" s="208">
        <f>-((C449-C448)/($A$3))*$E$2*'PID Reaction'!$H$4</f>
        <v>-3.6532201930733943</v>
      </c>
      <c r="F449" s="208">
        <f t="shared" si="32"/>
        <v>0.83749020097347537</v>
      </c>
    </row>
    <row r="450" spans="1:6" x14ac:dyDescent="0.25">
      <c r="A450" s="208">
        <f t="shared" si="34"/>
        <v>5.5500000000000042E-2</v>
      </c>
      <c r="B450" s="208">
        <f t="shared" si="33"/>
        <v>9.6865773485685369E-4</v>
      </c>
      <c r="C450" s="208">
        <f t="shared" si="35"/>
        <v>-0.7804304073383177</v>
      </c>
      <c r="D450" s="208">
        <f t="shared" si="31"/>
        <v>1.4997843309983385</v>
      </c>
      <c r="E450" s="208">
        <f>-((C450-C449)/($A$3))*$E$2*'PID Reaction'!$H$4</f>
        <v>-3.921612894261989</v>
      </c>
      <c r="F450" s="208">
        <f t="shared" si="32"/>
        <v>0.6132227511484527</v>
      </c>
    </row>
    <row r="451" spans="1:6" x14ac:dyDescent="0.25">
      <c r="A451" s="208">
        <f t="shared" si="34"/>
        <v>5.5625000000000042E-2</v>
      </c>
      <c r="B451" s="208">
        <f t="shared" si="33"/>
        <v>9.7083939642184655E-4</v>
      </c>
      <c r="C451" s="208">
        <f t="shared" si="35"/>
        <v>-0.74750832686258584</v>
      </c>
      <c r="D451" s="208">
        <f t="shared" si="31"/>
        <v>1.4365166520649058</v>
      </c>
      <c r="E451" s="208">
        <f>-((C451-C450)/($A$3))*$E$2*'PID Reaction'!$H$4</f>
        <v>-4.1797873371989169</v>
      </c>
      <c r="F451" s="208">
        <f t="shared" si="32"/>
        <v>0.38735747191644482</v>
      </c>
    </row>
    <row r="452" spans="1:6" x14ac:dyDescent="0.25">
      <c r="A452" s="208">
        <f t="shared" si="34"/>
        <v>5.5750000000000043E-2</v>
      </c>
      <c r="B452" s="208">
        <f t="shared" si="33"/>
        <v>9.7302105798683942E-4</v>
      </c>
      <c r="C452" s="208">
        <f t="shared" si="35"/>
        <v>-0.71263851892519325</v>
      </c>
      <c r="D452" s="208">
        <f t="shared" si="31"/>
        <v>1.369505947359301</v>
      </c>
      <c r="E452" s="208">
        <f>-((C452-C451)/($A$3))*$E$2*'PID Reaction'!$H$4</f>
        <v>-4.4270708157313612</v>
      </c>
      <c r="F452" s="208">
        <f t="shared" si="32"/>
        <v>0.1604828838208063</v>
      </c>
    </row>
    <row r="453" spans="1:6" x14ac:dyDescent="0.25">
      <c r="A453" s="208">
        <f t="shared" si="34"/>
        <v>5.5875000000000043E-2</v>
      </c>
      <c r="B453" s="208">
        <f t="shared" si="33"/>
        <v>9.7520271955183239E-4</v>
      </c>
      <c r="C453" s="208">
        <f t="shared" si="35"/>
        <v>-0.67591184121971126</v>
      </c>
      <c r="D453" s="208">
        <f t="shared" si="31"/>
        <v>1.2989268217455678</v>
      </c>
      <c r="E453" s="208">
        <f>-((C453-C452)/($A$3))*$E$2*'PID Reaction'!$H$4</f>
        <v>-4.6628190014879936</v>
      </c>
      <c r="F453" s="208">
        <f t="shared" si="32"/>
        <v>-6.6809862713172519E-2</v>
      </c>
    </row>
    <row r="454" spans="1:6" x14ac:dyDescent="0.25">
      <c r="A454" s="208">
        <f t="shared" si="34"/>
        <v>5.6000000000000043E-2</v>
      </c>
      <c r="B454" s="208">
        <f t="shared" si="33"/>
        <v>9.7738438111682536E-4</v>
      </c>
      <c r="C454" s="208">
        <f t="shared" si="35"/>
        <v>-0.63742398974867509</v>
      </c>
      <c r="D454" s="208">
        <f t="shared" si="31"/>
        <v>1.2249631780596189</v>
      </c>
      <c r="E454" s="208">
        <f>-((C454-C453)/($A$3))*$E$2*'PID Reaction'!$H$4</f>
        <v>-4.8864176227627523</v>
      </c>
      <c r="F454" s="208">
        <f t="shared" si="32"/>
        <v>-0.29392852769551431</v>
      </c>
    </row>
    <row r="455" spans="1:6" x14ac:dyDescent="0.25">
      <c r="A455" s="208">
        <f t="shared" si="34"/>
        <v>5.6125000000000043E-2</v>
      </c>
      <c r="B455" s="208">
        <f t="shared" si="33"/>
        <v>9.7956604268181822E-4</v>
      </c>
      <c r="C455" s="208">
        <f t="shared" si="35"/>
        <v>-0.59727524947555399</v>
      </c>
      <c r="D455" s="208">
        <f t="shared" si="31"/>
        <v>1.1478077379271512</v>
      </c>
      <c r="E455" s="208">
        <f>-((C455-C454)/($A$3))*$E$2*'PID Reaction'!$H$4</f>
        <v>-5.0972840650754545</v>
      </c>
      <c r="F455" s="208">
        <f t="shared" si="32"/>
        <v>-0.52028132472770439</v>
      </c>
    </row>
    <row r="456" spans="1:6" x14ac:dyDescent="0.25">
      <c r="A456" s="208">
        <f t="shared" si="34"/>
        <v>5.6250000000000043E-2</v>
      </c>
      <c r="B456" s="208">
        <f t="shared" si="33"/>
        <v>9.8174770424681109E-4</v>
      </c>
      <c r="C456" s="208">
        <f t="shared" si="35"/>
        <v>-0.55557023301959096</v>
      </c>
      <c r="D456" s="208">
        <f t="shared" ref="D456:D519" si="36">-C456*$D$2*$H$2</f>
        <v>1.0676615396030689</v>
      </c>
      <c r="E456" s="208">
        <f>-((C456-C455)/($A$3))*$E$2*'PID Reaction'!$H$4</f>
        <v>-5.2948688892490656</v>
      </c>
      <c r="F456" s="208">
        <f t="shared" ref="F456:F519" si="37">F455+$F$3*(E456-F455)</f>
        <v>-0.74527846297702671</v>
      </c>
    </row>
    <row r="457" spans="1:6" x14ac:dyDescent="0.25">
      <c r="A457" s="208">
        <f t="shared" si="34"/>
        <v>5.6375000000000043E-2</v>
      </c>
      <c r="B457" s="208">
        <f t="shared" si="33"/>
        <v>9.8392936581180395E-4</v>
      </c>
      <c r="C457" s="208">
        <f t="shared" si="35"/>
        <v>-0.51241760807440062</v>
      </c>
      <c r="D457" s="208">
        <f t="shared" si="36"/>
        <v>0.98473341414089866</v>
      </c>
      <c r="E457" s="208">
        <f>-((C457-C456)/($A$3))*$E$2*'PID Reaction'!$H$4</f>
        <v>-5.4786572630413648</v>
      </c>
      <c r="F457" s="208">
        <f t="shared" si="37"/>
        <v>-0.96833368395112362</v>
      </c>
    </row>
    <row r="458" spans="1:6" x14ac:dyDescent="0.25">
      <c r="A458" s="208">
        <f t="shared" si="34"/>
        <v>5.6500000000000043E-2</v>
      </c>
      <c r="B458" s="208">
        <f t="shared" si="33"/>
        <v>9.8611102737679703E-4</v>
      </c>
      <c r="C458" s="208">
        <f t="shared" si="35"/>
        <v>-0.4679298142605568</v>
      </c>
      <c r="D458" s="208">
        <f t="shared" si="36"/>
        <v>0.89923944125708255</v>
      </c>
      <c r="E458" s="208">
        <f>-((C458-C457)/($A$3))*$E$2*'PID Reaction'!$H$4</f>
        <v>-5.6481703026056111</v>
      </c>
      <c r="F458" s="208">
        <f t="shared" si="37"/>
        <v>-1.1888657890686052</v>
      </c>
    </row>
    <row r="459" spans="1:6" x14ac:dyDescent="0.25">
      <c r="A459" s="208">
        <f t="shared" si="34"/>
        <v>5.6625000000000043E-2</v>
      </c>
      <c r="B459" s="208">
        <f t="shared" si="33"/>
        <v>9.8829268894178989E-4</v>
      </c>
      <c r="C459" s="208">
        <f t="shared" si="35"/>
        <v>-0.42222277014994769</v>
      </c>
      <c r="D459" s="208">
        <f t="shared" si="36"/>
        <v>0.81140238630796047</v>
      </c>
      <c r="E459" s="208">
        <f>-((C459-C458)/($A$3))*$E$2*'PID Reaction'!$H$4</f>
        <v>-5.8029663202829314</v>
      </c>
      <c r="F459" s="208">
        <f t="shared" si="37"/>
        <v>-1.4063001540454205</v>
      </c>
    </row>
    <row r="460" spans="1:6" x14ac:dyDescent="0.25">
      <c r="A460" s="208">
        <f t="shared" si="34"/>
        <v>5.6750000000000043E-2</v>
      </c>
      <c r="B460" s="208">
        <f t="shared" si="33"/>
        <v>9.9047435050678275E-4</v>
      </c>
      <c r="C460" s="208">
        <f t="shared" si="35"/>
        <v>-0.37541557122526747</v>
      </c>
      <c r="D460" s="208">
        <f t="shared" si="36"/>
        <v>0.72145111984644561</v>
      </c>
      <c r="E460" s="208">
        <f>-((C460-C459)/($A$3))*$E$2*'PID Reaction'!$H$4</f>
        <v>-5.9426419754774003</v>
      </c>
      <c r="F460" s="208">
        <f t="shared" si="37"/>
        <v>-1.6200702261511633</v>
      </c>
    </row>
    <row r="461" spans="1:6" x14ac:dyDescent="0.25">
      <c r="A461" s="208">
        <f t="shared" si="34"/>
        <v>5.6875000000000044E-2</v>
      </c>
      <c r="B461" s="208">
        <f t="shared" si="33"/>
        <v>9.9265601207177562E-4</v>
      </c>
      <c r="C461" s="208">
        <f t="shared" si="35"/>
        <v>-0.32763017956168022</v>
      </c>
      <c r="D461" s="208">
        <f t="shared" si="36"/>
        <v>0.62962002127086336</v>
      </c>
      <c r="E461" s="208">
        <f>-((C461-C460)/($A$3))*$E$2*'PID Reaction'!$H$4</f>
        <v>-6.0668333256090365</v>
      </c>
      <c r="F461" s="208">
        <f t="shared" si="37"/>
        <v>-1.8296190004338286</v>
      </c>
    </row>
    <row r="462" spans="1:6" x14ac:dyDescent="0.25">
      <c r="A462" s="208">
        <f t="shared" si="34"/>
        <v>5.7000000000000044E-2</v>
      </c>
      <c r="B462" s="208">
        <f t="shared" si="33"/>
        <v>9.948376736367687E-4</v>
      </c>
      <c r="C462" s="208">
        <f t="shared" si="35"/>
        <v>-0.27899110603921151</v>
      </c>
      <c r="D462" s="208">
        <f t="shared" si="36"/>
        <v>0.53614836811979438</v>
      </c>
      <c r="E462" s="208">
        <f>-((C462-C461)/($A$3))*$E$2*'PID Reaction'!$H$4</f>
        <v>-6.1752167744126272</v>
      </c>
      <c r="F462" s="208">
        <f t="shared" si="37"/>
        <v>-2.0344004710666481</v>
      </c>
    </row>
    <row r="463" spans="1:6" x14ac:dyDescent="0.25">
      <c r="A463" s="208">
        <f t="shared" si="34"/>
        <v>5.7125000000000044E-2</v>
      </c>
      <c r="B463" s="208">
        <f t="shared" si="33"/>
        <v>9.9701933520176156E-4</v>
      </c>
      <c r="C463" s="208">
        <f t="shared" si="35"/>
        <v>-0.22962508591393152</v>
      </c>
      <c r="D463" s="208">
        <f t="shared" si="36"/>
        <v>0.44127971260423882</v>
      </c>
      <c r="E463" s="208">
        <f>-((C463-C462)/($A$3))*$E$2*'PID Reaction'!$H$4</f>
        <v>-6.2675099151055464</v>
      </c>
      <c r="F463" s="208">
        <f t="shared" si="37"/>
        <v>-2.2338810540351606</v>
      </c>
    </row>
    <row r="464" spans="1:6" x14ac:dyDescent="0.25">
      <c r="A464" s="208">
        <f t="shared" si="34"/>
        <v>5.7250000000000044E-2</v>
      </c>
      <c r="B464" s="208">
        <f t="shared" ref="B464:B527" si="38">RADIANS(A464)</f>
        <v>9.9920099676675442E-4</v>
      </c>
      <c r="C464" s="208">
        <f t="shared" si="35"/>
        <v>-0.17966074859317277</v>
      </c>
      <c r="D464" s="208">
        <f t="shared" si="36"/>
        <v>0.34526124700144384</v>
      </c>
      <c r="E464" s="208">
        <f>-((C464-C463)/($A$3))*$E$2*'PID Reaction'!$H$4</f>
        <v>-6.3434722662435306</v>
      </c>
      <c r="F464" s="208">
        <f t="shared" si="37"/>
        <v>-2.4275409774581256</v>
      </c>
    </row>
    <row r="465" spans="1:6" x14ac:dyDescent="0.25">
      <c r="A465" s="208">
        <f t="shared" ref="A465:A528" si="39">A464+$A$3</f>
        <v>5.7375000000000044E-2</v>
      </c>
      <c r="B465" s="208">
        <f t="shared" si="38"/>
        <v>1.0013826583317473E-3</v>
      </c>
      <c r="C465" s="208">
        <f t="shared" ref="C465:C528" si="40">$C$2*COS(B465*$B$2*360)</f>
        <v>-0.12922828247540399</v>
      </c>
      <c r="D465" s="208">
        <f t="shared" si="36"/>
        <v>0.24834315956428288</v>
      </c>
      <c r="E465" s="208">
        <f>-((C465-C464)/($A$3))*$E$2*'PID Reaction'!$H$4</f>
        <v>-6.4029058983119231</v>
      </c>
      <c r="F465" s="208">
        <f t="shared" si="37"/>
        <v>-2.6148756359185183</v>
      </c>
    </row>
    <row r="466" spans="1:6" x14ac:dyDescent="0.25">
      <c r="A466" s="208">
        <f t="shared" si="39"/>
        <v>5.7500000000000044E-2</v>
      </c>
      <c r="B466" s="208">
        <f t="shared" si="38"/>
        <v>1.0035643198967404E-3</v>
      </c>
      <c r="C466" s="208">
        <f t="shared" si="40"/>
        <v>-7.845909572782328E-2</v>
      </c>
      <c r="D466" s="208">
        <f t="shared" si="36"/>
        <v>0.15077798262398712</v>
      </c>
      <c r="E466" s="208">
        <f>-((C466-C465)/($A$3))*$E$2*'PID Reaction'!$H$4</f>
        <v>-6.4456559494728465</v>
      </c>
      <c r="F466" s="208">
        <f t="shared" si="37"/>
        <v>-2.7953969052771988</v>
      </c>
    </row>
    <row r="467" spans="1:6" x14ac:dyDescent="0.25">
      <c r="A467" s="208">
        <f t="shared" si="39"/>
        <v>5.7625000000000044E-2</v>
      </c>
      <c r="B467" s="208">
        <f t="shared" si="38"/>
        <v>1.0057459814617332E-3</v>
      </c>
      <c r="C467" s="208">
        <f t="shared" si="40"/>
        <v>-2.7485473885854466E-2</v>
      </c>
      <c r="D467" s="208">
        <f t="shared" si="36"/>
        <v>5.2819934585401962E-2</v>
      </c>
      <c r="E467" s="208">
        <f>-((C467-C466)/($A$3))*$E$2*'PID Reaction'!$H$4</f>
        <v>-6.4716110290563593</v>
      </c>
      <c r="F467" s="208">
        <f t="shared" si="37"/>
        <v>-2.9686344145415133</v>
      </c>
    </row>
    <row r="468" spans="1:6" x14ac:dyDescent="0.25">
      <c r="A468" s="208">
        <f t="shared" si="39"/>
        <v>5.7750000000000044E-2</v>
      </c>
      <c r="B468" s="208">
        <f t="shared" si="38"/>
        <v>1.0079276430267261E-3</v>
      </c>
      <c r="C468" s="208">
        <f t="shared" si="40"/>
        <v>2.3559764833626415E-2</v>
      </c>
      <c r="D468" s="208">
        <f t="shared" si="36"/>
        <v>-4.5275742471373226E-2</v>
      </c>
      <c r="E468" s="208">
        <f>-((C468-C467)/($A$3))*$E$2*'PID Reaction'!$H$4</f>
        <v>-6.480703507825293</v>
      </c>
      <c r="F468" s="208">
        <f t="shared" si="37"/>
        <v>-3.1341367714769146</v>
      </c>
    </row>
    <row r="469" spans="1:6" x14ac:dyDescent="0.25">
      <c r="A469" s="208">
        <f t="shared" si="39"/>
        <v>5.7875000000000044E-2</v>
      </c>
      <c r="B469" s="208">
        <f t="shared" si="38"/>
        <v>1.010109304591719E-3</v>
      </c>
      <c r="C469" s="208">
        <f t="shared" si="40"/>
        <v>7.4543615606906602E-2</v>
      </c>
      <c r="D469" s="208">
        <f t="shared" si="36"/>
        <v>-0.14325344785641669</v>
      </c>
      <c r="E469" s="208">
        <f>-((C469-C468)/($A$3))*$E$2*'PID Reaction'!$H$4</f>
        <v>-6.4729096941756517</v>
      </c>
      <c r="F469" s="208">
        <f t="shared" si="37"/>
        <v>-3.2914727387662377</v>
      </c>
    </row>
    <row r="470" spans="1:6" x14ac:dyDescent="0.25">
      <c r="A470" s="208">
        <f t="shared" si="39"/>
        <v>5.8000000000000045E-2</v>
      </c>
      <c r="B470" s="208">
        <f t="shared" si="38"/>
        <v>1.0122909661567118E-3</v>
      </c>
      <c r="C470" s="208">
        <f t="shared" si="40"/>
        <v>0.1253332335643185</v>
      </c>
      <c r="D470" s="208">
        <f t="shared" si="36"/>
        <v>-0.24085788826989343</v>
      </c>
      <c r="E470" s="208">
        <f>-((C470-C469)/($A$3))*$E$2*'PID Reaction'!$H$4</f>
        <v>-6.4482498958730128</v>
      </c>
      <c r="F470" s="208">
        <f t="shared" si="37"/>
        <v>-3.4402323576530383</v>
      </c>
    </row>
    <row r="471" spans="1:6" x14ac:dyDescent="0.25">
      <c r="A471" s="208">
        <f t="shared" si="39"/>
        <v>5.8125000000000045E-2</v>
      </c>
      <c r="B471" s="208">
        <f t="shared" si="38"/>
        <v>1.0144726277217049E-3</v>
      </c>
      <c r="C471" s="208">
        <f t="shared" si="40"/>
        <v>0.17579627993437644</v>
      </c>
      <c r="D471" s="208">
        <f t="shared" si="36"/>
        <v>-0.33783474300108857</v>
      </c>
      <c r="E471" s="208">
        <f>-((C471-C470)/($A$3))*$E$2*'PID Reaction'!$H$4</f>
        <v>-6.4067883671425561</v>
      </c>
      <c r="F471" s="208">
        <f t="shared" si="37"/>
        <v>-3.5800280161411622</v>
      </c>
    </row>
    <row r="472" spans="1:6" x14ac:dyDescent="0.25">
      <c r="A472" s="208">
        <f t="shared" si="39"/>
        <v>5.8250000000000045E-2</v>
      </c>
      <c r="B472" s="208">
        <f t="shared" si="38"/>
        <v>1.0166542892866978E-3</v>
      </c>
      <c r="C472" s="208">
        <f t="shared" si="40"/>
        <v>0.22580126686912272</v>
      </c>
      <c r="D472" s="208">
        <f t="shared" si="36"/>
        <v>-0.43393132659306788</v>
      </c>
      <c r="E472" s="208">
        <f>-((C472-C471)/($A$3))*$E$2*'PID Reaction'!$H$4</f>
        <v>-6.3486331412353865</v>
      </c>
      <c r="F472" s="208">
        <f t="shared" si="37"/>
        <v>-3.7104954589664683</v>
      </c>
    </row>
    <row r="473" spans="1:6" x14ac:dyDescent="0.25">
      <c r="A473" s="208">
        <f t="shared" si="39"/>
        <v>5.8375000000000045E-2</v>
      </c>
      <c r="B473" s="208">
        <f t="shared" si="38"/>
        <v>1.0188359508516906E-3</v>
      </c>
      <c r="C473" s="208">
        <f t="shared" si="40"/>
        <v>0.27521790005240426</v>
      </c>
      <c r="D473" s="208">
        <f t="shared" si="36"/>
        <v>-0.52889724724670739</v>
      </c>
      <c r="E473" s="208">
        <f>-((C473-C472)/($A$3))*$E$2*'PID Reaction'!$H$4</f>
        <v>-6.2739357489494241</v>
      </c>
      <c r="F473" s="208">
        <f t="shared" si="37"/>
        <v>-3.8312947367103662</v>
      </c>
    </row>
    <row r="474" spans="1:6" x14ac:dyDescent="0.25">
      <c r="A474" s="208">
        <f t="shared" si="39"/>
        <v>5.8500000000000045E-2</v>
      </c>
      <c r="B474" s="208">
        <f t="shared" si="38"/>
        <v>1.0210176124166835E-3</v>
      </c>
      <c r="C474" s="208">
        <f t="shared" si="40"/>
        <v>0.32391741819816611</v>
      </c>
      <c r="D474" s="208">
        <f t="shared" si="36"/>
        <v>-0.62248505924814379</v>
      </c>
      <c r="E474" s="208">
        <f>-((C474-C473)/($A$3))*$E$2*'PID Reaction'!$H$4</f>
        <v>-6.1828908237859226</v>
      </c>
      <c r="F474" s="208">
        <f t="shared" si="37"/>
        <v>-3.9421110915808724</v>
      </c>
    </row>
    <row r="475" spans="1:6" x14ac:dyDescent="0.25">
      <c r="A475" s="208">
        <f t="shared" si="39"/>
        <v>5.8625000000000045E-2</v>
      </c>
      <c r="B475" s="208">
        <f t="shared" si="38"/>
        <v>1.0231992739816766E-3</v>
      </c>
      <c r="C475" s="208">
        <f t="shared" si="40"/>
        <v>0.37177292855422928</v>
      </c>
      <c r="D475" s="208">
        <f t="shared" si="36"/>
        <v>-0.71445090771980468</v>
      </c>
      <c r="E475" s="208">
        <f>-((C475-C474)/($A$3))*$E$2*'PID Reaction'!$H$4</f>
        <v>-6.0757355948057796</v>
      </c>
      <c r="F475" s="208">
        <f t="shared" si="37"/>
        <v>-4.0426557775536303</v>
      </c>
    </row>
    <row r="476" spans="1:6" x14ac:dyDescent="0.25">
      <c r="A476" s="208">
        <f t="shared" si="39"/>
        <v>5.8750000000000045E-2</v>
      </c>
      <c r="B476" s="208">
        <f t="shared" si="38"/>
        <v>1.0253809355466694E-3</v>
      </c>
      <c r="C476" s="208">
        <f t="shared" si="40"/>
        <v>0.41865973753744556</v>
      </c>
      <c r="D476" s="208">
        <f t="shared" si="36"/>
        <v>-0.80455516401521077</v>
      </c>
      <c r="E476" s="208">
        <f>-((C476-C475)/($A$3))*$E$2*'PID Reaction'!$H$4</f>
        <v>-5.9527492685091392</v>
      </c>
      <c r="F476" s="208">
        <f t="shared" si="37"/>
        <v>-4.1326668127364625</v>
      </c>
    </row>
    <row r="477" spans="1:6" x14ac:dyDescent="0.25">
      <c r="A477" s="208">
        <f t="shared" si="39"/>
        <v>5.8875000000000045E-2</v>
      </c>
      <c r="B477" s="208">
        <f t="shared" si="38"/>
        <v>1.0275625971116623E-3</v>
      </c>
      <c r="C477" s="208">
        <f t="shared" si="40"/>
        <v>0.46445567563857115</v>
      </c>
      <c r="D477" s="208">
        <f t="shared" si="36"/>
        <v>-0.89256305010166781</v>
      </c>
      <c r="E477" s="208">
        <f>-((C477-C476)/($A$3))*$E$2*'PID Reaction'!$H$4</f>
        <v>-5.8142523013189038</v>
      </c>
      <c r="F477" s="208">
        <f t="shared" si="37"/>
        <v>-4.2119096619961693</v>
      </c>
    </row>
    <row r="478" spans="1:6" x14ac:dyDescent="0.25">
      <c r="A478" s="208">
        <f t="shared" si="39"/>
        <v>5.9000000000000045E-2</v>
      </c>
      <c r="B478" s="208">
        <f t="shared" si="38"/>
        <v>1.0297442586766552E-3</v>
      </c>
      <c r="C478" s="208">
        <f t="shared" si="40"/>
        <v>0.5090414157503832</v>
      </c>
      <c r="D478" s="208">
        <f t="shared" si="36"/>
        <v>-0.97824525030414144</v>
      </c>
      <c r="E478" s="208">
        <f>-((C478-C477)/($A$3))*$E$2*'PID Reaction'!$H$4</f>
        <v>-5.6606055645956568</v>
      </c>
      <c r="F478" s="208">
        <f t="shared" si="37"/>
        <v>-4.2801778480695525</v>
      </c>
    </row>
    <row r="479" spans="1:6" x14ac:dyDescent="0.25">
      <c r="A479" s="208">
        <f t="shared" si="39"/>
        <v>5.9125000000000046E-2</v>
      </c>
      <c r="B479" s="208">
        <f t="shared" si="38"/>
        <v>1.0319259202416482E-3</v>
      </c>
      <c r="C479" s="208">
        <f t="shared" si="40"/>
        <v>0.55230078408954475</v>
      </c>
      <c r="D479" s="208">
        <f t="shared" si="36"/>
        <v>-1.061378508816242</v>
      </c>
      <c r="E479" s="208">
        <f>-((C479-C478)/($A$3))*$E$2*'PID Reaction'!$H$4</f>
        <v>-5.4922094043399499</v>
      </c>
      <c r="F479" s="208">
        <f t="shared" si="37"/>
        <v>-4.337293489566024</v>
      </c>
    </row>
    <row r="480" spans="1:6" x14ac:dyDescent="0.25">
      <c r="A480" s="208">
        <f t="shared" si="39"/>
        <v>5.9250000000000046E-2</v>
      </c>
      <c r="B480" s="208">
        <f t="shared" si="38"/>
        <v>1.0341075818066411E-3</v>
      </c>
      <c r="C480" s="208">
        <f t="shared" si="40"/>
        <v>0.5941210629020538</v>
      </c>
      <c r="D480" s="208">
        <f t="shared" si="36"/>
        <v>-1.1417462114213928</v>
      </c>
      <c r="E480" s="208">
        <f>-((C480-C479)/($A$3))*$E$2*'PID Reaction'!$H$4</f>
        <v>-5.3095025980361479</v>
      </c>
      <c r="F480" s="208">
        <f t="shared" si="37"/>
        <v>-4.3831077644598659</v>
      </c>
    </row>
    <row r="481" spans="1:6" x14ac:dyDescent="0.25">
      <c r="A481" s="208">
        <f t="shared" si="39"/>
        <v>5.9375000000000046E-2</v>
      </c>
      <c r="B481" s="208">
        <f t="shared" si="38"/>
        <v>1.036289243371634E-3</v>
      </c>
      <c r="C481" s="208">
        <f t="shared" si="40"/>
        <v>0.63439328416366081</v>
      </c>
      <c r="D481" s="208">
        <f t="shared" si="36"/>
        <v>-1.2191389499086736</v>
      </c>
      <c r="E481" s="208">
        <f>-((C481-C480)/($A$3))*$E$2*'PID Reaction'!$H$4</f>
        <v>-5.1129612113736256</v>
      </c>
      <c r="F481" s="208">
        <f t="shared" si="37"/>
        <v>-4.4175012978651882</v>
      </c>
    </row>
    <row r="482" spans="1:6" x14ac:dyDescent="0.25">
      <c r="A482" s="208">
        <f t="shared" si="39"/>
        <v>5.9500000000000046E-2</v>
      </c>
      <c r="B482" s="208">
        <f t="shared" si="38"/>
        <v>1.0384709049366268E-3</v>
      </c>
      <c r="C482" s="208">
        <f t="shared" si="40"/>
        <v>0.67301251350978597</v>
      </c>
      <c r="D482" s="208">
        <f t="shared" si="36"/>
        <v>-1.2933550677122962</v>
      </c>
      <c r="E482" s="208">
        <f>-((C482-C481)/($A$3))*$E$2*'PID Reaction'!$H$4</f>
        <v>-4.9030973577840502</v>
      </c>
      <c r="F482" s="208">
        <f t="shared" si="37"/>
        <v>-4.4403844730819868</v>
      </c>
    </row>
    <row r="483" spans="1:6" x14ac:dyDescent="0.25">
      <c r="A483" s="208">
        <f t="shared" si="39"/>
        <v>5.9625000000000046E-2</v>
      </c>
      <c r="B483" s="208">
        <f t="shared" si="38"/>
        <v>1.0406525665016199E-3</v>
      </c>
      <c r="C483" s="208">
        <f t="shared" si="40"/>
        <v>0.70987812365530545</v>
      </c>
      <c r="D483" s="208">
        <f t="shared" si="36"/>
        <v>-1.3642011853533467</v>
      </c>
      <c r="E483" s="208">
        <f>-((C483-C482)/($A$3))*$E$2*'PID Reaction'!$H$4</f>
        <v>-4.6804578640751524</v>
      </c>
      <c r="F483" s="208">
        <f t="shared" si="37"/>
        <v>-4.4516976651039846</v>
      </c>
    </row>
    <row r="484" spans="1:6" x14ac:dyDescent="0.25">
      <c r="A484" s="208">
        <f t="shared" si="39"/>
        <v>5.9750000000000046E-2</v>
      </c>
      <c r="B484" s="208">
        <f t="shared" si="38"/>
        <v>1.0428342280666128E-3</v>
      </c>
      <c r="C484" s="208">
        <f t="shared" si="40"/>
        <v>0.74489405659163455</v>
      </c>
      <c r="D484" s="208">
        <f t="shared" si="36"/>
        <v>-1.4314927043144079</v>
      </c>
      <c r="E484" s="208">
        <f>-((C484-C483)/($A$3))*$E$2*'PID Reaction'!$H$4</f>
        <v>-4.4456228455963407</v>
      </c>
      <c r="F484" s="208">
        <f t="shared" si="37"/>
        <v>-4.4514113959789281</v>
      </c>
    </row>
    <row r="485" spans="1:6" x14ac:dyDescent="0.25">
      <c r="A485" s="208">
        <f t="shared" si="39"/>
        <v>5.9875000000000046E-2</v>
      </c>
      <c r="B485" s="208">
        <f t="shared" si="38"/>
        <v>1.0450158896316056E-3</v>
      </c>
      <c r="C485" s="208">
        <f t="shared" si="40"/>
        <v>0.77796907387804848</v>
      </c>
      <c r="D485" s="208">
        <f t="shared" si="36"/>
        <v>-1.4950542880344009</v>
      </c>
      <c r="E485" s="208">
        <f>-((C485-C484)/($A$3))*$E$2*'PID Reaction'!$H$4</f>
        <v>-4.1992041946831122</v>
      </c>
      <c r="F485" s="208">
        <f t="shared" si="37"/>
        <v>-4.4395264116173276</v>
      </c>
    </row>
    <row r="486" spans="1:6" x14ac:dyDescent="0.25">
      <c r="A486" s="208">
        <f t="shared" si="39"/>
        <v>6.0000000000000046E-2</v>
      </c>
      <c r="B486" s="208">
        <f t="shared" si="38"/>
        <v>1.0471975511965985E-3</v>
      </c>
      <c r="C486" s="208">
        <f t="shared" si="40"/>
        <v>0.80901699437495944</v>
      </c>
      <c r="D486" s="208">
        <f t="shared" si="36"/>
        <v>-1.5547203187701346</v>
      </c>
      <c r="E486" s="208">
        <f>-((C486-C485)/($A$3))*$E$2*'PID Reaction'!$H$4</f>
        <v>-3.9418439862878154</v>
      </c>
      <c r="F486" s="208">
        <f t="shared" si="37"/>
        <v>-4.4160736798487887</v>
      </c>
    </row>
    <row r="487" spans="1:6" x14ac:dyDescent="0.25">
      <c r="A487" s="208">
        <f t="shared" si="39"/>
        <v>6.0125000000000046E-2</v>
      </c>
      <c r="B487" s="208">
        <f t="shared" si="38"/>
        <v>1.0493792127615914E-3</v>
      </c>
      <c r="C487" s="208">
        <f t="shared" si="40"/>
        <v>0.83795691879975864</v>
      </c>
      <c r="D487" s="208">
        <f t="shared" si="36"/>
        <v>-1.6103353291342484</v>
      </c>
      <c r="E487" s="208">
        <f>-((C487-C486)/($A$3))*$E$2*'PID Reaction'!$H$4</f>
        <v>-3.6742128049725062</v>
      </c>
      <c r="F487" s="208">
        <f t="shared" si="37"/>
        <v>-4.3811143097313332</v>
      </c>
    </row>
    <row r="488" spans="1:6" x14ac:dyDescent="0.25">
      <c r="A488" s="208">
        <f t="shared" si="39"/>
        <v>6.0250000000000047E-2</v>
      </c>
      <c r="B488" s="208">
        <f t="shared" si="38"/>
        <v>1.0515608743265844E-3</v>
      </c>
      <c r="C488" s="208">
        <f t="shared" si="40"/>
        <v>0.86471344052016608</v>
      </c>
      <c r="D488" s="208">
        <f t="shared" si="36"/>
        <v>-1.6617544071852239</v>
      </c>
      <c r="E488" s="208">
        <f>-((C488-C487)/($A$3))*$E$2*'PID Reaction'!$H$4</f>
        <v>-3.3970079976229277</v>
      </c>
      <c r="F488" s="208">
        <f t="shared" si="37"/>
        <v>-4.3347393923242663</v>
      </c>
    </row>
    <row r="489" spans="1:6" x14ac:dyDescent="0.25">
      <c r="A489" s="208">
        <f t="shared" si="39"/>
        <v>6.0375000000000047E-2</v>
      </c>
      <c r="B489" s="208">
        <f t="shared" si="38"/>
        <v>1.0537425358915773E-3</v>
      </c>
      <c r="C489" s="208">
        <f t="shared" si="40"/>
        <v>0.88921684203569318</v>
      </c>
      <c r="D489" s="208">
        <f t="shared" si="36"/>
        <v>-1.7088435740136729</v>
      </c>
      <c r="E489" s="208">
        <f>-((C489-C488)/($A$3))*$E$2*'PID Reaction'!$H$4</f>
        <v>-3.1109518564113205</v>
      </c>
      <c r="F489" s="208">
        <f t="shared" si="37"/>
        <v>-4.2770697633385835</v>
      </c>
    </row>
    <row r="490" spans="1:6" x14ac:dyDescent="0.25">
      <c r="A490" s="208">
        <f t="shared" si="39"/>
        <v>6.0500000000000047E-2</v>
      </c>
      <c r="B490" s="208">
        <f t="shared" si="38"/>
        <v>1.0559241974565702E-3</v>
      </c>
      <c r="C490" s="208">
        <f t="shared" si="40"/>
        <v>0.91140327663545206</v>
      </c>
      <c r="D490" s="208">
        <f t="shared" si="36"/>
        <v>-1.7514801328414138</v>
      </c>
      <c r="E490" s="208">
        <f>-((C490-C489)/($A$3))*$E$2*'PID Reaction'!$H$4</f>
        <v>-2.8167897367853878</v>
      </c>
      <c r="F490" s="208">
        <f t="shared" si="37"/>
        <v>-4.2082556882845319</v>
      </c>
    </row>
    <row r="491" spans="1:6" x14ac:dyDescent="0.25">
      <c r="A491" s="208">
        <f t="shared" si="39"/>
        <v>6.0625000000000047E-2</v>
      </c>
      <c r="B491" s="208">
        <f t="shared" si="38"/>
        <v>1.058105859021563E-3</v>
      </c>
      <c r="C491" s="208">
        <f t="shared" si="40"/>
        <v>0.9312149347588099</v>
      </c>
      <c r="D491" s="208">
        <f t="shared" si="36"/>
        <v>-1.7895529887233954</v>
      </c>
      <c r="E491" s="208">
        <f>-((C491-C490)/($A$3))*$E$2*'PID Reaction'!$H$4</f>
        <v>-2.5152881153415101</v>
      </c>
      <c r="F491" s="208">
        <f t="shared" si="37"/>
        <v>-4.1284764709356789</v>
      </c>
    </row>
    <row r="492" spans="1:6" x14ac:dyDescent="0.25">
      <c r="A492" s="208">
        <f t="shared" si="39"/>
        <v>6.0750000000000047E-2</v>
      </c>
      <c r="B492" s="208">
        <f t="shared" si="38"/>
        <v>1.0602875205865561E-3</v>
      </c>
      <c r="C492" s="208">
        <f t="shared" si="40"/>
        <v>0.94860019462551037</v>
      </c>
      <c r="D492" s="208">
        <f t="shared" si="36"/>
        <v>-1.8229629380196284</v>
      </c>
      <c r="E492" s="208">
        <f>-((C492-C491)/($A$3))*$E$2*'PID Reaction'!$H$4</f>
        <v>-2.2072325926762923</v>
      </c>
      <c r="F492" s="208">
        <f t="shared" si="37"/>
        <v>-4.0379399861302678</v>
      </c>
    </row>
    <row r="493" spans="1:6" x14ac:dyDescent="0.25">
      <c r="A493" s="208">
        <f t="shared" si="39"/>
        <v>6.0875000000000047E-2</v>
      </c>
      <c r="B493" s="208">
        <f t="shared" si="38"/>
        <v>1.062469182151549E-3</v>
      </c>
      <c r="C493" s="208">
        <f t="shared" si="40"/>
        <v>0.96351375674275475</v>
      </c>
      <c r="D493" s="208">
        <f t="shared" si="36"/>
        <v>-1.8516229268828217</v>
      </c>
      <c r="E493" s="208">
        <f>-((C493-C492)/($A$3))*$E$2*'PID Reaction'!$H$4</f>
        <v>-1.8934258464053453</v>
      </c>
      <c r="F493" s="208">
        <f t="shared" si="37"/>
        <v>-3.9368821381270789</v>
      </c>
    </row>
    <row r="494" spans="1:6" x14ac:dyDescent="0.25">
      <c r="A494" s="208">
        <f t="shared" si="39"/>
        <v>6.1000000000000047E-2</v>
      </c>
      <c r="B494" s="208">
        <f t="shared" si="38"/>
        <v>1.0646508437165418E-3</v>
      </c>
      <c r="C494" s="208">
        <f t="shared" si="40"/>
        <v>0.97591676193875176</v>
      </c>
      <c r="D494" s="208">
        <f t="shared" si="36"/>
        <v>-1.875458278088177</v>
      </c>
      <c r="E494" s="208">
        <f>-((C494-C493)/($A$3))*$E$2*'PID Reaction'!$H$4</f>
        <v>-1.5746855396837811</v>
      </c>
      <c r="F494" s="208">
        <f t="shared" si="37"/>
        <v>-3.825566245927015</v>
      </c>
    </row>
    <row r="495" spans="1:6" x14ac:dyDescent="0.25">
      <c r="A495" s="208">
        <f t="shared" si="39"/>
        <v>6.1125000000000047E-2</v>
      </c>
      <c r="B495" s="208">
        <f t="shared" si="38"/>
        <v>1.0668325052815347E-3</v>
      </c>
      <c r="C495" s="208">
        <f t="shared" si="40"/>
        <v>0.98577689261521106</v>
      </c>
      <c r="D495" s="208">
        <f t="shared" si="36"/>
        <v>-1.8944068856143557</v>
      </c>
      <c r="E495" s="208">
        <f>-((C495-C494)/($A$3))*$E$2*'PID Reaction'!$H$4</f>
        <v>-1.2518421906832724</v>
      </c>
      <c r="F495" s="208">
        <f t="shared" si="37"/>
        <v>-3.704282357162199</v>
      </c>
    </row>
    <row r="496" spans="1:6" x14ac:dyDescent="0.25">
      <c r="A496" s="208">
        <f t="shared" si="39"/>
        <v>6.1250000000000047E-2</v>
      </c>
      <c r="B496" s="208">
        <f t="shared" si="38"/>
        <v>1.0690141668465278E-3</v>
      </c>
      <c r="C496" s="208">
        <f t="shared" si="40"/>
        <v>0.99306845695492885</v>
      </c>
      <c r="D496" s="208">
        <f t="shared" si="36"/>
        <v>-1.9084193764685651</v>
      </c>
      <c r="E496" s="208">
        <f>-((C496-C495)/($A$3))*$E$2*'PID Reaction'!$H$4</f>
        <v>-0.92573700857056951</v>
      </c>
      <c r="F496" s="208">
        <f t="shared" si="37"/>
        <v>-3.5733464923401757</v>
      </c>
    </row>
    <row r="497" spans="1:6" x14ac:dyDescent="0.25">
      <c r="A497" s="208">
        <f t="shared" si="39"/>
        <v>6.1375000000000048E-2</v>
      </c>
      <c r="B497" s="208">
        <f t="shared" si="38"/>
        <v>1.0711958284115206E-3</v>
      </c>
      <c r="C497" s="208">
        <f t="shared" si="40"/>
        <v>0.99777245586505836</v>
      </c>
      <c r="D497" s="208">
        <f t="shared" si="36"/>
        <v>-1.9174592393341172</v>
      </c>
      <c r="E497" s="208">
        <f>-((C497-C496)/($A$3))*$E$2*'PID Reaction'!$H$4</f>
        <v>-0.59721970163004312</v>
      </c>
      <c r="F497" s="208">
        <f t="shared" si="37"/>
        <v>-3.4330998214124748</v>
      </c>
    </row>
    <row r="498" spans="1:6" x14ac:dyDescent="0.25">
      <c r="A498" s="208">
        <f t="shared" si="39"/>
        <v>6.1500000000000048E-2</v>
      </c>
      <c r="B498" s="208">
        <f t="shared" si="38"/>
        <v>1.0733774899765135E-3</v>
      </c>
      <c r="C498" s="208">
        <f t="shared" si="40"/>
        <v>0.99987663248166092</v>
      </c>
      <c r="D498" s="208">
        <f t="shared" si="36"/>
        <v>-1.9215029197053073</v>
      </c>
      <c r="E498" s="208">
        <f>-((C498-C497)/($A$3))*$E$2*'PID Reaction'!$H$4</f>
        <v>-0.26714626324386098</v>
      </c>
      <c r="F498" s="208">
        <f t="shared" si="37"/>
        <v>-3.2839077748132399</v>
      </c>
    </row>
    <row r="499" spans="1:6" x14ac:dyDescent="0.25">
      <c r="A499" s="208">
        <f t="shared" si="39"/>
        <v>6.1625000000000048E-2</v>
      </c>
      <c r="B499" s="208">
        <f t="shared" si="38"/>
        <v>1.0755591515415064E-3</v>
      </c>
      <c r="C499" s="208">
        <f t="shared" si="40"/>
        <v>0.99937550410650644</v>
      </c>
      <c r="D499" s="208">
        <f t="shared" si="36"/>
        <v>-1.9205398812616379</v>
      </c>
      <c r="E499" s="208">
        <f>-((C499-C498)/($A$3))*$E$2*'PID Reaction'!$H$4</f>
        <v>6.3623258509612826E-2</v>
      </c>
      <c r="F499" s="208">
        <f t="shared" si="37"/>
        <v>-3.1261590912839763</v>
      </c>
    </row>
    <row r="500" spans="1:6" x14ac:dyDescent="0.25">
      <c r="A500" s="208">
        <f t="shared" si="39"/>
        <v>6.1750000000000048E-2</v>
      </c>
      <c r="B500" s="208">
        <f t="shared" si="38"/>
        <v>1.0777408131064994E-3</v>
      </c>
      <c r="C500" s="208">
        <f t="shared" si="40"/>
        <v>0.9962703764929397</v>
      </c>
      <c r="D500" s="208">
        <f t="shared" si="36"/>
        <v>-1.914572633321542</v>
      </c>
      <c r="E500" s="208">
        <f>-((C500-C499)/($A$3))*$E$2*'PID Reaction'!$H$4</f>
        <v>0.39422700181843306</v>
      </c>
      <c r="F500" s="208">
        <f t="shared" si="37"/>
        <v>-2.9602648049656231</v>
      </c>
    </row>
    <row r="501" spans="1:6" x14ac:dyDescent="0.25">
      <c r="A501" s="208">
        <f t="shared" si="39"/>
        <v>6.1875000000000048E-2</v>
      </c>
      <c r="B501" s="208">
        <f t="shared" si="38"/>
        <v>1.0799224746714923E-3</v>
      </c>
      <c r="C501" s="208">
        <f t="shared" si="40"/>
        <v>0.99056934044357425</v>
      </c>
      <c r="D501" s="208">
        <f t="shared" si="36"/>
        <v>-1.9036167243040345</v>
      </c>
      <c r="E501" s="208">
        <f>-((C501-C500)/($A$3))*$E$2*'PID Reaction'!$H$4</f>
        <v>0.72380353682743725</v>
      </c>
      <c r="F501" s="208">
        <f t="shared" si="37"/>
        <v>-2.786657174397126</v>
      </c>
    </row>
    <row r="502" spans="1:6" x14ac:dyDescent="0.25">
      <c r="A502" s="208">
        <f t="shared" si="39"/>
        <v>6.2000000000000048E-2</v>
      </c>
      <c r="B502" s="208">
        <f t="shared" si="38"/>
        <v>1.0821041362364852E-3</v>
      </c>
      <c r="C502" s="208">
        <f t="shared" si="40"/>
        <v>0.98228725072868506</v>
      </c>
      <c r="D502" s="208">
        <f t="shared" si="36"/>
        <v>-1.8877007012153433</v>
      </c>
      <c r="E502" s="208">
        <f>-((C502-C501)/($A$3))*$E$2*'PID Reaction'!$H$4</f>
        <v>1.0514941102023323</v>
      </c>
      <c r="F502" s="208">
        <f t="shared" si="37"/>
        <v>-2.6057885562111678</v>
      </c>
    </row>
    <row r="503" spans="1:6" x14ac:dyDescent="0.25">
      <c r="A503" s="208">
        <f t="shared" si="39"/>
        <v>6.2125000000000048E-2</v>
      </c>
      <c r="B503" s="208">
        <f t="shared" si="38"/>
        <v>1.084285797801478E-3</v>
      </c>
      <c r="C503" s="208">
        <f t="shared" si="40"/>
        <v>0.97144568738022219</v>
      </c>
      <c r="D503" s="208">
        <f t="shared" si="36"/>
        <v>-1.8668660352660684</v>
      </c>
      <c r="E503" s="208">
        <f>-((C503-C502)/($A$3))*$E$2*'PID Reaction'!$H$4</f>
        <v>1.3764448827208455</v>
      </c>
      <c r="F503" s="208">
        <f t="shared" si="37"/>
        <v>-2.4181302264617415</v>
      </c>
    </row>
    <row r="504" spans="1:6" x14ac:dyDescent="0.25">
      <c r="A504" s="208">
        <f t="shared" si="39"/>
        <v>6.2250000000000048E-2</v>
      </c>
      <c r="B504" s="208">
        <f t="shared" si="38"/>
        <v>1.0864674593664709E-3</v>
      </c>
      <c r="C504" s="208">
        <f t="shared" si="40"/>
        <v>0.95807289946231422</v>
      </c>
      <c r="D504" s="208">
        <f t="shared" si="36"/>
        <v>-1.8411670138127079</v>
      </c>
      <c r="E504" s="208">
        <f>-((C504-C503)/($A$3))*$E$2*'PID Reaction'!$H$4</f>
        <v>1.6978091540575957</v>
      </c>
      <c r="F504" s="208">
        <f t="shared" si="37"/>
        <v>-2.2241711526548342</v>
      </c>
    </row>
    <row r="505" spans="1:6" x14ac:dyDescent="0.25">
      <c r="A505" s="208">
        <f t="shared" si="39"/>
        <v>6.2375000000000048E-2</v>
      </c>
      <c r="B505" s="208">
        <f t="shared" si="38"/>
        <v>1.088649120931464E-3</v>
      </c>
      <c r="C505" s="208">
        <f t="shared" si="40"/>
        <v>0.94220373146475256</v>
      </c>
      <c r="D505" s="208">
        <f t="shared" si="36"/>
        <v>-1.8106705989050738</v>
      </c>
      <c r="E505" s="208">
        <f>-((C505-C504)/($A$3))*$E$2*'PID Reaction'!$H$4</f>
        <v>2.0147495689704282</v>
      </c>
      <c r="F505" s="208">
        <f t="shared" si="37"/>
        <v>-2.0244167196817222</v>
      </c>
    </row>
    <row r="506" spans="1:6" x14ac:dyDescent="0.25">
      <c r="A506" s="208">
        <f t="shared" si="39"/>
        <v>6.2500000000000042E-2</v>
      </c>
      <c r="B506" s="208">
        <f t="shared" si="38"/>
        <v>1.0908307824964566E-3</v>
      </c>
      <c r="C506" s="208">
        <f t="shared" si="40"/>
        <v>0.92387953251128085</v>
      </c>
      <c r="D506" s="208">
        <f t="shared" si="36"/>
        <v>-1.7754562528082289</v>
      </c>
      <c r="E506" s="208">
        <f>-((C506-C505)/($A$3))*$E$2*'PID Reaction'!$H$4</f>
        <v>2.3264402991327673</v>
      </c>
      <c r="F506" s="208">
        <f t="shared" si="37"/>
        <v>-1.8193874129748144</v>
      </c>
    </row>
    <row r="507" spans="1:6" x14ac:dyDescent="0.25">
      <c r="A507" s="208">
        <f t="shared" si="39"/>
        <v>6.2625000000000042E-2</v>
      </c>
      <c r="B507" s="208">
        <f t="shared" si="38"/>
        <v>1.0930124440614497E-3</v>
      </c>
      <c r="C507" s="208">
        <f t="shared" si="40"/>
        <v>0.90314804861920406</v>
      </c>
      <c r="D507" s="208">
        <f t="shared" si="36"/>
        <v>-1.7356157309534692</v>
      </c>
      <c r="E507" s="208">
        <f>-((C507-C506)/($A$3))*$E$2*'PID Reaction'!$H$4</f>
        <v>2.6320691949380701</v>
      </c>
      <c r="F507" s="208">
        <f t="shared" si="37"/>
        <v>-1.6096174623169215</v>
      </c>
    </row>
    <row r="508" spans="1:6" x14ac:dyDescent="0.25">
      <c r="A508" s="208">
        <f t="shared" si="39"/>
        <v>6.2750000000000042E-2</v>
      </c>
      <c r="B508" s="208">
        <f t="shared" si="38"/>
        <v>1.0951941056264426E-3</v>
      </c>
      <c r="C508" s="208">
        <f t="shared" si="40"/>
        <v>0.88006329829112384</v>
      </c>
      <c r="D508" s="208">
        <f t="shared" si="36"/>
        <v>-1.6912528428579845</v>
      </c>
      <c r="E508" s="208">
        <f>-((C508-C507)/($A$3))*$E$2*'PID Reaction'!$H$4</f>
        <v>2.930839901653064</v>
      </c>
      <c r="F508" s="208">
        <f t="shared" si="37"/>
        <v>-1.3956534498381348</v>
      </c>
    </row>
    <row r="509" spans="1:6" x14ac:dyDescent="0.25">
      <c r="A509" s="208">
        <f t="shared" si="39"/>
        <v>6.2875000000000042E-2</v>
      </c>
      <c r="B509" s="208">
        <f t="shared" si="38"/>
        <v>1.0973757671914354E-3</v>
      </c>
      <c r="C509" s="208">
        <f t="shared" si="40"/>
        <v>0.85468543176289047</v>
      </c>
      <c r="D509" s="208">
        <f t="shared" si="36"/>
        <v>-1.6424831816360173</v>
      </c>
      <c r="E509" s="208">
        <f>-((C509-C508)/($A$3))*$E$2*'PID Reaction'!$H$4</f>
        <v>3.2219739344245086</v>
      </c>
      <c r="F509" s="208">
        <f t="shared" si="37"/>
        <v>-1.1780528858269161</v>
      </c>
    </row>
    <row r="510" spans="1:6" x14ac:dyDescent="0.25">
      <c r="A510" s="208">
        <f t="shared" si="39"/>
        <v>6.3000000000000042E-2</v>
      </c>
      <c r="B510" s="208">
        <f t="shared" si="38"/>
        <v>1.0995574287564283E-3</v>
      </c>
      <c r="C510" s="208">
        <f t="shared" si="40"/>
        <v>0.82708057427455128</v>
      </c>
      <c r="D510" s="208">
        <f t="shared" si="36"/>
        <v>-1.5894338228063762</v>
      </c>
      <c r="E510" s="208">
        <f>-((C510-C509)/($A$3))*$E$2*'PID Reaction'!$H$4</f>
        <v>3.5047127067195425</v>
      </c>
      <c r="F510" s="208">
        <f t="shared" si="37"/>
        <v>-0.95738275606651102</v>
      </c>
    </row>
    <row r="511" spans="1:6" x14ac:dyDescent="0.25">
      <c r="A511" s="208">
        <f t="shared" si="39"/>
        <v>6.3125000000000042E-2</v>
      </c>
      <c r="B511" s="208">
        <f t="shared" si="38"/>
        <v>1.1017390903214214E-3</v>
      </c>
      <c r="C511" s="208">
        <f t="shared" si="40"/>
        <v>0.79732065377269534</v>
      </c>
      <c r="D511" s="208">
        <f t="shared" si="36"/>
        <v>-1.5322429931811397</v>
      </c>
      <c r="E511" s="208">
        <f>-((C511-C510)/($A$3))*$E$2*'PID Reaction'!$H$4</f>
        <v>3.7783195069156297</v>
      </c>
      <c r="F511" s="208">
        <f t="shared" si="37"/>
        <v>-0.73421804448191219</v>
      </c>
    </row>
    <row r="512" spans="1:6" x14ac:dyDescent="0.25">
      <c r="A512" s="208">
        <f t="shared" si="39"/>
        <v>6.3250000000000042E-2</v>
      </c>
      <c r="B512" s="208">
        <f t="shared" si="38"/>
        <v>1.1039207518864142E-3</v>
      </c>
      <c r="C512" s="208">
        <f t="shared" si="40"/>
        <v>0.76548321349307735</v>
      </c>
      <c r="D512" s="208">
        <f t="shared" si="36"/>
        <v>-1.4710597106981866</v>
      </c>
      <c r="E512" s="208">
        <f>-((C512-C511)/($A$3))*$E$2*'PID Reaction'!$H$4</f>
        <v>4.0420814179002997</v>
      </c>
      <c r="F512" s="208">
        <f t="shared" si="37"/>
        <v>-0.50914023494643967</v>
      </c>
    </row>
    <row r="513" spans="1:6" x14ac:dyDescent="0.25">
      <c r="A513" s="208">
        <f t="shared" si="39"/>
        <v>6.3375000000000042E-2</v>
      </c>
      <c r="B513" s="208">
        <f t="shared" si="38"/>
        <v>1.1061024134514071E-3</v>
      </c>
      <c r="C513" s="208">
        <f t="shared" si="40"/>
        <v>0.73165120991191268</v>
      </c>
      <c r="D513" s="208">
        <f t="shared" si="36"/>
        <v>-1.4060433961361192</v>
      </c>
      <c r="E513" s="208">
        <f>-((C513-C512)/($A$3))*$E$2*'PID Reaction'!$H$4</f>
        <v>4.2953111746646666</v>
      </c>
      <c r="F513" s="208">
        <f t="shared" si="37"/>
        <v>-0.28273579615198907</v>
      </c>
    </row>
    <row r="514" spans="1:6" x14ac:dyDescent="0.25">
      <c r="A514" s="208">
        <f t="shared" si="39"/>
        <v>6.3500000000000043E-2</v>
      </c>
      <c r="B514" s="208">
        <f t="shared" si="38"/>
        <v>1.1082840750164E-3</v>
      </c>
      <c r="C514" s="208">
        <f t="shared" si="40"/>
        <v>0.69591279659230365</v>
      </c>
      <c r="D514" s="208">
        <f t="shared" si="36"/>
        <v>-1.3373634577232938</v>
      </c>
      <c r="E514" s="208">
        <f>-((C514-C513)/($A$3))*$E$2*'PID Reaction'!$H$4</f>
        <v>4.5373489550575625</v>
      </c>
      <c r="F514" s="208">
        <f t="shared" si="37"/>
        <v>-5.5594653490787377E-2</v>
      </c>
    </row>
    <row r="515" spans="1:6" x14ac:dyDescent="0.25">
      <c r="A515" s="208">
        <f t="shared" si="39"/>
        <v>6.3625000000000043E-2</v>
      </c>
      <c r="B515" s="208">
        <f t="shared" si="38"/>
        <v>1.1104657365813928E-3</v>
      </c>
      <c r="C515" s="208">
        <f t="shared" si="40"/>
        <v>0.65836109448896529</v>
      </c>
      <c r="D515" s="208">
        <f t="shared" si="36"/>
        <v>-1.2651988497232243</v>
      </c>
      <c r="E515" s="208">
        <f>-((C515-C514)/($A$3))*$E$2*'PID Reaction'!$H$4</f>
        <v>4.7675640990398378</v>
      </c>
      <c r="F515" s="208">
        <f t="shared" si="37"/>
        <v>0.17169134806992545</v>
      </c>
    </row>
    <row r="516" spans="1:6" x14ac:dyDescent="0.25">
      <c r="A516" s="208">
        <f t="shared" si="39"/>
        <v>6.3750000000000043E-2</v>
      </c>
      <c r="B516" s="208">
        <f t="shared" si="38"/>
        <v>1.1126473981463859E-3</v>
      </c>
      <c r="C516" s="208">
        <f t="shared" si="40"/>
        <v>0.6190939493098182</v>
      </c>
      <c r="D516" s="208">
        <f t="shared" si="36"/>
        <v>-1.1897376061466503</v>
      </c>
      <c r="E516" s="208">
        <f>-((C516-C515)/($A$3))*$E$2*'PID Reaction'!$H$4</f>
        <v>4.9853567519445141</v>
      </c>
      <c r="F516" s="208">
        <f t="shared" si="37"/>
        <v>0.3985299861147017</v>
      </c>
    </row>
    <row r="517" spans="1:6" x14ac:dyDescent="0.25">
      <c r="A517" s="208">
        <f t="shared" si="39"/>
        <v>6.3875000000000043E-2</v>
      </c>
      <c r="B517" s="208">
        <f t="shared" si="38"/>
        <v>1.1148290597113788E-3</v>
      </c>
      <c r="C517" s="208">
        <f t="shared" si="40"/>
        <v>0.57821367656663181</v>
      </c>
      <c r="D517" s="208">
        <f t="shared" si="36"/>
        <v>-1.1111763508051591</v>
      </c>
      <c r="E517" s="208">
        <f>-((C517-C516)/($A$3))*$E$2*'PID Reaction'!$H$4</f>
        <v>5.1901594274749439</v>
      </c>
      <c r="F517" s="208">
        <f t="shared" si="37"/>
        <v>0.6243302038902302</v>
      </c>
    </row>
    <row r="518" spans="1:6" x14ac:dyDescent="0.25">
      <c r="A518" s="208">
        <f t="shared" si="39"/>
        <v>6.4000000000000043E-2</v>
      </c>
      <c r="B518" s="208">
        <f t="shared" si="38"/>
        <v>1.1170107212763716E-3</v>
      </c>
      <c r="C518" s="208">
        <f t="shared" si="40"/>
        <v>0.53582679497898134</v>
      </c>
      <c r="D518" s="208">
        <f t="shared" si="36"/>
        <v>-1.0297197849829078</v>
      </c>
      <c r="E518" s="208">
        <f>-((C518-C517)/($A$3))*$E$2*'PID Reaction'!$H$4</f>
        <v>5.3814384863681033</v>
      </c>
      <c r="F518" s="208">
        <f t="shared" si="37"/>
        <v>0.8485036503786848</v>
      </c>
    </row>
    <row r="519" spans="1:6" x14ac:dyDescent="0.25">
      <c r="A519" s="208">
        <f t="shared" si="39"/>
        <v>6.4125000000000043E-2</v>
      </c>
      <c r="B519" s="208">
        <f t="shared" si="38"/>
        <v>1.1191923828413645E-3</v>
      </c>
      <c r="C519" s="208">
        <f t="shared" si="40"/>
        <v>0.49204374892631553</v>
      </c>
      <c r="D519" s="208">
        <f t="shared" si="36"/>
        <v>-0.94558015406165763</v>
      </c>
      <c r="E519" s="208">
        <f>-((C519-C518)/($A$3))*$E$2*'PID Reaction'!$H$4</f>
        <v>5.5586955268464511</v>
      </c>
      <c r="F519" s="208">
        <f t="shared" si="37"/>
        <v>1.0704662133203267</v>
      </c>
    </row>
    <row r="520" spans="1:6" x14ac:dyDescent="0.25">
      <c r="A520" s="208">
        <f t="shared" si="39"/>
        <v>6.4250000000000043E-2</v>
      </c>
      <c r="B520" s="208">
        <f t="shared" si="38"/>
        <v>1.1213740444063576E-3</v>
      </c>
      <c r="C520" s="208">
        <f t="shared" si="40"/>
        <v>0.44697862067110339</v>
      </c>
      <c r="D520" s="208">
        <f t="shared" ref="D520:D583" si="41">-C520*$D$2*$H$2</f>
        <v>-0.85897669448848624</v>
      </c>
      <c r="E520" s="208">
        <f>-((C520-C519)/($A$3))*$E$2*'PID Reaction'!$H$4</f>
        <v>5.7214686832817323</v>
      </c>
      <c r="F520" s="208">
        <f t="shared" ref="F520:F583" si="42">F519+$F$3*(E520-F519)</f>
        <v>1.2896395411922077</v>
      </c>
    </row>
    <row r="521" spans="1:6" x14ac:dyDescent="0.25">
      <c r="A521" s="208">
        <f t="shared" si="39"/>
        <v>6.4375000000000043E-2</v>
      </c>
      <c r="B521" s="208">
        <f t="shared" si="38"/>
        <v>1.1235557059713504E-3</v>
      </c>
      <c r="C521" s="208">
        <f t="shared" si="40"/>
        <v>0.40074883310312531</v>
      </c>
      <c r="D521" s="208">
        <f t="shared" si="41"/>
        <v>-0.77013506252760011</v>
      </c>
      <c r="E521" s="208">
        <f>-((C521-C520)/($A$3))*$E$2*'PID Reaction'!$H$4</f>
        <v>5.869333829630496</v>
      </c>
      <c r="F521" s="208">
        <f t="shared" si="42"/>
        <v>1.5054525501758806</v>
      </c>
    </row>
    <row r="522" spans="1:6" x14ac:dyDescent="0.25">
      <c r="A522" s="208">
        <f t="shared" si="39"/>
        <v>6.4500000000000043E-2</v>
      </c>
      <c r="B522" s="208">
        <f t="shared" si="38"/>
        <v>1.1257373675363433E-3</v>
      </c>
      <c r="C522" s="208">
        <f t="shared" si="40"/>
        <v>0.35347484377924038</v>
      </c>
      <c r="D522" s="208">
        <f t="shared" si="41"/>
        <v>-0.6792867462843174</v>
      </c>
      <c r="E522" s="208">
        <f>-((C522-C521)/($A$3))*$E$2*'PID Reaction'!$H$4</f>
        <v>6.0019056845604304</v>
      </c>
      <c r="F522" s="208">
        <f t="shared" si="42"/>
        <v>1.7173429121887802</v>
      </c>
    </row>
    <row r="523" spans="1:6" x14ac:dyDescent="0.25">
      <c r="A523" s="208">
        <f t="shared" si="39"/>
        <v>6.4625000000000044E-2</v>
      </c>
      <c r="B523" s="208">
        <f t="shared" si="38"/>
        <v>1.1279190291013362E-3</v>
      </c>
      <c r="C523" s="208">
        <f t="shared" si="40"/>
        <v>0.30527983105602913</v>
      </c>
      <c r="D523" s="208">
        <f t="shared" si="41"/>
        <v>-0.58666846253361349</v>
      </c>
      <c r="E523" s="208">
        <f>-((C523-C522)/($A$3))*$E$2*'PID Reaction'!$H$4</f>
        <v>6.1188388153388997</v>
      </c>
      <c r="F523" s="208">
        <f t="shared" si="42"/>
        <v>1.9247585201009101</v>
      </c>
    </row>
    <row r="524" spans="1:6" x14ac:dyDescent="0.25">
      <c r="A524" s="208">
        <f t="shared" si="39"/>
        <v>6.4750000000000044E-2</v>
      </c>
      <c r="B524" s="208">
        <f t="shared" si="38"/>
        <v>1.1301006906663292E-3</v>
      </c>
      <c r="C524" s="208">
        <f t="shared" si="40"/>
        <v>0.25628937313297778</v>
      </c>
      <c r="D524" s="208">
        <f t="shared" si="41"/>
        <v>-0.49252153992456876</v>
      </c>
      <c r="E524" s="208">
        <f>-((C524-C523)/($A$3))*$E$2*'PID Reaction'!$H$4</f>
        <v>6.2198285379105975</v>
      </c>
      <c r="F524" s="208">
        <f t="shared" si="42"/>
        <v>2.1271589263199804</v>
      </c>
    </row>
    <row r="525" spans="1:6" x14ac:dyDescent="0.25">
      <c r="A525" s="208">
        <f t="shared" si="39"/>
        <v>6.4875000000000044E-2</v>
      </c>
      <c r="B525" s="208">
        <f t="shared" si="38"/>
        <v>1.1322823522313221E-3</v>
      </c>
      <c r="C525" s="208">
        <f t="shared" si="40"/>
        <v>0.20663112084263827</v>
      </c>
      <c r="D525" s="208">
        <f t="shared" si="41"/>
        <v>-0.39709129016813166</v>
      </c>
      <c r="E525" s="208">
        <f>-((C525-C524)/($A$3))*$E$2*'PID Reaction'!$H$4</f>
        <v>6.3046117107815043</v>
      </c>
      <c r="F525" s="208">
        <f t="shared" si="42"/>
        <v>2.3240167509957188</v>
      </c>
    </row>
    <row r="526" spans="1:6" x14ac:dyDescent="0.25">
      <c r="A526" s="208">
        <f t="shared" si="39"/>
        <v>6.5000000000000044E-2</v>
      </c>
      <c r="B526" s="208">
        <f t="shared" si="38"/>
        <v>1.134464013796315E-3</v>
      </c>
      <c r="C526" s="208">
        <f t="shared" si="40"/>
        <v>0.15643446504021347</v>
      </c>
      <c r="D526" s="208">
        <f t="shared" si="41"/>
        <v>-0.30062636884637983</v>
      </c>
      <c r="E526" s="208">
        <f>-((C526-C525)/($A$3))*$E$2*'PID Reaction'!$H$4</f>
        <v>6.3729674206758515</v>
      </c>
      <c r="F526" s="208">
        <f t="shared" si="42"/>
        <v>2.5148190561749373</v>
      </c>
    </row>
    <row r="527" spans="1:6" x14ac:dyDescent="0.25">
      <c r="A527" s="208">
        <f t="shared" si="39"/>
        <v>6.5125000000000044E-2</v>
      </c>
      <c r="B527" s="208">
        <f t="shared" si="38"/>
        <v>1.1366456753613078E-3</v>
      </c>
      <c r="C527" s="208">
        <f t="shared" si="40"/>
        <v>0.10583019945932624</v>
      </c>
      <c r="D527" s="208">
        <f t="shared" si="41"/>
        <v>-0.20337812750896564</v>
      </c>
      <c r="E527" s="208">
        <f>-((C527-C526)/($A$3))*$E$2*'PID Reaction'!$H$4</f>
        <v>6.4247175581494407</v>
      </c>
      <c r="F527" s="208">
        <f t="shared" si="42"/>
        <v>2.6990686823262098</v>
      </c>
    </row>
    <row r="528" spans="1:6" x14ac:dyDescent="0.25">
      <c r="A528" s="208">
        <f t="shared" si="39"/>
        <v>6.5250000000000044E-2</v>
      </c>
      <c r="B528" s="208">
        <f t="shared" ref="B528:B591" si="43">RADIANS(A528)</f>
        <v>1.1388273369263009E-3</v>
      </c>
      <c r="C528" s="208">
        <f t="shared" si="40"/>
        <v>5.4950179912426518E-2</v>
      </c>
      <c r="D528" s="208">
        <f t="shared" si="41"/>
        <v>-0.10559995874490653</v>
      </c>
      <c r="E528" s="208">
        <f>-((C528-C527)/($A$3))*$E$2*'PID Reaction'!$H$4</f>
        <v>6.4597272816743887</v>
      </c>
      <c r="F528" s="208">
        <f t="shared" si="42"/>
        <v>2.8762855437517825</v>
      </c>
    </row>
    <row r="529" spans="1:6" x14ac:dyDescent="0.25">
      <c r="A529" s="208">
        <f t="shared" ref="A529:A592" si="44">A528+$A$3</f>
        <v>6.5375000000000044E-2</v>
      </c>
      <c r="B529" s="208">
        <f t="shared" si="43"/>
        <v>1.1410089984912938E-3</v>
      </c>
      <c r="C529" s="208">
        <f t="shared" ref="C529:C592" si="45">$C$2*COS(B529*$B$2*360)</f>
        <v>3.9269807237894781E-3</v>
      </c>
      <c r="D529" s="208">
        <f t="shared" si="41"/>
        <v>-7.5466359361351923E-3</v>
      </c>
      <c r="E529" s="208">
        <f>-((C529-C528)/($A$3))*$E$2*'PID Reaction'!$H$4</f>
        <v>6.4779053689893589</v>
      </c>
      <c r="F529" s="208">
        <f t="shared" si="42"/>
        <v>3.0460078795116283</v>
      </c>
    </row>
    <row r="530" spans="1:6" x14ac:dyDescent="0.25">
      <c r="A530" s="208">
        <f t="shared" si="44"/>
        <v>6.5500000000000044E-2</v>
      </c>
      <c r="B530" s="208">
        <f t="shared" si="43"/>
        <v>1.1431906600562866E-3</v>
      </c>
      <c r="C530" s="208">
        <f t="shared" si="45"/>
        <v>-4.7106450709659985E-2</v>
      </c>
      <c r="D530" s="208">
        <f t="shared" si="41"/>
        <v>9.0526350586781976E-2</v>
      </c>
      <c r="E530" s="208">
        <f>-((C530-C529)/($A$3))*$E$2*'PID Reaction'!$H$4</f>
        <v>6.479204454790743</v>
      </c>
      <c r="F530" s="208">
        <f t="shared" si="42"/>
        <v>3.2077934566000259</v>
      </c>
    </row>
    <row r="531" spans="1:6" x14ac:dyDescent="0.25">
      <c r="A531" s="208">
        <f t="shared" si="44"/>
        <v>6.5625000000000044E-2</v>
      </c>
      <c r="B531" s="208">
        <f t="shared" si="43"/>
        <v>1.1453723216212795E-3</v>
      </c>
      <c r="C531" s="208">
        <f t="shared" si="45"/>
        <v>-9.8017140329575134E-2</v>
      </c>
      <c r="D531" s="208">
        <f t="shared" si="41"/>
        <v>0.18836345925695774</v>
      </c>
      <c r="E531" s="208">
        <f>-((C531-C530)/($A$3))*$E$2*'PID Reaction'!$H$4</f>
        <v>6.463621154144426</v>
      </c>
      <c r="F531" s="208">
        <f t="shared" si="42"/>
        <v>3.3612207222394206</v>
      </c>
    </row>
    <row r="532" spans="1:6" x14ac:dyDescent="0.25">
      <c r="A532" s="208">
        <f t="shared" si="44"/>
        <v>6.5750000000000045E-2</v>
      </c>
      <c r="B532" s="208">
        <f t="shared" si="43"/>
        <v>1.1475539831862724E-3</v>
      </c>
      <c r="C532" s="208">
        <f t="shared" si="45"/>
        <v>-0.14867243389694176</v>
      </c>
      <c r="D532" s="208">
        <f t="shared" si="41"/>
        <v>0.28570976311710888</v>
      </c>
      <c r="E532" s="208">
        <f>-((C532-C531)/($A$3))*$E$2*'PID Reaction'!$H$4</f>
        <v>6.4311960713128666</v>
      </c>
      <c r="F532" s="208">
        <f t="shared" si="42"/>
        <v>3.5058899022896841</v>
      </c>
    </row>
    <row r="533" spans="1:6" x14ac:dyDescent="0.25">
      <c r="A533" s="208">
        <f t="shared" si="44"/>
        <v>6.5875000000000045E-2</v>
      </c>
      <c r="B533" s="208">
        <f t="shared" si="43"/>
        <v>1.1497356447512654E-3</v>
      </c>
      <c r="C533" s="208">
        <f t="shared" si="45"/>
        <v>-0.19894034263943197</v>
      </c>
      <c r="D533" s="208">
        <f t="shared" si="41"/>
        <v>0.38231161406390202</v>
      </c>
      <c r="E533" s="208">
        <f>-((C533-C532)/($A$3))*$E$2*'PID Reaction'!$H$4</f>
        <v>6.3820136939465559</v>
      </c>
      <c r="F533" s="208">
        <f t="shared" si="42"/>
        <v>3.6414240429099447</v>
      </c>
    </row>
    <row r="534" spans="1:6" x14ac:dyDescent="0.25">
      <c r="A534" s="208">
        <f t="shared" si="44"/>
        <v>6.6000000000000045E-2</v>
      </c>
      <c r="B534" s="208">
        <f t="shared" si="43"/>
        <v>1.1519173063162583E-3</v>
      </c>
      <c r="C534" s="208">
        <f t="shared" si="45"/>
        <v>-0.24868988716487131</v>
      </c>
      <c r="D534" s="208">
        <f t="shared" si="41"/>
        <v>0.47791730376021979</v>
      </c>
      <c r="E534" s="208">
        <f>-((C534-C533)/($A$3))*$E$2*'PID Reaction'!$H$4</f>
        <v>6.3162021729497777</v>
      </c>
      <c r="F534" s="208">
        <f t="shared" si="42"/>
        <v>3.7674699927596813</v>
      </c>
    </row>
    <row r="535" spans="1:6" x14ac:dyDescent="0.25">
      <c r="A535" s="208">
        <f t="shared" si="44"/>
        <v>6.6125000000000045E-2</v>
      </c>
      <c r="B535" s="208">
        <f t="shared" si="43"/>
        <v>1.1540989678812512E-3</v>
      </c>
      <c r="C535" s="208">
        <f t="shared" si="45"/>
        <v>-0.2977914387446024</v>
      </c>
      <c r="D535" s="208">
        <f t="shared" si="41"/>
        <v>0.57227771949305217</v>
      </c>
      <c r="E535" s="208">
        <f>-((C535-C534)/($A$3))*$E$2*'PID Reaction'!$H$4</f>
        <v>6.2339329885626578</v>
      </c>
      <c r="F535" s="208">
        <f t="shared" si="42"/>
        <v>3.883699323179167</v>
      </c>
    </row>
    <row r="536" spans="1:6" x14ac:dyDescent="0.25">
      <c r="A536" s="208">
        <f t="shared" si="44"/>
        <v>6.6250000000000045E-2</v>
      </c>
      <c r="B536" s="208">
        <f t="shared" si="43"/>
        <v>1.156280629446244E-3</v>
      </c>
      <c r="C536" s="208">
        <f t="shared" si="45"/>
        <v>-0.34611705707750717</v>
      </c>
      <c r="D536" s="208">
        <f t="shared" si="41"/>
        <v>0.66514699326812876</v>
      </c>
      <c r="E536" s="208">
        <f>-((C536-C535)/($A$3))*$E$2*'PID Reaction'!$H$4</f>
        <v>6.1354205035455891</v>
      </c>
      <c r="F536" s="208">
        <f t="shared" si="42"/>
        <v>3.9898091839517424</v>
      </c>
    </row>
    <row r="537" spans="1:6" x14ac:dyDescent="0.25">
      <c r="A537" s="208">
        <f t="shared" si="44"/>
        <v>6.6375000000000045E-2</v>
      </c>
      <c r="B537" s="208">
        <f t="shared" si="43"/>
        <v>1.1584622910112371E-3</v>
      </c>
      <c r="C537" s="208">
        <f t="shared" si="45"/>
        <v>-0.39354082365467263</v>
      </c>
      <c r="D537" s="208">
        <f t="shared" si="41"/>
        <v>0.75628314245013073</v>
      </c>
      <c r="E537" s="208">
        <f>-((C537-C536)/($A$3))*$E$2*'PID Reaction'!$H$4</f>
        <v>6.0209214046369262</v>
      </c>
      <c r="F537" s="208">
        <f t="shared" si="42"/>
        <v>4.0855230924185575</v>
      </c>
    </row>
    <row r="538" spans="1:6" x14ac:dyDescent="0.25">
      <c r="A538" s="208">
        <f t="shared" si="44"/>
        <v>6.6500000000000045E-2</v>
      </c>
      <c r="B538" s="208">
        <f t="shared" si="43"/>
        <v>1.16064395257623E-3</v>
      </c>
      <c r="C538" s="208">
        <f t="shared" si="45"/>
        <v>-0.43993916985593023</v>
      </c>
      <c r="D538" s="208">
        <f t="shared" si="41"/>
        <v>0.84544870027893548</v>
      </c>
      <c r="E538" s="208">
        <f>-((C538-C537)/($A$3))*$E$2*'PID Reaction'!$H$4</f>
        <v>5.8907340337116647</v>
      </c>
      <c r="F538" s="208">
        <f t="shared" si="42"/>
        <v>4.1705916538887529</v>
      </c>
    </row>
    <row r="539" spans="1:6" x14ac:dyDescent="0.25">
      <c r="A539" s="208">
        <f t="shared" si="44"/>
        <v>6.6625000000000045E-2</v>
      </c>
      <c r="B539" s="208">
        <f t="shared" si="43"/>
        <v>1.1628256141412228E-3</v>
      </c>
      <c r="C539" s="208">
        <f t="shared" si="45"/>
        <v>-0.48519119892359613</v>
      </c>
      <c r="D539" s="208">
        <f t="shared" si="41"/>
        <v>0.93241133461943171</v>
      </c>
      <c r="E539" s="208">
        <f>-((C539-C538)/($A$3))*$E$2*'PID Reaction'!$H$4</f>
        <v>5.7451976104308624</v>
      </c>
      <c r="F539" s="208">
        <f t="shared" si="42"/>
        <v>4.2447932114693243</v>
      </c>
    </row>
    <row r="540" spans="1:6" x14ac:dyDescent="0.25">
      <c r="A540" s="208">
        <f t="shared" si="44"/>
        <v>6.6750000000000045E-2</v>
      </c>
      <c r="B540" s="208">
        <f t="shared" si="43"/>
        <v>1.1650072757062157E-3</v>
      </c>
      <c r="C540" s="208">
        <f t="shared" si="45"/>
        <v>-0.52917900097420623</v>
      </c>
      <c r="D540" s="208">
        <f t="shared" si="41"/>
        <v>1.016944453332171</v>
      </c>
      <c r="E540" s="208">
        <f>-((C540-C539)/($A$3))*$E$2*'PID Reaction'!$H$4</f>
        <v>5.5846913483454568</v>
      </c>
      <c r="F540" s="208">
        <f t="shared" si="42"/>
        <v>4.3079344236198551</v>
      </c>
    </row>
    <row r="541" spans="1:6" x14ac:dyDescent="0.25">
      <c r="A541" s="208">
        <f t="shared" si="44"/>
        <v>6.6875000000000046E-2</v>
      </c>
      <c r="B541" s="208">
        <f t="shared" si="43"/>
        <v>1.1671889372712088E-3</v>
      </c>
      <c r="C541" s="208">
        <f t="shared" si="45"/>
        <v>-0.57178796022762801</v>
      </c>
      <c r="D541" s="208">
        <f t="shared" si="41"/>
        <v>1.098827794687842</v>
      </c>
      <c r="E541" s="208">
        <f>-((C541-C540)/($A$3))*$E$2*'PID Reaction'!$H$4</f>
        <v>5.4096334668144301</v>
      </c>
      <c r="F541" s="208">
        <f t="shared" si="42"/>
        <v>4.3598507679283598</v>
      </c>
    </row>
    <row r="542" spans="1:6" x14ac:dyDescent="0.25">
      <c r="A542" s="208">
        <f t="shared" si="44"/>
        <v>6.7000000000000046E-2</v>
      </c>
      <c r="B542" s="208">
        <f t="shared" si="43"/>
        <v>1.1693705988362016E-3</v>
      </c>
      <c r="C542" s="208">
        <f t="shared" si="45"/>
        <v>-0.61290705365299236</v>
      </c>
      <c r="D542" s="208">
        <f t="shared" si="41"/>
        <v>1.1778480012871015</v>
      </c>
      <c r="E542" s="208">
        <f>-((C542-C541)/($A$3))*$E$2*'PID Reaction'!$H$4</f>
        <v>5.2204801012842577</v>
      </c>
      <c r="F542" s="208">
        <f t="shared" si="42"/>
        <v>4.4004069697953812</v>
      </c>
    </row>
    <row r="543" spans="1:6" x14ac:dyDescent="0.25">
      <c r="A543" s="208">
        <f t="shared" si="44"/>
        <v>6.7125000000000046E-2</v>
      </c>
      <c r="B543" s="208">
        <f t="shared" si="43"/>
        <v>1.1715522604011945E-3</v>
      </c>
      <c r="C543" s="208">
        <f t="shared" si="45"/>
        <v>-0.65242914025321985</v>
      </c>
      <c r="D543" s="208">
        <f t="shared" si="41"/>
        <v>1.2537991759902227</v>
      </c>
      <c r="E543" s="208">
        <f>-((C543-C542)/($A$3))*$E$2*'PID Reaction'!$H$4</f>
        <v>5.0177241147648814</v>
      </c>
      <c r="F543" s="208">
        <f t="shared" si="42"/>
        <v>4.4294973549089489</v>
      </c>
    </row>
    <row r="544" spans="1:6" x14ac:dyDescent="0.25">
      <c r="A544" s="208">
        <f t="shared" si="44"/>
        <v>6.7250000000000046E-2</v>
      </c>
      <c r="B544" s="208">
        <f t="shared" si="43"/>
        <v>1.1737339219661874E-3</v>
      </c>
      <c r="C544" s="208">
        <f t="shared" si="45"/>
        <v>-0.69025124023445028</v>
      </c>
      <c r="D544" s="208">
        <f t="shared" si="41"/>
        <v>1.3264834184081524</v>
      </c>
      <c r="E544" s="208">
        <f>-((C544-C543)/($A$3))*$E$2*'PID Reaction'!$H$4</f>
        <v>4.8018938136170153</v>
      </c>
      <c r="F544" s="208">
        <f t="shared" si="42"/>
        <v>4.4470461245924504</v>
      </c>
    </row>
    <row r="545" spans="1:6" x14ac:dyDescent="0.25">
      <c r="A545" s="208">
        <f t="shared" si="44"/>
        <v>6.7375000000000046E-2</v>
      </c>
      <c r="B545" s="208">
        <f t="shared" si="43"/>
        <v>1.1759155835311804E-3</v>
      </c>
      <c r="C545" s="208">
        <f t="shared" si="45"/>
        <v>-0.72627480333290195</v>
      </c>
      <c r="D545" s="208">
        <f t="shared" si="41"/>
        <v>1.395711340556971</v>
      </c>
      <c r="E545" s="208">
        <f>-((C545-C544)/($A$3))*$E$2*'PID Reaction'!$H$4</f>
        <v>4.5735515709794248</v>
      </c>
      <c r="F545" s="208">
        <f t="shared" si="42"/>
        <v>4.453007553307577</v>
      </c>
    </row>
    <row r="546" spans="1:6" x14ac:dyDescent="0.25">
      <c r="A546" s="208">
        <f t="shared" si="44"/>
        <v>6.7500000000000046E-2</v>
      </c>
      <c r="B546" s="208">
        <f t="shared" si="43"/>
        <v>1.1780972450961733E-3</v>
      </c>
      <c r="C546" s="208">
        <f t="shared" si="45"/>
        <v>-0.76040596560004148</v>
      </c>
      <c r="D546" s="208">
        <f t="shared" si="41"/>
        <v>1.4613025603322238</v>
      </c>
      <c r="E546" s="208">
        <f>-((C546-C545)/($A$3))*$E$2*'PID Reaction'!$H$4</f>
        <v>4.3332923614360332</v>
      </c>
      <c r="F546" s="208">
        <f t="shared" si="42"/>
        <v>4.4473661077979756</v>
      </c>
    </row>
    <row r="547" spans="1:6" x14ac:dyDescent="0.25">
      <c r="A547" s="208">
        <f t="shared" si="44"/>
        <v>6.7625000000000046E-2</v>
      </c>
      <c r="B547" s="208">
        <f t="shared" si="43"/>
        <v>1.1802789066611662E-3</v>
      </c>
      <c r="C547" s="208">
        <f t="shared" si="45"/>
        <v>-0.79255579397700338</v>
      </c>
      <c r="D547" s="208">
        <f t="shared" si="41"/>
        <v>1.5230861715173665</v>
      </c>
      <c r="E547" s="208">
        <f>-((C547-C546)/($A$3))*$E$2*'PID Reaction'!$H$4</f>
        <v>4.0817422107390824</v>
      </c>
      <c r="F547" s="208">
        <f t="shared" si="42"/>
        <v>4.4301364875633196</v>
      </c>
    </row>
    <row r="548" spans="1:6" x14ac:dyDescent="0.25">
      <c r="A548" s="208">
        <f t="shared" si="44"/>
        <v>6.7750000000000046E-2</v>
      </c>
      <c r="B548" s="208">
        <f t="shared" si="43"/>
        <v>1.182460568226159E-3</v>
      </c>
      <c r="C548" s="208">
        <f t="shared" si="45"/>
        <v>-0.82264051802087002</v>
      </c>
      <c r="D548" s="208">
        <f t="shared" si="41"/>
        <v>1.5809011891014269</v>
      </c>
      <c r="E548" s="208">
        <f>-((C548-C547)/($A$3))*$E$2*'PID Reaction'!$H$4</f>
        <v>3.8195565646093081</v>
      </c>
      <c r="F548" s="208">
        <f t="shared" si="42"/>
        <v>4.4013635865575935</v>
      </c>
    </row>
    <row r="549" spans="1:6" x14ac:dyDescent="0.25">
      <c r="A549" s="208">
        <f t="shared" si="44"/>
        <v>6.7875000000000046E-2</v>
      </c>
      <c r="B549" s="208">
        <f t="shared" si="43"/>
        <v>1.1846422297911519E-3</v>
      </c>
      <c r="C549" s="208">
        <f t="shared" si="45"/>
        <v>-0.85058174817919607</v>
      </c>
      <c r="D549" s="208">
        <f t="shared" si="41"/>
        <v>1.6345969687458883</v>
      </c>
      <c r="E549" s="208">
        <f>-((C549-C548)/($A$3))*$E$2*'PID Reaction'!$H$4</f>
        <v>3.5474185809010761</v>
      </c>
      <c r="F549" s="208">
        <f t="shared" si="42"/>
        <v>4.3611223762124904</v>
      </c>
    </row>
    <row r="550" spans="1:6" x14ac:dyDescent="0.25">
      <c r="A550" s="208">
        <f t="shared" si="44"/>
        <v>6.8000000000000047E-2</v>
      </c>
      <c r="B550" s="208">
        <f t="shared" si="43"/>
        <v>1.186823891356145E-3</v>
      </c>
      <c r="C550" s="208">
        <f t="shared" si="45"/>
        <v>-0.87630668004387302</v>
      </c>
      <c r="D550" s="208">
        <f t="shared" si="41"/>
        <v>1.6840335993075126</v>
      </c>
      <c r="E550" s="208">
        <f>-((C550-C549)/($A$3))*$E$2*'PID Reaction'!$H$4</f>
        <v>3.2660373495393848</v>
      </c>
      <c r="F550" s="208">
        <f t="shared" si="42"/>
        <v>4.309517710089704</v>
      </c>
    </row>
    <row r="551" spans="1:6" x14ac:dyDescent="0.25">
      <c r="A551" s="208">
        <f t="shared" si="44"/>
        <v>6.8125000000000047E-2</v>
      </c>
      <c r="B551" s="208">
        <f t="shared" si="43"/>
        <v>1.1890055529211378E-3</v>
      </c>
      <c r="C551" s="208">
        <f t="shared" si="45"/>
        <v>-0.89974828405222884</v>
      </c>
      <c r="D551" s="208">
        <f t="shared" si="41"/>
        <v>1.7290822673945303</v>
      </c>
      <c r="E551" s="208">
        <f>-((C551-C550)/($A$3))*$E$2*'PID Reaction'!$H$4</f>
        <v>2.976146044900855</v>
      </c>
      <c r="F551" s="208">
        <f t="shared" si="42"/>
        <v>4.2466840506717727</v>
      </c>
    </row>
    <row r="552" spans="1:6" x14ac:dyDescent="0.25">
      <c r="A552" s="208">
        <f t="shared" si="44"/>
        <v>6.8250000000000047E-2</v>
      </c>
      <c r="B552" s="208">
        <f t="shared" si="43"/>
        <v>1.1911872144861307E-3</v>
      </c>
      <c r="C552" s="208">
        <f t="shared" si="45"/>
        <v>-0.92084548014103307</v>
      </c>
      <c r="D552" s="208">
        <f t="shared" si="41"/>
        <v>1.769625593006229</v>
      </c>
      <c r="E552" s="208">
        <f>-((C552-C551)/($A$3))*$E$2*'PID Reaction'!$H$4</f>
        <v>2.6785000154345839</v>
      </c>
      <c r="F552" s="208">
        <f t="shared" si="42"/>
        <v>4.1727851190031036</v>
      </c>
    </row>
    <row r="553" spans="1:6" x14ac:dyDescent="0.25">
      <c r="A553" s="208">
        <f t="shared" si="44"/>
        <v>6.8375000000000047E-2</v>
      </c>
      <c r="B553" s="208">
        <f t="shared" si="43"/>
        <v>1.1933688760511236E-3</v>
      </c>
      <c r="C553" s="208">
        <f t="shared" si="45"/>
        <v>-0.93954329689831417</v>
      </c>
      <c r="D553" s="208">
        <f t="shared" si="41"/>
        <v>1.8055579353813664</v>
      </c>
      <c r="E553" s="208">
        <f>-((C553-C552)/($A$3))*$E$2*'PID Reaction'!$H$4</f>
        <v>2.3738748155044087</v>
      </c>
      <c r="F553" s="208">
        <f t="shared" si="42"/>
        <v>4.0880134680940259</v>
      </c>
    </row>
    <row r="554" spans="1:6" x14ac:dyDescent="0.25">
      <c r="A554" s="208">
        <f t="shared" si="44"/>
        <v>6.8500000000000047E-2</v>
      </c>
      <c r="B554" s="208">
        <f t="shared" si="43"/>
        <v>1.1955505376161166E-3</v>
      </c>
      <c r="C554" s="208">
        <f t="shared" si="45"/>
        <v>-0.95579301479833678</v>
      </c>
      <c r="D554" s="208">
        <f t="shared" si="41"/>
        <v>1.8367856682585559</v>
      </c>
      <c r="E554" s="208">
        <f>-((C554-C553)/($A$3))*$E$2*'PID Reaction'!$H$4</f>
        <v>2.0630641845868705</v>
      </c>
      <c r="F554" s="208">
        <f t="shared" si="42"/>
        <v>3.9925899811996559</v>
      </c>
    </row>
    <row r="555" spans="1:6" x14ac:dyDescent="0.25">
      <c r="A555" s="208">
        <f t="shared" si="44"/>
        <v>6.8625000000000047E-2</v>
      </c>
      <c r="B555" s="208">
        <f t="shared" si="43"/>
        <v>1.1977321991811095E-3</v>
      </c>
      <c r="C555" s="208">
        <f t="shared" si="45"/>
        <v>-0.9695522931464684</v>
      </c>
      <c r="D555" s="208">
        <f t="shared" si="41"/>
        <v>1.8632274238312942</v>
      </c>
      <c r="E555" s="208">
        <f>-((C555-C554)/($A$3))*$E$2*'PID Reaction'!$H$4</f>
        <v>1.7468779790787903</v>
      </c>
      <c r="F555" s="208">
        <f t="shared" si="42"/>
        <v>3.8867632962805359</v>
      </c>
    </row>
    <row r="556" spans="1:6" x14ac:dyDescent="0.25">
      <c r="A556" s="208">
        <f t="shared" si="44"/>
        <v>6.8750000000000047E-2</v>
      </c>
      <c r="B556" s="208">
        <f t="shared" si="43"/>
        <v>1.1999138607461024E-3</v>
      </c>
      <c r="C556" s="208">
        <f t="shared" si="45"/>
        <v>-0.98078528040323387</v>
      </c>
      <c r="D556" s="208">
        <f t="shared" si="41"/>
        <v>1.8848143047621109</v>
      </c>
      <c r="E556" s="208">
        <f>-((C556-C555)/($A$3))*$E$2*'PID Reaction'!$H$4</f>
        <v>1.426140062118944</v>
      </c>
      <c r="F556" s="208">
        <f t="shared" si="42"/>
        <v>3.7708091581451195</v>
      </c>
    </row>
    <row r="557" spans="1:6" x14ac:dyDescent="0.25">
      <c r="A557" s="208">
        <f t="shared" si="44"/>
        <v>6.8875000000000047E-2</v>
      </c>
      <c r="B557" s="208">
        <f t="shared" si="43"/>
        <v>1.2020955223110952E-3</v>
      </c>
      <c r="C557" s="208">
        <f t="shared" si="45"/>
        <v>-0.98946270760002109</v>
      </c>
      <c r="D557" s="208">
        <f t="shared" si="41"/>
        <v>1.9014900637032646</v>
      </c>
      <c r="E557" s="208">
        <f>-((C557-C556)/($A$3))*$E$2*'PID Reaction'!$H$4</f>
        <v>1.1016861569041043</v>
      </c>
      <c r="F557" s="208">
        <f t="shared" si="42"/>
        <v>3.6450296999617247</v>
      </c>
    </row>
    <row r="558" spans="1:6" x14ac:dyDescent="0.25">
      <c r="A558" s="208">
        <f t="shared" si="44"/>
        <v>6.9000000000000047E-2</v>
      </c>
      <c r="B558" s="208">
        <f t="shared" si="43"/>
        <v>1.2042771838760883E-3</v>
      </c>
      <c r="C558" s="208">
        <f t="shared" si="45"/>
        <v>-0.99556196460308177</v>
      </c>
      <c r="D558" s="208">
        <f t="shared" si="41"/>
        <v>1.9132112498563265</v>
      </c>
      <c r="E558" s="208">
        <f>-((C558-C557)/($A$3))*$E$2*'PID Reaction'!$H$4</f>
        <v>0.77436166910858484</v>
      </c>
      <c r="F558" s="208">
        <f t="shared" si="42"/>
        <v>3.5097526560123753</v>
      </c>
    </row>
    <row r="559" spans="1:6" x14ac:dyDescent="0.25">
      <c r="A559" s="208">
        <f t="shared" si="44"/>
        <v>6.9125000000000048E-2</v>
      </c>
      <c r="B559" s="208">
        <f t="shared" si="43"/>
        <v>1.2064588454410812E-3</v>
      </c>
      <c r="C559" s="208">
        <f t="shared" si="45"/>
        <v>-0.99906715902709586</v>
      </c>
      <c r="D559" s="208">
        <f t="shared" si="41"/>
        <v>1.9199473221887313</v>
      </c>
      <c r="E559" s="208">
        <f>-((C559-C558)/($A$3))*$E$2*'PID Reaction'!$H$4</f>
        <v>0.44501948407282893</v>
      </c>
      <c r="F559" s="208">
        <f t="shared" si="42"/>
        <v>3.365330507739702</v>
      </c>
    </row>
    <row r="560" spans="1:6" x14ac:dyDescent="0.25">
      <c r="A560" s="208">
        <f t="shared" si="44"/>
        <v>6.9250000000000048E-2</v>
      </c>
      <c r="B560" s="208">
        <f t="shared" si="43"/>
        <v>1.208640507006074E-3</v>
      </c>
      <c r="C560" s="208">
        <f t="shared" si="45"/>
        <v>-0.99996915764478955</v>
      </c>
      <c r="D560" s="208">
        <f t="shared" si="41"/>
        <v>1.9216807290122979</v>
      </c>
      <c r="E560" s="208">
        <f>-((C560-C559)/($A$3))*$E$2*'PID Reaction'!$H$4</f>
        <v>0.11451774450239074</v>
      </c>
      <c r="F560" s="208">
        <f t="shared" si="42"/>
        <v>3.212139565311968</v>
      </c>
    </row>
    <row r="561" spans="1:6" x14ac:dyDescent="0.25">
      <c r="A561" s="208">
        <f t="shared" si="44"/>
        <v>6.9375000000000048E-2</v>
      </c>
      <c r="B561" s="208">
        <f t="shared" si="43"/>
        <v>1.2108221685710669E-3</v>
      </c>
      <c r="C561" s="208">
        <f t="shared" si="45"/>
        <v>-0.99826561018471505</v>
      </c>
      <c r="D561" s="208">
        <f t="shared" si="41"/>
        <v>1.9184069537163744</v>
      </c>
      <c r="E561" s="208">
        <f>-((C561-C560)/($A$3))*$E$2*'PID Reaction'!$H$4</f>
        <v>-0.21628238553105925</v>
      </c>
      <c r="F561" s="208">
        <f t="shared" si="42"/>
        <v>3.0505789870993514</v>
      </c>
    </row>
    <row r="562" spans="1:6" x14ac:dyDescent="0.25">
      <c r="A562" s="208">
        <f t="shared" si="44"/>
        <v>6.9500000000000048E-2</v>
      </c>
      <c r="B562" s="208">
        <f t="shared" si="43"/>
        <v>1.21300383013606E-3</v>
      </c>
      <c r="C562" s="208">
        <f t="shared" si="45"/>
        <v>-0.99396095545517726</v>
      </c>
      <c r="D562" s="208">
        <f t="shared" si="41"/>
        <v>1.9101345265364325</v>
      </c>
      <c r="E562" s="208">
        <f>-((C562-C561)/($A$3))*$E$2*'PID Reaction'!$H$4</f>
        <v>-0.54651896446211679</v>
      </c>
      <c r="F562" s="208">
        <f t="shared" si="42"/>
        <v>2.8810697396163252</v>
      </c>
    </row>
    <row r="563" spans="1:6" x14ac:dyDescent="0.25">
      <c r="A563" s="208">
        <f t="shared" si="44"/>
        <v>6.9625000000000048E-2</v>
      </c>
      <c r="B563" s="208">
        <f t="shared" si="43"/>
        <v>1.2151854917010528E-3</v>
      </c>
      <c r="C563" s="208">
        <f t="shared" si="45"/>
        <v>-0.98706640977836246</v>
      </c>
      <c r="D563" s="208">
        <f t="shared" si="41"/>
        <v>1.8968850023274704</v>
      </c>
      <c r="E563" s="208">
        <f>-((C563-C562)/($A$3))*$E$2*'PID Reaction'!$H$4</f>
        <v>-0.87533151912840701</v>
      </c>
      <c r="F563" s="208">
        <f t="shared" si="42"/>
        <v>2.7040535006402067</v>
      </c>
    </row>
    <row r="564" spans="1:6" x14ac:dyDescent="0.25">
      <c r="A564" s="208">
        <f t="shared" si="44"/>
        <v>6.9750000000000048E-2</v>
      </c>
      <c r="B564" s="208">
        <f t="shared" si="43"/>
        <v>1.2173671532660457E-3</v>
      </c>
      <c r="C564" s="208">
        <f t="shared" si="45"/>
        <v>-0.97759993776478638</v>
      </c>
      <c r="D564" s="208">
        <f t="shared" si="41"/>
        <v>1.8786929044001006</v>
      </c>
      <c r="E564" s="208">
        <f>-((C564-C563)/($A$3))*$E$2*'PID Reaction'!$H$4</f>
        <v>-1.2018632868436199</v>
      </c>
      <c r="F564" s="208">
        <f t="shared" si="42"/>
        <v>2.5199915083638231</v>
      </c>
    </row>
    <row r="565" spans="1:6" x14ac:dyDescent="0.25">
      <c r="A565" s="208">
        <f t="shared" si="44"/>
        <v>6.9875000000000048E-2</v>
      </c>
      <c r="B565" s="208">
        <f t="shared" si="43"/>
        <v>1.2195488148310386E-3</v>
      </c>
      <c r="C565" s="208">
        <f t="shared" si="45"/>
        <v>-0.96558620550423602</v>
      </c>
      <c r="D565" s="208">
        <f t="shared" si="41"/>
        <v>1.8556056345657106</v>
      </c>
      <c r="E565" s="208">
        <f>-((C565-C564)/($A$3))*$E$2*'PID Reaction'!$H$4</f>
        <v>-1.5252634477994731</v>
      </c>
      <c r="F565" s="208">
        <f t="shared" si="42"/>
        <v>2.3293633595811185</v>
      </c>
    </row>
    <row r="566" spans="1:6" x14ac:dyDescent="0.25">
      <c r="A566" s="208">
        <f t="shared" si="44"/>
        <v>7.0000000000000048E-2</v>
      </c>
      <c r="B566" s="208">
        <f t="shared" si="43"/>
        <v>1.2217304763960314E-3</v>
      </c>
      <c r="C566" s="208">
        <f t="shared" si="45"/>
        <v>-0.95105651629514787</v>
      </c>
      <c r="D566" s="208">
        <f t="shared" si="41"/>
        <v>1.8276833496250375</v>
      </c>
      <c r="E566" s="208">
        <f>-((C566-C565)/($A$3))*$E$2*'PID Reaction'!$H$4</f>
        <v>-1.8446893419858312</v>
      </c>
      <c r="F566" s="208">
        <f t="shared" si="42"/>
        <v>2.1326657600370282</v>
      </c>
    </row>
    <row r="567" spans="1:6" x14ac:dyDescent="0.25">
      <c r="A567" s="208">
        <f t="shared" si="44"/>
        <v>7.0125000000000048E-2</v>
      </c>
      <c r="B567" s="208">
        <f t="shared" si="43"/>
        <v>1.2239121379610245E-3</v>
      </c>
      <c r="C567" s="208">
        <f t="shared" si="45"/>
        <v>-0.93404872907991043</v>
      </c>
      <c r="D567" s="208">
        <f t="shared" si="41"/>
        <v>1.7949988046220273</v>
      </c>
      <c r="E567" s="208">
        <f>-((C567-C566)/($A$3))*$E$2*'PID Reaction'!$H$4</f>
        <v>-2.1593086648465447</v>
      </c>
      <c r="F567" s="208">
        <f t="shared" si="42"/>
        <v>1.9304112301978855</v>
      </c>
    </row>
    <row r="568" spans="1:6" x14ac:dyDescent="0.25">
      <c r="A568" s="208">
        <f t="shared" si="44"/>
        <v>7.0250000000000049E-2</v>
      </c>
      <c r="B568" s="208">
        <f t="shared" si="43"/>
        <v>1.2260937995260174E-3</v>
      </c>
      <c r="C568" s="208">
        <f t="shared" si="45"/>
        <v>-0.91460715979860685</v>
      </c>
      <c r="D568" s="208">
        <f t="shared" si="41"/>
        <v>1.757637163271375</v>
      </c>
      <c r="E568" s="208">
        <f>-((C568-C567)/($A$3))*$E$2*'PID Reaction'!$H$4</f>
        <v>-2.4683016359543024</v>
      </c>
      <c r="F568" s="208">
        <f t="shared" si="42"/>
        <v>1.7231267698145663</v>
      </c>
    </row>
    <row r="569" spans="1:6" x14ac:dyDescent="0.25">
      <c r="A569" s="208">
        <f t="shared" si="44"/>
        <v>7.0375000000000049E-2</v>
      </c>
      <c r="B569" s="208">
        <f t="shared" si="43"/>
        <v>1.2282754610910102E-3</v>
      </c>
      <c r="C569" s="208">
        <f t="shared" si="45"/>
        <v>-0.89278246591821153</v>
      </c>
      <c r="D569" s="208">
        <f t="shared" si="41"/>
        <v>1.715695776053664</v>
      </c>
      <c r="E569" s="208">
        <f>-((C569-C568)/($A$3))*$E$2*'PID Reaction'!$H$4</f>
        <v>-2.7708631350549893</v>
      </c>
      <c r="F569" s="208">
        <f t="shared" si="42"/>
        <v>1.511352484757893</v>
      </c>
    </row>
    <row r="570" spans="1:6" x14ac:dyDescent="0.25">
      <c r="A570" s="208">
        <f t="shared" si="44"/>
        <v>7.0500000000000049E-2</v>
      </c>
      <c r="B570" s="208">
        <f t="shared" si="43"/>
        <v>1.2304571226560031E-3</v>
      </c>
      <c r="C570" s="208">
        <f t="shared" si="45"/>
        <v>-0.86863151443818221</v>
      </c>
      <c r="D570" s="208">
        <f t="shared" si="41"/>
        <v>1.6692839265564325</v>
      </c>
      <c r="E570" s="208">
        <f>-((C570-C569)/($A$3))*$E$2*'PID Reaction'!$H$4</f>
        <v>-3.0662047999045225</v>
      </c>
      <c r="F570" s="208">
        <f t="shared" si="42"/>
        <v>1.2956401797046646</v>
      </c>
    </row>
    <row r="571" spans="1:6" x14ac:dyDescent="0.25">
      <c r="A571" s="208">
        <f t="shared" si="44"/>
        <v>7.0625000000000049E-2</v>
      </c>
      <c r="B571" s="208">
        <f t="shared" si="43"/>
        <v>1.2326387842209962E-3</v>
      </c>
      <c r="C571" s="208">
        <f t="shared" si="45"/>
        <v>-0.84221723371627444</v>
      </c>
      <c r="D571" s="208">
        <f t="shared" si="41"/>
        <v>1.6185225467219133</v>
      </c>
      <c r="E571" s="208">
        <f>-((C571-C570)/($A$3))*$E$2*'PID Reaction'!$H$4</f>
        <v>-3.3535570804534101</v>
      </c>
      <c r="F571" s="208">
        <f t="shared" si="42"/>
        <v>1.0765519203406286</v>
      </c>
    </row>
    <row r="572" spans="1:6" x14ac:dyDescent="0.25">
      <c r="A572" s="208">
        <f t="shared" si="44"/>
        <v>7.0750000000000049E-2</v>
      </c>
      <c r="B572" s="208">
        <f t="shared" si="43"/>
        <v>1.234820445785989E-3</v>
      </c>
      <c r="C572" s="208">
        <f t="shared" si="45"/>
        <v>-0.81360844950077549</v>
      </c>
      <c r="D572" s="208">
        <f t="shared" si="41"/>
        <v>1.5635439017436206</v>
      </c>
      <c r="E572" s="208">
        <f>-((C572-C571)/($A$3))*$E$2*'PID Reaction'!$H$4</f>
        <v>-3.6321712439997467</v>
      </c>
      <c r="F572" s="208">
        <f t="shared" si="42"/>
        <v>0.85465856882743152</v>
      </c>
    </row>
    <row r="573" spans="1:6" x14ac:dyDescent="0.25">
      <c r="A573" s="208">
        <f t="shared" si="44"/>
        <v>7.0875000000000049E-2</v>
      </c>
      <c r="B573" s="208">
        <f t="shared" si="43"/>
        <v>1.2370021073509819E-3</v>
      </c>
      <c r="C573" s="208">
        <f t="shared" si="45"/>
        <v>-0.78287970559629094</v>
      </c>
      <c r="D573" s="208">
        <f t="shared" si="41"/>
        <v>1.5044912454326163</v>
      </c>
      <c r="E573" s="208">
        <f>-((C573-C572)/($A$3))*$E$2*'PID Reaction'!$H$4</f>
        <v>-3.9013213261133579</v>
      </c>
      <c r="F573" s="208">
        <f t="shared" si="42"/>
        <v>0.63053829634893044</v>
      </c>
    </row>
    <row r="574" spans="1:6" x14ac:dyDescent="0.25">
      <c r="A574" s="208">
        <f t="shared" si="44"/>
        <v>7.1000000000000049E-2</v>
      </c>
      <c r="B574" s="208">
        <f t="shared" si="43"/>
        <v>1.2391837689159748E-3</v>
      </c>
      <c r="C574" s="208">
        <f t="shared" si="45"/>
        <v>-0.75011106963044771</v>
      </c>
      <c r="D574" s="208">
        <f t="shared" si="41"/>
        <v>1.4415184469516167</v>
      </c>
      <c r="E574" s="208">
        <f>-((C574-C573)/($A$3))*$E$2*'PID Reaction'!$H$4</f>
        <v>-4.1603060222234562</v>
      </c>
      <c r="F574" s="208">
        <f t="shared" si="42"/>
        <v>0.40477507661313927</v>
      </c>
    </row>
    <row r="575" spans="1:6" x14ac:dyDescent="0.25">
      <c r="A575" s="208">
        <f t="shared" si="44"/>
        <v>7.1125000000000049E-2</v>
      </c>
      <c r="B575" s="208">
        <f t="shared" si="43"/>
        <v>1.2413654304809678E-3</v>
      </c>
      <c r="C575" s="208">
        <f t="shared" si="45"/>
        <v>-0.71538792442756738</v>
      </c>
      <c r="D575" s="208">
        <f t="shared" si="41"/>
        <v>1.3747895898894333</v>
      </c>
      <c r="E575" s="208">
        <f>-((C575-C574)/($A$3))*$E$2*'PID Reaction'!$H$4</f>
        <v>-4.4084505149576865</v>
      </c>
      <c r="F575" s="208">
        <f t="shared" si="42"/>
        <v>0.17795716423489993</v>
      </c>
    </row>
    <row r="576" spans="1:6" x14ac:dyDescent="0.25">
      <c r="A576" s="208">
        <f t="shared" si="44"/>
        <v>7.1250000000000049E-2</v>
      </c>
      <c r="B576" s="208">
        <f t="shared" si="43"/>
        <v>1.2435470920459607E-3</v>
      </c>
      <c r="C576" s="208">
        <f t="shared" si="45"/>
        <v>-0.6788007455329248</v>
      </c>
      <c r="D576" s="208">
        <f t="shared" si="41"/>
        <v>1.304478544720443</v>
      </c>
      <c r="E576" s="208">
        <f>-((C576-C575)/($A$3))*$E$2*'PID Reaction'!$H$4</f>
        <v>-4.6451082324638211</v>
      </c>
      <c r="F576" s="208">
        <f t="shared" si="42"/>
        <v>-4.9324438035877688E-2</v>
      </c>
    </row>
    <row r="577" spans="1:6" x14ac:dyDescent="0.25">
      <c r="A577" s="208">
        <f t="shared" si="44"/>
        <v>7.137500000000005E-2</v>
      </c>
      <c r="B577" s="208">
        <f t="shared" si="43"/>
        <v>1.2457287536109536E-3</v>
      </c>
      <c r="C577" s="208">
        <f t="shared" si="45"/>
        <v>-0.64044486546726542</v>
      </c>
      <c r="D577" s="208">
        <f t="shared" si="41"/>
        <v>1.2307685157630626</v>
      </c>
      <c r="E577" s="208">
        <f>-((C577-C576)/($A$3))*$E$2*'PID Reaction'!$H$4</f>
        <v>-4.8696625331361147</v>
      </c>
      <c r="F577" s="208">
        <f t="shared" si="42"/>
        <v>-0.27647751924666653</v>
      </c>
    </row>
    <row r="578" spans="1:6" x14ac:dyDescent="0.25">
      <c r="A578" s="208">
        <f t="shared" si="44"/>
        <v>7.150000000000005E-2</v>
      </c>
      <c r="B578" s="208">
        <f t="shared" si="43"/>
        <v>1.2479104151759464E-3</v>
      </c>
      <c r="C578" s="208">
        <f t="shared" si="45"/>
        <v>-0.60042022532587003</v>
      </c>
      <c r="D578" s="208">
        <f t="shared" si="41"/>
        <v>1.1538515638177376</v>
      </c>
      <c r="E578" s="208">
        <f>-((C578-C577)/($A$3))*$E$2*'PID Reaction'!$H$4</f>
        <v>-5.0815283123515593</v>
      </c>
      <c r="F578" s="208">
        <f t="shared" si="42"/>
        <v>-0.50291020332282854</v>
      </c>
    </row>
    <row r="579" spans="1:6" x14ac:dyDescent="0.25">
      <c r="A579" s="208">
        <f t="shared" si="44"/>
        <v>7.162500000000005E-2</v>
      </c>
      <c r="B579" s="208">
        <f t="shared" si="43"/>
        <v>1.2500920767409395E-3</v>
      </c>
      <c r="C579" s="208">
        <f t="shared" si="45"/>
        <v>-0.55883111436939348</v>
      </c>
      <c r="D579" s="208">
        <f t="shared" si="41"/>
        <v>1.0739281057282384</v>
      </c>
      <c r="E579" s="208">
        <f>-((C579-C578)/($A$3))*$E$2*'PID Reaction'!$H$4</f>
        <v>-5.2801535270342619</v>
      </c>
      <c r="F579" s="208">
        <f t="shared" si="42"/>
        <v>-0.72803249127556935</v>
      </c>
    </row>
    <row r="580" spans="1:6" x14ac:dyDescent="0.25">
      <c r="A580" s="208">
        <f t="shared" si="44"/>
        <v>7.175000000000005E-2</v>
      </c>
      <c r="B580" s="208">
        <f t="shared" si="43"/>
        <v>1.2522737383059324E-3</v>
      </c>
      <c r="C580" s="208">
        <f t="shared" si="45"/>
        <v>-0.51578589828503096</v>
      </c>
      <c r="D580" s="208">
        <f t="shared" si="41"/>
        <v>0.9912063921702754</v>
      </c>
      <c r="E580" s="208">
        <f>-((C580-C579)/($A$3))*$E$2*'PID Reaction'!$H$4</f>
        <v>-5.4650206340706644</v>
      </c>
      <c r="F580" s="208">
        <f t="shared" si="42"/>
        <v>-0.95125779851877479</v>
      </c>
    </row>
    <row r="581" spans="1:6" x14ac:dyDescent="0.25">
      <c r="A581" s="208">
        <f t="shared" si="44"/>
        <v>7.187500000000005E-2</v>
      </c>
      <c r="B581" s="208">
        <f t="shared" si="43"/>
        <v>1.2544553998709252E-3</v>
      </c>
      <c r="C581" s="208">
        <f t="shared" si="45"/>
        <v>-0.47139673682597993</v>
      </c>
      <c r="D581" s="208">
        <f t="shared" si="41"/>
        <v>0.90590196502795872</v>
      </c>
      <c r="E581" s="208">
        <f>-((C581-C580)/($A$3))*$E$2*'PID Reaction'!$H$4</f>
        <v>-5.6356479388411183</v>
      </c>
      <c r="F581" s="208">
        <f t="shared" si="42"/>
        <v>-1.1720044832895518</v>
      </c>
    </row>
    <row r="582" spans="1:6" x14ac:dyDescent="0.25">
      <c r="A582" s="208">
        <f t="shared" si="44"/>
        <v>7.200000000000005E-2</v>
      </c>
      <c r="B582" s="208">
        <f t="shared" si="43"/>
        <v>1.2566370614359181E-3</v>
      </c>
      <c r="C582" s="208">
        <f t="shared" si="45"/>
        <v>-0.42577929156505695</v>
      </c>
      <c r="D582" s="208">
        <f t="shared" si="41"/>
        <v>0.81823709577223258</v>
      </c>
      <c r="E582" s="208">
        <f>-((C582-C581)/($A$3))*$E$2*'PID Reaction'!$H$4</f>
        <v>-5.7915908503267817</v>
      </c>
      <c r="F582" s="208">
        <f t="shared" si="42"/>
        <v>-1.3896973621891675</v>
      </c>
    </row>
    <row r="583" spans="1:6" x14ac:dyDescent="0.25">
      <c r="A583" s="208">
        <f t="shared" si="44"/>
        <v>7.212500000000005E-2</v>
      </c>
      <c r="B583" s="208">
        <f t="shared" si="43"/>
        <v>1.258818723000911E-3</v>
      </c>
      <c r="C583" s="208">
        <f t="shared" si="45"/>
        <v>-0.37905242452382104</v>
      </c>
      <c r="D583" s="208">
        <f t="shared" si="41"/>
        <v>0.72844020630440787</v>
      </c>
      <c r="E583" s="208">
        <f>-((C583-C582)/($A$3))*$E$2*'PID Reaction'!$H$4</f>
        <v>-5.9324430395553103</v>
      </c>
      <c r="F583" s="208">
        <f t="shared" si="42"/>
        <v>-1.6037692088962714</v>
      </c>
    </row>
    <row r="584" spans="1:6" x14ac:dyDescent="0.25">
      <c r="A584" s="208">
        <f t="shared" si="44"/>
        <v>7.225000000000005E-2</v>
      </c>
      <c r="B584" s="208">
        <f t="shared" si="43"/>
        <v>1.261000384565904E-3</v>
      </c>
      <c r="C584" s="208">
        <f t="shared" si="45"/>
        <v>-0.33133788846254975</v>
      </c>
      <c r="D584" s="208">
        <f t="shared" ref="D584:D647" si="46">-C584*$D$2*$H$2</f>
        <v>0.63674527377402046</v>
      </c>
      <c r="E584" s="208">
        <f>-((C584-C583)/($A$3))*$E$2*'PID Reaction'!$H$4</f>
        <v>-6.057837498339004</v>
      </c>
      <c r="F584" s="208">
        <f t="shared" ref="F584:F647" si="47">F583+$F$3*(E584-F583)</f>
        <v>-1.8136622321467795</v>
      </c>
    </row>
    <row r="585" spans="1:6" x14ac:dyDescent="0.25">
      <c r="A585" s="208">
        <f t="shared" si="44"/>
        <v>7.237500000000005E-2</v>
      </c>
      <c r="B585" s="208">
        <f t="shared" si="43"/>
        <v>1.2631820461308969E-3</v>
      </c>
      <c r="C585" s="208">
        <f t="shared" si="45"/>
        <v>-0.28276000963806447</v>
      </c>
      <c r="D585" s="208">
        <f t="shared" si="46"/>
        <v>0.5433912209218541</v>
      </c>
      <c r="E585" s="208">
        <f>-((C585-C584)/($A$3))*$E$2*'PID Reaction'!$H$4</f>
        <v>-6.1674474955566501</v>
      </c>
      <c r="F585" s="208">
        <f t="shared" si="47"/>
        <v>-2.0188295291293188</v>
      </c>
    </row>
    <row r="586" spans="1:6" x14ac:dyDescent="0.25">
      <c r="A586" s="208">
        <f t="shared" si="44"/>
        <v>7.2500000000000051E-2</v>
      </c>
      <c r="B586" s="208">
        <f t="shared" si="43"/>
        <v>1.2653637076958898E-3</v>
      </c>
      <c r="C586" s="208">
        <f t="shared" si="45"/>
        <v>-0.23344536385588538</v>
      </c>
      <c r="D586" s="208">
        <f t="shared" si="46"/>
        <v>0.44862129353640917</v>
      </c>
      <c r="E586" s="208">
        <f>-((C586-C585)/($A$3))*$E$2*'PID Reaction'!$H$4</f>
        <v>-6.260987428505457</v>
      </c>
      <c r="F586" s="208">
        <f t="shared" si="47"/>
        <v>-2.2187365105100385</v>
      </c>
    </row>
    <row r="587" spans="1:6" x14ac:dyDescent="0.25">
      <c r="A587" s="208">
        <f t="shared" si="44"/>
        <v>7.2625000000000051E-2</v>
      </c>
      <c r="B587" s="208">
        <f t="shared" si="43"/>
        <v>1.2675453692608826E-3</v>
      </c>
      <c r="C587" s="208">
        <f t="shared" si="45"/>
        <v>-0.1835224466610188</v>
      </c>
      <c r="D587" s="208">
        <f t="shared" si="46"/>
        <v>0.3526824266463463</v>
      </c>
      <c r="E587" s="208">
        <f>-((C587-C586)/($A$3))*$E$2*'PID Reaction'!$H$4</f>
        <v>-6.3382135670602597</v>
      </c>
      <c r="F587" s="208">
        <f t="shared" si="47"/>
        <v>-2.4128622933723869</v>
      </c>
    </row>
    <row r="588" spans="1:6" x14ac:dyDescent="0.25">
      <c r="A588" s="208">
        <f t="shared" si="44"/>
        <v>7.2750000000000051E-2</v>
      </c>
      <c r="B588" s="208">
        <f t="shared" si="43"/>
        <v>1.2697270308258757E-3</v>
      </c>
      <c r="C588" s="208">
        <f t="shared" si="45"/>
        <v>-0.1331213385265268</v>
      </c>
      <c r="D588" s="208">
        <f t="shared" si="46"/>
        <v>0.25582460109996763</v>
      </c>
      <c r="E588" s="208">
        <f>-((C588-C587)/($A$3))*$E$2*'PID Reaction'!$H$4</f>
        <v>-6.3989246887551037</v>
      </c>
      <c r="F588" s="208">
        <f t="shared" si="47"/>
        <v>-2.6007010584436601</v>
      </c>
    </row>
    <row r="589" spans="1:6" x14ac:dyDescent="0.25">
      <c r="A589" s="208">
        <f t="shared" si="44"/>
        <v>7.2875000000000051E-2</v>
      </c>
      <c r="B589" s="208">
        <f t="shared" si="43"/>
        <v>1.2719086923908686E-3</v>
      </c>
      <c r="C589" s="208">
        <f t="shared" si="45"/>
        <v>-8.2373365912466245E-2</v>
      </c>
      <c r="D589" s="208">
        <f t="shared" si="46"/>
        <v>0.1583001922086229</v>
      </c>
      <c r="E589" s="208">
        <f>-((C589-C588)/($A$3))*$E$2*'PID Reaction'!$H$4</f>
        <v>-6.4429626030811269</v>
      </c>
      <c r="F589" s="208">
        <f t="shared" si="47"/>
        <v>-2.7817633680707146</v>
      </c>
    </row>
    <row r="590" spans="1:6" x14ac:dyDescent="0.25">
      <c r="A590" s="208">
        <f t="shared" si="44"/>
        <v>7.3000000000000051E-2</v>
      </c>
      <c r="B590" s="208">
        <f t="shared" si="43"/>
        <v>1.2740903539558614E-3</v>
      </c>
      <c r="C590" s="208">
        <f t="shared" si="45"/>
        <v>-3.1410759078111521E-2</v>
      </c>
      <c r="D590" s="208">
        <f t="shared" si="46"/>
        <v>6.0363312150770038E-2</v>
      </c>
      <c r="E590" s="208">
        <f>-((C590-C589)/($A$3))*$E$2*'PID Reaction'!$H$4</f>
        <v>-6.4702125636896755</v>
      </c>
      <c r="F590" s="208">
        <f t="shared" si="47"/>
        <v>-2.9555774415121503</v>
      </c>
    </row>
    <row r="591" spans="1:6" x14ac:dyDescent="0.25">
      <c r="A591" s="208">
        <f t="shared" si="44"/>
        <v>7.3125000000000051E-2</v>
      </c>
      <c r="B591" s="208">
        <f t="shared" si="43"/>
        <v>1.2762720155208543E-3</v>
      </c>
      <c r="C591" s="208">
        <f t="shared" si="45"/>
        <v>1.963369246064945E-2</v>
      </c>
      <c r="D591" s="208">
        <f t="shared" si="46"/>
        <v>-3.7730852149328475E-2</v>
      </c>
      <c r="E591" s="208">
        <f>-((C591-C590)/($A$3))*$E$2*'PID Reaction'!$H$4</f>
        <v>-6.4806035673610918</v>
      </c>
      <c r="F591" s="208">
        <f t="shared" si="47"/>
        <v>-3.1216903842223371</v>
      </c>
    </row>
    <row r="592" spans="1:6" x14ac:dyDescent="0.25">
      <c r="A592" s="208">
        <f t="shared" si="44"/>
        <v>7.3250000000000051E-2</v>
      </c>
      <c r="B592" s="208">
        <f t="shared" ref="B592:B655" si="48">RADIANS(A592)</f>
        <v>1.2784536770858474E-3</v>
      </c>
      <c r="C592" s="208">
        <f t="shared" si="45"/>
        <v>7.0626985931188602E-2</v>
      </c>
      <c r="D592" s="208">
        <f t="shared" si="46"/>
        <v>-0.13572670394340239</v>
      </c>
      <c r="E592" s="208">
        <f>-((C592-C591)/($A$3))*$E$2*'PID Reaction'!$H$4</f>
        <v>-6.4741085390196504</v>
      </c>
      <c r="F592" s="208">
        <f t="shared" si="47"/>
        <v>-3.2796693679254214</v>
      </c>
    </row>
    <row r="593" spans="1:6" x14ac:dyDescent="0.25">
      <c r="A593" s="208">
        <f t="shared" ref="A593:A656" si="49">A592+$A$3</f>
        <v>7.3375000000000051E-2</v>
      </c>
      <c r="B593" s="208">
        <f t="shared" si="48"/>
        <v>1.2806353386508402E-3</v>
      </c>
      <c r="C593" s="208">
        <f t="shared" ref="C593:C656" si="50">$C$2*COS(B593*$B$2*360)</f>
        <v>0.1214362518597073</v>
      </c>
      <c r="D593" s="208">
        <f t="shared" si="46"/>
        <v>-0.23336890264887392</v>
      </c>
      <c r="E593" s="208">
        <f>-((C593-C592)/($A$3))*$E$2*'PID Reaction'!$H$4</f>
        <v>-6.4507444022847338</v>
      </c>
      <c r="F593" s="208">
        <f t="shared" si="47"/>
        <v>-3.4291027584042997</v>
      </c>
    </row>
    <row r="594" spans="1:6" x14ac:dyDescent="0.25">
      <c r="A594" s="208">
        <f t="shared" si="49"/>
        <v>7.3500000000000051E-2</v>
      </c>
      <c r="B594" s="208">
        <f t="shared" si="48"/>
        <v>1.2828170002158331E-3</v>
      </c>
      <c r="C594" s="208">
        <f t="shared" si="50"/>
        <v>0.17192910027942931</v>
      </c>
      <c r="D594" s="208">
        <f t="shared" si="46"/>
        <v>-0.33040302917099051</v>
      </c>
      <c r="E594" s="208">
        <f>-((C594-C593)/($A$3))*$E$2*'PID Reaction'!$H$4</f>
        <v>-6.410572035367907</v>
      </c>
      <c r="F594" s="208">
        <f t="shared" si="47"/>
        <v>-3.5696011880654877</v>
      </c>
    </row>
    <row r="595" spans="1:6" x14ac:dyDescent="0.25">
      <c r="A595" s="208">
        <f t="shared" si="49"/>
        <v>7.3625000000000052E-2</v>
      </c>
      <c r="B595" s="208">
        <f t="shared" si="48"/>
        <v>1.284998661780826E-3</v>
      </c>
      <c r="C595" s="208">
        <f t="shared" si="50"/>
        <v>0.22197396568941291</v>
      </c>
      <c r="D595" s="208">
        <f t="shared" si="46"/>
        <v>-0.42657624882397238</v>
      </c>
      <c r="E595" s="208">
        <f>-((C595-C594)/($A$3))*$E$2*'PID Reaction'!$H$4</f>
        <v>-6.3536961124515168</v>
      </c>
      <c r="F595" s="208">
        <f t="shared" si="47"/>
        <v>-3.7007985704857043</v>
      </c>
    </row>
    <row r="596" spans="1:6" x14ac:dyDescent="0.25">
      <c r="A596" s="208">
        <f t="shared" si="49"/>
        <v>7.3750000000000052E-2</v>
      </c>
      <c r="B596" s="208">
        <f t="shared" si="48"/>
        <v>1.2871803233458188E-3</v>
      </c>
      <c r="C596" s="208">
        <f t="shared" si="50"/>
        <v>0.27144044986509169</v>
      </c>
      <c r="D596" s="208">
        <f t="shared" si="46"/>
        <v>-0.52163797012374136</v>
      </c>
      <c r="E596" s="208">
        <f>-((C596-C595)/($A$3))*$E$2*'PID Reaction'!$H$4</f>
        <v>-6.2802648309441773</v>
      </c>
      <c r="F596" s="208">
        <f t="shared" si="47"/>
        <v>-3.8223530542962902</v>
      </c>
    </row>
    <row r="597" spans="1:6" x14ac:dyDescent="0.25">
      <c r="A597" s="208">
        <f t="shared" si="49"/>
        <v>7.3875000000000052E-2</v>
      </c>
      <c r="B597" s="208">
        <f t="shared" si="48"/>
        <v>1.2893619849108119E-3</v>
      </c>
      <c r="C597" s="208">
        <f t="shared" si="50"/>
        <v>0.32019966162733315</v>
      </c>
      <c r="D597" s="208">
        <f t="shared" si="46"/>
        <v>-0.61534049773571131</v>
      </c>
      <c r="E597" s="208">
        <f>-((C597-C596)/($A$3))*$E$2*'PID Reaction'!$H$4</f>
        <v>-6.1904695253341764</v>
      </c>
      <c r="F597" s="208">
        <f t="shared" si="47"/>
        <v>-3.9339479139201545</v>
      </c>
    </row>
    <row r="598" spans="1:6" x14ac:dyDescent="0.25">
      <c r="A598" s="208">
        <f t="shared" si="49"/>
        <v>7.4000000000000052E-2</v>
      </c>
      <c r="B598" s="208">
        <f t="shared" si="48"/>
        <v>1.2915436464758048E-3</v>
      </c>
      <c r="C598" s="208">
        <f t="shared" si="50"/>
        <v>0.36812455268469968</v>
      </c>
      <c r="D598" s="208">
        <f t="shared" si="46"/>
        <v>-0.7074396778762948</v>
      </c>
      <c r="E598" s="208">
        <f>-((C598-C597)/($A$3))*$E$2*'PID Reaction'!$H$4</f>
        <v>-6.0845441686432533</v>
      </c>
      <c r="F598" s="208">
        <f t="shared" si="47"/>
        <v>-4.0352923748402914</v>
      </c>
    </row>
    <row r="599" spans="1:6" x14ac:dyDescent="0.25">
      <c r="A599" s="208">
        <f t="shared" si="49"/>
        <v>7.4125000000000052E-2</v>
      </c>
      <c r="B599" s="208">
        <f t="shared" si="48"/>
        <v>1.2937253080407976E-3</v>
      </c>
      <c r="C599" s="208">
        <f t="shared" si="50"/>
        <v>0.41509024867384997</v>
      </c>
      <c r="D599" s="208">
        <f t="shared" si="46"/>
        <v>-0.79769553448648456</v>
      </c>
      <c r="E599" s="208">
        <f>-((C599-C598)/($A$3))*$E$2*'PID Reaction'!$H$4</f>
        <v>-5.9627647627825207</v>
      </c>
      <c r="F599" s="208">
        <f t="shared" si="47"/>
        <v>-4.1261223712496387</v>
      </c>
    </row>
    <row r="600" spans="1:6" x14ac:dyDescent="0.25">
      <c r="A600" s="208">
        <f t="shared" si="49"/>
        <v>7.4250000000000052E-2</v>
      </c>
      <c r="B600" s="208">
        <f t="shared" si="48"/>
        <v>1.2959069696057905E-3</v>
      </c>
      <c r="C600" s="208">
        <f t="shared" si="50"/>
        <v>0.46097437453547818</v>
      </c>
      <c r="D600" s="208">
        <f t="shared" si="46"/>
        <v>-0.88587289451980988</v>
      </c>
      <c r="E600" s="208">
        <f>-((C600-C599)/($A$3))*$E$2*'PID Reaction'!$H$4</f>
        <v>-5.8254486193923167</v>
      </c>
      <c r="F600" s="208">
        <f t="shared" si="47"/>
        <v>-4.2062012341078985</v>
      </c>
    </row>
    <row r="601" spans="1:6" x14ac:dyDescent="0.25">
      <c r="A601" s="208">
        <f t="shared" si="49"/>
        <v>7.4375000000000052E-2</v>
      </c>
      <c r="B601" s="208">
        <f t="shared" si="48"/>
        <v>1.2980886311707836E-3</v>
      </c>
      <c r="C601" s="208">
        <f t="shared" si="50"/>
        <v>0.50565737337800376</v>
      </c>
      <c r="D601" s="208">
        <f t="shared" si="46"/>
        <v>-0.97174200071544503</v>
      </c>
      <c r="E601" s="208">
        <f>-((C601-C600)/($A$3))*$E$2*'PID Reaction'!$H$4</f>
        <v>-5.6729535330470471</v>
      </c>
      <c r="F601" s="208">
        <f t="shared" si="47"/>
        <v>-4.2753203078126463</v>
      </c>
    </row>
    <row r="602" spans="1:6" x14ac:dyDescent="0.25">
      <c r="A602" s="208">
        <f t="shared" si="49"/>
        <v>7.4500000000000052E-2</v>
      </c>
      <c r="B602" s="208">
        <f t="shared" si="48"/>
        <v>1.3002702927357764E-3</v>
      </c>
      <c r="C602" s="208">
        <f t="shared" si="50"/>
        <v>0.54902281799814801</v>
      </c>
      <c r="D602" s="208">
        <f t="shared" si="46"/>
        <v>-1.055079110259761</v>
      </c>
      <c r="E602" s="208">
        <f>-((C602-C601)/($A$3))*$E$2*'PID Reaction'!$H$4</f>
        <v>-5.5056768489735131</v>
      </c>
      <c r="F602" s="208">
        <f t="shared" si="47"/>
        <v>-4.3332994938777532</v>
      </c>
    </row>
    <row r="603" spans="1:6" x14ac:dyDescent="0.25">
      <c r="A603" s="208">
        <f t="shared" si="49"/>
        <v>7.4625000000000052E-2</v>
      </c>
      <c r="B603" s="208">
        <f t="shared" si="48"/>
        <v>1.3024519543007693E-3</v>
      </c>
      <c r="C603" s="208">
        <f t="shared" si="50"/>
        <v>0.59095771424677379</v>
      </c>
      <c r="D603" s="208">
        <f t="shared" si="46"/>
        <v>-1.1356670777765951</v>
      </c>
      <c r="E603" s="208">
        <f>-((C603-C602)/($A$3))*$E$2*'PID Reaction'!$H$4</f>
        <v>-5.3240544277255291</v>
      </c>
      <c r="F603" s="208">
        <f t="shared" si="47"/>
        <v>-4.3799877202030135</v>
      </c>
    </row>
    <row r="604" spans="1:6" x14ac:dyDescent="0.25">
      <c r="A604" s="208">
        <f t="shared" si="49"/>
        <v>7.4750000000000053E-2</v>
      </c>
      <c r="B604" s="208">
        <f t="shared" si="48"/>
        <v>1.3046336158657622E-3</v>
      </c>
      <c r="C604" s="208">
        <f t="shared" si="50"/>
        <v>0.63135279544939138</v>
      </c>
      <c r="D604" s="208">
        <f t="shared" si="46"/>
        <v>-1.2132959211269134</v>
      </c>
      <c r="E604" s="208">
        <f>-((C604-C603)/($A$3))*$E$2*'PID Reaction'!$H$4</f>
        <v>-5.1285595094843286</v>
      </c>
      <c r="F604" s="208">
        <f t="shared" si="47"/>
        <v>-4.4152633347113746</v>
      </c>
    </row>
    <row r="605" spans="1:6" x14ac:dyDescent="0.25">
      <c r="A605" s="208">
        <f t="shared" si="49"/>
        <v>7.4875000000000053E-2</v>
      </c>
      <c r="B605" s="208">
        <f t="shared" si="48"/>
        <v>1.3068152774307553E-3</v>
      </c>
      <c r="C605" s="208">
        <f t="shared" si="50"/>
        <v>0.67010280711432657</v>
      </c>
      <c r="D605" s="208">
        <f t="shared" si="46"/>
        <v>-1.2877633685438858</v>
      </c>
      <c r="E605" s="208">
        <f>-((C605-C604)/($A$3))*$E$2*'PID Reaction'!$H$4</f>
        <v>-4.919701480980172</v>
      </c>
      <c r="F605" s="208">
        <f t="shared" si="47"/>
        <v>-4.4390344223290024</v>
      </c>
    </row>
    <row r="606" spans="1:6" x14ac:dyDescent="0.25">
      <c r="A606" s="208">
        <f t="shared" si="49"/>
        <v>7.5000000000000053E-2</v>
      </c>
      <c r="B606" s="208">
        <f t="shared" si="48"/>
        <v>1.3089969389957481E-3</v>
      </c>
      <c r="C606" s="208">
        <f t="shared" si="50"/>
        <v>0.70710678118656367</v>
      </c>
      <c r="D606" s="208">
        <f t="shared" si="46"/>
        <v>-1.3588753856774669</v>
      </c>
      <c r="E606" s="208">
        <f>-((C606-C605)/($A$3))*$E$2*'PID Reaction'!$H$4</f>
        <v>-4.6980245482112224</v>
      </c>
      <c r="F606" s="208">
        <f t="shared" si="47"/>
        <v>-4.4512390444813601</v>
      </c>
    </row>
    <row r="607" spans="1:6" x14ac:dyDescent="0.25">
      <c r="A607" s="208">
        <f t="shared" si="49"/>
        <v>7.5125000000000053E-2</v>
      </c>
      <c r="B607" s="208">
        <f t="shared" si="48"/>
        <v>1.311178600560741E-3</v>
      </c>
      <c r="C607" s="208">
        <f t="shared" si="50"/>
        <v>0.74226829913283043</v>
      </c>
      <c r="D607" s="208">
        <f t="shared" si="46"/>
        <v>-1.4264466811755256</v>
      </c>
      <c r="E607" s="208">
        <f>-((C607-C606)/($A$3))*$E$2*'PID Reaction'!$H$4</f>
        <v>-4.4641063184580281</v>
      </c>
      <c r="F607" s="208">
        <f t="shared" si="47"/>
        <v>-4.4518454004823127</v>
      </c>
    </row>
    <row r="608" spans="1:6" x14ac:dyDescent="0.25">
      <c r="A608" s="208">
        <f t="shared" si="49"/>
        <v>7.5250000000000053E-2</v>
      </c>
      <c r="B608" s="208">
        <f t="shared" si="48"/>
        <v>1.3133602621257338E-3</v>
      </c>
      <c r="C608" s="208">
        <f t="shared" si="50"/>
        <v>0.77549574317224768</v>
      </c>
      <c r="D608" s="208">
        <f t="shared" si="46"/>
        <v>-1.4903011894838352</v>
      </c>
      <c r="E608" s="208">
        <f>-((C608-C607)/($A$3))*$E$2*'PID Reaction'!$H$4</f>
        <v>-4.2185562952444124</v>
      </c>
      <c r="F608" s="208">
        <f t="shared" si="47"/>
        <v>-4.4408519103946436</v>
      </c>
    </row>
    <row r="609" spans="1:6" x14ac:dyDescent="0.25">
      <c r="A609" s="208">
        <f t="shared" si="49"/>
        <v>7.5375000000000053E-2</v>
      </c>
      <c r="B609" s="208">
        <f t="shared" si="48"/>
        <v>1.3155419236907269E-3</v>
      </c>
      <c r="C609" s="208">
        <f t="shared" si="50"/>
        <v>0.80670253499804279</v>
      </c>
      <c r="D609" s="208">
        <f t="shared" si="46"/>
        <v>-1.5502725296071389</v>
      </c>
      <c r="E609" s="208">
        <f>-((C609-C608)/($A$3))*$E$2*'PID Reaction'!$H$4</f>
        <v>-3.9620142902029469</v>
      </c>
      <c r="F609" s="208">
        <f t="shared" si="47"/>
        <v>-4.4182872191467935</v>
      </c>
    </row>
    <row r="610" spans="1:6" x14ac:dyDescent="0.25">
      <c r="A610" s="208">
        <f t="shared" si="49"/>
        <v>7.5500000000000053E-2</v>
      </c>
      <c r="B610" s="208">
        <f t="shared" si="48"/>
        <v>1.3177235852557198E-3</v>
      </c>
      <c r="C610" s="208">
        <f t="shared" si="50"/>
        <v>0.8358073613682846</v>
      </c>
      <c r="D610" s="208">
        <f t="shared" si="46"/>
        <v>-1.6062044386358871</v>
      </c>
      <c r="E610" s="208">
        <f>-((C610-C609)/($A$3))*$E$2*'PID Reaction'!$H$4</f>
        <v>-3.6951487559658998</v>
      </c>
      <c r="F610" s="208">
        <f t="shared" si="47"/>
        <v>-4.3842101218949336</v>
      </c>
    </row>
    <row r="611" spans="1:6" x14ac:dyDescent="0.25">
      <c r="A611" s="208">
        <f t="shared" si="49"/>
        <v>7.5625000000000053E-2</v>
      </c>
      <c r="B611" s="208">
        <f t="shared" si="48"/>
        <v>1.3199052468207126E-3</v>
      </c>
      <c r="C611" s="208">
        <f t="shared" si="50"/>
        <v>0.86273438597780183</v>
      </c>
      <c r="D611" s="208">
        <f t="shared" si="46"/>
        <v>-1.6579511789089809</v>
      </c>
      <c r="E611" s="208">
        <f>-((C611-C610)/($A$3))*$E$2*'PID Reaction'!$H$4</f>
        <v>-3.418655044424308</v>
      </c>
      <c r="F611" s="208">
        <f t="shared" si="47"/>
        <v>-4.3387094108246629</v>
      </c>
    </row>
    <row r="612" spans="1:6" x14ac:dyDescent="0.25">
      <c r="A612" s="208">
        <f t="shared" si="49"/>
        <v>7.5750000000000053E-2</v>
      </c>
      <c r="B612" s="208">
        <f t="shared" si="48"/>
        <v>1.3220869083857055E-3</v>
      </c>
      <c r="C612" s="208">
        <f t="shared" si="50"/>
        <v>0.88741344705929104</v>
      </c>
      <c r="D612" s="208">
        <f t="shared" si="46"/>
        <v>-1.7053779177517221</v>
      </c>
      <c r="E612" s="208">
        <f>-((C612-C611)/($A$3))*$E$2*'PID Reaction'!$H$4</f>
        <v>-3.1332535949058693</v>
      </c>
      <c r="F612" s="208">
        <f t="shared" si="47"/>
        <v>-4.2819036437918996</v>
      </c>
    </row>
    <row r="613" spans="1:6" x14ac:dyDescent="0.25">
      <c r="A613" s="208">
        <f t="shared" si="49"/>
        <v>7.5875000000000054E-2</v>
      </c>
      <c r="B613" s="208">
        <f t="shared" si="48"/>
        <v>1.3242685699506984E-3</v>
      </c>
      <c r="C613" s="208">
        <f t="shared" si="50"/>
        <v>0.90978024019864989</v>
      </c>
      <c r="D613" s="208">
        <f t="shared" si="46"/>
        <v>-1.7483610787993535</v>
      </c>
      <c r="E613" s="208">
        <f>-((C613-C612)/($A$3))*$E$2*'PID Reaction'!$H$4</f>
        <v>-2.8396880569730003</v>
      </c>
      <c r="F613" s="208">
        <f t="shared" si="47"/>
        <v>-4.2139408354052552</v>
      </c>
    </row>
    <row r="614" spans="1:6" x14ac:dyDescent="0.25">
      <c r="A614" s="208">
        <f t="shared" si="49"/>
        <v>7.6000000000000054E-2</v>
      </c>
      <c r="B614" s="208">
        <f t="shared" si="48"/>
        <v>1.3264502315156915E-3</v>
      </c>
      <c r="C614" s="208">
        <f t="shared" si="50"/>
        <v>0.92977648588825956</v>
      </c>
      <c r="D614" s="208">
        <f t="shared" si="46"/>
        <v>-1.7867886639909041</v>
      </c>
      <c r="E614" s="208">
        <f>-((C614-C613)/($A$3))*$E$2*'PID Reaction'!$H$4</f>
        <v>-2.5387233527528434</v>
      </c>
      <c r="F614" s="208">
        <f t="shared" si="47"/>
        <v>-4.1349980713552652</v>
      </c>
    </row>
    <row r="615" spans="1:6" x14ac:dyDescent="0.25">
      <c r="A615" s="208">
        <f t="shared" si="49"/>
        <v>7.6125000000000054E-2</v>
      </c>
      <c r="B615" s="208">
        <f t="shared" si="48"/>
        <v>1.3286318930806843E-3</v>
      </c>
      <c r="C615" s="208">
        <f t="shared" si="50"/>
        <v>0.94735008138162369</v>
      </c>
      <c r="D615" s="208">
        <f t="shared" si="46"/>
        <v>-1.8205605453943217</v>
      </c>
      <c r="E615" s="208">
        <f>-((C615-C614)/($A$3))*$E$2*'PID Reaction'!$H$4</f>
        <v>-2.2311436838375092</v>
      </c>
      <c r="F615" s="208">
        <f t="shared" si="47"/>
        <v>-4.0452810469953082</v>
      </c>
    </row>
    <row r="616" spans="1:6" x14ac:dyDescent="0.25">
      <c r="A616" s="208">
        <f t="shared" si="49"/>
        <v>7.6250000000000054E-2</v>
      </c>
      <c r="B616" s="208">
        <f t="shared" si="48"/>
        <v>1.3308135546456772E-3</v>
      </c>
      <c r="C616" s="208">
        <f t="shared" si="50"/>
        <v>0.96245523645365283</v>
      </c>
      <c r="D616" s="208">
        <f t="shared" si="46"/>
        <v>-1.8495887261024428</v>
      </c>
      <c r="E616" s="208">
        <f>-((C616-C615)/($A$3))*$E$2*'PID Reaction'!$H$4</f>
        <v>-1.9177504879448197</v>
      </c>
      <c r="F616" s="208">
        <f t="shared" si="47"/>
        <v>-3.9450235313762962</v>
      </c>
    </row>
    <row r="617" spans="1:6" x14ac:dyDescent="0.25">
      <c r="A617" s="208">
        <f t="shared" si="49"/>
        <v>7.6375000000000054E-2</v>
      </c>
      <c r="B617" s="208">
        <f t="shared" si="48"/>
        <v>1.33299521621067E-3</v>
      </c>
      <c r="C617" s="208">
        <f t="shared" si="50"/>
        <v>0.9750525927128908</v>
      </c>
      <c r="D617" s="208">
        <f t="shared" si="46"/>
        <v>-1.873797569520071</v>
      </c>
      <c r="E617" s="208">
        <f>-((C617-C616)/($A$3))*$E$2*'PID Reaction'!$H$4</f>
        <v>-1.5993603506728524</v>
      </c>
      <c r="F617" s="208">
        <f t="shared" si="47"/>
        <v>-3.8344867581318862</v>
      </c>
    </row>
    <row r="618" spans="1:6" x14ac:dyDescent="0.25">
      <c r="A618" s="208">
        <f t="shared" si="49"/>
        <v>7.6500000000000054E-2</v>
      </c>
      <c r="B618" s="208">
        <f t="shared" si="48"/>
        <v>1.3351768777756631E-3</v>
      </c>
      <c r="C618" s="208">
        <f t="shared" si="50"/>
        <v>0.98510932615477831</v>
      </c>
      <c r="D618" s="208">
        <f t="shared" si="46"/>
        <v>-1.893123996444684</v>
      </c>
      <c r="E618" s="208">
        <f>-((C618-C617)/($A$3))*$E$2*'PID Reaction'!$H$4</f>
        <v>-1.2768028777820384</v>
      </c>
      <c r="F618" s="208">
        <f t="shared" si="47"/>
        <v>-3.7139587448012046</v>
      </c>
    </row>
    <row r="619" spans="1:6" x14ac:dyDescent="0.25">
      <c r="A619" s="208">
        <f t="shared" si="49"/>
        <v>7.6625000000000054E-2</v>
      </c>
      <c r="B619" s="208">
        <f t="shared" si="48"/>
        <v>1.337358539340656E-3</v>
      </c>
      <c r="C619" s="208">
        <f t="shared" si="50"/>
        <v>0.99259923268874017</v>
      </c>
      <c r="D619" s="208">
        <f t="shared" si="46"/>
        <v>-1.9075176494272597</v>
      </c>
      <c r="E619" s="208">
        <f>-((C619-C618)/($A$3))*$E$2*'PID Reaction'!$H$4</f>
        <v>-0.95091853355179834</v>
      </c>
      <c r="F619" s="208">
        <f t="shared" si="47"/>
        <v>-3.5837535423626896</v>
      </c>
    </row>
    <row r="620" spans="1:6" x14ac:dyDescent="0.25">
      <c r="A620" s="208">
        <f t="shared" si="49"/>
        <v>7.6750000000000054E-2</v>
      </c>
      <c r="B620" s="208">
        <f t="shared" si="48"/>
        <v>1.3395402009056488E-3</v>
      </c>
      <c r="C620" s="208">
        <f t="shared" si="50"/>
        <v>0.99750279641627171</v>
      </c>
      <c r="D620" s="208">
        <f t="shared" si="46"/>
        <v>-1.916941023985006</v>
      </c>
      <c r="E620" s="208">
        <f>-((C620-C619)/($A$3))*$E$2*'PID Reaction'!$H$4</f>
        <v>-0.62255645084740363</v>
      </c>
      <c r="F620" s="208">
        <f t="shared" si="47"/>
        <v>-3.4442104169346512</v>
      </c>
    </row>
    <row r="621" spans="1:6" x14ac:dyDescent="0.25">
      <c r="A621" s="208">
        <f t="shared" si="49"/>
        <v>7.6875000000000054E-2</v>
      </c>
      <c r="B621" s="208">
        <f t="shared" si="48"/>
        <v>1.3417218624706417E-3</v>
      </c>
      <c r="C621" s="208">
        <f t="shared" si="50"/>
        <v>0.99980724048206526</v>
      </c>
      <c r="D621" s="208">
        <f t="shared" si="46"/>
        <v>-1.9213695663240042</v>
      </c>
      <c r="E621" s="208">
        <f>-((C621-C620)/($A$3))*$E$2*'PID Reaction'!$H$4</f>
        <v>-0.29257221859314958</v>
      </c>
      <c r="F621" s="208">
        <f t="shared" si="47"/>
        <v>-3.2956929657744118</v>
      </c>
    </row>
    <row r="622" spans="1:6" x14ac:dyDescent="0.25">
      <c r="A622" s="208">
        <f t="shared" si="49"/>
        <v>7.7000000000000055E-2</v>
      </c>
      <c r="B622" s="208">
        <f t="shared" si="48"/>
        <v>1.3439035240356348E-3</v>
      </c>
      <c r="C622" s="208">
        <f t="shared" si="50"/>
        <v>0.99950656036573082</v>
      </c>
      <c r="D622" s="208">
        <f t="shared" si="46"/>
        <v>-1.9207917373172396</v>
      </c>
      <c r="E622" s="208">
        <f>-((C622-C621)/($A$3))*$E$2*'PID Reaction'!$H$4</f>
        <v>3.8174347569820459E-2</v>
      </c>
      <c r="F622" s="208">
        <f t="shared" si="47"/>
        <v>-3.1385881698797311</v>
      </c>
    </row>
    <row r="623" spans="1:6" x14ac:dyDescent="0.25">
      <c r="A623" s="208">
        <f t="shared" si="49"/>
        <v>7.7125000000000055E-2</v>
      </c>
      <c r="B623" s="208">
        <f t="shared" si="48"/>
        <v>1.3460851856006277E-3</v>
      </c>
      <c r="C623" s="208">
        <f t="shared" si="50"/>
        <v>0.99660153952732988</v>
      </c>
      <c r="D623" s="208">
        <f t="shared" si="46"/>
        <v>-1.9152090425712511</v>
      </c>
      <c r="E623" s="208">
        <f>-((C623-C622)/($A$3))*$E$2*'PID Reaction'!$H$4</f>
        <v>0.36882144564338332</v>
      </c>
      <c r="F623" s="208">
        <f t="shared" si="47"/>
        <v>-2.9733053856608667</v>
      </c>
    </row>
    <row r="624" spans="1:6" x14ac:dyDescent="0.25">
      <c r="A624" s="208">
        <f t="shared" si="49"/>
        <v>7.7250000000000055E-2</v>
      </c>
      <c r="B624" s="208">
        <f t="shared" si="48"/>
        <v>1.3482668471656205E-3</v>
      </c>
      <c r="C624" s="208">
        <f t="shared" si="50"/>
        <v>0.99109974736597217</v>
      </c>
      <c r="D624" s="208">
        <f t="shared" si="46"/>
        <v>-1.9046360285030834</v>
      </c>
      <c r="E624" s="208">
        <f>-((C624-C623)/($A$3))*$E$2*'PID Reaction'!$H$4</f>
        <v>0.69850753280597477</v>
      </c>
      <c r="F624" s="208">
        <f t="shared" si="47"/>
        <v>-2.8002752783106937</v>
      </c>
    </row>
    <row r="625" spans="1:6" x14ac:dyDescent="0.25">
      <c r="A625" s="208">
        <f t="shared" si="49"/>
        <v>7.7375000000000055E-2</v>
      </c>
      <c r="B625" s="208">
        <f t="shared" si="48"/>
        <v>1.3504485087306134E-3</v>
      </c>
      <c r="C625" s="208">
        <f t="shared" si="50"/>
        <v>0.98301551949678778</v>
      </c>
      <c r="D625" s="208">
        <f t="shared" si="46"/>
        <v>-1.8891002444377569</v>
      </c>
      <c r="E625" s="208">
        <f>-((C625-C624)/($A$3))*$E$2*'PID Reaction'!$H$4</f>
        <v>1.0263735702716501</v>
      </c>
      <c r="F625" s="208">
        <f t="shared" si="47"/>
        <v>-2.6199486996520815</v>
      </c>
    </row>
    <row r="626" spans="1:6" x14ac:dyDescent="0.25">
      <c r="A626" s="208">
        <f t="shared" si="49"/>
        <v>7.7500000000000055E-2</v>
      </c>
      <c r="B626" s="208">
        <f t="shared" si="48"/>
        <v>1.3526301702956065E-3</v>
      </c>
      <c r="C626" s="208">
        <f t="shared" si="50"/>
        <v>0.97236992039767078</v>
      </c>
      <c r="D626" s="208">
        <f t="shared" si="46"/>
        <v>-1.8686421708250198</v>
      </c>
      <c r="E626" s="208">
        <f>-((C626-C625)/($A$3))*$E$2*'PID Reaction'!$H$4</f>
        <v>1.351565261623894</v>
      </c>
      <c r="F626" s="208">
        <f t="shared" si="47"/>
        <v>-2.4327955133864729</v>
      </c>
    </row>
    <row r="627" spans="1:6" x14ac:dyDescent="0.25">
      <c r="A627" s="208">
        <f t="shared" si="49"/>
        <v>7.7625000000000055E-2</v>
      </c>
      <c r="B627" s="208">
        <f t="shared" si="48"/>
        <v>1.3548118318605993E-3</v>
      </c>
      <c r="C627" s="208">
        <f t="shared" si="50"/>
        <v>0.95919068852311995</v>
      </c>
      <c r="D627" s="208">
        <f t="shared" si="46"/>
        <v>-1.8433151137624206</v>
      </c>
      <c r="E627" s="208">
        <f>-((C627-C626)/($A$3))*$E$2*'PID Reaction'!$H$4</f>
        <v>1.6732352787929738</v>
      </c>
      <c r="F627" s="208">
        <f t="shared" si="47"/>
        <v>-2.2393033708046066</v>
      </c>
    </row>
    <row r="628" spans="1:6" x14ac:dyDescent="0.25">
      <c r="A628" s="208">
        <f t="shared" si="49"/>
        <v>7.7750000000000055E-2</v>
      </c>
      <c r="B628" s="208">
        <f t="shared" si="48"/>
        <v>1.3569934934255922E-3</v>
      </c>
      <c r="C628" s="208">
        <f t="shared" si="50"/>
        <v>0.94351216402818594</v>
      </c>
      <c r="D628" s="208">
        <f t="shared" si="46"/>
        <v>-1.8131850660995261</v>
      </c>
      <c r="E628" s="208">
        <f>-((C628-C627)/($A$3))*$E$2*'PID Reaction'!$H$4</f>
        <v>1.9905454698768217</v>
      </c>
      <c r="F628" s="208">
        <f t="shared" si="47"/>
        <v>-2.0399764401494056</v>
      </c>
    </row>
    <row r="629" spans="1:6" x14ac:dyDescent="0.25">
      <c r="A629" s="208">
        <f t="shared" si="49"/>
        <v>7.7875000000000055E-2</v>
      </c>
      <c r="B629" s="208">
        <f t="shared" si="48"/>
        <v>1.359175154990585E-3</v>
      </c>
      <c r="C629" s="208">
        <f t="shared" si="50"/>
        <v>0.92537519929085432</v>
      </c>
      <c r="D629" s="208">
        <f t="shared" si="46"/>
        <v>-1.7783305354852064</v>
      </c>
      <c r="E629" s="208">
        <f>-((C629-C628)/($A$3))*$E$2*'PID Reaction'!$H$4</f>
        <v>2.3026690430516221</v>
      </c>
      <c r="F629" s="208">
        <f t="shared" si="47"/>
        <v>-1.8353340929418669</v>
      </c>
    </row>
    <row r="630" spans="1:6" x14ac:dyDescent="0.25">
      <c r="A630" s="208">
        <f t="shared" si="49"/>
        <v>7.8000000000000055E-2</v>
      </c>
      <c r="B630" s="208">
        <f t="shared" si="48"/>
        <v>1.3613568165555779E-3</v>
      </c>
      <c r="C630" s="208">
        <f t="shared" si="50"/>
        <v>0.90482705246601047</v>
      </c>
      <c r="D630" s="208">
        <f t="shared" si="46"/>
        <v>-1.7388423398060311</v>
      </c>
      <c r="E630" s="208">
        <f>-((C630-C629)/($A$3))*$E$2*'PID Reaction'!$H$4</f>
        <v>2.6087927208821746</v>
      </c>
      <c r="F630" s="208">
        <f t="shared" si="47"/>
        <v>-1.6259095506929016</v>
      </c>
    </row>
    <row r="631" spans="1:6" x14ac:dyDescent="0.25">
      <c r="A631" s="208">
        <f t="shared" si="49"/>
        <v>7.8125000000000056E-2</v>
      </c>
      <c r="B631" s="208">
        <f t="shared" si="48"/>
        <v>1.363538478120571E-3</v>
      </c>
      <c r="C631" s="208">
        <f t="shared" si="50"/>
        <v>0.88192126434834472</v>
      </c>
      <c r="D631" s="208">
        <f t="shared" si="46"/>
        <v>-1.6948233705487881</v>
      </c>
      <c r="E631" s="208">
        <f>-((C631-C630)/($A$3))*$E$2*'PID Reaction'!$H$4</f>
        <v>2.9081188594188432</v>
      </c>
      <c r="F631" s="208">
        <f t="shared" si="47"/>
        <v>-1.4122484955272845</v>
      </c>
    </row>
    <row r="632" spans="1:6" x14ac:dyDescent="0.25">
      <c r="A632" s="208">
        <f t="shared" si="49"/>
        <v>7.8250000000000056E-2</v>
      </c>
      <c r="B632" s="208">
        <f t="shared" si="48"/>
        <v>1.3657201396855639E-3</v>
      </c>
      <c r="C632" s="208">
        <f t="shared" si="50"/>
        <v>0.85671751886503789</v>
      </c>
      <c r="D632" s="208">
        <f t="shared" si="46"/>
        <v>-1.6463883247036981</v>
      </c>
      <c r="E632" s="208">
        <f>-((C632-C631)/($A$3))*$E$2*'PID Reaction'!$H$4</f>
        <v>3.1998675265606362</v>
      </c>
      <c r="F632" s="208">
        <f t="shared" si="47"/>
        <v>-1.1949076483398566</v>
      </c>
    </row>
    <row r="633" spans="1:6" x14ac:dyDescent="0.25">
      <c r="A633" s="208">
        <f t="shared" si="49"/>
        <v>7.8375000000000056E-2</v>
      </c>
      <c r="B633" s="208">
        <f t="shared" si="48"/>
        <v>1.3679018012505567E-3</v>
      </c>
      <c r="C633" s="208">
        <f t="shared" si="50"/>
        <v>0.82928148756174447</v>
      </c>
      <c r="D633" s="208">
        <f t="shared" si="46"/>
        <v>-1.593663405906907</v>
      </c>
      <c r="E633" s="208">
        <f>-((C633-C632)/($A$3))*$E$2*'PID Reaction'!$H$4</f>
        <v>3.4832785342661321</v>
      </c>
      <c r="F633" s="208">
        <f t="shared" si="47"/>
        <v>-0.97445331818885284</v>
      </c>
    </row>
    <row r="634" spans="1:6" x14ac:dyDescent="0.25">
      <c r="A634" s="208">
        <f t="shared" si="49"/>
        <v>7.8500000000000056E-2</v>
      </c>
      <c r="B634" s="208">
        <f t="shared" si="48"/>
        <v>1.3700834628155496E-3</v>
      </c>
      <c r="C634" s="208">
        <f t="shared" si="50"/>
        <v>0.79968465848708015</v>
      </c>
      <c r="D634" s="208">
        <f t="shared" si="46"/>
        <v>-1.5367859956009613</v>
      </c>
      <c r="E634" s="208">
        <f>-((C634-C633)/($A$3))*$E$2*'PID Reaction'!$H$4</f>
        <v>3.757613419319382</v>
      </c>
      <c r="F634" s="208">
        <f t="shared" si="47"/>
        <v>-0.75145992670606554</v>
      </c>
    </row>
    <row r="635" spans="1:6" x14ac:dyDescent="0.25">
      <c r="A635" s="208">
        <f t="shared" si="49"/>
        <v>7.8625000000000056E-2</v>
      </c>
      <c r="B635" s="208">
        <f t="shared" si="48"/>
        <v>1.3722651243805427E-3</v>
      </c>
      <c r="C635" s="208">
        <f t="shared" si="50"/>
        <v>0.76800414992145161</v>
      </c>
      <c r="D635" s="208">
        <f t="shared" si="46"/>
        <v>-1.4759042950700503</v>
      </c>
      <c r="E635" s="208">
        <f>-((C635-C634)/($A$3))*$E$2*'PID Reaction'!$H$4</f>
        <v>4.0221573674921993</v>
      </c>
      <c r="F635" s="208">
        <f t="shared" si="47"/>
        <v>-0.52650851136852872</v>
      </c>
    </row>
    <row r="636" spans="1:6" x14ac:dyDescent="0.25">
      <c r="A636" s="208">
        <f t="shared" si="49"/>
        <v>7.8750000000000056E-2</v>
      </c>
      <c r="B636" s="208">
        <f t="shared" si="48"/>
        <v>1.3744467859455355E-3</v>
      </c>
      <c r="C636" s="208">
        <f t="shared" si="50"/>
        <v>0.73432250943567268</v>
      </c>
      <c r="D636" s="208">
        <f t="shared" si="46"/>
        <v>-1.4111769392829097</v>
      </c>
      <c r="E636" s="208">
        <f>-((C636-C635)/($A$3))*$E$2*'PID Reaction'!$H$4</f>
        <v>4.2762210760744921</v>
      </c>
      <c r="F636" s="208">
        <f t="shared" si="47"/>
        <v>-0.30018521153218874</v>
      </c>
    </row>
    <row r="637" spans="1:6" x14ac:dyDescent="0.25">
      <c r="A637" s="208">
        <f t="shared" si="49"/>
        <v>7.8875000000000056E-2</v>
      </c>
      <c r="B637" s="208">
        <f t="shared" si="48"/>
        <v>1.3766284475105284E-3</v>
      </c>
      <c r="C637" s="208">
        <f t="shared" si="50"/>
        <v>0.69872749880276508</v>
      </c>
      <c r="D637" s="208">
        <f t="shared" si="46"/>
        <v>-1.3427725835492259</v>
      </c>
      <c r="E637" s="208">
        <f>-((C637-C636)/($A$3))*$E$2*'PID Reaction'!$H$4</f>
        <v>4.5191425499539477</v>
      </c>
      <c r="F637" s="208">
        <f t="shared" si="47"/>
        <v>-7.3079741171295898E-2</v>
      </c>
    </row>
    <row r="638" spans="1:6" x14ac:dyDescent="0.25">
      <c r="A638" s="208">
        <f t="shared" si="49"/>
        <v>7.9000000000000056E-2</v>
      </c>
      <c r="B638" s="208">
        <f t="shared" si="48"/>
        <v>1.3788101090755212E-3</v>
      </c>
      <c r="C638" s="208">
        <f t="shared" si="50"/>
        <v>0.66131186532363639</v>
      </c>
      <c r="D638" s="208">
        <f t="shared" si="46"/>
        <v>-1.270869464067045</v>
      </c>
      <c r="E638" s="208">
        <f>-((C638-C637)/($A$3))*$E$2*'PID Reaction'!$H$4</f>
        <v>4.7502888265101779</v>
      </c>
      <c r="F638" s="208">
        <f t="shared" si="47"/>
        <v>0.15421614769546471</v>
      </c>
    </row>
    <row r="639" spans="1:6" x14ac:dyDescent="0.25">
      <c r="A639" s="208">
        <f t="shared" si="49"/>
        <v>7.9125000000000056E-2</v>
      </c>
      <c r="B639" s="208">
        <f t="shared" si="48"/>
        <v>1.3809917706405143E-3</v>
      </c>
      <c r="C639" s="208">
        <f t="shared" si="50"/>
        <v>0.62217310016218741</v>
      </c>
      <c r="D639" s="208">
        <f t="shared" si="46"/>
        <v>-1.1956549335056821</v>
      </c>
      <c r="E639" s="208">
        <f>-((C639-C638)/($A$3))*$E$2*'PID Reaction'!$H$4</f>
        <v>4.9690576248975633</v>
      </c>
      <c r="F639" s="208">
        <f t="shared" si="47"/>
        <v>0.38111020689012781</v>
      </c>
    </row>
    <row r="640" spans="1:6" x14ac:dyDescent="0.25">
      <c r="A640" s="208">
        <f t="shared" si="49"/>
        <v>7.9250000000000057E-2</v>
      </c>
      <c r="B640" s="208">
        <f t="shared" si="48"/>
        <v>1.3831734322055072E-3</v>
      </c>
      <c r="C640" s="208">
        <f t="shared" si="50"/>
        <v>0.58141318431981248</v>
      </c>
      <c r="D640" s="208">
        <f t="shared" si="46"/>
        <v>-1.1173249728347565</v>
      </c>
      <c r="E640" s="208">
        <f>-((C640-C639)/($A$3))*$E$2*'PID Reaction'!$H$4</f>
        <v>5.1748789153479215</v>
      </c>
      <c r="F640" s="208">
        <f t="shared" si="47"/>
        <v>0.60701123525262235</v>
      </c>
    </row>
    <row r="641" spans="1:6" x14ac:dyDescent="0.25">
      <c r="A641" s="208">
        <f t="shared" si="49"/>
        <v>7.9375000000000057E-2</v>
      </c>
      <c r="B641" s="208">
        <f t="shared" si="48"/>
        <v>1.3853550937705001E-3</v>
      </c>
      <c r="C641" s="208">
        <f t="shared" si="50"/>
        <v>0.53913832291098085</v>
      </c>
      <c r="D641" s="208">
        <f t="shared" si="46"/>
        <v>-1.0360836806709484</v>
      </c>
      <c r="E641" s="208">
        <f>-((C641-C640)/($A$3))*$E$2*'PID Reaction'!$H$4</f>
        <v>5.3672164044652639</v>
      </c>
      <c r="F641" s="208">
        <f t="shared" si="47"/>
        <v>0.83133061909030115</v>
      </c>
    </row>
    <row r="642" spans="1:6" x14ac:dyDescent="0.25">
      <c r="A642" s="208">
        <f t="shared" si="49"/>
        <v>7.9500000000000057E-2</v>
      </c>
      <c r="B642" s="208">
        <f t="shared" si="48"/>
        <v>1.3875367553354929E-3</v>
      </c>
      <c r="C642" s="208">
        <f t="shared" si="50"/>
        <v>0.49545866843238678</v>
      </c>
      <c r="D642" s="208">
        <f t="shared" si="46"/>
        <v>-0.95214274147325506</v>
      </c>
      <c r="E642" s="208">
        <f>-((C642-C641)/($A$3))*$E$2*'PID Reaction'!$H$4</f>
        <v>5.5455689326023023</v>
      </c>
      <c r="F642" s="208">
        <f t="shared" si="47"/>
        <v>1.0534838658853136</v>
      </c>
    </row>
    <row r="643" spans="1:6" x14ac:dyDescent="0.25">
      <c r="A643" s="208">
        <f t="shared" si="49"/>
        <v>7.9625000000000057E-2</v>
      </c>
      <c r="B643" s="208">
        <f t="shared" si="48"/>
        <v>1.389718416900486E-3</v>
      </c>
      <c r="C643" s="208">
        <f t="shared" si="50"/>
        <v>0.45048803374669216</v>
      </c>
      <c r="D643" s="208">
        <f t="shared" si="46"/>
        <v>-0.86572087397236819</v>
      </c>
      <c r="E643" s="208">
        <f>-((C643-C642)/($A$3))*$E$2*'PID Reaction'!$H$4</f>
        <v>5.7094717796957877</v>
      </c>
      <c r="F643" s="208">
        <f t="shared" si="47"/>
        <v>1.2728921272637614</v>
      </c>
    </row>
    <row r="644" spans="1:6" x14ac:dyDescent="0.25">
      <c r="A644" s="208">
        <f t="shared" si="49"/>
        <v>7.9750000000000057E-2</v>
      </c>
      <c r="B644" s="208">
        <f t="shared" si="48"/>
        <v>1.3919000784654789E-3</v>
      </c>
      <c r="C644" s="208">
        <f t="shared" si="50"/>
        <v>0.40434359552872168</v>
      </c>
      <c r="D644" s="208">
        <f t="shared" si="46"/>
        <v>-0.77704326127136569</v>
      </c>
      <c r="E644" s="208">
        <f>-((C644-C643)/($A$3))*$E$2*'PID Reaction'!$H$4</f>
        <v>5.8584978761535318</v>
      </c>
      <c r="F644" s="208">
        <f t="shared" si="47"/>
        <v>1.4889837072583298</v>
      </c>
    </row>
    <row r="645" spans="1:6" x14ac:dyDescent="0.25">
      <c r="A645" s="208">
        <f t="shared" si="49"/>
        <v>7.9875000000000057E-2</v>
      </c>
      <c r="B645" s="208">
        <f t="shared" si="48"/>
        <v>1.3940817400304717E-3</v>
      </c>
      <c r="C645" s="208">
        <f t="shared" si="50"/>
        <v>0.35714558894682069</v>
      </c>
      <c r="D645" s="208">
        <f t="shared" si="46"/>
        <v>-0.68634096410266321</v>
      </c>
      <c r="E645" s="208">
        <f>-((C645-C644)/($A$3))*$E$2*'PID Reaction'!$H$4</f>
        <v>5.9922589156381489</v>
      </c>
      <c r="F645" s="208">
        <f t="shared" si="47"/>
        <v>1.7011955519344162</v>
      </c>
    </row>
    <row r="646" spans="1:6" x14ac:dyDescent="0.25">
      <c r="A646" s="208">
        <f t="shared" si="49"/>
        <v>8.0000000000000057E-2</v>
      </c>
      <c r="B646" s="208">
        <f t="shared" si="48"/>
        <v>1.3962634015954646E-3</v>
      </c>
      <c r="C646" s="208">
        <f t="shared" si="50"/>
        <v>0.30901699437492836</v>
      </c>
      <c r="D646" s="208">
        <f t="shared" si="46"/>
        <v>-0.59385031877007477</v>
      </c>
      <c r="E646" s="208">
        <f>-((C646-C645)/($A$3))*$E$2*'PID Reaction'!$H$4</f>
        <v>6.1104063668474504</v>
      </c>
      <c r="F646" s="208">
        <f t="shared" si="47"/>
        <v>1.908974716498308</v>
      </c>
    </row>
    <row r="647" spans="1:6" x14ac:dyDescent="0.25">
      <c r="A647" s="208">
        <f t="shared" si="49"/>
        <v>8.0125000000000057E-2</v>
      </c>
      <c r="B647" s="208">
        <f t="shared" si="48"/>
        <v>1.3984450631604574E-3</v>
      </c>
      <c r="C647" s="208">
        <f t="shared" si="50"/>
        <v>0.26008321695163644</v>
      </c>
      <c r="D647" s="208">
        <f t="shared" si="46"/>
        <v>-0.49981232134463782</v>
      </c>
      <c r="E647" s="208">
        <f>-((C647-C646)/($A$3))*$E$2*'PID Reaction'!$H$4</f>
        <v>6.2126323816611411</v>
      </c>
      <c r="F647" s="208">
        <f t="shared" si="47"/>
        <v>2.1117798060649222</v>
      </c>
    </row>
    <row r="648" spans="1:6" x14ac:dyDescent="0.25">
      <c r="A648" s="208">
        <f t="shared" si="49"/>
        <v>8.0250000000000057E-2</v>
      </c>
      <c r="B648" s="208">
        <f t="shared" si="48"/>
        <v>1.4006267247254505E-3</v>
      </c>
      <c r="C648" s="208">
        <f t="shared" si="50"/>
        <v>0.21047175982128447</v>
      </c>
      <c r="D648" s="208">
        <f t="shared" ref="D648:D711" si="51">-C648*$D$2*$H$2</f>
        <v>-0.4044719997189552</v>
      </c>
      <c r="E648" s="208">
        <f>-((C648-C647)/($A$3))*$E$2*'PID Reaction'!$H$4</f>
        <v>6.2986705972694859</v>
      </c>
      <c r="F648" s="208">
        <f t="shared" ref="F648:F711" si="52">F647+$F$3*(E648-F647)</f>
        <v>2.3090823863303873</v>
      </c>
    </row>
    <row r="649" spans="1:6" x14ac:dyDescent="0.25">
      <c r="A649" s="208">
        <f t="shared" si="49"/>
        <v>8.0375000000000058E-2</v>
      </c>
      <c r="B649" s="208">
        <f t="shared" si="48"/>
        <v>1.4028083862904434E-3</v>
      </c>
      <c r="C649" s="208">
        <f t="shared" si="50"/>
        <v>0.16031189190836892</v>
      </c>
      <c r="D649" s="208">
        <f t="shared" si="51"/>
        <v>-0.30807777515598889</v>
      </c>
      <c r="E649" s="208">
        <f>-((C649-C648)/($A$3))*$E$2*'PID Reaction'!$H$4</f>
        <v>6.3682968302237573</v>
      </c>
      <c r="F649" s="208">
        <f t="shared" si="52"/>
        <v>2.5003683604746021</v>
      </c>
    </row>
    <row r="650" spans="1:6" x14ac:dyDescent="0.25">
      <c r="A650" s="208">
        <f t="shared" si="49"/>
        <v>8.0500000000000058E-2</v>
      </c>
      <c r="B650" s="208">
        <f t="shared" si="48"/>
        <v>1.4049900478554363E-3</v>
      </c>
      <c r="C650" s="208">
        <f t="shared" si="50"/>
        <v>0.10973431109102209</v>
      </c>
      <c r="D650" s="208">
        <f t="shared" si="51"/>
        <v>-0.21088081499606082</v>
      </c>
      <c r="E650" s="208">
        <f>-((C650-C649)/($A$3))*$E$2*'PID Reaction'!$H$4</f>
        <v>6.4213296605703523</v>
      </c>
      <c r="F650" s="208">
        <f t="shared" si="52"/>
        <v>2.6851393087054625</v>
      </c>
    </row>
    <row r="651" spans="1:6" x14ac:dyDescent="0.25">
      <c r="A651" s="208">
        <f t="shared" si="49"/>
        <v>8.0625000000000058E-2</v>
      </c>
      <c r="B651" s="208">
        <f t="shared" si="48"/>
        <v>1.4071717094204291E-3</v>
      </c>
      <c r="C651" s="208">
        <f t="shared" si="50"/>
        <v>5.8870803651172032E-2</v>
      </c>
      <c r="D651" s="208">
        <f t="shared" si="51"/>
        <v>-0.11313437820860335</v>
      </c>
      <c r="E651" s="208">
        <f>-((C651-C650)/($A$3))*$E$2*'PID Reaction'!$H$4</f>
        <v>6.4576309045633629</v>
      </c>
      <c r="F651" s="208">
        <f t="shared" si="52"/>
        <v>2.8629137869546089</v>
      </c>
    </row>
    <row r="652" spans="1:6" x14ac:dyDescent="0.25">
      <c r="A652" s="208">
        <f t="shared" si="49"/>
        <v>8.0750000000000058E-2</v>
      </c>
      <c r="B652" s="208">
        <f t="shared" si="48"/>
        <v>1.4093533709854222E-3</v>
      </c>
      <c r="C652" s="208">
        <f t="shared" si="50"/>
        <v>7.853900888686375E-3</v>
      </c>
      <c r="D652" s="208">
        <f t="shared" si="51"/>
        <v>-1.5093155493824156E-2</v>
      </c>
      <c r="E652" s="208">
        <f>-((C652-C651)/($A$3))*$E$2*'PID Reaction'!$H$4</f>
        <v>6.4771059747251787</v>
      </c>
      <c r="F652" s="208">
        <f t="shared" si="52"/>
        <v>3.0332285813410333</v>
      </c>
    </row>
    <row r="653" spans="1:6" x14ac:dyDescent="0.25">
      <c r="A653" s="208">
        <f t="shared" si="49"/>
        <v>8.0875000000000058E-2</v>
      </c>
      <c r="B653" s="208">
        <f t="shared" si="48"/>
        <v>1.4115350325504151E-3</v>
      </c>
      <c r="C653" s="208">
        <f t="shared" si="50"/>
        <v>-4.3183466205616076E-2</v>
      </c>
      <c r="D653" s="208">
        <f t="shared" si="51"/>
        <v>8.2987394345980639E-2</v>
      </c>
      <c r="E653" s="208">
        <f>-((C653-C652)/($A$3))*$E$2*'PID Reaction'!$H$4</f>
        <v>6.4797041262926394</v>
      </c>
      <c r="F653" s="208">
        <f t="shared" si="52"/>
        <v>3.1956399151329862</v>
      </c>
    </row>
    <row r="654" spans="1:6" x14ac:dyDescent="0.25">
      <c r="A654" s="208">
        <f t="shared" si="49"/>
        <v>8.1000000000000058E-2</v>
      </c>
      <c r="B654" s="208">
        <f t="shared" si="48"/>
        <v>1.4137166941154079E-3</v>
      </c>
      <c r="C654" s="208">
        <f t="shared" si="50"/>
        <v>-9.4108313318540804E-2</v>
      </c>
      <c r="D654" s="208">
        <f t="shared" si="51"/>
        <v>0.18085171003677261</v>
      </c>
      <c r="E654" s="208">
        <f>-((C654-C653)/($A$3))*$E$2*'PID Reaction'!$H$4</f>
        <v>6.4654185894569229</v>
      </c>
      <c r="F654" s="208">
        <f t="shared" si="52"/>
        <v>3.3497246050647957</v>
      </c>
    </row>
    <row r="655" spans="1:6" x14ac:dyDescent="0.25">
      <c r="A655" s="208">
        <f t="shared" si="49"/>
        <v>8.1125000000000058E-2</v>
      </c>
      <c r="B655" s="208">
        <f t="shared" si="48"/>
        <v>1.4158983556804008E-3</v>
      </c>
      <c r="C655" s="208">
        <f t="shared" si="50"/>
        <v>-0.1447879493219178</v>
      </c>
      <c r="D655" s="208">
        <f t="shared" si="51"/>
        <v>0.2782447937299023</v>
      </c>
      <c r="E655" s="208">
        <f>-((C655-C654)/($A$3))*$E$2*'PID Reaction'!$H$4</f>
        <v>6.4342865869887422</v>
      </c>
      <c r="F655" s="208">
        <f t="shared" si="52"/>
        <v>3.4950811639941155</v>
      </c>
    </row>
    <row r="656" spans="1:6" x14ac:dyDescent="0.25">
      <c r="A656" s="208">
        <f t="shared" si="49"/>
        <v>8.1250000000000058E-2</v>
      </c>
      <c r="B656" s="208">
        <f t="shared" ref="B656:B719" si="53">RADIANS(A656)</f>
        <v>1.4180800172453939E-3</v>
      </c>
      <c r="C656" s="208">
        <f t="shared" si="50"/>
        <v>-0.19509032201614898</v>
      </c>
      <c r="D656" s="208">
        <f t="shared" si="51"/>
        <v>0.37491287543131419</v>
      </c>
      <c r="E656" s="208">
        <f>-((C656-C655)/($A$3))*$E$2*'PID Reaction'!$H$4</f>
        <v>6.3863892372595901</v>
      </c>
      <c r="F656" s="208">
        <f t="shared" si="52"/>
        <v>3.6313308470276504</v>
      </c>
    </row>
    <row r="657" spans="1:6" x14ac:dyDescent="0.25">
      <c r="A657" s="208">
        <f t="shared" ref="A657:A720" si="54">A656+$A$3</f>
        <v>8.1375000000000058E-2</v>
      </c>
      <c r="B657" s="208">
        <f t="shared" si="53"/>
        <v>1.4202616788103867E-3</v>
      </c>
      <c r="C657" s="208">
        <f t="shared" ref="C657:C720" si="55">$C$2*COS(B657*$B$2*360)</f>
        <v>-0.24488436220886881</v>
      </c>
      <c r="D657" s="208">
        <f t="shared" si="51"/>
        <v>0.47060407423127154</v>
      </c>
      <c r="E657" s="208">
        <f>-((C657-C656)/($A$3))*$E$2*'PID Reaction'!$H$4</f>
        <v>6.3218513428677072</v>
      </c>
      <c r="F657" s="208">
        <f t="shared" si="52"/>
        <v>3.7581186383886087</v>
      </c>
    </row>
    <row r="658" spans="1:6" x14ac:dyDescent="0.25">
      <c r="A658" s="208">
        <f t="shared" si="54"/>
        <v>8.1500000000000059E-2</v>
      </c>
      <c r="B658" s="208">
        <f t="shared" si="53"/>
        <v>1.4224433403753796E-3</v>
      </c>
      <c r="C658" s="208">
        <f t="shared" si="55"/>
        <v>-0.29404032523232571</v>
      </c>
      <c r="D658" s="208">
        <f t="shared" si="51"/>
        <v>0.56506905461196966</v>
      </c>
      <c r="E658" s="208">
        <f>-((C658-C657)/($A$3))*$E$2*'PID Reaction'!$H$4</f>
        <v>6.2408410654580866</v>
      </c>
      <c r="F658" s="208">
        <f t="shared" si="52"/>
        <v>3.8751141764553703</v>
      </c>
    </row>
    <row r="659" spans="1:6" x14ac:dyDescent="0.25">
      <c r="A659" s="208">
        <f t="shared" si="54"/>
        <v>8.1625000000000059E-2</v>
      </c>
      <c r="B659" s="208">
        <f t="shared" si="53"/>
        <v>1.4246250019403725E-3</v>
      </c>
      <c r="C659" s="208">
        <f t="shared" si="55"/>
        <v>-0.34243012900951209</v>
      </c>
      <c r="D659" s="208">
        <f t="shared" si="51"/>
        <v>0.6580616761227398</v>
      </c>
      <c r="E659" s="208">
        <f>-((C659-C658)/($A$3))*$E$2*'PID Reaction'!$H$4</f>
        <v>6.1435694875515825</v>
      </c>
      <c r="F659" s="208">
        <f t="shared" si="52"/>
        <v>3.9820126145604196</v>
      </c>
    </row>
    <row r="660" spans="1:6" x14ac:dyDescent="0.25">
      <c r="A660" s="208">
        <f t="shared" si="54"/>
        <v>8.1750000000000059E-2</v>
      </c>
      <c r="B660" s="208">
        <f t="shared" si="53"/>
        <v>1.4268066635053655E-3</v>
      </c>
      <c r="C660" s="208">
        <f t="shared" si="55"/>
        <v>-0.38992768778821074</v>
      </c>
      <c r="D660" s="208">
        <f t="shared" si="51"/>
        <v>0.74933963473011622</v>
      </c>
      <c r="E660" s="208">
        <f>-((C660-C659)/($A$3))*$E$2*'PID Reaction'!$H$4</f>
        <v>6.03029006254358</v>
      </c>
      <c r="F660" s="208">
        <f t="shared" si="52"/>
        <v>4.0785354153068827</v>
      </c>
    </row>
    <row r="661" spans="1:6" x14ac:dyDescent="0.25">
      <c r="A661" s="208">
        <f t="shared" si="54"/>
        <v>8.1875000000000059E-2</v>
      </c>
      <c r="B661" s="208">
        <f t="shared" si="53"/>
        <v>1.4289883250703584E-3</v>
      </c>
      <c r="C661" s="208">
        <f t="shared" si="55"/>
        <v>-0.43640924067336478</v>
      </c>
      <c r="D661" s="208">
        <f t="shared" si="51"/>
        <v>0.83866509417163204</v>
      </c>
      <c r="E661" s="208">
        <f>-((C661-C660)/($A$3))*$E$2*'PID Reaction'!$H$4</f>
        <v>5.9012979542991566</v>
      </c>
      <c r="F661" s="208">
        <f t="shared" si="52"/>
        <v>4.1644310763329351</v>
      </c>
    </row>
    <row r="662" spans="1:6" x14ac:dyDescent="0.25">
      <c r="A662" s="208">
        <f t="shared" si="54"/>
        <v>8.2000000000000059E-2</v>
      </c>
      <c r="B662" s="208">
        <f t="shared" si="53"/>
        <v>1.4311699866353513E-3</v>
      </c>
      <c r="C662" s="208">
        <f t="shared" si="55"/>
        <v>-0.48175367410173808</v>
      </c>
      <c r="D662" s="208">
        <f t="shared" si="51"/>
        <v>0.92580530566827413</v>
      </c>
      <c r="E662" s="208">
        <f>-((C662-C661)/($A$3))*$E$2*'PID Reaction'!$H$4</f>
        <v>5.7569292680662736</v>
      </c>
      <c r="F662" s="208">
        <f t="shared" si="52"/>
        <v>4.2394757856330028</v>
      </c>
    </row>
    <row r="663" spans="1:6" x14ac:dyDescent="0.25">
      <c r="A663" s="208">
        <f t="shared" si="54"/>
        <v>8.2125000000000059E-2</v>
      </c>
      <c r="B663" s="208">
        <f t="shared" si="53"/>
        <v>1.4333516482003441E-3</v>
      </c>
      <c r="C663" s="208">
        <f t="shared" si="55"/>
        <v>-0.52584283741861226</v>
      </c>
      <c r="D663" s="208">
        <f t="shared" si="51"/>
        <v>1.0105332143808439</v>
      </c>
      <c r="E663" s="208">
        <f>-((C663-C662)/($A$3))*$E$2*'PID Reaction'!$H$4</f>
        <v>5.5975601747103454</v>
      </c>
      <c r="F663" s="208">
        <f t="shared" si="52"/>
        <v>4.3034740047282085</v>
      </c>
    </row>
    <row r="664" spans="1:6" x14ac:dyDescent="0.25">
      <c r="A664" s="208">
        <f t="shared" si="54"/>
        <v>8.2250000000000059E-2</v>
      </c>
      <c r="B664" s="208">
        <f t="shared" si="53"/>
        <v>1.435533309765337E-3</v>
      </c>
      <c r="C664" s="208">
        <f t="shared" si="55"/>
        <v>-0.56856185073428089</v>
      </c>
      <c r="D664" s="208">
        <f t="shared" si="51"/>
        <v>1.0926280510300972</v>
      </c>
      <c r="E664" s="208">
        <f>-((C664-C663)/($A$3))*$E$2*'PID Reaction'!$H$4</f>
        <v>5.4236059305572883</v>
      </c>
      <c r="F664" s="208">
        <f t="shared" si="52"/>
        <v>4.3562589781667489</v>
      </c>
    </row>
    <row r="665" spans="1:6" x14ac:dyDescent="0.25">
      <c r="A665" s="208">
        <f t="shared" si="54"/>
        <v>8.2375000000000059E-2</v>
      </c>
      <c r="B665" s="208">
        <f t="shared" si="53"/>
        <v>1.4377149713303301E-3</v>
      </c>
      <c r="C665" s="208">
        <f t="shared" si="55"/>
        <v>-0.60979940425809076</v>
      </c>
      <c r="D665" s="208">
        <f t="shared" si="51"/>
        <v>1.1718759071389435</v>
      </c>
      <c r="E665" s="208">
        <f>-((C665-C664)/($A$3))*$E$2*'PID Reaction'!$H$4</f>
        <v>5.2355197953829</v>
      </c>
      <c r="F665" s="208">
        <f t="shared" si="52"/>
        <v>4.3976931680260831</v>
      </c>
    </row>
    <row r="666" spans="1:6" x14ac:dyDescent="0.25">
      <c r="A666" s="208">
        <f t="shared" si="54"/>
        <v>8.2500000000000059E-2</v>
      </c>
      <c r="B666" s="208">
        <f t="shared" si="53"/>
        <v>1.4398966328953229E-3</v>
      </c>
      <c r="C666" s="208">
        <f t="shared" si="55"/>
        <v>-0.64944804833020597</v>
      </c>
      <c r="D666" s="208">
        <f t="shared" si="51"/>
        <v>1.2480702923980902</v>
      </c>
      <c r="E666" s="208">
        <f>-((C666-C665)/($A$3))*$E$2*'PID Reaction'!$H$4</f>
        <v>5.0337918513957467</v>
      </c>
      <c r="F666" s="208">
        <f t="shared" si="52"/>
        <v>4.4276686122855669</v>
      </c>
    </row>
    <row r="667" spans="1:6" x14ac:dyDescent="0.25">
      <c r="A667" s="208">
        <f t="shared" si="54"/>
        <v>8.262500000000006E-2</v>
      </c>
      <c r="B667" s="208">
        <f t="shared" si="53"/>
        <v>1.4420782944603158E-3</v>
      </c>
      <c r="C667" s="208">
        <f t="shared" si="55"/>
        <v>-0.68740447339524935</v>
      </c>
      <c r="D667" s="208">
        <f t="shared" si="51"/>
        <v>1.3210126727025866</v>
      </c>
      <c r="E667" s="208">
        <f>-((C667-C666)/($A$3))*$E$2*'PID Reaction'!$H$4</f>
        <v>4.8189477262579068</v>
      </c>
      <c r="F667" s="208">
        <f t="shared" si="52"/>
        <v>4.446107206134946</v>
      </c>
    </row>
    <row r="668" spans="1:6" x14ac:dyDescent="0.25">
      <c r="A668" s="208">
        <f t="shared" si="54"/>
        <v>8.275000000000006E-2</v>
      </c>
      <c r="B668" s="208">
        <f t="shared" si="53"/>
        <v>1.4442599560253087E-3</v>
      </c>
      <c r="C668" s="208">
        <f t="shared" si="55"/>
        <v>-0.72356977918846088</v>
      </c>
      <c r="D668" s="208">
        <f t="shared" si="51"/>
        <v>1.390512987457633</v>
      </c>
      <c r="E668" s="208">
        <f>-((C668-C667)/($A$3))*$E$2*'PID Reaction'!$H$4</f>
        <v>4.5915472235061356</v>
      </c>
      <c r="F668" s="208">
        <f t="shared" si="52"/>
        <v>4.4529609054866155</v>
      </c>
    </row>
    <row r="669" spans="1:6" x14ac:dyDescent="0.25">
      <c r="A669" s="208">
        <f t="shared" si="54"/>
        <v>8.287500000000006E-2</v>
      </c>
      <c r="B669" s="208">
        <f t="shared" si="53"/>
        <v>1.4464416175903017E-3</v>
      </c>
      <c r="C669" s="208">
        <f t="shared" si="55"/>
        <v>-0.75784973243281273</v>
      </c>
      <c r="D669" s="208">
        <f t="shared" si="51"/>
        <v>1.4563901448054335</v>
      </c>
      <c r="E669" s="208">
        <f>-((C669-C668)/($A$3))*$E$2*'PID Reaction'!$H$4</f>
        <v>4.3521828639029092</v>
      </c>
      <c r="F669" s="208">
        <f t="shared" si="52"/>
        <v>4.4482118521603775</v>
      </c>
    </row>
    <row r="670" spans="1:6" x14ac:dyDescent="0.25">
      <c r="A670" s="208">
        <f t="shared" si="54"/>
        <v>8.300000000000006E-2</v>
      </c>
      <c r="B670" s="208">
        <f t="shared" si="53"/>
        <v>1.4486232791552946E-3</v>
      </c>
      <c r="C670" s="208">
        <f t="shared" si="55"/>
        <v>-0.79015501237570596</v>
      </c>
      <c r="D670" s="208">
        <f t="shared" si="51"/>
        <v>1.5184724934828893</v>
      </c>
      <c r="E670" s="208">
        <f>-((C670-C669)/($A$3))*$E$2*'PID Reaction'!$H$4</f>
        <v>4.1014783415497238</v>
      </c>
      <c r="F670" s="208">
        <f t="shared" si="52"/>
        <v>4.4318724204150604</v>
      </c>
    </row>
    <row r="671" spans="1:6" x14ac:dyDescent="0.25">
      <c r="A671" s="208">
        <f t="shared" si="54"/>
        <v>8.312500000000006E-2</v>
      </c>
      <c r="B671" s="208">
        <f t="shared" si="53"/>
        <v>1.4508049407202875E-3</v>
      </c>
      <c r="C671" s="208">
        <f t="shared" si="55"/>
        <v>-0.82040144352552868</v>
      </c>
      <c r="D671" s="208">
        <f t="shared" si="51"/>
        <v>1.5765982700807495</v>
      </c>
      <c r="E671" s="208">
        <f>-((C671-C670)/($A$3))*$E$2*'PID Reaction'!$H$4</f>
        <v>3.8400868987814927</v>
      </c>
      <c r="F671" s="208">
        <f t="shared" si="52"/>
        <v>4.4039851847060882</v>
      </c>
    </row>
    <row r="672" spans="1:6" x14ac:dyDescent="0.25">
      <c r="A672" s="208">
        <f t="shared" si="54"/>
        <v>8.325000000000006E-2</v>
      </c>
      <c r="B672" s="208">
        <f t="shared" si="53"/>
        <v>1.4529866022852803E-3</v>
      </c>
      <c r="C672" s="208">
        <f t="shared" si="55"/>
        <v>-0.84851021498151424</v>
      </c>
      <c r="D672" s="208">
        <f t="shared" si="51"/>
        <v>1.6306160205385754</v>
      </c>
      <c r="E672" s="208">
        <f>-((C672-C671)/($A$3))*$E$2*'PID Reaction'!$H$4</f>
        <v>3.5686896240519261</v>
      </c>
      <c r="F672" s="208">
        <f t="shared" si="52"/>
        <v>4.3646228087521788</v>
      </c>
    </row>
    <row r="673" spans="1:6" x14ac:dyDescent="0.25">
      <c r="A673" s="208">
        <f t="shared" si="54"/>
        <v>8.337500000000006E-2</v>
      </c>
      <c r="B673" s="208">
        <f t="shared" si="53"/>
        <v>1.4551682638502734E-3</v>
      </c>
      <c r="C673" s="208">
        <f t="shared" si="55"/>
        <v>-0.87440808578552898</v>
      </c>
      <c r="D673" s="208">
        <f t="shared" si="51"/>
        <v>1.6803849947774825</v>
      </c>
      <c r="E673" s="208">
        <f>-((C673-C672)/($A$3))*$E$2*'PID Reaction'!$H$4</f>
        <v>3.2879936772777101</v>
      </c>
      <c r="F673" s="208">
        <f t="shared" si="52"/>
        <v>4.3138878562009646</v>
      </c>
    </row>
    <row r="674" spans="1:6" x14ac:dyDescent="0.25">
      <c r="A674" s="208">
        <f t="shared" si="54"/>
        <v>8.350000000000006E-2</v>
      </c>
      <c r="B674" s="208">
        <f t="shared" si="53"/>
        <v>1.4573499254152663E-3</v>
      </c>
      <c r="C674" s="208">
        <f t="shared" si="55"/>
        <v>-0.8980275757606283</v>
      </c>
      <c r="D674" s="208">
        <f t="shared" si="51"/>
        <v>1.7257755134422301</v>
      </c>
      <c r="E674" s="208">
        <f>-((C674-C673)/($A$3))*$E$2*'PID Reaction'!$H$4</f>
        <v>2.9987304472386103</v>
      </c>
      <c r="F674" s="208">
        <f t="shared" si="52"/>
        <v>4.2519125233863102</v>
      </c>
    </row>
    <row r="675" spans="1:6" x14ac:dyDescent="0.25">
      <c r="A675" s="208">
        <f t="shared" si="54"/>
        <v>8.362500000000006E-2</v>
      </c>
      <c r="B675" s="208">
        <f t="shared" si="53"/>
        <v>1.4595315869802591E-3</v>
      </c>
      <c r="C675" s="208">
        <f t="shared" si="55"/>
        <v>-0.91930714133919078</v>
      </c>
      <c r="D675" s="208">
        <f t="shared" si="51"/>
        <v>1.7666693057971765</v>
      </c>
      <c r="E675" s="208">
        <f>-((C675-C674)/($A$3))*$E$2*'PID Reaction'!$H$4</f>
        <v>2.7016536458542917</v>
      </c>
      <c r="F675" s="208">
        <f t="shared" si="52"/>
        <v>4.1788582948740558</v>
      </c>
    </row>
    <row r="676" spans="1:6" x14ac:dyDescent="0.25">
      <c r="A676" s="208">
        <f t="shared" si="54"/>
        <v>8.3750000000000061E-2</v>
      </c>
      <c r="B676" s="208">
        <f t="shared" si="53"/>
        <v>1.461713248545252E-3</v>
      </c>
      <c r="C676" s="208">
        <f t="shared" si="55"/>
        <v>-0.93819133592249215</v>
      </c>
      <c r="D676" s="208">
        <f t="shared" si="51"/>
        <v>1.8029598178956903</v>
      </c>
      <c r="E676" s="208">
        <f>-((C676-C675)/($A$3))*$E$2*'PID Reaction'!$H$4</f>
        <v>2.3975373442959418</v>
      </c>
      <c r="F676" s="208">
        <f t="shared" si="52"/>
        <v>4.0949155226937286</v>
      </c>
    </row>
    <row r="677" spans="1:6" x14ac:dyDescent="0.25">
      <c r="A677" s="208">
        <f t="shared" si="54"/>
        <v>8.3875000000000061E-2</v>
      </c>
      <c r="B677" s="208">
        <f t="shared" si="53"/>
        <v>1.4638949101102451E-3</v>
      </c>
      <c r="C677" s="208">
        <f t="shared" si="55"/>
        <v>-0.95463095435379819</v>
      </c>
      <c r="D677" s="208">
        <f t="shared" si="51"/>
        <v>1.8345524902198682</v>
      </c>
      <c r="E677" s="208">
        <f>-((C677-C676)/($A$3))*$E$2*'PID Reaction'!$H$4</f>
        <v>2.087173956038614</v>
      </c>
      <c r="F677" s="208">
        <f t="shared" si="52"/>
        <v>4.0003029303520696</v>
      </c>
    </row>
    <row r="678" spans="1:6" x14ac:dyDescent="0.25">
      <c r="A678" s="208">
        <f t="shared" si="54"/>
        <v>8.4000000000000061E-2</v>
      </c>
      <c r="B678" s="208">
        <f t="shared" si="53"/>
        <v>1.4660765716752379E-3</v>
      </c>
      <c r="C678" s="208">
        <f t="shared" si="55"/>
        <v>-0.96858316112863729</v>
      </c>
      <c r="D678" s="208">
        <f t="shared" si="51"/>
        <v>1.8613650040673475</v>
      </c>
      <c r="E678" s="208">
        <f>-((C678-C677)/($A$3))*$E$2*'PID Reaction'!$H$4</f>
        <v>1.7713721721335725</v>
      </c>
      <c r="F678" s="208">
        <f t="shared" si="52"/>
        <v>3.8952670429213763</v>
      </c>
    </row>
    <row r="679" spans="1:6" x14ac:dyDescent="0.25">
      <c r="A679" s="208">
        <f t="shared" si="54"/>
        <v>8.4125000000000061E-2</v>
      </c>
      <c r="B679" s="208">
        <f t="shared" si="53"/>
        <v>1.4682582332402308E-3</v>
      </c>
      <c r="C679" s="208">
        <f t="shared" si="55"/>
        <v>-0.98001160200812065</v>
      </c>
      <c r="D679" s="208">
        <f t="shared" si="51"/>
        <v>1.8833274960430859</v>
      </c>
      <c r="E679" s="208">
        <f>-((C679-C678)/($A$3))*$E$2*'PID Reaction'!$H$4</f>
        <v>1.4509548540592072</v>
      </c>
      <c r="F679" s="208">
        <f t="shared" si="52"/>
        <v>3.7800815446872358</v>
      </c>
    </row>
    <row r="680" spans="1:6" x14ac:dyDescent="0.25">
      <c r="A680" s="208">
        <f t="shared" si="54"/>
        <v>8.4250000000000061E-2</v>
      </c>
      <c r="B680" s="208">
        <f t="shared" si="53"/>
        <v>1.4704398948052237E-3</v>
      </c>
      <c r="C680" s="208">
        <f t="shared" si="55"/>
        <v>-0.98888649874450751</v>
      </c>
      <c r="D680" s="208">
        <f t="shared" si="51"/>
        <v>1.9003827400972699</v>
      </c>
      <c r="E680" s="208">
        <f>-((C680-C679)/($A$3))*$E$2*'PID Reaction'!$H$4</f>
        <v>1.1267568896516758</v>
      </c>
      <c r="F680" s="208">
        <f t="shared" si="52"/>
        <v>3.6550465660295099</v>
      </c>
    </row>
    <row r="681" spans="1:6" x14ac:dyDescent="0.25">
      <c r="A681" s="208">
        <f t="shared" si="54"/>
        <v>8.4375000000000061E-2</v>
      </c>
      <c r="B681" s="208">
        <f t="shared" si="53"/>
        <v>1.4726215563702165E-3</v>
      </c>
      <c r="C681" s="208">
        <f t="shared" si="55"/>
        <v>-0.99518472667219893</v>
      </c>
      <c r="D681" s="208">
        <f t="shared" si="51"/>
        <v>1.9124862966350316</v>
      </c>
      <c r="E681" s="208">
        <f>-((C681-C680)/($A$3))*$E$2*'PID Reaction'!$H$4</f>
        <v>0.79962301769970179</v>
      </c>
      <c r="F681" s="208">
        <f t="shared" si="52"/>
        <v>3.5204879013947066</v>
      </c>
    </row>
    <row r="682" spans="1:6" x14ac:dyDescent="0.25">
      <c r="A682" s="208">
        <f t="shared" si="54"/>
        <v>8.4500000000000061E-2</v>
      </c>
      <c r="B682" s="208">
        <f t="shared" si="53"/>
        <v>1.4748032179352096E-3</v>
      </c>
      <c r="C682" s="208">
        <f t="shared" si="55"/>
        <v>-0.99888987496197135</v>
      </c>
      <c r="D682" s="208">
        <f t="shared" si="51"/>
        <v>1.9196066283094189</v>
      </c>
      <c r="E682" s="208">
        <f>-((C682-C681)/($A$3))*$E$2*'PID Reaction'!$H$4</f>
        <v>0.47040562686950638</v>
      </c>
      <c r="F682" s="208">
        <f t="shared" si="52"/>
        <v>3.3767561603973144</v>
      </c>
    </row>
    <row r="683" spans="1:6" x14ac:dyDescent="0.25">
      <c r="A683" s="208">
        <f t="shared" si="54"/>
        <v>8.4625000000000061E-2</v>
      </c>
      <c r="B683" s="208">
        <f t="shared" si="53"/>
        <v>1.4769848795002025E-3</v>
      </c>
      <c r="C683" s="208">
        <f t="shared" si="55"/>
        <v>-0.99999228938147044</v>
      </c>
      <c r="D683" s="208">
        <f t="shared" si="51"/>
        <v>1.9217251821959471</v>
      </c>
      <c r="E683" s="208">
        <f>-((C683-C682)/($A$3))*$E$2*'PID Reaction'!$H$4</f>
        <v>0.13996253469960548</v>
      </c>
      <c r="F683" s="208">
        <f t="shared" si="52"/>
        <v>3.2242258542621416</v>
      </c>
    </row>
    <row r="684" spans="1:6" x14ac:dyDescent="0.25">
      <c r="A684" s="208">
        <f t="shared" si="54"/>
        <v>8.4750000000000061E-2</v>
      </c>
      <c r="B684" s="208">
        <f t="shared" si="53"/>
        <v>1.4791665410651953E-3</v>
      </c>
      <c r="C684" s="208">
        <f t="shared" si="55"/>
        <v>-0.99848909745053671</v>
      </c>
      <c r="D684" s="208">
        <f t="shared" si="51"/>
        <v>1.9188364381345944</v>
      </c>
      <c r="E684" s="208">
        <f>-((C684-C683)/($A$3))*$E$2*'PID Reaction'!$H$4</f>
        <v>-0.19084524755134682</v>
      </c>
      <c r="F684" s="208">
        <f t="shared" si="52"/>
        <v>3.0632944199879808</v>
      </c>
    </row>
    <row r="685" spans="1:6" x14ac:dyDescent="0.25">
      <c r="A685" s="208">
        <f t="shared" si="54"/>
        <v>8.4875000000000062E-2</v>
      </c>
      <c r="B685" s="208">
        <f t="shared" si="53"/>
        <v>1.4813482026301882E-3</v>
      </c>
      <c r="C685" s="208">
        <f t="shared" si="55"/>
        <v>-0.99438421592581128</v>
      </c>
      <c r="D685" s="208">
        <f t="shared" si="51"/>
        <v>1.9109479231132687</v>
      </c>
      <c r="E685" s="208">
        <f>-((C685-C684)/($A$3))*$E$2*'PID Reaction'!$H$4</f>
        <v>-0.52115575837914108</v>
      </c>
      <c r="F685" s="208">
        <f t="shared" si="52"/>
        <v>2.894381184775229</v>
      </c>
    </row>
    <row r="686" spans="1:6" x14ac:dyDescent="0.25">
      <c r="A686" s="208">
        <f t="shared" si="54"/>
        <v>8.5000000000000062E-2</v>
      </c>
      <c r="B686" s="208">
        <f t="shared" si="53"/>
        <v>1.4835298641951813E-3</v>
      </c>
      <c r="C686" s="208">
        <f t="shared" si="55"/>
        <v>-0.98768834059513388</v>
      </c>
      <c r="D686" s="208">
        <f t="shared" si="51"/>
        <v>1.8980801916552925</v>
      </c>
      <c r="E686" s="208">
        <f>-((C686-C685)/($A$3))*$E$2*'PID Reaction'!$H$4</f>
        <v>-0.85010833198280156</v>
      </c>
      <c r="F686" s="208">
        <f t="shared" si="52"/>
        <v>2.7179262734158636</v>
      </c>
    </row>
    <row r="687" spans="1:6" x14ac:dyDescent="0.25">
      <c r="A687" s="208">
        <f t="shared" si="54"/>
        <v>8.5125000000000062E-2</v>
      </c>
      <c r="B687" s="208">
        <f t="shared" si="53"/>
        <v>1.4857115257601741E-3</v>
      </c>
      <c r="C687" s="208">
        <f t="shared" si="55"/>
        <v>-0.97841891840831485</v>
      </c>
      <c r="D687" s="208">
        <f t="shared" si="51"/>
        <v>1.8802667722619952</v>
      </c>
      <c r="E687" s="208">
        <f>-((C687-C686)/($A$3))*$E$2*'PID Reaction'!$H$4</f>
        <v>-1.176845840838544</v>
      </c>
      <c r="F687" s="208">
        <f t="shared" si="52"/>
        <v>2.5343894614926432</v>
      </c>
    </row>
    <row r="688" spans="1:6" x14ac:dyDescent="0.25">
      <c r="A688" s="208">
        <f t="shared" si="54"/>
        <v>8.5250000000000062E-2</v>
      </c>
      <c r="B688" s="208">
        <f t="shared" si="53"/>
        <v>1.487893187325167E-3</v>
      </c>
      <c r="C688" s="208">
        <f t="shared" si="55"/>
        <v>-0.96660010201690061</v>
      </c>
      <c r="D688" s="208">
        <f t="shared" si="51"/>
        <v>1.8575540800499586</v>
      </c>
      <c r="E688" s="208">
        <f>-((C688-C687)/($A$3))*$E$2*'PID Reaction'!$H$4</f>
        <v>-1.5005169290539524</v>
      </c>
      <c r="F688" s="208">
        <f t="shared" si="52"/>
        <v>2.3442489773756878</v>
      </c>
    </row>
    <row r="689" spans="1:6" x14ac:dyDescent="0.25">
      <c r="A689" s="208">
        <f t="shared" si="54"/>
        <v>8.5375000000000062E-2</v>
      </c>
      <c r="B689" s="208">
        <f t="shared" si="53"/>
        <v>1.4900748488901599E-3</v>
      </c>
      <c r="C689" s="208">
        <f t="shared" si="55"/>
        <v>-0.95226268684138937</v>
      </c>
      <c r="D689" s="208">
        <f t="shared" si="51"/>
        <v>1.8300012958105716</v>
      </c>
      <c r="E689" s="208">
        <f>-((C689-C688)/($A$3))*$E$2*'PID Reaction'!$H$4</f>
        <v>-1.8202782306829064</v>
      </c>
      <c r="F689" s="208">
        <f t="shared" si="52"/>
        <v>2.1480002561380127</v>
      </c>
    </row>
    <row r="690" spans="1:6" x14ac:dyDescent="0.25">
      <c r="A690" s="208">
        <f t="shared" si="54"/>
        <v>8.5500000000000062E-2</v>
      </c>
      <c r="B690" s="208">
        <f t="shared" si="53"/>
        <v>1.4922565104551529E-3</v>
      </c>
      <c r="C690" s="208">
        <f t="shared" si="55"/>
        <v>-0.9354440308298575</v>
      </c>
      <c r="D690" s="208">
        <f t="shared" si="51"/>
        <v>1.7976802118069704</v>
      </c>
      <c r="E690" s="208">
        <f>-((C690-C689)/($A$3))*$E$2*'PID Reaction'!$H$4</f>
        <v>-2.1352965672240867</v>
      </c>
      <c r="F690" s="208">
        <f t="shared" si="52"/>
        <v>1.9461546486367296</v>
      </c>
    </row>
    <row r="691" spans="1:6" x14ac:dyDescent="0.25">
      <c r="A691" s="208">
        <f t="shared" si="54"/>
        <v>8.5625000000000062E-2</v>
      </c>
      <c r="B691" s="208">
        <f t="shared" si="53"/>
        <v>1.4944381720201458E-3</v>
      </c>
      <c r="C691" s="208">
        <f t="shared" si="55"/>
        <v>-0.91618795711712453</v>
      </c>
      <c r="D691" s="208">
        <f t="shared" si="51"/>
        <v>1.760675044710263</v>
      </c>
      <c r="E691" s="208">
        <f>-((C691-C690)/($A$3))*$E$2*'PID Reaction'!$H$4</f>
        <v>-2.4447511185685773</v>
      </c>
      <c r="F691" s="208">
        <f t="shared" si="52"/>
        <v>1.7392380891238708</v>
      </c>
    </row>
    <row r="692" spans="1:6" x14ac:dyDescent="0.25">
      <c r="A692" s="208">
        <f t="shared" si="54"/>
        <v>8.5750000000000062E-2</v>
      </c>
      <c r="B692" s="208">
        <f t="shared" si="53"/>
        <v>1.4966198335851387E-3</v>
      </c>
      <c r="C692" s="208">
        <f t="shared" si="55"/>
        <v>-0.89454463983801513</v>
      </c>
      <c r="D692" s="208">
        <f t="shared" si="51"/>
        <v>1.7190822161623074</v>
      </c>
      <c r="E692" s="208">
        <f>-((C692-C691)/($A$3))*$E$2*'PID Reaction'!$H$4</f>
        <v>-2.7478355617557289</v>
      </c>
      <c r="F692" s="208">
        <f t="shared" si="52"/>
        <v>1.5277897248580756</v>
      </c>
    </row>
    <row r="693" spans="1:6" x14ac:dyDescent="0.25">
      <c r="A693" s="208">
        <f t="shared" si="54"/>
        <v>8.5875000000000062E-2</v>
      </c>
      <c r="B693" s="208">
        <f t="shared" si="53"/>
        <v>1.4988014951501315E-3</v>
      </c>
      <c r="C693" s="208">
        <f t="shared" si="55"/>
        <v>-0.87057047339230609</v>
      </c>
      <c r="D693" s="208">
        <f t="shared" si="51"/>
        <v>1.6730101015369305</v>
      </c>
      <c r="E693" s="208">
        <f>-((C693-C692)/($A$3))*$E$2*'PID Reaction'!$H$4</f>
        <v>-3.0437601719472203</v>
      </c>
      <c r="F693" s="208">
        <f t="shared" si="52"/>
        <v>1.3123605112882353</v>
      </c>
    </row>
    <row r="694" spans="1:6" x14ac:dyDescent="0.25">
      <c r="A694" s="208">
        <f t="shared" si="54"/>
        <v>8.6000000000000063E-2</v>
      </c>
      <c r="B694" s="208">
        <f t="shared" si="53"/>
        <v>1.5009831567151246E-3</v>
      </c>
      <c r="C694" s="208">
        <f t="shared" si="55"/>
        <v>-0.84432792550200231</v>
      </c>
      <c r="D694" s="208">
        <f t="shared" si="51"/>
        <v>1.6225787475542182</v>
      </c>
      <c r="E694" s="208">
        <f>-((C694-C693)/($A$3))*$E$2*'PID Reaction'!$H$4</f>
        <v>-3.3317538801529674</v>
      </c>
      <c r="F694" s="208">
        <f t="shared" si="52"/>
        <v>1.0935117764695006</v>
      </c>
    </row>
    <row r="695" spans="1:6" x14ac:dyDescent="0.25">
      <c r="A695" s="208">
        <f t="shared" si="54"/>
        <v>8.6125000000000063E-2</v>
      </c>
      <c r="B695" s="208">
        <f t="shared" si="53"/>
        <v>1.5031648182801175E-3</v>
      </c>
      <c r="C695" s="208">
        <f t="shared" si="55"/>
        <v>-0.81588537444377696</v>
      </c>
      <c r="D695" s="208">
        <f t="shared" si="51"/>
        <v>1.567919559483584</v>
      </c>
      <c r="E695" s="208">
        <f>-((C695-C694)/($A$3))*$E$2*'PID Reaction'!$H$4</f>
        <v>-3.6110662823522901</v>
      </c>
      <c r="F695" s="208">
        <f t="shared" si="52"/>
        <v>0.87181375845198661</v>
      </c>
    </row>
    <row r="696" spans="1:6" x14ac:dyDescent="0.25">
      <c r="A696" s="208">
        <f t="shared" si="54"/>
        <v>8.6250000000000063E-2</v>
      </c>
      <c r="B696" s="208">
        <f t="shared" si="53"/>
        <v>1.5053464798451103E-3</v>
      </c>
      <c r="C696" s="208">
        <f t="shared" si="55"/>
        <v>-0.78531693088072918</v>
      </c>
      <c r="D696" s="208">
        <f t="shared" si="51"/>
        <v>1.5091749587507326</v>
      </c>
      <c r="E696" s="208">
        <f>-((C696-C695)/($A$3))*$E$2*'PID Reaction'!$H$4</f>
        <v>-3.8809695947645455</v>
      </c>
      <c r="F696" s="208">
        <f t="shared" si="52"/>
        <v>0.64784411945345277</v>
      </c>
    </row>
    <row r="697" spans="1:6" x14ac:dyDescent="0.25">
      <c r="A697" s="208">
        <f t="shared" si="54"/>
        <v>8.6375000000000063E-2</v>
      </c>
      <c r="B697" s="208">
        <f t="shared" si="53"/>
        <v>1.5075281414101032E-3</v>
      </c>
      <c r="C697" s="208">
        <f t="shared" si="55"/>
        <v>-0.75270224475767977</v>
      </c>
      <c r="D697" s="208">
        <f t="shared" si="51"/>
        <v>1.4464980118406237</v>
      </c>
      <c r="E697" s="208">
        <f>-((C697-C696)/($A$3))*$E$2*'PID Reaction'!$H$4</f>
        <v>-4.1407605501823523</v>
      </c>
      <c r="F697" s="208">
        <f t="shared" si="52"/>
        <v>0.42218644068734845</v>
      </c>
    </row>
    <row r="698" spans="1:6" x14ac:dyDescent="0.25">
      <c r="A698" s="208">
        <f t="shared" si="54"/>
        <v>8.6500000000000063E-2</v>
      </c>
      <c r="B698" s="208">
        <f t="shared" si="53"/>
        <v>1.5097098029750961E-3</v>
      </c>
      <c r="C698" s="208">
        <f t="shared" si="55"/>
        <v>-0.71812629776316994</v>
      </c>
      <c r="D698" s="208">
        <f t="shared" si="51"/>
        <v>1.3800520314633942</v>
      </c>
      <c r="E698" s="208">
        <f>-((C698-C697)/($A$3))*$E$2*'PID Reaction'!$H$4</f>
        <v>-4.389762230422968</v>
      </c>
      <c r="F698" s="208">
        <f t="shared" si="52"/>
        <v>0.19542870176817839</v>
      </c>
    </row>
    <row r="699" spans="1:6" x14ac:dyDescent="0.25">
      <c r="A699" s="208">
        <f t="shared" si="54"/>
        <v>8.6625000000000063E-2</v>
      </c>
      <c r="B699" s="208">
        <f t="shared" si="53"/>
        <v>1.5118914645400891E-3</v>
      </c>
      <c r="C699" s="208">
        <f t="shared" si="55"/>
        <v>-0.68167918189892585</v>
      </c>
      <c r="D699" s="208">
        <f t="shared" si="51"/>
        <v>1.310010151022442</v>
      </c>
      <c r="E699" s="208">
        <f>-((C699-C698)/($A$3))*$E$2*'PID Reaction'!$H$4</f>
        <v>-4.6273258301244304</v>
      </c>
      <c r="F699" s="208">
        <f t="shared" si="52"/>
        <v>-3.183825134373211E-2</v>
      </c>
    </row>
    <row r="700" spans="1:6" x14ac:dyDescent="0.25">
      <c r="A700" s="208">
        <f t="shared" si="54"/>
        <v>8.6750000000000063E-2</v>
      </c>
      <c r="B700" s="208">
        <f t="shared" si="53"/>
        <v>1.514073126105082E-3</v>
      </c>
      <c r="C700" s="208">
        <f t="shared" si="55"/>
        <v>-0.64345586473376237</v>
      </c>
      <c r="D700" s="208">
        <f t="shared" si="51"/>
        <v>1.2365548734934604</v>
      </c>
      <c r="E700" s="208">
        <f>-((C700-C699)/($A$3))*$E$2*'PID Reaction'!$H$4</f>
        <v>-4.8528323472891541</v>
      </c>
      <c r="F700" s="208">
        <f t="shared" si="52"/>
        <v>-0.25902224586606065</v>
      </c>
    </row>
    <row r="701" spans="1:6" x14ac:dyDescent="0.25">
      <c r="A701" s="208">
        <f t="shared" si="54"/>
        <v>8.6875000000000063E-2</v>
      </c>
      <c r="B701" s="208">
        <f t="shared" si="53"/>
        <v>1.5162547876700749E-3</v>
      </c>
      <c r="C701" s="208">
        <f t="shared" si="55"/>
        <v>-0.60355594195355344</v>
      </c>
      <c r="D701" s="208">
        <f t="shared" si="51"/>
        <v>1.1598775958898218</v>
      </c>
      <c r="E701" s="208">
        <f>-((C701-C700)/($A$3))*$E$2*'PID Reaction'!$H$4</f>
        <v>-5.0656941961753255</v>
      </c>
      <c r="F701" s="208">
        <f t="shared" si="52"/>
        <v>-0.48553132517567626</v>
      </c>
    </row>
    <row r="702" spans="1:6" x14ac:dyDescent="0.25">
      <c r="A702" s="208">
        <f t="shared" si="54"/>
        <v>8.7000000000000063E-2</v>
      </c>
      <c r="B702" s="208">
        <f t="shared" si="53"/>
        <v>1.5184364492350677E-3</v>
      </c>
      <c r="C702" s="208">
        <f t="shared" si="55"/>
        <v>-0.56208337785211138</v>
      </c>
      <c r="D702" s="208">
        <f t="shared" si="51"/>
        <v>1.0801781105535166</v>
      </c>
      <c r="E702" s="208">
        <f>-((C702-C701)/($A$3))*$E$2*'PID Reaction'!$H$4</f>
        <v>-5.2653567383190838</v>
      </c>
      <c r="F702" s="208">
        <f t="shared" si="52"/>
        <v>-0.71077529122627314</v>
      </c>
    </row>
    <row r="703" spans="1:6" x14ac:dyDescent="0.25">
      <c r="A703" s="208">
        <f t="shared" si="54"/>
        <v>8.7125000000000064E-2</v>
      </c>
      <c r="B703" s="208">
        <f t="shared" si="53"/>
        <v>1.5206181108000608E-3</v>
      </c>
      <c r="C703" s="208">
        <f t="shared" si="55"/>
        <v>-0.51914623443904617</v>
      </c>
      <c r="D703" s="208">
        <f t="shared" si="51"/>
        <v>0.99766408457089262</v>
      </c>
      <c r="E703" s="208">
        <f>-((C703-C702)/($A$3))*$E$2*'PID Reaction'!$H$4</f>
        <v>-5.4512997277227573</v>
      </c>
      <c r="F703" s="208">
        <f t="shared" si="52"/>
        <v>-0.93416724238417681</v>
      </c>
    </row>
    <row r="704" spans="1:6" x14ac:dyDescent="0.25">
      <c r="A704" s="208">
        <f t="shared" si="54"/>
        <v>8.7250000000000064E-2</v>
      </c>
      <c r="B704" s="208">
        <f t="shared" si="53"/>
        <v>1.5227997723650537E-3</v>
      </c>
      <c r="C704" s="208">
        <f t="shared" si="55"/>
        <v>-0.47485638987057266</v>
      </c>
      <c r="D704" s="208">
        <f t="shared" si="51"/>
        <v>0.91255051866987447</v>
      </c>
      <c r="E704" s="208">
        <f>-((C704-C703)/($A$3))*$E$2*'PID Reaction'!$H$4</f>
        <v>-5.6230386664133967</v>
      </c>
      <c r="F704" s="208">
        <f t="shared" si="52"/>
        <v>-1.1551251026745364</v>
      </c>
    </row>
    <row r="705" spans="1:6" x14ac:dyDescent="0.25">
      <c r="A705" s="208">
        <f t="shared" si="54"/>
        <v>8.7375000000000064E-2</v>
      </c>
      <c r="B705" s="208">
        <f t="shared" si="53"/>
        <v>1.5249814339300465E-3</v>
      </c>
      <c r="C705" s="208">
        <f t="shared" si="55"/>
        <v>-0.42932924693676666</v>
      </c>
      <c r="D705" s="208">
        <f t="shared" si="51"/>
        <v>0.82505918700826197</v>
      </c>
      <c r="E705" s="208">
        <f>-((C705-C704)/($A$3))*$E$2*'PID Reaction'!$H$4</f>
        <v>-5.7801260668760088</v>
      </c>
      <c r="F705" s="208">
        <f t="shared" si="52"/>
        <v>-1.3730731384542523</v>
      </c>
    </row>
    <row r="706" spans="1:6" x14ac:dyDescent="0.25">
      <c r="A706" s="208">
        <f t="shared" si="54"/>
        <v>8.7500000000000064E-2</v>
      </c>
      <c r="B706" s="208">
        <f t="shared" si="53"/>
        <v>1.5271630954950394E-3</v>
      </c>
      <c r="C706" s="208">
        <f t="shared" si="55"/>
        <v>-0.38268343236506519</v>
      </c>
      <c r="D706" s="208">
        <f t="shared" si="51"/>
        <v>0.73541805931324045</v>
      </c>
      <c r="E706" s="208">
        <f>-((C706-C705)/($A$3))*$E$2*'PID Reaction'!$H$4</f>
        <v>-5.922152618023218</v>
      </c>
      <c r="F706" s="208">
        <f t="shared" si="52"/>
        <v>-1.5874434585584014</v>
      </c>
    </row>
    <row r="707" spans="1:6" x14ac:dyDescent="0.25">
      <c r="A707" s="208">
        <f t="shared" si="54"/>
        <v>8.7625000000000064E-2</v>
      </c>
      <c r="B707" s="208">
        <f t="shared" si="53"/>
        <v>1.5293447570600325E-3</v>
      </c>
      <c r="C707" s="208">
        <f t="shared" si="55"/>
        <v>-0.33504048772329809</v>
      </c>
      <c r="D707" s="208">
        <f t="shared" si="51"/>
        <v>0.64386070687737085</v>
      </c>
      <c r="E707" s="208">
        <f>-((C707-C706)/($A$3))*$E$2*'PID Reaction'!$H$4</f>
        <v>-6.0487482517187505</v>
      </c>
      <c r="F707" s="208">
        <f t="shared" si="52"/>
        <v>-1.7976774940126636</v>
      </c>
    </row>
    <row r="708" spans="1:6" x14ac:dyDescent="0.25">
      <c r="A708" s="208">
        <f t="shared" si="54"/>
        <v>8.7750000000000064E-2</v>
      </c>
      <c r="B708" s="208">
        <f t="shared" si="53"/>
        <v>1.5315264186250253E-3</v>
      </c>
      <c r="C708" s="208">
        <f t="shared" si="55"/>
        <v>-0.28652455272777128</v>
      </c>
      <c r="D708" s="208">
        <f t="shared" si="51"/>
        <v>0.55062569395906724</v>
      </c>
      <c r="E708" s="208">
        <f>-((C708-C707)/($A$3))*$E$2*'PID Reaction'!$H$4</f>
        <v>-6.1595831070320841</v>
      </c>
      <c r="F708" s="208">
        <f t="shared" si="52"/>
        <v>-2.0032274534553722</v>
      </c>
    </row>
    <row r="709" spans="1:6" x14ac:dyDescent="0.25">
      <c r="A709" s="208">
        <f t="shared" si="54"/>
        <v>8.7875000000000064E-2</v>
      </c>
      <c r="B709" s="208">
        <f t="shared" si="53"/>
        <v>1.5337080801900182E-3</v>
      </c>
      <c r="C709" s="208">
        <f t="shared" si="55"/>
        <v>-0.23726204178154642</v>
      </c>
      <c r="D709" s="208">
        <f t="shared" si="51"/>
        <v>0.45595595617326901</v>
      </c>
      <c r="E709" s="208">
        <f>-((C709-C708)/($A$3))*$E$2*'PID Reaction'!$H$4</f>
        <v>-6.2543683897327069</v>
      </c>
      <c r="F709" s="208">
        <f t="shared" si="52"/>
        <v>-2.203557750477128</v>
      </c>
    </row>
    <row r="710" spans="1:6" x14ac:dyDescent="0.25">
      <c r="A710" s="208">
        <f t="shared" si="54"/>
        <v>8.8000000000000064E-2</v>
      </c>
      <c r="B710" s="208">
        <f t="shared" si="53"/>
        <v>1.5358897417550111E-3</v>
      </c>
      <c r="C710" s="208">
        <f t="shared" si="55"/>
        <v>-0.18738131458569529</v>
      </c>
      <c r="D710" s="208">
        <f t="shared" si="51"/>
        <v>0.36009816749191403</v>
      </c>
      <c r="E710" s="208">
        <f>-((C710-C709)/($A$3))*$E$2*'PID Reaction'!$H$4</f>
        <v>-6.3328571247852574</v>
      </c>
      <c r="F710" s="208">
        <f t="shared" si="52"/>
        <v>-2.3981463991591183</v>
      </c>
    </row>
    <row r="711" spans="1:6" x14ac:dyDescent="0.25">
      <c r="A711" s="208">
        <f t="shared" si="54"/>
        <v>8.8125000000000064E-2</v>
      </c>
      <c r="B711" s="208">
        <f t="shared" si="53"/>
        <v>1.5380714033200041E-3</v>
      </c>
      <c r="C711" s="208">
        <f t="shared" si="55"/>
        <v>-0.13701234168193765</v>
      </c>
      <c r="D711" s="208">
        <f t="shared" si="51"/>
        <v>0.26330209750384687</v>
      </c>
      <c r="E711" s="208">
        <f>-((C711-C710)/($A$3))*$E$2*'PID Reaction'!$H$4</f>
        <v>-6.3948447998610698</v>
      </c>
      <c r="F711" s="208">
        <f t="shared" si="52"/>
        <v>-2.586486374173008</v>
      </c>
    </row>
    <row r="712" spans="1:6" x14ac:dyDescent="0.25">
      <c r="A712" s="208">
        <f t="shared" si="54"/>
        <v>8.8250000000000065E-2</v>
      </c>
      <c r="B712" s="208">
        <f t="shared" si="53"/>
        <v>1.540253064884997E-3</v>
      </c>
      <c r="C712" s="208">
        <f t="shared" si="55"/>
        <v>-8.628636579789907E-2</v>
      </c>
      <c r="D712" s="208">
        <f t="shared" ref="D712:D775" si="56">-C712*$D$2*$H$2</f>
        <v>0.16581996060845455</v>
      </c>
      <c r="E712" s="208">
        <f>-((C712-C711)/($A$3))*$E$2*'PID Reaction'!$H$4</f>
        <v>-6.4401698982375377</v>
      </c>
      <c r="F712" s="208">
        <f t="shared" ref="F712:F775" si="57">F711+$F$3*(E712-F711)</f>
        <v>-2.7680869318999251</v>
      </c>
    </row>
    <row r="713" spans="1:6" x14ac:dyDescent="0.25">
      <c r="A713" s="208">
        <f t="shared" si="54"/>
        <v>8.8375000000000065E-2</v>
      </c>
      <c r="B713" s="208">
        <f t="shared" si="53"/>
        <v>1.5424347264499899E-3</v>
      </c>
      <c r="C713" s="208">
        <f t="shared" si="55"/>
        <v>-3.5335559877595991E-2</v>
      </c>
      <c r="D713" s="208">
        <f t="shared" si="56"/>
        <v>6.7905758839171326E-2</v>
      </c>
      <c r="E713" s="208">
        <f>-((C713-C712)/($A$3))*$E$2*'PID Reaction'!$H$4</f>
        <v>-6.4687143196416779</v>
      </c>
      <c r="F713" s="208">
        <f t="shared" si="57"/>
        <v>-2.942474889124965</v>
      </c>
    </row>
    <row r="714" spans="1:6" x14ac:dyDescent="0.25">
      <c r="A714" s="208">
        <f t="shared" si="54"/>
        <v>8.8500000000000065E-2</v>
      </c>
      <c r="B714" s="208">
        <f t="shared" si="53"/>
        <v>1.5446163880149827E-3</v>
      </c>
      <c r="C714" s="208">
        <f t="shared" si="55"/>
        <v>1.5707317311846707E-2</v>
      </c>
      <c r="D714" s="208">
        <f t="shared" si="56"/>
        <v>-3.018537997086829E-2</v>
      </c>
      <c r="E714" s="208">
        <f>-((C714-C713)/($A$3))*$E$2*'PID Reaction'!$H$4</f>
        <v>-6.480403687971644</v>
      </c>
      <c r="F714" s="208">
        <f t="shared" si="57"/>
        <v>-3.1091958559756723</v>
      </c>
    </row>
    <row r="715" spans="1:6" x14ac:dyDescent="0.25">
      <c r="A715" s="208">
        <f t="shared" si="54"/>
        <v>8.8625000000000065E-2</v>
      </c>
      <c r="B715" s="208">
        <f t="shared" si="53"/>
        <v>1.5467980495799756E-3</v>
      </c>
      <c r="C715" s="208">
        <f t="shared" si="55"/>
        <v>6.6709267099977806E-2</v>
      </c>
      <c r="D715" s="208">
        <f t="shared" si="56"/>
        <v>-0.12819786695671134</v>
      </c>
      <c r="E715" s="208">
        <f>-((C715-C714)/($A$3))*$E$2*'PID Reaction'!$H$4</f>
        <v>-6.4752075451011235</v>
      </c>
      <c r="F715" s="208">
        <f t="shared" si="57"/>
        <v>-3.2678154198924805</v>
      </c>
    </row>
    <row r="716" spans="1:6" x14ac:dyDescent="0.25">
      <c r="A716" s="208">
        <f t="shared" si="54"/>
        <v>8.8750000000000065E-2</v>
      </c>
      <c r="B716" s="208">
        <f t="shared" si="53"/>
        <v>1.5489797111449687E-3</v>
      </c>
      <c r="C716" s="208">
        <f t="shared" si="55"/>
        <v>0.11753739745786512</v>
      </c>
      <c r="D716" s="208">
        <f t="shared" si="56"/>
        <v>-0.22587631819067774</v>
      </c>
      <c r="E716" s="208">
        <f>-((C716-C715)/($A$3))*$E$2*'PID Reaction'!$H$4</f>
        <v>-6.4531394302373739</v>
      </c>
      <c r="F716" s="208">
        <f t="shared" si="57"/>
        <v>-3.4179202775455209</v>
      </c>
    </row>
    <row r="717" spans="1:6" x14ac:dyDescent="0.25">
      <c r="A717" s="208">
        <f t="shared" si="54"/>
        <v>8.8875000000000065E-2</v>
      </c>
      <c r="B717" s="208">
        <f t="shared" si="53"/>
        <v>1.5511613727099615E-3</v>
      </c>
      <c r="C717" s="208">
        <f t="shared" si="55"/>
        <v>0.16805926926507295</v>
      </c>
      <c r="D717" s="208">
        <f t="shared" si="56"/>
        <v>-0.32296622011746129</v>
      </c>
      <c r="E717" s="208">
        <f>-((C717-C716)/($A$3))*$E$2*'PID Reaction'!$H$4</f>
        <v>-6.4142568446431047</v>
      </c>
      <c r="F717" s="208">
        <f t="shared" si="57"/>
        <v>-3.5591193117486641</v>
      </c>
    </row>
    <row r="718" spans="1:6" x14ac:dyDescent="0.25">
      <c r="A718" s="208">
        <f t="shared" si="54"/>
        <v>8.9000000000000065E-2</v>
      </c>
      <c r="B718" s="208">
        <f t="shared" si="53"/>
        <v>1.5533430342749544E-3</v>
      </c>
      <c r="C718" s="208">
        <f t="shared" si="55"/>
        <v>0.21814324139657115</v>
      </c>
      <c r="D718" s="208">
        <f t="shared" si="56"/>
        <v>-0.41921459272144668</v>
      </c>
      <c r="E718" s="208">
        <f>-((C718-C717)/($A$3))*$E$2*'PID Reaction'!$H$4</f>
        <v>-6.3586611018150121</v>
      </c>
      <c r="F718" s="208">
        <f t="shared" si="57"/>
        <v>-3.6910446105650152</v>
      </c>
    </row>
    <row r="719" spans="1:6" x14ac:dyDescent="0.25">
      <c r="A719" s="208">
        <f t="shared" si="54"/>
        <v>8.9125000000000065E-2</v>
      </c>
      <c r="B719" s="208">
        <f t="shared" si="53"/>
        <v>1.5555246958399473E-3</v>
      </c>
      <c r="C719" s="208">
        <f t="shared" si="55"/>
        <v>0.26765881373025446</v>
      </c>
      <c r="D719" s="208">
        <f t="shared" si="56"/>
        <v>-0.51437064869797922</v>
      </c>
      <c r="E719" s="208">
        <f>-((C719-C718)/($A$3))*$E$2*'PID Reaction'!$H$4</f>
        <v>-6.2864970634844326</v>
      </c>
      <c r="F719" s="208">
        <f t="shared" si="57"/>
        <v>-3.8133524259475138</v>
      </c>
    </row>
    <row r="720" spans="1:6" x14ac:dyDescent="0.25">
      <c r="A720" s="208">
        <f t="shared" si="54"/>
        <v>8.9250000000000065E-2</v>
      </c>
      <c r="B720" s="208">
        <f t="shared" ref="B720:B783" si="58">RADIANS(A720)</f>
        <v>1.5577063574049403E-3</v>
      </c>
      <c r="C720" s="208">
        <f t="shared" si="55"/>
        <v>0.31647696718161544</v>
      </c>
      <c r="D720" s="208">
        <f t="shared" si="56"/>
        <v>-0.60818644691159773</v>
      </c>
      <c r="E720" s="208">
        <f>-((C720-C719)/($A$3))*$E$2*'PID Reaction'!$H$4</f>
        <v>-6.197952762184789</v>
      </c>
      <c r="F720" s="208">
        <f t="shared" si="57"/>
        <v>-3.9257240694185755</v>
      </c>
    </row>
    <row r="721" spans="1:6" x14ac:dyDescent="0.25">
      <c r="A721" s="208">
        <f t="shared" ref="A721:A784" si="59">A720+$A$3</f>
        <v>8.9375000000000066E-2</v>
      </c>
      <c r="B721" s="208">
        <f t="shared" si="58"/>
        <v>1.5598880189699332E-3</v>
      </c>
      <c r="C721" s="208">
        <f t="shared" ref="C721:C784" si="60">$C$2*COS(B721*$B$2*360)</f>
        <v>0.36447049987917263</v>
      </c>
      <c r="D721" s="208">
        <f t="shared" si="56"/>
        <v>-0.7004175384378013</v>
      </c>
      <c r="E721" s="208">
        <f>-((C721-C720)/($A$3))*$E$2*'PID Reaction'!$H$4</f>
        <v>-6.0932589112818603</v>
      </c>
      <c r="F721" s="208">
        <f t="shared" si="57"/>
        <v>-4.0278667424525398</v>
      </c>
    </row>
    <row r="722" spans="1:6" x14ac:dyDescent="0.25">
      <c r="A722" s="208">
        <f t="shared" si="59"/>
        <v>8.9500000000000066E-2</v>
      </c>
      <c r="B722" s="208">
        <f t="shared" si="58"/>
        <v>1.5620696805349261E-3</v>
      </c>
      <c r="C722" s="208">
        <f t="shared" si="60"/>
        <v>0.41151435860513202</v>
      </c>
      <c r="D722" s="208">
        <f t="shared" si="56"/>
        <v>-0.79082360350582648</v>
      </c>
      <c r="E722" s="208">
        <f>-((C722-C721)/($A$3))*$E$2*'PID Reaction'!$H$4</f>
        <v>-5.9726883038478045</v>
      </c>
      <c r="F722" s="208">
        <f t="shared" si="57"/>
        <v>-4.1195142993998761</v>
      </c>
    </row>
    <row r="723" spans="1:6" x14ac:dyDescent="0.25">
      <c r="A723" s="208">
        <f t="shared" si="59"/>
        <v>8.9625000000000066E-2</v>
      </c>
      <c r="B723" s="208">
        <f t="shared" si="58"/>
        <v>1.5642513420999189E-3</v>
      </c>
      <c r="C723" s="208">
        <f t="shared" si="60"/>
        <v>0.4574859646372838</v>
      </c>
      <c r="D723" s="208">
        <f t="shared" si="56"/>
        <v>-0.87916907768205377</v>
      </c>
      <c r="E723" s="208">
        <f>-((C723-C722)/($A$3))*$E$2*'PID Reaction'!$H$4</f>
        <v>-5.8365551018419897</v>
      </c>
      <c r="F723" s="208">
        <f t="shared" si="57"/>
        <v>-4.2004279409628671</v>
      </c>
    </row>
    <row r="724" spans="1:6" x14ac:dyDescent="0.25">
      <c r="A724" s="208">
        <f t="shared" si="59"/>
        <v>8.9750000000000066E-2</v>
      </c>
      <c r="B724" s="208">
        <f t="shared" si="58"/>
        <v>1.566433003664912E-3</v>
      </c>
      <c r="C724" s="208">
        <f t="shared" si="60"/>
        <v>0.50226553314339595</v>
      </c>
      <c r="D724" s="208">
        <f t="shared" si="56"/>
        <v>-0.96522376566298984</v>
      </c>
      <c r="E724" s="208">
        <f>-((C724-C723)/($A$3))*$E$2*'PID Reaction'!$H$4</f>
        <v>-5.6852140175359969</v>
      </c>
      <c r="F724" s="208">
        <f t="shared" si="57"/>
        <v>-4.2703968364175857</v>
      </c>
    </row>
    <row r="725" spans="1:6" x14ac:dyDescent="0.25">
      <c r="A725" s="208">
        <f t="shared" si="59"/>
        <v>8.9875000000000066E-2</v>
      </c>
      <c r="B725" s="208">
        <f t="shared" si="58"/>
        <v>1.5686146652299049E-3</v>
      </c>
      <c r="C725" s="208">
        <f t="shared" si="60"/>
        <v>0.54573638529573332</v>
      </c>
      <c r="D725" s="208">
        <f t="shared" si="56"/>
        <v>-1.0487634410782227</v>
      </c>
      <c r="E725" s="208">
        <f>-((C725-C724)/($A$3))*$E$2*'PID Reaction'!$H$4</f>
        <v>-5.519059389260752</v>
      </c>
      <c r="F725" s="208">
        <f t="shared" si="57"/>
        <v>-4.3292386729599572</v>
      </c>
    </row>
    <row r="726" spans="1:6" x14ac:dyDescent="0.25">
      <c r="A726" s="208">
        <f t="shared" si="59"/>
        <v>9.0000000000000066E-2</v>
      </c>
      <c r="B726" s="208">
        <f t="shared" si="58"/>
        <v>1.5707963267948977E-3</v>
      </c>
      <c r="C726" s="208">
        <f t="shared" si="60"/>
        <v>0.58778525229249645</v>
      </c>
      <c r="D726" s="208">
        <f t="shared" si="56"/>
        <v>-1.1295704307405823</v>
      </c>
      <c r="E726" s="208">
        <f>-((C726-C725)/($A$3))*$E$2*'PID Reaction'!$H$4</f>
        <v>-5.3385241539090469</v>
      </c>
      <c r="F726" s="208">
        <f t="shared" si="57"/>
        <v>-4.376800130744825</v>
      </c>
    </row>
    <row r="727" spans="1:6" x14ac:dyDescent="0.25">
      <c r="A727" s="208">
        <f t="shared" si="59"/>
        <v>9.0125000000000066E-2</v>
      </c>
      <c r="B727" s="208">
        <f t="shared" si="58"/>
        <v>1.5729779883598906E-3</v>
      </c>
      <c r="C727" s="208">
        <f t="shared" si="60"/>
        <v>0.62830257049400662</v>
      </c>
      <c r="D727" s="208">
        <f t="shared" si="56"/>
        <v>-1.2074341818211523</v>
      </c>
      <c r="E727" s="208">
        <f>-((C727-C726)/($A$3))*$E$2*'PID Reaction'!$H$4</f>
        <v>-5.1440787188637298</v>
      </c>
      <c r="F727" s="208">
        <f t="shared" si="57"/>
        <v>-4.4129572823801917</v>
      </c>
    </row>
    <row r="728" spans="1:6" x14ac:dyDescent="0.25">
      <c r="A728" s="208">
        <f t="shared" si="59"/>
        <v>9.0250000000000066E-2</v>
      </c>
      <c r="B728" s="208">
        <f t="shared" si="58"/>
        <v>1.5751596499248837E-3</v>
      </c>
      <c r="C728" s="208">
        <f t="shared" si="60"/>
        <v>0.6671827669046223</v>
      </c>
      <c r="D728" s="208">
        <f t="shared" si="56"/>
        <v>-1.282151810471289</v>
      </c>
      <c r="E728" s="208">
        <f>-((C728-C727)/($A$3))*$E$2*'PID Reaction'!$H$4</f>
        <v>-4.936229736291768</v>
      </c>
      <c r="F728" s="208">
        <f t="shared" si="57"/>
        <v>-4.4376159158357096</v>
      </c>
    </row>
    <row r="729" spans="1:6" x14ac:dyDescent="0.25">
      <c r="A729" s="208">
        <f t="shared" si="59"/>
        <v>9.0375000000000066E-2</v>
      </c>
      <c r="B729" s="208">
        <f t="shared" si="58"/>
        <v>1.5773413114898765E-3</v>
      </c>
      <c r="C729" s="208">
        <f t="shared" si="60"/>
        <v>0.7043245342565233</v>
      </c>
      <c r="D729" s="208">
        <f t="shared" si="56"/>
        <v>-1.3535286304621312</v>
      </c>
      <c r="E729" s="208">
        <f>-((C729-C728)/($A$3))*$E$2*'PID Reaction'!$H$4</f>
        <v>-4.7155187829973508</v>
      </c>
      <c r="F729" s="208">
        <f t="shared" si="57"/>
        <v>-4.4507117799240081</v>
      </c>
    </row>
    <row r="730" spans="1:6" x14ac:dyDescent="0.25">
      <c r="A730" s="208">
        <f t="shared" si="59"/>
        <v>9.0500000000000067E-2</v>
      </c>
      <c r="B730" s="208">
        <f t="shared" si="58"/>
        <v>1.5795229730548694E-3</v>
      </c>
      <c r="C730" s="208">
        <f t="shared" si="60"/>
        <v>0.73963109497862645</v>
      </c>
      <c r="D730" s="208">
        <f t="shared" si="56"/>
        <v>-1.4213786604642256</v>
      </c>
      <c r="E730" s="208">
        <f>-((C730-C729)/($A$3))*$E$2*'PID Reaction'!$H$4</f>
        <v>-4.4825209492782152</v>
      </c>
      <c r="F730" s="208">
        <f t="shared" si="57"/>
        <v>-4.4522107517154073</v>
      </c>
    </row>
    <row r="731" spans="1:6" x14ac:dyDescent="0.25">
      <c r="A731" s="208">
        <f t="shared" si="59"/>
        <v>9.0625000000000067E-2</v>
      </c>
      <c r="B731" s="208">
        <f t="shared" si="58"/>
        <v>1.5817046346198623E-3</v>
      </c>
      <c r="C731" s="208">
        <f t="shared" si="60"/>
        <v>0.77301045336275331</v>
      </c>
      <c r="D731" s="208">
        <f t="shared" si="56"/>
        <v>-1.4855251086453376</v>
      </c>
      <c r="E731" s="208">
        <f>-((C731-C730)/($A$3))*$E$2*'PID Reaction'!$H$4</f>
        <v>-4.2378433404487463</v>
      </c>
      <c r="F731" s="208">
        <f t="shared" si="57"/>
        <v>-4.4421089254493413</v>
      </c>
    </row>
    <row r="732" spans="1:6" x14ac:dyDescent="0.25">
      <c r="A732" s="208">
        <f t="shared" si="59"/>
        <v>9.0750000000000067E-2</v>
      </c>
      <c r="B732" s="208">
        <f t="shared" si="58"/>
        <v>1.5838862961848551E-3</v>
      </c>
      <c r="C732" s="208">
        <f t="shared" si="60"/>
        <v>0.80437563527010025</v>
      </c>
      <c r="D732" s="208">
        <f t="shared" si="56"/>
        <v>-1.5458008333239626</v>
      </c>
      <c r="E732" s="208">
        <f>-((C732-C731)/($A$3))*$E$2*'PID Reaction'!$H$4</f>
        <v>-3.9821234949567672</v>
      </c>
      <c r="F732" s="208">
        <f t="shared" si="57"/>
        <v>-4.4204326227114343</v>
      </c>
    </row>
    <row r="733" spans="1:6" x14ac:dyDescent="0.25">
      <c r="A733" s="208">
        <f t="shared" si="59"/>
        <v>9.0875000000000067E-2</v>
      </c>
      <c r="B733" s="208">
        <f t="shared" si="58"/>
        <v>1.5860679577498482E-3</v>
      </c>
      <c r="C733" s="208">
        <f t="shared" si="60"/>
        <v>0.83364491475334945</v>
      </c>
      <c r="D733" s="208">
        <f t="shared" si="56"/>
        <v>-1.6020487784781019</v>
      </c>
      <c r="E733" s="208">
        <f>-((C733-C732)/($A$3))*$E$2*'PID Reaction'!$H$4</f>
        <v>-3.7160277231933181</v>
      </c>
      <c r="F733" s="208">
        <f t="shared" si="57"/>
        <v>-4.3872383238492532</v>
      </c>
    </row>
    <row r="734" spans="1:6" x14ac:dyDescent="0.25">
      <c r="A734" s="208">
        <f t="shared" si="59"/>
        <v>9.1000000000000067E-2</v>
      </c>
      <c r="B734" s="208">
        <f t="shared" si="58"/>
        <v>1.5882496193148411E-3</v>
      </c>
      <c r="C734" s="208">
        <f t="shared" si="60"/>
        <v>0.86074202700395797</v>
      </c>
      <c r="D734" s="208">
        <f t="shared" si="56"/>
        <v>-1.6541223829745861</v>
      </c>
      <c r="E734" s="208">
        <f>-((C734-C733)/($A$3))*$E$2*'PID Reaction'!$H$4</f>
        <v>-3.4402493713372562</v>
      </c>
      <c r="F734" s="208">
        <f t="shared" si="57"/>
        <v>-4.3426125208056172</v>
      </c>
    </row>
    <row r="735" spans="1:6" x14ac:dyDescent="0.25">
      <c r="A735" s="208">
        <f t="shared" si="59"/>
        <v>9.1125000000000067E-2</v>
      </c>
      <c r="B735" s="208">
        <f t="shared" si="58"/>
        <v>1.5904312808798339E-3</v>
      </c>
      <c r="C735" s="208">
        <f t="shared" si="60"/>
        <v>0.8855963670697593</v>
      </c>
      <c r="D735" s="208">
        <f t="shared" si="56"/>
        <v>-1.7018859624526395</v>
      </c>
      <c r="E735" s="208">
        <f>-((C735-C734)/($A$3))*$E$2*'PID Reaction'!$H$4</f>
        <v>-3.1555070147541375</v>
      </c>
      <c r="F735" s="208">
        <f t="shared" si="57"/>
        <v>-4.286671491752907</v>
      </c>
    </row>
    <row r="736" spans="1:6" x14ac:dyDescent="0.25">
      <c r="A736" s="208">
        <f t="shared" si="59"/>
        <v>9.1250000000000067E-2</v>
      </c>
      <c r="B736" s="208">
        <f t="shared" si="58"/>
        <v>1.5926129424448268E-3</v>
      </c>
      <c r="C736" s="208">
        <f t="shared" si="60"/>
        <v>0.9081431738250908</v>
      </c>
      <c r="D736" s="208">
        <f t="shared" si="56"/>
        <v>-1.7452150628666301</v>
      </c>
      <c r="E736" s="208">
        <f>-((C736-C735)/($A$3))*$E$2*'PID Reaction'!$H$4</f>
        <v>-2.8625425856568865</v>
      </c>
      <c r="F736" s="208">
        <f t="shared" si="57"/>
        <v>-4.2195609981155648</v>
      </c>
    </row>
    <row r="737" spans="1:6" x14ac:dyDescent="0.25">
      <c r="A737" s="208">
        <f t="shared" si="59"/>
        <v>9.1375000000000067E-2</v>
      </c>
      <c r="B737" s="208">
        <f t="shared" si="58"/>
        <v>1.5947946040098199E-3</v>
      </c>
      <c r="C737" s="208">
        <f t="shared" si="60"/>
        <v>0.92832369871411013</v>
      </c>
      <c r="D737" s="208">
        <f t="shared" si="56"/>
        <v>-1.7839967847668543</v>
      </c>
      <c r="E737" s="208">
        <f>-((C737-C736)/($A$3))*$E$2*'PID Reaction'!$H$4</f>
        <v>-2.5621194399098943</v>
      </c>
      <c r="F737" s="208">
        <f t="shared" si="57"/>
        <v>-4.141455904770365</v>
      </c>
    </row>
    <row r="738" spans="1:6" x14ac:dyDescent="0.25">
      <c r="A738" s="208">
        <f t="shared" si="59"/>
        <v>9.1500000000000067E-2</v>
      </c>
      <c r="B738" s="208">
        <f t="shared" si="58"/>
        <v>1.5969762655748127E-3</v>
      </c>
      <c r="C738" s="208">
        <f t="shared" si="60"/>
        <v>0.94608535882755318</v>
      </c>
      <c r="D738" s="208">
        <f t="shared" si="56"/>
        <v>-1.8181300774732623</v>
      </c>
      <c r="E738" s="208">
        <f>-((C738-C737)/($A$3))*$E$2*'PID Reaction'!$H$4</f>
        <v>-2.2550203680027288</v>
      </c>
      <c r="F738" s="208">
        <f t="shared" si="57"/>
        <v>-4.0525597244136664</v>
      </c>
    </row>
    <row r="739" spans="1:6" x14ac:dyDescent="0.25">
      <c r="A739" s="208">
        <f t="shared" si="59"/>
        <v>9.1625000000000068E-2</v>
      </c>
      <c r="B739" s="208">
        <f t="shared" si="58"/>
        <v>1.5991579271398056E-3</v>
      </c>
      <c r="C739" s="208">
        <f t="shared" si="60"/>
        <v>0.96138187391419294</v>
      </c>
      <c r="D739" s="208">
        <f t="shared" si="56"/>
        <v>-1.8475260023758611</v>
      </c>
      <c r="E739" s="208">
        <f>-((C739-C738)/($A$3))*$E$2*'PID Reaction'!$H$4</f>
        <v>-1.942045555399784</v>
      </c>
      <c r="F739" s="208">
        <f t="shared" si="57"/>
        <v>-3.9531040872835987</v>
      </c>
    </row>
    <row r="740" spans="1:6" x14ac:dyDescent="0.25">
      <c r="A740" s="208">
        <f t="shared" si="59"/>
        <v>9.1750000000000068E-2</v>
      </c>
      <c r="B740" s="208">
        <f t="shared" si="58"/>
        <v>1.6013395887047985E-3</v>
      </c>
      <c r="C740" s="208">
        <f t="shared" si="60"/>
        <v>0.97417338696985523</v>
      </c>
      <c r="D740" s="208">
        <f t="shared" si="56"/>
        <v>-1.8721079646754497</v>
      </c>
      <c r="E740" s="208">
        <f>-((C740-C739)/($A$3))*$E$2*'PID Reaction'!$H$4</f>
        <v>-1.6240104975468834</v>
      </c>
      <c r="F740" s="208">
        <f t="shared" si="57"/>
        <v>-3.8433481376179994</v>
      </c>
    </row>
    <row r="741" spans="1:6" x14ac:dyDescent="0.25">
      <c r="A741" s="208">
        <f t="shared" si="59"/>
        <v>9.1875000000000068E-2</v>
      </c>
      <c r="B741" s="208">
        <f t="shared" si="58"/>
        <v>1.6035212502697915E-3</v>
      </c>
      <c r="C741" s="208">
        <f t="shared" si="60"/>
        <v>0.98442656808989637</v>
      </c>
      <c r="D741" s="208">
        <f t="shared" si="56"/>
        <v>-1.8918119129610775</v>
      </c>
      <c r="E741" s="208">
        <f>-((C741-C740)/($A$3))*$E$2*'PID Reaction'!$H$4</f>
        <v>-1.3017438750004233</v>
      </c>
      <c r="F741" s="208">
        <f t="shared" si="57"/>
        <v>-3.7235778584214212</v>
      </c>
    </row>
    <row r="742" spans="1:6" x14ac:dyDescent="0.25">
      <c r="A742" s="208">
        <f t="shared" si="59"/>
        <v>9.2000000000000068E-2</v>
      </c>
      <c r="B742" s="208">
        <f t="shared" si="58"/>
        <v>1.6057029118347844E-3</v>
      </c>
      <c r="C742" s="208">
        <f t="shared" si="60"/>
        <v>0.99211470131448132</v>
      </c>
      <c r="D742" s="208">
        <f t="shared" si="56"/>
        <v>-1.9065865061040914</v>
      </c>
      <c r="E742" s="208">
        <f>-((C742-C741)/($A$3))*$E$2*'PID Reaction'!$H$4</f>
        <v>-0.97608539419330487</v>
      </c>
      <c r="F742" s="208">
        <f t="shared" si="57"/>
        <v>-3.5941053263002356</v>
      </c>
    </row>
    <row r="743" spans="1:6" x14ac:dyDescent="0.25">
      <c r="A743" s="208">
        <f t="shared" si="59"/>
        <v>9.2125000000000068E-2</v>
      </c>
      <c r="B743" s="208">
        <f t="shared" si="58"/>
        <v>1.6078845733997773E-3</v>
      </c>
      <c r="C743" s="208">
        <f t="shared" si="60"/>
        <v>0.99721775424039483</v>
      </c>
      <c r="D743" s="208">
        <f t="shared" si="56"/>
        <v>-1.9163932470339364</v>
      </c>
      <c r="E743" s="208">
        <f>-((C743-C742)/($A$3))*$E$2*'PID Reaction'!$H$4</f>
        <v>-0.647883599473979</v>
      </c>
      <c r="F743" s="208">
        <f t="shared" si="57"/>
        <v>-3.4552678983075755</v>
      </c>
    </row>
    <row r="744" spans="1:6" x14ac:dyDescent="0.25">
      <c r="A744" s="208">
        <f t="shared" si="59"/>
        <v>9.2250000000000068E-2</v>
      </c>
      <c r="B744" s="208">
        <f t="shared" si="58"/>
        <v>1.6100662349647701E-3</v>
      </c>
      <c r="C744" s="208">
        <f t="shared" si="60"/>
        <v>0.99972243021800111</v>
      </c>
      <c r="D744" s="208">
        <f t="shared" si="56"/>
        <v>-1.9212065830471414</v>
      </c>
      <c r="E744" s="208">
        <f>-((C744-C743)/($A$3))*$E$2*'PID Reaction'!$H$4</f>
        <v>-0.317993662116894</v>
      </c>
      <c r="F744" s="208">
        <f t="shared" si="57"/>
        <v>-3.3074273329168777</v>
      </c>
    </row>
    <row r="745" spans="1:6" x14ac:dyDescent="0.25">
      <c r="A745" s="208">
        <f t="shared" si="59"/>
        <v>9.2375000000000068E-2</v>
      </c>
      <c r="B745" s="208">
        <f t="shared" si="58"/>
        <v>1.6122478965297632E-3</v>
      </c>
      <c r="C745" s="208">
        <f t="shared" si="60"/>
        <v>0.99962220299734605</v>
      </c>
      <c r="D745" s="208">
        <f t="shared" si="56"/>
        <v>-1.9210139723881199</v>
      </c>
      <c r="E745" s="208">
        <f>-((C745-C744)/($A$3))*$E$2*'PID Reaction'!$H$4</f>
        <v>1.2724847934366172E-2</v>
      </c>
      <c r="F745" s="208">
        <f t="shared" si="57"/>
        <v>-3.1509688474144419</v>
      </c>
    </row>
    <row r="746" spans="1:6" x14ac:dyDescent="0.25">
      <c r="A746" s="208">
        <f t="shared" si="59"/>
        <v>9.2500000000000068E-2</v>
      </c>
      <c r="B746" s="208">
        <f t="shared" si="58"/>
        <v>1.6144295580947561E-3</v>
      </c>
      <c r="C746" s="208">
        <f t="shared" si="60"/>
        <v>0.99691733373312608</v>
      </c>
      <c r="D746" s="208">
        <f t="shared" si="56"/>
        <v>-1.9158159169282978</v>
      </c>
      <c r="E746" s="208">
        <f>-((C746-C745)/($A$3))*$E$2*'PID Reaction'!$H$4</f>
        <v>0.34341020178536835</v>
      </c>
      <c r="F746" s="208">
        <f t="shared" si="57"/>
        <v>-2.9863001141670789</v>
      </c>
    </row>
    <row r="747" spans="1:6" x14ac:dyDescent="0.25">
      <c r="A747" s="208">
        <f t="shared" si="59"/>
        <v>9.2625000000000068E-2</v>
      </c>
      <c r="B747" s="208">
        <f t="shared" si="58"/>
        <v>1.6166112196597489E-3</v>
      </c>
      <c r="C747" s="208">
        <f t="shared" si="60"/>
        <v>0.99161487030421525</v>
      </c>
      <c r="D747" s="208">
        <f t="shared" si="56"/>
        <v>-1.9056259608584227</v>
      </c>
      <c r="E747" s="208">
        <f>-((C747-C746)/($A$3))*$E$2*'PID Reaction'!$H$4</f>
        <v>0.67320075693451908</v>
      </c>
      <c r="F747" s="208">
        <f t="shared" si="57"/>
        <v>-2.8138501983802056</v>
      </c>
    </row>
    <row r="748" spans="1:6" x14ac:dyDescent="0.25">
      <c r="A748" s="208">
        <f t="shared" si="59"/>
        <v>9.2750000000000069E-2</v>
      </c>
      <c r="B748" s="208">
        <f t="shared" si="58"/>
        <v>1.6187928812247418E-3</v>
      </c>
      <c r="C748" s="208">
        <f t="shared" si="60"/>
        <v>0.98372862894953128</v>
      </c>
      <c r="D748" s="208">
        <f t="shared" si="56"/>
        <v>-1.8904706553974724</v>
      </c>
      <c r="E748" s="208">
        <f>-((C748-C747)/($A$3))*$E$2*'PID Reaction'!$H$4</f>
        <v>1.0012372023906762</v>
      </c>
      <c r="F748" s="208">
        <f t="shared" si="57"/>
        <v>-2.634068440114234</v>
      </c>
    </row>
    <row r="749" spans="1:6" x14ac:dyDescent="0.25">
      <c r="A749" s="208">
        <f t="shared" si="59"/>
        <v>9.2875000000000069E-2</v>
      </c>
      <c r="B749" s="208">
        <f t="shared" si="58"/>
        <v>1.6209745427897347E-3</v>
      </c>
      <c r="C749" s="208">
        <f t="shared" si="60"/>
        <v>0.97327915826806899</v>
      </c>
      <c r="D749" s="208">
        <f t="shared" si="56"/>
        <v>-1.870389489610079</v>
      </c>
      <c r="E749" s="208">
        <f>-((C749-C748)/($A$3))*$E$2*'PID Reaction'!$H$4</f>
        <v>1.3266647977184525</v>
      </c>
      <c r="F749" s="208">
        <f t="shared" si="57"/>
        <v>-2.447423283472173</v>
      </c>
    </row>
    <row r="750" spans="1:6" x14ac:dyDescent="0.25">
      <c r="A750" s="208">
        <f t="shared" si="59"/>
        <v>9.3000000000000069E-2</v>
      </c>
      <c r="B750" s="208">
        <f t="shared" si="58"/>
        <v>1.6231562043547277E-3</v>
      </c>
      <c r="C750" s="208">
        <f t="shared" si="60"/>
        <v>0.96029368567693552</v>
      </c>
      <c r="D750" s="208">
        <f t="shared" si="56"/>
        <v>-1.8454347875127941</v>
      </c>
      <c r="E750" s="208">
        <f>-((C750-C749)/($A$3))*$E$2*'PID Reaction'!$H$4</f>
        <v>1.6486356001703053</v>
      </c>
      <c r="F750" s="208">
        <f t="shared" si="57"/>
        <v>-2.2544010560093368</v>
      </c>
    </row>
    <row r="751" spans="1:6" x14ac:dyDescent="0.25">
      <c r="A751" s="208">
        <f t="shared" si="59"/>
        <v>9.3125000000000069E-2</v>
      </c>
      <c r="B751" s="208">
        <f t="shared" si="58"/>
        <v>1.6253378659197206E-3</v>
      </c>
      <c r="C751" s="208">
        <f t="shared" si="60"/>
        <v>0.94480604646686883</v>
      </c>
      <c r="D751" s="208">
        <f t="shared" si="56"/>
        <v>-1.8156715717372405</v>
      </c>
      <c r="E751" s="208">
        <f>-((C751-C750)/($A$3))*$E$2*'PID Reaction'!$H$4</f>
        <v>1.966310674110066</v>
      </c>
      <c r="F751" s="208">
        <f t="shared" si="57"/>
        <v>-2.0555047015453862</v>
      </c>
    </row>
    <row r="752" spans="1:6" x14ac:dyDescent="0.25">
      <c r="A752" s="208">
        <f t="shared" si="59"/>
        <v>9.3250000000000069E-2</v>
      </c>
      <c r="B752" s="208">
        <f t="shared" si="58"/>
        <v>1.6275195274847135E-3</v>
      </c>
      <c r="C752" s="208">
        <f t="shared" si="60"/>
        <v>0.92685659564011003</v>
      </c>
      <c r="D752" s="208">
        <f t="shared" si="56"/>
        <v>-1.7811773941054252</v>
      </c>
      <c r="E752" s="208">
        <f>-((C752-C751)/($A$3))*$E$2*'PID Reaction'!$H$4</f>
        <v>2.2788622769652975</v>
      </c>
      <c r="F752" s="208">
        <f t="shared" si="57"/>
        <v>-1.8512524696806159</v>
      </c>
    </row>
    <row r="753" spans="1:6" x14ac:dyDescent="0.25">
      <c r="A753" s="208">
        <f t="shared" si="59"/>
        <v>9.3375000000000069E-2</v>
      </c>
      <c r="B753" s="208">
        <f t="shared" si="58"/>
        <v>1.6297011890497063E-3</v>
      </c>
      <c r="C753" s="208">
        <f t="shared" si="60"/>
        <v>0.9064921027603452</v>
      </c>
      <c r="D753" s="208">
        <f t="shared" si="56"/>
        <v>-1.7420421335586658</v>
      </c>
      <c r="E753" s="208">
        <f>-((C753-C752)/($A$3))*$E$2*'PID Reaction'!$H$4</f>
        <v>2.5854760160149421</v>
      </c>
      <c r="F753" s="208">
        <f t="shared" si="57"/>
        <v>-1.6421765654311098</v>
      </c>
    </row>
    <row r="754" spans="1:6" x14ac:dyDescent="0.25">
      <c r="A754" s="208">
        <f t="shared" si="59"/>
        <v>9.3500000000000069E-2</v>
      </c>
      <c r="B754" s="208">
        <f t="shared" si="58"/>
        <v>1.6318828506146994E-3</v>
      </c>
      <c r="C754" s="208">
        <f t="shared" si="60"/>
        <v>0.88376563008867925</v>
      </c>
      <c r="D754" s="208">
        <f t="shared" si="56"/>
        <v>-1.6983677619666186</v>
      </c>
      <c r="E754" s="208">
        <f>-((C754-C753)/($A$3))*$E$2*'PID Reaction'!$H$4</f>
        <v>2.8853529703947078</v>
      </c>
      <c r="F754" s="208">
        <f t="shared" si="57"/>
        <v>-1.4288217625011919</v>
      </c>
    </row>
    <row r="755" spans="1:6" x14ac:dyDescent="0.25">
      <c r="A755" s="208">
        <f t="shared" si="59"/>
        <v>9.3625000000000069E-2</v>
      </c>
      <c r="B755" s="208">
        <f t="shared" si="58"/>
        <v>1.6340645121796923E-3</v>
      </c>
      <c r="C755" s="208">
        <f t="shared" si="60"/>
        <v>0.85873639432323456</v>
      </c>
      <c r="D755" s="208">
        <f t="shared" si="56"/>
        <v>-1.650268078426733</v>
      </c>
      <c r="E755" s="208">
        <f>-((C755-C754)/($A$3))*$E$2*'PID Reaction'!$H$4</f>
        <v>3.1777117727808575</v>
      </c>
      <c r="F755" s="208">
        <f t="shared" si="57"/>
        <v>-1.2117439838068353</v>
      </c>
    </row>
    <row r="756" spans="1:6" x14ac:dyDescent="0.25">
      <c r="A756" s="208">
        <f t="shared" si="59"/>
        <v>9.3750000000000069E-2</v>
      </c>
      <c r="B756" s="208">
        <f t="shared" si="58"/>
        <v>1.6362461737446851E-3</v>
      </c>
      <c r="C756" s="208">
        <f t="shared" si="60"/>
        <v>0.83146961230253136</v>
      </c>
      <c r="D756" s="208">
        <f t="shared" si="56"/>
        <v>-1.5978684127462668</v>
      </c>
      <c r="E756" s="208">
        <f>-((C756-C755)/($A$3))*$E$2*'PID Reaction'!$H$4</f>
        <v>3.4617906453484788</v>
      </c>
      <c r="F756" s="208">
        <f t="shared" si="57"/>
        <v>-0.9915088529480578</v>
      </c>
    </row>
    <row r="757" spans="1:6" x14ac:dyDescent="0.25">
      <c r="A757" s="208">
        <f t="shared" si="59"/>
        <v>9.3875000000000069E-2</v>
      </c>
      <c r="B757" s="208">
        <f t="shared" si="58"/>
        <v>1.638427835309678E-3</v>
      </c>
      <c r="C757" s="208">
        <f t="shared" si="60"/>
        <v>0.80203633107476779</v>
      </c>
      <c r="D757" s="208">
        <f t="shared" si="56"/>
        <v>-1.5413052988796245</v>
      </c>
      <c r="E757" s="208">
        <f>-((C757-C756)/($A$3))*$E$2*'PID Reaction'!$H$4</f>
        <v>3.7368493846768613</v>
      </c>
      <c r="F757" s="208">
        <f t="shared" si="57"/>
        <v>-0.76869022040510937</v>
      </c>
    </row>
    <row r="758" spans="1:6" x14ac:dyDescent="0.25">
      <c r="A758" s="208">
        <f t="shared" si="59"/>
        <v>9.400000000000007E-2</v>
      </c>
      <c r="B758" s="208">
        <f t="shared" si="58"/>
        <v>1.6406094968746711E-3</v>
      </c>
      <c r="C758" s="208">
        <f t="shared" si="60"/>
        <v>0.77051324277577227</v>
      </c>
      <c r="D758" s="208">
        <f t="shared" si="56"/>
        <v>-1.4807261191719128</v>
      </c>
      <c r="E758" s="208">
        <f>-((C758-C757)/($A$3))*$E$2*'PID Reaction'!$H$4</f>
        <v>4.0021712904404723</v>
      </c>
      <c r="F758" s="208">
        <f t="shared" si="57"/>
        <v>-0.54386866829860769</v>
      </c>
    </row>
    <row r="759" spans="1:6" x14ac:dyDescent="0.25">
      <c r="A759" s="208">
        <f t="shared" si="59"/>
        <v>9.412500000000007E-2</v>
      </c>
      <c r="B759" s="208">
        <f t="shared" si="58"/>
        <v>1.6427911584396639E-3</v>
      </c>
      <c r="C759" s="208">
        <f t="shared" si="60"/>
        <v>0.73698248479793227</v>
      </c>
      <c r="D759" s="208">
        <f t="shared" si="56"/>
        <v>-1.4162887203355783</v>
      </c>
      <c r="E759" s="208">
        <f>-((C759-C758)/($A$3))*$E$2*'PID Reaction'!$H$4</f>
        <v>4.2570650328665653</v>
      </c>
      <c r="F759" s="208">
        <f t="shared" si="57"/>
        <v>-0.31762999760932531</v>
      </c>
    </row>
    <row r="760" spans="1:6" x14ac:dyDescent="0.25">
      <c r="A760" s="208">
        <f t="shared" si="59"/>
        <v>9.425000000000007E-2</v>
      </c>
      <c r="B760" s="208">
        <f t="shared" si="58"/>
        <v>1.6449728200046568E-3</v>
      </c>
      <c r="C760" s="208">
        <f t="shared" si="60"/>
        <v>0.7015314257708356</v>
      </c>
      <c r="D760" s="208">
        <f t="shared" si="56"/>
        <v>-1.3481610021608459</v>
      </c>
      <c r="E760" s="208">
        <f>-((C760-C759)/($A$3))*$E$2*'PID Reaction'!$H$4</f>
        <v>4.5008664540801915</v>
      </c>
      <c r="F760" s="208">
        <f t="shared" si="57"/>
        <v>-9.0563701799681262E-2</v>
      </c>
    </row>
    <row r="761" spans="1:6" x14ac:dyDescent="0.25">
      <c r="A761" s="208">
        <f t="shared" si="59"/>
        <v>9.437500000000007E-2</v>
      </c>
      <c r="B761" s="208">
        <f t="shared" si="58"/>
        <v>1.6471544815696497E-3</v>
      </c>
      <c r="C761" s="208">
        <f t="shared" si="60"/>
        <v>0.66425243791126531</v>
      </c>
      <c r="D761" s="208">
        <f t="shared" si="56"/>
        <v>-1.276520480031595</v>
      </c>
      <c r="E761" s="208">
        <f>-((C761-C760)/($A$3))*$E$2*'PID Reaction'!$H$4</f>
        <v>4.7329402986510427</v>
      </c>
      <c r="F761" s="208">
        <f t="shared" si="57"/>
        <v>0.1367385691859733</v>
      </c>
    </row>
    <row r="762" spans="1:6" x14ac:dyDescent="0.25">
      <c r="A762" s="208">
        <f t="shared" si="59"/>
        <v>9.450000000000007E-2</v>
      </c>
      <c r="B762" s="208">
        <f t="shared" si="58"/>
        <v>1.6493361431346425E-3</v>
      </c>
      <c r="C762" s="208">
        <f t="shared" si="60"/>
        <v>0.62524265633568743</v>
      </c>
      <c r="D762" s="208">
        <f t="shared" si="56"/>
        <v>-1.2015538223865438</v>
      </c>
      <c r="E762" s="208">
        <f>-((C762-C761)/($A$3))*$E$2*'PID Reaction'!$H$4</f>
        <v>4.9526818688353673</v>
      </c>
      <c r="F762" s="208">
        <f t="shared" si="57"/>
        <v>0.36368455054022614</v>
      </c>
    </row>
    <row r="763" spans="1:6" x14ac:dyDescent="0.25">
      <c r="A763" s="208">
        <f t="shared" si="59"/>
        <v>9.462500000000007E-2</v>
      </c>
      <c r="B763" s="208">
        <f t="shared" si="58"/>
        <v>1.6515178046996356E-3</v>
      </c>
      <c r="C763" s="208">
        <f t="shared" si="60"/>
        <v>0.58460372596244869</v>
      </c>
      <c r="D763" s="208">
        <f t="shared" si="56"/>
        <v>-1.1234563643310762</v>
      </c>
      <c r="E763" s="208">
        <f>-((C763-C762)/($A$3))*$E$2*'PID Reaction'!$H$4</f>
        <v>5.1595186001863897</v>
      </c>
      <c r="F763" s="208">
        <f t="shared" si="57"/>
        <v>0.58968290581328875</v>
      </c>
    </row>
    <row r="764" spans="1:6" x14ac:dyDescent="0.25">
      <c r="A764" s="208">
        <f t="shared" si="59"/>
        <v>9.475000000000007E-2</v>
      </c>
      <c r="B764" s="208">
        <f t="shared" si="58"/>
        <v>1.6536994662646285E-3</v>
      </c>
      <c r="C764" s="208">
        <f t="shared" si="60"/>
        <v>0.54244153666309236</v>
      </c>
      <c r="D764" s="208">
        <f t="shared" si="56"/>
        <v>-1.042431598666931</v>
      </c>
      <c r="E764" s="208">
        <f>-((C764-C763)/($A$3))*$E$2*'PID Reaction'!$H$4</f>
        <v>5.3529115534462797</v>
      </c>
      <c r="F764" s="208">
        <f t="shared" si="57"/>
        <v>0.81414476771487243</v>
      </c>
    </row>
    <row r="765" spans="1:6" x14ac:dyDescent="0.25">
      <c r="A765" s="208">
        <f t="shared" si="59"/>
        <v>9.487500000000007E-2</v>
      </c>
      <c r="B765" s="208">
        <f t="shared" si="58"/>
        <v>1.6558811278296213E-3</v>
      </c>
      <c r="C765" s="208">
        <f t="shared" si="60"/>
        <v>0.49886594735288553</v>
      </c>
      <c r="D765" s="208">
        <f t="shared" si="56"/>
        <v>-0.95869064566593432</v>
      </c>
      <c r="E765" s="208">
        <f>-((C765-C764)/($A$3))*$E$2*'PID Reaction'!$H$4</f>
        <v>5.5323568188238585</v>
      </c>
      <c r="F765" s="208">
        <f t="shared" si="57"/>
        <v>1.0364852724825147</v>
      </c>
    </row>
    <row r="766" spans="1:6" x14ac:dyDescent="0.25">
      <c r="A766" s="208">
        <f t="shared" si="59"/>
        <v>9.500000000000007E-2</v>
      </c>
      <c r="B766" s="208">
        <f t="shared" si="58"/>
        <v>1.6580627893946142E-3</v>
      </c>
      <c r="C766" s="208">
        <f t="shared" si="60"/>
        <v>0.4539904997395236</v>
      </c>
      <c r="D766" s="208">
        <f t="shared" si="56"/>
        <v>-0.87245170296943209</v>
      </c>
      <c r="E766" s="208">
        <f>-((C766-C765)/($A$3))*$E$2*'PID Reaction'!$H$4</f>
        <v>5.6973868289924292</v>
      </c>
      <c r="F766" s="208">
        <f t="shared" si="57"/>
        <v>1.2561250838180664</v>
      </c>
    </row>
    <row r="767" spans="1:6" x14ac:dyDescent="0.25">
      <c r="A767" s="208">
        <f t="shared" si="59"/>
        <v>9.5125000000000071E-2</v>
      </c>
      <c r="B767" s="208">
        <f t="shared" si="58"/>
        <v>1.6602444509596073E-3</v>
      </c>
      <c r="C767" s="208">
        <f t="shared" si="60"/>
        <v>0.40793212247588467</v>
      </c>
      <c r="D767" s="208">
        <f t="shared" si="56"/>
        <v>-0.78393947704680667</v>
      </c>
      <c r="E767" s="208">
        <f>-((C767-C766)/($A$3))*$E$2*'PID Reaction'!$H$4</f>
        <v>5.8475715773915971</v>
      </c>
      <c r="F767" s="208">
        <f t="shared" si="57"/>
        <v>1.4724919024214846</v>
      </c>
    </row>
    <row r="768" spans="1:6" x14ac:dyDescent="0.25">
      <c r="A768" s="208">
        <f t="shared" si="59"/>
        <v>9.5250000000000071E-2</v>
      </c>
      <c r="B768" s="208">
        <f t="shared" si="58"/>
        <v>1.6624261125246001E-3</v>
      </c>
      <c r="C768" s="208">
        <f t="shared" si="60"/>
        <v>0.36081082648761598</v>
      </c>
      <c r="D768" s="208">
        <f t="shared" si="56"/>
        <v>-0.69338459769431116</v>
      </c>
      <c r="E768" s="208">
        <f>-((C768-C767)/($A$3))*$E$2*'PID Reaction'!$H$4</f>
        <v>5.9825197386705939</v>
      </c>
      <c r="F768" s="208">
        <f t="shared" si="57"/>
        <v>1.6850219571891696</v>
      </c>
    </row>
    <row r="769" spans="1:6" x14ac:dyDescent="0.25">
      <c r="A769" s="208">
        <f t="shared" si="59"/>
        <v>9.5375000000000071E-2</v>
      </c>
      <c r="B769" s="208">
        <f t="shared" si="58"/>
        <v>1.664607774089593E-3</v>
      </c>
      <c r="C769" s="208">
        <f t="shared" si="60"/>
        <v>0.31274939226949883</v>
      </c>
      <c r="D769" s="208">
        <f t="shared" si="56"/>
        <v>-0.60102301709998673</v>
      </c>
      <c r="E769" s="208">
        <f>-((C769-C768)/($A$3))*$E$2*'PID Reaction'!$H$4</f>
        <v>6.1018796883321524</v>
      </c>
      <c r="F769" s="208">
        <f t="shared" si="57"/>
        <v>1.8931614741908207</v>
      </c>
    </row>
    <row r="770" spans="1:6" x14ac:dyDescent="0.25">
      <c r="A770" s="208">
        <f t="shared" si="59"/>
        <v>9.5500000000000071E-2</v>
      </c>
      <c r="B770" s="208">
        <f t="shared" si="58"/>
        <v>1.6667894356545859E-3</v>
      </c>
      <c r="C770" s="208">
        <f t="shared" si="60"/>
        <v>0.26387304996535149</v>
      </c>
      <c r="D770" s="208">
        <f t="shared" si="56"/>
        <v>-0.50709539504041456</v>
      </c>
      <c r="E770" s="208">
        <f>-((C770-C769)/($A$3))*$E$2*'PID Reaction'!$H$4</f>
        <v>6.2053404189345454</v>
      </c>
      <c r="F770" s="208">
        <f t="shared" si="57"/>
        <v>2.0963681195973929</v>
      </c>
    </row>
    <row r="771" spans="1:6" x14ac:dyDescent="0.25">
      <c r="A771" s="208">
        <f t="shared" si="59"/>
        <v>9.5625000000000071E-2</v>
      </c>
      <c r="B771" s="208">
        <f t="shared" si="58"/>
        <v>1.668971097219579E-3</v>
      </c>
      <c r="C771" s="208">
        <f t="shared" si="60"/>
        <v>0.21430915306502132</v>
      </c>
      <c r="D771" s="208">
        <f t="shared" si="56"/>
        <v>-0.41184647181117412</v>
      </c>
      <c r="E771" s="208">
        <f>-((C771-C770)/($A$3))*$E$2*'PID Reaction'!$H$4</f>
        <v>6.292632350465917</v>
      </c>
      <c r="F771" s="208">
        <f t="shared" si="57"/>
        <v>2.2941124128006654</v>
      </c>
    </row>
    <row r="772" spans="1:6" x14ac:dyDescent="0.25">
      <c r="A772" s="208">
        <f t="shared" si="59"/>
        <v>9.5750000000000071E-2</v>
      </c>
      <c r="B772" s="208">
        <f t="shared" si="58"/>
        <v>1.6711527587845718E-3</v>
      </c>
      <c r="C772" s="208">
        <f t="shared" si="60"/>
        <v>0.16418684656883242</v>
      </c>
      <c r="D772" s="208">
        <f t="shared" si="56"/>
        <v>-0.31552443052518803</v>
      </c>
      <c r="E772" s="208">
        <f>-((C772-C771)/($A$3))*$E$2*'PID Reaction'!$H$4</f>
        <v>6.3635280327561414</v>
      </c>
      <c r="F772" s="208">
        <f t="shared" si="57"/>
        <v>2.4858791060415006</v>
      </c>
    </row>
    <row r="773" spans="1:6" x14ac:dyDescent="0.25">
      <c r="A773" s="208">
        <f t="shared" si="59"/>
        <v>9.5875000000000071E-2</v>
      </c>
      <c r="B773" s="208">
        <f t="shared" si="58"/>
        <v>1.6733344203495647E-3</v>
      </c>
      <c r="C773" s="208">
        <f t="shared" si="60"/>
        <v>0.11363673048389665</v>
      </c>
      <c r="D773" s="208">
        <f t="shared" si="56"/>
        <v>-0.21838025044012357</v>
      </c>
      <c r="E773" s="208">
        <f>-((C773-C772)/($A$3))*$E$2*'PID Reaction'!$H$4</f>
        <v>6.4178427381434453</v>
      </c>
      <c r="F773" s="208">
        <f t="shared" si="57"/>
        <v>2.6711685269534065</v>
      </c>
    </row>
    <row r="774" spans="1:6" x14ac:dyDescent="0.25">
      <c r="A774" s="208">
        <f t="shared" si="59"/>
        <v>9.6000000000000071E-2</v>
      </c>
      <c r="B774" s="208">
        <f t="shared" si="58"/>
        <v>1.6755160819145575E-3</v>
      </c>
      <c r="C774" s="208">
        <f t="shared" si="60"/>
        <v>6.279051952928795E-2</v>
      </c>
      <c r="D774" s="208">
        <f t="shared" si="56"/>
        <v>-0.12066705300021384</v>
      </c>
      <c r="E774" s="208">
        <f>-((C774-C773)/($A$3))*$E$2*'PID Reaction'!$H$4</f>
        <v>6.4554349427971198</v>
      </c>
      <c r="F774" s="208">
        <f t="shared" si="57"/>
        <v>2.8494978805220241</v>
      </c>
    </row>
    <row r="775" spans="1:6" x14ac:dyDescent="0.25">
      <c r="A775" s="208">
        <f t="shared" si="59"/>
        <v>9.6125000000000071E-2</v>
      </c>
      <c r="B775" s="208">
        <f t="shared" si="58"/>
        <v>1.6776977434795506E-3</v>
      </c>
      <c r="C775" s="208">
        <f t="shared" si="60"/>
        <v>1.1780699936722937E-2</v>
      </c>
      <c r="D775" s="208">
        <f t="shared" si="56"/>
        <v>-2.263944229639794E-2</v>
      </c>
      <c r="E775" s="208">
        <f>-((C775-C774)/($A$3))*$E$2*'PID Reaction'!$H$4</f>
        <v>6.4762066954720527</v>
      </c>
      <c r="F775" s="208">
        <f t="shared" si="57"/>
        <v>3.0204025070683693</v>
      </c>
    </row>
    <row r="776" spans="1:6" x14ac:dyDescent="0.25">
      <c r="A776" s="208">
        <f t="shared" si="59"/>
        <v>9.6250000000000072E-2</v>
      </c>
      <c r="B776" s="208">
        <f t="shared" si="58"/>
        <v>1.6798794050445435E-3</v>
      </c>
      <c r="C776" s="208">
        <f t="shared" si="60"/>
        <v>-3.9259815759102798E-2</v>
      </c>
      <c r="D776" s="208">
        <f t="shared" ref="D776:D839" si="61">-C776*$D$2*$H$2</f>
        <v>7.5447158336898218E-2</v>
      </c>
      <c r="E776" s="208">
        <f>-((C776-C775)/($A$3))*$E$2*'PID Reaction'!$H$4</f>
        <v>6.4801038727420348</v>
      </c>
      <c r="F776" s="208">
        <f t="shared" ref="F776:F839" si="62">F775+$F$3*(E776-F775)</f>
        <v>3.1834370929785938</v>
      </c>
    </row>
    <row r="777" spans="1:6" x14ac:dyDescent="0.25">
      <c r="A777" s="208">
        <f t="shared" si="59"/>
        <v>9.6375000000000072E-2</v>
      </c>
      <c r="B777" s="208">
        <f t="shared" si="58"/>
        <v>1.6820610666095363E-3</v>
      </c>
      <c r="C777" s="208">
        <f t="shared" si="60"/>
        <v>-9.019803504088697E-2</v>
      </c>
      <c r="D777" s="208">
        <f t="shared" si="61"/>
        <v>0.17333717185947412</v>
      </c>
      <c r="E777" s="208">
        <f>-((C777-C776)/($A$3))*$E$2*'PID Reaction'!$H$4</f>
        <v>6.4671163200153172</v>
      </c>
      <c r="F777" s="208">
        <f t="shared" si="62"/>
        <v>3.3381768310246533</v>
      </c>
    </row>
    <row r="778" spans="1:6" x14ac:dyDescent="0.25">
      <c r="A778" s="208">
        <f t="shared" si="59"/>
        <v>9.6500000000000072E-2</v>
      </c>
      <c r="B778" s="208">
        <f t="shared" si="58"/>
        <v>1.6842427281745292E-3</v>
      </c>
      <c r="C778" s="208">
        <f t="shared" si="60"/>
        <v>-0.14090123193760409</v>
      </c>
      <c r="D778" s="208">
        <f t="shared" si="61"/>
        <v>0.27077553346377131</v>
      </c>
      <c r="E778" s="208">
        <f>-((C778-C777)/($A$3))*$E$2*'PID Reaction'!$H$4</f>
        <v>6.4372778780072055</v>
      </c>
      <c r="F778" s="208">
        <f t="shared" si="62"/>
        <v>3.4842185272536454</v>
      </c>
    </row>
    <row r="779" spans="1:6" x14ac:dyDescent="0.25">
      <c r="A779" s="208">
        <f t="shared" si="59"/>
        <v>9.6625000000000072E-2</v>
      </c>
      <c r="B779" s="208">
        <f t="shared" si="58"/>
        <v>1.6864243897395221E-3</v>
      </c>
      <c r="C779" s="208">
        <f t="shared" si="60"/>
        <v>-0.19123729285876931</v>
      </c>
      <c r="D779" s="208">
        <f t="shared" si="61"/>
        <v>0.36750835517841135</v>
      </c>
      <c r="E779" s="208">
        <f>-((C779-C778)/($A$3))*$E$2*'PID Reaction'!$H$4</f>
        <v>6.390666294551135</v>
      </c>
      <c r="F779" s="208">
        <f t="shared" si="62"/>
        <v>3.6211816515604092</v>
      </c>
    </row>
    <row r="780" spans="1:6" x14ac:dyDescent="0.25">
      <c r="A780" s="208">
        <f t="shared" si="59"/>
        <v>9.6750000000000072E-2</v>
      </c>
      <c r="B780" s="208">
        <f t="shared" si="58"/>
        <v>1.6886060513045152E-3</v>
      </c>
      <c r="C780" s="208">
        <f t="shared" si="60"/>
        <v>-0.24107506083306815</v>
      </c>
      <c r="D780" s="208">
        <f t="shared" si="61"/>
        <v>0.46328358740534037</v>
      </c>
      <c r="E780" s="208">
        <f>-((C780-C779)/($A$3))*$E$2*'PID Reaction'!$H$4</f>
        <v>6.3274030220169806</v>
      </c>
      <c r="F780" s="208">
        <f t="shared" si="62"/>
        <v>3.74870932920662</v>
      </c>
    </row>
    <row r="781" spans="1:6" x14ac:dyDescent="0.25">
      <c r="A781" s="208">
        <f t="shared" si="59"/>
        <v>9.6875000000000072E-2</v>
      </c>
      <c r="B781" s="208">
        <f t="shared" si="58"/>
        <v>1.690787712869508E-3</v>
      </c>
      <c r="C781" s="208">
        <f t="shared" si="60"/>
        <v>-0.29028467725449225</v>
      </c>
      <c r="D781" s="208">
        <f t="shared" si="61"/>
        <v>0.55785167566704796</v>
      </c>
      <c r="E781" s="208">
        <f>-((C781-C780)/($A$3))*$E$2*'PID Reaction'!$H$4</f>
        <v>6.2476529008640034</v>
      </c>
      <c r="F781" s="208">
        <f t="shared" si="62"/>
        <v>3.8664692707034343</v>
      </c>
    </row>
    <row r="782" spans="1:6" x14ac:dyDescent="0.25">
      <c r="A782" s="208">
        <f t="shared" si="59"/>
        <v>9.7000000000000072E-2</v>
      </c>
      <c r="B782" s="208">
        <f t="shared" si="58"/>
        <v>1.6929693744345009E-3</v>
      </c>
      <c r="C782" s="208">
        <f t="shared" si="60"/>
        <v>-0.33873792024531485</v>
      </c>
      <c r="D782" s="208">
        <f t="shared" si="61"/>
        <v>0.65096621085223139</v>
      </c>
      <c r="E782" s="208">
        <f>-((C782-C781)/($A$3))*$E$2*'PID Reaction'!$H$4</f>
        <v>6.1516237301148369</v>
      </c>
      <c r="F782" s="208">
        <f t="shared" si="62"/>
        <v>3.9741546376335064</v>
      </c>
    </row>
    <row r="783" spans="1:6" x14ac:dyDescent="0.25">
      <c r="A783" s="208">
        <f t="shared" si="59"/>
        <v>9.7125000000000072E-2</v>
      </c>
      <c r="B783" s="208">
        <f t="shared" si="58"/>
        <v>1.6951510359994937E-3</v>
      </c>
      <c r="C783" s="208">
        <f t="shared" si="60"/>
        <v>-0.38630853875443977</v>
      </c>
      <c r="D783" s="208">
        <f t="shared" si="61"/>
        <v>0.74238457126595714</v>
      </c>
      <c r="E783" s="208">
        <f>-((C783-C782)/($A$3))*$E$2*'PID Reaction'!$H$4</f>
        <v>6.0395657259185</v>
      </c>
      <c r="F783" s="208">
        <f t="shared" si="62"/>
        <v>4.0714848421574921</v>
      </c>
    </row>
    <row r="784" spans="1:6" x14ac:dyDescent="0.25">
      <c r="A784" s="208">
        <f t="shared" si="59"/>
        <v>9.7250000000000072E-2</v>
      </c>
      <c r="B784" s="208">
        <f t="shared" ref="B784:B847" si="63">RADIANS(A784)</f>
        <v>1.6973326975644868E-3</v>
      </c>
      <c r="C784" s="208">
        <f t="shared" si="60"/>
        <v>-0.43287258152044428</v>
      </c>
      <c r="D784" s="208">
        <f t="shared" si="61"/>
        <v>0.83186855481109867</v>
      </c>
      <c r="E784" s="208">
        <f>-((C784-C783)/($A$3))*$E$2*'PID Reaction'!$H$4</f>
        <v>5.9117708695719324</v>
      </c>
      <c r="F784" s="208">
        <f t="shared" si="62"/>
        <v>4.1582062781209297</v>
      </c>
    </row>
    <row r="785" spans="1:6" x14ac:dyDescent="0.25">
      <c r="A785" s="208">
        <f t="shared" ref="A785:A848" si="64">A784+$A$3</f>
        <v>9.7375000000000073E-2</v>
      </c>
      <c r="B785" s="208">
        <f t="shared" si="63"/>
        <v>1.6995143591294797E-3</v>
      </c>
      <c r="C785" s="208">
        <f t="shared" ref="C785:C848" si="65">$C$2*COS(B785*$B$2*360)</f>
        <v>-0.4783087200422585</v>
      </c>
      <c r="D785" s="208">
        <f t="shared" si="61"/>
        <v>0.91918499965400979</v>
      </c>
      <c r="E785" s="208">
        <f>-((C785-C784)/($A$3))*$E$2*'PID Reaction'!$H$4</f>
        <v>5.7685721467295323</v>
      </c>
      <c r="F785" s="208">
        <f t="shared" si="62"/>
        <v>4.2340929818571178</v>
      </c>
    </row>
    <row r="786" spans="1:6" x14ac:dyDescent="0.25">
      <c r="A786" s="208">
        <f t="shared" si="64"/>
        <v>9.7500000000000073E-2</v>
      </c>
      <c r="B786" s="208">
        <f t="shared" si="63"/>
        <v>1.7016960206944725E-3</v>
      </c>
      <c r="C786" s="208">
        <f t="shared" si="65"/>
        <v>-0.52249856471597289</v>
      </c>
      <c r="D786" s="208">
        <f t="shared" si="61"/>
        <v>1.0041063917572737</v>
      </c>
      <c r="E786" s="208">
        <f>-((C786-C785)/($A$3))*$E$2*'PID Reaction'!$H$4</f>
        <v>5.6103426797747789</v>
      </c>
      <c r="F786" s="208">
        <f t="shared" si="62"/>
        <v>4.2989472209643669</v>
      </c>
    </row>
    <row r="787" spans="1:6" x14ac:dyDescent="0.25">
      <c r="A787" s="208">
        <f t="shared" si="64"/>
        <v>9.7625000000000073E-2</v>
      </c>
      <c r="B787" s="208">
        <f t="shared" si="63"/>
        <v>1.7038776822594654E-3</v>
      </c>
      <c r="C787" s="208">
        <f t="shared" si="65"/>
        <v>-0.56532697331385684</v>
      </c>
      <c r="D787" s="208">
        <f t="shared" si="61"/>
        <v>1.0864114576961712</v>
      </c>
      <c r="E787" s="208">
        <f>-((C787-C786)/($A$3))*$E$2*'PID Reaction'!$H$4</f>
        <v>5.4374947555873456</v>
      </c>
      <c r="F787" s="208">
        <f t="shared" si="62"/>
        <v>4.3526000095223818</v>
      </c>
    </row>
    <row r="788" spans="1:6" x14ac:dyDescent="0.25">
      <c r="A788" s="208">
        <f t="shared" si="64"/>
        <v>9.7750000000000073E-2</v>
      </c>
      <c r="B788" s="208">
        <f t="shared" si="63"/>
        <v>1.7060593438244585E-3</v>
      </c>
      <c r="C788" s="208">
        <f t="shared" si="65"/>
        <v>-0.60668235100202339</v>
      </c>
      <c r="D788" s="208">
        <f t="shared" si="61"/>
        <v>1.1658857412146286</v>
      </c>
      <c r="E788" s="208">
        <f>-((C788-C787)/($A$3))*$E$2*'PID Reaction'!$H$4</f>
        <v>5.2504787512896245</v>
      </c>
      <c r="F788" s="208">
        <f t="shared" si="62"/>
        <v>4.3949115484066379</v>
      </c>
    </row>
    <row r="789" spans="1:6" x14ac:dyDescent="0.25">
      <c r="A789" s="208">
        <f t="shared" si="64"/>
        <v>9.7875000000000073E-2</v>
      </c>
      <c r="B789" s="208">
        <f t="shared" si="63"/>
        <v>1.7082410053894514E-3</v>
      </c>
      <c r="C789" s="208">
        <f t="shared" si="65"/>
        <v>-0.64645694111487328</v>
      </c>
      <c r="D789" s="208">
        <f t="shared" si="61"/>
        <v>1.2423221620180966</v>
      </c>
      <c r="E789" s="208">
        <f>-((C789-C788)/($A$3))*$E$2*'PID Reaction'!$H$4</f>
        <v>5.0497819607274224</v>
      </c>
      <c r="F789" s="208">
        <f t="shared" si="62"/>
        <v>4.4257715895526424</v>
      </c>
    </row>
    <row r="790" spans="1:6" x14ac:dyDescent="0.25">
      <c r="A790" s="208">
        <f t="shared" si="64"/>
        <v>9.8000000000000073E-2</v>
      </c>
      <c r="B790" s="208">
        <f t="shared" si="63"/>
        <v>1.7104226669544442E-3</v>
      </c>
      <c r="C790" s="208">
        <f t="shared" si="65"/>
        <v>-0.68454710592870649</v>
      </c>
      <c r="D790" s="208">
        <f t="shared" si="61"/>
        <v>1.3155215553474326</v>
      </c>
      <c r="E790" s="208">
        <f>-((C790-C789)/($A$3))*$E$2*'PID Reaction'!$H$4</f>
        <v>4.8359273247642633</v>
      </c>
      <c r="F790" s="208">
        <f t="shared" si="62"/>
        <v>4.4450997232211709</v>
      </c>
    </row>
    <row r="791" spans="1:6" x14ac:dyDescent="0.25">
      <c r="A791" s="208">
        <f t="shared" si="64"/>
        <v>9.8125000000000073E-2</v>
      </c>
      <c r="B791" s="208">
        <f t="shared" si="63"/>
        <v>1.7126043285194371E-3</v>
      </c>
      <c r="C791" s="208">
        <f t="shared" si="65"/>
        <v>-0.72085359670294114</v>
      </c>
      <c r="D791" s="208">
        <f t="shared" si="61"/>
        <v>1.3852931909279103</v>
      </c>
      <c r="E791" s="208">
        <f>-((C791-C790)/($A$3))*$E$2*'PID Reaction'!$H$4</f>
        <v>4.6094720686968307</v>
      </c>
      <c r="F791" s="208">
        <f t="shared" si="62"/>
        <v>4.4528455875161654</v>
      </c>
    </row>
    <row r="792" spans="1:6" x14ac:dyDescent="0.25">
      <c r="A792" s="208">
        <f t="shared" si="64"/>
        <v>9.8250000000000073E-2</v>
      </c>
      <c r="B792" s="208">
        <f t="shared" si="63"/>
        <v>1.7147859900844302E-3</v>
      </c>
      <c r="C792" s="208">
        <f t="shared" si="65"/>
        <v>-0.7552818122852053</v>
      </c>
      <c r="D792" s="208">
        <f t="shared" si="61"/>
        <v>1.4514552699409706</v>
      </c>
      <c r="E792" s="208">
        <f>-((C792-C791)/($A$3))*$E$2*'PID Reaction'!$H$4</f>
        <v>4.3710062503242577</v>
      </c>
      <c r="F792" s="208">
        <f t="shared" si="62"/>
        <v>4.448988999608714</v>
      </c>
    </row>
    <row r="793" spans="1:6" x14ac:dyDescent="0.25">
      <c r="A793" s="208">
        <f t="shared" si="64"/>
        <v>9.8375000000000073E-2</v>
      </c>
      <c r="B793" s="208">
        <f t="shared" si="63"/>
        <v>1.716967651649423E-3</v>
      </c>
      <c r="C793" s="208">
        <f t="shared" si="65"/>
        <v>-0.78774204560665184</v>
      </c>
      <c r="D793" s="208">
        <f t="shared" si="61"/>
        <v>1.5138353987241271</v>
      </c>
      <c r="E793" s="208">
        <f>-((C793-C792)/($A$3))*$E$2*'PID Reaction'!$H$4</f>
        <v>4.1211512224908518</v>
      </c>
      <c r="F793" s="208">
        <f t="shared" si="62"/>
        <v>4.4335400083262737</v>
      </c>
    </row>
    <row r="794" spans="1:6" x14ac:dyDescent="0.25">
      <c r="A794" s="208">
        <f t="shared" si="64"/>
        <v>9.8500000000000074E-2</v>
      </c>
      <c r="B794" s="208">
        <f t="shared" si="63"/>
        <v>1.7191493132144159E-3</v>
      </c>
      <c r="C794" s="208">
        <f t="shared" si="65"/>
        <v>-0.81814971742503928</v>
      </c>
      <c r="D794" s="208">
        <f t="shared" si="61"/>
        <v>1.5722710379643952</v>
      </c>
      <c r="E794" s="208">
        <f>-((C794-C793)/($A$3))*$E$2*'PID Reaction'!$H$4</f>
        <v>3.8605580140624691</v>
      </c>
      <c r="F794" s="208">
        <f t="shared" si="62"/>
        <v>4.4065388679689974</v>
      </c>
    </row>
    <row r="795" spans="1:6" x14ac:dyDescent="0.25">
      <c r="A795" s="208">
        <f t="shared" si="64"/>
        <v>9.8625000000000074E-2</v>
      </c>
      <c r="B795" s="208">
        <f t="shared" si="63"/>
        <v>1.7213309747794087E-3</v>
      </c>
      <c r="C795" s="208">
        <f t="shared" si="65"/>
        <v>-0.84642559670666428</v>
      </c>
      <c r="D795" s="208">
        <f t="shared" si="61"/>
        <v>1.6266099262150651</v>
      </c>
      <c r="E795" s="208">
        <f>-((C795-C794)/($A$3))*$E$2*'PID Reaction'!$H$4</f>
        <v>3.5899056335951105</v>
      </c>
      <c r="F795" s="208">
        <f t="shared" si="62"/>
        <v>4.3680559334222036</v>
      </c>
    </row>
    <row r="796" spans="1:6" x14ac:dyDescent="0.25">
      <c r="A796" s="208">
        <f t="shared" si="64"/>
        <v>9.8750000000000074E-2</v>
      </c>
      <c r="B796" s="208">
        <f t="shared" si="63"/>
        <v>1.7235126363444016E-3</v>
      </c>
      <c r="C796" s="208">
        <f t="shared" si="65"/>
        <v>-0.87249600707281139</v>
      </c>
      <c r="D796" s="208">
        <f t="shared" si="61"/>
        <v>1.6767104766321046</v>
      </c>
      <c r="E796" s="208">
        <f>-((C796-C795)/($A$3))*$E$2*'PID Reaction'!$H$4</f>
        <v>3.3098993000860357</v>
      </c>
      <c r="F796" s="208">
        <f t="shared" si="62"/>
        <v>4.3181914768376606</v>
      </c>
    </row>
    <row r="797" spans="1:6" x14ac:dyDescent="0.25">
      <c r="A797" s="208">
        <f t="shared" si="64"/>
        <v>9.8875000000000074E-2</v>
      </c>
      <c r="B797" s="208">
        <f t="shared" si="63"/>
        <v>1.7256942979093947E-3</v>
      </c>
      <c r="C797" s="208">
        <f t="shared" si="65"/>
        <v>-0.89629301877289203</v>
      </c>
      <c r="D797" s="208">
        <f t="shared" si="61"/>
        <v>1.7224421458966175</v>
      </c>
      <c r="E797" s="208">
        <f>-((C797-C796)/($A$3))*$E$2*'PID Reaction'!$H$4</f>
        <v>3.0212686054422377</v>
      </c>
      <c r="F797" s="208">
        <f t="shared" si="62"/>
        <v>4.2570754263619337</v>
      </c>
    </row>
    <row r="798" spans="1:6" x14ac:dyDescent="0.25">
      <c r="A798" s="208">
        <f t="shared" si="64"/>
        <v>9.9000000000000074E-2</v>
      </c>
      <c r="B798" s="208">
        <f t="shared" si="63"/>
        <v>1.7278759594743876E-3</v>
      </c>
      <c r="C798" s="208">
        <f t="shared" si="65"/>
        <v>-0.91775462568399346</v>
      </c>
      <c r="D798" s="208">
        <f t="shared" si="61"/>
        <v>1.7636857743619576</v>
      </c>
      <c r="E798" s="208">
        <f>-((C798-C797)/($A$3))*$E$2*'PID Reaction'!$H$4</f>
        <v>2.7247656134334379</v>
      </c>
      <c r="F798" s="208">
        <f t="shared" si="62"/>
        <v>4.184867027592138</v>
      </c>
    </row>
    <row r="799" spans="1:6" x14ac:dyDescent="0.25">
      <c r="A799" s="208">
        <f t="shared" si="64"/>
        <v>9.9125000000000074E-2</v>
      </c>
      <c r="B799" s="208">
        <f t="shared" si="63"/>
        <v>1.7300576210393804E-3</v>
      </c>
      <c r="C799" s="208">
        <f t="shared" si="65"/>
        <v>-0.93682490687567255</v>
      </c>
      <c r="D799" s="208">
        <f t="shared" si="61"/>
        <v>1.800333896539255</v>
      </c>
      <c r="E799" s="208">
        <f>-((C799-C798)/($A$3))*$E$2*'PID Reaction'!$H$4</f>
        <v>2.4211629000955761</v>
      </c>
      <c r="F799" s="208">
        <f t="shared" si="62"/>
        <v>4.1017544286414003</v>
      </c>
    </row>
    <row r="800" spans="1:6" x14ac:dyDescent="0.25">
      <c r="A800" s="208">
        <f t="shared" si="64"/>
        <v>9.9250000000000074E-2</v>
      </c>
      <c r="B800" s="208">
        <f t="shared" si="63"/>
        <v>1.7322392826043733E-3</v>
      </c>
      <c r="C800" s="208">
        <f t="shared" si="65"/>
        <v>-0.95345417231900897</v>
      </c>
      <c r="D800" s="208">
        <f t="shared" si="61"/>
        <v>1.8322910211123324</v>
      </c>
      <c r="E800" s="208">
        <f>-((C800-C799)/($A$3))*$E$2*'PID Reaction'!$H$4</f>
        <v>2.1112515406859922</v>
      </c>
      <c r="F800" s="208">
        <f t="shared" si="62"/>
        <v>4.007954189895151</v>
      </c>
    </row>
    <row r="801" spans="1:6" x14ac:dyDescent="0.25">
      <c r="A801" s="208">
        <f t="shared" si="64"/>
        <v>9.9375000000000074E-2</v>
      </c>
      <c r="B801" s="208">
        <f t="shared" si="63"/>
        <v>1.7344209441693664E-3</v>
      </c>
      <c r="C801" s="208">
        <f t="shared" si="65"/>
        <v>-0.9675990923602682</v>
      </c>
      <c r="D801" s="208">
        <f t="shared" si="61"/>
        <v>1.859473879752422</v>
      </c>
      <c r="E801" s="208">
        <f>-((C801-C800)/($A$3))*$E$2*'PID Reaction'!$H$4</f>
        <v>1.7958390484382709</v>
      </c>
      <c r="F801" s="208">
        <f t="shared" si="62"/>
        <v>3.9037107197357157</v>
      </c>
    </row>
    <row r="802" spans="1:6" x14ac:dyDescent="0.25">
      <c r="A802" s="208">
        <f t="shared" si="64"/>
        <v>9.9500000000000074E-2</v>
      </c>
      <c r="B802" s="208">
        <f t="shared" si="63"/>
        <v>1.7366026057343592E-3</v>
      </c>
      <c r="C802" s="208">
        <f t="shared" si="65"/>
        <v>-0.9792228106217713</v>
      </c>
      <c r="D802" s="208">
        <f t="shared" si="61"/>
        <v>1.8818116440842829</v>
      </c>
      <c r="E802" s="208">
        <f>-((C802-C801)/($A$3))*$E$2*'PID Reaction'!$H$4</f>
        <v>1.4757472704804335</v>
      </c>
      <c r="F802" s="208">
        <f t="shared" si="62"/>
        <v>3.7892956377052416</v>
      </c>
    </row>
    <row r="803" spans="1:6" x14ac:dyDescent="0.25">
      <c r="A803" s="208">
        <f t="shared" si="64"/>
        <v>9.9625000000000075E-2</v>
      </c>
      <c r="B803" s="208">
        <f t="shared" si="63"/>
        <v>1.7387842672993521E-3</v>
      </c>
      <c r="C803" s="208">
        <f t="shared" si="65"/>
        <v>-0.98829504003587365</v>
      </c>
      <c r="D803" s="208">
        <f t="shared" si="61"/>
        <v>1.8992461102385398</v>
      </c>
      <c r="E803" s="208">
        <f>-((C803-C802)/($A$3))*$E$2*'PID Reaction'!$H$4</f>
        <v>1.1518102464144344</v>
      </c>
      <c r="F803" s="208">
        <f t="shared" si="62"/>
        <v>3.6650070667667975</v>
      </c>
    </row>
    <row r="804" spans="1:6" x14ac:dyDescent="0.25">
      <c r="A804" s="208">
        <f t="shared" si="64"/>
        <v>9.9750000000000075E-2</v>
      </c>
      <c r="B804" s="208">
        <f t="shared" si="63"/>
        <v>1.7409659288643449E-3</v>
      </c>
      <c r="C804" s="208">
        <f t="shared" si="65"/>
        <v>-0.99479214176172936</v>
      </c>
      <c r="D804" s="208">
        <f t="shared" si="61"/>
        <v>1.9117318505091858</v>
      </c>
      <c r="E804" s="208">
        <f>-((C804-C803)/($A$3))*$E$2*'PID Reaction'!$H$4</f>
        <v>0.82487203511464136</v>
      </c>
      <c r="F804" s="208">
        <f t="shared" si="62"/>
        <v>3.5311688565071759</v>
      </c>
    </row>
    <row r="805" spans="1:6" x14ac:dyDescent="0.25">
      <c r="A805" s="208">
        <f t="shared" si="64"/>
        <v>9.9875000000000075E-2</v>
      </c>
      <c r="B805" s="208">
        <f t="shared" si="63"/>
        <v>1.743147590429338E-3</v>
      </c>
      <c r="C805" s="208">
        <f t="shared" si="65"/>
        <v>-0.99869718677928943</v>
      </c>
      <c r="D805" s="208">
        <f t="shared" si="61"/>
        <v>1.9192363317212318</v>
      </c>
      <c r="E805" s="208">
        <f>-((C805-C804)/($A$3))*$E$2*'PID Reaction'!$H$4</f>
        <v>0.4957845154294252</v>
      </c>
      <c r="F805" s="208">
        <f t="shared" si="62"/>
        <v>3.3881297393059056</v>
      </c>
    </row>
    <row r="806" spans="1:6" x14ac:dyDescent="0.25">
      <c r="A806" s="208">
        <f t="shared" si="64"/>
        <v>0.10000000000000007</v>
      </c>
      <c r="B806" s="208">
        <f t="shared" si="63"/>
        <v>1.7453292519943309E-3</v>
      </c>
      <c r="C806" s="208">
        <f t="shared" si="65"/>
        <v>-1</v>
      </c>
      <c r="D806" s="208">
        <f t="shared" si="61"/>
        <v>1.9217400000000002</v>
      </c>
      <c r="E806" s="208">
        <f>-((C806-C805)/($A$3))*$E$2*'PID Reaction'!$H$4</f>
        <v>0.16540516650141454</v>
      </c>
      <c r="F806" s="208">
        <f t="shared" si="62"/>
        <v>3.2362624216689171</v>
      </c>
    </row>
    <row r="807" spans="1:6" x14ac:dyDescent="0.25">
      <c r="A807" s="208">
        <f t="shared" si="64"/>
        <v>0.10012500000000008</v>
      </c>
      <c r="B807" s="208">
        <f t="shared" si="63"/>
        <v>1.7475109135593238E-3</v>
      </c>
      <c r="C807" s="208">
        <f t="shared" si="65"/>
        <v>-0.99869718677928598</v>
      </c>
      <c r="D807" s="208">
        <f t="shared" si="61"/>
        <v>1.9192363317212253</v>
      </c>
      <c r="E807" s="208">
        <f>-((C807-C806)/($A$3))*$E$2*'PID Reaction'!$H$4</f>
        <v>-0.16540516650185152</v>
      </c>
      <c r="F807" s="208">
        <f t="shared" si="62"/>
        <v>3.07596261309464</v>
      </c>
    </row>
    <row r="808" spans="1:6" x14ac:dyDescent="0.25">
      <c r="A808" s="208">
        <f t="shared" si="64"/>
        <v>0.10025000000000008</v>
      </c>
      <c r="B808" s="208">
        <f t="shared" si="63"/>
        <v>1.7496925751243166E-3</v>
      </c>
      <c r="C808" s="208">
        <f t="shared" si="65"/>
        <v>-0.99479214176172326</v>
      </c>
      <c r="D808" s="208">
        <f t="shared" si="61"/>
        <v>1.9117318505091743</v>
      </c>
      <c r="E808" s="208">
        <f>-((C808-C807)/($A$3))*$E$2*'PID Reaction'!$H$4</f>
        <v>-0.49578451542976348</v>
      </c>
      <c r="F808" s="208">
        <f t="shared" si="62"/>
        <v>2.9076479950028493</v>
      </c>
    </row>
    <row r="809" spans="1:6" x14ac:dyDescent="0.25">
      <c r="A809" s="208">
        <f t="shared" si="64"/>
        <v>0.10037500000000008</v>
      </c>
      <c r="B809" s="208">
        <f t="shared" si="63"/>
        <v>1.7518742366893097E-3</v>
      </c>
      <c r="C809" s="208">
        <f t="shared" si="65"/>
        <v>-0.98829504003586433</v>
      </c>
      <c r="D809" s="208">
        <f t="shared" si="61"/>
        <v>1.8992461102385219</v>
      </c>
      <c r="E809" s="208">
        <f>-((C809-C808)/($A$3))*$E$2*'PID Reaction'!$H$4</f>
        <v>-0.82487203511505014</v>
      </c>
      <c r="F809" s="208">
        <f t="shared" si="62"/>
        <v>2.731757132412922</v>
      </c>
    </row>
    <row r="810" spans="1:6" x14ac:dyDescent="0.25">
      <c r="A810" s="208">
        <f t="shared" si="64"/>
        <v>0.10050000000000008</v>
      </c>
      <c r="B810" s="208">
        <f t="shared" si="63"/>
        <v>1.7540558982543026E-3</v>
      </c>
      <c r="C810" s="208">
        <f t="shared" si="65"/>
        <v>-0.97922281062175898</v>
      </c>
      <c r="D810" s="208">
        <f t="shared" si="61"/>
        <v>1.8818116440842594</v>
      </c>
      <c r="E810" s="208">
        <f>-((C810-C809)/($A$3))*$E$2*'PID Reaction'!$H$4</f>
        <v>-1.1518102464148148</v>
      </c>
      <c r="F810" s="208">
        <f t="shared" si="62"/>
        <v>2.548748331207229</v>
      </c>
    </row>
    <row r="811" spans="1:6" x14ac:dyDescent="0.25">
      <c r="A811" s="208">
        <f t="shared" si="64"/>
        <v>0.10062500000000008</v>
      </c>
      <c r="B811" s="208">
        <f t="shared" si="63"/>
        <v>1.7562375598192954E-3</v>
      </c>
      <c r="C811" s="208">
        <f t="shared" si="65"/>
        <v>-0.96759909236025288</v>
      </c>
      <c r="D811" s="208">
        <f t="shared" si="61"/>
        <v>1.8594738797523924</v>
      </c>
      <c r="E811" s="208">
        <f>-((C811-C810)/($A$3))*$E$2*'PID Reaction'!$H$4</f>
        <v>-1.4757472704808141</v>
      </c>
      <c r="F811" s="208">
        <f t="shared" si="62"/>
        <v>2.3590984439572154</v>
      </c>
    </row>
    <row r="812" spans="1:6" x14ac:dyDescent="0.25">
      <c r="A812" s="208">
        <f t="shared" si="64"/>
        <v>0.10075000000000008</v>
      </c>
      <c r="B812" s="208">
        <f t="shared" si="63"/>
        <v>1.7584192213842883E-3</v>
      </c>
      <c r="C812" s="208">
        <f t="shared" si="65"/>
        <v>-0.95345417231899277</v>
      </c>
      <c r="D812" s="208">
        <f t="shared" si="61"/>
        <v>1.8322910211123011</v>
      </c>
      <c r="E812" s="208">
        <f>-((C812-C811)/($A$3))*$E$2*'PID Reaction'!$H$4</f>
        <v>-1.7958390484383835</v>
      </c>
      <c r="F812" s="208">
        <f t="shared" si="62"/>
        <v>2.1633016274236931</v>
      </c>
    </row>
    <row r="813" spans="1:6" x14ac:dyDescent="0.25">
      <c r="A813" s="208">
        <f t="shared" si="64"/>
        <v>0.10087500000000008</v>
      </c>
      <c r="B813" s="208">
        <f t="shared" si="63"/>
        <v>1.7606008829492811E-3</v>
      </c>
      <c r="C813" s="208">
        <f t="shared" si="65"/>
        <v>-0.93682490687565134</v>
      </c>
      <c r="D813" s="208">
        <f t="shared" si="61"/>
        <v>1.8003338965392144</v>
      </c>
      <c r="E813" s="208">
        <f>-((C813-C812)/($A$3))*$E$2*'PID Reaction'!$H$4</f>
        <v>-2.1112515406866272</v>
      </c>
      <c r="F813" s="208">
        <f t="shared" si="62"/>
        <v>1.9618680549689778</v>
      </c>
    </row>
    <row r="814" spans="1:6" x14ac:dyDescent="0.25">
      <c r="A814" s="208">
        <f t="shared" si="64"/>
        <v>0.10100000000000008</v>
      </c>
      <c r="B814" s="208">
        <f t="shared" si="63"/>
        <v>1.7627825445142742E-3</v>
      </c>
      <c r="C814" s="208">
        <f t="shared" si="65"/>
        <v>-0.91775462568396926</v>
      </c>
      <c r="D814" s="208">
        <f t="shared" si="61"/>
        <v>1.7636857743619112</v>
      </c>
      <c r="E814" s="208">
        <f>-((C814-C813)/($A$3))*$E$2*'PID Reaction'!$H$4</f>
        <v>-2.4211629000959571</v>
      </c>
      <c r="F814" s="208">
        <f t="shared" si="62"/>
        <v>1.7553225872356479</v>
      </c>
    </row>
    <row r="815" spans="1:6" x14ac:dyDescent="0.25">
      <c r="A815" s="208">
        <f t="shared" si="64"/>
        <v>0.10112500000000008</v>
      </c>
      <c r="B815" s="208">
        <f t="shared" si="63"/>
        <v>1.7649642060792671E-3</v>
      </c>
      <c r="C815" s="208">
        <f t="shared" si="65"/>
        <v>-0.89629301877286505</v>
      </c>
      <c r="D815" s="208">
        <f t="shared" si="61"/>
        <v>1.7224421458965657</v>
      </c>
      <c r="E815" s="208">
        <f>-((C815-C814)/($A$3))*$E$2*'PID Reaction'!$H$4</f>
        <v>-2.7247656134337905</v>
      </c>
      <c r="F815" s="208">
        <f t="shared" si="62"/>
        <v>1.5442034045557866</v>
      </c>
    </row>
    <row r="816" spans="1:6" x14ac:dyDescent="0.25">
      <c r="A816" s="208">
        <f t="shared" si="64"/>
        <v>0.10125000000000008</v>
      </c>
      <c r="B816" s="208">
        <f t="shared" si="63"/>
        <v>1.76714586764426E-3</v>
      </c>
      <c r="C816" s="208">
        <f t="shared" si="65"/>
        <v>-0.87249600707278174</v>
      </c>
      <c r="D816" s="208">
        <f t="shared" si="61"/>
        <v>1.6767104766320478</v>
      </c>
      <c r="E816" s="208">
        <f>-((C816-C815)/($A$3))*$E$2*'PID Reaction'!$H$4</f>
        <v>-3.0212686054425757</v>
      </c>
      <c r="F816" s="208">
        <f t="shared" si="62"/>
        <v>1.3290606046540765</v>
      </c>
    </row>
    <row r="817" spans="1:6" x14ac:dyDescent="0.25">
      <c r="A817" s="208">
        <f t="shared" si="64"/>
        <v>0.10137500000000008</v>
      </c>
      <c r="B817" s="208">
        <f t="shared" si="63"/>
        <v>1.7693275292092528E-3</v>
      </c>
      <c r="C817" s="208">
        <f t="shared" si="65"/>
        <v>-0.84642559670663564</v>
      </c>
      <c r="D817" s="208">
        <f t="shared" si="61"/>
        <v>1.62660992621501</v>
      </c>
      <c r="E817" s="208">
        <f>-((C817-C816)/($A$3))*$E$2*'PID Reaction'!$H$4</f>
        <v>-3.3098993000859087</v>
      </c>
      <c r="F817" s="208">
        <f t="shared" si="62"/>
        <v>1.1104547692986453</v>
      </c>
    </row>
    <row r="818" spans="1:6" x14ac:dyDescent="0.25">
      <c r="A818" s="208">
        <f t="shared" si="64"/>
        <v>0.10150000000000008</v>
      </c>
      <c r="B818" s="208">
        <f t="shared" si="63"/>
        <v>1.7715091907742459E-3</v>
      </c>
      <c r="C818" s="208">
        <f t="shared" si="65"/>
        <v>-0.81814971742500442</v>
      </c>
      <c r="D818" s="208">
        <f t="shared" si="61"/>
        <v>1.5722710379643281</v>
      </c>
      <c r="E818" s="208">
        <f>-((C818-C817)/($A$3))*$E$2*'PID Reaction'!$H$4</f>
        <v>-3.5899056335959001</v>
      </c>
      <c r="F818" s="208">
        <f t="shared" si="62"/>
        <v>0.88895550363427733</v>
      </c>
    </row>
    <row r="819" spans="1:6" x14ac:dyDescent="0.25">
      <c r="A819" s="208">
        <f t="shared" si="64"/>
        <v>0.10162500000000008</v>
      </c>
      <c r="B819" s="208">
        <f t="shared" si="63"/>
        <v>1.7736908523392388E-3</v>
      </c>
      <c r="C819" s="208">
        <f t="shared" si="65"/>
        <v>-0.78774204560661432</v>
      </c>
      <c r="D819" s="208">
        <f t="shared" si="61"/>
        <v>1.5138353987240549</v>
      </c>
      <c r="E819" s="208">
        <f>-((C819-C818)/($A$3))*$E$2*'PID Reaction'!$H$4</f>
        <v>-3.8605580140628071</v>
      </c>
      <c r="F819" s="208">
        <f t="shared" si="62"/>
        <v>0.66513995200443876</v>
      </c>
    </row>
    <row r="820" spans="1:6" x14ac:dyDescent="0.25">
      <c r="A820" s="208">
        <f t="shared" si="64"/>
        <v>0.10175000000000008</v>
      </c>
      <c r="B820" s="208">
        <f t="shared" si="63"/>
        <v>1.7758725139042316E-3</v>
      </c>
      <c r="C820" s="208">
        <f t="shared" si="65"/>
        <v>-0.75528181228516078</v>
      </c>
      <c r="D820" s="208">
        <f t="shared" si="61"/>
        <v>1.4514552699408851</v>
      </c>
      <c r="E820" s="208">
        <f>-((C820-C819)/($A$3))*$E$2*'PID Reaction'!$H$4</f>
        <v>-4.1211512224917408</v>
      </c>
      <c r="F820" s="208">
        <f t="shared" si="62"/>
        <v>0.43959129412835585</v>
      </c>
    </row>
    <row r="821" spans="1:6" x14ac:dyDescent="0.25">
      <c r="A821" s="208">
        <f t="shared" si="64"/>
        <v>0.10187500000000008</v>
      </c>
      <c r="B821" s="208">
        <f t="shared" si="63"/>
        <v>1.7780541754692245E-3</v>
      </c>
      <c r="C821" s="208">
        <f t="shared" si="65"/>
        <v>-0.72085359670289906</v>
      </c>
      <c r="D821" s="208">
        <f t="shared" si="61"/>
        <v>1.3852931909278294</v>
      </c>
      <c r="E821" s="208">
        <f>-((C821-C820)/($A$3))*$E$2*'PID Reaction'!$H$4</f>
        <v>-4.3710062503239477</v>
      </c>
      <c r="F821" s="208">
        <f t="shared" si="62"/>
        <v>0.21289722555292906</v>
      </c>
    </row>
    <row r="822" spans="1:6" x14ac:dyDescent="0.25">
      <c r="A822" s="208">
        <f t="shared" si="64"/>
        <v>0.10200000000000008</v>
      </c>
      <c r="B822" s="208">
        <f t="shared" si="63"/>
        <v>1.7802358370342176E-3</v>
      </c>
      <c r="C822" s="208">
        <f t="shared" si="65"/>
        <v>-0.6845471059286673</v>
      </c>
      <c r="D822" s="208">
        <f t="shared" si="61"/>
        <v>1.3155215553473572</v>
      </c>
      <c r="E822" s="208">
        <f>-((C822-C821)/($A$3))*$E$2*'PID Reaction'!$H$4</f>
        <v>-4.6094720686964639</v>
      </c>
      <c r="F822" s="208">
        <f t="shared" si="62"/>
        <v>-1.4351573662734263E-2</v>
      </c>
    </row>
    <row r="823" spans="1:6" x14ac:dyDescent="0.25">
      <c r="A823" s="208">
        <f t="shared" si="64"/>
        <v>0.10212500000000008</v>
      </c>
      <c r="B823" s="208">
        <f t="shared" si="63"/>
        <v>1.7824174985992104E-3</v>
      </c>
      <c r="C823" s="208">
        <f t="shared" si="65"/>
        <v>-0.64645694111482699</v>
      </c>
      <c r="D823" s="208">
        <f t="shared" si="61"/>
        <v>1.2423221620180076</v>
      </c>
      <c r="E823" s="208">
        <f>-((C823-C822)/($A$3))*$E$2*'PID Reaction'!$H$4</f>
        <v>-4.8359273247651657</v>
      </c>
      <c r="F823" s="208">
        <f t="shared" si="62"/>
        <v>-0.24156297803858554</v>
      </c>
    </row>
    <row r="824" spans="1:6" x14ac:dyDescent="0.25">
      <c r="A824" s="208">
        <f t="shared" si="64"/>
        <v>0.10225000000000008</v>
      </c>
      <c r="B824" s="208">
        <f t="shared" si="63"/>
        <v>1.7845991601642033E-3</v>
      </c>
      <c r="C824" s="208">
        <f t="shared" si="65"/>
        <v>-0.6066823510019751</v>
      </c>
      <c r="D824" s="208">
        <f t="shared" si="61"/>
        <v>1.1658857412145356</v>
      </c>
      <c r="E824" s="208">
        <f>-((C824-C823)/($A$3))*$E$2*'PID Reaction'!$H$4</f>
        <v>-5.0497819607276755</v>
      </c>
      <c r="F824" s="208">
        <f t="shared" si="62"/>
        <v>-0.46814495953159108</v>
      </c>
    </row>
    <row r="825" spans="1:6" x14ac:dyDescent="0.25">
      <c r="A825" s="208">
        <f t="shared" si="64"/>
        <v>0.10237500000000008</v>
      </c>
      <c r="B825" s="208">
        <f t="shared" si="63"/>
        <v>1.7867808217291962E-3</v>
      </c>
      <c r="C825" s="208">
        <f t="shared" si="65"/>
        <v>-0.56532697331380666</v>
      </c>
      <c r="D825" s="208">
        <f t="shared" si="61"/>
        <v>1.0864114576960748</v>
      </c>
      <c r="E825" s="208">
        <f>-((C825-C824)/($A$3))*$E$2*'PID Reaction'!$H$4</f>
        <v>-5.2504787512898643</v>
      </c>
      <c r="F825" s="208">
        <f t="shared" si="62"/>
        <v>-0.69350713013962118</v>
      </c>
    </row>
    <row r="826" spans="1:6" x14ac:dyDescent="0.25">
      <c r="A826" s="208">
        <f t="shared" si="64"/>
        <v>0.10250000000000008</v>
      </c>
      <c r="B826" s="208">
        <f t="shared" si="63"/>
        <v>1.7889624832941892E-3</v>
      </c>
      <c r="C826" s="208">
        <f t="shared" si="65"/>
        <v>-0.52249856471592115</v>
      </c>
      <c r="D826" s="208">
        <f t="shared" si="61"/>
        <v>1.0041063917571744</v>
      </c>
      <c r="E826" s="208">
        <f>-((C826-C825)/($A$3))*$E$2*'PID Reaction'!$H$4</f>
        <v>-5.4374947555875419</v>
      </c>
      <c r="F826" s="208">
        <f t="shared" si="62"/>
        <v>-0.91706228023204228</v>
      </c>
    </row>
    <row r="827" spans="1:6" x14ac:dyDescent="0.25">
      <c r="A827" s="208">
        <f t="shared" si="64"/>
        <v>0.10262500000000008</v>
      </c>
      <c r="B827" s="208">
        <f t="shared" si="63"/>
        <v>1.7911441448591821E-3</v>
      </c>
      <c r="C827" s="208">
        <f t="shared" si="65"/>
        <v>-0.47830872004220515</v>
      </c>
      <c r="D827" s="208">
        <f t="shared" si="61"/>
        <v>0.91918499965390732</v>
      </c>
      <c r="E827" s="208">
        <f>-((C827-C826)/($A$3))*$E$2*'PID Reaction'!$H$4</f>
        <v>-5.6103426797749831</v>
      </c>
      <c r="F827" s="208">
        <f t="shared" si="62"/>
        <v>-1.1382279085986584</v>
      </c>
    </row>
    <row r="828" spans="1:6" x14ac:dyDescent="0.25">
      <c r="A828" s="208">
        <f t="shared" si="64"/>
        <v>0.10275000000000008</v>
      </c>
      <c r="B828" s="208">
        <f t="shared" si="63"/>
        <v>1.793325806424175E-3</v>
      </c>
      <c r="C828" s="208">
        <f t="shared" si="65"/>
        <v>-0.4328725815203831</v>
      </c>
      <c r="D828" s="208">
        <f t="shared" si="61"/>
        <v>0.83186855481098099</v>
      </c>
      <c r="E828" s="208">
        <f>-((C828-C827)/($A$3))*$E$2*'PID Reaction'!$H$4</f>
        <v>-5.7685721467305262</v>
      </c>
      <c r="F828" s="208">
        <f t="shared" si="62"/>
        <v>-1.356427740230262</v>
      </c>
    </row>
    <row r="829" spans="1:6" x14ac:dyDescent="0.25">
      <c r="A829" s="208">
        <f t="shared" si="64"/>
        <v>0.10287500000000008</v>
      </c>
      <c r="B829" s="208">
        <f t="shared" si="63"/>
        <v>1.7955074679891678E-3</v>
      </c>
      <c r="C829" s="208">
        <f t="shared" si="65"/>
        <v>-0.38630853875439025</v>
      </c>
      <c r="D829" s="208">
        <f t="shared" si="61"/>
        <v>0.74238457126586199</v>
      </c>
      <c r="E829" s="208">
        <f>-((C829-C828)/($A$3))*$E$2*'PID Reaction'!$H$4</f>
        <v>-5.9117708695704518</v>
      </c>
      <c r="F829" s="208">
        <f t="shared" si="62"/>
        <v>-1.5710932278760001</v>
      </c>
    </row>
    <row r="830" spans="1:6" x14ac:dyDescent="0.25">
      <c r="A830" s="208">
        <f t="shared" si="64"/>
        <v>0.10300000000000008</v>
      </c>
      <c r="B830" s="208">
        <f t="shared" si="63"/>
        <v>1.7976891295541607E-3</v>
      </c>
      <c r="C830" s="208">
        <f t="shared" si="65"/>
        <v>-0.33873792024526433</v>
      </c>
      <c r="D830" s="208">
        <f t="shared" si="61"/>
        <v>0.65096621085213435</v>
      </c>
      <c r="E830" s="208">
        <f>-((C830-C829)/($A$3))*$E$2*'PID Reaction'!$H$4</f>
        <v>-6.0395657259186262</v>
      </c>
      <c r="F830" s="208">
        <f t="shared" si="62"/>
        <v>-1.7816650334652813</v>
      </c>
    </row>
    <row r="831" spans="1:6" x14ac:dyDescent="0.25">
      <c r="A831" s="208">
        <f t="shared" si="64"/>
        <v>0.10312500000000008</v>
      </c>
      <c r="B831" s="208">
        <f t="shared" si="63"/>
        <v>1.7998707911191538E-3</v>
      </c>
      <c r="C831" s="208">
        <f t="shared" si="65"/>
        <v>-0.29028467725443408</v>
      </c>
      <c r="D831" s="208">
        <f t="shared" si="61"/>
        <v>0.55785167566693628</v>
      </c>
      <c r="E831" s="208">
        <f>-((C831-C830)/($A$3))*$E$2*'PID Reaction'!$H$4</f>
        <v>-6.1516237301158085</v>
      </c>
      <c r="F831" s="208">
        <f t="shared" si="62"/>
        <v>-1.9875944855336032</v>
      </c>
    </row>
    <row r="832" spans="1:6" x14ac:dyDescent="0.25">
      <c r="A832" s="208">
        <f t="shared" si="64"/>
        <v>0.10325000000000008</v>
      </c>
      <c r="B832" s="208">
        <f t="shared" si="63"/>
        <v>1.8020524526841466E-3</v>
      </c>
      <c r="C832" s="208">
        <f t="shared" si="65"/>
        <v>-0.24107506083300917</v>
      </c>
      <c r="D832" s="208">
        <f t="shared" si="61"/>
        <v>0.46328358740522707</v>
      </c>
      <c r="E832" s="208">
        <f>-((C832-C831)/($A$3))*$E$2*'PID Reaction'!$H$4</f>
        <v>-6.2476529008641055</v>
      </c>
      <c r="F832" s="208">
        <f t="shared" si="62"/>
        <v>-2.1883450088555882</v>
      </c>
    </row>
    <row r="833" spans="1:6" x14ac:dyDescent="0.25">
      <c r="A833" s="208">
        <f t="shared" si="64"/>
        <v>0.10337500000000008</v>
      </c>
      <c r="B833" s="208">
        <f t="shared" si="63"/>
        <v>1.8042341142491395E-3</v>
      </c>
      <c r="C833" s="208">
        <f t="shared" si="65"/>
        <v>-0.19123729285870966</v>
      </c>
      <c r="D833" s="208">
        <f t="shared" si="61"/>
        <v>0.36750835517829672</v>
      </c>
      <c r="E833" s="208">
        <f>-((C833-C832)/($A$3))*$E$2*'PID Reaction'!$H$4</f>
        <v>-6.3274030220170649</v>
      </c>
      <c r="F833" s="208">
        <f t="shared" si="62"/>
        <v>-2.3833935225595391</v>
      </c>
    </row>
    <row r="834" spans="1:6" x14ac:dyDescent="0.25">
      <c r="A834" s="208">
        <f t="shared" si="64"/>
        <v>0.10350000000000008</v>
      </c>
      <c r="B834" s="208">
        <f t="shared" si="63"/>
        <v>1.8064157758141324E-3</v>
      </c>
      <c r="C834" s="208">
        <f t="shared" si="65"/>
        <v>-0.14090123193755799</v>
      </c>
      <c r="D834" s="208">
        <f t="shared" si="61"/>
        <v>0.27077553346368272</v>
      </c>
      <c r="E834" s="208">
        <f>-((C834-C833)/($A$3))*$E$2*'PID Reaction'!$H$4</f>
        <v>-6.3906662945494155</v>
      </c>
      <c r="F834" s="208">
        <f t="shared" si="62"/>
        <v>-2.5722318030807463</v>
      </c>
    </row>
    <row r="835" spans="1:6" x14ac:dyDescent="0.25">
      <c r="A835" s="208">
        <f t="shared" si="64"/>
        <v>0.10362500000000008</v>
      </c>
      <c r="B835" s="208">
        <f t="shared" si="63"/>
        <v>1.8085974373791254E-3</v>
      </c>
      <c r="C835" s="208">
        <f t="shared" si="65"/>
        <v>-9.0198035040826449E-2</v>
      </c>
      <c r="D835" s="208">
        <f t="shared" si="61"/>
        <v>0.17333717185935782</v>
      </c>
      <c r="E835" s="208">
        <f>-((C835-C834)/($A$3))*$E$2*'PID Reaction'!$H$4</f>
        <v>-6.4372778780090352</v>
      </c>
      <c r="F835" s="208">
        <f t="shared" si="62"/>
        <v>-2.7543678084024581</v>
      </c>
    </row>
    <row r="836" spans="1:6" x14ac:dyDescent="0.25">
      <c r="A836" s="208">
        <f t="shared" si="64"/>
        <v>0.10375000000000008</v>
      </c>
      <c r="B836" s="208">
        <f t="shared" si="63"/>
        <v>1.8107790989441183E-3</v>
      </c>
      <c r="C836" s="208">
        <f t="shared" si="65"/>
        <v>-3.9259815759034984E-2</v>
      </c>
      <c r="D836" s="208">
        <f t="shared" si="61"/>
        <v>7.5447158336767892E-2</v>
      </c>
      <c r="E836" s="208">
        <f>-((C836-C835)/($A$3))*$E$2*'PID Reaction'!$H$4</f>
        <v>-6.4671163200162436</v>
      </c>
      <c r="F836" s="208">
        <f t="shared" si="62"/>
        <v>-2.9293269601331429</v>
      </c>
    </row>
    <row r="837" spans="1:6" x14ac:dyDescent="0.25">
      <c r="A837" s="208">
        <f t="shared" si="64"/>
        <v>0.10387500000000008</v>
      </c>
      <c r="B837" s="208">
        <f t="shared" si="63"/>
        <v>1.8129607605091112E-3</v>
      </c>
      <c r="C837" s="208">
        <f t="shared" si="65"/>
        <v>1.1780699936783696E-2</v>
      </c>
      <c r="D837" s="208">
        <f t="shared" si="61"/>
        <v>-2.2639442296514704E-2</v>
      </c>
      <c r="E837" s="208">
        <f>-((C837-C836)/($A$3))*$E$2*'PID Reaction'!$H$4</f>
        <v>-6.4801038727411395</v>
      </c>
      <c r="F837" s="208">
        <f t="shared" si="62"/>
        <v>-3.0966533800809257</v>
      </c>
    </row>
    <row r="838" spans="1:6" x14ac:dyDescent="0.25">
      <c r="A838" s="208">
        <f t="shared" si="64"/>
        <v>0.10400000000000008</v>
      </c>
      <c r="B838" s="208">
        <f t="shared" si="63"/>
        <v>1.815142422074104E-3</v>
      </c>
      <c r="C838" s="208">
        <f t="shared" si="65"/>
        <v>6.2790519529341504E-2</v>
      </c>
      <c r="D838" s="208">
        <f t="shared" si="61"/>
        <v>-0.12066705300031676</v>
      </c>
      <c r="E838" s="208">
        <f>-((C838-C837)/($A$3))*$E$2*'PID Reaction'!$H$4</f>
        <v>-6.4762066954711379</v>
      </c>
      <c r="F838" s="208">
        <f t="shared" si="62"/>
        <v>-3.2559110781015996</v>
      </c>
    </row>
    <row r="839" spans="1:6" x14ac:dyDescent="0.25">
      <c r="A839" s="208">
        <f t="shared" si="64"/>
        <v>0.10412500000000008</v>
      </c>
      <c r="B839" s="208">
        <f t="shared" si="63"/>
        <v>1.8173240836390971E-3</v>
      </c>
      <c r="C839" s="208">
        <f t="shared" si="65"/>
        <v>0.11363673048394997</v>
      </c>
      <c r="D839" s="208">
        <f t="shared" si="61"/>
        <v>-0.21838025044022602</v>
      </c>
      <c r="E839" s="208">
        <f>-((C839-C838)/($A$3))*$E$2*'PID Reaction'!$H$4</f>
        <v>-6.4554349427970896</v>
      </c>
      <c r="F839" s="208">
        <f t="shared" si="62"/>
        <v>-3.406685088126288</v>
      </c>
    </row>
    <row r="840" spans="1:6" x14ac:dyDescent="0.25">
      <c r="A840" s="208">
        <f t="shared" si="64"/>
        <v>0.10425000000000008</v>
      </c>
      <c r="B840" s="208">
        <f t="shared" si="63"/>
        <v>1.81950574520409E-3</v>
      </c>
      <c r="C840" s="208">
        <f t="shared" si="65"/>
        <v>0.16418684656889238</v>
      </c>
      <c r="D840" s="208">
        <f t="shared" ref="D840:D903" si="66">-C840*$D$2*$H$2</f>
        <v>-0.31552443052530327</v>
      </c>
      <c r="E840" s="208">
        <f>-((C840-C839)/($A$3))*$E$2*'PID Reaction'!$H$4</f>
        <v>-6.4178427381442873</v>
      </c>
      <c r="F840" s="208">
        <f t="shared" ref="F840:F903" si="67">F839+$F$3*(E840-F839)</f>
        <v>-3.548582549407747</v>
      </c>
    </row>
    <row r="841" spans="1:6" x14ac:dyDescent="0.25">
      <c r="A841" s="208">
        <f t="shared" si="64"/>
        <v>0.10437500000000008</v>
      </c>
      <c r="B841" s="208">
        <f t="shared" si="63"/>
        <v>1.8216874067690828E-3</v>
      </c>
      <c r="C841" s="208">
        <f t="shared" si="65"/>
        <v>0.21430915306508069</v>
      </c>
      <c r="D841" s="208">
        <f t="shared" si="66"/>
        <v>-0.4118464718112882</v>
      </c>
      <c r="E841" s="208">
        <f>-((C841-C840)/($A$3))*$E$2*'PID Reaction'!$H$4</f>
        <v>-6.3635280327560677</v>
      </c>
      <c r="F841" s="208">
        <f t="shared" si="67"/>
        <v>-3.6812337301688896</v>
      </c>
    </row>
    <row r="842" spans="1:6" x14ac:dyDescent="0.25">
      <c r="A842" s="208">
        <f t="shared" si="64"/>
        <v>0.10450000000000008</v>
      </c>
      <c r="B842" s="208">
        <f t="shared" si="63"/>
        <v>1.8238690683340757E-3</v>
      </c>
      <c r="C842" s="208">
        <f t="shared" si="65"/>
        <v>0.26387304996540323</v>
      </c>
      <c r="D842" s="208">
        <f t="shared" si="66"/>
        <v>-0.50709539504051404</v>
      </c>
      <c r="E842" s="208">
        <f>-((C842-C841)/($A$3))*$E$2*'PID Reaction'!$H$4</f>
        <v>-6.292632350464948</v>
      </c>
      <c r="F842" s="208">
        <f t="shared" si="67"/>
        <v>-3.8042929909856387</v>
      </c>
    </row>
    <row r="843" spans="1:6" x14ac:dyDescent="0.25">
      <c r="A843" s="208">
        <f t="shared" si="64"/>
        <v>0.10462500000000008</v>
      </c>
      <c r="B843" s="208">
        <f t="shared" si="63"/>
        <v>1.8260507298990688E-3</v>
      </c>
      <c r="C843" s="208">
        <f t="shared" si="65"/>
        <v>0.3127493922695565</v>
      </c>
      <c r="D843" s="208">
        <f t="shared" si="66"/>
        <v>-0.60102301710009753</v>
      </c>
      <c r="E843" s="208">
        <f>-((C843-C842)/($A$3))*$E$2*'PID Reaction'!$H$4</f>
        <v>-6.2053404189352994</v>
      </c>
      <c r="F843" s="208">
        <f t="shared" si="67"/>
        <v>-3.9174396853941484</v>
      </c>
    </row>
    <row r="844" spans="1:6" x14ac:dyDescent="0.25">
      <c r="A844" s="208">
        <f t="shared" si="64"/>
        <v>0.10475000000000008</v>
      </c>
      <c r="B844" s="208">
        <f t="shared" si="63"/>
        <v>1.8282323914640616E-3</v>
      </c>
      <c r="C844" s="208">
        <f t="shared" si="65"/>
        <v>0.36081082648767265</v>
      </c>
      <c r="D844" s="208">
        <f t="shared" si="66"/>
        <v>-0.69338459769442007</v>
      </c>
      <c r="E844" s="208">
        <f>-((C844-C843)/($A$3))*$E$2*'PID Reaction'!$H$4</f>
        <v>-6.1018796883320254</v>
      </c>
      <c r="F844" s="208">
        <f t="shared" si="67"/>
        <v>-4.0203789953757081</v>
      </c>
    </row>
    <row r="845" spans="1:6" x14ac:dyDescent="0.25">
      <c r="A845" s="208">
        <f t="shared" si="64"/>
        <v>0.10487500000000008</v>
      </c>
      <c r="B845" s="208">
        <f t="shared" si="63"/>
        <v>1.8304140530290545E-3</v>
      </c>
      <c r="C845" s="208">
        <f t="shared" si="65"/>
        <v>0.40793212247594013</v>
      </c>
      <c r="D845" s="208">
        <f t="shared" si="66"/>
        <v>-0.78393947704691325</v>
      </c>
      <c r="E845" s="208">
        <f>-((C845-C844)/($A$3))*$E$2*'PID Reaction'!$H$4</f>
        <v>-5.9825197386704385</v>
      </c>
      <c r="F845" s="208">
        <f t="shared" si="67"/>
        <v>-4.1128426995423668</v>
      </c>
    </row>
    <row r="846" spans="1:6" x14ac:dyDescent="0.25">
      <c r="A846" s="208">
        <f t="shared" si="64"/>
        <v>0.10500000000000008</v>
      </c>
      <c r="B846" s="208">
        <f t="shared" si="63"/>
        <v>1.8325957145940474E-3</v>
      </c>
      <c r="C846" s="208">
        <f t="shared" si="65"/>
        <v>0.4539904997395714</v>
      </c>
      <c r="D846" s="208">
        <f t="shared" si="66"/>
        <v>-0.87245170296952401</v>
      </c>
      <c r="E846" s="208">
        <f>-((C846-C845)/($A$3))*$E$2*'PID Reaction'!$H$4</f>
        <v>-5.8475715773906245</v>
      </c>
      <c r="F846" s="208">
        <f t="shared" si="67"/>
        <v>-4.1945898720216395</v>
      </c>
    </row>
    <row r="847" spans="1:6" x14ac:dyDescent="0.25">
      <c r="A847" s="208">
        <f t="shared" si="64"/>
        <v>0.10512500000000008</v>
      </c>
      <c r="B847" s="208">
        <f t="shared" si="63"/>
        <v>1.8347773761590402E-3</v>
      </c>
      <c r="C847" s="208">
        <f t="shared" si="65"/>
        <v>0.49886594735293205</v>
      </c>
      <c r="D847" s="208">
        <f t="shared" si="66"/>
        <v>-0.95869064566602369</v>
      </c>
      <c r="E847" s="208">
        <f>-((C847-C846)/($A$3))*$E$2*'PID Reaction'!$H$4</f>
        <v>-5.6973868289922676</v>
      </c>
      <c r="F847" s="208">
        <f t="shared" si="67"/>
        <v>-4.2654075102194797</v>
      </c>
    </row>
    <row r="848" spans="1:6" x14ac:dyDescent="0.25">
      <c r="A848" s="208">
        <f t="shared" si="64"/>
        <v>0.10525000000000008</v>
      </c>
      <c r="B848" s="208">
        <f t="shared" ref="B848:B911" si="68">RADIANS(A848)</f>
        <v>1.8369590377240333E-3</v>
      </c>
      <c r="C848" s="208">
        <f t="shared" si="65"/>
        <v>0.54244153666314332</v>
      </c>
      <c r="D848" s="208">
        <f t="shared" si="66"/>
        <v>-1.0424315986670292</v>
      </c>
      <c r="E848" s="208">
        <f>-((C848-C847)/($A$3))*$E$2*'PID Reaction'!$H$4</f>
        <v>-5.5323568188244225</v>
      </c>
      <c r="F848" s="208">
        <f t="shared" si="67"/>
        <v>-4.3251110898252394</v>
      </c>
    </row>
    <row r="849" spans="1:6" x14ac:dyDescent="0.25">
      <c r="A849" s="208">
        <f t="shared" ref="A849:A912" si="69">A848+$A$3</f>
        <v>0.10537500000000008</v>
      </c>
      <c r="B849" s="208">
        <f t="shared" si="68"/>
        <v>1.8391406992890262E-3</v>
      </c>
      <c r="C849" s="208">
        <f t="shared" ref="C849:C912" si="70">$C$2*COS(B849*$B$2*360)</f>
        <v>0.58460372596250376</v>
      </c>
      <c r="D849" s="208">
        <f t="shared" si="66"/>
        <v>-1.1234563643311821</v>
      </c>
      <c r="E849" s="208">
        <f>-((C849-C848)/($A$3))*$E$2*'PID Reaction'!$H$4</f>
        <v>-5.352911553446801</v>
      </c>
      <c r="F849" s="208">
        <f t="shared" si="67"/>
        <v>-4.3735450456132847</v>
      </c>
    </row>
    <row r="850" spans="1:6" x14ac:dyDescent="0.25">
      <c r="A850" s="208">
        <f t="shared" si="69"/>
        <v>0.10550000000000008</v>
      </c>
      <c r="B850" s="208">
        <f t="shared" si="68"/>
        <v>1.841322360854019E-3</v>
      </c>
      <c r="C850" s="208">
        <f t="shared" si="70"/>
        <v>0.62524265633572929</v>
      </c>
      <c r="D850" s="208">
        <f t="shared" si="66"/>
        <v>-1.2015538223866244</v>
      </c>
      <c r="E850" s="208">
        <f>-((C850-C849)/($A$3))*$E$2*'PID Reaction'!$H$4</f>
        <v>-5.1595186001847111</v>
      </c>
      <c r="F850" s="208">
        <f t="shared" si="67"/>
        <v>-4.4105831767876467</v>
      </c>
    </row>
    <row r="851" spans="1:6" x14ac:dyDescent="0.25">
      <c r="A851" s="208">
        <f t="shared" si="69"/>
        <v>0.10562500000000008</v>
      </c>
      <c r="B851" s="208">
        <f t="shared" si="68"/>
        <v>1.8435040224190119E-3</v>
      </c>
      <c r="C851" s="208">
        <f t="shared" si="70"/>
        <v>0.66425243791130018</v>
      </c>
      <c r="D851" s="208">
        <f t="shared" si="66"/>
        <v>-1.2765204800316621</v>
      </c>
      <c r="E851" s="208">
        <f>-((C851-C850)/($A$3))*$E$2*'PID Reaction'!$H$4</f>
        <v>-4.95268186883448</v>
      </c>
      <c r="F851" s="208">
        <f t="shared" si="67"/>
        <v>-4.4361289758144711</v>
      </c>
    </row>
    <row r="852" spans="1:6" x14ac:dyDescent="0.25">
      <c r="A852" s="208">
        <f t="shared" si="69"/>
        <v>0.10575000000000008</v>
      </c>
      <c r="B852" s="208">
        <f t="shared" si="68"/>
        <v>1.845685683984005E-3</v>
      </c>
      <c r="C852" s="208">
        <f t="shared" si="70"/>
        <v>0.7015314257708789</v>
      </c>
      <c r="D852" s="208">
        <f t="shared" si="66"/>
        <v>-1.3481610021609289</v>
      </c>
      <c r="E852" s="208">
        <f>-((C852-C851)/($A$3))*$E$2*'PID Reaction'!$H$4</f>
        <v>-4.7329402986521147</v>
      </c>
      <c r="F852" s="208">
        <f t="shared" si="67"/>
        <v>-4.4501158798844065</v>
      </c>
    </row>
    <row r="853" spans="1:6" x14ac:dyDescent="0.25">
      <c r="A853" s="208">
        <f t="shared" si="69"/>
        <v>0.10587500000000008</v>
      </c>
      <c r="B853" s="208">
        <f t="shared" si="68"/>
        <v>1.8478673455489978E-3</v>
      </c>
      <c r="C853" s="208">
        <f t="shared" si="70"/>
        <v>0.73698248479797335</v>
      </c>
      <c r="D853" s="208">
        <f t="shared" si="66"/>
        <v>-1.4162887203356573</v>
      </c>
      <c r="E853" s="208">
        <f>-((C853-C852)/($A$3))*$E$2*'PID Reaction'!$H$4</f>
        <v>-4.5008664540799108</v>
      </c>
      <c r="F853" s="208">
        <f t="shared" si="67"/>
        <v>-4.4525074443502772</v>
      </c>
    </row>
    <row r="854" spans="1:6" x14ac:dyDescent="0.25">
      <c r="A854" s="208">
        <f t="shared" si="69"/>
        <v>0.10600000000000008</v>
      </c>
      <c r="B854" s="208">
        <f t="shared" si="68"/>
        <v>1.8500490071139907E-3</v>
      </c>
      <c r="C854" s="208">
        <f t="shared" si="70"/>
        <v>0.77051324277581101</v>
      </c>
      <c r="D854" s="208">
        <f t="shared" si="66"/>
        <v>-1.4807261191719872</v>
      </c>
      <c r="E854" s="208">
        <f>-((C854-C853)/($A$3))*$E$2*'PID Reaction'!$H$4</f>
        <v>-4.2570650328662696</v>
      </c>
      <c r="F854" s="208">
        <f t="shared" si="67"/>
        <v>-4.443297437688507</v>
      </c>
    </row>
    <row r="855" spans="1:6" x14ac:dyDescent="0.25">
      <c r="A855" s="208">
        <f t="shared" si="69"/>
        <v>0.10612500000000008</v>
      </c>
      <c r="B855" s="208">
        <f t="shared" si="68"/>
        <v>1.8522306686789836E-3</v>
      </c>
      <c r="C855" s="208">
        <f t="shared" si="70"/>
        <v>0.80203633107479977</v>
      </c>
      <c r="D855" s="208">
        <f t="shared" si="66"/>
        <v>-1.5413052988796858</v>
      </c>
      <c r="E855" s="208">
        <f>-((C855-C854)/($A$3))*$E$2*'PID Reaction'!$H$4</f>
        <v>-4.0021712904396116</v>
      </c>
      <c r="F855" s="208">
        <f t="shared" si="67"/>
        <v>-4.422509857735955</v>
      </c>
    </row>
    <row r="856" spans="1:6" x14ac:dyDescent="0.25">
      <c r="A856" s="208">
        <f t="shared" si="69"/>
        <v>0.10625000000000008</v>
      </c>
      <c r="B856" s="208">
        <f t="shared" si="68"/>
        <v>1.8544123302439766E-3</v>
      </c>
      <c r="C856" s="208">
        <f t="shared" si="70"/>
        <v>0.83146961230256122</v>
      </c>
      <c r="D856" s="208">
        <f t="shared" si="66"/>
        <v>-1.5978684127463241</v>
      </c>
      <c r="E856" s="208">
        <f>-((C856-C855)/($A$3))*$E$2*'PID Reaction'!$H$4</f>
        <v>-3.7368493846765944</v>
      </c>
      <c r="F856" s="208">
        <f t="shared" si="67"/>
        <v>-4.3901988691606517</v>
      </c>
    </row>
    <row r="857" spans="1:6" x14ac:dyDescent="0.25">
      <c r="A857" s="208">
        <f t="shared" si="69"/>
        <v>0.10637500000000008</v>
      </c>
      <c r="B857" s="208">
        <f t="shared" si="68"/>
        <v>1.8565939918089695E-3</v>
      </c>
      <c r="C857" s="208">
        <f t="shared" si="70"/>
        <v>0.85873639432326931</v>
      </c>
      <c r="D857" s="208">
        <f t="shared" si="66"/>
        <v>-1.6502680784267996</v>
      </c>
      <c r="E857" s="208">
        <f>-((C857-C856)/($A$3))*$E$2*'PID Reaction'!$H$4</f>
        <v>-3.4617906453490992</v>
      </c>
      <c r="F857" s="208">
        <f t="shared" si="67"/>
        <v>-4.346448662328771</v>
      </c>
    </row>
    <row r="858" spans="1:6" x14ac:dyDescent="0.25">
      <c r="A858" s="208">
        <f t="shared" si="69"/>
        <v>0.10650000000000008</v>
      </c>
      <c r="B858" s="208">
        <f t="shared" si="68"/>
        <v>1.8587756533739624E-3</v>
      </c>
      <c r="C858" s="208">
        <f t="shared" si="70"/>
        <v>0.88376563008870768</v>
      </c>
      <c r="D858" s="208">
        <f t="shared" si="66"/>
        <v>-1.6983677619666733</v>
      </c>
      <c r="E858" s="208">
        <f>-((C858-C857)/($A$3))*$E$2*'PID Reaction'!$H$4</f>
        <v>-3.1777117727800541</v>
      </c>
      <c r="F858" s="208">
        <f t="shared" si="67"/>
        <v>-4.2913732339359862</v>
      </c>
    </row>
    <row r="859" spans="1:6" x14ac:dyDescent="0.25">
      <c r="A859" s="208">
        <f t="shared" si="69"/>
        <v>0.10662500000000008</v>
      </c>
      <c r="B859" s="208">
        <f t="shared" si="68"/>
        <v>1.8609573149389552E-3</v>
      </c>
      <c r="C859" s="208">
        <f t="shared" si="70"/>
        <v>0.90649210276036785</v>
      </c>
      <c r="D859" s="208">
        <f t="shared" si="66"/>
        <v>-1.7420421335587095</v>
      </c>
      <c r="E859" s="208">
        <f>-((C859-C858)/($A$3))*$E$2*'PID Reaction'!$H$4</f>
        <v>-2.8853529703939746</v>
      </c>
      <c r="F859" s="208">
        <f t="shared" si="67"/>
        <v>-4.2251160899748568</v>
      </c>
    </row>
    <row r="860" spans="1:6" x14ac:dyDescent="0.25">
      <c r="A860" s="208">
        <f t="shared" si="69"/>
        <v>0.10675000000000008</v>
      </c>
      <c r="B860" s="208">
        <f t="shared" si="68"/>
        <v>1.8631389765039483E-3</v>
      </c>
      <c r="C860" s="208">
        <f t="shared" si="70"/>
        <v>0.92685659564013279</v>
      </c>
      <c r="D860" s="208">
        <f t="shared" si="66"/>
        <v>-1.7811773941054687</v>
      </c>
      <c r="E860" s="208">
        <f>-((C860-C859)/($A$3))*$E$2*'PID Reaction'!$H$4</f>
        <v>-2.5854760160149564</v>
      </c>
      <c r="F860" s="208">
        <f t="shared" si="67"/>
        <v>-4.1478498718115988</v>
      </c>
    </row>
    <row r="861" spans="1:6" x14ac:dyDescent="0.25">
      <c r="A861" s="208">
        <f t="shared" si="69"/>
        <v>0.10687500000000008</v>
      </c>
      <c r="B861" s="208">
        <f t="shared" si="68"/>
        <v>1.8653206380689412E-3</v>
      </c>
      <c r="C861" s="208">
        <f t="shared" si="70"/>
        <v>0.94480604646688882</v>
      </c>
      <c r="D861" s="208">
        <f t="shared" si="66"/>
        <v>-1.8156715717372791</v>
      </c>
      <c r="E861" s="208">
        <f>-((C861-C860)/($A$3))*$E$2*'PID Reaction'!$H$4</f>
        <v>-2.2788622769649454</v>
      </c>
      <c r="F861" s="208">
        <f t="shared" si="67"/>
        <v>-4.059775906347288</v>
      </c>
    </row>
    <row r="862" spans="1:6" x14ac:dyDescent="0.25">
      <c r="A862" s="208">
        <f t="shared" si="69"/>
        <v>0.10700000000000008</v>
      </c>
      <c r="B862" s="208">
        <f t="shared" si="68"/>
        <v>1.867502299633934E-3</v>
      </c>
      <c r="C862" s="208">
        <f t="shared" si="70"/>
        <v>0.9602936856769525</v>
      </c>
      <c r="D862" s="208">
        <f t="shared" si="66"/>
        <v>-1.845434787512827</v>
      </c>
      <c r="E862" s="208">
        <f>-((C862-C861)/($A$3))*$E$2*'PID Reaction'!$H$4</f>
        <v>-1.9663106741096852</v>
      </c>
      <c r="F862" s="208">
        <f t="shared" si="67"/>
        <v>-3.9611236814351383</v>
      </c>
    </row>
    <row r="863" spans="1:6" x14ac:dyDescent="0.25">
      <c r="A863" s="208">
        <f t="shared" si="69"/>
        <v>0.10712500000000008</v>
      </c>
      <c r="B863" s="208">
        <f t="shared" si="68"/>
        <v>1.8696839611989269E-3</v>
      </c>
      <c r="C863" s="208">
        <f t="shared" si="70"/>
        <v>0.97327915826808131</v>
      </c>
      <c r="D863" s="208">
        <f t="shared" si="66"/>
        <v>-1.8703894896101028</v>
      </c>
      <c r="E863" s="208">
        <f>-((C863-C862)/($A$3))*$E$2*'PID Reaction'!$H$4</f>
        <v>-1.6486356001697136</v>
      </c>
      <c r="F863" s="208">
        <f t="shared" si="67"/>
        <v>-3.8521502479208771</v>
      </c>
    </row>
    <row r="864" spans="1:6" x14ac:dyDescent="0.25">
      <c r="A864" s="208">
        <f t="shared" si="69"/>
        <v>0.10725000000000008</v>
      </c>
      <c r="B864" s="208">
        <f t="shared" si="68"/>
        <v>1.8718656227639198E-3</v>
      </c>
      <c r="C864" s="208">
        <f t="shared" si="70"/>
        <v>0.98372862894954227</v>
      </c>
      <c r="D864" s="208">
        <f t="shared" si="66"/>
        <v>-1.8904706553974935</v>
      </c>
      <c r="E864" s="208">
        <f>-((C864-C863)/($A$3))*$E$2*'PID Reaction'!$H$4</f>
        <v>-1.3266647977182833</v>
      </c>
      <c r="F864" s="208">
        <f t="shared" si="67"/>
        <v>-3.7331395498643114</v>
      </c>
    </row>
    <row r="865" spans="1:6" x14ac:dyDescent="0.25">
      <c r="A865" s="208">
        <f t="shared" si="69"/>
        <v>0.10737500000000008</v>
      </c>
      <c r="B865" s="208">
        <f t="shared" si="68"/>
        <v>1.8740472843289128E-3</v>
      </c>
      <c r="C865" s="208">
        <f t="shared" si="70"/>
        <v>0.99161487030422402</v>
      </c>
      <c r="D865" s="208">
        <f t="shared" si="66"/>
        <v>-1.9056259608584396</v>
      </c>
      <c r="E865" s="208">
        <f>-((C865-C864)/($A$3))*$E$2*'PID Reaction'!$H$4</f>
        <v>-1.0012372023903942</v>
      </c>
      <c r="F865" s="208">
        <f t="shared" si="67"/>
        <v>-3.6044016846870797</v>
      </c>
    </row>
    <row r="866" spans="1:6" x14ac:dyDescent="0.25">
      <c r="A866" s="208">
        <f t="shared" si="69"/>
        <v>0.10750000000000008</v>
      </c>
      <c r="B866" s="208">
        <f t="shared" si="68"/>
        <v>1.8762289458939057E-3</v>
      </c>
      <c r="C866" s="208">
        <f t="shared" si="70"/>
        <v>0.99691733373313085</v>
      </c>
      <c r="D866" s="208">
        <f t="shared" si="66"/>
        <v>-1.9158159169283069</v>
      </c>
      <c r="E866" s="208">
        <f>-((C866-C865)/($A$3))*$E$2*'PID Reaction'!$H$4</f>
        <v>-0.6732007569340116</v>
      </c>
      <c r="F866" s="208">
        <f t="shared" si="67"/>
        <v>-3.4662720951747104</v>
      </c>
    </row>
    <row r="867" spans="1:6" x14ac:dyDescent="0.25">
      <c r="A867" s="208">
        <f t="shared" si="69"/>
        <v>0.10762500000000008</v>
      </c>
      <c r="B867" s="208">
        <f t="shared" si="68"/>
        <v>1.8784106074588986E-3</v>
      </c>
      <c r="C867" s="208">
        <f t="shared" si="70"/>
        <v>0.99962220299734772</v>
      </c>
      <c r="D867" s="208">
        <f t="shared" si="66"/>
        <v>-1.9210139723881232</v>
      </c>
      <c r="E867" s="208">
        <f>-((C867-C866)/($A$3))*$E$2*'PID Reaction'!$H$4</f>
        <v>-0.34341020178497372</v>
      </c>
      <c r="F867" s="208">
        <f t="shared" si="67"/>
        <v>-3.3191106954379799</v>
      </c>
    </row>
    <row r="868" spans="1:6" x14ac:dyDescent="0.25">
      <c r="A868" s="208">
        <f t="shared" si="69"/>
        <v>0.10775000000000008</v>
      </c>
      <c r="B868" s="208">
        <f t="shared" si="68"/>
        <v>1.8805922690238914E-3</v>
      </c>
      <c r="C868" s="208">
        <f t="shared" si="70"/>
        <v>0.99972243021799978</v>
      </c>
      <c r="D868" s="208">
        <f t="shared" si="66"/>
        <v>-1.921206583047139</v>
      </c>
      <c r="E868" s="208">
        <f>-((C868-C867)/($A$3))*$E$2*'PID Reaction'!$H$4</f>
        <v>-1.2724847933985596E-2</v>
      </c>
      <c r="F868" s="208">
        <f t="shared" si="67"/>
        <v>-3.1633009331112025</v>
      </c>
    </row>
    <row r="869" spans="1:6" x14ac:dyDescent="0.25">
      <c r="A869" s="208">
        <f t="shared" si="69"/>
        <v>0.10787500000000008</v>
      </c>
      <c r="B869" s="208">
        <f t="shared" si="68"/>
        <v>1.8827739305888845E-3</v>
      </c>
      <c r="C869" s="208">
        <f t="shared" si="70"/>
        <v>0.99721775424038983</v>
      </c>
      <c r="D869" s="208">
        <f t="shared" si="66"/>
        <v>-1.9163932470339269</v>
      </c>
      <c r="E869" s="208">
        <f>-((C869-C868)/($A$3))*$E$2*'PID Reaction'!$H$4</f>
        <v>0.31799366211735913</v>
      </c>
      <c r="F869" s="208">
        <f t="shared" si="67"/>
        <v>-2.9992487902309239</v>
      </c>
    </row>
    <row r="870" spans="1:6" x14ac:dyDescent="0.25">
      <c r="A870" s="208">
        <f t="shared" si="69"/>
        <v>0.10800000000000008</v>
      </c>
      <c r="B870" s="208">
        <f t="shared" si="68"/>
        <v>1.8849555921538774E-3</v>
      </c>
      <c r="C870" s="208">
        <f t="shared" si="70"/>
        <v>0.99211470131447366</v>
      </c>
      <c r="D870" s="208">
        <f t="shared" si="66"/>
        <v>-1.9065865061040768</v>
      </c>
      <c r="E870" s="208">
        <f>-((C870-C869)/($A$3))*$E$2*'PID Reaction'!$H$4</f>
        <v>0.6478835994743174</v>
      </c>
      <c r="F870" s="208">
        <f t="shared" si="67"/>
        <v>-2.8273817253984133</v>
      </c>
    </row>
    <row r="871" spans="1:6" x14ac:dyDescent="0.25">
      <c r="A871" s="208">
        <f t="shared" si="69"/>
        <v>0.10812500000000008</v>
      </c>
      <c r="B871" s="208">
        <f t="shared" si="68"/>
        <v>1.8871372537188702E-3</v>
      </c>
      <c r="C871" s="208">
        <f t="shared" si="70"/>
        <v>0.98442656808988571</v>
      </c>
      <c r="D871" s="208">
        <f t="shared" si="66"/>
        <v>-1.8918119129610571</v>
      </c>
      <c r="E871" s="208">
        <f>-((C871-C870)/($A$3))*$E$2*'PID Reaction'!$H$4</f>
        <v>0.97608539419368545</v>
      </c>
      <c r="F871" s="208">
        <f t="shared" si="67"/>
        <v>-2.6481475599822004</v>
      </c>
    </row>
    <row r="872" spans="1:6" x14ac:dyDescent="0.25">
      <c r="A872" s="208">
        <f t="shared" si="69"/>
        <v>0.10825000000000008</v>
      </c>
      <c r="B872" s="208">
        <f t="shared" si="68"/>
        <v>1.8893189152838631E-3</v>
      </c>
      <c r="C872" s="208">
        <f t="shared" si="70"/>
        <v>0.97417338696984146</v>
      </c>
      <c r="D872" s="208">
        <f t="shared" si="66"/>
        <v>-1.8721079646754233</v>
      </c>
      <c r="E872" s="208">
        <f>-((C872-C871)/($A$3))*$E$2*'PID Reaction'!$H$4</f>
        <v>1.3017438750008181</v>
      </c>
      <c r="F872" s="208">
        <f t="shared" si="67"/>
        <v>-2.4620133112629019</v>
      </c>
    </row>
    <row r="873" spans="1:6" x14ac:dyDescent="0.25">
      <c r="A873" s="208">
        <f t="shared" si="69"/>
        <v>0.10837500000000008</v>
      </c>
      <c r="B873" s="208">
        <f t="shared" si="68"/>
        <v>1.8915005768488562E-3</v>
      </c>
      <c r="C873" s="208">
        <f t="shared" si="70"/>
        <v>0.96138187391417618</v>
      </c>
      <c r="D873" s="208">
        <f t="shared" si="66"/>
        <v>-1.8475260023758291</v>
      </c>
      <c r="E873" s="208">
        <f>-((C873-C872)/($A$3))*$E$2*'PID Reaction'!$H$4</f>
        <v>1.624010497547264</v>
      </c>
      <c r="F873" s="208">
        <f t="shared" si="67"/>
        <v>-2.2694639755606367</v>
      </c>
    </row>
    <row r="874" spans="1:6" x14ac:dyDescent="0.25">
      <c r="A874" s="208">
        <f t="shared" si="69"/>
        <v>0.10850000000000008</v>
      </c>
      <c r="B874" s="208">
        <f t="shared" si="68"/>
        <v>1.893682238413849E-3</v>
      </c>
      <c r="C874" s="208">
        <f t="shared" si="70"/>
        <v>0.94608535882753353</v>
      </c>
      <c r="D874" s="208">
        <f t="shared" si="66"/>
        <v>-1.8181300774732245</v>
      </c>
      <c r="E874" s="208">
        <f>-((C874-C873)/($A$3))*$E$2*'PID Reaction'!$H$4</f>
        <v>1.9420455554001506</v>
      </c>
      <c r="F874" s="208">
        <f t="shared" si="67"/>
        <v>-2.0710012645157896</v>
      </c>
    </row>
    <row r="875" spans="1:6" x14ac:dyDescent="0.25">
      <c r="A875" s="208">
        <f t="shared" si="69"/>
        <v>0.10862500000000008</v>
      </c>
      <c r="B875" s="208">
        <f t="shared" si="68"/>
        <v>1.8958638999788419E-3</v>
      </c>
      <c r="C875" s="208">
        <f t="shared" si="70"/>
        <v>0.92832369871408749</v>
      </c>
      <c r="D875" s="208">
        <f t="shared" si="66"/>
        <v>-1.7839967847668106</v>
      </c>
      <c r="E875" s="208">
        <f>-((C875-C874)/($A$3))*$E$2*'PID Reaction'!$H$4</f>
        <v>2.2550203680031089</v>
      </c>
      <c r="F875" s="208">
        <f t="shared" si="67"/>
        <v>-1.8671422978159111</v>
      </c>
    </row>
    <row r="876" spans="1:6" x14ac:dyDescent="0.25">
      <c r="A876" s="208">
        <f t="shared" si="69"/>
        <v>0.10875000000000008</v>
      </c>
      <c r="B876" s="208">
        <f t="shared" si="68"/>
        <v>1.8980455615438348E-3</v>
      </c>
      <c r="C876" s="208">
        <f t="shared" si="70"/>
        <v>0.90814317382506837</v>
      </c>
      <c r="D876" s="208">
        <f t="shared" si="66"/>
        <v>-1.745215062866587</v>
      </c>
      <c r="E876" s="208">
        <f>-((C876-C875)/($A$3))*$E$2*'PID Reaction'!$H$4</f>
        <v>2.5621194399098663</v>
      </c>
      <c r="F876" s="208">
        <f t="shared" si="67"/>
        <v>-1.6584182557749261</v>
      </c>
    </row>
    <row r="877" spans="1:6" x14ac:dyDescent="0.25">
      <c r="A877" s="208">
        <f t="shared" si="69"/>
        <v>0.10887500000000008</v>
      </c>
      <c r="B877" s="208">
        <f t="shared" si="68"/>
        <v>1.9002272231088278E-3</v>
      </c>
      <c r="C877" s="208">
        <f t="shared" si="70"/>
        <v>0.88559636706972777</v>
      </c>
      <c r="D877" s="208">
        <f t="shared" si="66"/>
        <v>-1.7018859624525788</v>
      </c>
      <c r="E877" s="208">
        <f>-((C877-C876)/($A$3))*$E$2*'PID Reaction'!$H$4</f>
        <v>2.862542585658042</v>
      </c>
      <c r="F877" s="208">
        <f t="shared" si="67"/>
        <v>-1.4453729952757319</v>
      </c>
    </row>
    <row r="878" spans="1:6" x14ac:dyDescent="0.25">
      <c r="A878" s="208">
        <f t="shared" si="69"/>
        <v>0.10900000000000008</v>
      </c>
      <c r="B878" s="208">
        <f t="shared" si="68"/>
        <v>1.9024088846738207E-3</v>
      </c>
      <c r="C878" s="208">
        <f t="shared" si="70"/>
        <v>0.8607420270039271</v>
      </c>
      <c r="D878" s="208">
        <f t="shared" si="66"/>
        <v>-1.6541223829745271</v>
      </c>
      <c r="E878" s="208">
        <f>-((C878-C877)/($A$3))*$E$2*'PID Reaction'!$H$4</f>
        <v>3.1555070147540532</v>
      </c>
      <c r="F878" s="208">
        <f t="shared" si="67"/>
        <v>-1.2285616326823663</v>
      </c>
    </row>
    <row r="879" spans="1:6" x14ac:dyDescent="0.25">
      <c r="A879" s="208">
        <f t="shared" si="69"/>
        <v>0.10912500000000008</v>
      </c>
      <c r="B879" s="208">
        <f t="shared" si="68"/>
        <v>1.9045905462388136E-3</v>
      </c>
      <c r="C879" s="208">
        <f t="shared" si="70"/>
        <v>0.83364491475331592</v>
      </c>
      <c r="D879" s="208">
        <f t="shared" si="66"/>
        <v>-1.6020487784780375</v>
      </c>
      <c r="E879" s="208">
        <f>-((C879-C878)/($A$3))*$E$2*'PID Reaction'!$H$4</f>
        <v>3.4402493713375946</v>
      </c>
      <c r="F879" s="208">
        <f t="shared" si="67"/>
        <v>-1.0085490974139419</v>
      </c>
    </row>
    <row r="880" spans="1:6" x14ac:dyDescent="0.25">
      <c r="A880" s="208">
        <f t="shared" si="69"/>
        <v>0.10925000000000008</v>
      </c>
      <c r="B880" s="208">
        <f t="shared" si="68"/>
        <v>1.9067722078038064E-3</v>
      </c>
      <c r="C880" s="208">
        <f t="shared" si="70"/>
        <v>0.80437563527006417</v>
      </c>
      <c r="D880" s="208">
        <f t="shared" si="66"/>
        <v>-1.5458008333238933</v>
      </c>
      <c r="E880" s="208">
        <f>-((C880-C879)/($A$3))*$E$2*'PID Reaction'!$H$4</f>
        <v>3.7160277231936423</v>
      </c>
      <c r="F880" s="208">
        <f t="shared" si="67"/>
        <v>-0.78590865994982084</v>
      </c>
    </row>
    <row r="881" spans="1:6" x14ac:dyDescent="0.25">
      <c r="A881" s="208">
        <f t="shared" si="69"/>
        <v>0.10937500000000008</v>
      </c>
      <c r="B881" s="208">
        <f t="shared" si="68"/>
        <v>1.9089538693687993E-3</v>
      </c>
      <c r="C881" s="208">
        <f t="shared" si="70"/>
        <v>0.77301045336271479</v>
      </c>
      <c r="D881" s="208">
        <f t="shared" si="66"/>
        <v>-1.4855251086452634</v>
      </c>
      <c r="E881" s="208">
        <f>-((C881-C880)/($A$3))*$E$2*'PID Reaction'!$H$4</f>
        <v>3.9821234949570772</v>
      </c>
      <c r="F881" s="208">
        <f t="shared" si="67"/>
        <v>-0.56122043810078959</v>
      </c>
    </row>
    <row r="882" spans="1:6" x14ac:dyDescent="0.25">
      <c r="A882" s="208">
        <f t="shared" si="69"/>
        <v>0.10950000000000008</v>
      </c>
      <c r="B882" s="208">
        <f t="shared" si="68"/>
        <v>1.9111355309337924E-3</v>
      </c>
      <c r="C882" s="208">
        <f t="shared" si="70"/>
        <v>0.73963109497858559</v>
      </c>
      <c r="D882" s="208">
        <f t="shared" si="66"/>
        <v>-1.4213786604641472</v>
      </c>
      <c r="E882" s="208">
        <f>-((C882-C881)/($A$3))*$E$2*'PID Reaction'!$H$4</f>
        <v>4.2378433404490421</v>
      </c>
      <c r="F882" s="208">
        <f t="shared" si="67"/>
        <v>-0.33506988543877425</v>
      </c>
    </row>
    <row r="883" spans="1:6" x14ac:dyDescent="0.25">
      <c r="A883" s="208">
        <f t="shared" si="69"/>
        <v>0.10962500000000008</v>
      </c>
      <c r="B883" s="208">
        <f t="shared" si="68"/>
        <v>1.9133171924987852E-3</v>
      </c>
      <c r="C883" s="208">
        <f t="shared" si="70"/>
        <v>0.70432453425648522</v>
      </c>
      <c r="D883" s="208">
        <f t="shared" si="66"/>
        <v>-1.353528630462058</v>
      </c>
      <c r="E883" s="208">
        <f>-((C883-C882)/($A$3))*$E$2*'PID Reaction'!$H$4</f>
        <v>4.4825209492778617</v>
      </c>
      <c r="F883" s="208">
        <f t="shared" si="67"/>
        <v>-0.10804626582356472</v>
      </c>
    </row>
    <row r="884" spans="1:6" x14ac:dyDescent="0.25">
      <c r="A884" s="208">
        <f t="shared" si="69"/>
        <v>0.10975000000000008</v>
      </c>
      <c r="B884" s="208">
        <f t="shared" si="68"/>
        <v>1.9154988540637781E-3</v>
      </c>
      <c r="C884" s="208">
        <f t="shared" si="70"/>
        <v>0.66718276690457701</v>
      </c>
      <c r="D884" s="208">
        <f t="shared" si="66"/>
        <v>-1.2821518104712017</v>
      </c>
      <c r="E884" s="208">
        <f>-((C884-C883)/($A$3))*$E$2*'PID Reaction'!$H$4</f>
        <v>4.7155187829982665</v>
      </c>
      <c r="F884" s="208">
        <f t="shared" si="67"/>
        <v>0.11925888199880263</v>
      </c>
    </row>
    <row r="885" spans="1:6" x14ac:dyDescent="0.25">
      <c r="A885" s="208">
        <f t="shared" si="69"/>
        <v>0.10987500000000008</v>
      </c>
      <c r="B885" s="208">
        <f t="shared" si="68"/>
        <v>1.917680515628771E-3</v>
      </c>
      <c r="C885" s="208">
        <f t="shared" si="70"/>
        <v>0.62830257049395932</v>
      </c>
      <c r="D885" s="208">
        <f t="shared" si="66"/>
        <v>-1.2074341818210614</v>
      </c>
      <c r="E885" s="208">
        <f>-((C885-C884)/($A$3))*$E$2*'PID Reaction'!$H$4</f>
        <v>4.9362297362920211</v>
      </c>
      <c r="F885" s="208">
        <f t="shared" si="67"/>
        <v>0.34625328572485847</v>
      </c>
    </row>
    <row r="886" spans="1:6" x14ac:dyDescent="0.25">
      <c r="A886" s="208">
        <f t="shared" si="69"/>
        <v>0.11000000000000008</v>
      </c>
      <c r="B886" s="208">
        <f t="shared" si="68"/>
        <v>1.919862177193764E-3</v>
      </c>
      <c r="C886" s="208">
        <f t="shared" si="70"/>
        <v>0.5877852522924415</v>
      </c>
      <c r="D886" s="208">
        <f t="shared" si="66"/>
        <v>-1.1295704307404766</v>
      </c>
      <c r="E886" s="208">
        <f>-((C886-C885)/($A$3))*$E$2*'PID Reaction'!$H$4</f>
        <v>5.1440787188647024</v>
      </c>
      <c r="F886" s="208">
        <f t="shared" si="67"/>
        <v>0.57234548273423447</v>
      </c>
    </row>
    <row r="887" spans="1:6" x14ac:dyDescent="0.25">
      <c r="A887" s="208">
        <f t="shared" si="69"/>
        <v>0.11012500000000008</v>
      </c>
      <c r="B887" s="208">
        <f t="shared" si="68"/>
        <v>1.9220438387587569E-3</v>
      </c>
      <c r="C887" s="208">
        <f t="shared" si="70"/>
        <v>0.54573638529568236</v>
      </c>
      <c r="D887" s="208">
        <f t="shared" si="66"/>
        <v>-1.0487634410781246</v>
      </c>
      <c r="E887" s="208">
        <f>-((C887-C886)/($A$3))*$E$2*'PID Reaction'!$H$4</f>
        <v>5.3385241539085397</v>
      </c>
      <c r="F887" s="208">
        <f t="shared" si="67"/>
        <v>0.79694636122009788</v>
      </c>
    </row>
    <row r="888" spans="1:6" x14ac:dyDescent="0.25">
      <c r="A888" s="208">
        <f t="shared" si="69"/>
        <v>0.11025000000000008</v>
      </c>
      <c r="B888" s="208">
        <f t="shared" si="68"/>
        <v>1.9242255003237498E-3</v>
      </c>
      <c r="C888" s="208">
        <f t="shared" si="70"/>
        <v>0.50226553314334343</v>
      </c>
      <c r="D888" s="208">
        <f t="shared" si="66"/>
        <v>-0.96522376566288892</v>
      </c>
      <c r="E888" s="208">
        <f>-((C888-C887)/($A$3))*$E$2*'PID Reaction'!$H$4</f>
        <v>5.5190593892609492</v>
      </c>
      <c r="F888" s="208">
        <f t="shared" si="67"/>
        <v>1.0194706951948047</v>
      </c>
    </row>
    <row r="889" spans="1:6" x14ac:dyDescent="0.25">
      <c r="A889" s="208">
        <f t="shared" si="69"/>
        <v>0.11037500000000008</v>
      </c>
      <c r="B889" s="208">
        <f t="shared" si="68"/>
        <v>1.9264071618887426E-3</v>
      </c>
      <c r="C889" s="208">
        <f t="shared" si="70"/>
        <v>0.45748596463722979</v>
      </c>
      <c r="D889" s="208">
        <f t="shared" si="66"/>
        <v>-0.87916907768195007</v>
      </c>
      <c r="E889" s="208">
        <f>-((C889-C888)/($A$3))*$E$2*'PID Reaction'!$H$4</f>
        <v>5.6852140175361878</v>
      </c>
      <c r="F889" s="208">
        <f t="shared" si="67"/>
        <v>1.2393386693698545</v>
      </c>
    </row>
    <row r="890" spans="1:6" x14ac:dyDescent="0.25">
      <c r="A890" s="208">
        <f t="shared" si="69"/>
        <v>0.11050000000000008</v>
      </c>
      <c r="B890" s="208">
        <f t="shared" si="68"/>
        <v>1.9285888234537357E-3</v>
      </c>
      <c r="C890" s="208">
        <f t="shared" si="70"/>
        <v>0.41151435860507013</v>
      </c>
      <c r="D890" s="208">
        <f t="shared" si="66"/>
        <v>-0.79082360350570746</v>
      </c>
      <c r="E890" s="208">
        <f>-((C890-C889)/($A$3))*$E$2*'PID Reaction'!$H$4</f>
        <v>5.8365551018429898</v>
      </c>
      <c r="F890" s="208">
        <f t="shared" si="67"/>
        <v>1.4559773899381527</v>
      </c>
    </row>
    <row r="891" spans="1:6" x14ac:dyDescent="0.25">
      <c r="A891" s="208">
        <f t="shared" si="69"/>
        <v>0.11062500000000008</v>
      </c>
      <c r="B891" s="208">
        <f t="shared" si="68"/>
        <v>1.9307704850187286E-3</v>
      </c>
      <c r="C891" s="208">
        <f t="shared" si="70"/>
        <v>0.36447049987911606</v>
      </c>
      <c r="D891" s="208">
        <f t="shared" si="66"/>
        <v>-0.70041753843769261</v>
      </c>
      <c r="E891" s="208">
        <f>-((C891-C890)/($A$3))*$E$2*'PID Reaction'!$H$4</f>
        <v>5.9726883038471277</v>
      </c>
      <c r="F891" s="208">
        <f t="shared" si="67"/>
        <v>1.6688223773210318</v>
      </c>
    </row>
    <row r="892" spans="1:6" x14ac:dyDescent="0.25">
      <c r="A892" s="208">
        <f t="shared" si="69"/>
        <v>0.11075000000000008</v>
      </c>
      <c r="B892" s="208">
        <f t="shared" si="68"/>
        <v>1.9329521465837214E-3</v>
      </c>
      <c r="C892" s="208">
        <f t="shared" si="70"/>
        <v>0.31647696718155782</v>
      </c>
      <c r="D892" s="208">
        <f t="shared" si="66"/>
        <v>-0.60818644691148693</v>
      </c>
      <c r="E892" s="208">
        <f>-((C892-C891)/($A$3))*$E$2*'PID Reaction'!$H$4</f>
        <v>6.0932589112819926</v>
      </c>
      <c r="F892" s="208">
        <f t="shared" si="67"/>
        <v>1.8773190369915225</v>
      </c>
    </row>
    <row r="893" spans="1:6" x14ac:dyDescent="0.25">
      <c r="A893" s="208">
        <f t="shared" si="69"/>
        <v>0.11087500000000008</v>
      </c>
      <c r="B893" s="208">
        <f t="shared" si="68"/>
        <v>1.9351338081487143E-3</v>
      </c>
      <c r="C893" s="208">
        <f t="shared" si="70"/>
        <v>0.26765881373020278</v>
      </c>
      <c r="D893" s="208">
        <f t="shared" si="66"/>
        <v>-0.51437064869787985</v>
      </c>
      <c r="E893" s="208">
        <f>-((C893-C892)/($A$3))*$E$2*'PID Reaction'!$H$4</f>
        <v>6.1979527621840358</v>
      </c>
      <c r="F893" s="208">
        <f t="shared" si="67"/>
        <v>2.0809241045402791</v>
      </c>
    </row>
    <row r="894" spans="1:6" x14ac:dyDescent="0.25">
      <c r="A894" s="208">
        <f t="shared" si="69"/>
        <v>0.11100000000000008</v>
      </c>
      <c r="B894" s="208">
        <f t="shared" si="68"/>
        <v>1.9373154697137074E-3</v>
      </c>
      <c r="C894" s="208">
        <f t="shared" si="70"/>
        <v>0.21814324139650493</v>
      </c>
      <c r="D894" s="208">
        <f t="shared" si="66"/>
        <v>-0.41921459272131939</v>
      </c>
      <c r="E894" s="208">
        <f>-((C894-C893)/($A$3))*$E$2*'PID Reaction'!$H$4</f>
        <v>6.2864970634862791</v>
      </c>
      <c r="F894" s="208">
        <f t="shared" si="67"/>
        <v>2.2791070612196886</v>
      </c>
    </row>
    <row r="895" spans="1:6" x14ac:dyDescent="0.25">
      <c r="A895" s="208">
        <f t="shared" si="69"/>
        <v>0.11112500000000008</v>
      </c>
      <c r="B895" s="208">
        <f t="shared" si="68"/>
        <v>1.9394971312787002E-3</v>
      </c>
      <c r="C895" s="208">
        <f t="shared" si="70"/>
        <v>0.16805926926502007</v>
      </c>
      <c r="D895" s="208">
        <f t="shared" si="66"/>
        <v>-0.3229662201173597</v>
      </c>
      <c r="E895" s="208">
        <f>-((C895-C894)/($A$3))*$E$2*'PID Reaction'!$H$4</f>
        <v>6.3586611018133166</v>
      </c>
      <c r="F895" s="208">
        <f t="shared" si="67"/>
        <v>2.4713515162774611</v>
      </c>
    </row>
    <row r="896" spans="1:6" x14ac:dyDescent="0.25">
      <c r="A896" s="208">
        <f t="shared" si="69"/>
        <v>0.11125000000000008</v>
      </c>
      <c r="B896" s="208">
        <f t="shared" si="68"/>
        <v>1.9416787928436931E-3</v>
      </c>
      <c r="C896" s="208">
        <f t="shared" si="70"/>
        <v>0.11753739745780478</v>
      </c>
      <c r="D896" s="208">
        <f t="shared" si="66"/>
        <v>-0.22587631819056175</v>
      </c>
      <c r="E896" s="208">
        <f>-((C896-C895)/($A$3))*$E$2*'PID Reaction'!$H$4</f>
        <v>6.4142568446440524</v>
      </c>
      <c r="F896" s="208">
        <f t="shared" si="67"/>
        <v>2.6571565524784093</v>
      </c>
    </row>
    <row r="897" spans="1:6" x14ac:dyDescent="0.25">
      <c r="A897" s="208">
        <f t="shared" si="69"/>
        <v>0.11137500000000009</v>
      </c>
      <c r="B897" s="208">
        <f t="shared" si="68"/>
        <v>1.943860454408686E-3</v>
      </c>
      <c r="C897" s="208">
        <f t="shared" si="70"/>
        <v>6.6709267099917174E-2</v>
      </c>
      <c r="D897" s="208">
        <f t="shared" si="66"/>
        <v>-0.12819786695659482</v>
      </c>
      <c r="E897" s="208">
        <f>-((C897-C896)/($A$3))*$E$2*'PID Reaction'!$H$4</f>
        <v>6.4531394302374103</v>
      </c>
      <c r="F897" s="208">
        <f t="shared" si="67"/>
        <v>2.836038031307214</v>
      </c>
    </row>
    <row r="898" spans="1:6" x14ac:dyDescent="0.25">
      <c r="A898" s="208">
        <f t="shared" si="69"/>
        <v>0.11150000000000009</v>
      </c>
      <c r="B898" s="208">
        <f t="shared" si="68"/>
        <v>1.9460421159736788E-3</v>
      </c>
      <c r="C898" s="208">
        <f t="shared" si="70"/>
        <v>1.5707317311785953E-2</v>
      </c>
      <c r="D898" s="208">
        <f t="shared" si="66"/>
        <v>-3.018537997075154E-2</v>
      </c>
      <c r="E898" s="208">
        <f>-((C898-C897)/($A$3))*$E$2*'PID Reaction'!$H$4</f>
        <v>6.4752075451011377</v>
      </c>
      <c r="F898" s="208">
        <f t="shared" si="67"/>
        <v>3.0075298544527578</v>
      </c>
    </row>
    <row r="899" spans="1:6" x14ac:dyDescent="0.25">
      <c r="A899" s="208">
        <f t="shared" si="69"/>
        <v>0.11162500000000009</v>
      </c>
      <c r="B899" s="208">
        <f t="shared" si="68"/>
        <v>1.9482237775386719E-3</v>
      </c>
      <c r="C899" s="208">
        <f t="shared" si="70"/>
        <v>-3.5335559877663819E-2</v>
      </c>
      <c r="D899" s="208">
        <f t="shared" si="66"/>
        <v>6.790575883930168E-2</v>
      </c>
      <c r="E899" s="208">
        <f>-((C899-C898)/($A$3))*$E$2*'PID Reaction'!$H$4</f>
        <v>6.4804036879725428</v>
      </c>
      <c r="F899" s="208">
        <f t="shared" si="67"/>
        <v>3.1711851782862075</v>
      </c>
    </row>
    <row r="900" spans="1:6" x14ac:dyDescent="0.25">
      <c r="A900" s="208">
        <f t="shared" si="69"/>
        <v>0.11175000000000009</v>
      </c>
      <c r="B900" s="208">
        <f t="shared" si="68"/>
        <v>1.9504054391036648E-3</v>
      </c>
      <c r="C900" s="208">
        <f t="shared" si="70"/>
        <v>-8.6286365797959605E-2</v>
      </c>
      <c r="D900" s="208">
        <f t="shared" si="66"/>
        <v>0.1658199606085709</v>
      </c>
      <c r="E900" s="208">
        <f>-((C900-C899)/($A$3))*$E$2*'PID Reaction'!$H$4</f>
        <v>6.4687143196407524</v>
      </c>
      <c r="F900" s="208">
        <f t="shared" si="67"/>
        <v>3.3265775781683731</v>
      </c>
    </row>
    <row r="901" spans="1:6" x14ac:dyDescent="0.25">
      <c r="A901" s="208">
        <f t="shared" si="69"/>
        <v>0.11187500000000009</v>
      </c>
      <c r="B901" s="208">
        <f t="shared" si="68"/>
        <v>1.9525871006686576E-3</v>
      </c>
      <c r="C901" s="208">
        <f t="shared" si="70"/>
        <v>-0.13701234168200488</v>
      </c>
      <c r="D901" s="208">
        <f t="shared" si="66"/>
        <v>0.2633020975039761</v>
      </c>
      <c r="E901" s="208">
        <f>-((C901-C900)/($A$3))*$E$2*'PID Reaction'!$H$4</f>
        <v>6.4401698982383877</v>
      </c>
      <c r="F901" s="208">
        <f t="shared" si="67"/>
        <v>3.4733021595534566</v>
      </c>
    </row>
    <row r="902" spans="1:6" x14ac:dyDescent="0.25">
      <c r="A902" s="208">
        <f t="shared" si="69"/>
        <v>0.11200000000000009</v>
      </c>
      <c r="B902" s="208">
        <f t="shared" si="68"/>
        <v>1.9547687622336507E-3</v>
      </c>
      <c r="C902" s="208">
        <f t="shared" si="70"/>
        <v>-0.18738131458576196</v>
      </c>
      <c r="D902" s="208">
        <f t="shared" si="66"/>
        <v>0.36009816749204221</v>
      </c>
      <c r="E902" s="208">
        <f>-((C902-C901)/($A$3))*$E$2*'PID Reaction'!$H$4</f>
        <v>6.3948447998609979</v>
      </c>
      <c r="F902" s="208">
        <f t="shared" si="67"/>
        <v>3.6109766129925491</v>
      </c>
    </row>
    <row r="903" spans="1:6" x14ac:dyDescent="0.25">
      <c r="A903" s="208">
        <f t="shared" si="69"/>
        <v>0.11212500000000009</v>
      </c>
      <c r="B903" s="208">
        <f t="shared" si="68"/>
        <v>1.9569504237986436E-3</v>
      </c>
      <c r="C903" s="208">
        <f t="shared" si="70"/>
        <v>-0.23726204178160543</v>
      </c>
      <c r="D903" s="208">
        <f t="shared" si="66"/>
        <v>0.45595595617338242</v>
      </c>
      <c r="E903" s="208">
        <f>-((C903-C902)/($A$3))*$E$2*'PID Reaction'!$H$4</f>
        <v>6.3328571247842849</v>
      </c>
      <c r="F903" s="208">
        <f t="shared" si="67"/>
        <v>3.7392422102894614</v>
      </c>
    </row>
    <row r="904" spans="1:6" x14ac:dyDescent="0.25">
      <c r="A904" s="208">
        <f t="shared" si="69"/>
        <v>0.11225000000000009</v>
      </c>
      <c r="B904" s="208">
        <f t="shared" si="68"/>
        <v>1.9591320853636364E-3</v>
      </c>
      <c r="C904" s="208">
        <f t="shared" si="70"/>
        <v>-0.28652455272782951</v>
      </c>
      <c r="D904" s="208">
        <f t="shared" ref="D904:D967" si="71">-C904*$D$2*$H$2</f>
        <v>0.55062569395917904</v>
      </c>
      <c r="E904" s="208">
        <f>-((C904-C903)/($A$3))*$E$2*'PID Reaction'!$H$4</f>
        <v>6.2543683897326092</v>
      </c>
      <c r="F904" s="208">
        <f t="shared" ref="F904:F967" si="72">F903+$F$3*(E904-F903)</f>
        <v>3.8577647392123109</v>
      </c>
    </row>
    <row r="905" spans="1:6" x14ac:dyDescent="0.25">
      <c r="A905" s="208">
        <f t="shared" si="69"/>
        <v>0.11237500000000009</v>
      </c>
      <c r="B905" s="208">
        <f t="shared" si="68"/>
        <v>1.9613137469286293E-3</v>
      </c>
      <c r="C905" s="208">
        <f t="shared" si="70"/>
        <v>-0.33504048772335537</v>
      </c>
      <c r="D905" s="208">
        <f t="shared" si="71"/>
        <v>0.64386070687748098</v>
      </c>
      <c r="E905" s="208">
        <f>-((C905-C904)/($A$3))*$E$2*'PID Reaction'!$H$4</f>
        <v>6.1595831070319633</v>
      </c>
      <c r="F905" s="208">
        <f t="shared" si="72"/>
        <v>3.9662353743259149</v>
      </c>
    </row>
    <row r="906" spans="1:6" x14ac:dyDescent="0.25">
      <c r="A906" s="208">
        <f t="shared" si="69"/>
        <v>0.11250000000000009</v>
      </c>
      <c r="B906" s="208">
        <f t="shared" si="68"/>
        <v>1.9634954084936222E-3</v>
      </c>
      <c r="C906" s="208">
        <f t="shared" si="70"/>
        <v>-0.38268343236511476</v>
      </c>
      <c r="D906" s="208">
        <f t="shared" si="71"/>
        <v>0.7354180593133357</v>
      </c>
      <c r="E906" s="208">
        <f>-((C906-C905)/($A$3))*$E$2*'PID Reaction'!$H$4</f>
        <v>6.0487482517177709</v>
      </c>
      <c r="F906" s="208">
        <f t="shared" si="72"/>
        <v>4.064371481675221</v>
      </c>
    </row>
    <row r="907" spans="1:6" x14ac:dyDescent="0.25">
      <c r="A907" s="208">
        <f t="shared" si="69"/>
        <v>0.11262500000000009</v>
      </c>
      <c r="B907" s="208">
        <f t="shared" si="68"/>
        <v>1.965677070058615E-3</v>
      </c>
      <c r="C907" s="208">
        <f t="shared" si="70"/>
        <v>-0.42932924693682156</v>
      </c>
      <c r="D907" s="208">
        <f t="shared" si="71"/>
        <v>0.82505918700836756</v>
      </c>
      <c r="E907" s="208">
        <f>-((C907-C906)/($A$3))*$E$2*'PID Reaction'!$H$4</f>
        <v>5.9221526180238957</v>
      </c>
      <c r="F907" s="208">
        <f t="shared" si="72"/>
        <v>4.1519173552241817</v>
      </c>
    </row>
    <row r="908" spans="1:6" x14ac:dyDescent="0.25">
      <c r="A908" s="208">
        <f t="shared" si="69"/>
        <v>0.11275000000000009</v>
      </c>
      <c r="B908" s="208">
        <f t="shared" si="68"/>
        <v>1.9678587316236079E-3</v>
      </c>
      <c r="C908" s="208">
        <f t="shared" si="70"/>
        <v>-0.47485638987061984</v>
      </c>
      <c r="D908" s="208">
        <f t="shared" si="71"/>
        <v>0.91255051866996495</v>
      </c>
      <c r="E908" s="208">
        <f>-((C908-C907)/($A$3))*$E$2*'PID Reaction'!$H$4</f>
        <v>5.7801260668750292</v>
      </c>
      <c r="F908" s="208">
        <f t="shared" si="72"/>
        <v>4.2286448831296797</v>
      </c>
    </row>
    <row r="909" spans="1:6" x14ac:dyDescent="0.25">
      <c r="A909" s="208">
        <f t="shared" si="69"/>
        <v>0.11287500000000009</v>
      </c>
      <c r="B909" s="208">
        <f t="shared" si="68"/>
        <v>1.9700403931886012E-3</v>
      </c>
      <c r="C909" s="208">
        <f t="shared" si="70"/>
        <v>-0.51914623443910424</v>
      </c>
      <c r="D909" s="208">
        <f t="shared" si="71"/>
        <v>0.99766408457100431</v>
      </c>
      <c r="E909" s="208">
        <f>-((C909-C908)/($A$3))*$E$2*'PID Reaction'!$H$4</f>
        <v>5.6230386664147778</v>
      </c>
      <c r="F909" s="208">
        <f t="shared" si="72"/>
        <v>4.2943541421163758</v>
      </c>
    </row>
    <row r="910" spans="1:6" x14ac:dyDescent="0.25">
      <c r="A910" s="208">
        <f t="shared" si="69"/>
        <v>0.11300000000000009</v>
      </c>
      <c r="B910" s="208">
        <f t="shared" si="68"/>
        <v>1.9722220547535941E-3</v>
      </c>
      <c r="C910" s="208">
        <f t="shared" si="70"/>
        <v>-0.56208337785216156</v>
      </c>
      <c r="D910" s="208">
        <f t="shared" si="71"/>
        <v>1.080178110553613</v>
      </c>
      <c r="E910" s="208">
        <f>-((C910-C909)/($A$3))*$E$2*'PID Reaction'!$H$4</f>
        <v>5.4512997277217563</v>
      </c>
      <c r="F910" s="208">
        <f t="shared" si="72"/>
        <v>4.3488739184014911</v>
      </c>
    </row>
    <row r="911" spans="1:6" x14ac:dyDescent="0.25">
      <c r="A911" s="208">
        <f t="shared" si="69"/>
        <v>0.11312500000000009</v>
      </c>
      <c r="B911" s="208">
        <f t="shared" si="68"/>
        <v>1.9744037163185869E-3</v>
      </c>
      <c r="C911" s="208">
        <f t="shared" si="70"/>
        <v>-0.6035559419535963</v>
      </c>
      <c r="D911" s="208">
        <f t="shared" si="71"/>
        <v>1.1598775958899044</v>
      </c>
      <c r="E911" s="208">
        <f>-((C911-C910)/($A$3))*$E$2*'PID Reaction'!$H$4</f>
        <v>5.2653567383181548</v>
      </c>
      <c r="F911" s="208">
        <f t="shared" si="72"/>
        <v>4.3920621538143632</v>
      </c>
    </row>
    <row r="912" spans="1:6" x14ac:dyDescent="0.25">
      <c r="A912" s="208">
        <f t="shared" si="69"/>
        <v>0.11325000000000009</v>
      </c>
      <c r="B912" s="208">
        <f t="shared" ref="B912:B975" si="73">RADIANS(A912)</f>
        <v>1.9765853778835798E-3</v>
      </c>
      <c r="C912" s="208">
        <f t="shared" si="70"/>
        <v>-0.64345586473380889</v>
      </c>
      <c r="D912" s="208">
        <f t="shared" si="71"/>
        <v>1.2365548734935499</v>
      </c>
      <c r="E912" s="208">
        <f>-((C912-C911)/($A$3))*$E$2*'PID Reaction'!$H$4</f>
        <v>5.06569419617579</v>
      </c>
      <c r="F912" s="208">
        <f t="shared" si="72"/>
        <v>4.4238063159469432</v>
      </c>
    </row>
    <row r="913" spans="1:6" x14ac:dyDescent="0.25">
      <c r="A913" s="208">
        <f t="shared" ref="A913:A976" si="74">A912+$A$3</f>
        <v>0.11337500000000009</v>
      </c>
      <c r="B913" s="208">
        <f t="shared" si="73"/>
        <v>1.9787670394485726E-3</v>
      </c>
      <c r="C913" s="208">
        <f t="shared" ref="C913:C976" si="75">$C$2*COS(B913*$B$2*360)</f>
        <v>-0.68167918189897025</v>
      </c>
      <c r="D913" s="208">
        <f t="shared" si="71"/>
        <v>1.3100101510225273</v>
      </c>
      <c r="E913" s="208">
        <f>-((C913-C912)/($A$3))*$E$2*'PID Reaction'!$H$4</f>
        <v>4.8528323472888859</v>
      </c>
      <c r="F913" s="208">
        <f t="shared" si="72"/>
        <v>4.4440236913708828</v>
      </c>
    </row>
    <row r="914" spans="1:6" x14ac:dyDescent="0.25">
      <c r="A914" s="208">
        <f t="shared" si="74"/>
        <v>0.11350000000000009</v>
      </c>
      <c r="B914" s="208">
        <f t="shared" si="73"/>
        <v>1.9809487010135655E-3</v>
      </c>
      <c r="C914" s="208">
        <f t="shared" si="75"/>
        <v>-0.71812629776321224</v>
      </c>
      <c r="D914" s="208">
        <f t="shared" si="71"/>
        <v>1.3800520314634754</v>
      </c>
      <c r="E914" s="208">
        <f>-((C914-C913)/($A$3))*$E$2*'PID Reaction'!$H$4</f>
        <v>4.6273258301241631</v>
      </c>
      <c r="F914" s="208">
        <f t="shared" si="72"/>
        <v>4.4526616011583018</v>
      </c>
    </row>
    <row r="915" spans="1:6" x14ac:dyDescent="0.25">
      <c r="A915" s="208">
        <f t="shared" si="74"/>
        <v>0.11362500000000009</v>
      </c>
      <c r="B915" s="208">
        <f t="shared" si="73"/>
        <v>1.9831303625785584E-3</v>
      </c>
      <c r="C915" s="208">
        <f t="shared" si="75"/>
        <v>-0.75270224475771508</v>
      </c>
      <c r="D915" s="208">
        <f t="shared" si="71"/>
        <v>1.4464980118406914</v>
      </c>
      <c r="E915" s="208">
        <f>-((C915-C914)/($A$3))*$E$2*'PID Reaction'!$H$4</f>
        <v>4.3897622304220798</v>
      </c>
      <c r="F915" s="208">
        <f t="shared" si="72"/>
        <v>4.4496975381429964</v>
      </c>
    </row>
    <row r="916" spans="1:6" x14ac:dyDescent="0.25">
      <c r="A916" s="208">
        <f t="shared" si="74"/>
        <v>0.11375000000000009</v>
      </c>
      <c r="B916" s="208">
        <f t="shared" si="73"/>
        <v>1.9853120241435512E-3</v>
      </c>
      <c r="C916" s="208">
        <f t="shared" si="75"/>
        <v>-0.78531693088076238</v>
      </c>
      <c r="D916" s="208">
        <f t="shared" si="71"/>
        <v>1.5091749587507963</v>
      </c>
      <c r="E916" s="208">
        <f>-((C916-C915)/($A$3))*$E$2*'PID Reaction'!$H$4</f>
        <v>4.140760550182085</v>
      </c>
      <c r="F916" s="208">
        <f t="shared" si="72"/>
        <v>4.4351392255659938</v>
      </c>
    </row>
    <row r="917" spans="1:6" x14ac:dyDescent="0.25">
      <c r="A917" s="208">
        <f t="shared" si="74"/>
        <v>0.11387500000000009</v>
      </c>
      <c r="B917" s="208">
        <f t="shared" si="73"/>
        <v>1.9874936857085441E-3</v>
      </c>
      <c r="C917" s="208">
        <f t="shared" si="75"/>
        <v>-0.81588537444381215</v>
      </c>
      <c r="D917" s="208">
        <f t="shared" si="71"/>
        <v>1.5679195594836517</v>
      </c>
      <c r="E917" s="208">
        <f>-((C917-C916)/($A$3))*$E$2*'PID Reaction'!$H$4</f>
        <v>3.8809695947647991</v>
      </c>
      <c r="F917" s="208">
        <f t="shared" si="72"/>
        <v>4.4090245969514799</v>
      </c>
    </row>
    <row r="918" spans="1:6" x14ac:dyDescent="0.25">
      <c r="A918" s="208">
        <f t="shared" si="74"/>
        <v>0.11400000000000009</v>
      </c>
      <c r="B918" s="208">
        <f t="shared" si="73"/>
        <v>1.9896753472735374E-3</v>
      </c>
      <c r="C918" s="208">
        <f t="shared" si="75"/>
        <v>-0.84432792550203484</v>
      </c>
      <c r="D918" s="208">
        <f t="shared" si="71"/>
        <v>1.6225787475542803</v>
      </c>
      <c r="E918" s="208">
        <f>-((C918-C917)/($A$3))*$E$2*'PID Reaction'!$H$4</f>
        <v>3.6110662823519517</v>
      </c>
      <c r="F918" s="208">
        <f t="shared" si="72"/>
        <v>4.3714216972662285</v>
      </c>
    </row>
    <row r="919" spans="1:6" x14ac:dyDescent="0.25">
      <c r="A919" s="208">
        <f t="shared" si="74"/>
        <v>0.11412500000000009</v>
      </c>
      <c r="B919" s="208">
        <f t="shared" si="73"/>
        <v>1.9918570088385303E-3</v>
      </c>
      <c r="C919" s="208">
        <f t="shared" si="75"/>
        <v>-0.87057047339233606</v>
      </c>
      <c r="D919" s="208">
        <f t="shared" si="71"/>
        <v>1.673010101536988</v>
      </c>
      <c r="E919" s="208">
        <f>-((C919-C918)/($A$3))*$E$2*'PID Reaction'!$H$4</f>
        <v>3.3317538801526432</v>
      </c>
      <c r="F919" s="208">
        <f t="shared" si="72"/>
        <v>4.3224285056199623</v>
      </c>
    </row>
    <row r="920" spans="1:6" x14ac:dyDescent="0.25">
      <c r="A920" s="208">
        <f t="shared" si="74"/>
        <v>0.11425000000000009</v>
      </c>
      <c r="B920" s="208">
        <f t="shared" si="73"/>
        <v>1.9940386704035231E-3</v>
      </c>
      <c r="C920" s="208">
        <f t="shared" si="75"/>
        <v>-0.89454463983803911</v>
      </c>
      <c r="D920" s="208">
        <f t="shared" si="71"/>
        <v>1.7190822161623536</v>
      </c>
      <c r="E920" s="208">
        <f>-((C920-C919)/($A$3))*$E$2*'PID Reaction'!$H$4</f>
        <v>3.0437601719464586</v>
      </c>
      <c r="F920" s="208">
        <f t="shared" si="72"/>
        <v>4.2621726799682635</v>
      </c>
    </row>
    <row r="921" spans="1:6" x14ac:dyDescent="0.25">
      <c r="A921" s="208">
        <f t="shared" si="74"/>
        <v>0.11437500000000009</v>
      </c>
      <c r="B921" s="208">
        <f t="shared" si="73"/>
        <v>1.996220331968516E-3</v>
      </c>
      <c r="C921" s="208">
        <f t="shared" si="75"/>
        <v>-0.91618795711715173</v>
      </c>
      <c r="D921" s="208">
        <f t="shared" si="71"/>
        <v>1.7606750447103152</v>
      </c>
      <c r="E921" s="208">
        <f>-((C921-C920)/($A$3))*$E$2*'PID Reaction'!$H$4</f>
        <v>2.7478355617561374</v>
      </c>
      <c r="F921" s="208">
        <f t="shared" si="72"/>
        <v>4.1908112244837605</v>
      </c>
    </row>
    <row r="922" spans="1:6" x14ac:dyDescent="0.25">
      <c r="A922" s="208">
        <f t="shared" si="74"/>
        <v>0.11450000000000009</v>
      </c>
      <c r="B922" s="208">
        <f t="shared" si="73"/>
        <v>1.9984019935335088E-3</v>
      </c>
      <c r="C922" s="208">
        <f t="shared" si="75"/>
        <v>-0.93544403082988148</v>
      </c>
      <c r="D922" s="208">
        <f t="shared" si="71"/>
        <v>1.7976802118070165</v>
      </c>
      <c r="E922" s="208">
        <f>-((C922-C921)/($A$3))*$E$2*'PID Reaction'!$H$4</f>
        <v>2.4447511185681687</v>
      </c>
      <c r="F922" s="208">
        <f t="shared" si="72"/>
        <v>4.1085300804617013</v>
      </c>
    </row>
    <row r="923" spans="1:6" x14ac:dyDescent="0.25">
      <c r="A923" s="208">
        <f t="shared" si="74"/>
        <v>0.11462500000000009</v>
      </c>
      <c r="B923" s="208">
        <f t="shared" si="73"/>
        <v>2.0005836550985017E-3</v>
      </c>
      <c r="C923" s="208">
        <f t="shared" si="75"/>
        <v>-0.9522626868414058</v>
      </c>
      <c r="D923" s="208">
        <f t="shared" si="71"/>
        <v>1.8300012958106033</v>
      </c>
      <c r="E923" s="208">
        <f>-((C923-C922)/($A$3))*$E$2*'PID Reaction'!$H$4</f>
        <v>2.1352965672231283</v>
      </c>
      <c r="F923" s="208">
        <f t="shared" si="72"/>
        <v>4.0155436418265893</v>
      </c>
    </row>
    <row r="924" spans="1:6" x14ac:dyDescent="0.25">
      <c r="A924" s="208">
        <f t="shared" si="74"/>
        <v>0.11475000000000009</v>
      </c>
      <c r="B924" s="208">
        <f t="shared" si="73"/>
        <v>2.0027653166634946E-3</v>
      </c>
      <c r="C924" s="208">
        <f t="shared" si="75"/>
        <v>-0.96660010201691438</v>
      </c>
      <c r="D924" s="208">
        <f t="shared" si="71"/>
        <v>1.8575540800499852</v>
      </c>
      <c r="E924" s="208">
        <f>-((C924-C923)/($A$3))*$E$2*'PID Reaction'!$H$4</f>
        <v>1.820278230682568</v>
      </c>
      <c r="F924" s="208">
        <f t="shared" si="72"/>
        <v>3.9120941965016418</v>
      </c>
    </row>
    <row r="925" spans="1:6" x14ac:dyDescent="0.25">
      <c r="A925" s="208">
        <f t="shared" si="74"/>
        <v>0.11487500000000009</v>
      </c>
      <c r="B925" s="208">
        <f t="shared" si="73"/>
        <v>2.0049469782284874E-3</v>
      </c>
      <c r="C925" s="208">
        <f t="shared" si="75"/>
        <v>-0.97841891840832584</v>
      </c>
      <c r="D925" s="208">
        <f t="shared" si="71"/>
        <v>1.8802667722620161</v>
      </c>
      <c r="E925" s="208">
        <f>-((C925-C924)/($A$3))*$E$2*'PID Reaction'!$H$4</f>
        <v>1.5005169290535998</v>
      </c>
      <c r="F925" s="208">
        <f t="shared" si="72"/>
        <v>3.798451295096958</v>
      </c>
    </row>
    <row r="926" spans="1:6" x14ac:dyDescent="0.25">
      <c r="A926" s="208">
        <f t="shared" si="74"/>
        <v>0.11500000000000009</v>
      </c>
      <c r="B926" s="208">
        <f t="shared" si="73"/>
        <v>2.0071286397934807E-3</v>
      </c>
      <c r="C926" s="208">
        <f t="shared" si="75"/>
        <v>-0.98768834059514454</v>
      </c>
      <c r="D926" s="208">
        <f t="shared" si="71"/>
        <v>1.8980801916553132</v>
      </c>
      <c r="E926" s="208">
        <f>-((C926-C925)/($A$3))*$E$2*'PID Reaction'!$H$4</f>
        <v>1.1768458408385019</v>
      </c>
      <c r="F926" s="208">
        <f t="shared" si="72"/>
        <v>3.6749110485613183</v>
      </c>
    </row>
    <row r="927" spans="1:6" x14ac:dyDescent="0.25">
      <c r="A927" s="208">
        <f t="shared" si="74"/>
        <v>0.11512500000000009</v>
      </c>
      <c r="B927" s="208">
        <f t="shared" si="73"/>
        <v>2.0093103013584736E-3</v>
      </c>
      <c r="C927" s="208">
        <f t="shared" si="75"/>
        <v>-0.99438421592581838</v>
      </c>
      <c r="D927" s="208">
        <f t="shared" si="71"/>
        <v>1.9109479231132824</v>
      </c>
      <c r="E927" s="208">
        <f>-((C927-C926)/($A$3))*$E$2*'PID Reaction'!$H$4</f>
        <v>0.85010833198235058</v>
      </c>
      <c r="F927" s="208">
        <f t="shared" si="72"/>
        <v>3.5417953566276439</v>
      </c>
    </row>
    <row r="928" spans="1:6" x14ac:dyDescent="0.25">
      <c r="A928" s="208">
        <f t="shared" si="74"/>
        <v>0.11525000000000009</v>
      </c>
      <c r="B928" s="208">
        <f t="shared" si="73"/>
        <v>2.0114919629234665E-3</v>
      </c>
      <c r="C928" s="208">
        <f t="shared" si="75"/>
        <v>-0.99848909745054004</v>
      </c>
      <c r="D928" s="208">
        <f t="shared" si="71"/>
        <v>1.918836438134601</v>
      </c>
      <c r="E928" s="208">
        <f>-((C928-C927)/($A$3))*$E$2*'PID Reaction'!$H$4</f>
        <v>0.52115575837866179</v>
      </c>
      <c r="F928" s="208">
        <f t="shared" si="72"/>
        <v>3.3994510690626223</v>
      </c>
    </row>
    <row r="929" spans="1:6" x14ac:dyDescent="0.25">
      <c r="A929" s="208">
        <f t="shared" si="74"/>
        <v>0.11537500000000009</v>
      </c>
      <c r="B929" s="208">
        <f t="shared" si="73"/>
        <v>2.0136736244884593E-3</v>
      </c>
      <c r="C929" s="208">
        <f t="shared" si="75"/>
        <v>-0.99999228938147078</v>
      </c>
      <c r="D929" s="208">
        <f t="shared" si="71"/>
        <v>1.9217251821959478</v>
      </c>
      <c r="E929" s="208">
        <f>-((C929-C928)/($A$3))*$E$2*'PID Reaction'!$H$4</f>
        <v>0.19084524755096627</v>
      </c>
      <c r="F929" s="208">
        <f t="shared" si="72"/>
        <v>3.2482490819057253</v>
      </c>
    </row>
    <row r="930" spans="1:6" x14ac:dyDescent="0.25">
      <c r="A930" s="208">
        <f t="shared" si="74"/>
        <v>0.11550000000000009</v>
      </c>
      <c r="B930" s="208">
        <f t="shared" si="73"/>
        <v>2.0158552860534522E-3</v>
      </c>
      <c r="C930" s="208">
        <f t="shared" si="75"/>
        <v>-0.99888987496196846</v>
      </c>
      <c r="D930" s="208">
        <f t="shared" si="71"/>
        <v>1.9196066283094135</v>
      </c>
      <c r="E930" s="208">
        <f>-((C930-C929)/($A$3))*$E$2*'PID Reaction'!$H$4</f>
        <v>-0.13996253470001427</v>
      </c>
      <c r="F930" s="208">
        <f t="shared" si="72"/>
        <v>3.0885833710526827</v>
      </c>
    </row>
    <row r="931" spans="1:6" x14ac:dyDescent="0.25">
      <c r="A931" s="208">
        <f t="shared" si="74"/>
        <v>0.11562500000000009</v>
      </c>
      <c r="B931" s="208">
        <f t="shared" si="73"/>
        <v>2.018036947618445E-3</v>
      </c>
      <c r="C931" s="208">
        <f t="shared" si="75"/>
        <v>-0.99518472667219293</v>
      </c>
      <c r="D931" s="208">
        <f t="shared" si="71"/>
        <v>1.9124862966350202</v>
      </c>
      <c r="E931" s="208">
        <f>-((C931-C930)/($A$3))*$E$2*'PID Reaction'!$H$4</f>
        <v>-0.47040562686990101</v>
      </c>
      <c r="F931" s="208">
        <f t="shared" si="72"/>
        <v>2.9208699657014754</v>
      </c>
    </row>
    <row r="932" spans="1:6" x14ac:dyDescent="0.25">
      <c r="A932" s="208">
        <f t="shared" si="74"/>
        <v>0.11575000000000009</v>
      </c>
      <c r="B932" s="208">
        <f t="shared" si="73"/>
        <v>2.0202186091834379E-3</v>
      </c>
      <c r="C932" s="208">
        <f t="shared" si="75"/>
        <v>-0.98888649874449952</v>
      </c>
      <c r="D932" s="208">
        <f t="shared" si="71"/>
        <v>1.9003827400972546</v>
      </c>
      <c r="E932" s="208">
        <f>-((C932-C931)/($A$3))*$E$2*'PID Reaction'!$H$4</f>
        <v>-0.79962301769995547</v>
      </c>
      <c r="F932" s="208">
        <f t="shared" si="72"/>
        <v>2.7455458643356807</v>
      </c>
    </row>
    <row r="933" spans="1:6" x14ac:dyDescent="0.25">
      <c r="A933" s="208">
        <f t="shared" si="74"/>
        <v>0.11587500000000009</v>
      </c>
      <c r="B933" s="208">
        <f t="shared" si="73"/>
        <v>2.0224002707484308E-3</v>
      </c>
      <c r="C933" s="208">
        <f t="shared" si="75"/>
        <v>-0.98001160200810866</v>
      </c>
      <c r="D933" s="208">
        <f t="shared" si="71"/>
        <v>1.8833274960430628</v>
      </c>
      <c r="E933" s="208">
        <f>-((C933-C932)/($A$3))*$E$2*'PID Reaction'!$H$4</f>
        <v>-1.1267568896521831</v>
      </c>
      <c r="F933" s="208">
        <f t="shared" si="72"/>
        <v>2.5630678960696236</v>
      </c>
    </row>
    <row r="934" spans="1:6" x14ac:dyDescent="0.25">
      <c r="A934" s="208">
        <f t="shared" si="74"/>
        <v>0.11600000000000009</v>
      </c>
      <c r="B934" s="208">
        <f t="shared" si="73"/>
        <v>2.0245819323134236E-3</v>
      </c>
      <c r="C934" s="208">
        <f t="shared" si="75"/>
        <v>-0.96858316112862397</v>
      </c>
      <c r="D934" s="208">
        <f t="shared" si="71"/>
        <v>1.861365004067322</v>
      </c>
      <c r="E934" s="208">
        <f>-((C934-C933)/($A$3))*$E$2*'PID Reaction'!$H$4</f>
        <v>-1.4509548540593762</v>
      </c>
      <c r="F934" s="208">
        <f t="shared" si="72"/>
        <v>2.3739115303224101</v>
      </c>
    </row>
    <row r="935" spans="1:6" x14ac:dyDescent="0.25">
      <c r="A935" s="208">
        <f t="shared" si="74"/>
        <v>0.11612500000000009</v>
      </c>
      <c r="B935" s="208">
        <f t="shared" si="73"/>
        <v>2.0267635938784169E-3</v>
      </c>
      <c r="C935" s="208">
        <f t="shared" si="75"/>
        <v>-0.95463095435378009</v>
      </c>
      <c r="D935" s="208">
        <f t="shared" si="71"/>
        <v>1.8345524902198336</v>
      </c>
      <c r="E935" s="208">
        <f>-((C935-C934)/($A$3))*$E$2*'PID Reaction'!$H$4</f>
        <v>-1.7713721721341786</v>
      </c>
      <c r="F935" s="208">
        <f t="shared" si="72"/>
        <v>2.1785696379221635</v>
      </c>
    </row>
    <row r="936" spans="1:6" x14ac:dyDescent="0.25">
      <c r="A936" s="208">
        <f t="shared" si="74"/>
        <v>0.11625000000000009</v>
      </c>
      <c r="B936" s="208">
        <f t="shared" si="73"/>
        <v>2.0289452554434098E-3</v>
      </c>
      <c r="C936" s="208">
        <f t="shared" si="75"/>
        <v>-0.93819133592246873</v>
      </c>
      <c r="D936" s="208">
        <f t="shared" si="71"/>
        <v>1.8029598178956452</v>
      </c>
      <c r="E936" s="208">
        <f>-((C936-C935)/($A$3))*$E$2*'PID Reaction'!$H$4</f>
        <v>-2.0871739560392903</v>
      </c>
      <c r="F936" s="208">
        <f t="shared" si="72"/>
        <v>1.9775512068688581</v>
      </c>
    </row>
    <row r="937" spans="1:6" x14ac:dyDescent="0.25">
      <c r="A937" s="208">
        <f t="shared" si="74"/>
        <v>0.11637500000000009</v>
      </c>
      <c r="B937" s="208">
        <f t="shared" si="73"/>
        <v>2.0311269170084027E-3</v>
      </c>
      <c r="C937" s="208">
        <f t="shared" si="75"/>
        <v>-0.9193071413391668</v>
      </c>
      <c r="D937" s="208">
        <f t="shared" si="71"/>
        <v>1.7666693057971306</v>
      </c>
      <c r="E937" s="208">
        <f>-((C937-C936)/($A$3))*$E$2*'PID Reaction'!$H$4</f>
        <v>-2.3975373442960124</v>
      </c>
      <c r="F937" s="208">
        <f t="shared" si="72"/>
        <v>1.7713800161016926</v>
      </c>
    </row>
    <row r="938" spans="1:6" x14ac:dyDescent="0.25">
      <c r="A938" s="208">
        <f t="shared" si="74"/>
        <v>0.11650000000000009</v>
      </c>
      <c r="B938" s="208">
        <f t="shared" si="73"/>
        <v>2.0333085785733955E-3</v>
      </c>
      <c r="C938" s="208">
        <f t="shared" si="75"/>
        <v>-0.89802757576059844</v>
      </c>
      <c r="D938" s="208">
        <f t="shared" si="71"/>
        <v>1.7257755134421724</v>
      </c>
      <c r="E938" s="208">
        <f>-((C938-C937)/($A$3))*$E$2*'PID Reaction'!$H$4</f>
        <v>-2.7016536458550386</v>
      </c>
      <c r="F938" s="208">
        <f t="shared" si="72"/>
        <v>1.5605932707267458</v>
      </c>
    </row>
    <row r="939" spans="1:6" x14ac:dyDescent="0.25">
      <c r="A939" s="208">
        <f t="shared" si="74"/>
        <v>0.11662500000000009</v>
      </c>
      <c r="B939" s="208">
        <f t="shared" si="73"/>
        <v>2.0354902401383884E-3</v>
      </c>
      <c r="C939" s="208">
        <f t="shared" si="75"/>
        <v>-0.87440808578550289</v>
      </c>
      <c r="D939" s="208">
        <f t="shared" si="71"/>
        <v>1.6803849947774325</v>
      </c>
      <c r="E939" s="208">
        <f>-((C939-C938)/($A$3))*$E$2*'PID Reaction'!$H$4</f>
        <v>-2.9987304472381311</v>
      </c>
      <c r="F939" s="208">
        <f t="shared" si="72"/>
        <v>1.3457402022613034</v>
      </c>
    </row>
    <row r="940" spans="1:6" x14ac:dyDescent="0.25">
      <c r="A940" s="208">
        <f t="shared" si="74"/>
        <v>0.11675000000000009</v>
      </c>
      <c r="B940" s="208">
        <f t="shared" si="73"/>
        <v>2.0376719017033812E-3</v>
      </c>
      <c r="C940" s="208">
        <f t="shared" si="75"/>
        <v>-0.8485102149814896</v>
      </c>
      <c r="D940" s="208">
        <f t="shared" si="71"/>
        <v>1.6306160205385278</v>
      </c>
      <c r="E940" s="208">
        <f>-((C940-C939)/($A$3))*$E$2*'PID Reaction'!$H$4</f>
        <v>-3.2879936772775271</v>
      </c>
      <c r="F940" s="208">
        <f t="shared" si="72"/>
        <v>1.1273806375415636</v>
      </c>
    </row>
    <row r="941" spans="1:6" x14ac:dyDescent="0.25">
      <c r="A941" s="208">
        <f t="shared" si="74"/>
        <v>0.11687500000000009</v>
      </c>
      <c r="B941" s="208">
        <f t="shared" si="73"/>
        <v>2.0398535632683741E-3</v>
      </c>
      <c r="C941" s="208">
        <f t="shared" si="75"/>
        <v>-0.82040144352549393</v>
      </c>
      <c r="D941" s="208">
        <f t="shared" si="71"/>
        <v>1.5765982700806829</v>
      </c>
      <c r="E941" s="208">
        <f>-((C941-C940)/($A$3))*$E$2*'PID Reaction'!$H$4</f>
        <v>-3.5686896240532087</v>
      </c>
      <c r="F941" s="208">
        <f t="shared" si="72"/>
        <v>0.90608354002304914</v>
      </c>
    </row>
    <row r="942" spans="1:6" x14ac:dyDescent="0.25">
      <c r="A942" s="208">
        <f t="shared" si="74"/>
        <v>0.11700000000000009</v>
      </c>
      <c r="B942" s="208">
        <f t="shared" si="73"/>
        <v>2.042035224833367E-3</v>
      </c>
      <c r="C942" s="208">
        <f t="shared" si="75"/>
        <v>-0.79015501237566876</v>
      </c>
      <c r="D942" s="208">
        <f t="shared" si="71"/>
        <v>1.5184724934828178</v>
      </c>
      <c r="E942" s="208">
        <f>-((C942-C941)/($A$3))*$E$2*'PID Reaction'!$H$4</f>
        <v>-3.8400868987818031</v>
      </c>
      <c r="F942" s="208">
        <f t="shared" si="72"/>
        <v>0.68242552727453365</v>
      </c>
    </row>
    <row r="943" spans="1:6" x14ac:dyDescent="0.25">
      <c r="A943" s="208">
        <f t="shared" si="74"/>
        <v>0.11712500000000009</v>
      </c>
      <c r="B943" s="208">
        <f t="shared" si="73"/>
        <v>2.0442168863983603E-3</v>
      </c>
      <c r="C943" s="208">
        <f t="shared" si="75"/>
        <v>-0.75784973243276854</v>
      </c>
      <c r="D943" s="208">
        <f t="shared" si="71"/>
        <v>1.4563901448053487</v>
      </c>
      <c r="E943" s="208">
        <f>-((C943-C942)/($A$3))*$E$2*'PID Reaction'!$H$4</f>
        <v>-4.101478341550612</v>
      </c>
      <c r="F943" s="208">
        <f t="shared" si="72"/>
        <v>0.45698936852782068</v>
      </c>
    </row>
    <row r="944" spans="1:6" x14ac:dyDescent="0.25">
      <c r="A944" s="208">
        <f t="shared" si="74"/>
        <v>0.11725000000000009</v>
      </c>
      <c r="B944" s="208">
        <f t="shared" si="73"/>
        <v>2.0463985479633531E-3</v>
      </c>
      <c r="C944" s="208">
        <f t="shared" si="75"/>
        <v>-0.72356977918842391</v>
      </c>
      <c r="D944" s="208">
        <f t="shared" si="71"/>
        <v>1.3905129874575619</v>
      </c>
      <c r="E944" s="208">
        <f>-((C944-C943)/($A$3))*$E$2*'PID Reaction'!$H$4</f>
        <v>-4.3521828639019944</v>
      </c>
      <c r="F944" s="208">
        <f t="shared" si="72"/>
        <v>0.23036246619907771</v>
      </c>
    </row>
    <row r="945" spans="1:6" x14ac:dyDescent="0.25">
      <c r="A945" s="208">
        <f t="shared" si="74"/>
        <v>0.11737500000000009</v>
      </c>
      <c r="B945" s="208">
        <f t="shared" si="73"/>
        <v>2.048580209528346E-3</v>
      </c>
      <c r="C945" s="208">
        <f t="shared" si="75"/>
        <v>-0.68740447339521038</v>
      </c>
      <c r="D945" s="208">
        <f t="shared" si="71"/>
        <v>1.3210126727025118</v>
      </c>
      <c r="E945" s="208">
        <f>-((C945-C944)/($A$3))*$E$2*'PID Reaction'!$H$4</f>
        <v>-4.5915472235063897</v>
      </c>
      <c r="F945" s="208">
        <f t="shared" si="72"/>
        <v>3.1353253372956857E-3</v>
      </c>
    </row>
    <row r="946" spans="1:6" x14ac:dyDescent="0.25">
      <c r="A946" s="208">
        <f t="shared" si="74"/>
        <v>0.11750000000000009</v>
      </c>
      <c r="B946" s="208">
        <f t="shared" si="73"/>
        <v>2.0507618710933389E-3</v>
      </c>
      <c r="C946" s="208">
        <f t="shared" si="75"/>
        <v>-0.64944804833015435</v>
      </c>
      <c r="D946" s="208">
        <f t="shared" si="71"/>
        <v>1.2480702923979909</v>
      </c>
      <c r="E946" s="208">
        <f>-((C946-C945)/($A$3))*$E$2*'PID Reaction'!$H$4</f>
        <v>-4.8189477262595135</v>
      </c>
      <c r="F946" s="208">
        <f t="shared" si="72"/>
        <v>-0.22409998501115014</v>
      </c>
    </row>
    <row r="947" spans="1:6" x14ac:dyDescent="0.25">
      <c r="A947" s="208">
        <f t="shared" si="74"/>
        <v>0.11762500000000009</v>
      </c>
      <c r="B947" s="208">
        <f t="shared" si="73"/>
        <v>2.0529435326583317E-3</v>
      </c>
      <c r="C947" s="208">
        <f t="shared" si="75"/>
        <v>-0.60979940425804258</v>
      </c>
      <c r="D947" s="208">
        <f t="shared" si="71"/>
        <v>1.1718759071388507</v>
      </c>
      <c r="E947" s="208">
        <f>-((C947-C946)/($A$3))*$E$2*'PID Reaction'!$H$4</f>
        <v>-5.0337918513953097</v>
      </c>
      <c r="F947" s="208">
        <f t="shared" si="72"/>
        <v>-0.45075137451309599</v>
      </c>
    </row>
    <row r="948" spans="1:6" x14ac:dyDescent="0.25">
      <c r="A948" s="208">
        <f t="shared" si="74"/>
        <v>0.11775000000000009</v>
      </c>
      <c r="B948" s="208">
        <f t="shared" si="73"/>
        <v>2.0551251942233246E-3</v>
      </c>
      <c r="C948" s="208">
        <f t="shared" si="75"/>
        <v>-0.56856185073423671</v>
      </c>
      <c r="D948" s="208">
        <f t="shared" si="71"/>
        <v>1.0926280510300119</v>
      </c>
      <c r="E948" s="208">
        <f>-((C948-C947)/($A$3))*$E$2*'PID Reaction'!$H$4</f>
        <v>-5.2355197953823929</v>
      </c>
      <c r="F948" s="208">
        <f t="shared" si="72"/>
        <v>-0.67622827431506727</v>
      </c>
    </row>
    <row r="949" spans="1:6" x14ac:dyDescent="0.25">
      <c r="A949" s="208">
        <f t="shared" si="74"/>
        <v>0.11787500000000009</v>
      </c>
      <c r="B949" s="208">
        <f t="shared" si="73"/>
        <v>2.0573068557883174E-3</v>
      </c>
      <c r="C949" s="208">
        <f t="shared" si="75"/>
        <v>-0.52584283741856663</v>
      </c>
      <c r="D949" s="208">
        <f t="shared" si="71"/>
        <v>1.0105332143807564</v>
      </c>
      <c r="E949" s="208">
        <f>-((C949-C948)/($A$3))*$E$2*'PID Reaction'!$H$4</f>
        <v>-5.4236059305574722</v>
      </c>
      <c r="F949" s="208">
        <f t="shared" si="72"/>
        <v>-0.89994317584507932</v>
      </c>
    </row>
    <row r="950" spans="1:6" x14ac:dyDescent="0.25">
      <c r="A950" s="208">
        <f t="shared" si="74"/>
        <v>0.11800000000000009</v>
      </c>
      <c r="B950" s="208">
        <f t="shared" si="73"/>
        <v>2.0594885173533103E-3</v>
      </c>
      <c r="C950" s="208">
        <f t="shared" si="75"/>
        <v>-0.48175367410169107</v>
      </c>
      <c r="D950" s="208">
        <f t="shared" si="71"/>
        <v>0.92580530566818386</v>
      </c>
      <c r="E950" s="208">
        <f>-((C950-C949)/($A$3))*$E$2*'PID Reaction'!$H$4</f>
        <v>-5.5975601747105221</v>
      </c>
      <c r="F950" s="208">
        <f t="shared" si="72"/>
        <v>-1.1213131616402925</v>
      </c>
    </row>
    <row r="951" spans="1:6" x14ac:dyDescent="0.25">
      <c r="A951" s="208">
        <f t="shared" si="74"/>
        <v>0.11812500000000009</v>
      </c>
      <c r="B951" s="208">
        <f t="shared" si="73"/>
        <v>2.0616701789183032E-3</v>
      </c>
      <c r="C951" s="208">
        <f t="shared" si="75"/>
        <v>-0.43640924067331011</v>
      </c>
      <c r="D951" s="208">
        <f t="shared" si="71"/>
        <v>0.83866509417152701</v>
      </c>
      <c r="E951" s="208">
        <f>-((C951-C950)/($A$3))*$E$2*'PID Reaction'!$H$4</f>
        <v>-5.7569292680672461</v>
      </c>
      <c r="F951" s="208">
        <f t="shared" si="72"/>
        <v>-1.339761424212494</v>
      </c>
    </row>
    <row r="952" spans="1:6" x14ac:dyDescent="0.25">
      <c r="A952" s="208">
        <f t="shared" si="74"/>
        <v>0.11825000000000009</v>
      </c>
      <c r="B952" s="208">
        <f t="shared" si="73"/>
        <v>2.0638518404832965E-3</v>
      </c>
      <c r="C952" s="208">
        <f t="shared" si="75"/>
        <v>-0.38992768778814829</v>
      </c>
      <c r="D952" s="208">
        <f t="shared" si="71"/>
        <v>0.7493396347299961</v>
      </c>
      <c r="E952" s="208">
        <f>-((C952-C951)/($A$3))*$E$2*'PID Reaction'!$H$4</f>
        <v>-5.9012979543001434</v>
      </c>
      <c r="F952" s="208">
        <f t="shared" si="72"/>
        <v>-1.5547187689925666</v>
      </c>
    </row>
    <row r="953" spans="1:6" x14ac:dyDescent="0.25">
      <c r="A953" s="208">
        <f t="shared" si="74"/>
        <v>0.11837500000000009</v>
      </c>
      <c r="B953" s="208">
        <f t="shared" si="73"/>
        <v>2.0660335020482893E-3</v>
      </c>
      <c r="C953" s="208">
        <f t="shared" si="75"/>
        <v>-0.34243012900945502</v>
      </c>
      <c r="D953" s="208">
        <f t="shared" si="71"/>
        <v>0.65806167612263011</v>
      </c>
      <c r="E953" s="208">
        <f>-((C953-C952)/($A$3))*$E$2*'PID Reaction'!$H$4</f>
        <v>-6.030290062542897</v>
      </c>
      <c r="F953" s="208">
        <f t="shared" si="72"/>
        <v>-1.7656250974390928</v>
      </c>
    </row>
    <row r="954" spans="1:6" x14ac:dyDescent="0.25">
      <c r="A954" s="208">
        <f t="shared" si="74"/>
        <v>0.11850000000000009</v>
      </c>
      <c r="B954" s="208">
        <f t="shared" si="73"/>
        <v>2.0682151636132822E-3</v>
      </c>
      <c r="C954" s="208">
        <f t="shared" si="75"/>
        <v>-0.29404032523226764</v>
      </c>
      <c r="D954" s="208">
        <f t="shared" si="71"/>
        <v>0.56506905461185808</v>
      </c>
      <c r="E954" s="208">
        <f>-((C954-C953)/($A$3))*$E$2*'PID Reaction'!$H$4</f>
        <v>-6.1435694875517086</v>
      </c>
      <c r="F954" s="208">
        <f t="shared" si="72"/>
        <v>-1.9719308664461295</v>
      </c>
    </row>
    <row r="955" spans="1:6" x14ac:dyDescent="0.25">
      <c r="A955" s="208">
        <f t="shared" si="74"/>
        <v>0.11862500000000009</v>
      </c>
      <c r="B955" s="208">
        <f t="shared" si="73"/>
        <v>2.0703968251782751E-3</v>
      </c>
      <c r="C955" s="208">
        <f t="shared" si="75"/>
        <v>-0.24488436220880991</v>
      </c>
      <c r="D955" s="208">
        <f t="shared" si="71"/>
        <v>0.47060407423115835</v>
      </c>
      <c r="E955" s="208">
        <f>-((C955-C954)/($A$3))*$E$2*'PID Reaction'!$H$4</f>
        <v>-6.2408410654581932</v>
      </c>
      <c r="F955" s="208">
        <f t="shared" si="72"/>
        <v>-2.1730985202468922</v>
      </c>
    </row>
    <row r="956" spans="1:6" x14ac:dyDescent="0.25">
      <c r="A956" s="208">
        <f t="shared" si="74"/>
        <v>0.11875000000000009</v>
      </c>
      <c r="B956" s="208">
        <f t="shared" si="73"/>
        <v>2.0725784867432679E-3</v>
      </c>
      <c r="C956" s="208">
        <f t="shared" si="75"/>
        <v>-0.19509032201608939</v>
      </c>
      <c r="D956" s="208">
        <f t="shared" si="71"/>
        <v>0.37491287543119967</v>
      </c>
      <c r="E956" s="208">
        <f>-((C956-C955)/($A$3))*$E$2*'PID Reaction'!$H$4</f>
        <v>-6.321851342867796</v>
      </c>
      <c r="F956" s="208">
        <f t="shared" si="72"/>
        <v>-2.3686038910834784</v>
      </c>
    </row>
    <row r="957" spans="1:6" x14ac:dyDescent="0.25">
      <c r="A957" s="208">
        <f t="shared" si="74"/>
        <v>0.11887500000000009</v>
      </c>
      <c r="B957" s="208">
        <f t="shared" si="73"/>
        <v>2.0747601483082608E-3</v>
      </c>
      <c r="C957" s="208">
        <f t="shared" si="75"/>
        <v>-0.1447879493218647</v>
      </c>
      <c r="D957" s="208">
        <f t="shared" si="71"/>
        <v>0.27824479372980027</v>
      </c>
      <c r="E957" s="208">
        <f>-((C957-C956)/($A$3))*$E$2*'PID Reaction'!$H$4</f>
        <v>-6.3863892372587658</v>
      </c>
      <c r="F957" s="208">
        <f t="shared" si="72"/>
        <v>-2.5579375649921534</v>
      </c>
    </row>
    <row r="958" spans="1:6" x14ac:dyDescent="0.25">
      <c r="A958" s="208">
        <f t="shared" si="74"/>
        <v>0.11900000000000009</v>
      </c>
      <c r="B958" s="208">
        <f t="shared" si="73"/>
        <v>2.0769418098732536E-3</v>
      </c>
      <c r="C958" s="208">
        <f t="shared" si="75"/>
        <v>-9.4108313318480311E-2</v>
      </c>
      <c r="D958" s="208">
        <f t="shared" si="71"/>
        <v>0.18085171003665637</v>
      </c>
      <c r="E958" s="208">
        <f>-((C958-C957)/($A$3))*$E$2*'PID Reaction'!$H$4</f>
        <v>-6.434286586989681</v>
      </c>
      <c r="F958" s="208">
        <f t="shared" si="72"/>
        <v>-2.7406062091460144</v>
      </c>
    </row>
    <row r="959" spans="1:6" x14ac:dyDescent="0.25">
      <c r="A959" s="208">
        <f t="shared" si="74"/>
        <v>0.11912500000000009</v>
      </c>
      <c r="B959" s="208">
        <f t="shared" si="73"/>
        <v>2.0791234714382465E-3</v>
      </c>
      <c r="C959" s="208">
        <f t="shared" si="75"/>
        <v>-4.3183466205562474E-2</v>
      </c>
      <c r="D959" s="208">
        <f t="shared" si="71"/>
        <v>8.2987394345877638E-2</v>
      </c>
      <c r="E959" s="208">
        <f>-((C959-C958)/($A$3))*$E$2*'PID Reaction'!$H$4</f>
        <v>-6.4654185894560481</v>
      </c>
      <c r="F959" s="208">
        <f t="shared" si="72"/>
        <v>-2.9161338572957489</v>
      </c>
    </row>
    <row r="960" spans="1:6" x14ac:dyDescent="0.25">
      <c r="A960" s="208">
        <f t="shared" si="74"/>
        <v>0.11925000000000009</v>
      </c>
      <c r="B960" s="208">
        <f t="shared" si="73"/>
        <v>2.0813051330032398E-3</v>
      </c>
      <c r="C960" s="208">
        <f t="shared" si="75"/>
        <v>7.8539008887542425E-3</v>
      </c>
      <c r="D960" s="208">
        <f t="shared" si="71"/>
        <v>-1.5093155493954579E-2</v>
      </c>
      <c r="E960" s="208">
        <f>-((C960-C959)/($A$3))*$E$2*'PID Reaction'!$H$4</f>
        <v>-6.4797041262944495</v>
      </c>
      <c r="F960" s="208">
        <f t="shared" si="72"/>
        <v>-3.0840631499603086</v>
      </c>
    </row>
    <row r="961" spans="1:6" x14ac:dyDescent="0.25">
      <c r="A961" s="208">
        <f t="shared" si="74"/>
        <v>0.11937500000000009</v>
      </c>
      <c r="B961" s="208">
        <f t="shared" si="73"/>
        <v>2.0834867945682327E-3</v>
      </c>
      <c r="C961" s="208">
        <f t="shared" si="75"/>
        <v>5.8870803651232685E-2</v>
      </c>
      <c r="D961" s="208">
        <f t="shared" si="71"/>
        <v>-0.11313437820871991</v>
      </c>
      <c r="E961" s="208">
        <f>-((C961-C960)/($A$3))*$E$2*'PID Reaction'!$H$4</f>
        <v>-6.4771059747242621</v>
      </c>
      <c r="F961" s="208">
        <f t="shared" si="72"/>
        <v>-3.2439565261342187</v>
      </c>
    </row>
    <row r="962" spans="1:6" x14ac:dyDescent="0.25">
      <c r="A962" s="208">
        <f t="shared" si="74"/>
        <v>0.11950000000000009</v>
      </c>
      <c r="B962" s="208">
        <f t="shared" si="73"/>
        <v>2.0856684561332255E-3</v>
      </c>
      <c r="C962" s="208">
        <f t="shared" si="75"/>
        <v>0.10973431109108249</v>
      </c>
      <c r="D962" s="208">
        <f t="shared" si="71"/>
        <v>-0.21088081499617689</v>
      </c>
      <c r="E962" s="208">
        <f>-((C962-C961)/($A$3))*$E$2*'PID Reaction'!$H$4</f>
        <v>-6.45763090456333</v>
      </c>
      <c r="F962" s="208">
        <f t="shared" si="72"/>
        <v>-3.3953973634087582</v>
      </c>
    </row>
    <row r="963" spans="1:6" x14ac:dyDescent="0.25">
      <c r="A963" s="208">
        <f t="shared" si="74"/>
        <v>0.11962500000000009</v>
      </c>
      <c r="B963" s="208">
        <f t="shared" si="73"/>
        <v>2.0878501176982184E-3</v>
      </c>
      <c r="C963" s="208">
        <f t="shared" si="75"/>
        <v>0.1603118919084289</v>
      </c>
      <c r="D963" s="208">
        <f t="shared" si="71"/>
        <v>-0.30807777515610418</v>
      </c>
      <c r="E963" s="208">
        <f>-((C963-C962)/($A$3))*$E$2*'PID Reaction'!$H$4</f>
        <v>-6.4213296605702999</v>
      </c>
      <c r="F963" s="208">
        <f t="shared" si="72"/>
        <v>-3.5379910635341001</v>
      </c>
    </row>
    <row r="964" spans="1:6" x14ac:dyDescent="0.25">
      <c r="A964" s="208">
        <f t="shared" si="74"/>
        <v>0.11975000000000009</v>
      </c>
      <c r="B964" s="208">
        <f t="shared" si="73"/>
        <v>2.0900317792632113E-3</v>
      </c>
      <c r="C964" s="208">
        <f t="shared" si="75"/>
        <v>0.21047175982133692</v>
      </c>
      <c r="D964" s="208">
        <f t="shared" si="71"/>
        <v>-0.40447199971905601</v>
      </c>
      <c r="E964" s="208">
        <f>-((C964-C963)/($A$3))*$E$2*'PID Reaction'!$H$4</f>
        <v>-6.3682968302228016</v>
      </c>
      <c r="F964" s="208">
        <f t="shared" si="72"/>
        <v>-3.6713660805947308</v>
      </c>
    </row>
    <row r="965" spans="1:6" x14ac:dyDescent="0.25">
      <c r="A965" s="208">
        <f t="shared" si="74"/>
        <v>0.11987500000000009</v>
      </c>
      <c r="B965" s="208">
        <f t="shared" si="73"/>
        <v>2.0922134408282041E-3</v>
      </c>
      <c r="C965" s="208">
        <f t="shared" si="75"/>
        <v>0.26008321695169512</v>
      </c>
      <c r="D965" s="208">
        <f t="shared" si="71"/>
        <v>-0.49981232134475062</v>
      </c>
      <c r="E965" s="208">
        <f>-((C965-C964)/($A$3))*$E$2*'PID Reaction'!$H$4</f>
        <v>-6.2986705972702755</v>
      </c>
      <c r="F965" s="208">
        <f t="shared" si="72"/>
        <v>-3.7951748891196986</v>
      </c>
    </row>
    <row r="966" spans="1:6" x14ac:dyDescent="0.25">
      <c r="A966" s="208">
        <f t="shared" si="74"/>
        <v>0.12000000000000009</v>
      </c>
      <c r="B966" s="208">
        <f t="shared" si="73"/>
        <v>2.094395102393197E-3</v>
      </c>
      <c r="C966" s="208">
        <f t="shared" si="75"/>
        <v>0.30901699437498614</v>
      </c>
      <c r="D966" s="208">
        <f t="shared" si="71"/>
        <v>-0.5938503187701859</v>
      </c>
      <c r="E966" s="208">
        <f>-((C966-C965)/($A$3))*$E$2*'PID Reaction'!$H$4</f>
        <v>-6.2126323816610274</v>
      </c>
      <c r="F966" s="208">
        <f t="shared" si="72"/>
        <v>-3.9090948896037001</v>
      </c>
    </row>
    <row r="967" spans="1:6" x14ac:dyDescent="0.25">
      <c r="A967" s="208">
        <f t="shared" si="74"/>
        <v>0.12012500000000009</v>
      </c>
      <c r="B967" s="208">
        <f t="shared" si="73"/>
        <v>2.0965767639581898E-3</v>
      </c>
      <c r="C967" s="208">
        <f t="shared" si="75"/>
        <v>0.35714558894687742</v>
      </c>
      <c r="D967" s="208">
        <f t="shared" si="71"/>
        <v>-0.68634096410277234</v>
      </c>
      <c r="E967" s="208">
        <f>-((C967-C966)/($A$3))*$E$2*'PID Reaction'!$H$4</f>
        <v>-6.1104063668473154</v>
      </c>
      <c r="F967" s="208">
        <f t="shared" si="72"/>
        <v>-4.012829249081272</v>
      </c>
    </row>
    <row r="968" spans="1:6" x14ac:dyDescent="0.25">
      <c r="A968" s="208">
        <f t="shared" si="74"/>
        <v>0.12025000000000009</v>
      </c>
      <c r="B968" s="208">
        <f t="shared" si="73"/>
        <v>2.0987584255231827E-3</v>
      </c>
      <c r="C968" s="208">
        <f t="shared" si="75"/>
        <v>0.40434359552877075</v>
      </c>
      <c r="D968" s="208">
        <f t="shared" ref="D968:D1031" si="76">-C968*$D$2*$H$2</f>
        <v>-0.77704326127145995</v>
      </c>
      <c r="E968" s="208">
        <f>-((C968-C967)/($A$3))*$E$2*'PID Reaction'!$H$4</f>
        <v>-5.9922589156371764</v>
      </c>
      <c r="F968" s="208">
        <f t="shared" ref="F968:F1031" si="77">F967+$F$3*(E968-F967)</f>
        <v>-4.1061076745625176</v>
      </c>
    </row>
    <row r="969" spans="1:6" x14ac:dyDescent="0.25">
      <c r="A969" s="208">
        <f t="shared" si="74"/>
        <v>0.12037500000000009</v>
      </c>
      <c r="B969" s="208">
        <f t="shared" si="73"/>
        <v>2.100940087088176E-3</v>
      </c>
      <c r="C969" s="208">
        <f t="shared" si="75"/>
        <v>0.45048803374674645</v>
      </c>
      <c r="D969" s="208">
        <f t="shared" si="76"/>
        <v>-0.86572087397247255</v>
      </c>
      <c r="E969" s="208">
        <f>-((C969-C968)/($A$3))*$E$2*'PID Reaction'!$H$4</f>
        <v>-5.8584978761541953</v>
      </c>
      <c r="F969" s="208">
        <f t="shared" si="77"/>
        <v>-4.1886871173156646</v>
      </c>
    </row>
    <row r="970" spans="1:6" x14ac:dyDescent="0.25">
      <c r="A970" s="208">
        <f t="shared" si="74"/>
        <v>0.12050000000000009</v>
      </c>
      <c r="B970" s="208">
        <f t="shared" si="73"/>
        <v>2.1031217486531689E-3</v>
      </c>
      <c r="C970" s="208">
        <f t="shared" si="75"/>
        <v>0.49545866843244574</v>
      </c>
      <c r="D970" s="208">
        <f t="shared" si="76"/>
        <v>-0.9521427414733683</v>
      </c>
      <c r="E970" s="208">
        <f>-((C970-C969)/($A$3))*$E$2*'PID Reaction'!$H$4</f>
        <v>-5.709471779696381</v>
      </c>
      <c r="F970" s="208">
        <f t="shared" si="77"/>
        <v>-4.2603524061610738</v>
      </c>
    </row>
    <row r="971" spans="1:6" x14ac:dyDescent="0.25">
      <c r="A971" s="208">
        <f t="shared" si="74"/>
        <v>0.12062500000000009</v>
      </c>
      <c r="B971" s="208">
        <f t="shared" si="73"/>
        <v>2.1053034102181617E-3</v>
      </c>
      <c r="C971" s="208">
        <f t="shared" si="75"/>
        <v>0.53913832291103803</v>
      </c>
      <c r="D971" s="208">
        <f t="shared" si="76"/>
        <v>-1.0360836806710583</v>
      </c>
      <c r="E971" s="208">
        <f>-((C971-C970)/($A$3))*$E$2*'PID Reaction'!$H$4</f>
        <v>-5.5455689326020767</v>
      </c>
      <c r="F971" s="208">
        <f t="shared" si="77"/>
        <v>-4.3209168081271621</v>
      </c>
    </row>
    <row r="972" spans="1:6" x14ac:dyDescent="0.25">
      <c r="A972" s="208">
        <f t="shared" si="74"/>
        <v>0.12075000000000009</v>
      </c>
      <c r="B972" s="208">
        <f t="shared" si="73"/>
        <v>2.1074850717831546E-3</v>
      </c>
      <c r="C972" s="208">
        <f t="shared" si="75"/>
        <v>0.58141318431986189</v>
      </c>
      <c r="D972" s="208">
        <f t="shared" si="76"/>
        <v>-1.1173249728348513</v>
      </c>
      <c r="E972" s="208">
        <f>-((C972-C971)/($A$3))*$E$2*'PID Reaction'!$H$4</f>
        <v>-5.3672164044642763</v>
      </c>
      <c r="F972" s="208">
        <f t="shared" si="77"/>
        <v>-4.3702225150067617</v>
      </c>
    </row>
    <row r="973" spans="1:6" x14ac:dyDescent="0.25">
      <c r="A973" s="208">
        <f t="shared" si="74"/>
        <v>0.12087500000000009</v>
      </c>
      <c r="B973" s="208">
        <f t="shared" si="73"/>
        <v>2.1096667333481475E-3</v>
      </c>
      <c r="C973" s="208">
        <f t="shared" si="75"/>
        <v>0.62217310016222938</v>
      </c>
      <c r="D973" s="208">
        <f t="shared" si="76"/>
        <v>-1.1956549335057629</v>
      </c>
      <c r="E973" s="208">
        <f>-((C973-C972)/($A$3))*$E$2*'PID Reaction'!$H$4</f>
        <v>-5.1748789153469765</v>
      </c>
      <c r="F973" s="208">
        <f t="shared" si="77"/>
        <v>-4.4081410545463537</v>
      </c>
    </row>
    <row r="974" spans="1:6" x14ac:dyDescent="0.25">
      <c r="A974" s="208">
        <f t="shared" si="74"/>
        <v>0.12100000000000009</v>
      </c>
      <c r="B974" s="208">
        <f t="shared" si="73"/>
        <v>2.1118483949131403E-3</v>
      </c>
      <c r="C974" s="208">
        <f t="shared" si="75"/>
        <v>0.6613118653236767</v>
      </c>
      <c r="D974" s="208">
        <f t="shared" si="76"/>
        <v>-1.2708694640671225</v>
      </c>
      <c r="E974" s="208">
        <f>-((C974-C973)/($A$3))*$E$2*'PID Reaction'!$H$4</f>
        <v>-4.969057624897351</v>
      </c>
      <c r="F974" s="208">
        <f t="shared" si="77"/>
        <v>-4.4345736251967258</v>
      </c>
    </row>
    <row r="975" spans="1:6" x14ac:dyDescent="0.25">
      <c r="A975" s="208">
        <f t="shared" si="74"/>
        <v>0.12112500000000009</v>
      </c>
      <c r="B975" s="208">
        <f t="shared" si="73"/>
        <v>2.1140300564781332E-3</v>
      </c>
      <c r="C975" s="208">
        <f t="shared" si="75"/>
        <v>0.6987274988028136</v>
      </c>
      <c r="D975" s="208">
        <f t="shared" si="76"/>
        <v>-1.3427725835493189</v>
      </c>
      <c r="E975" s="208">
        <f>-((C975-C974)/($A$3))*$E$2*'PID Reaction'!$H$4</f>
        <v>-4.7502888265112206</v>
      </c>
      <c r="F975" s="208">
        <f t="shared" si="77"/>
        <v>-4.4494513535528695</v>
      </c>
    </row>
    <row r="976" spans="1:6" x14ac:dyDescent="0.25">
      <c r="A976" s="208">
        <f t="shared" si="74"/>
        <v>0.12125000000000009</v>
      </c>
      <c r="B976" s="208">
        <f t="shared" ref="B976:B1039" si="78">RADIANS(A976)</f>
        <v>2.116211718043126E-3</v>
      </c>
      <c r="C976" s="208">
        <f t="shared" si="75"/>
        <v>0.73432250943570909</v>
      </c>
      <c r="D976" s="208">
        <f t="shared" si="76"/>
        <v>-1.4111769392829798</v>
      </c>
      <c r="E976" s="208">
        <f>-((C976-C975)/($A$3))*$E$2*'PID Reaction'!$H$4</f>
        <v>-4.5191425499524112</v>
      </c>
      <c r="F976" s="208">
        <f t="shared" si="77"/>
        <v>-4.4527354738122993</v>
      </c>
    </row>
    <row r="977" spans="1:6" x14ac:dyDescent="0.25">
      <c r="A977" s="208">
        <f t="shared" ref="A977:A1040" si="79">A976+$A$3</f>
        <v>0.12137500000000009</v>
      </c>
      <c r="B977" s="208">
        <f t="shared" si="78"/>
        <v>2.1183933796081193E-3</v>
      </c>
      <c r="C977" s="208">
        <f t="shared" ref="C977:C1040" si="80">$C$2*COS(B977*$B$2*360)</f>
        <v>0.76800414992149502</v>
      </c>
      <c r="D977" s="208">
        <f t="shared" si="76"/>
        <v>-1.475904295070134</v>
      </c>
      <c r="E977" s="208">
        <f>-((C977-C976)/($A$3))*$E$2*'PID Reaction'!$H$4</f>
        <v>-4.2762210760753812</v>
      </c>
      <c r="F977" s="208">
        <f t="shared" si="77"/>
        <v>-4.4444174287845524</v>
      </c>
    </row>
    <row r="978" spans="1:6" x14ac:dyDescent="0.25">
      <c r="A978" s="208">
        <f t="shared" si="79"/>
        <v>0.12150000000000009</v>
      </c>
      <c r="B978" s="208">
        <f t="shared" si="78"/>
        <v>2.1205750411731122E-3</v>
      </c>
      <c r="C978" s="208">
        <f t="shared" si="80"/>
        <v>0.79968465848711234</v>
      </c>
      <c r="D978" s="208">
        <f t="shared" si="76"/>
        <v>-1.5367859956010232</v>
      </c>
      <c r="E978" s="208">
        <f>-((C978-C977)/($A$3))*$E$2*'PID Reaction'!$H$4</f>
        <v>-4.0221573674907756</v>
      </c>
      <c r="F978" s="208">
        <f t="shared" si="77"/>
        <v>-4.4245188921875789</v>
      </c>
    </row>
    <row r="979" spans="1:6" x14ac:dyDescent="0.25">
      <c r="A979" s="208">
        <f t="shared" si="79"/>
        <v>0.12162500000000009</v>
      </c>
      <c r="B979" s="208">
        <f t="shared" si="78"/>
        <v>2.1227567027381051E-3</v>
      </c>
      <c r="C979" s="208">
        <f t="shared" si="80"/>
        <v>0.82928148756177833</v>
      </c>
      <c r="D979" s="208">
        <f t="shared" si="76"/>
        <v>-1.5936634059069721</v>
      </c>
      <c r="E979" s="208">
        <f>-((C979-C978)/($A$3))*$E$2*'PID Reaction'!$H$4</f>
        <v>-3.7576134193195934</v>
      </c>
      <c r="F979" s="208">
        <f t="shared" si="77"/>
        <v>-4.3930917121745656</v>
      </c>
    </row>
    <row r="980" spans="1:6" x14ac:dyDescent="0.25">
      <c r="A980" s="208">
        <f t="shared" si="79"/>
        <v>0.12175000000000009</v>
      </c>
      <c r="B980" s="208">
        <f t="shared" si="78"/>
        <v>2.1249383643030979E-3</v>
      </c>
      <c r="C980" s="208">
        <f t="shared" si="80"/>
        <v>0.85671751886507286</v>
      </c>
      <c r="D980" s="208">
        <f t="shared" si="76"/>
        <v>-1.6463883247037652</v>
      </c>
      <c r="E980" s="208">
        <f>-((C980-C979)/($A$3))*$E$2*'PID Reaction'!$H$4</f>
        <v>-3.4832785342662733</v>
      </c>
      <c r="F980" s="208">
        <f t="shared" si="77"/>
        <v>-4.3502177762367271</v>
      </c>
    </row>
    <row r="981" spans="1:6" x14ac:dyDescent="0.25">
      <c r="A981" s="208">
        <f t="shared" si="79"/>
        <v>0.12187500000000009</v>
      </c>
      <c r="B981" s="208">
        <f t="shared" si="78"/>
        <v>2.1271200258680908E-3</v>
      </c>
      <c r="C981" s="208">
        <f t="shared" si="80"/>
        <v>0.88192126434837337</v>
      </c>
      <c r="D981" s="208">
        <f t="shared" si="76"/>
        <v>-1.6948233705488431</v>
      </c>
      <c r="E981" s="208">
        <f>-((C981-C980)/($A$3))*$E$2*'PID Reaction'!$H$4</f>
        <v>-3.1998675265598324</v>
      </c>
      <c r="F981" s="208">
        <f t="shared" si="77"/>
        <v>-4.2960087978351256</v>
      </c>
    </row>
    <row r="982" spans="1:6" x14ac:dyDescent="0.25">
      <c r="A982" s="208">
        <f t="shared" si="79"/>
        <v>0.12200000000000009</v>
      </c>
      <c r="B982" s="208">
        <f t="shared" si="78"/>
        <v>2.1293016874330837E-3</v>
      </c>
      <c r="C982" s="208">
        <f t="shared" si="80"/>
        <v>0.90482705246603645</v>
      </c>
      <c r="D982" s="208">
        <f t="shared" si="76"/>
        <v>-1.738842339806081</v>
      </c>
      <c r="E982" s="208">
        <f>-((C982-C981)/($A$3))*$E$2*'PID Reaction'!$H$4</f>
        <v>-2.9081188594185048</v>
      </c>
      <c r="F982" s="208">
        <f t="shared" si="77"/>
        <v>-4.2306060253173126</v>
      </c>
    </row>
    <row r="983" spans="1:6" x14ac:dyDescent="0.25">
      <c r="A983" s="208">
        <f t="shared" si="79"/>
        <v>0.12212500000000009</v>
      </c>
      <c r="B983" s="208">
        <f t="shared" si="78"/>
        <v>2.1314833489980765E-3</v>
      </c>
      <c r="C983" s="208">
        <f t="shared" si="80"/>
        <v>0.92537519929087475</v>
      </c>
      <c r="D983" s="208">
        <f t="shared" si="76"/>
        <v>-1.7783305354852459</v>
      </c>
      <c r="E983" s="208">
        <f>-((C983-C982)/($A$3))*$E$2*'PID Reaction'!$H$4</f>
        <v>-2.6087927208814703</v>
      </c>
      <c r="F983" s="208">
        <f t="shared" si="77"/>
        <v>-4.1541798738766653</v>
      </c>
    </row>
    <row r="984" spans="1:6" x14ac:dyDescent="0.25">
      <c r="A984" s="208">
        <f t="shared" si="79"/>
        <v>0.12225000000000009</v>
      </c>
      <c r="B984" s="208">
        <f t="shared" si="78"/>
        <v>2.1336650105630694E-3</v>
      </c>
      <c r="C984" s="208">
        <f t="shared" si="80"/>
        <v>0.94351216402820259</v>
      </c>
      <c r="D984" s="208">
        <f t="shared" si="76"/>
        <v>-1.8131850660995581</v>
      </c>
      <c r="E984" s="208">
        <f>-((C984-C983)/($A$3))*$E$2*'PID Reaction'!$H$4</f>
        <v>-2.3026690430511429</v>
      </c>
      <c r="F984" s="208">
        <f t="shared" si="77"/>
        <v>-4.0669294815142143</v>
      </c>
    </row>
    <row r="985" spans="1:6" x14ac:dyDescent="0.25">
      <c r="A985" s="208">
        <f t="shared" si="79"/>
        <v>0.12237500000000009</v>
      </c>
      <c r="B985" s="208">
        <f t="shared" si="78"/>
        <v>2.1358466721280622E-3</v>
      </c>
      <c r="C985" s="208">
        <f t="shared" si="80"/>
        <v>0.95919068852313716</v>
      </c>
      <c r="D985" s="208">
        <f t="shared" si="76"/>
        <v>-1.8433151137624537</v>
      </c>
      <c r="E985" s="208">
        <f>-((C985-C984)/($A$3))*$E$2*'PID Reaction'!$H$4</f>
        <v>-1.9905454698768923</v>
      </c>
      <c r="F985" s="208">
        <f t="shared" si="77"/>
        <v>-3.9690821901593476</v>
      </c>
    </row>
    <row r="986" spans="1:6" x14ac:dyDescent="0.25">
      <c r="A986" s="208">
        <f t="shared" si="79"/>
        <v>0.12250000000000009</v>
      </c>
      <c r="B986" s="208">
        <f t="shared" si="78"/>
        <v>2.1380283336930555E-3</v>
      </c>
      <c r="C986" s="208">
        <f t="shared" si="80"/>
        <v>0.97236992039768666</v>
      </c>
      <c r="D986" s="208">
        <f t="shared" si="76"/>
        <v>-1.8686421708250505</v>
      </c>
      <c r="E986" s="208">
        <f>-((C986-C985)/($A$3))*$E$2*'PID Reaction'!$H$4</f>
        <v>-1.6732352787928046</v>
      </c>
      <c r="F986" s="208">
        <f t="shared" si="77"/>
        <v>-3.8608929533016085</v>
      </c>
    </row>
    <row r="987" spans="1:6" x14ac:dyDescent="0.25">
      <c r="A987" s="208">
        <f t="shared" si="79"/>
        <v>0.1226250000000001</v>
      </c>
      <c r="B987" s="208">
        <f t="shared" si="78"/>
        <v>2.1402099952580484E-3</v>
      </c>
      <c r="C987" s="208">
        <f t="shared" si="80"/>
        <v>0.98301551949679966</v>
      </c>
      <c r="D987" s="208">
        <f t="shared" si="76"/>
        <v>-1.88910024443778</v>
      </c>
      <c r="E987" s="208">
        <f>-((C987-C986)/($A$3))*$E$2*'PID Reaction'!$H$4</f>
        <v>-1.3515652616233864</v>
      </c>
      <c r="F987" s="208">
        <f t="shared" si="77"/>
        <v>-3.7426436716772225</v>
      </c>
    </row>
    <row r="988" spans="1:6" x14ac:dyDescent="0.25">
      <c r="A988" s="208">
        <f t="shared" si="79"/>
        <v>0.1227500000000001</v>
      </c>
      <c r="B988" s="208">
        <f t="shared" si="78"/>
        <v>2.1423916568230413E-3</v>
      </c>
      <c r="C988" s="208">
        <f t="shared" si="80"/>
        <v>0.99109974736597972</v>
      </c>
      <c r="D988" s="208">
        <f t="shared" si="76"/>
        <v>-1.9046360285030981</v>
      </c>
      <c r="E988" s="208">
        <f>-((C988-C987)/($A$3))*$E$2*'PID Reaction'!$H$4</f>
        <v>-1.0263735702711003</v>
      </c>
      <c r="F988" s="208">
        <f t="shared" si="77"/>
        <v>-3.6146424587410761</v>
      </c>
    </row>
    <row r="989" spans="1:6" x14ac:dyDescent="0.25">
      <c r="A989" s="208">
        <f t="shared" si="79"/>
        <v>0.1228750000000001</v>
      </c>
      <c r="B989" s="208">
        <f t="shared" si="78"/>
        <v>2.1445733183880341E-3</v>
      </c>
      <c r="C989" s="208">
        <f t="shared" si="80"/>
        <v>0.99660153952733432</v>
      </c>
      <c r="D989" s="208">
        <f t="shared" si="76"/>
        <v>-1.9152090425712596</v>
      </c>
      <c r="E989" s="208">
        <f>-((C989-C988)/($A$3))*$E$2*'PID Reaction'!$H$4</f>
        <v>-0.6985075328055802</v>
      </c>
      <c r="F989" s="208">
        <f t="shared" si="77"/>
        <v>-3.4772228378381427</v>
      </c>
    </row>
    <row r="990" spans="1:6" x14ac:dyDescent="0.25">
      <c r="A990" s="208">
        <f t="shared" si="79"/>
        <v>0.1230000000000001</v>
      </c>
      <c r="B990" s="208">
        <f t="shared" si="78"/>
        <v>2.146754979953027E-3</v>
      </c>
      <c r="C990" s="208">
        <f t="shared" si="80"/>
        <v>0.99950656036573282</v>
      </c>
      <c r="D990" s="208">
        <f t="shared" si="76"/>
        <v>-1.9207917373172436</v>
      </c>
      <c r="E990" s="208">
        <f>-((C990-C989)/($A$3))*$E$2*'PID Reaction'!$H$4</f>
        <v>-0.36882144564307323</v>
      </c>
      <c r="F990" s="208">
        <f t="shared" si="77"/>
        <v>-3.3307428731662179</v>
      </c>
    </row>
    <row r="991" spans="1:6" x14ac:dyDescent="0.25">
      <c r="A991" s="208">
        <f t="shared" si="79"/>
        <v>0.1231250000000001</v>
      </c>
      <c r="B991" s="208">
        <f t="shared" si="78"/>
        <v>2.1489366415180199E-3</v>
      </c>
      <c r="C991" s="208">
        <f t="shared" si="80"/>
        <v>0.99980724048206404</v>
      </c>
      <c r="D991" s="208">
        <f t="shared" si="76"/>
        <v>-1.921369566324002</v>
      </c>
      <c r="E991" s="208">
        <f>-((C991-C990)/($A$3))*$E$2*'PID Reaction'!$H$4</f>
        <v>-3.8174347569411696E-2</v>
      </c>
      <c r="F991" s="208">
        <f t="shared" si="77"/>
        <v>-3.1755842367943794</v>
      </c>
    </row>
    <row r="992" spans="1:6" x14ac:dyDescent="0.25">
      <c r="A992" s="208">
        <f t="shared" si="79"/>
        <v>0.1232500000000001</v>
      </c>
      <c r="B992" s="208">
        <f t="shared" si="78"/>
        <v>2.1511183030830127E-3</v>
      </c>
      <c r="C992" s="208">
        <f t="shared" si="80"/>
        <v>0.99750279641626771</v>
      </c>
      <c r="D992" s="208">
        <f t="shared" si="76"/>
        <v>-1.9169410239849984</v>
      </c>
      <c r="E992" s="208">
        <f>-((C992-C991)/($A$3))*$E$2*'PID Reaction'!$H$4</f>
        <v>0.29257221859350196</v>
      </c>
      <c r="F992" s="208">
        <f t="shared" si="77"/>
        <v>-3.0121512141681808</v>
      </c>
    </row>
    <row r="993" spans="1:6" x14ac:dyDescent="0.25">
      <c r="A993" s="208">
        <f t="shared" si="79"/>
        <v>0.1233750000000001</v>
      </c>
      <c r="B993" s="208">
        <f t="shared" si="78"/>
        <v>2.1532999646480056E-3</v>
      </c>
      <c r="C993" s="208">
        <f t="shared" si="80"/>
        <v>0.99259923268873373</v>
      </c>
      <c r="D993" s="208">
        <f t="shared" si="76"/>
        <v>-1.9075176494272472</v>
      </c>
      <c r="E993" s="208">
        <f>-((C993-C992)/($A$3))*$E$2*'PID Reaction'!$H$4</f>
        <v>0.62255645084771372</v>
      </c>
      <c r="F993" s="208">
        <f t="shared" si="77"/>
        <v>-2.840869650692774</v>
      </c>
    </row>
    <row r="994" spans="1:6" x14ac:dyDescent="0.25">
      <c r="A994" s="208">
        <f t="shared" si="79"/>
        <v>0.1235000000000001</v>
      </c>
      <c r="B994" s="208">
        <f t="shared" si="78"/>
        <v>2.1554816262129989E-3</v>
      </c>
      <c r="C994" s="208">
        <f t="shared" si="80"/>
        <v>0.98510932615476787</v>
      </c>
      <c r="D994" s="208">
        <f t="shared" si="76"/>
        <v>-1.8931239964446636</v>
      </c>
      <c r="E994" s="208">
        <f>-((C994-C993)/($A$3))*$E$2*'PID Reaction'!$H$4</f>
        <v>0.95091853355230571</v>
      </c>
      <c r="F994" s="208">
        <f t="shared" si="77"/>
        <v>-2.66218584213888</v>
      </c>
    </row>
    <row r="995" spans="1:6" x14ac:dyDescent="0.25">
      <c r="A995" s="208">
        <f t="shared" si="79"/>
        <v>0.1236250000000001</v>
      </c>
      <c r="B995" s="208">
        <f t="shared" si="78"/>
        <v>2.1576632877779917E-3</v>
      </c>
      <c r="C995" s="208">
        <f t="shared" si="80"/>
        <v>0.97505259271287725</v>
      </c>
      <c r="D995" s="208">
        <f t="shared" si="76"/>
        <v>-1.8737975695200448</v>
      </c>
      <c r="E995" s="208">
        <f>-((C995-C994)/($A$3))*$E$2*'PID Reaction'!$H$4</f>
        <v>1.276802877782433</v>
      </c>
      <c r="F995" s="208">
        <f t="shared" si="77"/>
        <v>-2.4765653717627121</v>
      </c>
    </row>
    <row r="996" spans="1:6" x14ac:dyDescent="0.25">
      <c r="A996" s="208">
        <f t="shared" si="79"/>
        <v>0.1237500000000001</v>
      </c>
      <c r="B996" s="208">
        <f t="shared" si="78"/>
        <v>2.1598449493429846E-3</v>
      </c>
      <c r="C996" s="208">
        <f t="shared" si="80"/>
        <v>0.9624552364536354</v>
      </c>
      <c r="D996" s="208">
        <f t="shared" si="76"/>
        <v>-1.8495887261024093</v>
      </c>
      <c r="E996" s="208">
        <f>-((C996-C995)/($A$3))*$E$2*'PID Reaction'!$H$4</f>
        <v>1.5993603506733458</v>
      </c>
      <c r="F996" s="208">
        <f t="shared" si="77"/>
        <v>-2.2844918971699704</v>
      </c>
    </row>
    <row r="997" spans="1:6" x14ac:dyDescent="0.25">
      <c r="A997" s="208">
        <f t="shared" si="79"/>
        <v>0.1238750000000001</v>
      </c>
      <c r="B997" s="208">
        <f t="shared" si="78"/>
        <v>2.1620266109079775E-3</v>
      </c>
      <c r="C997" s="208">
        <f t="shared" si="80"/>
        <v>0.94735008138160426</v>
      </c>
      <c r="D997" s="208">
        <f t="shared" si="76"/>
        <v>-1.8205605453942844</v>
      </c>
      <c r="E997" s="208">
        <f>-((C997-C996)/($A$3))*$E$2*'PID Reaction'!$H$4</f>
        <v>1.9177504879450733</v>
      </c>
      <c r="F997" s="208">
        <f t="shared" si="77"/>
        <v>-2.0864658900847544</v>
      </c>
    </row>
    <row r="998" spans="1:6" x14ac:dyDescent="0.25">
      <c r="A998" s="208">
        <f t="shared" si="79"/>
        <v>0.1240000000000001</v>
      </c>
      <c r="B998" s="208">
        <f t="shared" si="78"/>
        <v>2.1642082724729703E-3</v>
      </c>
      <c r="C998" s="208">
        <f t="shared" si="80"/>
        <v>0.92977648588823725</v>
      </c>
      <c r="D998" s="208">
        <f t="shared" si="76"/>
        <v>-1.7867886639908612</v>
      </c>
      <c r="E998" s="208">
        <f>-((C998-C997)/($A$3))*$E$2*'PID Reaction'!$H$4</f>
        <v>2.2311436838378755</v>
      </c>
      <c r="F998" s="208">
        <f t="shared" si="77"/>
        <v>-1.88300333230719</v>
      </c>
    </row>
    <row r="999" spans="1:6" x14ac:dyDescent="0.25">
      <c r="A999" s="208">
        <f t="shared" si="79"/>
        <v>0.1241250000000001</v>
      </c>
      <c r="B999" s="208">
        <f t="shared" si="78"/>
        <v>2.1663899340379632E-3</v>
      </c>
      <c r="C999" s="208">
        <f t="shared" si="80"/>
        <v>0.90978024019862469</v>
      </c>
      <c r="D999" s="208">
        <f t="shared" si="76"/>
        <v>-1.7483610787993051</v>
      </c>
      <c r="E999" s="208">
        <f>-((C999-C998)/($A$3))*$E$2*'PID Reaction'!$H$4</f>
        <v>2.5387233527532098</v>
      </c>
      <c r="F999" s="208">
        <f t="shared" si="77"/>
        <v>-1.6746343712576746</v>
      </c>
    </row>
    <row r="1000" spans="1:6" x14ac:dyDescent="0.25">
      <c r="A1000" s="208">
        <f t="shared" si="79"/>
        <v>0.1242500000000001</v>
      </c>
      <c r="B1000" s="208">
        <f t="shared" si="78"/>
        <v>2.1685715956029561E-3</v>
      </c>
      <c r="C1000" s="208">
        <f t="shared" si="80"/>
        <v>0.88741344705926473</v>
      </c>
      <c r="D1000" s="208">
        <f t="shared" si="76"/>
        <v>-1.7053779177516715</v>
      </c>
      <c r="E1000" s="208">
        <f>-((C1000-C999)/($A$3))*$E$2*'PID Reaction'!$H$4</f>
        <v>2.8396880569731406</v>
      </c>
      <c r="F1000" s="208">
        <f t="shared" si="77"/>
        <v>-1.4619019386106911</v>
      </c>
    </row>
    <row r="1001" spans="1:6" x14ac:dyDescent="0.25">
      <c r="A1001" s="208">
        <f t="shared" si="79"/>
        <v>0.1243750000000001</v>
      </c>
      <c r="B1001" s="208">
        <f t="shared" si="78"/>
        <v>2.1707532571679489E-3</v>
      </c>
      <c r="C1001" s="208">
        <f t="shared" si="80"/>
        <v>0.86273438597777474</v>
      </c>
      <c r="D1001" s="208">
        <f t="shared" si="76"/>
        <v>-1.657951178908929</v>
      </c>
      <c r="E1001" s="208">
        <f>-((C1001-C1000)/($A$3))*$E$2*'PID Reaction'!$H$4</f>
        <v>3.1332535949059683</v>
      </c>
      <c r="F1001" s="208">
        <f t="shared" si="77"/>
        <v>-1.2453603356177148</v>
      </c>
    </row>
    <row r="1002" spans="1:6" x14ac:dyDescent="0.25">
      <c r="A1002" s="208">
        <f t="shared" si="79"/>
        <v>0.1245000000000001</v>
      </c>
      <c r="B1002" s="208">
        <f t="shared" si="78"/>
        <v>2.1729349187329418E-3</v>
      </c>
      <c r="C1002" s="208">
        <f t="shared" si="80"/>
        <v>0.83580736136825118</v>
      </c>
      <c r="D1002" s="208">
        <f t="shared" si="76"/>
        <v>-1.606204438635823</v>
      </c>
      <c r="E1002" s="208">
        <f>-((C1002-C1001)/($A$3))*$E$2*'PID Reaction'!$H$4</f>
        <v>3.4186550444251114</v>
      </c>
      <c r="F1002" s="208">
        <f t="shared" si="77"/>
        <v>-1.0255737888051295</v>
      </c>
    </row>
    <row r="1003" spans="1:6" x14ac:dyDescent="0.25">
      <c r="A1003" s="208">
        <f t="shared" si="79"/>
        <v>0.1246250000000001</v>
      </c>
      <c r="B1003" s="208">
        <f t="shared" si="78"/>
        <v>2.1751165802979351E-3</v>
      </c>
      <c r="C1003" s="208">
        <f t="shared" si="80"/>
        <v>0.80670253499800482</v>
      </c>
      <c r="D1003" s="208">
        <f t="shared" si="76"/>
        <v>-1.5502725296070659</v>
      </c>
      <c r="E1003" s="208">
        <f>-((C1003-C1002)/($A$3))*$E$2*'PID Reaction'!$H$4</f>
        <v>3.6951487559664775</v>
      </c>
      <c r="F1003" s="208">
        <f t="shared" si="77"/>
        <v>-0.80311497981077662</v>
      </c>
    </row>
    <row r="1004" spans="1:6" x14ac:dyDescent="0.25">
      <c r="A1004" s="208">
        <f t="shared" si="79"/>
        <v>0.1247500000000001</v>
      </c>
      <c r="B1004" s="208">
        <f t="shared" si="78"/>
        <v>2.1772982418629279E-3</v>
      </c>
      <c r="C1004" s="208">
        <f t="shared" si="80"/>
        <v>0.77549574317220704</v>
      </c>
      <c r="D1004" s="208">
        <f t="shared" si="76"/>
        <v>-1.4903011894837572</v>
      </c>
      <c r="E1004" s="208">
        <f>-((C1004-C1003)/($A$3))*$E$2*'PID Reaction'!$H$4</f>
        <v>3.9620142902032853</v>
      </c>
      <c r="F1004" s="208">
        <f t="shared" si="77"/>
        <v>-0.57856355318954855</v>
      </c>
    </row>
    <row r="1005" spans="1:6" x14ac:dyDescent="0.25">
      <c r="A1005" s="208">
        <f t="shared" si="79"/>
        <v>0.1248750000000001</v>
      </c>
      <c r="B1005" s="208">
        <f t="shared" si="78"/>
        <v>2.1794799034279208E-3</v>
      </c>
      <c r="C1005" s="208">
        <f t="shared" si="80"/>
        <v>0.74226829913278725</v>
      </c>
      <c r="D1005" s="208">
        <f t="shared" si="76"/>
        <v>-1.4264466811754426</v>
      </c>
      <c r="E1005" s="208">
        <f>-((C1005-C1004)/($A$3))*$E$2*'PID Reaction'!$H$4</f>
        <v>4.2185562952447366</v>
      </c>
      <c r="F1005" s="208">
        <f t="shared" si="77"/>
        <v>-0.35250460607608458</v>
      </c>
    </row>
    <row r="1006" spans="1:6" x14ac:dyDescent="0.25">
      <c r="A1006" s="208">
        <f t="shared" si="79"/>
        <v>0.12500000000000008</v>
      </c>
      <c r="B1006" s="208">
        <f t="shared" si="78"/>
        <v>2.1816615649929132E-3</v>
      </c>
      <c r="C1006" s="208">
        <f t="shared" si="80"/>
        <v>0.7071067811865257</v>
      </c>
      <c r="D1006" s="208">
        <f t="shared" si="76"/>
        <v>-1.3588753856773941</v>
      </c>
      <c r="E1006" s="208">
        <f>-((C1006-C1005)/($A$3))*$E$2*'PID Reaction'!$H$4</f>
        <v>4.4641063184573655</v>
      </c>
      <c r="F1006" s="208">
        <f t="shared" si="77"/>
        <v>-0.1255271636403652</v>
      </c>
    </row>
    <row r="1007" spans="1:6" x14ac:dyDescent="0.25">
      <c r="A1007" s="208">
        <f t="shared" si="79"/>
        <v>0.12512500000000007</v>
      </c>
      <c r="B1007" s="208">
        <f t="shared" si="78"/>
        <v>2.1838432265579061E-3</v>
      </c>
      <c r="C1007" s="208">
        <f t="shared" si="80"/>
        <v>0.67010280711428938</v>
      </c>
      <c r="D1007" s="208">
        <f t="shared" si="76"/>
        <v>-1.2877633685438146</v>
      </c>
      <c r="E1007" s="208">
        <f>-((C1007-C1006)/($A$3))*$E$2*'PID Reaction'!$H$4</f>
        <v>4.6980245482111229</v>
      </c>
      <c r="F1007" s="208">
        <f t="shared" si="77"/>
        <v>0.10177735569208138</v>
      </c>
    </row>
    <row r="1008" spans="1:6" x14ac:dyDescent="0.25">
      <c r="A1008" s="208">
        <f t="shared" si="79"/>
        <v>0.12525000000000006</v>
      </c>
      <c r="B1008" s="208">
        <f t="shared" si="78"/>
        <v>2.1860248881228985E-3</v>
      </c>
      <c r="C1008" s="208">
        <f t="shared" si="80"/>
        <v>0.63135279544936906</v>
      </c>
      <c r="D1008" s="208">
        <f t="shared" si="76"/>
        <v>-1.2132959211268706</v>
      </c>
      <c r="E1008" s="208">
        <f>-((C1008-C1007)/($A$3))*$E$2*'PID Reaction'!$H$4</f>
        <v>4.9197014809782829</v>
      </c>
      <c r="F1008" s="208">
        <f t="shared" si="77"/>
        <v>0.32881668125536379</v>
      </c>
    </row>
    <row r="1009" spans="1:6" x14ac:dyDescent="0.25">
      <c r="A1009" s="208">
        <f t="shared" si="79"/>
        <v>0.12537500000000004</v>
      </c>
      <c r="B1009" s="208">
        <f t="shared" si="78"/>
        <v>2.1882065496878914E-3</v>
      </c>
      <c r="C1009" s="208">
        <f t="shared" si="80"/>
        <v>0.59095771424674193</v>
      </c>
      <c r="D1009" s="208">
        <f t="shared" si="76"/>
        <v>-1.1356670777765341</v>
      </c>
      <c r="E1009" s="208">
        <f>-((C1009-C1008)/($A$3))*$E$2*'PID Reaction'!$H$4</f>
        <v>5.128559509485541</v>
      </c>
      <c r="F1009" s="208">
        <f t="shared" si="77"/>
        <v>0.55499923337968704</v>
      </c>
    </row>
    <row r="1010" spans="1:6" x14ac:dyDescent="0.25">
      <c r="A1010" s="208">
        <f t="shared" si="79"/>
        <v>0.12550000000000003</v>
      </c>
      <c r="B1010" s="208">
        <f t="shared" si="78"/>
        <v>2.1903882112528843E-3</v>
      </c>
      <c r="C1010" s="208">
        <f t="shared" si="80"/>
        <v>0.54902281799811503</v>
      </c>
      <c r="D1010" s="208">
        <f t="shared" si="76"/>
        <v>-1.0550791102596977</v>
      </c>
      <c r="E1010" s="208">
        <f>-((C1010-C1009)/($A$3))*$E$2*'PID Reaction'!$H$4</f>
        <v>5.3240544277256703</v>
      </c>
      <c r="F1010" s="208">
        <f t="shared" si="77"/>
        <v>0.7797356648265108</v>
      </c>
    </row>
    <row r="1011" spans="1:6" x14ac:dyDescent="0.25">
      <c r="A1011" s="208">
        <f t="shared" si="79"/>
        <v>0.12562500000000001</v>
      </c>
      <c r="B1011" s="208">
        <f t="shared" si="78"/>
        <v>2.1925698728178767E-3</v>
      </c>
      <c r="C1011" s="208">
        <f t="shared" si="80"/>
        <v>0.505657373377979</v>
      </c>
      <c r="D1011" s="208">
        <f t="shared" si="76"/>
        <v>-0.97174200071539751</v>
      </c>
      <c r="E1011" s="208">
        <f>-((C1011-C1010)/($A$3))*$E$2*'PID Reaction'!$H$4</f>
        <v>5.5056768489724695</v>
      </c>
      <c r="F1011" s="208">
        <f t="shared" si="77"/>
        <v>1.0024403964076667</v>
      </c>
    </row>
    <row r="1012" spans="1:6" x14ac:dyDescent="0.25">
      <c r="A1012" s="208">
        <f t="shared" si="79"/>
        <v>0.12575</v>
      </c>
      <c r="B1012" s="208">
        <f t="shared" si="78"/>
        <v>2.1947515343828695E-3</v>
      </c>
      <c r="C1012" s="208">
        <f t="shared" si="80"/>
        <v>0.46097437453546214</v>
      </c>
      <c r="D1012" s="208">
        <f t="shared" si="76"/>
        <v>-0.88587289451977902</v>
      </c>
      <c r="E1012" s="208">
        <f>-((C1012-C1011)/($A$3))*$E$2*'PID Reaction'!$H$4</f>
        <v>5.6729535330459395</v>
      </c>
      <c r="F1012" s="208">
        <f t="shared" si="77"/>
        <v>1.222533142786028</v>
      </c>
    </row>
    <row r="1013" spans="1:6" x14ac:dyDescent="0.25">
      <c r="A1013" s="208">
        <f t="shared" si="79"/>
        <v>0.12587499999999999</v>
      </c>
      <c r="B1013" s="208">
        <f t="shared" si="78"/>
        <v>2.196933195947862E-3</v>
      </c>
      <c r="C1013" s="208">
        <f t="shared" si="80"/>
        <v>0.41509024867384314</v>
      </c>
      <c r="D1013" s="208">
        <f t="shared" si="76"/>
        <v>-0.79769553448647135</v>
      </c>
      <c r="E1013" s="208">
        <f>-((C1013-C1012)/($A$3))*$E$2*'PID Reaction'!$H$4</f>
        <v>5.8254486193911479</v>
      </c>
      <c r="F1013" s="208">
        <f t="shared" si="77"/>
        <v>1.4394404244819889</v>
      </c>
    </row>
    <row r="1014" spans="1:6" x14ac:dyDescent="0.25">
      <c r="A1014" s="208">
        <f t="shared" si="79"/>
        <v>0.12599999999999997</v>
      </c>
      <c r="B1014" s="208">
        <f t="shared" si="78"/>
        <v>2.1991148575128548E-3</v>
      </c>
      <c r="C1014" s="208">
        <f t="shared" si="80"/>
        <v>0.3681245526846828</v>
      </c>
      <c r="D1014" s="208">
        <f t="shared" si="76"/>
        <v>-0.70743967787626238</v>
      </c>
      <c r="E1014" s="208">
        <f>-((C1014-C1013)/($A$3))*$E$2*'PID Reaction'!$H$4</f>
        <v>5.9627647627837952</v>
      </c>
      <c r="F1014" s="208">
        <f t="shared" si="77"/>
        <v>1.6525970621471819</v>
      </c>
    </row>
    <row r="1015" spans="1:6" x14ac:dyDescent="0.25">
      <c r="A1015" s="208">
        <f t="shared" si="79"/>
        <v>0.12612499999999996</v>
      </c>
      <c r="B1015" s="208">
        <f t="shared" si="78"/>
        <v>2.2012965190778473E-3</v>
      </c>
      <c r="C1015" s="208">
        <f t="shared" si="80"/>
        <v>0.32019966162732943</v>
      </c>
      <c r="D1015" s="208">
        <f t="shared" si="76"/>
        <v>-0.6153404977357041</v>
      </c>
      <c r="E1015" s="208">
        <f>-((C1015-C1014)/($A$3))*$E$2*'PID Reaction'!$H$4</f>
        <v>6.0845441686415827</v>
      </c>
      <c r="F1015" s="208">
        <f t="shared" si="77"/>
        <v>1.8614476492101022</v>
      </c>
    </row>
    <row r="1016" spans="1:6" x14ac:dyDescent="0.25">
      <c r="A1016" s="208">
        <f t="shared" si="79"/>
        <v>0.12624999999999995</v>
      </c>
      <c r="B1016" s="208">
        <f t="shared" si="78"/>
        <v>2.2034781806428401E-3</v>
      </c>
      <c r="C1016" s="208">
        <f t="shared" si="80"/>
        <v>0.27144044986509819</v>
      </c>
      <c r="D1016" s="208">
        <f t="shared" si="76"/>
        <v>-0.52163797012375379</v>
      </c>
      <c r="E1016" s="208">
        <f>-((C1016-C1015)/($A$3))*$E$2*'PID Reaction'!$H$4</f>
        <v>6.1904695253328788</v>
      </c>
      <c r="F1016" s="208">
        <f t="shared" si="77"/>
        <v>2.0654479990589545</v>
      </c>
    </row>
    <row r="1017" spans="1:6" x14ac:dyDescent="0.25">
      <c r="A1017" s="208">
        <f t="shared" si="79"/>
        <v>0.12637499999999993</v>
      </c>
      <c r="B1017" s="208">
        <f t="shared" si="78"/>
        <v>2.2056598422078326E-3</v>
      </c>
      <c r="C1017" s="208">
        <f t="shared" si="80"/>
        <v>0.22197396568943334</v>
      </c>
      <c r="D1017" s="208">
        <f t="shared" si="76"/>
        <v>-0.42657624882401163</v>
      </c>
      <c r="E1017" s="208">
        <f>-((C1017-C1016)/($A$3))*$E$2*'PID Reaction'!$H$4</f>
        <v>6.2802648309424081</v>
      </c>
      <c r="F1017" s="208">
        <f t="shared" si="77"/>
        <v>2.2640665629880292</v>
      </c>
    </row>
    <row r="1018" spans="1:6" x14ac:dyDescent="0.25">
      <c r="A1018" s="208">
        <f t="shared" si="79"/>
        <v>0.12649999999999992</v>
      </c>
      <c r="B1018" s="208">
        <f t="shared" si="78"/>
        <v>2.2078415037728254E-3</v>
      </c>
      <c r="C1018" s="208">
        <f t="shared" si="80"/>
        <v>0.17192910027944644</v>
      </c>
      <c r="D1018" s="208">
        <f t="shared" si="76"/>
        <v>-0.33040302917102343</v>
      </c>
      <c r="E1018" s="208">
        <f>-((C1018-C1017)/($A$3))*$E$2*'PID Reaction'!$H$4</f>
        <v>6.353696112451936</v>
      </c>
      <c r="F1018" s="208">
        <f t="shared" si="77"/>
        <v>2.4567858152155222</v>
      </c>
    </row>
    <row r="1019" spans="1:6" x14ac:dyDescent="0.25">
      <c r="A1019" s="208">
        <f t="shared" si="79"/>
        <v>0.1266249999999999</v>
      </c>
      <c r="B1019" s="208">
        <f t="shared" si="78"/>
        <v>2.2100231653378183E-3</v>
      </c>
      <c r="C1019" s="208">
        <f t="shared" si="80"/>
        <v>0.12143625185972809</v>
      </c>
      <c r="D1019" s="208">
        <f t="shared" si="76"/>
        <v>-0.23336890264891388</v>
      </c>
      <c r="E1019" s="208">
        <f>-((C1019-C1018)/($A$3))*$E$2*'PID Reaction'!$H$4</f>
        <v>6.4105720353674407</v>
      </c>
      <c r="F1019" s="208">
        <f t="shared" si="77"/>
        <v>2.6431036013619296</v>
      </c>
    </row>
    <row r="1020" spans="1:6" x14ac:dyDescent="0.25">
      <c r="A1020" s="208">
        <f t="shared" si="79"/>
        <v>0.12674999999999989</v>
      </c>
      <c r="B1020" s="208">
        <f t="shared" si="78"/>
        <v>2.2122048269028107E-3</v>
      </c>
      <c r="C1020" s="208">
        <f t="shared" si="80"/>
        <v>7.0626985931209488E-2</v>
      </c>
      <c r="D1020" s="208">
        <f t="shared" si="76"/>
        <v>-0.13572670394344255</v>
      </c>
      <c r="E1020" s="208">
        <f>-((C1020-C1019)/($A$3))*$E$2*'PID Reaction'!$H$4</f>
        <v>6.4507444022847205</v>
      </c>
      <c r="F1020" s="208">
        <f t="shared" si="77"/>
        <v>2.8225344468772464</v>
      </c>
    </row>
    <row r="1021" spans="1:6" x14ac:dyDescent="0.25">
      <c r="A1021" s="208">
        <f t="shared" si="79"/>
        <v>0.12687499999999988</v>
      </c>
      <c r="B1021" s="208">
        <f t="shared" si="78"/>
        <v>2.2143864884678036E-3</v>
      </c>
      <c r="C1021" s="208">
        <f t="shared" si="80"/>
        <v>1.9633692460677497E-2</v>
      </c>
      <c r="D1021" s="208">
        <f t="shared" si="76"/>
        <v>-3.7730852149382377E-2</v>
      </c>
      <c r="E1021" s="208">
        <f>-((C1021-C1020)/($A$3))*$E$2*'PID Reaction'!$H$4</f>
        <v>6.4741085390187409</v>
      </c>
      <c r="F1021" s="208">
        <f t="shared" si="77"/>
        <v>2.9946108220059044</v>
      </c>
    </row>
    <row r="1022" spans="1:6" x14ac:dyDescent="0.25">
      <c r="A1022" s="208">
        <f t="shared" si="79"/>
        <v>0.12699999999999986</v>
      </c>
      <c r="B1022" s="208">
        <f t="shared" si="78"/>
        <v>2.216568150032796E-3</v>
      </c>
      <c r="C1022" s="208">
        <f t="shared" si="80"/>
        <v>-3.1410759078065731E-2</v>
      </c>
      <c r="D1022" s="208">
        <f t="shared" si="76"/>
        <v>6.0363312150682039E-2</v>
      </c>
      <c r="E1022" s="208">
        <f>-((C1022-C1021)/($A$3))*$E$2*'PID Reaction'!$H$4</f>
        <v>6.4806035673588394</v>
      </c>
      <c r="F1022" s="208">
        <f t="shared" si="77"/>
        <v>3.1588843599949259</v>
      </c>
    </row>
    <row r="1023" spans="1:6" x14ac:dyDescent="0.25">
      <c r="A1023" s="208">
        <f t="shared" si="79"/>
        <v>0.12712499999999985</v>
      </c>
      <c r="B1023" s="208">
        <f t="shared" si="78"/>
        <v>2.2187498115977889E-3</v>
      </c>
      <c r="C1023" s="208">
        <f t="shared" si="80"/>
        <v>-8.2373365912424126E-2</v>
      </c>
      <c r="D1023" s="208">
        <f t="shared" si="76"/>
        <v>0.15830019220854194</v>
      </c>
      <c r="E1023" s="208">
        <f>-((C1023-C1022)/($A$3))*$E$2*'PID Reaction'!$H$4</f>
        <v>6.4702125636901409</v>
      </c>
      <c r="F1023" s="208">
        <f t="shared" si="77"/>
        <v>3.3149270253702294</v>
      </c>
    </row>
    <row r="1024" spans="1:6" x14ac:dyDescent="0.25">
      <c r="A1024" s="208">
        <f t="shared" si="79"/>
        <v>0.12724999999999984</v>
      </c>
      <c r="B1024" s="208">
        <f t="shared" si="78"/>
        <v>2.2209314731627813E-3</v>
      </c>
      <c r="C1024" s="208">
        <f t="shared" si="80"/>
        <v>-0.13312133852647787</v>
      </c>
      <c r="D1024" s="208">
        <f t="shared" si="76"/>
        <v>0.25582460109987359</v>
      </c>
      <c r="E1024" s="208">
        <f>-((C1024-C1023)/($A$3))*$E$2*'PID Reaction'!$H$4</f>
        <v>6.4429626030802618</v>
      </c>
      <c r="F1024" s="208">
        <f t="shared" si="77"/>
        <v>3.4623322292367495</v>
      </c>
    </row>
    <row r="1025" spans="1:6" x14ac:dyDescent="0.25">
      <c r="A1025" s="208">
        <f t="shared" si="79"/>
        <v>0.12737499999999982</v>
      </c>
      <c r="B1025" s="208">
        <f t="shared" si="78"/>
        <v>2.2231131347277742E-3</v>
      </c>
      <c r="C1025" s="208">
        <f t="shared" si="80"/>
        <v>-0.18352244666097028</v>
      </c>
      <c r="D1025" s="208">
        <f t="shared" si="76"/>
        <v>0.35268242664625304</v>
      </c>
      <c r="E1025" s="208">
        <f>-((C1025-C1024)/($A$3))*$E$2*'PID Reaction'!$H$4</f>
        <v>6.3989246887551561</v>
      </c>
      <c r="F1025" s="208">
        <f t="shared" si="77"/>
        <v>3.6007158886979025</v>
      </c>
    </row>
    <row r="1026" spans="1:6" x14ac:dyDescent="0.25">
      <c r="A1026" s="208">
        <f t="shared" si="79"/>
        <v>0.12749999999999981</v>
      </c>
      <c r="B1026" s="208">
        <f t="shared" si="78"/>
        <v>2.225294796292767E-3</v>
      </c>
      <c r="C1026" s="208">
        <f t="shared" si="80"/>
        <v>-0.23344536385583392</v>
      </c>
      <c r="D1026" s="208">
        <f t="shared" si="76"/>
        <v>0.44862129353631031</v>
      </c>
      <c r="E1026" s="208">
        <f>-((C1026-C1025)/($A$3))*$E$2*'PID Reaction'!$H$4</f>
        <v>6.3382135670598867</v>
      </c>
      <c r="F1026" s="208">
        <f t="shared" si="77"/>
        <v>3.7297174276313192</v>
      </c>
    </row>
    <row r="1027" spans="1:6" x14ac:dyDescent="0.25">
      <c r="A1027" s="208">
        <f t="shared" si="79"/>
        <v>0.12762499999999979</v>
      </c>
      <c r="B1027" s="208">
        <f t="shared" si="78"/>
        <v>2.2274764578577595E-3</v>
      </c>
      <c r="C1027" s="208">
        <f t="shared" si="80"/>
        <v>-0.28276000963800008</v>
      </c>
      <c r="D1027" s="208">
        <f t="shared" si="76"/>
        <v>0.54339122092173031</v>
      </c>
      <c r="E1027" s="208">
        <f>-((C1027-C1026)/($A$3))*$E$2*'PID Reaction'!$H$4</f>
        <v>6.2609874285038138</v>
      </c>
      <c r="F1027" s="208">
        <f t="shared" si="77"/>
        <v>3.8490007162162181</v>
      </c>
    </row>
    <row r="1028" spans="1:6" x14ac:dyDescent="0.25">
      <c r="A1028" s="208">
        <f t="shared" si="79"/>
        <v>0.12774999999999978</v>
      </c>
      <c r="B1028" s="208">
        <f t="shared" si="78"/>
        <v>2.2296581194227523E-3</v>
      </c>
      <c r="C1028" s="208">
        <f t="shared" si="80"/>
        <v>-0.33133788846248974</v>
      </c>
      <c r="D1028" s="208">
        <f t="shared" si="76"/>
        <v>0.63674527377390511</v>
      </c>
      <c r="E1028" s="208">
        <f>-((C1028-C1027)/($A$3))*$E$2*'PID Reaction'!$H$4</f>
        <v>6.1674474955572069</v>
      </c>
      <c r="F1028" s="208">
        <f t="shared" si="77"/>
        <v>3.9582549467619668</v>
      </c>
    </row>
    <row r="1029" spans="1:6" x14ac:dyDescent="0.25">
      <c r="A1029" s="208">
        <f t="shared" si="79"/>
        <v>0.12787499999999977</v>
      </c>
      <c r="B1029" s="208">
        <f t="shared" si="78"/>
        <v>2.2318397809877447E-3</v>
      </c>
      <c r="C1029" s="208">
        <f t="shared" si="80"/>
        <v>-0.37905242452374249</v>
      </c>
      <c r="D1029" s="208">
        <f t="shared" si="76"/>
        <v>0.72844020630425699</v>
      </c>
      <c r="E1029" s="208">
        <f>-((C1029-C1028)/($A$3))*$E$2*'PID Reaction'!$H$4</f>
        <v>6.0578374983366494</v>
      </c>
      <c r="F1029" s="208">
        <f t="shared" si="77"/>
        <v>4.0571954435564521</v>
      </c>
    </row>
    <row r="1030" spans="1:6" x14ac:dyDescent="0.25">
      <c r="A1030" s="208">
        <f t="shared" si="79"/>
        <v>0.12799999999999975</v>
      </c>
      <c r="B1030" s="208">
        <f t="shared" si="78"/>
        <v>2.2340214425527376E-3</v>
      </c>
      <c r="C1030" s="208">
        <f t="shared" si="80"/>
        <v>-0.42577929156498334</v>
      </c>
      <c r="D1030" s="208">
        <f t="shared" si="76"/>
        <v>0.81823709577209114</v>
      </c>
      <c r="E1030" s="208">
        <f>-((C1030-C1029)/($A$3))*$E$2*'PID Reaction'!$H$4</f>
        <v>5.9324430395559373</v>
      </c>
      <c r="F1030" s="208">
        <f t="shared" si="77"/>
        <v>4.1455644046252607</v>
      </c>
    </row>
    <row r="1031" spans="1:6" x14ac:dyDescent="0.25">
      <c r="A1031" s="208">
        <f t="shared" si="79"/>
        <v>0.12812499999999974</v>
      </c>
      <c r="B1031" s="208">
        <f t="shared" si="78"/>
        <v>2.23620310411773E-3</v>
      </c>
      <c r="C1031" s="208">
        <f t="shared" si="80"/>
        <v>-0.47139673682589883</v>
      </c>
      <c r="D1031" s="208">
        <f t="shared" si="76"/>
        <v>0.90590196502780296</v>
      </c>
      <c r="E1031" s="208">
        <f>-((C1031-C1030)/($A$3))*$E$2*'PID Reaction'!$H$4</f>
        <v>5.7915908503258304</v>
      </c>
      <c r="F1031" s="208">
        <f t="shared" si="77"/>
        <v>4.2231315734666719</v>
      </c>
    </row>
    <row r="1032" spans="1:6" x14ac:dyDescent="0.25">
      <c r="A1032" s="208">
        <f t="shared" si="79"/>
        <v>0.12824999999999973</v>
      </c>
      <c r="B1032" s="208">
        <f t="shared" si="78"/>
        <v>2.2383847656827229E-3</v>
      </c>
      <c r="C1032" s="208">
        <f t="shared" si="80"/>
        <v>-0.51578589828495214</v>
      </c>
      <c r="D1032" s="208">
        <f t="shared" ref="D1032:D1095" si="81">-C1032*$D$2*$H$2</f>
        <v>0.99120639217012396</v>
      </c>
      <c r="E1032" s="208">
        <f>-((C1032-C1031)/($A$3))*$E$2*'PID Reaction'!$H$4</f>
        <v>5.6356479388414069</v>
      </c>
      <c r="F1032" s="208">
        <f t="shared" ref="F1032:F1095" si="82">F1031+$F$3*(E1032-F1031)</f>
        <v>4.2896948390147216</v>
      </c>
    </row>
    <row r="1033" spans="1:6" x14ac:dyDescent="0.25">
      <c r="A1033" s="208">
        <f t="shared" si="79"/>
        <v>0.12837499999999971</v>
      </c>
      <c r="B1033" s="208">
        <f t="shared" si="78"/>
        <v>2.2405664272477153E-3</v>
      </c>
      <c r="C1033" s="208">
        <f t="shared" si="80"/>
        <v>-0.55883111436930832</v>
      </c>
      <c r="D1033" s="208">
        <f t="shared" si="81"/>
        <v>1.0739281057280747</v>
      </c>
      <c r="E1033" s="208">
        <f>-((C1033-C1032)/($A$3))*$E$2*'PID Reaction'!$H$4</f>
        <v>5.4650206340698606</v>
      </c>
      <c r="F1033" s="208">
        <f t="shared" si="82"/>
        <v>4.3450807622645184</v>
      </c>
    </row>
    <row r="1034" spans="1:6" x14ac:dyDescent="0.25">
      <c r="A1034" s="208">
        <f t="shared" si="79"/>
        <v>0.1284999999999997</v>
      </c>
      <c r="B1034" s="208">
        <f t="shared" si="78"/>
        <v>2.2427480888127082E-3</v>
      </c>
      <c r="C1034" s="208">
        <f t="shared" si="80"/>
        <v>-0.60042022532577932</v>
      </c>
      <c r="D1034" s="208">
        <f t="shared" si="81"/>
        <v>1.1538515638175633</v>
      </c>
      <c r="E1034" s="208">
        <f>-((C1034-C1033)/($A$3))*$E$2*'PID Reaction'!$H$4</f>
        <v>5.2801535270335567</v>
      </c>
      <c r="F1034" s="208">
        <f t="shared" si="82"/>
        <v>4.3891450281900735</v>
      </c>
    </row>
    <row r="1035" spans="1:6" x14ac:dyDescent="0.25">
      <c r="A1035" s="208">
        <f t="shared" si="79"/>
        <v>0.12862499999999968</v>
      </c>
      <c r="B1035" s="208">
        <f t="shared" si="78"/>
        <v>2.2449297503777011E-3</v>
      </c>
      <c r="C1035" s="208">
        <f t="shared" si="80"/>
        <v>-0.6404448654671866</v>
      </c>
      <c r="D1035" s="208">
        <f t="shared" si="81"/>
        <v>1.2307685157629114</v>
      </c>
      <c r="E1035" s="208">
        <f>-((C1035-C1034)/($A$3))*$E$2*'PID Reaction'!$H$4</f>
        <v>5.0815283123530666</v>
      </c>
      <c r="F1035" s="208">
        <f t="shared" si="82"/>
        <v>4.4217728217749963</v>
      </c>
    </row>
    <row r="1036" spans="1:6" x14ac:dyDescent="0.25">
      <c r="A1036" s="208">
        <f t="shared" si="79"/>
        <v>0.12874999999999967</v>
      </c>
      <c r="B1036" s="208">
        <f t="shared" si="78"/>
        <v>2.2471114119426935E-3</v>
      </c>
      <c r="C1036" s="208">
        <f t="shared" si="80"/>
        <v>-0.67880074553284164</v>
      </c>
      <c r="D1036" s="208">
        <f t="shared" si="81"/>
        <v>1.3044785447202831</v>
      </c>
      <c r="E1036" s="208">
        <f>-((C1036-C1035)/($A$3))*$E$2*'PID Reaction'!$H$4</f>
        <v>4.8696625331355641</v>
      </c>
      <c r="F1036" s="208">
        <f t="shared" si="82"/>
        <v>4.4428791271774282</v>
      </c>
    </row>
    <row r="1037" spans="1:6" x14ac:dyDescent="0.25">
      <c r="A1037" s="208">
        <f t="shared" si="79"/>
        <v>0.12887499999999966</v>
      </c>
      <c r="B1037" s="208">
        <f t="shared" si="78"/>
        <v>2.2492930735076863E-3</v>
      </c>
      <c r="C1037" s="208">
        <f t="shared" si="80"/>
        <v>-0.71538792442748822</v>
      </c>
      <c r="D1037" s="208">
        <f t="shared" si="81"/>
        <v>1.3747895898892812</v>
      </c>
      <c r="E1037" s="208">
        <f>-((C1037-C1036)/($A$3))*$E$2*'PID Reaction'!$H$4</f>
        <v>4.6451082324643282</v>
      </c>
      <c r="F1037" s="208">
        <f t="shared" si="82"/>
        <v>4.4524089492500982</v>
      </c>
    </row>
    <row r="1038" spans="1:6" x14ac:dyDescent="0.25">
      <c r="A1038" s="208">
        <f t="shared" si="79"/>
        <v>0.12899999999999964</v>
      </c>
      <c r="B1038" s="208">
        <f t="shared" si="78"/>
        <v>2.2514747350726788E-3</v>
      </c>
      <c r="C1038" s="208">
        <f t="shared" si="80"/>
        <v>-0.750111069630361</v>
      </c>
      <c r="D1038" s="208">
        <f t="shared" si="81"/>
        <v>1.4415184469514501</v>
      </c>
      <c r="E1038" s="208">
        <f>-((C1038-C1037)/($A$3))*$E$2*'PID Reaction'!$H$4</f>
        <v>4.408450514956729</v>
      </c>
      <c r="F1038" s="208">
        <f t="shared" si="82"/>
        <v>4.4503374568365075</v>
      </c>
    </row>
    <row r="1039" spans="1:6" x14ac:dyDescent="0.25">
      <c r="A1039" s="208">
        <f t="shared" si="79"/>
        <v>0.12912499999999963</v>
      </c>
      <c r="B1039" s="208">
        <f t="shared" si="78"/>
        <v>2.2536563966376716E-3</v>
      </c>
      <c r="C1039" s="208">
        <f t="shared" si="80"/>
        <v>-0.78287970559620501</v>
      </c>
      <c r="D1039" s="208">
        <f t="shared" si="81"/>
        <v>1.5044912454324511</v>
      </c>
      <c r="E1039" s="208">
        <f>-((C1039-C1038)/($A$3))*$E$2*'PID Reaction'!$H$4</f>
        <v>4.1603060222235548</v>
      </c>
      <c r="F1039" s="208">
        <f t="shared" si="82"/>
        <v>4.4366700474721554</v>
      </c>
    </row>
    <row r="1040" spans="1:6" x14ac:dyDescent="0.25">
      <c r="A1040" s="208">
        <f t="shared" si="79"/>
        <v>0.12924999999999962</v>
      </c>
      <c r="B1040" s="208">
        <f t="shared" ref="B1040:B1103" si="83">RADIANS(A1040)</f>
        <v>2.2558380582026641E-3</v>
      </c>
      <c r="C1040" s="208">
        <f t="shared" si="80"/>
        <v>-0.81360844950069722</v>
      </c>
      <c r="D1040" s="208">
        <f t="shared" si="81"/>
        <v>1.56354390174347</v>
      </c>
      <c r="E1040" s="208">
        <f>-((C1040-C1039)/($A$3))*$E$2*'PID Reaction'!$H$4</f>
        <v>3.90132132611433</v>
      </c>
      <c r="F1040" s="208">
        <f t="shared" si="82"/>
        <v>4.4114423333202586</v>
      </c>
    </row>
    <row r="1041" spans="1:6" x14ac:dyDescent="0.25">
      <c r="A1041" s="208">
        <f t="shared" ref="A1041:A1104" si="84">A1040+$A$3</f>
        <v>0.1293749999999996</v>
      </c>
      <c r="B1041" s="208">
        <f t="shared" si="83"/>
        <v>2.2580197197676569E-3</v>
      </c>
      <c r="C1041" s="208">
        <f t="shared" ref="C1041:C1104" si="85">$C$2*COS(B1041*$B$2*360)</f>
        <v>-0.84221723371619994</v>
      </c>
      <c r="D1041" s="208">
        <f t="shared" si="81"/>
        <v>1.6185225467217701</v>
      </c>
      <c r="E1041" s="208">
        <f>-((C1041-C1040)/($A$3))*$E$2*'PID Reaction'!$H$4</f>
        <v>3.6321712440002254</v>
      </c>
      <c r="F1041" s="208">
        <f t="shared" si="82"/>
        <v>4.3747200483798174</v>
      </c>
    </row>
    <row r="1042" spans="1:6" x14ac:dyDescent="0.25">
      <c r="A1042" s="208">
        <f t="shared" si="84"/>
        <v>0.12949999999999959</v>
      </c>
      <c r="B1042" s="208">
        <f t="shared" si="83"/>
        <v>2.2602013813326494E-3</v>
      </c>
      <c r="C1042" s="208">
        <f t="shared" si="85"/>
        <v>-0.86863151443810493</v>
      </c>
      <c r="D1042" s="208">
        <f t="shared" si="81"/>
        <v>1.6692839265562838</v>
      </c>
      <c r="E1042" s="208">
        <f>-((C1042-C1041)/($A$3))*$E$2*'PID Reaction'!$H$4</f>
        <v>3.353557080453057</v>
      </c>
      <c r="F1042" s="208">
        <f t="shared" si="82"/>
        <v>4.3265988772074673</v>
      </c>
    </row>
    <row r="1043" spans="1:6" x14ac:dyDescent="0.25">
      <c r="A1043" s="208">
        <f t="shared" si="84"/>
        <v>0.12962499999999957</v>
      </c>
      <c r="B1043" s="208">
        <f t="shared" si="83"/>
        <v>2.2623830428976422E-3</v>
      </c>
      <c r="C1043" s="208">
        <f t="shared" si="85"/>
        <v>-0.89278246591813959</v>
      </c>
      <c r="D1043" s="208">
        <f t="shared" si="81"/>
        <v>1.7156957760535256</v>
      </c>
      <c r="E1043" s="208">
        <f>-((C1043-C1042)/($A$3))*$E$2*'PID Reaction'!$H$4</f>
        <v>3.0662047999051989</v>
      </c>
      <c r="F1043" s="208">
        <f t="shared" si="82"/>
        <v>4.2672042055992536</v>
      </c>
    </row>
    <row r="1044" spans="1:6" x14ac:dyDescent="0.25">
      <c r="A1044" s="208">
        <f t="shared" si="84"/>
        <v>0.12974999999999956</v>
      </c>
      <c r="B1044" s="208">
        <f t="shared" si="83"/>
        <v>2.2645647044626351E-3</v>
      </c>
      <c r="C1044" s="208">
        <f t="shared" si="85"/>
        <v>-0.91460715979854101</v>
      </c>
      <c r="D1044" s="208">
        <f t="shared" si="81"/>
        <v>1.7576371632712484</v>
      </c>
      <c r="E1044" s="208">
        <f>-((C1044-C1043)/($A$3))*$E$2*'PID Reaction'!$H$4</f>
        <v>2.7708631350557646</v>
      </c>
      <c r="F1044" s="208">
        <f t="shared" si="82"/>
        <v>4.1966907938819915</v>
      </c>
    </row>
    <row r="1045" spans="1:6" x14ac:dyDescent="0.25">
      <c r="A1045" s="208">
        <f t="shared" si="84"/>
        <v>0.12987499999999955</v>
      </c>
      <c r="B1045" s="208">
        <f t="shared" si="83"/>
        <v>2.2667463660276275E-3</v>
      </c>
      <c r="C1045" s="208">
        <f t="shared" si="85"/>
        <v>-0.93404872907985215</v>
      </c>
      <c r="D1045" s="208">
        <f t="shared" si="81"/>
        <v>1.7949988046219152</v>
      </c>
      <c r="E1045" s="208">
        <f>-((C1045-C1044)/($A$3))*$E$2*'PID Reaction'!$H$4</f>
        <v>2.4683016359552612</v>
      </c>
      <c r="F1045" s="208">
        <f t="shared" si="82"/>
        <v>4.1152423736656889</v>
      </c>
    </row>
    <row r="1046" spans="1:6" x14ac:dyDescent="0.25">
      <c r="A1046" s="208">
        <f t="shared" si="84"/>
        <v>0.12999999999999953</v>
      </c>
      <c r="B1046" s="208">
        <f t="shared" si="83"/>
        <v>2.2689280275926204E-3</v>
      </c>
      <c r="C1046" s="208">
        <f t="shared" si="85"/>
        <v>-0.95105651629509635</v>
      </c>
      <c r="D1046" s="208">
        <f t="shared" si="81"/>
        <v>1.8276833496249385</v>
      </c>
      <c r="E1046" s="208">
        <f>-((C1046-C1045)/($A$3))*$E$2*'PID Reaction'!$H$4</f>
        <v>2.1593086648474045</v>
      </c>
      <c r="F1046" s="208">
        <f t="shared" si="82"/>
        <v>4.0230711691077063</v>
      </c>
    </row>
    <row r="1047" spans="1:6" x14ac:dyDescent="0.25">
      <c r="A1047" s="208">
        <f t="shared" si="84"/>
        <v>0.13012499999999952</v>
      </c>
      <c r="B1047" s="208">
        <f t="shared" si="83"/>
        <v>2.2711096891576128E-3</v>
      </c>
      <c r="C1047" s="208">
        <f t="shared" si="85"/>
        <v>-0.96558620550418894</v>
      </c>
      <c r="D1047" s="208">
        <f t="shared" si="81"/>
        <v>1.85560563456562</v>
      </c>
      <c r="E1047" s="208">
        <f>-((C1047-C1046)/($A$3))*$E$2*'PID Reaction'!$H$4</f>
        <v>1.8446893419863948</v>
      </c>
      <c r="F1047" s="208">
        <f t="shared" si="82"/>
        <v>3.920417343935739</v>
      </c>
    </row>
    <row r="1048" spans="1:6" x14ac:dyDescent="0.25">
      <c r="A1048" s="208">
        <f t="shared" si="84"/>
        <v>0.13024999999999951</v>
      </c>
      <c r="B1048" s="208">
        <f t="shared" si="83"/>
        <v>2.2732913507226057E-3</v>
      </c>
      <c r="C1048" s="208">
        <f t="shared" si="85"/>
        <v>-0.97759993776474763</v>
      </c>
      <c r="D1048" s="208">
        <f t="shared" si="81"/>
        <v>1.8786929044000262</v>
      </c>
      <c r="E1048" s="208">
        <f>-((C1048-C1047)/($A$3))*$E$2*'PID Reaction'!$H$4</f>
        <v>1.5252634478005305</v>
      </c>
      <c r="F1048" s="208">
        <f t="shared" si="82"/>
        <v>3.8075483756710091</v>
      </c>
    </row>
    <row r="1049" spans="1:6" x14ac:dyDescent="0.25">
      <c r="A1049" s="208">
        <f t="shared" si="84"/>
        <v>0.13037499999999949</v>
      </c>
      <c r="B1049" s="208">
        <f t="shared" si="83"/>
        <v>2.2754730122875981E-3</v>
      </c>
      <c r="C1049" s="208">
        <f t="shared" si="85"/>
        <v>-0.9870664097783306</v>
      </c>
      <c r="D1049" s="208">
        <f t="shared" si="81"/>
        <v>1.8968850023274091</v>
      </c>
      <c r="E1049" s="208">
        <f>-((C1049-C1048)/($A$3))*$E$2*'PID Reaction'!$H$4</f>
        <v>1.2018632868444938</v>
      </c>
      <c r="F1049" s="208">
        <f t="shared" si="82"/>
        <v>3.6847583586816213</v>
      </c>
    </row>
    <row r="1050" spans="1:6" x14ac:dyDescent="0.25">
      <c r="A1050" s="208">
        <f t="shared" si="84"/>
        <v>0.13049999999999948</v>
      </c>
      <c r="B1050" s="208">
        <f t="shared" si="83"/>
        <v>2.277654673852591E-3</v>
      </c>
      <c r="C1050" s="208">
        <f t="shared" si="85"/>
        <v>-0.99396095545515661</v>
      </c>
      <c r="D1050" s="208">
        <f t="shared" si="81"/>
        <v>1.9101345265363929</v>
      </c>
      <c r="E1050" s="208">
        <f>-((C1050-C1049)/($A$3))*$E$2*'PID Reaction'!$H$4</f>
        <v>0.87533151912983065</v>
      </c>
      <c r="F1050" s="208">
        <f t="shared" si="82"/>
        <v>3.552367237882613</v>
      </c>
    </row>
    <row r="1051" spans="1:6" x14ac:dyDescent="0.25">
      <c r="A1051" s="208">
        <f t="shared" si="84"/>
        <v>0.13062499999999946</v>
      </c>
      <c r="B1051" s="208">
        <f t="shared" si="83"/>
        <v>2.2798363354175838E-3</v>
      </c>
      <c r="C1051" s="208">
        <f t="shared" si="85"/>
        <v>-0.99826561018470361</v>
      </c>
      <c r="D1051" s="208">
        <f t="shared" si="81"/>
        <v>1.9184069537163526</v>
      </c>
      <c r="E1051" s="208">
        <f>-((C1051-C1050)/($A$3))*$E$2*'PID Reaction'!$H$4</f>
        <v>0.54651896446328674</v>
      </c>
      <c r="F1051" s="208">
        <f t="shared" si="82"/>
        <v>3.4107199750789174</v>
      </c>
    </row>
    <row r="1052" spans="1:6" x14ac:dyDescent="0.25">
      <c r="A1052" s="208">
        <f t="shared" si="84"/>
        <v>0.13074999999999945</v>
      </c>
      <c r="B1052" s="208">
        <f t="shared" si="83"/>
        <v>2.2820179969825763E-3</v>
      </c>
      <c r="C1052" s="208">
        <f t="shared" si="85"/>
        <v>-0.999969157644788</v>
      </c>
      <c r="D1052" s="208">
        <f t="shared" si="81"/>
        <v>1.921680729012295</v>
      </c>
      <c r="E1052" s="208">
        <f>-((C1052-C1051)/($A$3))*$E$2*'PID Reaction'!$H$4</f>
        <v>0.21628238553231374</v>
      </c>
      <c r="F1052" s="208">
        <f t="shared" si="82"/>
        <v>3.2601856501238569</v>
      </c>
    </row>
    <row r="1053" spans="1:6" x14ac:dyDescent="0.25">
      <c r="A1053" s="208">
        <f t="shared" si="84"/>
        <v>0.13087499999999944</v>
      </c>
      <c r="B1053" s="208">
        <f t="shared" si="83"/>
        <v>2.2841996585475691E-3</v>
      </c>
      <c r="C1053" s="208">
        <f t="shared" si="85"/>
        <v>-0.99906715902710486</v>
      </c>
      <c r="D1053" s="208">
        <f t="shared" si="81"/>
        <v>1.9199473221887486</v>
      </c>
      <c r="E1053" s="208">
        <f>-((C1053-C1052)/($A$3))*$E$2*'PID Reaction'!$H$4</f>
        <v>-0.11451774450105169</v>
      </c>
      <c r="F1053" s="208">
        <f t="shared" si="82"/>
        <v>3.1011564992348846</v>
      </c>
    </row>
    <row r="1054" spans="1:6" x14ac:dyDescent="0.25">
      <c r="A1054" s="208">
        <f t="shared" si="84"/>
        <v>0.13099999999999942</v>
      </c>
      <c r="B1054" s="208">
        <f t="shared" si="83"/>
        <v>2.2863813201125615E-3</v>
      </c>
      <c r="C1054" s="208">
        <f t="shared" si="85"/>
        <v>-0.99556196460310287</v>
      </c>
      <c r="D1054" s="208">
        <f t="shared" si="81"/>
        <v>1.9132112498563669</v>
      </c>
      <c r="E1054" s="208">
        <f>-((C1054-C1053)/($A$3))*$E$2*'PID Reaction'!$H$4</f>
        <v>-0.44501948407129249</v>
      </c>
      <c r="F1054" s="208">
        <f t="shared" si="82"/>
        <v>2.9340468929725159</v>
      </c>
    </row>
    <row r="1055" spans="1:6" x14ac:dyDescent="0.25">
      <c r="A1055" s="208">
        <f t="shared" si="84"/>
        <v>0.13112499999999941</v>
      </c>
      <c r="B1055" s="208">
        <f t="shared" si="83"/>
        <v>2.2885629816775544E-3</v>
      </c>
      <c r="C1055" s="208">
        <f t="shared" si="85"/>
        <v>-0.98946270760005239</v>
      </c>
      <c r="D1055" s="208">
        <f t="shared" si="81"/>
        <v>1.9014900637033247</v>
      </c>
      <c r="E1055" s="208">
        <f>-((C1055-C1054)/($A$3))*$E$2*'PID Reaction'!$H$4</f>
        <v>-0.7743616691072881</v>
      </c>
      <c r="F1055" s="208">
        <f t="shared" si="82"/>
        <v>2.7592922565454248</v>
      </c>
    </row>
    <row r="1056" spans="1:6" x14ac:dyDescent="0.25">
      <c r="A1056" s="208">
        <f t="shared" si="84"/>
        <v>0.13124999999999939</v>
      </c>
      <c r="B1056" s="208">
        <f t="shared" si="83"/>
        <v>2.2907446432425468E-3</v>
      </c>
      <c r="C1056" s="208">
        <f t="shared" si="85"/>
        <v>-0.98078528040327884</v>
      </c>
      <c r="D1056" s="208">
        <f t="shared" si="81"/>
        <v>1.8848143047621972</v>
      </c>
      <c r="E1056" s="208">
        <f>-((C1056-C1055)/($A$3))*$E$2*'PID Reaction'!$H$4</f>
        <v>-1.1016861569023708</v>
      </c>
      <c r="F1056" s="208">
        <f t="shared" si="82"/>
        <v>2.5773479352550792</v>
      </c>
    </row>
    <row r="1057" spans="1:6" x14ac:dyDescent="0.25">
      <c r="A1057" s="208">
        <f t="shared" si="84"/>
        <v>0.13137499999999938</v>
      </c>
      <c r="B1057" s="208">
        <f t="shared" si="83"/>
        <v>2.2929263048075397E-3</v>
      </c>
      <c r="C1057" s="208">
        <f t="shared" si="85"/>
        <v>-0.9695522931465258</v>
      </c>
      <c r="D1057" s="208">
        <f t="shared" si="81"/>
        <v>1.8632274238314046</v>
      </c>
      <c r="E1057" s="208">
        <f>-((C1057-C1056)/($A$3))*$E$2*'PID Reaction'!$H$4</f>
        <v>-1.4261400621173652</v>
      </c>
      <c r="F1057" s="208">
        <f t="shared" si="82"/>
        <v>2.3886880080358766</v>
      </c>
    </row>
    <row r="1058" spans="1:6" x14ac:dyDescent="0.25">
      <c r="A1058" s="208">
        <f t="shared" si="84"/>
        <v>0.13149999999999937</v>
      </c>
      <c r="B1058" s="208">
        <f t="shared" si="83"/>
        <v>2.2951079663725321E-3</v>
      </c>
      <c r="C1058" s="208">
        <f t="shared" si="85"/>
        <v>-0.95579301479840884</v>
      </c>
      <c r="D1058" s="208">
        <f t="shared" si="81"/>
        <v>1.8367856682586943</v>
      </c>
      <c r="E1058" s="208">
        <f>-((C1058-C1057)/($A$3))*$E$2*'PID Reaction'!$H$4</f>
        <v>-1.7468779790769298</v>
      </c>
      <c r="F1058" s="208">
        <f t="shared" si="82"/>
        <v>2.1938040521826352</v>
      </c>
    </row>
    <row r="1059" spans="1:6" x14ac:dyDescent="0.25">
      <c r="A1059" s="208">
        <f t="shared" si="84"/>
        <v>0.13162499999999935</v>
      </c>
      <c r="B1059" s="208">
        <f t="shared" si="83"/>
        <v>2.297289627937525E-3</v>
      </c>
      <c r="C1059" s="208">
        <f t="shared" si="85"/>
        <v>-0.93954329689840033</v>
      </c>
      <c r="D1059" s="208">
        <f t="shared" si="81"/>
        <v>1.8055579353815321</v>
      </c>
      <c r="E1059" s="208">
        <f>-((C1059-C1058)/($A$3))*$E$2*'PID Reaction'!$H$4</f>
        <v>-2.0630641845850803</v>
      </c>
      <c r="F1059" s="208">
        <f t="shared" si="82"/>
        <v>1.9932038624836974</v>
      </c>
    </row>
    <row r="1060" spans="1:6" x14ac:dyDescent="0.25">
      <c r="A1060" s="208">
        <f t="shared" si="84"/>
        <v>0.13174999999999934</v>
      </c>
      <c r="B1060" s="208">
        <f t="shared" si="83"/>
        <v>2.2994712895025179E-3</v>
      </c>
      <c r="C1060" s="208">
        <f t="shared" si="85"/>
        <v>-0.92084548014112722</v>
      </c>
      <c r="D1060" s="208">
        <f t="shared" si="81"/>
        <v>1.76962559300641</v>
      </c>
      <c r="E1060" s="208">
        <f>-((C1060-C1059)/($A$3))*$E$2*'PID Reaction'!$H$4</f>
        <v>-2.3738748155033935</v>
      </c>
      <c r="F1060" s="208">
        <f t="shared" si="82"/>
        <v>1.7874101280975043</v>
      </c>
    </row>
    <row r="1061" spans="1:6" x14ac:dyDescent="0.25">
      <c r="A1061" s="208">
        <f t="shared" si="84"/>
        <v>0.13187499999999933</v>
      </c>
      <c r="B1061" s="208">
        <f t="shared" si="83"/>
        <v>2.3016529510675103E-3</v>
      </c>
      <c r="C1061" s="208">
        <f t="shared" si="85"/>
        <v>-0.89974828405234031</v>
      </c>
      <c r="D1061" s="208">
        <f t="shared" si="81"/>
        <v>1.7290822673947446</v>
      </c>
      <c r="E1061" s="208">
        <f>-((C1061-C1060)/($A$3))*$E$2*'PID Reaction'!$H$4</f>
        <v>-2.6785000154323853</v>
      </c>
      <c r="F1061" s="208">
        <f t="shared" si="82"/>
        <v>1.5769590706199197</v>
      </c>
    </row>
    <row r="1062" spans="1:6" x14ac:dyDescent="0.25">
      <c r="A1062" s="208">
        <f t="shared" si="84"/>
        <v>0.13199999999999931</v>
      </c>
      <c r="B1062" s="208">
        <f t="shared" si="83"/>
        <v>2.3038346126325032E-3</v>
      </c>
      <c r="C1062" s="208">
        <f t="shared" si="85"/>
        <v>-0.87630668004399781</v>
      </c>
      <c r="D1062" s="208">
        <f t="shared" si="81"/>
        <v>1.6840335993077524</v>
      </c>
      <c r="E1062" s="208">
        <f>-((C1062-C1061)/($A$3))*$E$2*'PID Reaction'!$H$4</f>
        <v>-2.9761460448991635</v>
      </c>
      <c r="F1062" s="208">
        <f t="shared" si="82"/>
        <v>1.3623990468908669</v>
      </c>
    </row>
    <row r="1063" spans="1:6" x14ac:dyDescent="0.25">
      <c r="A1063" s="208">
        <f t="shared" si="84"/>
        <v>0.1321249999999993</v>
      </c>
      <c r="B1063" s="208">
        <f t="shared" si="83"/>
        <v>2.3060162741974956E-3</v>
      </c>
      <c r="C1063" s="208">
        <f t="shared" si="85"/>
        <v>-0.85058174817933974</v>
      </c>
      <c r="D1063" s="208">
        <f t="shared" si="81"/>
        <v>1.6345969687461646</v>
      </c>
      <c r="E1063" s="208">
        <f>-((C1063-C1062)/($A$3))*$E$2*'PID Reaction'!$H$4</f>
        <v>-3.266037349536989</v>
      </c>
      <c r="F1063" s="208">
        <f t="shared" si="82"/>
        <v>1.1442891201814864</v>
      </c>
    </row>
    <row r="1064" spans="1:6" x14ac:dyDescent="0.25">
      <c r="A1064" s="208">
        <f t="shared" si="84"/>
        <v>0.13224999999999928</v>
      </c>
      <c r="B1064" s="208">
        <f t="shared" si="83"/>
        <v>2.3081979357624884E-3</v>
      </c>
      <c r="C1064" s="208">
        <f t="shared" si="85"/>
        <v>-0.82264051802102534</v>
      </c>
      <c r="D1064" s="208">
        <f t="shared" si="81"/>
        <v>1.5809011891017253</v>
      </c>
      <c r="E1064" s="208">
        <f>-((C1064-C1063)/($A$3))*$E$2*'PID Reaction'!$H$4</f>
        <v>-3.5474185808995959</v>
      </c>
      <c r="F1064" s="208">
        <f t="shared" si="82"/>
        <v>0.92319760348388169</v>
      </c>
    </row>
    <row r="1065" spans="1:6" x14ac:dyDescent="0.25">
      <c r="A1065" s="208">
        <f t="shared" si="84"/>
        <v>0.13237499999999927</v>
      </c>
      <c r="B1065" s="208">
        <f t="shared" si="83"/>
        <v>2.3103795973274809E-3</v>
      </c>
      <c r="C1065" s="208">
        <f t="shared" si="85"/>
        <v>-0.79255579397717213</v>
      </c>
      <c r="D1065" s="208">
        <f t="shared" si="81"/>
        <v>1.5230861715176909</v>
      </c>
      <c r="E1065" s="208">
        <f>-((C1065-C1064)/($A$3))*$E$2*'PID Reaction'!$H$4</f>
        <v>-3.8195565646076028</v>
      </c>
      <c r="F1065" s="208">
        <f t="shared" si="82"/>
        <v>0.69970057870000302</v>
      </c>
    </row>
    <row r="1066" spans="1:6" x14ac:dyDescent="0.25">
      <c r="A1066" s="208">
        <f t="shared" si="84"/>
        <v>0.13249999999999926</v>
      </c>
      <c r="B1066" s="208">
        <f t="shared" si="83"/>
        <v>2.3125612588924737E-3</v>
      </c>
      <c r="C1066" s="208">
        <f t="shared" si="85"/>
        <v>-0.76040596560022811</v>
      </c>
      <c r="D1066" s="208">
        <f t="shared" si="81"/>
        <v>1.4613025603325824</v>
      </c>
      <c r="E1066" s="208">
        <f>-((C1066-C1065)/($A$3))*$E$2*'PID Reaction'!$H$4</f>
        <v>-4.0817422107368131</v>
      </c>
      <c r="F1066" s="208">
        <f t="shared" si="82"/>
        <v>0.47438039558718414</v>
      </c>
    </row>
    <row r="1067" spans="1:6" x14ac:dyDescent="0.25">
      <c r="A1067" s="208">
        <f t="shared" si="84"/>
        <v>0.13262499999999924</v>
      </c>
      <c r="B1067" s="208">
        <f t="shared" si="83"/>
        <v>2.3147429204574662E-3</v>
      </c>
      <c r="C1067" s="208">
        <f t="shared" si="85"/>
        <v>-0.72627480333309946</v>
      </c>
      <c r="D1067" s="208">
        <f t="shared" si="81"/>
        <v>1.3957113405573507</v>
      </c>
      <c r="E1067" s="208">
        <f>-((C1067-C1066)/($A$3))*$E$2*'PID Reaction'!$H$4</f>
        <v>-4.3332923614346521</v>
      </c>
      <c r="F1067" s="208">
        <f t="shared" si="82"/>
        <v>0.24782415437233035</v>
      </c>
    </row>
    <row r="1068" spans="1:6" x14ac:dyDescent="0.25">
      <c r="A1068" s="208">
        <f t="shared" si="84"/>
        <v>0.13274999999999923</v>
      </c>
      <c r="B1068" s="208">
        <f t="shared" si="83"/>
        <v>2.316924582022459E-3</v>
      </c>
      <c r="C1068" s="208">
        <f t="shared" si="85"/>
        <v>-0.690251240234666</v>
      </c>
      <c r="D1068" s="208">
        <f t="shared" si="81"/>
        <v>1.3264834184085672</v>
      </c>
      <c r="E1068" s="208">
        <f>-((C1068-C1067)/($A$3))*$E$2*'PID Reaction'!$H$4</f>
        <v>-4.573551570977112</v>
      </c>
      <c r="F1068" s="208">
        <f t="shared" si="82"/>
        <v>2.0622175988020824E-2</v>
      </c>
    </row>
    <row r="1069" spans="1:6" x14ac:dyDescent="0.25">
      <c r="A1069" s="208">
        <f t="shared" si="84"/>
        <v>0.13287499999999922</v>
      </c>
      <c r="B1069" s="208">
        <f t="shared" si="83"/>
        <v>2.3191062435874519E-3</v>
      </c>
      <c r="C1069" s="208">
        <f t="shared" si="85"/>
        <v>-0.65242914025345111</v>
      </c>
      <c r="D1069" s="208">
        <f t="shared" si="81"/>
        <v>1.2537991759906673</v>
      </c>
      <c r="E1069" s="208">
        <f>-((C1069-C1068)/($A$3))*$E$2*'PID Reaction'!$H$4</f>
        <v>-4.8018938136150409</v>
      </c>
      <c r="F1069" s="208">
        <f t="shared" si="82"/>
        <v>-0.20663353608332352</v>
      </c>
    </row>
    <row r="1070" spans="1:6" x14ac:dyDescent="0.25">
      <c r="A1070" s="208">
        <f t="shared" si="84"/>
        <v>0.1329999999999992</v>
      </c>
      <c r="B1070" s="208">
        <f t="shared" si="83"/>
        <v>2.3212879051524443E-3</v>
      </c>
      <c r="C1070" s="208">
        <f t="shared" si="85"/>
        <v>-0.61290705365323073</v>
      </c>
      <c r="D1070" s="208">
        <f t="shared" si="81"/>
        <v>1.1778480012875596</v>
      </c>
      <c r="E1070" s="208">
        <f>-((C1070-C1069)/($A$3))*$E$2*'PID Reaction'!$H$4</f>
        <v>-5.0177241147639791</v>
      </c>
      <c r="F1070" s="208">
        <f t="shared" si="82"/>
        <v>-0.43335083834939669</v>
      </c>
    </row>
    <row r="1071" spans="1:6" x14ac:dyDescent="0.25">
      <c r="A1071" s="208">
        <f t="shared" si="84"/>
        <v>0.13312499999999919</v>
      </c>
      <c r="B1071" s="208">
        <f t="shared" si="83"/>
        <v>2.3234695667174372E-3</v>
      </c>
      <c r="C1071" s="208">
        <f t="shared" si="85"/>
        <v>-0.57178796022788136</v>
      </c>
      <c r="D1071" s="208">
        <f t="shared" si="81"/>
        <v>1.0988277946883287</v>
      </c>
      <c r="E1071" s="208">
        <f>-((C1071-C1070)/($A$3))*$E$2*'PID Reaction'!$H$4</f>
        <v>-5.2204801012823552</v>
      </c>
      <c r="F1071" s="208">
        <f t="shared" si="82"/>
        <v>-0.65893899021262026</v>
      </c>
    </row>
    <row r="1072" spans="1:6" x14ac:dyDescent="0.25">
      <c r="A1072" s="208">
        <f t="shared" si="84"/>
        <v>0.13324999999999917</v>
      </c>
      <c r="B1072" s="208">
        <f t="shared" si="83"/>
        <v>2.3256512282824296E-3</v>
      </c>
      <c r="C1072" s="208">
        <f t="shared" si="85"/>
        <v>-0.52917900097448023</v>
      </c>
      <c r="D1072" s="208">
        <f t="shared" si="81"/>
        <v>1.0169444533326977</v>
      </c>
      <c r="E1072" s="208">
        <f>-((C1072-C1071)/($A$3))*$E$2*'PID Reaction'!$H$4</f>
        <v>-5.4096334668118073</v>
      </c>
      <c r="F1072" s="208">
        <f t="shared" si="82"/>
        <v>-0.8828101932196244</v>
      </c>
    </row>
    <row r="1073" spans="1:6" x14ac:dyDescent="0.25">
      <c r="A1073" s="208">
        <f t="shared" si="84"/>
        <v>0.13337499999999916</v>
      </c>
      <c r="B1073" s="208">
        <f t="shared" si="83"/>
        <v>2.3278328898474225E-3</v>
      </c>
      <c r="C1073" s="208">
        <f t="shared" si="85"/>
        <v>-0.48519119892388163</v>
      </c>
      <c r="D1073" s="208">
        <f t="shared" si="81"/>
        <v>0.93241133461998038</v>
      </c>
      <c r="E1073" s="208">
        <f>-((C1073-C1072)/($A$3))*$E$2*'PID Reaction'!$H$4</f>
        <v>-5.5846913483439984</v>
      </c>
      <c r="F1073" s="208">
        <f t="shared" si="82"/>
        <v>-1.1043811226444897</v>
      </c>
    </row>
    <row r="1074" spans="1:6" x14ac:dyDescent="0.25">
      <c r="A1074" s="208">
        <f t="shared" si="84"/>
        <v>0.13349999999999915</v>
      </c>
      <c r="B1074" s="208">
        <f t="shared" si="83"/>
        <v>2.3300145514124149E-3</v>
      </c>
      <c r="C1074" s="208">
        <f t="shared" si="85"/>
        <v>-0.43993916985623299</v>
      </c>
      <c r="D1074" s="208">
        <f t="shared" si="81"/>
        <v>0.84544870027951724</v>
      </c>
      <c r="E1074" s="208">
        <f>-((C1074-C1073)/($A$3))*$E$2*'PID Reaction'!$H$4</f>
        <v>-5.7451976104286704</v>
      </c>
      <c r="F1074" s="208">
        <f t="shared" si="82"/>
        <v>-1.3230744474147071</v>
      </c>
    </row>
    <row r="1075" spans="1:6" x14ac:dyDescent="0.25">
      <c r="A1075" s="208">
        <f t="shared" si="84"/>
        <v>0.13362499999999913</v>
      </c>
      <c r="B1075" s="208">
        <f t="shared" si="83"/>
        <v>2.3321962129774078E-3</v>
      </c>
      <c r="C1075" s="208">
        <f t="shared" si="85"/>
        <v>-0.39354082365498255</v>
      </c>
      <c r="D1075" s="208">
        <f t="shared" si="81"/>
        <v>0.75628314245072625</v>
      </c>
      <c r="E1075" s="208">
        <f>-((C1075-C1074)/($A$3))*$E$2*'PID Reaction'!$H$4</f>
        <v>-5.8907340337107552</v>
      </c>
      <c r="F1075" s="208">
        <f t="shared" si="82"/>
        <v>-1.538320334420807</v>
      </c>
    </row>
    <row r="1076" spans="1:6" x14ac:dyDescent="0.25">
      <c r="A1076" s="208">
        <f t="shared" si="84"/>
        <v>0.13374999999999912</v>
      </c>
      <c r="B1076" s="208">
        <f t="shared" si="83"/>
        <v>2.3343778745424002E-3</v>
      </c>
      <c r="C1076" s="208">
        <f t="shared" si="85"/>
        <v>-0.34611705707783014</v>
      </c>
      <c r="D1076" s="208">
        <f t="shared" si="81"/>
        <v>0.66514699326874938</v>
      </c>
      <c r="E1076" s="208">
        <f>-((C1076-C1075)/($A$3))*$E$2*'PID Reaction'!$H$4</f>
        <v>-6.0209214046352706</v>
      </c>
      <c r="F1076" s="208">
        <f t="shared" si="82"/>
        <v>-1.7495579332881994</v>
      </c>
    </row>
    <row r="1077" spans="1:6" x14ac:dyDescent="0.25">
      <c r="A1077" s="208">
        <f t="shared" si="84"/>
        <v>0.13387499999999911</v>
      </c>
      <c r="B1077" s="208">
        <f t="shared" si="83"/>
        <v>2.3365595361073931E-3</v>
      </c>
      <c r="C1077" s="208">
        <f t="shared" si="85"/>
        <v>-0.29779143874493441</v>
      </c>
      <c r="D1077" s="208">
        <f t="shared" si="81"/>
        <v>0.57227771949369022</v>
      </c>
      <c r="E1077" s="208">
        <f>-((C1077-C1076)/($A$3))*$E$2*'PID Reaction'!$H$4</f>
        <v>-6.1354205035444407</v>
      </c>
      <c r="F1077" s="208">
        <f t="shared" si="82"/>
        <v>-1.9562368377437713</v>
      </c>
    </row>
    <row r="1078" spans="1:6" x14ac:dyDescent="0.25">
      <c r="A1078" s="208">
        <f t="shared" si="84"/>
        <v>0.13399999999999909</v>
      </c>
      <c r="B1078" s="208">
        <f t="shared" si="83"/>
        <v>2.3387411976723859E-3</v>
      </c>
      <c r="C1078" s="208">
        <f t="shared" si="85"/>
        <v>-0.24868988716521506</v>
      </c>
      <c r="D1078" s="208">
        <f t="shared" si="81"/>
        <v>0.47791730376088037</v>
      </c>
      <c r="E1078" s="208">
        <f>-((C1078-C1077)/($A$3))*$E$2*'PID Reaction'!$H$4</f>
        <v>-6.2339329885611674</v>
      </c>
      <c r="F1078" s="208">
        <f t="shared" si="82"/>
        <v>-2.1578185197692301</v>
      </c>
    </row>
    <row r="1079" spans="1:6" x14ac:dyDescent="0.25">
      <c r="A1079" s="208">
        <f t="shared" si="84"/>
        <v>0.13412499999999908</v>
      </c>
      <c r="B1079" s="208">
        <f t="shared" si="83"/>
        <v>2.3409228592373784E-3</v>
      </c>
      <c r="C1079" s="208">
        <f t="shared" si="85"/>
        <v>-0.19894034263978327</v>
      </c>
      <c r="D1079" s="208">
        <f t="shared" si="81"/>
        <v>0.38231161406457714</v>
      </c>
      <c r="E1079" s="208">
        <f>-((C1079-C1078)/($A$3))*$E$2*'PID Reaction'!$H$4</f>
        <v>-6.3162021729488194</v>
      </c>
      <c r="F1079" s="208">
        <f t="shared" si="82"/>
        <v>-2.3537777328037834</v>
      </c>
    </row>
    <row r="1080" spans="1:6" x14ac:dyDescent="0.25">
      <c r="A1080" s="208">
        <f t="shared" si="84"/>
        <v>0.13424999999999906</v>
      </c>
      <c r="B1080" s="208">
        <f t="shared" si="83"/>
        <v>2.3431045208023712E-3</v>
      </c>
      <c r="C1080" s="208">
        <f t="shared" si="85"/>
        <v>-0.14867243389730325</v>
      </c>
      <c r="D1080" s="208">
        <f t="shared" si="81"/>
        <v>0.28570976311780355</v>
      </c>
      <c r="E1080" s="208">
        <f>-((C1080-C1079)/($A$3))*$E$2*'PID Reaction'!$H$4</f>
        <v>-6.3820136939452636</v>
      </c>
      <c r="F1080" s="208">
        <f t="shared" si="82"/>
        <v>-2.5436038803405077</v>
      </c>
    </row>
    <row r="1081" spans="1:6" x14ac:dyDescent="0.25">
      <c r="A1081" s="208">
        <f t="shared" si="84"/>
        <v>0.13437499999999905</v>
      </c>
      <c r="B1081" s="208">
        <f t="shared" si="83"/>
        <v>2.3452861823673636E-3</v>
      </c>
      <c r="C1081" s="208">
        <f t="shared" si="85"/>
        <v>-9.8017140329949543E-2</v>
      </c>
      <c r="D1081" s="208">
        <f t="shared" si="81"/>
        <v>0.18836345925767725</v>
      </c>
      <c r="E1081" s="208">
        <f>-((C1081-C1080)/($A$3))*$E$2*'PID Reaction'!$H$4</f>
        <v>-6.4311960713112262</v>
      </c>
      <c r="F1081" s="208">
        <f t="shared" si="82"/>
        <v>-2.7268023463501074</v>
      </c>
    </row>
    <row r="1082" spans="1:6" x14ac:dyDescent="0.25">
      <c r="A1082" s="208">
        <f t="shared" si="84"/>
        <v>0.13449999999999904</v>
      </c>
      <c r="B1082" s="208">
        <f t="shared" si="83"/>
        <v>2.3474678439323565E-3</v>
      </c>
      <c r="C1082" s="208">
        <f t="shared" si="85"/>
        <v>-4.7106450710032235E-2</v>
      </c>
      <c r="D1082" s="208">
        <f t="shared" si="81"/>
        <v>9.0526350587497348E-2</v>
      </c>
      <c r="E1082" s="208">
        <f>-((C1082-C1081)/($A$3))*$E$2*'PID Reaction'!$H$4</f>
        <v>-6.4636211541447004</v>
      </c>
      <c r="F1082" s="208">
        <f t="shared" si="82"/>
        <v>-2.9028957840655623</v>
      </c>
    </row>
    <row r="1083" spans="1:6" x14ac:dyDescent="0.25">
      <c r="A1083" s="208">
        <f t="shared" si="84"/>
        <v>0.13462499999999902</v>
      </c>
      <c r="B1083" s="208">
        <f t="shared" si="83"/>
        <v>2.3496495054973489E-3</v>
      </c>
      <c r="C1083" s="208">
        <f t="shared" si="85"/>
        <v>3.9269807234026026E-3</v>
      </c>
      <c r="D1083" s="208">
        <f t="shared" si="81"/>
        <v>-7.5466359353917175E-3</v>
      </c>
      <c r="E1083" s="208">
        <f>-((C1083-C1082)/($A$3))*$E$2*'PID Reaction'!$H$4</f>
        <v>-6.4792044547888867</v>
      </c>
      <c r="F1083" s="208">
        <f t="shared" si="82"/>
        <v>-3.0714253597692704</v>
      </c>
    </row>
    <row r="1084" spans="1:6" x14ac:dyDescent="0.25">
      <c r="A1084" s="208">
        <f t="shared" si="84"/>
        <v>0.13474999999999901</v>
      </c>
      <c r="B1084" s="208">
        <f t="shared" si="83"/>
        <v>2.3518311670623418E-3</v>
      </c>
      <c r="C1084" s="208">
        <f t="shared" si="85"/>
        <v>5.4950179912036677E-2</v>
      </c>
      <c r="D1084" s="208">
        <f t="shared" si="81"/>
        <v>-0.10559995874415737</v>
      </c>
      <c r="E1084" s="208">
        <f>-((C1084-C1083)/($A$3))*$E$2*'PID Reaction'!$H$4</f>
        <v>-6.4779053689889814</v>
      </c>
      <c r="F1084" s="208">
        <f t="shared" si="82"/>
        <v>-3.2319519483427475</v>
      </c>
    </row>
    <row r="1085" spans="1:6" x14ac:dyDescent="0.25">
      <c r="A1085" s="208">
        <f t="shared" si="84"/>
        <v>0.134874999999999</v>
      </c>
      <c r="B1085" s="208">
        <f t="shared" si="83"/>
        <v>2.3540128286273347E-3</v>
      </c>
      <c r="C1085" s="208">
        <f t="shared" si="85"/>
        <v>0.105830199458938</v>
      </c>
      <c r="D1085" s="208">
        <f t="shared" si="81"/>
        <v>-0.20337812750821954</v>
      </c>
      <c r="E1085" s="208">
        <f>-((C1085-C1084)/($A$3))*$E$2*'PID Reaction'!$H$4</f>
        <v>-6.4597272816745921</v>
      </c>
      <c r="F1085" s="208">
        <f t="shared" si="82"/>
        <v>-3.3840572774622526</v>
      </c>
    </row>
    <row r="1086" spans="1:6" x14ac:dyDescent="0.25">
      <c r="A1086" s="208">
        <f t="shared" si="84"/>
        <v>0.13499999999999898</v>
      </c>
      <c r="B1086" s="208">
        <f t="shared" si="83"/>
        <v>2.3561944901923271E-3</v>
      </c>
      <c r="C1086" s="208">
        <f t="shared" si="85"/>
        <v>0.15643446503982084</v>
      </c>
      <c r="D1086" s="208">
        <f t="shared" si="81"/>
        <v>-0.30062636884562532</v>
      </c>
      <c r="E1086" s="208">
        <f>-((C1086-C1085)/($A$3))*$E$2*'PID Reaction'!$H$4</f>
        <v>-6.4247175581488847</v>
      </c>
      <c r="F1086" s="208">
        <f t="shared" si="82"/>
        <v>-3.5273450174602634</v>
      </c>
    </row>
    <row r="1087" spans="1:6" x14ac:dyDescent="0.25">
      <c r="A1087" s="208">
        <f t="shared" si="84"/>
        <v>0.13512499999999897</v>
      </c>
      <c r="B1087" s="208">
        <f t="shared" si="83"/>
        <v>2.35837615175732E-3</v>
      </c>
      <c r="C1087" s="208">
        <f t="shared" si="85"/>
        <v>0.2066311208422528</v>
      </c>
      <c r="D1087" s="208">
        <f t="shared" si="81"/>
        <v>-0.39709129016739092</v>
      </c>
      <c r="E1087" s="208">
        <f>-((C1087-C1086)/($A$3))*$E$2*'PID Reaction'!$H$4</f>
        <v>-6.3729674206767619</v>
      </c>
      <c r="F1087" s="208">
        <f t="shared" si="82"/>
        <v>-3.6614418140127958</v>
      </c>
    </row>
    <row r="1088" spans="1:6" x14ac:dyDescent="0.25">
      <c r="A1088" s="208">
        <f t="shared" si="84"/>
        <v>0.13524999999999895</v>
      </c>
      <c r="B1088" s="208">
        <f t="shared" si="83"/>
        <v>2.3605578133223124E-3</v>
      </c>
      <c r="C1088" s="208">
        <f t="shared" si="85"/>
        <v>0.25628937313258321</v>
      </c>
      <c r="D1088" s="208">
        <f t="shared" si="81"/>
        <v>-0.49252153992381048</v>
      </c>
      <c r="E1088" s="208">
        <f>-((C1088-C1087)/($A$3))*$E$2*'PID Reaction'!$H$4</f>
        <v>-6.3046117107803479</v>
      </c>
      <c r="F1088" s="208">
        <f t="shared" si="82"/>
        <v>-3.7859982609609153</v>
      </c>
    </row>
    <row r="1089" spans="1:6" x14ac:dyDescent="0.25">
      <c r="A1089" s="208">
        <f t="shared" si="84"/>
        <v>0.13537499999999894</v>
      </c>
      <c r="B1089" s="208">
        <f t="shared" si="83"/>
        <v>2.3627394748873052E-3</v>
      </c>
      <c r="C1089" s="208">
        <f t="shared" si="85"/>
        <v>0.30527983105563028</v>
      </c>
      <c r="D1089" s="208">
        <f t="shared" si="81"/>
        <v>-0.58666846253284699</v>
      </c>
      <c r="E1089" s="208">
        <f>-((C1089-C1088)/($A$3))*$E$2*'PID Reaction'!$H$4</f>
        <v>-6.2198285379100549</v>
      </c>
      <c r="F1089" s="208">
        <f t="shared" si="82"/>
        <v>-3.9006898107331329</v>
      </c>
    </row>
    <row r="1090" spans="1:6" x14ac:dyDescent="0.25">
      <c r="A1090" s="208">
        <f t="shared" si="84"/>
        <v>0.13549999999999893</v>
      </c>
      <c r="B1090" s="208">
        <f t="shared" si="83"/>
        <v>2.3649211364522977E-3</v>
      </c>
      <c r="C1090" s="208">
        <f t="shared" si="85"/>
        <v>0.35347484377883859</v>
      </c>
      <c r="D1090" s="208">
        <f t="shared" si="81"/>
        <v>-0.67928674628354535</v>
      </c>
      <c r="E1090" s="208">
        <f>-((C1090-C1089)/($A$3))*$E$2*'PID Reaction'!$H$4</f>
        <v>-6.1188388153385267</v>
      </c>
      <c r="F1090" s="208">
        <f t="shared" si="82"/>
        <v>-4.0052176199946699</v>
      </c>
    </row>
    <row r="1091" spans="1:6" x14ac:dyDescent="0.25">
      <c r="A1091" s="208">
        <f t="shared" si="84"/>
        <v>0.13562499999999891</v>
      </c>
      <c r="B1091" s="208">
        <f t="shared" si="83"/>
        <v>2.3671027980172905E-3</v>
      </c>
      <c r="C1091" s="208">
        <f t="shared" si="85"/>
        <v>0.40074883310273834</v>
      </c>
      <c r="D1091" s="208">
        <f t="shared" si="81"/>
        <v>-0.77013506252685648</v>
      </c>
      <c r="E1091" s="208">
        <f>-((C1091-C1090)/($A$3))*$E$2*'PID Reaction'!$H$4</f>
        <v>-6.0019056845623124</v>
      </c>
      <c r="F1091" s="208">
        <f t="shared" si="82"/>
        <v>-4.0993093283220121</v>
      </c>
    </row>
    <row r="1092" spans="1:6" x14ac:dyDescent="0.25">
      <c r="A1092" s="208">
        <f t="shared" si="84"/>
        <v>0.1357499999999989</v>
      </c>
      <c r="B1092" s="208">
        <f t="shared" si="83"/>
        <v>2.369284459582283E-3</v>
      </c>
      <c r="C1092" s="208">
        <f t="shared" si="85"/>
        <v>0.44697862067071598</v>
      </c>
      <c r="D1092" s="208">
        <f t="shared" si="81"/>
        <v>-0.85897669448774172</v>
      </c>
      <c r="E1092" s="208">
        <f>-((C1092-C1091)/($A$3))*$E$2*'PID Reaction'!$H$4</f>
        <v>-5.86933382963044</v>
      </c>
      <c r="F1092" s="208">
        <f t="shared" si="82"/>
        <v>-4.1827197678717791</v>
      </c>
    </row>
    <row r="1093" spans="1:6" x14ac:dyDescent="0.25">
      <c r="A1093" s="208">
        <f t="shared" si="84"/>
        <v>0.13587499999999889</v>
      </c>
      <c r="B1093" s="208">
        <f t="shared" si="83"/>
        <v>2.3714661211472758E-3</v>
      </c>
      <c r="C1093" s="208">
        <f t="shared" si="85"/>
        <v>0.49204374892592928</v>
      </c>
      <c r="D1093" s="208">
        <f t="shared" si="81"/>
        <v>-0.94558015406091545</v>
      </c>
      <c r="E1093" s="208">
        <f>-((C1093-C1092)/($A$3))*$E$2*'PID Reaction'!$H$4</f>
        <v>-5.7214686832818806</v>
      </c>
      <c r="F1093" s="208">
        <f t="shared" si="82"/>
        <v>-4.2552316021973535</v>
      </c>
    </row>
    <row r="1094" spans="1:6" x14ac:dyDescent="0.25">
      <c r="A1094" s="208">
        <f t="shared" si="84"/>
        <v>0.13599999999999887</v>
      </c>
      <c r="B1094" s="208">
        <f t="shared" si="83"/>
        <v>2.3736477827122687E-3</v>
      </c>
      <c r="C1094" s="208">
        <f t="shared" si="85"/>
        <v>0.53582679497860963</v>
      </c>
      <c r="D1094" s="208">
        <f t="shared" si="81"/>
        <v>-1.0297197849821933</v>
      </c>
      <c r="E1094" s="208">
        <f>-((C1094-C1093)/($A$3))*$E$2*'PID Reaction'!$H$4</f>
        <v>-5.5586955268482967</v>
      </c>
      <c r="F1094" s="208">
        <f t="shared" si="82"/>
        <v>-4.316655892545894</v>
      </c>
    </row>
    <row r="1095" spans="1:6" x14ac:dyDescent="0.25">
      <c r="A1095" s="208">
        <f t="shared" si="84"/>
        <v>0.13612499999999886</v>
      </c>
      <c r="B1095" s="208">
        <f t="shared" si="83"/>
        <v>2.3758294442772611E-3</v>
      </c>
      <c r="C1095" s="208">
        <f t="shared" si="85"/>
        <v>0.57821367656625822</v>
      </c>
      <c r="D1095" s="208">
        <f t="shared" si="81"/>
        <v>-1.111176350804441</v>
      </c>
      <c r="E1095" s="208">
        <f>-((C1095-C1094)/($A$3))*$E$2*'PID Reaction'!$H$4</f>
        <v>-5.3814384863678635</v>
      </c>
      <c r="F1095" s="208">
        <f t="shared" si="82"/>
        <v>-4.3668325901622147</v>
      </c>
    </row>
    <row r="1096" spans="1:6" x14ac:dyDescent="0.25">
      <c r="A1096" s="208">
        <f t="shared" si="84"/>
        <v>0.13624999999999884</v>
      </c>
      <c r="B1096" s="208">
        <f t="shared" si="83"/>
        <v>2.378011105842254E-3</v>
      </c>
      <c r="C1096" s="208">
        <f t="shared" si="85"/>
        <v>0.6190939493094697</v>
      </c>
      <c r="D1096" s="208">
        <f t="shared" ref="D1096:D1159" si="86">-C1096*$D$2*$H$2</f>
        <v>-1.1897376061459803</v>
      </c>
      <c r="E1096" s="208">
        <f>-((C1096-C1095)/($A$3))*$E$2*'PID Reaction'!$H$4</f>
        <v>-5.1901594274781297</v>
      </c>
      <c r="F1096" s="208">
        <f t="shared" ref="F1096:F1159" si="87">F1095+$F$3*(E1096-F1095)</f>
        <v>-4.4056309533164395</v>
      </c>
    </row>
    <row r="1097" spans="1:6" x14ac:dyDescent="0.25">
      <c r="A1097" s="208">
        <f t="shared" si="84"/>
        <v>0.13637499999999883</v>
      </c>
      <c r="B1097" s="208">
        <f t="shared" si="83"/>
        <v>2.3801927674072464E-3</v>
      </c>
      <c r="C1097" s="208">
        <f t="shared" si="85"/>
        <v>0.6583610944886179</v>
      </c>
      <c r="D1097" s="208">
        <f t="shared" si="86"/>
        <v>-1.2651988497225568</v>
      </c>
      <c r="E1097" s="208">
        <f>-((C1097-C1096)/($A$3))*$E$2*'PID Reaction'!$H$4</f>
        <v>-4.9853567519446553</v>
      </c>
      <c r="F1097" s="208">
        <f t="shared" si="87"/>
        <v>-4.4329498879674425</v>
      </c>
    </row>
    <row r="1098" spans="1:6" x14ac:dyDescent="0.25">
      <c r="A1098" s="208">
        <f t="shared" si="84"/>
        <v>0.13649999999999882</v>
      </c>
      <c r="B1098" s="208">
        <f t="shared" si="83"/>
        <v>2.3823744289722393E-3</v>
      </c>
      <c r="C1098" s="208">
        <f t="shared" si="85"/>
        <v>0.69591279659196714</v>
      </c>
      <c r="D1098" s="208">
        <f t="shared" si="86"/>
        <v>-1.337363457722647</v>
      </c>
      <c r="E1098" s="208">
        <f>-((C1098-C1097)/($A$3))*$E$2*'PID Reaction'!$H$4</f>
        <v>-4.767564099041218</v>
      </c>
      <c r="F1098" s="208">
        <f t="shared" si="87"/>
        <v>-4.4487182111768844</v>
      </c>
    </row>
    <row r="1099" spans="1:6" x14ac:dyDescent="0.25">
      <c r="A1099" s="208">
        <f t="shared" si="84"/>
        <v>0.1366249999999988</v>
      </c>
      <c r="B1099" s="208">
        <f t="shared" si="83"/>
        <v>2.3845560905372317E-3</v>
      </c>
      <c r="C1099" s="208">
        <f t="shared" si="85"/>
        <v>0.73165120991158605</v>
      </c>
      <c r="D1099" s="208">
        <f t="shared" si="86"/>
        <v>-1.4060433961354915</v>
      </c>
      <c r="E1099" s="208">
        <f>-((C1099-C1098)/($A$3))*$E$2*'PID Reaction'!$H$4</f>
        <v>-4.5373489550588175</v>
      </c>
      <c r="F1099" s="208">
        <f t="shared" si="87"/>
        <v>-4.45289483658481</v>
      </c>
    </row>
    <row r="1100" spans="1:6" x14ac:dyDescent="0.25">
      <c r="A1100" s="208">
        <f t="shared" si="84"/>
        <v>0.13674999999999879</v>
      </c>
      <c r="B1100" s="208">
        <f t="shared" si="83"/>
        <v>2.3867377521022246E-3</v>
      </c>
      <c r="C1100" s="208">
        <f t="shared" si="85"/>
        <v>0.76548321349276893</v>
      </c>
      <c r="D1100" s="208">
        <f t="shared" si="86"/>
        <v>-1.471059710697594</v>
      </c>
      <c r="E1100" s="208">
        <f>-((C1100-C1099)/($A$3))*$E$2*'PID Reaction'!$H$4</f>
        <v>-4.2953111746669785</v>
      </c>
      <c r="F1100" s="208">
        <f t="shared" si="87"/>
        <v>-4.4454688814657075</v>
      </c>
    </row>
    <row r="1101" spans="1:6" x14ac:dyDescent="0.25">
      <c r="A1101" s="208">
        <f t="shared" si="84"/>
        <v>0.13687499999999878</v>
      </c>
      <c r="B1101" s="208">
        <f t="shared" si="83"/>
        <v>2.388919413667217E-3</v>
      </c>
      <c r="C1101" s="208">
        <f t="shared" si="85"/>
        <v>0.79732065377240391</v>
      </c>
      <c r="D1101" s="208">
        <f t="shared" si="86"/>
        <v>-1.5322429931805794</v>
      </c>
      <c r="E1101" s="208">
        <f>-((C1101-C1100)/($A$3))*$E$2*'PID Reaction'!$H$4</f>
        <v>-4.0420814179024562</v>
      </c>
      <c r="F1101" s="208">
        <f t="shared" si="87"/>
        <v>-4.4264596950844997</v>
      </c>
    </row>
    <row r="1102" spans="1:6" x14ac:dyDescent="0.25">
      <c r="A1102" s="208">
        <f t="shared" si="84"/>
        <v>0.13699999999999876</v>
      </c>
      <c r="B1102" s="208">
        <f t="shared" si="83"/>
        <v>2.3911010752322099E-3</v>
      </c>
      <c r="C1102" s="208">
        <f t="shared" si="85"/>
        <v>0.82708057427427994</v>
      </c>
      <c r="D1102" s="208">
        <f t="shared" si="86"/>
        <v>-1.5894338228058549</v>
      </c>
      <c r="E1102" s="208">
        <f>-((C1102-C1101)/($A$3))*$E$2*'PID Reaction'!$H$4</f>
        <v>-3.7783195069181814</v>
      </c>
      <c r="F1102" s="208">
        <f t="shared" si="87"/>
        <v>-4.3959168082799058</v>
      </c>
    </row>
    <row r="1103" spans="1:6" x14ac:dyDescent="0.25">
      <c r="A1103" s="208">
        <f t="shared" si="84"/>
        <v>0.13712499999999875</v>
      </c>
      <c r="B1103" s="208">
        <f t="shared" si="83"/>
        <v>2.3932827367972027E-3</v>
      </c>
      <c r="C1103" s="208">
        <f t="shared" si="85"/>
        <v>0.85468543176263423</v>
      </c>
      <c r="D1103" s="208">
        <f t="shared" si="86"/>
        <v>-1.6424831816355248</v>
      </c>
      <c r="E1103" s="208">
        <f>-((C1103-C1102)/($A$3))*$E$2*'PID Reaction'!$H$4</f>
        <v>-3.5047127067214596</v>
      </c>
      <c r="F1103" s="208">
        <f t="shared" si="87"/>
        <v>-4.3539198044053293</v>
      </c>
    </row>
    <row r="1104" spans="1:6" x14ac:dyDescent="0.25">
      <c r="A1104" s="208">
        <f t="shared" si="84"/>
        <v>0.13724999999999873</v>
      </c>
      <c r="B1104" s="208">
        <f t="shared" ref="B1104:B1167" si="88">RADIANS(A1104)</f>
        <v>2.3954643983621952E-3</v>
      </c>
      <c r="C1104" s="208">
        <f t="shared" si="85"/>
        <v>0.88006329829088448</v>
      </c>
      <c r="D1104" s="208">
        <f t="shared" si="86"/>
        <v>-1.6912528428575244</v>
      </c>
      <c r="E1104" s="208">
        <f>-((C1104-C1103)/($A$3))*$E$2*'PID Reaction'!$H$4</f>
        <v>-3.2219739344266514</v>
      </c>
      <c r="F1104" s="208">
        <f t="shared" si="87"/>
        <v>-4.3005781119645343</v>
      </c>
    </row>
    <row r="1105" spans="1:6" x14ac:dyDescent="0.25">
      <c r="A1105" s="208">
        <f t="shared" ref="A1105:A1168" si="89">A1104+$A$3</f>
        <v>0.13737499999999872</v>
      </c>
      <c r="B1105" s="208">
        <f t="shared" si="88"/>
        <v>2.397646059927188E-3</v>
      </c>
      <c r="C1105" s="208">
        <f t="shared" ref="C1105:C1168" si="90">$C$2*COS(B1105*$B$2*360)</f>
        <v>0.90314804861898457</v>
      </c>
      <c r="D1105" s="208">
        <f t="shared" si="86"/>
        <v>-1.7356157309530476</v>
      </c>
      <c r="E1105" s="208">
        <f>-((C1105-C1104)/($A$3))*$E$2*'PID Reaction'!$H$4</f>
        <v>-2.9308399016555873</v>
      </c>
      <c r="F1105" s="208">
        <f t="shared" si="87"/>
        <v>-4.2360307194818168</v>
      </c>
    </row>
    <row r="1106" spans="1:6" x14ac:dyDescent="0.25">
      <c r="A1106" s="208">
        <f t="shared" si="89"/>
        <v>0.13749999999999871</v>
      </c>
      <c r="B1106" s="208">
        <f t="shared" si="88"/>
        <v>2.3998277214921804E-3</v>
      </c>
      <c r="C1106" s="208">
        <f t="shared" si="90"/>
        <v>0.92387953251108523</v>
      </c>
      <c r="D1106" s="208">
        <f t="shared" si="86"/>
        <v>-1.775456252807853</v>
      </c>
      <c r="E1106" s="208">
        <f>-((C1106-C1105)/($A$3))*$E$2*'PID Reaction'!$H$4</f>
        <v>-2.6320691949411006</v>
      </c>
      <c r="F1106" s="208">
        <f t="shared" si="87"/>
        <v>-4.1604458133497495</v>
      </c>
    </row>
    <row r="1107" spans="1:6" x14ac:dyDescent="0.25">
      <c r="A1107" s="208">
        <f t="shared" si="89"/>
        <v>0.13762499999999869</v>
      </c>
      <c r="B1107" s="208">
        <f t="shared" si="88"/>
        <v>2.4020093830571733E-3</v>
      </c>
      <c r="C1107" s="208">
        <f t="shared" si="90"/>
        <v>0.94220373146458125</v>
      </c>
      <c r="D1107" s="208">
        <f t="shared" si="86"/>
        <v>-1.8106705989047445</v>
      </c>
      <c r="E1107" s="208">
        <f>-((C1107-C1106)/($A$3))*$E$2*'PID Reaction'!$H$4</f>
        <v>-2.3264402991358542</v>
      </c>
      <c r="F1107" s="208">
        <f t="shared" si="87"/>
        <v>-4.0740203395982864</v>
      </c>
    </row>
    <row r="1108" spans="1:6" x14ac:dyDescent="0.25">
      <c r="A1108" s="208">
        <f t="shared" si="89"/>
        <v>0.13774999999999868</v>
      </c>
      <c r="B1108" s="208">
        <f t="shared" si="88"/>
        <v>2.4041910446221657E-3</v>
      </c>
      <c r="C1108" s="208">
        <f t="shared" si="90"/>
        <v>0.95807289946216267</v>
      </c>
      <c r="D1108" s="208">
        <f t="shared" si="86"/>
        <v>-1.8411670138124165</v>
      </c>
      <c r="E1108" s="208">
        <f>-((C1108-C1107)/($A$3))*$E$2*'PID Reaction'!$H$4</f>
        <v>-2.0147495689729373</v>
      </c>
      <c r="F1108" s="208">
        <f t="shared" si="87"/>
        <v>-3.9769794907270546</v>
      </c>
    </row>
    <row r="1109" spans="1:6" x14ac:dyDescent="0.25">
      <c r="A1109" s="208">
        <f t="shared" si="89"/>
        <v>0.13787499999999867</v>
      </c>
      <c r="B1109" s="208">
        <f t="shared" si="88"/>
        <v>2.4063727061871586E-3</v>
      </c>
      <c r="C1109" s="208">
        <f t="shared" si="90"/>
        <v>0.97144568738009751</v>
      </c>
      <c r="D1109" s="208">
        <f t="shared" si="86"/>
        <v>-1.8668660352658288</v>
      </c>
      <c r="E1109" s="208">
        <f>-((C1109-C1108)/($A$3))*$E$2*'PID Reaction'!$H$4</f>
        <v>-1.6978091540610067</v>
      </c>
      <c r="F1109" s="208">
        <f t="shared" si="87"/>
        <v>-3.8695761189378071</v>
      </c>
    </row>
    <row r="1110" spans="1:6" x14ac:dyDescent="0.25">
      <c r="A1110" s="208">
        <f t="shared" si="89"/>
        <v>0.13799999999999865</v>
      </c>
      <c r="B1110" s="208">
        <f t="shared" si="88"/>
        <v>2.408554367752151E-3</v>
      </c>
      <c r="C1110" s="208">
        <f t="shared" si="90"/>
        <v>0.98228725072858392</v>
      </c>
      <c r="D1110" s="208">
        <f t="shared" si="86"/>
        <v>-1.887700701215149</v>
      </c>
      <c r="E1110" s="208">
        <f>-((C1110-C1109)/($A$3))*$E$2*'PID Reaction'!$H$4</f>
        <v>-1.3764448827238338</v>
      </c>
      <c r="F1110" s="208">
        <f t="shared" si="87"/>
        <v>-3.7520900772959314</v>
      </c>
    </row>
    <row r="1111" spans="1:6" x14ac:dyDescent="0.25">
      <c r="A1111" s="208">
        <f t="shared" si="89"/>
        <v>0.13812499999999864</v>
      </c>
      <c r="B1111" s="208">
        <f t="shared" si="88"/>
        <v>2.4107360293171439E-3</v>
      </c>
      <c r="C1111" s="208">
        <f t="shared" si="90"/>
        <v>0.99056934044350176</v>
      </c>
      <c r="D1111" s="208">
        <f t="shared" si="86"/>
        <v>-1.9036167243038953</v>
      </c>
      <c r="E1111" s="208">
        <f>-((C1111-C1110)/($A$3))*$E$2*'PID Reaction'!$H$4</f>
        <v>-1.0514941102059687</v>
      </c>
      <c r="F1111" s="208">
        <f t="shared" si="87"/>
        <v>-3.6248274905380704</v>
      </c>
    </row>
    <row r="1112" spans="1:6" x14ac:dyDescent="0.25">
      <c r="A1112" s="208">
        <f t="shared" si="89"/>
        <v>0.13824999999999862</v>
      </c>
      <c r="B1112" s="208">
        <f t="shared" si="88"/>
        <v>2.4129176908821368E-3</v>
      </c>
      <c r="C1112" s="208">
        <f t="shared" si="90"/>
        <v>0.99627037649289318</v>
      </c>
      <c r="D1112" s="208">
        <f t="shared" si="86"/>
        <v>-1.9145726333214528</v>
      </c>
      <c r="E1112" s="208">
        <f>-((C1112-C1111)/($A$3))*$E$2*'PID Reaction'!$H$4</f>
        <v>-0.72380353683073562</v>
      </c>
      <c r="F1112" s="208">
        <f t="shared" si="87"/>
        <v>-3.4881199574252459</v>
      </c>
    </row>
    <row r="1113" spans="1:6" x14ac:dyDescent="0.25">
      <c r="A1113" s="208">
        <f t="shared" si="89"/>
        <v>0.13837499999999861</v>
      </c>
      <c r="B1113" s="208">
        <f t="shared" si="88"/>
        <v>2.4150993524471292E-3</v>
      </c>
      <c r="C1113" s="208">
        <f t="shared" si="90"/>
        <v>0.9993755041064869</v>
      </c>
      <c r="D1113" s="208">
        <f t="shared" si="86"/>
        <v>-1.9205398812616004</v>
      </c>
      <c r="E1113" s="208">
        <f>-((C1113-C1112)/($A$3))*$E$2*'PID Reaction'!$H$4</f>
        <v>-0.39422700182185827</v>
      </c>
      <c r="F1113" s="208">
        <f t="shared" si="87"/>
        <v>-3.3423236867204937</v>
      </c>
    </row>
    <row r="1114" spans="1:6" x14ac:dyDescent="0.25">
      <c r="A1114" s="208">
        <f t="shared" si="89"/>
        <v>0.1384999999999986</v>
      </c>
      <c r="B1114" s="208">
        <f t="shared" si="88"/>
        <v>2.417281014012122E-3</v>
      </c>
      <c r="C1114" s="208">
        <f t="shared" si="90"/>
        <v>0.99987663248166958</v>
      </c>
      <c r="D1114" s="208">
        <f t="shared" si="86"/>
        <v>-1.9215029197053239</v>
      </c>
      <c r="E1114" s="208">
        <f>-((C1114-C1113)/($A$3))*$E$2*'PID Reaction'!$H$4</f>
        <v>-6.3623258513193059E-2</v>
      </c>
      <c r="F1114" s="208">
        <f t="shared" si="87"/>
        <v>-3.1878185690418275</v>
      </c>
    </row>
    <row r="1115" spans="1:6" x14ac:dyDescent="0.25">
      <c r="A1115" s="208">
        <f t="shared" si="89"/>
        <v>0.13862499999999858</v>
      </c>
      <c r="B1115" s="208">
        <f t="shared" si="88"/>
        <v>2.4194626755771145E-3</v>
      </c>
      <c r="C1115" s="208">
        <f t="shared" si="90"/>
        <v>0.997772455865096</v>
      </c>
      <c r="D1115" s="208">
        <f t="shared" si="86"/>
        <v>-1.9174592393341896</v>
      </c>
      <c r="E1115" s="208">
        <f>-((C1115-C1114)/($A$3))*$E$2*'PID Reaction'!$H$4</f>
        <v>0.26714626324018209</v>
      </c>
      <c r="F1115" s="208">
        <f t="shared" si="87"/>
        <v>-3.0250071870092037</v>
      </c>
    </row>
    <row r="1116" spans="1:6" x14ac:dyDescent="0.25">
      <c r="A1116" s="208">
        <f t="shared" si="89"/>
        <v>0.13874999999999857</v>
      </c>
      <c r="B1116" s="208">
        <f t="shared" si="88"/>
        <v>2.4216443371421073E-3</v>
      </c>
      <c r="C1116" s="208">
        <f t="shared" si="90"/>
        <v>0.99306845695499479</v>
      </c>
      <c r="D1116" s="208">
        <f t="shared" si="86"/>
        <v>-1.9084193764686919</v>
      </c>
      <c r="E1116" s="208">
        <f>-((C1116-C1115)/($A$3))*$E$2*'PID Reaction'!$H$4</f>
        <v>0.59721970162644877</v>
      </c>
      <c r="F1116" s="208">
        <f t="shared" si="87"/>
        <v>-2.8543137662646059</v>
      </c>
    </row>
    <row r="1117" spans="1:6" x14ac:dyDescent="0.25">
      <c r="A1117" s="208">
        <f t="shared" si="89"/>
        <v>0.13887499999999856</v>
      </c>
      <c r="B1117" s="208">
        <f t="shared" si="88"/>
        <v>2.4238259987070998E-3</v>
      </c>
      <c r="C1117" s="208">
        <f t="shared" si="90"/>
        <v>0.98577689261530888</v>
      </c>
      <c r="D1117" s="208">
        <f t="shared" si="86"/>
        <v>-1.8944068856145437</v>
      </c>
      <c r="E1117" s="208">
        <f>-((C1117-C1116)/($A$3))*$E$2*'PID Reaction'!$H$4</f>
        <v>0.92573700856652419</v>
      </c>
      <c r="F1117" s="208">
        <f t="shared" si="87"/>
        <v>-2.6761830700985176</v>
      </c>
    </row>
    <row r="1118" spans="1:6" x14ac:dyDescent="0.25">
      <c r="A1118" s="208">
        <f t="shared" si="89"/>
        <v>0.13899999999999854</v>
      </c>
      <c r="B1118" s="208">
        <f t="shared" si="88"/>
        <v>2.4260076602720926E-3</v>
      </c>
      <c r="C1118" s="208">
        <f t="shared" si="90"/>
        <v>0.97591676193887722</v>
      </c>
      <c r="D1118" s="208">
        <f t="shared" si="86"/>
        <v>-1.8754582780884179</v>
      </c>
      <c r="E1118" s="208">
        <f>-((C1118-C1117)/($A$3))*$E$2*'PID Reaction'!$H$4</f>
        <v>1.251842190679763</v>
      </c>
      <c r="F1118" s="208">
        <f t="shared" si="87"/>
        <v>-2.491079240562875</v>
      </c>
    </row>
    <row r="1119" spans="1:6" x14ac:dyDescent="0.25">
      <c r="A1119" s="208">
        <f t="shared" si="89"/>
        <v>0.13912499999999853</v>
      </c>
      <c r="B1119" s="208">
        <f t="shared" si="88"/>
        <v>2.4281893218370855E-3</v>
      </c>
      <c r="C1119" s="208">
        <f t="shared" si="90"/>
        <v>0.96351375674290973</v>
      </c>
      <c r="D1119" s="208">
        <f t="shared" si="86"/>
        <v>-1.8516229268831195</v>
      </c>
      <c r="E1119" s="208">
        <f>-((C1119-C1118)/($A$3))*$E$2*'PID Reaction'!$H$4</f>
        <v>1.5746855396800319</v>
      </c>
      <c r="F1119" s="208">
        <f t="shared" si="87"/>
        <v>-2.2994845890903464</v>
      </c>
    </row>
    <row r="1120" spans="1:6" x14ac:dyDescent="0.25">
      <c r="A1120" s="208">
        <f t="shared" si="89"/>
        <v>0.13924999999999851</v>
      </c>
      <c r="B1120" s="208">
        <f t="shared" si="88"/>
        <v>2.4303709834020779E-3</v>
      </c>
      <c r="C1120" s="208">
        <f t="shared" si="90"/>
        <v>0.94860019462569911</v>
      </c>
      <c r="D1120" s="208">
        <f t="shared" si="86"/>
        <v>-1.822962938019991</v>
      </c>
      <c r="E1120" s="208">
        <f>-((C1120-C1119)/($A$3))*$E$2*'PID Reaction'!$H$4</f>
        <v>1.89342584640106</v>
      </c>
      <c r="F1120" s="208">
        <f t="shared" si="87"/>
        <v>-2.1018983397708495</v>
      </c>
    </row>
    <row r="1121" spans="1:6" x14ac:dyDescent="0.25">
      <c r="A1121" s="208">
        <f t="shared" si="89"/>
        <v>0.1393749999999985</v>
      </c>
      <c r="B1121" s="208">
        <f t="shared" si="88"/>
        <v>2.4325526449670708E-3</v>
      </c>
      <c r="C1121" s="208">
        <f t="shared" si="90"/>
        <v>0.93121493475902473</v>
      </c>
      <c r="D1121" s="208">
        <f t="shared" si="86"/>
        <v>-1.7895529887238082</v>
      </c>
      <c r="E1121" s="208">
        <f>-((C1121-C1120)/($A$3))*$E$2*'PID Reaction'!$H$4</f>
        <v>2.2072325926729794</v>
      </c>
      <c r="F1121" s="208">
        <f t="shared" si="87"/>
        <v>-1.8988353285600186</v>
      </c>
    </row>
    <row r="1122" spans="1:6" x14ac:dyDescent="0.25">
      <c r="A1122" s="208">
        <f t="shared" si="89"/>
        <v>0.13949999999999849</v>
      </c>
      <c r="B1122" s="208">
        <f t="shared" si="88"/>
        <v>2.4347343065320632E-3</v>
      </c>
      <c r="C1122" s="208">
        <f t="shared" si="90"/>
        <v>0.91140327663570042</v>
      </c>
      <c r="D1122" s="208">
        <f t="shared" si="86"/>
        <v>-1.751480132841891</v>
      </c>
      <c r="E1122" s="208">
        <f>-((C1122-C1121)/($A$3))*$E$2*'PID Reaction'!$H$4</f>
        <v>2.515288115337253</v>
      </c>
      <c r="F1122" s="208">
        <f t="shared" si="87"/>
        <v>-1.6908246618092264</v>
      </c>
    </row>
    <row r="1123" spans="1:6" x14ac:dyDescent="0.25">
      <c r="A1123" s="208">
        <f t="shared" si="89"/>
        <v>0.13962499999999847</v>
      </c>
      <c r="B1123" s="208">
        <f t="shared" si="88"/>
        <v>2.4369159680970561E-3</v>
      </c>
      <c r="C1123" s="208">
        <f t="shared" si="90"/>
        <v>0.88921684203596774</v>
      </c>
      <c r="D1123" s="208">
        <f t="shared" si="86"/>
        <v>-1.7088435740142007</v>
      </c>
      <c r="E1123" s="208">
        <f>-((C1123-C1122)/($A$3))*$E$2*'PID Reaction'!$H$4</f>
        <v>2.8167897367820611</v>
      </c>
      <c r="F1123" s="208">
        <f t="shared" si="87"/>
        <v>-1.4784083376117769</v>
      </c>
    </row>
    <row r="1124" spans="1:6" x14ac:dyDescent="0.25">
      <c r="A1124" s="208">
        <f t="shared" si="89"/>
        <v>0.13974999999999846</v>
      </c>
      <c r="B1124" s="208">
        <f t="shared" si="88"/>
        <v>2.4390976296620485E-3</v>
      </c>
      <c r="C1124" s="208">
        <f t="shared" si="90"/>
        <v>0.86471344052047283</v>
      </c>
      <c r="D1124" s="208">
        <f t="shared" si="86"/>
        <v>-1.6617544071858135</v>
      </c>
      <c r="E1124" s="208">
        <f>-((C1124-C1123)/($A$3))*$E$2*'PID Reaction'!$H$4</f>
        <v>3.1109518564072327</v>
      </c>
      <c r="F1124" s="208">
        <f t="shared" si="87"/>
        <v>-1.2621398335586638</v>
      </c>
    </row>
    <row r="1125" spans="1:6" x14ac:dyDescent="0.25">
      <c r="A1125" s="208">
        <f t="shared" si="89"/>
        <v>0.13987499999999845</v>
      </c>
      <c r="B1125" s="208">
        <f t="shared" si="88"/>
        <v>2.4412792912270414E-3</v>
      </c>
      <c r="C1125" s="208">
        <f t="shared" si="90"/>
        <v>0.8379569188000997</v>
      </c>
      <c r="D1125" s="208">
        <f t="shared" si="86"/>
        <v>-1.6103353291349038</v>
      </c>
      <c r="E1125" s="208">
        <f>-((C1125-C1124)/($A$3))*$E$2*'PID Reaction'!$H$4</f>
        <v>3.3970079976185716</v>
      </c>
      <c r="F1125" s="208">
        <f t="shared" si="87"/>
        <v>-1.0425826645824354</v>
      </c>
    </row>
    <row r="1126" spans="1:6" x14ac:dyDescent="0.25">
      <c r="A1126" s="208">
        <f t="shared" si="89"/>
        <v>0.13999999999999843</v>
      </c>
      <c r="B1126" s="208">
        <f t="shared" si="88"/>
        <v>2.4434609527920338E-3</v>
      </c>
      <c r="C1126" s="208">
        <f t="shared" si="90"/>
        <v>0.80901699437533092</v>
      </c>
      <c r="D1126" s="208">
        <f t="shared" si="86"/>
        <v>-1.5547203187708487</v>
      </c>
      <c r="E1126" s="208">
        <f>-((C1126-C1125)/($A$3))*$E$2*'PID Reaction'!$H$4</f>
        <v>3.674212804968644</v>
      </c>
      <c r="F1126" s="208">
        <f t="shared" si="87"/>
        <v>-0.82030891464802613</v>
      </c>
    </row>
    <row r="1127" spans="1:6" x14ac:dyDescent="0.25">
      <c r="A1127" s="208">
        <f t="shared" si="89"/>
        <v>0.14012499999999842</v>
      </c>
      <c r="B1127" s="208">
        <f t="shared" si="88"/>
        <v>2.4456426143570267E-3</v>
      </c>
      <c r="C1127" s="208">
        <f t="shared" si="90"/>
        <v>0.77796907387844338</v>
      </c>
      <c r="D1127" s="208">
        <f t="shared" si="86"/>
        <v>-1.4950542880351598</v>
      </c>
      <c r="E1127" s="208">
        <f>-((C1127-C1126)/($A$3))*$E$2*'PID Reaction'!$H$4</f>
        <v>3.9418439862848418</v>
      </c>
      <c r="F1127" s="208">
        <f t="shared" si="87"/>
        <v>-0.59589774611539581</v>
      </c>
    </row>
    <row r="1128" spans="1:6" x14ac:dyDescent="0.25">
      <c r="A1128" s="208">
        <f t="shared" si="89"/>
        <v>0.1402499999999984</v>
      </c>
      <c r="B1128" s="208">
        <f t="shared" si="88"/>
        <v>2.4478242759220195E-3</v>
      </c>
      <c r="C1128" s="208">
        <f t="shared" si="90"/>
        <v>0.74489405659205143</v>
      </c>
      <c r="D1128" s="208">
        <f t="shared" si="86"/>
        <v>-1.4314927043152088</v>
      </c>
      <c r="E1128" s="208">
        <f>-((C1128-C1127)/($A$3))*$E$2*'PID Reaction'!$H$4</f>
        <v>4.1992041946803216</v>
      </c>
      <c r="F1128" s="208">
        <f t="shared" si="87"/>
        <v>-0.36993389065912607</v>
      </c>
    </row>
    <row r="1129" spans="1:6" x14ac:dyDescent="0.25">
      <c r="A1129" s="208">
        <f t="shared" si="89"/>
        <v>0.14037499999999839</v>
      </c>
      <c r="B1129" s="208">
        <f t="shared" si="88"/>
        <v>2.450005937487012E-3</v>
      </c>
      <c r="C1129" s="208">
        <f t="shared" si="90"/>
        <v>0.70987812365575309</v>
      </c>
      <c r="D1129" s="208">
        <f t="shared" si="86"/>
        <v>-1.3642011853542069</v>
      </c>
      <c r="E1129" s="208">
        <f>-((C1129-C1128)/($A$3))*$E$2*'PID Reaction'!$H$4</f>
        <v>4.4456228455924371</v>
      </c>
      <c r="F1129" s="208">
        <f t="shared" si="87"/>
        <v>-0.14300612567583479</v>
      </c>
    </row>
    <row r="1130" spans="1:6" x14ac:dyDescent="0.25">
      <c r="A1130" s="208">
        <f t="shared" si="89"/>
        <v>0.14049999999999838</v>
      </c>
      <c r="B1130" s="208">
        <f t="shared" si="88"/>
        <v>2.4521875990520048E-3</v>
      </c>
      <c r="C1130" s="208">
        <f t="shared" si="90"/>
        <v>0.67301251351026392</v>
      </c>
      <c r="D1130" s="208">
        <f t="shared" si="86"/>
        <v>-1.2933550677132146</v>
      </c>
      <c r="E1130" s="208">
        <f>-((C1130-C1129)/($A$3))*$E$2*'PID Reaction'!$H$4</f>
        <v>4.6804578640713048</v>
      </c>
      <c r="F1130" s="208">
        <f t="shared" si="87"/>
        <v>8.4294259849833103E-2</v>
      </c>
    </row>
    <row r="1131" spans="1:6" x14ac:dyDescent="0.25">
      <c r="A1131" s="208">
        <f t="shared" si="89"/>
        <v>0.14062499999999836</v>
      </c>
      <c r="B1131" s="208">
        <f t="shared" si="88"/>
        <v>2.4543692606169972E-3</v>
      </c>
      <c r="C1131" s="208">
        <f t="shared" si="90"/>
        <v>0.63439328416416862</v>
      </c>
      <c r="D1131" s="208">
        <f t="shared" si="86"/>
        <v>-1.2191389499096494</v>
      </c>
      <c r="E1131" s="208">
        <f>-((C1131-C1130)/($A$3))*$E$2*'PID Reaction'!$H$4</f>
        <v>4.9030973577802586</v>
      </c>
      <c r="F1131" s="208">
        <f t="shared" si="87"/>
        <v>0.3113750060231425</v>
      </c>
    </row>
    <row r="1132" spans="1:6" x14ac:dyDescent="0.25">
      <c r="A1132" s="208">
        <f t="shared" si="89"/>
        <v>0.14074999999999835</v>
      </c>
      <c r="B1132" s="208">
        <f t="shared" si="88"/>
        <v>2.4565509221819901E-3</v>
      </c>
      <c r="C1132" s="208">
        <f t="shared" si="90"/>
        <v>0.59412106290257649</v>
      </c>
      <c r="D1132" s="208">
        <f t="shared" si="86"/>
        <v>-1.1417462114223973</v>
      </c>
      <c r="E1132" s="208">
        <f>-((C1132-C1131)/($A$3))*$E$2*'PID Reaction'!$H$4</f>
        <v>5.1129612113717373</v>
      </c>
      <c r="F1132" s="208">
        <f t="shared" si="87"/>
        <v>0.5376444252476611</v>
      </c>
    </row>
    <row r="1133" spans="1:6" x14ac:dyDescent="0.25">
      <c r="A1133" s="208">
        <f t="shared" si="89"/>
        <v>0.14087499999999833</v>
      </c>
      <c r="B1133" s="208">
        <f t="shared" si="88"/>
        <v>2.4587325837469825E-3</v>
      </c>
      <c r="C1133" s="208">
        <f t="shared" si="90"/>
        <v>0.55230078409009531</v>
      </c>
      <c r="D1133" s="208">
        <f t="shared" si="86"/>
        <v>-1.0613785088172998</v>
      </c>
      <c r="E1133" s="208">
        <f>-((C1133-C1132)/($A$3))*$E$2*'PID Reaction'!$H$4</f>
        <v>5.3095025980326103</v>
      </c>
      <c r="F1133" s="208">
        <f t="shared" si="87"/>
        <v>0.76251294394156521</v>
      </c>
    </row>
    <row r="1134" spans="1:6" x14ac:dyDescent="0.25">
      <c r="A1134" s="208">
        <f t="shared" si="89"/>
        <v>0.14099999999999832</v>
      </c>
      <c r="B1134" s="208">
        <f t="shared" si="88"/>
        <v>2.4609142453119754E-3</v>
      </c>
      <c r="C1134" s="208">
        <f t="shared" si="90"/>
        <v>0.50904141575096384</v>
      </c>
      <c r="D1134" s="208">
        <f t="shared" si="86"/>
        <v>-0.97824525030525722</v>
      </c>
      <c r="E1134" s="208">
        <f>-((C1134-C1133)/($A$3))*$E$2*'PID Reaction'!$H$4</f>
        <v>5.4922094043361298</v>
      </c>
      <c r="F1134" s="208">
        <f t="shared" si="87"/>
        <v>0.98539463874684341</v>
      </c>
    </row>
    <row r="1135" spans="1:6" x14ac:dyDescent="0.25">
      <c r="A1135" s="208">
        <f t="shared" si="89"/>
        <v>0.14112499999999831</v>
      </c>
      <c r="B1135" s="208">
        <f t="shared" si="88"/>
        <v>2.4630959068769678E-3</v>
      </c>
      <c r="C1135" s="208">
        <f t="shared" si="90"/>
        <v>0.46445567563917806</v>
      </c>
      <c r="D1135" s="208">
        <f t="shared" si="86"/>
        <v>-0.89256305010283399</v>
      </c>
      <c r="E1135" s="208">
        <f>-((C1135-C1134)/($A$3))*$E$2*'PID Reaction'!$H$4</f>
        <v>5.6606055645923234</v>
      </c>
      <c r="F1135" s="208">
        <f t="shared" si="87"/>
        <v>1.2057087632261267</v>
      </c>
    </row>
    <row r="1136" spans="1:6" x14ac:dyDescent="0.25">
      <c r="A1136" s="208">
        <f t="shared" si="89"/>
        <v>0.14124999999999829</v>
      </c>
      <c r="B1136" s="208">
        <f t="shared" si="88"/>
        <v>2.4652775684419607E-3</v>
      </c>
      <c r="C1136" s="208">
        <f t="shared" si="90"/>
        <v>0.41865973753806474</v>
      </c>
      <c r="D1136" s="208">
        <f t="shared" si="86"/>
        <v>-0.80455516401640059</v>
      </c>
      <c r="E1136" s="208">
        <f>-((C1136-C1135)/($A$3))*$E$2*'PID Reaction'!$H$4</f>
        <v>5.8142523013173468</v>
      </c>
      <c r="F1136" s="208">
        <f t="shared" si="87"/>
        <v>1.4228812610713681</v>
      </c>
    </row>
    <row r="1137" spans="1:6" x14ac:dyDescent="0.25">
      <c r="A1137" s="208">
        <f t="shared" si="89"/>
        <v>0.14137499999999828</v>
      </c>
      <c r="B1137" s="208">
        <f t="shared" si="88"/>
        <v>2.4674592300069536E-3</v>
      </c>
      <c r="C1137" s="208">
        <f t="shared" si="90"/>
        <v>0.37177292855485555</v>
      </c>
      <c r="D1137" s="208">
        <f t="shared" si="86"/>
        <v>-0.71445090772100817</v>
      </c>
      <c r="E1137" s="208">
        <f>-((C1137-C1136)/($A$3))*$E$2*'PID Reaction'!$H$4</f>
        <v>5.9527492685082368</v>
      </c>
      <c r="F1137" s="208">
        <f t="shared" si="87"/>
        <v>1.6363462618797946</v>
      </c>
    </row>
    <row r="1138" spans="1:6" x14ac:dyDescent="0.25">
      <c r="A1138" s="208">
        <f t="shared" si="89"/>
        <v>0.14149999999999827</v>
      </c>
      <c r="B1138" s="208">
        <f t="shared" si="88"/>
        <v>2.469640891571946E-3</v>
      </c>
      <c r="C1138" s="208">
        <f t="shared" si="90"/>
        <v>0.32391741819881781</v>
      </c>
      <c r="D1138" s="208">
        <f t="shared" si="86"/>
        <v>-0.62248505924939623</v>
      </c>
      <c r="E1138" s="208">
        <f>-((C1138-C1137)/($A$3))*$E$2*'PID Reaction'!$H$4</f>
        <v>6.0757355948025511</v>
      </c>
      <c r="F1138" s="208">
        <f t="shared" si="87"/>
        <v>1.8455475556008198</v>
      </c>
    </row>
    <row r="1139" spans="1:6" x14ac:dyDescent="0.25">
      <c r="A1139" s="208">
        <f t="shared" si="89"/>
        <v>0.14162499999999825</v>
      </c>
      <c r="B1139" s="208">
        <f t="shared" si="88"/>
        <v>2.4718225531369389E-3</v>
      </c>
      <c r="C1139" s="208">
        <f t="shared" si="90"/>
        <v>0.27521790005307678</v>
      </c>
      <c r="D1139" s="208">
        <f t="shared" si="86"/>
        <v>-0.5288972472479998</v>
      </c>
      <c r="E1139" s="208">
        <f>-((C1139-C1138)/($A$3))*$E$2*'PID Reaction'!$H$4</f>
        <v>6.1828908237832803</v>
      </c>
      <c r="F1139" s="208">
        <f t="shared" si="87"/>
        <v>2.0499400418121074</v>
      </c>
    </row>
    <row r="1140" spans="1:6" x14ac:dyDescent="0.25">
      <c r="A1140" s="208">
        <f t="shared" si="89"/>
        <v>0.14174999999999824</v>
      </c>
      <c r="B1140" s="208">
        <f t="shared" si="88"/>
        <v>2.4740042147019313E-3</v>
      </c>
      <c r="C1140" s="208">
        <f t="shared" si="90"/>
        <v>0.22580126686981111</v>
      </c>
      <c r="D1140" s="208">
        <f t="shared" si="86"/>
        <v>-0.43393132659439082</v>
      </c>
      <c r="E1140" s="208">
        <f>-((C1140-C1139)/($A$3))*$E$2*'PID Reaction'!$H$4</f>
        <v>6.2739357489474088</v>
      </c>
      <c r="F1140" s="208">
        <f t="shared" si="87"/>
        <v>2.2489911500470736</v>
      </c>
    </row>
    <row r="1141" spans="1:6" x14ac:dyDescent="0.25">
      <c r="A1141" s="208">
        <f t="shared" si="89"/>
        <v>0.14187499999999822</v>
      </c>
      <c r="B1141" s="208">
        <f t="shared" si="88"/>
        <v>2.4761858762669241E-3</v>
      </c>
      <c r="C1141" s="208">
        <f t="shared" si="90"/>
        <v>0.17579627993506855</v>
      </c>
      <c r="D1141" s="208">
        <f t="shared" si="86"/>
        <v>-0.33783474300241867</v>
      </c>
      <c r="E1141" s="208">
        <f>-((C1141-C1140)/($A$3))*$E$2*'PID Reaction'!$H$4</f>
        <v>6.3486331412349157</v>
      </c>
      <c r="F1141" s="208">
        <f t="shared" si="87"/>
        <v>2.4421822274750329</v>
      </c>
    </row>
    <row r="1142" spans="1:6" x14ac:dyDescent="0.25">
      <c r="A1142" s="208">
        <f t="shared" si="89"/>
        <v>0.14199999999999821</v>
      </c>
      <c r="B1142" s="208">
        <f t="shared" si="88"/>
        <v>2.4783675378319166E-3</v>
      </c>
      <c r="C1142" s="208">
        <f t="shared" si="90"/>
        <v>0.12533323356503012</v>
      </c>
      <c r="D1142" s="208">
        <f t="shared" si="86"/>
        <v>-0.24085788827126101</v>
      </c>
      <c r="E1142" s="208">
        <f>-((C1142-C1141)/($A$3))*$E$2*'PID Reaction'!$H$4</f>
        <v>6.406788367140078</v>
      </c>
      <c r="F1142" s="208">
        <f t="shared" si="87"/>
        <v>2.6290098903162633</v>
      </c>
    </row>
    <row r="1143" spans="1:6" x14ac:dyDescent="0.25">
      <c r="A1143" s="208">
        <f t="shared" si="89"/>
        <v>0.1421249999999982</v>
      </c>
      <c r="B1143" s="208">
        <f t="shared" si="88"/>
        <v>2.4805491993969094E-3</v>
      </c>
      <c r="C1143" s="208">
        <f t="shared" si="90"/>
        <v>7.454361560762543E-2</v>
      </c>
      <c r="D1143" s="208">
        <f t="shared" si="86"/>
        <v>-0.14325344785779812</v>
      </c>
      <c r="E1143" s="208">
        <f>-((C1143-C1142)/($A$3))*$E$2*'PID Reaction'!$H$4</f>
        <v>6.4482498958720988</v>
      </c>
      <c r="F1143" s="208">
        <f t="shared" si="87"/>
        <v>2.8089873354725201</v>
      </c>
    </row>
    <row r="1144" spans="1:6" x14ac:dyDescent="0.25">
      <c r="A1144" s="208">
        <f t="shared" si="89"/>
        <v>0.14224999999999818</v>
      </c>
      <c r="B1144" s="208">
        <f t="shared" si="88"/>
        <v>2.4827308609619019E-3</v>
      </c>
      <c r="C1144" s="208">
        <f t="shared" si="90"/>
        <v>2.3559764834361258E-2</v>
      </c>
      <c r="D1144" s="208">
        <f t="shared" si="86"/>
        <v>-4.5275742472785402E-2</v>
      </c>
      <c r="E1144" s="208">
        <f>-((C1144-C1143)/($A$3))*$E$2*'PID Reaction'!$H$4</f>
        <v>6.4729096941736186</v>
      </c>
      <c r="F1144" s="208">
        <f t="shared" si="87"/>
        <v>2.9816456089538015</v>
      </c>
    </row>
    <row r="1145" spans="1:6" x14ac:dyDescent="0.25">
      <c r="A1145" s="208">
        <f t="shared" si="89"/>
        <v>0.14237499999999817</v>
      </c>
      <c r="B1145" s="208">
        <f t="shared" si="88"/>
        <v>2.4849125225268947E-3</v>
      </c>
      <c r="C1145" s="208">
        <f t="shared" si="90"/>
        <v>-2.7485473885123249E-2</v>
      </c>
      <c r="D1145" s="208">
        <f t="shared" si="86"/>
        <v>5.281993458399676E-2</v>
      </c>
      <c r="E1145" s="208">
        <f>-((C1145-C1144)/($A$3))*$E$2*'PID Reaction'!$H$4</f>
        <v>6.4807035078257531</v>
      </c>
      <c r="F1145" s="208">
        <f t="shared" si="87"/>
        <v>3.1465348277975234</v>
      </c>
    </row>
    <row r="1146" spans="1:6" x14ac:dyDescent="0.25">
      <c r="A1146" s="208">
        <f t="shared" si="89"/>
        <v>0.14249999999999816</v>
      </c>
      <c r="B1146" s="208">
        <f t="shared" si="88"/>
        <v>2.4870941840918876E-3</v>
      </c>
      <c r="C1146" s="208">
        <f t="shared" si="90"/>
        <v>-7.8459095727090505E-2</v>
      </c>
      <c r="D1146" s="208">
        <f t="shared" si="86"/>
        <v>0.15077798262257891</v>
      </c>
      <c r="E1146" s="208">
        <f>-((C1146-C1145)/($A$3))*$E$2*'PID Reaction'!$H$4</f>
        <v>6.4716110290561621</v>
      </c>
      <c r="F1146" s="208">
        <f t="shared" si="87"/>
        <v>3.3032253522950294</v>
      </c>
    </row>
    <row r="1147" spans="1:6" x14ac:dyDescent="0.25">
      <c r="A1147" s="208">
        <f t="shared" si="89"/>
        <v>0.14262499999999814</v>
      </c>
      <c r="B1147" s="208">
        <f t="shared" si="88"/>
        <v>2.48927584565688E-3</v>
      </c>
      <c r="C1147" s="208">
        <f t="shared" si="90"/>
        <v>-0.12922828247466805</v>
      </c>
      <c r="D1147" s="208">
        <f t="shared" si="86"/>
        <v>0.24834315956286862</v>
      </c>
      <c r="E1147" s="208">
        <f>-((C1147-C1146)/($A$3))*$E$2*'PID Reaction'!$H$4</f>
        <v>6.445655949472445</v>
      </c>
      <c r="F1147" s="208">
        <f t="shared" si="87"/>
        <v>3.4513089054726547</v>
      </c>
    </row>
    <row r="1148" spans="1:6" x14ac:dyDescent="0.25">
      <c r="A1148" s="208">
        <f t="shared" si="89"/>
        <v>0.14274999999999813</v>
      </c>
      <c r="B1148" s="208">
        <f t="shared" si="88"/>
        <v>2.4914575072218729E-3</v>
      </c>
      <c r="C1148" s="208">
        <f t="shared" si="90"/>
        <v>-0.17966074859244271</v>
      </c>
      <c r="D1148" s="208">
        <f t="shared" si="86"/>
        <v>0.34526124700004085</v>
      </c>
      <c r="E1148" s="208">
        <f>-((C1148-C1147)/($A$3))*$E$2*'PID Reaction'!$H$4</f>
        <v>6.4029058983126701</v>
      </c>
      <c r="F1148" s="208">
        <f t="shared" si="87"/>
        <v>3.5903996369086135</v>
      </c>
    </row>
    <row r="1149" spans="1:6" x14ac:dyDescent="0.25">
      <c r="A1149" s="208">
        <f t="shared" si="89"/>
        <v>0.14287499999999811</v>
      </c>
      <c r="B1149" s="208">
        <f t="shared" si="88"/>
        <v>2.4936391687868653E-3</v>
      </c>
      <c r="C1149" s="208">
        <f t="shared" si="90"/>
        <v>-0.22962508591319192</v>
      </c>
      <c r="D1149" s="208">
        <f t="shared" si="86"/>
        <v>0.44127971260281745</v>
      </c>
      <c r="E1149" s="208">
        <f>-((C1149-C1148)/($A$3))*$E$2*'PID Reaction'!$H$4</f>
        <v>6.3434722662423182</v>
      </c>
      <c r="F1149" s="208">
        <f t="shared" si="87"/>
        <v>3.7201351281153219</v>
      </c>
    </row>
    <row r="1150" spans="1:6" x14ac:dyDescent="0.25">
      <c r="A1150" s="208">
        <f t="shared" si="89"/>
        <v>0.1429999999999981</v>
      </c>
      <c r="B1150" s="208">
        <f t="shared" si="88"/>
        <v>2.4958208303518582E-3</v>
      </c>
      <c r="C1150" s="208">
        <f t="shared" si="90"/>
        <v>-0.2789911060384852</v>
      </c>
      <c r="D1150" s="208">
        <f t="shared" si="86"/>
        <v>0.53614836811839861</v>
      </c>
      <c r="E1150" s="208">
        <f>-((C1150-C1149)/($A$3))*$E$2*'PID Reaction'!$H$4</f>
        <v>6.2675099151072349</v>
      </c>
      <c r="F1150" s="208">
        <f t="shared" si="87"/>
        <v>3.8401773368666268</v>
      </c>
    </row>
    <row r="1151" spans="1:6" x14ac:dyDescent="0.25">
      <c r="A1151" s="208">
        <f t="shared" si="89"/>
        <v>0.14312499999999809</v>
      </c>
      <c r="B1151" s="208">
        <f t="shared" si="88"/>
        <v>2.4980024919168506E-3</v>
      </c>
      <c r="C1151" s="208">
        <f t="shared" si="90"/>
        <v>-0.32763017956094881</v>
      </c>
      <c r="D1151" s="208">
        <f t="shared" si="86"/>
        <v>0.62962002126945782</v>
      </c>
      <c r="E1151" s="208">
        <f>-((C1151-C1150)/($A$3))*$E$2*'PID Reaction'!$H$4</f>
        <v>6.1752167744119788</v>
      </c>
      <c r="F1151" s="208">
        <f t="shared" si="87"/>
        <v>3.9502134780091507</v>
      </c>
    </row>
    <row r="1152" spans="1:6" x14ac:dyDescent="0.25">
      <c r="A1152" s="208">
        <f t="shared" si="89"/>
        <v>0.14324999999999807</v>
      </c>
      <c r="B1152" s="208">
        <f t="shared" si="88"/>
        <v>2.5001841534818435E-3</v>
      </c>
      <c r="C1152" s="208">
        <f t="shared" si="90"/>
        <v>-0.37541557122455987</v>
      </c>
      <c r="D1152" s="208">
        <f t="shared" si="86"/>
        <v>0.72145111984508581</v>
      </c>
      <c r="E1152" s="208">
        <f>-((C1152-C1151)/($A$3))*$E$2*'PID Reaction'!$H$4</f>
        <v>6.0668333256120599</v>
      </c>
      <c r="F1152" s="208">
        <f t="shared" si="87"/>
        <v>4.0499568384642251</v>
      </c>
    </row>
    <row r="1153" spans="1:6" x14ac:dyDescent="0.25">
      <c r="A1153" s="208">
        <f t="shared" si="89"/>
        <v>0.14337499999999806</v>
      </c>
      <c r="B1153" s="208">
        <f t="shared" si="88"/>
        <v>2.5023658150468363E-3</v>
      </c>
      <c r="C1153" s="208">
        <f t="shared" si="90"/>
        <v>-0.42222277014925241</v>
      </c>
      <c r="D1153" s="208">
        <f t="shared" si="86"/>
        <v>0.81140238630662442</v>
      </c>
      <c r="E1153" s="208">
        <f>-((C1153-C1152)/($A$3))*$E$2*'PID Reaction'!$H$4</f>
        <v>5.9426419754789634</v>
      </c>
      <c r="F1153" s="208">
        <f t="shared" si="87"/>
        <v>4.1391475242942866</v>
      </c>
    </row>
    <row r="1154" spans="1:6" x14ac:dyDescent="0.25">
      <c r="A1154" s="208">
        <f t="shared" si="89"/>
        <v>0.14349999999999805</v>
      </c>
      <c r="B1154" s="208">
        <f t="shared" si="88"/>
        <v>2.5045474766118288E-3</v>
      </c>
      <c r="C1154" s="208">
        <f t="shared" si="90"/>
        <v>-0.46792981425986641</v>
      </c>
      <c r="D1154" s="208">
        <f t="shared" si="86"/>
        <v>0.89923944125575572</v>
      </c>
      <c r="E1154" s="208">
        <f>-((C1154-C1153)/($A$3))*$E$2*'PID Reaction'!$H$4</f>
        <v>5.8029663202835522</v>
      </c>
      <c r="F1154" s="208">
        <f t="shared" si="87"/>
        <v>4.2175531378900537</v>
      </c>
    </row>
    <row r="1155" spans="1:6" x14ac:dyDescent="0.25">
      <c r="A1155" s="208">
        <f t="shared" si="89"/>
        <v>0.14362499999999803</v>
      </c>
      <c r="B1155" s="208">
        <f t="shared" si="88"/>
        <v>2.5067291381768216E-3</v>
      </c>
      <c r="C1155" s="208">
        <f t="shared" si="90"/>
        <v>-0.51241760807372061</v>
      </c>
      <c r="D1155" s="208">
        <f t="shared" si="86"/>
        <v>0.98473341413959192</v>
      </c>
      <c r="E1155" s="208">
        <f>-((C1155-C1154)/($A$3))*$E$2*'PID Reaction'!$H$4</f>
        <v>5.6481703026069292</v>
      </c>
      <c r="F1155" s="208">
        <f t="shared" si="87"/>
        <v>4.2849693835116636</v>
      </c>
    </row>
    <row r="1156" spans="1:6" x14ac:dyDescent="0.25">
      <c r="A1156" s="208">
        <f t="shared" si="89"/>
        <v>0.14374999999999802</v>
      </c>
      <c r="B1156" s="208">
        <f t="shared" si="88"/>
        <v>2.5089107997418141E-3</v>
      </c>
      <c r="C1156" s="208">
        <f t="shared" si="90"/>
        <v>-0.55557023301892072</v>
      </c>
      <c r="D1156" s="208">
        <f t="shared" si="86"/>
        <v>1.0676615396017808</v>
      </c>
      <c r="E1156" s="208">
        <f>-((C1156-C1155)/($A$3))*$E$2*'PID Reaction'!$H$4</f>
        <v>5.4786572630426047</v>
      </c>
      <c r="F1156" s="208">
        <f t="shared" si="87"/>
        <v>4.3412205996068671</v>
      </c>
    </row>
    <row r="1157" spans="1:6" x14ac:dyDescent="0.25">
      <c r="A1157" s="208">
        <f t="shared" si="89"/>
        <v>0.143874999999998</v>
      </c>
      <c r="B1157" s="208">
        <f t="shared" si="88"/>
        <v>2.5110924613068069E-3</v>
      </c>
      <c r="C1157" s="208">
        <f t="shared" si="90"/>
        <v>-0.59727524947491606</v>
      </c>
      <c r="D1157" s="208">
        <f t="shared" si="86"/>
        <v>1.1478077379259253</v>
      </c>
      <c r="E1157" s="208">
        <f>-((C1157-C1156)/($A$3))*$E$2*'PID Reaction'!$H$4</f>
        <v>5.2948688892531672</v>
      </c>
      <c r="F1157" s="208">
        <f t="shared" si="87"/>
        <v>4.3861602165197864</v>
      </c>
    </row>
    <row r="1158" spans="1:6" x14ac:dyDescent="0.25">
      <c r="A1158" s="208">
        <f t="shared" si="89"/>
        <v>0.14399999999999799</v>
      </c>
      <c r="B1158" s="208">
        <f t="shared" si="88"/>
        <v>2.5132741228717993E-3</v>
      </c>
      <c r="C1158" s="208">
        <f t="shared" si="90"/>
        <v>-0.63742398974805392</v>
      </c>
      <c r="D1158" s="208">
        <f t="shared" si="86"/>
        <v>1.2249631780584251</v>
      </c>
      <c r="E1158" s="208">
        <f>-((C1158-C1157)/($A$3))*$E$2*'PID Reaction'!$H$4</f>
        <v>5.0972840650775826</v>
      </c>
      <c r="F1158" s="208">
        <f t="shared" si="87"/>
        <v>4.4196711383961116</v>
      </c>
    </row>
    <row r="1159" spans="1:6" x14ac:dyDescent="0.25">
      <c r="A1159" s="208">
        <f t="shared" si="89"/>
        <v>0.14412499999999798</v>
      </c>
      <c r="B1159" s="208">
        <f t="shared" si="88"/>
        <v>2.5154557844367922E-3</v>
      </c>
      <c r="C1159" s="208">
        <f t="shared" si="90"/>
        <v>-0.67591184121911718</v>
      </c>
      <c r="D1159" s="208">
        <f t="shared" si="86"/>
        <v>1.2989268217444263</v>
      </c>
      <c r="E1159" s="208">
        <f>-((C1159-C1158)/($A$3))*$E$2*'PID Reaction'!$H$4</f>
        <v>4.8864176227661913</v>
      </c>
      <c r="F1159" s="208">
        <f t="shared" si="87"/>
        <v>4.4416660482918999</v>
      </c>
    </row>
    <row r="1160" spans="1:6" x14ac:dyDescent="0.25">
      <c r="A1160" s="208">
        <f t="shared" si="89"/>
        <v>0.14424999999999796</v>
      </c>
      <c r="B1160" s="208">
        <f t="shared" si="88"/>
        <v>2.5176374460017846E-3</v>
      </c>
      <c r="C1160" s="208">
        <f t="shared" si="90"/>
        <v>-0.71263851892461771</v>
      </c>
      <c r="D1160" s="208">
        <f t="shared" ref="D1160:D1223" si="91">-C1160*$D$2*$H$2</f>
        <v>1.369505947358195</v>
      </c>
      <c r="E1160" s="208">
        <f>-((C1160-C1159)/($A$3))*$E$2*'PID Reaction'!$H$4</f>
        <v>4.6628190014903481</v>
      </c>
      <c r="F1160" s="208">
        <f t="shared" ref="F1160:F1223" si="92">F1159+$F$3*(E1160-F1159)</f>
        <v>4.4520876356882191</v>
      </c>
    </row>
    <row r="1161" spans="1:6" x14ac:dyDescent="0.25">
      <c r="A1161" s="208">
        <f t="shared" si="89"/>
        <v>0.14437499999999795</v>
      </c>
      <c r="B1161" s="208">
        <f t="shared" si="88"/>
        <v>2.5198191075667775E-3</v>
      </c>
      <c r="C1161" s="208">
        <f t="shared" si="90"/>
        <v>-0.74750832686203617</v>
      </c>
      <c r="D1161" s="208">
        <f t="shared" si="91"/>
        <v>1.4365166520638495</v>
      </c>
      <c r="E1161" s="208">
        <f>-((C1161-C1160)/($A$3))*$E$2*'PID Reaction'!$H$4</f>
        <v>4.4270708157346457</v>
      </c>
      <c r="F1161" s="208">
        <f t="shared" si="92"/>
        <v>4.4509087458214838</v>
      </c>
    </row>
    <row r="1162" spans="1:6" x14ac:dyDescent="0.25">
      <c r="A1162" s="208">
        <f t="shared" si="89"/>
        <v>0.14449999999999794</v>
      </c>
      <c r="B1162" s="208">
        <f t="shared" si="88"/>
        <v>2.5220007691317704E-3</v>
      </c>
      <c r="C1162" s="208">
        <f t="shared" si="90"/>
        <v>-0.780430407337807</v>
      </c>
      <c r="D1162" s="208">
        <f t="shared" si="91"/>
        <v>1.4997843309973573</v>
      </c>
      <c r="E1162" s="208">
        <f>-((C1162-C1161)/($A$3))*$E$2*'PID Reaction'!$H$4</f>
        <v>4.179787337203865</v>
      </c>
      <c r="F1162" s="208">
        <f t="shared" si="92"/>
        <v>4.4381324504383235</v>
      </c>
    </row>
    <row r="1163" spans="1:6" x14ac:dyDescent="0.25">
      <c r="A1163" s="208">
        <f t="shared" si="89"/>
        <v>0.14462499999999792</v>
      </c>
      <c r="B1163" s="208">
        <f t="shared" si="88"/>
        <v>2.5241824306967628E-3</v>
      </c>
      <c r="C1163" s="208">
        <f t="shared" si="90"/>
        <v>-0.81131897770851347</v>
      </c>
      <c r="D1163" s="208">
        <f t="shared" si="91"/>
        <v>1.5591441322215589</v>
      </c>
      <c r="E1163" s="208">
        <f>-((C1163-C1162)/($A$3))*$E$2*'PID Reaction'!$H$4</f>
        <v>3.9216128942648929</v>
      </c>
      <c r="F1163" s="208">
        <f t="shared" si="92"/>
        <v>4.4137920397916748</v>
      </c>
    </row>
    <row r="1164" spans="1:6" x14ac:dyDescent="0.25">
      <c r="A1164" s="208">
        <f t="shared" si="89"/>
        <v>0.14474999999999791</v>
      </c>
      <c r="B1164" s="208">
        <f t="shared" si="88"/>
        <v>2.5263640922617557E-3</v>
      </c>
      <c r="C1164" s="208">
        <f t="shared" si="90"/>
        <v>-0.84009355389848162</v>
      </c>
      <c r="D1164" s="208">
        <f t="shared" si="91"/>
        <v>1.614441386268868</v>
      </c>
      <c r="E1164" s="208">
        <f>-((C1164-C1163)/($A$3))*$E$2*'PID Reaction'!$H$4</f>
        <v>3.6532201930783557</v>
      </c>
      <c r="F1164" s="208">
        <f t="shared" si="92"/>
        <v>4.3779509358992481</v>
      </c>
    </row>
    <row r="1165" spans="1:6" x14ac:dyDescent="0.25">
      <c r="A1165" s="208">
        <f t="shared" si="89"/>
        <v>0.14487499999999789</v>
      </c>
      <c r="B1165" s="208">
        <f t="shared" si="88"/>
        <v>2.5285457538267481E-3</v>
      </c>
      <c r="C1165" s="208">
        <f t="shared" si="90"/>
        <v>-0.86667916011113411</v>
      </c>
      <c r="D1165" s="208">
        <f t="shared" si="91"/>
        <v>1.665532009151971</v>
      </c>
      <c r="E1165" s="208">
        <f>-((C1165-C1164)/($A$3))*$E$2*'PID Reaction'!$H$4</f>
        <v>3.3753085647583601</v>
      </c>
      <c r="F1165" s="208">
        <f t="shared" si="92"/>
        <v>4.3307025272889375</v>
      </c>
    </row>
    <row r="1166" spans="1:6" x14ac:dyDescent="0.25">
      <c r="A1166" s="208">
        <f t="shared" si="89"/>
        <v>0.14499999999999788</v>
      </c>
      <c r="B1166" s="208">
        <f t="shared" si="88"/>
        <v>2.5307274153917409E-3</v>
      </c>
      <c r="C1166" s="208">
        <f t="shared" si="90"/>
        <v>-0.89100652418797366</v>
      </c>
      <c r="D1166" s="208">
        <f t="shared" si="91"/>
        <v>1.7122828777929966</v>
      </c>
      <c r="E1166" s="208">
        <f>-((C1166-C1165)/($A$3))*$E$2*'PID Reaction'!$H$4</f>
        <v>3.088602143195549</v>
      </c>
      <c r="F1166" s="208">
        <f t="shared" si="92"/>
        <v>4.2721699256636043</v>
      </c>
    </row>
    <row r="1167" spans="1:6" x14ac:dyDescent="0.25">
      <c r="A1167" s="208">
        <f t="shared" si="89"/>
        <v>0.14512499999999787</v>
      </c>
      <c r="B1167" s="208">
        <f t="shared" si="88"/>
        <v>2.5329090769567334E-3</v>
      </c>
      <c r="C1167" s="208">
        <f t="shared" si="90"/>
        <v>-0.91301225810591047</v>
      </c>
      <c r="D1167" s="208">
        <f t="shared" si="91"/>
        <v>1.7545721768924525</v>
      </c>
      <c r="E1167" s="208">
        <f>-((C1167-C1166)/($A$3))*$E$2*'PID Reaction'!$H$4</f>
        <v>2.7938479782212569</v>
      </c>
      <c r="F1167" s="208">
        <f t="shared" si="92"/>
        <v>4.2025056451177232</v>
      </c>
    </row>
    <row r="1168" spans="1:6" x14ac:dyDescent="0.25">
      <c r="A1168" s="208">
        <f t="shared" si="89"/>
        <v>0.14524999999999785</v>
      </c>
      <c r="B1168" s="208">
        <f t="shared" ref="B1168:B1231" si="93">RADIANS(A1168)</f>
        <v>2.5350907385217262E-3</v>
      </c>
      <c r="C1168" s="208">
        <f t="shared" si="90"/>
        <v>-0.93263902314277891</v>
      </c>
      <c r="D1168" s="208">
        <f t="shared" si="91"/>
        <v>1.792289716334404</v>
      </c>
      <c r="E1168" s="208">
        <f>-((C1168-C1167)/($A$3))*$E$2*'PID Reaction'!$H$4</f>
        <v>2.4918140890808171</v>
      </c>
      <c r="F1168" s="208">
        <f t="shared" si="92"/>
        <v>4.1218912047426688</v>
      </c>
    </row>
    <row r="1169" spans="1:6" x14ac:dyDescent="0.25">
      <c r="A1169" s="208">
        <f t="shared" ref="A1169:A1232" si="94">A1168+$A$3</f>
        <v>0.14537499999999784</v>
      </c>
      <c r="B1169" s="208">
        <f t="shared" si="93"/>
        <v>2.5372724000867187E-3</v>
      </c>
      <c r="C1169" s="208">
        <f t="shared" ref="C1169:C1232" si="95">$C$2*COS(B1169*$B$2*360)</f>
        <v>-0.94983567928064017</v>
      </c>
      <c r="D1169" s="208">
        <f t="shared" si="91"/>
        <v>1.8253372183007774</v>
      </c>
      <c r="E1169" s="208">
        <f>-((C1169-C1168)/($A$3))*$E$2*'PID Reaction'!$H$4</f>
        <v>2.1832874632628645</v>
      </c>
      <c r="F1169" s="208">
        <f t="shared" si="92"/>
        <v>4.0305366556558493</v>
      </c>
    </row>
    <row r="1170" spans="1:6" x14ac:dyDescent="0.25">
      <c r="A1170" s="208">
        <f t="shared" si="94"/>
        <v>0.14549999999999783</v>
      </c>
      <c r="B1170" s="208">
        <f t="shared" si="93"/>
        <v>2.5394540616517115E-3</v>
      </c>
      <c r="C1170" s="208">
        <f t="shared" si="95"/>
        <v>-0.96455741845756238</v>
      </c>
      <c r="D1170" s="208">
        <f t="shared" si="91"/>
        <v>1.853628573346636</v>
      </c>
      <c r="E1170" s="208">
        <f>-((C1170-C1169)/($A$3))*$E$2*'PID Reaction'!$H$4</f>
        <v>1.8690720059020436</v>
      </c>
      <c r="F1170" s="208">
        <f t="shared" si="92"/>
        <v>3.9286800336859402</v>
      </c>
    </row>
    <row r="1171" spans="1:6" x14ac:dyDescent="0.25">
      <c r="A1171" s="208">
        <f t="shared" si="94"/>
        <v>0.14562499999999781</v>
      </c>
      <c r="B1171" s="208">
        <f t="shared" si="93"/>
        <v>2.5416357232167044E-3</v>
      </c>
      <c r="C1171" s="208">
        <f t="shared" si="95"/>
        <v>-0.9767658813206811</v>
      </c>
      <c r="D1171" s="208">
        <f t="shared" si="91"/>
        <v>1.8770900647692059</v>
      </c>
      <c r="E1171" s="208">
        <f>-((C1171-C1170)/($A$3))*$E$2*'PID Reaction'!$H$4</f>
        <v>1.5499864451015524</v>
      </c>
      <c r="F1171" s="208">
        <f t="shared" si="92"/>
        <v>3.8165867391403725</v>
      </c>
    </row>
    <row r="1172" spans="1:6" x14ac:dyDescent="0.25">
      <c r="A1172" s="208">
        <f t="shared" si="94"/>
        <v>0.1457499999999978</v>
      </c>
      <c r="B1172" s="208">
        <f t="shared" si="93"/>
        <v>2.5438173847816968E-3</v>
      </c>
      <c r="C1172" s="208">
        <f t="shared" si="95"/>
        <v>-0.98642925717634788</v>
      </c>
      <c r="D1172" s="208">
        <f t="shared" si="91"/>
        <v>1.895660560686075</v>
      </c>
      <c r="E1172" s="208">
        <f>-((C1172-C1171)/($A$3))*$E$2*'PID Reaction'!$H$4</f>
        <v>1.2268621986354553</v>
      </c>
      <c r="F1172" s="208">
        <f t="shared" si="92"/>
        <v>3.6945488452713007</v>
      </c>
    </row>
    <row r="1173" spans="1:6" x14ac:dyDescent="0.25">
      <c r="A1173" s="208">
        <f t="shared" si="94"/>
        <v>0.14587499999999778</v>
      </c>
      <c r="B1173" s="208">
        <f t="shared" si="93"/>
        <v>2.5459990463466897E-3</v>
      </c>
      <c r="C1173" s="208">
        <f t="shared" si="95"/>
        <v>-0.9935223668769223</v>
      </c>
      <c r="D1173" s="208">
        <f t="shared" si="91"/>
        <v>1.9092916733220568</v>
      </c>
      <c r="E1173" s="208">
        <f>-((C1173-C1172)/($A$3))*$E$2*'PID Reaction'!$H$4</f>
        <v>0.90054120758492806</v>
      </c>
      <c r="F1173" s="208">
        <f t="shared" si="92"/>
        <v>3.5628843372418615</v>
      </c>
    </row>
    <row r="1174" spans="1:6" x14ac:dyDescent="0.25">
      <c r="A1174" s="208">
        <f t="shared" si="94"/>
        <v>0.14599999999999777</v>
      </c>
      <c r="B1174" s="208">
        <f t="shared" si="93"/>
        <v>2.5481807079116821E-3</v>
      </c>
      <c r="C1174" s="208">
        <f t="shared" si="95"/>
        <v>-0.99802672842821438</v>
      </c>
      <c r="D1174" s="208">
        <f t="shared" si="91"/>
        <v>1.9179478850896368</v>
      </c>
      <c r="E1174" s="208">
        <f>-((C1174-C1173)/($A$3))*$E$2*'PID Reaction'!$H$4</f>
        <v>0.57187374255204237</v>
      </c>
      <c r="F1174" s="208">
        <f t="shared" si="92"/>
        <v>3.42193628357556</v>
      </c>
    </row>
    <row r="1175" spans="1:6" x14ac:dyDescent="0.25">
      <c r="A1175" s="208">
        <f t="shared" si="94"/>
        <v>0.14612499999999776</v>
      </c>
      <c r="B1175" s="208">
        <f t="shared" si="93"/>
        <v>2.550362369476675E-3</v>
      </c>
      <c r="C1175" s="208">
        <f t="shared" si="95"/>
        <v>-0.99993060514666654</v>
      </c>
      <c r="D1175" s="208">
        <f t="shared" si="91"/>
        <v>1.9216066411345551</v>
      </c>
      <c r="E1175" s="208">
        <f>-((C1175-C1174)/($A$3))*$E$2*'PID Reaction'!$H$4</f>
        <v>0.24171618817468593</v>
      </c>
      <c r="F1175" s="208">
        <f t="shared" si="92"/>
        <v>3.2720719422479099</v>
      </c>
    </row>
    <row r="1176" spans="1:6" x14ac:dyDescent="0.25">
      <c r="A1176" s="208">
        <f t="shared" si="94"/>
        <v>0.14624999999999774</v>
      </c>
      <c r="B1176" s="208">
        <f t="shared" si="93"/>
        <v>2.5525440310416674E-3</v>
      </c>
      <c r="C1176" s="208">
        <f t="shared" si="95"/>
        <v>-0.99922903624075954</v>
      </c>
      <c r="D1176" s="208">
        <f t="shared" si="91"/>
        <v>1.9202584081053173</v>
      </c>
      <c r="E1176" s="208">
        <f>-((C1176-C1175)/($A$3))*$E$2*'PID Reaction'!$H$4</f>
        <v>-8.9071188293952941E-2</v>
      </c>
      <c r="F1176" s="208">
        <f t="shared" si="92"/>
        <v>3.1136818037492979</v>
      </c>
    </row>
    <row r="1177" spans="1:6" x14ac:dyDescent="0.25">
      <c r="A1177" s="208">
        <f t="shared" si="94"/>
        <v>0.14637499999999773</v>
      </c>
      <c r="B1177" s="208">
        <f t="shared" si="93"/>
        <v>2.5547256926066603E-3</v>
      </c>
      <c r="C1177" s="208">
        <f t="shared" si="95"/>
        <v>-0.99592384973698356</v>
      </c>
      <c r="D1177" s="208">
        <f t="shared" si="91"/>
        <v>1.9139066989935507</v>
      </c>
      <c r="E1177" s="208">
        <f>-((C1177-C1176)/($A$3))*$E$2*'PID Reaction'!$H$4</f>
        <v>-0.41962647851939855</v>
      </c>
      <c r="F1177" s="208">
        <f t="shared" si="92"/>
        <v>2.9471785736126481</v>
      </c>
    </row>
    <row r="1178" spans="1:6" x14ac:dyDescent="0.25">
      <c r="A1178" s="208">
        <f t="shared" si="94"/>
        <v>0.14649999999999772</v>
      </c>
      <c r="B1178" s="208">
        <f t="shared" si="93"/>
        <v>2.5569073541716527E-3</v>
      </c>
      <c r="C1178" s="208">
        <f t="shared" si="95"/>
        <v>-0.99002365771668954</v>
      </c>
      <c r="D1178" s="208">
        <f t="shared" si="91"/>
        <v>1.9025680639804712</v>
      </c>
      <c r="E1178" s="208">
        <f>-((C1178-C1177)/($A$3))*$E$2*'PID Reaction'!$H$4</f>
        <v>-0.74908837889652813</v>
      </c>
      <c r="F1178" s="208">
        <f t="shared" si="92"/>
        <v>2.7729960970570047</v>
      </c>
    </row>
    <row r="1179" spans="1:6" x14ac:dyDescent="0.25">
      <c r="A1179" s="208">
        <f t="shared" si="94"/>
        <v>0.1466249999999977</v>
      </c>
      <c r="B1179" s="208">
        <f t="shared" si="93"/>
        <v>2.5590890157366456E-3</v>
      </c>
      <c r="C1179" s="208">
        <f t="shared" si="95"/>
        <v>-0.98154383387621147</v>
      </c>
      <c r="D1179" s="208">
        <f t="shared" si="91"/>
        <v>1.8862720473132708</v>
      </c>
      <c r="E1179" s="208">
        <f>-((C1179-C1178)/($A$3))*$E$2*'PID Reaction'!$H$4</f>
        <v>-1.076598434787096</v>
      </c>
      <c r="F1179" s="208">
        <f t="shared" si="92"/>
        <v>2.5915882285488916</v>
      </c>
    </row>
    <row r="1180" spans="1:6" x14ac:dyDescent="0.25">
      <c r="A1180" s="208">
        <f t="shared" si="94"/>
        <v>0.14674999999999769</v>
      </c>
      <c r="B1180" s="208">
        <f t="shared" si="93"/>
        <v>2.5612706773016384E-3</v>
      </c>
      <c r="C1180" s="208">
        <f t="shared" si="95"/>
        <v>-0.97050647346876961</v>
      </c>
      <c r="D1180" s="208">
        <f t="shared" si="91"/>
        <v>1.8650611103238735</v>
      </c>
      <c r="E1180" s="208">
        <f>-((C1180-C1179)/($A$3))*$E$2*'PID Reaction'!$H$4</f>
        <v>-1.4013032773288177</v>
      </c>
      <c r="F1180" s="208">
        <f t="shared" si="92"/>
        <v>2.403427649227194</v>
      </c>
    </row>
    <row r="1181" spans="1:6" x14ac:dyDescent="0.25">
      <c r="A1181" s="208">
        <f t="shared" si="94"/>
        <v>0.14687499999999767</v>
      </c>
      <c r="B1181" s="208">
        <f t="shared" si="93"/>
        <v>2.5634523388666309E-3</v>
      </c>
      <c r="C1181" s="208">
        <f t="shared" si="95"/>
        <v>-0.95694033573248627</v>
      </c>
      <c r="D1181" s="208">
        <f t="shared" si="91"/>
        <v>1.8389905207905481</v>
      </c>
      <c r="E1181" s="208">
        <f>-((C1181-C1180)/($A$3))*$E$2*'PID Reaction'!$H$4</f>
        <v>-1.7223568469985333</v>
      </c>
      <c r="F1181" s="208">
        <f t="shared" si="92"/>
        <v>2.2090046352726329</v>
      </c>
    </row>
    <row r="1182" spans="1:6" x14ac:dyDescent="0.25">
      <c r="A1182" s="208">
        <f t="shared" si="94"/>
        <v>0.14699999999999766</v>
      </c>
      <c r="B1182" s="208">
        <f t="shared" si="93"/>
        <v>2.5656340004316237E-3</v>
      </c>
      <c r="C1182" s="208">
        <f t="shared" si="95"/>
        <v>-0.94088076895455131</v>
      </c>
      <c r="D1182" s="208">
        <f t="shared" si="91"/>
        <v>1.8081282089307196</v>
      </c>
      <c r="E1182" s="208">
        <f>-((C1182-C1181)/($A$3))*$E$2*'PID Reaction'!$H$4</f>
        <v>-2.0389225981266228</v>
      </c>
      <c r="F1182" s="208">
        <f t="shared" si="92"/>
        <v>2.0088257804311662</v>
      </c>
    </row>
    <row r="1183" spans="1:6" x14ac:dyDescent="0.25">
      <c r="A1183" s="208">
        <f t="shared" si="94"/>
        <v>0.14712499999999765</v>
      </c>
      <c r="B1183" s="208">
        <f t="shared" si="93"/>
        <v>2.5678156619966161E-3</v>
      </c>
      <c r="C1183" s="208">
        <f t="shared" si="95"/>
        <v>-0.92236961836679809</v>
      </c>
      <c r="D1183" s="208">
        <f t="shared" si="91"/>
        <v>1.7725545904002107</v>
      </c>
      <c r="E1183" s="208">
        <f>-((C1183-C1182)/($A$3))*$E$2*'PID Reaction'!$H$4</f>
        <v>-2.3501756786211474</v>
      </c>
      <c r="F1183" s="208">
        <f t="shared" si="92"/>
        <v>1.8034126760199771</v>
      </c>
    </row>
    <row r="1184" spans="1:6" x14ac:dyDescent="0.25">
      <c r="A1184" s="208">
        <f t="shared" si="94"/>
        <v>0.14724999999999763</v>
      </c>
      <c r="B1184" s="208">
        <f t="shared" si="93"/>
        <v>2.569997323561609E-3</v>
      </c>
      <c r="C1184" s="208">
        <f t="shared" si="95"/>
        <v>-0.90145511711266435</v>
      </c>
      <c r="D1184" s="208">
        <f t="shared" si="91"/>
        <v>1.7323623567600916</v>
      </c>
      <c r="E1184" s="208">
        <f>-((C1184-C1183)/($A$3))*$E$2*'PID Reaction'!$H$4</f>
        <v>-2.6553050792248194</v>
      </c>
      <c r="F1184" s="208">
        <f t="shared" si="92"/>
        <v>1.5933005518553658</v>
      </c>
    </row>
    <row r="1185" spans="1:6" x14ac:dyDescent="0.25">
      <c r="A1185" s="208">
        <f t="shared" si="94"/>
        <v>0.14737499999999762</v>
      </c>
      <c r="B1185" s="208">
        <f t="shared" si="93"/>
        <v>2.5721789851266014E-3</v>
      </c>
      <c r="C1185" s="208">
        <f t="shared" si="95"/>
        <v>-0.87819176056962822</v>
      </c>
      <c r="D1185" s="208">
        <f t="shared" si="91"/>
        <v>1.6876562339570775</v>
      </c>
      <c r="E1185" s="208">
        <f>-((C1185-C1184)/($A$3))*$E$2*'PID Reaction'!$H$4</f>
        <v>-2.9535157467038666</v>
      </c>
      <c r="F1185" s="208">
        <f t="shared" si="92"/>
        <v>1.3790368816437255</v>
      </c>
    </row>
    <row r="1186" spans="1:6" x14ac:dyDescent="0.25">
      <c r="A1186" s="208">
        <f t="shared" si="94"/>
        <v>0.14749999999999761</v>
      </c>
      <c r="B1186" s="208">
        <f t="shared" si="93"/>
        <v>2.5743606466915943E-3</v>
      </c>
      <c r="C1186" s="208">
        <f t="shared" si="95"/>
        <v>-0.85264016435460421</v>
      </c>
      <c r="D1186" s="208">
        <f t="shared" si="91"/>
        <v>1.6385527094468173</v>
      </c>
      <c r="E1186" s="208">
        <f>-((C1186-C1185)/($A$3))*$E$2*'PID Reaction'!$H$4</f>
        <v>-3.244030655459448</v>
      </c>
      <c r="F1186" s="208">
        <f t="shared" si="92"/>
        <v>1.1611799564695338</v>
      </c>
    </row>
    <row r="1187" spans="1:6" x14ac:dyDescent="0.25">
      <c r="A1187" s="208">
        <f t="shared" si="94"/>
        <v>0.14762499999999759</v>
      </c>
      <c r="B1187" s="208">
        <f t="shared" si="93"/>
        <v>2.5765423082565872E-3</v>
      </c>
      <c r="C1187" s="208">
        <f t="shared" si="95"/>
        <v>-0.82486690638232085</v>
      </c>
      <c r="D1187" s="208">
        <f t="shared" si="91"/>
        <v>1.5851797286711615</v>
      </c>
      <c r="E1187" s="208">
        <f>-((C1187-C1186)/($A$3))*$E$2*'PID Reaction'!$H$4</f>
        <v>-3.5260928321610949</v>
      </c>
      <c r="F1187" s="208">
        <f t="shared" si="92"/>
        <v>0.94029743009753386</v>
      </c>
    </row>
    <row r="1188" spans="1:6" x14ac:dyDescent="0.25">
      <c r="A1188" s="208">
        <f t="shared" si="94"/>
        <v>0.14774999999999758</v>
      </c>
      <c r="B1188" s="208">
        <f t="shared" si="93"/>
        <v>2.5787239698215796E-3</v>
      </c>
      <c r="C1188" s="208">
        <f t="shared" si="95"/>
        <v>-0.79494435338810776</v>
      </c>
      <c r="D1188" s="208">
        <f t="shared" si="91"/>
        <v>1.5276763616800624</v>
      </c>
      <c r="E1188" s="208">
        <f>-((C1188-C1187)/($A$3))*$E$2*'PID Reaction'!$H$4</f>
        <v>-3.7989673281452938</v>
      </c>
      <c r="F1188" s="208">
        <f t="shared" si="92"/>
        <v>0.71696483987884374</v>
      </c>
    </row>
    <row r="1189" spans="1:6" x14ac:dyDescent="0.25">
      <c r="A1189" s="208">
        <f t="shared" si="94"/>
        <v>0.14787499999999756</v>
      </c>
      <c r="B1189" s="208">
        <f t="shared" si="93"/>
        <v>2.5809056313865725E-3</v>
      </c>
      <c r="C1189" s="208">
        <f t="shared" si="95"/>
        <v>-0.76295047236724978</v>
      </c>
      <c r="D1189" s="208">
        <f t="shared" si="91"/>
        <v>1.4661924407670388</v>
      </c>
      <c r="E1189" s="208">
        <f>-((C1189-C1188)/($A$3))*$E$2*'PID Reaction'!$H$4</f>
        <v>-4.0619431344081294</v>
      </c>
      <c r="F1189" s="208">
        <f t="shared" si="92"/>
        <v>0.49176410711581919</v>
      </c>
    </row>
    <row r="1190" spans="1:6" x14ac:dyDescent="0.25">
      <c r="A1190" s="208">
        <f t="shared" si="94"/>
        <v>0.14799999999999755</v>
      </c>
      <c r="B1190" s="208">
        <f t="shared" si="93"/>
        <v>2.5830872929515649E-3</v>
      </c>
      <c r="C1190" s="208">
        <f t="shared" si="95"/>
        <v>-0.72896862742209945</v>
      </c>
      <c r="D1190" s="208">
        <f t="shared" si="91"/>
        <v>1.4008881700621454</v>
      </c>
      <c r="E1190" s="208">
        <f>-((C1190-C1189)/($A$3))*$E$2*'PID Reaction'!$H$4</f>
        <v>-4.3143350342362856</v>
      </c>
      <c r="F1190" s="208">
        <f t="shared" si="92"/>
        <v>0.26528202079237939</v>
      </c>
    </row>
    <row r="1191" spans="1:6" x14ac:dyDescent="0.25">
      <c r="A1191" s="208">
        <f t="shared" si="94"/>
        <v>0.14812499999999754</v>
      </c>
      <c r="B1191" s="208">
        <f t="shared" si="93"/>
        <v>2.5852689545165577E-3</v>
      </c>
      <c r="C1191" s="208">
        <f t="shared" si="95"/>
        <v>-0.69308736254635972</v>
      </c>
      <c r="D1191" s="208">
        <f t="shared" si="91"/>
        <v>1.3319337080998415</v>
      </c>
      <c r="E1191" s="208">
        <f>-((C1191-C1190)/($A$3))*$E$2*'PID Reaction'!$H$4</f>
        <v>-4.5554853886239153</v>
      </c>
      <c r="F1191" s="208">
        <f t="shared" si="92"/>
        <v>3.8108708621069465E-2</v>
      </c>
    </row>
    <row r="1192" spans="1:6" x14ac:dyDescent="0.25">
      <c r="A1192" s="208">
        <f t="shared" si="94"/>
        <v>0.14824999999999752</v>
      </c>
      <c r="B1192" s="208">
        <f t="shared" si="93"/>
        <v>2.5874506160815502E-3</v>
      </c>
      <c r="C1192" s="208">
        <f t="shared" si="95"/>
        <v>-0.65540017091256242</v>
      </c>
      <c r="D1192" s="208">
        <f t="shared" si="91"/>
        <v>1.2595087244495078</v>
      </c>
      <c r="E1192" s="208">
        <f>-((C1192-C1191)/($A$3))*$E$2*'PID Reaction'!$H$4</f>
        <v>-4.784765849826905</v>
      </c>
      <c r="F1192" s="208">
        <f t="shared" si="92"/>
        <v>-0.18916390060900964</v>
      </c>
    </row>
    <row r="1193" spans="1:6" x14ac:dyDescent="0.25">
      <c r="A1193" s="208">
        <f t="shared" si="94"/>
        <v>0.14837499999999751</v>
      </c>
      <c r="B1193" s="208">
        <f t="shared" si="93"/>
        <v>2.589632277646543E-3</v>
      </c>
      <c r="C1193" s="208">
        <f t="shared" si="95"/>
        <v>-0.61600525126371075</v>
      </c>
      <c r="D1193" s="208">
        <f t="shared" si="91"/>
        <v>1.1838019315635235</v>
      </c>
      <c r="E1193" s="208">
        <f>-((C1193-C1192)/($A$3))*$E$2*'PID Reaction'!$H$4</f>
        <v>-5.0015789986182071</v>
      </c>
      <c r="F1193" s="208">
        <f t="shared" si="92"/>
        <v>-0.41594361937796409</v>
      </c>
    </row>
    <row r="1194" spans="1:6" x14ac:dyDescent="0.25">
      <c r="A1194" s="208">
        <f t="shared" si="94"/>
        <v>0.1484999999999975</v>
      </c>
      <c r="B1194" s="208">
        <f t="shared" si="93"/>
        <v>2.5918139392115355E-3</v>
      </c>
      <c r="C1194" s="208">
        <f t="shared" si="95"/>
        <v>-0.57500525204412134</v>
      </c>
      <c r="D1194" s="208">
        <f t="shared" si="91"/>
        <v>1.1050105930632699</v>
      </c>
      <c r="E1194" s="208">
        <f>-((C1194-C1193)/($A$3))*$E$2*'PID Reaction'!$H$4</f>
        <v>-5.2053599009190714</v>
      </c>
      <c r="F1194" s="208">
        <f t="shared" si="92"/>
        <v>-0.64163954445405735</v>
      </c>
    </row>
    <row r="1195" spans="1:6" x14ac:dyDescent="0.25">
      <c r="A1195" s="208">
        <f t="shared" si="94"/>
        <v>0.14862499999999748</v>
      </c>
      <c r="B1195" s="208">
        <f t="shared" si="93"/>
        <v>2.5939956007765283E-3</v>
      </c>
      <c r="C1195" s="208">
        <f t="shared" si="95"/>
        <v>-0.53250700393583639</v>
      </c>
      <c r="D1195" s="208">
        <f t="shared" si="91"/>
        <v>1.0233400097436542</v>
      </c>
      <c r="E1195" s="208">
        <f>-((C1195-C1194)/($A$3))*$E$2*'PID Reaction'!$H$4</f>
        <v>-5.3955775798278571</v>
      </c>
      <c r="F1195" s="208">
        <f t="shared" si="92"/>
        <v>-0.86566359656732872</v>
      </c>
    </row>
    <row r="1196" spans="1:6" x14ac:dyDescent="0.25">
      <c r="A1196" s="208">
        <f t="shared" si="94"/>
        <v>0.14874999999999747</v>
      </c>
      <c r="B1196" s="208">
        <f t="shared" si="93"/>
        <v>2.5961772623415212E-3</v>
      </c>
      <c r="C1196" s="208">
        <f t="shared" si="95"/>
        <v>-0.48862124149785846</v>
      </c>
      <c r="D1196" s="208">
        <f t="shared" si="91"/>
        <v>0.93900298463609455</v>
      </c>
      <c r="E1196" s="208">
        <f>-((C1196-C1195)/($A$3))*$E$2*'PID Reaction'!$H$4</f>
        <v>-5.5717363991256761</v>
      </c>
      <c r="F1196" s="208">
        <f t="shared" si="92"/>
        <v>-1.0874320527239691</v>
      </c>
    </row>
    <row r="1197" spans="1:6" x14ac:dyDescent="0.25">
      <c r="A1197" s="208">
        <f t="shared" si="94"/>
        <v>0.14887499999999745</v>
      </c>
      <c r="B1197" s="208">
        <f t="shared" si="93"/>
        <v>2.5983589239065136E-3</v>
      </c>
      <c r="C1197" s="208">
        <f t="shared" si="95"/>
        <v>-0.44346231463319857</v>
      </c>
      <c r="D1197" s="208">
        <f t="shared" si="91"/>
        <v>0.85221926852320307</v>
      </c>
      <c r="E1197" s="208">
        <f>-((C1197-C1196)/($A$3))*$E$2*'PID Reaction'!$H$4</f>
        <v>-5.7333773547372191</v>
      </c>
      <c r="F1197" s="208">
        <f t="shared" si="92"/>
        <v>-1.3063670671707417</v>
      </c>
    </row>
    <row r="1198" spans="1:6" x14ac:dyDescent="0.25">
      <c r="A1198" s="208">
        <f t="shared" si="94"/>
        <v>0.14899999999999744</v>
      </c>
      <c r="B1198" s="208">
        <f t="shared" si="93"/>
        <v>2.6005405854715065E-3</v>
      </c>
      <c r="C1198" s="208">
        <f t="shared" si="95"/>
        <v>-0.39714789063573602</v>
      </c>
      <c r="D1198" s="208">
        <f t="shared" si="91"/>
        <v>0.76321498735031934</v>
      </c>
      <c r="E1198" s="208">
        <f>-((C1198-C1197)/($A$3))*$E$2*'PID Reaction'!$H$4</f>
        <v>-5.8800792707178449</v>
      </c>
      <c r="F1198" s="208">
        <f t="shared" si="92"/>
        <v>-1.5218981770452051</v>
      </c>
    </row>
    <row r="1199" spans="1:6" x14ac:dyDescent="0.25">
      <c r="A1199" s="208">
        <f t="shared" si="94"/>
        <v>0.14912499999999743</v>
      </c>
      <c r="B1199" s="208">
        <f t="shared" si="93"/>
        <v>2.6027222470364989E-3</v>
      </c>
      <c r="C1199" s="208">
        <f t="shared" si="95"/>
        <v>-0.34979864759329654</v>
      </c>
      <c r="D1199" s="208">
        <f t="shared" si="91"/>
        <v>0.67222205302594173</v>
      </c>
      <c r="E1199" s="208">
        <f>-((C1199-C1198)/($A$3))*$E$2*'PID Reaction'!$H$4</f>
        <v>-6.0114598966681161</v>
      </c>
      <c r="F1199" s="208">
        <f t="shared" si="92"/>
        <v>-1.7334637887882844</v>
      </c>
    </row>
    <row r="1200" spans="1:6" x14ac:dyDescent="0.25">
      <c r="A1200" s="208">
        <f t="shared" si="94"/>
        <v>0.14924999999999741</v>
      </c>
      <c r="B1200" s="208">
        <f t="shared" si="93"/>
        <v>2.6049039086014918E-3</v>
      </c>
      <c r="C1200" s="208">
        <f t="shared" si="95"/>
        <v>-0.3015379599455002</v>
      </c>
      <c r="D1200" s="208">
        <f t="shared" si="91"/>
        <v>0.57947755914566557</v>
      </c>
      <c r="E1200" s="208">
        <f>-((C1200-C1199)/($A$3))*$E$2*'PID Reaction'!$H$4</f>
        <v>-6.127176903764223</v>
      </c>
      <c r="F1200" s="208">
        <f t="shared" si="92"/>
        <v>-1.9405126414481275</v>
      </c>
    </row>
    <row r="1201" spans="1:6" x14ac:dyDescent="0.25">
      <c r="A1201" s="208">
        <f t="shared" si="94"/>
        <v>0.1493749999999974</v>
      </c>
      <c r="B1201" s="208">
        <f t="shared" si="93"/>
        <v>2.6070855701664842E-3</v>
      </c>
      <c r="C1201" s="208">
        <f t="shared" si="95"/>
        <v>-0.25249157701619035</v>
      </c>
      <c r="D1201" s="208">
        <f t="shared" si="91"/>
        <v>0.48522316321509368</v>
      </c>
      <c r="E1201" s="208">
        <f>-((C1201-C1200)/($A$3))*$E$2*'PID Reaction'!$H$4</f>
        <v>-6.2269287767051775</v>
      </c>
      <c r="F1201" s="208">
        <f t="shared" si="92"/>
        <v>-2.142505243059412</v>
      </c>
    </row>
    <row r="1202" spans="1:6" x14ac:dyDescent="0.25">
      <c r="A1202" s="208">
        <f t="shared" si="94"/>
        <v>0.14949999999999738</v>
      </c>
      <c r="B1202" s="208">
        <f t="shared" si="93"/>
        <v>2.6092672317314771E-3</v>
      </c>
      <c r="C1202" s="208">
        <f t="shared" si="95"/>
        <v>-0.20278729535756343</v>
      </c>
      <c r="D1202" s="208">
        <f t="shared" si="91"/>
        <v>0.38970445698044393</v>
      </c>
      <c r="E1202" s="208">
        <f>-((C1202-C1201)/($A$3))*$E$2*'PID Reaction'!$H$4</f>
        <v>-6.3104555993792735</v>
      </c>
      <c r="F1202" s="208">
        <f t="shared" si="92"/>
        <v>-2.3389152763585335</v>
      </c>
    </row>
    <row r="1203" spans="1:6" x14ac:dyDescent="0.25">
      <c r="A1203" s="208">
        <f t="shared" si="94"/>
        <v>0.14962499999999737</v>
      </c>
      <c r="B1203" s="208">
        <f t="shared" si="93"/>
        <v>2.6114488932964695E-3</v>
      </c>
      <c r="C1203" s="208">
        <f t="shared" si="95"/>
        <v>-0.15255462576016093</v>
      </c>
      <c r="D1203" s="208">
        <f t="shared" si="91"/>
        <v>0.29317032650833169</v>
      </c>
      <c r="E1203" s="208">
        <f>-((C1203-C1202)/($A$3))*$E$2*'PID Reaction'!$H$4</f>
        <v>-6.3775397320862206</v>
      </c>
      <c r="F1203" s="208">
        <f t="shared" si="92"/>
        <v>-2.5292309701693663</v>
      </c>
    </row>
    <row r="1204" spans="1:6" x14ac:dyDescent="0.25">
      <c r="A1204" s="208">
        <f t="shared" si="94"/>
        <v>0.14974999999999736</v>
      </c>
      <c r="B1204" s="208">
        <f t="shared" si="93"/>
        <v>2.6136305548614624E-3</v>
      </c>
      <c r="C1204" s="208">
        <f t="shared" si="95"/>
        <v>-0.10192445579612315</v>
      </c>
      <c r="D1204" s="208">
        <f t="shared" si="91"/>
        <v>0.19587230368164171</v>
      </c>
      <c r="E1204" s="208">
        <f>-((C1204-C1203)/($A$3))*$E$2*'PID Reaction'!$H$4</f>
        <v>-6.4280063786342359</v>
      </c>
      <c r="F1204" s="208">
        <f t="shared" si="92"/>
        <v>-2.7129564328878129</v>
      </c>
    </row>
    <row r="1205" spans="1:6" x14ac:dyDescent="0.25">
      <c r="A1205" s="208">
        <f t="shared" si="94"/>
        <v>0.14987499999999734</v>
      </c>
      <c r="B1205" s="208">
        <f t="shared" si="93"/>
        <v>2.6158122164264552E-3</v>
      </c>
      <c r="C1205" s="208">
        <f t="shared" si="95"/>
        <v>-5.1028708775035202E-2</v>
      </c>
      <c r="D1205" s="208">
        <f t="shared" si="91"/>
        <v>9.8063910801336154E-2</v>
      </c>
      <c r="E1205" s="208">
        <f>-((C1205-C1204)/($A$3))*$E$2*'PID Reaction'!$H$4</f>
        <v>-6.4617240417973258</v>
      </c>
      <c r="F1205" s="208">
        <f t="shared" si="92"/>
        <v>-2.8896129445902954</v>
      </c>
    </row>
    <row r="1206" spans="1:6" x14ac:dyDescent="0.25">
      <c r="A1206" s="208">
        <f t="shared" si="94"/>
        <v>0.14999999999999733</v>
      </c>
      <c r="B1206" s="208">
        <f t="shared" si="93"/>
        <v>2.6179938779914477E-3</v>
      </c>
      <c r="C1206" s="208">
        <f t="shared" si="95"/>
        <v>-1.0912957820394253E-12</v>
      </c>
      <c r="D1206" s="208">
        <f t="shared" si="91"/>
        <v>2.0971867561764454E-12</v>
      </c>
      <c r="E1206" s="208">
        <f>-((C1206-C1205)/($A$3))*$E$2*'PID Reaction'!$H$4</f>
        <v>-6.4786048659399178</v>
      </c>
      <c r="F1206" s="208">
        <f t="shared" si="92"/>
        <v>-3.0587402043988718</v>
      </c>
    </row>
    <row r="1207" spans="1:6" x14ac:dyDescent="0.25">
      <c r="A1207" s="208">
        <f t="shared" si="94"/>
        <v>0.15012499999999732</v>
      </c>
      <c r="B1207" s="208">
        <f t="shared" si="93"/>
        <v>2.6201755395564405E-3</v>
      </c>
      <c r="C1207" s="208">
        <f t="shared" si="95"/>
        <v>5.1028708772855459E-2</v>
      </c>
      <c r="D1207" s="208">
        <f t="shared" si="91"/>
        <v>-9.8063910797147255E-2</v>
      </c>
      <c r="E1207" s="208">
        <f>-((C1207-C1206)/($A$3))*$E$2*'PID Reaction'!$H$4</f>
        <v>-6.4786048659402793</v>
      </c>
      <c r="F1207" s="208">
        <f t="shared" si="92"/>
        <v>-3.2198975298534194</v>
      </c>
    </row>
    <row r="1208" spans="1:6" x14ac:dyDescent="0.25">
      <c r="A1208" s="208">
        <f t="shared" si="94"/>
        <v>0.1502499999999973</v>
      </c>
      <c r="B1208" s="208">
        <f t="shared" si="93"/>
        <v>2.6223572011214329E-3</v>
      </c>
      <c r="C1208" s="208">
        <f t="shared" si="95"/>
        <v>0.10192445579395192</v>
      </c>
      <c r="D1208" s="208">
        <f t="shared" si="91"/>
        <v>-0.19587230367746919</v>
      </c>
      <c r="E1208" s="208">
        <f>-((C1208-C1207)/($A$3))*$E$2*'PID Reaction'!$H$4</f>
        <v>-6.4617240417984059</v>
      </c>
      <c r="F1208" s="208">
        <f t="shared" si="92"/>
        <v>-3.372665005165504</v>
      </c>
    </row>
    <row r="1209" spans="1:6" x14ac:dyDescent="0.25">
      <c r="A1209" s="208">
        <f t="shared" si="94"/>
        <v>0.15037499999999729</v>
      </c>
      <c r="B1209" s="208">
        <f t="shared" si="93"/>
        <v>2.6245388626864258E-3</v>
      </c>
      <c r="C1209" s="208">
        <f t="shared" si="95"/>
        <v>0.1525546257580109</v>
      </c>
      <c r="D1209" s="208">
        <f t="shared" si="91"/>
        <v>-0.29317032650419989</v>
      </c>
      <c r="E1209" s="208">
        <f>-((C1209-C1208)/($A$3))*$E$2*'PID Reaction'!$H$4</f>
        <v>-6.4280063786369288</v>
      </c>
      <c r="F1209" s="208">
        <f t="shared" si="92"/>
        <v>-3.5166445753621058</v>
      </c>
    </row>
    <row r="1210" spans="1:6" x14ac:dyDescent="0.25">
      <c r="A1210" s="208">
        <f t="shared" si="94"/>
        <v>0.15049999999999727</v>
      </c>
      <c r="B1210" s="208">
        <f t="shared" si="93"/>
        <v>2.6267205242514182E-3</v>
      </c>
      <c r="C1210" s="208">
        <f t="shared" si="95"/>
        <v>0.20278729535541923</v>
      </c>
      <c r="D1210" s="208">
        <f t="shared" si="91"/>
        <v>-0.38970445697632339</v>
      </c>
      <c r="E1210" s="208">
        <f>-((C1210-C1209)/($A$3))*$E$2*'PID Reaction'!$H$4</f>
        <v>-6.3775397320869605</v>
      </c>
      <c r="F1210" s="208">
        <f t="shared" si="92"/>
        <v>-3.6514610834679671</v>
      </c>
    </row>
    <row r="1211" spans="1:6" x14ac:dyDescent="0.25">
      <c r="A1211" s="208">
        <f t="shared" si="94"/>
        <v>0.15062499999999726</v>
      </c>
      <c r="B1211" s="208">
        <f t="shared" si="93"/>
        <v>2.6289021858164111E-3</v>
      </c>
      <c r="C1211" s="208">
        <f t="shared" si="95"/>
        <v>0.2524915770140716</v>
      </c>
      <c r="D1211" s="208">
        <f t="shared" si="91"/>
        <v>-0.48522316321102199</v>
      </c>
      <c r="E1211" s="208">
        <f>-((C1211-C1210)/($A$3))*$E$2*'PID Reaction'!$H$4</f>
        <v>-6.3104555993825047</v>
      </c>
      <c r="F1211" s="208">
        <f t="shared" si="92"/>
        <v>-3.7767632480249569</v>
      </c>
    </row>
    <row r="1212" spans="1:6" x14ac:dyDescent="0.25">
      <c r="A1212" s="208">
        <f t="shared" si="94"/>
        <v>0.15074999999999725</v>
      </c>
      <c r="B1212" s="208">
        <f t="shared" si="93"/>
        <v>2.6310838473814035E-3</v>
      </c>
      <c r="C1212" s="208">
        <f t="shared" si="95"/>
        <v>0.30153795994341243</v>
      </c>
      <c r="D1212" s="208">
        <f t="shared" si="91"/>
        <v>-0.57947755914165344</v>
      </c>
      <c r="E1212" s="208">
        <f>-((C1212-C1211)/($A$3))*$E$2*'PID Reaction'!$H$4</f>
        <v>-6.2269287767091104</v>
      </c>
      <c r="F1212" s="208">
        <f t="shared" si="92"/>
        <v>-3.892224578399853</v>
      </c>
    </row>
    <row r="1213" spans="1:6" x14ac:dyDescent="0.25">
      <c r="A1213" s="208">
        <f t="shared" si="94"/>
        <v>0.15087499999999723</v>
      </c>
      <c r="B1213" s="208">
        <f t="shared" si="93"/>
        <v>2.6332655089463964E-3</v>
      </c>
      <c r="C1213" s="208">
        <f t="shared" si="95"/>
        <v>0.34979864759125179</v>
      </c>
      <c r="D1213" s="208">
        <f t="shared" si="91"/>
        <v>-0.67222205302201232</v>
      </c>
      <c r="E1213" s="208">
        <f>-((C1213-C1212)/($A$3))*$E$2*'PID Reaction'!$H$4</f>
        <v>-6.1271769037696844</v>
      </c>
      <c r="F1213" s="208">
        <f t="shared" si="92"/>
        <v>-3.9975442254974323</v>
      </c>
    </row>
    <row r="1214" spans="1:6" x14ac:dyDescent="0.25">
      <c r="A1214" s="208">
        <f t="shared" si="94"/>
        <v>0.15099999999999722</v>
      </c>
      <c r="B1214" s="208">
        <f t="shared" si="93"/>
        <v>2.6354471705113893E-3</v>
      </c>
      <c r="C1214" s="208">
        <f t="shared" si="95"/>
        <v>0.39714789063374595</v>
      </c>
      <c r="D1214" s="208">
        <f t="shared" si="91"/>
        <v>-0.76321498734649496</v>
      </c>
      <c r="E1214" s="208">
        <f>-((C1214-C1213)/($A$3))*$E$2*'PID Reaction'!$H$4</f>
        <v>-6.0114598966750572</v>
      </c>
      <c r="F1214" s="208">
        <f t="shared" si="92"/>
        <v>-4.0924477656602471</v>
      </c>
    </row>
    <row r="1215" spans="1:6" x14ac:dyDescent="0.25">
      <c r="A1215" s="208">
        <f t="shared" si="94"/>
        <v>0.15112499999999721</v>
      </c>
      <c r="B1215" s="208">
        <f t="shared" si="93"/>
        <v>2.6376288320763817E-3</v>
      </c>
      <c r="C1215" s="208">
        <f t="shared" si="95"/>
        <v>0.44346231463123598</v>
      </c>
      <c r="D1215" s="208">
        <f t="shared" si="91"/>
        <v>-0.85221926851943153</v>
      </c>
      <c r="E1215" s="208">
        <f>-((C1215-C1214)/($A$3))*$E$2*'PID Reaction'!$H$4</f>
        <v>-5.8800792707213327</v>
      </c>
      <c r="F1215" s="208">
        <f t="shared" si="92"/>
        <v>-4.1766879157146306</v>
      </c>
    </row>
    <row r="1216" spans="1:6" x14ac:dyDescent="0.25">
      <c r="A1216" s="208">
        <f t="shared" si="94"/>
        <v>0.15124999999999719</v>
      </c>
      <c r="B1216" s="208">
        <f t="shared" si="93"/>
        <v>2.6398104936413746E-3</v>
      </c>
      <c r="C1216" s="208">
        <f t="shared" si="95"/>
        <v>0.48862124149595415</v>
      </c>
      <c r="D1216" s="208">
        <f t="shared" si="91"/>
        <v>-0.93900298463243503</v>
      </c>
      <c r="E1216" s="208">
        <f>-((C1216-C1215)/($A$3))*$E$2*'PID Reaction'!$H$4</f>
        <v>-5.7333773547446194</v>
      </c>
      <c r="F1216" s="208">
        <f t="shared" si="92"/>
        <v>-4.2500451772982917</v>
      </c>
    </row>
    <row r="1217" spans="1:6" x14ac:dyDescent="0.25">
      <c r="A1217" s="208">
        <f t="shared" si="94"/>
        <v>0.15137499999999718</v>
      </c>
      <c r="B1217" s="208">
        <f t="shared" si="93"/>
        <v>2.641992155206367E-3</v>
      </c>
      <c r="C1217" s="208">
        <f t="shared" si="95"/>
        <v>0.53250700393398298</v>
      </c>
      <c r="D1217" s="208">
        <f t="shared" si="91"/>
        <v>-1.0233400097400926</v>
      </c>
      <c r="E1217" s="208">
        <f>-((C1217-C1216)/($A$3))*$E$2*'PID Reaction'!$H$4</f>
        <v>-5.5717363991321394</v>
      </c>
      <c r="F1217" s="208">
        <f t="shared" si="92"/>
        <v>-4.3123284087907017</v>
      </c>
    </row>
    <row r="1218" spans="1:6" x14ac:dyDescent="0.25">
      <c r="A1218" s="208">
        <f t="shared" si="94"/>
        <v>0.15149999999999716</v>
      </c>
      <c r="B1218" s="208">
        <f t="shared" si="93"/>
        <v>2.6441738167713598E-3</v>
      </c>
      <c r="C1218" s="208">
        <f t="shared" si="95"/>
        <v>0.57500525204233566</v>
      </c>
      <c r="D1218" s="208">
        <f t="shared" si="91"/>
        <v>-1.1050105930598382</v>
      </c>
      <c r="E1218" s="208">
        <f>-((C1218-C1217)/($A$3))*$E$2*'PID Reaction'!$H$4</f>
        <v>-5.3955775798364556</v>
      </c>
      <c r="F1218" s="208">
        <f t="shared" si="92"/>
        <v>-4.3633753233571699</v>
      </c>
    </row>
    <row r="1219" spans="1:6" x14ac:dyDescent="0.25">
      <c r="A1219" s="208">
        <f t="shared" si="94"/>
        <v>0.15162499999999715</v>
      </c>
      <c r="B1219" s="208">
        <f t="shared" si="93"/>
        <v>2.6463554783363523E-3</v>
      </c>
      <c r="C1219" s="208">
        <f t="shared" si="95"/>
        <v>0.61600525126199135</v>
      </c>
      <c r="D1219" s="208">
        <f t="shared" si="91"/>
        <v>-1.1838019315602193</v>
      </c>
      <c r="E1219" s="208">
        <f>-((C1219-C1218)/($A$3))*$E$2*'PID Reaction'!$H$4</f>
        <v>-5.205359900927486</v>
      </c>
      <c r="F1219" s="208">
        <f t="shared" si="92"/>
        <v>-4.4030529118071318</v>
      </c>
    </row>
    <row r="1220" spans="1:6" x14ac:dyDescent="0.25">
      <c r="A1220" s="208">
        <f t="shared" si="94"/>
        <v>0.15174999999999714</v>
      </c>
      <c r="B1220" s="208">
        <f t="shared" si="93"/>
        <v>2.6485371399013451E-3</v>
      </c>
      <c r="C1220" s="208">
        <f t="shared" si="95"/>
        <v>0.65540017091090863</v>
      </c>
      <c r="D1220" s="208">
        <f t="shared" si="91"/>
        <v>-1.2595087244463297</v>
      </c>
      <c r="E1220" s="208">
        <f>-((C1220-C1219)/($A$3))*$E$2*'PID Reaction'!$H$4</f>
        <v>-5.0015789986265373</v>
      </c>
      <c r="F1220" s="208">
        <f t="shared" si="92"/>
        <v>-4.4312577891671374</v>
      </c>
    </row>
    <row r="1221" spans="1:6" x14ac:dyDescent="0.25">
      <c r="A1221" s="208">
        <f t="shared" si="94"/>
        <v>0.15187499999999712</v>
      </c>
      <c r="B1221" s="208">
        <f t="shared" si="93"/>
        <v>2.650718801466338E-3</v>
      </c>
      <c r="C1221" s="208">
        <f t="shared" si="95"/>
        <v>0.69308736254479153</v>
      </c>
      <c r="D1221" s="208">
        <f t="shared" si="91"/>
        <v>-1.3319337080968279</v>
      </c>
      <c r="E1221" s="208">
        <f>-((C1221-C1220)/($A$3))*$E$2*'PID Reaction'!$H$4</f>
        <v>-4.7847658498377719</v>
      </c>
      <c r="F1221" s="208">
        <f t="shared" si="92"/>
        <v>-4.4479164640629518</v>
      </c>
    </row>
    <row r="1222" spans="1:6" x14ac:dyDescent="0.25">
      <c r="A1222" s="208">
        <f t="shared" si="94"/>
        <v>0.15199999999999711</v>
      </c>
      <c r="B1222" s="208">
        <f t="shared" si="93"/>
        <v>2.6529004630313304E-3</v>
      </c>
      <c r="C1222" s="208">
        <f t="shared" si="95"/>
        <v>0.72896862742060053</v>
      </c>
      <c r="D1222" s="208">
        <f t="shared" si="91"/>
        <v>-1.4008881700592648</v>
      </c>
      <c r="E1222" s="208">
        <f>-((C1222-C1221)/($A$3))*$E$2*'PID Reaction'!$H$4</f>
        <v>-4.55548538863271</v>
      </c>
      <c r="F1222" s="208">
        <f t="shared" si="92"/>
        <v>-4.4529855302106958</v>
      </c>
    </row>
    <row r="1223" spans="1:6" x14ac:dyDescent="0.25">
      <c r="A1223" s="208">
        <f t="shared" si="94"/>
        <v>0.1521249999999971</v>
      </c>
      <c r="B1223" s="208">
        <f t="shared" si="93"/>
        <v>2.6550821245963233E-3</v>
      </c>
      <c r="C1223" s="208">
        <f t="shared" si="95"/>
        <v>0.76295047236584801</v>
      </c>
      <c r="D1223" s="208">
        <f t="shared" si="91"/>
        <v>-1.466192440764345</v>
      </c>
      <c r="E1223" s="208">
        <f>-((C1223-C1222)/($A$3))*$E$2*'PID Reaction'!$H$4</f>
        <v>-4.3143350342486189</v>
      </c>
      <c r="F1223" s="208">
        <f t="shared" si="92"/>
        <v>-4.4464517795177301</v>
      </c>
    </row>
    <row r="1224" spans="1:6" x14ac:dyDescent="0.25">
      <c r="A1224" s="208">
        <f t="shared" si="94"/>
        <v>0.15224999999999708</v>
      </c>
      <c r="B1224" s="208">
        <f t="shared" si="93"/>
        <v>2.6572637861613157E-3</v>
      </c>
      <c r="C1224" s="208">
        <f t="shared" si="95"/>
        <v>0.79494435338678793</v>
      </c>
      <c r="D1224" s="208">
        <f t="shared" ref="D1224:D1287" si="96">-C1224*$D$2*$H$2</f>
        <v>-1.527676361677526</v>
      </c>
      <c r="E1224" s="208">
        <f>-((C1224-C1223)/($A$3))*$E$2*'PID Reaction'!$H$4</f>
        <v>-4.0619431344185317</v>
      </c>
      <c r="F1224" s="208">
        <f t="shared" ref="F1224:F1287" si="97">F1223+$F$3*(E1224-F1223)</f>
        <v>-4.4283322364974493</v>
      </c>
    </row>
    <row r="1225" spans="1:6" x14ac:dyDescent="0.25">
      <c r="A1225" s="208">
        <f t="shared" si="94"/>
        <v>0.15237499999999707</v>
      </c>
      <c r="B1225" s="208">
        <f t="shared" si="93"/>
        <v>2.6594454477263086E-3</v>
      </c>
      <c r="C1225" s="208">
        <f t="shared" si="95"/>
        <v>0.82486690638108706</v>
      </c>
      <c r="D1225" s="208">
        <f t="shared" si="96"/>
        <v>-1.5851797286687903</v>
      </c>
      <c r="E1225" s="208">
        <f>-((C1225-C1224)/($A$3))*$E$2*'PID Reaction'!$H$4</f>
        <v>-3.798967328156218</v>
      </c>
      <c r="F1225" s="208">
        <f t="shared" si="97"/>
        <v>-4.3986741139103689</v>
      </c>
    </row>
    <row r="1226" spans="1:6" x14ac:dyDescent="0.25">
      <c r="A1226" s="208">
        <f t="shared" si="94"/>
        <v>0.15249999999999705</v>
      </c>
      <c r="B1226" s="208">
        <f t="shared" si="93"/>
        <v>2.661627109291301E-3</v>
      </c>
      <c r="C1226" s="208">
        <f t="shared" si="95"/>
        <v>0.85264016435346002</v>
      </c>
      <c r="D1226" s="208">
        <f t="shared" si="96"/>
        <v>-1.6385527094446184</v>
      </c>
      <c r="E1226" s="208">
        <f>-((C1226-C1225)/($A$3))*$E$2*'PID Reaction'!$H$4</f>
        <v>-3.5260928321724703</v>
      </c>
      <c r="F1226" s="208">
        <f t="shared" si="97"/>
        <v>-4.3575546897448527</v>
      </c>
    </row>
    <row r="1227" spans="1:6" x14ac:dyDescent="0.25">
      <c r="A1227" s="208">
        <f t="shared" si="94"/>
        <v>0.15262499999999704</v>
      </c>
      <c r="B1227" s="208">
        <f t="shared" si="93"/>
        <v>2.6638087708562939E-3</v>
      </c>
      <c r="C1227" s="208">
        <f t="shared" si="95"/>
        <v>0.87819176056858084</v>
      </c>
      <c r="D1227" s="208">
        <f t="shared" si="96"/>
        <v>-1.6876562339550645</v>
      </c>
      <c r="E1227" s="208">
        <f>-((C1227-C1226)/($A$3))*$E$2*'PID Reaction'!$H$4</f>
        <v>-3.2440306554717391</v>
      </c>
      <c r="F1227" s="208">
        <f t="shared" si="97"/>
        <v>-4.3050811058598315</v>
      </c>
    </row>
    <row r="1228" spans="1:6" x14ac:dyDescent="0.25">
      <c r="A1228" s="208">
        <f t="shared" si="94"/>
        <v>0.15274999999999703</v>
      </c>
      <c r="B1228" s="208">
        <f t="shared" si="93"/>
        <v>2.6659904324212863E-3</v>
      </c>
      <c r="C1228" s="208">
        <f t="shared" si="95"/>
        <v>0.90145511711171655</v>
      </c>
      <c r="D1228" s="208">
        <f t="shared" si="96"/>
        <v>-1.7323623567582702</v>
      </c>
      <c r="E1228" s="208">
        <f>-((C1228-C1227)/($A$3))*$E$2*'PID Reaction'!$H$4</f>
        <v>-2.9535157467165098</v>
      </c>
      <c r="F1228" s="208">
        <f t="shared" si="97"/>
        <v>-4.2413900888128646</v>
      </c>
    </row>
    <row r="1229" spans="1:6" x14ac:dyDescent="0.25">
      <c r="A1229" s="208">
        <f t="shared" si="94"/>
        <v>0.15287499999999701</v>
      </c>
      <c r="B1229" s="208">
        <f t="shared" si="93"/>
        <v>2.6681720939862792E-3</v>
      </c>
      <c r="C1229" s="208">
        <f t="shared" si="95"/>
        <v>0.92236961836595766</v>
      </c>
      <c r="D1229" s="208">
        <f t="shared" si="96"/>
        <v>-1.7725545903985955</v>
      </c>
      <c r="E1229" s="208">
        <f>-((C1229-C1228)/($A$3))*$E$2*'PID Reaction'!$H$4</f>
        <v>-2.6553050792384503</v>
      </c>
      <c r="F1229" s="208">
        <f t="shared" si="97"/>
        <v>-4.1666475936021463</v>
      </c>
    </row>
    <row r="1230" spans="1:6" x14ac:dyDescent="0.25">
      <c r="A1230" s="208">
        <f t="shared" si="94"/>
        <v>0.152999999999997</v>
      </c>
      <c r="B1230" s="208">
        <f t="shared" si="93"/>
        <v>2.670353755551272E-3</v>
      </c>
      <c r="C1230" s="208">
        <f t="shared" si="95"/>
        <v>0.9408807689538119</v>
      </c>
      <c r="D1230" s="208">
        <f t="shared" si="96"/>
        <v>-1.8081282089292985</v>
      </c>
      <c r="E1230" s="208">
        <f>-((C1230-C1229)/($A$3))*$E$2*'PID Reaction'!$H$4</f>
        <v>-2.3501756786339745</v>
      </c>
      <c r="F1230" s="208">
        <f t="shared" si="97"/>
        <v>-4.0810483712494037</v>
      </c>
    </row>
    <row r="1231" spans="1:6" x14ac:dyDescent="0.25">
      <c r="A1231" s="208">
        <f t="shared" si="94"/>
        <v>0.15312499999999699</v>
      </c>
      <c r="B1231" s="208">
        <f t="shared" si="93"/>
        <v>2.6725354171162645E-3</v>
      </c>
      <c r="C1231" s="208">
        <f t="shared" si="95"/>
        <v>0.95694033573185056</v>
      </c>
      <c r="D1231" s="208">
        <f t="shared" si="96"/>
        <v>-1.8389905207893267</v>
      </c>
      <c r="E1231" s="208">
        <f>-((C1231-C1230)/($A$3))*$E$2*'PID Reaction'!$H$4</f>
        <v>-2.0389225981397878</v>
      </c>
      <c r="F1231" s="208">
        <f t="shared" si="97"/>
        <v>-3.9848154613517903</v>
      </c>
    </row>
    <row r="1232" spans="1:6" x14ac:dyDescent="0.25">
      <c r="A1232" s="208">
        <f t="shared" si="94"/>
        <v>0.15324999999999697</v>
      </c>
      <c r="B1232" s="208">
        <f t="shared" ref="B1232:B1295" si="98">RADIANS(A1232)</f>
        <v>2.6747170786812573E-3</v>
      </c>
      <c r="C1232" s="208">
        <f t="shared" si="95"/>
        <v>0.97050647346824337</v>
      </c>
      <c r="D1232" s="208">
        <f t="shared" si="96"/>
        <v>-1.8650611103228623</v>
      </c>
      <c r="E1232" s="208">
        <f>-((C1232-C1231)/($A$3))*$E$2*'PID Reaction'!$H$4</f>
        <v>-1.7223568470124313</v>
      </c>
      <c r="F1232" s="208">
        <f t="shared" si="97"/>
        <v>-3.8781996109238981</v>
      </c>
    </row>
    <row r="1233" spans="1:6" x14ac:dyDescent="0.25">
      <c r="A1233" s="208">
        <f t="shared" ref="A1233:A1296" si="99">A1232+$A$3</f>
        <v>0.15337499999999696</v>
      </c>
      <c r="B1233" s="208">
        <f t="shared" si="98"/>
        <v>2.6768987402462498E-3</v>
      </c>
      <c r="C1233" s="208">
        <f t="shared" ref="C1233:C1296" si="100">$C$2*COS(B1233*$B$2*360)</f>
        <v>0.98154383387579269</v>
      </c>
      <c r="D1233" s="208">
        <f t="shared" si="96"/>
        <v>-1.8862720473124659</v>
      </c>
      <c r="E1233" s="208">
        <f>-((C1233-C1232)/($A$3))*$E$2*'PID Reaction'!$H$4</f>
        <v>-1.4013032773424621</v>
      </c>
      <c r="F1233" s="208">
        <f t="shared" si="97"/>
        <v>-3.7614786210446542</v>
      </c>
    </row>
    <row r="1234" spans="1:6" x14ac:dyDescent="0.25">
      <c r="A1234" s="208">
        <f t="shared" si="99"/>
        <v>0.15349999999999694</v>
      </c>
      <c r="B1234" s="208">
        <f t="shared" si="98"/>
        <v>2.6790804018112426E-3</v>
      </c>
      <c r="C1234" s="208">
        <f t="shared" si="100"/>
        <v>0.99002365771638201</v>
      </c>
      <c r="D1234" s="208">
        <f t="shared" si="96"/>
        <v>-1.9025680639798801</v>
      </c>
      <c r="E1234" s="208">
        <f>-((C1234-C1233)/($A$3))*$E$2*'PID Reaction'!$H$4</f>
        <v>-1.0765984348012196</v>
      </c>
      <c r="F1234" s="208">
        <f t="shared" si="97"/>
        <v>-3.6349566230115866</v>
      </c>
    </row>
    <row r="1235" spans="1:6" x14ac:dyDescent="0.25">
      <c r="A1235" s="208">
        <f t="shared" si="99"/>
        <v>0.15362499999999693</v>
      </c>
      <c r="B1235" s="208">
        <f t="shared" si="98"/>
        <v>2.681262063376235E-3</v>
      </c>
      <c r="C1235" s="208">
        <f t="shared" si="100"/>
        <v>0.99592384973678671</v>
      </c>
      <c r="D1235" s="208">
        <f t="shared" si="96"/>
        <v>-1.9139066989931726</v>
      </c>
      <c r="E1235" s="208">
        <f>-((C1235-C1234)/($A$3))*$E$2*'PID Reaction'!$H$4</f>
        <v>-0.74908837891058122</v>
      </c>
      <c r="F1235" s="208">
        <f t="shared" si="97"/>
        <v>-3.4989632858881499</v>
      </c>
    </row>
    <row r="1236" spans="1:6" x14ac:dyDescent="0.25">
      <c r="A1236" s="208">
        <f t="shared" si="99"/>
        <v>0.15374999999999692</v>
      </c>
      <c r="B1236" s="208">
        <f t="shared" si="98"/>
        <v>2.6834437249412279E-3</v>
      </c>
      <c r="C1236" s="208">
        <f t="shared" si="100"/>
        <v>0.9992290362406735</v>
      </c>
      <c r="D1236" s="208">
        <f t="shared" si="96"/>
        <v>-1.9202584081051519</v>
      </c>
      <c r="E1236" s="208">
        <f>-((C1236-C1235)/($A$3))*$E$2*'PID Reaction'!$H$4</f>
        <v>-0.41962647853346569</v>
      </c>
      <c r="F1236" s="208">
        <f t="shared" si="97"/>
        <v>-3.3538529575094378</v>
      </c>
    </row>
    <row r="1237" spans="1:6" x14ac:dyDescent="0.25">
      <c r="A1237" s="208">
        <f t="shared" si="99"/>
        <v>0.1538749999999969</v>
      </c>
      <c r="B1237" s="208">
        <f t="shared" si="98"/>
        <v>2.6856253865062203E-3</v>
      </c>
      <c r="C1237" s="208">
        <f t="shared" si="100"/>
        <v>0.9999306051466923</v>
      </c>
      <c r="D1237" s="208">
        <f t="shared" si="96"/>
        <v>-1.9216066411346044</v>
      </c>
      <c r="E1237" s="208">
        <f>-((C1237-C1236)/($A$3))*$E$2*'PID Reaction'!$H$4</f>
        <v>-8.9071188308147003E-2</v>
      </c>
      <c r="F1237" s="208">
        <f t="shared" si="97"/>
        <v>-3.2000037411839877</v>
      </c>
    </row>
    <row r="1238" spans="1:6" x14ac:dyDescent="0.25">
      <c r="A1238" s="208">
        <f t="shared" si="99"/>
        <v>0.15399999999999689</v>
      </c>
      <c r="B1238" s="208">
        <f t="shared" si="98"/>
        <v>2.6878070480712132E-3</v>
      </c>
      <c r="C1238" s="208">
        <f t="shared" si="100"/>
        <v>0.99802672842835183</v>
      </c>
      <c r="D1238" s="208">
        <f t="shared" si="96"/>
        <v>-1.917947885089901</v>
      </c>
      <c r="E1238" s="208">
        <f>-((C1238-C1237)/($A$3))*$E$2*'PID Reaction'!$H$4</f>
        <v>0.24171618816050594</v>
      </c>
      <c r="F1238" s="208">
        <f t="shared" si="97"/>
        <v>-3.0378165104978541</v>
      </c>
    </row>
    <row r="1239" spans="1:6" x14ac:dyDescent="0.25">
      <c r="A1239" s="208">
        <f t="shared" si="99"/>
        <v>0.15412499999999688</v>
      </c>
      <c r="B1239" s="208">
        <f t="shared" si="98"/>
        <v>2.6899887096362061E-3</v>
      </c>
      <c r="C1239" s="208">
        <f t="shared" si="100"/>
        <v>0.99352236687716877</v>
      </c>
      <c r="D1239" s="208">
        <f t="shared" si="96"/>
        <v>-1.9092916733225305</v>
      </c>
      <c r="E1239" s="208">
        <f>-((C1239-C1238)/($A$3))*$E$2*'PID Reaction'!$H$4</f>
        <v>0.57187374253820078</v>
      </c>
      <c r="F1239" s="208">
        <f t="shared" si="97"/>
        <v>-2.8677138647877629</v>
      </c>
    </row>
    <row r="1240" spans="1:6" x14ac:dyDescent="0.25">
      <c r="A1240" s="208">
        <f t="shared" si="99"/>
        <v>0.15424999999999686</v>
      </c>
      <c r="B1240" s="208">
        <f t="shared" si="98"/>
        <v>2.6921703712011985E-3</v>
      </c>
      <c r="C1240" s="208">
        <f t="shared" si="100"/>
        <v>0.98642925717670626</v>
      </c>
      <c r="D1240" s="208">
        <f t="shared" si="96"/>
        <v>-1.8956605606867636</v>
      </c>
      <c r="E1240" s="208">
        <f>-((C1240-C1239)/($A$3))*$E$2*'PID Reaction'!$H$4</f>
        <v>0.90054120757071987</v>
      </c>
      <c r="F1240" s="208">
        <f t="shared" si="97"/>
        <v>-2.6901390280051545</v>
      </c>
    </row>
    <row r="1241" spans="1:6" x14ac:dyDescent="0.25">
      <c r="A1241" s="208">
        <f t="shared" si="99"/>
        <v>0.15437499999999685</v>
      </c>
      <c r="B1241" s="208">
        <f t="shared" si="98"/>
        <v>2.6943520327661914E-3</v>
      </c>
      <c r="C1241" s="208">
        <f t="shared" si="100"/>
        <v>0.97676588132114739</v>
      </c>
      <c r="D1241" s="208">
        <f t="shared" si="96"/>
        <v>-1.8770900647701019</v>
      </c>
      <c r="E1241" s="208">
        <f>-((C1241-C1240)/($A$3))*$E$2*'PID Reaction'!$H$4</f>
        <v>1.2268621986217547</v>
      </c>
      <c r="F1241" s="208">
        <f t="shared" si="97"/>
        <v>-2.5055546938400548</v>
      </c>
    </row>
    <row r="1242" spans="1:6" x14ac:dyDescent="0.25">
      <c r="A1242" s="208">
        <f t="shared" si="99"/>
        <v>0.15449999999999683</v>
      </c>
      <c r="B1242" s="208">
        <f t="shared" si="98"/>
        <v>2.6965336943311838E-3</v>
      </c>
      <c r="C1242" s="208">
        <f t="shared" si="100"/>
        <v>0.96455741845814014</v>
      </c>
      <c r="D1242" s="208">
        <f t="shared" si="96"/>
        <v>-1.8536285733477462</v>
      </c>
      <c r="E1242" s="208">
        <f>-((C1242-C1241)/($A$3))*$E$2*'PID Reaction'!$H$4</f>
        <v>1.5499864450874008</v>
      </c>
      <c r="F1242" s="208">
        <f t="shared" si="97"/>
        <v>-2.3144418201142698</v>
      </c>
    </row>
    <row r="1243" spans="1:6" x14ac:dyDescent="0.25">
      <c r="A1243" s="208">
        <f t="shared" si="99"/>
        <v>0.15462499999999682</v>
      </c>
      <c r="B1243" s="208">
        <f t="shared" si="98"/>
        <v>2.6987153558961766E-3</v>
      </c>
      <c r="C1243" s="208">
        <f t="shared" si="100"/>
        <v>0.94983567928132506</v>
      </c>
      <c r="D1243" s="208">
        <f t="shared" si="96"/>
        <v>-1.8253372183020937</v>
      </c>
      <c r="E1243" s="208">
        <f>-((C1243-C1242)/($A$3))*$E$2*'PID Reaction'!$H$4</f>
        <v>1.8690720058884416</v>
      </c>
      <c r="F1243" s="208">
        <f t="shared" si="97"/>
        <v>-2.117298375584848</v>
      </c>
    </row>
    <row r="1244" spans="1:6" x14ac:dyDescent="0.25">
      <c r="A1244" s="208">
        <f t="shared" si="99"/>
        <v>0.15474999999999681</v>
      </c>
      <c r="B1244" s="208">
        <f t="shared" si="98"/>
        <v>2.7008970174611691E-3</v>
      </c>
      <c r="C1244" s="208">
        <f t="shared" si="100"/>
        <v>0.93263902314356639</v>
      </c>
      <c r="D1244" s="208">
        <f t="shared" si="96"/>
        <v>-1.7922897163359173</v>
      </c>
      <c r="E1244" s="208">
        <f>-((C1244-C1243)/($A$3))*$E$2*'PID Reaction'!$H$4</f>
        <v>2.1832874632498402</v>
      </c>
      <c r="F1244" s="208">
        <f t="shared" si="97"/>
        <v>-1.9146380424236176</v>
      </c>
    </row>
    <row r="1245" spans="1:6" x14ac:dyDescent="0.25">
      <c r="A1245" s="208">
        <f t="shared" si="99"/>
        <v>0.15487499999999679</v>
      </c>
      <c r="B1245" s="208">
        <f t="shared" si="98"/>
        <v>2.7030786790261619E-3</v>
      </c>
      <c r="C1245" s="208">
        <f t="shared" si="100"/>
        <v>0.91301225810679787</v>
      </c>
      <c r="D1245" s="208">
        <f t="shared" si="96"/>
        <v>-1.7545721768941578</v>
      </c>
      <c r="E1245" s="208">
        <f>-((C1245-C1244)/($A$3))*$E$2*'PID Reaction'!$H$4</f>
        <v>2.4918140890681313</v>
      </c>
      <c r="F1245" s="208">
        <f t="shared" si="97"/>
        <v>-1.706988877753274</v>
      </c>
    </row>
    <row r="1246" spans="1:6" x14ac:dyDescent="0.25">
      <c r="A1246" s="208">
        <f t="shared" si="99"/>
        <v>0.15499999999999678</v>
      </c>
      <c r="B1246" s="208">
        <f t="shared" si="98"/>
        <v>2.7052603405911548E-3</v>
      </c>
      <c r="C1246" s="208">
        <f t="shared" si="100"/>
        <v>0.89100652418896453</v>
      </c>
      <c r="D1246" s="208">
        <f t="shared" si="96"/>
        <v>-1.7122828777949006</v>
      </c>
      <c r="E1246" s="208">
        <f>-((C1246-C1245)/($A$3))*$E$2*'PID Reaction'!$H$4</f>
        <v>2.7938479782081203</v>
      </c>
      <c r="F1246" s="208">
        <f t="shared" si="97"/>
        <v>-1.4948919377278567</v>
      </c>
    </row>
    <row r="1247" spans="1:6" x14ac:dyDescent="0.25">
      <c r="A1247" s="208">
        <f t="shared" si="99"/>
        <v>0.15512499999999677</v>
      </c>
      <c r="B1247" s="208">
        <f t="shared" si="98"/>
        <v>2.7074420021561472E-3</v>
      </c>
      <c r="C1247" s="208">
        <f t="shared" si="100"/>
        <v>0.86667916011222645</v>
      </c>
      <c r="D1247" s="208">
        <f t="shared" si="96"/>
        <v>-1.6655320091540702</v>
      </c>
      <c r="E1247" s="208">
        <f>-((C1247-C1246)/($A$3))*$E$2*'PID Reaction'!$H$4</f>
        <v>3.088602143182666</v>
      </c>
      <c r="F1247" s="208">
        <f t="shared" si="97"/>
        <v>-1.2788998677424446</v>
      </c>
    </row>
    <row r="1248" spans="1:6" x14ac:dyDescent="0.25">
      <c r="A1248" s="208">
        <f t="shared" si="99"/>
        <v>0.15524999999999675</v>
      </c>
      <c r="B1248" s="208">
        <f t="shared" si="98"/>
        <v>2.7096236637211401E-3</v>
      </c>
      <c r="C1248" s="208">
        <f t="shared" si="100"/>
        <v>0.84009355389966167</v>
      </c>
      <c r="D1248" s="208">
        <f t="shared" si="96"/>
        <v>-1.614441386271136</v>
      </c>
      <c r="E1248" s="208">
        <f>-((C1248-C1247)/($A$3))*$E$2*'PID Reaction'!$H$4</f>
        <v>3.3753085647472245</v>
      </c>
      <c r="F1248" s="208">
        <f t="shared" si="97"/>
        <v>-1.0595754624456664</v>
      </c>
    </row>
    <row r="1249" spans="1:6" x14ac:dyDescent="0.25">
      <c r="A1249" s="208">
        <f t="shared" si="99"/>
        <v>0.15537499999999674</v>
      </c>
      <c r="B1249" s="208">
        <f t="shared" si="98"/>
        <v>2.7118053252861325E-3</v>
      </c>
      <c r="C1249" s="208">
        <f t="shared" si="100"/>
        <v>0.81131897770978934</v>
      </c>
      <c r="D1249" s="208">
        <f t="shared" si="96"/>
        <v>-1.5591441322240107</v>
      </c>
      <c r="E1249" s="208">
        <f>-((C1249-C1248)/($A$3))*$E$2*'PID Reaction'!$H$4</f>
        <v>3.6532201930661912</v>
      </c>
      <c r="F1249" s="208">
        <f t="shared" si="97"/>
        <v>-0.83749019930727719</v>
      </c>
    </row>
    <row r="1250" spans="1:6" x14ac:dyDescent="0.25">
      <c r="A1250" s="208">
        <f t="shared" si="99"/>
        <v>0.15549999999999672</v>
      </c>
      <c r="B1250" s="208">
        <f t="shared" si="98"/>
        <v>2.7139869868511254E-3</v>
      </c>
      <c r="C1250" s="208">
        <f t="shared" si="100"/>
        <v>0.7804304073391628</v>
      </c>
      <c r="D1250" s="208">
        <f t="shared" si="96"/>
        <v>-1.4997843309999628</v>
      </c>
      <c r="E1250" s="208">
        <f>-((C1250-C1249)/($A$3))*$E$2*'PID Reaction'!$H$4</f>
        <v>3.9216128942547441</v>
      </c>
      <c r="F1250" s="208">
        <f t="shared" si="97"/>
        <v>-0.61322274956111367</v>
      </c>
    </row>
    <row r="1251" spans="1:6" x14ac:dyDescent="0.25">
      <c r="A1251" s="208">
        <f t="shared" si="99"/>
        <v>0.15562499999999671</v>
      </c>
      <c r="B1251" s="208">
        <f t="shared" si="98"/>
        <v>2.7161686484161178E-3</v>
      </c>
      <c r="C1251" s="208">
        <f t="shared" si="100"/>
        <v>0.74750832686349067</v>
      </c>
      <c r="D1251" s="208">
        <f t="shared" si="96"/>
        <v>-1.4365166520666446</v>
      </c>
      <c r="E1251" s="208">
        <f>-((C1251-C1250)/($A$3))*$E$2*'PID Reaction'!$H$4</f>
        <v>4.1797873371913337</v>
      </c>
      <c r="F1251" s="208">
        <f t="shared" si="97"/>
        <v>-0.38735747040426471</v>
      </c>
    </row>
    <row r="1252" spans="1:6" x14ac:dyDescent="0.25">
      <c r="A1252" s="208">
        <f t="shared" si="99"/>
        <v>0.1557499999999967</v>
      </c>
      <c r="B1252" s="208">
        <f t="shared" si="98"/>
        <v>2.7183503099811107E-3</v>
      </c>
      <c r="C1252" s="208">
        <f t="shared" si="100"/>
        <v>0.71263851892615393</v>
      </c>
      <c r="D1252" s="208">
        <f t="shared" si="96"/>
        <v>-1.3695059473611471</v>
      </c>
      <c r="E1252" s="208">
        <f>-((C1252-C1251)/($A$3))*$E$2*'PID Reaction'!$H$4</f>
        <v>4.4270708157242717</v>
      </c>
      <c r="F1252" s="208">
        <f t="shared" si="97"/>
        <v>-0.1604828823802201</v>
      </c>
    </row>
    <row r="1253" spans="1:6" x14ac:dyDescent="0.25">
      <c r="A1253" s="208">
        <f t="shared" si="99"/>
        <v>0.15587499999999668</v>
      </c>
      <c r="B1253" s="208">
        <f t="shared" si="98"/>
        <v>2.7205319715461031E-3</v>
      </c>
      <c r="C1253" s="208">
        <f t="shared" si="100"/>
        <v>0.675911841220731</v>
      </c>
      <c r="D1253" s="208">
        <f t="shared" si="96"/>
        <v>-1.2989268217475276</v>
      </c>
      <c r="E1253" s="208">
        <f>-((C1253-C1252)/($A$3))*$E$2*'PID Reaction'!$H$4</f>
        <v>4.6628190014804947</v>
      </c>
      <c r="F1253" s="208">
        <f t="shared" si="97"/>
        <v>6.6809864085519366E-2</v>
      </c>
    </row>
    <row r="1254" spans="1:6" x14ac:dyDescent="0.25">
      <c r="A1254" s="208">
        <f t="shared" si="99"/>
        <v>0.15599999999999667</v>
      </c>
      <c r="B1254" s="208">
        <f t="shared" si="98"/>
        <v>2.722713633111096E-3</v>
      </c>
      <c r="C1254" s="208">
        <f t="shared" si="100"/>
        <v>0.63742398974973569</v>
      </c>
      <c r="D1254" s="208">
        <f t="shared" si="96"/>
        <v>-1.224963178061657</v>
      </c>
      <c r="E1254" s="208">
        <f>-((C1254-C1253)/($A$3))*$E$2*'PID Reaction'!$H$4</f>
        <v>4.8864176227575644</v>
      </c>
      <c r="F1254" s="208">
        <f t="shared" si="97"/>
        <v>0.2939285290029463</v>
      </c>
    </row>
    <row r="1255" spans="1:6" x14ac:dyDescent="0.25">
      <c r="A1255" s="208">
        <f t="shared" si="99"/>
        <v>0.15612499999999666</v>
      </c>
      <c r="B1255" s="208">
        <f t="shared" si="98"/>
        <v>2.7248952946760888E-3</v>
      </c>
      <c r="C1255" s="208">
        <f t="shared" si="100"/>
        <v>0.59727524947666089</v>
      </c>
      <c r="D1255" s="208">
        <f t="shared" si="96"/>
        <v>-1.1478077379292784</v>
      </c>
      <c r="E1255" s="208">
        <f>-((C1255-C1254)/($A$3))*$E$2*'PID Reaction'!$H$4</f>
        <v>5.0972840650695757</v>
      </c>
      <c r="F1255" s="208">
        <f t="shared" si="97"/>
        <v>0.52028132597324805</v>
      </c>
    </row>
    <row r="1256" spans="1:6" x14ac:dyDescent="0.25">
      <c r="A1256" s="208">
        <f t="shared" si="99"/>
        <v>0.15624999999999664</v>
      </c>
      <c r="B1256" s="208">
        <f t="shared" si="98"/>
        <v>2.7270769562410813E-3</v>
      </c>
      <c r="C1256" s="208">
        <f t="shared" si="100"/>
        <v>0.55557023302074726</v>
      </c>
      <c r="D1256" s="208">
        <f t="shared" si="96"/>
        <v>-1.0676615396052909</v>
      </c>
      <c r="E1256" s="208">
        <f>-((C1256-C1255)/($A$3))*$E$2*'PID Reaction'!$H$4</f>
        <v>5.2948688892427924</v>
      </c>
      <c r="F1256" s="208">
        <f t="shared" si="97"/>
        <v>0.7452784641635799</v>
      </c>
    </row>
    <row r="1257" spans="1:6" x14ac:dyDescent="0.25">
      <c r="A1257" s="208">
        <f t="shared" si="99"/>
        <v>0.15637499999999663</v>
      </c>
      <c r="B1257" s="208">
        <f t="shared" si="98"/>
        <v>2.7292586178060741E-3</v>
      </c>
      <c r="C1257" s="208">
        <f t="shared" si="100"/>
        <v>0.51241760807559489</v>
      </c>
      <c r="D1257" s="208">
        <f t="shared" si="96"/>
        <v>-0.98473341414319382</v>
      </c>
      <c r="E1257" s="208">
        <f>-((C1257-C1256)/($A$3))*$E$2*'PID Reaction'!$H$4</f>
        <v>5.4786572630365447</v>
      </c>
      <c r="F1257" s="208">
        <f t="shared" si="97"/>
        <v>0.96833368508153461</v>
      </c>
    </row>
    <row r="1258" spans="1:6" x14ac:dyDescent="0.25">
      <c r="A1258" s="208">
        <f t="shared" si="99"/>
        <v>0.15649999999999661</v>
      </c>
      <c r="B1258" s="208">
        <f t="shared" si="98"/>
        <v>2.7314402793710666E-3</v>
      </c>
      <c r="C1258" s="208">
        <f t="shared" si="100"/>
        <v>0.46792981426180158</v>
      </c>
      <c r="D1258" s="208">
        <f t="shared" si="96"/>
        <v>-0.89923944125947464</v>
      </c>
      <c r="E1258" s="208">
        <f>-((C1258-C1257)/($A$3))*$E$2*'PID Reaction'!$H$4</f>
        <v>5.6481703025991976</v>
      </c>
      <c r="F1258" s="208">
        <f t="shared" si="97"/>
        <v>1.1888657901454445</v>
      </c>
    </row>
    <row r="1259" spans="1:6" x14ac:dyDescent="0.25">
      <c r="A1259" s="208">
        <f t="shared" si="99"/>
        <v>0.1566249999999966</v>
      </c>
      <c r="B1259" s="208">
        <f t="shared" si="98"/>
        <v>2.7336219409360594E-3</v>
      </c>
      <c r="C1259" s="208">
        <f t="shared" si="100"/>
        <v>0.42222277015121801</v>
      </c>
      <c r="D1259" s="208">
        <f t="shared" si="96"/>
        <v>-0.81140238631040174</v>
      </c>
      <c r="E1259" s="208">
        <f>-((C1259-C1258)/($A$3))*$E$2*'PID Reaction'!$H$4</f>
        <v>5.8029663202796904</v>
      </c>
      <c r="F1259" s="208">
        <f t="shared" si="97"/>
        <v>1.4063001550713623</v>
      </c>
    </row>
    <row r="1260" spans="1:6" x14ac:dyDescent="0.25">
      <c r="A1260" s="208">
        <f t="shared" si="99"/>
        <v>0.15674999999999659</v>
      </c>
      <c r="B1260" s="208">
        <f t="shared" si="98"/>
        <v>2.7358036025010518E-3</v>
      </c>
      <c r="C1260" s="208">
        <f t="shared" si="100"/>
        <v>0.37541557122658281</v>
      </c>
      <c r="D1260" s="208">
        <f t="shared" si="96"/>
        <v>-0.72145111984897325</v>
      </c>
      <c r="E1260" s="208">
        <f>-((C1260-C1259)/($A$3))*$E$2*'PID Reaction'!$H$4</f>
        <v>5.9426419754716839</v>
      </c>
      <c r="F1260" s="208">
        <f t="shared" si="97"/>
        <v>1.6200702271284892</v>
      </c>
    </row>
    <row r="1261" spans="1:6" x14ac:dyDescent="0.25">
      <c r="A1261" s="208">
        <f t="shared" si="99"/>
        <v>0.15687499999999657</v>
      </c>
      <c r="B1261" s="208">
        <f t="shared" si="98"/>
        <v>2.7379852640660447E-3</v>
      </c>
      <c r="C1261" s="208">
        <f t="shared" si="100"/>
        <v>0.32763017956301765</v>
      </c>
      <c r="D1261" s="208">
        <f t="shared" si="96"/>
        <v>-0.62962002127343353</v>
      </c>
      <c r="E1261" s="208">
        <f>-((C1261-C1260)/($A$3))*$E$2*'PID Reaction'!$H$4</f>
        <v>6.0668333256062317</v>
      </c>
      <c r="F1261" s="208">
        <f t="shared" si="97"/>
        <v>1.8296190013649671</v>
      </c>
    </row>
    <row r="1262" spans="1:6" x14ac:dyDescent="0.25">
      <c r="A1262" s="208">
        <f t="shared" si="99"/>
        <v>0.15699999999999656</v>
      </c>
      <c r="B1262" s="208">
        <f t="shared" si="98"/>
        <v>2.7401669256310371E-3</v>
      </c>
      <c r="C1262" s="208">
        <f t="shared" si="100"/>
        <v>0.27899110604058797</v>
      </c>
      <c r="D1262" s="208">
        <f t="shared" si="96"/>
        <v>-0.53614836812243949</v>
      </c>
      <c r="E1262" s="208">
        <f>-((C1262-C1261)/($A$3))*$E$2*'PID Reaction'!$H$4</f>
        <v>6.175216774407672</v>
      </c>
      <c r="F1262" s="208">
        <f t="shared" si="97"/>
        <v>2.0344004719536741</v>
      </c>
    </row>
    <row r="1263" spans="1:6" x14ac:dyDescent="0.25">
      <c r="A1263" s="208">
        <f t="shared" si="99"/>
        <v>0.15712499999999655</v>
      </c>
      <c r="B1263" s="208">
        <f t="shared" si="98"/>
        <v>2.74234858719603E-3</v>
      </c>
      <c r="C1263" s="208">
        <f t="shared" si="100"/>
        <v>0.2296250859153231</v>
      </c>
      <c r="D1263" s="208">
        <f t="shared" si="96"/>
        <v>-0.44127971260691301</v>
      </c>
      <c r="E1263" s="208">
        <f>-((C1263-C1262)/($A$3))*$E$2*'PID Reaction'!$H$4</f>
        <v>6.2675099151036262</v>
      </c>
      <c r="F1263" s="208">
        <f t="shared" si="97"/>
        <v>2.2338810548802961</v>
      </c>
    </row>
    <row r="1264" spans="1:6" x14ac:dyDescent="0.25">
      <c r="A1264" s="208">
        <f t="shared" si="99"/>
        <v>0.15724999999999653</v>
      </c>
      <c r="B1264" s="208">
        <f t="shared" si="98"/>
        <v>2.7445302487610229E-3</v>
      </c>
      <c r="C1264" s="208">
        <f t="shared" si="100"/>
        <v>0.17966074859458278</v>
      </c>
      <c r="D1264" s="208">
        <f t="shared" si="96"/>
        <v>-0.3452612470041535</v>
      </c>
      <c r="E1264" s="208">
        <f>-((C1264-C1263)/($A$3))*$E$2*'PID Reaction'!$H$4</f>
        <v>6.3434722662411902</v>
      </c>
      <c r="F1264" s="208">
        <f t="shared" si="97"/>
        <v>2.4275409782633246</v>
      </c>
    </row>
    <row r="1265" spans="1:6" x14ac:dyDescent="0.25">
      <c r="A1265" s="208">
        <f t="shared" si="99"/>
        <v>0.15737499999999652</v>
      </c>
      <c r="B1265" s="208">
        <f t="shared" si="98"/>
        <v>2.7467119103260153E-3</v>
      </c>
      <c r="C1265" s="208">
        <f t="shared" si="100"/>
        <v>0.12922828247683235</v>
      </c>
      <c r="D1265" s="208">
        <f t="shared" si="96"/>
        <v>-0.24834315956702782</v>
      </c>
      <c r="E1265" s="208">
        <f>-((C1265-C1264)/($A$3))*$E$2*'PID Reaction'!$H$4</f>
        <v>6.4029058983095943</v>
      </c>
      <c r="F1265" s="208">
        <f t="shared" si="97"/>
        <v>2.6148756366856638</v>
      </c>
    </row>
    <row r="1266" spans="1:6" x14ac:dyDescent="0.25">
      <c r="A1266" s="208">
        <f t="shared" si="99"/>
        <v>0.1574999999999965</v>
      </c>
      <c r="B1266" s="208">
        <f t="shared" si="98"/>
        <v>2.7488935718910082E-3</v>
      </c>
      <c r="C1266" s="208">
        <f t="shared" si="100"/>
        <v>7.8459095729266362E-2</v>
      </c>
      <c r="D1266" s="208">
        <f t="shared" si="96"/>
        <v>-0.15077798262676034</v>
      </c>
      <c r="E1266" s="208">
        <f>-((C1266-C1265)/($A$3))*$E$2*'PID Reaction'!$H$4</f>
        <v>6.4456559494709778</v>
      </c>
      <c r="F1266" s="208">
        <f t="shared" si="97"/>
        <v>2.7953969060081052</v>
      </c>
    </row>
    <row r="1267" spans="1:6" x14ac:dyDescent="0.25">
      <c r="A1267" s="208">
        <f t="shared" si="99"/>
        <v>0.15762499999999649</v>
      </c>
      <c r="B1267" s="208">
        <f t="shared" si="98"/>
        <v>2.7510752334560006E-3</v>
      </c>
      <c r="C1267" s="208">
        <f t="shared" si="100"/>
        <v>2.7485473887312119E-2</v>
      </c>
      <c r="D1267" s="208">
        <f t="shared" si="96"/>
        <v>-5.28199345882032E-2</v>
      </c>
      <c r="E1267" s="208">
        <f>-((C1267-C1266)/($A$3))*$E$2*'PID Reaction'!$H$4</f>
        <v>6.4716110290545101</v>
      </c>
      <c r="F1267" s="208">
        <f t="shared" si="97"/>
        <v>2.9686344152378896</v>
      </c>
    </row>
    <row r="1268" spans="1:6" x14ac:dyDescent="0.25">
      <c r="A1268" s="208">
        <f t="shared" si="99"/>
        <v>0.15774999999999648</v>
      </c>
      <c r="B1268" s="208">
        <f t="shared" si="98"/>
        <v>2.7532568950209934E-3</v>
      </c>
      <c r="C1268" s="208">
        <f t="shared" si="100"/>
        <v>-2.3559764832172168E-2</v>
      </c>
      <c r="D1268" s="208">
        <f t="shared" si="96"/>
        <v>4.5275742468578545E-2</v>
      </c>
      <c r="E1268" s="208">
        <f>-((C1268-C1267)/($A$3))*$E$2*'PID Reaction'!$H$4</f>
        <v>6.4807035078257238</v>
      </c>
      <c r="F1268" s="208">
        <f t="shared" si="97"/>
        <v>3.1341367721404954</v>
      </c>
    </row>
    <row r="1269" spans="1:6" x14ac:dyDescent="0.25">
      <c r="A1269" s="208">
        <f t="shared" si="99"/>
        <v>0.15787499999999646</v>
      </c>
      <c r="B1269" s="208">
        <f t="shared" si="98"/>
        <v>2.7554385565859859E-3</v>
      </c>
      <c r="C1269" s="208">
        <f t="shared" si="100"/>
        <v>-7.4543615605441815E-2</v>
      </c>
      <c r="D1269" s="208">
        <f t="shared" si="96"/>
        <v>0.14325344785360178</v>
      </c>
      <c r="E1269" s="208">
        <f>-((C1269-C1268)/($A$3))*$E$2*'PID Reaction'!$H$4</f>
        <v>6.4729096941743132</v>
      </c>
      <c r="F1269" s="208">
        <f t="shared" si="97"/>
        <v>3.2914727393984848</v>
      </c>
    </row>
    <row r="1270" spans="1:6" x14ac:dyDescent="0.25">
      <c r="A1270" s="208">
        <f t="shared" si="99"/>
        <v>0.15799999999999645</v>
      </c>
      <c r="B1270" s="208">
        <f t="shared" si="98"/>
        <v>2.7576202181509787E-3</v>
      </c>
      <c r="C1270" s="208">
        <f t="shared" si="100"/>
        <v>-0.12533323356286472</v>
      </c>
      <c r="D1270" s="208">
        <f t="shared" si="96"/>
        <v>0.24085788826709964</v>
      </c>
      <c r="E1270" s="208">
        <f>-((C1270-C1269)/($A$3))*$E$2*'PID Reaction'!$H$4</f>
        <v>6.4482498958744099</v>
      </c>
      <c r="F1270" s="208">
        <f t="shared" si="97"/>
        <v>3.4402323582555576</v>
      </c>
    </row>
    <row r="1271" spans="1:6" x14ac:dyDescent="0.25">
      <c r="A1271" s="208">
        <f t="shared" si="99"/>
        <v>0.15812499999999644</v>
      </c>
      <c r="B1271" s="208">
        <f t="shared" si="98"/>
        <v>2.7598018797159712E-3</v>
      </c>
      <c r="C1271" s="208">
        <f t="shared" si="100"/>
        <v>-0.17579627993291297</v>
      </c>
      <c r="D1271" s="208">
        <f t="shared" si="96"/>
        <v>0.33783474299827621</v>
      </c>
      <c r="E1271" s="208">
        <f>-((C1271-C1270)/($A$3))*$E$2*'PID Reaction'!$H$4</f>
        <v>6.4067883671413259</v>
      </c>
      <c r="F1271" s="208">
        <f t="shared" si="97"/>
        <v>3.5800280167152305</v>
      </c>
    </row>
    <row r="1272" spans="1:6" x14ac:dyDescent="0.25">
      <c r="A1272" s="208">
        <f t="shared" si="99"/>
        <v>0.15824999999999642</v>
      </c>
      <c r="B1272" s="208">
        <f t="shared" si="98"/>
        <v>2.761983541280964E-3</v>
      </c>
      <c r="C1272" s="208">
        <f t="shared" si="100"/>
        <v>-0.22580126686767796</v>
      </c>
      <c r="D1272" s="208">
        <f t="shared" si="96"/>
        <v>0.43393132659029149</v>
      </c>
      <c r="E1272" s="208">
        <f>-((C1272-C1271)/($A$3))*$E$2*'PID Reaction'!$H$4</f>
        <v>6.3486331412377623</v>
      </c>
      <c r="F1272" s="208">
        <f t="shared" si="97"/>
        <v>3.7104954595135959</v>
      </c>
    </row>
    <row r="1273" spans="1:6" x14ac:dyDescent="0.25">
      <c r="A1273" s="208">
        <f t="shared" si="99"/>
        <v>0.15837499999999641</v>
      </c>
      <c r="B1273" s="208">
        <f t="shared" si="98"/>
        <v>2.7641652028459569E-3</v>
      </c>
      <c r="C1273" s="208">
        <f t="shared" si="100"/>
        <v>-0.27521790005098529</v>
      </c>
      <c r="D1273" s="208">
        <f t="shared" si="96"/>
        <v>0.52889724724398046</v>
      </c>
      <c r="E1273" s="208">
        <f>-((C1273-C1272)/($A$3))*$E$2*'PID Reaction'!$H$4</f>
        <v>6.273935748952697</v>
      </c>
      <c r="F1273" s="208">
        <f t="shared" si="97"/>
        <v>3.8312947372318655</v>
      </c>
    </row>
    <row r="1274" spans="1:6" x14ac:dyDescent="0.25">
      <c r="A1274" s="208">
        <f t="shared" si="99"/>
        <v>0.15849999999999639</v>
      </c>
      <c r="B1274" s="208">
        <f t="shared" si="98"/>
        <v>2.7663468644109493E-3</v>
      </c>
      <c r="C1274" s="208">
        <f t="shared" si="100"/>
        <v>-0.3239174181967529</v>
      </c>
      <c r="D1274" s="208">
        <f t="shared" si="96"/>
        <v>0.62248505924542796</v>
      </c>
      <c r="E1274" s="208">
        <f>-((C1274-C1273)/($A$3))*$E$2*'PID Reaction'!$H$4</f>
        <v>6.1828908237866571</v>
      </c>
      <c r="F1274" s="208">
        <f t="shared" si="97"/>
        <v>3.9421110920778313</v>
      </c>
    </row>
    <row r="1275" spans="1:6" x14ac:dyDescent="0.25">
      <c r="A1275" s="208">
        <f t="shared" si="99"/>
        <v>0.15862499999999638</v>
      </c>
      <c r="B1275" s="208">
        <f t="shared" si="98"/>
        <v>2.7685285259759422E-3</v>
      </c>
      <c r="C1275" s="208">
        <f t="shared" si="100"/>
        <v>-0.37177292855284261</v>
      </c>
      <c r="D1275" s="208">
        <f t="shared" si="96"/>
        <v>0.71445090771713982</v>
      </c>
      <c r="E1275" s="208">
        <f>-((C1275-C1274)/($A$3))*$E$2*'PID Reaction'!$H$4</f>
        <v>6.0757355948091485</v>
      </c>
      <c r="F1275" s="208">
        <f t="shared" si="97"/>
        <v>4.0426557780273296</v>
      </c>
    </row>
    <row r="1276" spans="1:6" x14ac:dyDescent="0.25">
      <c r="A1276" s="208">
        <f t="shared" si="99"/>
        <v>0.15874999999999637</v>
      </c>
      <c r="B1276" s="208">
        <f t="shared" si="98"/>
        <v>2.7707101875409346E-3</v>
      </c>
      <c r="C1276" s="208">
        <f t="shared" si="100"/>
        <v>-0.41865973753607616</v>
      </c>
      <c r="D1276" s="208">
        <f t="shared" si="96"/>
        <v>0.80455516401257898</v>
      </c>
      <c r="E1276" s="208">
        <f>-((C1276-C1275)/($A$3))*$E$2*'PID Reaction'!$H$4</f>
        <v>5.9527492685113312</v>
      </c>
      <c r="F1276" s="208">
        <f t="shared" si="97"/>
        <v>4.1326668131879432</v>
      </c>
    </row>
    <row r="1277" spans="1:6" x14ac:dyDescent="0.25">
      <c r="A1277" s="208">
        <f t="shared" si="99"/>
        <v>0.15887499999999635</v>
      </c>
      <c r="B1277" s="208">
        <f t="shared" si="98"/>
        <v>2.7728918491059275E-3</v>
      </c>
      <c r="C1277" s="208">
        <f t="shared" si="100"/>
        <v>-0.46445567563723889</v>
      </c>
      <c r="D1277" s="208">
        <f t="shared" si="96"/>
        <v>0.89256305009910752</v>
      </c>
      <c r="E1277" s="208">
        <f>-((C1277-C1276)/($A$3))*$E$2*'PID Reaction'!$H$4</f>
        <v>5.8142523013236191</v>
      </c>
      <c r="F1277" s="208">
        <f t="shared" si="97"/>
        <v>4.2119096624265966</v>
      </c>
    </row>
    <row r="1278" spans="1:6" x14ac:dyDescent="0.25">
      <c r="A1278" s="208">
        <f t="shared" si="99"/>
        <v>0.15899999999999634</v>
      </c>
      <c r="B1278" s="208">
        <f t="shared" si="98"/>
        <v>2.7750735106709199E-3</v>
      </c>
      <c r="C1278" s="208">
        <f t="shared" si="100"/>
        <v>-0.50904141574907913</v>
      </c>
      <c r="D1278" s="208">
        <f t="shared" si="96"/>
        <v>0.97824525030163534</v>
      </c>
      <c r="E1278" s="208">
        <f>-((C1278-C1277)/($A$3))*$E$2*'PID Reaction'!$H$4</f>
        <v>5.660605564599237</v>
      </c>
      <c r="F1278" s="208">
        <f t="shared" si="97"/>
        <v>4.2801778484798643</v>
      </c>
    </row>
    <row r="1279" spans="1:6" x14ac:dyDescent="0.25">
      <c r="A1279" s="208">
        <f t="shared" si="99"/>
        <v>0.15912499999999632</v>
      </c>
      <c r="B1279" s="208">
        <f t="shared" si="98"/>
        <v>2.7772551722359128E-3</v>
      </c>
      <c r="C1279" s="208">
        <f t="shared" si="100"/>
        <v>-0.55230078408827576</v>
      </c>
      <c r="D1279" s="208">
        <f t="shared" si="96"/>
        <v>1.061378508813803</v>
      </c>
      <c r="E1279" s="208">
        <f>-((C1279-C1278)/($A$3))*$E$2*'PID Reaction'!$H$4</f>
        <v>5.4922094043444041</v>
      </c>
      <c r="F1279" s="208">
        <f t="shared" si="97"/>
        <v>4.3372934899572098</v>
      </c>
    </row>
    <row r="1280" spans="1:6" x14ac:dyDescent="0.25">
      <c r="A1280" s="208">
        <f t="shared" si="99"/>
        <v>0.15924999999999631</v>
      </c>
      <c r="B1280" s="208">
        <f t="shared" si="98"/>
        <v>2.7794368338009056E-3</v>
      </c>
      <c r="C1280" s="208">
        <f t="shared" si="100"/>
        <v>-0.59412106290083233</v>
      </c>
      <c r="D1280" s="208">
        <f t="shared" si="96"/>
        <v>1.1417462114190455</v>
      </c>
      <c r="E1280" s="208">
        <f>-((C1280-C1279)/($A$3))*$E$2*'PID Reaction'!$H$4</f>
        <v>5.3095025980421813</v>
      </c>
      <c r="F1280" s="208">
        <f t="shared" si="97"/>
        <v>4.3831077648329027</v>
      </c>
    </row>
    <row r="1281" spans="1:6" x14ac:dyDescent="0.25">
      <c r="A1281" s="208">
        <f t="shared" si="99"/>
        <v>0.1593749999999963</v>
      </c>
      <c r="B1281" s="208">
        <f t="shared" si="98"/>
        <v>2.7816184953658981E-3</v>
      </c>
      <c r="C1281" s="208">
        <f t="shared" si="100"/>
        <v>-0.63439328416247598</v>
      </c>
      <c r="D1281" s="208">
        <f t="shared" si="96"/>
        <v>1.2191389499063967</v>
      </c>
      <c r="E1281" s="208">
        <f>-((C1281-C1280)/($A$3))*$E$2*'PID Reaction'!$H$4</f>
        <v>5.1129612113782779</v>
      </c>
      <c r="F1281" s="208">
        <f t="shared" si="97"/>
        <v>4.4175012982208646</v>
      </c>
    </row>
    <row r="1282" spans="1:6" x14ac:dyDescent="0.25">
      <c r="A1282" s="208">
        <f t="shared" si="99"/>
        <v>0.15949999999999628</v>
      </c>
      <c r="B1282" s="208">
        <f t="shared" si="98"/>
        <v>2.7838001569308909E-3</v>
      </c>
      <c r="C1282" s="208">
        <f t="shared" si="100"/>
        <v>-0.67301251350865487</v>
      </c>
      <c r="D1282" s="208">
        <f t="shared" si="96"/>
        <v>1.2933550677101227</v>
      </c>
      <c r="E1282" s="208">
        <f>-((C1282-C1281)/($A$3))*$E$2*'PID Reaction'!$H$4</f>
        <v>4.9030973577908723</v>
      </c>
      <c r="F1282" s="208">
        <f t="shared" si="97"/>
        <v>4.4403844734212239</v>
      </c>
    </row>
    <row r="1283" spans="1:6" x14ac:dyDescent="0.25">
      <c r="A1283" s="208">
        <f t="shared" si="99"/>
        <v>0.15962499999999627</v>
      </c>
      <c r="B1283" s="208">
        <f t="shared" si="98"/>
        <v>2.7859818184958834E-3</v>
      </c>
      <c r="C1283" s="208">
        <f t="shared" si="100"/>
        <v>-0.70987812365421588</v>
      </c>
      <c r="D1283" s="208">
        <f t="shared" si="96"/>
        <v>1.364201185351253</v>
      </c>
      <c r="E1283" s="208">
        <f>-((C1283-C1282)/($A$3))*$E$2*'PID Reaction'!$H$4</f>
        <v>4.6804578640804237</v>
      </c>
      <c r="F1283" s="208">
        <f t="shared" si="97"/>
        <v>4.451697665427484</v>
      </c>
    </row>
    <row r="1284" spans="1:6" x14ac:dyDescent="0.25">
      <c r="A1284" s="208">
        <f t="shared" si="99"/>
        <v>0.15974999999999626</v>
      </c>
      <c r="B1284" s="208">
        <f t="shared" si="98"/>
        <v>2.7881634800608762E-3</v>
      </c>
      <c r="C1284" s="208">
        <f t="shared" si="100"/>
        <v>-0.74489405659060481</v>
      </c>
      <c r="D1284" s="208">
        <f t="shared" si="96"/>
        <v>1.431492704312429</v>
      </c>
      <c r="E1284" s="208">
        <f>-((C1284-C1283)/($A$3))*$E$2*'PID Reaction'!$H$4</f>
        <v>4.4456228456039391</v>
      </c>
      <c r="F1284" s="208">
        <f t="shared" si="97"/>
        <v>4.4514113962875408</v>
      </c>
    </row>
    <row r="1285" spans="1:6" x14ac:dyDescent="0.25">
      <c r="A1285" s="208">
        <f t="shared" si="99"/>
        <v>0.15987499999999624</v>
      </c>
      <c r="B1285" s="208">
        <f t="shared" si="98"/>
        <v>2.7903451416258686E-3</v>
      </c>
      <c r="C1285" s="208">
        <f t="shared" si="100"/>
        <v>-0.77796907387707204</v>
      </c>
      <c r="D1285" s="208">
        <f t="shared" si="96"/>
        <v>1.4950542880325244</v>
      </c>
      <c r="E1285" s="208">
        <f>-((C1285-C1284)/($A$3))*$E$2*'PID Reaction'!$H$4</f>
        <v>4.1992041946898784</v>
      </c>
      <c r="F1285" s="208">
        <f t="shared" si="97"/>
        <v>4.4395264119117162</v>
      </c>
    </row>
    <row r="1286" spans="1:6" x14ac:dyDescent="0.25">
      <c r="A1286" s="208">
        <f t="shared" si="99"/>
        <v>0.15999999999999623</v>
      </c>
      <c r="B1286" s="208">
        <f t="shared" si="98"/>
        <v>2.7925268031908615E-3</v>
      </c>
      <c r="C1286" s="208">
        <f t="shared" si="100"/>
        <v>-0.80901699437404384</v>
      </c>
      <c r="D1286" s="208">
        <f t="shared" si="96"/>
        <v>1.5547203187683751</v>
      </c>
      <c r="E1286" s="208">
        <f>-((C1286-C1285)/($A$3))*$E$2*'PID Reaction'!$H$4</f>
        <v>3.9418439862955394</v>
      </c>
      <c r="F1286" s="208">
        <f t="shared" si="97"/>
        <v>4.4160736801296681</v>
      </c>
    </row>
    <row r="1287" spans="1:6" x14ac:dyDescent="0.25">
      <c r="A1287" s="208">
        <f t="shared" si="99"/>
        <v>0.16012499999999621</v>
      </c>
      <c r="B1287" s="208">
        <f t="shared" si="98"/>
        <v>2.7947084647558539E-3</v>
      </c>
      <c r="C1287" s="208">
        <f t="shared" si="100"/>
        <v>-0.83795691879890477</v>
      </c>
      <c r="D1287" s="208">
        <f t="shared" si="96"/>
        <v>1.6103353291326072</v>
      </c>
      <c r="E1287" s="208">
        <f>-((C1287-C1286)/($A$3))*$E$2*'PID Reaction'!$H$4</f>
        <v>3.6742128049803435</v>
      </c>
      <c r="F1287" s="208">
        <f t="shared" si="97"/>
        <v>4.3811143099993455</v>
      </c>
    </row>
    <row r="1288" spans="1:6" x14ac:dyDescent="0.25">
      <c r="A1288" s="208">
        <f t="shared" si="99"/>
        <v>0.1602499999999962</v>
      </c>
      <c r="B1288" s="208">
        <f t="shared" si="98"/>
        <v>2.7968901263208468E-3</v>
      </c>
      <c r="C1288" s="208">
        <f t="shared" si="100"/>
        <v>-0.8647134405193766</v>
      </c>
      <c r="D1288" s="208">
        <f t="shared" ref="D1288:D1351" si="101">-C1288*$D$2*$H$2</f>
        <v>1.6617544071837067</v>
      </c>
      <c r="E1288" s="208">
        <f>-((C1288-C1287)/($A$3))*$E$2*'PID Reaction'!$H$4</f>
        <v>3.3970079976311029</v>
      </c>
      <c r="F1288" s="208">
        <f t="shared" ref="F1288:F1351" si="102">F1287+$F$3*(E1288-F1287)</f>
        <v>4.3347393925800342</v>
      </c>
    </row>
    <row r="1289" spans="1:6" x14ac:dyDescent="0.25">
      <c r="A1289" s="208">
        <f t="shared" si="99"/>
        <v>0.16037499999999619</v>
      </c>
      <c r="B1289" s="208">
        <f t="shared" si="98"/>
        <v>2.7990717878858397E-3</v>
      </c>
      <c r="C1289" s="208">
        <f t="shared" si="100"/>
        <v>-0.8892168420349692</v>
      </c>
      <c r="D1289" s="208">
        <f t="shared" si="101"/>
        <v>1.7088435740122818</v>
      </c>
      <c r="E1289" s="208">
        <f>-((C1289-C1288)/($A$3))*$E$2*'PID Reaction'!$H$4</f>
        <v>3.1109518564196366</v>
      </c>
      <c r="F1289" s="208">
        <f t="shared" si="102"/>
        <v>4.2770697635826904</v>
      </c>
    </row>
    <row r="1290" spans="1:6" x14ac:dyDescent="0.25">
      <c r="A1290" s="208">
        <f t="shared" si="99"/>
        <v>0.16049999999999617</v>
      </c>
      <c r="B1290" s="208">
        <f t="shared" si="98"/>
        <v>2.8012534494508321E-3</v>
      </c>
      <c r="C1290" s="208">
        <f t="shared" si="100"/>
        <v>-0.91140327663480225</v>
      </c>
      <c r="D1290" s="208">
        <f t="shared" si="101"/>
        <v>1.751480132840165</v>
      </c>
      <c r="E1290" s="208">
        <f>-((C1290-C1289)/($A$3))*$E$2*'PID Reaction'!$H$4</f>
        <v>2.8167897367948038</v>
      </c>
      <c r="F1290" s="208">
        <f t="shared" si="102"/>
        <v>4.2082556885175793</v>
      </c>
    </row>
    <row r="1291" spans="1:6" x14ac:dyDescent="0.25">
      <c r="A1291" s="208">
        <f t="shared" si="99"/>
        <v>0.16062499999999616</v>
      </c>
      <c r="B1291" s="208">
        <f t="shared" si="98"/>
        <v>2.803435111015825E-3</v>
      </c>
      <c r="C1291" s="208">
        <f t="shared" si="100"/>
        <v>-0.93121493475823436</v>
      </c>
      <c r="D1291" s="208">
        <f t="shared" si="101"/>
        <v>1.7895529887222894</v>
      </c>
      <c r="E1291" s="208">
        <f>-((C1291-C1290)/($A$3))*$E$2*'PID Reaction'!$H$4</f>
        <v>2.5152881153509403</v>
      </c>
      <c r="F1291" s="208">
        <f t="shared" si="102"/>
        <v>4.1284764711581881</v>
      </c>
    </row>
    <row r="1292" spans="1:6" x14ac:dyDescent="0.25">
      <c r="A1292" s="208">
        <f t="shared" si="99"/>
        <v>0.16074999999999615</v>
      </c>
      <c r="B1292" s="208">
        <f t="shared" si="98"/>
        <v>2.8056167725808174E-3</v>
      </c>
      <c r="C1292" s="208">
        <f t="shared" si="100"/>
        <v>-0.94860019462500622</v>
      </c>
      <c r="D1292" s="208">
        <f t="shared" si="101"/>
        <v>1.8229629380186596</v>
      </c>
      <c r="E1292" s="208">
        <f>-((C1292-C1291)/($A$3))*$E$2*'PID Reaction'!$H$4</f>
        <v>2.2072325926853549</v>
      </c>
      <c r="F1292" s="208">
        <f t="shared" si="102"/>
        <v>4.0379399863427192</v>
      </c>
    </row>
    <row r="1293" spans="1:6" x14ac:dyDescent="0.25">
      <c r="A1293" s="208">
        <f t="shared" si="99"/>
        <v>0.16087499999999613</v>
      </c>
      <c r="B1293" s="208">
        <f t="shared" si="98"/>
        <v>2.8077984341458103E-3</v>
      </c>
      <c r="C1293" s="208">
        <f t="shared" si="100"/>
        <v>-0.96351375674232742</v>
      </c>
      <c r="D1293" s="208">
        <f t="shared" si="101"/>
        <v>1.8516229268820004</v>
      </c>
      <c r="E1293" s="208">
        <f>-((C1293-C1292)/($A$3))*$E$2*'PID Reaction'!$H$4</f>
        <v>1.8934258464150993</v>
      </c>
      <c r="F1293" s="208">
        <f t="shared" si="102"/>
        <v>3.9368821383299784</v>
      </c>
    </row>
    <row r="1294" spans="1:6" x14ac:dyDescent="0.25">
      <c r="A1294" s="208">
        <f t="shared" si="99"/>
        <v>0.16099999999999612</v>
      </c>
      <c r="B1294" s="208">
        <f t="shared" si="98"/>
        <v>2.8099800957108027E-3</v>
      </c>
      <c r="C1294" s="208">
        <f t="shared" si="100"/>
        <v>-0.97591676193840105</v>
      </c>
      <c r="D1294" s="208">
        <f t="shared" si="101"/>
        <v>1.8754582780875031</v>
      </c>
      <c r="E1294" s="208">
        <f>-((C1294-C1293)/($A$3))*$E$2*'PID Reaction'!$H$4</f>
        <v>1.5746855396935071</v>
      </c>
      <c r="F1294" s="208">
        <f t="shared" si="102"/>
        <v>3.8255662461208115</v>
      </c>
    </row>
    <row r="1295" spans="1:6" x14ac:dyDescent="0.25">
      <c r="A1295" s="208">
        <f t="shared" si="99"/>
        <v>0.1611249999999961</v>
      </c>
      <c r="B1295" s="208">
        <f t="shared" si="98"/>
        <v>2.8121617572757955E-3</v>
      </c>
      <c r="C1295" s="208">
        <f t="shared" si="100"/>
        <v>-0.98577689261494206</v>
      </c>
      <c r="D1295" s="208">
        <f t="shared" si="101"/>
        <v>1.894406885613839</v>
      </c>
      <c r="E1295" s="208">
        <f>-((C1295-C1294)/($A$3))*$E$2*'PID Reaction'!$H$4</f>
        <v>1.2518421906936466</v>
      </c>
      <c r="F1295" s="208">
        <f t="shared" si="102"/>
        <v>3.7042823573473518</v>
      </c>
    </row>
    <row r="1296" spans="1:6" x14ac:dyDescent="0.25">
      <c r="A1296" s="208">
        <f t="shared" si="99"/>
        <v>0.16124999999999609</v>
      </c>
      <c r="B1296" s="208">
        <f t="shared" ref="B1296:B1359" si="103">RADIANS(A1296)</f>
        <v>2.814343418840788E-3</v>
      </c>
      <c r="C1296" s="208">
        <f t="shared" si="100"/>
        <v>-0.99306845695473822</v>
      </c>
      <c r="D1296" s="208">
        <f t="shared" si="101"/>
        <v>1.9084193764681987</v>
      </c>
      <c r="E1296" s="208">
        <f>-((C1296-C1295)/($A$3))*$E$2*'PID Reaction'!$H$4</f>
        <v>0.92573700858052088</v>
      </c>
      <c r="F1296" s="208">
        <f t="shared" si="102"/>
        <v>3.5733464925170724</v>
      </c>
    </row>
    <row r="1297" spans="1:6" x14ac:dyDescent="0.25">
      <c r="A1297" s="208">
        <f t="shared" ref="A1297:A1360" si="104">A1296+$A$3</f>
        <v>0.16137499999999608</v>
      </c>
      <c r="B1297" s="208">
        <f t="shared" si="103"/>
        <v>2.8165250804057808E-3</v>
      </c>
      <c r="C1297" s="208">
        <f t="shared" ref="C1297:C1360" si="105">$C$2*COS(B1297*$B$2*360)</f>
        <v>-0.99777245586495045</v>
      </c>
      <c r="D1297" s="208">
        <f t="shared" si="101"/>
        <v>1.91745923933391</v>
      </c>
      <c r="E1297" s="208">
        <f>-((C1297-C1296)/($A$3))*$E$2*'PID Reaction'!$H$4</f>
        <v>0.59721970164054416</v>
      </c>
      <c r="F1297" s="208">
        <f t="shared" si="102"/>
        <v>3.4330998215815303</v>
      </c>
    </row>
    <row r="1298" spans="1:6" x14ac:dyDescent="0.25">
      <c r="A1298" s="208">
        <f t="shared" si="104"/>
        <v>0.16149999999999606</v>
      </c>
      <c r="B1298" s="208">
        <f t="shared" si="103"/>
        <v>2.8187067419707737E-3</v>
      </c>
      <c r="C1298" s="208">
        <f t="shared" si="105"/>
        <v>-0.99987663248163527</v>
      </c>
      <c r="D1298" s="208">
        <f t="shared" si="101"/>
        <v>1.9215029197052578</v>
      </c>
      <c r="E1298" s="208">
        <f>-((C1298-C1297)/($A$3))*$E$2*'PID Reaction'!$H$4</f>
        <v>0.26714626325430568</v>
      </c>
      <c r="F1298" s="208">
        <f t="shared" si="102"/>
        <v>3.2839077749748213</v>
      </c>
    </row>
    <row r="1299" spans="1:6" x14ac:dyDescent="0.25">
      <c r="A1299" s="208">
        <f t="shared" si="104"/>
        <v>0.16162499999999605</v>
      </c>
      <c r="B1299" s="208">
        <f t="shared" si="103"/>
        <v>2.8208884035357661E-3</v>
      </c>
      <c r="C1299" s="208">
        <f t="shared" si="105"/>
        <v>-0.99937550410656451</v>
      </c>
      <c r="D1299" s="208">
        <f t="shared" si="101"/>
        <v>1.9205398812617493</v>
      </c>
      <c r="E1299" s="208">
        <f>-((C1299-C1298)/($A$3))*$E$2*'PID Reaction'!$H$4</f>
        <v>-6.3623258498984897E-2</v>
      </c>
      <c r="F1299" s="208">
        <f t="shared" si="102"/>
        <v>3.1261590914384438</v>
      </c>
    </row>
    <row r="1300" spans="1:6" x14ac:dyDescent="0.25">
      <c r="A1300" s="208">
        <f t="shared" si="104"/>
        <v>0.16174999999999604</v>
      </c>
      <c r="B1300" s="208">
        <f t="shared" si="103"/>
        <v>2.823070065100759E-3</v>
      </c>
      <c r="C1300" s="208">
        <f t="shared" si="105"/>
        <v>-0.99627037649308026</v>
      </c>
      <c r="D1300" s="208">
        <f t="shared" si="101"/>
        <v>1.9145726333218123</v>
      </c>
      <c r="E1300" s="208">
        <f>-((C1300-C1299)/($A$3))*$E$2*'PID Reaction'!$H$4</f>
        <v>-0.39422700180796016</v>
      </c>
      <c r="F1300" s="208">
        <f t="shared" si="102"/>
        <v>2.9602648051133054</v>
      </c>
    </row>
    <row r="1301" spans="1:6" x14ac:dyDescent="0.25">
      <c r="A1301" s="208">
        <f t="shared" si="104"/>
        <v>0.16187499999999602</v>
      </c>
      <c r="B1301" s="208">
        <f t="shared" si="103"/>
        <v>2.8252517266657514E-3</v>
      </c>
      <c r="C1301" s="208">
        <f t="shared" si="105"/>
        <v>-0.99056934044379985</v>
      </c>
      <c r="D1301" s="208">
        <f t="shared" si="101"/>
        <v>1.9036167243044679</v>
      </c>
      <c r="E1301" s="208">
        <f>-((C1301-C1300)/($A$3))*$E$2*'PID Reaction'!$H$4</f>
        <v>-0.72380353681664023</v>
      </c>
      <c r="F1301" s="208">
        <f t="shared" si="102"/>
        <v>2.7866571745383575</v>
      </c>
    </row>
    <row r="1302" spans="1:6" x14ac:dyDescent="0.25">
      <c r="A1302" s="208">
        <f t="shared" si="104"/>
        <v>0.16199999999999601</v>
      </c>
      <c r="B1302" s="208">
        <f t="shared" si="103"/>
        <v>2.8274333882307443E-3</v>
      </c>
      <c r="C1302" s="208">
        <f t="shared" si="105"/>
        <v>-0.98228725072899292</v>
      </c>
      <c r="D1302" s="208">
        <f t="shared" si="101"/>
        <v>1.887700701215935</v>
      </c>
      <c r="E1302" s="208">
        <f>-((C1302-C1301)/($A$3))*$E$2*'PID Reaction'!$H$4</f>
        <v>-1.0514941101918873</v>
      </c>
      <c r="F1302" s="208">
        <f t="shared" si="102"/>
        <v>2.6057885563462362</v>
      </c>
    </row>
    <row r="1303" spans="1:6" x14ac:dyDescent="0.25">
      <c r="A1303" s="208">
        <f t="shared" si="104"/>
        <v>0.16212499999999599</v>
      </c>
      <c r="B1303" s="208">
        <f t="shared" si="103"/>
        <v>2.8296150497957367E-3</v>
      </c>
      <c r="C1303" s="208">
        <f t="shared" si="105"/>
        <v>-0.97144568738061532</v>
      </c>
      <c r="D1303" s="208">
        <f t="shared" si="101"/>
        <v>1.8668660352668238</v>
      </c>
      <c r="E1303" s="208">
        <f>-((C1303-C1302)/($A$3))*$E$2*'PID Reaction'!$H$4</f>
        <v>-1.3764448827100204</v>
      </c>
      <c r="F1303" s="208">
        <f t="shared" si="102"/>
        <v>2.418130226590955</v>
      </c>
    </row>
    <row r="1304" spans="1:6" x14ac:dyDescent="0.25">
      <c r="A1304" s="208">
        <f t="shared" si="104"/>
        <v>0.16224999999999598</v>
      </c>
      <c r="B1304" s="208">
        <f t="shared" si="103"/>
        <v>2.8317967113607296E-3</v>
      </c>
      <c r="C1304" s="208">
        <f t="shared" si="105"/>
        <v>-0.95807289946279206</v>
      </c>
      <c r="D1304" s="208">
        <f t="shared" si="101"/>
        <v>1.8411670138136262</v>
      </c>
      <c r="E1304" s="208">
        <f>-((C1304-C1303)/($A$3))*$E$2*'PID Reaction'!$H$4</f>
        <v>-1.6978091540468407</v>
      </c>
      <c r="F1304" s="208">
        <f t="shared" si="102"/>
        <v>2.2241711527784656</v>
      </c>
    </row>
    <row r="1305" spans="1:6" x14ac:dyDescent="0.25">
      <c r="A1305" s="208">
        <f t="shared" si="104"/>
        <v>0.16237499999999597</v>
      </c>
      <c r="B1305" s="208">
        <f t="shared" si="103"/>
        <v>2.833978372925722E-3</v>
      </c>
      <c r="C1305" s="208">
        <f t="shared" si="105"/>
        <v>-0.94220373146531256</v>
      </c>
      <c r="D1305" s="208">
        <f t="shared" si="101"/>
        <v>1.8106705989061498</v>
      </c>
      <c r="E1305" s="208">
        <f>-((C1305-C1304)/($A$3))*$E$2*'PID Reaction'!$H$4</f>
        <v>-2.0147495689599975</v>
      </c>
      <c r="F1305" s="208">
        <f t="shared" si="102"/>
        <v>2.0244167198000191</v>
      </c>
    </row>
    <row r="1306" spans="1:6" x14ac:dyDescent="0.25">
      <c r="A1306" s="208">
        <f t="shared" si="104"/>
        <v>0.16249999999999595</v>
      </c>
      <c r="B1306" s="208">
        <f t="shared" si="103"/>
        <v>2.8361600344907149E-3</v>
      </c>
      <c r="C1306" s="208">
        <f t="shared" si="105"/>
        <v>-0.92387953251191779</v>
      </c>
      <c r="D1306" s="208">
        <f t="shared" si="101"/>
        <v>1.7754562528094529</v>
      </c>
      <c r="E1306" s="208">
        <f>-((C1306-C1305)/($A$3))*$E$2*'PID Reaction'!$H$4</f>
        <v>-2.3264402991229991</v>
      </c>
      <c r="F1306" s="208">
        <f t="shared" si="102"/>
        <v>1.819387413087997</v>
      </c>
    </row>
    <row r="1307" spans="1:6" x14ac:dyDescent="0.25">
      <c r="A1307" s="208">
        <f t="shared" si="104"/>
        <v>0.16262499999999594</v>
      </c>
      <c r="B1307" s="208">
        <f t="shared" si="103"/>
        <v>2.8383416960557077E-3</v>
      </c>
      <c r="C1307" s="208">
        <f t="shared" si="105"/>
        <v>-0.9031480486199247</v>
      </c>
      <c r="D1307" s="208">
        <f t="shared" si="101"/>
        <v>1.7356157309548543</v>
      </c>
      <c r="E1307" s="208">
        <f>-((C1307-C1306)/($A$3))*$E$2*'PID Reaction'!$H$4</f>
        <v>-2.6320691949274422</v>
      </c>
      <c r="F1307" s="208">
        <f t="shared" si="102"/>
        <v>1.6096174624252715</v>
      </c>
    </row>
    <row r="1308" spans="1:6" x14ac:dyDescent="0.25">
      <c r="A1308" s="208">
        <f t="shared" si="104"/>
        <v>0.16274999999999593</v>
      </c>
      <c r="B1308" s="208">
        <f t="shared" si="103"/>
        <v>2.8405233576207002E-3</v>
      </c>
      <c r="C1308" s="208">
        <f t="shared" si="105"/>
        <v>-0.88006329829192764</v>
      </c>
      <c r="D1308" s="208">
        <f t="shared" si="101"/>
        <v>1.691252842859529</v>
      </c>
      <c r="E1308" s="208">
        <f>-((C1308-C1307)/($A$3))*$E$2*'PID Reaction'!$H$4</f>
        <v>-2.9308399016425062</v>
      </c>
      <c r="F1308" s="208">
        <f t="shared" si="102"/>
        <v>1.3956534499418765</v>
      </c>
    </row>
    <row r="1309" spans="1:6" x14ac:dyDescent="0.25">
      <c r="A1309" s="208">
        <f t="shared" si="104"/>
        <v>0.16287499999999591</v>
      </c>
      <c r="B1309" s="208">
        <f t="shared" si="103"/>
        <v>2.842705019185693E-3</v>
      </c>
      <c r="C1309" s="208">
        <f t="shared" si="105"/>
        <v>-0.85468543176376732</v>
      </c>
      <c r="D1309" s="208">
        <f t="shared" si="101"/>
        <v>1.6424831816377023</v>
      </c>
      <c r="E1309" s="208">
        <f>-((C1309-C1308)/($A$3))*$E$2*'PID Reaction'!$H$4</f>
        <v>-3.2219739344152338</v>
      </c>
      <c r="F1309" s="208">
        <f t="shared" si="102"/>
        <v>1.1780528859262063</v>
      </c>
    </row>
    <row r="1310" spans="1:6" x14ac:dyDescent="0.25">
      <c r="A1310" s="208">
        <f t="shared" si="104"/>
        <v>0.1629999999999959</v>
      </c>
      <c r="B1310" s="208">
        <f t="shared" si="103"/>
        <v>2.8448866807506855E-3</v>
      </c>
      <c r="C1310" s="208">
        <f t="shared" si="105"/>
        <v>-0.82708057427550274</v>
      </c>
      <c r="D1310" s="208">
        <f t="shared" si="101"/>
        <v>1.5894338228082048</v>
      </c>
      <c r="E1310" s="208">
        <f>-((C1310-C1309)/($A$3))*$E$2*'PID Reaction'!$H$4</f>
        <v>-3.5047127067100705</v>
      </c>
      <c r="F1310" s="208">
        <f t="shared" si="102"/>
        <v>0.95738275616156854</v>
      </c>
    </row>
    <row r="1311" spans="1:6" x14ac:dyDescent="0.25">
      <c r="A1311" s="208">
        <f t="shared" si="104"/>
        <v>0.16312499999999588</v>
      </c>
      <c r="B1311" s="208">
        <f t="shared" si="103"/>
        <v>2.8470683423156783E-3</v>
      </c>
      <c r="C1311" s="208">
        <f t="shared" si="105"/>
        <v>-0.79732065377371697</v>
      </c>
      <c r="D1311" s="208">
        <f t="shared" si="101"/>
        <v>1.532242993183103</v>
      </c>
      <c r="E1311" s="208">
        <f>-((C1311-C1310)/($A$3))*$E$2*'PID Reaction'!$H$4</f>
        <v>-3.7783195069067217</v>
      </c>
      <c r="F1311" s="208">
        <f t="shared" si="102"/>
        <v>0.73421804457291007</v>
      </c>
    </row>
    <row r="1312" spans="1:6" x14ac:dyDescent="0.25">
      <c r="A1312" s="208">
        <f t="shared" si="104"/>
        <v>0.16324999999999587</v>
      </c>
      <c r="B1312" s="208">
        <f t="shared" si="103"/>
        <v>2.8492500038806707E-3</v>
      </c>
      <c r="C1312" s="208">
        <f t="shared" si="105"/>
        <v>-0.76548321349417336</v>
      </c>
      <c r="D1312" s="208">
        <f t="shared" si="101"/>
        <v>1.4710597107002927</v>
      </c>
      <c r="E1312" s="208">
        <f>-((C1312-C1311)/($A$3))*$E$2*'PID Reaction'!$H$4</f>
        <v>-4.0420814178908557</v>
      </c>
      <c r="F1312" s="208">
        <f t="shared" si="102"/>
        <v>0.5091402350335944</v>
      </c>
    </row>
    <row r="1313" spans="1:6" x14ac:dyDescent="0.25">
      <c r="A1313" s="208">
        <f t="shared" si="104"/>
        <v>0.16337499999999586</v>
      </c>
      <c r="B1313" s="208">
        <f t="shared" si="103"/>
        <v>2.8514316654456636E-3</v>
      </c>
      <c r="C1313" s="208">
        <f t="shared" si="105"/>
        <v>-0.73165120991308352</v>
      </c>
      <c r="D1313" s="208">
        <f t="shared" si="101"/>
        <v>1.4060433961383692</v>
      </c>
      <c r="E1313" s="208">
        <f>-((C1313-C1312)/($A$3))*$E$2*'PID Reaction'!$H$4</f>
        <v>-4.2953111746551658</v>
      </c>
      <c r="F1313" s="208">
        <f t="shared" si="102"/>
        <v>0.28273579623548439</v>
      </c>
    </row>
    <row r="1314" spans="1:6" x14ac:dyDescent="0.25">
      <c r="A1314" s="208">
        <f t="shared" si="104"/>
        <v>0.16349999999999584</v>
      </c>
      <c r="B1314" s="208">
        <f t="shared" si="103"/>
        <v>2.8536133270106565E-3</v>
      </c>
      <c r="C1314" s="208">
        <f t="shared" si="105"/>
        <v>-0.69591279659353456</v>
      </c>
      <c r="D1314" s="208">
        <f t="shared" si="101"/>
        <v>1.3373634577256592</v>
      </c>
      <c r="E1314" s="208">
        <f>-((C1314-C1313)/($A$3))*$E$2*'PID Reaction'!$H$4</f>
        <v>-4.5373489550499366</v>
      </c>
      <c r="F1314" s="208">
        <f t="shared" si="102"/>
        <v>5.5594653570707447E-2</v>
      </c>
    </row>
    <row r="1315" spans="1:6" x14ac:dyDescent="0.25">
      <c r="A1315" s="208">
        <f t="shared" si="104"/>
        <v>0.16362499999999583</v>
      </c>
      <c r="B1315" s="208">
        <f t="shared" si="103"/>
        <v>2.8557949885756489E-3</v>
      </c>
      <c r="C1315" s="208">
        <f t="shared" si="105"/>
        <v>-0.65836109449025537</v>
      </c>
      <c r="D1315" s="208">
        <f t="shared" si="101"/>
        <v>1.2651988497257034</v>
      </c>
      <c r="E1315" s="208">
        <f>-((C1315-C1314)/($A$3))*$E$2*'PID Reaction'!$H$4</f>
        <v>-4.7675640990323238</v>
      </c>
      <c r="F1315" s="208">
        <f t="shared" si="102"/>
        <v>-0.17169134799341743</v>
      </c>
    </row>
    <row r="1316" spans="1:6" x14ac:dyDescent="0.25">
      <c r="A1316" s="208">
        <f t="shared" si="104"/>
        <v>0.16374999999999582</v>
      </c>
      <c r="B1316" s="208">
        <f t="shared" si="103"/>
        <v>2.8579766501406418E-3</v>
      </c>
      <c r="C1316" s="208">
        <f t="shared" si="105"/>
        <v>-0.61909394931116701</v>
      </c>
      <c r="D1316" s="208">
        <f t="shared" si="101"/>
        <v>1.1897376061492422</v>
      </c>
      <c r="E1316" s="208">
        <f>-((C1316-C1315)/($A$3))*$E$2*'PID Reaction'!$H$4</f>
        <v>-4.985356751937057</v>
      </c>
      <c r="F1316" s="208">
        <f t="shared" si="102"/>
        <v>-0.39852998604144763</v>
      </c>
    </row>
    <row r="1317" spans="1:6" x14ac:dyDescent="0.25">
      <c r="A1317" s="208">
        <f t="shared" si="104"/>
        <v>0.1638749999999958</v>
      </c>
      <c r="B1317" s="208">
        <f t="shared" si="103"/>
        <v>2.8601583117056342E-3</v>
      </c>
      <c r="C1317" s="208">
        <f t="shared" si="105"/>
        <v>-0.5782136765680389</v>
      </c>
      <c r="D1317" s="208">
        <f t="shared" si="101"/>
        <v>1.1111763508078631</v>
      </c>
      <c r="E1317" s="208">
        <f>-((C1317-C1316)/($A$3))*$E$2*'PID Reaction'!$H$4</f>
        <v>-5.1901594274675444</v>
      </c>
      <c r="F1317" s="208">
        <f t="shared" si="102"/>
        <v>-0.62433020382007942</v>
      </c>
    </row>
    <row r="1318" spans="1:6" x14ac:dyDescent="0.25">
      <c r="A1318" s="208">
        <f t="shared" si="104"/>
        <v>0.16399999999999579</v>
      </c>
      <c r="B1318" s="208">
        <f t="shared" si="103"/>
        <v>2.8623399732706271E-3</v>
      </c>
      <c r="C1318" s="208">
        <f t="shared" si="105"/>
        <v>-0.53582679498045249</v>
      </c>
      <c r="D1318" s="208">
        <f t="shared" si="101"/>
        <v>1.0297197849857347</v>
      </c>
      <c r="E1318" s="208">
        <f>-((C1318-C1317)/($A$3))*$E$2*'PID Reaction'!$H$4</f>
        <v>-5.3814384863599694</v>
      </c>
      <c r="F1318" s="208">
        <f t="shared" si="102"/>
        <v>-0.84850365031145658</v>
      </c>
    </row>
    <row r="1319" spans="1:6" x14ac:dyDescent="0.25">
      <c r="A1319" s="208">
        <f t="shared" si="104"/>
        <v>0.16412499999999577</v>
      </c>
      <c r="B1319" s="208">
        <f t="shared" si="103"/>
        <v>2.8645216348356195E-3</v>
      </c>
      <c r="C1319" s="208">
        <f t="shared" si="105"/>
        <v>-0.49204374892784175</v>
      </c>
      <c r="D1319" s="208">
        <f t="shared" si="101"/>
        <v>0.94558015406459073</v>
      </c>
      <c r="E1319" s="208">
        <f>-((C1319-C1318)/($A$3))*$E$2*'PID Reaction'!$H$4</f>
        <v>-5.5586955268394593</v>
      </c>
      <c r="F1319" s="208">
        <f t="shared" si="102"/>
        <v>-1.070466213255937</v>
      </c>
    </row>
    <row r="1320" spans="1:6" x14ac:dyDescent="0.25">
      <c r="A1320" s="208">
        <f t="shared" si="104"/>
        <v>0.16424999999999576</v>
      </c>
      <c r="B1320" s="208">
        <f t="shared" si="103"/>
        <v>2.8667032964006123E-3</v>
      </c>
      <c r="C1320" s="208">
        <f t="shared" si="105"/>
        <v>-0.44697862067266209</v>
      </c>
      <c r="D1320" s="208">
        <f t="shared" si="101"/>
        <v>0.85897669449148162</v>
      </c>
      <c r="E1320" s="208">
        <f>-((C1320-C1319)/($A$3))*$E$2*'PID Reaction'!$H$4</f>
        <v>-5.7214686832776103</v>
      </c>
      <c r="F1320" s="208">
        <f t="shared" si="102"/>
        <v>-1.289639541130658</v>
      </c>
    </row>
    <row r="1321" spans="1:6" x14ac:dyDescent="0.25">
      <c r="A1321" s="208">
        <f t="shared" si="104"/>
        <v>0.16437499999999575</v>
      </c>
      <c r="B1321" s="208">
        <f t="shared" si="103"/>
        <v>2.8688849579656048E-3</v>
      </c>
      <c r="C1321" s="208">
        <f t="shared" si="105"/>
        <v>-0.40074883310473147</v>
      </c>
      <c r="D1321" s="208">
        <f t="shared" si="101"/>
        <v>0.77013506253068675</v>
      </c>
      <c r="E1321" s="208">
        <f>-((C1321-C1320)/($A$3))*$E$2*'PID Reaction'!$H$4</f>
        <v>-5.8693338296244697</v>
      </c>
      <c r="F1321" s="208">
        <f t="shared" si="102"/>
        <v>-1.5054525501169473</v>
      </c>
    </row>
    <row r="1322" spans="1:6" x14ac:dyDescent="0.25">
      <c r="A1322" s="208">
        <f t="shared" si="104"/>
        <v>0.16449999999999573</v>
      </c>
      <c r="B1322" s="208">
        <f t="shared" si="103"/>
        <v>2.8710666195305976E-3</v>
      </c>
      <c r="C1322" s="208">
        <f t="shared" si="105"/>
        <v>-0.35347484378089361</v>
      </c>
      <c r="D1322" s="208">
        <f t="shared" si="101"/>
        <v>0.67928674628749453</v>
      </c>
      <c r="E1322" s="208">
        <f>-((C1322-C1321)/($A$3))*$E$2*'PID Reaction'!$H$4</f>
        <v>-6.0019056845544538</v>
      </c>
      <c r="F1322" s="208">
        <f t="shared" si="102"/>
        <v>-1.7173429121323425</v>
      </c>
    </row>
    <row r="1323" spans="1:6" x14ac:dyDescent="0.25">
      <c r="A1323" s="208">
        <f t="shared" si="104"/>
        <v>0.16462499999999572</v>
      </c>
      <c r="B1323" s="208">
        <f t="shared" si="103"/>
        <v>2.8732482810955905E-3</v>
      </c>
      <c r="C1323" s="208">
        <f t="shared" si="105"/>
        <v>-0.30527983105770867</v>
      </c>
      <c r="D1323" s="208">
        <f t="shared" si="101"/>
        <v>0.58666846253684113</v>
      </c>
      <c r="E1323" s="208">
        <f>-((C1323-C1322)/($A$3))*$E$2*'PID Reaction'!$H$4</f>
        <v>-6.1188388153355593</v>
      </c>
      <c r="F1323" s="208">
        <f t="shared" si="102"/>
        <v>-1.9247585200469743</v>
      </c>
    </row>
    <row r="1324" spans="1:6" x14ac:dyDescent="0.25">
      <c r="A1324" s="208">
        <f t="shared" si="104"/>
        <v>0.16474999999999571</v>
      </c>
      <c r="B1324" s="208">
        <f t="shared" si="103"/>
        <v>2.8754299426605829E-3</v>
      </c>
      <c r="C1324" s="208">
        <f t="shared" si="105"/>
        <v>-0.25628937313469974</v>
      </c>
      <c r="D1324" s="208">
        <f t="shared" si="101"/>
        <v>0.49252153992787789</v>
      </c>
      <c r="E1324" s="208">
        <f>-((C1324-C1323)/($A$3))*$E$2*'PID Reaction'!$H$4</f>
        <v>-6.2198285379052134</v>
      </c>
      <c r="F1324" s="208">
        <f t="shared" si="102"/>
        <v>-2.1271589262683328</v>
      </c>
    </row>
    <row r="1325" spans="1:6" x14ac:dyDescent="0.25">
      <c r="A1325" s="208">
        <f t="shared" si="104"/>
        <v>0.16487499999999569</v>
      </c>
      <c r="B1325" s="208">
        <f t="shared" si="103"/>
        <v>2.8776116042255758E-3</v>
      </c>
      <c r="C1325" s="208">
        <f t="shared" si="105"/>
        <v>-0.20663112084436744</v>
      </c>
      <c r="D1325" s="208">
        <f t="shared" si="101"/>
        <v>0.39709129017145467</v>
      </c>
      <c r="E1325" s="208">
        <f>-((C1325-C1324)/($A$3))*$E$2*'PID Reaction'!$H$4</f>
        <v>-6.3046117107805886</v>
      </c>
      <c r="F1325" s="208">
        <f t="shared" si="102"/>
        <v>-2.3240167509464618</v>
      </c>
    </row>
    <row r="1326" spans="1:6" x14ac:dyDescent="0.25">
      <c r="A1326" s="208">
        <f t="shared" si="104"/>
        <v>0.16499999999999568</v>
      </c>
      <c r="B1326" s="208">
        <f t="shared" si="103"/>
        <v>2.8797932657905682E-3</v>
      </c>
      <c r="C1326" s="208">
        <f t="shared" si="105"/>
        <v>-0.15643446504196953</v>
      </c>
      <c r="D1326" s="208">
        <f t="shared" si="101"/>
        <v>0.30062636884975458</v>
      </c>
      <c r="E1326" s="208">
        <f>-((C1326-C1325)/($A$3))*$E$2*'PID Reaction'!$H$4</f>
        <v>-6.3729674206724374</v>
      </c>
      <c r="F1326" s="208">
        <f t="shared" si="102"/>
        <v>-2.5148190561278407</v>
      </c>
    </row>
    <row r="1327" spans="1:6" x14ac:dyDescent="0.25">
      <c r="A1327" s="208">
        <f t="shared" si="104"/>
        <v>0.16512499999999566</v>
      </c>
      <c r="B1327" s="208">
        <f t="shared" si="103"/>
        <v>2.8819749273555611E-3</v>
      </c>
      <c r="C1327" s="208">
        <f t="shared" si="105"/>
        <v>-0.10583019946110833</v>
      </c>
      <c r="D1327" s="208">
        <f t="shared" si="101"/>
        <v>0.20337812751239034</v>
      </c>
      <c r="E1327" s="208">
        <f>-((C1327-C1326)/($A$3))*$E$2*'PID Reaction'!$H$4</f>
        <v>-6.4247175581461375</v>
      </c>
      <c r="F1327" s="208">
        <f t="shared" si="102"/>
        <v>-2.6990686822811769</v>
      </c>
    </row>
    <row r="1328" spans="1:6" x14ac:dyDescent="0.25">
      <c r="A1328" s="208">
        <f t="shared" si="104"/>
        <v>0.16524999999999565</v>
      </c>
      <c r="B1328" s="208">
        <f t="shared" si="103"/>
        <v>2.8841565889205535E-3</v>
      </c>
      <c r="C1328" s="208">
        <f t="shared" si="105"/>
        <v>-5.4950179914230166E-2</v>
      </c>
      <c r="D1328" s="208">
        <f t="shared" si="101"/>
        <v>0.10559995874837269</v>
      </c>
      <c r="E1328" s="208">
        <f>-((C1328-C1327)/($A$3))*$E$2*'PID Reaction'!$H$4</f>
        <v>-6.4597272816716513</v>
      </c>
      <c r="F1328" s="208">
        <f t="shared" si="102"/>
        <v>-2.8762855437087427</v>
      </c>
    </row>
    <row r="1329" spans="1:6" x14ac:dyDescent="0.25">
      <c r="A1329" s="208">
        <f t="shared" si="104"/>
        <v>0.16537499999999564</v>
      </c>
      <c r="B1329" s="208">
        <f t="shared" si="103"/>
        <v>2.8863382504855464E-3</v>
      </c>
      <c r="C1329" s="208">
        <f t="shared" si="105"/>
        <v>-3.9269807255922825E-3</v>
      </c>
      <c r="D1329" s="208">
        <f t="shared" si="101"/>
        <v>7.5466359395997135E-3</v>
      </c>
      <c r="E1329" s="208">
        <f>-((C1329-C1328)/($A$3))*$E$2*'PID Reaction'!$H$4</f>
        <v>-6.4779053689894646</v>
      </c>
      <c r="F1329" s="208">
        <f t="shared" si="102"/>
        <v>-3.0460078794706216</v>
      </c>
    </row>
    <row r="1330" spans="1:6" x14ac:dyDescent="0.25">
      <c r="A1330" s="208">
        <f t="shared" si="104"/>
        <v>0.16549999999999562</v>
      </c>
      <c r="B1330" s="208">
        <f t="shared" si="103"/>
        <v>2.8885199120505388E-3</v>
      </c>
      <c r="C1330" s="208">
        <f t="shared" si="105"/>
        <v>4.7106450707859168E-2</v>
      </c>
      <c r="D1330" s="208">
        <f t="shared" si="101"/>
        <v>-9.0526350583321286E-2</v>
      </c>
      <c r="E1330" s="208">
        <f>-((C1330-C1329)/($A$3))*$E$2*'PID Reaction'!$H$4</f>
        <v>-6.4792044547909962</v>
      </c>
      <c r="F1330" s="208">
        <f t="shared" si="102"/>
        <v>-3.2077934565609634</v>
      </c>
    </row>
    <row r="1331" spans="1:6" x14ac:dyDescent="0.25">
      <c r="A1331" s="208">
        <f t="shared" si="104"/>
        <v>0.16562499999999561</v>
      </c>
      <c r="B1331" s="208">
        <f t="shared" si="103"/>
        <v>2.8907015736155317E-3</v>
      </c>
      <c r="C1331" s="208">
        <f t="shared" si="105"/>
        <v>9.8017140327784538E-2</v>
      </c>
      <c r="D1331" s="208">
        <f t="shared" si="101"/>
        <v>-0.18836345925351666</v>
      </c>
      <c r="E1331" s="208">
        <f>-((C1331-C1330)/($A$3))*$E$2*'PID Reaction'!$H$4</f>
        <v>-6.4636211541457245</v>
      </c>
      <c r="F1331" s="208">
        <f t="shared" si="102"/>
        <v>-3.3612207222022601</v>
      </c>
    </row>
    <row r="1332" spans="1:6" x14ac:dyDescent="0.25">
      <c r="A1332" s="208">
        <f t="shared" si="104"/>
        <v>0.1657499999999956</v>
      </c>
      <c r="B1332" s="208">
        <f t="shared" si="103"/>
        <v>2.8928832351805245E-3</v>
      </c>
      <c r="C1332" s="208">
        <f t="shared" si="105"/>
        <v>0.14867243389514492</v>
      </c>
      <c r="D1332" s="208">
        <f t="shared" si="101"/>
        <v>-0.28570976311365581</v>
      </c>
      <c r="E1332" s="208">
        <f>-((C1332-C1331)/($A$3))*$E$2*'PID Reaction'!$H$4</f>
        <v>-6.4311960713120735</v>
      </c>
      <c r="F1332" s="208">
        <f t="shared" si="102"/>
        <v>-3.5058899022542374</v>
      </c>
    </row>
    <row r="1333" spans="1:6" x14ac:dyDescent="0.25">
      <c r="A1333" s="208">
        <f t="shared" si="104"/>
        <v>0.16587499999999558</v>
      </c>
      <c r="B1333" s="208">
        <f t="shared" si="103"/>
        <v>2.895064896745517E-3</v>
      </c>
      <c r="C1333" s="208">
        <f t="shared" si="105"/>
        <v>0.19894034263763735</v>
      </c>
      <c r="D1333" s="208">
        <f t="shared" si="101"/>
        <v>-0.38231161406045322</v>
      </c>
      <c r="E1333" s="208">
        <f>-((C1333-C1332)/($A$3))*$E$2*'PID Reaction'!$H$4</f>
        <v>-6.3820136939468384</v>
      </c>
      <c r="F1333" s="208">
        <f t="shared" si="102"/>
        <v>-3.6414240428761819</v>
      </c>
    </row>
    <row r="1334" spans="1:6" x14ac:dyDescent="0.25">
      <c r="A1334" s="208">
        <f t="shared" si="104"/>
        <v>0.16599999999999557</v>
      </c>
      <c r="B1334" s="208">
        <f t="shared" si="103"/>
        <v>2.8972465583105098E-3</v>
      </c>
      <c r="C1334" s="208">
        <f t="shared" si="105"/>
        <v>0.24868988716310106</v>
      </c>
      <c r="D1334" s="208">
        <f t="shared" si="101"/>
        <v>-0.4779173037568179</v>
      </c>
      <c r="E1334" s="208">
        <f>-((C1334-C1333)/($A$3))*$E$2*'PID Reaction'!$H$4</f>
        <v>-6.3162021729528712</v>
      </c>
      <c r="F1334" s="208">
        <f t="shared" si="102"/>
        <v>-3.7674699927276554</v>
      </c>
    </row>
    <row r="1335" spans="1:6" x14ac:dyDescent="0.25">
      <c r="A1335" s="208">
        <f t="shared" si="104"/>
        <v>0.16612499999999555</v>
      </c>
      <c r="B1335" s="208">
        <f t="shared" si="103"/>
        <v>2.8994282198755023E-3</v>
      </c>
      <c r="C1335" s="208">
        <f t="shared" si="105"/>
        <v>0.29779143874284403</v>
      </c>
      <c r="D1335" s="208">
        <f t="shared" si="101"/>
        <v>-0.5722777194896731</v>
      </c>
      <c r="E1335" s="208">
        <f>-((C1335-C1334)/($A$3))*$E$2*'PID Reaction'!$H$4</f>
        <v>-6.2339329885641668</v>
      </c>
      <c r="F1335" s="208">
        <f t="shared" si="102"/>
        <v>-3.8836993231487211</v>
      </c>
    </row>
    <row r="1336" spans="1:6" x14ac:dyDescent="0.25">
      <c r="A1336" s="208">
        <f t="shared" si="104"/>
        <v>0.16624999999999554</v>
      </c>
      <c r="B1336" s="208">
        <f t="shared" si="103"/>
        <v>2.9016098814404951E-3</v>
      </c>
      <c r="C1336" s="208">
        <f t="shared" si="105"/>
        <v>0.3461170570757825</v>
      </c>
      <c r="D1336" s="208">
        <f t="shared" si="101"/>
        <v>-0.6651469932648143</v>
      </c>
      <c r="E1336" s="208">
        <f>-((C1336-C1335)/($A$3))*$E$2*'PID Reaction'!$H$4</f>
        <v>-6.1354205035498675</v>
      </c>
      <c r="F1336" s="208">
        <f t="shared" si="102"/>
        <v>-3.9898091839229326</v>
      </c>
    </row>
    <row r="1337" spans="1:6" x14ac:dyDescent="0.25">
      <c r="A1337" s="208">
        <f t="shared" si="104"/>
        <v>0.16637499999999553</v>
      </c>
      <c r="B1337" s="208">
        <f t="shared" si="103"/>
        <v>2.9037915430054875E-3</v>
      </c>
      <c r="C1337" s="208">
        <f t="shared" si="105"/>
        <v>0.393540823652963</v>
      </c>
      <c r="D1337" s="208">
        <f t="shared" si="101"/>
        <v>-0.75628314244684514</v>
      </c>
      <c r="E1337" s="208">
        <f>-((C1337-C1336)/($A$3))*$E$2*'PID Reaction'!$H$4</f>
        <v>-6.0209214046388366</v>
      </c>
      <c r="F1337" s="208">
        <f t="shared" si="102"/>
        <v>-4.0855230923911954</v>
      </c>
    </row>
    <row r="1338" spans="1:6" x14ac:dyDescent="0.25">
      <c r="A1338" s="208">
        <f t="shared" si="104"/>
        <v>0.16649999999999551</v>
      </c>
      <c r="B1338" s="208">
        <f t="shared" si="103"/>
        <v>2.9059732045704804E-3</v>
      </c>
      <c r="C1338" s="208">
        <f t="shared" si="105"/>
        <v>0.43993916985426657</v>
      </c>
      <c r="D1338" s="208">
        <f t="shared" si="101"/>
        <v>-0.84544870027573826</v>
      </c>
      <c r="E1338" s="208">
        <f>-((C1338-C1337)/($A$3))*$E$2*'PID Reaction'!$H$4</f>
        <v>-5.8907340337175</v>
      </c>
      <c r="F1338" s="208">
        <f t="shared" si="102"/>
        <v>-4.1705916538629548</v>
      </c>
    </row>
    <row r="1339" spans="1:6" x14ac:dyDescent="0.25">
      <c r="A1339" s="208">
        <f t="shared" si="104"/>
        <v>0.1666249999999955</v>
      </c>
      <c r="B1339" s="208">
        <f t="shared" si="103"/>
        <v>2.9081548661354728E-3</v>
      </c>
      <c r="C1339" s="208">
        <f t="shared" si="105"/>
        <v>0.48519119892196694</v>
      </c>
      <c r="D1339" s="208">
        <f t="shared" si="101"/>
        <v>-0.93241133461630077</v>
      </c>
      <c r="E1339" s="208">
        <f>-((C1339-C1338)/($A$3))*$E$2*'PID Reaction'!$H$4</f>
        <v>-5.7451976104352385</v>
      </c>
      <c r="F1339" s="208">
        <f t="shared" si="102"/>
        <v>-4.2447932114449483</v>
      </c>
    </row>
    <row r="1340" spans="1:6" x14ac:dyDescent="0.25">
      <c r="A1340" s="208">
        <f t="shared" si="104"/>
        <v>0.16674999999999549</v>
      </c>
      <c r="B1340" s="208">
        <f t="shared" si="103"/>
        <v>2.9103365277004657E-3</v>
      </c>
      <c r="C1340" s="208">
        <f t="shared" si="105"/>
        <v>0.52917900097262227</v>
      </c>
      <c r="D1340" s="208">
        <f t="shared" si="101"/>
        <v>-1.0169444533291272</v>
      </c>
      <c r="E1340" s="208">
        <f>-((C1340-C1339)/($A$3))*$E$2*'PID Reaction'!$H$4</f>
        <v>-5.5846913483512006</v>
      </c>
      <c r="F1340" s="208">
        <f t="shared" si="102"/>
        <v>-4.3079344235968984</v>
      </c>
    </row>
    <row r="1341" spans="1:6" x14ac:dyDescent="0.25">
      <c r="A1341" s="208">
        <f t="shared" si="104"/>
        <v>0.16687499999999547</v>
      </c>
      <c r="B1341" s="208">
        <f t="shared" si="103"/>
        <v>2.9125181892654586E-3</v>
      </c>
      <c r="C1341" s="208">
        <f t="shared" si="105"/>
        <v>0.57178796022609657</v>
      </c>
      <c r="D1341" s="208">
        <f t="shared" si="101"/>
        <v>-1.098827794684899</v>
      </c>
      <c r="E1341" s="208">
        <f>-((C1341-C1340)/($A$3))*$E$2*'PID Reaction'!$H$4</f>
        <v>-5.4096334668210968</v>
      </c>
      <c r="F1341" s="208">
        <f t="shared" si="102"/>
        <v>-4.3598507679067993</v>
      </c>
    </row>
    <row r="1342" spans="1:6" x14ac:dyDescent="0.25">
      <c r="A1342" s="208">
        <f t="shared" si="104"/>
        <v>0.16699999999999546</v>
      </c>
      <c r="B1342" s="208">
        <f t="shared" si="103"/>
        <v>2.914699850830451E-3</v>
      </c>
      <c r="C1342" s="208">
        <f t="shared" si="105"/>
        <v>0.61290705365150611</v>
      </c>
      <c r="D1342" s="208">
        <f t="shared" si="101"/>
        <v>-1.1778480012842454</v>
      </c>
      <c r="E1342" s="208">
        <f>-((C1342-C1341)/($A$3))*$E$2*'PID Reaction'!$H$4</f>
        <v>-5.2204801012899944</v>
      </c>
      <c r="F1342" s="208">
        <f t="shared" si="102"/>
        <v>-4.4004069697751076</v>
      </c>
    </row>
    <row r="1343" spans="1:6" x14ac:dyDescent="0.25">
      <c r="A1343" s="208">
        <f t="shared" si="104"/>
        <v>0.16712499999999544</v>
      </c>
      <c r="B1343" s="208">
        <f t="shared" si="103"/>
        <v>2.9168815123954439E-3</v>
      </c>
      <c r="C1343" s="208">
        <f t="shared" si="105"/>
        <v>0.6524291402517971</v>
      </c>
      <c r="D1343" s="208">
        <f t="shared" si="101"/>
        <v>-1.2537991759874887</v>
      </c>
      <c r="E1343" s="208">
        <f>-((C1343-C1342)/($A$3))*$E$2*'PID Reaction'!$H$4</f>
        <v>-5.0177241147729443</v>
      </c>
      <c r="F1343" s="208">
        <f t="shared" si="102"/>
        <v>-4.4294973548900112</v>
      </c>
    </row>
    <row r="1344" spans="1:6" x14ac:dyDescent="0.25">
      <c r="A1344" s="208">
        <f t="shared" si="104"/>
        <v>0.16724999999999543</v>
      </c>
      <c r="B1344" s="208">
        <f t="shared" si="103"/>
        <v>2.9190631739604363E-3</v>
      </c>
      <c r="C1344" s="208">
        <f t="shared" si="105"/>
        <v>0.6902512402330816</v>
      </c>
      <c r="D1344" s="208">
        <f t="shared" si="101"/>
        <v>-1.3264834184055223</v>
      </c>
      <c r="E1344" s="208">
        <f>-((C1344-C1343)/($A$3))*$E$2*'PID Reaction'!$H$4</f>
        <v>-4.8018938136238791</v>
      </c>
      <c r="F1344" s="208">
        <f t="shared" si="102"/>
        <v>-4.4470461245747286</v>
      </c>
    </row>
    <row r="1345" spans="1:6" x14ac:dyDescent="0.25">
      <c r="A1345" s="208">
        <f t="shared" si="104"/>
        <v>0.16737499999999542</v>
      </c>
      <c r="B1345" s="208">
        <f t="shared" si="103"/>
        <v>2.9212448355254291E-3</v>
      </c>
      <c r="C1345" s="208">
        <f t="shared" si="105"/>
        <v>0.72627480333159922</v>
      </c>
      <c r="D1345" s="208">
        <f t="shared" si="101"/>
        <v>-1.3957113405544677</v>
      </c>
      <c r="E1345" s="208">
        <f>-((C1345-C1344)/($A$3))*$E$2*'PID Reaction'!$H$4</f>
        <v>-4.5735515709877967</v>
      </c>
      <c r="F1345" s="208">
        <f t="shared" si="102"/>
        <v>-4.4530075532910844</v>
      </c>
    </row>
    <row r="1346" spans="1:6" x14ac:dyDescent="0.25">
      <c r="A1346" s="208">
        <f t="shared" si="104"/>
        <v>0.1674999999999954</v>
      </c>
      <c r="B1346" s="208">
        <f t="shared" si="103"/>
        <v>2.9234264970904216E-3</v>
      </c>
      <c r="C1346" s="208">
        <f t="shared" si="105"/>
        <v>0.76040596559880602</v>
      </c>
      <c r="D1346" s="208">
        <f t="shared" si="101"/>
        <v>-1.4613025603298495</v>
      </c>
      <c r="E1346" s="208">
        <f>-((C1346-C1345)/($A$3))*$E$2*'PID Reaction'!$H$4</f>
        <v>-4.3332923614445749</v>
      </c>
      <c r="F1346" s="208">
        <f t="shared" si="102"/>
        <v>-4.4473661077826634</v>
      </c>
    </row>
    <row r="1347" spans="1:6" x14ac:dyDescent="0.25">
      <c r="A1347" s="208">
        <f t="shared" si="104"/>
        <v>0.16762499999999539</v>
      </c>
      <c r="B1347" s="208">
        <f t="shared" si="103"/>
        <v>2.9256081586554144E-3</v>
      </c>
      <c r="C1347" s="208">
        <f t="shared" si="105"/>
        <v>0.79255579397584119</v>
      </c>
      <c r="D1347" s="208">
        <f t="shared" si="101"/>
        <v>-1.5230861715151331</v>
      </c>
      <c r="E1347" s="208">
        <f>-((C1347-C1346)/($A$3))*$E$2*'PID Reaction'!$H$4</f>
        <v>-4.0817422107483852</v>
      </c>
      <c r="F1347" s="208">
        <f t="shared" si="102"/>
        <v>-4.4301364875491673</v>
      </c>
    </row>
    <row r="1348" spans="1:6" x14ac:dyDescent="0.25">
      <c r="A1348" s="208">
        <f t="shared" si="104"/>
        <v>0.16774999999999538</v>
      </c>
      <c r="B1348" s="208">
        <f t="shared" si="103"/>
        <v>2.9277898202204073E-3</v>
      </c>
      <c r="C1348" s="208">
        <f t="shared" si="105"/>
        <v>0.82264051801978844</v>
      </c>
      <c r="D1348" s="208">
        <f t="shared" si="101"/>
        <v>-1.5809011890993483</v>
      </c>
      <c r="E1348" s="208">
        <f>-((C1348-C1347)/($A$3))*$E$2*'PID Reaction'!$H$4</f>
        <v>-3.8195565646195413</v>
      </c>
      <c r="F1348" s="208">
        <f t="shared" si="102"/>
        <v>-4.4013635865445906</v>
      </c>
    </row>
    <row r="1349" spans="1:6" x14ac:dyDescent="0.25">
      <c r="A1349" s="208">
        <f t="shared" si="104"/>
        <v>0.16787499999999536</v>
      </c>
      <c r="B1349" s="208">
        <f t="shared" si="103"/>
        <v>2.9299714817853997E-3</v>
      </c>
      <c r="C1349" s="208">
        <f t="shared" si="105"/>
        <v>0.85058174817818832</v>
      </c>
      <c r="D1349" s="208">
        <f t="shared" si="101"/>
        <v>-1.6345969687439519</v>
      </c>
      <c r="E1349" s="208">
        <f>-((C1349-C1348)/($A$3))*$E$2*'PID Reaction'!$H$4</f>
        <v>-3.547418580910449</v>
      </c>
      <c r="F1349" s="208">
        <f t="shared" si="102"/>
        <v>-4.3611223762005418</v>
      </c>
    </row>
    <row r="1350" spans="1:6" x14ac:dyDescent="0.25">
      <c r="A1350" s="208">
        <f t="shared" si="104"/>
        <v>0.16799999999999535</v>
      </c>
      <c r="B1350" s="208">
        <f t="shared" si="103"/>
        <v>2.9321531433503926E-3</v>
      </c>
      <c r="C1350" s="208">
        <f t="shared" si="105"/>
        <v>0.87630668004294976</v>
      </c>
      <c r="D1350" s="208">
        <f t="shared" si="101"/>
        <v>-1.6840335993057385</v>
      </c>
      <c r="E1350" s="208">
        <f>-((C1350-C1349)/($A$3))*$E$2*'PID Reaction'!$H$4</f>
        <v>-3.2660373495501109</v>
      </c>
      <c r="F1350" s="208">
        <f t="shared" si="102"/>
        <v>-4.3095177100788238</v>
      </c>
    </row>
    <row r="1351" spans="1:6" x14ac:dyDescent="0.25">
      <c r="A1351" s="208">
        <f t="shared" si="104"/>
        <v>0.16812499999999533</v>
      </c>
      <c r="B1351" s="208">
        <f t="shared" si="103"/>
        <v>2.934334804915385E-3</v>
      </c>
      <c r="C1351" s="208">
        <f t="shared" si="105"/>
        <v>0.89974828405138774</v>
      </c>
      <c r="D1351" s="208">
        <f t="shared" si="101"/>
        <v>-1.729082267392914</v>
      </c>
      <c r="E1351" s="208">
        <f>-((C1351-C1350)/($A$3))*$E$2*'PID Reaction'!$H$4</f>
        <v>-2.9761460449112853</v>
      </c>
      <c r="F1351" s="208">
        <f t="shared" si="102"/>
        <v>-4.246684050661897</v>
      </c>
    </row>
    <row r="1352" spans="1:6" x14ac:dyDescent="0.25">
      <c r="A1352" s="208">
        <f t="shared" si="104"/>
        <v>0.16824999999999532</v>
      </c>
      <c r="B1352" s="208">
        <f t="shared" si="103"/>
        <v>2.9365164664803779E-3</v>
      </c>
      <c r="C1352" s="208">
        <f t="shared" si="105"/>
        <v>0.92084548014028167</v>
      </c>
      <c r="D1352" s="208">
        <f t="shared" ref="D1352:D1415" si="106">-C1352*$D$2*$H$2</f>
        <v>-1.7696255930047851</v>
      </c>
      <c r="E1352" s="208">
        <f>-((C1352-C1351)/($A$3))*$E$2*'PID Reaction'!$H$4</f>
        <v>-2.678500015445973</v>
      </c>
      <c r="F1352" s="208">
        <f t="shared" ref="F1352:F1415" si="107">F1351+$F$3*(E1352-F1351)</f>
        <v>-4.1727851189942298</v>
      </c>
    </row>
    <row r="1353" spans="1:6" x14ac:dyDescent="0.25">
      <c r="A1353" s="208">
        <f t="shared" si="104"/>
        <v>0.16837499999999531</v>
      </c>
      <c r="B1353" s="208">
        <f t="shared" si="103"/>
        <v>2.9386981280453703E-3</v>
      </c>
      <c r="C1353" s="208">
        <f t="shared" si="105"/>
        <v>0.93954329689765059</v>
      </c>
      <c r="D1353" s="208">
        <f t="shared" si="106"/>
        <v>-1.8055579353800912</v>
      </c>
      <c r="E1353" s="208">
        <f>-((C1353-C1352)/($A$3))*$E$2*'PID Reaction'!$H$4</f>
        <v>-2.3738748155155585</v>
      </c>
      <c r="F1353" s="208">
        <f t="shared" si="107"/>
        <v>-4.0880134680860962</v>
      </c>
    </row>
    <row r="1354" spans="1:6" x14ac:dyDescent="0.25">
      <c r="A1354" s="208">
        <f t="shared" si="104"/>
        <v>0.16849999999999529</v>
      </c>
      <c r="B1354" s="208">
        <f t="shared" si="103"/>
        <v>2.9408797896103632E-3</v>
      </c>
      <c r="C1354" s="208">
        <f t="shared" si="105"/>
        <v>0.95579301479776491</v>
      </c>
      <c r="D1354" s="208">
        <f t="shared" si="106"/>
        <v>-1.8367856682574568</v>
      </c>
      <c r="E1354" s="208">
        <f>-((C1354-C1353)/($A$3))*$E$2*'PID Reaction'!$H$4</f>
        <v>-2.0630641845985127</v>
      </c>
      <c r="F1354" s="208">
        <f t="shared" si="107"/>
        <v>-3.9925899811926486</v>
      </c>
    </row>
    <row r="1355" spans="1:6" x14ac:dyDescent="0.25">
      <c r="A1355" s="208">
        <f t="shared" si="104"/>
        <v>0.16862499999999528</v>
      </c>
      <c r="B1355" s="208">
        <f t="shared" si="103"/>
        <v>2.9430614511753556E-3</v>
      </c>
      <c r="C1355" s="208">
        <f t="shared" si="105"/>
        <v>0.96955229314598956</v>
      </c>
      <c r="D1355" s="208">
        <f t="shared" si="106"/>
        <v>-1.8632274238303741</v>
      </c>
      <c r="E1355" s="208">
        <f>-((C1355-C1354)/($A$3))*$E$2*'PID Reaction'!$H$4</f>
        <v>-1.7468779790906022</v>
      </c>
      <c r="F1355" s="208">
        <f t="shared" si="107"/>
        <v>-3.8867632962744154</v>
      </c>
    </row>
    <row r="1356" spans="1:6" x14ac:dyDescent="0.25">
      <c r="A1356" s="208">
        <f t="shared" si="104"/>
        <v>0.16874999999999526</v>
      </c>
      <c r="B1356" s="208">
        <f t="shared" si="103"/>
        <v>2.9452431127403485E-3</v>
      </c>
      <c r="C1356" s="208">
        <f t="shared" si="105"/>
        <v>0.98078528040285295</v>
      </c>
      <c r="D1356" s="208">
        <f t="shared" si="106"/>
        <v>-1.8848143047613788</v>
      </c>
      <c r="E1356" s="208">
        <f>-((C1356-C1355)/($A$3))*$E$2*'PID Reaction'!$H$4</f>
        <v>-1.426140062131376</v>
      </c>
      <c r="F1356" s="208">
        <f t="shared" si="107"/>
        <v>-3.7708091581398735</v>
      </c>
    </row>
    <row r="1357" spans="1:6" x14ac:dyDescent="0.25">
      <c r="A1357" s="208">
        <f t="shared" si="104"/>
        <v>0.16887499999999525</v>
      </c>
      <c r="B1357" s="208">
        <f t="shared" si="103"/>
        <v>2.9474247743053413E-3</v>
      </c>
      <c r="C1357" s="208">
        <f t="shared" si="105"/>
        <v>0.98946270759973842</v>
      </c>
      <c r="D1357" s="208">
        <f t="shared" si="106"/>
        <v>-1.9014900637027214</v>
      </c>
      <c r="E1357" s="208">
        <f>-((C1357-C1356)/($A$3))*$E$2*'PID Reaction'!$H$4</f>
        <v>-1.1016861569165788</v>
      </c>
      <c r="F1357" s="208">
        <f t="shared" si="107"/>
        <v>-3.645029699957314</v>
      </c>
    </row>
    <row r="1358" spans="1:6" x14ac:dyDescent="0.25">
      <c r="A1358" s="208">
        <f t="shared" si="104"/>
        <v>0.16899999999999524</v>
      </c>
      <c r="B1358" s="208">
        <f t="shared" si="103"/>
        <v>2.9496064358703338E-3</v>
      </c>
      <c r="C1358" s="208">
        <f t="shared" si="105"/>
        <v>0.99556196460289681</v>
      </c>
      <c r="D1358" s="208">
        <f t="shared" si="106"/>
        <v>-1.913211249855971</v>
      </c>
      <c r="E1358" s="208">
        <f>-((C1358-C1357)/($A$3))*$E$2*'PID Reaction'!$H$4</f>
        <v>-0.7743616691209888</v>
      </c>
      <c r="F1358" s="208">
        <f t="shared" si="107"/>
        <v>-3.5097526560087569</v>
      </c>
    </row>
    <row r="1359" spans="1:6" x14ac:dyDescent="0.25">
      <c r="A1359" s="208">
        <f t="shared" si="104"/>
        <v>0.16912499999999522</v>
      </c>
      <c r="B1359" s="208">
        <f t="shared" si="103"/>
        <v>2.9517880974353266E-3</v>
      </c>
      <c r="C1359" s="208">
        <f t="shared" si="105"/>
        <v>0.99906715902701093</v>
      </c>
      <c r="D1359" s="208">
        <f t="shared" si="106"/>
        <v>-1.9199473221885681</v>
      </c>
      <c r="E1359" s="208">
        <f>-((C1359-C1358)/($A$3))*$E$2*'PID Reaction'!$H$4</f>
        <v>-0.44501948408552888</v>
      </c>
      <c r="F1359" s="208">
        <f t="shared" si="107"/>
        <v>-3.3653305077368527</v>
      </c>
    </row>
    <row r="1360" spans="1:6" x14ac:dyDescent="0.25">
      <c r="A1360" s="208">
        <f t="shared" si="104"/>
        <v>0.16924999999999521</v>
      </c>
      <c r="B1360" s="208">
        <f t="shared" ref="B1360:B1423" si="108">RADIANS(A1360)</f>
        <v>2.9539697590003191E-3</v>
      </c>
      <c r="C1360" s="208">
        <f t="shared" si="105"/>
        <v>0.9999691576448051</v>
      </c>
      <c r="D1360" s="208">
        <f t="shared" si="106"/>
        <v>-1.9216807290123277</v>
      </c>
      <c r="E1360" s="208">
        <f>-((C1360-C1359)/($A$3))*$E$2*'PID Reaction'!$H$4</f>
        <v>-0.11451774451514708</v>
      </c>
      <c r="F1360" s="208">
        <f t="shared" si="107"/>
        <v>-3.2121395653098541</v>
      </c>
    </row>
    <row r="1361" spans="1:6" x14ac:dyDescent="0.25">
      <c r="A1361" s="208">
        <f t="shared" ref="A1361:A1424" si="109">A1360+$A$3</f>
        <v>0.1693749999999952</v>
      </c>
      <c r="B1361" s="208">
        <f t="shared" si="108"/>
        <v>2.9561514205653119E-3</v>
      </c>
      <c r="C1361" s="208">
        <f t="shared" ref="C1361:C1424" si="110">$C$2*COS(B1361*$B$2*360)</f>
        <v>0.99826561018483118</v>
      </c>
      <c r="D1361" s="208">
        <f t="shared" si="106"/>
        <v>-1.9184069537165978</v>
      </c>
      <c r="E1361" s="208">
        <f>-((C1361-C1360)/($A$3))*$E$2*'PID Reaction'!$H$4</f>
        <v>0.21628238551828885</v>
      </c>
      <c r="F1361" s="208">
        <f t="shared" si="107"/>
        <v>-3.0505789870979387</v>
      </c>
    </row>
    <row r="1362" spans="1:6" x14ac:dyDescent="0.25">
      <c r="A1362" s="208">
        <f t="shared" si="109"/>
        <v>0.16949999999999518</v>
      </c>
      <c r="B1362" s="208">
        <f t="shared" si="108"/>
        <v>2.9583330821303043E-3</v>
      </c>
      <c r="C1362" s="208">
        <f t="shared" si="110"/>
        <v>0.99396095545539609</v>
      </c>
      <c r="D1362" s="208">
        <f t="shared" si="106"/>
        <v>-1.910134526536853</v>
      </c>
      <c r="E1362" s="208">
        <f>-((C1362-C1361)/($A$3))*$E$2*'PID Reaction'!$H$4</f>
        <v>0.54651896444907855</v>
      </c>
      <c r="F1362" s="208">
        <f t="shared" si="107"/>
        <v>-2.8810697396155938</v>
      </c>
    </row>
    <row r="1363" spans="1:6" x14ac:dyDescent="0.25">
      <c r="A1363" s="208">
        <f t="shared" si="109"/>
        <v>0.16962499999999517</v>
      </c>
      <c r="B1363" s="208">
        <f t="shared" si="108"/>
        <v>2.9605147436952972E-3</v>
      </c>
      <c r="C1363" s="208">
        <f t="shared" si="110"/>
        <v>0.98706640977868165</v>
      </c>
      <c r="D1363" s="208">
        <f t="shared" si="106"/>
        <v>-1.8968850023280839</v>
      </c>
      <c r="E1363" s="208">
        <f>-((C1363-C1362)/($A$3))*$E$2*'PID Reaction'!$H$4</f>
        <v>0.87533151911566476</v>
      </c>
      <c r="F1363" s="208">
        <f t="shared" si="107"/>
        <v>-2.7040535006401103</v>
      </c>
    </row>
    <row r="1364" spans="1:6" x14ac:dyDescent="0.25">
      <c r="A1364" s="208">
        <f t="shared" si="109"/>
        <v>0.16974999999999515</v>
      </c>
      <c r="B1364" s="208">
        <f t="shared" si="108"/>
        <v>2.9626964052602896E-3</v>
      </c>
      <c r="C1364" s="208">
        <f t="shared" si="110"/>
        <v>0.97759993776520848</v>
      </c>
      <c r="D1364" s="208">
        <f t="shared" si="106"/>
        <v>-1.8786929044009117</v>
      </c>
      <c r="E1364" s="208">
        <f>-((C1364-C1363)/($A$3))*$E$2*'PID Reaction'!$H$4</f>
        <v>1.2018632868305537</v>
      </c>
      <c r="F1364" s="208">
        <f t="shared" si="107"/>
        <v>-2.5199915083643472</v>
      </c>
    </row>
    <row r="1365" spans="1:6" x14ac:dyDescent="0.25">
      <c r="A1365" s="208">
        <f t="shared" si="109"/>
        <v>0.16987499999999514</v>
      </c>
      <c r="B1365" s="208">
        <f t="shared" si="108"/>
        <v>2.9648780668252825E-3</v>
      </c>
      <c r="C1365" s="208">
        <f t="shared" si="110"/>
        <v>0.9655862055047566</v>
      </c>
      <c r="D1365" s="208">
        <f t="shared" si="106"/>
        <v>-1.8556056345667111</v>
      </c>
      <c r="E1365" s="208">
        <f>-((C1365-C1364)/($A$3))*$E$2*'PID Reaction'!$H$4</f>
        <v>1.5252634477869706</v>
      </c>
      <c r="F1365" s="208">
        <f t="shared" si="107"/>
        <v>-2.329363359582207</v>
      </c>
    </row>
    <row r="1366" spans="1:6" x14ac:dyDescent="0.25">
      <c r="A1366" s="208">
        <f t="shared" si="109"/>
        <v>0.16999999999999513</v>
      </c>
      <c r="B1366" s="208">
        <f t="shared" si="108"/>
        <v>2.9670597283902754E-3</v>
      </c>
      <c r="C1366" s="208">
        <f t="shared" si="110"/>
        <v>0.95105651629576649</v>
      </c>
      <c r="D1366" s="208">
        <f t="shared" si="106"/>
        <v>-1.8276833496262264</v>
      </c>
      <c r="E1366" s="208">
        <f>-((C1366-C1365)/($A$3))*$E$2*'PID Reaction'!$H$4</f>
        <v>1.844689341973385</v>
      </c>
      <c r="F1366" s="208">
        <f t="shared" si="107"/>
        <v>-2.1326657600386518</v>
      </c>
    </row>
    <row r="1367" spans="1:6" x14ac:dyDescent="0.25">
      <c r="A1367" s="208">
        <f t="shared" si="109"/>
        <v>0.17012499999999511</v>
      </c>
      <c r="B1367" s="208">
        <f t="shared" si="108"/>
        <v>2.9692413899552678E-3</v>
      </c>
      <c r="C1367" s="208">
        <f t="shared" si="110"/>
        <v>0.93404872908063163</v>
      </c>
      <c r="D1367" s="208">
        <f t="shared" si="106"/>
        <v>-1.7949988046234131</v>
      </c>
      <c r="E1367" s="208">
        <f>-((C1367-C1366)/($A$3))*$E$2*'PID Reaction'!$H$4</f>
        <v>2.1593086648335205</v>
      </c>
      <c r="F1367" s="208">
        <f t="shared" si="107"/>
        <v>-1.9304112302000465</v>
      </c>
    </row>
    <row r="1368" spans="1:6" x14ac:dyDescent="0.25">
      <c r="A1368" s="208">
        <f t="shared" si="109"/>
        <v>0.1702499999999951</v>
      </c>
      <c r="B1368" s="208">
        <f t="shared" si="108"/>
        <v>2.9714230515202607E-3</v>
      </c>
      <c r="C1368" s="208">
        <f t="shared" si="110"/>
        <v>0.91460715979942064</v>
      </c>
      <c r="D1368" s="208">
        <f t="shared" si="106"/>
        <v>-1.7576371632729388</v>
      </c>
      <c r="E1368" s="208">
        <f>-((C1368-C1367)/($A$3))*$E$2*'PID Reaction'!$H$4</f>
        <v>2.4683016359425474</v>
      </c>
      <c r="F1368" s="208">
        <f t="shared" si="107"/>
        <v>-1.7231267698171793</v>
      </c>
    </row>
    <row r="1369" spans="1:6" x14ac:dyDescent="0.25">
      <c r="A1369" s="208">
        <f t="shared" si="109"/>
        <v>0.17037499999999509</v>
      </c>
      <c r="B1369" s="208">
        <f t="shared" si="108"/>
        <v>2.9736047130852531E-3</v>
      </c>
      <c r="C1369" s="208">
        <f t="shared" si="110"/>
        <v>0.89278246591912602</v>
      </c>
      <c r="D1369" s="208">
        <f t="shared" si="106"/>
        <v>-1.7156957760554215</v>
      </c>
      <c r="E1369" s="208">
        <f>-((C1369-C1368)/($A$3))*$E$2*'PID Reaction'!$H$4</f>
        <v>2.7708631350422048</v>
      </c>
      <c r="F1369" s="208">
        <f t="shared" si="107"/>
        <v>-1.5113524847609852</v>
      </c>
    </row>
    <row r="1370" spans="1:6" x14ac:dyDescent="0.25">
      <c r="A1370" s="208">
        <f t="shared" si="109"/>
        <v>0.17049999999999507</v>
      </c>
      <c r="B1370" s="208">
        <f t="shared" si="108"/>
        <v>2.975786374650246E-3</v>
      </c>
      <c r="C1370" s="208">
        <f t="shared" si="110"/>
        <v>0.8686315144391864</v>
      </c>
      <c r="D1370" s="208">
        <f t="shared" si="106"/>
        <v>-1.6692839265583621</v>
      </c>
      <c r="E1370" s="208">
        <f>-((C1370-C1369)/($A$3))*$E$2*'PID Reaction'!$H$4</f>
        <v>3.0662047998931334</v>
      </c>
      <c r="F1370" s="208">
        <f t="shared" si="107"/>
        <v>-1.2956401797081478</v>
      </c>
    </row>
    <row r="1371" spans="1:6" x14ac:dyDescent="0.25">
      <c r="A1371" s="208">
        <f t="shared" si="109"/>
        <v>0.17062499999999506</v>
      </c>
      <c r="B1371" s="208">
        <f t="shared" si="108"/>
        <v>2.9779680362152384E-3</v>
      </c>
      <c r="C1371" s="208">
        <f t="shared" si="110"/>
        <v>0.84221723371737667</v>
      </c>
      <c r="D1371" s="208">
        <f t="shared" si="106"/>
        <v>-1.6185225467240316</v>
      </c>
      <c r="E1371" s="208">
        <f>-((C1371-C1370)/($A$3))*$E$2*'PID Reaction'!$H$4</f>
        <v>3.3535570804409636</v>
      </c>
      <c r="F1371" s="208">
        <f t="shared" si="107"/>
        <v>-1.0765519203445342</v>
      </c>
    </row>
    <row r="1372" spans="1:6" x14ac:dyDescent="0.25">
      <c r="A1372" s="208">
        <f t="shared" si="109"/>
        <v>0.17074999999999504</v>
      </c>
      <c r="B1372" s="208">
        <f t="shared" si="108"/>
        <v>2.9801496977802312E-3</v>
      </c>
      <c r="C1372" s="208">
        <f t="shared" si="110"/>
        <v>0.81360844950196209</v>
      </c>
      <c r="D1372" s="208">
        <f t="shared" si="106"/>
        <v>-1.5635439017459007</v>
      </c>
      <c r="E1372" s="208">
        <f>-((C1372-C1371)/($A$3))*$E$2*'PID Reaction'!$H$4</f>
        <v>3.6321712439890339</v>
      </c>
      <c r="F1372" s="208">
        <f t="shared" si="107"/>
        <v>-0.85465856883165792</v>
      </c>
    </row>
    <row r="1373" spans="1:6" x14ac:dyDescent="0.25">
      <c r="A1373" s="208">
        <f t="shared" si="109"/>
        <v>0.17087499999999503</v>
      </c>
      <c r="B1373" s="208">
        <f t="shared" si="108"/>
        <v>2.9823313593452237E-3</v>
      </c>
      <c r="C1373" s="208">
        <f t="shared" si="110"/>
        <v>0.78287970559756737</v>
      </c>
      <c r="D1373" s="208">
        <f t="shared" si="106"/>
        <v>-1.5044912454350692</v>
      </c>
      <c r="E1373" s="208">
        <f>-((C1373-C1372)/($A$3))*$E$2*'PID Reaction'!$H$4</f>
        <v>3.9013213261019546</v>
      </c>
      <c r="F1373" s="208">
        <f t="shared" si="107"/>
        <v>-0.63053829635349501</v>
      </c>
    </row>
    <row r="1374" spans="1:6" x14ac:dyDescent="0.25">
      <c r="A1374" s="208">
        <f t="shared" si="109"/>
        <v>0.17099999999999502</v>
      </c>
      <c r="B1374" s="208">
        <f t="shared" si="108"/>
        <v>2.9845130209102165E-3</v>
      </c>
      <c r="C1374" s="208">
        <f t="shared" si="110"/>
        <v>0.75011106963180441</v>
      </c>
      <c r="D1374" s="208">
        <f t="shared" si="106"/>
        <v>-1.4415184469542239</v>
      </c>
      <c r="E1374" s="208">
        <f>-((C1374-C1373)/($A$3))*$E$2*'PID Reaction'!$H$4</f>
        <v>4.1603060222132653</v>
      </c>
      <c r="F1374" s="208">
        <f t="shared" si="107"/>
        <v>-0.40477507661796902</v>
      </c>
    </row>
    <row r="1375" spans="1:6" x14ac:dyDescent="0.25">
      <c r="A1375" s="208">
        <f t="shared" si="109"/>
        <v>0.171124999999995</v>
      </c>
      <c r="B1375" s="208">
        <f t="shared" si="108"/>
        <v>2.9866946824752094E-3</v>
      </c>
      <c r="C1375" s="208">
        <f t="shared" si="110"/>
        <v>0.71538792442901322</v>
      </c>
      <c r="D1375" s="208">
        <f t="shared" si="106"/>
        <v>-1.374789589892212</v>
      </c>
      <c r="E1375" s="208">
        <f>-((C1375-C1374)/($A$3))*$E$2*'PID Reaction'!$H$4</f>
        <v>4.4084505149463675</v>
      </c>
      <c r="F1375" s="208">
        <f t="shared" si="107"/>
        <v>-0.17795716424003546</v>
      </c>
    </row>
    <row r="1376" spans="1:6" x14ac:dyDescent="0.25">
      <c r="A1376" s="208">
        <f t="shared" si="109"/>
        <v>0.17124999999999499</v>
      </c>
      <c r="B1376" s="208">
        <f t="shared" si="108"/>
        <v>2.9888763440402018E-3</v>
      </c>
      <c r="C1376" s="208">
        <f t="shared" si="110"/>
        <v>0.67880074553444436</v>
      </c>
      <c r="D1376" s="208">
        <f t="shared" si="106"/>
        <v>-1.3044785447233633</v>
      </c>
      <c r="E1376" s="208">
        <f>-((C1376-C1375)/($A$3))*$E$2*'PID Reaction'!$H$4</f>
        <v>4.6451082324544615</v>
      </c>
      <c r="F1376" s="208">
        <f t="shared" si="107"/>
        <v>4.9324438030543094E-2</v>
      </c>
    </row>
    <row r="1377" spans="1:6" x14ac:dyDescent="0.25">
      <c r="A1377" s="208">
        <f t="shared" si="109"/>
        <v>0.17137499999999498</v>
      </c>
      <c r="B1377" s="208">
        <f t="shared" si="108"/>
        <v>2.9910580056051947E-3</v>
      </c>
      <c r="C1377" s="208">
        <f t="shared" si="110"/>
        <v>0.64044486546885193</v>
      </c>
      <c r="D1377" s="208">
        <f t="shared" si="106"/>
        <v>-1.2307685157661115</v>
      </c>
      <c r="E1377" s="208">
        <f>-((C1377-C1376)/($A$3))*$E$2*'PID Reaction'!$H$4</f>
        <v>4.8696625331276149</v>
      </c>
      <c r="F1377" s="208">
        <f t="shared" si="107"/>
        <v>0.2764775192411828</v>
      </c>
    </row>
    <row r="1378" spans="1:6" x14ac:dyDescent="0.25">
      <c r="A1378" s="208">
        <f t="shared" si="109"/>
        <v>0.17149999999999496</v>
      </c>
      <c r="B1378" s="208">
        <f t="shared" si="108"/>
        <v>2.9932396671701871E-3</v>
      </c>
      <c r="C1378" s="208">
        <f t="shared" si="110"/>
        <v>0.60042022532753037</v>
      </c>
      <c r="D1378" s="208">
        <f t="shared" si="106"/>
        <v>-1.1538515638209283</v>
      </c>
      <c r="E1378" s="208">
        <f>-((C1378-C1377)/($A$3))*$E$2*'PID Reaction'!$H$4</f>
        <v>5.0815283123421846</v>
      </c>
      <c r="F1378" s="208">
        <f t="shared" si="107"/>
        <v>0.50291020331716152</v>
      </c>
    </row>
    <row r="1379" spans="1:6" x14ac:dyDescent="0.25">
      <c r="A1379" s="208">
        <f t="shared" si="109"/>
        <v>0.17162499999999495</v>
      </c>
      <c r="B1379" s="208">
        <f t="shared" si="108"/>
        <v>2.99542132873518E-3</v>
      </c>
      <c r="C1379" s="208">
        <f t="shared" si="110"/>
        <v>0.55883111437111832</v>
      </c>
      <c r="D1379" s="208">
        <f t="shared" si="106"/>
        <v>-1.0739281057315531</v>
      </c>
      <c r="E1379" s="208">
        <f>-((C1379-C1378)/($A$3))*$E$2*'PID Reaction'!$H$4</f>
        <v>5.2801535270260729</v>
      </c>
      <c r="F1379" s="208">
        <f t="shared" si="107"/>
        <v>0.72803249126978353</v>
      </c>
    </row>
    <row r="1380" spans="1:6" x14ac:dyDescent="0.25">
      <c r="A1380" s="208">
        <f t="shared" si="109"/>
        <v>0.17174999999999493</v>
      </c>
      <c r="B1380" s="208">
        <f t="shared" si="108"/>
        <v>2.9976029903001724E-3</v>
      </c>
      <c r="C1380" s="208">
        <f t="shared" si="110"/>
        <v>0.51578589828682198</v>
      </c>
      <c r="D1380" s="208">
        <f t="shared" si="106"/>
        <v>-0.99120639217371731</v>
      </c>
      <c r="E1380" s="208">
        <f>-((C1380-C1379)/($A$3))*$E$2*'PID Reaction'!$H$4</f>
        <v>5.4650206340622631</v>
      </c>
      <c r="F1380" s="208">
        <f t="shared" si="107"/>
        <v>0.95125779851286563</v>
      </c>
    </row>
    <row r="1381" spans="1:6" x14ac:dyDescent="0.25">
      <c r="A1381" s="208">
        <f t="shared" si="109"/>
        <v>0.17187499999999492</v>
      </c>
      <c r="B1381" s="208">
        <f t="shared" si="108"/>
        <v>2.9997846518651653E-3</v>
      </c>
      <c r="C1381" s="208">
        <f t="shared" si="110"/>
        <v>0.47139673682782368</v>
      </c>
      <c r="D1381" s="208">
        <f t="shared" si="106"/>
        <v>-0.90590196503150189</v>
      </c>
      <c r="E1381" s="208">
        <f>-((C1381-C1380)/($A$3))*$E$2*'PID Reaction'!$H$4</f>
        <v>5.6356479388344232</v>
      </c>
      <c r="F1381" s="208">
        <f t="shared" si="107"/>
        <v>1.1720044832836056</v>
      </c>
    </row>
    <row r="1382" spans="1:6" x14ac:dyDescent="0.25">
      <c r="A1382" s="208">
        <f t="shared" si="109"/>
        <v>0.17199999999999491</v>
      </c>
      <c r="B1382" s="208">
        <f t="shared" si="108"/>
        <v>3.0019663134301581E-3</v>
      </c>
      <c r="C1382" s="208">
        <f t="shared" si="110"/>
        <v>0.42577929156694538</v>
      </c>
      <c r="D1382" s="208">
        <f t="shared" si="106"/>
        <v>-0.81823709577586168</v>
      </c>
      <c r="E1382" s="208">
        <f>-((C1382-C1381)/($A$3))*$E$2*'PID Reaction'!$H$4</f>
        <v>5.791590850321108</v>
      </c>
      <c r="F1382" s="208">
        <f t="shared" si="107"/>
        <v>1.3896973621832343</v>
      </c>
    </row>
    <row r="1383" spans="1:6" x14ac:dyDescent="0.25">
      <c r="A1383" s="208">
        <f t="shared" si="109"/>
        <v>0.17212499999999489</v>
      </c>
      <c r="B1383" s="208">
        <f t="shared" si="108"/>
        <v>3.0041479749951506E-3</v>
      </c>
      <c r="C1383" s="208">
        <f t="shared" si="110"/>
        <v>0.37905242452576221</v>
      </c>
      <c r="D1383" s="208">
        <f t="shared" si="106"/>
        <v>-0.72844020630813833</v>
      </c>
      <c r="E1383" s="208">
        <f>-((C1383-C1382)/($A$3))*$E$2*'PID Reaction'!$H$4</f>
        <v>5.9324430395486152</v>
      </c>
      <c r="F1383" s="208">
        <f t="shared" si="107"/>
        <v>1.6037692088903022</v>
      </c>
    </row>
    <row r="1384" spans="1:6" x14ac:dyDescent="0.25">
      <c r="A1384" s="208">
        <f t="shared" si="109"/>
        <v>0.17224999999999488</v>
      </c>
      <c r="B1384" s="208">
        <f t="shared" si="108"/>
        <v>3.0063296365601434E-3</v>
      </c>
      <c r="C1384" s="208">
        <f t="shared" si="110"/>
        <v>0.33133788846454904</v>
      </c>
      <c r="D1384" s="208">
        <f t="shared" si="106"/>
        <v>-0.6367452737778625</v>
      </c>
      <c r="E1384" s="208">
        <f>-((C1384-C1383)/($A$3))*$E$2*'PID Reaction'!$H$4</f>
        <v>6.0578374983316241</v>
      </c>
      <c r="F1384" s="208">
        <f t="shared" si="107"/>
        <v>1.8136622321407438</v>
      </c>
    </row>
    <row r="1385" spans="1:6" x14ac:dyDescent="0.25">
      <c r="A1385" s="208">
        <f t="shared" si="109"/>
        <v>0.17237499999999487</v>
      </c>
      <c r="B1385" s="208">
        <f t="shared" si="108"/>
        <v>3.0085112981251359E-3</v>
      </c>
      <c r="C1385" s="208">
        <f t="shared" si="110"/>
        <v>0.28276000964010722</v>
      </c>
      <c r="D1385" s="208">
        <f t="shared" si="106"/>
        <v>-0.54339122092577974</v>
      </c>
      <c r="E1385" s="208">
        <f>-((C1385-C1384)/($A$3))*$E$2*'PID Reaction'!$H$4</f>
        <v>6.1674474955511318</v>
      </c>
      <c r="F1385" s="208">
        <f t="shared" si="107"/>
        <v>2.0188295291233076</v>
      </c>
    </row>
    <row r="1386" spans="1:6" x14ac:dyDescent="0.25">
      <c r="A1386" s="208">
        <f t="shared" si="109"/>
        <v>0.17249999999999485</v>
      </c>
      <c r="B1386" s="208">
        <f t="shared" si="108"/>
        <v>3.0106929596901287E-3</v>
      </c>
      <c r="C1386" s="208">
        <f t="shared" si="110"/>
        <v>0.23344536385794237</v>
      </c>
      <c r="D1386" s="208">
        <f t="shared" si="106"/>
        <v>-0.44862129354036218</v>
      </c>
      <c r="E1386" s="208">
        <f>-((C1386-C1385)/($A$3))*$E$2*'PID Reaction'!$H$4</f>
        <v>6.2609874285036495</v>
      </c>
      <c r="F1386" s="208">
        <f t="shared" si="107"/>
        <v>2.2187365105042254</v>
      </c>
    </row>
    <row r="1387" spans="1:6" x14ac:dyDescent="0.25">
      <c r="A1387" s="208">
        <f t="shared" si="109"/>
        <v>0.17262499999999484</v>
      </c>
      <c r="B1387" s="208">
        <f t="shared" si="108"/>
        <v>3.0128746212551212E-3</v>
      </c>
      <c r="C1387" s="208">
        <f t="shared" si="110"/>
        <v>0.1835224466631088</v>
      </c>
      <c r="D1387" s="208">
        <f t="shared" si="106"/>
        <v>-0.35268242665036276</v>
      </c>
      <c r="E1387" s="208">
        <f>-((C1387-C1386)/($A$3))*$E$2*'PID Reaction'!$H$4</f>
        <v>6.3382135670560702</v>
      </c>
      <c r="F1387" s="208">
        <f t="shared" si="107"/>
        <v>2.4128622933666501</v>
      </c>
    </row>
    <row r="1388" spans="1:6" x14ac:dyDescent="0.25">
      <c r="A1388" s="208">
        <f t="shared" si="109"/>
        <v>0.17274999999999482</v>
      </c>
      <c r="B1388" s="208">
        <f t="shared" si="108"/>
        <v>3.015056282820114E-3</v>
      </c>
      <c r="C1388" s="208">
        <f t="shared" si="110"/>
        <v>0.13312133852864103</v>
      </c>
      <c r="D1388" s="208">
        <f t="shared" si="106"/>
        <v>-0.25582460110403066</v>
      </c>
      <c r="E1388" s="208">
        <f>-((C1388-C1387)/($A$3))*$E$2*'PID Reaction'!$H$4</f>
        <v>6.398924688752027</v>
      </c>
      <c r="F1388" s="208">
        <f t="shared" si="107"/>
        <v>2.6007010584380486</v>
      </c>
    </row>
    <row r="1389" spans="1:6" x14ac:dyDescent="0.25">
      <c r="A1389" s="208">
        <f t="shared" si="109"/>
        <v>0.17287499999999481</v>
      </c>
      <c r="B1389" s="208">
        <f t="shared" si="108"/>
        <v>3.0172379443851064E-3</v>
      </c>
      <c r="C1389" s="208">
        <f t="shared" si="110"/>
        <v>8.2373365914599303E-2</v>
      </c>
      <c r="D1389" s="208">
        <f t="shared" si="106"/>
        <v>-0.15830019221272207</v>
      </c>
      <c r="E1389" s="208">
        <f>-((C1389-C1388)/($A$3))*$E$2*'PID Reaction'!$H$4</f>
        <v>6.4429626030787368</v>
      </c>
      <c r="F1389" s="208">
        <f t="shared" si="107"/>
        <v>2.7817633680652549</v>
      </c>
    </row>
    <row r="1390" spans="1:6" x14ac:dyDescent="0.25">
      <c r="A1390" s="208">
        <f t="shared" si="109"/>
        <v>0.1729999999999948</v>
      </c>
      <c r="B1390" s="208">
        <f t="shared" si="108"/>
        <v>3.0194196059500993E-3</v>
      </c>
      <c r="C1390" s="208">
        <f t="shared" si="110"/>
        <v>3.1410759080261447E-2</v>
      </c>
      <c r="D1390" s="208">
        <f t="shared" si="106"/>
        <v>-6.0363312154901635E-2</v>
      </c>
      <c r="E1390" s="208">
        <f>-((C1390-C1389)/($A$3))*$E$2*'PID Reaction'!$H$4</f>
        <v>6.4702125636875332</v>
      </c>
      <c r="F1390" s="208">
        <f t="shared" si="107"/>
        <v>2.955577441506847</v>
      </c>
    </row>
    <row r="1391" spans="1:6" x14ac:dyDescent="0.25">
      <c r="A1391" s="208">
        <f t="shared" si="109"/>
        <v>0.17312499999999478</v>
      </c>
      <c r="B1391" s="208">
        <f t="shared" si="108"/>
        <v>3.0216012675150922E-3</v>
      </c>
      <c r="C1391" s="208">
        <f t="shared" si="110"/>
        <v>-1.9633692458509534E-2</v>
      </c>
      <c r="D1391" s="208">
        <f t="shared" si="106"/>
        <v>3.7730852145216112E-2</v>
      </c>
      <c r="E1391" s="208">
        <f>-((C1391-C1390)/($A$3))*$E$2*'PID Reaction'!$H$4</f>
        <v>6.4806035673623628</v>
      </c>
      <c r="F1391" s="208">
        <f t="shared" si="107"/>
        <v>3.1216903842173438</v>
      </c>
    </row>
    <row r="1392" spans="1:6" x14ac:dyDescent="0.25">
      <c r="A1392" s="208">
        <f t="shared" si="109"/>
        <v>0.17324999999999477</v>
      </c>
      <c r="B1392" s="208">
        <f t="shared" si="108"/>
        <v>3.0237829290800846E-3</v>
      </c>
      <c r="C1392" s="208">
        <f t="shared" si="110"/>
        <v>-7.0626985929039446E-2</v>
      </c>
      <c r="D1392" s="208">
        <f t="shared" si="106"/>
        <v>0.13572670393927228</v>
      </c>
      <c r="E1392" s="208">
        <f>-((C1392-C1391)/($A$3))*$E$2*'PID Reaction'!$H$4</f>
        <v>6.4741085390184772</v>
      </c>
      <c r="F1392" s="208">
        <f t="shared" si="107"/>
        <v>3.2796693679206079</v>
      </c>
    </row>
    <row r="1393" spans="1:6" x14ac:dyDescent="0.25">
      <c r="A1393" s="208">
        <f t="shared" si="109"/>
        <v>0.17337499999999476</v>
      </c>
      <c r="B1393" s="208">
        <f t="shared" si="108"/>
        <v>3.0259645906450775E-3</v>
      </c>
      <c r="C1393" s="208">
        <f t="shared" si="110"/>
        <v>-0.12143625185756871</v>
      </c>
      <c r="D1393" s="208">
        <f t="shared" si="106"/>
        <v>0.23336890264476409</v>
      </c>
      <c r="E1393" s="208">
        <f>-((C1393-C1392)/($A$3))*$E$2*'PID Reaction'!$H$4</f>
        <v>6.450744402286074</v>
      </c>
      <c r="F1393" s="208">
        <f t="shared" si="107"/>
        <v>3.4291027583997762</v>
      </c>
    </row>
    <row r="1394" spans="1:6" x14ac:dyDescent="0.25">
      <c r="A1394" s="208">
        <f t="shared" si="109"/>
        <v>0.17349999999999474</v>
      </c>
      <c r="B1394" s="208">
        <f t="shared" si="108"/>
        <v>3.0281462522100699E-3</v>
      </c>
      <c r="C1394" s="208">
        <f t="shared" si="110"/>
        <v>-0.17192910027729635</v>
      </c>
      <c r="D1394" s="208">
        <f t="shared" si="106"/>
        <v>0.33040302916689152</v>
      </c>
      <c r="E1394" s="208">
        <f>-((C1394-C1393)/($A$3))*$E$2*'PID Reaction'!$H$4</f>
        <v>6.410572035368622</v>
      </c>
      <c r="F1394" s="208">
        <f t="shared" si="107"/>
        <v>3.5696011880612111</v>
      </c>
    </row>
    <row r="1395" spans="1:6" x14ac:dyDescent="0.25">
      <c r="A1395" s="208">
        <f t="shared" si="109"/>
        <v>0.17362499999999473</v>
      </c>
      <c r="B1395" s="208">
        <f t="shared" si="108"/>
        <v>3.0303279137750628E-3</v>
      </c>
      <c r="C1395" s="208">
        <f t="shared" si="110"/>
        <v>-0.22197396568729133</v>
      </c>
      <c r="D1395" s="208">
        <f t="shared" si="106"/>
        <v>0.42657624881989525</v>
      </c>
      <c r="E1395" s="208">
        <f>-((C1395-C1394)/($A$3))*$E$2*'PID Reaction'!$H$4</f>
        <v>6.3536961124529618</v>
      </c>
      <c r="F1395" s="208">
        <f t="shared" si="107"/>
        <v>3.7007985704816972</v>
      </c>
    </row>
    <row r="1396" spans="1:6" x14ac:dyDescent="0.25">
      <c r="A1396" s="208">
        <f t="shared" si="109"/>
        <v>0.17374999999999471</v>
      </c>
      <c r="B1396" s="208">
        <f t="shared" si="108"/>
        <v>3.0325095753400552E-3</v>
      </c>
      <c r="C1396" s="208">
        <f t="shared" si="110"/>
        <v>-0.27144044986298388</v>
      </c>
      <c r="D1396" s="208">
        <f t="shared" si="106"/>
        <v>0.5216379701196906</v>
      </c>
      <c r="E1396" s="208">
        <f>-((C1396-C1395)/($A$3))*$E$2*'PID Reaction'!$H$4</f>
        <v>6.2802648309459252</v>
      </c>
      <c r="F1396" s="208">
        <f t="shared" si="107"/>
        <v>3.8223530542925546</v>
      </c>
    </row>
    <row r="1397" spans="1:6" x14ac:dyDescent="0.25">
      <c r="A1397" s="208">
        <f t="shared" si="109"/>
        <v>0.1738749999999947</v>
      </c>
      <c r="B1397" s="208">
        <f t="shared" si="108"/>
        <v>3.034691236905048E-3</v>
      </c>
      <c r="C1397" s="208">
        <f t="shared" si="110"/>
        <v>-0.32019966162526847</v>
      </c>
      <c r="D1397" s="208">
        <f t="shared" si="106"/>
        <v>0.61534049773174337</v>
      </c>
      <c r="E1397" s="208">
        <f>-((C1397-C1396)/($A$3))*$E$2*'PID Reaction'!$H$4</f>
        <v>6.1904695253396511</v>
      </c>
      <c r="F1397" s="208">
        <f t="shared" si="107"/>
        <v>3.9339479139168527</v>
      </c>
    </row>
    <row r="1398" spans="1:6" x14ac:dyDescent="0.25">
      <c r="A1398" s="208">
        <f t="shared" si="109"/>
        <v>0.17399999999999469</v>
      </c>
      <c r="B1398" s="208">
        <f t="shared" si="108"/>
        <v>3.0368728984700405E-3</v>
      </c>
      <c r="C1398" s="208">
        <f t="shared" si="110"/>
        <v>-0.36812455268266009</v>
      </c>
      <c r="D1398" s="208">
        <f t="shared" si="106"/>
        <v>0.70743967787237516</v>
      </c>
      <c r="E1398" s="208">
        <f>-((C1398-C1397)/($A$3))*$E$2*'PID Reaction'!$H$4</f>
        <v>6.0845441686464383</v>
      </c>
      <c r="F1398" s="208">
        <f t="shared" si="107"/>
        <v>4.0352923748372955</v>
      </c>
    </row>
    <row r="1399" spans="1:6" x14ac:dyDescent="0.25">
      <c r="A1399" s="208">
        <f t="shared" si="109"/>
        <v>0.17412499999999467</v>
      </c>
      <c r="B1399" s="208">
        <f t="shared" si="108"/>
        <v>3.0390545600350333E-3</v>
      </c>
      <c r="C1399" s="208">
        <f t="shared" si="110"/>
        <v>-0.41509024867184457</v>
      </c>
      <c r="D1399" s="208">
        <f t="shared" si="106"/>
        <v>0.79769553448263064</v>
      </c>
      <c r="E1399" s="208">
        <f>-((C1399-C1398)/($A$3))*$E$2*'PID Reaction'!$H$4</f>
        <v>5.9627647627868612</v>
      </c>
      <c r="F1399" s="208">
        <f t="shared" si="107"/>
        <v>4.1261223712469883</v>
      </c>
    </row>
    <row r="1400" spans="1:6" x14ac:dyDescent="0.25">
      <c r="A1400" s="208">
        <f t="shared" si="109"/>
        <v>0.17424999999999466</v>
      </c>
      <c r="B1400" s="208">
        <f t="shared" si="108"/>
        <v>3.0412362216000262E-3</v>
      </c>
      <c r="C1400" s="208">
        <f t="shared" si="110"/>
        <v>-0.46097437453352524</v>
      </c>
      <c r="D1400" s="208">
        <f t="shared" si="106"/>
        <v>0.88587289451605689</v>
      </c>
      <c r="E1400" s="208">
        <f>-((C1400-C1399)/($A$3))*$E$2*'PID Reaction'!$H$4</f>
        <v>5.8254486193989772</v>
      </c>
      <c r="F1400" s="208">
        <f t="shared" si="107"/>
        <v>4.2062012341056869</v>
      </c>
    </row>
    <row r="1401" spans="1:6" x14ac:dyDescent="0.25">
      <c r="A1401" s="208">
        <f t="shared" si="109"/>
        <v>0.17437499999999465</v>
      </c>
      <c r="B1401" s="208">
        <f t="shared" si="108"/>
        <v>3.0434178831650186E-3</v>
      </c>
      <c r="C1401" s="208">
        <f t="shared" si="110"/>
        <v>-0.50565737337608985</v>
      </c>
      <c r="D1401" s="208">
        <f t="shared" si="106"/>
        <v>0.97174200071176686</v>
      </c>
      <c r="E1401" s="208">
        <f>-((C1401-C1400)/($A$3))*$E$2*'PID Reaction'!$H$4</f>
        <v>5.6729535330520005</v>
      </c>
      <c r="F1401" s="208">
        <f t="shared" si="107"/>
        <v>4.2753203078107722</v>
      </c>
    </row>
    <row r="1402" spans="1:6" x14ac:dyDescent="0.25">
      <c r="A1402" s="208">
        <f t="shared" si="109"/>
        <v>0.17449999999999463</v>
      </c>
      <c r="B1402" s="208">
        <f t="shared" si="108"/>
        <v>3.0455995447300115E-3</v>
      </c>
      <c r="C1402" s="208">
        <f t="shared" si="110"/>
        <v>-0.5490228179963087</v>
      </c>
      <c r="D1402" s="208">
        <f t="shared" si="106"/>
        <v>1.0550791102562265</v>
      </c>
      <c r="E1402" s="208">
        <f>-((C1402-C1401)/($A$3))*$E$2*'PID Reaction'!$H$4</f>
        <v>5.5056768489829855</v>
      </c>
      <c r="F1402" s="208">
        <f t="shared" si="107"/>
        <v>4.3332994938764138</v>
      </c>
    </row>
    <row r="1403" spans="1:6" x14ac:dyDescent="0.25">
      <c r="A1403" s="208">
        <f t="shared" si="109"/>
        <v>0.17462499999999462</v>
      </c>
      <c r="B1403" s="208">
        <f t="shared" si="108"/>
        <v>3.0477812062950039E-3</v>
      </c>
      <c r="C1403" s="208">
        <f t="shared" si="110"/>
        <v>-0.590957714244987</v>
      </c>
      <c r="D1403" s="208">
        <f t="shared" si="106"/>
        <v>1.1356670777731614</v>
      </c>
      <c r="E1403" s="208">
        <f>-((C1403-C1402)/($A$3))*$E$2*'PID Reaction'!$H$4</f>
        <v>5.3240544277321957</v>
      </c>
      <c r="F1403" s="208">
        <f t="shared" si="107"/>
        <v>4.3799877202020516</v>
      </c>
    </row>
    <row r="1404" spans="1:6" x14ac:dyDescent="0.25">
      <c r="A1404" s="208">
        <f t="shared" si="109"/>
        <v>0.1747499999999946</v>
      </c>
      <c r="B1404" s="208">
        <f t="shared" si="108"/>
        <v>3.0499628678599968E-3</v>
      </c>
      <c r="C1404" s="208">
        <f t="shared" si="110"/>
        <v>-0.63135279544766543</v>
      </c>
      <c r="D1404" s="208">
        <f t="shared" si="106"/>
        <v>1.2132959211235967</v>
      </c>
      <c r="E1404" s="208">
        <f>-((C1404-C1403)/($A$3))*$E$2*'PID Reaction'!$H$4</f>
        <v>5.1285595094920531</v>
      </c>
      <c r="F1404" s="208">
        <f t="shared" si="107"/>
        <v>4.4152633347108221</v>
      </c>
    </row>
    <row r="1405" spans="1:6" x14ac:dyDescent="0.25">
      <c r="A1405" s="208">
        <f t="shared" si="109"/>
        <v>0.17487499999999459</v>
      </c>
      <c r="B1405" s="208">
        <f t="shared" si="108"/>
        <v>3.0521445294249892E-3</v>
      </c>
      <c r="C1405" s="208">
        <f t="shared" si="110"/>
        <v>-0.67010280711265879</v>
      </c>
      <c r="D1405" s="208">
        <f t="shared" si="106"/>
        <v>1.2877633685406809</v>
      </c>
      <c r="E1405" s="208">
        <f>-((C1405-C1404)/($A$3))*$E$2*'PID Reaction'!$H$4</f>
        <v>4.9197014809875572</v>
      </c>
      <c r="F1405" s="208">
        <f t="shared" si="107"/>
        <v>4.4390344223288238</v>
      </c>
    </row>
    <row r="1406" spans="1:6" x14ac:dyDescent="0.25">
      <c r="A1406" s="208">
        <f t="shared" si="109"/>
        <v>0.17499999999999458</v>
      </c>
      <c r="B1406" s="208">
        <f t="shared" si="108"/>
        <v>3.0543261909899821E-3</v>
      </c>
      <c r="C1406" s="208">
        <f t="shared" si="110"/>
        <v>-0.70710678118497738</v>
      </c>
      <c r="D1406" s="208">
        <f t="shared" si="106"/>
        <v>1.3588753856744185</v>
      </c>
      <c r="E1406" s="208">
        <f>-((C1406-C1405)/($A$3))*$E$2*'PID Reaction'!$H$4</f>
        <v>4.6980245482215679</v>
      </c>
      <c r="F1406" s="208">
        <f t="shared" si="107"/>
        <v>4.4512390444816781</v>
      </c>
    </row>
    <row r="1407" spans="1:6" x14ac:dyDescent="0.25">
      <c r="A1407" s="208">
        <f t="shared" si="109"/>
        <v>0.17512499999999456</v>
      </c>
      <c r="B1407" s="208">
        <f t="shared" si="108"/>
        <v>3.0565078525549745E-3</v>
      </c>
      <c r="C1407" s="208">
        <f t="shared" si="110"/>
        <v>-0.74226829913132952</v>
      </c>
      <c r="D1407" s="208">
        <f t="shared" si="106"/>
        <v>1.4264466811726413</v>
      </c>
      <c r="E1407" s="208">
        <f>-((C1407-C1406)/($A$3))*$E$2*'PID Reaction'!$H$4</f>
        <v>4.4641063184688683</v>
      </c>
      <c r="F1407" s="208">
        <f t="shared" si="107"/>
        <v>4.4518454004831263</v>
      </c>
    </row>
    <row r="1408" spans="1:6" x14ac:dyDescent="0.25">
      <c r="A1408" s="208">
        <f t="shared" si="109"/>
        <v>0.17524999999999455</v>
      </c>
      <c r="B1408" s="208">
        <f t="shared" si="108"/>
        <v>3.0586895141199674E-3</v>
      </c>
      <c r="C1408" s="208">
        <f t="shared" si="110"/>
        <v>-0.77549574317082459</v>
      </c>
      <c r="D1408" s="208">
        <f t="shared" si="106"/>
        <v>1.4903011894811007</v>
      </c>
      <c r="E1408" s="208">
        <f>-((C1408-C1407)/($A$3))*$E$2*'PID Reaction'!$H$4</f>
        <v>4.2185562952542934</v>
      </c>
      <c r="F1408" s="208">
        <f t="shared" si="107"/>
        <v>4.4408519103958843</v>
      </c>
    </row>
    <row r="1409" spans="1:6" x14ac:dyDescent="0.25">
      <c r="A1409" s="208">
        <f t="shared" si="109"/>
        <v>0.17537499999999454</v>
      </c>
      <c r="B1409" s="208">
        <f t="shared" si="108"/>
        <v>3.0608711756849602E-3</v>
      </c>
      <c r="C1409" s="208">
        <f t="shared" si="110"/>
        <v>-0.80670253499671085</v>
      </c>
      <c r="D1409" s="208">
        <f t="shared" si="106"/>
        <v>1.5502725296045792</v>
      </c>
      <c r="E1409" s="208">
        <f>-((C1409-C1408)/($A$3))*$E$2*'PID Reaction'!$H$4</f>
        <v>3.962014290214519</v>
      </c>
      <c r="F1409" s="208">
        <f t="shared" si="107"/>
        <v>4.418287219148521</v>
      </c>
    </row>
    <row r="1410" spans="1:6" x14ac:dyDescent="0.25">
      <c r="A1410" s="208">
        <f t="shared" si="109"/>
        <v>0.17549999999999452</v>
      </c>
      <c r="B1410" s="208">
        <f t="shared" si="108"/>
        <v>3.0630528372499527E-3</v>
      </c>
      <c r="C1410" s="208">
        <f t="shared" si="110"/>
        <v>-0.83580736136703726</v>
      </c>
      <c r="D1410" s="208">
        <f t="shared" si="106"/>
        <v>1.6062044386334904</v>
      </c>
      <c r="E1410" s="208">
        <f>-((C1410-C1409)/($A$3))*$E$2*'PID Reaction'!$H$4</f>
        <v>3.6951487559766405</v>
      </c>
      <c r="F1410" s="208">
        <f t="shared" si="107"/>
        <v>4.3842101218970857</v>
      </c>
    </row>
    <row r="1411" spans="1:6" x14ac:dyDescent="0.25">
      <c r="A1411" s="208">
        <f t="shared" si="109"/>
        <v>0.17562499999999451</v>
      </c>
      <c r="B1411" s="208">
        <f t="shared" si="108"/>
        <v>3.0652344988149455E-3</v>
      </c>
      <c r="C1411" s="208">
        <f t="shared" si="110"/>
        <v>-0.86273438597665664</v>
      </c>
      <c r="D1411" s="208">
        <f t="shared" si="106"/>
        <v>1.6579511789067802</v>
      </c>
      <c r="E1411" s="208">
        <f>-((C1411-C1410)/($A$3))*$E$2*'PID Reaction'!$H$4</f>
        <v>3.4186550444372759</v>
      </c>
      <c r="F1411" s="208">
        <f t="shared" si="107"/>
        <v>4.3387094108273248</v>
      </c>
    </row>
    <row r="1412" spans="1:6" x14ac:dyDescent="0.25">
      <c r="A1412" s="208">
        <f t="shared" si="109"/>
        <v>0.17574999999999449</v>
      </c>
      <c r="B1412" s="208">
        <f t="shared" si="108"/>
        <v>3.067416160379938E-3</v>
      </c>
      <c r="C1412" s="208">
        <f t="shared" si="110"/>
        <v>-0.88741344705824876</v>
      </c>
      <c r="D1412" s="208">
        <f t="shared" si="106"/>
        <v>1.705377917749719</v>
      </c>
      <c r="E1412" s="208">
        <f>-((C1412-C1411)/($A$3))*$E$2*'PID Reaction'!$H$4</f>
        <v>3.1332535949189357</v>
      </c>
      <c r="F1412" s="208">
        <f t="shared" si="107"/>
        <v>4.2819036437950517</v>
      </c>
    </row>
    <row r="1413" spans="1:6" x14ac:dyDescent="0.25">
      <c r="A1413" s="208">
        <f t="shared" si="109"/>
        <v>0.17587499999999448</v>
      </c>
      <c r="B1413" s="208">
        <f t="shared" si="108"/>
        <v>3.0695978219449308E-3</v>
      </c>
      <c r="C1413" s="208">
        <f t="shared" si="110"/>
        <v>-0.90978024019770398</v>
      </c>
      <c r="D1413" s="208">
        <f t="shared" si="106"/>
        <v>1.7483610787975357</v>
      </c>
      <c r="E1413" s="208">
        <f>-((C1413-C1412)/($A$3))*$E$2*'PID Reaction'!$H$4</f>
        <v>2.8396880569852345</v>
      </c>
      <c r="F1413" s="208">
        <f t="shared" si="107"/>
        <v>4.2139408354088355</v>
      </c>
    </row>
    <row r="1414" spans="1:6" x14ac:dyDescent="0.25">
      <c r="A1414" s="208">
        <f t="shared" si="109"/>
        <v>0.17599999999999447</v>
      </c>
      <c r="B1414" s="208">
        <f t="shared" si="108"/>
        <v>3.0717794835099232E-3</v>
      </c>
      <c r="C1414" s="208">
        <f t="shared" si="110"/>
        <v>-0.92977648588741546</v>
      </c>
      <c r="D1414" s="208">
        <f t="shared" si="106"/>
        <v>1.7867886639892818</v>
      </c>
      <c r="E1414" s="208">
        <f>-((C1414-C1413)/($A$3))*$E$2*'PID Reaction'!$H$4</f>
        <v>2.5387233527657691</v>
      </c>
      <c r="F1414" s="208">
        <f t="shared" si="107"/>
        <v>4.134998071359286</v>
      </c>
    </row>
    <row r="1415" spans="1:6" x14ac:dyDescent="0.25">
      <c r="A1415" s="208">
        <f t="shared" si="109"/>
        <v>0.17612499999999445</v>
      </c>
      <c r="B1415" s="208">
        <f t="shared" si="108"/>
        <v>3.0739611450749161E-3</v>
      </c>
      <c r="C1415" s="208">
        <f t="shared" si="110"/>
        <v>-0.94735008138088939</v>
      </c>
      <c r="D1415" s="208">
        <f t="shared" si="106"/>
        <v>1.8205605453929103</v>
      </c>
      <c r="E1415" s="208">
        <f>-((C1415-C1414)/($A$3))*$E$2*'PID Reaction'!$H$4</f>
        <v>2.2311436838514491</v>
      </c>
      <c r="F1415" s="208">
        <f t="shared" si="107"/>
        <v>4.0452810469997962</v>
      </c>
    </row>
    <row r="1416" spans="1:6" x14ac:dyDescent="0.25">
      <c r="A1416" s="208">
        <f t="shared" si="109"/>
        <v>0.17624999999999444</v>
      </c>
      <c r="B1416" s="208">
        <f t="shared" si="108"/>
        <v>3.076142806639909E-3</v>
      </c>
      <c r="C1416" s="208">
        <f t="shared" si="110"/>
        <v>-0.96245523645303133</v>
      </c>
      <c r="D1416" s="208">
        <f t="shared" ref="D1416:D1479" si="111">-C1416*$D$2*$H$2</f>
        <v>1.8495887261012485</v>
      </c>
      <c r="E1416" s="208">
        <f>-((C1416-C1415)/($A$3))*$E$2*'PID Reaction'!$H$4</f>
        <v>1.9177504879591405</v>
      </c>
      <c r="F1416" s="208">
        <f t="shared" ref="F1416:F1479" si="112">F1415+$F$3*(E1416-F1415)</f>
        <v>3.9450235313812474</v>
      </c>
    </row>
    <row r="1417" spans="1:6" x14ac:dyDescent="0.25">
      <c r="A1417" s="208">
        <f t="shared" si="109"/>
        <v>0.17637499999999443</v>
      </c>
      <c r="B1417" s="208">
        <f t="shared" si="108"/>
        <v>3.0783244682049014E-3</v>
      </c>
      <c r="C1417" s="208">
        <f t="shared" si="110"/>
        <v>-0.97505259271238331</v>
      </c>
      <c r="D1417" s="208">
        <f t="shared" si="111"/>
        <v>1.8737975695190956</v>
      </c>
      <c r="E1417" s="208">
        <f>-((C1417-C1416)/($A$3))*$E$2*'PID Reaction'!$H$4</f>
        <v>1.5993603506873284</v>
      </c>
      <c r="F1417" s="208">
        <f t="shared" si="112"/>
        <v>3.8344867581372863</v>
      </c>
    </row>
    <row r="1418" spans="1:6" x14ac:dyDescent="0.25">
      <c r="A1418" s="208">
        <f t="shared" si="109"/>
        <v>0.17649999999999441</v>
      </c>
      <c r="B1418" s="208">
        <f t="shared" si="108"/>
        <v>3.0805061297698943E-3</v>
      </c>
      <c r="C1418" s="208">
        <f t="shared" si="110"/>
        <v>-0.98510932615438163</v>
      </c>
      <c r="D1418" s="208">
        <f t="shared" si="111"/>
        <v>1.8931239964439215</v>
      </c>
      <c r="E1418" s="208">
        <f>-((C1418-C1417)/($A$3))*$E$2*'PID Reaction'!$H$4</f>
        <v>1.2768028777961054</v>
      </c>
      <c r="F1418" s="208">
        <f t="shared" si="112"/>
        <v>3.7139587448070128</v>
      </c>
    </row>
    <row r="1419" spans="1:6" x14ac:dyDescent="0.25">
      <c r="A1419" s="208">
        <f t="shared" si="109"/>
        <v>0.1766249999999944</v>
      </c>
      <c r="B1419" s="208">
        <f t="shared" si="108"/>
        <v>3.0826877913348867E-3</v>
      </c>
      <c r="C1419" s="208">
        <f t="shared" si="110"/>
        <v>-0.99259923268845918</v>
      </c>
      <c r="D1419" s="208">
        <f t="shared" si="111"/>
        <v>1.9075176494267196</v>
      </c>
      <c r="E1419" s="208">
        <f>-((C1419-C1418)/($A$3))*$E$2*'PID Reaction'!$H$4</f>
        <v>0.95091853356648581</v>
      </c>
      <c r="F1419" s="208">
        <f t="shared" si="112"/>
        <v>3.5837535423689162</v>
      </c>
    </row>
    <row r="1420" spans="1:6" x14ac:dyDescent="0.25">
      <c r="A1420" s="208">
        <f t="shared" si="109"/>
        <v>0.17674999999999438</v>
      </c>
      <c r="B1420" s="208">
        <f t="shared" si="108"/>
        <v>3.0848694528998796E-3</v>
      </c>
      <c r="C1420" s="208">
        <f t="shared" si="110"/>
        <v>-0.99750279641610806</v>
      </c>
      <c r="D1420" s="208">
        <f t="shared" si="111"/>
        <v>1.9169410239846918</v>
      </c>
      <c r="E1420" s="208">
        <f>-((C1420-C1419)/($A$3))*$E$2*'PID Reaction'!$H$4</f>
        <v>0.62255645086230238</v>
      </c>
      <c r="F1420" s="208">
        <f t="shared" si="112"/>
        <v>3.4442104169412868</v>
      </c>
    </row>
    <row r="1421" spans="1:6" x14ac:dyDescent="0.25">
      <c r="A1421" s="208">
        <f t="shared" si="109"/>
        <v>0.17687499999999437</v>
      </c>
      <c r="B1421" s="208">
        <f t="shared" si="108"/>
        <v>3.087051114464872E-3</v>
      </c>
      <c r="C1421" s="208">
        <f t="shared" si="110"/>
        <v>-0.99980724048201952</v>
      </c>
      <c r="D1421" s="208">
        <f t="shared" si="111"/>
        <v>1.9213695663239163</v>
      </c>
      <c r="E1421" s="208">
        <f>-((C1421-C1420)/($A$3))*$E$2*'PID Reaction'!$H$4</f>
        <v>0.29257221860811888</v>
      </c>
      <c r="F1421" s="208">
        <f t="shared" si="112"/>
        <v>3.29569296578144</v>
      </c>
    </row>
    <row r="1422" spans="1:6" x14ac:dyDescent="0.25">
      <c r="A1422" s="208">
        <f t="shared" si="109"/>
        <v>0.17699999999999436</v>
      </c>
      <c r="B1422" s="208">
        <f t="shared" si="108"/>
        <v>3.0892327760298648E-3</v>
      </c>
      <c r="C1422" s="208">
        <f t="shared" si="110"/>
        <v>-0.99950656036580399</v>
      </c>
      <c r="D1422" s="208">
        <f t="shared" si="111"/>
        <v>1.9207917373173804</v>
      </c>
      <c r="E1422" s="208">
        <f>-((C1422-C1421)/($A$3))*$E$2*'PID Reaction'!$H$4</f>
        <v>-3.8174347554724299E-2</v>
      </c>
      <c r="F1422" s="208">
        <f t="shared" si="112"/>
        <v>3.1385881698871394</v>
      </c>
    </row>
    <row r="1423" spans="1:6" x14ac:dyDescent="0.25">
      <c r="A1423" s="208">
        <f t="shared" si="109"/>
        <v>0.17712499999999434</v>
      </c>
      <c r="B1423" s="208">
        <f t="shared" si="108"/>
        <v>3.0914144375948573E-3</v>
      </c>
      <c r="C1423" s="208">
        <f t="shared" si="110"/>
        <v>-0.99660153952752284</v>
      </c>
      <c r="D1423" s="208">
        <f t="shared" si="111"/>
        <v>1.9152090425716217</v>
      </c>
      <c r="E1423" s="208">
        <f>-((C1423-C1422)/($A$3))*$E$2*'PID Reaction'!$H$4</f>
        <v>-0.36882144562817443</v>
      </c>
      <c r="F1423" s="208">
        <f t="shared" si="112"/>
        <v>2.9733053856686427</v>
      </c>
    </row>
    <row r="1424" spans="1:6" x14ac:dyDescent="0.25">
      <c r="A1424" s="208">
        <f t="shared" si="109"/>
        <v>0.17724999999999433</v>
      </c>
      <c r="B1424" s="208">
        <f t="shared" ref="B1424:B1466" si="113">RADIANS(A1424)</f>
        <v>3.0935960991598501E-3</v>
      </c>
      <c r="C1424" s="208">
        <f t="shared" si="110"/>
        <v>-0.99109974736628359</v>
      </c>
      <c r="D1424" s="208">
        <f t="shared" si="111"/>
        <v>1.9046360285036821</v>
      </c>
      <c r="E1424" s="208">
        <f>-((C1424-C1423)/($A$3))*$E$2*'PID Reaction'!$H$4</f>
        <v>-0.69850753279093503</v>
      </c>
      <c r="F1424" s="208">
        <f t="shared" si="112"/>
        <v>2.8002752783188121</v>
      </c>
    </row>
    <row r="1425" spans="1:6" x14ac:dyDescent="0.25">
      <c r="A1425" s="208">
        <f t="shared" ref="A1425:A1466" si="114">A1424+$A$3</f>
        <v>0.17737499999999431</v>
      </c>
      <c r="B1425" s="208">
        <f t="shared" si="113"/>
        <v>3.095777760724843E-3</v>
      </c>
      <c r="C1425" s="208">
        <f t="shared" ref="C1425:C1466" si="115">$C$2*COS(B1425*$B$2*360)</f>
        <v>-0.98301551949721711</v>
      </c>
      <c r="D1425" s="208">
        <f t="shared" si="111"/>
        <v>1.8891002444385823</v>
      </c>
      <c r="E1425" s="208">
        <f>-((C1425-C1424)/($A$3))*$E$2*'PID Reaction'!$H$4</f>
        <v>-1.026373570256681</v>
      </c>
      <c r="F1425" s="208">
        <f t="shared" si="112"/>
        <v>2.6199486996605228</v>
      </c>
    </row>
    <row r="1426" spans="1:6" x14ac:dyDescent="0.25">
      <c r="A1426" s="208">
        <f t="shared" si="114"/>
        <v>0.1774999999999943</v>
      </c>
      <c r="B1426" s="208">
        <f t="shared" si="113"/>
        <v>3.0979594222898354E-3</v>
      </c>
      <c r="C1426" s="208">
        <f t="shared" si="115"/>
        <v>-0.97236992039822101</v>
      </c>
      <c r="D1426" s="208">
        <f t="shared" si="111"/>
        <v>1.8686421708260774</v>
      </c>
      <c r="E1426" s="208">
        <f>-((C1426-C1425)/($A$3))*$E$2*'PID Reaction'!$H$4</f>
        <v>-1.3515652616085441</v>
      </c>
      <c r="F1426" s="208">
        <f t="shared" si="112"/>
        <v>2.4327955133952397</v>
      </c>
    </row>
    <row r="1427" spans="1:6" x14ac:dyDescent="0.25">
      <c r="A1427" s="208">
        <f t="shared" si="114"/>
        <v>0.17762499999999429</v>
      </c>
      <c r="B1427" s="208">
        <f t="shared" si="113"/>
        <v>3.1001410838548283E-3</v>
      </c>
      <c r="C1427" s="208">
        <f t="shared" si="115"/>
        <v>-0.95919068852378642</v>
      </c>
      <c r="D1427" s="208">
        <f t="shared" si="111"/>
        <v>1.8433151137637014</v>
      </c>
      <c r="E1427" s="208">
        <f>-((C1427-C1426)/($A$3))*$E$2*'PID Reaction'!$H$4</f>
        <v>-1.6732352787782159</v>
      </c>
      <c r="F1427" s="208">
        <f t="shared" si="112"/>
        <v>2.2393033708136558</v>
      </c>
    </row>
    <row r="1428" spans="1:6" x14ac:dyDescent="0.25">
      <c r="A1428" s="208">
        <f t="shared" si="114"/>
        <v>0.17774999999999427</v>
      </c>
      <c r="B1428" s="208">
        <f t="shared" si="113"/>
        <v>3.1023227454198207E-3</v>
      </c>
      <c r="C1428" s="208">
        <f t="shared" si="115"/>
        <v>-0.94351216402897042</v>
      </c>
      <c r="D1428" s="208">
        <f t="shared" si="111"/>
        <v>1.8131850661010338</v>
      </c>
      <c r="E1428" s="208">
        <f>-((C1428-C1427)/($A$3))*$E$2*'PID Reaction'!$H$4</f>
        <v>-1.9905454698618381</v>
      </c>
      <c r="F1428" s="208">
        <f t="shared" si="112"/>
        <v>2.0399764401587341</v>
      </c>
    </row>
    <row r="1429" spans="1:6" x14ac:dyDescent="0.25">
      <c r="A1429" s="208">
        <f t="shared" si="114"/>
        <v>0.17787499999999426</v>
      </c>
      <c r="B1429" s="208">
        <f t="shared" si="113"/>
        <v>3.1045044069848136E-3</v>
      </c>
      <c r="C1429" s="208">
        <f t="shared" si="115"/>
        <v>-0.92537519929175049</v>
      </c>
      <c r="D1429" s="208">
        <f t="shared" si="111"/>
        <v>1.7783305354869288</v>
      </c>
      <c r="E1429" s="208">
        <f>-((C1429-C1428)/($A$3))*$E$2*'PID Reaction'!$H$4</f>
        <v>-2.3026690430374419</v>
      </c>
      <c r="F1429" s="208">
        <f t="shared" si="112"/>
        <v>1.8353340929514241</v>
      </c>
    </row>
    <row r="1430" spans="1:6" x14ac:dyDescent="0.25">
      <c r="A1430" s="208">
        <f t="shared" si="114"/>
        <v>0.17799999999999425</v>
      </c>
      <c r="B1430" s="208">
        <f t="shared" si="113"/>
        <v>3.106686068549806E-3</v>
      </c>
      <c r="C1430" s="208">
        <f t="shared" si="115"/>
        <v>-0.90482705246702322</v>
      </c>
      <c r="D1430" s="208">
        <f t="shared" si="111"/>
        <v>1.7388423398079773</v>
      </c>
      <c r="E1430" s="208">
        <f>-((C1430-C1429)/($A$3))*$E$2*'PID Reaction'!$H$4</f>
        <v>-2.6087927208673749</v>
      </c>
      <c r="F1430" s="208">
        <f t="shared" si="112"/>
        <v>1.6259095507027059</v>
      </c>
    </row>
    <row r="1431" spans="1:6" x14ac:dyDescent="0.25">
      <c r="A1431" s="208">
        <f t="shared" si="114"/>
        <v>0.17812499999999423</v>
      </c>
      <c r="B1431" s="208">
        <f t="shared" si="113"/>
        <v>3.1088677301147989E-3</v>
      </c>
      <c r="C1431" s="208">
        <f t="shared" si="115"/>
        <v>-0.88192126434946583</v>
      </c>
      <c r="D1431" s="208">
        <f t="shared" si="111"/>
        <v>1.6948233705509426</v>
      </c>
      <c r="E1431" s="208">
        <f>-((C1431-C1430)/($A$3))*$E$2*'PID Reaction'!$H$4</f>
        <v>-2.9081188594050857</v>
      </c>
      <c r="F1431" s="208">
        <f t="shared" si="112"/>
        <v>1.4122484955372752</v>
      </c>
    </row>
    <row r="1432" spans="1:6" x14ac:dyDescent="0.25">
      <c r="A1432" s="208">
        <f t="shared" si="114"/>
        <v>0.17824999999999422</v>
      </c>
      <c r="B1432" s="208">
        <f t="shared" si="113"/>
        <v>3.1110493916797913E-3</v>
      </c>
      <c r="C1432" s="208">
        <f t="shared" si="115"/>
        <v>-0.85671751886626457</v>
      </c>
      <c r="D1432" s="208">
        <f t="shared" si="111"/>
        <v>1.6463883247060553</v>
      </c>
      <c r="E1432" s="208">
        <f>-((C1432-C1431)/($A$3))*$E$2*'PID Reaction'!$H$4</f>
        <v>-3.1998675265472314</v>
      </c>
      <c r="F1432" s="208">
        <f t="shared" si="112"/>
        <v>1.1949076483500081</v>
      </c>
    </row>
    <row r="1433" spans="1:6" x14ac:dyDescent="0.25">
      <c r="A1433" s="208">
        <f t="shared" si="114"/>
        <v>0.1783749999999942</v>
      </c>
      <c r="B1433" s="208">
        <f t="shared" si="113"/>
        <v>3.1132310532447842E-3</v>
      </c>
      <c r="C1433" s="208">
        <f t="shared" si="115"/>
        <v>-0.82928148756308151</v>
      </c>
      <c r="D1433" s="208">
        <f t="shared" si="111"/>
        <v>1.5936634059094763</v>
      </c>
      <c r="E1433" s="208">
        <f>-((C1433-C1432)/($A$3))*$E$2*'PID Reaction'!$H$4</f>
        <v>-3.4832785342521211</v>
      </c>
      <c r="F1433" s="208">
        <f t="shared" si="112"/>
        <v>0.97445331819918612</v>
      </c>
    </row>
    <row r="1434" spans="1:6" x14ac:dyDescent="0.25">
      <c r="A1434" s="208">
        <f t="shared" si="114"/>
        <v>0.17849999999999419</v>
      </c>
      <c r="B1434" s="208">
        <f t="shared" si="113"/>
        <v>3.115412714809777E-3</v>
      </c>
      <c r="C1434" s="208">
        <f t="shared" si="115"/>
        <v>-0.79968465848851245</v>
      </c>
      <c r="D1434" s="208">
        <f t="shared" si="111"/>
        <v>1.536785995603714</v>
      </c>
      <c r="E1434" s="208">
        <f>-((C1434-C1433)/($A$3))*$E$2*'PID Reaction'!$H$4</f>
        <v>-3.7576134193072881</v>
      </c>
      <c r="F1434" s="208">
        <f t="shared" si="112"/>
        <v>0.75145992671648176</v>
      </c>
    </row>
    <row r="1435" spans="1:6" x14ac:dyDescent="0.25">
      <c r="A1435" s="208">
        <f t="shared" si="114"/>
        <v>0.17862499999999418</v>
      </c>
      <c r="B1435" s="208">
        <f t="shared" si="113"/>
        <v>3.1175943763747695E-3</v>
      </c>
      <c r="C1435" s="208">
        <f t="shared" si="115"/>
        <v>-0.76800414992299293</v>
      </c>
      <c r="D1435" s="208">
        <f t="shared" si="111"/>
        <v>1.4759042950730126</v>
      </c>
      <c r="E1435" s="208">
        <f>-((C1435-C1434)/($A$3))*$E$2*'PID Reaction'!$H$4</f>
        <v>-4.0221573674783579</v>
      </c>
      <c r="F1435" s="208">
        <f t="shared" si="112"/>
        <v>0.52650851137910637</v>
      </c>
    </row>
    <row r="1436" spans="1:6" x14ac:dyDescent="0.25">
      <c r="A1436" s="208">
        <f t="shared" si="114"/>
        <v>0.17874999999999416</v>
      </c>
      <c r="B1436" s="208">
        <f t="shared" si="113"/>
        <v>3.1197760379397623E-3</v>
      </c>
      <c r="C1436" s="208">
        <f t="shared" si="115"/>
        <v>-0.7343225094373016</v>
      </c>
      <c r="D1436" s="208">
        <f t="shared" si="111"/>
        <v>1.41117693928604</v>
      </c>
      <c r="E1436" s="208">
        <f>-((C1436-C1435)/($A$3))*$E$2*'PID Reaction'!$H$4</f>
        <v>-4.2762210760633712</v>
      </c>
      <c r="F1436" s="208">
        <f t="shared" si="112"/>
        <v>0.30018521154279199</v>
      </c>
    </row>
    <row r="1437" spans="1:6" x14ac:dyDescent="0.25">
      <c r="A1437" s="208">
        <f t="shared" si="114"/>
        <v>0.17887499999999415</v>
      </c>
      <c r="B1437" s="208">
        <f t="shared" si="113"/>
        <v>3.1219576995047548E-3</v>
      </c>
      <c r="C1437" s="208">
        <f t="shared" si="115"/>
        <v>-0.69872749880449703</v>
      </c>
      <c r="D1437" s="208">
        <f t="shared" si="111"/>
        <v>1.3427725835525544</v>
      </c>
      <c r="E1437" s="208">
        <f>-((C1437-C1436)/($A$3))*$E$2*'PID Reaction'!$H$4</f>
        <v>-4.5191425499408675</v>
      </c>
      <c r="F1437" s="208">
        <f t="shared" si="112"/>
        <v>7.3079741182015878E-2</v>
      </c>
    </row>
    <row r="1438" spans="1:6" x14ac:dyDescent="0.25">
      <c r="A1438" s="208">
        <f t="shared" si="114"/>
        <v>0.17899999999999414</v>
      </c>
      <c r="B1438" s="208">
        <f t="shared" si="113"/>
        <v>3.1241393610697476E-3</v>
      </c>
      <c r="C1438" s="208">
        <f t="shared" si="115"/>
        <v>-0.66131186532544717</v>
      </c>
      <c r="D1438" s="208">
        <f t="shared" si="111"/>
        <v>1.2708694640705249</v>
      </c>
      <c r="E1438" s="208">
        <f>-((C1438-C1437)/($A$3))*$E$2*'PID Reaction'!$H$4</f>
        <v>-4.7502888265001699</v>
      </c>
      <c r="F1438" s="208">
        <f t="shared" si="112"/>
        <v>-0.15421614768477829</v>
      </c>
    </row>
    <row r="1439" spans="1:6" x14ac:dyDescent="0.25">
      <c r="A1439" s="208">
        <f t="shared" si="114"/>
        <v>0.17912499999999412</v>
      </c>
      <c r="B1439" s="208">
        <f t="shared" si="113"/>
        <v>3.1263210226347401E-3</v>
      </c>
      <c r="C1439" s="208">
        <f t="shared" si="115"/>
        <v>-0.62217310016408833</v>
      </c>
      <c r="D1439" s="208">
        <f t="shared" si="111"/>
        <v>1.1956549335093352</v>
      </c>
      <c r="E1439" s="208">
        <f>-((C1439-C1438)/($A$3))*$E$2*'PID Reaction'!$H$4</f>
        <v>-4.9690576248861174</v>
      </c>
      <c r="F1439" s="208">
        <f t="shared" si="112"/>
        <v>-0.38111020687940556</v>
      </c>
    </row>
    <row r="1440" spans="1:6" x14ac:dyDescent="0.25">
      <c r="A1440" s="208">
        <f t="shared" si="114"/>
        <v>0.17924999999999411</v>
      </c>
      <c r="B1440" s="208">
        <f t="shared" si="113"/>
        <v>3.1285026841997329E-3</v>
      </c>
      <c r="C1440" s="208">
        <f t="shared" si="115"/>
        <v>-0.58141318432178801</v>
      </c>
      <c r="D1440" s="208">
        <f t="shared" si="111"/>
        <v>1.117324972838553</v>
      </c>
      <c r="E1440" s="208">
        <f>-((C1440-C1439)/($A$3))*$E$2*'PID Reaction'!$H$4</f>
        <v>-5.1748789153384491</v>
      </c>
      <c r="F1440" s="208">
        <f t="shared" si="112"/>
        <v>-0.60701123524195899</v>
      </c>
    </row>
    <row r="1441" spans="1:6" x14ac:dyDescent="0.25">
      <c r="A1441" s="208">
        <f t="shared" si="114"/>
        <v>0.17937499999999409</v>
      </c>
      <c r="B1441" s="208">
        <f t="shared" si="113"/>
        <v>3.1306843457647258E-3</v>
      </c>
      <c r="C1441" s="208">
        <f t="shared" si="115"/>
        <v>-0.53913832291302577</v>
      </c>
      <c r="D1441" s="208">
        <f t="shared" si="111"/>
        <v>1.0360836806748783</v>
      </c>
      <c r="E1441" s="208">
        <f>-((C1441-C1440)/($A$3))*$E$2*'PID Reaction'!$H$4</f>
        <v>-5.3672164044564532</v>
      </c>
      <c r="F1441" s="208">
        <f t="shared" si="112"/>
        <v>-0.83133061907972516</v>
      </c>
    </row>
    <row r="1442" spans="1:6" x14ac:dyDescent="0.25">
      <c r="A1442" s="208">
        <f t="shared" si="114"/>
        <v>0.17949999999999408</v>
      </c>
      <c r="B1442" s="208">
        <f t="shared" si="113"/>
        <v>3.1328660073297182E-3</v>
      </c>
      <c r="C1442" s="208">
        <f t="shared" si="115"/>
        <v>-0.49545866843450825</v>
      </c>
      <c r="D1442" s="208">
        <f t="shared" si="111"/>
        <v>0.95214274147733202</v>
      </c>
      <c r="E1442" s="208">
        <f>-((C1442-C1441)/($A$3))*$E$2*'PID Reaction'!$H$4</f>
        <v>-5.545568932592583</v>
      </c>
      <c r="F1442" s="208">
        <f t="shared" si="112"/>
        <v>-1.053483865874778</v>
      </c>
    </row>
    <row r="1443" spans="1:6" x14ac:dyDescent="0.25">
      <c r="A1443" s="208">
        <f t="shared" si="114"/>
        <v>0.17962499999999407</v>
      </c>
      <c r="B1443" s="208">
        <f t="shared" si="113"/>
        <v>3.1350476688947111E-3</v>
      </c>
      <c r="C1443" s="208">
        <f t="shared" si="115"/>
        <v>-0.45048803374887264</v>
      </c>
      <c r="D1443" s="208">
        <f t="shared" si="111"/>
        <v>0.8657208739765585</v>
      </c>
      <c r="E1443" s="208">
        <f>-((C1443-C1442)/($A$3))*$E$2*'PID Reaction'!$H$4</f>
        <v>-5.7094717796882968</v>
      </c>
      <c r="F1443" s="208">
        <f t="shared" si="112"/>
        <v>-1.2728921272533693</v>
      </c>
    </row>
    <row r="1444" spans="1:6" x14ac:dyDescent="0.25">
      <c r="A1444" s="208">
        <f t="shared" si="114"/>
        <v>0.17974999999999405</v>
      </c>
      <c r="B1444" s="208">
        <f t="shared" si="113"/>
        <v>3.1372293304597035E-3</v>
      </c>
      <c r="C1444" s="208">
        <f t="shared" si="115"/>
        <v>-0.40434359553096844</v>
      </c>
      <c r="D1444" s="208">
        <f t="shared" si="111"/>
        <v>0.77704326127568335</v>
      </c>
      <c r="E1444" s="208">
        <f>-((C1444-C1443)/($A$3))*$E$2*'PID Reaction'!$H$4</f>
        <v>-5.8584978761451172</v>
      </c>
      <c r="F1444" s="208">
        <f t="shared" si="112"/>
        <v>-1.4889837072480308</v>
      </c>
    </row>
    <row r="1445" spans="1:6" x14ac:dyDescent="0.25">
      <c r="A1445" s="208">
        <f t="shared" si="114"/>
        <v>0.17987499999999404</v>
      </c>
      <c r="B1445" s="208">
        <f t="shared" si="113"/>
        <v>3.1394109920246964E-3</v>
      </c>
      <c r="C1445" s="208">
        <f t="shared" si="115"/>
        <v>-0.35714558894911519</v>
      </c>
      <c r="D1445" s="208">
        <f t="shared" si="111"/>
        <v>0.68634096410707268</v>
      </c>
      <c r="E1445" s="208">
        <f>-((C1445-C1444)/($A$3))*$E$2*'PID Reaction'!$H$4</f>
        <v>-5.9922589156320871</v>
      </c>
      <c r="F1445" s="208">
        <f t="shared" si="112"/>
        <v>-1.7011955519243167</v>
      </c>
    </row>
    <row r="1446" spans="1:6" x14ac:dyDescent="0.25">
      <c r="A1446" s="208">
        <f t="shared" si="114"/>
        <v>0.17999999999999403</v>
      </c>
      <c r="B1446" s="208">
        <f t="shared" si="113"/>
        <v>3.1415926535896888E-3</v>
      </c>
      <c r="C1446" s="208">
        <f t="shared" si="115"/>
        <v>-0.30901699437727143</v>
      </c>
      <c r="D1446" s="208">
        <f t="shared" si="111"/>
        <v>0.59385031877457761</v>
      </c>
      <c r="E1446" s="208">
        <f>-((C1446-C1445)/($A$3))*$E$2*'PID Reaction'!$H$4</f>
        <v>-6.1104063668412838</v>
      </c>
      <c r="F1446" s="208">
        <f t="shared" si="112"/>
        <v>-1.9089747164883939</v>
      </c>
    </row>
    <row r="1447" spans="1:6" x14ac:dyDescent="0.25">
      <c r="A1447" s="208">
        <f t="shared" si="114"/>
        <v>0.18012499999999401</v>
      </c>
      <c r="B1447" s="208">
        <f t="shared" si="113"/>
        <v>3.1437743151546817E-3</v>
      </c>
      <c r="C1447" s="208">
        <f t="shared" si="115"/>
        <v>-0.26008321695402897</v>
      </c>
      <c r="D1447" s="208">
        <f t="shared" si="111"/>
        <v>0.4998123213492357</v>
      </c>
      <c r="E1447" s="208">
        <f>-((C1447-C1446)/($A$3))*$E$2*'PID Reaction'!$H$4</f>
        <v>-6.2126323816548616</v>
      </c>
      <c r="F1447" s="208">
        <f t="shared" si="112"/>
        <v>-2.1117798060551793</v>
      </c>
    </row>
    <row r="1448" spans="1:6" x14ac:dyDescent="0.25">
      <c r="A1448" s="208">
        <f t="shared" si="114"/>
        <v>0.180249999999994</v>
      </c>
      <c r="B1448" s="208">
        <f t="shared" si="113"/>
        <v>3.1459559767196741E-3</v>
      </c>
      <c r="C1448" s="208">
        <f t="shared" si="115"/>
        <v>-0.21047175982370681</v>
      </c>
      <c r="D1448" s="208">
        <f t="shared" si="111"/>
        <v>0.40447199972361036</v>
      </c>
      <c r="E1448" s="208">
        <f>-((C1448-C1447)/($A$3))*$E$2*'PID Reaction'!$H$4</f>
        <v>-6.2986705972657013</v>
      </c>
      <c r="F1448" s="208">
        <f t="shared" si="112"/>
        <v>-2.3090823863209251</v>
      </c>
    </row>
    <row r="1449" spans="1:6" x14ac:dyDescent="0.25">
      <c r="A1449" s="208">
        <f t="shared" si="114"/>
        <v>0.18037499999999398</v>
      </c>
      <c r="B1449" s="208">
        <f t="shared" si="113"/>
        <v>3.1481376382846669E-3</v>
      </c>
      <c r="C1449" s="208">
        <f t="shared" si="115"/>
        <v>-0.16031189191081471</v>
      </c>
      <c r="D1449" s="208">
        <f t="shared" si="111"/>
        <v>0.30807777516068907</v>
      </c>
      <c r="E1449" s="208">
        <f>-((C1449-C1448)/($A$3))*$E$2*'PID Reaction'!$H$4</f>
        <v>-6.3682968302207792</v>
      </c>
      <c r="F1449" s="208">
        <f t="shared" si="112"/>
        <v>-2.5003683604654454</v>
      </c>
    </row>
    <row r="1450" spans="1:6" x14ac:dyDescent="0.25">
      <c r="A1450" s="208">
        <f t="shared" si="114"/>
        <v>0.18049999999999397</v>
      </c>
      <c r="B1450" s="208">
        <f t="shared" si="113"/>
        <v>3.1503192998496598E-3</v>
      </c>
      <c r="C1450" s="208">
        <f t="shared" si="115"/>
        <v>-0.10973431109348496</v>
      </c>
      <c r="D1450" s="208">
        <f t="shared" si="111"/>
        <v>0.21088081500079378</v>
      </c>
      <c r="E1450" s="208">
        <f>-((C1450-C1449)/($A$3))*$E$2*'PID Reaction'!$H$4</f>
        <v>-6.4213296605681851</v>
      </c>
      <c r="F1450" s="208">
        <f t="shared" si="112"/>
        <v>-2.6851393086966353</v>
      </c>
    </row>
    <row r="1451" spans="1:6" x14ac:dyDescent="0.25">
      <c r="A1451" s="208">
        <f t="shared" si="114"/>
        <v>0.18062499999999396</v>
      </c>
      <c r="B1451" s="208">
        <f t="shared" si="113"/>
        <v>3.1525009614146522E-3</v>
      </c>
      <c r="C1451" s="208">
        <f t="shared" si="115"/>
        <v>-5.8870803653652659E-2</v>
      </c>
      <c r="D1451" s="208">
        <f t="shared" si="111"/>
        <v>0.11313437821337045</v>
      </c>
      <c r="E1451" s="208">
        <f>-((C1451-C1450)/($A$3))*$E$2*'PID Reaction'!$H$4</f>
        <v>-6.4576309045611078</v>
      </c>
      <c r="F1451" s="208">
        <f t="shared" si="112"/>
        <v>-2.8629137869460912</v>
      </c>
    </row>
    <row r="1452" spans="1:6" x14ac:dyDescent="0.25">
      <c r="A1452" s="208">
        <f t="shared" si="114"/>
        <v>0.18074999999999394</v>
      </c>
      <c r="B1452" s="208">
        <f t="shared" si="113"/>
        <v>3.1546826229796451E-3</v>
      </c>
      <c r="C1452" s="208">
        <f t="shared" si="115"/>
        <v>-7.8539008911925542E-3</v>
      </c>
      <c r="D1452" s="208">
        <f t="shared" si="111"/>
        <v>1.5093155498640379E-2</v>
      </c>
      <c r="E1452" s="208">
        <f>-((C1452-C1451)/($A$3))*$E$2*'PID Reaction'!$H$4</f>
        <v>-6.4771059747219351</v>
      </c>
      <c r="F1452" s="208">
        <f t="shared" si="112"/>
        <v>-3.0332285813327644</v>
      </c>
    </row>
    <row r="1453" spans="1:6" x14ac:dyDescent="0.25">
      <c r="A1453" s="208">
        <f t="shared" si="114"/>
        <v>0.18087499999999393</v>
      </c>
      <c r="B1453" s="208">
        <f t="shared" si="113"/>
        <v>3.1568642845446375E-3</v>
      </c>
      <c r="C1453" s="208">
        <f t="shared" si="115"/>
        <v>4.3183466203112163E-2</v>
      </c>
      <c r="D1453" s="208">
        <f t="shared" si="111"/>
        <v>-8.2987394341168766E-2</v>
      </c>
      <c r="E1453" s="208">
        <f>-((C1453-C1452)/($A$3))*$E$2*'PID Reaction'!$H$4</f>
        <v>-6.4797041262929254</v>
      </c>
      <c r="F1453" s="208">
        <f t="shared" si="112"/>
        <v>-3.19563991512512</v>
      </c>
    </row>
    <row r="1454" spans="1:6" x14ac:dyDescent="0.25">
      <c r="A1454" s="208">
        <f t="shared" si="114"/>
        <v>0.18099999999999392</v>
      </c>
      <c r="B1454" s="208">
        <f t="shared" si="113"/>
        <v>3.1590459461096304E-3</v>
      </c>
      <c r="C1454" s="208">
        <f t="shared" si="115"/>
        <v>9.4108313316045661E-2</v>
      </c>
      <c r="D1454" s="208">
        <f t="shared" si="111"/>
        <v>-0.18085171003197761</v>
      </c>
      <c r="E1454" s="208">
        <f>-((C1454-C1453)/($A$3))*$E$2*'PID Reaction'!$H$4</f>
        <v>-6.4654185894580358</v>
      </c>
      <c r="F1454" s="208">
        <f t="shared" si="112"/>
        <v>-3.3497246050573528</v>
      </c>
    </row>
    <row r="1455" spans="1:6" x14ac:dyDescent="0.25">
      <c r="A1455" s="208">
        <f t="shared" si="114"/>
        <v>0.1811249999999939</v>
      </c>
      <c r="B1455" s="208">
        <f t="shared" si="113"/>
        <v>3.1612276076746228E-3</v>
      </c>
      <c r="C1455" s="208">
        <f t="shared" si="115"/>
        <v>0.14478794931943093</v>
      </c>
      <c r="D1455" s="208">
        <f t="shared" si="111"/>
        <v>-0.27824479372512317</v>
      </c>
      <c r="E1455" s="208">
        <f>-((C1455-C1454)/($A$3))*$E$2*'PID Reaction'!$H$4</f>
        <v>-6.4342865869897929</v>
      </c>
      <c r="F1455" s="208">
        <f t="shared" si="112"/>
        <v>-3.4950811639870727</v>
      </c>
    </row>
    <row r="1456" spans="1:6" x14ac:dyDescent="0.25">
      <c r="A1456" s="208">
        <f t="shared" si="114"/>
        <v>0.18124999999999389</v>
      </c>
      <c r="B1456" s="208">
        <f t="shared" si="113"/>
        <v>3.1634092692396157E-3</v>
      </c>
      <c r="C1456" s="208">
        <f t="shared" si="115"/>
        <v>0.19509032201368393</v>
      </c>
      <c r="D1456" s="208">
        <f t="shared" si="111"/>
        <v>-0.37491287542657697</v>
      </c>
      <c r="E1456" s="208">
        <f>-((C1456-C1455)/($A$3))*$E$2*'PID Reaction'!$H$4</f>
        <v>-6.3863892372623603</v>
      </c>
      <c r="F1456" s="208">
        <f t="shared" si="112"/>
        <v>-3.6313308470210703</v>
      </c>
    </row>
    <row r="1457" spans="1:6" x14ac:dyDescent="0.25">
      <c r="A1457" s="208">
        <f t="shared" si="114"/>
        <v>0.18137499999999387</v>
      </c>
      <c r="B1457" s="208">
        <f t="shared" si="113"/>
        <v>3.1655909308046081E-3</v>
      </c>
      <c r="C1457" s="208">
        <f t="shared" si="115"/>
        <v>0.24488436220641821</v>
      </c>
      <c r="D1457" s="208">
        <f t="shared" si="111"/>
        <v>-0.4706040742265622</v>
      </c>
      <c r="E1457" s="208">
        <f>-((C1457-C1456)/($A$3))*$E$2*'PID Reaction'!$H$4</f>
        <v>-6.321851342869544</v>
      </c>
      <c r="F1457" s="208">
        <f t="shared" si="112"/>
        <v>-3.7581186383824252</v>
      </c>
    </row>
    <row r="1458" spans="1:6" x14ac:dyDescent="0.25">
      <c r="A1458" s="208">
        <f t="shared" si="114"/>
        <v>0.18149999999999386</v>
      </c>
      <c r="B1458" s="208">
        <f t="shared" si="113"/>
        <v>3.167772592369601E-3</v>
      </c>
      <c r="C1458" s="208">
        <f t="shared" si="115"/>
        <v>0.29404032522990986</v>
      </c>
      <c r="D1458" s="208">
        <f t="shared" si="111"/>
        <v>-0.56506905460732704</v>
      </c>
      <c r="E1458" s="208">
        <f>-((C1458-C1457)/($A$3))*$E$2*'PID Reaction'!$H$4</f>
        <v>-6.2408410654624999</v>
      </c>
      <c r="F1458" s="208">
        <f t="shared" si="112"/>
        <v>-3.8751141764496859</v>
      </c>
    </row>
    <row r="1459" spans="1:6" x14ac:dyDescent="0.25">
      <c r="A1459" s="208">
        <f t="shared" si="114"/>
        <v>0.18162499999999385</v>
      </c>
      <c r="B1459" s="208">
        <f t="shared" si="113"/>
        <v>3.1699542539345938E-3</v>
      </c>
      <c r="C1459" s="208">
        <f t="shared" si="115"/>
        <v>0.34243012900713732</v>
      </c>
      <c r="D1459" s="208">
        <f t="shared" si="111"/>
        <v>-0.65806167611817612</v>
      </c>
      <c r="E1459" s="208">
        <f>-((C1459-C1458)/($A$3))*$E$2*'PID Reaction'!$H$4</f>
        <v>-6.143569487556797</v>
      </c>
      <c r="F1459" s="208">
        <f t="shared" si="112"/>
        <v>-3.9820126145552486</v>
      </c>
    </row>
    <row r="1460" spans="1:6" x14ac:dyDescent="0.25">
      <c r="A1460" s="208">
        <f t="shared" si="114"/>
        <v>0.18174999999999383</v>
      </c>
      <c r="B1460" s="208">
        <f t="shared" si="113"/>
        <v>3.1721359154995863E-3</v>
      </c>
      <c r="C1460" s="208">
        <f t="shared" si="115"/>
        <v>0.38992768778587017</v>
      </c>
      <c r="D1460" s="208">
        <f t="shared" si="111"/>
        <v>-0.74933963472561815</v>
      </c>
      <c r="E1460" s="208">
        <f>-((C1460-C1459)/($A$3))*$E$2*'PID Reaction'!$H$4</f>
        <v>-6.0302900625479232</v>
      </c>
      <c r="F1460" s="208">
        <f t="shared" si="112"/>
        <v>-4.0785354153021602</v>
      </c>
    </row>
    <row r="1461" spans="1:6" x14ac:dyDescent="0.25">
      <c r="A1461" s="208">
        <f t="shared" si="114"/>
        <v>0.18187499999999382</v>
      </c>
      <c r="B1461" s="208">
        <f t="shared" si="113"/>
        <v>3.1743175770645791E-3</v>
      </c>
      <c r="C1461" s="208">
        <f t="shared" si="115"/>
        <v>0.43640924067106501</v>
      </c>
      <c r="D1461" s="208">
        <f t="shared" si="111"/>
        <v>-0.83866509416721258</v>
      </c>
      <c r="E1461" s="208">
        <f>-((C1461-C1460)/($A$3))*$E$2*'PID Reaction'!$H$4</f>
        <v>-5.9012979543043373</v>
      </c>
      <c r="F1461" s="208">
        <f t="shared" si="112"/>
        <v>-4.1644310763286789</v>
      </c>
    </row>
    <row r="1462" spans="1:6" x14ac:dyDescent="0.25">
      <c r="A1462" s="208">
        <f t="shared" si="114"/>
        <v>0.18199999999999381</v>
      </c>
      <c r="B1462" s="208">
        <f t="shared" si="113"/>
        <v>3.1764992386295716E-3</v>
      </c>
      <c r="C1462" s="208">
        <f t="shared" si="115"/>
        <v>0.48175367409948583</v>
      </c>
      <c r="D1462" s="208">
        <f t="shared" si="111"/>
        <v>-0.92580530566394592</v>
      </c>
      <c r="E1462" s="208">
        <f>-((C1462-C1461)/($A$3))*$E$2*'PID Reaction'!$H$4</f>
        <v>-5.7569292680723052</v>
      </c>
      <c r="F1462" s="208">
        <f t="shared" si="112"/>
        <v>-4.2394757856292307</v>
      </c>
    </row>
    <row r="1463" spans="1:6" x14ac:dyDescent="0.25">
      <c r="A1463" s="208">
        <f t="shared" si="114"/>
        <v>0.18212499999999379</v>
      </c>
      <c r="B1463" s="208">
        <f t="shared" si="113"/>
        <v>3.1786809001945644E-3</v>
      </c>
      <c r="C1463" s="208">
        <f t="shared" si="115"/>
        <v>0.52584283741644422</v>
      </c>
      <c r="D1463" s="208">
        <f t="shared" si="111"/>
        <v>-1.0105332143766774</v>
      </c>
      <c r="E1463" s="208">
        <f>-((C1463-C1462)/($A$3))*$E$2*'PID Reaction'!$H$4</f>
        <v>-5.5975601747210364</v>
      </c>
      <c r="F1463" s="208">
        <f t="shared" si="112"/>
        <v>-4.3034740047251177</v>
      </c>
    </row>
    <row r="1464" spans="1:6" x14ac:dyDescent="0.25">
      <c r="A1464" s="208">
        <f t="shared" si="114"/>
        <v>0.18224999999999378</v>
      </c>
      <c r="B1464" s="208">
        <f t="shared" si="113"/>
        <v>3.1808625617595569E-3</v>
      </c>
      <c r="C1464" s="208">
        <f t="shared" si="115"/>
        <v>0.56856185073217236</v>
      </c>
      <c r="D1464" s="208">
        <f t="shared" si="111"/>
        <v>-1.0926280510260451</v>
      </c>
      <c r="E1464" s="208">
        <f>-((C1464-C1463)/($A$3))*$E$2*'PID Reaction'!$H$4</f>
        <v>-5.4236059305648432</v>
      </c>
      <c r="F1464" s="208">
        <f t="shared" si="112"/>
        <v>-4.3562589781641599</v>
      </c>
    </row>
    <row r="1465" spans="1:6" x14ac:dyDescent="0.25">
      <c r="A1465" s="208">
        <f t="shared" si="114"/>
        <v>0.18237499999999376</v>
      </c>
      <c r="B1465" s="208">
        <f t="shared" si="113"/>
        <v>3.1830442233245497E-3</v>
      </c>
      <c r="C1465" s="208">
        <f t="shared" si="115"/>
        <v>0.60979940425605939</v>
      </c>
      <c r="D1465" s="208">
        <f t="shared" si="111"/>
        <v>-1.1718759071350398</v>
      </c>
      <c r="E1465" s="208">
        <f>-((C1465-C1464)/($A$3))*$E$2*'PID Reaction'!$H$4</f>
        <v>-5.2355197953926966</v>
      </c>
      <c r="F1465" s="208">
        <f t="shared" si="112"/>
        <v>-4.3976931680240776</v>
      </c>
    </row>
    <row r="1466" spans="1:6" x14ac:dyDescent="0.25">
      <c r="A1466" s="208">
        <f t="shared" si="114"/>
        <v>0.18249999999999375</v>
      </c>
      <c r="B1466" s="208">
        <f t="shared" si="113"/>
        <v>3.1852258848895421E-3</v>
      </c>
      <c r="C1466" s="208">
        <f t="shared" si="115"/>
        <v>0.64944804832824077</v>
      </c>
      <c r="D1466" s="208">
        <f t="shared" si="111"/>
        <v>-1.2480702923943134</v>
      </c>
      <c r="E1466" s="208">
        <f>-((C1466-C1465)/($A$3))*$E$2*'PID Reaction'!$H$4</f>
        <v>-5.033791851404148</v>
      </c>
      <c r="F1466" s="208">
        <f t="shared" si="112"/>
        <v>-4.4276686122840525</v>
      </c>
    </row>
    <row r="1467" spans="1:6" x14ac:dyDescent="0.25">
      <c r="A1467" s="208">
        <f t="shared" ref="A1467:A1530" si="116">A1466+$A$3</f>
        <v>0.18262499999999374</v>
      </c>
      <c r="B1467" s="208">
        <f t="shared" si="5"/>
        <v>3.187407546454535E-3</v>
      </c>
      <c r="C1467" s="208">
        <f t="shared" ref="C1467:C1530" si="117">$C$2*COS(B1467*$B$2*360)</f>
        <v>0.68740447339336719</v>
      </c>
      <c r="D1467" s="208">
        <f t="shared" si="111"/>
        <v>-1.3210126726989695</v>
      </c>
      <c r="E1467" s="208">
        <f>-((C1467-C1466)/($A$3))*$E$2*'PID Reaction'!$H$4</f>
        <v>-4.8189477262684495</v>
      </c>
      <c r="F1467" s="208">
        <f t="shared" si="112"/>
        <v>-4.4461072061340001</v>
      </c>
    </row>
    <row r="1468" spans="1:6" x14ac:dyDescent="0.25">
      <c r="A1468" s="208">
        <f t="shared" si="116"/>
        <v>0.18274999999999372</v>
      </c>
      <c r="B1468" s="208">
        <f t="shared" si="5"/>
        <v>3.1895892080195279E-3</v>
      </c>
      <c r="C1468" s="208">
        <f t="shared" si="117"/>
        <v>0.72356977918668686</v>
      </c>
      <c r="D1468" s="208">
        <f t="shared" si="111"/>
        <v>-1.3905129874542237</v>
      </c>
      <c r="E1468" s="208">
        <f>-((C1468-C1467)/($A$3))*$E$2*'PID Reaction'!$H$4</f>
        <v>-4.5915472235198642</v>
      </c>
      <c r="F1468" s="208">
        <f t="shared" si="112"/>
        <v>-4.4529609054863615</v>
      </c>
    </row>
    <row r="1469" spans="1:6" x14ac:dyDescent="0.25">
      <c r="A1469" s="208">
        <f t="shared" si="116"/>
        <v>0.18287499999999371</v>
      </c>
      <c r="B1469" s="208">
        <f t="shared" si="5"/>
        <v>3.1917708695845203E-3</v>
      </c>
      <c r="C1469" s="208">
        <f t="shared" si="117"/>
        <v>0.75784973243112197</v>
      </c>
      <c r="D1469" s="208">
        <f t="shared" si="111"/>
        <v>-1.4563901448021843</v>
      </c>
      <c r="E1469" s="208">
        <f>-((C1469-C1468)/($A$3))*$E$2*'PID Reaction'!$H$4</f>
        <v>-4.3521828639134821</v>
      </c>
      <c r="F1469" s="208">
        <f t="shared" si="112"/>
        <v>-4.4482118521606333</v>
      </c>
    </row>
    <row r="1470" spans="1:6" x14ac:dyDescent="0.25">
      <c r="A1470" s="208">
        <f t="shared" si="116"/>
        <v>0.1829999999999937</v>
      </c>
      <c r="B1470" s="208">
        <f t="shared" si="5"/>
        <v>3.1939525311495132E-3</v>
      </c>
      <c r="C1470" s="208">
        <f t="shared" si="117"/>
        <v>0.7901550123741089</v>
      </c>
      <c r="D1470" s="208">
        <f t="shared" si="111"/>
        <v>-1.5184724934798202</v>
      </c>
      <c r="E1470" s="208">
        <f>-((C1470-C1469)/($A$3))*$E$2*'PID Reaction'!$H$4</f>
        <v>-4.1014783415616201</v>
      </c>
      <c r="F1470" s="208">
        <f t="shared" si="112"/>
        <v>-4.4318724204158642</v>
      </c>
    </row>
    <row r="1471" spans="1:6" x14ac:dyDescent="0.25">
      <c r="A1471" s="208">
        <f t="shared" si="116"/>
        <v>0.18312499999999368</v>
      </c>
      <c r="B1471" s="208">
        <f t="shared" si="5"/>
        <v>3.1961341927145056E-3</v>
      </c>
      <c r="C1471" s="208">
        <f t="shared" si="117"/>
        <v>0.82040144352403876</v>
      </c>
      <c r="D1471" s="208">
        <f t="shared" si="111"/>
        <v>-1.5765982700778862</v>
      </c>
      <c r="E1471" s="208">
        <f>-((C1471-C1470)/($A$3))*$E$2*'PID Reaction'!$H$4</f>
        <v>-3.8400868987950951</v>
      </c>
      <c r="F1471" s="208">
        <f t="shared" si="112"/>
        <v>-4.4039851847074951</v>
      </c>
    </row>
    <row r="1472" spans="1:6" x14ac:dyDescent="0.25">
      <c r="A1472" s="208">
        <f t="shared" si="116"/>
        <v>0.18324999999999367</v>
      </c>
      <c r="B1472" s="208">
        <f t="shared" si="5"/>
        <v>3.1983158542794985E-3</v>
      </c>
      <c r="C1472" s="208">
        <f t="shared" si="117"/>
        <v>0.84851021498013157</v>
      </c>
      <c r="D1472" s="208">
        <f t="shared" si="111"/>
        <v>-1.6306160205359184</v>
      </c>
      <c r="E1472" s="208">
        <f>-((C1472-C1471)/($A$3))*$E$2*'PID Reaction'!$H$4</f>
        <v>-3.5686896240655424</v>
      </c>
      <c r="F1472" s="208">
        <f t="shared" si="112"/>
        <v>-4.3646228087541612</v>
      </c>
    </row>
    <row r="1473" spans="1:6" x14ac:dyDescent="0.25">
      <c r="A1473" s="208">
        <f t="shared" si="116"/>
        <v>0.18337499999999365</v>
      </c>
      <c r="B1473" s="208">
        <f t="shared" si="5"/>
        <v>3.2004975158444909E-3</v>
      </c>
      <c r="C1473" s="208">
        <f t="shared" si="117"/>
        <v>0.87440808578426121</v>
      </c>
      <c r="D1473" s="208">
        <f t="shared" si="111"/>
        <v>-1.6803849947750464</v>
      </c>
      <c r="E1473" s="208">
        <f>-((C1473-C1472)/($A$3))*$E$2*'PID Reaction'!$H$4</f>
        <v>-3.2879936772922993</v>
      </c>
      <c r="F1473" s="208">
        <f t="shared" si="112"/>
        <v>-4.3138878562035412</v>
      </c>
    </row>
    <row r="1474" spans="1:6" x14ac:dyDescent="0.25">
      <c r="A1474" s="208">
        <f t="shared" si="116"/>
        <v>0.18349999999999364</v>
      </c>
      <c r="B1474" s="208">
        <f t="shared" si="5"/>
        <v>3.2026791774094837E-3</v>
      </c>
      <c r="C1474" s="208">
        <f t="shared" si="117"/>
        <v>0.89802757575947567</v>
      </c>
      <c r="D1474" s="208">
        <f t="shared" si="111"/>
        <v>-1.7257755134400148</v>
      </c>
      <c r="E1474" s="208">
        <f>-((C1474-C1473)/($A$3))*$E$2*'PID Reaction'!$H$4</f>
        <v>-2.9987304472532275</v>
      </c>
      <c r="F1474" s="208">
        <f t="shared" si="112"/>
        <v>-4.2519125233894535</v>
      </c>
    </row>
    <row r="1475" spans="1:6" x14ac:dyDescent="0.25">
      <c r="A1475" s="208">
        <f t="shared" si="116"/>
        <v>0.18362499999999363</v>
      </c>
      <c r="B1475" s="208">
        <f t="shared" si="5"/>
        <v>3.2048608389744766E-3</v>
      </c>
      <c r="C1475" s="208">
        <f t="shared" si="117"/>
        <v>0.91930714133815694</v>
      </c>
      <c r="D1475" s="208">
        <f t="shared" si="111"/>
        <v>-1.7666693057951899</v>
      </c>
      <c r="E1475" s="208">
        <f>-((C1475-C1474)/($A$3))*$E$2*'PID Reaction'!$H$4</f>
        <v>-2.7016536458693734</v>
      </c>
      <c r="F1475" s="208">
        <f t="shared" si="112"/>
        <v>-4.1788582948777622</v>
      </c>
    </row>
    <row r="1476" spans="1:6" x14ac:dyDescent="0.25">
      <c r="A1476" s="208">
        <f t="shared" si="116"/>
        <v>0.18374999999999361</v>
      </c>
      <c r="B1476" s="208">
        <f t="shared" si="5"/>
        <v>3.207042500539469E-3</v>
      </c>
      <c r="C1476" s="208">
        <f t="shared" si="117"/>
        <v>0.938191335921578</v>
      </c>
      <c r="D1476" s="208">
        <f t="shared" si="111"/>
        <v>-1.8029598178939334</v>
      </c>
      <c r="E1476" s="208">
        <f>-((C1476-C1475)/($A$3))*$E$2*'PID Reaction'!$H$4</f>
        <v>-2.3975373443111367</v>
      </c>
      <c r="F1476" s="208">
        <f t="shared" si="112"/>
        <v>-4.0949155226979768</v>
      </c>
    </row>
    <row r="1477" spans="1:6" x14ac:dyDescent="0.25">
      <c r="A1477" s="208">
        <f t="shared" si="116"/>
        <v>0.1838749999999936</v>
      </c>
      <c r="B1477" s="208">
        <f t="shared" si="5"/>
        <v>3.2092241621044619E-3</v>
      </c>
      <c r="C1477" s="208">
        <f t="shared" si="117"/>
        <v>0.95463095435301171</v>
      </c>
      <c r="D1477" s="208">
        <f t="shared" si="111"/>
        <v>-1.8345524902183568</v>
      </c>
      <c r="E1477" s="208">
        <f>-((C1477-C1476)/($A$3))*$E$2*'PID Reaction'!$H$4</f>
        <v>-2.0871739560548237</v>
      </c>
      <c r="F1477" s="208">
        <f t="shared" si="112"/>
        <v>-4.0003029303568818</v>
      </c>
    </row>
    <row r="1478" spans="1:6" x14ac:dyDescent="0.25">
      <c r="A1478" s="208">
        <f t="shared" si="116"/>
        <v>0.18399999999999359</v>
      </c>
      <c r="B1478" s="208">
        <f t="shared" si="5"/>
        <v>3.2114058236694543E-3</v>
      </c>
      <c r="C1478" s="208">
        <f t="shared" si="117"/>
        <v>0.96858316112798049</v>
      </c>
      <c r="D1478" s="208">
        <f t="shared" si="111"/>
        <v>-1.8613650040660852</v>
      </c>
      <c r="E1478" s="208">
        <f>-((C1478-C1477)/($A$3))*$E$2*'PID Reaction'!$H$4</f>
        <v>-1.771372172150036</v>
      </c>
      <c r="F1478" s="208">
        <f t="shared" si="112"/>
        <v>-3.8952670429267373</v>
      </c>
    </row>
    <row r="1479" spans="1:6" x14ac:dyDescent="0.25">
      <c r="A1479" s="208">
        <f t="shared" si="116"/>
        <v>0.18412499999999357</v>
      </c>
      <c r="B1479" s="208">
        <f t="shared" si="5"/>
        <v>3.2135874852344472E-3</v>
      </c>
      <c r="C1479" s="208">
        <f t="shared" si="117"/>
        <v>0.98001160200759529</v>
      </c>
      <c r="D1479" s="208">
        <f t="shared" si="111"/>
        <v>-1.8833274960420763</v>
      </c>
      <c r="E1479" s="208">
        <f>-((C1479-C1478)/($A$3))*$E$2*'PID Reaction'!$H$4</f>
        <v>-1.4509548540758961</v>
      </c>
      <c r="F1479" s="208">
        <f t="shared" si="112"/>
        <v>-3.7800815446931306</v>
      </c>
    </row>
    <row r="1480" spans="1:6" x14ac:dyDescent="0.25">
      <c r="A1480" s="208">
        <f t="shared" si="116"/>
        <v>0.18424999999999356</v>
      </c>
      <c r="B1480" s="208">
        <f t="shared" si="5"/>
        <v>3.2157691467994396E-3</v>
      </c>
      <c r="C1480" s="208">
        <f t="shared" si="117"/>
        <v>0.98888649874411372</v>
      </c>
      <c r="D1480" s="208">
        <f t="shared" ref="D1480:D1543" si="118">-C1480*$D$2*$H$2</f>
        <v>-1.9003827400965132</v>
      </c>
      <c r="E1480" s="208">
        <f>-((C1480-C1479)/($A$3))*$E$2*'PID Reaction'!$H$4</f>
        <v>-1.1267568896683788</v>
      </c>
      <c r="F1480" s="208">
        <f t="shared" ref="F1480:F1543" si="119">F1479+$F$3*(E1480-F1479)</f>
        <v>-3.6550465660359142</v>
      </c>
    </row>
    <row r="1481" spans="1:6" x14ac:dyDescent="0.25">
      <c r="A1481" s="208">
        <f t="shared" si="116"/>
        <v>0.18437499999999354</v>
      </c>
      <c r="B1481" s="208">
        <f t="shared" si="5"/>
        <v>3.2179508083644325E-3</v>
      </c>
      <c r="C1481" s="208">
        <f t="shared" si="117"/>
        <v>0.99518472667193791</v>
      </c>
      <c r="D1481" s="208">
        <f t="shared" si="118"/>
        <v>-1.91248629663453</v>
      </c>
      <c r="E1481" s="208">
        <f>-((C1481-C1480)/($A$3))*$E$2*'PID Reaction'!$H$4</f>
        <v>-0.79962301771655986</v>
      </c>
      <c r="F1481" s="208">
        <f t="shared" si="119"/>
        <v>-3.5204879014016033</v>
      </c>
    </row>
    <row r="1482" spans="1:6" x14ac:dyDescent="0.25">
      <c r="A1482" s="208">
        <f t="shared" si="116"/>
        <v>0.18449999999999353</v>
      </c>
      <c r="B1482" s="208">
        <f t="shared" si="5"/>
        <v>3.2201324699294249E-3</v>
      </c>
      <c r="C1482" s="208">
        <f t="shared" si="117"/>
        <v>0.99888987496184489</v>
      </c>
      <c r="D1482" s="208">
        <f t="shared" si="118"/>
        <v>-1.9196066283091759</v>
      </c>
      <c r="E1482" s="208">
        <f>-((C1482-C1481)/($A$3))*$E$2*'PID Reaction'!$H$4</f>
        <v>-0.47040562688658999</v>
      </c>
      <c r="F1482" s="208">
        <f t="shared" si="119"/>
        <v>-3.3767561604046912</v>
      </c>
    </row>
    <row r="1483" spans="1:6" x14ac:dyDescent="0.25">
      <c r="A1483" s="208">
        <f t="shared" si="116"/>
        <v>0.18462499999999352</v>
      </c>
      <c r="B1483" s="208">
        <f t="shared" si="5"/>
        <v>3.2223141314944178E-3</v>
      </c>
      <c r="C1483" s="208">
        <f t="shared" si="117"/>
        <v>0.99999228938148099</v>
      </c>
      <c r="D1483" s="208">
        <f t="shared" si="118"/>
        <v>-1.9217251821959673</v>
      </c>
      <c r="E1483" s="208">
        <f>-((C1483-C1482)/($A$3))*$E$2*'PID Reaction'!$H$4</f>
        <v>-0.13996253471699921</v>
      </c>
      <c r="F1483" s="208">
        <f t="shared" si="119"/>
        <v>-3.2242258542699904</v>
      </c>
    </row>
    <row r="1484" spans="1:6" x14ac:dyDescent="0.25">
      <c r="A1484" s="208">
        <f t="shared" si="116"/>
        <v>0.1847499999999935</v>
      </c>
      <c r="B1484" s="208">
        <f t="shared" si="5"/>
        <v>3.2244957930594106E-3</v>
      </c>
      <c r="C1484" s="208">
        <f t="shared" si="117"/>
        <v>0.99848909745068382</v>
      </c>
      <c r="D1484" s="208">
        <f t="shared" si="118"/>
        <v>-1.9188364381348773</v>
      </c>
      <c r="E1484" s="208">
        <f>-((C1484-C1483)/($A$3))*$E$2*'PID Reaction'!$H$4</f>
        <v>0.1908452475340095</v>
      </c>
      <c r="F1484" s="208">
        <f t="shared" si="119"/>
        <v>-3.0632944199962768</v>
      </c>
    </row>
    <row r="1485" spans="1:6" x14ac:dyDescent="0.25">
      <c r="A1485" s="208">
        <f t="shared" si="116"/>
        <v>0.18487499999999349</v>
      </c>
      <c r="B1485" s="208">
        <f t="shared" si="5"/>
        <v>3.2266774546244031E-3</v>
      </c>
      <c r="C1485" s="208">
        <f t="shared" si="117"/>
        <v>0.99438421592609605</v>
      </c>
      <c r="D1485" s="208">
        <f t="shared" si="118"/>
        <v>-1.9109479231138158</v>
      </c>
      <c r="E1485" s="208">
        <f>-((C1485-C1484)/($A$3))*$E$2*'PID Reaction'!$H$4</f>
        <v>0.52115575836166284</v>
      </c>
      <c r="F1485" s="208">
        <f t="shared" si="119"/>
        <v>-2.894381184783958</v>
      </c>
    </row>
    <row r="1486" spans="1:6" x14ac:dyDescent="0.25">
      <c r="A1486" s="208">
        <f t="shared" si="116"/>
        <v>0.18499999999999348</v>
      </c>
      <c r="B1486" s="208">
        <f t="shared" si="5"/>
        <v>3.2288591161893959E-3</v>
      </c>
      <c r="C1486" s="208">
        <f t="shared" si="117"/>
        <v>0.98768834059555488</v>
      </c>
      <c r="D1486" s="208">
        <f t="shared" si="118"/>
        <v>-1.8980801916561016</v>
      </c>
      <c r="E1486" s="208">
        <f>-((C1486-C1485)/($A$3))*$E$2*'PID Reaction'!$H$4</f>
        <v>0.85010833196550661</v>
      </c>
      <c r="F1486" s="208">
        <f t="shared" si="119"/>
        <v>-2.7179262734249963</v>
      </c>
    </row>
    <row r="1487" spans="1:6" x14ac:dyDescent="0.25">
      <c r="A1487" s="208">
        <f t="shared" si="116"/>
        <v>0.18512499999999346</v>
      </c>
      <c r="B1487" s="208">
        <f t="shared" si="5"/>
        <v>3.2310407777543884E-3</v>
      </c>
      <c r="C1487" s="208">
        <f t="shared" si="117"/>
        <v>0.97841891840887374</v>
      </c>
      <c r="D1487" s="208">
        <f t="shared" si="118"/>
        <v>-1.880266772263069</v>
      </c>
      <c r="E1487" s="208">
        <f>-((C1487-C1486)/($A$3))*$E$2*'PID Reaction'!$H$4</f>
        <v>1.1768458408210378</v>
      </c>
      <c r="F1487" s="208">
        <f t="shared" si="119"/>
        <v>-2.5343894615021703</v>
      </c>
    </row>
    <row r="1488" spans="1:6" x14ac:dyDescent="0.25">
      <c r="A1488" s="208">
        <f t="shared" si="116"/>
        <v>0.18524999999999345</v>
      </c>
      <c r="B1488" s="208">
        <f t="shared" si="5"/>
        <v>3.2332224393193812E-3</v>
      </c>
      <c r="C1488" s="208">
        <f t="shared" si="117"/>
        <v>0.96660010201759028</v>
      </c>
      <c r="D1488" s="208">
        <f t="shared" si="118"/>
        <v>-1.857554080051284</v>
      </c>
      <c r="E1488" s="208">
        <f>-((C1488-C1487)/($A$3))*$E$2*'PID Reaction'!$H$4</f>
        <v>1.5005169290373479</v>
      </c>
      <c r="F1488" s="208">
        <f t="shared" si="119"/>
        <v>-2.3442489773855484</v>
      </c>
    </row>
    <row r="1489" spans="1:6" x14ac:dyDescent="0.25">
      <c r="A1489" s="208">
        <f t="shared" si="116"/>
        <v>0.18537499999999343</v>
      </c>
      <c r="B1489" s="208">
        <f t="shared" si="5"/>
        <v>3.2354041008843737E-3</v>
      </c>
      <c r="C1489" s="208">
        <f t="shared" si="117"/>
        <v>0.95226268684221305</v>
      </c>
      <c r="D1489" s="208">
        <f t="shared" si="118"/>
        <v>-1.8300012958121548</v>
      </c>
      <c r="E1489" s="208">
        <f>-((C1489-C1488)/($A$3))*$E$2*'PID Reaction'!$H$4</f>
        <v>1.8202782306658933</v>
      </c>
      <c r="F1489" s="208">
        <f t="shared" si="119"/>
        <v>-2.1480002561482099</v>
      </c>
    </row>
    <row r="1490" spans="1:6" x14ac:dyDescent="0.25">
      <c r="A1490" s="208">
        <f t="shared" si="116"/>
        <v>0.18549999999999342</v>
      </c>
      <c r="B1490" s="208">
        <f t="shared" si="5"/>
        <v>3.2375857624493665E-3</v>
      </c>
      <c r="C1490" s="208">
        <f t="shared" si="117"/>
        <v>0.93544403083081884</v>
      </c>
      <c r="D1490" s="208">
        <f t="shared" si="118"/>
        <v>-1.7976802118088178</v>
      </c>
      <c r="E1490" s="208">
        <f>-((C1490-C1489)/($A$3))*$E$2*'PID Reaction'!$H$4</f>
        <v>2.1352965672066082</v>
      </c>
      <c r="F1490" s="208">
        <f t="shared" si="119"/>
        <v>-1.9461546486472701</v>
      </c>
    </row>
    <row r="1491" spans="1:6" x14ac:dyDescent="0.25">
      <c r="A1491" s="208">
        <f t="shared" si="116"/>
        <v>0.18562499999999341</v>
      </c>
      <c r="B1491" s="208">
        <f t="shared" si="5"/>
        <v>3.2397674240143589E-3</v>
      </c>
      <c r="C1491" s="208">
        <f t="shared" si="117"/>
        <v>0.91618795711821999</v>
      </c>
      <c r="D1491" s="208">
        <f t="shared" si="118"/>
        <v>-1.7606750447123682</v>
      </c>
      <c r="E1491" s="208">
        <f>-((C1491-C1490)/($A$3))*$E$2*'PID Reaction'!$H$4</f>
        <v>2.44475111855155</v>
      </c>
      <c r="F1491" s="208">
        <f t="shared" si="119"/>
        <v>-1.739238089134717</v>
      </c>
    </row>
    <row r="1492" spans="1:6" x14ac:dyDescent="0.25">
      <c r="A1492" s="208">
        <f t="shared" si="116"/>
        <v>0.18574999999999339</v>
      </c>
      <c r="B1492" s="208">
        <f t="shared" si="5"/>
        <v>3.2419490855793518E-3</v>
      </c>
      <c r="C1492" s="208">
        <f t="shared" si="117"/>
        <v>0.89454463983923382</v>
      </c>
      <c r="D1492" s="208">
        <f t="shared" si="118"/>
        <v>-1.7190822161646493</v>
      </c>
      <c r="E1492" s="208">
        <f>-((C1492-C1491)/($A$3))*$E$2*'PID Reaction'!$H$4</f>
        <v>2.7478355617400831</v>
      </c>
      <c r="F1492" s="208">
        <f t="shared" si="119"/>
        <v>-1.5277897248691479</v>
      </c>
    </row>
    <row r="1493" spans="1:6" x14ac:dyDescent="0.25">
      <c r="A1493" s="208">
        <f t="shared" si="116"/>
        <v>0.18587499999999338</v>
      </c>
      <c r="B1493" s="208">
        <f t="shared" si="5"/>
        <v>3.2441307471443447E-3</v>
      </c>
      <c r="C1493" s="208">
        <f t="shared" si="117"/>
        <v>0.87057047339364069</v>
      </c>
      <c r="D1493" s="208">
        <f t="shared" si="118"/>
        <v>-1.6730101015394951</v>
      </c>
      <c r="E1493" s="208">
        <f>-((C1493-C1492)/($A$3))*$E$2*'PID Reaction'!$H$4</f>
        <v>3.0437601719325045</v>
      </c>
      <c r="F1493" s="208">
        <f t="shared" si="119"/>
        <v>-1.3123605112994792</v>
      </c>
    </row>
    <row r="1494" spans="1:6" x14ac:dyDescent="0.25">
      <c r="A1494" s="208">
        <f t="shared" si="116"/>
        <v>0.18599999999999337</v>
      </c>
      <c r="B1494" s="208">
        <f t="shared" si="5"/>
        <v>3.2463124087093371E-3</v>
      </c>
      <c r="C1494" s="208">
        <f t="shared" si="117"/>
        <v>0.84432792550346325</v>
      </c>
      <c r="D1494" s="208">
        <f t="shared" si="118"/>
        <v>-1.6225787475570255</v>
      </c>
      <c r="E1494" s="208">
        <f>-((C1494-C1493)/($A$3))*$E$2*'PID Reaction'!$H$4</f>
        <v>3.3317538801369273</v>
      </c>
      <c r="F1494" s="208">
        <f t="shared" si="119"/>
        <v>-1.0935117764809705</v>
      </c>
    </row>
    <row r="1495" spans="1:6" x14ac:dyDescent="0.25">
      <c r="A1495" s="208">
        <f t="shared" si="116"/>
        <v>0.18612499999999335</v>
      </c>
      <c r="B1495" s="208">
        <f t="shared" si="5"/>
        <v>3.24849407027433E-3</v>
      </c>
      <c r="C1495" s="208">
        <f t="shared" si="117"/>
        <v>0.81588537444536169</v>
      </c>
      <c r="D1495" s="208">
        <f t="shared" si="118"/>
        <v>-1.5679195594866295</v>
      </c>
      <c r="E1495" s="208">
        <f>-((C1495-C1494)/($A$3))*$E$2*'PID Reaction'!$H$4</f>
        <v>3.6110662823365738</v>
      </c>
      <c r="F1495" s="208">
        <f t="shared" si="119"/>
        <v>-0.87181375846365661</v>
      </c>
    </row>
    <row r="1496" spans="1:6" x14ac:dyDescent="0.25">
      <c r="A1496" s="208">
        <f t="shared" si="116"/>
        <v>0.18624999999999334</v>
      </c>
      <c r="B1496" s="208">
        <f t="shared" si="5"/>
        <v>3.2506757318393224E-3</v>
      </c>
      <c r="C1496" s="208">
        <f t="shared" si="117"/>
        <v>0.78531693088243471</v>
      </c>
      <c r="D1496" s="208">
        <f t="shared" si="118"/>
        <v>-1.5091749587540102</v>
      </c>
      <c r="E1496" s="208">
        <f>-((C1496-C1495)/($A$3))*$E$2*'PID Reaction'!$H$4</f>
        <v>3.8809695947492098</v>
      </c>
      <c r="F1496" s="208">
        <f t="shared" si="119"/>
        <v>-0.64784411946529552</v>
      </c>
    </row>
    <row r="1497" spans="1:6" x14ac:dyDescent="0.25">
      <c r="A1497" s="208">
        <f t="shared" si="116"/>
        <v>0.18637499999999332</v>
      </c>
      <c r="B1497" s="208">
        <f t="shared" si="5"/>
        <v>3.2528573934043153E-3</v>
      </c>
      <c r="C1497" s="208">
        <f t="shared" si="117"/>
        <v>0.75270224475949354</v>
      </c>
      <c r="D1497" s="208">
        <f t="shared" si="118"/>
        <v>-1.4464980118441091</v>
      </c>
      <c r="E1497" s="208">
        <f>-((C1497-C1496)/($A$3))*$E$2*'PID Reaction'!$H$4</f>
        <v>4.1407605501686087</v>
      </c>
      <c r="F1497" s="208">
        <f t="shared" si="119"/>
        <v>-0.4221864406992808</v>
      </c>
    </row>
    <row r="1498" spans="1:6" x14ac:dyDescent="0.25">
      <c r="A1498" s="208">
        <f t="shared" si="116"/>
        <v>0.18649999999999331</v>
      </c>
      <c r="B1498" s="208">
        <f t="shared" si="5"/>
        <v>3.2550390549693077E-3</v>
      </c>
      <c r="C1498" s="208">
        <f t="shared" si="117"/>
        <v>0.71812629776509707</v>
      </c>
      <c r="D1498" s="208">
        <f t="shared" si="118"/>
        <v>-1.3800520314670977</v>
      </c>
      <c r="E1498" s="208">
        <f>-((C1498-C1497)/($A$3))*$E$2*'PID Reaction'!$H$4</f>
        <v>4.3897622304085768</v>
      </c>
      <c r="F1498" s="208">
        <f t="shared" si="119"/>
        <v>-0.19542870178022662</v>
      </c>
    </row>
    <row r="1499" spans="1:6" x14ac:dyDescent="0.25">
      <c r="A1499" s="208">
        <f t="shared" si="116"/>
        <v>0.1866249999999933</v>
      </c>
      <c r="B1499" s="208">
        <f t="shared" si="5"/>
        <v>3.2572207165343006E-3</v>
      </c>
      <c r="C1499" s="208">
        <f t="shared" si="117"/>
        <v>0.68167918190095189</v>
      </c>
      <c r="D1499" s="208">
        <f t="shared" si="118"/>
        <v>-1.3100101510263353</v>
      </c>
      <c r="E1499" s="208">
        <f>-((C1499-C1498)/($A$3))*$E$2*'PID Reaction'!$H$4</f>
        <v>4.6273258301118707</v>
      </c>
      <c r="F1499" s="208">
        <f t="shared" si="119"/>
        <v>3.1838251331659795E-2</v>
      </c>
    </row>
    <row r="1500" spans="1:6" x14ac:dyDescent="0.25">
      <c r="A1500" s="208">
        <f t="shared" si="116"/>
        <v>0.18674999999999328</v>
      </c>
      <c r="B1500" s="208">
        <f t="shared" si="5"/>
        <v>3.259402378099293E-3</v>
      </c>
      <c r="C1500" s="208">
        <f t="shared" si="117"/>
        <v>0.64345586473588756</v>
      </c>
      <c r="D1500" s="208">
        <f t="shared" si="118"/>
        <v>-1.2365548734975447</v>
      </c>
      <c r="E1500" s="208">
        <f>-((C1500-C1499)/($A$3))*$E$2*'PID Reaction'!$H$4</f>
        <v>4.8528323472765669</v>
      </c>
      <c r="F1500" s="208">
        <f t="shared" si="119"/>
        <v>0.25902224585396405</v>
      </c>
    </row>
    <row r="1501" spans="1:6" x14ac:dyDescent="0.25">
      <c r="A1501" s="208">
        <f t="shared" si="116"/>
        <v>0.18687499999999327</v>
      </c>
      <c r="B1501" s="208">
        <f t="shared" si="5"/>
        <v>3.2615840396642858E-3</v>
      </c>
      <c r="C1501" s="208">
        <f t="shared" si="117"/>
        <v>0.60355594195576712</v>
      </c>
      <c r="D1501" s="208">
        <f t="shared" si="118"/>
        <v>-1.1598775958940759</v>
      </c>
      <c r="E1501" s="208">
        <f>-((C1501-C1500)/($A$3))*$E$2*'PID Reaction'!$H$4</f>
        <v>5.0656941961640909</v>
      </c>
      <c r="F1501" s="208">
        <f t="shared" si="119"/>
        <v>0.4855313251636203</v>
      </c>
    </row>
    <row r="1502" spans="1:6" x14ac:dyDescent="0.25">
      <c r="A1502" s="208">
        <f t="shared" si="116"/>
        <v>0.18699999999999325</v>
      </c>
      <c r="B1502" s="208">
        <f t="shared" si="5"/>
        <v>3.2637657012292787E-3</v>
      </c>
      <c r="C1502" s="208">
        <f t="shared" si="117"/>
        <v>0.56208337785440754</v>
      </c>
      <c r="D1502" s="208">
        <f t="shared" si="118"/>
        <v>-1.0801781105579293</v>
      </c>
      <c r="E1502" s="208">
        <f>-((C1502-C1501)/($A$3))*$E$2*'PID Reaction'!$H$4</f>
        <v>5.2653567383086113</v>
      </c>
      <c r="F1502" s="208">
        <f t="shared" si="119"/>
        <v>0.71077529121429184</v>
      </c>
    </row>
    <row r="1503" spans="1:6" x14ac:dyDescent="0.25">
      <c r="A1503" s="208">
        <f t="shared" si="116"/>
        <v>0.18712499999999324</v>
      </c>
      <c r="B1503" s="208">
        <f t="shared" si="5"/>
        <v>3.2659473627942711E-3</v>
      </c>
      <c r="C1503" s="208">
        <f t="shared" si="117"/>
        <v>0.51914623444143726</v>
      </c>
      <c r="D1503" s="208">
        <f t="shared" si="118"/>
        <v>-0.99766408457548772</v>
      </c>
      <c r="E1503" s="208">
        <f>-((C1503-C1502)/($A$3))*$E$2*'PID Reaction'!$H$4</f>
        <v>5.4512997277107065</v>
      </c>
      <c r="F1503" s="208">
        <f t="shared" si="119"/>
        <v>0.93416724237219229</v>
      </c>
    </row>
    <row r="1504" spans="1:6" x14ac:dyDescent="0.25">
      <c r="A1504" s="208">
        <f t="shared" si="116"/>
        <v>0.18724999999999323</v>
      </c>
      <c r="B1504" s="208">
        <f t="shared" si="5"/>
        <v>3.268129024359264E-3</v>
      </c>
      <c r="C1504" s="208">
        <f t="shared" si="117"/>
        <v>0.47485638987302842</v>
      </c>
      <c r="D1504" s="208">
        <f t="shared" si="118"/>
        <v>-0.91255051867459369</v>
      </c>
      <c r="E1504" s="208">
        <f>-((C1504-C1503)/($A$3))*$E$2*'PID Reaction'!$H$4</f>
        <v>5.6230386664051855</v>
      </c>
      <c r="F1504" s="208">
        <f t="shared" si="119"/>
        <v>1.1551251026627298</v>
      </c>
    </row>
    <row r="1505" spans="1:6" x14ac:dyDescent="0.25">
      <c r="A1505" s="208">
        <f t="shared" si="116"/>
        <v>0.18737499999999321</v>
      </c>
      <c r="B1505" s="208">
        <f t="shared" si="5"/>
        <v>3.2703106859242564E-3</v>
      </c>
      <c r="C1505" s="208">
        <f t="shared" si="117"/>
        <v>0.42932924693929969</v>
      </c>
      <c r="D1505" s="208">
        <f t="shared" si="118"/>
        <v>-0.82505918701312986</v>
      </c>
      <c r="E1505" s="208">
        <f>-((C1505-C1504)/($A$3))*$E$2*'PID Reaction'!$H$4</f>
        <v>5.780126066866198</v>
      </c>
      <c r="F1505" s="208">
        <f t="shared" si="119"/>
        <v>1.3730731384425396</v>
      </c>
    </row>
    <row r="1506" spans="1:6" x14ac:dyDescent="0.25">
      <c r="A1506" s="208">
        <f t="shared" si="116"/>
        <v>0.1874999999999932</v>
      </c>
      <c r="B1506" s="208">
        <f t="shared" si="5"/>
        <v>3.2724923474892493E-3</v>
      </c>
      <c r="C1506" s="208">
        <f t="shared" si="117"/>
        <v>0.3826834323676564</v>
      </c>
      <c r="D1506" s="208">
        <f t="shared" si="118"/>
        <v>-0.73541805931822002</v>
      </c>
      <c r="E1506" s="208">
        <f>-((C1506-C1505)/($A$3))*$E$2*'PID Reaction'!$H$4</f>
        <v>5.9221526180158319</v>
      </c>
      <c r="F1506" s="208">
        <f t="shared" si="119"/>
        <v>1.5874434585468926</v>
      </c>
    </row>
    <row r="1507" spans="1:6" x14ac:dyDescent="0.25">
      <c r="A1507" s="208">
        <f t="shared" si="116"/>
        <v>0.18762499999999319</v>
      </c>
      <c r="B1507" s="208">
        <f t="shared" si="5"/>
        <v>3.2746740090542417E-3</v>
      </c>
      <c r="C1507" s="208">
        <f t="shared" si="117"/>
        <v>0.33504048772595407</v>
      </c>
      <c r="D1507" s="208">
        <f t="shared" si="118"/>
        <v>-0.64386070688247499</v>
      </c>
      <c r="E1507" s="208">
        <f>-((C1507-C1506)/($A$3))*$E$2*'PID Reaction'!$H$4</f>
        <v>6.048748251710526</v>
      </c>
      <c r="F1507" s="208">
        <f t="shared" si="119"/>
        <v>1.7976774940013096</v>
      </c>
    </row>
    <row r="1508" spans="1:6" x14ac:dyDescent="0.25">
      <c r="A1508" s="208">
        <f t="shared" si="116"/>
        <v>0.18774999999999317</v>
      </c>
      <c r="B1508" s="208">
        <f t="shared" si="5"/>
        <v>3.2768556706192346E-3</v>
      </c>
      <c r="C1508" s="208">
        <f t="shared" si="117"/>
        <v>0.28652455273047195</v>
      </c>
      <c r="D1508" s="208">
        <f t="shared" si="118"/>
        <v>-0.5506256939642572</v>
      </c>
      <c r="E1508" s="208">
        <f>-((C1508-C1507)/($A$3))*$E$2*'PID Reaction'!$H$4</f>
        <v>6.1595831070264095</v>
      </c>
      <c r="F1508" s="208">
        <f t="shared" si="119"/>
        <v>2.0032274534442855</v>
      </c>
    </row>
    <row r="1509" spans="1:6" x14ac:dyDescent="0.25">
      <c r="A1509" s="208">
        <f t="shared" si="116"/>
        <v>0.18787499999999316</v>
      </c>
      <c r="B1509" s="208">
        <f t="shared" si="5"/>
        <v>3.2790373321842274E-3</v>
      </c>
      <c r="C1509" s="208">
        <f t="shared" si="117"/>
        <v>0.2372620417842779</v>
      </c>
      <c r="D1509" s="208">
        <f t="shared" si="118"/>
        <v>-0.45595595617851825</v>
      </c>
      <c r="E1509" s="208">
        <f>-((C1509-C1508)/($A$3))*$E$2*'PID Reaction'!$H$4</f>
        <v>6.2543683897287954</v>
      </c>
      <c r="F1509" s="208">
        <f t="shared" si="119"/>
        <v>2.2035577504663793</v>
      </c>
    </row>
    <row r="1510" spans="1:6" x14ac:dyDescent="0.25">
      <c r="A1510" s="208">
        <f t="shared" si="116"/>
        <v>0.18799999999999314</v>
      </c>
      <c r="B1510" s="208">
        <f t="shared" si="5"/>
        <v>3.2812189937492199E-3</v>
      </c>
      <c r="C1510" s="208">
        <f t="shared" si="117"/>
        <v>0.18738131458847823</v>
      </c>
      <c r="D1510" s="208">
        <f t="shared" si="118"/>
        <v>-0.3600981674972622</v>
      </c>
      <c r="E1510" s="208">
        <f>-((C1510-C1509)/($A$3))*$E$2*'PID Reaction'!$H$4</f>
        <v>6.3328571247787249</v>
      </c>
      <c r="F1510" s="208">
        <f t="shared" si="119"/>
        <v>2.3981463991485681</v>
      </c>
    </row>
    <row r="1511" spans="1:6" x14ac:dyDescent="0.25">
      <c r="A1511" s="208">
        <f t="shared" si="116"/>
        <v>0.18812499999999313</v>
      </c>
      <c r="B1511" s="208">
        <f t="shared" si="5"/>
        <v>3.2834006553142127E-3</v>
      </c>
      <c r="C1511" s="208">
        <f t="shared" si="117"/>
        <v>0.13701234168474402</v>
      </c>
      <c r="D1511" s="208">
        <f t="shared" si="118"/>
        <v>-0.26330209750924</v>
      </c>
      <c r="E1511" s="208">
        <f>-((C1511-C1510)/($A$3))*$E$2*'PID Reaction'!$H$4</f>
        <v>6.3948447998580953</v>
      </c>
      <c r="F1511" s="208">
        <f t="shared" si="119"/>
        <v>2.5864863741628148</v>
      </c>
    </row>
    <row r="1512" spans="1:6" x14ac:dyDescent="0.25">
      <c r="A1512" s="208">
        <f t="shared" si="116"/>
        <v>0.18824999999999312</v>
      </c>
      <c r="B1512" s="208">
        <f t="shared" si="5"/>
        <v>3.2855823168792052E-3</v>
      </c>
      <c r="C1512" s="208">
        <f t="shared" si="117"/>
        <v>8.6286365800728695E-2</v>
      </c>
      <c r="D1512" s="208">
        <f t="shared" si="118"/>
        <v>-0.16581996061389237</v>
      </c>
      <c r="E1512" s="208">
        <f>-((C1512-C1511)/($A$3))*$E$2*'PID Reaction'!$H$4</f>
        <v>6.4401698982345854</v>
      </c>
      <c r="F1512" s="208">
        <f t="shared" si="119"/>
        <v>2.7680869318900734</v>
      </c>
    </row>
    <row r="1513" spans="1:6" x14ac:dyDescent="0.25">
      <c r="A1513" s="208">
        <f t="shared" si="116"/>
        <v>0.1883749999999931</v>
      </c>
      <c r="B1513" s="208">
        <f t="shared" si="5"/>
        <v>3.287763978444198E-3</v>
      </c>
      <c r="C1513" s="208">
        <f t="shared" si="117"/>
        <v>3.5335559880434429E-2</v>
      </c>
      <c r="D1513" s="208">
        <f t="shared" si="118"/>
        <v>-6.790575884462606E-2</v>
      </c>
      <c r="E1513" s="208">
        <f>-((C1513-C1512)/($A$3))*$E$2*'PID Reaction'!$H$4</f>
        <v>6.4687143196405597</v>
      </c>
      <c r="F1513" s="208">
        <f t="shared" si="119"/>
        <v>2.942474889115525</v>
      </c>
    </row>
    <row r="1514" spans="1:6" x14ac:dyDescent="0.25">
      <c r="A1514" s="208">
        <f t="shared" si="116"/>
        <v>0.18849999999999309</v>
      </c>
      <c r="B1514" s="208">
        <f t="shared" si="5"/>
        <v>3.2899456400091905E-3</v>
      </c>
      <c r="C1514" s="208">
        <f t="shared" si="117"/>
        <v>-1.5707317308992639E-2</v>
      </c>
      <c r="D1514" s="208">
        <f t="shared" si="118"/>
        <v>3.0185379965383514E-2</v>
      </c>
      <c r="E1514" s="208">
        <f>-((C1514-C1513)/($A$3))*$E$2*'PID Reaction'!$H$4</f>
        <v>6.4804036879696607</v>
      </c>
      <c r="F1514" s="208">
        <f t="shared" si="119"/>
        <v>3.1091958559665835</v>
      </c>
    </row>
    <row r="1515" spans="1:6" x14ac:dyDescent="0.25">
      <c r="A1515" s="208">
        <f t="shared" si="116"/>
        <v>0.18862499999999308</v>
      </c>
      <c r="B1515" s="208">
        <f t="shared" si="5"/>
        <v>3.2921273015741833E-3</v>
      </c>
      <c r="C1515" s="208">
        <f t="shared" si="117"/>
        <v>-6.6709267097129737E-2</v>
      </c>
      <c r="D1515" s="208">
        <f t="shared" si="118"/>
        <v>0.12819786695123811</v>
      </c>
      <c r="E1515" s="208">
        <f>-((C1515-C1514)/($A$3))*$E$2*'PID Reaction'!$H$4</f>
        <v>6.4752075451018856</v>
      </c>
      <c r="F1515" s="208">
        <f t="shared" si="119"/>
        <v>3.2678154198838563</v>
      </c>
    </row>
    <row r="1516" spans="1:6" x14ac:dyDescent="0.25">
      <c r="A1516" s="208">
        <f t="shared" si="116"/>
        <v>0.18874999999999306</v>
      </c>
      <c r="B1516" s="208">
        <f t="shared" si="5"/>
        <v>3.2943089631391758E-3</v>
      </c>
      <c r="C1516" s="208">
        <f t="shared" si="117"/>
        <v>-0.11753739745501637</v>
      </c>
      <c r="D1516" s="208">
        <f t="shared" si="118"/>
        <v>0.22587631818520318</v>
      </c>
      <c r="E1516" s="208">
        <f>-((C1516-C1515)/($A$3))*$E$2*'PID Reaction'!$H$4</f>
        <v>6.4531394302372869</v>
      </c>
      <c r="F1516" s="208">
        <f t="shared" si="119"/>
        <v>3.417920277537299</v>
      </c>
    </row>
    <row r="1517" spans="1:6" x14ac:dyDescent="0.25">
      <c r="A1517" s="208">
        <f t="shared" si="116"/>
        <v>0.18887499999999305</v>
      </c>
      <c r="B1517" s="208">
        <f t="shared" si="5"/>
        <v>3.2964906247041686E-3</v>
      </c>
      <c r="C1517" s="208">
        <f t="shared" si="117"/>
        <v>-0.16805926926225212</v>
      </c>
      <c r="D1517" s="208">
        <f t="shared" si="118"/>
        <v>0.3229662201120404</v>
      </c>
      <c r="E1517" s="208">
        <f>-((C1517-C1516)/($A$3))*$E$2*'PID Reaction'!$H$4</f>
        <v>6.4142568446466504</v>
      </c>
      <c r="F1517" s="208">
        <f t="shared" si="119"/>
        <v>3.5591193117409969</v>
      </c>
    </row>
    <row r="1518" spans="1:6" x14ac:dyDescent="0.25">
      <c r="A1518" s="208">
        <f t="shared" si="116"/>
        <v>0.18899999999999303</v>
      </c>
      <c r="B1518" s="208">
        <f t="shared" si="5"/>
        <v>3.2986722862691615E-3</v>
      </c>
      <c r="C1518" s="208">
        <f t="shared" si="117"/>
        <v>-0.21814324139377161</v>
      </c>
      <c r="D1518" s="208">
        <f t="shared" si="118"/>
        <v>0.4192145927160667</v>
      </c>
      <c r="E1518" s="208">
        <f>-((C1518-C1517)/($A$3))*$E$2*'PID Reaction'!$H$4</f>
        <v>6.3586611018177139</v>
      </c>
      <c r="F1518" s="208">
        <f t="shared" si="119"/>
        <v>3.6910446105578365</v>
      </c>
    </row>
    <row r="1519" spans="1:6" x14ac:dyDescent="0.25">
      <c r="A1519" s="208">
        <f t="shared" si="116"/>
        <v>0.18912499999999302</v>
      </c>
      <c r="B1519" s="208">
        <f t="shared" si="5"/>
        <v>3.3008539478341539E-3</v>
      </c>
      <c r="C1519" s="208">
        <f t="shared" si="117"/>
        <v>-0.26765881372748368</v>
      </c>
      <c r="D1519" s="208">
        <f t="shared" si="118"/>
        <v>0.51437064869265459</v>
      </c>
      <c r="E1519" s="208">
        <f>-((C1519-C1518)/($A$3))*$E$2*'PID Reaction'!$H$4</f>
        <v>6.286497063488083</v>
      </c>
      <c r="F1519" s="208">
        <f t="shared" si="119"/>
        <v>3.8133524259408453</v>
      </c>
    </row>
    <row r="1520" spans="1:6" x14ac:dyDescent="0.25">
      <c r="A1520" s="208">
        <f t="shared" si="116"/>
        <v>0.18924999999999301</v>
      </c>
      <c r="B1520" s="208">
        <f t="shared" si="5"/>
        <v>3.3030356093991468E-3</v>
      </c>
      <c r="C1520" s="208">
        <f t="shared" si="117"/>
        <v>-0.3164769671788808</v>
      </c>
      <c r="D1520" s="208">
        <f t="shared" si="118"/>
        <v>0.60818644690634238</v>
      </c>
      <c r="E1520" s="208">
        <f>-((C1520-C1519)/($A$3))*$E$2*'PID Reaction'!$H$4</f>
        <v>6.1979527621893773</v>
      </c>
      <c r="F1520" s="208">
        <f t="shared" si="119"/>
        <v>3.9257240694124373</v>
      </c>
    </row>
    <row r="1521" spans="1:6" x14ac:dyDescent="0.25">
      <c r="A1521" s="208">
        <f t="shared" si="116"/>
        <v>0.18937499999999299</v>
      </c>
      <c r="B1521" s="208">
        <f t="shared" si="5"/>
        <v>3.3052172709641392E-3</v>
      </c>
      <c r="C1521" s="208">
        <f t="shared" si="117"/>
        <v>-0.36447049987648145</v>
      </c>
      <c r="D1521" s="208">
        <f t="shared" si="118"/>
        <v>0.70041753843262955</v>
      </c>
      <c r="E1521" s="208">
        <f>-((C1521-C1520)/($A$3))*$E$2*'PID Reaction'!$H$4</f>
        <v>6.0932589112873776</v>
      </c>
      <c r="F1521" s="208">
        <f t="shared" si="119"/>
        <v>4.0278667424469505</v>
      </c>
    </row>
    <row r="1522" spans="1:6" x14ac:dyDescent="0.25">
      <c r="A1522" s="208">
        <f t="shared" si="116"/>
        <v>0.18949999999999298</v>
      </c>
      <c r="B1522" s="208">
        <f t="shared" si="5"/>
        <v>3.3073989325291321E-3</v>
      </c>
      <c r="C1522" s="208">
        <f t="shared" si="117"/>
        <v>-0.41151435860249808</v>
      </c>
      <c r="D1522" s="208">
        <f t="shared" si="118"/>
        <v>0.79082360350076464</v>
      </c>
      <c r="E1522" s="208">
        <f>-((C1522-C1521)/($A$3))*$E$2*'PID Reaction'!$H$4</f>
        <v>5.9726883038550707</v>
      </c>
      <c r="F1522" s="208">
        <f t="shared" si="119"/>
        <v>4.1195142993948926</v>
      </c>
    </row>
    <row r="1523" spans="1:6" x14ac:dyDescent="0.25">
      <c r="A1523" s="208">
        <f t="shared" si="116"/>
        <v>0.18962499999999297</v>
      </c>
      <c r="B1523" s="208">
        <f t="shared" ref="B1523:B1586" si="120">RADIANS(A1523)</f>
        <v>3.3095805940941245E-3</v>
      </c>
      <c r="C1523" s="208">
        <f t="shared" si="117"/>
        <v>-0.45748596463470143</v>
      </c>
      <c r="D1523" s="208">
        <f t="shared" si="118"/>
        <v>0.87916907767709118</v>
      </c>
      <c r="E1523" s="208">
        <f>-((C1523-C1522)/($A$3))*$E$2*'PID Reaction'!$H$4</f>
        <v>5.8365551018485364</v>
      </c>
      <c r="F1523" s="208">
        <f t="shared" si="119"/>
        <v>4.2004279409584271</v>
      </c>
    </row>
    <row r="1524" spans="1:6" x14ac:dyDescent="0.25">
      <c r="A1524" s="208">
        <f t="shared" si="116"/>
        <v>0.18974999999999295</v>
      </c>
      <c r="B1524" s="208">
        <f t="shared" si="120"/>
        <v>3.3117622556591174E-3</v>
      </c>
      <c r="C1524" s="208">
        <f t="shared" si="117"/>
        <v>-0.50226553314088473</v>
      </c>
      <c r="D1524" s="208">
        <f t="shared" si="118"/>
        <v>0.96522376565816392</v>
      </c>
      <c r="E1524" s="208">
        <f>-((C1524-C1523)/($A$3))*$E$2*'PID Reaction'!$H$4</f>
        <v>5.6852140175450323</v>
      </c>
      <c r="F1524" s="208">
        <f t="shared" si="119"/>
        <v>4.2703968364137808</v>
      </c>
    </row>
    <row r="1525" spans="1:6" x14ac:dyDescent="0.25">
      <c r="A1525" s="208">
        <f t="shared" si="116"/>
        <v>0.18987499999999294</v>
      </c>
      <c r="B1525" s="208">
        <f t="shared" si="120"/>
        <v>3.3139439172241098E-3</v>
      </c>
      <c r="C1525" s="208">
        <f t="shared" si="117"/>
        <v>-0.54573638529328783</v>
      </c>
      <c r="D1525" s="208">
        <f t="shared" si="118"/>
        <v>1.0487634410735229</v>
      </c>
      <c r="E1525" s="208">
        <f>-((C1525-C1524)/($A$3))*$E$2*'PID Reaction'!$H$4</f>
        <v>5.5190593892690964</v>
      </c>
      <c r="F1525" s="208">
        <f t="shared" si="119"/>
        <v>4.3292386729567252</v>
      </c>
    </row>
    <row r="1526" spans="1:6" x14ac:dyDescent="0.25">
      <c r="A1526" s="208">
        <f t="shared" si="116"/>
        <v>0.18999999999999292</v>
      </c>
      <c r="B1526" s="208">
        <f t="shared" si="120"/>
        <v>3.3161255787891026E-3</v>
      </c>
      <c r="C1526" s="208">
        <f t="shared" si="117"/>
        <v>-0.58778525229013534</v>
      </c>
      <c r="D1526" s="208">
        <f t="shared" si="118"/>
        <v>1.1295704307360448</v>
      </c>
      <c r="E1526" s="208">
        <f>-((C1526-C1525)/($A$3))*$E$2*'PID Reaction'!$H$4</f>
        <v>5.3385241539197592</v>
      </c>
      <c r="F1526" s="208">
        <f t="shared" si="119"/>
        <v>4.3768001307422502</v>
      </c>
    </row>
    <row r="1527" spans="1:6" x14ac:dyDescent="0.25">
      <c r="A1527" s="208">
        <f t="shared" si="116"/>
        <v>0.19012499999999291</v>
      </c>
      <c r="B1527" s="208">
        <f t="shared" si="120"/>
        <v>3.3183072403540955E-3</v>
      </c>
      <c r="C1527" s="208">
        <f t="shared" si="117"/>
        <v>-0.62830257049173621</v>
      </c>
      <c r="D1527" s="208">
        <f t="shared" si="118"/>
        <v>1.2074341818167891</v>
      </c>
      <c r="E1527" s="208">
        <f>-((C1527-C1526)/($A$3))*$E$2*'PID Reaction'!$H$4</f>
        <v>5.1440787188752459</v>
      </c>
      <c r="F1527" s="208">
        <f t="shared" si="119"/>
        <v>4.4129572823782803</v>
      </c>
    </row>
    <row r="1528" spans="1:6" x14ac:dyDescent="0.25">
      <c r="A1528" s="208">
        <f t="shared" si="116"/>
        <v>0.1902499999999929</v>
      </c>
      <c r="B1528" s="208">
        <f t="shared" si="120"/>
        <v>3.3204889019190879E-3</v>
      </c>
      <c r="C1528" s="208">
        <f t="shared" si="117"/>
        <v>-0.66718276690243783</v>
      </c>
      <c r="D1528" s="208">
        <f t="shared" si="118"/>
        <v>1.282151810467091</v>
      </c>
      <c r="E1528" s="208">
        <f>-((C1528-C1527)/($A$3))*$E$2*'PID Reaction'!$H$4</f>
        <v>4.9362297363026766</v>
      </c>
      <c r="F1528" s="208">
        <f t="shared" si="119"/>
        <v>4.4376159158344022</v>
      </c>
    </row>
    <row r="1529" spans="1:6" x14ac:dyDescent="0.25">
      <c r="A1529" s="208">
        <f t="shared" si="116"/>
        <v>0.19037499999999288</v>
      </c>
      <c r="B1529" s="208">
        <f t="shared" si="120"/>
        <v>3.3226705634840808E-3</v>
      </c>
      <c r="C1529" s="208">
        <f t="shared" si="117"/>
        <v>-0.70432453425444652</v>
      </c>
      <c r="D1529" s="208">
        <f t="shared" si="118"/>
        <v>1.3535286304581402</v>
      </c>
      <c r="E1529" s="208">
        <f>-((C1529-C1528)/($A$3))*$E$2*'PID Reaction'!$H$4</f>
        <v>4.7155187830110226</v>
      </c>
      <c r="F1529" s="208">
        <f t="shared" si="119"/>
        <v>4.4507117799234059</v>
      </c>
    </row>
    <row r="1530" spans="1:6" x14ac:dyDescent="0.25">
      <c r="A1530" s="208">
        <f t="shared" si="116"/>
        <v>0.19049999999999287</v>
      </c>
      <c r="B1530" s="208">
        <f t="shared" si="120"/>
        <v>3.3248522250490732E-3</v>
      </c>
      <c r="C1530" s="208">
        <f t="shared" si="117"/>
        <v>-0.73963109497664803</v>
      </c>
      <c r="D1530" s="208">
        <f t="shared" si="118"/>
        <v>1.4213786604604237</v>
      </c>
      <c r="E1530" s="208">
        <f>-((C1530-C1529)/($A$3))*$E$2*'PID Reaction'!$H$4</f>
        <v>4.482520949290703</v>
      </c>
      <c r="F1530" s="208">
        <f t="shared" si="119"/>
        <v>4.4522107517154224</v>
      </c>
    </row>
    <row r="1531" spans="1:6" x14ac:dyDescent="0.25">
      <c r="A1531" s="208">
        <f t="shared" ref="A1531:A1594" si="121">A1530+$A$3</f>
        <v>0.19062499999999286</v>
      </c>
      <c r="B1531" s="208">
        <f t="shared" si="120"/>
        <v>3.3270338866140661E-3</v>
      </c>
      <c r="C1531" s="208">
        <f t="shared" ref="C1531:C1594" si="122">$C$2*COS(B1531*$B$2*360)</f>
        <v>-0.77301045336088836</v>
      </c>
      <c r="D1531" s="208">
        <f t="shared" si="118"/>
        <v>1.4855251086417538</v>
      </c>
      <c r="E1531" s="208">
        <f>-((C1531-C1530)/($A$3))*$E$2*'PID Reaction'!$H$4</f>
        <v>4.2378433404631526</v>
      </c>
      <c r="F1531" s="208">
        <f t="shared" si="119"/>
        <v>4.4421089254500341</v>
      </c>
    </row>
    <row r="1532" spans="1:6" x14ac:dyDescent="0.25">
      <c r="A1532" s="208">
        <f t="shared" si="121"/>
        <v>0.19074999999999284</v>
      </c>
      <c r="B1532" s="208">
        <f t="shared" si="120"/>
        <v>3.3292155481790585E-3</v>
      </c>
      <c r="C1532" s="208">
        <f t="shared" si="122"/>
        <v>-0.80437563526834532</v>
      </c>
      <c r="D1532" s="208">
        <f t="shared" si="118"/>
        <v>1.5458008333205902</v>
      </c>
      <c r="E1532" s="208">
        <f>-((C1532-C1531)/($A$3))*$E$2*'PID Reaction'!$H$4</f>
        <v>3.9821234949707351</v>
      </c>
      <c r="F1532" s="208">
        <f t="shared" si="119"/>
        <v>4.4204326227127524</v>
      </c>
    </row>
    <row r="1533" spans="1:6" x14ac:dyDescent="0.25">
      <c r="A1533" s="208">
        <f t="shared" si="121"/>
        <v>0.19087499999999283</v>
      </c>
      <c r="B1533" s="208">
        <f t="shared" si="120"/>
        <v>3.3313972097440514E-3</v>
      </c>
      <c r="C1533" s="208">
        <f t="shared" si="122"/>
        <v>-0.83364491475171809</v>
      </c>
      <c r="D1533" s="208">
        <f t="shared" si="118"/>
        <v>1.6020487784749669</v>
      </c>
      <c r="E1533" s="208">
        <f>-((C1533-C1532)/($A$3))*$E$2*'PID Reaction'!$H$4</f>
        <v>3.716027723209006</v>
      </c>
      <c r="F1533" s="208">
        <f t="shared" si="119"/>
        <v>4.387238323851248</v>
      </c>
    </row>
    <row r="1534" spans="1:6" x14ac:dyDescent="0.25">
      <c r="A1534" s="208">
        <f t="shared" si="121"/>
        <v>0.19099999999999281</v>
      </c>
      <c r="B1534" s="208">
        <f t="shared" si="120"/>
        <v>3.3335788713090438E-3</v>
      </c>
      <c r="C1534" s="208">
        <f t="shared" si="122"/>
        <v>-0.86074202700244706</v>
      </c>
      <c r="D1534" s="208">
        <f t="shared" si="118"/>
        <v>1.6541223829716827</v>
      </c>
      <c r="E1534" s="208">
        <f>-((C1534-C1533)/($A$3))*$E$2*'PID Reaction'!$H$4</f>
        <v>3.4402493713525502</v>
      </c>
      <c r="F1534" s="208">
        <f t="shared" si="119"/>
        <v>4.3426125208082391</v>
      </c>
    </row>
    <row r="1535" spans="1:6" x14ac:dyDescent="0.25">
      <c r="A1535" s="208">
        <f t="shared" si="121"/>
        <v>0.1911249999999928</v>
      </c>
      <c r="B1535" s="208">
        <f t="shared" si="120"/>
        <v>3.3357605328740367E-3</v>
      </c>
      <c r="C1535" s="208">
        <f t="shared" si="122"/>
        <v>-0.88559636706838074</v>
      </c>
      <c r="D1535" s="208">
        <f t="shared" si="118"/>
        <v>1.70188596244999</v>
      </c>
      <c r="E1535" s="208">
        <f>-((C1535-C1534)/($A$3))*$E$2*'PID Reaction'!$H$4</f>
        <v>3.1555070147709392</v>
      </c>
      <c r="F1535" s="208">
        <f t="shared" si="119"/>
        <v>4.2866714917561977</v>
      </c>
    </row>
    <row r="1536" spans="1:6" x14ac:dyDescent="0.25">
      <c r="A1536" s="208">
        <f t="shared" si="121"/>
        <v>0.19124999999999279</v>
      </c>
      <c r="B1536" s="208">
        <f t="shared" si="120"/>
        <v>3.3379421944390295E-3</v>
      </c>
      <c r="C1536" s="208">
        <f t="shared" si="122"/>
        <v>-0.90814317382385112</v>
      </c>
      <c r="D1536" s="208">
        <f t="shared" si="118"/>
        <v>1.7452150628642478</v>
      </c>
      <c r="E1536" s="208">
        <f>-((C1536-C1535)/($A$3))*$E$2*'PID Reaction'!$H$4</f>
        <v>2.8625425856745195</v>
      </c>
      <c r="F1536" s="208">
        <f t="shared" si="119"/>
        <v>4.2195609981195314</v>
      </c>
    </row>
    <row r="1537" spans="1:6" x14ac:dyDescent="0.25">
      <c r="A1537" s="208">
        <f t="shared" si="121"/>
        <v>0.19137499999999277</v>
      </c>
      <c r="B1537" s="208">
        <f t="shared" si="120"/>
        <v>3.340123856004022E-3</v>
      </c>
      <c r="C1537" s="208">
        <f t="shared" si="122"/>
        <v>-0.92832369871300136</v>
      </c>
      <c r="D1537" s="208">
        <f t="shared" si="118"/>
        <v>1.7839967847647233</v>
      </c>
      <c r="E1537" s="208">
        <f>-((C1537-C1536)/($A$3))*$E$2*'PID Reaction'!$H$4</f>
        <v>2.5621194399265135</v>
      </c>
      <c r="F1537" s="208">
        <f t="shared" si="119"/>
        <v>4.1414559047749275</v>
      </c>
    </row>
    <row r="1538" spans="1:6" x14ac:dyDescent="0.25">
      <c r="A1538" s="208">
        <f t="shared" si="121"/>
        <v>0.19149999999999276</v>
      </c>
      <c r="B1538" s="208">
        <f t="shared" si="120"/>
        <v>3.3423055175690148E-3</v>
      </c>
      <c r="C1538" s="208">
        <f t="shared" si="122"/>
        <v>-0.94608535882658484</v>
      </c>
      <c r="D1538" s="208">
        <f t="shared" si="118"/>
        <v>1.8181300774714013</v>
      </c>
      <c r="E1538" s="208">
        <f>-((C1538-C1537)/($A$3))*$E$2*'PID Reaction'!$H$4</f>
        <v>2.2550203680205594</v>
      </c>
      <c r="F1538" s="208">
        <f t="shared" si="119"/>
        <v>4.0525597244188543</v>
      </c>
    </row>
    <row r="1539" spans="1:6" x14ac:dyDescent="0.25">
      <c r="A1539" s="208">
        <f t="shared" si="121"/>
        <v>0.19162499999999275</v>
      </c>
      <c r="B1539" s="208">
        <f t="shared" si="120"/>
        <v>3.3444871791340073E-3</v>
      </c>
      <c r="C1539" s="208">
        <f t="shared" si="122"/>
        <v>-0.96138187391337016</v>
      </c>
      <c r="D1539" s="208">
        <f t="shared" si="118"/>
        <v>1.8475260023742801</v>
      </c>
      <c r="E1539" s="208">
        <f>-((C1539-C1538)/($A$3))*$E$2*'PID Reaction'!$H$4</f>
        <v>1.9420455554182627</v>
      </c>
      <c r="F1539" s="208">
        <f t="shared" si="119"/>
        <v>3.9531040872894128</v>
      </c>
    </row>
    <row r="1540" spans="1:6" x14ac:dyDescent="0.25">
      <c r="A1540" s="208">
        <f t="shared" si="121"/>
        <v>0.19174999999999273</v>
      </c>
      <c r="B1540" s="208">
        <f t="shared" si="120"/>
        <v>3.3466688406990001E-3</v>
      </c>
      <c r="C1540" s="208">
        <f t="shared" si="122"/>
        <v>-0.97417338696918021</v>
      </c>
      <c r="D1540" s="208">
        <f t="shared" si="118"/>
        <v>1.8721079646741525</v>
      </c>
      <c r="E1540" s="208">
        <f>-((C1540-C1539)/($A$3))*$E$2*'PID Reaction'!$H$4</f>
        <v>1.6240104975656446</v>
      </c>
      <c r="F1540" s="208">
        <f t="shared" si="119"/>
        <v>3.8433481376244236</v>
      </c>
    </row>
    <row r="1541" spans="1:6" x14ac:dyDescent="0.25">
      <c r="A1541" s="208">
        <f t="shared" si="121"/>
        <v>0.19187499999999272</v>
      </c>
      <c r="B1541" s="208">
        <f t="shared" si="120"/>
        <v>3.3488505022639926E-3</v>
      </c>
      <c r="C1541" s="208">
        <f t="shared" si="122"/>
        <v>-0.98442656808936835</v>
      </c>
      <c r="D1541" s="208">
        <f t="shared" si="118"/>
        <v>1.8918119129600628</v>
      </c>
      <c r="E1541" s="208">
        <f>-((C1541-C1540)/($A$3))*$E$2*'PID Reaction'!$H$4</f>
        <v>1.3017438750190857</v>
      </c>
      <c r="F1541" s="208">
        <f t="shared" si="119"/>
        <v>3.7235778584284223</v>
      </c>
    </row>
    <row r="1542" spans="1:6" x14ac:dyDescent="0.25">
      <c r="A1542" s="208">
        <f t="shared" si="121"/>
        <v>0.1919999999999927</v>
      </c>
      <c r="B1542" s="208">
        <f t="shared" si="120"/>
        <v>3.3510321638289854E-3</v>
      </c>
      <c r="C1542" s="208">
        <f t="shared" si="122"/>
        <v>-0.99211470131410484</v>
      </c>
      <c r="D1542" s="208">
        <f t="shared" si="118"/>
        <v>1.906586506103368</v>
      </c>
      <c r="E1542" s="208">
        <f>-((C1542-C1541)/($A$3))*$E$2*'PID Reaction'!$H$4</f>
        <v>0.97608539421254514</v>
      </c>
      <c r="F1542" s="208">
        <f t="shared" si="119"/>
        <v>3.5941053263078135</v>
      </c>
    </row>
    <row r="1543" spans="1:6" x14ac:dyDescent="0.25">
      <c r="A1543" s="208">
        <f t="shared" si="121"/>
        <v>0.19212499999999269</v>
      </c>
      <c r="B1543" s="208">
        <f t="shared" si="120"/>
        <v>3.3532138253939783E-3</v>
      </c>
      <c r="C1543" s="208">
        <f t="shared" si="122"/>
        <v>-0.9972177542401699</v>
      </c>
      <c r="D1543" s="208">
        <f t="shared" si="118"/>
        <v>1.9163932470335041</v>
      </c>
      <c r="E1543" s="208">
        <f>-((C1543-C1542)/($A$3))*$E$2*'PID Reaction'!$H$4</f>
        <v>0.64788359949321928</v>
      </c>
      <c r="F1543" s="208">
        <f t="shared" si="119"/>
        <v>3.4552678983157032</v>
      </c>
    </row>
    <row r="1544" spans="1:6" x14ac:dyDescent="0.25">
      <c r="A1544" s="208">
        <f t="shared" si="121"/>
        <v>0.19224999999999268</v>
      </c>
      <c r="B1544" s="208">
        <f t="shared" si="120"/>
        <v>3.3553954869589707E-3</v>
      </c>
      <c r="C1544" s="208">
        <f t="shared" si="122"/>
        <v>-0.99972243021793017</v>
      </c>
      <c r="D1544" s="208">
        <f t="shared" ref="D1544:D1607" si="123">-C1544*$D$2*$H$2</f>
        <v>1.9212065830470051</v>
      </c>
      <c r="E1544" s="208">
        <f>-((C1544-C1543)/($A$3))*$E$2*'PID Reaction'!$H$4</f>
        <v>0.31799366213644431</v>
      </c>
      <c r="F1544" s="208">
        <f t="shared" ref="F1544:F1607" si="124">F1543+$F$3*(E1544-F1543)</f>
        <v>3.3074273329255437</v>
      </c>
    </row>
    <row r="1545" spans="1:6" x14ac:dyDescent="0.25">
      <c r="A1545" s="208">
        <f t="shared" si="121"/>
        <v>0.19237499999999266</v>
      </c>
      <c r="B1545" s="208">
        <f t="shared" si="120"/>
        <v>3.3575771485239636E-3</v>
      </c>
      <c r="C1545" s="208">
        <f t="shared" si="122"/>
        <v>-0.99962220299742899</v>
      </c>
      <c r="D1545" s="208">
        <f t="shared" si="123"/>
        <v>1.9210139723882793</v>
      </c>
      <c r="E1545" s="208">
        <f>-((C1545-C1544)/($A$3))*$E$2*'PID Reaction'!$H$4</f>
        <v>-1.2724847914829959E-2</v>
      </c>
      <c r="F1545" s="208">
        <f t="shared" si="124"/>
        <v>3.1509688474236199</v>
      </c>
    </row>
    <row r="1546" spans="1:6" x14ac:dyDescent="0.25">
      <c r="A1546" s="208">
        <f t="shared" si="121"/>
        <v>0.19249999999999265</v>
      </c>
      <c r="B1546" s="208">
        <f t="shared" si="120"/>
        <v>3.359758810088956E-3</v>
      </c>
      <c r="C1546" s="208">
        <f t="shared" si="122"/>
        <v>-0.99691733373336344</v>
      </c>
      <c r="D1546" s="208">
        <f t="shared" si="123"/>
        <v>1.9158159169287539</v>
      </c>
      <c r="E1546" s="208">
        <f>-((C1546-C1545)/($A$3))*$E$2*'PID Reaction'!$H$4</f>
        <v>-0.3434102017657617</v>
      </c>
      <c r="F1546" s="208">
        <f t="shared" si="124"/>
        <v>2.986300114176748</v>
      </c>
    </row>
    <row r="1547" spans="1:6" x14ac:dyDescent="0.25">
      <c r="A1547" s="208">
        <f t="shared" si="121"/>
        <v>0.19262499999999264</v>
      </c>
      <c r="B1547" s="208">
        <f t="shared" si="120"/>
        <v>3.3619404716539489E-3</v>
      </c>
      <c r="C1547" s="208">
        <f t="shared" si="122"/>
        <v>-0.99161487030460882</v>
      </c>
      <c r="D1547" s="208">
        <f t="shared" si="123"/>
        <v>1.905625960859179</v>
      </c>
      <c r="E1547" s="208">
        <f>-((C1547-C1546)/($A$3))*$E$2*'PID Reaction'!$H$4</f>
        <v>-0.67320075691468684</v>
      </c>
      <c r="F1547" s="208">
        <f t="shared" si="124"/>
        <v>2.8138501983903534</v>
      </c>
    </row>
    <row r="1548" spans="1:6" x14ac:dyDescent="0.25">
      <c r="A1548" s="208">
        <f t="shared" si="121"/>
        <v>0.19274999999999262</v>
      </c>
      <c r="B1548" s="208">
        <f t="shared" si="120"/>
        <v>3.3641221332189413E-3</v>
      </c>
      <c r="C1548" s="208">
        <f t="shared" si="122"/>
        <v>-0.98372862895007984</v>
      </c>
      <c r="D1548" s="208">
        <f t="shared" si="123"/>
        <v>1.8904706553985264</v>
      </c>
      <c r="E1548" s="208">
        <f>-((C1548-C1547)/($A$3))*$E$2*'PID Reaction'!$H$4</f>
        <v>-1.001237202370999</v>
      </c>
      <c r="F1548" s="208">
        <f t="shared" si="124"/>
        <v>2.6340684401248309</v>
      </c>
    </row>
    <row r="1549" spans="1:6" x14ac:dyDescent="0.25">
      <c r="A1549" s="208">
        <f t="shared" si="121"/>
        <v>0.19287499999999261</v>
      </c>
      <c r="B1549" s="208">
        <f t="shared" si="120"/>
        <v>3.3663037947839342E-3</v>
      </c>
      <c r="C1549" s="208">
        <f t="shared" si="122"/>
        <v>-0.97327915826877009</v>
      </c>
      <c r="D1549" s="208">
        <f t="shared" si="123"/>
        <v>1.8703894896114264</v>
      </c>
      <c r="E1549" s="208">
        <f>-((C1549-C1548)/($A$3))*$E$2*'PID Reaction'!$H$4</f>
        <v>-1.3266647976990853</v>
      </c>
      <c r="F1549" s="208">
        <f t="shared" si="124"/>
        <v>2.4474232834831828</v>
      </c>
    </row>
    <row r="1550" spans="1:6" x14ac:dyDescent="0.25">
      <c r="A1550" s="208">
        <f t="shared" si="121"/>
        <v>0.19299999999999259</v>
      </c>
      <c r="B1550" s="208">
        <f t="shared" si="120"/>
        <v>3.3684854563489266E-3</v>
      </c>
      <c r="C1550" s="208">
        <f t="shared" si="122"/>
        <v>-0.96029368567778739</v>
      </c>
      <c r="D1550" s="208">
        <f t="shared" si="123"/>
        <v>1.8454347875144312</v>
      </c>
      <c r="E1550" s="208">
        <f>-((C1550-C1549)/($A$3))*$E$2*'PID Reaction'!$H$4</f>
        <v>-1.6486356001511639</v>
      </c>
      <c r="F1550" s="208">
        <f t="shared" si="124"/>
        <v>2.2544010560207299</v>
      </c>
    </row>
    <row r="1551" spans="1:6" x14ac:dyDescent="0.25">
      <c r="A1551" s="208">
        <f t="shared" si="121"/>
        <v>0.19312499999999258</v>
      </c>
      <c r="B1551" s="208">
        <f t="shared" si="120"/>
        <v>3.3706671179139194E-3</v>
      </c>
      <c r="C1551" s="208">
        <f t="shared" si="122"/>
        <v>-0.94480604646786925</v>
      </c>
      <c r="D1551" s="208">
        <f t="shared" si="123"/>
        <v>1.8156715717391632</v>
      </c>
      <c r="E1551" s="208">
        <f>-((C1551-C1550)/($A$3))*$E$2*'PID Reaction'!$H$4</f>
        <v>-1.9663106740912064</v>
      </c>
      <c r="F1551" s="208">
        <f t="shared" si="124"/>
        <v>2.0555047015571311</v>
      </c>
    </row>
    <row r="1552" spans="1:6" x14ac:dyDescent="0.25">
      <c r="A1552" s="208">
        <f t="shared" si="121"/>
        <v>0.19324999999999257</v>
      </c>
      <c r="B1552" s="208">
        <f t="shared" si="120"/>
        <v>3.3728487794789123E-3</v>
      </c>
      <c r="C1552" s="208">
        <f t="shared" si="122"/>
        <v>-0.92685659564126166</v>
      </c>
      <c r="D1552" s="208">
        <f t="shared" si="123"/>
        <v>1.7811773941076383</v>
      </c>
      <c r="E1552" s="208">
        <f>-((C1552-C1551)/($A$3))*$E$2*'PID Reaction'!$H$4</f>
        <v>-2.2788622769461</v>
      </c>
      <c r="F1552" s="208">
        <f t="shared" si="124"/>
        <v>1.851252469692712</v>
      </c>
    </row>
    <row r="1553" spans="1:6" x14ac:dyDescent="0.25">
      <c r="A1553" s="208">
        <f t="shared" si="121"/>
        <v>0.19337499999999255</v>
      </c>
      <c r="B1553" s="208">
        <f t="shared" si="120"/>
        <v>3.3750304410439047E-3</v>
      </c>
      <c r="C1553" s="208">
        <f t="shared" si="122"/>
        <v>-0.90649210276164338</v>
      </c>
      <c r="D1553" s="208">
        <f t="shared" si="123"/>
        <v>1.7420421335611607</v>
      </c>
      <c r="E1553" s="208">
        <f>-((C1553-C1552)/($A$3))*$E$2*'PID Reaction'!$H$4</f>
        <v>-2.5854760159963361</v>
      </c>
      <c r="F1553" s="208">
        <f t="shared" si="124"/>
        <v>1.6421765654435128</v>
      </c>
    </row>
    <row r="1554" spans="1:6" x14ac:dyDescent="0.25">
      <c r="A1554" s="208">
        <f t="shared" si="121"/>
        <v>0.19349999999999254</v>
      </c>
      <c r="B1554" s="208">
        <f t="shared" si="120"/>
        <v>3.3772121026088976E-3</v>
      </c>
      <c r="C1554" s="208">
        <f t="shared" si="122"/>
        <v>-0.88376563009012121</v>
      </c>
      <c r="D1554" s="208">
        <f t="shared" si="123"/>
        <v>1.6983677619693898</v>
      </c>
      <c r="E1554" s="208">
        <f>-((C1554-C1553)/($A$3))*$E$2*'PID Reaction'!$H$4</f>
        <v>-2.885352970376454</v>
      </c>
      <c r="F1554" s="208">
        <f t="shared" si="124"/>
        <v>1.4288217625138706</v>
      </c>
    </row>
    <row r="1555" spans="1:6" x14ac:dyDescent="0.25">
      <c r="A1555" s="208">
        <f t="shared" si="121"/>
        <v>0.19362499999999253</v>
      </c>
      <c r="B1555" s="208">
        <f t="shared" si="120"/>
        <v>3.37939376417389E-3</v>
      </c>
      <c r="C1555" s="208">
        <f t="shared" si="122"/>
        <v>-0.85873639432481375</v>
      </c>
      <c r="D1555" s="208">
        <f t="shared" si="123"/>
        <v>1.6502680784297676</v>
      </c>
      <c r="E1555" s="208">
        <f>-((C1555-C1554)/($A$3))*$E$2*'PID Reaction'!$H$4</f>
        <v>-3.1777117727634354</v>
      </c>
      <c r="F1555" s="208">
        <f t="shared" si="124"/>
        <v>1.2117439838197375</v>
      </c>
    </row>
    <row r="1556" spans="1:6" x14ac:dyDescent="0.25">
      <c r="A1556" s="208">
        <f t="shared" si="121"/>
        <v>0.19374999999999251</v>
      </c>
      <c r="B1556" s="208">
        <f t="shared" si="120"/>
        <v>3.3815754257388829E-3</v>
      </c>
      <c r="C1556" s="208">
        <f t="shared" si="122"/>
        <v>-0.83146961230423955</v>
      </c>
      <c r="D1556" s="208">
        <f t="shared" si="123"/>
        <v>1.5978684127495495</v>
      </c>
      <c r="E1556" s="208">
        <f>-((C1556-C1555)/($A$3))*$E$2*'PID Reaction'!$H$4</f>
        <v>-3.4617906453320999</v>
      </c>
      <c r="F1556" s="208">
        <f t="shared" si="124"/>
        <v>0.99150885296112379</v>
      </c>
    </row>
    <row r="1557" spans="1:6" x14ac:dyDescent="0.25">
      <c r="A1557" s="208">
        <f t="shared" si="121"/>
        <v>0.1938749999999925</v>
      </c>
      <c r="B1557" s="208">
        <f t="shared" si="120"/>
        <v>3.3837570873038753E-3</v>
      </c>
      <c r="C1557" s="208">
        <f t="shared" si="122"/>
        <v>-0.80203633107661265</v>
      </c>
      <c r="D1557" s="208">
        <f t="shared" si="123"/>
        <v>1.5413052988831697</v>
      </c>
      <c r="E1557" s="208">
        <f>-((C1557-C1556)/($A$3))*$E$2*'PID Reaction'!$H$4</f>
        <v>-3.7368493846595108</v>
      </c>
      <c r="F1557" s="208">
        <f t="shared" si="124"/>
        <v>0.76869022041837731</v>
      </c>
    </row>
    <row r="1558" spans="1:6" x14ac:dyDescent="0.25">
      <c r="A1558" s="208">
        <f t="shared" si="121"/>
        <v>0.19399999999999248</v>
      </c>
      <c r="B1558" s="208">
        <f t="shared" si="120"/>
        <v>3.3859387488688682E-3</v>
      </c>
      <c r="C1558" s="208">
        <f t="shared" si="122"/>
        <v>-0.77051324277775024</v>
      </c>
      <c r="D1558" s="208">
        <f t="shared" si="123"/>
        <v>1.4807261191757137</v>
      </c>
      <c r="E1558" s="208">
        <f>-((C1558-C1557)/($A$3))*$E$2*'PID Reaction'!$H$4</f>
        <v>-4.0021712904235711</v>
      </c>
      <c r="F1558" s="208">
        <f t="shared" si="124"/>
        <v>0.54386866831204683</v>
      </c>
    </row>
    <row r="1559" spans="1:6" x14ac:dyDescent="0.25">
      <c r="A1559" s="208">
        <f t="shared" si="121"/>
        <v>0.19412499999999247</v>
      </c>
      <c r="B1559" s="208">
        <f t="shared" si="120"/>
        <v>3.3881204104338606E-3</v>
      </c>
      <c r="C1559" s="208">
        <f t="shared" si="122"/>
        <v>-0.73698248480003925</v>
      </c>
      <c r="D1559" s="208">
        <f t="shared" si="123"/>
        <v>1.4162887203396275</v>
      </c>
      <c r="E1559" s="208">
        <f>-((C1559-C1558)/($A$3))*$E$2*'PID Reaction'!$H$4</f>
        <v>-4.2570650328501873</v>
      </c>
      <c r="F1559" s="208">
        <f t="shared" si="124"/>
        <v>0.31762999762290289</v>
      </c>
    </row>
    <row r="1560" spans="1:6" x14ac:dyDescent="0.25">
      <c r="A1560" s="208">
        <f t="shared" si="121"/>
        <v>0.19424999999999246</v>
      </c>
      <c r="B1560" s="208">
        <f t="shared" si="120"/>
        <v>3.3903020719988535E-3</v>
      </c>
      <c r="C1560" s="208">
        <f t="shared" si="122"/>
        <v>-0.70153142577304706</v>
      </c>
      <c r="D1560" s="208">
        <f t="shared" si="123"/>
        <v>1.3481610021650956</v>
      </c>
      <c r="E1560" s="208">
        <f>-((C1560-C1559)/($A$3))*$E$2*'PID Reaction'!$H$4</f>
        <v>-4.5008664540669283</v>
      </c>
      <c r="F1560" s="208">
        <f t="shared" si="124"/>
        <v>9.0563701813244024E-2</v>
      </c>
    </row>
    <row r="1561" spans="1:6" x14ac:dyDescent="0.25">
      <c r="A1561" s="208">
        <f t="shared" si="121"/>
        <v>0.19437499999999244</v>
      </c>
      <c r="B1561" s="208">
        <f t="shared" si="120"/>
        <v>3.3924837335638463E-3</v>
      </c>
      <c r="C1561" s="208">
        <f t="shared" si="122"/>
        <v>-0.66425243791359023</v>
      </c>
      <c r="D1561" s="208">
        <f t="shared" si="123"/>
        <v>1.2765204800360628</v>
      </c>
      <c r="E1561" s="208">
        <f>-((C1561-C1560)/($A$3))*$E$2*'PID Reaction'!$H$4</f>
        <v>-4.7329402986366382</v>
      </c>
      <c r="F1561" s="208">
        <f t="shared" si="124"/>
        <v>-0.1367385691723709</v>
      </c>
    </row>
    <row r="1562" spans="1:6" x14ac:dyDescent="0.25">
      <c r="A1562" s="208">
        <f t="shared" si="121"/>
        <v>0.19449999999999243</v>
      </c>
      <c r="B1562" s="208">
        <f t="shared" si="120"/>
        <v>3.3946653951288388E-3</v>
      </c>
      <c r="C1562" s="208">
        <f t="shared" si="122"/>
        <v>-0.62524265633812581</v>
      </c>
      <c r="D1562" s="208">
        <f t="shared" si="123"/>
        <v>1.2015538223912301</v>
      </c>
      <c r="E1562" s="208">
        <f>-((C1562-C1561)/($A$3))*$E$2*'PID Reaction'!$H$4</f>
        <v>-4.952681868820962</v>
      </c>
      <c r="F1562" s="208">
        <f t="shared" si="124"/>
        <v>-0.36368455052658588</v>
      </c>
    </row>
    <row r="1563" spans="1:6" x14ac:dyDescent="0.25">
      <c r="A1563" s="208">
        <f t="shared" si="121"/>
        <v>0.19462499999999242</v>
      </c>
      <c r="B1563" s="208">
        <f t="shared" si="120"/>
        <v>3.3968470566938316E-3</v>
      </c>
      <c r="C1563" s="208">
        <f t="shared" si="122"/>
        <v>-0.58460372596498944</v>
      </c>
      <c r="D1563" s="208">
        <f t="shared" si="123"/>
        <v>1.123456364335959</v>
      </c>
      <c r="E1563" s="208">
        <f>-((C1563-C1562)/($A$3))*$E$2*'PID Reaction'!$H$4</f>
        <v>-5.159518600173393</v>
      </c>
      <c r="F1563" s="208">
        <f t="shared" si="124"/>
        <v>-0.58968290579967886</v>
      </c>
    </row>
    <row r="1564" spans="1:6" x14ac:dyDescent="0.25">
      <c r="A1564" s="208">
        <f t="shared" si="121"/>
        <v>0.1947499999999924</v>
      </c>
      <c r="B1564" s="208">
        <f t="shared" si="120"/>
        <v>3.3990287182588241E-3</v>
      </c>
      <c r="C1564" s="208">
        <f t="shared" si="122"/>
        <v>-0.54244153666573502</v>
      </c>
      <c r="D1564" s="208">
        <f t="shared" si="123"/>
        <v>1.0424315986720099</v>
      </c>
      <c r="E1564" s="208">
        <f>-((C1564-C1563)/($A$3))*$E$2*'PID Reaction'!$H$4</f>
        <v>-5.3529115534333398</v>
      </c>
      <c r="F1564" s="208">
        <f t="shared" si="124"/>
        <v>-0.81414476770129418</v>
      </c>
    </row>
    <row r="1565" spans="1:6" x14ac:dyDescent="0.25">
      <c r="A1565" s="208">
        <f t="shared" si="121"/>
        <v>0.19487499999999239</v>
      </c>
      <c r="B1565" s="208">
        <f t="shared" si="120"/>
        <v>3.4012103798238169E-3</v>
      </c>
      <c r="C1565" s="208">
        <f t="shared" si="122"/>
        <v>-0.49886594735559342</v>
      </c>
      <c r="D1565" s="208">
        <f t="shared" si="123"/>
        <v>0.95869064567113815</v>
      </c>
      <c r="E1565" s="208">
        <f>-((C1565-C1564)/($A$3))*$E$2*'PID Reaction'!$H$4</f>
        <v>-5.5323568188155772</v>
      </c>
      <c r="F1565" s="208">
        <f t="shared" si="124"/>
        <v>-1.036485272469186</v>
      </c>
    </row>
    <row r="1566" spans="1:6" x14ac:dyDescent="0.25">
      <c r="A1566" s="208">
        <f t="shared" si="121"/>
        <v>0.19499999999999237</v>
      </c>
      <c r="B1566" s="208">
        <f t="shared" si="120"/>
        <v>3.4033920413888094E-3</v>
      </c>
      <c r="C1566" s="208">
        <f t="shared" si="122"/>
        <v>-0.45399049974232014</v>
      </c>
      <c r="D1566" s="208">
        <f t="shared" si="123"/>
        <v>0.87245170297480634</v>
      </c>
      <c r="E1566" s="208">
        <f>-((C1566-C1565)/($A$3))*$E$2*'PID Reaction'!$H$4</f>
        <v>-5.6973868289811751</v>
      </c>
      <c r="F1566" s="208">
        <f t="shared" si="124"/>
        <v>-1.2561250838048355</v>
      </c>
    </row>
    <row r="1567" spans="1:6" x14ac:dyDescent="0.25">
      <c r="A1567" s="208">
        <f t="shared" si="121"/>
        <v>0.19512499999999236</v>
      </c>
      <c r="B1567" s="208">
        <f t="shared" si="120"/>
        <v>3.4055737029538022E-3</v>
      </c>
      <c r="C1567" s="208">
        <f t="shared" si="122"/>
        <v>-0.40793212247876326</v>
      </c>
      <c r="D1567" s="208">
        <f t="shared" si="123"/>
        <v>0.78393947705233857</v>
      </c>
      <c r="E1567" s="208">
        <f>-((C1567-C1566)/($A$3))*$E$2*'PID Reaction'!$H$4</f>
        <v>-5.8475715773811814</v>
      </c>
      <c r="F1567" s="208">
        <f t="shared" si="124"/>
        <v>-1.4724919024083865</v>
      </c>
    </row>
    <row r="1568" spans="1:6" x14ac:dyDescent="0.25">
      <c r="A1568" s="208">
        <f t="shared" si="121"/>
        <v>0.19524999999999235</v>
      </c>
      <c r="B1568" s="208">
        <f t="shared" si="120"/>
        <v>3.4077553645187946E-3</v>
      </c>
      <c r="C1568" s="208">
        <f t="shared" si="122"/>
        <v>-0.36081082649056972</v>
      </c>
      <c r="D1568" s="208">
        <f t="shared" si="123"/>
        <v>0.6933845976999875</v>
      </c>
      <c r="E1568" s="208">
        <f>-((C1568-C1567)/($A$3))*$E$2*'PID Reaction'!$H$4</f>
        <v>-5.9825197386610505</v>
      </c>
      <c r="F1568" s="208">
        <f t="shared" si="124"/>
        <v>-1.685021957176239</v>
      </c>
    </row>
    <row r="1569" spans="1:6" x14ac:dyDescent="0.25">
      <c r="A1569" s="208">
        <f t="shared" si="121"/>
        <v>0.19537499999999233</v>
      </c>
      <c r="B1569" s="208">
        <f t="shared" si="120"/>
        <v>3.4099370260837875E-3</v>
      </c>
      <c r="C1569" s="208">
        <f t="shared" si="122"/>
        <v>-0.31274939227250698</v>
      </c>
      <c r="D1569" s="208">
        <f t="shared" si="123"/>
        <v>0.60102301710576755</v>
      </c>
      <c r="E1569" s="208">
        <f>-((C1569-C1568)/($A$3))*$E$2*'PID Reaction'!$H$4</f>
        <v>-6.101879688325246</v>
      </c>
      <c r="F1569" s="208">
        <f t="shared" si="124"/>
        <v>-1.8931614741781742</v>
      </c>
    </row>
    <row r="1570" spans="1:6" x14ac:dyDescent="0.25">
      <c r="A1570" s="208">
        <f t="shared" si="121"/>
        <v>0.19549999999999232</v>
      </c>
      <c r="B1570" s="208">
        <f t="shared" si="120"/>
        <v>3.4121186876487804E-3</v>
      </c>
      <c r="C1570" s="208">
        <f t="shared" si="122"/>
        <v>-0.26387304996838573</v>
      </c>
      <c r="D1570" s="208">
        <f t="shared" si="123"/>
        <v>0.50709539504624568</v>
      </c>
      <c r="E1570" s="208">
        <f>-((C1570-C1569)/($A$3))*$E$2*'PID Reaction'!$H$4</f>
        <v>-6.2053404189312324</v>
      </c>
      <c r="F1570" s="208">
        <f t="shared" si="124"/>
        <v>-2.0963681195851862</v>
      </c>
    </row>
    <row r="1571" spans="1:6" x14ac:dyDescent="0.25">
      <c r="A1571" s="208">
        <f t="shared" si="121"/>
        <v>0.19562499999999231</v>
      </c>
      <c r="B1571" s="208">
        <f t="shared" si="120"/>
        <v>3.4143003492137728E-3</v>
      </c>
      <c r="C1571" s="208">
        <f t="shared" si="122"/>
        <v>-0.21430915306811479</v>
      </c>
      <c r="D1571" s="208">
        <f t="shared" si="123"/>
        <v>0.41184647181711898</v>
      </c>
      <c r="E1571" s="208">
        <f>-((C1571-C1570)/($A$3))*$E$2*'PID Reaction'!$H$4</f>
        <v>-6.2926323504583968</v>
      </c>
      <c r="F1571" s="208">
        <f t="shared" si="124"/>
        <v>-2.2941124127886798</v>
      </c>
    </row>
    <row r="1572" spans="1:6" x14ac:dyDescent="0.25">
      <c r="A1572" s="208">
        <f t="shared" si="121"/>
        <v>0.19574999999999229</v>
      </c>
      <c r="B1572" s="208">
        <f t="shared" si="120"/>
        <v>3.4164820107787657E-3</v>
      </c>
      <c r="C1572" s="208">
        <f t="shared" si="122"/>
        <v>-0.16418684657197052</v>
      </c>
      <c r="D1572" s="208">
        <f t="shared" si="123"/>
        <v>0.31552443053121865</v>
      </c>
      <c r="E1572" s="208">
        <f>-((C1572-C1571)/($A$3))*$E$2*'PID Reaction'!$H$4</f>
        <v>-6.3635280327504757</v>
      </c>
      <c r="F1572" s="208">
        <f t="shared" si="124"/>
        <v>-2.4858791060298127</v>
      </c>
    </row>
    <row r="1573" spans="1:6" x14ac:dyDescent="0.25">
      <c r="A1573" s="208">
        <f t="shared" si="121"/>
        <v>0.19587499999999228</v>
      </c>
      <c r="B1573" s="208">
        <f t="shared" si="120"/>
        <v>3.4186636723437581E-3</v>
      </c>
      <c r="C1573" s="208">
        <f t="shared" si="122"/>
        <v>-0.11363673048706438</v>
      </c>
      <c r="D1573" s="208">
        <f t="shared" si="123"/>
        <v>0.21838025044621109</v>
      </c>
      <c r="E1573" s="208">
        <f>-((C1573-C1572)/($A$3))*$E$2*'PID Reaction'!$H$4</f>
        <v>-6.4178427381396839</v>
      </c>
      <c r="F1573" s="208">
        <f t="shared" si="124"/>
        <v>-2.6711685269420919</v>
      </c>
    </row>
    <row r="1574" spans="1:6" x14ac:dyDescent="0.25">
      <c r="A1574" s="208">
        <f t="shared" si="121"/>
        <v>0.19599999999999226</v>
      </c>
      <c r="B1574" s="208">
        <f t="shared" si="120"/>
        <v>3.420845333908751E-3</v>
      </c>
      <c r="C1574" s="208">
        <f t="shared" si="122"/>
        <v>-6.2790519532470043E-2</v>
      </c>
      <c r="D1574" s="208">
        <f t="shared" si="123"/>
        <v>0.12066705300632899</v>
      </c>
      <c r="E1574" s="208">
        <f>-((C1574-C1573)/($A$3))*$E$2*'PID Reaction'!$H$4</f>
        <v>-6.4554349427952964</v>
      </c>
      <c r="F1574" s="208">
        <f t="shared" si="124"/>
        <v>-2.8494978805111568</v>
      </c>
    </row>
    <row r="1575" spans="1:6" x14ac:dyDescent="0.25">
      <c r="A1575" s="208">
        <f t="shared" si="121"/>
        <v>0.19612499999999225</v>
      </c>
      <c r="B1575" s="208">
        <f t="shared" si="120"/>
        <v>3.4230269954737434E-3</v>
      </c>
      <c r="C1575" s="208">
        <f t="shared" si="122"/>
        <v>-1.1780699939911092E-2</v>
      </c>
      <c r="D1575" s="208">
        <f t="shared" si="123"/>
        <v>2.2639442302524744E-2</v>
      </c>
      <c r="E1575" s="208">
        <f>-((C1575-C1574)/($A$3))*$E$2*'PID Reaction'!$H$4</f>
        <v>-6.4762066954712836</v>
      </c>
      <c r="F1575" s="208">
        <f t="shared" si="124"/>
        <v>-3.0204025070579781</v>
      </c>
    </row>
    <row r="1576" spans="1:6" x14ac:dyDescent="0.25">
      <c r="A1576" s="208">
        <f t="shared" si="121"/>
        <v>0.19624999999999224</v>
      </c>
      <c r="B1576" s="208">
        <f t="shared" si="120"/>
        <v>3.4252086570387363E-3</v>
      </c>
      <c r="C1576" s="208">
        <f t="shared" si="122"/>
        <v>3.9259815755895579E-2</v>
      </c>
      <c r="D1576" s="208">
        <f t="shared" si="123"/>
        <v>-7.5447158330734773E-2</v>
      </c>
      <c r="E1576" s="208">
        <f>-((C1576-C1575)/($A$3))*$E$2*'PID Reaction'!$H$4</f>
        <v>-6.4801038727396136</v>
      </c>
      <c r="F1576" s="208">
        <f t="shared" si="124"/>
        <v>-3.1834370929685782</v>
      </c>
    </row>
    <row r="1577" spans="1:6" x14ac:dyDescent="0.25">
      <c r="A1577" s="208">
        <f t="shared" si="121"/>
        <v>0.19637499999999222</v>
      </c>
      <c r="B1577" s="208">
        <f t="shared" si="120"/>
        <v>3.4273903186037291E-3</v>
      </c>
      <c r="C1577" s="208">
        <f t="shared" si="122"/>
        <v>9.0198035037697424E-2</v>
      </c>
      <c r="D1577" s="208">
        <f t="shared" si="123"/>
        <v>-0.17333717185334466</v>
      </c>
      <c r="E1577" s="208">
        <f>-((C1577-C1576)/($A$3))*$E$2*'PID Reaction'!$H$4</f>
        <v>-6.4671163200175616</v>
      </c>
      <c r="F1577" s="208">
        <f t="shared" si="124"/>
        <v>-3.3381768310152156</v>
      </c>
    </row>
    <row r="1578" spans="1:6" x14ac:dyDescent="0.25">
      <c r="A1578" s="208">
        <f t="shared" si="121"/>
        <v>0.19649999999999221</v>
      </c>
      <c r="B1578" s="208">
        <f t="shared" si="120"/>
        <v>3.4295719801687215E-3</v>
      </c>
      <c r="C1578" s="208">
        <f t="shared" si="122"/>
        <v>0.14090123193442641</v>
      </c>
      <c r="D1578" s="208">
        <f t="shared" si="123"/>
        <v>-0.27077553345766464</v>
      </c>
      <c r="E1578" s="208">
        <f>-((C1578-C1577)/($A$3))*$E$2*'PID Reaction'!$H$4</f>
        <v>-6.4372778780087119</v>
      </c>
      <c r="F1578" s="208">
        <f t="shared" si="124"/>
        <v>-3.4842185272447237</v>
      </c>
    </row>
    <row r="1579" spans="1:6" x14ac:dyDescent="0.25">
      <c r="A1579" s="208">
        <f t="shared" si="121"/>
        <v>0.19662499999999219</v>
      </c>
      <c r="B1579" s="208">
        <f t="shared" si="120"/>
        <v>3.4317536417337144E-3</v>
      </c>
      <c r="C1579" s="208">
        <f t="shared" si="122"/>
        <v>0.19123729285561186</v>
      </c>
      <c r="D1579" s="208">
        <f t="shared" si="123"/>
        <v>-0.36750835517234354</v>
      </c>
      <c r="E1579" s="208">
        <f>-((C1579-C1578)/($A$3))*$E$2*'PID Reaction'!$H$4</f>
        <v>-6.3906662945537045</v>
      </c>
      <c r="F1579" s="208">
        <f t="shared" si="124"/>
        <v>-3.6211816515520288</v>
      </c>
    </row>
    <row r="1580" spans="1:6" x14ac:dyDescent="0.25">
      <c r="A1580" s="208">
        <f t="shared" si="121"/>
        <v>0.19674999999999218</v>
      </c>
      <c r="B1580" s="208">
        <f t="shared" si="120"/>
        <v>3.4339353032987068E-3</v>
      </c>
      <c r="C1580" s="208">
        <f t="shared" si="122"/>
        <v>0.24107506082994623</v>
      </c>
      <c r="D1580" s="208">
        <f t="shared" si="123"/>
        <v>-0.46328358739934089</v>
      </c>
      <c r="E1580" s="208">
        <f>-((C1580-C1579)/($A$3))*$E$2*'PID Reaction'!$H$4</f>
        <v>-6.3274030220214907</v>
      </c>
      <c r="F1580" s="208">
        <f t="shared" si="124"/>
        <v>-3.7487093291988471</v>
      </c>
    </row>
    <row r="1581" spans="1:6" x14ac:dyDescent="0.25">
      <c r="A1581" s="208">
        <f t="shared" si="121"/>
        <v>0.19687499999999217</v>
      </c>
      <c r="B1581" s="208">
        <f t="shared" si="120"/>
        <v>3.4361169648636997E-3</v>
      </c>
      <c r="C1581" s="208">
        <f t="shared" si="122"/>
        <v>0.29028467725140034</v>
      </c>
      <c r="D1581" s="208">
        <f t="shared" si="123"/>
        <v>-0.55785167566110605</v>
      </c>
      <c r="E1581" s="208">
        <f>-((C1581-C1580)/($A$3))*$E$2*'PID Reaction'!$H$4</f>
        <v>-6.2476529008678128</v>
      </c>
      <c r="F1581" s="208">
        <f t="shared" si="124"/>
        <v>-3.8664692706962072</v>
      </c>
    </row>
    <row r="1582" spans="1:6" x14ac:dyDescent="0.25">
      <c r="A1582" s="208">
        <f t="shared" si="121"/>
        <v>0.19699999999999215</v>
      </c>
      <c r="B1582" s="208">
        <f t="shared" si="120"/>
        <v>3.4382986264286921E-3</v>
      </c>
      <c r="C1582" s="208">
        <f t="shared" si="122"/>
        <v>0.33873792024226818</v>
      </c>
      <c r="D1582" s="208">
        <f t="shared" si="123"/>
        <v>-0.65096621084637651</v>
      </c>
      <c r="E1582" s="208">
        <f>-((C1582-C1581)/($A$3))*$E$2*'PID Reaction'!$H$4</f>
        <v>-6.1516237301205798</v>
      </c>
      <c r="F1582" s="208">
        <f t="shared" si="124"/>
        <v>-3.9741546376268908</v>
      </c>
    </row>
    <row r="1583" spans="1:6" x14ac:dyDescent="0.25">
      <c r="A1583" s="208">
        <f t="shared" si="121"/>
        <v>0.19712499999999214</v>
      </c>
      <c r="B1583" s="208">
        <f t="shared" si="120"/>
        <v>3.440480287993685E-3</v>
      </c>
      <c r="C1583" s="208">
        <f t="shared" si="122"/>
        <v>0.38630853875145299</v>
      </c>
      <c r="D1583" s="208">
        <f t="shared" si="123"/>
        <v>-0.74238457126021729</v>
      </c>
      <c r="E1583" s="208">
        <f>-((C1583-C1582)/($A$3))*$E$2*'PID Reaction'!$H$4</f>
        <v>-6.0395657259261037</v>
      </c>
      <c r="F1583" s="208">
        <f t="shared" si="124"/>
        <v>-4.0714848421515466</v>
      </c>
    </row>
    <row r="1584" spans="1:6" x14ac:dyDescent="0.25">
      <c r="A1584" s="208">
        <f t="shared" si="121"/>
        <v>0.19724999999999213</v>
      </c>
      <c r="B1584" s="208">
        <f t="shared" si="120"/>
        <v>3.4426619495586774E-3</v>
      </c>
      <c r="C1584" s="208">
        <f t="shared" si="122"/>
        <v>0.43287258151750607</v>
      </c>
      <c r="D1584" s="208">
        <f t="shared" si="123"/>
        <v>-0.83186855480545219</v>
      </c>
      <c r="E1584" s="208">
        <f>-((C1584-C1583)/($A$3))*$E$2*'PID Reaction'!$H$4</f>
        <v>-5.9117708695780982</v>
      </c>
      <c r="F1584" s="208">
        <f t="shared" si="124"/>
        <v>-4.1582062781155544</v>
      </c>
    </row>
    <row r="1585" spans="1:6" x14ac:dyDescent="0.25">
      <c r="A1585" s="208">
        <f t="shared" si="121"/>
        <v>0.19737499999999211</v>
      </c>
      <c r="B1585" s="208">
        <f t="shared" si="120"/>
        <v>3.4448436111236703E-3</v>
      </c>
      <c r="C1585" s="208">
        <f t="shared" si="122"/>
        <v>0.47830872003940234</v>
      </c>
      <c r="D1585" s="208">
        <f t="shared" si="123"/>
        <v>-0.91918499964852107</v>
      </c>
      <c r="E1585" s="208">
        <f>-((C1585-C1584)/($A$3))*$E$2*'PID Reaction'!$H$4</f>
        <v>-5.7685721467399489</v>
      </c>
      <c r="F1585" s="208">
        <f t="shared" si="124"/>
        <v>-4.2340929818524868</v>
      </c>
    </row>
    <row r="1586" spans="1:6" x14ac:dyDescent="0.25">
      <c r="A1586" s="208">
        <f t="shared" si="121"/>
        <v>0.1974999999999921</v>
      </c>
      <c r="B1586" s="208">
        <f t="shared" si="120"/>
        <v>3.4470252726886631E-3</v>
      </c>
      <c r="C1586" s="208">
        <f t="shared" si="122"/>
        <v>0.52249856471319989</v>
      </c>
      <c r="D1586" s="208">
        <f t="shared" si="123"/>
        <v>-1.0041063917519448</v>
      </c>
      <c r="E1586" s="208">
        <f>-((C1586-C1585)/($A$3))*$E$2*'PID Reaction'!$H$4</f>
        <v>-5.6103426797853366</v>
      </c>
      <c r="F1586" s="208">
        <f t="shared" si="124"/>
        <v>-4.2989472209604518</v>
      </c>
    </row>
    <row r="1587" spans="1:6" x14ac:dyDescent="0.25">
      <c r="A1587" s="208">
        <f t="shared" si="121"/>
        <v>0.19762499999999208</v>
      </c>
      <c r="B1587" s="208">
        <f t="shared" ref="B1587:B1650" si="125">RADIANS(A1587)</f>
        <v>3.4492069342536556E-3</v>
      </c>
      <c r="C1587" s="208">
        <f t="shared" si="122"/>
        <v>0.56532697331116233</v>
      </c>
      <c r="D1587" s="208">
        <f t="shared" si="123"/>
        <v>-1.0864114576909931</v>
      </c>
      <c r="E1587" s="208">
        <f>-((C1587-C1586)/($A$3))*$E$2*'PID Reaction'!$H$4</f>
        <v>-5.437494755597311</v>
      </c>
      <c r="F1587" s="208">
        <f t="shared" si="124"/>
        <v>-4.3526000095191204</v>
      </c>
    </row>
    <row r="1588" spans="1:6" x14ac:dyDescent="0.25">
      <c r="A1588" s="208">
        <f t="shared" si="121"/>
        <v>0.19774999999999207</v>
      </c>
      <c r="B1588" s="208">
        <f t="shared" si="125"/>
        <v>3.4513885958186484E-3</v>
      </c>
      <c r="C1588" s="208">
        <f t="shared" si="122"/>
        <v>0.60668235099942669</v>
      </c>
      <c r="D1588" s="208">
        <f t="shared" si="123"/>
        <v>-1.1658857412096384</v>
      </c>
      <c r="E1588" s="208">
        <f>-((C1588-C1587)/($A$3))*$E$2*'PID Reaction'!$H$4</f>
        <v>-5.2504787513020421</v>
      </c>
      <c r="F1588" s="208">
        <f t="shared" si="124"/>
        <v>-4.3949115484041155</v>
      </c>
    </row>
    <row r="1589" spans="1:6" x14ac:dyDescent="0.25">
      <c r="A1589" s="208">
        <f t="shared" si="121"/>
        <v>0.19787499999999206</v>
      </c>
      <c r="B1589" s="208">
        <f t="shared" si="125"/>
        <v>3.4535702573836409E-3</v>
      </c>
      <c r="C1589" s="208">
        <f t="shared" si="122"/>
        <v>0.64645694111237029</v>
      </c>
      <c r="D1589" s="208">
        <f t="shared" si="123"/>
        <v>-1.2423221620132865</v>
      </c>
      <c r="E1589" s="208">
        <f>-((C1589-C1588)/($A$3))*$E$2*'PID Reaction'!$H$4</f>
        <v>-5.0497819607393195</v>
      </c>
      <c r="F1589" s="208">
        <f t="shared" si="124"/>
        <v>-4.4257715895507994</v>
      </c>
    </row>
    <row r="1590" spans="1:6" x14ac:dyDescent="0.25">
      <c r="A1590" s="208">
        <f t="shared" si="121"/>
        <v>0.19799999999999204</v>
      </c>
      <c r="B1590" s="208">
        <f t="shared" si="125"/>
        <v>3.4557519189486337E-3</v>
      </c>
      <c r="C1590" s="208">
        <f t="shared" si="122"/>
        <v>0.68454710592632007</v>
      </c>
      <c r="D1590" s="208">
        <f t="shared" si="123"/>
        <v>-1.3155215553428463</v>
      </c>
      <c r="E1590" s="208">
        <f>-((C1590-C1589)/($A$3))*$E$2*'PID Reaction'!$H$4</f>
        <v>-4.835927324779064</v>
      </c>
      <c r="F1590" s="208">
        <f t="shared" si="124"/>
        <v>-4.4450997232201122</v>
      </c>
    </row>
    <row r="1591" spans="1:6" x14ac:dyDescent="0.25">
      <c r="A1591" s="208">
        <f t="shared" si="121"/>
        <v>0.19812499999999203</v>
      </c>
      <c r="B1591" s="208">
        <f t="shared" si="125"/>
        <v>3.4579335805136262E-3</v>
      </c>
      <c r="C1591" s="208">
        <f t="shared" si="122"/>
        <v>0.72085359670065752</v>
      </c>
      <c r="D1591" s="208">
        <f t="shared" si="123"/>
        <v>-1.3852931909235218</v>
      </c>
      <c r="E1591" s="208">
        <f>-((C1591-C1590)/($A$3))*$E$2*'PID Reaction'!$H$4</f>
        <v>-4.6094720687098825</v>
      </c>
      <c r="F1591" s="208">
        <f t="shared" si="124"/>
        <v>-4.452845587515772</v>
      </c>
    </row>
    <row r="1592" spans="1:6" x14ac:dyDescent="0.25">
      <c r="A1592" s="208">
        <f t="shared" si="121"/>
        <v>0.19824999999999202</v>
      </c>
      <c r="B1592" s="208">
        <f t="shared" si="125"/>
        <v>3.460115242078619E-3</v>
      </c>
      <c r="C1592" s="208">
        <f t="shared" si="122"/>
        <v>0.75528181228304581</v>
      </c>
      <c r="D1592" s="208">
        <f t="shared" si="123"/>
        <v>-1.4514552699368204</v>
      </c>
      <c r="E1592" s="208">
        <f>-((C1592-C1591)/($A$3))*$E$2*'PID Reaction'!$H$4</f>
        <v>-4.3710062503400176</v>
      </c>
      <c r="F1592" s="208">
        <f t="shared" si="124"/>
        <v>-4.4489889996090817</v>
      </c>
    </row>
    <row r="1593" spans="1:6" x14ac:dyDescent="0.25">
      <c r="A1593" s="208">
        <f t="shared" si="121"/>
        <v>0.198374999999992</v>
      </c>
      <c r="B1593" s="208">
        <f t="shared" si="125"/>
        <v>3.4622969036436115E-3</v>
      </c>
      <c r="C1593" s="208">
        <f t="shared" si="122"/>
        <v>0.78774204560461336</v>
      </c>
      <c r="D1593" s="208">
        <f t="shared" si="123"/>
        <v>-1.5138353987202098</v>
      </c>
      <c r="E1593" s="208">
        <f>-((C1593-C1592)/($A$3))*$E$2*'PID Reaction'!$H$4</f>
        <v>-4.1211512225062163</v>
      </c>
      <c r="F1593" s="208">
        <f t="shared" si="124"/>
        <v>-4.4335400083273484</v>
      </c>
    </row>
    <row r="1594" spans="1:6" x14ac:dyDescent="0.25">
      <c r="A1594" s="208">
        <f t="shared" si="121"/>
        <v>0.19849999999999199</v>
      </c>
      <c r="B1594" s="208">
        <f t="shared" si="125"/>
        <v>3.4644785652086043E-3</v>
      </c>
      <c r="C1594" s="208">
        <f t="shared" si="122"/>
        <v>0.81814971742314058</v>
      </c>
      <c r="D1594" s="208">
        <f t="shared" si="123"/>
        <v>-1.5722710379607461</v>
      </c>
      <c r="E1594" s="208">
        <f>-((C1594-C1593)/($A$3))*$E$2*'PID Reaction'!$H$4</f>
        <v>-3.8605580140802154</v>
      </c>
      <c r="F1594" s="208">
        <f t="shared" si="124"/>
        <v>-4.4065388679708581</v>
      </c>
    </row>
    <row r="1595" spans="1:6" x14ac:dyDescent="0.25">
      <c r="A1595" s="208">
        <f t="shared" ref="A1595:A1658" si="126">A1594+$A$3</f>
        <v>0.19862499999999197</v>
      </c>
      <c r="B1595" s="208">
        <f t="shared" si="125"/>
        <v>3.4666602267735972E-3</v>
      </c>
      <c r="C1595" s="208">
        <f t="shared" ref="C1595:C1658" si="127">$C$2*COS(B1595*$B$2*360)</f>
        <v>0.84642559670490591</v>
      </c>
      <c r="D1595" s="208">
        <f t="shared" si="123"/>
        <v>-1.626609926211686</v>
      </c>
      <c r="E1595" s="208">
        <f>-((C1595-C1594)/($A$3))*$E$2*'PID Reaction'!$H$4</f>
        <v>-3.5899056336129269</v>
      </c>
      <c r="F1595" s="208">
        <f t="shared" si="124"/>
        <v>-4.3680559334248157</v>
      </c>
    </row>
    <row r="1596" spans="1:6" x14ac:dyDescent="0.25">
      <c r="A1596" s="208">
        <f t="shared" si="126"/>
        <v>0.19874999999999196</v>
      </c>
      <c r="B1596" s="208">
        <f t="shared" si="125"/>
        <v>3.4688418883385896E-3</v>
      </c>
      <c r="C1596" s="208">
        <f t="shared" si="127"/>
        <v>0.87249600707119102</v>
      </c>
      <c r="D1596" s="208">
        <f t="shared" si="123"/>
        <v>-1.6767104766289906</v>
      </c>
      <c r="E1596" s="208">
        <f>-((C1596-C1595)/($A$3))*$E$2*'PID Reaction'!$H$4</f>
        <v>-3.3098993001035564</v>
      </c>
      <c r="F1596" s="208">
        <f t="shared" si="124"/>
        <v>-4.3181914768409753</v>
      </c>
    </row>
    <row r="1597" spans="1:6" x14ac:dyDescent="0.25">
      <c r="A1597" s="208">
        <f t="shared" si="126"/>
        <v>0.19887499999999195</v>
      </c>
      <c r="B1597" s="208">
        <f t="shared" si="125"/>
        <v>3.4710235499035825E-3</v>
      </c>
      <c r="C1597" s="208">
        <f t="shared" si="127"/>
        <v>0.89629301877142142</v>
      </c>
      <c r="D1597" s="208">
        <f t="shared" si="123"/>
        <v>-1.7224421458937915</v>
      </c>
      <c r="E1597" s="208">
        <f>-((C1597-C1596)/($A$3))*$E$2*'PID Reaction'!$H$4</f>
        <v>-3.0212686054612519</v>
      </c>
      <c r="F1597" s="208">
        <f t="shared" si="124"/>
        <v>-4.2570754263659882</v>
      </c>
    </row>
    <row r="1598" spans="1:6" x14ac:dyDescent="0.25">
      <c r="A1598" s="208">
        <f t="shared" si="126"/>
        <v>0.19899999999999193</v>
      </c>
      <c r="B1598" s="208">
        <f t="shared" si="125"/>
        <v>3.4732052114685749E-3</v>
      </c>
      <c r="C1598" s="208">
        <f t="shared" si="127"/>
        <v>0.91775462568267074</v>
      </c>
      <c r="D1598" s="208">
        <f t="shared" si="123"/>
        <v>-1.7636857743594159</v>
      </c>
      <c r="E1598" s="208">
        <f>-((C1598-C1597)/($A$3))*$E$2*'PID Reaction'!$H$4</f>
        <v>-2.7247656134522136</v>
      </c>
      <c r="F1598" s="208">
        <f t="shared" si="124"/>
        <v>-4.1848670275968862</v>
      </c>
    </row>
    <row r="1599" spans="1:6" x14ac:dyDescent="0.25">
      <c r="A1599" s="208">
        <f t="shared" si="126"/>
        <v>0.19912499999999192</v>
      </c>
      <c r="B1599" s="208">
        <f t="shared" si="125"/>
        <v>3.4753868730335678E-3</v>
      </c>
      <c r="C1599" s="208">
        <f t="shared" si="127"/>
        <v>0.93682490687450759</v>
      </c>
      <c r="D1599" s="208">
        <f t="shared" si="123"/>
        <v>-1.8003338965370164</v>
      </c>
      <c r="E1599" s="208">
        <f>-((C1599-C1598)/($A$3))*$E$2*'PID Reaction'!$H$4</f>
        <v>-2.4211629001156054</v>
      </c>
      <c r="F1599" s="208">
        <f t="shared" si="124"/>
        <v>-4.1017544286468688</v>
      </c>
    </row>
    <row r="1600" spans="1:6" x14ac:dyDescent="0.25">
      <c r="A1600" s="208">
        <f t="shared" si="126"/>
        <v>0.19924999999999191</v>
      </c>
      <c r="B1600" s="208">
        <f t="shared" si="125"/>
        <v>3.4775685345985602E-3</v>
      </c>
      <c r="C1600" s="208">
        <f t="shared" si="127"/>
        <v>0.95345417231800256</v>
      </c>
      <c r="D1600" s="208">
        <f t="shared" si="123"/>
        <v>-1.8322910211103984</v>
      </c>
      <c r="E1600" s="208">
        <f>-((C1600-C1599)/($A$3))*$E$2*'PID Reaction'!$H$4</f>
        <v>-2.1112515407061205</v>
      </c>
      <c r="F1600" s="208">
        <f t="shared" si="124"/>
        <v>-4.0079541899013096</v>
      </c>
    </row>
    <row r="1601" spans="1:6" x14ac:dyDescent="0.25">
      <c r="A1601" s="208">
        <f t="shared" si="126"/>
        <v>0.19937499999999189</v>
      </c>
      <c r="B1601" s="208">
        <f t="shared" si="125"/>
        <v>3.4797501961635531E-3</v>
      </c>
      <c r="C1601" s="208">
        <f t="shared" si="127"/>
        <v>0.96759909235942376</v>
      </c>
      <c r="D1601" s="208">
        <f t="shared" si="123"/>
        <v>-1.8594738797507993</v>
      </c>
      <c r="E1601" s="208">
        <f>-((C1601-C1600)/($A$3))*$E$2*'PID Reaction'!$H$4</f>
        <v>-1.795839048458836</v>
      </c>
      <c r="F1601" s="208">
        <f t="shared" si="124"/>
        <v>-3.9037107197425533</v>
      </c>
    </row>
    <row r="1602" spans="1:6" x14ac:dyDescent="0.25">
      <c r="A1602" s="208">
        <f t="shared" si="126"/>
        <v>0.19949999999999188</v>
      </c>
      <c r="B1602" s="208">
        <f t="shared" si="125"/>
        <v>3.4819318577285455E-3</v>
      </c>
      <c r="C1602" s="208">
        <f t="shared" si="127"/>
        <v>0.97922281062109162</v>
      </c>
      <c r="D1602" s="208">
        <f t="shared" si="123"/>
        <v>-1.8818116440829766</v>
      </c>
      <c r="E1602" s="208">
        <f>-((C1602-C1601)/($A$3))*$E$2*'PID Reaction'!$H$4</f>
        <v>-1.4757472705013515</v>
      </c>
      <c r="F1602" s="208">
        <f t="shared" si="124"/>
        <v>-3.7892956377127431</v>
      </c>
    </row>
    <row r="1603" spans="1:6" x14ac:dyDescent="0.25">
      <c r="A1603" s="208">
        <f t="shared" si="126"/>
        <v>0.19962499999999186</v>
      </c>
      <c r="B1603" s="208">
        <f t="shared" si="125"/>
        <v>3.4841135192935383E-3</v>
      </c>
      <c r="C1603" s="208">
        <f t="shared" si="127"/>
        <v>0.98829504003536228</v>
      </c>
      <c r="D1603" s="208">
        <f t="shared" si="123"/>
        <v>-1.8992461102375573</v>
      </c>
      <c r="E1603" s="208">
        <f>-((C1603-C1602)/($A$3))*$E$2*'PID Reaction'!$H$4</f>
        <v>-1.1518102464358031</v>
      </c>
      <c r="F1603" s="208">
        <f t="shared" si="124"/>
        <v>-3.6650070667749528</v>
      </c>
    </row>
    <row r="1604" spans="1:6" x14ac:dyDescent="0.25">
      <c r="A1604" s="208">
        <f t="shared" si="126"/>
        <v>0.19974999999999185</v>
      </c>
      <c r="B1604" s="208">
        <f t="shared" si="125"/>
        <v>3.4862951808585312E-3</v>
      </c>
      <c r="C1604" s="208">
        <f t="shared" si="127"/>
        <v>0.99479214176138775</v>
      </c>
      <c r="D1604" s="208">
        <f t="shared" si="123"/>
        <v>-1.9117318505085295</v>
      </c>
      <c r="E1604" s="208">
        <f>-((C1604-C1603)/($A$3))*$E$2*'PID Reaction'!$H$4</f>
        <v>-0.82487203513619323</v>
      </c>
      <c r="F1604" s="208">
        <f t="shared" si="124"/>
        <v>-3.5311688565159627</v>
      </c>
    </row>
    <row r="1605" spans="1:6" x14ac:dyDescent="0.25">
      <c r="A1605" s="208">
        <f t="shared" si="126"/>
        <v>0.19987499999999184</v>
      </c>
      <c r="B1605" s="208">
        <f t="shared" si="125"/>
        <v>3.4884768424235236E-3</v>
      </c>
      <c r="C1605" s="208">
        <f t="shared" si="127"/>
        <v>0.99869718677911734</v>
      </c>
      <c r="D1605" s="208">
        <f t="shared" si="123"/>
        <v>-1.9192363317209011</v>
      </c>
      <c r="E1605" s="208">
        <f>-((C1605-C1604)/($A$3))*$E$2*'PID Reaction'!$H$4</f>
        <v>-0.49578451545094887</v>
      </c>
      <c r="F1605" s="208">
        <f t="shared" si="124"/>
        <v>-3.3881297393152927</v>
      </c>
    </row>
    <row r="1606" spans="1:6" x14ac:dyDescent="0.25">
      <c r="A1606" s="208">
        <f t="shared" si="126"/>
        <v>0.19999999999999182</v>
      </c>
      <c r="B1606" s="208">
        <f t="shared" si="125"/>
        <v>3.4906585039885165E-3</v>
      </c>
      <c r="C1606" s="208">
        <f t="shared" si="127"/>
        <v>1</v>
      </c>
      <c r="D1606" s="208">
        <f t="shared" si="123"/>
        <v>-1.9217400000000002</v>
      </c>
      <c r="E1606" s="208">
        <f>-((C1606-C1605)/($A$3))*$E$2*'PID Reaction'!$H$4</f>
        <v>-0.16540516652326243</v>
      </c>
      <c r="F1606" s="208">
        <f t="shared" si="124"/>
        <v>-3.2362624216788913</v>
      </c>
    </row>
    <row r="1607" spans="1:6" x14ac:dyDescent="0.25">
      <c r="A1607" s="208">
        <f t="shared" si="126"/>
        <v>0.20012499999999181</v>
      </c>
      <c r="B1607" s="208">
        <f t="shared" si="125"/>
        <v>3.4928401655535089E-3</v>
      </c>
      <c r="C1607" s="208">
        <f t="shared" si="127"/>
        <v>0.99869718677945851</v>
      </c>
      <c r="D1607" s="208">
        <f t="shared" si="123"/>
        <v>-1.9192363317215566</v>
      </c>
      <c r="E1607" s="208">
        <f>-((C1607-C1606)/($A$3))*$E$2*'PID Reaction'!$H$4</f>
        <v>0.16540516647994727</v>
      </c>
      <c r="F1607" s="208">
        <f t="shared" si="124"/>
        <v>-3.0759626131051765</v>
      </c>
    </row>
    <row r="1608" spans="1:6" x14ac:dyDescent="0.25">
      <c r="A1608" s="208">
        <f t="shared" si="126"/>
        <v>0.2002499999999918</v>
      </c>
      <c r="B1608" s="208">
        <f t="shared" si="125"/>
        <v>3.4950218271185018E-3</v>
      </c>
      <c r="C1608" s="208">
        <f t="shared" si="127"/>
        <v>0.99479214176206776</v>
      </c>
      <c r="D1608" s="208">
        <f t="shared" ref="D1608:D1671" si="128">-C1608*$D$2*$H$2</f>
        <v>-1.9117318505098362</v>
      </c>
      <c r="E1608" s="208">
        <f>-((C1608-C1607)/($A$3))*$E$2*'PID Reaction'!$H$4</f>
        <v>0.49578451540792978</v>
      </c>
      <c r="F1608" s="208">
        <f t="shared" ref="F1608:F1671" si="129">F1607+$F$3*(E1608-F1607)</f>
        <v>-2.9076479950139182</v>
      </c>
    </row>
    <row r="1609" spans="1:6" x14ac:dyDescent="0.25">
      <c r="A1609" s="208">
        <f t="shared" si="126"/>
        <v>0.20037499999999178</v>
      </c>
      <c r="B1609" s="208">
        <f t="shared" si="125"/>
        <v>3.4972034886834942E-3</v>
      </c>
      <c r="C1609" s="208">
        <f t="shared" si="127"/>
        <v>0.98829504003638213</v>
      </c>
      <c r="D1609" s="208">
        <f t="shared" si="128"/>
        <v>-1.8992461102395171</v>
      </c>
      <c r="E1609" s="208">
        <f>-((C1609-C1608)/($A$3))*$E$2*'PID Reaction'!$H$4</f>
        <v>0.8248720350930473</v>
      </c>
      <c r="F1609" s="208">
        <f t="shared" si="129"/>
        <v>-2.7317571324245065</v>
      </c>
    </row>
    <row r="1610" spans="1:6" x14ac:dyDescent="0.25">
      <c r="A1610" s="208">
        <f t="shared" si="126"/>
        <v>0.20049999999999177</v>
      </c>
      <c r="B1610" s="208">
        <f t="shared" si="125"/>
        <v>3.4993851502484871E-3</v>
      </c>
      <c r="C1610" s="208">
        <f t="shared" si="127"/>
        <v>0.97922281062244731</v>
      </c>
      <c r="D1610" s="208">
        <f t="shared" si="128"/>
        <v>-1.8818116440855821</v>
      </c>
      <c r="E1610" s="208">
        <f>-((C1610-C1609)/($A$3))*$E$2*'PID Reaction'!$H$4</f>
        <v>1.1518102463931643</v>
      </c>
      <c r="F1610" s="208">
        <f t="shared" si="129"/>
        <v>-2.5487483312192882</v>
      </c>
    </row>
    <row r="1611" spans="1:6" x14ac:dyDescent="0.25">
      <c r="A1611" s="208">
        <f t="shared" si="126"/>
        <v>0.20062499999999175</v>
      </c>
      <c r="B1611" s="208">
        <f t="shared" si="125"/>
        <v>3.5015668118134799E-3</v>
      </c>
      <c r="C1611" s="208">
        <f t="shared" si="127"/>
        <v>0.96759909236110819</v>
      </c>
      <c r="D1611" s="208">
        <f t="shared" si="128"/>
        <v>-1.859473879754036</v>
      </c>
      <c r="E1611" s="208">
        <f>-((C1611-C1610)/($A$3))*$E$2*'PID Reaction'!$H$4</f>
        <v>1.4757472704596146</v>
      </c>
      <c r="F1611" s="208">
        <f t="shared" si="129"/>
        <v>-2.3590984439697049</v>
      </c>
    </row>
    <row r="1612" spans="1:6" x14ac:dyDescent="0.25">
      <c r="A1612" s="208">
        <f t="shared" si="126"/>
        <v>0.20074999999999174</v>
      </c>
      <c r="B1612" s="208">
        <f t="shared" si="125"/>
        <v>3.5037484733784724E-3</v>
      </c>
      <c r="C1612" s="208">
        <f t="shared" si="127"/>
        <v>0.95345417232001839</v>
      </c>
      <c r="D1612" s="208">
        <f t="shared" si="128"/>
        <v>-1.8322910211142722</v>
      </c>
      <c r="E1612" s="208">
        <f>-((C1612-C1611)/($A$3))*$E$2*'PID Reaction'!$H$4</f>
        <v>1.7958390484167612</v>
      </c>
      <c r="F1612" s="208">
        <f t="shared" si="129"/>
        <v>-2.163301627436613</v>
      </c>
    </row>
    <row r="1613" spans="1:6" x14ac:dyDescent="0.25">
      <c r="A1613" s="208">
        <f t="shared" si="126"/>
        <v>0.20087499999999173</v>
      </c>
      <c r="B1613" s="208">
        <f t="shared" si="125"/>
        <v>3.5059301349434652E-3</v>
      </c>
      <c r="C1613" s="208">
        <f t="shared" si="127"/>
        <v>0.93682490687684117</v>
      </c>
      <c r="D1613" s="208">
        <f t="shared" si="128"/>
        <v>-1.8003338965415008</v>
      </c>
      <c r="E1613" s="208">
        <f>-((C1613-C1612)/($A$3))*$E$2*'PID Reaction'!$H$4</f>
        <v>2.1112515406657799</v>
      </c>
      <c r="F1613" s="208">
        <f t="shared" si="129"/>
        <v>-1.9618680549822711</v>
      </c>
    </row>
    <row r="1614" spans="1:6" x14ac:dyDescent="0.25">
      <c r="A1614" s="208">
        <f t="shared" si="126"/>
        <v>0.20099999999999171</v>
      </c>
      <c r="B1614" s="208">
        <f t="shared" si="125"/>
        <v>3.5081117965084577E-3</v>
      </c>
      <c r="C1614" s="208">
        <f t="shared" si="127"/>
        <v>0.91775462568532584</v>
      </c>
      <c r="D1614" s="208">
        <f t="shared" si="128"/>
        <v>-1.7636857743645182</v>
      </c>
      <c r="E1614" s="208">
        <f>-((C1614-C1613)/($A$3))*$E$2*'PID Reaction'!$H$4</f>
        <v>2.4211629000747852</v>
      </c>
      <c r="F1614" s="208">
        <f t="shared" si="129"/>
        <v>-1.7553225872493126</v>
      </c>
    </row>
    <row r="1615" spans="1:6" x14ac:dyDescent="0.25">
      <c r="A1615" s="208">
        <f t="shared" si="126"/>
        <v>0.2011249999999917</v>
      </c>
      <c r="B1615" s="208">
        <f t="shared" si="125"/>
        <v>3.5102934580734505E-3</v>
      </c>
      <c r="C1615" s="208">
        <f t="shared" si="127"/>
        <v>0.89629301877438616</v>
      </c>
      <c r="D1615" s="208">
        <f t="shared" si="128"/>
        <v>-1.722442145899489</v>
      </c>
      <c r="E1615" s="208">
        <f>-((C1615-C1614)/($A$3))*$E$2*'PID Reaction'!$H$4</f>
        <v>2.7247656134129015</v>
      </c>
      <c r="F1615" s="208">
        <f t="shared" si="129"/>
        <v>-1.5442034045697917</v>
      </c>
    </row>
    <row r="1616" spans="1:6" x14ac:dyDescent="0.25">
      <c r="A1616" s="208">
        <f t="shared" si="126"/>
        <v>0.20124999999999169</v>
      </c>
      <c r="B1616" s="208">
        <f t="shared" si="125"/>
        <v>3.512475119638443E-3</v>
      </c>
      <c r="C1616" s="208">
        <f t="shared" si="127"/>
        <v>0.87249600707445774</v>
      </c>
      <c r="D1616" s="208">
        <f t="shared" si="128"/>
        <v>-1.6767104766352685</v>
      </c>
      <c r="E1616" s="208">
        <f>-((C1616-C1615)/($A$3))*$E$2*'PID Reaction'!$H$4</f>
        <v>3.0212686054229128</v>
      </c>
      <c r="F1616" s="208">
        <f t="shared" si="129"/>
        <v>-1.329060604668348</v>
      </c>
    </row>
    <row r="1617" spans="1:6" x14ac:dyDescent="0.25">
      <c r="A1617" s="208">
        <f t="shared" si="126"/>
        <v>0.20137499999999167</v>
      </c>
      <c r="B1617" s="208">
        <f t="shared" si="125"/>
        <v>3.5146567812034358E-3</v>
      </c>
      <c r="C1617" s="208">
        <f t="shared" si="127"/>
        <v>0.84642559670845841</v>
      </c>
      <c r="D1617" s="208">
        <f t="shared" si="128"/>
        <v>-1.626609926218513</v>
      </c>
      <c r="E1617" s="208">
        <f>-((C1617-C1616)/($A$3))*$E$2*'PID Reaction'!$H$4</f>
        <v>3.3098993000672743</v>
      </c>
      <c r="F1617" s="208">
        <f t="shared" si="129"/>
        <v>-1.1104547693131224</v>
      </c>
    </row>
    <row r="1618" spans="1:6" x14ac:dyDescent="0.25">
      <c r="A1618" s="208">
        <f t="shared" si="126"/>
        <v>0.20149999999999166</v>
      </c>
      <c r="B1618" s="208">
        <f t="shared" si="125"/>
        <v>3.5168384427684283E-3</v>
      </c>
      <c r="C1618" s="208">
        <f t="shared" si="127"/>
        <v>0.81814971742698483</v>
      </c>
      <c r="D1618" s="208">
        <f t="shared" si="128"/>
        <v>-1.5722710379681339</v>
      </c>
      <c r="E1618" s="208">
        <f>-((C1618-C1617)/($A$3))*$E$2*'PID Reaction'!$H$4</f>
        <v>3.5899056335758841</v>
      </c>
      <c r="F1618" s="208">
        <f t="shared" si="129"/>
        <v>-0.88895550364901543</v>
      </c>
    </row>
    <row r="1619" spans="1:6" x14ac:dyDescent="0.25">
      <c r="A1619" s="208">
        <f t="shared" si="126"/>
        <v>0.20162499999999164</v>
      </c>
      <c r="B1619" s="208">
        <f t="shared" si="125"/>
        <v>3.5190201043334211E-3</v>
      </c>
      <c r="C1619" s="208">
        <f t="shared" si="127"/>
        <v>0.78774204560873162</v>
      </c>
      <c r="D1619" s="208">
        <f t="shared" si="128"/>
        <v>-1.5138353987281241</v>
      </c>
      <c r="E1619" s="208">
        <f>-((C1619-C1618)/($A$3))*$E$2*'PID Reaction'!$H$4</f>
        <v>3.8605580140454276</v>
      </c>
      <c r="F1619" s="208">
        <f t="shared" si="129"/>
        <v>-0.66513995201930132</v>
      </c>
    </row>
    <row r="1620" spans="1:6" x14ac:dyDescent="0.25">
      <c r="A1620" s="208">
        <f t="shared" si="126"/>
        <v>0.20174999999999163</v>
      </c>
      <c r="B1620" s="208">
        <f t="shared" si="125"/>
        <v>3.521201765898414E-3</v>
      </c>
      <c r="C1620" s="208">
        <f t="shared" si="127"/>
        <v>0.75528181228742741</v>
      </c>
      <c r="D1620" s="208">
        <f t="shared" si="128"/>
        <v>-1.451455269945241</v>
      </c>
      <c r="E1620" s="208">
        <f>-((C1620-C1619)/($A$3))*$E$2*'PID Reaction'!$H$4</f>
        <v>4.1211512224727818</v>
      </c>
      <c r="F1620" s="208">
        <f t="shared" si="129"/>
        <v>-0.43959129414341147</v>
      </c>
    </row>
    <row r="1621" spans="1:6" x14ac:dyDescent="0.25">
      <c r="A1621" s="208">
        <f t="shared" si="126"/>
        <v>0.20187499999999162</v>
      </c>
      <c r="B1621" s="208">
        <f t="shared" si="125"/>
        <v>3.5233834274634064E-3</v>
      </c>
      <c r="C1621" s="208">
        <f t="shared" si="127"/>
        <v>0.72085359670529114</v>
      </c>
      <c r="D1621" s="208">
        <f t="shared" si="128"/>
        <v>-1.3852931909324262</v>
      </c>
      <c r="E1621" s="208">
        <f>-((C1621-C1620)/($A$3))*$E$2*'PID Reaction'!$H$4</f>
        <v>4.37100625030802</v>
      </c>
      <c r="F1621" s="208">
        <f t="shared" si="129"/>
        <v>-0.21289722556802576</v>
      </c>
    </row>
    <row r="1622" spans="1:6" x14ac:dyDescent="0.25">
      <c r="A1622" s="208">
        <f t="shared" si="126"/>
        <v>0.2019999999999916</v>
      </c>
      <c r="B1622" s="208">
        <f t="shared" si="125"/>
        <v>3.5255650890283993E-3</v>
      </c>
      <c r="C1622" s="208">
        <f t="shared" si="127"/>
        <v>0.68454710593118318</v>
      </c>
      <c r="D1622" s="208">
        <f t="shared" si="128"/>
        <v>-1.315521555352192</v>
      </c>
      <c r="E1622" s="208">
        <f>-((C1622-C1621)/($A$3))*$E$2*'PID Reaction'!$H$4</f>
        <v>4.6094720686807475</v>
      </c>
      <c r="F1622" s="208">
        <f t="shared" si="129"/>
        <v>1.4351573647608334E-2</v>
      </c>
    </row>
    <row r="1623" spans="1:6" x14ac:dyDescent="0.25">
      <c r="A1623" s="208">
        <f t="shared" si="126"/>
        <v>0.20212499999999159</v>
      </c>
      <c r="B1623" s="208">
        <f t="shared" si="125"/>
        <v>3.5277467505933917E-3</v>
      </c>
      <c r="C1623" s="208">
        <f t="shared" si="127"/>
        <v>0.64645694111747098</v>
      </c>
      <c r="D1623" s="208">
        <f t="shared" si="128"/>
        <v>-1.2423221620230889</v>
      </c>
      <c r="E1623" s="208">
        <f>-((C1623-C1622)/($A$3))*$E$2*'PID Reaction'!$H$4</f>
        <v>4.8359273247488996</v>
      </c>
      <c r="F1623" s="208">
        <f t="shared" si="129"/>
        <v>0.24156297802340593</v>
      </c>
    </row>
    <row r="1624" spans="1:6" x14ac:dyDescent="0.25">
      <c r="A1624" s="208">
        <f t="shared" si="126"/>
        <v>0.20224999999999158</v>
      </c>
      <c r="B1624" s="208">
        <f t="shared" si="125"/>
        <v>3.5299284121583846E-3</v>
      </c>
      <c r="C1624" s="208">
        <f t="shared" si="127"/>
        <v>0.60668235100474133</v>
      </c>
      <c r="D1624" s="208">
        <f t="shared" si="128"/>
        <v>-1.1658857412198518</v>
      </c>
      <c r="E1624" s="208">
        <f>-((C1624-C1623)/($A$3))*$E$2*'PID Reaction'!$H$4</f>
        <v>5.0497819607121563</v>
      </c>
      <c r="F1624" s="208">
        <f t="shared" si="129"/>
        <v>0.4681449595163954</v>
      </c>
    </row>
    <row r="1625" spans="1:6" x14ac:dyDescent="0.25">
      <c r="A1625" s="208">
        <f t="shared" si="126"/>
        <v>0.20237499999999156</v>
      </c>
      <c r="B1625" s="208">
        <f t="shared" si="125"/>
        <v>3.532110073723377E-3</v>
      </c>
      <c r="C1625" s="208">
        <f t="shared" si="127"/>
        <v>0.56532697331668869</v>
      </c>
      <c r="D1625" s="208">
        <f t="shared" si="128"/>
        <v>-1.0864114577016135</v>
      </c>
      <c r="E1625" s="208">
        <f>-((C1625-C1624)/($A$3))*$E$2*'PID Reaction'!$H$4</f>
        <v>5.2504787512751632</v>
      </c>
      <c r="F1625" s="208">
        <f t="shared" si="129"/>
        <v>0.69350713012444887</v>
      </c>
    </row>
    <row r="1626" spans="1:6" x14ac:dyDescent="0.25">
      <c r="A1626" s="208">
        <f t="shared" si="126"/>
        <v>0.20249999999999155</v>
      </c>
      <c r="B1626" s="208">
        <f t="shared" si="125"/>
        <v>3.5342917352883699E-3</v>
      </c>
      <c r="C1626" s="208">
        <f t="shared" si="127"/>
        <v>0.522498564718888</v>
      </c>
      <c r="D1626" s="208">
        <f t="shared" si="128"/>
        <v>-1.0041063917628759</v>
      </c>
      <c r="E1626" s="208">
        <f>-((C1626-C1625)/($A$3))*$E$2*'PID Reaction'!$H$4</f>
        <v>5.4374947555767736</v>
      </c>
      <c r="F1626" s="208">
        <f t="shared" si="129"/>
        <v>0.91706228021707759</v>
      </c>
    </row>
    <row r="1627" spans="1:6" x14ac:dyDescent="0.25">
      <c r="A1627" s="208">
        <f t="shared" si="126"/>
        <v>0.20262499999999153</v>
      </c>
      <c r="B1627" s="208">
        <f t="shared" si="125"/>
        <v>3.5364733968533623E-3</v>
      </c>
      <c r="C1627" s="208">
        <f t="shared" si="127"/>
        <v>0.47830872004527347</v>
      </c>
      <c r="D1627" s="208">
        <f t="shared" si="128"/>
        <v>-0.91918499965980394</v>
      </c>
      <c r="E1627" s="208">
        <f>-((C1627-C1626)/($A$3))*$E$2*'PID Reaction'!$H$4</f>
        <v>5.6103426797621001</v>
      </c>
      <c r="F1627" s="208">
        <f t="shared" si="129"/>
        <v>1.1382279085837919</v>
      </c>
    </row>
    <row r="1628" spans="1:6" x14ac:dyDescent="0.25">
      <c r="A1628" s="208">
        <f t="shared" si="126"/>
        <v>0.20274999999999152</v>
      </c>
      <c r="B1628" s="208">
        <f t="shared" si="125"/>
        <v>3.5386550584183551E-3</v>
      </c>
      <c r="C1628" s="208">
        <f t="shared" si="127"/>
        <v>0.4328725815235327</v>
      </c>
      <c r="D1628" s="208">
        <f t="shared" si="128"/>
        <v>-0.8318685548170337</v>
      </c>
      <c r="E1628" s="208">
        <f>-((C1628-C1627)/($A$3))*$E$2*'PID Reaction'!$H$4</f>
        <v>5.7685721467202082</v>
      </c>
      <c r="F1628" s="208">
        <f t="shared" si="129"/>
        <v>1.3564277402156097</v>
      </c>
    </row>
    <row r="1629" spans="1:6" x14ac:dyDescent="0.25">
      <c r="A1629" s="208">
        <f t="shared" si="126"/>
        <v>0.20287499999999151</v>
      </c>
      <c r="B1629" s="208">
        <f t="shared" si="125"/>
        <v>3.540836719983348E-3</v>
      </c>
      <c r="C1629" s="208">
        <f t="shared" si="127"/>
        <v>0.3863085387576195</v>
      </c>
      <c r="D1629" s="208">
        <f t="shared" si="128"/>
        <v>-0.74238457127206769</v>
      </c>
      <c r="E1629" s="208">
        <f>-((C1629-C1628)/($A$3))*$E$2*'PID Reaction'!$H$4</f>
        <v>5.9117708695603381</v>
      </c>
      <c r="F1629" s="208">
        <f t="shared" si="129"/>
        <v>1.5710932278615619</v>
      </c>
    </row>
    <row r="1630" spans="1:6" x14ac:dyDescent="0.25">
      <c r="A1630" s="208">
        <f t="shared" si="126"/>
        <v>0.20299999999999149</v>
      </c>
      <c r="B1630" s="208">
        <f t="shared" si="125"/>
        <v>3.5430183815483404E-3</v>
      </c>
      <c r="C1630" s="208">
        <f t="shared" si="127"/>
        <v>0.33873792024857174</v>
      </c>
      <c r="D1630" s="208">
        <f t="shared" si="128"/>
        <v>-0.65096621085849027</v>
      </c>
      <c r="E1630" s="208">
        <f>-((C1630-C1629)/($A$3))*$E$2*'PID Reaction'!$H$4</f>
        <v>6.0395657259087026</v>
      </c>
      <c r="F1630" s="208">
        <f t="shared" si="129"/>
        <v>1.7816650334510558</v>
      </c>
    </row>
    <row r="1631" spans="1:6" x14ac:dyDescent="0.25">
      <c r="A1631" s="208">
        <f t="shared" si="126"/>
        <v>0.20312499999999148</v>
      </c>
      <c r="B1631" s="208">
        <f t="shared" si="125"/>
        <v>3.5452000431133333E-3</v>
      </c>
      <c r="C1631" s="208">
        <f t="shared" si="127"/>
        <v>0.29028467725778434</v>
      </c>
      <c r="D1631" s="208">
        <f t="shared" si="128"/>
        <v>-0.55785167567337446</v>
      </c>
      <c r="E1631" s="208">
        <f>-((C1631-C1630)/($A$3))*$E$2*'PID Reaction'!$H$4</f>
        <v>6.1516237301103676</v>
      </c>
      <c r="F1631" s="208">
        <f t="shared" si="129"/>
        <v>1.9875944855197916</v>
      </c>
    </row>
    <row r="1632" spans="1:6" x14ac:dyDescent="0.25">
      <c r="A1632" s="208">
        <f t="shared" si="126"/>
        <v>0.20324999999999147</v>
      </c>
      <c r="B1632" s="208">
        <f t="shared" si="125"/>
        <v>3.5473817046783257E-3</v>
      </c>
      <c r="C1632" s="208">
        <f t="shared" si="127"/>
        <v>0.24107506083642072</v>
      </c>
      <c r="D1632" s="208">
        <f t="shared" si="128"/>
        <v>-0.46328358741178316</v>
      </c>
      <c r="E1632" s="208">
        <f>-((C1632-C1631)/($A$3))*$E$2*'PID Reaction'!$H$4</f>
        <v>6.2476529008563242</v>
      </c>
      <c r="F1632" s="208">
        <f t="shared" si="129"/>
        <v>2.1883450088420608</v>
      </c>
    </row>
    <row r="1633" spans="1:6" x14ac:dyDescent="0.25">
      <c r="A1633" s="208">
        <f t="shared" si="126"/>
        <v>0.20337499999999145</v>
      </c>
      <c r="B1633" s="208">
        <f t="shared" si="125"/>
        <v>3.5495633662433186E-3</v>
      </c>
      <c r="C1633" s="208">
        <f t="shared" si="127"/>
        <v>0.19123729286216001</v>
      </c>
      <c r="D1633" s="208">
        <f t="shared" si="128"/>
        <v>-0.36750835518492742</v>
      </c>
      <c r="E1633" s="208">
        <f>-((C1633-C1632)/($A$3))*$E$2*'PID Reaction'!$H$4</f>
        <v>6.3274030220121391</v>
      </c>
      <c r="F1633" s="208">
        <f t="shared" si="129"/>
        <v>2.3833935225464171</v>
      </c>
    </row>
    <row r="1634" spans="1:6" x14ac:dyDescent="0.25">
      <c r="A1634" s="208">
        <f t="shared" si="126"/>
        <v>0.20349999999999144</v>
      </c>
      <c r="B1634" s="208">
        <f t="shared" si="125"/>
        <v>3.551745027808311E-3</v>
      </c>
      <c r="C1634" s="208">
        <f t="shared" si="127"/>
        <v>0.1409012319410452</v>
      </c>
      <c r="D1634" s="208">
        <f t="shared" si="128"/>
        <v>-0.27077553347038419</v>
      </c>
      <c r="E1634" s="208">
        <f>-((C1634-C1633)/($A$3))*$E$2*'PID Reaction'!$H$4</f>
        <v>6.3906662945447348</v>
      </c>
      <c r="F1634" s="208">
        <f t="shared" si="129"/>
        <v>2.5722318030680218</v>
      </c>
    </row>
    <row r="1635" spans="1:6" x14ac:dyDescent="0.25">
      <c r="A1635" s="208">
        <f t="shared" si="126"/>
        <v>0.20362499999999142</v>
      </c>
      <c r="B1635" s="208">
        <f t="shared" si="125"/>
        <v>3.5539266893733039E-3</v>
      </c>
      <c r="C1635" s="208">
        <f t="shared" si="127"/>
        <v>9.0198035044355654E-2</v>
      </c>
      <c r="D1635" s="208">
        <f t="shared" si="128"/>
        <v>-0.17333717186614003</v>
      </c>
      <c r="E1635" s="208">
        <f>-((C1635-C1634)/($A$3))*$E$2*'PID Reaction'!$H$4</f>
        <v>6.4372778780037043</v>
      </c>
      <c r="F1635" s="208">
        <f t="shared" si="129"/>
        <v>2.7543678083900818</v>
      </c>
    </row>
    <row r="1636" spans="1:6" x14ac:dyDescent="0.25">
      <c r="A1636" s="208">
        <f t="shared" si="126"/>
        <v>0.20374999999999141</v>
      </c>
      <c r="B1636" s="208">
        <f t="shared" si="125"/>
        <v>3.5561083509382963E-3</v>
      </c>
      <c r="C1636" s="208">
        <f t="shared" si="127"/>
        <v>3.9259815762575902E-2</v>
      </c>
      <c r="D1636" s="208">
        <f t="shared" si="128"/>
        <v>-7.5447158343572629E-2</v>
      </c>
      <c r="E1636" s="208">
        <f>-((C1636-C1635)/($A$3))*$E$2*'PID Reaction'!$H$4</f>
        <v>6.4671163200147568</v>
      </c>
      <c r="F1636" s="208">
        <f t="shared" si="129"/>
        <v>2.9293269601212795</v>
      </c>
    </row>
    <row r="1637" spans="1:6" x14ac:dyDescent="0.25">
      <c r="A1637" s="208">
        <f t="shared" si="126"/>
        <v>0.2038749999999914</v>
      </c>
      <c r="B1637" s="208">
        <f t="shared" si="125"/>
        <v>3.5582900125032892E-3</v>
      </c>
      <c r="C1637" s="208">
        <f t="shared" si="127"/>
        <v>-1.1780699933240294E-2</v>
      </c>
      <c r="D1637" s="208">
        <f t="shared" si="128"/>
        <v>2.2639442289705203E-2</v>
      </c>
      <c r="E1637" s="208">
        <f>-((C1637-C1636)/($A$3))*$E$2*'PID Reaction'!$H$4</f>
        <v>6.4801038727408233</v>
      </c>
      <c r="F1637" s="208">
        <f t="shared" si="129"/>
        <v>3.0966533800696068</v>
      </c>
    </row>
    <row r="1638" spans="1:6" x14ac:dyDescent="0.25">
      <c r="A1638" s="208">
        <f t="shared" si="126"/>
        <v>0.20399999999999138</v>
      </c>
      <c r="B1638" s="208">
        <f t="shared" si="125"/>
        <v>3.560471674068282E-3</v>
      </c>
      <c r="C1638" s="208">
        <f t="shared" si="127"/>
        <v>-6.2790519525797756E-2</v>
      </c>
      <c r="D1638" s="208">
        <f t="shared" si="128"/>
        <v>0.12066705299350659</v>
      </c>
      <c r="E1638" s="208">
        <f>-((C1638-C1637)/($A$3))*$E$2*'PID Reaction'!$H$4</f>
        <v>6.4762066954710935</v>
      </c>
      <c r="F1638" s="208">
        <f t="shared" si="129"/>
        <v>3.2559110780908118</v>
      </c>
    </row>
    <row r="1639" spans="1:6" x14ac:dyDescent="0.25">
      <c r="A1639" s="208">
        <f t="shared" si="126"/>
        <v>0.20412499999999137</v>
      </c>
      <c r="B1639" s="208">
        <f t="shared" si="125"/>
        <v>3.5626533356332745E-3</v>
      </c>
      <c r="C1639" s="208">
        <f t="shared" si="127"/>
        <v>-0.11363673048040809</v>
      </c>
      <c r="D1639" s="208">
        <f t="shared" si="128"/>
        <v>0.21838025043341946</v>
      </c>
      <c r="E1639" s="208">
        <f>-((C1639-C1638)/($A$3))*$E$2*'PID Reaction'!$H$4</f>
        <v>6.4554349427973277</v>
      </c>
      <c r="F1639" s="208">
        <f t="shared" si="129"/>
        <v>3.4066850881160198</v>
      </c>
    </row>
    <row r="1640" spans="1:6" x14ac:dyDescent="0.25">
      <c r="A1640" s="208">
        <f t="shared" si="126"/>
        <v>0.20424999999999136</v>
      </c>
      <c r="B1640" s="208">
        <f t="shared" si="125"/>
        <v>3.5648349971982673E-3</v>
      </c>
      <c r="C1640" s="208">
        <f t="shared" si="127"/>
        <v>-0.16418684656537577</v>
      </c>
      <c r="D1640" s="208">
        <f t="shared" si="128"/>
        <v>0.31552443051854523</v>
      </c>
      <c r="E1640" s="208">
        <f>-((C1640-C1639)/($A$3))*$E$2*'PID Reaction'!$H$4</f>
        <v>6.4178427381474954</v>
      </c>
      <c r="F1640" s="208">
        <f t="shared" si="129"/>
        <v>3.5485825493981138</v>
      </c>
    </row>
    <row r="1641" spans="1:6" x14ac:dyDescent="0.25">
      <c r="A1641" s="208">
        <f t="shared" si="126"/>
        <v>0.20437499999999134</v>
      </c>
      <c r="B1641" s="208">
        <f t="shared" si="125"/>
        <v>3.5670166587632598E-3</v>
      </c>
      <c r="C1641" s="208">
        <f t="shared" si="127"/>
        <v>-0.21430915306159853</v>
      </c>
      <c r="D1641" s="208">
        <f t="shared" si="128"/>
        <v>0.41184647180459638</v>
      </c>
      <c r="E1641" s="208">
        <f>-((C1641-C1640)/($A$3))*$E$2*'PID Reaction'!$H$4</f>
        <v>6.3635280327604411</v>
      </c>
      <c r="F1641" s="208">
        <f t="shared" si="129"/>
        <v>3.6812337301599167</v>
      </c>
    </row>
    <row r="1642" spans="1:6" x14ac:dyDescent="0.25">
      <c r="A1642" s="208">
        <f t="shared" si="126"/>
        <v>0.20449999999999133</v>
      </c>
      <c r="B1642" s="208">
        <f t="shared" si="125"/>
        <v>3.5691983203282526E-3</v>
      </c>
      <c r="C1642" s="208">
        <f t="shared" si="127"/>
        <v>-0.26387304996196465</v>
      </c>
      <c r="D1642" s="208">
        <f t="shared" si="128"/>
        <v>0.50709539503390599</v>
      </c>
      <c r="E1642" s="208">
        <f>-((C1642-C1641)/($A$3))*$E$2*'PID Reaction'!$H$4</f>
        <v>6.2926323504704813</v>
      </c>
      <c r="F1642" s="208">
        <f t="shared" si="129"/>
        <v>3.8042929909773497</v>
      </c>
    </row>
    <row r="1643" spans="1:6" x14ac:dyDescent="0.25">
      <c r="A1643" s="208">
        <f t="shared" si="126"/>
        <v>0.20462499999999131</v>
      </c>
      <c r="B1643" s="208">
        <f t="shared" si="125"/>
        <v>3.5713799818932451E-3</v>
      </c>
      <c r="C1643" s="208">
        <f t="shared" si="127"/>
        <v>-0.31274939226615689</v>
      </c>
      <c r="D1643" s="208">
        <f t="shared" si="128"/>
        <v>0.60102301709356443</v>
      </c>
      <c r="E1643" s="208">
        <f>-((C1643-C1642)/($A$3))*$E$2*'PID Reaction'!$H$4</f>
        <v>6.2053404189402466</v>
      </c>
      <c r="F1643" s="208">
        <f t="shared" si="129"/>
        <v>3.9174396853864835</v>
      </c>
    </row>
    <row r="1644" spans="1:6" x14ac:dyDescent="0.25">
      <c r="A1644" s="208">
        <f t="shared" si="126"/>
        <v>0.2047499999999913</v>
      </c>
      <c r="B1644" s="208">
        <f t="shared" si="125"/>
        <v>3.5735616434582379E-3</v>
      </c>
      <c r="C1644" s="208">
        <f t="shared" si="127"/>
        <v>-0.36081082648432133</v>
      </c>
      <c r="D1644" s="208">
        <f t="shared" si="128"/>
        <v>0.69338459768797966</v>
      </c>
      <c r="E1644" s="208">
        <f>-((C1644-C1643)/($A$3))*$E$2*'PID Reaction'!$H$4</f>
        <v>6.1018796883381574</v>
      </c>
      <c r="F1644" s="208">
        <f t="shared" si="129"/>
        <v>4.0203789953686933</v>
      </c>
    </row>
    <row r="1645" spans="1:6" x14ac:dyDescent="0.25">
      <c r="A1645" s="208">
        <f t="shared" si="126"/>
        <v>0.20487499999999129</v>
      </c>
      <c r="B1645" s="208">
        <f t="shared" si="125"/>
        <v>3.5757433050232308E-3</v>
      </c>
      <c r="C1645" s="208">
        <f t="shared" si="127"/>
        <v>-0.40793212247265936</v>
      </c>
      <c r="D1645" s="208">
        <f t="shared" si="128"/>
        <v>0.78393947704060851</v>
      </c>
      <c r="E1645" s="208">
        <f>-((C1645-C1644)/($A$3))*$E$2*'PID Reaction'!$H$4</f>
        <v>5.9825197386793949</v>
      </c>
      <c r="F1645" s="208">
        <f t="shared" si="129"/>
        <v>4.1128426995361052</v>
      </c>
    </row>
    <row r="1646" spans="1:6" x14ac:dyDescent="0.25">
      <c r="A1646" s="208">
        <f t="shared" si="126"/>
        <v>0.20499999999999127</v>
      </c>
      <c r="B1646" s="208">
        <f t="shared" si="125"/>
        <v>3.5779249665882232E-3</v>
      </c>
      <c r="C1646" s="208">
        <f t="shared" si="127"/>
        <v>-0.45399049973637601</v>
      </c>
      <c r="D1646" s="208">
        <f t="shared" si="128"/>
        <v>0.87245170296338326</v>
      </c>
      <c r="E1646" s="208">
        <f>-((C1646-C1645)/($A$3))*$E$2*'PID Reaction'!$H$4</f>
        <v>5.8475715774014638</v>
      </c>
      <c r="F1646" s="208">
        <f t="shared" si="129"/>
        <v>4.1945898720161834</v>
      </c>
    </row>
    <row r="1647" spans="1:6" x14ac:dyDescent="0.25">
      <c r="A1647" s="208">
        <f t="shared" si="126"/>
        <v>0.20512499999999126</v>
      </c>
      <c r="B1647" s="208">
        <f t="shared" si="125"/>
        <v>3.5801066281532161E-3</v>
      </c>
      <c r="C1647" s="208">
        <f t="shared" si="127"/>
        <v>-0.49886594734981154</v>
      </c>
      <c r="D1647" s="208">
        <f t="shared" si="128"/>
        <v>0.95869064566002693</v>
      </c>
      <c r="E1647" s="208">
        <f>-((C1647-C1646)/($A$3))*$E$2*'PID Reaction'!$H$4</f>
        <v>5.6973868290017746</v>
      </c>
      <c r="F1647" s="208">
        <f t="shared" si="129"/>
        <v>4.2654075102147289</v>
      </c>
    </row>
    <row r="1648" spans="1:6" x14ac:dyDescent="0.25">
      <c r="A1648" s="208">
        <f t="shared" si="126"/>
        <v>0.20524999999999125</v>
      </c>
      <c r="B1648" s="208">
        <f t="shared" si="125"/>
        <v>3.5822882897182085E-3</v>
      </c>
      <c r="C1648" s="208">
        <f t="shared" si="127"/>
        <v>-0.54244153666011863</v>
      </c>
      <c r="D1648" s="208">
        <f t="shared" si="128"/>
        <v>1.0424315986612163</v>
      </c>
      <c r="E1648" s="208">
        <f>-((C1648-C1647)/($A$3))*$E$2*'PID Reaction'!$H$4</f>
        <v>5.5323568188365861</v>
      </c>
      <c r="F1648" s="208">
        <f t="shared" si="129"/>
        <v>4.3251110898212852</v>
      </c>
    </row>
    <row r="1649" spans="1:6" x14ac:dyDescent="0.25">
      <c r="A1649" s="208">
        <f t="shared" si="126"/>
        <v>0.20537499999999123</v>
      </c>
      <c r="B1649" s="208">
        <f t="shared" si="125"/>
        <v>3.5844699512832014E-3</v>
      </c>
      <c r="C1649" s="208">
        <f t="shared" si="127"/>
        <v>-0.58460372595956533</v>
      </c>
      <c r="D1649" s="208">
        <f t="shared" si="128"/>
        <v>1.1234563643255351</v>
      </c>
      <c r="E1649" s="208">
        <f>-((C1649-C1648)/($A$3))*$E$2*'PID Reaction'!$H$4</f>
        <v>5.352911553457754</v>
      </c>
      <c r="F1649" s="208">
        <f t="shared" si="129"/>
        <v>4.3735450456100331</v>
      </c>
    </row>
    <row r="1650" spans="1:6" x14ac:dyDescent="0.25">
      <c r="A1650" s="208">
        <f t="shared" si="126"/>
        <v>0.20549999999999122</v>
      </c>
      <c r="B1650" s="208">
        <f t="shared" si="125"/>
        <v>3.5866516128481938E-3</v>
      </c>
      <c r="C1650" s="208">
        <f t="shared" si="127"/>
        <v>-0.62524265633289722</v>
      </c>
      <c r="D1650" s="208">
        <f t="shared" si="128"/>
        <v>1.2015538223811819</v>
      </c>
      <c r="E1650" s="208">
        <f>-((C1650-C1649)/($A$3))*$E$2*'PID Reaction'!$H$4</f>
        <v>5.1595186001982158</v>
      </c>
      <c r="F1650" s="208">
        <f t="shared" si="129"/>
        <v>4.4105831767851846</v>
      </c>
    </row>
    <row r="1651" spans="1:6" x14ac:dyDescent="0.25">
      <c r="A1651" s="208">
        <f t="shared" si="126"/>
        <v>0.2056249999999912</v>
      </c>
      <c r="B1651" s="208">
        <f t="shared" ref="B1651:B1714" si="130">RADIANS(A1651)</f>
        <v>3.5888332744131867E-3</v>
      </c>
      <c r="C1651" s="208">
        <f t="shared" si="127"/>
        <v>-0.66425243790860344</v>
      </c>
      <c r="D1651" s="208">
        <f t="shared" si="128"/>
        <v>1.2765204800264798</v>
      </c>
      <c r="E1651" s="208">
        <f>-((C1651-C1650)/($A$3))*$E$2*'PID Reaction'!$H$4</f>
        <v>4.9526818688516618</v>
      </c>
      <c r="F1651" s="208">
        <f t="shared" si="129"/>
        <v>4.4361289758129345</v>
      </c>
    </row>
    <row r="1652" spans="1:6" x14ac:dyDescent="0.25">
      <c r="A1652" s="208">
        <f t="shared" si="126"/>
        <v>0.20574999999999119</v>
      </c>
      <c r="B1652" s="208">
        <f t="shared" si="130"/>
        <v>3.5910149359781791E-3</v>
      </c>
      <c r="C1652" s="208">
        <f t="shared" si="127"/>
        <v>-0.70153142576829286</v>
      </c>
      <c r="D1652" s="208">
        <f t="shared" si="128"/>
        <v>1.3481610021559591</v>
      </c>
      <c r="E1652" s="208">
        <f>-((C1652-C1651)/($A$3))*$E$2*'PID Reaction'!$H$4</f>
        <v>4.7329402986661675</v>
      </c>
      <c r="F1652" s="208">
        <f t="shared" si="129"/>
        <v>4.4501158798836045</v>
      </c>
    </row>
    <row r="1653" spans="1:6" x14ac:dyDescent="0.25">
      <c r="A1653" s="208">
        <f t="shared" si="126"/>
        <v>0.20587499999999118</v>
      </c>
      <c r="B1653" s="208">
        <f t="shared" si="130"/>
        <v>3.593196597543172E-3</v>
      </c>
      <c r="C1653" s="208">
        <f t="shared" si="127"/>
        <v>-0.73698248479551087</v>
      </c>
      <c r="D1653" s="208">
        <f t="shared" si="128"/>
        <v>1.4162887203309251</v>
      </c>
      <c r="E1653" s="208">
        <f>-((C1653-C1652)/($A$3))*$E$2*'PID Reaction'!$H$4</f>
        <v>4.5008664540955987</v>
      </c>
      <c r="F1653" s="208">
        <f t="shared" si="129"/>
        <v>4.4525074443502524</v>
      </c>
    </row>
    <row r="1654" spans="1:6" x14ac:dyDescent="0.25">
      <c r="A1654" s="208">
        <f t="shared" si="126"/>
        <v>0.20599999999999116</v>
      </c>
      <c r="B1654" s="208">
        <f t="shared" si="130"/>
        <v>3.5953782591081648E-3</v>
      </c>
      <c r="C1654" s="208">
        <f t="shared" si="127"/>
        <v>-0.77051324277348876</v>
      </c>
      <c r="D1654" s="208">
        <f t="shared" si="128"/>
        <v>1.4807261191675243</v>
      </c>
      <c r="E1654" s="208">
        <f>-((C1654-C1653)/($A$3))*$E$2*'PID Reaction'!$H$4</f>
        <v>4.2570650328840722</v>
      </c>
      <c r="F1654" s="208">
        <f t="shared" si="129"/>
        <v>4.4432974376893224</v>
      </c>
    </row>
    <row r="1655" spans="1:6" x14ac:dyDescent="0.25">
      <c r="A1655" s="208">
        <f t="shared" si="126"/>
        <v>0.20612499999999115</v>
      </c>
      <c r="B1655" s="208">
        <f t="shared" si="130"/>
        <v>3.5975599206731572E-3</v>
      </c>
      <c r="C1655" s="208">
        <f t="shared" si="127"/>
        <v>-0.80203633107261962</v>
      </c>
      <c r="D1655" s="208">
        <f t="shared" si="128"/>
        <v>1.5413052988754963</v>
      </c>
      <c r="E1655" s="208">
        <f>-((C1655-C1654)/($A$3))*$E$2*'PID Reaction'!$H$4</f>
        <v>4.0021712904576541</v>
      </c>
      <c r="F1655" s="208">
        <f t="shared" si="129"/>
        <v>4.4225098577375821</v>
      </c>
    </row>
    <row r="1656" spans="1:6" x14ac:dyDescent="0.25">
      <c r="A1656" s="208">
        <f t="shared" si="126"/>
        <v>0.20624999999999113</v>
      </c>
      <c r="B1656" s="208">
        <f t="shared" si="130"/>
        <v>3.5997415822381501E-3</v>
      </c>
      <c r="C1656" s="208">
        <f t="shared" si="127"/>
        <v>-0.83146961230053329</v>
      </c>
      <c r="D1656" s="208">
        <f t="shared" si="128"/>
        <v>1.5978684127424267</v>
      </c>
      <c r="E1656" s="208">
        <f>-((C1656-C1655)/($A$3))*$E$2*'PID Reaction'!$H$4</f>
        <v>3.7368493846959185</v>
      </c>
      <c r="F1656" s="208">
        <f t="shared" si="129"/>
        <v>4.3901988691631129</v>
      </c>
    </row>
    <row r="1657" spans="1:6" x14ac:dyDescent="0.25">
      <c r="A1657" s="208">
        <f t="shared" si="126"/>
        <v>0.20637499999999112</v>
      </c>
      <c r="B1657" s="208">
        <f t="shared" si="130"/>
        <v>3.6019232438031425E-3</v>
      </c>
      <c r="C1657" s="208">
        <f t="shared" si="127"/>
        <v>-0.85873639432139526</v>
      </c>
      <c r="D1657" s="208">
        <f t="shared" si="128"/>
        <v>1.6502680784231982</v>
      </c>
      <c r="E1657" s="208">
        <f>-((C1657-C1656)/($A$3))*$E$2*'PID Reaction'!$H$4</f>
        <v>3.4617906453686351</v>
      </c>
      <c r="F1657" s="208">
        <f t="shared" si="129"/>
        <v>4.3464486623320369</v>
      </c>
    </row>
    <row r="1658" spans="1:6" x14ac:dyDescent="0.25">
      <c r="A1658" s="208">
        <f t="shared" si="126"/>
        <v>0.20649999999999111</v>
      </c>
      <c r="B1658" s="208">
        <f t="shared" si="130"/>
        <v>3.6041049053681354E-3</v>
      </c>
      <c r="C1658" s="208">
        <f t="shared" si="127"/>
        <v>-0.88376563008699294</v>
      </c>
      <c r="D1658" s="208">
        <f t="shared" si="128"/>
        <v>1.6983677619633779</v>
      </c>
      <c r="E1658" s="208">
        <f>-((C1658-C1657)/($A$3))*$E$2*'PID Reaction'!$H$4</f>
        <v>3.1777117728002811</v>
      </c>
      <c r="F1658" s="208">
        <f t="shared" si="129"/>
        <v>4.2913732339400514</v>
      </c>
    </row>
    <row r="1659" spans="1:6" x14ac:dyDescent="0.25">
      <c r="A1659" s="208">
        <f t="shared" ref="A1659:A1722" si="131">A1658+$A$3</f>
        <v>0.20662499999999109</v>
      </c>
      <c r="B1659" s="208">
        <f t="shared" si="130"/>
        <v>3.6062865669331278E-3</v>
      </c>
      <c r="C1659" s="208">
        <f t="shared" ref="C1659:C1722" si="132">$C$2*COS(B1659*$B$2*360)</f>
        <v>-0.90649210275881464</v>
      </c>
      <c r="D1659" s="208">
        <f t="shared" si="128"/>
        <v>1.7420421335557246</v>
      </c>
      <c r="E1659" s="208">
        <f>-((C1659-C1658)/($A$3))*$E$2*'PID Reaction'!$H$4</f>
        <v>2.885352970414484</v>
      </c>
      <c r="F1659" s="208">
        <f t="shared" si="129"/>
        <v>4.2251160899796965</v>
      </c>
    </row>
    <row r="1660" spans="1:6" x14ac:dyDescent="0.25">
      <c r="A1660" s="208">
        <f t="shared" si="131"/>
        <v>0.20674999999999108</v>
      </c>
      <c r="B1660" s="208">
        <f t="shared" si="130"/>
        <v>3.6084682284981207E-3</v>
      </c>
      <c r="C1660" s="208">
        <f t="shared" si="132"/>
        <v>-0.92685659563875178</v>
      </c>
      <c r="D1660" s="208">
        <f t="shared" si="128"/>
        <v>1.7811773941028151</v>
      </c>
      <c r="E1660" s="208">
        <f>-((C1660-C1659)/($A$3))*$E$2*'PID Reaction'!$H$4</f>
        <v>2.5854760160368184</v>
      </c>
      <c r="F1660" s="208">
        <f t="shared" si="129"/>
        <v>4.1478498718172405</v>
      </c>
    </row>
    <row r="1661" spans="1:6" x14ac:dyDescent="0.25">
      <c r="A1661" s="208">
        <f t="shared" si="131"/>
        <v>0.20687499999999107</v>
      </c>
      <c r="B1661" s="208">
        <f t="shared" si="130"/>
        <v>3.6106498900631131E-3</v>
      </c>
      <c r="C1661" s="208">
        <f t="shared" si="132"/>
        <v>-0.94480604646567889</v>
      </c>
      <c r="D1661" s="208">
        <f t="shared" si="128"/>
        <v>1.8156715717349539</v>
      </c>
      <c r="E1661" s="208">
        <f>-((C1661-C1660)/($A$3))*$E$2*'PID Reaction'!$H$4</f>
        <v>2.2788622769866667</v>
      </c>
      <c r="F1661" s="208">
        <f t="shared" si="129"/>
        <v>4.0597759063536873</v>
      </c>
    </row>
    <row r="1662" spans="1:6" x14ac:dyDescent="0.25">
      <c r="A1662" s="208">
        <f t="shared" si="131"/>
        <v>0.20699999999999105</v>
      </c>
      <c r="B1662" s="208">
        <f t="shared" si="130"/>
        <v>3.612831551628106E-3</v>
      </c>
      <c r="C1662" s="208">
        <f t="shared" si="132"/>
        <v>-0.96029368567592222</v>
      </c>
      <c r="D1662" s="208">
        <f t="shared" si="128"/>
        <v>1.845434787510847</v>
      </c>
      <c r="E1662" s="208">
        <f>-((C1662-C1661)/($A$3))*$E$2*'PID Reaction'!$H$4</f>
        <v>1.9663106741324916</v>
      </c>
      <c r="F1662" s="208">
        <f t="shared" si="129"/>
        <v>3.9611236814423112</v>
      </c>
    </row>
    <row r="1663" spans="1:6" x14ac:dyDescent="0.25">
      <c r="A1663" s="208">
        <f t="shared" si="131"/>
        <v>0.20712499999999104</v>
      </c>
      <c r="B1663" s="208">
        <f t="shared" si="130"/>
        <v>3.6150132131930988E-3</v>
      </c>
      <c r="C1663" s="208">
        <f t="shared" si="132"/>
        <v>-0.97327915826723488</v>
      </c>
      <c r="D1663" s="208">
        <f t="shared" si="128"/>
        <v>1.8703894896084761</v>
      </c>
      <c r="E1663" s="208">
        <f>-((C1663-C1662)/($A$3))*$E$2*'PID Reaction'!$H$4</f>
        <v>1.6486356001930556</v>
      </c>
      <c r="F1663" s="208">
        <f t="shared" si="129"/>
        <v>3.8521502479288121</v>
      </c>
    </row>
    <row r="1664" spans="1:6" x14ac:dyDescent="0.25">
      <c r="A1664" s="208">
        <f t="shared" si="131"/>
        <v>0.20724999999999102</v>
      </c>
      <c r="B1664" s="208">
        <f t="shared" si="130"/>
        <v>3.6171948747580913E-3</v>
      </c>
      <c r="C1664" s="208">
        <f t="shared" si="132"/>
        <v>-0.98372862894887625</v>
      </c>
      <c r="D1664" s="208">
        <f t="shared" si="128"/>
        <v>1.8904706553962136</v>
      </c>
      <c r="E1664" s="208">
        <f>-((C1664-C1663)/($A$3))*$E$2*'PID Reaction'!$H$4</f>
        <v>1.3266647977411883</v>
      </c>
      <c r="F1664" s="208">
        <f t="shared" si="129"/>
        <v>3.733139549872952</v>
      </c>
    </row>
    <row r="1665" spans="1:6" x14ac:dyDescent="0.25">
      <c r="A1665" s="208">
        <f t="shared" si="131"/>
        <v>0.20737499999999101</v>
      </c>
      <c r="B1665" s="208">
        <f t="shared" si="130"/>
        <v>3.6193765363230841E-3</v>
      </c>
      <c r="C1665" s="208">
        <f t="shared" si="132"/>
        <v>-0.99161487030374496</v>
      </c>
      <c r="D1665" s="208">
        <f t="shared" si="128"/>
        <v>1.9056259608575188</v>
      </c>
      <c r="E1665" s="208">
        <f>-((C1665-C1664)/($A$3))*$E$2*'PID Reaction'!$H$4</f>
        <v>1.0012372024141309</v>
      </c>
      <c r="F1665" s="208">
        <f t="shared" si="129"/>
        <v>3.6044016846964317</v>
      </c>
    </row>
    <row r="1666" spans="1:6" x14ac:dyDescent="0.25">
      <c r="A1666" s="208">
        <f t="shared" si="131"/>
        <v>0.207499999999991</v>
      </c>
      <c r="B1666" s="208">
        <f t="shared" si="130"/>
        <v>3.6215581978880766E-3</v>
      </c>
      <c r="C1666" s="208">
        <f t="shared" si="132"/>
        <v>-0.99691733373283886</v>
      </c>
      <c r="D1666" s="208">
        <f t="shared" si="128"/>
        <v>1.915815916927746</v>
      </c>
      <c r="E1666" s="208">
        <f>-((C1666-C1665)/($A$3))*$E$2*'PID Reaction'!$H$4</f>
        <v>0.67320075695776238</v>
      </c>
      <c r="F1666" s="208">
        <f t="shared" si="129"/>
        <v>3.466272095184741</v>
      </c>
    </row>
    <row r="1667" spans="1:6" x14ac:dyDescent="0.25">
      <c r="A1667" s="208">
        <f t="shared" si="131"/>
        <v>0.20762499999999098</v>
      </c>
      <c r="B1667" s="208">
        <f t="shared" si="130"/>
        <v>3.6237398594530694E-3</v>
      </c>
      <c r="C1667" s="208">
        <f t="shared" si="132"/>
        <v>-0.99962220299724558</v>
      </c>
      <c r="D1667" s="208">
        <f t="shared" si="128"/>
        <v>1.9210139723879267</v>
      </c>
      <c r="E1667" s="208">
        <f>-((C1667-C1666)/($A$3))*$E$2*'PID Reaction'!$H$4</f>
        <v>0.34341020180907683</v>
      </c>
      <c r="F1667" s="208">
        <f t="shared" si="129"/>
        <v>3.3191106954486735</v>
      </c>
    </row>
    <row r="1668" spans="1:6" x14ac:dyDescent="0.25">
      <c r="A1668" s="208">
        <f t="shared" si="131"/>
        <v>0.20774999999999097</v>
      </c>
      <c r="B1668" s="208">
        <f t="shared" si="130"/>
        <v>3.6259215210180619E-3</v>
      </c>
      <c r="C1668" s="208">
        <f t="shared" si="132"/>
        <v>-0.9997224302180876</v>
      </c>
      <c r="D1668" s="208">
        <f t="shared" si="128"/>
        <v>1.9212065830473077</v>
      </c>
      <c r="E1668" s="208">
        <f>-((C1668-C1667)/($A$3))*$E$2*'PID Reaction'!$H$4</f>
        <v>1.2724847958102812E-2</v>
      </c>
      <c r="F1668" s="208">
        <f t="shared" si="129"/>
        <v>3.163300933122529</v>
      </c>
    </row>
    <row r="1669" spans="1:6" x14ac:dyDescent="0.25">
      <c r="A1669" s="208">
        <f t="shared" si="131"/>
        <v>0.20787499999999096</v>
      </c>
      <c r="B1669" s="208">
        <f t="shared" si="130"/>
        <v>3.6281031825830547E-3</v>
      </c>
      <c r="C1669" s="208">
        <f t="shared" si="132"/>
        <v>-0.99721775424066827</v>
      </c>
      <c r="D1669" s="208">
        <f t="shared" si="128"/>
        <v>1.9163932470344618</v>
      </c>
      <c r="E1669" s="208">
        <f>-((C1669-C1668)/($A$3))*$E$2*'PID Reaction'!$H$4</f>
        <v>-0.31799366209315733</v>
      </c>
      <c r="F1669" s="208">
        <f t="shared" si="129"/>
        <v>2.9992487902428571</v>
      </c>
    </row>
    <row r="1670" spans="1:6" x14ac:dyDescent="0.25">
      <c r="A1670" s="208">
        <f t="shared" si="131"/>
        <v>0.20799999999999094</v>
      </c>
      <c r="B1670" s="208">
        <f t="shared" si="130"/>
        <v>3.6302848441480476E-3</v>
      </c>
      <c r="C1670" s="208">
        <f t="shared" si="132"/>
        <v>-0.99211470131494095</v>
      </c>
      <c r="D1670" s="208">
        <f t="shared" si="128"/>
        <v>1.9065865061049747</v>
      </c>
      <c r="E1670" s="208">
        <f>-((C1670-C1669)/($A$3))*$E$2*'PID Reaction'!$H$4</f>
        <v>-0.64788359945034113</v>
      </c>
      <c r="F1670" s="208">
        <f t="shared" si="129"/>
        <v>2.8273817254109139</v>
      </c>
    </row>
    <row r="1671" spans="1:6" x14ac:dyDescent="0.25">
      <c r="A1671" s="208">
        <f t="shared" si="131"/>
        <v>0.20812499999999093</v>
      </c>
      <c r="B1671" s="208">
        <f t="shared" si="130"/>
        <v>3.63246650571304E-3</v>
      </c>
      <c r="C1671" s="208">
        <f t="shared" si="132"/>
        <v>-0.98442656809054363</v>
      </c>
      <c r="D1671" s="208">
        <f t="shared" si="128"/>
        <v>1.8918119129623214</v>
      </c>
      <c r="E1671" s="208">
        <f>-((C1671-C1670)/($A$3))*$E$2*'PID Reaction'!$H$4</f>
        <v>-0.9760853941694837</v>
      </c>
      <c r="F1671" s="208">
        <f t="shared" si="129"/>
        <v>2.6481475599952522</v>
      </c>
    </row>
    <row r="1672" spans="1:6" x14ac:dyDescent="0.25">
      <c r="A1672" s="208">
        <f t="shared" si="131"/>
        <v>0.20824999999999091</v>
      </c>
      <c r="B1672" s="208">
        <f t="shared" si="130"/>
        <v>3.6346481672780329E-3</v>
      </c>
      <c r="C1672" s="208">
        <f t="shared" si="132"/>
        <v>-0.97417338697068656</v>
      </c>
      <c r="D1672" s="208">
        <f t="shared" ref="D1672:D1735" si="133">-C1672*$D$2*$H$2</f>
        <v>1.8721079646770473</v>
      </c>
      <c r="E1672" s="208">
        <f>-((C1672-C1671)/($A$3))*$E$2*'PID Reaction'!$H$4</f>
        <v>-1.3017438749770534</v>
      </c>
      <c r="F1672" s="208">
        <f t="shared" ref="F1672:F1735" si="134">F1671+$F$3*(E1672-F1671)</f>
        <v>2.4620133112764586</v>
      </c>
    </row>
    <row r="1673" spans="1:6" x14ac:dyDescent="0.25">
      <c r="A1673" s="208">
        <f t="shared" si="131"/>
        <v>0.2083749999999909</v>
      </c>
      <c r="B1673" s="208">
        <f t="shared" si="130"/>
        <v>3.6368298288430253E-3</v>
      </c>
      <c r="C1673" s="208">
        <f t="shared" si="132"/>
        <v>-0.96138187391521013</v>
      </c>
      <c r="D1673" s="208">
        <f t="shared" si="133"/>
        <v>1.8475260023778162</v>
      </c>
      <c r="E1673" s="208">
        <f>-((C1673-C1672)/($A$3))*$E$2*'PID Reaction'!$H$4</f>
        <v>-1.6240104975232879</v>
      </c>
      <c r="F1673" s="208">
        <f t="shared" si="134"/>
        <v>2.2694639755746846</v>
      </c>
    </row>
    <row r="1674" spans="1:6" x14ac:dyDescent="0.25">
      <c r="A1674" s="208">
        <f t="shared" si="131"/>
        <v>0.20849999999999089</v>
      </c>
      <c r="B1674" s="208">
        <f t="shared" si="130"/>
        <v>3.6390114904080182E-3</v>
      </c>
      <c r="C1674" s="208">
        <f t="shared" si="132"/>
        <v>-0.94608535882875044</v>
      </c>
      <c r="D1674" s="208">
        <f t="shared" si="133"/>
        <v>1.8181300774755631</v>
      </c>
      <c r="E1674" s="208">
        <f>-((C1674-C1673)/($A$3))*$E$2*'PID Reaction'!$H$4</f>
        <v>-1.9420455553769211</v>
      </c>
      <c r="F1674" s="208">
        <f t="shared" si="134"/>
        <v>2.0710012645302704</v>
      </c>
    </row>
    <row r="1675" spans="1:6" x14ac:dyDescent="0.25">
      <c r="A1675" s="208">
        <f t="shared" si="131"/>
        <v>0.20862499999999087</v>
      </c>
      <c r="B1675" s="208">
        <f t="shared" si="130"/>
        <v>3.6411931519730106E-3</v>
      </c>
      <c r="C1675" s="208">
        <f t="shared" si="132"/>
        <v>-0.92832369871548681</v>
      </c>
      <c r="D1675" s="208">
        <f t="shared" si="133"/>
        <v>1.7839967847694997</v>
      </c>
      <c r="E1675" s="208">
        <f>-((C1675-C1674)/($A$3))*$E$2*'PID Reaction'!$H$4</f>
        <v>-2.2550203679799505</v>
      </c>
      <c r="F1675" s="208">
        <f t="shared" si="134"/>
        <v>1.867142297830801</v>
      </c>
    </row>
    <row r="1676" spans="1:6" x14ac:dyDescent="0.25">
      <c r="A1676" s="208">
        <f t="shared" si="131"/>
        <v>0.20874999999999086</v>
      </c>
      <c r="B1676" s="208">
        <f t="shared" si="130"/>
        <v>3.6433748135380035E-3</v>
      </c>
      <c r="C1676" s="208">
        <f t="shared" si="132"/>
        <v>-0.90814317382664411</v>
      </c>
      <c r="D1676" s="208">
        <f t="shared" si="133"/>
        <v>1.745215062869615</v>
      </c>
      <c r="E1676" s="208">
        <f>-((C1676-C1675)/($A$3))*$E$2*'PID Reaction'!$H$4</f>
        <v>-2.5621194398874687</v>
      </c>
      <c r="F1676" s="208">
        <f t="shared" si="134"/>
        <v>1.6584182557901699</v>
      </c>
    </row>
    <row r="1677" spans="1:6" x14ac:dyDescent="0.25">
      <c r="A1677" s="208">
        <f t="shared" si="131"/>
        <v>0.20887499999999085</v>
      </c>
      <c r="B1677" s="208">
        <f t="shared" si="130"/>
        <v>3.6455564751029959E-3</v>
      </c>
      <c r="C1677" s="208">
        <f t="shared" si="132"/>
        <v>-0.88559636707148581</v>
      </c>
      <c r="D1677" s="208">
        <f t="shared" si="133"/>
        <v>1.7018859624559572</v>
      </c>
      <c r="E1677" s="208">
        <f>-((C1677-C1676)/($A$3))*$E$2*'PID Reaction'!$H$4</f>
        <v>-2.8625425856348978</v>
      </c>
      <c r="F1677" s="208">
        <f t="shared" si="134"/>
        <v>1.4453729952913481</v>
      </c>
    </row>
    <row r="1678" spans="1:6" x14ac:dyDescent="0.25">
      <c r="A1678" s="208">
        <f t="shared" si="131"/>
        <v>0.20899999999999083</v>
      </c>
      <c r="B1678" s="208">
        <f t="shared" si="130"/>
        <v>3.6477381366679888E-3</v>
      </c>
      <c r="C1678" s="208">
        <f t="shared" si="132"/>
        <v>-0.86074202700585034</v>
      </c>
      <c r="D1678" s="208">
        <f t="shared" si="133"/>
        <v>1.654122382978223</v>
      </c>
      <c r="E1678" s="208">
        <f>-((C1678-C1677)/($A$3))*$E$2*'PID Reaction'!$H$4</f>
        <v>-3.1555070147330793</v>
      </c>
      <c r="F1678" s="208">
        <f t="shared" si="134"/>
        <v>1.2285616326982349</v>
      </c>
    </row>
    <row r="1679" spans="1:6" x14ac:dyDescent="0.25">
      <c r="A1679" s="208">
        <f t="shared" si="131"/>
        <v>0.20912499999999082</v>
      </c>
      <c r="B1679" s="208">
        <f t="shared" si="130"/>
        <v>3.6499197982329816E-3</v>
      </c>
      <c r="C1679" s="208">
        <f t="shared" si="132"/>
        <v>-0.83364491475540259</v>
      </c>
      <c r="D1679" s="208">
        <f t="shared" si="133"/>
        <v>1.6020487784820474</v>
      </c>
      <c r="E1679" s="208">
        <f>-((C1679-C1678)/($A$3))*$E$2*'PID Reaction'!$H$4</f>
        <v>-3.4402493713168458</v>
      </c>
      <c r="F1679" s="208">
        <f t="shared" si="134"/>
        <v>1.0085490974300404</v>
      </c>
    </row>
    <row r="1680" spans="1:6" x14ac:dyDescent="0.25">
      <c r="A1680" s="208">
        <f t="shared" si="131"/>
        <v>0.2092499999999908</v>
      </c>
      <c r="B1680" s="208">
        <f t="shared" si="130"/>
        <v>3.652101459797974E-3</v>
      </c>
      <c r="C1680" s="208">
        <f t="shared" si="132"/>
        <v>-0.80437563527231726</v>
      </c>
      <c r="D1680" s="208">
        <f t="shared" si="133"/>
        <v>1.5458008333282232</v>
      </c>
      <c r="E1680" s="208">
        <f>-((C1680-C1679)/($A$3))*$E$2*'PID Reaction'!$H$4</f>
        <v>-3.7160277231725134</v>
      </c>
      <c r="F1680" s="208">
        <f t="shared" si="134"/>
        <v>0.78590865996615633</v>
      </c>
    </row>
    <row r="1681" spans="1:6" x14ac:dyDescent="0.25">
      <c r="A1681" s="208">
        <f t="shared" si="131"/>
        <v>0.20937499999999079</v>
      </c>
      <c r="B1681" s="208">
        <f t="shared" si="130"/>
        <v>3.6542831213629669E-3</v>
      </c>
      <c r="C1681" s="208">
        <f t="shared" si="132"/>
        <v>-0.77301045336512064</v>
      </c>
      <c r="D1681" s="208">
        <f t="shared" si="133"/>
        <v>1.4855251086498871</v>
      </c>
      <c r="E1681" s="208">
        <f>-((C1681-C1680)/($A$3))*$E$2*'PID Reaction'!$H$4</f>
        <v>-3.9821234949376816</v>
      </c>
      <c r="F1681" s="208">
        <f t="shared" si="134"/>
        <v>0.56122043811726918</v>
      </c>
    </row>
    <row r="1682" spans="1:6" x14ac:dyDescent="0.25">
      <c r="A1682" s="208">
        <f t="shared" si="131"/>
        <v>0.20949999999999078</v>
      </c>
      <c r="B1682" s="208">
        <f t="shared" si="130"/>
        <v>3.6564647829279593E-3</v>
      </c>
      <c r="C1682" s="208">
        <f t="shared" si="132"/>
        <v>-0.73963109498114743</v>
      </c>
      <c r="D1682" s="208">
        <f t="shared" si="133"/>
        <v>1.4213786604690704</v>
      </c>
      <c r="E1682" s="208">
        <f>-((C1682-C1681)/($A$3))*$E$2*'PID Reaction'!$H$4</f>
        <v>-4.2378433404292384</v>
      </c>
      <c r="F1682" s="208">
        <f t="shared" si="134"/>
        <v>0.3350698854554105</v>
      </c>
    </row>
    <row r="1683" spans="1:6" x14ac:dyDescent="0.25">
      <c r="A1683" s="208">
        <f t="shared" si="131"/>
        <v>0.20962499999999076</v>
      </c>
      <c r="B1683" s="208">
        <f t="shared" si="130"/>
        <v>3.6586464444929522E-3</v>
      </c>
      <c r="C1683" s="208">
        <f t="shared" si="132"/>
        <v>-0.70432453425918229</v>
      </c>
      <c r="D1683" s="208">
        <f t="shared" si="133"/>
        <v>1.3535286304672411</v>
      </c>
      <c r="E1683" s="208">
        <f>-((C1683-C1682)/($A$3))*$E$2*'PID Reaction'!$H$4</f>
        <v>-4.4825209492606932</v>
      </c>
      <c r="F1683" s="208">
        <f t="shared" si="134"/>
        <v>0.10804626584022606</v>
      </c>
    </row>
    <row r="1684" spans="1:6" x14ac:dyDescent="0.25">
      <c r="A1684" s="208">
        <f t="shared" si="131"/>
        <v>0.20974999999999075</v>
      </c>
      <c r="B1684" s="208">
        <f t="shared" si="130"/>
        <v>3.6608281060579446E-3</v>
      </c>
      <c r="C1684" s="208">
        <f t="shared" si="132"/>
        <v>-0.66718276690741785</v>
      </c>
      <c r="D1684" s="208">
        <f t="shared" si="133"/>
        <v>1.2821518104766612</v>
      </c>
      <c r="E1684" s="208">
        <f>-((C1684-C1683)/($A$3))*$E$2*'PID Reaction'!$H$4</f>
        <v>-4.7155187829800136</v>
      </c>
      <c r="F1684" s="208">
        <f t="shared" si="134"/>
        <v>-0.11925888198206627</v>
      </c>
    </row>
    <row r="1685" spans="1:6" x14ac:dyDescent="0.25">
      <c r="A1685" s="208">
        <f t="shared" si="131"/>
        <v>0.20987499999999074</v>
      </c>
      <c r="B1685" s="208">
        <f t="shared" si="130"/>
        <v>3.6630097676229375E-3</v>
      </c>
      <c r="C1685" s="208">
        <f t="shared" si="132"/>
        <v>-0.62830257049692617</v>
      </c>
      <c r="D1685" s="208">
        <f t="shared" si="133"/>
        <v>1.2074341818267631</v>
      </c>
      <c r="E1685" s="208">
        <f>-((C1685-C1684)/($A$3))*$E$2*'PID Reaction'!$H$4</f>
        <v>-4.9362297362760224</v>
      </c>
      <c r="F1685" s="208">
        <f t="shared" si="134"/>
        <v>-0.34625328570815689</v>
      </c>
    </row>
    <row r="1686" spans="1:6" x14ac:dyDescent="0.25">
      <c r="A1686" s="208">
        <f t="shared" si="131"/>
        <v>0.20999999999999072</v>
      </c>
      <c r="B1686" s="208">
        <f t="shared" si="130"/>
        <v>3.6651914291879299E-3</v>
      </c>
      <c r="C1686" s="208">
        <f t="shared" si="132"/>
        <v>-0.58778525229554401</v>
      </c>
      <c r="D1686" s="208">
        <f t="shared" si="133"/>
        <v>1.1295704307464387</v>
      </c>
      <c r="E1686" s="208">
        <f>-((C1686-C1685)/($A$3))*$E$2*'PID Reaction'!$H$4</f>
        <v>-5.1440787188474788</v>
      </c>
      <c r="F1686" s="208">
        <f t="shared" si="134"/>
        <v>-0.57234548271750829</v>
      </c>
    </row>
    <row r="1687" spans="1:6" x14ac:dyDescent="0.25">
      <c r="A1687" s="208">
        <f t="shared" si="131"/>
        <v>0.21012499999999071</v>
      </c>
      <c r="B1687" s="208">
        <f t="shared" si="130"/>
        <v>3.6673730907529228E-3</v>
      </c>
      <c r="C1687" s="208">
        <f t="shared" si="132"/>
        <v>-0.54573638529889001</v>
      </c>
      <c r="D1687" s="208">
        <f t="shared" si="133"/>
        <v>1.048763441084289</v>
      </c>
      <c r="E1687" s="208">
        <f>-((C1687-C1686)/($A$3))*$E$2*'PID Reaction'!$H$4</f>
        <v>-5.3385241538951913</v>
      </c>
      <c r="F1687" s="208">
        <f t="shared" si="134"/>
        <v>-0.7969463612035308</v>
      </c>
    </row>
    <row r="1688" spans="1:6" x14ac:dyDescent="0.25">
      <c r="A1688" s="208">
        <f t="shared" si="131"/>
        <v>0.21024999999999069</v>
      </c>
      <c r="B1688" s="208">
        <f t="shared" si="130"/>
        <v>3.6695547523179156E-3</v>
      </c>
      <c r="C1688" s="208">
        <f t="shared" si="132"/>
        <v>-0.50226553314665345</v>
      </c>
      <c r="D1688" s="208">
        <f t="shared" si="133"/>
        <v>0.96522376566924983</v>
      </c>
      <c r="E1688" s="208">
        <f>-((C1688-C1687)/($A$3))*$E$2*'PID Reaction'!$H$4</f>
        <v>-5.5190593892479525</v>
      </c>
      <c r="F1688" s="208">
        <f t="shared" si="134"/>
        <v>-1.0194706951784058</v>
      </c>
    </row>
    <row r="1689" spans="1:6" x14ac:dyDescent="0.25">
      <c r="A1689" s="208">
        <f t="shared" si="131"/>
        <v>0.21037499999999068</v>
      </c>
      <c r="B1689" s="208">
        <f t="shared" si="130"/>
        <v>3.6717364138829081E-3</v>
      </c>
      <c r="C1689" s="208">
        <f t="shared" si="132"/>
        <v>-0.45748596464064623</v>
      </c>
      <c r="D1689" s="208">
        <f t="shared" si="133"/>
        <v>0.87916907768851549</v>
      </c>
      <c r="E1689" s="208">
        <f>-((C1689-C1688)/($A$3))*$E$2*'PID Reaction'!$H$4</f>
        <v>-5.6852140175226777</v>
      </c>
      <c r="F1689" s="208">
        <f t="shared" si="134"/>
        <v>-1.2393386693535917</v>
      </c>
    </row>
    <row r="1690" spans="1:6" x14ac:dyDescent="0.25">
      <c r="A1690" s="208">
        <f t="shared" si="131"/>
        <v>0.21049999999999067</v>
      </c>
      <c r="B1690" s="208">
        <f t="shared" si="130"/>
        <v>3.6739180754479009E-3</v>
      </c>
      <c r="C1690" s="208">
        <f t="shared" si="132"/>
        <v>-0.41151435860857832</v>
      </c>
      <c r="D1690" s="208">
        <f t="shared" si="133"/>
        <v>0.7908236035124494</v>
      </c>
      <c r="E1690" s="208">
        <f>-((C1690-C1689)/($A$3))*$E$2*'PID Reaction'!$H$4</f>
        <v>-5.8365551018313404</v>
      </c>
      <c r="F1690" s="208">
        <f t="shared" si="134"/>
        <v>-1.4559773899221073</v>
      </c>
    </row>
    <row r="1691" spans="1:6" x14ac:dyDescent="0.25">
      <c r="A1691" s="208">
        <f t="shared" si="131"/>
        <v>0.21062499999999065</v>
      </c>
      <c r="B1691" s="208">
        <f t="shared" si="130"/>
        <v>3.6760997370128934E-3</v>
      </c>
      <c r="C1691" s="208">
        <f t="shared" si="132"/>
        <v>-0.36447049988270708</v>
      </c>
      <c r="D1691" s="208">
        <f t="shared" si="133"/>
        <v>0.70041753844459365</v>
      </c>
      <c r="E1691" s="208">
        <f>-((C1691-C1690)/($A$3))*$E$2*'PID Reaction'!$H$4</f>
        <v>-5.9726883038366125</v>
      </c>
      <c r="F1691" s="208">
        <f t="shared" si="134"/>
        <v>-1.6688223773052471</v>
      </c>
    </row>
    <row r="1692" spans="1:6" x14ac:dyDescent="0.25">
      <c r="A1692" s="208">
        <f t="shared" si="131"/>
        <v>0.21074999999999064</v>
      </c>
      <c r="B1692" s="208">
        <f t="shared" si="130"/>
        <v>3.6782813985778862E-3</v>
      </c>
      <c r="C1692" s="208">
        <f t="shared" si="132"/>
        <v>-0.31647696718520918</v>
      </c>
      <c r="D1692" s="208">
        <f t="shared" si="133"/>
        <v>0.60818644691850399</v>
      </c>
      <c r="E1692" s="208">
        <f>-((C1692-C1691)/($A$3))*$E$2*'PID Reaction'!$H$4</f>
        <v>-6.0932589112743321</v>
      </c>
      <c r="F1692" s="208">
        <f t="shared" si="134"/>
        <v>-1.8773190369761206</v>
      </c>
    </row>
    <row r="1693" spans="1:6" x14ac:dyDescent="0.25">
      <c r="A1693" s="208">
        <f t="shared" si="131"/>
        <v>0.21087499999999063</v>
      </c>
      <c r="B1693" s="208">
        <f t="shared" si="130"/>
        <v>3.6804630601428787E-3</v>
      </c>
      <c r="C1693" s="208">
        <f t="shared" si="132"/>
        <v>-0.26765881373392519</v>
      </c>
      <c r="D1693" s="208">
        <f t="shared" si="133"/>
        <v>0.51437064870503335</v>
      </c>
      <c r="E1693" s="208">
        <f>-((C1693-C1692)/($A$3))*$E$2*'PID Reaction'!$H$4</f>
        <v>-6.1979527621750146</v>
      </c>
      <c r="F1693" s="208">
        <f t="shared" si="134"/>
        <v>-2.0809241045251778</v>
      </c>
    </row>
    <row r="1694" spans="1:6" x14ac:dyDescent="0.25">
      <c r="A1694" s="208">
        <f t="shared" si="131"/>
        <v>0.21099999999999061</v>
      </c>
      <c r="B1694" s="208">
        <f t="shared" si="130"/>
        <v>3.6826447217078715E-3</v>
      </c>
      <c r="C1694" s="208">
        <f t="shared" si="132"/>
        <v>-0.21814324140028221</v>
      </c>
      <c r="D1694" s="208">
        <f t="shared" si="133"/>
        <v>0.41921459272857836</v>
      </c>
      <c r="E1694" s="208">
        <f>-((C1694-C1693)/($A$3))*$E$2*'PID Reaction'!$H$4</f>
        <v>-6.2864970634793123</v>
      </c>
      <c r="F1694" s="208">
        <f t="shared" si="134"/>
        <v>-2.2791070612049706</v>
      </c>
    </row>
    <row r="1695" spans="1:6" x14ac:dyDescent="0.25">
      <c r="A1695" s="208">
        <f t="shared" si="131"/>
        <v>0.2111249999999906</v>
      </c>
      <c r="B1695" s="208">
        <f t="shared" si="130"/>
        <v>3.684826383272864E-3</v>
      </c>
      <c r="C1695" s="208">
        <f t="shared" si="132"/>
        <v>-0.16805926926884251</v>
      </c>
      <c r="D1695" s="208">
        <f t="shared" si="133"/>
        <v>0.32296622012470544</v>
      </c>
      <c r="E1695" s="208">
        <f>-((C1695-C1694)/($A$3))*$E$2*'PID Reaction'!$H$4</f>
        <v>-6.3586611018075825</v>
      </c>
      <c r="F1695" s="208">
        <f t="shared" si="134"/>
        <v>-2.4713515162631663</v>
      </c>
    </row>
    <row r="1696" spans="1:6" x14ac:dyDescent="0.25">
      <c r="A1696" s="208">
        <f t="shared" si="131"/>
        <v>0.21124999999999058</v>
      </c>
      <c r="B1696" s="208">
        <f t="shared" si="130"/>
        <v>3.6870080448378568E-3</v>
      </c>
      <c r="C1696" s="208">
        <f t="shared" si="132"/>
        <v>-0.11753739746165551</v>
      </c>
      <c r="D1696" s="208">
        <f t="shared" si="133"/>
        <v>0.22587631819796186</v>
      </c>
      <c r="E1696" s="208">
        <f>-((C1696-C1695)/($A$3))*$E$2*'PID Reaction'!$H$4</f>
        <v>-6.4142568446404615</v>
      </c>
      <c r="F1696" s="208">
        <f t="shared" si="134"/>
        <v>-2.6571565524646186</v>
      </c>
    </row>
    <row r="1697" spans="1:6" x14ac:dyDescent="0.25">
      <c r="A1697" s="208">
        <f t="shared" si="131"/>
        <v>0.21137499999999057</v>
      </c>
      <c r="B1697" s="208">
        <f t="shared" si="130"/>
        <v>3.6891897064028497E-3</v>
      </c>
      <c r="C1697" s="208">
        <f t="shared" si="132"/>
        <v>-6.6709267103786149E-2</v>
      </c>
      <c r="D1697" s="208">
        <f t="shared" si="133"/>
        <v>0.12819786696403002</v>
      </c>
      <c r="E1697" s="208">
        <f>-((C1697-C1696)/($A$3))*$E$2*'PID Reaction'!$H$4</f>
        <v>-6.4531394302350931</v>
      </c>
      <c r="F1697" s="208">
        <f t="shared" si="134"/>
        <v>-2.8360380312939641</v>
      </c>
    </row>
    <row r="1698" spans="1:6" x14ac:dyDescent="0.25">
      <c r="A1698" s="208">
        <f t="shared" si="131"/>
        <v>0.21149999999999056</v>
      </c>
      <c r="B1698" s="208">
        <f t="shared" si="130"/>
        <v>3.6913713679678421E-3</v>
      </c>
      <c r="C1698" s="208">
        <f t="shared" si="132"/>
        <v>-1.5707317315677285E-2</v>
      </c>
      <c r="D1698" s="208">
        <f t="shared" si="133"/>
        <v>3.0185379978229666E-2</v>
      </c>
      <c r="E1698" s="208">
        <f>-((C1698-C1697)/($A$3))*$E$2*'PID Reaction'!$H$4</f>
        <v>-6.4752075450983</v>
      </c>
      <c r="F1698" s="208">
        <f t="shared" si="134"/>
        <v>-3.0075298544399987</v>
      </c>
    </row>
    <row r="1699" spans="1:6" x14ac:dyDescent="0.25">
      <c r="A1699" s="208">
        <f t="shared" si="131"/>
        <v>0.21162499999999054</v>
      </c>
      <c r="B1699" s="208">
        <f t="shared" si="130"/>
        <v>3.693553029532835E-3</v>
      </c>
      <c r="C1699" s="208">
        <f t="shared" si="132"/>
        <v>3.5335559873767332E-2</v>
      </c>
      <c r="D1699" s="208">
        <f t="shared" si="133"/>
        <v>-6.7905758831813628E-2</v>
      </c>
      <c r="E1699" s="208">
        <f>-((C1699-C1698)/($A$3))*$E$2*'PID Reaction'!$H$4</f>
        <v>-6.4804036879718865</v>
      </c>
      <c r="F1699" s="208">
        <f t="shared" si="134"/>
        <v>-3.1711851782740186</v>
      </c>
    </row>
    <row r="1700" spans="1:6" x14ac:dyDescent="0.25">
      <c r="A1700" s="208">
        <f t="shared" si="131"/>
        <v>0.21174999999999053</v>
      </c>
      <c r="B1700" s="208">
        <f t="shared" si="130"/>
        <v>3.6957346910978274E-3</v>
      </c>
      <c r="C1700" s="208">
        <f t="shared" si="132"/>
        <v>8.6286365794068148E-2</v>
      </c>
      <c r="D1700" s="208">
        <f t="shared" si="133"/>
        <v>-0.16581996060109253</v>
      </c>
      <c r="E1700" s="208">
        <f>-((C1700-C1699)/($A$3))*$E$2*'PID Reaction'!$H$4</f>
        <v>-6.468714319641391</v>
      </c>
      <c r="F1700" s="208">
        <f t="shared" si="134"/>
        <v>-3.3265775781567886</v>
      </c>
    </row>
    <row r="1701" spans="1:6" x14ac:dyDescent="0.25">
      <c r="A1701" s="208">
        <f t="shared" si="131"/>
        <v>0.21187499999999052</v>
      </c>
      <c r="B1701" s="208">
        <f t="shared" si="130"/>
        <v>3.6979163526628203E-3</v>
      </c>
      <c r="C1701" s="208">
        <f t="shared" si="132"/>
        <v>0.1370123416781216</v>
      </c>
      <c r="D1701" s="208">
        <f t="shared" si="133"/>
        <v>-0.2633020974965134</v>
      </c>
      <c r="E1701" s="208">
        <f>-((C1701-C1700)/($A$3))*$E$2*'PID Reaction'!$H$4</f>
        <v>-6.4401698982394251</v>
      </c>
      <c r="F1701" s="208">
        <f t="shared" si="134"/>
        <v>-3.4733021595424667</v>
      </c>
    </row>
    <row r="1702" spans="1:6" x14ac:dyDescent="0.25">
      <c r="A1702" s="208">
        <f t="shared" si="131"/>
        <v>0.2119999999999905</v>
      </c>
      <c r="B1702" s="208">
        <f t="shared" si="130"/>
        <v>3.7000980142278127E-3</v>
      </c>
      <c r="C1702" s="208">
        <f t="shared" si="132"/>
        <v>0.18738131458191118</v>
      </c>
      <c r="D1702" s="208">
        <f t="shared" si="133"/>
        <v>-0.36009816748464202</v>
      </c>
      <c r="E1702" s="208">
        <f>-((C1702-C1701)/($A$3))*$E$2*'PID Reaction'!$H$4</f>
        <v>-6.3948447998651252</v>
      </c>
      <c r="F1702" s="208">
        <f t="shared" si="134"/>
        <v>-3.6109766129822716</v>
      </c>
    </row>
    <row r="1703" spans="1:6" x14ac:dyDescent="0.25">
      <c r="A1703" s="208">
        <f t="shared" si="131"/>
        <v>0.21212499999999049</v>
      </c>
      <c r="B1703" s="208">
        <f t="shared" si="130"/>
        <v>3.7022796757928056E-3</v>
      </c>
      <c r="C1703" s="208">
        <f t="shared" si="132"/>
        <v>0.23726204177779714</v>
      </c>
      <c r="D1703" s="208">
        <f t="shared" si="133"/>
        <v>-0.45595595616606394</v>
      </c>
      <c r="E1703" s="208">
        <f>-((C1703-C1702)/($A$3))*$E$2*'PID Reaction'!$H$4</f>
        <v>-6.3328571247896814</v>
      </c>
      <c r="F1703" s="208">
        <f t="shared" si="134"/>
        <v>-3.7392422102799223</v>
      </c>
    </row>
    <row r="1704" spans="1:6" x14ac:dyDescent="0.25">
      <c r="A1704" s="208">
        <f t="shared" si="131"/>
        <v>0.21224999999999047</v>
      </c>
      <c r="B1704" s="208">
        <f t="shared" si="130"/>
        <v>3.7044613373577984E-3</v>
      </c>
      <c r="C1704" s="208">
        <f t="shared" si="132"/>
        <v>0.28652455272408039</v>
      </c>
      <c r="D1704" s="208">
        <f t="shared" si="133"/>
        <v>-0.55062569395197425</v>
      </c>
      <c r="E1704" s="208">
        <f>-((C1704-C1703)/($A$3))*$E$2*'PID Reaction'!$H$4</f>
        <v>-6.2543683897401223</v>
      </c>
      <c r="F1704" s="208">
        <f t="shared" si="134"/>
        <v>-3.8577647392035752</v>
      </c>
    </row>
    <row r="1705" spans="1:6" x14ac:dyDescent="0.25">
      <c r="A1705" s="208">
        <f t="shared" si="131"/>
        <v>0.21237499999999046</v>
      </c>
      <c r="B1705" s="208">
        <f t="shared" si="130"/>
        <v>3.7066429989227908E-3</v>
      </c>
      <c r="C1705" s="208">
        <f t="shared" si="132"/>
        <v>0.335040487719655</v>
      </c>
      <c r="D1705" s="208">
        <f t="shared" si="133"/>
        <v>-0.64386070687036978</v>
      </c>
      <c r="E1705" s="208">
        <f>-((C1705-C1704)/($A$3))*$E$2*'PID Reaction'!$H$4</f>
        <v>-6.1595831070381513</v>
      </c>
      <c r="F1705" s="208">
        <f t="shared" si="134"/>
        <v>-3.9662353743178826</v>
      </c>
    </row>
    <row r="1706" spans="1:6" x14ac:dyDescent="0.25">
      <c r="A1706" s="208">
        <f t="shared" si="131"/>
        <v>0.21249999999999045</v>
      </c>
      <c r="B1706" s="208">
        <f t="shared" si="130"/>
        <v>3.7088246604877837E-3</v>
      </c>
      <c r="C1706" s="208">
        <f t="shared" si="132"/>
        <v>0.38268343236147984</v>
      </c>
      <c r="D1706" s="208">
        <f t="shared" si="133"/>
        <v>-0.73541805930635029</v>
      </c>
      <c r="E1706" s="208">
        <f>-((C1706-C1705)/($A$3))*$E$2*'PID Reaction'!$H$4</f>
        <v>-6.0487482517260807</v>
      </c>
      <c r="F1706" s="208">
        <f t="shared" si="134"/>
        <v>-4.0643714816679584</v>
      </c>
    </row>
    <row r="1707" spans="1:6" x14ac:dyDescent="0.25">
      <c r="A1707" s="208">
        <f t="shared" si="131"/>
        <v>0.21262499999999043</v>
      </c>
      <c r="B1707" s="208">
        <f t="shared" si="130"/>
        <v>3.7110063220527761E-3</v>
      </c>
      <c r="C1707" s="208">
        <f t="shared" si="132"/>
        <v>0.42932924693326174</v>
      </c>
      <c r="D1707" s="208">
        <f t="shared" si="133"/>
        <v>-0.82505918700152647</v>
      </c>
      <c r="E1707" s="208">
        <f>-((C1707-C1706)/($A$3))*$E$2*'PID Reaction'!$H$4</f>
        <v>-5.9221526180334303</v>
      </c>
      <c r="F1707" s="208">
        <f t="shared" si="134"/>
        <v>-4.1519173552177104</v>
      </c>
    </row>
    <row r="1708" spans="1:6" x14ac:dyDescent="0.25">
      <c r="A1708" s="208">
        <f t="shared" si="131"/>
        <v>0.21274999999999042</v>
      </c>
      <c r="B1708" s="208">
        <f t="shared" si="130"/>
        <v>3.713187983617769E-3</v>
      </c>
      <c r="C1708" s="208">
        <f t="shared" si="132"/>
        <v>0.47485638986715728</v>
      </c>
      <c r="D1708" s="208">
        <f t="shared" si="133"/>
        <v>-0.91255051866331094</v>
      </c>
      <c r="E1708" s="208">
        <f>-((C1708-C1707)/($A$3))*$E$2*'PID Reaction'!$H$4</f>
        <v>-5.7801260668873757</v>
      </c>
      <c r="F1708" s="208">
        <f t="shared" si="134"/>
        <v>-4.2286448831240957</v>
      </c>
    </row>
    <row r="1709" spans="1:6" x14ac:dyDescent="0.25">
      <c r="A1709" s="208">
        <f t="shared" si="131"/>
        <v>0.21287499999999041</v>
      </c>
      <c r="B1709" s="208">
        <f t="shared" si="130"/>
        <v>3.7153696451827614E-3</v>
      </c>
      <c r="C1709" s="208">
        <f t="shared" si="132"/>
        <v>0.51914623443572327</v>
      </c>
      <c r="D1709" s="208">
        <f t="shared" si="133"/>
        <v>-0.99766408456450684</v>
      </c>
      <c r="E1709" s="208">
        <f>-((C1709-C1708)/($A$3))*$E$2*'PID Reaction'!$H$4</f>
        <v>-5.6230386664251384</v>
      </c>
      <c r="F1709" s="208">
        <f t="shared" si="134"/>
        <v>-4.2943541421115432</v>
      </c>
    </row>
    <row r="1710" spans="1:6" x14ac:dyDescent="0.25">
      <c r="A1710" s="208">
        <f t="shared" si="131"/>
        <v>0.21299999999999039</v>
      </c>
      <c r="B1710" s="208">
        <f t="shared" si="130"/>
        <v>3.7175513067477543E-3</v>
      </c>
      <c r="C1710" s="208">
        <f t="shared" si="132"/>
        <v>0.56208337784888984</v>
      </c>
      <c r="D1710" s="208">
        <f t="shared" si="133"/>
        <v>-1.0801781105473256</v>
      </c>
      <c r="E1710" s="208">
        <f>-((C1710-C1709)/($A$3))*$E$2*'PID Reaction'!$H$4</f>
        <v>-5.4512997277356261</v>
      </c>
      <c r="F1710" s="208">
        <f t="shared" si="134"/>
        <v>-4.3488739183975396</v>
      </c>
    </row>
    <row r="1711" spans="1:6" x14ac:dyDescent="0.25">
      <c r="A1711" s="208">
        <f t="shared" si="131"/>
        <v>0.21312499999999038</v>
      </c>
      <c r="B1711" s="208">
        <f t="shared" si="130"/>
        <v>3.7197329683127467E-3</v>
      </c>
      <c r="C1711" s="208">
        <f t="shared" si="132"/>
        <v>0.6035559419504366</v>
      </c>
      <c r="D1711" s="208">
        <f t="shared" si="133"/>
        <v>-1.1598775958838321</v>
      </c>
      <c r="E1711" s="208">
        <f>-((C1711-C1710)/($A$3))*$E$2*'PID Reaction'!$H$4</f>
        <v>-5.2653567383323763</v>
      </c>
      <c r="F1711" s="208">
        <f t="shared" si="134"/>
        <v>-4.3920621538112679</v>
      </c>
    </row>
    <row r="1712" spans="1:6" x14ac:dyDescent="0.25">
      <c r="A1712" s="208">
        <f t="shared" si="131"/>
        <v>0.21324999999999036</v>
      </c>
      <c r="B1712" s="208">
        <f t="shared" si="130"/>
        <v>3.7219146298777396E-3</v>
      </c>
      <c r="C1712" s="208">
        <f t="shared" si="132"/>
        <v>0.643455864730759</v>
      </c>
      <c r="D1712" s="208">
        <f t="shared" si="133"/>
        <v>-1.2365548734876888</v>
      </c>
      <c r="E1712" s="208">
        <f>-((C1712-C1711)/($A$3))*$E$2*'PID Reaction'!$H$4</f>
        <v>-5.0656941961897299</v>
      </c>
      <c r="F1712" s="208">
        <f t="shared" si="134"/>
        <v>-4.4238063159446508</v>
      </c>
    </row>
    <row r="1713" spans="1:6" x14ac:dyDescent="0.25">
      <c r="A1713" s="208">
        <f t="shared" si="131"/>
        <v>0.21337499999999035</v>
      </c>
      <c r="B1713" s="208">
        <f t="shared" si="130"/>
        <v>3.7240962914427325E-3</v>
      </c>
      <c r="C1713" s="208">
        <f t="shared" si="132"/>
        <v>0.6816791818960708</v>
      </c>
      <c r="D1713" s="208">
        <f t="shared" si="133"/>
        <v>-1.3100101510169553</v>
      </c>
      <c r="E1713" s="208">
        <f>-((C1713-C1712)/($A$3))*$E$2*'PID Reaction'!$H$4</f>
        <v>-4.8528323473079862</v>
      </c>
      <c r="F1713" s="208">
        <f t="shared" si="134"/>
        <v>-4.4440236913695985</v>
      </c>
    </row>
    <row r="1714" spans="1:6" x14ac:dyDescent="0.25">
      <c r="A1714" s="208">
        <f t="shared" si="131"/>
        <v>0.21349999999999034</v>
      </c>
      <c r="B1714" s="208">
        <f t="shared" si="130"/>
        <v>3.7262779530077249E-3</v>
      </c>
      <c r="C1714" s="208">
        <f t="shared" si="132"/>
        <v>0.71812629776044457</v>
      </c>
      <c r="D1714" s="208">
        <f t="shared" si="133"/>
        <v>-1.3800520314581568</v>
      </c>
      <c r="E1714" s="208">
        <f>-((C1714-C1713)/($A$3))*$E$2*'PID Reaction'!$H$4</f>
        <v>-4.6273258301408928</v>
      </c>
      <c r="F1714" s="208">
        <f t="shared" si="134"/>
        <v>-4.4526616011578666</v>
      </c>
    </row>
    <row r="1715" spans="1:6" x14ac:dyDescent="0.25">
      <c r="A1715" s="208">
        <f t="shared" si="131"/>
        <v>0.21362499999999032</v>
      </c>
      <c r="B1715" s="208">
        <f t="shared" ref="B1715:B1778" si="135">RADIANS(A1715)</f>
        <v>3.7284596145727177E-3</v>
      </c>
      <c r="C1715" s="208">
        <f t="shared" si="132"/>
        <v>0.75270224475509206</v>
      </c>
      <c r="D1715" s="208">
        <f t="shared" si="133"/>
        <v>-1.4464980118356507</v>
      </c>
      <c r="E1715" s="208">
        <f>-((C1715-C1714)/($A$3))*$E$2*'PID Reaction'!$H$4</f>
        <v>-4.3897622304404464</v>
      </c>
      <c r="F1715" s="208">
        <f t="shared" si="134"/>
        <v>-4.4496975381434476</v>
      </c>
    </row>
    <row r="1716" spans="1:6" x14ac:dyDescent="0.25">
      <c r="A1716" s="208">
        <f t="shared" si="131"/>
        <v>0.21374999999999031</v>
      </c>
      <c r="B1716" s="208">
        <f t="shared" si="135"/>
        <v>3.7306412761377102E-3</v>
      </c>
      <c r="C1716" s="208">
        <f t="shared" si="132"/>
        <v>0.78531693087828702</v>
      </c>
      <c r="D1716" s="208">
        <f t="shared" si="133"/>
        <v>-1.5091749587460395</v>
      </c>
      <c r="E1716" s="208">
        <f>-((C1716-C1715)/($A$3))*$E$2*'PID Reaction'!$H$4</f>
        <v>-4.1407605502008318</v>
      </c>
      <c r="F1716" s="208">
        <f t="shared" si="134"/>
        <v>-4.4351392255673074</v>
      </c>
    </row>
    <row r="1717" spans="1:6" x14ac:dyDescent="0.25">
      <c r="A1717" s="208">
        <f t="shared" si="131"/>
        <v>0.2138749999999903</v>
      </c>
      <c r="B1717" s="208">
        <f t="shared" si="135"/>
        <v>3.732822937702703E-3</v>
      </c>
      <c r="C1717" s="208">
        <f t="shared" si="132"/>
        <v>0.81588537444149611</v>
      </c>
      <c r="D1717" s="208">
        <f t="shared" si="133"/>
        <v>-1.5679195594792008</v>
      </c>
      <c r="E1717" s="208">
        <f>-((C1717-C1716)/($A$3))*$E$2*'PID Reaction'!$H$4</f>
        <v>-3.880969594785026</v>
      </c>
      <c r="F1717" s="208">
        <f t="shared" si="134"/>
        <v>-4.4090245969536843</v>
      </c>
    </row>
    <row r="1718" spans="1:6" x14ac:dyDescent="0.25">
      <c r="A1718" s="208">
        <f t="shared" si="131"/>
        <v>0.21399999999999028</v>
      </c>
      <c r="B1718" s="208">
        <f t="shared" si="135"/>
        <v>3.7350045992676955E-3</v>
      </c>
      <c r="C1718" s="208">
        <f t="shared" si="132"/>
        <v>0.84432792549988855</v>
      </c>
      <c r="D1718" s="208">
        <f t="shared" si="133"/>
        <v>-1.6225787475501561</v>
      </c>
      <c r="E1718" s="208">
        <f>-((C1718-C1717)/($A$3))*$E$2*'PID Reaction'!$H$4</f>
        <v>-3.6110662823735038</v>
      </c>
      <c r="F1718" s="208">
        <f t="shared" si="134"/>
        <v>-4.3714216972693443</v>
      </c>
    </row>
    <row r="1719" spans="1:6" x14ac:dyDescent="0.25">
      <c r="A1719" s="208">
        <f t="shared" si="131"/>
        <v>0.21412499999999027</v>
      </c>
      <c r="B1719" s="208">
        <f t="shared" si="135"/>
        <v>3.7371862608326883E-3</v>
      </c>
      <c r="C1719" s="208">
        <f t="shared" si="132"/>
        <v>0.8705704733903652</v>
      </c>
      <c r="D1719" s="208">
        <f t="shared" si="133"/>
        <v>-1.6730101015332004</v>
      </c>
      <c r="E1719" s="208">
        <f>-((C1719-C1718)/($A$3))*$E$2*'PID Reaction'!$H$4</f>
        <v>-3.3317538801749138</v>
      </c>
      <c r="F1719" s="208">
        <f t="shared" si="134"/>
        <v>-4.3224285056239804</v>
      </c>
    </row>
    <row r="1720" spans="1:6" x14ac:dyDescent="0.25">
      <c r="A1720" s="208">
        <f t="shared" si="131"/>
        <v>0.21424999999999025</v>
      </c>
      <c r="B1720" s="208">
        <f t="shared" si="135"/>
        <v>3.7393679223976808E-3</v>
      </c>
      <c r="C1720" s="208">
        <f t="shared" si="132"/>
        <v>0.89454463983624555</v>
      </c>
      <c r="D1720" s="208">
        <f t="shared" si="133"/>
        <v>-1.7190822161589066</v>
      </c>
      <c r="E1720" s="208">
        <f>-((C1720-C1719)/($A$3))*$E$2*'PID Reaction'!$H$4</f>
        <v>-3.0437601719689686</v>
      </c>
      <c r="F1720" s="208">
        <f t="shared" si="134"/>
        <v>-4.262172679973153</v>
      </c>
    </row>
    <row r="1721" spans="1:6" x14ac:dyDescent="0.25">
      <c r="A1721" s="208">
        <f t="shared" si="131"/>
        <v>0.21437499999999024</v>
      </c>
      <c r="B1721" s="208">
        <f t="shared" si="135"/>
        <v>3.7415495839626736E-3</v>
      </c>
      <c r="C1721" s="208">
        <f t="shared" si="132"/>
        <v>0.91618795711553513</v>
      </c>
      <c r="D1721" s="208">
        <f t="shared" si="133"/>
        <v>-1.7606750447072084</v>
      </c>
      <c r="E1721" s="208">
        <f>-((C1721-C1720)/($A$3))*$E$2*'PID Reaction'!$H$4</f>
        <v>-2.7478355617786057</v>
      </c>
      <c r="F1721" s="208">
        <f t="shared" si="134"/>
        <v>-4.1908112244894777</v>
      </c>
    </row>
    <row r="1722" spans="1:6" x14ac:dyDescent="0.25">
      <c r="A1722" s="208">
        <f t="shared" si="131"/>
        <v>0.21449999999999023</v>
      </c>
      <c r="B1722" s="208">
        <f t="shared" si="135"/>
        <v>3.7437312455276665E-3</v>
      </c>
      <c r="C1722" s="208">
        <f t="shared" si="132"/>
        <v>0.93544403082845562</v>
      </c>
      <c r="D1722" s="208">
        <f t="shared" si="133"/>
        <v>-1.7976802118042765</v>
      </c>
      <c r="E1722" s="208">
        <f>-((C1722-C1721)/($A$3))*$E$2*'PID Reaction'!$H$4</f>
        <v>-2.4447511185923845</v>
      </c>
      <c r="F1722" s="208">
        <f t="shared" si="134"/>
        <v>-4.1085300804682898</v>
      </c>
    </row>
    <row r="1723" spans="1:6" x14ac:dyDescent="0.25">
      <c r="A1723" s="208">
        <f t="shared" ref="A1723:A1786" si="136">A1722+$A$3</f>
        <v>0.21462499999999021</v>
      </c>
      <c r="B1723" s="208">
        <f t="shared" si="135"/>
        <v>3.7459129070926589E-3</v>
      </c>
      <c r="C1723" s="208">
        <f t="shared" ref="C1723:C1786" si="137">$C$2*COS(B1723*$B$2*360)</f>
        <v>0.95226268684017645</v>
      </c>
      <c r="D1723" s="208">
        <f t="shared" si="133"/>
        <v>-1.8300012958082408</v>
      </c>
      <c r="E1723" s="208">
        <f>-((C1723-C1722)/($A$3))*$E$2*'PID Reaction'!$H$4</f>
        <v>-2.1352965672480768</v>
      </c>
      <c r="F1723" s="208">
        <f t="shared" si="134"/>
        <v>-4.0155436418340429</v>
      </c>
    </row>
    <row r="1724" spans="1:6" x14ac:dyDescent="0.25">
      <c r="A1724" s="208">
        <f t="shared" si="136"/>
        <v>0.2147499999999902</v>
      </c>
      <c r="B1724" s="208">
        <f t="shared" si="135"/>
        <v>3.7480945686576518E-3</v>
      </c>
      <c r="C1724" s="208">
        <f t="shared" si="137"/>
        <v>0.96660010201588054</v>
      </c>
      <c r="D1724" s="208">
        <f t="shared" si="133"/>
        <v>-1.8575540800479984</v>
      </c>
      <c r="E1724" s="208">
        <f>-((C1724-C1723)/($A$3))*$E$2*'PID Reaction'!$H$4</f>
        <v>-1.8202782307073901</v>
      </c>
      <c r="F1724" s="208">
        <f t="shared" si="134"/>
        <v>-3.9120941965099139</v>
      </c>
    </row>
    <row r="1725" spans="1:6" x14ac:dyDescent="0.25">
      <c r="A1725" s="208">
        <f t="shared" si="136"/>
        <v>0.21487499999999018</v>
      </c>
      <c r="B1725" s="208">
        <f t="shared" si="135"/>
        <v>3.7502762302226442E-3</v>
      </c>
      <c r="C1725" s="208">
        <f t="shared" si="137"/>
        <v>0.9784189184074894</v>
      </c>
      <c r="D1725" s="208">
        <f t="shared" si="133"/>
        <v>-1.8802667722604087</v>
      </c>
      <c r="E1725" s="208">
        <f>-((C1725-C1724)/($A$3))*$E$2*'PID Reaction'!$H$4</f>
        <v>-1.5005169290786615</v>
      </c>
      <c r="F1725" s="208">
        <f t="shared" si="134"/>
        <v>-3.7984512951060214</v>
      </c>
    </row>
    <row r="1726" spans="1:6" x14ac:dyDescent="0.25">
      <c r="A1726" s="208">
        <f t="shared" si="136"/>
        <v>0.21499999999999017</v>
      </c>
      <c r="B1726" s="208">
        <f t="shared" si="135"/>
        <v>3.7524578917876371E-3</v>
      </c>
      <c r="C1726" s="208">
        <f t="shared" si="137"/>
        <v>0.98768834059450905</v>
      </c>
      <c r="D1726" s="208">
        <f t="shared" si="133"/>
        <v>-1.8980801916540919</v>
      </c>
      <c r="E1726" s="208">
        <f>-((C1726-C1725)/($A$3))*$E$2*'PID Reaction'!$H$4</f>
        <v>-1.1768458408640146</v>
      </c>
      <c r="F1726" s="208">
        <f t="shared" si="134"/>
        <v>-3.6749110485711571</v>
      </c>
    </row>
    <row r="1727" spans="1:6" x14ac:dyDescent="0.25">
      <c r="A1727" s="208">
        <f t="shared" si="136"/>
        <v>0.21512499999999016</v>
      </c>
      <c r="B1727" s="208">
        <f t="shared" si="135"/>
        <v>3.7546395533526295E-3</v>
      </c>
      <c r="C1727" s="208">
        <f t="shared" si="137"/>
        <v>0.99438421592538695</v>
      </c>
      <c r="D1727" s="208">
        <f t="shared" si="133"/>
        <v>-1.9109479231124533</v>
      </c>
      <c r="E1727" s="208">
        <f>-((C1727-C1726)/($A$3))*$E$2*'PID Reaction'!$H$4</f>
        <v>-0.85010833200825797</v>
      </c>
      <c r="F1727" s="208">
        <f t="shared" si="134"/>
        <v>-3.5417953566382399</v>
      </c>
    </row>
    <row r="1728" spans="1:6" x14ac:dyDescent="0.25">
      <c r="A1728" s="208">
        <f t="shared" si="136"/>
        <v>0.21524999999999014</v>
      </c>
      <c r="B1728" s="208">
        <f t="shared" si="135"/>
        <v>3.7568212149176224E-3</v>
      </c>
      <c r="C1728" s="208">
        <f t="shared" si="137"/>
        <v>0.99848909745031722</v>
      </c>
      <c r="D1728" s="208">
        <f t="shared" si="133"/>
        <v>-1.9188364381341727</v>
      </c>
      <c r="E1728" s="208">
        <f>-((C1728-C1727)/($A$3))*$E$2*'PID Reaction'!$H$4</f>
        <v>-0.52115575840514716</v>
      </c>
      <c r="F1728" s="208">
        <f t="shared" si="134"/>
        <v>-3.3994510690739674</v>
      </c>
    </row>
    <row r="1729" spans="1:6" x14ac:dyDescent="0.25">
      <c r="A1729" s="208">
        <f t="shared" si="136"/>
        <v>0.21537499999999013</v>
      </c>
      <c r="B1729" s="208">
        <f t="shared" si="135"/>
        <v>3.7590028764826148E-3</v>
      </c>
      <c r="C1729" s="208">
        <f t="shared" si="137"/>
        <v>0.99999228938145479</v>
      </c>
      <c r="D1729" s="208">
        <f t="shared" si="133"/>
        <v>-1.9217251821959171</v>
      </c>
      <c r="E1729" s="208">
        <f>-((C1729-C1728)/($A$3))*$E$2*'PID Reaction'!$H$4</f>
        <v>-0.19084524757722596</v>
      </c>
      <c r="F1729" s="208">
        <f t="shared" si="134"/>
        <v>-3.2482490819177734</v>
      </c>
    </row>
    <row r="1730" spans="1:6" x14ac:dyDescent="0.25">
      <c r="A1730" s="208">
        <f t="shared" si="136"/>
        <v>0.21549999999999012</v>
      </c>
      <c r="B1730" s="208">
        <f t="shared" si="135"/>
        <v>3.7611845380476077E-3</v>
      </c>
      <c r="C1730" s="208">
        <f t="shared" si="137"/>
        <v>0.99888987496216042</v>
      </c>
      <c r="D1730" s="208">
        <f t="shared" si="133"/>
        <v>-1.9196066283097823</v>
      </c>
      <c r="E1730" s="208">
        <f>-((C1730-C1729)/($A$3))*$E$2*'PID Reaction'!$H$4</f>
        <v>0.13996253467361358</v>
      </c>
      <c r="F1730" s="208">
        <f t="shared" si="134"/>
        <v>-3.0885833710654067</v>
      </c>
    </row>
    <row r="1731" spans="1:6" x14ac:dyDescent="0.25">
      <c r="A1731" s="208">
        <f t="shared" si="136"/>
        <v>0.2156249999999901</v>
      </c>
      <c r="B1731" s="208">
        <f t="shared" si="135"/>
        <v>3.7633661996126005E-3</v>
      </c>
      <c r="C1731" s="208">
        <f t="shared" si="137"/>
        <v>0.99518472667259317</v>
      </c>
      <c r="D1731" s="208">
        <f t="shared" si="133"/>
        <v>-1.9124862966357894</v>
      </c>
      <c r="E1731" s="208">
        <f>-((C1731-C1730)/($A$3))*$E$2*'PID Reaction'!$H$4</f>
        <v>0.4704056268434581</v>
      </c>
      <c r="F1731" s="208">
        <f t="shared" si="134"/>
        <v>-2.920869965714846</v>
      </c>
    </row>
    <row r="1732" spans="1:6" x14ac:dyDescent="0.25">
      <c r="A1732" s="208">
        <f t="shared" si="136"/>
        <v>0.21574999999999009</v>
      </c>
      <c r="B1732" s="208">
        <f t="shared" si="135"/>
        <v>3.7655478611775929E-3</v>
      </c>
      <c r="C1732" s="208">
        <f t="shared" si="137"/>
        <v>0.9888864987451077</v>
      </c>
      <c r="D1732" s="208">
        <f t="shared" si="133"/>
        <v>-1.9003827400984232</v>
      </c>
      <c r="E1732" s="208">
        <f>-((C1732-C1731)/($A$3))*$E$2*'PID Reaction'!$H$4</f>
        <v>0.79962301767355481</v>
      </c>
      <c r="F1732" s="208">
        <f t="shared" si="134"/>
        <v>-2.7455458643496655</v>
      </c>
    </row>
    <row r="1733" spans="1:6" x14ac:dyDescent="0.25">
      <c r="A1733" s="208">
        <f t="shared" si="136"/>
        <v>0.21587499999999007</v>
      </c>
      <c r="B1733" s="208">
        <f t="shared" si="135"/>
        <v>3.7677295227425858E-3</v>
      </c>
      <c r="C1733" s="208">
        <f t="shared" si="137"/>
        <v>0.98001160200891957</v>
      </c>
      <c r="D1733" s="208">
        <f t="shared" si="133"/>
        <v>-1.8833274960446211</v>
      </c>
      <c r="E1733" s="208">
        <f>-((C1733-C1732)/($A$3))*$E$2*'PID Reaction'!$H$4</f>
        <v>1.1267568896264448</v>
      </c>
      <c r="F1733" s="208">
        <f t="shared" si="134"/>
        <v>-2.5630678960841626</v>
      </c>
    </row>
    <row r="1734" spans="1:6" x14ac:dyDescent="0.25">
      <c r="A1734" s="208">
        <f t="shared" si="136"/>
        <v>0.21599999999999006</v>
      </c>
      <c r="B1734" s="208">
        <f t="shared" si="135"/>
        <v>3.7699111843075782E-3</v>
      </c>
      <c r="C1734" s="208">
        <f t="shared" si="137"/>
        <v>0.96858316112963949</v>
      </c>
      <c r="D1734" s="208">
        <f t="shared" si="133"/>
        <v>-1.8613650040692735</v>
      </c>
      <c r="E1734" s="208">
        <f>-((C1734-C1733)/($A$3))*$E$2*'PID Reaction'!$H$4</f>
        <v>1.4509548540333983</v>
      </c>
      <c r="F1734" s="208">
        <f t="shared" si="134"/>
        <v>-2.3739115303374883</v>
      </c>
    </row>
    <row r="1735" spans="1:6" x14ac:dyDescent="0.25">
      <c r="A1735" s="208">
        <f t="shared" si="136"/>
        <v>0.21612499999999005</v>
      </c>
      <c r="B1735" s="208">
        <f t="shared" si="135"/>
        <v>3.7720928458725711E-3</v>
      </c>
      <c r="C1735" s="208">
        <f t="shared" si="137"/>
        <v>0.95463095435500256</v>
      </c>
      <c r="D1735" s="208">
        <f t="shared" si="133"/>
        <v>-1.8345524902221828</v>
      </c>
      <c r="E1735" s="208">
        <f>-((C1735-C1734)/($A$3))*$E$2*'PID Reaction'!$H$4</f>
        <v>1.771372172107905</v>
      </c>
      <c r="F1735" s="208">
        <f t="shared" si="134"/>
        <v>-2.1785696379377693</v>
      </c>
    </row>
    <row r="1736" spans="1:6" x14ac:dyDescent="0.25">
      <c r="A1736" s="208">
        <f t="shared" si="136"/>
        <v>0.21624999999999003</v>
      </c>
      <c r="B1736" s="208">
        <f t="shared" si="135"/>
        <v>3.7742745074375635E-3</v>
      </c>
      <c r="C1736" s="208">
        <f t="shared" si="137"/>
        <v>0.93819133592389692</v>
      </c>
      <c r="D1736" s="208">
        <f t="shared" ref="D1736:D1799" si="138">-C1736*$D$2*$H$2</f>
        <v>-1.8029598178983899</v>
      </c>
      <c r="E1736" s="208">
        <f>-((C1736-C1735)/($A$3))*$E$2*'PID Reaction'!$H$4</f>
        <v>2.0871739560131721</v>
      </c>
      <c r="F1736" s="208">
        <f t="shared" ref="F1736:F1799" si="139">F1735+$F$3*(E1736-F1735)</f>
        <v>-1.9775512068849592</v>
      </c>
    </row>
    <row r="1737" spans="1:6" x14ac:dyDescent="0.25">
      <c r="A1737" s="208">
        <f t="shared" si="136"/>
        <v>0.21637499999999002</v>
      </c>
      <c r="B1737" s="208">
        <f t="shared" si="135"/>
        <v>3.7764561690025564E-3</v>
      </c>
      <c r="C1737" s="208">
        <f t="shared" si="137"/>
        <v>0.91930714134078795</v>
      </c>
      <c r="D1737" s="208">
        <f t="shared" si="138"/>
        <v>-1.7666693058002461</v>
      </c>
      <c r="E1737" s="208">
        <f>-((C1737-C1736)/($A$3))*$E$2*'PID Reaction'!$H$4</f>
        <v>2.3975373442715147</v>
      </c>
      <c r="F1737" s="208">
        <f t="shared" si="139"/>
        <v>-1.7713800161181894</v>
      </c>
    </row>
    <row r="1738" spans="1:6" x14ac:dyDescent="0.25">
      <c r="A1738" s="208">
        <f t="shared" si="136"/>
        <v>0.21649999999999001</v>
      </c>
      <c r="B1738" s="208">
        <f t="shared" si="135"/>
        <v>3.7786378305675493E-3</v>
      </c>
      <c r="C1738" s="208">
        <f t="shared" si="137"/>
        <v>0.89802757576241066</v>
      </c>
      <c r="D1738" s="208">
        <f t="shared" si="138"/>
        <v>-1.7257755134456552</v>
      </c>
      <c r="E1738" s="208">
        <f>-((C1738-C1737)/($A$3))*$E$2*'PID Reaction'!$H$4</f>
        <v>2.7016536458307807</v>
      </c>
      <c r="F1738" s="208">
        <f t="shared" si="139"/>
        <v>-1.5605932707436083</v>
      </c>
    </row>
    <row r="1739" spans="1:6" x14ac:dyDescent="0.25">
      <c r="A1739" s="208">
        <f t="shared" si="136"/>
        <v>0.21662499999998999</v>
      </c>
      <c r="B1739" s="208">
        <f t="shared" si="135"/>
        <v>3.7808194921325417E-3</v>
      </c>
      <c r="C1739" s="208">
        <f t="shared" si="137"/>
        <v>0.87440808578750495</v>
      </c>
      <c r="D1739" s="208">
        <f t="shared" si="138"/>
        <v>-1.6803849947812799</v>
      </c>
      <c r="E1739" s="208">
        <f>-((C1739-C1738)/($A$3))*$E$2*'PID Reaction'!$H$4</f>
        <v>2.9987304472140277</v>
      </c>
      <c r="F1739" s="208">
        <f t="shared" si="139"/>
        <v>-1.3457402022785072</v>
      </c>
    </row>
    <row r="1740" spans="1:6" x14ac:dyDescent="0.25">
      <c r="A1740" s="208">
        <f t="shared" si="136"/>
        <v>0.21674999999998998</v>
      </c>
      <c r="B1740" s="208">
        <f t="shared" si="135"/>
        <v>3.7830011536975345E-3</v>
      </c>
      <c r="C1740" s="208">
        <f t="shared" si="137"/>
        <v>0.84851021498366941</v>
      </c>
      <c r="D1740" s="208">
        <f t="shared" si="138"/>
        <v>-1.6306160205427169</v>
      </c>
      <c r="E1740" s="208">
        <f>-((C1740-C1739)/($A$3))*$E$2*'PID Reaction'!$H$4</f>
        <v>3.2879936772549603</v>
      </c>
      <c r="F1740" s="208">
        <f t="shared" si="139"/>
        <v>-1.1273806375590201</v>
      </c>
    </row>
    <row r="1741" spans="1:6" x14ac:dyDescent="0.25">
      <c r="A1741" s="208">
        <f t="shared" si="136"/>
        <v>0.21687499999998996</v>
      </c>
      <c r="B1741" s="208">
        <f t="shared" si="135"/>
        <v>3.785182815262527E-3</v>
      </c>
      <c r="C1741" s="208">
        <f t="shared" si="137"/>
        <v>0.82040144352786137</v>
      </c>
      <c r="D1741" s="208">
        <f t="shared" si="138"/>
        <v>-1.5765982700852323</v>
      </c>
      <c r="E1741" s="208">
        <f>-((C1741-C1740)/($A$3))*$E$2*'PID Reaction'!$H$4</f>
        <v>3.5686896240293877</v>
      </c>
      <c r="F1741" s="208">
        <f t="shared" si="139"/>
        <v>-0.90608354004080549</v>
      </c>
    </row>
    <row r="1742" spans="1:6" x14ac:dyDescent="0.25">
      <c r="A1742" s="208">
        <f t="shared" si="136"/>
        <v>0.21699999999998995</v>
      </c>
      <c r="B1742" s="208">
        <f t="shared" si="135"/>
        <v>3.7873644768275198E-3</v>
      </c>
      <c r="C1742" s="208">
        <f t="shared" si="137"/>
        <v>0.79015501237820651</v>
      </c>
      <c r="D1742" s="208">
        <f t="shared" si="138"/>
        <v>-1.5184724934876945</v>
      </c>
      <c r="E1742" s="208">
        <f>-((C1742-C1741)/($A$3))*$E$2*'PID Reaction'!$H$4</f>
        <v>3.8400868987601804</v>
      </c>
      <c r="F1742" s="208">
        <f t="shared" si="139"/>
        <v>-0.68242552729247219</v>
      </c>
    </row>
    <row r="1743" spans="1:6" x14ac:dyDescent="0.25">
      <c r="A1743" s="208">
        <f t="shared" si="136"/>
        <v>0.21712499999998994</v>
      </c>
      <c r="B1743" s="208">
        <f t="shared" si="135"/>
        <v>3.7895461383925123E-3</v>
      </c>
      <c r="C1743" s="208">
        <f t="shared" si="137"/>
        <v>0.75784973243547449</v>
      </c>
      <c r="D1743" s="208">
        <f t="shared" si="138"/>
        <v>-1.456390144810549</v>
      </c>
      <c r="E1743" s="208">
        <f>-((C1743-C1742)/($A$3))*$E$2*'PID Reaction'!$H$4</f>
        <v>4.1014783415292575</v>
      </c>
      <c r="F1743" s="208">
        <f t="shared" si="139"/>
        <v>-0.4569893685459202</v>
      </c>
    </row>
    <row r="1744" spans="1:6" x14ac:dyDescent="0.25">
      <c r="A1744" s="208">
        <f t="shared" si="136"/>
        <v>0.21724999999998992</v>
      </c>
      <c r="B1744" s="208">
        <f t="shared" si="135"/>
        <v>3.7917277999575051E-3</v>
      </c>
      <c r="C1744" s="208">
        <f t="shared" si="137"/>
        <v>0.72356977919129162</v>
      </c>
      <c r="D1744" s="208">
        <f t="shared" si="138"/>
        <v>-1.3905129874630728</v>
      </c>
      <c r="E1744" s="208">
        <f>-((C1744-C1743)/($A$3))*$E$2*'PID Reaction'!$H$4</f>
        <v>4.352182863881457</v>
      </c>
      <c r="F1744" s="208">
        <f t="shared" si="139"/>
        <v>-0.23036246621729212</v>
      </c>
    </row>
    <row r="1745" spans="1:6" x14ac:dyDescent="0.25">
      <c r="A1745" s="208">
        <f t="shared" si="136"/>
        <v>0.21737499999998991</v>
      </c>
      <c r="B1745" s="208">
        <f t="shared" si="135"/>
        <v>3.7939094615224976E-3</v>
      </c>
      <c r="C1745" s="208">
        <f t="shared" si="137"/>
        <v>0.68740447339823307</v>
      </c>
      <c r="D1745" s="208">
        <f t="shared" si="138"/>
        <v>-1.3210126727083205</v>
      </c>
      <c r="E1745" s="208">
        <f>-((C1745-C1744)/($A$3))*$E$2*'PID Reaction'!$H$4</f>
        <v>4.5915472234867121</v>
      </c>
      <c r="F1745" s="208">
        <f t="shared" si="139"/>
        <v>-3.1353253555790606E-3</v>
      </c>
    </row>
    <row r="1746" spans="1:6" x14ac:dyDescent="0.25">
      <c r="A1746" s="208">
        <f t="shared" si="136"/>
        <v>0.2174999999999899</v>
      </c>
      <c r="B1746" s="208">
        <f t="shared" si="135"/>
        <v>3.7960911230874904E-3</v>
      </c>
      <c r="C1746" s="208">
        <f t="shared" si="137"/>
        <v>0.64944804833332448</v>
      </c>
      <c r="D1746" s="208">
        <f t="shared" si="138"/>
        <v>-1.248070292404083</v>
      </c>
      <c r="E1746" s="208">
        <f>-((C1746-C1745)/($A$3))*$E$2*'PID Reaction'!$H$4</f>
        <v>4.8189477262407951</v>
      </c>
      <c r="F1746" s="208">
        <f t="shared" si="139"/>
        <v>0.22409998499284625</v>
      </c>
    </row>
    <row r="1747" spans="1:6" x14ac:dyDescent="0.25">
      <c r="A1747" s="208">
        <f t="shared" si="136"/>
        <v>0.21762499999998988</v>
      </c>
      <c r="B1747" s="208">
        <f t="shared" si="135"/>
        <v>3.7982727846524833E-3</v>
      </c>
      <c r="C1747" s="208">
        <f t="shared" si="137"/>
        <v>0.60979940426134671</v>
      </c>
      <c r="D1747" s="208">
        <f t="shared" si="138"/>
        <v>-1.1718759071452005</v>
      </c>
      <c r="E1747" s="208">
        <f>-((C1747-C1746)/($A$3))*$E$2*'PID Reaction'!$H$4</f>
        <v>5.0337918513782975</v>
      </c>
      <c r="F1747" s="208">
        <f t="shared" si="139"/>
        <v>0.45075137449485292</v>
      </c>
    </row>
    <row r="1748" spans="1:6" x14ac:dyDescent="0.25">
      <c r="A1748" s="208">
        <f t="shared" si="136"/>
        <v>0.21774999999998987</v>
      </c>
      <c r="B1748" s="208">
        <f t="shared" si="135"/>
        <v>3.8004544462174757E-3</v>
      </c>
      <c r="C1748" s="208">
        <f t="shared" si="137"/>
        <v>0.56856185073767207</v>
      </c>
      <c r="D1748" s="208">
        <f t="shared" si="138"/>
        <v>-1.092628051036614</v>
      </c>
      <c r="E1748" s="208">
        <f>-((C1748-C1747)/($A$3))*$E$2*'PID Reaction'!$H$4</f>
        <v>5.2355197953657324</v>
      </c>
      <c r="F1748" s="208">
        <f t="shared" si="139"/>
        <v>0.6762282742968988</v>
      </c>
    </row>
    <row r="1749" spans="1:6" x14ac:dyDescent="0.25">
      <c r="A1749" s="208">
        <f t="shared" si="136"/>
        <v>0.21787499999998985</v>
      </c>
      <c r="B1749" s="208">
        <f t="shared" si="135"/>
        <v>3.8026361077824686E-3</v>
      </c>
      <c r="C1749" s="208">
        <f t="shared" si="137"/>
        <v>0.52584283742211868</v>
      </c>
      <c r="D1749" s="208">
        <f t="shared" si="138"/>
        <v>-1.0105332143875825</v>
      </c>
      <c r="E1749" s="208">
        <f>-((C1749-C1748)/($A$3))*$E$2*'PID Reaction'!$H$4</f>
        <v>5.4236059305426574</v>
      </c>
      <c r="F1749" s="208">
        <f t="shared" si="139"/>
        <v>0.89994317582706884</v>
      </c>
    </row>
    <row r="1750" spans="1:6" x14ac:dyDescent="0.25">
      <c r="A1750" s="208">
        <f t="shared" si="136"/>
        <v>0.21799999999998984</v>
      </c>
      <c r="B1750" s="208">
        <f t="shared" si="135"/>
        <v>3.804817769347461E-3</v>
      </c>
      <c r="C1750" s="208">
        <f t="shared" si="137"/>
        <v>0.4817536741053568</v>
      </c>
      <c r="D1750" s="208">
        <f t="shared" si="138"/>
        <v>-0.92580530567522845</v>
      </c>
      <c r="E1750" s="208">
        <f>-((C1750-C1749)/($A$3))*$E$2*'PID Reaction'!$H$4</f>
        <v>5.5975601746960884</v>
      </c>
      <c r="F1750" s="208">
        <f t="shared" si="139"/>
        <v>1.1213131616224505</v>
      </c>
    </row>
    <row r="1751" spans="1:6" x14ac:dyDescent="0.25">
      <c r="A1751" s="208">
        <f t="shared" si="136"/>
        <v>0.21812499999998983</v>
      </c>
      <c r="B1751" s="208">
        <f t="shared" si="135"/>
        <v>3.8069994309124539E-3</v>
      </c>
      <c r="C1751" s="208">
        <f t="shared" si="137"/>
        <v>0.43640924067708026</v>
      </c>
      <c r="D1751" s="208">
        <f t="shared" si="138"/>
        <v>-0.83866509417877222</v>
      </c>
      <c r="E1751" s="208">
        <f>-((C1751-C1750)/($A$3))*$E$2*'PID Reaction'!$H$4</f>
        <v>5.7569292680539892</v>
      </c>
      <c r="F1751" s="208">
        <f t="shared" si="139"/>
        <v>1.3397614241948681</v>
      </c>
    </row>
    <row r="1752" spans="1:6" x14ac:dyDescent="0.25">
      <c r="A1752" s="208">
        <f t="shared" si="136"/>
        <v>0.21824999999998981</v>
      </c>
      <c r="B1752" s="208">
        <f t="shared" si="135"/>
        <v>3.8091810924774463E-3</v>
      </c>
      <c r="C1752" s="208">
        <f t="shared" si="137"/>
        <v>0.38992768779202647</v>
      </c>
      <c r="D1752" s="208">
        <f t="shared" si="138"/>
        <v>-0.74933963473744902</v>
      </c>
      <c r="E1752" s="208">
        <f>-((C1752-C1751)/($A$3))*$E$2*'PID Reaction'!$H$4</f>
        <v>5.9012979542864281</v>
      </c>
      <c r="F1752" s="208">
        <f t="shared" si="139"/>
        <v>1.554718768975125</v>
      </c>
    </row>
    <row r="1753" spans="1:6" x14ac:dyDescent="0.25">
      <c r="A1753" s="208">
        <f t="shared" si="136"/>
        <v>0.2183749999999898</v>
      </c>
      <c r="B1753" s="208">
        <f t="shared" si="135"/>
        <v>3.8113627540424392E-3</v>
      </c>
      <c r="C1753" s="208">
        <f t="shared" si="137"/>
        <v>0.3424301290134053</v>
      </c>
      <c r="D1753" s="208">
        <f t="shared" si="138"/>
        <v>-0.65806167613022148</v>
      </c>
      <c r="E1753" s="208">
        <f>-((C1753-C1752)/($A$3))*$E$2*'PID Reaction'!$H$4</f>
        <v>6.0302900625337426</v>
      </c>
      <c r="F1753" s="208">
        <f t="shared" si="139"/>
        <v>1.7656250974220418</v>
      </c>
    </row>
    <row r="1754" spans="1:6" x14ac:dyDescent="0.25">
      <c r="A1754" s="208">
        <f t="shared" si="136"/>
        <v>0.21849999999998979</v>
      </c>
      <c r="B1754" s="208">
        <f t="shared" si="135"/>
        <v>3.8135444156074316E-3</v>
      </c>
      <c r="C1754" s="208">
        <f t="shared" si="137"/>
        <v>0.2940403252362998</v>
      </c>
      <c r="D1754" s="208">
        <f t="shared" si="138"/>
        <v>-0.56506905461960677</v>
      </c>
      <c r="E1754" s="208">
        <f>-((C1754-C1753)/($A$3))*$E$2*'PID Reaction'!$H$4</f>
        <v>6.1435694875413134</v>
      </c>
      <c r="F1754" s="208">
        <f t="shared" si="139"/>
        <v>1.971930866429392</v>
      </c>
    </row>
    <row r="1755" spans="1:6" x14ac:dyDescent="0.25">
      <c r="A1755" s="208">
        <f t="shared" si="136"/>
        <v>0.21862499999998977</v>
      </c>
      <c r="B1755" s="208">
        <f t="shared" si="135"/>
        <v>3.8157260771724245E-3</v>
      </c>
      <c r="C1755" s="208">
        <f t="shared" si="137"/>
        <v>0.24488436221290011</v>
      </c>
      <c r="D1755" s="208">
        <f t="shared" si="138"/>
        <v>-0.47060407423901868</v>
      </c>
      <c r="E1755" s="208">
        <f>-((C1755-C1754)/($A$3))*$E$2*'PID Reaction'!$H$4</f>
        <v>6.2408410654508248</v>
      </c>
      <c r="F1755" s="208">
        <f t="shared" si="139"/>
        <v>2.1730985202305959</v>
      </c>
    </row>
    <row r="1756" spans="1:6" x14ac:dyDescent="0.25">
      <c r="A1756" s="208">
        <f t="shared" si="136"/>
        <v>0.21874999999998976</v>
      </c>
      <c r="B1756" s="208">
        <f t="shared" si="135"/>
        <v>3.8179077387374173E-3</v>
      </c>
      <c r="C1756" s="208">
        <f t="shared" si="137"/>
        <v>0.195090322020227</v>
      </c>
      <c r="D1756" s="208">
        <f t="shared" si="138"/>
        <v>-0.37491287543915108</v>
      </c>
      <c r="E1756" s="208">
        <f>-((C1756-C1755)/($A$3))*$E$2*'PID Reaction'!$H$4</f>
        <v>6.3218513428617769</v>
      </c>
      <c r="F1756" s="208">
        <f t="shared" si="139"/>
        <v>2.3686038910676666</v>
      </c>
    </row>
    <row r="1757" spans="1:6" x14ac:dyDescent="0.25">
      <c r="A1757" s="208">
        <f t="shared" si="136"/>
        <v>0.21887499999998974</v>
      </c>
      <c r="B1757" s="208">
        <f t="shared" si="135"/>
        <v>3.8200894003024097E-3</v>
      </c>
      <c r="C1757" s="208">
        <f t="shared" si="137"/>
        <v>0.14478794932604594</v>
      </c>
      <c r="D1757" s="208">
        <f t="shared" si="138"/>
        <v>-0.27824479373783556</v>
      </c>
      <c r="E1757" s="208">
        <f>-((C1757-C1756)/($A$3))*$E$2*'PID Reaction'!$H$4</f>
        <v>6.3863892372532272</v>
      </c>
      <c r="F1757" s="208">
        <f t="shared" si="139"/>
        <v>2.5579375649768257</v>
      </c>
    </row>
    <row r="1758" spans="1:6" x14ac:dyDescent="0.25">
      <c r="A1758" s="208">
        <f t="shared" si="136"/>
        <v>0.21899999999998973</v>
      </c>
      <c r="B1758" s="208">
        <f t="shared" si="135"/>
        <v>3.8222710618674026E-3</v>
      </c>
      <c r="C1758" s="208">
        <f t="shared" si="137"/>
        <v>9.410831332268732E-2</v>
      </c>
      <c r="D1758" s="208">
        <f t="shared" si="138"/>
        <v>-0.18085171004474115</v>
      </c>
      <c r="E1758" s="208">
        <f>-((C1758-C1757)/($A$3))*$E$2*'PID Reaction'!$H$4</f>
        <v>6.4342865869864099</v>
      </c>
      <c r="F1758" s="208">
        <f t="shared" si="139"/>
        <v>2.7406062091312551</v>
      </c>
    </row>
    <row r="1759" spans="1:6" x14ac:dyDescent="0.25">
      <c r="A1759" s="208">
        <f t="shared" si="136"/>
        <v>0.21912499999998972</v>
      </c>
      <c r="B1759" s="208">
        <f t="shared" si="135"/>
        <v>3.824452723432395E-3</v>
      </c>
      <c r="C1759" s="208">
        <f t="shared" si="137"/>
        <v>4.3183466209791396E-2</v>
      </c>
      <c r="D1759" s="208">
        <f t="shared" si="138"/>
        <v>-8.2987394354004526E-2</v>
      </c>
      <c r="E1759" s="208">
        <f>-((C1759-C1758)/($A$3))*$E$2*'PID Reaction'!$H$4</f>
        <v>6.4654185894532663</v>
      </c>
      <c r="F1759" s="208">
        <f t="shared" si="139"/>
        <v>2.9161338572815541</v>
      </c>
    </row>
    <row r="1760" spans="1:6" x14ac:dyDescent="0.25">
      <c r="A1760" s="208">
        <f t="shared" si="136"/>
        <v>0.2192499999999897</v>
      </c>
      <c r="B1760" s="208">
        <f t="shared" si="135"/>
        <v>3.8266343849973879E-3</v>
      </c>
      <c r="C1760" s="208">
        <f t="shared" si="137"/>
        <v>-7.8539008845072873E-3</v>
      </c>
      <c r="D1760" s="208">
        <f t="shared" si="138"/>
        <v>1.5093155485793036E-2</v>
      </c>
      <c r="E1760" s="208">
        <f>-((C1760-C1759)/($A$3))*$E$2*'PID Reaction'!$H$4</f>
        <v>6.4797041262921597</v>
      </c>
      <c r="F1760" s="208">
        <f t="shared" si="139"/>
        <v>3.0840631499466751</v>
      </c>
    </row>
    <row r="1761" spans="1:6" x14ac:dyDescent="0.25">
      <c r="A1761" s="208">
        <f t="shared" si="136"/>
        <v>0.21937499999998969</v>
      </c>
      <c r="B1761" s="208">
        <f t="shared" si="135"/>
        <v>3.8288160465623803E-3</v>
      </c>
      <c r="C1761" s="208">
        <f t="shared" si="137"/>
        <v>-5.8870803646978782E-2</v>
      </c>
      <c r="D1761" s="208">
        <f t="shared" si="138"/>
        <v>0.113134378200545</v>
      </c>
      <c r="E1761" s="208">
        <f>-((C1761-C1760)/($A$3))*$E$2*'PID Reaction'!$H$4</f>
        <v>6.4771059747233792</v>
      </c>
      <c r="F1761" s="208">
        <f t="shared" si="139"/>
        <v>3.243956526121186</v>
      </c>
    </row>
    <row r="1762" spans="1:6" x14ac:dyDescent="0.25">
      <c r="A1762" s="208">
        <f t="shared" si="136"/>
        <v>0.21949999999998968</v>
      </c>
      <c r="B1762" s="208">
        <f t="shared" si="135"/>
        <v>3.8309977081273732E-3</v>
      </c>
      <c r="C1762" s="208">
        <f t="shared" si="137"/>
        <v>-0.10973431108685398</v>
      </c>
      <c r="D1762" s="208">
        <f t="shared" si="138"/>
        <v>0.21088081498805078</v>
      </c>
      <c r="E1762" s="208">
        <f>-((C1762-C1761)/($A$3))*$E$2*'PID Reaction'!$H$4</f>
        <v>6.457630904566555</v>
      </c>
      <c r="F1762" s="208">
        <f t="shared" si="139"/>
        <v>3.3953973633964916</v>
      </c>
    </row>
    <row r="1763" spans="1:6" x14ac:dyDescent="0.25">
      <c r="A1763" s="208">
        <f t="shared" si="136"/>
        <v>0.21962499999998966</v>
      </c>
      <c r="B1763" s="208">
        <f t="shared" si="135"/>
        <v>3.8331793696923656E-3</v>
      </c>
      <c r="C1763" s="208">
        <f t="shared" si="137"/>
        <v>-0.16031189190421571</v>
      </c>
      <c r="D1763" s="208">
        <f t="shared" si="138"/>
        <v>0.30807777514800749</v>
      </c>
      <c r="E1763" s="208">
        <f>-((C1763-C1762)/($A$3))*$E$2*'PID Reaction'!$H$4</f>
        <v>6.4213296605722441</v>
      </c>
      <c r="F1763" s="208">
        <f t="shared" si="139"/>
        <v>3.5379910635225031</v>
      </c>
    </row>
    <row r="1764" spans="1:6" x14ac:dyDescent="0.25">
      <c r="A1764" s="208">
        <f t="shared" si="136"/>
        <v>0.21974999999998965</v>
      </c>
      <c r="B1764" s="208">
        <f t="shared" si="135"/>
        <v>3.8353610312573585E-3</v>
      </c>
      <c r="C1764" s="208">
        <f t="shared" si="137"/>
        <v>-0.21047175981717109</v>
      </c>
      <c r="D1764" s="208">
        <f t="shared" si="138"/>
        <v>0.40447199971105041</v>
      </c>
      <c r="E1764" s="208">
        <f>-((C1764-C1763)/($A$3))*$E$2*'PID Reaction'!$H$4</f>
        <v>6.3682968302288137</v>
      </c>
      <c r="F1764" s="208">
        <f t="shared" si="139"/>
        <v>3.6713660805839639</v>
      </c>
    </row>
    <row r="1765" spans="1:6" x14ac:dyDescent="0.25">
      <c r="A1765" s="208">
        <f t="shared" si="136"/>
        <v>0.21987499999998963</v>
      </c>
      <c r="B1765" s="208">
        <f t="shared" si="135"/>
        <v>3.8375426928223513E-3</v>
      </c>
      <c r="C1765" s="208">
        <f t="shared" si="137"/>
        <v>-0.26008321694757358</v>
      </c>
      <c r="D1765" s="208">
        <f t="shared" si="138"/>
        <v>0.49981232133683007</v>
      </c>
      <c r="E1765" s="208">
        <f>-((C1765-C1764)/($A$3))*$E$2*'PID Reaction'!$H$4</f>
        <v>6.2986705972758994</v>
      </c>
      <c r="F1765" s="208">
        <f t="shared" si="139"/>
        <v>3.7951748891097039</v>
      </c>
    </row>
    <row r="1766" spans="1:6" x14ac:dyDescent="0.25">
      <c r="A1766" s="208">
        <f t="shared" si="136"/>
        <v>0.21999999999998962</v>
      </c>
      <c r="B1766" s="208">
        <f t="shared" si="135"/>
        <v>3.8397243543873438E-3</v>
      </c>
      <c r="C1766" s="208">
        <f t="shared" si="137"/>
        <v>-0.30901699437091312</v>
      </c>
      <c r="D1766" s="208">
        <f t="shared" si="138"/>
        <v>0.59385031876235861</v>
      </c>
      <c r="E1766" s="208">
        <f>-((C1766-C1765)/($A$3))*$E$2*'PID Reaction'!$H$4</f>
        <v>6.2126323816671878</v>
      </c>
      <c r="F1766" s="208">
        <f t="shared" si="139"/>
        <v>3.9090948895944666</v>
      </c>
    </row>
    <row r="1767" spans="1:6" x14ac:dyDescent="0.25">
      <c r="A1767" s="208">
        <f t="shared" si="136"/>
        <v>0.22012499999998961</v>
      </c>
      <c r="B1767" s="208">
        <f t="shared" si="135"/>
        <v>3.8419060159523366E-3</v>
      </c>
      <c r="C1767" s="208">
        <f t="shared" si="137"/>
        <v>-0.3571455889428839</v>
      </c>
      <c r="D1767" s="208">
        <f t="shared" si="138"/>
        <v>0.68634096409509771</v>
      </c>
      <c r="E1767" s="208">
        <f>-((C1767-C1766)/($A$3))*$E$2*'PID Reaction'!$H$4</f>
        <v>6.1104063668574087</v>
      </c>
      <c r="F1767" s="208">
        <f t="shared" si="139"/>
        <v>4.0128292490729489</v>
      </c>
    </row>
    <row r="1768" spans="1:6" x14ac:dyDescent="0.25">
      <c r="A1768" s="208">
        <f t="shared" si="136"/>
        <v>0.22024999999998959</v>
      </c>
      <c r="B1768" s="208">
        <f t="shared" si="135"/>
        <v>3.8440876775173291E-3</v>
      </c>
      <c r="C1768" s="208">
        <f t="shared" si="137"/>
        <v>-0.40434359552485383</v>
      </c>
      <c r="D1768" s="208">
        <f t="shared" si="138"/>
        <v>0.77704326126393264</v>
      </c>
      <c r="E1768" s="208">
        <f>-((C1768-C1767)/($A$3))*$E$2*'PID Reaction'!$H$4</f>
        <v>5.9922589156469011</v>
      </c>
      <c r="F1768" s="208">
        <f t="shared" si="139"/>
        <v>4.1061076745550453</v>
      </c>
    </row>
    <row r="1769" spans="1:6" x14ac:dyDescent="0.25">
      <c r="A1769" s="208">
        <f t="shared" si="136"/>
        <v>0.22037499999998958</v>
      </c>
      <c r="B1769" s="208">
        <f t="shared" si="135"/>
        <v>3.8462693390823219E-3</v>
      </c>
      <c r="C1769" s="208">
        <f t="shared" si="137"/>
        <v>-0.45048803374290397</v>
      </c>
      <c r="D1769" s="208">
        <f t="shared" si="138"/>
        <v>0.86572087396508834</v>
      </c>
      <c r="E1769" s="208">
        <f>-((C1769-C1768)/($A$3))*$E$2*'PID Reaction'!$H$4</f>
        <v>5.8584978761636455</v>
      </c>
      <c r="F1769" s="208">
        <f t="shared" si="139"/>
        <v>4.1886871173089899</v>
      </c>
    </row>
    <row r="1770" spans="1:6" x14ac:dyDescent="0.25">
      <c r="A1770" s="208">
        <f t="shared" si="136"/>
        <v>0.22049999999998957</v>
      </c>
      <c r="B1770" s="208">
        <f t="shared" si="135"/>
        <v>3.8484510006473144E-3</v>
      </c>
      <c r="C1770" s="208">
        <f t="shared" si="137"/>
        <v>-0.49545866842870107</v>
      </c>
      <c r="D1770" s="208">
        <f t="shared" si="138"/>
        <v>0.95214274146617206</v>
      </c>
      <c r="E1770" s="208">
        <f>-((C1770-C1769)/($A$3))*$E$2*'PID Reaction'!$H$4</f>
        <v>5.7094717797087986</v>
      </c>
      <c r="F1770" s="208">
        <f t="shared" si="139"/>
        <v>4.2603524061552989</v>
      </c>
    </row>
    <row r="1771" spans="1:6" x14ac:dyDescent="0.25">
      <c r="A1771" s="208">
        <f t="shared" si="136"/>
        <v>0.22062499999998955</v>
      </c>
      <c r="B1771" s="208">
        <f t="shared" si="135"/>
        <v>3.8506326622123072E-3</v>
      </c>
      <c r="C1771" s="208">
        <f t="shared" si="137"/>
        <v>-0.53913832290740715</v>
      </c>
      <c r="D1771" s="208">
        <f t="shared" si="138"/>
        <v>1.0360836806640807</v>
      </c>
      <c r="E1771" s="208">
        <f>-((C1771-C1770)/($A$3))*$E$2*'PID Reaction'!$H$4</f>
        <v>5.5455689326165238</v>
      </c>
      <c r="F1771" s="208">
        <f t="shared" si="139"/>
        <v>4.3209168081223401</v>
      </c>
    </row>
    <row r="1772" spans="1:6" x14ac:dyDescent="0.25">
      <c r="A1772" s="208">
        <f t="shared" si="136"/>
        <v>0.22074999999998954</v>
      </c>
      <c r="B1772" s="208">
        <f t="shared" si="135"/>
        <v>3.8528143237773001E-3</v>
      </c>
      <c r="C1772" s="208">
        <f t="shared" si="137"/>
        <v>-0.58141318431636024</v>
      </c>
      <c r="D1772" s="208">
        <f t="shared" si="138"/>
        <v>1.117324972828122</v>
      </c>
      <c r="E1772" s="208">
        <f>-((C1772-C1771)/($A$3))*$E$2*'PID Reaction'!$H$4</f>
        <v>5.3672164044806836</v>
      </c>
      <c r="F1772" s="208">
        <f t="shared" si="139"/>
        <v>4.3702225150029399</v>
      </c>
    </row>
    <row r="1773" spans="1:6" x14ac:dyDescent="0.25">
      <c r="A1773" s="208">
        <f t="shared" si="136"/>
        <v>0.22087499999998952</v>
      </c>
      <c r="B1773" s="208">
        <f t="shared" si="135"/>
        <v>3.8549959853422925E-3</v>
      </c>
      <c r="C1773" s="208">
        <f t="shared" si="137"/>
        <v>-0.62217310015885441</v>
      </c>
      <c r="D1773" s="208">
        <f t="shared" si="138"/>
        <v>1.195654933499277</v>
      </c>
      <c r="E1773" s="208">
        <f>-((C1773-C1772)/($A$3))*$E$2*'PID Reaction'!$H$4</f>
        <v>5.1748789153630588</v>
      </c>
      <c r="F1773" s="208">
        <f t="shared" si="139"/>
        <v>4.4081410545434698</v>
      </c>
    </row>
    <row r="1774" spans="1:6" x14ac:dyDescent="0.25">
      <c r="A1774" s="208">
        <f t="shared" si="136"/>
        <v>0.22099999999998951</v>
      </c>
      <c r="B1774" s="208">
        <f t="shared" si="135"/>
        <v>3.8571776469072854E-3</v>
      </c>
      <c r="C1774" s="208">
        <f t="shared" si="137"/>
        <v>-0.66131186532044295</v>
      </c>
      <c r="D1774" s="208">
        <f t="shared" si="138"/>
        <v>1.2708694640609082</v>
      </c>
      <c r="E1774" s="208">
        <f>-((C1774-C1773)/($A$3))*$E$2*'PID Reaction'!$H$4</f>
        <v>4.9690576249152807</v>
      </c>
      <c r="F1774" s="208">
        <f t="shared" si="139"/>
        <v>4.4345736251948225</v>
      </c>
    </row>
    <row r="1775" spans="1:6" x14ac:dyDescent="0.25">
      <c r="A1775" s="208">
        <f t="shared" si="136"/>
        <v>0.2211249999999895</v>
      </c>
      <c r="B1775" s="208">
        <f t="shared" si="135"/>
        <v>3.8593593084722778E-3</v>
      </c>
      <c r="C1775" s="208">
        <f t="shared" si="137"/>
        <v>-0.69872749879970419</v>
      </c>
      <c r="D1775" s="208">
        <f t="shared" si="138"/>
        <v>1.3427725835433437</v>
      </c>
      <c r="E1775" s="208">
        <f>-((C1775-C1774)/($A$3))*$E$2*'PID Reaction'!$H$4</f>
        <v>4.7502888265270071</v>
      </c>
      <c r="F1775" s="208">
        <f t="shared" si="139"/>
        <v>4.4494513535518001</v>
      </c>
    </row>
    <row r="1776" spans="1:6" x14ac:dyDescent="0.25">
      <c r="A1776" s="208">
        <f t="shared" si="136"/>
        <v>0.22124999999998948</v>
      </c>
      <c r="B1776" s="208">
        <f t="shared" si="135"/>
        <v>3.8615409700372707E-3</v>
      </c>
      <c r="C1776" s="208">
        <f t="shared" si="137"/>
        <v>-0.73432250943277311</v>
      </c>
      <c r="D1776" s="208">
        <f t="shared" si="138"/>
        <v>1.4111769392773374</v>
      </c>
      <c r="E1776" s="208">
        <f>-((C1776-C1775)/($A$3))*$E$2*'PID Reaction'!$H$4</f>
        <v>4.5191425499744282</v>
      </c>
      <c r="F1776" s="208">
        <f t="shared" si="139"/>
        <v>4.4527354738123179</v>
      </c>
    </row>
    <row r="1777" spans="1:6" x14ac:dyDescent="0.25">
      <c r="A1777" s="208">
        <f t="shared" si="136"/>
        <v>0.22137499999998947</v>
      </c>
      <c r="B1777" s="208">
        <f t="shared" si="135"/>
        <v>3.8637226316022631E-3</v>
      </c>
      <c r="C1777" s="208">
        <f t="shared" si="137"/>
        <v>-0.76800414991871124</v>
      </c>
      <c r="D1777" s="208">
        <f t="shared" si="138"/>
        <v>1.4759042950647843</v>
      </c>
      <c r="E1777" s="208">
        <f>-((C1777-C1776)/($A$3))*$E$2*'PID Reaction'!$H$4</f>
        <v>4.2762210760947044</v>
      </c>
      <c r="F1777" s="208">
        <f t="shared" si="139"/>
        <v>4.4444174287854805</v>
      </c>
    </row>
    <row r="1778" spans="1:6" x14ac:dyDescent="0.25">
      <c r="A1778" s="208">
        <f t="shared" si="136"/>
        <v>0.22149999999998946</v>
      </c>
      <c r="B1778" s="208">
        <f t="shared" si="135"/>
        <v>3.865904293167256E-3</v>
      </c>
      <c r="C1778" s="208">
        <f t="shared" si="137"/>
        <v>-0.79968465848449832</v>
      </c>
      <c r="D1778" s="208">
        <f t="shared" si="138"/>
        <v>1.5367859955959999</v>
      </c>
      <c r="E1778" s="208">
        <f>-((C1778-C1777)/($A$3))*$E$2*'PID Reaction'!$H$4</f>
        <v>4.0221573675123272</v>
      </c>
      <c r="F1778" s="208">
        <f t="shared" si="139"/>
        <v>4.4245188921894787</v>
      </c>
    </row>
    <row r="1779" spans="1:6" x14ac:dyDescent="0.25">
      <c r="A1779" s="208">
        <f t="shared" si="136"/>
        <v>0.22162499999998944</v>
      </c>
      <c r="B1779" s="208">
        <f t="shared" ref="B1779:B1842" si="140">RADIANS(A1779)</f>
        <v>3.8680859547322484E-3</v>
      </c>
      <c r="C1779" s="208">
        <f t="shared" si="137"/>
        <v>-0.82928148755934539</v>
      </c>
      <c r="D1779" s="208">
        <f t="shared" si="138"/>
        <v>1.5936634059022965</v>
      </c>
      <c r="E1779" s="208">
        <f>-((C1779-C1778)/($A$3))*$E$2*'PID Reaction'!$H$4</f>
        <v>3.757613419342583</v>
      </c>
      <c r="F1779" s="208">
        <f t="shared" si="139"/>
        <v>4.3930917121774593</v>
      </c>
    </row>
    <row r="1780" spans="1:6" x14ac:dyDescent="0.25">
      <c r="A1780" s="208">
        <f t="shared" si="136"/>
        <v>0.22174999999998943</v>
      </c>
      <c r="B1780" s="208">
        <f t="shared" si="140"/>
        <v>3.8702676162972413E-3</v>
      </c>
      <c r="C1780" s="208">
        <f t="shared" si="137"/>
        <v>-0.85671751886282366</v>
      </c>
      <c r="D1780" s="208">
        <f t="shared" si="138"/>
        <v>1.6463883246994426</v>
      </c>
      <c r="E1780" s="208">
        <f>-((C1780-C1779)/($A$3))*$E$2*'PID Reaction'!$H$4</f>
        <v>3.4832785342896009</v>
      </c>
      <c r="F1780" s="208">
        <f t="shared" si="139"/>
        <v>4.3502177762405845</v>
      </c>
    </row>
    <row r="1781" spans="1:6" x14ac:dyDescent="0.25">
      <c r="A1781" s="208">
        <f t="shared" si="136"/>
        <v>0.22187499999998941</v>
      </c>
      <c r="B1781" s="208">
        <f t="shared" si="140"/>
        <v>3.8724492778622341E-3</v>
      </c>
      <c r="C1781" s="208">
        <f t="shared" si="137"/>
        <v>-0.88192126434632101</v>
      </c>
      <c r="D1781" s="208">
        <f t="shared" si="138"/>
        <v>1.694823370544899</v>
      </c>
      <c r="E1781" s="208">
        <f>-((C1781-C1780)/($A$3))*$E$2*'PID Reaction'!$H$4</f>
        <v>3.1998675265848235</v>
      </c>
      <c r="F1781" s="208">
        <f t="shared" si="139"/>
        <v>4.2960087978399786</v>
      </c>
    </row>
    <row r="1782" spans="1:6" x14ac:dyDescent="0.25">
      <c r="A1782" s="208">
        <f t="shared" si="136"/>
        <v>0.2219999999999894</v>
      </c>
      <c r="B1782" s="208">
        <f t="shared" si="140"/>
        <v>3.8746309394272265E-3</v>
      </c>
      <c r="C1782" s="208">
        <f t="shared" si="137"/>
        <v>-0.90482705246417661</v>
      </c>
      <c r="D1782" s="208">
        <f t="shared" si="138"/>
        <v>1.738842339802507</v>
      </c>
      <c r="E1782" s="208">
        <f>-((C1782-C1781)/($A$3))*$E$2*'PID Reaction'!$H$4</f>
        <v>2.9081188594429461</v>
      </c>
      <c r="F1782" s="208">
        <f t="shared" si="139"/>
        <v>4.2306060253230893</v>
      </c>
    </row>
    <row r="1783" spans="1:6" x14ac:dyDescent="0.25">
      <c r="A1783" s="208">
        <f t="shared" si="136"/>
        <v>0.22212499999998939</v>
      </c>
      <c r="B1783" s="208">
        <f t="shared" si="140"/>
        <v>3.8768126009922194E-3</v>
      </c>
      <c r="C1783" s="208">
        <f t="shared" si="137"/>
        <v>-0.92537519928922174</v>
      </c>
      <c r="D1783" s="208">
        <f t="shared" si="138"/>
        <v>1.7783305354820691</v>
      </c>
      <c r="E1783" s="208">
        <f>-((C1783-C1782)/($A$3))*$E$2*'PID Reaction'!$H$4</f>
        <v>2.6087927209077297</v>
      </c>
      <c r="F1783" s="208">
        <f t="shared" si="139"/>
        <v>4.1541798738834075</v>
      </c>
    </row>
    <row r="1784" spans="1:6" x14ac:dyDescent="0.25">
      <c r="A1784" s="208">
        <f t="shared" si="136"/>
        <v>0.22224999999998937</v>
      </c>
      <c r="B1784" s="208">
        <f t="shared" si="140"/>
        <v>3.8789942625572118E-3</v>
      </c>
      <c r="C1784" s="208">
        <f t="shared" si="137"/>
        <v>-0.94351216402675064</v>
      </c>
      <c r="D1784" s="208">
        <f t="shared" si="138"/>
        <v>1.8131850660967679</v>
      </c>
      <c r="E1784" s="208">
        <f>-((C1784-C1783)/($A$3))*$E$2*'PID Reaction'!$H$4</f>
        <v>2.3026690430766692</v>
      </c>
      <c r="F1784" s="208">
        <f t="shared" si="139"/>
        <v>4.066929481521842</v>
      </c>
    </row>
    <row r="1785" spans="1:6" x14ac:dyDescent="0.25">
      <c r="A1785" s="208">
        <f t="shared" si="136"/>
        <v>0.22237499999998936</v>
      </c>
      <c r="B1785" s="208">
        <f t="shared" si="140"/>
        <v>3.8811759241222047E-3</v>
      </c>
      <c r="C1785" s="208">
        <f t="shared" si="137"/>
        <v>-0.95919068852189604</v>
      </c>
      <c r="D1785" s="208">
        <f t="shared" si="138"/>
        <v>1.8433151137600685</v>
      </c>
      <c r="E1785" s="208">
        <f>-((C1785-C1784)/($A$3))*$E$2*'PID Reaction'!$H$4</f>
        <v>1.9905454699036595</v>
      </c>
      <c r="F1785" s="208">
        <f t="shared" si="139"/>
        <v>3.9690821901678772</v>
      </c>
    </row>
    <row r="1786" spans="1:6" x14ac:dyDescent="0.25">
      <c r="A1786" s="208">
        <f t="shared" si="136"/>
        <v>0.22249999999998935</v>
      </c>
      <c r="B1786" s="208">
        <f t="shared" si="140"/>
        <v>3.8833575856871971E-3</v>
      </c>
      <c r="C1786" s="208">
        <f t="shared" si="137"/>
        <v>-0.97236992039666037</v>
      </c>
      <c r="D1786" s="208">
        <f t="shared" si="138"/>
        <v>1.8686421708230783</v>
      </c>
      <c r="E1786" s="208">
        <f>-((C1786-C1785)/($A$3))*$E$2*'PID Reaction'!$H$4</f>
        <v>1.6732352788200793</v>
      </c>
      <c r="F1786" s="208">
        <f t="shared" si="139"/>
        <v>3.8608929533110214</v>
      </c>
    </row>
    <row r="1787" spans="1:6" x14ac:dyDescent="0.25">
      <c r="A1787" s="208">
        <f t="shared" ref="A1787:A1850" si="141">A1786+$A$3</f>
        <v>0.22262499999998933</v>
      </c>
      <c r="B1787" s="208">
        <f t="shared" si="140"/>
        <v>3.88553924725219E-3</v>
      </c>
      <c r="C1787" s="208">
        <f t="shared" ref="C1787:C1850" si="142">$C$2*COS(B1787*$B$2*360)</f>
        <v>-0.9830155194959902</v>
      </c>
      <c r="D1787" s="208">
        <f t="shared" si="138"/>
        <v>1.8891002444362244</v>
      </c>
      <c r="E1787" s="208">
        <f>-((C1787-C1786)/($A$3))*$E$2*'PID Reaction'!$H$4</f>
        <v>1.3515652616509148</v>
      </c>
      <c r="F1787" s="208">
        <f t="shared" si="139"/>
        <v>3.7426436716874889</v>
      </c>
    </row>
    <row r="1788" spans="1:6" x14ac:dyDescent="0.25">
      <c r="A1788" s="208">
        <f t="shared" si="141"/>
        <v>0.22274999999998932</v>
      </c>
      <c r="B1788" s="208">
        <f t="shared" si="140"/>
        <v>3.8877209088171824E-3</v>
      </c>
      <c r="C1788" s="208">
        <f t="shared" si="142"/>
        <v>-0.99109974736539364</v>
      </c>
      <c r="D1788" s="208">
        <f t="shared" si="138"/>
        <v>1.9046360285019717</v>
      </c>
      <c r="E1788" s="208">
        <f>-((C1788-C1787)/($A$3))*$E$2*'PID Reaction'!$H$4</f>
        <v>1.0263735702994603</v>
      </c>
      <c r="F1788" s="208">
        <f t="shared" si="139"/>
        <v>3.6146424587521953</v>
      </c>
    </row>
    <row r="1789" spans="1:6" x14ac:dyDescent="0.25">
      <c r="A1789" s="208">
        <f t="shared" si="141"/>
        <v>0.2228749999999893</v>
      </c>
      <c r="B1789" s="208">
        <f t="shared" si="140"/>
        <v>3.8899025703821753E-3</v>
      </c>
      <c r="C1789" s="208">
        <f t="shared" si="142"/>
        <v>-0.99660153952697217</v>
      </c>
      <c r="D1789" s="208">
        <f t="shared" si="138"/>
        <v>1.9152090425705635</v>
      </c>
      <c r="E1789" s="208">
        <f>-((C1789-C1788)/($A$3))*$E$2*'PID Reaction'!$H$4</f>
        <v>0.69850753283401057</v>
      </c>
      <c r="F1789" s="208">
        <f t="shared" si="139"/>
        <v>3.4772228378500776</v>
      </c>
    </row>
    <row r="1790" spans="1:6" x14ac:dyDescent="0.25">
      <c r="A1790" s="208">
        <f t="shared" si="141"/>
        <v>0.22299999999998929</v>
      </c>
      <c r="B1790" s="208">
        <f t="shared" si="140"/>
        <v>3.8920842319471682E-3</v>
      </c>
      <c r="C1790" s="208">
        <f t="shared" si="142"/>
        <v>-0.99950656036559449</v>
      </c>
      <c r="D1790" s="208">
        <f t="shared" si="138"/>
        <v>1.9207917373169776</v>
      </c>
      <c r="E1790" s="208">
        <f>-((C1790-C1789)/($A$3))*$E$2*'PID Reaction'!$H$4</f>
        <v>0.36882144567148956</v>
      </c>
      <c r="F1790" s="208">
        <f t="shared" si="139"/>
        <v>3.3307428731789295</v>
      </c>
    </row>
    <row r="1791" spans="1:6" x14ac:dyDescent="0.25">
      <c r="A1791" s="208">
        <f t="shared" si="141"/>
        <v>0.22312499999998928</v>
      </c>
      <c r="B1791" s="208">
        <f t="shared" si="140"/>
        <v>3.8942658935121606E-3</v>
      </c>
      <c r="C1791" s="208">
        <f t="shared" si="142"/>
        <v>-0.99980724048215108</v>
      </c>
      <c r="D1791" s="208">
        <f t="shared" si="138"/>
        <v>1.9213695663241692</v>
      </c>
      <c r="E1791" s="208">
        <f>-((C1791-C1790)/($A$3))*$E$2*'PID Reaction'!$H$4</f>
        <v>3.8174347598025342E-2</v>
      </c>
      <c r="F1791" s="208">
        <f t="shared" si="139"/>
        <v>3.1755842368078402</v>
      </c>
    </row>
    <row r="1792" spans="1:6" x14ac:dyDescent="0.25">
      <c r="A1792" s="208">
        <f t="shared" si="141"/>
        <v>0.22324999999998926</v>
      </c>
      <c r="B1792" s="208">
        <f t="shared" si="140"/>
        <v>3.8964475550771534E-3</v>
      </c>
      <c r="C1792" s="208">
        <f t="shared" si="142"/>
        <v>-0.99750279641657924</v>
      </c>
      <c r="D1792" s="208">
        <f t="shared" si="138"/>
        <v>1.9169410239855971</v>
      </c>
      <c r="E1792" s="208">
        <f>-((C1792-C1791)/($A$3))*$E$2*'PID Reaction'!$H$4</f>
        <v>-0.2925722185650011</v>
      </c>
      <c r="F1792" s="208">
        <f t="shared" si="139"/>
        <v>3.0121512141823503</v>
      </c>
    </row>
    <row r="1793" spans="1:6" x14ac:dyDescent="0.25">
      <c r="A1793" s="208">
        <f t="shared" si="141"/>
        <v>0.22337499999998925</v>
      </c>
      <c r="B1793" s="208">
        <f t="shared" si="140"/>
        <v>3.8986292166421459E-3</v>
      </c>
      <c r="C1793" s="208">
        <f t="shared" si="142"/>
        <v>-0.99259923268927275</v>
      </c>
      <c r="D1793" s="208">
        <f t="shared" si="138"/>
        <v>1.9075176494282831</v>
      </c>
      <c r="E1793" s="208">
        <f>-((C1793-C1792)/($A$3))*$E$2*'PID Reaction'!$H$4</f>
        <v>-0.62255645081883226</v>
      </c>
      <c r="F1793" s="208">
        <f t="shared" si="139"/>
        <v>2.8408696507076368</v>
      </c>
    </row>
    <row r="1794" spans="1:6" x14ac:dyDescent="0.25">
      <c r="A1794" s="208">
        <f t="shared" si="141"/>
        <v>0.22349999999998924</v>
      </c>
      <c r="B1794" s="208">
        <f t="shared" si="140"/>
        <v>3.9008108782071387E-3</v>
      </c>
      <c r="C1794" s="208">
        <f t="shared" si="142"/>
        <v>-0.98510932615553104</v>
      </c>
      <c r="D1794" s="208">
        <f t="shared" si="138"/>
        <v>1.8931239964461304</v>
      </c>
      <c r="E1794" s="208">
        <f>-((C1794-C1793)/($A$3))*$E$2*'PID Reaction'!$H$4</f>
        <v>-0.95091853352384725</v>
      </c>
      <c r="F1794" s="208">
        <f t="shared" si="139"/>
        <v>2.6621858421543836</v>
      </c>
    </row>
    <row r="1795" spans="1:6" x14ac:dyDescent="0.25">
      <c r="A1795" s="208">
        <f t="shared" si="141"/>
        <v>0.22362499999998922</v>
      </c>
      <c r="B1795" s="208">
        <f t="shared" si="140"/>
        <v>3.9029925397721312E-3</v>
      </c>
      <c r="C1795" s="208">
        <f t="shared" si="142"/>
        <v>-0.97505259271386424</v>
      </c>
      <c r="D1795" s="208">
        <f t="shared" si="138"/>
        <v>1.8737975695219418</v>
      </c>
      <c r="E1795" s="208">
        <f>-((C1795-C1794)/($A$3))*$E$2*'PID Reaction'!$H$4</f>
        <v>-1.2768028777540166</v>
      </c>
      <c r="F1795" s="208">
        <f t="shared" si="139"/>
        <v>2.4765653717788241</v>
      </c>
    </row>
    <row r="1796" spans="1:6" x14ac:dyDescent="0.25">
      <c r="A1796" s="208">
        <f t="shared" si="141"/>
        <v>0.22374999999998921</v>
      </c>
      <c r="B1796" s="208">
        <f t="shared" si="140"/>
        <v>3.905174201337124E-3</v>
      </c>
      <c r="C1796" s="208">
        <f t="shared" si="142"/>
        <v>-0.96245523645484221</v>
      </c>
      <c r="D1796" s="208">
        <f t="shared" si="138"/>
        <v>1.8495887261047286</v>
      </c>
      <c r="E1796" s="208">
        <f>-((C1796-C1795)/($A$3))*$E$2*'PID Reaction'!$H$4</f>
        <v>-1.5993603506454368</v>
      </c>
      <c r="F1796" s="208">
        <f t="shared" si="139"/>
        <v>2.2844918971866384</v>
      </c>
    </row>
    <row r="1797" spans="1:6" x14ac:dyDescent="0.25">
      <c r="A1797" s="208">
        <f t="shared" si="141"/>
        <v>0.22387499999998919</v>
      </c>
      <c r="B1797" s="208">
        <f t="shared" si="140"/>
        <v>3.9073558629021165E-3</v>
      </c>
      <c r="C1797" s="208">
        <f t="shared" si="142"/>
        <v>-0.94735008138303012</v>
      </c>
      <c r="D1797" s="208">
        <f t="shared" si="138"/>
        <v>1.8205605453970244</v>
      </c>
      <c r="E1797" s="208">
        <f>-((C1797-C1796)/($A$3))*$E$2*'PID Reaction'!$H$4</f>
        <v>-1.9177504879172631</v>
      </c>
      <c r="F1797" s="208">
        <f t="shared" si="139"/>
        <v>2.0864658901019473</v>
      </c>
    </row>
    <row r="1798" spans="1:6" x14ac:dyDescent="0.25">
      <c r="A1798" s="208">
        <f t="shared" si="141"/>
        <v>0.22399999999998918</v>
      </c>
      <c r="B1798" s="208">
        <f t="shared" si="140"/>
        <v>3.9095375244671098E-3</v>
      </c>
      <c r="C1798" s="208">
        <f t="shared" si="142"/>
        <v>-0.92977648588987649</v>
      </c>
      <c r="D1798" s="208">
        <f t="shared" si="138"/>
        <v>1.7867886639940114</v>
      </c>
      <c r="E1798" s="208">
        <f>-((C1798-C1797)/($A$3))*$E$2*'PID Reaction'!$H$4</f>
        <v>-2.2311436838107843</v>
      </c>
      <c r="F1798" s="208">
        <f t="shared" si="139"/>
        <v>1.8830033323248494</v>
      </c>
    </row>
    <row r="1799" spans="1:6" x14ac:dyDescent="0.25">
      <c r="A1799" s="208">
        <f t="shared" si="141"/>
        <v>0.22412499999998917</v>
      </c>
      <c r="B1799" s="208">
        <f t="shared" si="140"/>
        <v>3.9117191860321022E-3</v>
      </c>
      <c r="C1799" s="208">
        <f t="shared" si="142"/>
        <v>-0.9097802402004731</v>
      </c>
      <c r="D1799" s="208">
        <f t="shared" si="138"/>
        <v>1.7483610788028574</v>
      </c>
      <c r="E1799" s="208">
        <f>-((C1799-C1798)/($A$3))*$E$2*'PID Reaction'!$H$4</f>
        <v>-2.5387233527266542</v>
      </c>
      <c r="F1799" s="208">
        <f t="shared" si="139"/>
        <v>1.6746343712757532</v>
      </c>
    </row>
    <row r="1800" spans="1:6" x14ac:dyDescent="0.25">
      <c r="A1800" s="208">
        <f t="shared" si="141"/>
        <v>0.22424999999998915</v>
      </c>
      <c r="B1800" s="208">
        <f t="shared" si="140"/>
        <v>3.9139008475970946E-3</v>
      </c>
      <c r="C1800" s="208">
        <f t="shared" si="142"/>
        <v>-0.88741344706133063</v>
      </c>
      <c r="D1800" s="208">
        <f t="shared" ref="D1800:D1863" si="143">-C1800*$D$2*$H$2</f>
        <v>1.7053779177556416</v>
      </c>
      <c r="E1800" s="208">
        <f>-((C1800-C1799)/($A$3))*$E$2*'PID Reaction'!$H$4</f>
        <v>-2.8396880569455276</v>
      </c>
      <c r="F1800" s="208">
        <f t="shared" ref="F1800:F1863" si="144">F1799+$F$3*(E1800-F1799)</f>
        <v>1.4619019386292191</v>
      </c>
    </row>
    <row r="1801" spans="1:6" x14ac:dyDescent="0.25">
      <c r="A1801" s="208">
        <f t="shared" si="141"/>
        <v>0.22437499999998914</v>
      </c>
      <c r="B1801" s="208">
        <f t="shared" si="140"/>
        <v>3.916082509162087E-3</v>
      </c>
      <c r="C1801" s="208">
        <f t="shared" si="142"/>
        <v>-0.86273438598003727</v>
      </c>
      <c r="D1801" s="208">
        <f t="shared" si="143"/>
        <v>1.657951178913277</v>
      </c>
      <c r="E1801" s="208">
        <f>-((C1801-C1800)/($A$3))*$E$2*'PID Reaction'!$H$4</f>
        <v>-3.1332535948810052</v>
      </c>
      <c r="F1801" s="208">
        <f t="shared" si="144"/>
        <v>1.2453603356365459</v>
      </c>
    </row>
    <row r="1802" spans="1:6" x14ac:dyDescent="0.25">
      <c r="A1802" s="208">
        <f t="shared" si="141"/>
        <v>0.22449999999998912</v>
      </c>
      <c r="B1802" s="208">
        <f t="shared" si="140"/>
        <v>3.9182641707270803E-3</v>
      </c>
      <c r="C1802" s="208">
        <f t="shared" si="142"/>
        <v>-0.8358073613707</v>
      </c>
      <c r="D1802" s="208">
        <f t="shared" si="143"/>
        <v>1.6062044386405292</v>
      </c>
      <c r="E1802" s="208">
        <f>-((C1802-C1801)/($A$3))*$E$2*'PID Reaction'!$H$4</f>
        <v>-3.4186550444014596</v>
      </c>
      <c r="F1802" s="208">
        <f t="shared" si="144"/>
        <v>1.0255737888241878</v>
      </c>
    </row>
    <row r="1803" spans="1:6" x14ac:dyDescent="0.25">
      <c r="A1803" s="208">
        <f t="shared" si="141"/>
        <v>0.22462499999998911</v>
      </c>
      <c r="B1803" s="208">
        <f t="shared" si="140"/>
        <v>3.9204458322920728E-3</v>
      </c>
      <c r="C1803" s="208">
        <f t="shared" si="142"/>
        <v>-0.80670253500066169</v>
      </c>
      <c r="D1803" s="208">
        <f t="shared" si="143"/>
        <v>1.5502725296121715</v>
      </c>
      <c r="E1803" s="208">
        <f>-((C1803-C1802)/($A$3))*$E$2*'PID Reaction'!$H$4</f>
        <v>-3.6951487559400631</v>
      </c>
      <c r="F1803" s="208">
        <f t="shared" si="144"/>
        <v>0.80311497983018154</v>
      </c>
    </row>
    <row r="1804" spans="1:6" x14ac:dyDescent="0.25">
      <c r="A1804" s="208">
        <f t="shared" si="141"/>
        <v>0.2247499999999891</v>
      </c>
      <c r="B1804" s="208">
        <f t="shared" si="140"/>
        <v>3.9226274938570652E-3</v>
      </c>
      <c r="C1804" s="208">
        <f t="shared" si="142"/>
        <v>-0.77549574317504544</v>
      </c>
      <c r="D1804" s="208">
        <f t="shared" si="143"/>
        <v>1.4903011894892118</v>
      </c>
      <c r="E1804" s="208">
        <f>-((C1804-C1803)/($A$3))*$E$2*'PID Reaction'!$H$4</f>
        <v>-3.9620142901802389</v>
      </c>
      <c r="F1804" s="208">
        <f t="shared" si="144"/>
        <v>0.57856355320912511</v>
      </c>
    </row>
    <row r="1805" spans="1:6" x14ac:dyDescent="0.25">
      <c r="A1805" s="208">
        <f t="shared" si="141"/>
        <v>0.22487499999998908</v>
      </c>
      <c r="B1805" s="208">
        <f t="shared" si="140"/>
        <v>3.9248091554220576E-3</v>
      </c>
      <c r="C1805" s="208">
        <f t="shared" si="142"/>
        <v>-0.74226829913581893</v>
      </c>
      <c r="D1805" s="208">
        <f t="shared" si="143"/>
        <v>1.4264466811812686</v>
      </c>
      <c r="E1805" s="208">
        <f>-((C1805-C1804)/($A$3))*$E$2*'PID Reaction'!$H$4</f>
        <v>-4.2185562952201971</v>
      </c>
      <c r="F1805" s="208">
        <f t="shared" si="144"/>
        <v>0.35250460609589507</v>
      </c>
    </row>
    <row r="1806" spans="1:6" x14ac:dyDescent="0.25">
      <c r="A1806" s="208">
        <f t="shared" si="141"/>
        <v>0.22499999999998907</v>
      </c>
      <c r="B1806" s="208">
        <f t="shared" si="140"/>
        <v>3.9269908169870509E-3</v>
      </c>
      <c r="C1806" s="208">
        <f t="shared" si="142"/>
        <v>-0.70710678118970471</v>
      </c>
      <c r="D1806" s="208">
        <f t="shared" si="143"/>
        <v>1.3588753856835032</v>
      </c>
      <c r="E1806" s="208">
        <f>-((C1806-C1805)/($A$3))*$E$2*'PID Reaction'!$H$4</f>
        <v>-4.4641063184386605</v>
      </c>
      <c r="F1806" s="208">
        <f t="shared" si="144"/>
        <v>0.12552716366012356</v>
      </c>
    </row>
    <row r="1807" spans="1:6" x14ac:dyDescent="0.25">
      <c r="A1807" s="208">
        <f t="shared" si="141"/>
        <v>0.22512499999998906</v>
      </c>
      <c r="B1807" s="208">
        <f t="shared" si="140"/>
        <v>3.9291724785520434E-3</v>
      </c>
      <c r="C1807" s="208">
        <f t="shared" si="142"/>
        <v>-0.67010280711762116</v>
      </c>
      <c r="D1807" s="208">
        <f t="shared" si="143"/>
        <v>1.2877633685502174</v>
      </c>
      <c r="E1807" s="208">
        <f>-((C1807-C1806)/($A$3))*$E$2*'PID Reaction'!$H$4</f>
        <v>-4.6980245481917278</v>
      </c>
      <c r="F1807" s="208">
        <f t="shared" si="144"/>
        <v>-0.10177735567234011</v>
      </c>
    </row>
    <row r="1808" spans="1:6" x14ac:dyDescent="0.25">
      <c r="A1808" s="208">
        <f t="shared" si="141"/>
        <v>0.22524999999998904</v>
      </c>
      <c r="B1808" s="208">
        <f t="shared" si="140"/>
        <v>3.9313541401170358E-3</v>
      </c>
      <c r="C1808" s="208">
        <f t="shared" si="142"/>
        <v>-0.63135279545286094</v>
      </c>
      <c r="D1808" s="208">
        <f t="shared" si="143"/>
        <v>1.2132959211335812</v>
      </c>
      <c r="E1808" s="208">
        <f>-((C1808-C1807)/($A$3))*$E$2*'PID Reaction'!$H$4</f>
        <v>-4.9197014809579578</v>
      </c>
      <c r="F1808" s="208">
        <f t="shared" si="144"/>
        <v>-0.32881668123559504</v>
      </c>
    </row>
    <row r="1809" spans="1:6" x14ac:dyDescent="0.25">
      <c r="A1809" s="208">
        <f t="shared" si="141"/>
        <v>0.22537499999998903</v>
      </c>
      <c r="B1809" s="208">
        <f t="shared" si="140"/>
        <v>3.9335358016820291E-3</v>
      </c>
      <c r="C1809" s="208">
        <f t="shared" si="142"/>
        <v>-0.59095771425035726</v>
      </c>
      <c r="D1809" s="208">
        <f t="shared" si="143"/>
        <v>1.1356670777834816</v>
      </c>
      <c r="E1809" s="208">
        <f>-((C1809-C1808)/($A$3))*$E$2*'PID Reaction'!$H$4</f>
        <v>-5.1285595094698673</v>
      </c>
      <c r="F1809" s="208">
        <f t="shared" si="144"/>
        <v>-0.55499923336011137</v>
      </c>
    </row>
    <row r="1810" spans="1:6" x14ac:dyDescent="0.25">
      <c r="A1810" s="208">
        <f t="shared" si="141"/>
        <v>0.22549999999998901</v>
      </c>
      <c r="B1810" s="208">
        <f t="shared" si="140"/>
        <v>3.9357174632470215E-3</v>
      </c>
      <c r="C1810" s="208">
        <f t="shared" si="142"/>
        <v>-0.54902281800188457</v>
      </c>
      <c r="D1810" s="208">
        <f t="shared" si="143"/>
        <v>1.0550791102669419</v>
      </c>
      <c r="E1810" s="208">
        <f>-((C1810-C1809)/($A$3))*$E$2*'PID Reaction'!$H$4</f>
        <v>-5.3240544277060913</v>
      </c>
      <c r="F1810" s="208">
        <f t="shared" si="144"/>
        <v>-0.7797356648069349</v>
      </c>
    </row>
    <row r="1811" spans="1:6" x14ac:dyDescent="0.25">
      <c r="A1811" s="208">
        <f t="shared" si="141"/>
        <v>0.225624999999989</v>
      </c>
      <c r="B1811" s="208">
        <f t="shared" si="140"/>
        <v>3.9378991248120139E-3</v>
      </c>
      <c r="C1811" s="208">
        <f t="shared" si="142"/>
        <v>-0.50565737338185757</v>
      </c>
      <c r="D1811" s="208">
        <f t="shared" si="143"/>
        <v>0.97174200072285111</v>
      </c>
      <c r="E1811" s="208">
        <f>-((C1811-C1810)/($A$3))*$E$2*'PID Reaction'!$H$4</f>
        <v>-5.5056768489586281</v>
      </c>
      <c r="F1811" s="208">
        <f t="shared" si="144"/>
        <v>-1.002440396388361</v>
      </c>
    </row>
    <row r="1812" spans="1:6" x14ac:dyDescent="0.25">
      <c r="A1812" s="208">
        <f t="shared" si="141"/>
        <v>0.22574999999998899</v>
      </c>
      <c r="B1812" s="208">
        <f t="shared" si="140"/>
        <v>3.9400807863770064E-3</v>
      </c>
      <c r="C1812" s="208">
        <f t="shared" si="142"/>
        <v>-0.46097437453945805</v>
      </c>
      <c r="D1812" s="208">
        <f t="shared" si="143"/>
        <v>0.8858728945274581</v>
      </c>
      <c r="E1812" s="208">
        <f>-((C1812-C1811)/($A$3))*$E$2*'PID Reaction'!$H$4</f>
        <v>-5.6729535330310421</v>
      </c>
      <c r="F1812" s="208">
        <f t="shared" si="144"/>
        <v>-1.2225331427669301</v>
      </c>
    </row>
    <row r="1813" spans="1:6" x14ac:dyDescent="0.25">
      <c r="A1813" s="208">
        <f t="shared" si="141"/>
        <v>0.22587499999998897</v>
      </c>
      <c r="B1813" s="208">
        <f t="shared" si="140"/>
        <v>3.9422624479419997E-3</v>
      </c>
      <c r="C1813" s="208">
        <f t="shared" si="142"/>
        <v>-0.41509024867792688</v>
      </c>
      <c r="D1813" s="208">
        <f t="shared" si="143"/>
        <v>0.79769553449431918</v>
      </c>
      <c r="E1813" s="208">
        <f>-((C1813-C1812)/($A$3))*$E$2*'PID Reaction'!$H$4</f>
        <v>-5.8254486193799977</v>
      </c>
      <c r="F1813" s="208">
        <f t="shared" si="144"/>
        <v>-1.4394404244632657</v>
      </c>
    </row>
    <row r="1814" spans="1:6" x14ac:dyDescent="0.25">
      <c r="A1814" s="208">
        <f t="shared" si="141"/>
        <v>0.22599999999998896</v>
      </c>
      <c r="B1814" s="208">
        <f t="shared" si="140"/>
        <v>3.9444441095069921E-3</v>
      </c>
      <c r="C1814" s="208">
        <f t="shared" si="142"/>
        <v>-0.36812455268886285</v>
      </c>
      <c r="D1814" s="208">
        <f t="shared" si="143"/>
        <v>0.7074396778842954</v>
      </c>
      <c r="E1814" s="208">
        <f>-((C1814-C1813)/($A$3))*$E$2*'PID Reaction'!$H$4</f>
        <v>-5.9627647627715685</v>
      </c>
      <c r="F1814" s="208">
        <f t="shared" si="144"/>
        <v>-1.6525970621287649</v>
      </c>
    </row>
    <row r="1815" spans="1:6" x14ac:dyDescent="0.25">
      <c r="A1815" s="208">
        <f t="shared" si="141"/>
        <v>0.22612499999998895</v>
      </c>
      <c r="B1815" s="208">
        <f t="shared" si="140"/>
        <v>3.9466257710719845E-3</v>
      </c>
      <c r="C1815" s="208">
        <f t="shared" si="142"/>
        <v>-0.32019966163160196</v>
      </c>
      <c r="D1815" s="208">
        <f t="shared" si="143"/>
        <v>0.61534049774391486</v>
      </c>
      <c r="E1815" s="208">
        <f>-((C1815-C1814)/($A$3))*$E$2*'PID Reaction'!$H$4</f>
        <v>-6.0845441686298418</v>
      </c>
      <c r="F1815" s="208">
        <f t="shared" si="144"/>
        <v>-1.8614476491919998</v>
      </c>
    </row>
    <row r="1816" spans="1:6" x14ac:dyDescent="0.25">
      <c r="A1816" s="208">
        <f t="shared" si="141"/>
        <v>0.22624999999998893</v>
      </c>
      <c r="B1816" s="208">
        <f t="shared" si="140"/>
        <v>3.9488074326369778E-3</v>
      </c>
      <c r="C1816" s="208">
        <f t="shared" si="142"/>
        <v>-0.27144044986941834</v>
      </c>
      <c r="D1816" s="208">
        <f t="shared" si="143"/>
        <v>0.52163797013205604</v>
      </c>
      <c r="E1816" s="208">
        <f>-((C1816-C1815)/($A$3))*$E$2*'PID Reaction'!$H$4</f>
        <v>-6.1904695253268311</v>
      </c>
      <c r="F1816" s="208">
        <f t="shared" si="144"/>
        <v>-2.0654479990414201</v>
      </c>
    </row>
    <row r="1817" spans="1:6" x14ac:dyDescent="0.25">
      <c r="A1817" s="208">
        <f t="shared" si="141"/>
        <v>0.22637499999998892</v>
      </c>
      <c r="B1817" s="208">
        <f t="shared" si="140"/>
        <v>3.9509890942019702E-3</v>
      </c>
      <c r="C1817" s="208">
        <f t="shared" si="142"/>
        <v>-0.22197396569379615</v>
      </c>
      <c r="D1817" s="208">
        <f t="shared" si="143"/>
        <v>0.42657624883239581</v>
      </c>
      <c r="E1817" s="208">
        <f>-((C1817-C1816)/($A$3))*$E$2*'PID Reaction'!$H$4</f>
        <v>-6.2802648309369919</v>
      </c>
      <c r="F1817" s="208">
        <f t="shared" si="144"/>
        <v>-2.2640665629710659</v>
      </c>
    </row>
    <row r="1818" spans="1:6" x14ac:dyDescent="0.25">
      <c r="A1818" s="208">
        <f t="shared" si="141"/>
        <v>0.2264999999999889</v>
      </c>
      <c r="B1818" s="208">
        <f t="shared" si="140"/>
        <v>3.9531707557669627E-3</v>
      </c>
      <c r="C1818" s="208">
        <f t="shared" si="142"/>
        <v>-0.17192910028388228</v>
      </c>
      <c r="D1818" s="208">
        <f t="shared" si="143"/>
        <v>0.330403029179548</v>
      </c>
      <c r="E1818" s="208">
        <f>-((C1818-C1817)/($A$3))*$E$2*'PID Reaction'!$H$4</f>
        <v>-6.3536961124426652</v>
      </c>
      <c r="F1818" s="208">
        <f t="shared" si="144"/>
        <v>-2.4567858151989217</v>
      </c>
    </row>
    <row r="1819" spans="1:6" x14ac:dyDescent="0.25">
      <c r="A1819" s="208">
        <f t="shared" si="141"/>
        <v>0.22662499999998889</v>
      </c>
      <c r="B1819" s="208">
        <f t="shared" si="140"/>
        <v>3.9553524173319551E-3</v>
      </c>
      <c r="C1819" s="208">
        <f t="shared" si="142"/>
        <v>-0.12143625186419059</v>
      </c>
      <c r="D1819" s="208">
        <f t="shared" si="143"/>
        <v>0.23336890265748966</v>
      </c>
      <c r="E1819" s="208">
        <f>-((C1819-C1818)/($A$3))*$E$2*'PID Reaction'!$H$4</f>
        <v>-6.4105720353640567</v>
      </c>
      <c r="F1819" s="208">
        <f t="shared" si="144"/>
        <v>-2.6431036013459517</v>
      </c>
    </row>
    <row r="1820" spans="1:6" x14ac:dyDescent="0.25">
      <c r="A1820" s="208">
        <f t="shared" si="141"/>
        <v>0.22674999999998888</v>
      </c>
      <c r="B1820" s="208">
        <f t="shared" si="140"/>
        <v>3.9575340788969484E-3</v>
      </c>
      <c r="C1820" s="208">
        <f t="shared" si="142"/>
        <v>-7.0626985935694039E-2</v>
      </c>
      <c r="D1820" s="208">
        <f t="shared" si="143"/>
        <v>0.13572670395206066</v>
      </c>
      <c r="E1820" s="208">
        <f>-((C1820-C1819)/($A$3))*$E$2*'PID Reaction'!$H$4</f>
        <v>-6.4507444022819218</v>
      </c>
      <c r="F1820" s="208">
        <f t="shared" si="144"/>
        <v>-2.8225344468618898</v>
      </c>
    </row>
    <row r="1821" spans="1:6" x14ac:dyDescent="0.25">
      <c r="A1821" s="208">
        <f t="shared" si="141"/>
        <v>0.22687499999998886</v>
      </c>
      <c r="B1821" s="208">
        <f t="shared" si="140"/>
        <v>3.9597157404619408E-3</v>
      </c>
      <c r="C1821" s="208">
        <f t="shared" si="142"/>
        <v>-1.9633692465179511E-2</v>
      </c>
      <c r="D1821" s="208">
        <f t="shared" si="143"/>
        <v>3.7730852158034081E-2</v>
      </c>
      <c r="E1821" s="208">
        <f>-((C1821-C1820)/($A$3))*$E$2*'PID Reaction'!$H$4</f>
        <v>-6.4741085390165232</v>
      </c>
      <c r="F1821" s="208">
        <f t="shared" si="144"/>
        <v>-2.9946108219911669</v>
      </c>
    </row>
    <row r="1822" spans="1:6" x14ac:dyDescent="0.25">
      <c r="A1822" s="208">
        <f t="shared" si="141"/>
        <v>0.22699999999998885</v>
      </c>
      <c r="B1822" s="208">
        <f t="shared" si="140"/>
        <v>3.9618974020269333E-3</v>
      </c>
      <c r="C1822" s="208">
        <f t="shared" si="142"/>
        <v>3.1410759073579271E-2</v>
      </c>
      <c r="D1822" s="208">
        <f t="shared" si="143"/>
        <v>-6.0363312142060234E-2</v>
      </c>
      <c r="E1822" s="208">
        <f>-((C1822-C1821)/($A$3))*$E$2*'PID Reaction'!$H$4</f>
        <v>-6.4806035673608147</v>
      </c>
      <c r="F1822" s="208">
        <f t="shared" si="144"/>
        <v>-3.1588843599809757</v>
      </c>
    </row>
    <row r="1823" spans="1:6" x14ac:dyDescent="0.25">
      <c r="A1823" s="208">
        <f t="shared" si="141"/>
        <v>0.22712499999998884</v>
      </c>
      <c r="B1823" s="208">
        <f t="shared" si="140"/>
        <v>3.9640790635919266E-3</v>
      </c>
      <c r="C1823" s="208">
        <f t="shared" si="142"/>
        <v>8.2373365907950705E-2</v>
      </c>
      <c r="D1823" s="208">
        <f t="shared" si="143"/>
        <v>-0.15830019219994521</v>
      </c>
      <c r="E1823" s="208">
        <f>-((C1823-C1822)/($A$3))*$E$2*'PID Reaction'!$H$4</f>
        <v>-6.4702125636917973</v>
      </c>
      <c r="F1823" s="208">
        <f t="shared" si="144"/>
        <v>-3.3149270253570147</v>
      </c>
    </row>
    <row r="1824" spans="1:6" x14ac:dyDescent="0.25">
      <c r="A1824" s="208">
        <f t="shared" si="141"/>
        <v>0.22724999999998882</v>
      </c>
      <c r="B1824" s="208">
        <f t="shared" si="140"/>
        <v>3.966260725156919E-3</v>
      </c>
      <c r="C1824" s="208">
        <f t="shared" si="142"/>
        <v>0.13312133852202915</v>
      </c>
      <c r="D1824" s="208">
        <f t="shared" si="143"/>
        <v>-0.25582460109132432</v>
      </c>
      <c r="E1824" s="208">
        <f>-((C1824-C1823)/($A$3))*$E$2*'PID Reaction'!$H$4</f>
        <v>-6.4429626030833989</v>
      </c>
      <c r="F1824" s="208">
        <f t="shared" si="144"/>
        <v>-3.4623322292243053</v>
      </c>
    </row>
    <row r="1825" spans="1:6" x14ac:dyDescent="0.25">
      <c r="A1825" s="208">
        <f t="shared" si="141"/>
        <v>0.22737499999998881</v>
      </c>
      <c r="B1825" s="208">
        <f t="shared" si="140"/>
        <v>3.9684423867219114E-3</v>
      </c>
      <c r="C1825" s="208">
        <f t="shared" si="142"/>
        <v>0.18352244665653689</v>
      </c>
      <c r="D1825" s="208">
        <f t="shared" si="143"/>
        <v>-0.35268242663773319</v>
      </c>
      <c r="E1825" s="208">
        <f>-((C1825-C1824)/($A$3))*$E$2*'PID Reaction'!$H$4</f>
        <v>-6.3989246887571021</v>
      </c>
      <c r="F1825" s="208">
        <f t="shared" si="144"/>
        <v>-3.6007158886861363</v>
      </c>
    </row>
    <row r="1826" spans="1:6" x14ac:dyDescent="0.25">
      <c r="A1826" s="208">
        <f t="shared" si="141"/>
        <v>0.22749999999998879</v>
      </c>
      <c r="B1826" s="208">
        <f t="shared" si="140"/>
        <v>3.9706240482869038E-3</v>
      </c>
      <c r="C1826" s="208">
        <f t="shared" si="142"/>
        <v>0.23344536385144163</v>
      </c>
      <c r="D1826" s="208">
        <f t="shared" si="143"/>
        <v>-0.44862129352786945</v>
      </c>
      <c r="E1826" s="208">
        <f>-((C1826-C1825)/($A$3))*$E$2*'PID Reaction'!$H$4</f>
        <v>-6.3382135670651056</v>
      </c>
      <c r="F1826" s="208">
        <f t="shared" si="144"/>
        <v>-3.7297174276203537</v>
      </c>
    </row>
    <row r="1827" spans="1:6" x14ac:dyDescent="0.25">
      <c r="A1827" s="208">
        <f t="shared" si="141"/>
        <v>0.22762499999998878</v>
      </c>
      <c r="B1827" s="208">
        <f t="shared" si="140"/>
        <v>3.9728057098518971E-3</v>
      </c>
      <c r="C1827" s="208">
        <f t="shared" si="142"/>
        <v>0.28276000963370823</v>
      </c>
      <c r="D1827" s="208">
        <f t="shared" si="143"/>
        <v>-0.54339122091348246</v>
      </c>
      <c r="E1827" s="208">
        <f>-((C1827-C1826)/($A$3))*$E$2*'PID Reaction'!$H$4</f>
        <v>-6.2609874285165681</v>
      </c>
      <c r="F1827" s="208">
        <f t="shared" si="144"/>
        <v>-3.8490007162063704</v>
      </c>
    </row>
    <row r="1828" spans="1:6" x14ac:dyDescent="0.25">
      <c r="A1828" s="208">
        <f t="shared" si="141"/>
        <v>0.22774999999998877</v>
      </c>
      <c r="B1828" s="208">
        <f t="shared" si="140"/>
        <v>3.9749873714168896E-3</v>
      </c>
      <c r="C1828" s="208">
        <f t="shared" si="142"/>
        <v>0.33133788845824125</v>
      </c>
      <c r="D1828" s="208">
        <f t="shared" si="143"/>
        <v>-0.63674527376574053</v>
      </c>
      <c r="E1828" s="208">
        <f>-((C1828-C1827)/($A$3))*$E$2*'PID Reaction'!$H$4</f>
        <v>-6.167447495562711</v>
      </c>
      <c r="F1828" s="208">
        <f t="shared" si="144"/>
        <v>-3.9582549467528425</v>
      </c>
    </row>
    <row r="1829" spans="1:6" x14ac:dyDescent="0.25">
      <c r="A1829" s="208">
        <f t="shared" si="141"/>
        <v>0.22787499999998875</v>
      </c>
      <c r="B1829" s="208">
        <f t="shared" si="140"/>
        <v>3.977169032981882E-3</v>
      </c>
      <c r="C1829" s="208">
        <f t="shared" si="142"/>
        <v>0.37905242451958882</v>
      </c>
      <c r="D1829" s="208">
        <f t="shared" si="143"/>
        <v>-0.72844020629627459</v>
      </c>
      <c r="E1829" s="208">
        <f>-((C1829-C1828)/($A$3))*$E$2*'PID Reaction'!$H$4</f>
        <v>-6.0578374983486869</v>
      </c>
      <c r="F1829" s="208">
        <f t="shared" si="144"/>
        <v>-4.0571954435483244</v>
      </c>
    </row>
    <row r="1830" spans="1:6" x14ac:dyDescent="0.25">
      <c r="A1830" s="208">
        <f t="shared" si="141"/>
        <v>0.22799999999998874</v>
      </c>
      <c r="B1830" s="208">
        <f t="shared" si="140"/>
        <v>3.9793506945468744E-3</v>
      </c>
      <c r="C1830" s="208">
        <f t="shared" si="142"/>
        <v>0.42577929156089617</v>
      </c>
      <c r="D1830" s="208">
        <f t="shared" si="143"/>
        <v>-0.81823709576423664</v>
      </c>
      <c r="E1830" s="208">
        <f>-((C1830-C1829)/($A$3))*$E$2*'PID Reaction'!$H$4</f>
        <v>-5.9324430395643803</v>
      </c>
      <c r="F1830" s="208">
        <f t="shared" si="144"/>
        <v>-4.1455644046179136</v>
      </c>
    </row>
    <row r="1831" spans="1:6" x14ac:dyDescent="0.25">
      <c r="A1831" s="208">
        <f t="shared" si="141"/>
        <v>0.22812499999998873</v>
      </c>
      <c r="B1831" s="208">
        <f t="shared" si="140"/>
        <v>3.9815323561118677E-3</v>
      </c>
      <c r="C1831" s="208">
        <f t="shared" si="142"/>
        <v>0.47139673682194017</v>
      </c>
      <c r="D1831" s="208">
        <f t="shared" si="143"/>
        <v>-0.90590196502019538</v>
      </c>
      <c r="E1831" s="208">
        <f>-((C1831-C1830)/($A$3))*$E$2*'PID Reaction'!$H$4</f>
        <v>-5.7915908503421463</v>
      </c>
      <c r="F1831" s="208">
        <f t="shared" si="144"/>
        <v>-4.2231315734604404</v>
      </c>
    </row>
    <row r="1832" spans="1:6" x14ac:dyDescent="0.25">
      <c r="A1832" s="208">
        <f t="shared" si="141"/>
        <v>0.22824999999998871</v>
      </c>
      <c r="B1832" s="208">
        <f t="shared" si="140"/>
        <v>3.9837140176768602E-3</v>
      </c>
      <c r="C1832" s="208">
        <f t="shared" si="142"/>
        <v>0.51578589828110666</v>
      </c>
      <c r="D1832" s="208">
        <f t="shared" si="143"/>
        <v>-0.99120639216273398</v>
      </c>
      <c r="E1832" s="208">
        <f>-((C1832-C1831)/($A$3))*$E$2*'PID Reaction'!$H$4</f>
        <v>-5.6356479388557776</v>
      </c>
      <c r="F1832" s="208">
        <f t="shared" si="144"/>
        <v>-4.2896948390094609</v>
      </c>
    </row>
    <row r="1833" spans="1:6" x14ac:dyDescent="0.25">
      <c r="A1833" s="208">
        <f t="shared" si="141"/>
        <v>0.2283749999999887</v>
      </c>
      <c r="B1833" s="208">
        <f t="shared" si="140"/>
        <v>3.9858956792418526E-3</v>
      </c>
      <c r="C1833" s="208">
        <f t="shared" si="142"/>
        <v>0.5588311143655742</v>
      </c>
      <c r="D1833" s="208">
        <f t="shared" si="143"/>
        <v>-1.0739281057208987</v>
      </c>
      <c r="E1833" s="208">
        <f>-((C1833-C1832)/($A$3))*$E$2*'PID Reaction'!$H$4</f>
        <v>-5.4650206340839986</v>
      </c>
      <c r="F1833" s="208">
        <f t="shared" si="144"/>
        <v>-4.3450807622601726</v>
      </c>
    </row>
    <row r="1834" spans="1:6" x14ac:dyDescent="0.25">
      <c r="A1834" s="208">
        <f t="shared" si="141"/>
        <v>0.22849999999998868</v>
      </c>
      <c r="B1834" s="208">
        <f t="shared" si="140"/>
        <v>3.9880773408068459E-3</v>
      </c>
      <c r="C1834" s="208">
        <f t="shared" si="142"/>
        <v>0.60042022532219552</v>
      </c>
      <c r="D1834" s="208">
        <f t="shared" si="143"/>
        <v>-1.1538515638106761</v>
      </c>
      <c r="E1834" s="208">
        <f>-((C1834-C1833)/($A$3))*$E$2*'PID Reaction'!$H$4</f>
        <v>-5.2801535270526418</v>
      </c>
      <c r="F1834" s="208">
        <f t="shared" si="144"/>
        <v>-4.3891450281868316</v>
      </c>
    </row>
    <row r="1835" spans="1:6" x14ac:dyDescent="0.25">
      <c r="A1835" s="208">
        <f t="shared" si="141"/>
        <v>0.22862499999998867</v>
      </c>
      <c r="B1835" s="208">
        <f t="shared" si="140"/>
        <v>3.9902590023718383E-3</v>
      </c>
      <c r="C1835" s="208">
        <f t="shared" si="142"/>
        <v>0.64044486546372836</v>
      </c>
      <c r="D1835" s="208">
        <f t="shared" si="143"/>
        <v>-1.2307685157562656</v>
      </c>
      <c r="E1835" s="208">
        <f>-((C1835-C1834)/($A$3))*$E$2*'PID Reaction'!$H$4</f>
        <v>-5.0815283123690094</v>
      </c>
      <c r="F1835" s="208">
        <f t="shared" si="144"/>
        <v>-4.4217728217726577</v>
      </c>
    </row>
    <row r="1836" spans="1:6" x14ac:dyDescent="0.25">
      <c r="A1836" s="208">
        <f t="shared" si="141"/>
        <v>0.22874999999998866</v>
      </c>
      <c r="B1836" s="208">
        <f t="shared" si="140"/>
        <v>3.9924406639368307E-3</v>
      </c>
      <c r="C1836" s="208">
        <f t="shared" si="142"/>
        <v>0.67880074552953507</v>
      </c>
      <c r="D1836" s="208">
        <f t="shared" si="143"/>
        <v>-1.3044785447139287</v>
      </c>
      <c r="E1836" s="208">
        <f>-((C1836-C1835)/($A$3))*$E$2*'PID Reaction'!$H$4</f>
        <v>-4.8696625331548189</v>
      </c>
      <c r="F1836" s="208">
        <f t="shared" si="144"/>
        <v>-4.4428791271761074</v>
      </c>
    </row>
    <row r="1837" spans="1:6" x14ac:dyDescent="0.25">
      <c r="A1837" s="208">
        <f t="shared" si="141"/>
        <v>0.22887499999998864</v>
      </c>
      <c r="B1837" s="208">
        <f t="shared" si="140"/>
        <v>3.9946223255018232E-3</v>
      </c>
      <c r="C1837" s="208">
        <f t="shared" si="142"/>
        <v>0.71538792442434185</v>
      </c>
      <c r="D1837" s="208">
        <f t="shared" si="143"/>
        <v>-1.374789589883235</v>
      </c>
      <c r="E1837" s="208">
        <f>-((C1837-C1836)/($A$3))*$E$2*'PID Reaction'!$H$4</f>
        <v>-4.6451082324846684</v>
      </c>
      <c r="F1837" s="208">
        <f t="shared" si="144"/>
        <v>-4.4524089492497989</v>
      </c>
    </row>
    <row r="1838" spans="1:6" x14ac:dyDescent="0.25">
      <c r="A1838" s="208">
        <f t="shared" si="141"/>
        <v>0.22899999999998863</v>
      </c>
      <c r="B1838" s="208">
        <f t="shared" si="140"/>
        <v>3.9968039870668165E-3</v>
      </c>
      <c r="C1838" s="208">
        <f t="shared" si="142"/>
        <v>0.7501110696273926</v>
      </c>
      <c r="D1838" s="208">
        <f t="shared" si="143"/>
        <v>-1.4415184469457456</v>
      </c>
      <c r="E1838" s="208">
        <f>-((C1838-C1837)/($A$3))*$E$2*'PID Reaction'!$H$4</f>
        <v>-4.4084505149793234</v>
      </c>
      <c r="F1838" s="208">
        <f t="shared" si="144"/>
        <v>-4.4503374568372873</v>
      </c>
    </row>
    <row r="1839" spans="1:6" x14ac:dyDescent="0.25">
      <c r="A1839" s="208">
        <f t="shared" si="141"/>
        <v>0.22912499999998862</v>
      </c>
      <c r="B1839" s="208">
        <f t="shared" si="140"/>
        <v>3.9989856486318089E-3</v>
      </c>
      <c r="C1839" s="208">
        <f t="shared" si="142"/>
        <v>0.7828797055934078</v>
      </c>
      <c r="D1839" s="208">
        <f t="shared" si="143"/>
        <v>-1.5044912454270758</v>
      </c>
      <c r="E1839" s="208">
        <f>-((C1839-C1838)/($A$3))*$E$2*'PID Reaction'!$H$4</f>
        <v>-4.1603060222452894</v>
      </c>
      <c r="F1839" s="208">
        <f t="shared" si="144"/>
        <v>-4.436670047473922</v>
      </c>
    </row>
    <row r="1840" spans="1:6" x14ac:dyDescent="0.25">
      <c r="A1840" s="208">
        <f t="shared" si="141"/>
        <v>0.2292499999999886</v>
      </c>
      <c r="B1840" s="208">
        <f t="shared" si="140"/>
        <v>4.0011673101968013E-3</v>
      </c>
      <c r="C1840" s="208">
        <f t="shared" si="142"/>
        <v>0.81360844949807509</v>
      </c>
      <c r="D1840" s="208">
        <f t="shared" si="143"/>
        <v>-1.5635439017384309</v>
      </c>
      <c r="E1840" s="208">
        <f>-((C1840-C1839)/($A$3))*$E$2*'PID Reaction'!$H$4</f>
        <v>-3.9013213261365585</v>
      </c>
      <c r="F1840" s="208">
        <f t="shared" si="144"/>
        <v>-4.4114423333229897</v>
      </c>
    </row>
    <row r="1841" spans="1:6" x14ac:dyDescent="0.25">
      <c r="A1841" s="208">
        <f t="shared" si="141"/>
        <v>0.22937499999998859</v>
      </c>
      <c r="B1841" s="208">
        <f t="shared" si="140"/>
        <v>4.0033489717617946E-3</v>
      </c>
      <c r="C1841" s="208">
        <f t="shared" si="142"/>
        <v>0.84221723371377988</v>
      </c>
      <c r="D1841" s="208">
        <f t="shared" si="143"/>
        <v>-1.6185225467171194</v>
      </c>
      <c r="E1841" s="208">
        <f>-((C1841-C1840)/($A$3))*$E$2*'PID Reaction'!$H$4</f>
        <v>-3.6321712440258791</v>
      </c>
      <c r="F1841" s="208">
        <f t="shared" si="144"/>
        <v>-4.3747200483836286</v>
      </c>
    </row>
    <row r="1842" spans="1:6" x14ac:dyDescent="0.25">
      <c r="A1842" s="208">
        <f t="shared" si="141"/>
        <v>0.22949999999998857</v>
      </c>
      <c r="B1842" s="208">
        <f t="shared" si="140"/>
        <v>4.005530633326787E-3</v>
      </c>
      <c r="C1842" s="208">
        <f t="shared" si="142"/>
        <v>0.86863151443587394</v>
      </c>
      <c r="D1842" s="208">
        <f t="shared" si="143"/>
        <v>-1.6692839265519965</v>
      </c>
      <c r="E1842" s="208">
        <f>-((C1842-C1841)/($A$3))*$E$2*'PID Reaction'!$H$4</f>
        <v>-3.3535570804770618</v>
      </c>
      <c r="F1842" s="208">
        <f t="shared" si="144"/>
        <v>-4.3265988772122306</v>
      </c>
    </row>
    <row r="1843" spans="1:6" x14ac:dyDescent="0.25">
      <c r="A1843" s="208">
        <f t="shared" si="141"/>
        <v>0.22962499999998856</v>
      </c>
      <c r="B1843" s="208">
        <f t="shared" ref="B1843:B1906" si="145">RADIANS(A1843)</f>
        <v>4.0077122948917795E-3</v>
      </c>
      <c r="C1843" s="208">
        <f t="shared" si="142"/>
        <v>0.89278246591611432</v>
      </c>
      <c r="D1843" s="208">
        <f t="shared" si="143"/>
        <v>-1.7156957760496336</v>
      </c>
      <c r="E1843" s="208">
        <f>-((C1843-C1842)/($A$3))*$E$2*'PID Reaction'!$H$4</f>
        <v>-3.0662047999313184</v>
      </c>
      <c r="F1843" s="208">
        <f t="shared" si="144"/>
        <v>-4.2672042056050232</v>
      </c>
    </row>
    <row r="1844" spans="1:6" x14ac:dyDescent="0.25">
      <c r="A1844" s="208">
        <f t="shared" si="141"/>
        <v>0.22974999999998855</v>
      </c>
      <c r="B1844" s="208">
        <f t="shared" si="145"/>
        <v>4.0098939564567719E-3</v>
      </c>
      <c r="C1844" s="208">
        <f t="shared" si="142"/>
        <v>0.91460715979672313</v>
      </c>
      <c r="D1844" s="208">
        <f t="shared" si="143"/>
        <v>-1.7576371632677548</v>
      </c>
      <c r="E1844" s="208">
        <f>-((C1844-C1843)/($A$3))*$E$2*'PID Reaction'!$H$4</f>
        <v>-2.7708631350820943</v>
      </c>
      <c r="F1844" s="208">
        <f t="shared" si="144"/>
        <v>-4.1966907938887301</v>
      </c>
    </row>
    <row r="1845" spans="1:6" x14ac:dyDescent="0.25">
      <c r="A1845" s="208">
        <f t="shared" si="141"/>
        <v>0.22987499999998853</v>
      </c>
      <c r="B1845" s="208">
        <f t="shared" si="145"/>
        <v>4.0120756180217652E-3</v>
      </c>
      <c r="C1845" s="208">
        <f t="shared" si="142"/>
        <v>0.93404872907824399</v>
      </c>
      <c r="D1845" s="208">
        <f t="shared" si="143"/>
        <v>-1.7949988046188248</v>
      </c>
      <c r="E1845" s="208">
        <f>-((C1845-C1844)/($A$3))*$E$2*'PID Reaction'!$H$4</f>
        <v>-2.468301635981887</v>
      </c>
      <c r="F1845" s="208">
        <f t="shared" si="144"/>
        <v>-4.1152423736733645</v>
      </c>
    </row>
    <row r="1846" spans="1:6" x14ac:dyDescent="0.25">
      <c r="A1846" s="208">
        <f t="shared" si="141"/>
        <v>0.22999999999998852</v>
      </c>
      <c r="B1846" s="208">
        <f t="shared" si="145"/>
        <v>4.0142572795867576E-3</v>
      </c>
      <c r="C1846" s="208">
        <f t="shared" si="142"/>
        <v>0.95105651629370491</v>
      </c>
      <c r="D1846" s="208">
        <f t="shared" si="143"/>
        <v>-1.8276833496222646</v>
      </c>
      <c r="E1846" s="208">
        <f>-((C1846-C1845)/($A$3))*$E$2*'PID Reaction'!$H$4</f>
        <v>-2.1593086648749185</v>
      </c>
      <c r="F1846" s="208">
        <f t="shared" si="144"/>
        <v>-4.0230711691163172</v>
      </c>
    </row>
    <row r="1847" spans="1:6" x14ac:dyDescent="0.25">
      <c r="A1847" s="208">
        <f t="shared" si="141"/>
        <v>0.23012499999998851</v>
      </c>
      <c r="B1847" s="208">
        <f t="shared" si="145"/>
        <v>4.0164389411517501E-3</v>
      </c>
      <c r="C1847" s="208">
        <f t="shared" si="142"/>
        <v>0.96558620550301422</v>
      </c>
      <c r="D1847" s="208">
        <f t="shared" si="143"/>
        <v>-1.8556056345633627</v>
      </c>
      <c r="E1847" s="208">
        <f>-((C1847-C1846)/($A$3))*$E$2*'PID Reaction'!$H$4</f>
        <v>-1.844689342013909</v>
      </c>
      <c r="F1847" s="208">
        <f t="shared" si="144"/>
        <v>-3.9204173439452408</v>
      </c>
    </row>
    <row r="1848" spans="1:6" x14ac:dyDescent="0.25">
      <c r="A1848" s="208">
        <f t="shared" si="141"/>
        <v>0.23024999999998849</v>
      </c>
      <c r="B1848" s="208">
        <f t="shared" si="145"/>
        <v>4.0186206027167425E-3</v>
      </c>
      <c r="C1848" s="208">
        <f t="shared" si="142"/>
        <v>0.97759993776379839</v>
      </c>
      <c r="D1848" s="208">
        <f t="shared" si="143"/>
        <v>-1.8786929043982019</v>
      </c>
      <c r="E1848" s="208">
        <f>-((C1848-C1847)/($A$3))*$E$2*'PID Reaction'!$H$4</f>
        <v>-1.5252634478291582</v>
      </c>
      <c r="F1848" s="208">
        <f t="shared" si="144"/>
        <v>-3.8075483756814119</v>
      </c>
    </row>
    <row r="1849" spans="1:6" x14ac:dyDescent="0.25">
      <c r="A1849" s="208">
        <f t="shared" si="141"/>
        <v>0.23037499999998848</v>
      </c>
      <c r="B1849" s="208">
        <f t="shared" si="145"/>
        <v>4.0208022642817358E-3</v>
      </c>
      <c r="C1849" s="208">
        <f t="shared" si="142"/>
        <v>0.98706640977761217</v>
      </c>
      <c r="D1849" s="208">
        <f t="shared" si="143"/>
        <v>-1.8968850023260286</v>
      </c>
      <c r="E1849" s="208">
        <f>-((C1849-C1848)/($A$3))*$E$2*'PID Reaction'!$H$4</f>
        <v>-1.2018632868737984</v>
      </c>
      <c r="F1849" s="208">
        <f t="shared" si="144"/>
        <v>-3.6847583586929149</v>
      </c>
    </row>
    <row r="1850" spans="1:6" x14ac:dyDescent="0.25">
      <c r="A1850" s="208">
        <f t="shared" si="141"/>
        <v>0.23049999999998846</v>
      </c>
      <c r="B1850" s="208">
        <f t="shared" si="145"/>
        <v>4.0229839258467282E-3</v>
      </c>
      <c r="C1850" s="208">
        <f t="shared" si="142"/>
        <v>0.99396095545466245</v>
      </c>
      <c r="D1850" s="208">
        <f t="shared" si="143"/>
        <v>-1.9101345265354432</v>
      </c>
      <c r="E1850" s="208">
        <f>-((C1850-C1849)/($A$3))*$E$2*'PID Reaction'!$H$4</f>
        <v>-0.87533151915830332</v>
      </c>
      <c r="F1850" s="208">
        <f t="shared" si="144"/>
        <v>-3.5523672378947162</v>
      </c>
    </row>
    <row r="1851" spans="1:6" x14ac:dyDescent="0.25">
      <c r="A1851" s="208">
        <f t="shared" ref="A1851:A1914" si="146">A1850+$A$3</f>
        <v>0.23062499999998845</v>
      </c>
      <c r="B1851" s="208">
        <f t="shared" si="145"/>
        <v>4.0251655874117206E-3</v>
      </c>
      <c r="C1851" s="208">
        <f t="shared" ref="C1851:C1914" si="147">$C$2*COS(B1851*$B$2*360)</f>
        <v>0.9982656101844376</v>
      </c>
      <c r="D1851" s="208">
        <f t="shared" si="143"/>
        <v>-1.9184069537158412</v>
      </c>
      <c r="E1851" s="208">
        <f>-((C1851-C1850)/($A$3))*$E$2*'PID Reaction'!$H$4</f>
        <v>-0.54651896449225268</v>
      </c>
      <c r="F1851" s="208">
        <f t="shared" si="144"/>
        <v>-3.4107199750918151</v>
      </c>
    </row>
    <row r="1852" spans="1:6" x14ac:dyDescent="0.25">
      <c r="A1852" s="208">
        <f t="shared" si="146"/>
        <v>0.23074999999998844</v>
      </c>
      <c r="B1852" s="208">
        <f t="shared" si="145"/>
        <v>4.0273472489767139E-3</v>
      </c>
      <c r="C1852" s="208">
        <f t="shared" si="147"/>
        <v>0.99996915764475258</v>
      </c>
      <c r="D1852" s="208">
        <f t="shared" si="143"/>
        <v>-1.9216807290122269</v>
      </c>
      <c r="E1852" s="208">
        <f>-((C1852-C1851)/($A$3))*$E$2*'PID Reaction'!$H$4</f>
        <v>-0.21628238556158988</v>
      </c>
      <c r="F1852" s="208">
        <f t="shared" si="144"/>
        <v>-3.2601856501375264</v>
      </c>
    </row>
    <row r="1853" spans="1:6" x14ac:dyDescent="0.25">
      <c r="A1853" s="208">
        <f t="shared" si="146"/>
        <v>0.23087499999998842</v>
      </c>
      <c r="B1853" s="208">
        <f t="shared" si="145"/>
        <v>4.0295289105417064E-3</v>
      </c>
      <c r="C1853" s="208">
        <f t="shared" si="147"/>
        <v>0.99906715902729903</v>
      </c>
      <c r="D1853" s="208">
        <f t="shared" si="143"/>
        <v>-1.9199473221891219</v>
      </c>
      <c r="E1853" s="208">
        <f>-((C1853-C1852)/($A$3))*$E$2*'PID Reaction'!$H$4</f>
        <v>0.11451774447190241</v>
      </c>
      <c r="F1853" s="208">
        <f t="shared" si="144"/>
        <v>-3.1011564992492837</v>
      </c>
    </row>
    <row r="1854" spans="1:6" x14ac:dyDescent="0.25">
      <c r="A1854" s="208">
        <f t="shared" si="146"/>
        <v>0.23099999999998841</v>
      </c>
      <c r="B1854" s="208">
        <f t="shared" si="145"/>
        <v>4.0317105721066988E-3</v>
      </c>
      <c r="C1854" s="208">
        <f t="shared" si="147"/>
        <v>0.99556196460352586</v>
      </c>
      <c r="D1854" s="208">
        <f t="shared" si="143"/>
        <v>-1.9132112498571798</v>
      </c>
      <c r="E1854" s="208">
        <f>-((C1854-C1853)/($A$3))*$E$2*'PID Reaction'!$H$4</f>
        <v>0.4450194840422419</v>
      </c>
      <c r="F1854" s="208">
        <f t="shared" si="144"/>
        <v>-2.9340468929876056</v>
      </c>
    </row>
    <row r="1855" spans="1:6" x14ac:dyDescent="0.25">
      <c r="A1855" s="208">
        <f t="shared" si="146"/>
        <v>0.2311249999999884</v>
      </c>
      <c r="B1855" s="208">
        <f t="shared" si="145"/>
        <v>4.0338922336716912E-3</v>
      </c>
      <c r="C1855" s="208">
        <f t="shared" si="147"/>
        <v>0.98946270760070643</v>
      </c>
      <c r="D1855" s="208">
        <f t="shared" si="143"/>
        <v>-1.9014900637045817</v>
      </c>
      <c r="E1855" s="208">
        <f>-((C1855-C1854)/($A$3))*$E$2*'PID Reaction'!$H$4</f>
        <v>0.77436166907795545</v>
      </c>
      <c r="F1855" s="208">
        <f t="shared" si="144"/>
        <v>-2.7592922565611859</v>
      </c>
    </row>
    <row r="1856" spans="1:6" x14ac:dyDescent="0.25">
      <c r="A1856" s="208">
        <f t="shared" si="146"/>
        <v>0.23124999999998838</v>
      </c>
      <c r="B1856" s="208">
        <f t="shared" si="145"/>
        <v>4.0360738952366845E-3</v>
      </c>
      <c r="C1856" s="208">
        <f t="shared" si="147"/>
        <v>0.98078528040415447</v>
      </c>
      <c r="D1856" s="208">
        <f t="shared" si="143"/>
        <v>-1.8848143047638799</v>
      </c>
      <c r="E1856" s="208">
        <f>-((C1856-C1855)/($A$3))*$E$2*'PID Reaction'!$H$4</f>
        <v>1.1016861568742364</v>
      </c>
      <c r="F1856" s="208">
        <f t="shared" si="144"/>
        <v>-2.5773479352714235</v>
      </c>
    </row>
    <row r="1857" spans="1:6" x14ac:dyDescent="0.25">
      <c r="A1857" s="208">
        <f t="shared" si="146"/>
        <v>0.23137499999998837</v>
      </c>
      <c r="B1857" s="208">
        <f t="shared" si="145"/>
        <v>4.038255556801677E-3</v>
      </c>
      <c r="C1857" s="208">
        <f t="shared" si="147"/>
        <v>0.96955229314763025</v>
      </c>
      <c r="D1857" s="208">
        <f t="shared" si="143"/>
        <v>-1.8632274238335269</v>
      </c>
      <c r="E1857" s="208">
        <f>-((C1857-C1856)/($A$3))*$E$2*'PID Reaction'!$H$4</f>
        <v>1.4261400620883147</v>
      </c>
      <c r="F1857" s="208">
        <f t="shared" si="144"/>
        <v>-2.3886880080528194</v>
      </c>
    </row>
    <row r="1858" spans="1:6" x14ac:dyDescent="0.25">
      <c r="A1858" s="208">
        <f t="shared" si="146"/>
        <v>0.23149999999998835</v>
      </c>
      <c r="B1858" s="208">
        <f t="shared" si="145"/>
        <v>4.0404372183666694E-3</v>
      </c>
      <c r="C1858" s="208">
        <f t="shared" si="147"/>
        <v>0.95579301479973078</v>
      </c>
      <c r="D1858" s="208">
        <f t="shared" si="143"/>
        <v>-1.8367856682612347</v>
      </c>
      <c r="E1858" s="208">
        <f>-((C1858-C1857)/($A$3))*$E$2*'PID Reaction'!$H$4</f>
        <v>1.746877979049317</v>
      </c>
      <c r="F1858" s="208">
        <f t="shared" si="144"/>
        <v>-2.1938040522000812</v>
      </c>
    </row>
    <row r="1859" spans="1:6" x14ac:dyDescent="0.25">
      <c r="A1859" s="208">
        <f t="shared" si="146"/>
        <v>0.23162499999998834</v>
      </c>
      <c r="B1859" s="208">
        <f t="shared" si="145"/>
        <v>4.0426188799316627E-3</v>
      </c>
      <c r="C1859" s="208">
        <f t="shared" si="147"/>
        <v>0.93954329689993499</v>
      </c>
      <c r="D1859" s="208">
        <f t="shared" si="143"/>
        <v>-1.8055579353844813</v>
      </c>
      <c r="E1859" s="208">
        <f>-((C1859-C1858)/($A$3))*$E$2*'PID Reaction'!$H$4</f>
        <v>2.0630641845580735</v>
      </c>
      <c r="F1859" s="208">
        <f t="shared" si="144"/>
        <v>-1.993203862501594</v>
      </c>
    </row>
    <row r="1860" spans="1:6" x14ac:dyDescent="0.25">
      <c r="A1860" s="208">
        <f t="shared" si="146"/>
        <v>0.23174999999998833</v>
      </c>
      <c r="B1860" s="208">
        <f t="shared" si="145"/>
        <v>4.0448005414966551E-3</v>
      </c>
      <c r="C1860" s="208">
        <f t="shared" si="147"/>
        <v>0.92084548014288847</v>
      </c>
      <c r="D1860" s="208">
        <f t="shared" si="143"/>
        <v>-1.7696255930097946</v>
      </c>
      <c r="E1860" s="208">
        <f>-((C1860-C1859)/($A$3))*$E$2*'PID Reaction'!$H$4</f>
        <v>2.3738748154746254</v>
      </c>
      <c r="F1860" s="208">
        <f t="shared" si="144"/>
        <v>-1.7874101281159132</v>
      </c>
    </row>
    <row r="1861" spans="1:6" x14ac:dyDescent="0.25">
      <c r="A1861" s="208">
        <f t="shared" si="146"/>
        <v>0.23187499999998831</v>
      </c>
      <c r="B1861" s="208">
        <f t="shared" si="145"/>
        <v>4.0469822030616475E-3</v>
      </c>
      <c r="C1861" s="208">
        <f t="shared" si="147"/>
        <v>0.8997482840543054</v>
      </c>
      <c r="D1861" s="208">
        <f t="shared" si="143"/>
        <v>-1.7290822673985209</v>
      </c>
      <c r="E1861" s="208">
        <f>-((C1861-C1860)/($A$3))*$E$2*'PID Reaction'!$H$4</f>
        <v>2.678500015406506</v>
      </c>
      <c r="F1861" s="208">
        <f t="shared" si="144"/>
        <v>-1.5769590706386807</v>
      </c>
    </row>
    <row r="1862" spans="1:6" x14ac:dyDescent="0.25">
      <c r="A1862" s="208">
        <f t="shared" si="146"/>
        <v>0.2319999999999883</v>
      </c>
      <c r="B1862" s="208">
        <f t="shared" si="145"/>
        <v>4.04916386462664E-3</v>
      </c>
      <c r="C1862" s="208">
        <f t="shared" si="147"/>
        <v>0.87630668004617729</v>
      </c>
      <c r="D1862" s="208">
        <f t="shared" si="143"/>
        <v>-1.6840335993119409</v>
      </c>
      <c r="E1862" s="208">
        <f>-((C1862-C1861)/($A$3))*$E$2*'PID Reaction'!$H$4</f>
        <v>2.9761460448719448</v>
      </c>
      <c r="F1862" s="208">
        <f t="shared" si="144"/>
        <v>-1.3623990469100264</v>
      </c>
    </row>
    <row r="1863" spans="1:6" x14ac:dyDescent="0.25">
      <c r="A1863" s="208">
        <f t="shared" si="146"/>
        <v>0.23212499999998829</v>
      </c>
      <c r="B1863" s="208">
        <f t="shared" si="145"/>
        <v>4.0513455261916333E-3</v>
      </c>
      <c r="C1863" s="208">
        <f t="shared" si="147"/>
        <v>0.85058174818170373</v>
      </c>
      <c r="D1863" s="208">
        <f t="shared" si="143"/>
        <v>-1.6345969687507076</v>
      </c>
      <c r="E1863" s="208">
        <f>-((C1863-C1862)/($A$3))*$E$2*'PID Reaction'!$H$4</f>
        <v>3.2660373495135624</v>
      </c>
      <c r="F1863" s="208">
        <f t="shared" si="144"/>
        <v>-1.1442891202008469</v>
      </c>
    </row>
    <row r="1864" spans="1:6" x14ac:dyDescent="0.25">
      <c r="A1864" s="208">
        <f t="shared" si="146"/>
        <v>0.23224999999998827</v>
      </c>
      <c r="B1864" s="208">
        <f t="shared" si="145"/>
        <v>4.0535271877566257E-3</v>
      </c>
      <c r="C1864" s="208">
        <f t="shared" si="147"/>
        <v>0.8226405180235814</v>
      </c>
      <c r="D1864" s="208">
        <f t="shared" ref="D1864:D1927" si="148">-C1864*$D$2*$H$2</f>
        <v>-1.5809011891066374</v>
      </c>
      <c r="E1864" s="208">
        <f>-((C1864-C1863)/($A$3))*$E$2*'PID Reaction'!$H$4</f>
        <v>3.547418580875211</v>
      </c>
      <c r="F1864" s="208">
        <f t="shared" ref="F1864:F1927" si="149">F1863+$F$3*(E1864-F1863)</f>
        <v>-0.92319760350347901</v>
      </c>
    </row>
    <row r="1865" spans="1:6" x14ac:dyDescent="0.25">
      <c r="A1865" s="208">
        <f t="shared" si="146"/>
        <v>0.23237499999998826</v>
      </c>
      <c r="B1865" s="208">
        <f t="shared" si="145"/>
        <v>4.0557088493216181E-3</v>
      </c>
      <c r="C1865" s="208">
        <f t="shared" si="147"/>
        <v>0.7925557939799267</v>
      </c>
      <c r="D1865" s="208">
        <f t="shared" si="148"/>
        <v>-1.5230861715229844</v>
      </c>
      <c r="E1865" s="208">
        <f>-((C1865-C1864)/($A$3))*$E$2*'PID Reaction'!$H$4</f>
        <v>3.8195565645824003</v>
      </c>
      <c r="F1865" s="208">
        <f t="shared" si="149"/>
        <v>-0.69970057871986446</v>
      </c>
    </row>
    <row r="1866" spans="1:6" x14ac:dyDescent="0.25">
      <c r="A1866" s="208">
        <f t="shared" si="146"/>
        <v>0.23249999999998824</v>
      </c>
      <c r="B1866" s="208">
        <f t="shared" si="145"/>
        <v>4.0578905108866114E-3</v>
      </c>
      <c r="C1866" s="208">
        <f t="shared" si="147"/>
        <v>0.76040596560313867</v>
      </c>
      <c r="D1866" s="208">
        <f t="shared" si="148"/>
        <v>-1.4613025603381757</v>
      </c>
      <c r="E1866" s="208">
        <f>-((C1866-C1865)/($A$3))*$E$2*'PID Reaction'!$H$4</f>
        <v>4.0817422107170085</v>
      </c>
      <c r="F1866" s="208">
        <f t="shared" si="149"/>
        <v>-0.47438039560704293</v>
      </c>
    </row>
    <row r="1867" spans="1:6" x14ac:dyDescent="0.25">
      <c r="A1867" s="208">
        <f t="shared" si="146"/>
        <v>0.23262499999998823</v>
      </c>
      <c r="B1867" s="208">
        <f t="shared" si="145"/>
        <v>4.0600721724516039E-3</v>
      </c>
      <c r="C1867" s="208">
        <f t="shared" si="147"/>
        <v>0.72627480333619476</v>
      </c>
      <c r="D1867" s="208">
        <f t="shared" si="148"/>
        <v>-1.395711340563299</v>
      </c>
      <c r="E1867" s="208">
        <f>-((C1867-C1866)/($A$3))*$E$2*'PID Reaction'!$H$4</f>
        <v>4.333292361411198</v>
      </c>
      <c r="F1867" s="208">
        <f t="shared" si="149"/>
        <v>-0.24782415439235855</v>
      </c>
    </row>
    <row r="1868" spans="1:6" x14ac:dyDescent="0.25">
      <c r="A1868" s="208">
        <f t="shared" si="146"/>
        <v>0.23274999999998822</v>
      </c>
      <c r="B1868" s="208">
        <f t="shared" si="145"/>
        <v>4.0622538340165963E-3</v>
      </c>
      <c r="C1868" s="208">
        <f t="shared" si="147"/>
        <v>0.69025124023791895</v>
      </c>
      <c r="D1868" s="208">
        <f t="shared" si="148"/>
        <v>-1.3264834184148184</v>
      </c>
      <c r="E1868" s="208">
        <f>-((C1868-C1867)/($A$3))*$E$2*'PID Reaction'!$H$4</f>
        <v>4.5735515709570969</v>
      </c>
      <c r="F1868" s="208">
        <f t="shared" si="149"/>
        <v>-2.0622176008048415E-2</v>
      </c>
    </row>
    <row r="1869" spans="1:6" x14ac:dyDescent="0.25">
      <c r="A1869" s="208">
        <f t="shared" si="146"/>
        <v>0.2328749999999882</v>
      </c>
      <c r="B1869" s="208">
        <f t="shared" si="145"/>
        <v>4.0644354955815887E-3</v>
      </c>
      <c r="C1869" s="208">
        <f t="shared" si="147"/>
        <v>0.6524291402568636</v>
      </c>
      <c r="D1869" s="208">
        <f t="shared" si="148"/>
        <v>-1.2537991759972251</v>
      </c>
      <c r="E1869" s="208">
        <f>-((C1869-C1868)/($A$3))*$E$2*'PID Reaction'!$H$4</f>
        <v>4.8018938135947868</v>
      </c>
      <c r="F1869" s="208">
        <f t="shared" si="149"/>
        <v>0.20663353606328524</v>
      </c>
    </row>
    <row r="1870" spans="1:6" x14ac:dyDescent="0.25">
      <c r="A1870" s="208">
        <f t="shared" si="146"/>
        <v>0.23299999999998819</v>
      </c>
      <c r="B1870" s="208">
        <f t="shared" si="145"/>
        <v>4.066617157146582E-3</v>
      </c>
      <c r="C1870" s="208">
        <f t="shared" si="147"/>
        <v>0.61290705365678866</v>
      </c>
      <c r="D1870" s="208">
        <f t="shared" si="148"/>
        <v>-1.177848001294397</v>
      </c>
      <c r="E1870" s="208">
        <f>-((C1870-C1869)/($A$3))*$E$2*'PID Reaction'!$H$4</f>
        <v>5.0177241147455138</v>
      </c>
      <c r="F1870" s="208">
        <f t="shared" si="149"/>
        <v>0.43335083832943255</v>
      </c>
    </row>
    <row r="1871" spans="1:6" x14ac:dyDescent="0.25">
      <c r="A1871" s="208">
        <f t="shared" si="146"/>
        <v>0.23312499999998818</v>
      </c>
      <c r="B1871" s="208">
        <f t="shared" si="145"/>
        <v>4.0687988187115744E-3</v>
      </c>
      <c r="C1871" s="208">
        <f t="shared" si="147"/>
        <v>0.57178796023156964</v>
      </c>
      <c r="D1871" s="208">
        <f t="shared" si="148"/>
        <v>-1.0988277946954168</v>
      </c>
      <c r="E1871" s="208">
        <f>-((C1871-C1870)/($A$3))*$E$2*'PID Reaction'!$H$4</f>
        <v>5.2204801012658066</v>
      </c>
      <c r="F1871" s="208">
        <f t="shared" si="149"/>
        <v>0.6589389901928171</v>
      </c>
    </row>
    <row r="1872" spans="1:6" x14ac:dyDescent="0.25">
      <c r="A1872" s="208">
        <f t="shared" si="146"/>
        <v>0.23324999999998816</v>
      </c>
      <c r="B1872" s="208">
        <f t="shared" si="145"/>
        <v>4.0709804802765669E-3</v>
      </c>
      <c r="C1872" s="208">
        <f t="shared" si="147"/>
        <v>0.52917900097830706</v>
      </c>
      <c r="D1872" s="208">
        <f t="shared" si="148"/>
        <v>-1.0169444533400518</v>
      </c>
      <c r="E1872" s="208">
        <f>-((C1872-C1871)/($A$3))*$E$2*'PID Reaction'!$H$4</f>
        <v>5.4096334667942161</v>
      </c>
      <c r="F1872" s="208">
        <f t="shared" si="149"/>
        <v>0.88281019319992549</v>
      </c>
    </row>
    <row r="1873" spans="1:6" x14ac:dyDescent="0.25">
      <c r="A1873" s="208">
        <f t="shared" si="146"/>
        <v>0.23337499999998815</v>
      </c>
      <c r="B1873" s="208">
        <f t="shared" si="145"/>
        <v>4.0731621418415593E-3</v>
      </c>
      <c r="C1873" s="208">
        <f t="shared" si="147"/>
        <v>0.4851911989278252</v>
      </c>
      <c r="D1873" s="208">
        <f t="shared" si="148"/>
        <v>-0.93241133462755887</v>
      </c>
      <c r="E1873" s="208">
        <f>-((C1873-C1872)/($A$3))*$E$2*'PID Reaction'!$H$4</f>
        <v>5.5846913483291765</v>
      </c>
      <c r="F1873" s="208">
        <f t="shared" si="149"/>
        <v>1.1043811226250206</v>
      </c>
    </row>
    <row r="1874" spans="1:6" x14ac:dyDescent="0.25">
      <c r="A1874" s="208">
        <f t="shared" si="146"/>
        <v>0.23349999999998813</v>
      </c>
      <c r="B1874" s="208">
        <f t="shared" si="145"/>
        <v>4.0753438034065526E-3</v>
      </c>
      <c r="C1874" s="208">
        <f t="shared" si="147"/>
        <v>0.43993916986025755</v>
      </c>
      <c r="D1874" s="208">
        <f t="shared" si="148"/>
        <v>-0.84544870028725139</v>
      </c>
      <c r="E1874" s="208">
        <f>-((C1874-C1873)/($A$3))*$E$2*'PID Reaction'!$H$4</f>
        <v>5.7451976104183871</v>
      </c>
      <c r="F1874" s="208">
        <f t="shared" si="149"/>
        <v>1.323074447395671</v>
      </c>
    </row>
    <row r="1875" spans="1:6" x14ac:dyDescent="0.25">
      <c r="A1875" s="208">
        <f t="shared" si="146"/>
        <v>0.23362499999998812</v>
      </c>
      <c r="B1875" s="208">
        <f t="shared" si="145"/>
        <v>4.077525464971545E-3</v>
      </c>
      <c r="C1875" s="208">
        <f t="shared" si="147"/>
        <v>0.39354082365912207</v>
      </c>
      <c r="D1875" s="208">
        <f t="shared" si="148"/>
        <v>-0.75628314245868133</v>
      </c>
      <c r="E1875" s="208">
        <f>-((C1875-C1874)/($A$3))*$E$2*'PID Reaction'!$H$4</f>
        <v>5.8907340336961589</v>
      </c>
      <c r="F1875" s="208">
        <f t="shared" si="149"/>
        <v>1.53832033440198</v>
      </c>
    </row>
    <row r="1876" spans="1:6" x14ac:dyDescent="0.25">
      <c r="A1876" s="208">
        <f t="shared" si="146"/>
        <v>0.23374999999998811</v>
      </c>
      <c r="B1876" s="208">
        <f t="shared" si="145"/>
        <v>4.0797071265365374E-3</v>
      </c>
      <c r="C1876" s="208">
        <f t="shared" si="147"/>
        <v>0.3461170570820547</v>
      </c>
      <c r="D1876" s="208">
        <f t="shared" si="148"/>
        <v>-0.66514699327686777</v>
      </c>
      <c r="E1876" s="208">
        <f>-((C1876-C1875)/($A$3))*$E$2*'PID Reaction'!$H$4</f>
        <v>6.020921404624473</v>
      </c>
      <c r="F1876" s="208">
        <f t="shared" si="149"/>
        <v>1.7495579332697511</v>
      </c>
    </row>
    <row r="1877" spans="1:6" x14ac:dyDescent="0.25">
      <c r="A1877" s="208">
        <f t="shared" si="146"/>
        <v>0.23387499999998809</v>
      </c>
      <c r="B1877" s="208">
        <f t="shared" si="145"/>
        <v>4.0818887881015307E-3</v>
      </c>
      <c r="C1877" s="208">
        <f t="shared" si="147"/>
        <v>0.2977914387492262</v>
      </c>
      <c r="D1877" s="208">
        <f t="shared" si="148"/>
        <v>-0.57227771950193795</v>
      </c>
      <c r="E1877" s="208">
        <f>-((C1877-C1876)/($A$3))*$E$2*'PID Reaction'!$H$4</f>
        <v>6.1354205035359053</v>
      </c>
      <c r="F1877" s="208">
        <f t="shared" si="149"/>
        <v>1.9562368377257899</v>
      </c>
    </row>
    <row r="1878" spans="1:6" x14ac:dyDescent="0.25">
      <c r="A1878" s="208">
        <f t="shared" si="146"/>
        <v>0.23399999999998808</v>
      </c>
      <c r="B1878" s="208">
        <f t="shared" si="145"/>
        <v>4.0840704496665232E-3</v>
      </c>
      <c r="C1878" s="208">
        <f t="shared" si="147"/>
        <v>0.24868988716957649</v>
      </c>
      <c r="D1878" s="208">
        <f t="shared" si="148"/>
        <v>-0.47791730376926195</v>
      </c>
      <c r="E1878" s="208">
        <f>-((C1878-C1877)/($A$3))*$E$2*'PID Reaction'!$H$4</f>
        <v>6.2339329885523265</v>
      </c>
      <c r="F1878" s="208">
        <f t="shared" si="149"/>
        <v>2.1578185197516797</v>
      </c>
    </row>
    <row r="1879" spans="1:6" x14ac:dyDescent="0.25">
      <c r="A1879" s="208">
        <f t="shared" si="146"/>
        <v>0.23412499999998806</v>
      </c>
      <c r="B1879" s="208">
        <f t="shared" si="145"/>
        <v>4.0862521112315156E-3</v>
      </c>
      <c r="C1879" s="208">
        <f t="shared" si="147"/>
        <v>0.19894034264418919</v>
      </c>
      <c r="D1879" s="208">
        <f t="shared" si="148"/>
        <v>-0.38231161407304415</v>
      </c>
      <c r="E1879" s="208">
        <f>-((C1879-C1878)/($A$3))*$E$2*'PID Reaction'!$H$4</f>
        <v>6.3162021729431705</v>
      </c>
      <c r="F1879" s="208">
        <f t="shared" si="149"/>
        <v>2.3537777327867939</v>
      </c>
    </row>
    <row r="1880" spans="1:6" x14ac:dyDescent="0.25">
      <c r="A1880" s="208">
        <f t="shared" si="146"/>
        <v>0.23424999999998805</v>
      </c>
      <c r="B1880" s="208">
        <f t="shared" si="145"/>
        <v>4.088433772796508E-3</v>
      </c>
      <c r="C1880" s="208">
        <f t="shared" si="147"/>
        <v>0.14867243390177015</v>
      </c>
      <c r="D1880" s="208">
        <f t="shared" si="148"/>
        <v>-0.28570976312638779</v>
      </c>
      <c r="E1880" s="208">
        <f>-((C1880-C1879)/($A$3))*$E$2*'PID Reaction'!$H$4</f>
        <v>6.3820136939375205</v>
      </c>
      <c r="F1880" s="208">
        <f t="shared" si="149"/>
        <v>2.5436038803239542</v>
      </c>
    </row>
    <row r="1881" spans="1:6" x14ac:dyDescent="0.25">
      <c r="A1881" s="208">
        <f t="shared" si="146"/>
        <v>0.23437499999998804</v>
      </c>
      <c r="B1881" s="208">
        <f t="shared" si="145"/>
        <v>4.0906154343615013E-3</v>
      </c>
      <c r="C1881" s="208">
        <f t="shared" si="147"/>
        <v>9.801714033440953E-2</v>
      </c>
      <c r="D1881" s="208">
        <f t="shared" si="148"/>
        <v>-0.1883634592662482</v>
      </c>
      <c r="E1881" s="208">
        <f>-((C1881-C1880)/($A$3))*$E$2*'PID Reaction'!$H$4</f>
        <v>6.4311960713121037</v>
      </c>
      <c r="F1881" s="208">
        <f t="shared" si="149"/>
        <v>2.7268023463343756</v>
      </c>
    </row>
    <row r="1882" spans="1:6" x14ac:dyDescent="0.25">
      <c r="A1882" s="208">
        <f t="shared" si="146"/>
        <v>0.23449999999998802</v>
      </c>
      <c r="B1882" s="208">
        <f t="shared" si="145"/>
        <v>4.0927970959264938E-3</v>
      </c>
      <c r="C1882" s="208">
        <f t="shared" si="147"/>
        <v>4.7106450714537215E-2</v>
      </c>
      <c r="D1882" s="208">
        <f t="shared" si="148"/>
        <v>-9.0526350596154756E-2</v>
      </c>
      <c r="E1882" s="208">
        <f>-((C1882-C1881)/($A$3))*$E$2*'PID Reaction'!$H$4</f>
        <v>6.4636211541389885</v>
      </c>
      <c r="F1882" s="208">
        <f t="shared" si="149"/>
        <v>2.9028957840503029</v>
      </c>
    </row>
    <row r="1883" spans="1:6" x14ac:dyDescent="0.25">
      <c r="A1883" s="208">
        <f t="shared" si="146"/>
        <v>0.23462499999998801</v>
      </c>
      <c r="B1883" s="208">
        <f t="shared" si="145"/>
        <v>4.0949787574914862E-3</v>
      </c>
      <c r="C1883" s="208">
        <f t="shared" si="147"/>
        <v>-3.926980718906862E-3</v>
      </c>
      <c r="D1883" s="208">
        <f t="shared" si="148"/>
        <v>7.5466359267520738E-3</v>
      </c>
      <c r="E1883" s="208">
        <f>-((C1883-C1882)/($A$3))*$E$2*'PID Reaction'!$H$4</f>
        <v>6.4792044547900582</v>
      </c>
      <c r="F1883" s="208">
        <f t="shared" si="149"/>
        <v>3.0714253597547851</v>
      </c>
    </row>
    <row r="1884" spans="1:6" x14ac:dyDescent="0.25">
      <c r="A1884" s="208">
        <f t="shared" si="146"/>
        <v>0.234749999999988</v>
      </c>
      <c r="B1884" s="208">
        <f t="shared" si="145"/>
        <v>4.0971604190564795E-3</v>
      </c>
      <c r="C1884" s="208">
        <f t="shared" si="147"/>
        <v>-5.495017990756898E-2</v>
      </c>
      <c r="D1884" s="208">
        <f t="shared" si="148"/>
        <v>0.10559995873557161</v>
      </c>
      <c r="E1884" s="208">
        <f>-((C1884-C1883)/($A$3))*$E$2*'PID Reaction'!$H$4</f>
        <v>6.4779053689925421</v>
      </c>
      <c r="F1884" s="208">
        <f t="shared" si="149"/>
        <v>3.2319519483291126</v>
      </c>
    </row>
    <row r="1885" spans="1:6" x14ac:dyDescent="0.25">
      <c r="A1885" s="208">
        <f t="shared" si="146"/>
        <v>0.23487499999998798</v>
      </c>
      <c r="B1885" s="208">
        <f t="shared" si="145"/>
        <v>4.0993420806214719E-3</v>
      </c>
      <c r="C1885" s="208">
        <f t="shared" si="147"/>
        <v>-0.10583019945446041</v>
      </c>
      <c r="D1885" s="208">
        <f t="shared" si="148"/>
        <v>0.20337812749961479</v>
      </c>
      <c r="E1885" s="208">
        <f>-((C1885-C1884)/($A$3))*$E$2*'PID Reaction'!$H$4</f>
        <v>6.4597272816733362</v>
      </c>
      <c r="F1885" s="208">
        <f t="shared" si="149"/>
        <v>3.3840572774492008</v>
      </c>
    </row>
    <row r="1886" spans="1:6" x14ac:dyDescent="0.25">
      <c r="A1886" s="208">
        <f t="shared" si="146"/>
        <v>0.23499999999998797</v>
      </c>
      <c r="B1886" s="208">
        <f t="shared" si="145"/>
        <v>4.1015237421864643E-3</v>
      </c>
      <c r="C1886" s="208">
        <f t="shared" si="147"/>
        <v>-0.15643446503538042</v>
      </c>
      <c r="D1886" s="208">
        <f t="shared" si="148"/>
        <v>0.30062636883709198</v>
      </c>
      <c r="E1886" s="208">
        <f>-((C1886-C1885)/($A$3))*$E$2*'PID Reaction'!$H$4</f>
        <v>6.4247175581536027</v>
      </c>
      <c r="F1886" s="208">
        <f t="shared" si="149"/>
        <v>3.5273450174480492</v>
      </c>
    </row>
    <row r="1887" spans="1:6" x14ac:dyDescent="0.25">
      <c r="A1887" s="208">
        <f t="shared" si="146"/>
        <v>0.23512499999998795</v>
      </c>
      <c r="B1887" s="208">
        <f t="shared" si="145"/>
        <v>4.1037054037514568E-3</v>
      </c>
      <c r="C1887" s="208">
        <f t="shared" si="147"/>
        <v>-0.20663112083782623</v>
      </c>
      <c r="D1887" s="208">
        <f t="shared" si="148"/>
        <v>0.39709129015888422</v>
      </c>
      <c r="E1887" s="208">
        <f>-((C1887-C1886)/($A$3))*$E$2*'PID Reaction'!$H$4</f>
        <v>6.3729674206785196</v>
      </c>
      <c r="F1887" s="208">
        <f t="shared" si="149"/>
        <v>3.6614418140012397</v>
      </c>
    </row>
    <row r="1888" spans="1:6" x14ac:dyDescent="0.25">
      <c r="A1888" s="208">
        <f t="shared" si="146"/>
        <v>0.23524999999998794</v>
      </c>
      <c r="B1888" s="208">
        <f t="shared" si="145"/>
        <v>4.1058870653164501E-3</v>
      </c>
      <c r="C1888" s="208">
        <f t="shared" si="147"/>
        <v>-0.25628937312823757</v>
      </c>
      <c r="D1888" s="208">
        <f t="shared" si="148"/>
        <v>0.49252153991545933</v>
      </c>
      <c r="E1888" s="208">
        <f>-((C1888-C1887)/($A$3))*$E$2*'PID Reaction'!$H$4</f>
        <v>6.3046117107906241</v>
      </c>
      <c r="F1888" s="208">
        <f t="shared" si="149"/>
        <v>3.7859982609503882</v>
      </c>
    </row>
    <row r="1889" spans="1:6" x14ac:dyDescent="0.25">
      <c r="A1889" s="208">
        <f t="shared" si="146"/>
        <v>0.23537499999998793</v>
      </c>
      <c r="B1889" s="208">
        <f t="shared" si="145"/>
        <v>4.1080687268814425E-3</v>
      </c>
      <c r="C1889" s="208">
        <f t="shared" si="147"/>
        <v>-0.30527983105135587</v>
      </c>
      <c r="D1889" s="208">
        <f t="shared" si="148"/>
        <v>0.58666846252463256</v>
      </c>
      <c r="E1889" s="208">
        <f>-((C1889-C1888)/($A$3))*$E$2*'PID Reaction'!$H$4</f>
        <v>6.2198285379190983</v>
      </c>
      <c r="F1889" s="208">
        <f t="shared" si="149"/>
        <v>3.9006898107235277</v>
      </c>
    </row>
    <row r="1890" spans="1:6" x14ac:dyDescent="0.25">
      <c r="A1890" s="208">
        <f t="shared" si="146"/>
        <v>0.23549999999998791</v>
      </c>
      <c r="B1890" s="208">
        <f t="shared" si="145"/>
        <v>4.1102503884464349E-3</v>
      </c>
      <c r="C1890" s="208">
        <f t="shared" si="147"/>
        <v>-0.3534748437746264</v>
      </c>
      <c r="D1890" s="208">
        <f t="shared" si="148"/>
        <v>0.6792867462754506</v>
      </c>
      <c r="E1890" s="208">
        <f>-((C1890-C1889)/($A$3))*$E$2*'PID Reaction'!$H$4</f>
        <v>6.118838815346427</v>
      </c>
      <c r="F1890" s="208">
        <f t="shared" si="149"/>
        <v>4.0052176199858902</v>
      </c>
    </row>
    <row r="1891" spans="1:6" x14ac:dyDescent="0.25">
      <c r="A1891" s="208">
        <f t="shared" si="146"/>
        <v>0.2356249999999879</v>
      </c>
      <c r="B1891" s="208">
        <f t="shared" si="145"/>
        <v>4.1124320500114282E-3</v>
      </c>
      <c r="C1891" s="208">
        <f t="shared" si="147"/>
        <v>-0.40074883309861936</v>
      </c>
      <c r="D1891" s="208">
        <f t="shared" si="148"/>
        <v>0.77013506251894082</v>
      </c>
      <c r="E1891" s="208">
        <f>-((C1891-C1890)/($A$3))*$E$2*'PID Reaction'!$H$4</f>
        <v>6.0019056845741456</v>
      </c>
      <c r="F1891" s="208">
        <f t="shared" si="149"/>
        <v>4.0993093283142032</v>
      </c>
    </row>
    <row r="1892" spans="1:6" x14ac:dyDescent="0.25">
      <c r="A1892" s="208">
        <f t="shared" si="146"/>
        <v>0.23574999999998789</v>
      </c>
      <c r="B1892" s="208">
        <f t="shared" si="145"/>
        <v>4.1146137115764207E-3</v>
      </c>
      <c r="C1892" s="208">
        <f t="shared" si="147"/>
        <v>-0.4469786206666943</v>
      </c>
      <c r="D1892" s="208">
        <f t="shared" si="148"/>
        <v>0.85897669448001313</v>
      </c>
      <c r="E1892" s="208">
        <f>-((C1892-C1891)/($A$3))*$E$2*'PID Reaction'!$H$4</f>
        <v>5.8693338296427937</v>
      </c>
      <c r="F1892" s="208">
        <f t="shared" si="149"/>
        <v>4.1827197678649206</v>
      </c>
    </row>
    <row r="1893" spans="1:6" x14ac:dyDescent="0.25">
      <c r="A1893" s="208">
        <f t="shared" si="146"/>
        <v>0.23587499999998787</v>
      </c>
      <c r="B1893" s="208">
        <f t="shared" si="145"/>
        <v>4.1167953731414131E-3</v>
      </c>
      <c r="C1893" s="208">
        <f t="shared" si="147"/>
        <v>-0.49204374892200919</v>
      </c>
      <c r="D1893" s="208">
        <f t="shared" si="148"/>
        <v>0.94558015405338192</v>
      </c>
      <c r="E1893" s="208">
        <f>-((C1893-C1892)/($A$3))*$E$2*'PID Reaction'!$H$4</f>
        <v>5.7214686832947779</v>
      </c>
      <c r="F1893" s="208">
        <f t="shared" si="149"/>
        <v>4.2552316021914258</v>
      </c>
    </row>
    <row r="1894" spans="1:6" x14ac:dyDescent="0.25">
      <c r="A1894" s="208">
        <f t="shared" si="146"/>
        <v>0.23599999999998786</v>
      </c>
      <c r="B1894" s="208">
        <f t="shared" si="145"/>
        <v>4.1189770347064055E-3</v>
      </c>
      <c r="C1894" s="208">
        <f t="shared" si="147"/>
        <v>-0.53582679497480767</v>
      </c>
      <c r="D1894" s="208">
        <f t="shared" si="148"/>
        <v>1.0297197849748869</v>
      </c>
      <c r="E1894" s="208">
        <f>-((C1894-C1893)/($A$3))*$E$2*'PID Reaction'!$H$4</f>
        <v>5.5586955268632945</v>
      </c>
      <c r="F1894" s="208">
        <f t="shared" si="149"/>
        <v>4.3166558925409531</v>
      </c>
    </row>
    <row r="1895" spans="1:6" x14ac:dyDescent="0.25">
      <c r="A1895" s="208">
        <f t="shared" si="146"/>
        <v>0.23612499999998784</v>
      </c>
      <c r="B1895" s="208">
        <f t="shared" si="145"/>
        <v>4.1211586962713988E-3</v>
      </c>
      <c r="C1895" s="208">
        <f t="shared" si="147"/>
        <v>-0.57821367656259592</v>
      </c>
      <c r="D1895" s="208">
        <f t="shared" si="148"/>
        <v>1.1111763507974031</v>
      </c>
      <c r="E1895" s="208">
        <f>-((C1895-C1894)/($A$3))*$E$2*'PID Reaction'!$H$4</f>
        <v>5.381438486385596</v>
      </c>
      <c r="F1895" s="208">
        <f t="shared" si="149"/>
        <v>4.3668325901583422</v>
      </c>
    </row>
    <row r="1896" spans="1:6" x14ac:dyDescent="0.25">
      <c r="A1896" s="208">
        <f t="shared" si="146"/>
        <v>0.23624999999998783</v>
      </c>
      <c r="B1896" s="208">
        <f t="shared" si="145"/>
        <v>4.1233403578363912E-3</v>
      </c>
      <c r="C1896" s="208">
        <f t="shared" si="147"/>
        <v>-0.6190939493059392</v>
      </c>
      <c r="D1896" s="208">
        <f t="shared" si="148"/>
        <v>1.1897376061391955</v>
      </c>
      <c r="E1896" s="208">
        <f>-((C1896-C1895)/($A$3))*$E$2*'PID Reaction'!$H$4</f>
        <v>5.1901594274948604</v>
      </c>
      <c r="F1896" s="208">
        <f t="shared" si="149"/>
        <v>4.4056309533135378</v>
      </c>
    </row>
    <row r="1897" spans="1:6" x14ac:dyDescent="0.25">
      <c r="A1897" s="208">
        <f t="shared" si="146"/>
        <v>0.23637499999998782</v>
      </c>
      <c r="B1897" s="208">
        <f t="shared" si="145"/>
        <v>4.1255220194013837E-3</v>
      </c>
      <c r="C1897" s="208">
        <f t="shared" si="147"/>
        <v>-0.65836109448522317</v>
      </c>
      <c r="D1897" s="208">
        <f t="shared" si="148"/>
        <v>1.2651988497160329</v>
      </c>
      <c r="E1897" s="208">
        <f>-((C1897-C1896)/($A$3))*$E$2*'PID Reaction'!$H$4</f>
        <v>4.985356751961894</v>
      </c>
      <c r="F1897" s="208">
        <f t="shared" si="149"/>
        <v>4.4329498879654903</v>
      </c>
    </row>
    <row r="1898" spans="1:6" x14ac:dyDescent="0.25">
      <c r="A1898" s="208">
        <f t="shared" si="146"/>
        <v>0.2364999999999878</v>
      </c>
      <c r="B1898" s="208">
        <f t="shared" si="145"/>
        <v>4.1277036809663761E-3</v>
      </c>
      <c r="C1898" s="208">
        <f t="shared" si="147"/>
        <v>-0.69591279658873351</v>
      </c>
      <c r="D1898" s="208">
        <f t="shared" si="148"/>
        <v>1.3373634577164328</v>
      </c>
      <c r="E1898" s="208">
        <f>-((C1898-C1897)/($A$3))*$E$2*'PID Reaction'!$H$4</f>
        <v>4.767564099061671</v>
      </c>
      <c r="F1898" s="208">
        <f t="shared" si="149"/>
        <v>4.4487182111759882</v>
      </c>
    </row>
    <row r="1899" spans="1:6" x14ac:dyDescent="0.25">
      <c r="A1899" s="208">
        <f t="shared" si="146"/>
        <v>0.23662499999998779</v>
      </c>
      <c r="B1899" s="208">
        <f t="shared" si="145"/>
        <v>4.1298853425313694E-3</v>
      </c>
      <c r="C1899" s="208">
        <f t="shared" si="147"/>
        <v>-0.73165120990853583</v>
      </c>
      <c r="D1899" s="208">
        <f t="shared" si="148"/>
        <v>1.4060433961296297</v>
      </c>
      <c r="E1899" s="208">
        <f>-((C1899-C1898)/($A$3))*$E$2*'PID Reaction'!$H$4</f>
        <v>4.537348955082102</v>
      </c>
      <c r="F1899" s="208">
        <f t="shared" si="149"/>
        <v>4.4528948365850525</v>
      </c>
    </row>
    <row r="1900" spans="1:6" x14ac:dyDescent="0.25">
      <c r="A1900" s="208">
        <f t="shared" si="146"/>
        <v>0.23674999999998778</v>
      </c>
      <c r="B1900" s="208">
        <f t="shared" si="145"/>
        <v>4.1320670040963618E-3</v>
      </c>
      <c r="C1900" s="208">
        <f t="shared" si="147"/>
        <v>-0.76548321348987158</v>
      </c>
      <c r="D1900" s="208">
        <f t="shared" si="148"/>
        <v>1.471059710692026</v>
      </c>
      <c r="E1900" s="208">
        <f>-((C1900-C1899)/($A$3))*$E$2*'PID Reaction'!$H$4</f>
        <v>4.295311174686387</v>
      </c>
      <c r="F1900" s="208">
        <f t="shared" si="149"/>
        <v>4.4454688814668533</v>
      </c>
    </row>
    <row r="1901" spans="1:6" x14ac:dyDescent="0.25">
      <c r="A1901" s="208">
        <f t="shared" si="146"/>
        <v>0.23687499999998776</v>
      </c>
      <c r="B1901" s="208">
        <f t="shared" si="145"/>
        <v>4.1342486656613543E-3</v>
      </c>
      <c r="C1901" s="208">
        <f t="shared" si="147"/>
        <v>-0.79732065376969052</v>
      </c>
      <c r="D1901" s="208">
        <f t="shared" si="148"/>
        <v>1.5322429931753652</v>
      </c>
      <c r="E1901" s="208">
        <f>-((C1901-C1900)/($A$3))*$E$2*'PID Reaction'!$H$4</f>
        <v>4.0420814179258118</v>
      </c>
      <c r="F1901" s="208">
        <f t="shared" si="149"/>
        <v>4.4264596950866917</v>
      </c>
    </row>
    <row r="1902" spans="1:6" x14ac:dyDescent="0.25">
      <c r="A1902" s="208">
        <f t="shared" si="146"/>
        <v>0.23699999999998775</v>
      </c>
      <c r="B1902" s="208">
        <f t="shared" si="145"/>
        <v>4.1364303272263475E-3</v>
      </c>
      <c r="C1902" s="208">
        <f t="shared" si="147"/>
        <v>-0.82708057427174497</v>
      </c>
      <c r="D1902" s="208">
        <f t="shared" si="148"/>
        <v>1.5894338228009832</v>
      </c>
      <c r="E1902" s="208">
        <f>-((C1902-C1901)/($A$3))*$E$2*'PID Reaction'!$H$4</f>
        <v>3.7783195069408326</v>
      </c>
      <c r="F1902" s="208">
        <f t="shared" si="149"/>
        <v>4.3959168082830615</v>
      </c>
    </row>
    <row r="1903" spans="1:6" x14ac:dyDescent="0.25">
      <c r="A1903" s="208">
        <f t="shared" si="146"/>
        <v>0.23712499999998773</v>
      </c>
      <c r="B1903" s="208">
        <f t="shared" si="145"/>
        <v>4.13861198879134E-3</v>
      </c>
      <c r="C1903" s="208">
        <f t="shared" si="147"/>
        <v>-0.85468543176029665</v>
      </c>
      <c r="D1903" s="208">
        <f t="shared" si="148"/>
        <v>1.6424831816310326</v>
      </c>
      <c r="E1903" s="208">
        <f>-((C1903-C1902)/($A$3))*$E$2*'PID Reaction'!$H$4</f>
        <v>3.5047127067465214</v>
      </c>
      <c r="F1903" s="208">
        <f t="shared" si="149"/>
        <v>4.3539198044095171</v>
      </c>
    </row>
    <row r="1904" spans="1:6" x14ac:dyDescent="0.25">
      <c r="A1904" s="208">
        <f t="shared" si="146"/>
        <v>0.23724999999998772</v>
      </c>
      <c r="B1904" s="208">
        <f t="shared" si="145"/>
        <v>4.1407936503563324E-3</v>
      </c>
      <c r="C1904" s="208">
        <f t="shared" si="147"/>
        <v>-0.88006329828875296</v>
      </c>
      <c r="D1904" s="208">
        <f t="shared" si="148"/>
        <v>1.6912528428534281</v>
      </c>
      <c r="E1904" s="208">
        <f>-((C1904-C1903)/($A$3))*$E$2*'PID Reaction'!$H$4</f>
        <v>3.2219739344528122</v>
      </c>
      <c r="F1904" s="208">
        <f t="shared" si="149"/>
        <v>4.3005781119697577</v>
      </c>
    </row>
    <row r="1905" spans="1:6" x14ac:dyDescent="0.25">
      <c r="A1905" s="208">
        <f t="shared" si="146"/>
        <v>0.23737499999998771</v>
      </c>
      <c r="B1905" s="208">
        <f t="shared" si="145"/>
        <v>4.1429753119213248E-3</v>
      </c>
      <c r="C1905" s="208">
        <f t="shared" si="147"/>
        <v>-0.90314804861704834</v>
      </c>
      <c r="D1905" s="208">
        <f t="shared" si="148"/>
        <v>1.7356157309493265</v>
      </c>
      <c r="E1905" s="208">
        <f>-((C1905-C1904)/($A$3))*$E$2*'PID Reaction'!$H$4</f>
        <v>2.9308399016803808</v>
      </c>
      <c r="F1905" s="208">
        <f t="shared" si="149"/>
        <v>4.2360307194879629</v>
      </c>
    </row>
    <row r="1906" spans="1:6" x14ac:dyDescent="0.25">
      <c r="A1906" s="208">
        <f t="shared" si="146"/>
        <v>0.23749999999998769</v>
      </c>
      <c r="B1906" s="208">
        <f t="shared" si="145"/>
        <v>4.1451569734863181E-3</v>
      </c>
      <c r="C1906" s="208">
        <f t="shared" si="147"/>
        <v>-0.92387953250936472</v>
      </c>
      <c r="D1906" s="208">
        <f t="shared" si="148"/>
        <v>1.7754562528045468</v>
      </c>
      <c r="E1906" s="208">
        <f>-((C1906-C1905)/($A$3))*$E$2*'PID Reaction'!$H$4</f>
        <v>2.632069194968488</v>
      </c>
      <c r="F1906" s="208">
        <f t="shared" si="149"/>
        <v>4.1604458133568967</v>
      </c>
    </row>
    <row r="1907" spans="1:6" x14ac:dyDescent="0.25">
      <c r="A1907" s="208">
        <f t="shared" si="146"/>
        <v>0.23762499999998768</v>
      </c>
      <c r="B1907" s="208">
        <f t="shared" ref="B1907:B1970" si="150">RADIANS(A1907)</f>
        <v>4.1473386350513106E-3</v>
      </c>
      <c r="C1907" s="208">
        <f t="shared" si="147"/>
        <v>-0.94220373146307257</v>
      </c>
      <c r="D1907" s="208">
        <f t="shared" si="148"/>
        <v>1.8106705989018452</v>
      </c>
      <c r="E1907" s="208">
        <f>-((C1907-C1906)/($A$3))*$E$2*'PID Reaction'!$H$4</f>
        <v>2.3264402991627482</v>
      </c>
      <c r="F1907" s="208">
        <f t="shared" si="149"/>
        <v>4.0740203396063643</v>
      </c>
    </row>
    <row r="1908" spans="1:6" x14ac:dyDescent="0.25">
      <c r="A1908" s="208">
        <f t="shared" si="146"/>
        <v>0.23774999999998767</v>
      </c>
      <c r="B1908" s="208">
        <f t="shared" si="150"/>
        <v>4.149520296616303E-3</v>
      </c>
      <c r="C1908" s="208">
        <f t="shared" si="147"/>
        <v>-0.95807289946087248</v>
      </c>
      <c r="D1908" s="208">
        <f t="shared" si="148"/>
        <v>1.8411670138099372</v>
      </c>
      <c r="E1908" s="208">
        <f>-((C1908-C1907)/($A$3))*$E$2*'PID Reaction'!$H$4</f>
        <v>2.0147495690006769</v>
      </c>
      <c r="F1908" s="208">
        <f t="shared" si="149"/>
        <v>3.9769794907360589</v>
      </c>
    </row>
    <row r="1909" spans="1:6" x14ac:dyDescent="0.25">
      <c r="A1909" s="208">
        <f t="shared" si="146"/>
        <v>0.23787499999998765</v>
      </c>
      <c r="B1909" s="208">
        <f t="shared" si="150"/>
        <v>4.1517019581812963E-3</v>
      </c>
      <c r="C1909" s="208">
        <f t="shared" si="147"/>
        <v>-0.97144568737903247</v>
      </c>
      <c r="D1909" s="208">
        <f t="shared" si="148"/>
        <v>1.866866035263782</v>
      </c>
      <c r="E1909" s="208">
        <f>-((C1909-C1908)/($A$3))*$E$2*'PID Reaction'!$H$4</f>
        <v>1.6978091540895921</v>
      </c>
      <c r="F1909" s="208">
        <f t="shared" si="149"/>
        <v>3.8695761189477342</v>
      </c>
    </row>
    <row r="1910" spans="1:6" x14ac:dyDescent="0.25">
      <c r="A1910" s="208">
        <f t="shared" si="146"/>
        <v>0.23799999999998764</v>
      </c>
      <c r="B1910" s="208">
        <f t="shared" si="150"/>
        <v>4.1538836197462887E-3</v>
      </c>
      <c r="C1910" s="208">
        <f t="shared" si="147"/>
        <v>-0.98228725072774281</v>
      </c>
      <c r="D1910" s="208">
        <f t="shared" si="148"/>
        <v>1.8877007012135327</v>
      </c>
      <c r="E1910" s="208">
        <f>-((C1910-C1909)/($A$3))*$E$2*'PID Reaction'!$H$4</f>
        <v>1.3764448827522642</v>
      </c>
      <c r="F1910" s="208">
        <f t="shared" si="149"/>
        <v>3.7520900773067303</v>
      </c>
    </row>
    <row r="1911" spans="1:6" x14ac:dyDescent="0.25">
      <c r="A1911" s="208">
        <f t="shared" si="146"/>
        <v>0.23812499999998762</v>
      </c>
      <c r="B1911" s="208">
        <f t="shared" si="150"/>
        <v>4.1560652813112811E-3</v>
      </c>
      <c r="C1911" s="208">
        <f t="shared" si="147"/>
        <v>-0.9905693404428858</v>
      </c>
      <c r="D1911" s="208">
        <f t="shared" si="148"/>
        <v>1.9036167243027116</v>
      </c>
      <c r="E1911" s="208">
        <f>-((C1911-C1910)/($A$3))*$E$2*'PID Reaction'!$H$4</f>
        <v>1.0514941102345543</v>
      </c>
      <c r="F1911" s="208">
        <f t="shared" si="149"/>
        <v>3.6248274905497078</v>
      </c>
    </row>
    <row r="1912" spans="1:6" x14ac:dyDescent="0.25">
      <c r="A1912" s="208">
        <f t="shared" si="146"/>
        <v>0.23824999999998761</v>
      </c>
      <c r="B1912" s="208">
        <f t="shared" si="150"/>
        <v>4.1582469428762736E-3</v>
      </c>
      <c r="C1912" s="208">
        <f t="shared" si="147"/>
        <v>-0.99627037649250338</v>
      </c>
      <c r="D1912" s="208">
        <f t="shared" si="148"/>
        <v>1.9145726333207036</v>
      </c>
      <c r="E1912" s="208">
        <f>-((C1912-C1911)/($A$3))*$E$2*'PID Reaction'!$H$4</f>
        <v>0.72380353685944787</v>
      </c>
      <c r="F1912" s="208">
        <f t="shared" si="149"/>
        <v>3.4881199574376875</v>
      </c>
    </row>
    <row r="1913" spans="1:6" x14ac:dyDescent="0.25">
      <c r="A1913" s="208">
        <f t="shared" si="146"/>
        <v>0.2383749999999876</v>
      </c>
      <c r="B1913" s="208">
        <f t="shared" si="150"/>
        <v>4.1604286044412669E-3</v>
      </c>
      <c r="C1913" s="208">
        <f t="shared" si="147"/>
        <v>-0.99937550410632825</v>
      </c>
      <c r="D1913" s="208">
        <f t="shared" si="148"/>
        <v>1.9205398812612953</v>
      </c>
      <c r="E1913" s="208">
        <f>-((C1913-C1912)/($A$3))*$E$2*'PID Reaction'!$H$4</f>
        <v>0.39422700185120485</v>
      </c>
      <c r="F1913" s="208">
        <f t="shared" si="149"/>
        <v>3.342323686733732</v>
      </c>
    </row>
    <row r="1914" spans="1:6" x14ac:dyDescent="0.25">
      <c r="A1914" s="208">
        <f t="shared" si="146"/>
        <v>0.23849999999998758</v>
      </c>
      <c r="B1914" s="208">
        <f t="shared" si="150"/>
        <v>4.1626102660062593E-3</v>
      </c>
      <c r="C1914" s="208">
        <f t="shared" si="147"/>
        <v>-0.99987663248174008</v>
      </c>
      <c r="D1914" s="208">
        <f t="shared" si="148"/>
        <v>1.9215029197054592</v>
      </c>
      <c r="E1914" s="208">
        <f>-((C1914-C1913)/($A$3))*$E$2*'PID Reaction'!$H$4</f>
        <v>6.362325854228594E-2</v>
      </c>
      <c r="F1914" s="208">
        <f t="shared" si="149"/>
        <v>3.1878185690558127</v>
      </c>
    </row>
    <row r="1915" spans="1:6" x14ac:dyDescent="0.25">
      <c r="A1915" s="208">
        <f t="shared" ref="A1915:A1978" si="151">A1914+$A$3</f>
        <v>0.23862499999998757</v>
      </c>
      <c r="B1915" s="208">
        <f t="shared" si="150"/>
        <v>4.1647919275712517E-3</v>
      </c>
      <c r="C1915" s="208">
        <f t="shared" ref="C1915:C1978" si="152">$C$2*COS(B1915*$B$2*360)</f>
        <v>-0.99777245586539642</v>
      </c>
      <c r="D1915" s="208">
        <f t="shared" si="148"/>
        <v>1.9174592393347671</v>
      </c>
      <c r="E1915" s="208">
        <f>-((C1915-C1914)/($A$3))*$E$2*'PID Reaction'!$H$4</f>
        <v>-0.2671462632109905</v>
      </c>
      <c r="F1915" s="208">
        <f t="shared" si="149"/>
        <v>3.0250071870239057</v>
      </c>
    </row>
    <row r="1916" spans="1:6" x14ac:dyDescent="0.25">
      <c r="A1916" s="208">
        <f t="shared" si="151"/>
        <v>0.23874999999998756</v>
      </c>
      <c r="B1916" s="208">
        <f t="shared" si="150"/>
        <v>4.166973589136245E-3</v>
      </c>
      <c r="C1916" s="208">
        <f t="shared" si="152"/>
        <v>-0.99306845695552237</v>
      </c>
      <c r="D1916" s="208">
        <f t="shared" si="148"/>
        <v>1.9084193764697055</v>
      </c>
      <c r="E1916" s="208">
        <f>-((C1916-C1915)/($A$3))*$E$2*'PID Reaction'!$H$4</f>
        <v>-0.59721970159760951</v>
      </c>
      <c r="F1916" s="208">
        <f t="shared" si="149"/>
        <v>2.854313766279974</v>
      </c>
    </row>
    <row r="1917" spans="1:6" x14ac:dyDescent="0.25">
      <c r="A1917" s="208">
        <f t="shared" si="151"/>
        <v>0.23887499999998754</v>
      </c>
      <c r="B1917" s="208">
        <f t="shared" si="150"/>
        <v>4.1691552507012375E-3</v>
      </c>
      <c r="C1917" s="208">
        <f t="shared" si="152"/>
        <v>-0.9857768926160656</v>
      </c>
      <c r="D1917" s="208">
        <f t="shared" si="148"/>
        <v>1.8944068856159979</v>
      </c>
      <c r="E1917" s="208">
        <f>-((C1917-C1916)/($A$3))*$E$2*'PID Reaction'!$H$4</f>
        <v>-0.92573700853743124</v>
      </c>
      <c r="F1917" s="208">
        <f t="shared" si="149"/>
        <v>2.6761830701145324</v>
      </c>
    </row>
    <row r="1918" spans="1:6" x14ac:dyDescent="0.25">
      <c r="A1918" s="208">
        <f t="shared" si="151"/>
        <v>0.23899999999998753</v>
      </c>
      <c r="B1918" s="208">
        <f t="shared" si="150"/>
        <v>4.1713369122662299E-3</v>
      </c>
      <c r="C1918" s="208">
        <f t="shared" si="152"/>
        <v>-0.97591676193985943</v>
      </c>
      <c r="D1918" s="208">
        <f t="shared" si="148"/>
        <v>1.8754582780903055</v>
      </c>
      <c r="E1918" s="208">
        <f>-((C1918-C1917)/($A$3))*$E$2*'PID Reaction'!$H$4</f>
        <v>-1.2518421906511352</v>
      </c>
      <c r="F1918" s="208">
        <f t="shared" si="149"/>
        <v>2.4910792405794839</v>
      </c>
    </row>
    <row r="1919" spans="1:6" x14ac:dyDescent="0.25">
      <c r="A1919" s="208">
        <f t="shared" si="151"/>
        <v>0.23912499999998751</v>
      </c>
      <c r="B1919" s="208">
        <f t="shared" si="150"/>
        <v>4.1735185738312223E-3</v>
      </c>
      <c r="C1919" s="208">
        <f t="shared" si="152"/>
        <v>-0.96351375674411299</v>
      </c>
      <c r="D1919" s="208">
        <f t="shared" si="148"/>
        <v>1.8516229268854318</v>
      </c>
      <c r="E1919" s="208">
        <f>-((C1919-C1918)/($A$3))*$E$2*'PID Reaction'!$H$4</f>
        <v>-1.5746855396519681</v>
      </c>
      <c r="F1919" s="208">
        <f t="shared" si="149"/>
        <v>2.2994845891074953</v>
      </c>
    </row>
    <row r="1920" spans="1:6" x14ac:dyDescent="0.25">
      <c r="A1920" s="208">
        <f t="shared" si="151"/>
        <v>0.2392499999999875</v>
      </c>
      <c r="B1920" s="208">
        <f t="shared" si="150"/>
        <v>4.1757002353962156E-3</v>
      </c>
      <c r="C1920" s="208">
        <f t="shared" si="152"/>
        <v>-0.94860019462711742</v>
      </c>
      <c r="D1920" s="208">
        <f t="shared" si="148"/>
        <v>1.8229629380227168</v>
      </c>
      <c r="E1920" s="208">
        <f>-((C1920-C1919)/($A$3))*$E$2*'PID Reaction'!$H$4</f>
        <v>-1.8934258463737577</v>
      </c>
      <c r="F1920" s="208">
        <f t="shared" si="149"/>
        <v>2.1018983397884772</v>
      </c>
    </row>
    <row r="1921" spans="1:6" x14ac:dyDescent="0.25">
      <c r="A1921" s="208">
        <f t="shared" si="151"/>
        <v>0.23937499999998749</v>
      </c>
      <c r="B1921" s="208">
        <f t="shared" si="150"/>
        <v>4.177881896961208E-3</v>
      </c>
      <c r="C1921" s="208">
        <f t="shared" si="152"/>
        <v>-0.93121493476066586</v>
      </c>
      <c r="D1921" s="208">
        <f t="shared" si="148"/>
        <v>1.7895529887269621</v>
      </c>
      <c r="E1921" s="208">
        <f>-((C1921-C1920)/($A$3))*$E$2*'PID Reaction'!$H$4</f>
        <v>-2.2072325926446901</v>
      </c>
      <c r="F1921" s="208">
        <f t="shared" si="149"/>
        <v>1.8988353285781485</v>
      </c>
    </row>
    <row r="1922" spans="1:6" x14ac:dyDescent="0.25">
      <c r="A1922" s="208">
        <f t="shared" si="151"/>
        <v>0.23949999999998747</v>
      </c>
      <c r="B1922" s="208">
        <f t="shared" si="150"/>
        <v>4.1800635585262005E-3</v>
      </c>
      <c r="C1922" s="208">
        <f t="shared" si="152"/>
        <v>-0.91140327663755349</v>
      </c>
      <c r="D1922" s="208">
        <f t="shared" si="148"/>
        <v>1.7514801328454521</v>
      </c>
      <c r="E1922" s="208">
        <f>-((C1922-C1921)/($A$3))*$E$2*'PID Reaction'!$H$4</f>
        <v>-2.5152881153103452</v>
      </c>
      <c r="F1922" s="208">
        <f t="shared" si="149"/>
        <v>1.69082466182777</v>
      </c>
    </row>
    <row r="1923" spans="1:6" x14ac:dyDescent="0.25">
      <c r="A1923" s="208">
        <f t="shared" si="151"/>
        <v>0.23962499999998746</v>
      </c>
      <c r="B1923" s="208">
        <f t="shared" si="150"/>
        <v>4.1822452200911929E-3</v>
      </c>
      <c r="C1923" s="208">
        <f t="shared" si="152"/>
        <v>-0.88921684203803419</v>
      </c>
      <c r="D1923" s="208">
        <f t="shared" si="148"/>
        <v>1.7088435740181718</v>
      </c>
      <c r="E1923" s="208">
        <f>-((C1923-C1922)/($A$3))*$E$2*'PID Reaction'!$H$4</f>
        <v>-2.8167897367549699</v>
      </c>
      <c r="F1923" s="208">
        <f t="shared" si="149"/>
        <v>1.4784083376307233</v>
      </c>
    </row>
    <row r="1924" spans="1:6" x14ac:dyDescent="0.25">
      <c r="A1924" s="208">
        <f t="shared" si="151"/>
        <v>0.23974999999998745</v>
      </c>
      <c r="B1924" s="208">
        <f t="shared" si="150"/>
        <v>4.1844268816561862E-3</v>
      </c>
      <c r="C1924" s="208">
        <f t="shared" si="152"/>
        <v>-0.86471344052272736</v>
      </c>
      <c r="D1924" s="208">
        <f t="shared" si="148"/>
        <v>1.6617544071901462</v>
      </c>
      <c r="E1924" s="208">
        <f>-((C1924-C1923)/($A$3))*$E$2*'PID Reaction'!$H$4</f>
        <v>-3.1109518563833554</v>
      </c>
      <c r="F1924" s="208">
        <f t="shared" si="149"/>
        <v>1.2621398335778424</v>
      </c>
    </row>
    <row r="1925" spans="1:6" x14ac:dyDescent="0.25">
      <c r="A1925" s="208">
        <f t="shared" si="151"/>
        <v>0.23987499999998743</v>
      </c>
      <c r="B1925" s="208">
        <f t="shared" si="150"/>
        <v>4.1866085432211786E-3</v>
      </c>
      <c r="C1925" s="208">
        <f t="shared" si="152"/>
        <v>-0.83795691880255319</v>
      </c>
      <c r="D1925" s="208">
        <f t="shared" si="148"/>
        <v>1.6103353291396187</v>
      </c>
      <c r="E1925" s="208">
        <f>-((C1925-C1924)/($A$3))*$E$2*'PID Reaction'!$H$4</f>
        <v>-3.3970079975933127</v>
      </c>
      <c r="F1925" s="208">
        <f t="shared" si="149"/>
        <v>1.0425826646019007</v>
      </c>
    </row>
    <row r="1926" spans="1:6" x14ac:dyDescent="0.25">
      <c r="A1926" s="208">
        <f t="shared" si="151"/>
        <v>0.23999999999998742</v>
      </c>
      <c r="B1926" s="208">
        <f t="shared" si="150"/>
        <v>4.1887902047861711E-3</v>
      </c>
      <c r="C1926" s="208">
        <f t="shared" si="152"/>
        <v>-0.80901699437796504</v>
      </c>
      <c r="D1926" s="208">
        <f t="shared" si="148"/>
        <v>1.5547203187759107</v>
      </c>
      <c r="E1926" s="208">
        <f>-((C1926-C1925)/($A$3))*$E$2*'PID Reaction'!$H$4</f>
        <v>-3.6742128049457112</v>
      </c>
      <c r="F1926" s="208">
        <f t="shared" si="149"/>
        <v>0.82030891466765476</v>
      </c>
    </row>
    <row r="1927" spans="1:6" x14ac:dyDescent="0.25">
      <c r="A1927" s="208">
        <f t="shared" si="151"/>
        <v>0.2401249999999874</v>
      </c>
      <c r="B1927" s="208">
        <f t="shared" si="150"/>
        <v>4.1909718663511644E-3</v>
      </c>
      <c r="C1927" s="208">
        <f t="shared" si="152"/>
        <v>-0.77796907388127257</v>
      </c>
      <c r="D1927" s="208">
        <f t="shared" si="148"/>
        <v>1.4950542880405968</v>
      </c>
      <c r="E1927" s="208">
        <f>-((C1927-C1926)/($A$3))*$E$2*'PID Reaction'!$H$4</f>
        <v>-3.9418439862600754</v>
      </c>
      <c r="F1927" s="208">
        <f t="shared" si="149"/>
        <v>0.59589774613526658</v>
      </c>
    </row>
    <row r="1928" spans="1:6" x14ac:dyDescent="0.25">
      <c r="A1928" s="208">
        <f t="shared" si="151"/>
        <v>0.24024999999998739</v>
      </c>
      <c r="B1928" s="208">
        <f t="shared" si="150"/>
        <v>4.1931535279161568E-3</v>
      </c>
      <c r="C1928" s="208">
        <f t="shared" si="152"/>
        <v>-0.7448940565950557</v>
      </c>
      <c r="D1928" s="208">
        <f t="shared" ref="D1928:D1991" si="153">-C1928*$D$2*$H$2</f>
        <v>1.4314927043209824</v>
      </c>
      <c r="E1928" s="208">
        <f>-((C1928-C1927)/($A$3))*$E$2*'PID Reaction'!$H$4</f>
        <v>-4.199204194658094</v>
      </c>
      <c r="F1928" s="208">
        <f t="shared" ref="F1928:F1991" si="154">F1927+$F$3*(E1928-F1927)</f>
        <v>0.36993389067910787</v>
      </c>
    </row>
    <row r="1929" spans="1:6" x14ac:dyDescent="0.25">
      <c r="A1929" s="208">
        <f t="shared" si="151"/>
        <v>0.24037499999998738</v>
      </c>
      <c r="B1929" s="208">
        <f t="shared" si="150"/>
        <v>4.1953351894811492E-3</v>
      </c>
      <c r="C1929" s="208">
        <f t="shared" si="152"/>
        <v>-0.70987812365891456</v>
      </c>
      <c r="D1929" s="208">
        <f t="shared" si="153"/>
        <v>1.3642011853602827</v>
      </c>
      <c r="E1929" s="208">
        <f>-((C1929-C1928)/($A$3))*$E$2*'PID Reaction'!$H$4</f>
        <v>-4.445622845572478</v>
      </c>
      <c r="F1929" s="208">
        <f t="shared" si="154"/>
        <v>0.14300612569581553</v>
      </c>
    </row>
    <row r="1930" spans="1:6" x14ac:dyDescent="0.25">
      <c r="A1930" s="208">
        <f t="shared" si="151"/>
        <v>0.24049999999998736</v>
      </c>
      <c r="B1930" s="208">
        <f t="shared" si="150"/>
        <v>4.1975168510461416E-3</v>
      </c>
      <c r="C1930" s="208">
        <f t="shared" si="152"/>
        <v>-0.6730125135135997</v>
      </c>
      <c r="D1930" s="208">
        <f t="shared" si="153"/>
        <v>1.2933550677196253</v>
      </c>
      <c r="E1930" s="208">
        <f>-((C1930-C1929)/($A$3))*$E$2*'PID Reaction'!$H$4</f>
        <v>-4.680457864049175</v>
      </c>
      <c r="F1930" s="208">
        <f t="shared" si="154"/>
        <v>-8.4294259829751084E-2</v>
      </c>
    </row>
    <row r="1931" spans="1:6" x14ac:dyDescent="0.25">
      <c r="A1931" s="208">
        <f t="shared" si="151"/>
        <v>0.24062499999998735</v>
      </c>
      <c r="B1931" s="208">
        <f t="shared" si="150"/>
        <v>4.1996985126111349E-3</v>
      </c>
      <c r="C1931" s="208">
        <f t="shared" si="152"/>
        <v>-0.63439328416763285</v>
      </c>
      <c r="D1931" s="208">
        <f t="shared" si="153"/>
        <v>1.2191389499163068</v>
      </c>
      <c r="E1931" s="208">
        <f>-((C1931-C1930)/($A$3))*$E$2*'PID Reaction'!$H$4</f>
        <v>-4.9030973577639507</v>
      </c>
      <c r="F1931" s="208">
        <f t="shared" si="154"/>
        <v>-0.31137500600323831</v>
      </c>
    </row>
    <row r="1932" spans="1:6" x14ac:dyDescent="0.25">
      <c r="A1932" s="208">
        <f t="shared" si="151"/>
        <v>0.24074999999998734</v>
      </c>
      <c r="B1932" s="208">
        <f t="shared" si="150"/>
        <v>4.2018801741761274E-3</v>
      </c>
      <c r="C1932" s="208">
        <f t="shared" si="152"/>
        <v>-0.59412106290620992</v>
      </c>
      <c r="D1932" s="208">
        <f t="shared" si="153"/>
        <v>1.1417462114293799</v>
      </c>
      <c r="E1932" s="208">
        <f>-((C1932-C1931)/($A$3))*$E$2*'PID Reaction'!$H$4</f>
        <v>-5.1129612113502549</v>
      </c>
      <c r="F1932" s="208">
        <f t="shared" si="154"/>
        <v>-0.53764442522768241</v>
      </c>
    </row>
    <row r="1933" spans="1:6" x14ac:dyDescent="0.25">
      <c r="A1933" s="208">
        <f t="shared" si="151"/>
        <v>0.24087499999998732</v>
      </c>
      <c r="B1933" s="208">
        <f t="shared" si="150"/>
        <v>4.2040618357411198E-3</v>
      </c>
      <c r="C1933" s="208">
        <f t="shared" si="152"/>
        <v>-0.55230078409384908</v>
      </c>
      <c r="D1933" s="208">
        <f t="shared" si="153"/>
        <v>1.0613785088245138</v>
      </c>
      <c r="E1933" s="208">
        <f>-((C1933-C1932)/($A$3))*$E$2*'PID Reaction'!$H$4</f>
        <v>-5.3095025980173309</v>
      </c>
      <c r="F1933" s="208">
        <f t="shared" si="154"/>
        <v>-0.76251294392180802</v>
      </c>
    </row>
    <row r="1934" spans="1:6" x14ac:dyDescent="0.25">
      <c r="A1934" s="208">
        <f t="shared" si="151"/>
        <v>0.24099999999998731</v>
      </c>
      <c r="B1934" s="208">
        <f t="shared" si="150"/>
        <v>4.2062434973061131E-3</v>
      </c>
      <c r="C1934" s="208">
        <f t="shared" si="152"/>
        <v>-0.50904141575482131</v>
      </c>
      <c r="D1934" s="208">
        <f t="shared" si="153"/>
        <v>0.97824525031267029</v>
      </c>
      <c r="E1934" s="208">
        <f>-((C1934-C1933)/($A$3))*$E$2*'PID Reaction'!$H$4</f>
        <v>-5.4922094043229643</v>
      </c>
      <c r="F1934" s="208">
        <f t="shared" si="154"/>
        <v>-0.98539463872739685</v>
      </c>
    </row>
    <row r="1935" spans="1:6" x14ac:dyDescent="0.25">
      <c r="A1935" s="208">
        <f t="shared" si="151"/>
        <v>0.24112499999998729</v>
      </c>
      <c r="B1935" s="208">
        <f t="shared" si="150"/>
        <v>4.2084251588711055E-3</v>
      </c>
      <c r="C1935" s="208">
        <f t="shared" si="152"/>
        <v>-0.46445567564314694</v>
      </c>
      <c r="D1935" s="208">
        <f t="shared" si="153"/>
        <v>0.89256305011046122</v>
      </c>
      <c r="E1935" s="208">
        <f>-((C1935-C1934)/($A$3))*$E$2*'PID Reaction'!$H$4</f>
        <v>-5.6606055645781783</v>
      </c>
      <c r="F1935" s="208">
        <f t="shared" si="154"/>
        <v>-1.2057087632069301</v>
      </c>
    </row>
    <row r="1936" spans="1:6" x14ac:dyDescent="0.25">
      <c r="A1936" s="208">
        <f t="shared" si="151"/>
        <v>0.24124999999998728</v>
      </c>
      <c r="B1936" s="208">
        <f t="shared" si="150"/>
        <v>4.2106068204360979E-3</v>
      </c>
      <c r="C1936" s="208">
        <f t="shared" si="152"/>
        <v>-0.41865973754214753</v>
      </c>
      <c r="D1936" s="208">
        <f t="shared" si="153"/>
        <v>0.80455516402424665</v>
      </c>
      <c r="E1936" s="208">
        <f>-((C1936-C1935)/($A$3))*$E$2*'PID Reaction'!$H$4</f>
        <v>-5.8142523013028846</v>
      </c>
      <c r="F1936" s="208">
        <f t="shared" si="154"/>
        <v>-1.4228812610523947</v>
      </c>
    </row>
    <row r="1937" spans="1:6" x14ac:dyDescent="0.25">
      <c r="A1937" s="208">
        <f t="shared" si="151"/>
        <v>0.24137499999998727</v>
      </c>
      <c r="B1937" s="208">
        <f t="shared" si="150"/>
        <v>4.2127884820010904E-3</v>
      </c>
      <c r="C1937" s="208">
        <f t="shared" si="152"/>
        <v>-0.37177292855904892</v>
      </c>
      <c r="D1937" s="208">
        <f t="shared" si="153"/>
        <v>0.71445090772906672</v>
      </c>
      <c r="E1937" s="208">
        <f>-((C1937-C1936)/($A$3))*$E$2*'PID Reaction'!$H$4</f>
        <v>-5.9527492684941983</v>
      </c>
      <c r="F1937" s="208">
        <f t="shared" si="154"/>
        <v>-1.6363462618610538</v>
      </c>
    </row>
    <row r="1938" spans="1:6" x14ac:dyDescent="0.25">
      <c r="A1938" s="208">
        <f t="shared" si="151"/>
        <v>0.24149999999998725</v>
      </c>
      <c r="B1938" s="208">
        <f t="shared" si="150"/>
        <v>4.2149701435660837E-3</v>
      </c>
      <c r="C1938" s="208">
        <f t="shared" si="152"/>
        <v>-0.32391741820306447</v>
      </c>
      <c r="D1938" s="208">
        <f t="shared" si="153"/>
        <v>0.62248505925755715</v>
      </c>
      <c r="E1938" s="208">
        <f>-((C1938-C1937)/($A$3))*$E$2*'PID Reaction'!$H$4</f>
        <v>-6.075735594795785</v>
      </c>
      <c r="F1938" s="208">
        <f t="shared" si="154"/>
        <v>-1.8455475555826435</v>
      </c>
    </row>
    <row r="1939" spans="1:6" x14ac:dyDescent="0.25">
      <c r="A1939" s="208">
        <f t="shared" si="151"/>
        <v>0.24162499999998724</v>
      </c>
      <c r="B1939" s="208">
        <f t="shared" si="150"/>
        <v>4.2171518051310761E-3</v>
      </c>
      <c r="C1939" s="208">
        <f t="shared" si="152"/>
        <v>-0.27521790005739893</v>
      </c>
      <c r="D1939" s="208">
        <f t="shared" si="153"/>
        <v>0.52889724725630582</v>
      </c>
      <c r="E1939" s="208">
        <f>-((C1939-C1938)/($A$3))*$E$2*'PID Reaction'!$H$4</f>
        <v>-6.182890823773695</v>
      </c>
      <c r="F1939" s="208">
        <f t="shared" si="154"/>
        <v>-2.0499400417943359</v>
      </c>
    </row>
    <row r="1940" spans="1:6" x14ac:dyDescent="0.25">
      <c r="A1940" s="208">
        <f t="shared" si="151"/>
        <v>0.24174999999998723</v>
      </c>
      <c r="B1940" s="208">
        <f t="shared" si="150"/>
        <v>4.2193334666960685E-3</v>
      </c>
      <c r="C1940" s="208">
        <f t="shared" si="152"/>
        <v>-0.22580126687419078</v>
      </c>
      <c r="D1940" s="208">
        <f t="shared" si="153"/>
        <v>0.43393132660280737</v>
      </c>
      <c r="E1940" s="208">
        <f>-((C1940-C1939)/($A$3))*$E$2*'PID Reaction'!$H$4</f>
        <v>-6.2739357489401062</v>
      </c>
      <c r="F1940" s="208">
        <f t="shared" si="154"/>
        <v>-2.2489911500297954</v>
      </c>
    </row>
    <row r="1941" spans="1:6" x14ac:dyDescent="0.25">
      <c r="A1941" s="208">
        <f t="shared" si="151"/>
        <v>0.24187499999998721</v>
      </c>
      <c r="B1941" s="208">
        <f t="shared" si="150"/>
        <v>4.221515128261061E-3</v>
      </c>
      <c r="C1941" s="208">
        <f t="shared" si="152"/>
        <v>-0.1757962799395083</v>
      </c>
      <c r="D1941" s="208">
        <f t="shared" si="153"/>
        <v>0.33783474301095073</v>
      </c>
      <c r="E1941" s="208">
        <f>-((C1941-C1940)/($A$3))*$E$2*'PID Reaction'!$H$4</f>
        <v>-6.3486331412272854</v>
      </c>
      <c r="F1941" s="208">
        <f t="shared" si="154"/>
        <v>-2.4421822274582095</v>
      </c>
    </row>
    <row r="1942" spans="1:6" x14ac:dyDescent="0.25">
      <c r="A1942" s="208">
        <f t="shared" si="151"/>
        <v>0.2419999999999872</v>
      </c>
      <c r="B1942" s="208">
        <f t="shared" si="150"/>
        <v>4.2236967898260543E-3</v>
      </c>
      <c r="C1942" s="208">
        <f t="shared" si="152"/>
        <v>-0.12533323356949749</v>
      </c>
      <c r="D1942" s="208">
        <f t="shared" si="153"/>
        <v>0.24085788827984614</v>
      </c>
      <c r="E1942" s="208">
        <f>-((C1942-C1941)/($A$3))*$E$2*'PID Reaction'!$H$4</f>
        <v>-6.4067883671365715</v>
      </c>
      <c r="F1942" s="208">
        <f t="shared" si="154"/>
        <v>-2.6290098903000674</v>
      </c>
    </row>
    <row r="1943" spans="1:6" x14ac:dyDescent="0.25">
      <c r="A1943" s="208">
        <f t="shared" si="151"/>
        <v>0.24212499999998718</v>
      </c>
      <c r="B1943" s="208">
        <f t="shared" si="150"/>
        <v>4.2258784513910467E-3</v>
      </c>
      <c r="C1943" s="208">
        <f t="shared" si="152"/>
        <v>-7.4543615612108691E-2</v>
      </c>
      <c r="D1943" s="208">
        <f t="shared" si="153"/>
        <v>0.14325344786641378</v>
      </c>
      <c r="E1943" s="208">
        <f>-((C1943-C1942)/($A$3))*$E$2*'PID Reaction'!$H$4</f>
        <v>-6.4482498958700809</v>
      </c>
      <c r="F1943" s="208">
        <f t="shared" si="154"/>
        <v>-2.8089873354569921</v>
      </c>
    </row>
    <row r="1944" spans="1:6" x14ac:dyDescent="0.25">
      <c r="A1944" s="208">
        <f t="shared" si="151"/>
        <v>0.24224999999998717</v>
      </c>
      <c r="B1944" s="208">
        <f t="shared" si="150"/>
        <v>4.2280601129560391E-3</v>
      </c>
      <c r="C1944" s="208">
        <f t="shared" si="152"/>
        <v>-2.3559764838841576E-2</v>
      </c>
      <c r="D1944" s="208">
        <f t="shared" si="153"/>
        <v>4.527574248139541E-2</v>
      </c>
      <c r="E1944" s="208">
        <f>-((C1944-C1943)/($A$3))*$E$2*'PID Reaction'!$H$4</f>
        <v>-6.4729096941739925</v>
      </c>
      <c r="F1944" s="208">
        <f t="shared" si="154"/>
        <v>-2.9816456089390226</v>
      </c>
    </row>
    <row r="1945" spans="1:6" x14ac:dyDescent="0.25">
      <c r="A1945" s="208">
        <f t="shared" si="151"/>
        <v>0.24237499999998716</v>
      </c>
      <c r="B1945" s="208">
        <f t="shared" si="150"/>
        <v>4.2302417745210324E-3</v>
      </c>
      <c r="C1945" s="208">
        <f t="shared" si="152"/>
        <v>2.7485473880629174E-2</v>
      </c>
      <c r="D1945" s="208">
        <f t="shared" si="153"/>
        <v>-5.2819934575360314E-2</v>
      </c>
      <c r="E1945" s="208">
        <f>-((C1945-C1944)/($A$3))*$E$2*'PID Reaction'!$H$4</f>
        <v>-6.4807035078240069</v>
      </c>
      <c r="F1945" s="208">
        <f t="shared" si="154"/>
        <v>-3.1465348277833587</v>
      </c>
    </row>
    <row r="1946" spans="1:6" x14ac:dyDescent="0.25">
      <c r="A1946" s="208">
        <f t="shared" si="151"/>
        <v>0.24249999999998714</v>
      </c>
      <c r="B1946" s="208">
        <f t="shared" si="150"/>
        <v>4.2324234360860248E-3</v>
      </c>
      <c r="C1946" s="208">
        <f t="shared" si="152"/>
        <v>7.8459095722615668E-2</v>
      </c>
      <c r="D1946" s="208">
        <f t="shared" si="153"/>
        <v>-0.15077798261397946</v>
      </c>
      <c r="E1946" s="208">
        <f>-((C1946-C1945)/($A$3))*$E$2*'PID Reaction'!$H$4</f>
        <v>-6.4716110290586046</v>
      </c>
      <c r="F1946" s="208">
        <f t="shared" si="154"/>
        <v>-3.3032253522816473</v>
      </c>
    </row>
    <row r="1947" spans="1:6" x14ac:dyDescent="0.25">
      <c r="A1947" s="208">
        <f t="shared" si="151"/>
        <v>0.24262499999998713</v>
      </c>
      <c r="B1947" s="208">
        <f t="shared" si="150"/>
        <v>4.2346050976510173E-3</v>
      </c>
      <c r="C1947" s="208">
        <f t="shared" si="152"/>
        <v>0.12922828247018883</v>
      </c>
      <c r="D1947" s="208">
        <f t="shared" si="153"/>
        <v>-0.2483431595542607</v>
      </c>
      <c r="E1947" s="208">
        <f>-((C1947-C1946)/($A$3))*$E$2*'PID Reaction'!$H$4</f>
        <v>-6.445655949471889</v>
      </c>
      <c r="F1947" s="208">
        <f t="shared" si="154"/>
        <v>-3.4513089054598769</v>
      </c>
    </row>
    <row r="1948" spans="1:6" x14ac:dyDescent="0.25">
      <c r="A1948" s="208">
        <f t="shared" si="151"/>
        <v>0.24274999999998711</v>
      </c>
      <c r="B1948" s="208">
        <f t="shared" si="150"/>
        <v>4.2367867592160097E-3</v>
      </c>
      <c r="C1948" s="208">
        <f t="shared" si="152"/>
        <v>0.1796607485880061</v>
      </c>
      <c r="D1948" s="208">
        <f t="shared" si="153"/>
        <v>-0.34526124699151489</v>
      </c>
      <c r="E1948" s="208">
        <f>-((C1948-C1947)/($A$3))*$E$2*'PID Reaction'!$H$4</f>
        <v>-6.4029058983180791</v>
      </c>
      <c r="F1948" s="208">
        <f t="shared" si="154"/>
        <v>-3.5903996368966928</v>
      </c>
    </row>
    <row r="1949" spans="1:6" x14ac:dyDescent="0.25">
      <c r="A1949" s="208">
        <f t="shared" si="151"/>
        <v>0.2428749999999871</v>
      </c>
      <c r="B1949" s="208">
        <f t="shared" si="150"/>
        <v>4.238968420781003E-3</v>
      </c>
      <c r="C1949" s="208">
        <f t="shared" si="152"/>
        <v>0.22962508590881625</v>
      </c>
      <c r="D1949" s="208">
        <f t="shared" si="153"/>
        <v>-0.44127971259440851</v>
      </c>
      <c r="E1949" s="208">
        <f>-((C1949-C1948)/($A$3))*$E$2*'PID Reaction'!$H$4</f>
        <v>-6.343472266250056</v>
      </c>
      <c r="F1949" s="208">
        <f t="shared" si="154"/>
        <v>-3.7201351281043276</v>
      </c>
    </row>
    <row r="1950" spans="1:6" x14ac:dyDescent="0.25">
      <c r="A1950" s="208">
        <f t="shared" si="151"/>
        <v>0.24299999999998709</v>
      </c>
      <c r="B1950" s="208">
        <f t="shared" si="150"/>
        <v>4.2411500823459954E-3</v>
      </c>
      <c r="C1950" s="208">
        <f t="shared" si="152"/>
        <v>0.27899110603416793</v>
      </c>
      <c r="D1950" s="208">
        <f t="shared" si="153"/>
        <v>-0.53614836811010191</v>
      </c>
      <c r="E1950" s="208">
        <f>-((C1950-C1949)/($A$3))*$E$2*'PID Reaction'!$H$4</f>
        <v>-6.2675099151146485</v>
      </c>
      <c r="F1950" s="208">
        <f t="shared" si="154"/>
        <v>-3.8401773368564998</v>
      </c>
    </row>
    <row r="1951" spans="1:6" x14ac:dyDescent="0.25">
      <c r="A1951" s="208">
        <f t="shared" si="151"/>
        <v>0.24312499999998707</v>
      </c>
      <c r="B1951" s="208">
        <f t="shared" si="150"/>
        <v>4.2433317439109879E-3</v>
      </c>
      <c r="C1951" s="208">
        <f t="shared" si="152"/>
        <v>0.32763017955670121</v>
      </c>
      <c r="D1951" s="208">
        <f t="shared" si="153"/>
        <v>-0.62962002126129502</v>
      </c>
      <c r="E1951" s="208">
        <f>-((C1951-C1950)/($A$3))*$E$2*'PID Reaction'!$H$4</f>
        <v>-6.1752167744208233</v>
      </c>
      <c r="F1951" s="208">
        <f t="shared" si="154"/>
        <v>-3.9502134779999176</v>
      </c>
    </row>
    <row r="1952" spans="1:6" x14ac:dyDescent="0.25">
      <c r="A1952" s="208">
        <f t="shared" si="151"/>
        <v>0.24324999999998706</v>
      </c>
      <c r="B1952" s="208">
        <f t="shared" si="150"/>
        <v>4.2455134054759812E-3</v>
      </c>
      <c r="C1952" s="208">
        <f t="shared" si="152"/>
        <v>0.37541557122038632</v>
      </c>
      <c r="D1952" s="208">
        <f t="shared" si="153"/>
        <v>-0.72145111983706534</v>
      </c>
      <c r="E1952" s="208">
        <f>-((C1952-C1951)/($A$3))*$E$2*'PID Reaction'!$H$4</f>
        <v>-6.0668333256214622</v>
      </c>
      <c r="F1952" s="208">
        <f t="shared" si="154"/>
        <v>-4.0499568384558708</v>
      </c>
    </row>
    <row r="1953" spans="1:6" x14ac:dyDescent="0.25">
      <c r="A1953" s="208">
        <f t="shared" si="151"/>
        <v>0.24337499999998705</v>
      </c>
      <c r="B1953" s="208">
        <f t="shared" si="150"/>
        <v>4.2476950670409736E-3</v>
      </c>
      <c r="C1953" s="208">
        <f t="shared" si="152"/>
        <v>0.42222277014517701</v>
      </c>
      <c r="D1953" s="208">
        <f t="shared" si="153"/>
        <v>-0.81140238629879258</v>
      </c>
      <c r="E1953" s="208">
        <f>-((C1953-C1952)/($A$3))*$E$2*'PID Reaction'!$H$4</f>
        <v>-5.9426419754914246</v>
      </c>
      <c r="F1953" s="208">
        <f t="shared" si="154"/>
        <v>-4.1391475242869129</v>
      </c>
    </row>
    <row r="1954" spans="1:6" x14ac:dyDescent="0.25">
      <c r="A1954" s="208">
        <f t="shared" si="151"/>
        <v>0.24349999999998703</v>
      </c>
      <c r="B1954" s="208">
        <f t="shared" si="150"/>
        <v>4.249876728605966E-3</v>
      </c>
      <c r="C1954" s="208">
        <f t="shared" si="152"/>
        <v>0.46792981425588065</v>
      </c>
      <c r="D1954" s="208">
        <f t="shared" si="153"/>
        <v>-0.89923944124809618</v>
      </c>
      <c r="E1954" s="208">
        <f>-((C1954-C1953)/($A$3))*$E$2*'PID Reaction'!$H$4</f>
        <v>-5.8029663202949333</v>
      </c>
      <c r="F1954" s="208">
        <f t="shared" si="154"/>
        <v>-4.2175531378835638</v>
      </c>
    </row>
    <row r="1955" spans="1:6" x14ac:dyDescent="0.25">
      <c r="A1955" s="208">
        <f t="shared" si="151"/>
        <v>0.24362499999998702</v>
      </c>
      <c r="B1955" s="208">
        <f t="shared" si="150"/>
        <v>4.2520583901709584E-3</v>
      </c>
      <c r="C1955" s="208">
        <f t="shared" si="152"/>
        <v>0.51241760806985381</v>
      </c>
      <c r="D1955" s="208">
        <f t="shared" si="153"/>
        <v>-0.98473341413216087</v>
      </c>
      <c r="E1955" s="208">
        <f>-((C1955-C1954)/($A$3))*$E$2*'PID Reaction'!$H$4</f>
        <v>-5.6481703026220318</v>
      </c>
      <c r="F1955" s="208">
        <f t="shared" si="154"/>
        <v>-4.2849693835061915</v>
      </c>
    </row>
    <row r="1956" spans="1:6" x14ac:dyDescent="0.25">
      <c r="A1956" s="208">
        <f t="shared" si="151"/>
        <v>0.243749999999987</v>
      </c>
      <c r="B1956" s="208">
        <f t="shared" si="150"/>
        <v>4.2542400517359517E-3</v>
      </c>
      <c r="C1956" s="208">
        <f t="shared" si="152"/>
        <v>0.55557023301520037</v>
      </c>
      <c r="D1956" s="208">
        <f t="shared" si="153"/>
        <v>-1.0676615395946314</v>
      </c>
      <c r="E1956" s="208">
        <f>-((C1956-C1955)/($A$3))*$E$2*'PID Reaction'!$H$4</f>
        <v>-5.4786572630611978</v>
      </c>
      <c r="F1956" s="208">
        <f t="shared" si="154"/>
        <v>-4.3412205996025293</v>
      </c>
    </row>
    <row r="1957" spans="1:6" x14ac:dyDescent="0.25">
      <c r="A1957" s="208">
        <f t="shared" si="151"/>
        <v>0.24387499999998699</v>
      </c>
      <c r="B1957" s="208">
        <f t="shared" si="150"/>
        <v>4.2564217133009442E-3</v>
      </c>
      <c r="C1957" s="208">
        <f t="shared" si="152"/>
        <v>0.59727524947129884</v>
      </c>
      <c r="D1957" s="208">
        <f t="shared" si="153"/>
        <v>-1.1478077379189739</v>
      </c>
      <c r="E1957" s="208">
        <f>-((C1957-C1956)/($A$3))*$E$2*'PID Reaction'!$H$4</f>
        <v>-5.2948688892662616</v>
      </c>
      <c r="F1957" s="208">
        <f t="shared" si="154"/>
        <v>-4.3861602165162701</v>
      </c>
    </row>
    <row r="1958" spans="1:6" x14ac:dyDescent="0.25">
      <c r="A1958" s="208">
        <f t="shared" si="151"/>
        <v>0.24399999999998698</v>
      </c>
      <c r="B1958" s="208">
        <f t="shared" si="150"/>
        <v>4.2586033748659366E-3</v>
      </c>
      <c r="C1958" s="208">
        <f t="shared" si="152"/>
        <v>0.63742398974458991</v>
      </c>
      <c r="D1958" s="208">
        <f t="shared" si="153"/>
        <v>-1.2249631780517682</v>
      </c>
      <c r="E1958" s="208">
        <f>-((C1958-C1957)/($A$3))*$E$2*'PID Reaction'!$H$4</f>
        <v>-5.0972840650970346</v>
      </c>
      <c r="F1958" s="208">
        <f t="shared" si="154"/>
        <v>-4.419671138393678</v>
      </c>
    </row>
    <row r="1959" spans="1:6" x14ac:dyDescent="0.25">
      <c r="A1959" s="208">
        <f t="shared" si="151"/>
        <v>0.24412499999998696</v>
      </c>
      <c r="B1959" s="208">
        <f t="shared" si="150"/>
        <v>4.2607850364309299E-3</v>
      </c>
      <c r="C1959" s="208">
        <f t="shared" si="152"/>
        <v>0.67591184121580394</v>
      </c>
      <c r="D1959" s="208">
        <f t="shared" si="153"/>
        <v>-1.2989268217380592</v>
      </c>
      <c r="E1959" s="208">
        <f>-((C1959-C1958)/($A$3))*$E$2*'PID Reaction'!$H$4</f>
        <v>-4.8864176227853324</v>
      </c>
      <c r="F1959" s="208">
        <f t="shared" si="154"/>
        <v>-4.4416660482904833</v>
      </c>
    </row>
    <row r="1960" spans="1:6" x14ac:dyDescent="0.25">
      <c r="A1960" s="208">
        <f t="shared" si="151"/>
        <v>0.24424999999998695</v>
      </c>
      <c r="B1960" s="208">
        <f t="shared" si="150"/>
        <v>4.2629666979959223E-3</v>
      </c>
      <c r="C1960" s="208">
        <f t="shared" si="152"/>
        <v>0.71263851892146379</v>
      </c>
      <c r="D1960" s="208">
        <f t="shared" si="153"/>
        <v>-1.3695059473521338</v>
      </c>
      <c r="E1960" s="208">
        <f>-((C1960-C1959)/($A$3))*$E$2*'PID Reaction'!$H$4</f>
        <v>-4.6628190015105737</v>
      </c>
      <c r="F1960" s="208">
        <f t="shared" si="154"/>
        <v>-4.4520876356878221</v>
      </c>
    </row>
    <row r="1961" spans="1:6" x14ac:dyDescent="0.25">
      <c r="A1961" s="208">
        <f t="shared" si="151"/>
        <v>0.24437499999998694</v>
      </c>
      <c r="B1961" s="208">
        <f t="shared" si="150"/>
        <v>4.2651483595609148E-3</v>
      </c>
      <c r="C1961" s="208">
        <f t="shared" si="152"/>
        <v>0.74750832685905455</v>
      </c>
      <c r="D1961" s="208">
        <f t="shared" si="153"/>
        <v>-1.4365166520581194</v>
      </c>
      <c r="E1961" s="208">
        <f>-((C1961-C1960)/($A$3))*$E$2*'PID Reaction'!$H$4</f>
        <v>-4.4270708157565224</v>
      </c>
      <c r="F1961" s="208">
        <f t="shared" si="154"/>
        <v>-4.4509087458221366</v>
      </c>
    </row>
    <row r="1962" spans="1:6" x14ac:dyDescent="0.25">
      <c r="A1962" s="208">
        <f t="shared" si="151"/>
        <v>0.24449999999998692</v>
      </c>
      <c r="B1962" s="208">
        <f t="shared" si="150"/>
        <v>4.2673300211259072E-3</v>
      </c>
      <c r="C1962" s="208">
        <f t="shared" si="152"/>
        <v>0.78043040733497826</v>
      </c>
      <c r="D1962" s="208">
        <f t="shared" si="153"/>
        <v>-1.4997843309919212</v>
      </c>
      <c r="E1962" s="208">
        <f>-((C1962-C1961)/($A$3))*$E$2*'PID Reaction'!$H$4</f>
        <v>-4.1797873372232734</v>
      </c>
      <c r="F1962" s="208">
        <f t="shared" si="154"/>
        <v>-4.43813245043986</v>
      </c>
    </row>
    <row r="1963" spans="1:6" x14ac:dyDescent="0.25">
      <c r="A1963" s="208">
        <f t="shared" si="151"/>
        <v>0.24462499999998691</v>
      </c>
      <c r="B1963" s="208">
        <f t="shared" si="150"/>
        <v>4.2695116826909005E-3</v>
      </c>
      <c r="C1963" s="208">
        <f t="shared" si="152"/>
        <v>0.81131897770588512</v>
      </c>
      <c r="D1963" s="208">
        <f t="shared" si="153"/>
        <v>-1.5591441322165078</v>
      </c>
      <c r="E1963" s="208">
        <f>-((C1963-C1962)/($A$3))*$E$2*'PID Reaction'!$H$4</f>
        <v>-3.9216128942903357</v>
      </c>
      <c r="F1963" s="208">
        <f t="shared" si="154"/>
        <v>-4.4137920397943375</v>
      </c>
    </row>
    <row r="1964" spans="1:6" x14ac:dyDescent="0.25">
      <c r="A1964" s="208">
        <f t="shared" si="151"/>
        <v>0.24474999999998689</v>
      </c>
      <c r="B1964" s="208">
        <f t="shared" si="150"/>
        <v>4.2716933442558929E-3</v>
      </c>
      <c r="C1964" s="208">
        <f t="shared" si="152"/>
        <v>0.84009355389603513</v>
      </c>
      <c r="D1964" s="208">
        <f t="shared" si="153"/>
        <v>-1.6144413862641667</v>
      </c>
      <c r="E1964" s="208">
        <f>-((C1964-C1963)/($A$3))*$E$2*'PID Reaction'!$H$4</f>
        <v>-3.6532201931014443</v>
      </c>
      <c r="F1964" s="208">
        <f t="shared" si="154"/>
        <v>-4.3779509359028737</v>
      </c>
    </row>
    <row r="1965" spans="1:6" x14ac:dyDescent="0.25">
      <c r="A1965" s="208">
        <f t="shared" si="151"/>
        <v>0.24487499999998688</v>
      </c>
      <c r="B1965" s="208">
        <f t="shared" si="150"/>
        <v>4.2738750058208853E-3</v>
      </c>
      <c r="C1965" s="208">
        <f t="shared" si="152"/>
        <v>0.86667916010889134</v>
      </c>
      <c r="D1965" s="208">
        <f t="shared" si="153"/>
        <v>-1.6655320091476611</v>
      </c>
      <c r="E1965" s="208">
        <f>-((C1965-C1964)/($A$3))*$E$2*'PID Reaction'!$H$4</f>
        <v>-3.3753085647842251</v>
      </c>
      <c r="F1965" s="208">
        <f t="shared" si="154"/>
        <v>-4.330702527293611</v>
      </c>
    </row>
    <row r="1966" spans="1:6" x14ac:dyDescent="0.25">
      <c r="A1966" s="208">
        <f t="shared" si="151"/>
        <v>0.24499999999998687</v>
      </c>
      <c r="B1966" s="208">
        <f t="shared" si="150"/>
        <v>4.2760566673858778E-3</v>
      </c>
      <c r="C1966" s="208">
        <f t="shared" si="152"/>
        <v>0.8910065241859294</v>
      </c>
      <c r="D1966" s="208">
        <f t="shared" si="153"/>
        <v>-1.7122828777890682</v>
      </c>
      <c r="E1966" s="208">
        <f>-((C1966-C1965)/($A$3))*$E$2*'PID Reaction'!$H$4</f>
        <v>-3.0886021432207516</v>
      </c>
      <c r="F1966" s="208">
        <f t="shared" si="154"/>
        <v>-4.272169925669246</v>
      </c>
    </row>
    <row r="1967" spans="1:6" x14ac:dyDescent="0.25">
      <c r="A1967" s="208">
        <f t="shared" si="151"/>
        <v>0.24512499999998685</v>
      </c>
      <c r="B1967" s="208">
        <f t="shared" si="150"/>
        <v>4.2782383289508711E-3</v>
      </c>
      <c r="C1967" s="208">
        <f t="shared" si="152"/>
        <v>0.9130122581040736</v>
      </c>
      <c r="D1967" s="208">
        <f t="shared" si="153"/>
        <v>-1.7545721768889226</v>
      </c>
      <c r="E1967" s="208">
        <f>-((C1967-C1966)/($A$3))*$E$2*'PID Reaction'!$H$4</f>
        <v>-2.7938479782475873</v>
      </c>
      <c r="F1967" s="208">
        <f t="shared" si="154"/>
        <v>-4.2025056451243392</v>
      </c>
    </row>
    <row r="1968" spans="1:6" x14ac:dyDescent="0.25">
      <c r="A1968" s="208">
        <f t="shared" si="151"/>
        <v>0.24524999999998684</v>
      </c>
      <c r="B1968" s="208">
        <f t="shared" si="150"/>
        <v>4.2804199905158635E-3</v>
      </c>
      <c r="C1968" s="208">
        <f t="shared" si="152"/>
        <v>0.93263902314115676</v>
      </c>
      <c r="D1968" s="208">
        <f t="shared" si="153"/>
        <v>-1.7922897163312868</v>
      </c>
      <c r="E1968" s="208">
        <f>-((C1968-C1967)/($A$3))*$E$2*'PID Reaction'!$H$4</f>
        <v>-2.491814089108078</v>
      </c>
      <c r="F1968" s="208">
        <f t="shared" si="154"/>
        <v>-4.1218912047502574</v>
      </c>
    </row>
    <row r="1969" spans="1:6" x14ac:dyDescent="0.25">
      <c r="A1969" s="208">
        <f t="shared" si="151"/>
        <v>0.24537499999998683</v>
      </c>
      <c r="B1969" s="208">
        <f t="shared" si="150"/>
        <v>4.2826016520808559E-3</v>
      </c>
      <c r="C1969" s="208">
        <f t="shared" si="152"/>
        <v>0.94983567927922974</v>
      </c>
      <c r="D1969" s="208">
        <f t="shared" si="153"/>
        <v>-1.8253372182980669</v>
      </c>
      <c r="E1969" s="208">
        <f>-((C1969-C1968)/($A$3))*$E$2*'PID Reaction'!$H$4</f>
        <v>-2.1832874632897448</v>
      </c>
      <c r="F1969" s="208">
        <f t="shared" si="154"/>
        <v>-4.0305366556643465</v>
      </c>
    </row>
    <row r="1970" spans="1:6" x14ac:dyDescent="0.25">
      <c r="A1970" s="208">
        <f t="shared" si="151"/>
        <v>0.24549999999998681</v>
      </c>
      <c r="B1970" s="208">
        <f t="shared" si="150"/>
        <v>4.2847833136458492E-3</v>
      </c>
      <c r="C1970" s="208">
        <f t="shared" si="152"/>
        <v>0.96455741845637788</v>
      </c>
      <c r="D1970" s="208">
        <f t="shared" si="153"/>
        <v>-1.8536285733443596</v>
      </c>
      <c r="E1970" s="208">
        <f>-((C1970-C1969)/($A$3))*$E$2*'PID Reaction'!$H$4</f>
        <v>-1.8690720059307278</v>
      </c>
      <c r="F1970" s="208">
        <f t="shared" si="154"/>
        <v>-3.9286800336953891</v>
      </c>
    </row>
    <row r="1971" spans="1:6" x14ac:dyDescent="0.25">
      <c r="A1971" s="208">
        <f t="shared" si="151"/>
        <v>0.2456249999999868</v>
      </c>
      <c r="B1971" s="208">
        <f t="shared" ref="B1971:B2034" si="155">RADIANS(A1971)</f>
        <v>4.2869649752108416E-3</v>
      </c>
      <c r="C1971" s="208">
        <f t="shared" si="152"/>
        <v>0.9767658813197192</v>
      </c>
      <c r="D1971" s="208">
        <f t="shared" si="153"/>
        <v>-1.8770900647673572</v>
      </c>
      <c r="E1971" s="208">
        <f>-((C1971-C1970)/($A$3))*$E$2*'PID Reaction'!$H$4</f>
        <v>-1.5499864451298135</v>
      </c>
      <c r="F1971" s="208">
        <f t="shared" si="154"/>
        <v>-3.8165867391507078</v>
      </c>
    </row>
    <row r="1972" spans="1:6" x14ac:dyDescent="0.25">
      <c r="A1972" s="208">
        <f t="shared" si="151"/>
        <v>0.24574999999998678</v>
      </c>
      <c r="B1972" s="208">
        <f t="shared" si="155"/>
        <v>4.2891466367758341E-3</v>
      </c>
      <c r="C1972" s="208">
        <f t="shared" si="152"/>
        <v>0.98642925717560737</v>
      </c>
      <c r="D1972" s="208">
        <f t="shared" si="153"/>
        <v>-1.8956605606846517</v>
      </c>
      <c r="E1972" s="208">
        <f>-((C1972-C1971)/($A$3))*$E$2*'PID Reaction'!$H$4</f>
        <v>-1.2268621986635615</v>
      </c>
      <c r="F1972" s="208">
        <f t="shared" si="154"/>
        <v>-3.6945488452824735</v>
      </c>
    </row>
    <row r="1973" spans="1:6" x14ac:dyDescent="0.25">
      <c r="A1973" s="208">
        <f t="shared" si="151"/>
        <v>0.24587499999998677</v>
      </c>
      <c r="B1973" s="208">
        <f t="shared" si="155"/>
        <v>4.2913282983408265E-3</v>
      </c>
      <c r="C1973" s="208">
        <f t="shared" si="152"/>
        <v>0.99352236687640982</v>
      </c>
      <c r="D1973" s="208">
        <f t="shared" si="153"/>
        <v>-1.9092916733210719</v>
      </c>
      <c r="E1973" s="208">
        <f>-((C1973-C1972)/($A$3))*$E$2*'PID Reaction'!$H$4</f>
        <v>-0.90054120761388001</v>
      </c>
      <c r="F1973" s="208">
        <f t="shared" si="154"/>
        <v>-3.5628843372538723</v>
      </c>
    </row>
    <row r="1974" spans="1:6" x14ac:dyDescent="0.25">
      <c r="A1974" s="208">
        <f t="shared" si="151"/>
        <v>0.24599999999998676</v>
      </c>
      <c r="B1974" s="208">
        <f t="shared" si="155"/>
        <v>4.2935099599058198E-3</v>
      </c>
      <c r="C1974" s="208">
        <f t="shared" si="152"/>
        <v>0.99802672842793205</v>
      </c>
      <c r="D1974" s="208">
        <f t="shared" si="153"/>
        <v>-1.9179478850890943</v>
      </c>
      <c r="E1974" s="208">
        <f>-((C1974-C1973)/($A$3))*$E$2*'PID Reaction'!$H$4</f>
        <v>-0.57187374258126222</v>
      </c>
      <c r="F1974" s="208">
        <f t="shared" si="154"/>
        <v>-3.4219362835883818</v>
      </c>
    </row>
    <row r="1975" spans="1:6" x14ac:dyDescent="0.25">
      <c r="A1975" s="208">
        <f t="shared" si="151"/>
        <v>0.24612499999998674</v>
      </c>
      <c r="B1975" s="208">
        <f t="shared" si="155"/>
        <v>4.2956916214708122E-3</v>
      </c>
      <c r="C1975" s="208">
        <f t="shared" si="152"/>
        <v>0.99993060514661347</v>
      </c>
      <c r="D1975" s="208">
        <f t="shared" si="153"/>
        <v>-1.9216066411344532</v>
      </c>
      <c r="E1975" s="208">
        <f>-((C1975-C1974)/($A$3))*$E$2*'PID Reaction'!$H$4</f>
        <v>-0.24171618820379293</v>
      </c>
      <c r="F1975" s="208">
        <f t="shared" si="154"/>
        <v>-3.272071942261499</v>
      </c>
    </row>
    <row r="1976" spans="1:6" x14ac:dyDescent="0.25">
      <c r="A1976" s="208">
        <f t="shared" si="151"/>
        <v>0.24624999999998673</v>
      </c>
      <c r="B1976" s="208">
        <f t="shared" si="155"/>
        <v>4.2978732830358047E-3</v>
      </c>
      <c r="C1976" s="208">
        <f t="shared" si="152"/>
        <v>0.99922903624093573</v>
      </c>
      <c r="D1976" s="208">
        <f t="shared" si="153"/>
        <v>-1.920258408105656</v>
      </c>
      <c r="E1976" s="208">
        <f>-((C1976-C1975)/($A$3))*$E$2*'PID Reaction'!$H$4</f>
        <v>8.907118826484596E-2</v>
      </c>
      <c r="F1976" s="208">
        <f t="shared" si="154"/>
        <v>-3.1136818037636185</v>
      </c>
    </row>
    <row r="1977" spans="1:6" x14ac:dyDescent="0.25">
      <c r="A1977" s="208">
        <f t="shared" si="151"/>
        <v>0.24637499999998672</v>
      </c>
      <c r="B1977" s="208">
        <f t="shared" si="155"/>
        <v>4.300054944600798E-3</v>
      </c>
      <c r="C1977" s="208">
        <f t="shared" si="152"/>
        <v>0.99592384973738912</v>
      </c>
      <c r="D1977" s="208">
        <f t="shared" si="153"/>
        <v>-1.9139066989943303</v>
      </c>
      <c r="E1977" s="208">
        <f>-((C1977-C1976)/($A$3))*$E$2*'PID Reaction'!$H$4</f>
        <v>0.41962647849027745</v>
      </c>
      <c r="F1977" s="208">
        <f t="shared" si="154"/>
        <v>-2.9471785736276663</v>
      </c>
    </row>
    <row r="1978" spans="1:6" x14ac:dyDescent="0.25">
      <c r="A1978" s="208">
        <f t="shared" si="151"/>
        <v>0.2464999999999867</v>
      </c>
      <c r="B1978" s="208">
        <f t="shared" si="155"/>
        <v>4.3022366061657904E-3</v>
      </c>
      <c r="C1978" s="208">
        <f t="shared" si="152"/>
        <v>0.99002365771732304</v>
      </c>
      <c r="D1978" s="208">
        <f t="shared" si="153"/>
        <v>-1.9025680639816884</v>
      </c>
      <c r="E1978" s="208">
        <f>-((C1978-C1977)/($A$3))*$E$2*'PID Reaction'!$H$4</f>
        <v>0.74908837886759028</v>
      </c>
      <c r="F1978" s="208">
        <f t="shared" si="154"/>
        <v>-2.7729960970726788</v>
      </c>
    </row>
    <row r="1979" spans="1:6" x14ac:dyDescent="0.25">
      <c r="A1979" s="208">
        <f t="shared" ref="A1979:A2042" si="156">A1978+$A$3</f>
        <v>0.24662499999998669</v>
      </c>
      <c r="B1979" s="208">
        <f t="shared" si="155"/>
        <v>4.3044182677307828E-3</v>
      </c>
      <c r="C1979" s="208">
        <f t="shared" ref="C1979:C2042" si="157">$C$2*COS(B1979*$B$2*360)</f>
        <v>0.98154383387707389</v>
      </c>
      <c r="D1979" s="208">
        <f t="shared" si="153"/>
        <v>-1.8862720473149279</v>
      </c>
      <c r="E1979" s="208">
        <f>-((C1979-C1978)/($A$3))*$E$2*'PID Reaction'!$H$4</f>
        <v>1.0765984347580313</v>
      </c>
      <c r="F1979" s="208">
        <f t="shared" si="154"/>
        <v>-2.5915882285651968</v>
      </c>
    </row>
    <row r="1980" spans="1:6" x14ac:dyDescent="0.25">
      <c r="A1980" s="208">
        <f t="shared" si="156"/>
        <v>0.24674999999998667</v>
      </c>
      <c r="B1980" s="208">
        <f t="shared" si="155"/>
        <v>4.3065999292957752E-3</v>
      </c>
      <c r="C1980" s="208">
        <f t="shared" si="157"/>
        <v>0.97050647346985852</v>
      </c>
      <c r="D1980" s="208">
        <f t="shared" si="153"/>
        <v>-1.865061110325966</v>
      </c>
      <c r="E1980" s="208">
        <f>-((C1980-C1979)/($A$3))*$E$2*'PID Reaction'!$H$4</f>
        <v>1.4013032773000631</v>
      </c>
      <c r="F1980" s="208">
        <f t="shared" si="154"/>
        <v>-2.4034276492440858</v>
      </c>
    </row>
    <row r="1981" spans="1:6" x14ac:dyDescent="0.25">
      <c r="A1981" s="208">
        <f t="shared" si="156"/>
        <v>0.24687499999998666</v>
      </c>
      <c r="B1981" s="208">
        <f t="shared" si="155"/>
        <v>4.3087815908607685E-3</v>
      </c>
      <c r="C1981" s="208">
        <f t="shared" si="157"/>
        <v>0.95694033573378512</v>
      </c>
      <c r="D1981" s="208">
        <f t="shared" si="153"/>
        <v>-1.8389905207930444</v>
      </c>
      <c r="E1981" s="208">
        <f>-((C1981-C1980)/($A$3))*$E$2*'PID Reaction'!$H$4</f>
        <v>1.7223568469718789</v>
      </c>
      <c r="F1981" s="208">
        <f t="shared" si="154"/>
        <v>-2.2090046352899848</v>
      </c>
    </row>
    <row r="1982" spans="1:6" x14ac:dyDescent="0.25">
      <c r="A1982" s="208">
        <f t="shared" si="156"/>
        <v>0.24699999999998665</v>
      </c>
      <c r="B1982" s="208">
        <f t="shared" si="155"/>
        <v>4.310963252425761E-3</v>
      </c>
      <c r="C1982" s="208">
        <f t="shared" si="157"/>
        <v>0.9408807689560742</v>
      </c>
      <c r="D1982" s="208">
        <f t="shared" si="153"/>
        <v>-1.8081282089336461</v>
      </c>
      <c r="E1982" s="208">
        <f>-((C1982-C1981)/($A$3))*$E$2*'PID Reaction'!$H$4</f>
        <v>2.038922598098178</v>
      </c>
      <c r="F1982" s="208">
        <f t="shared" si="154"/>
        <v>-2.0088257804490408</v>
      </c>
    </row>
    <row r="1983" spans="1:6" x14ac:dyDescent="0.25">
      <c r="A1983" s="208">
        <f t="shared" si="156"/>
        <v>0.24712499999998663</v>
      </c>
      <c r="B1983" s="208">
        <f t="shared" si="155"/>
        <v>4.3131449139907534E-3</v>
      </c>
      <c r="C1983" s="208">
        <f t="shared" si="157"/>
        <v>0.92236961836853482</v>
      </c>
      <c r="D1983" s="208">
        <f t="shared" si="153"/>
        <v>-1.7725545904035482</v>
      </c>
      <c r="E1983" s="208">
        <f>-((C1983-C1982)/($A$3))*$E$2*'PID Reaction'!$H$4</f>
        <v>2.3501756785940002</v>
      </c>
      <c r="F1983" s="208">
        <f t="shared" si="154"/>
        <v>-1.8034126760382887</v>
      </c>
    </row>
    <row r="1984" spans="1:6" x14ac:dyDescent="0.25">
      <c r="A1984" s="208">
        <f t="shared" si="156"/>
        <v>0.24724999999998662</v>
      </c>
      <c r="B1984" s="208">
        <f t="shared" si="155"/>
        <v>4.3153265755557467E-3</v>
      </c>
      <c r="C1984" s="208">
        <f t="shared" si="157"/>
        <v>0.90145511711461357</v>
      </c>
      <c r="D1984" s="208">
        <f t="shared" si="153"/>
        <v>-1.7323623567638375</v>
      </c>
      <c r="E1984" s="208">
        <f>-((C1984-C1983)/($A$3))*$E$2*'PID Reaction'!$H$4</f>
        <v>2.6553050791978414</v>
      </c>
      <c r="F1984" s="208">
        <f t="shared" si="154"/>
        <v>-1.5933005518740857</v>
      </c>
    </row>
    <row r="1985" spans="1:6" x14ac:dyDescent="0.25">
      <c r="A1985" s="208">
        <f t="shared" si="156"/>
        <v>0.24737499999998661</v>
      </c>
      <c r="B1985" s="208">
        <f t="shared" si="155"/>
        <v>4.3175082371207391E-3</v>
      </c>
      <c r="C1985" s="208">
        <f t="shared" si="157"/>
        <v>0.87819176057177517</v>
      </c>
      <c r="D1985" s="208">
        <f t="shared" si="153"/>
        <v>-1.6876562339612033</v>
      </c>
      <c r="E1985" s="208">
        <f>-((C1985-C1984)/($A$3))*$E$2*'PID Reaction'!$H$4</f>
        <v>2.9535157466787632</v>
      </c>
      <c r="F1985" s="208">
        <f t="shared" si="154"/>
        <v>-1.3790368816627463</v>
      </c>
    </row>
    <row r="1986" spans="1:6" x14ac:dyDescent="0.25">
      <c r="A1986" s="208">
        <f t="shared" si="156"/>
        <v>0.24749999999998659</v>
      </c>
      <c r="B1986" s="208">
        <f t="shared" si="155"/>
        <v>4.3196898986857316E-3</v>
      </c>
      <c r="C1986" s="208">
        <f t="shared" si="157"/>
        <v>0.85264016435694945</v>
      </c>
      <c r="D1986" s="208">
        <f t="shared" si="153"/>
        <v>-1.6385527094513241</v>
      </c>
      <c r="E1986" s="208">
        <f>-((C1986-C1985)/($A$3))*$E$2*'PID Reaction'!$H$4</f>
        <v>3.244030655434273</v>
      </c>
      <c r="F1986" s="208">
        <f t="shared" si="154"/>
        <v>-1.1611799564888445</v>
      </c>
    </row>
    <row r="1987" spans="1:6" x14ac:dyDescent="0.25">
      <c r="A1987" s="208">
        <f t="shared" si="156"/>
        <v>0.24762499999998658</v>
      </c>
      <c r="B1987" s="208">
        <f t="shared" si="155"/>
        <v>4.321871560250724E-3</v>
      </c>
      <c r="C1987" s="208">
        <f t="shared" si="157"/>
        <v>0.82486690638487048</v>
      </c>
      <c r="D1987" s="208">
        <f t="shared" si="153"/>
        <v>-1.5851797286760609</v>
      </c>
      <c r="E1987" s="208">
        <f>-((C1987-C1986)/($A$3))*$E$2*'PID Reaction'!$H$4</f>
        <v>3.5260928321351459</v>
      </c>
      <c r="F1987" s="208">
        <f t="shared" si="154"/>
        <v>-0.9402974301171575</v>
      </c>
    </row>
    <row r="1988" spans="1:6" x14ac:dyDescent="0.25">
      <c r="A1988" s="208">
        <f t="shared" si="156"/>
        <v>0.24774999999998656</v>
      </c>
      <c r="B1988" s="208">
        <f t="shared" si="155"/>
        <v>4.3240532218157173E-3</v>
      </c>
      <c r="C1988" s="208">
        <f t="shared" si="157"/>
        <v>0.79494435339083525</v>
      </c>
      <c r="D1988" s="208">
        <f t="shared" si="153"/>
        <v>-1.5276763616853037</v>
      </c>
      <c r="E1988" s="208">
        <f>-((C1988-C1987)/($A$3))*$E$2*'PID Reaction'!$H$4</f>
        <v>3.7989673281227128</v>
      </c>
      <c r="F1988" s="208">
        <f t="shared" si="154"/>
        <v>-0.71696483989860682</v>
      </c>
    </row>
    <row r="1989" spans="1:6" x14ac:dyDescent="0.25">
      <c r="A1989" s="208">
        <f t="shared" si="156"/>
        <v>0.24787499999998655</v>
      </c>
      <c r="B1989" s="208">
        <f t="shared" si="155"/>
        <v>4.3262348833807097E-3</v>
      </c>
      <c r="C1989" s="208">
        <f t="shared" si="157"/>
        <v>0.76295047237016067</v>
      </c>
      <c r="D1989" s="208">
        <f t="shared" si="153"/>
        <v>-1.4661924407726326</v>
      </c>
      <c r="E1989" s="208">
        <f>-((C1989-C1988)/($A$3))*$E$2*'PID Reaction'!$H$4</f>
        <v>4.061943134384844</v>
      </c>
      <c r="F1989" s="208">
        <f t="shared" si="154"/>
        <v>-0.49176410713574831</v>
      </c>
    </row>
    <row r="1990" spans="1:6" x14ac:dyDescent="0.25">
      <c r="A1990" s="208">
        <f t="shared" si="156"/>
        <v>0.24799999999998654</v>
      </c>
      <c r="B1990" s="208">
        <f t="shared" si="155"/>
        <v>4.3284165449457021E-3</v>
      </c>
      <c r="C1990" s="208">
        <f t="shared" si="157"/>
        <v>0.72896862742518187</v>
      </c>
      <c r="D1990" s="208">
        <f t="shared" si="153"/>
        <v>-1.4008881700680691</v>
      </c>
      <c r="E1990" s="208">
        <f>-((C1990-C1989)/($A$3))*$E$2*'PID Reaction'!$H$4</f>
        <v>4.3143350342145084</v>
      </c>
      <c r="F1990" s="208">
        <f t="shared" si="154"/>
        <v>-0.2652820208123956</v>
      </c>
    </row>
    <row r="1991" spans="1:6" x14ac:dyDescent="0.25">
      <c r="A1991" s="208">
        <f t="shared" si="156"/>
        <v>0.24812499999998652</v>
      </c>
      <c r="B1991" s="208">
        <f t="shared" si="155"/>
        <v>4.3305982065106946E-3</v>
      </c>
      <c r="C1991" s="208">
        <f t="shared" si="157"/>
        <v>0.69308736254960557</v>
      </c>
      <c r="D1991" s="208">
        <f t="shared" si="153"/>
        <v>-1.3319337081060791</v>
      </c>
      <c r="E1991" s="208">
        <f>-((C1991-C1990)/($A$3))*$E$2*'PID Reaction'!$H$4</f>
        <v>4.5554853886031665</v>
      </c>
      <c r="F1991" s="208">
        <f t="shared" si="154"/>
        <v>-3.8108708641120204E-2</v>
      </c>
    </row>
    <row r="1992" spans="1:6" x14ac:dyDescent="0.25">
      <c r="A1992" s="208">
        <f t="shared" si="156"/>
        <v>0.24824999999998651</v>
      </c>
      <c r="B1992" s="208">
        <f t="shared" si="155"/>
        <v>4.3327798680756879E-3</v>
      </c>
      <c r="C1992" s="208">
        <f t="shared" si="157"/>
        <v>0.6554001709159526</v>
      </c>
      <c r="D1992" s="208">
        <f t="shared" ref="D1992:D2055" si="158">-C1992*$D$2*$H$2</f>
        <v>-1.259508724456023</v>
      </c>
      <c r="E1992" s="208">
        <f>-((C1992-C1991)/($A$3))*$E$2*'PID Reaction'!$H$4</f>
        <v>4.784765849808581</v>
      </c>
      <c r="F1992" s="208">
        <f t="shared" ref="F1992:F2055" si="159">F1991+$F$3*(E1992-F1991)</f>
        <v>0.18916390058904026</v>
      </c>
    </row>
    <row r="1993" spans="1:6" x14ac:dyDescent="0.25">
      <c r="A1993" s="208">
        <f t="shared" si="156"/>
        <v>0.2483749999999865</v>
      </c>
      <c r="B1993" s="208">
        <f t="shared" si="155"/>
        <v>4.3349615296406803E-3</v>
      </c>
      <c r="C1993" s="208">
        <f t="shared" si="157"/>
        <v>0.6160052512672578</v>
      </c>
      <c r="D1993" s="208">
        <f t="shared" si="158"/>
        <v>-1.1838019315703401</v>
      </c>
      <c r="E1993" s="208">
        <f>-((C1993-C1992)/($A$3))*$E$2*'PID Reaction'!$H$4</f>
        <v>5.0015789985982906</v>
      </c>
      <c r="F1993" s="208">
        <f t="shared" si="159"/>
        <v>0.41594361935799717</v>
      </c>
    </row>
    <row r="1994" spans="1:6" x14ac:dyDescent="0.25">
      <c r="A1994" s="208">
        <f t="shared" si="156"/>
        <v>0.24849999999998648</v>
      </c>
      <c r="B1994" s="208">
        <f t="shared" si="155"/>
        <v>4.3371431912056727E-3</v>
      </c>
      <c r="C1994" s="208">
        <f t="shared" si="157"/>
        <v>0.57500525204780539</v>
      </c>
      <c r="D1994" s="208">
        <f t="shared" si="158"/>
        <v>-1.1050105930703495</v>
      </c>
      <c r="E1994" s="208">
        <f>-((C1994-C1993)/($A$3))*$E$2*'PID Reaction'!$H$4</f>
        <v>5.2053599009016773</v>
      </c>
      <c r="F1994" s="208">
        <f t="shared" si="159"/>
        <v>0.64163954443421167</v>
      </c>
    </row>
    <row r="1995" spans="1:6" x14ac:dyDescent="0.25">
      <c r="A1995" s="208">
        <f t="shared" si="156"/>
        <v>0.24862499999998647</v>
      </c>
      <c r="B1995" s="208">
        <f t="shared" si="155"/>
        <v>4.339324852770666E-3</v>
      </c>
      <c r="C1995" s="208">
        <f t="shared" si="157"/>
        <v>0.53250700393963568</v>
      </c>
      <c r="D1995" s="208">
        <f t="shared" si="158"/>
        <v>-1.0233400097509555</v>
      </c>
      <c r="E1995" s="208">
        <f>-((C1995-C1994)/($A$3))*$E$2*'PID Reaction'!$H$4</f>
        <v>5.3955775798132262</v>
      </c>
      <c r="F1995" s="208">
        <f t="shared" si="159"/>
        <v>0.86566359654772873</v>
      </c>
    </row>
    <row r="1996" spans="1:6" x14ac:dyDescent="0.25">
      <c r="A1996" s="208">
        <f t="shared" si="156"/>
        <v>0.24874999999998645</v>
      </c>
      <c r="B1996" s="208">
        <f t="shared" si="155"/>
        <v>4.3415065143356584E-3</v>
      </c>
      <c r="C1996" s="208">
        <f t="shared" si="157"/>
        <v>0.48862124150176861</v>
      </c>
      <c r="D1996" s="208">
        <f t="shared" si="158"/>
        <v>-0.93900298464360876</v>
      </c>
      <c r="E1996" s="208">
        <f>-((C1996-C1995)/($A$3))*$E$2*'PID Reaction'!$H$4</f>
        <v>5.5717363991116038</v>
      </c>
      <c r="F1996" s="208">
        <f t="shared" si="159"/>
        <v>1.0874320527046297</v>
      </c>
    </row>
    <row r="1997" spans="1:6" x14ac:dyDescent="0.25">
      <c r="A1997" s="208">
        <f t="shared" si="156"/>
        <v>0.24887499999998644</v>
      </c>
      <c r="B1997" s="208">
        <f t="shared" si="155"/>
        <v>4.3436881759006509E-3</v>
      </c>
      <c r="C1997" s="208">
        <f t="shared" si="157"/>
        <v>0.44346231463722807</v>
      </c>
      <c r="D1997" s="208">
        <f t="shared" si="158"/>
        <v>-0.85221926853094665</v>
      </c>
      <c r="E1997" s="208">
        <f>-((C1997-C1996)/($A$3))*$E$2*'PID Reaction'!$H$4</f>
        <v>5.7333773547220668</v>
      </c>
      <c r="F1997" s="208">
        <f t="shared" si="159"/>
        <v>1.3063670671515997</v>
      </c>
    </row>
    <row r="1998" spans="1:6" x14ac:dyDescent="0.25">
      <c r="A1998" s="208">
        <f t="shared" si="156"/>
        <v>0.24899999999998643</v>
      </c>
      <c r="B1998" s="208">
        <f t="shared" si="155"/>
        <v>4.3458698374656433E-3</v>
      </c>
      <c r="C1998" s="208">
        <f t="shared" si="157"/>
        <v>0.39714789063986855</v>
      </c>
      <c r="D1998" s="208">
        <f t="shared" si="158"/>
        <v>-0.76321498735826099</v>
      </c>
      <c r="E1998" s="208">
        <f>-((C1998-C1997)/($A$3))*$E$2*'PID Reaction'!$H$4</f>
        <v>5.8800792707047638</v>
      </c>
      <c r="F1998" s="208">
        <f t="shared" si="159"/>
        <v>1.5218981770263487</v>
      </c>
    </row>
    <row r="1999" spans="1:6" x14ac:dyDescent="0.25">
      <c r="A1999" s="208">
        <f t="shared" si="156"/>
        <v>0.24912499999998641</v>
      </c>
      <c r="B1999" s="208">
        <f t="shared" si="155"/>
        <v>4.3480514990306366E-3</v>
      </c>
      <c r="C1999" s="208">
        <f t="shared" si="157"/>
        <v>0.34979864759751494</v>
      </c>
      <c r="D1999" s="208">
        <f t="shared" si="158"/>
        <v>-0.67222205303404836</v>
      </c>
      <c r="E1999" s="208">
        <f>-((C1999-C1998)/($A$3))*$E$2*'PID Reaction'!$H$4</f>
        <v>6.0114598966572137</v>
      </c>
      <c r="F1999" s="208">
        <f t="shared" si="159"/>
        <v>1.733463788769803</v>
      </c>
    </row>
    <row r="2000" spans="1:6" x14ac:dyDescent="0.25">
      <c r="A2000" s="208">
        <f t="shared" si="156"/>
        <v>0.2492499999999864</v>
      </c>
      <c r="B2000" s="208">
        <f t="shared" si="155"/>
        <v>4.350233160595629E-3</v>
      </c>
      <c r="C2000" s="208">
        <f t="shared" si="157"/>
        <v>0.30153795994979354</v>
      </c>
      <c r="D2000" s="208">
        <f t="shared" si="158"/>
        <v>-0.5794775591539163</v>
      </c>
      <c r="E2000" s="208">
        <f>-((C2000-C1999)/($A$3))*$E$2*'PID Reaction'!$H$4</f>
        <v>6.1271769037547079</v>
      </c>
      <c r="F2000" s="208">
        <f t="shared" si="159"/>
        <v>1.9405126414300686</v>
      </c>
    </row>
    <row r="2001" spans="1:6" x14ac:dyDescent="0.25">
      <c r="A2001" s="208">
        <f t="shared" si="156"/>
        <v>0.24937499999998639</v>
      </c>
      <c r="B2001" s="208">
        <f t="shared" si="155"/>
        <v>4.3524148221606215E-3</v>
      </c>
      <c r="C2001" s="208">
        <f t="shared" si="157"/>
        <v>0.2524915770205336</v>
      </c>
      <c r="D2001" s="208">
        <f t="shared" si="158"/>
        <v>-0.48522316322344028</v>
      </c>
      <c r="E2001" s="208">
        <f>-((C2001-C2000)/($A$3))*$E$2*'PID Reaction'!$H$4</f>
        <v>6.2269287766988421</v>
      </c>
      <c r="F2001" s="208">
        <f t="shared" si="159"/>
        <v>2.1425052430419056</v>
      </c>
    </row>
    <row r="2002" spans="1:6" x14ac:dyDescent="0.25">
      <c r="A2002" s="208">
        <f t="shared" si="156"/>
        <v>0.24949999999998637</v>
      </c>
      <c r="B2002" s="208">
        <f t="shared" si="155"/>
        <v>4.3545964837256148E-3</v>
      </c>
      <c r="C2002" s="208">
        <f t="shared" si="157"/>
        <v>0.2027872953619658</v>
      </c>
      <c r="D2002" s="208">
        <f t="shared" si="158"/>
        <v>-0.38970445698890416</v>
      </c>
      <c r="E2002" s="208">
        <f>-((C2002-C2001)/($A$3))*$E$2*'PID Reaction'!$H$4</f>
        <v>6.3104555993717675</v>
      </c>
      <c r="F2002" s="208">
        <f t="shared" si="159"/>
        <v>2.3389152763414982</v>
      </c>
    </row>
    <row r="2003" spans="1:6" x14ac:dyDescent="0.25">
      <c r="A2003" s="208">
        <f t="shared" si="156"/>
        <v>0.24962499999998636</v>
      </c>
      <c r="B2003" s="208">
        <f t="shared" si="155"/>
        <v>4.3567781452906072E-3</v>
      </c>
      <c r="C2003" s="208">
        <f t="shared" si="157"/>
        <v>0.1525546257646041</v>
      </c>
      <c r="D2003" s="208">
        <f t="shared" si="158"/>
        <v>-0.29317032651687031</v>
      </c>
      <c r="E2003" s="208">
        <f>-((C2003-C2002)/($A$3))*$E$2*'PID Reaction'!$H$4</f>
        <v>6.3775397320810399</v>
      </c>
      <c r="F2003" s="208">
        <f t="shared" si="159"/>
        <v>2.5292309701528897</v>
      </c>
    </row>
    <row r="2004" spans="1:6" x14ac:dyDescent="0.25">
      <c r="A2004" s="208">
        <f t="shared" si="156"/>
        <v>0.24974999999998634</v>
      </c>
      <c r="B2004" s="208">
        <f t="shared" si="155"/>
        <v>4.3589598068555996E-3</v>
      </c>
      <c r="C2004" s="208">
        <f t="shared" si="157"/>
        <v>0.10192445580060258</v>
      </c>
      <c r="D2004" s="208">
        <f t="shared" si="158"/>
        <v>-0.19587230369025002</v>
      </c>
      <c r="E2004" s="208">
        <f>-((C2004-C2003)/($A$3))*$E$2*'PID Reaction'!$H$4</f>
        <v>6.4280063786296315</v>
      </c>
      <c r="F2004" s="208">
        <f t="shared" si="159"/>
        <v>2.7129564328718958</v>
      </c>
    </row>
    <row r="2005" spans="1:6" x14ac:dyDescent="0.25">
      <c r="A2005" s="208">
        <f t="shared" si="156"/>
        <v>0.24987499999998633</v>
      </c>
      <c r="B2005" s="208">
        <f t="shared" si="155"/>
        <v>4.361141468420592E-3</v>
      </c>
      <c r="C2005" s="208">
        <f t="shared" si="157"/>
        <v>5.1028708779539314E-2</v>
      </c>
      <c r="D2005" s="208">
        <f t="shared" si="158"/>
        <v>-9.8063910809991883E-2</v>
      </c>
      <c r="E2005" s="208">
        <f>-((C2005-C2004)/($A$3))*$E$2*'PID Reaction'!$H$4</f>
        <v>6.4617240417941915</v>
      </c>
      <c r="F2005" s="208">
        <f t="shared" si="159"/>
        <v>2.8896129445749805</v>
      </c>
    </row>
    <row r="2006" spans="1:6" x14ac:dyDescent="0.25">
      <c r="A2006" s="208">
        <f t="shared" si="156"/>
        <v>0.24999999999998632</v>
      </c>
      <c r="B2006" s="208">
        <f t="shared" si="155"/>
        <v>4.3633231299855853E-3</v>
      </c>
      <c r="C2006" s="208">
        <f t="shared" si="157"/>
        <v>5.5799658513558392E-12</v>
      </c>
      <c r="D2006" s="208">
        <f t="shared" si="158"/>
        <v>-1.0723243575184571E-11</v>
      </c>
      <c r="E2006" s="208">
        <f>-((C2006-C2005)/($A$3))*$E$2*'PID Reaction'!$H$4</f>
        <v>6.478604865941878</v>
      </c>
      <c r="F2006" s="208">
        <f t="shared" si="159"/>
        <v>3.058740204384371</v>
      </c>
    </row>
    <row r="2007" spans="1:6" x14ac:dyDescent="0.25">
      <c r="A2007" s="208">
        <f t="shared" si="156"/>
        <v>0.25012499999998633</v>
      </c>
      <c r="B2007" s="208">
        <f t="shared" si="155"/>
        <v>4.3655047915505778E-3</v>
      </c>
      <c r="C2007" s="208">
        <f t="shared" si="157"/>
        <v>-5.1028708768365537E-2</v>
      </c>
      <c r="D2007" s="208">
        <f t="shared" si="158"/>
        <v>9.8063910788518796E-2</v>
      </c>
      <c r="E2007" s="208">
        <f>-((C2007-C2006)/($A$3))*$E$2*'PID Reaction'!$H$4</f>
        <v>6.4786048659401203</v>
      </c>
      <c r="F2007" s="208">
        <f t="shared" si="159"/>
        <v>3.2198975298395944</v>
      </c>
    </row>
    <row r="2008" spans="1:6" x14ac:dyDescent="0.25">
      <c r="A2008" s="208">
        <f t="shared" si="156"/>
        <v>0.25024999999998632</v>
      </c>
      <c r="B2008" s="208">
        <f t="shared" si="155"/>
        <v>4.3676864531155711E-3</v>
      </c>
      <c r="C2008" s="208">
        <f t="shared" si="157"/>
        <v>-0.10192445578950077</v>
      </c>
      <c r="D2008" s="208">
        <f t="shared" si="158"/>
        <v>0.19587230366891523</v>
      </c>
      <c r="E2008" s="208">
        <f>-((C2008-C2007)/($A$3))*$E$2*'PID Reaction'!$H$4</f>
        <v>6.4617240418033282</v>
      </c>
      <c r="F2008" s="208">
        <f t="shared" si="159"/>
        <v>3.3726650051525628</v>
      </c>
    </row>
    <row r="2009" spans="1:6" x14ac:dyDescent="0.25">
      <c r="A2009" s="208">
        <f t="shared" si="156"/>
        <v>0.2503749999999863</v>
      </c>
      <c r="B2009" s="208">
        <f t="shared" si="155"/>
        <v>4.3698681146805635E-3</v>
      </c>
      <c r="C2009" s="208">
        <f t="shared" si="157"/>
        <v>-0.15255462575356074</v>
      </c>
      <c r="D2009" s="208">
        <f t="shared" si="158"/>
        <v>0.29317032649564784</v>
      </c>
      <c r="E2009" s="208">
        <f>-((C2009-C2008)/($A$3))*$E$2*'PID Reaction'!$H$4</f>
        <v>6.428006378637054</v>
      </c>
      <c r="F2009" s="208">
        <f t="shared" si="159"/>
        <v>3.5166445753497801</v>
      </c>
    </row>
    <row r="2010" spans="1:6" x14ac:dyDescent="0.25">
      <c r="A2010" s="208">
        <f t="shared" si="156"/>
        <v>0.25049999999998629</v>
      </c>
      <c r="B2010" s="208">
        <f t="shared" si="155"/>
        <v>4.3720497762455559E-3</v>
      </c>
      <c r="C2010" s="208">
        <f t="shared" si="157"/>
        <v>-0.20278729535102383</v>
      </c>
      <c r="D2010" s="208">
        <f t="shared" si="158"/>
        <v>0.38970445696787653</v>
      </c>
      <c r="E2010" s="208">
        <f>-((C2010-C2009)/($A$3))*$E$2*'PID Reaction'!$H$4</f>
        <v>6.3775397320939131</v>
      </c>
      <c r="F2010" s="208">
        <f t="shared" si="159"/>
        <v>3.65146108345655</v>
      </c>
    </row>
    <row r="2011" spans="1:6" x14ac:dyDescent="0.25">
      <c r="A2011" s="208">
        <f t="shared" si="156"/>
        <v>0.25062499999998628</v>
      </c>
      <c r="B2011" s="208">
        <f t="shared" si="155"/>
        <v>4.3742314378105492E-3</v>
      </c>
      <c r="C2011" s="208">
        <f t="shared" si="157"/>
        <v>-0.252491577009749</v>
      </c>
      <c r="D2011" s="208">
        <f t="shared" si="158"/>
        <v>0.48522316320271508</v>
      </c>
      <c r="E2011" s="208">
        <f>-((C2011-C2010)/($A$3))*$E$2*'PID Reaction'!$H$4</f>
        <v>6.3104555993917471</v>
      </c>
      <c r="F2011" s="208">
        <f t="shared" si="159"/>
        <v>3.7767632480145132</v>
      </c>
    </row>
    <row r="2012" spans="1:6" x14ac:dyDescent="0.25">
      <c r="A2012" s="208">
        <f t="shared" si="156"/>
        <v>0.25074999999998626</v>
      </c>
      <c r="B2012" s="208">
        <f t="shared" si="155"/>
        <v>4.3764130993755417E-3</v>
      </c>
      <c r="C2012" s="208">
        <f t="shared" si="157"/>
        <v>-0.30153795993913951</v>
      </c>
      <c r="D2012" s="208">
        <f t="shared" si="158"/>
        <v>0.57947755913344201</v>
      </c>
      <c r="E2012" s="208">
        <f>-((C2012-C2011)/($A$3))*$E$2*'PID Reaction'!$H$4</f>
        <v>6.2269287767154191</v>
      </c>
      <c r="F2012" s="208">
        <f t="shared" si="159"/>
        <v>3.892224578390199</v>
      </c>
    </row>
    <row r="2013" spans="1:6" x14ac:dyDescent="0.25">
      <c r="A2013" s="208">
        <f t="shared" si="156"/>
        <v>0.25087499999998625</v>
      </c>
      <c r="B2013" s="208">
        <f t="shared" si="155"/>
        <v>4.3785947609405341E-3</v>
      </c>
      <c r="C2013" s="208">
        <f t="shared" si="157"/>
        <v>-0.34979864758704671</v>
      </c>
      <c r="D2013" s="208">
        <f t="shared" si="158"/>
        <v>0.67222205301393112</v>
      </c>
      <c r="E2013" s="208">
        <f>-((C2013-C2012)/($A$3))*$E$2*'PID Reaction'!$H$4</f>
        <v>6.1271769037782979</v>
      </c>
      <c r="F2013" s="208">
        <f t="shared" si="159"/>
        <v>3.9975442254886393</v>
      </c>
    </row>
    <row r="2014" spans="1:6" x14ac:dyDescent="0.25">
      <c r="A2014" s="208">
        <f t="shared" si="156"/>
        <v>0.25099999999998623</v>
      </c>
      <c r="B2014" s="208">
        <f t="shared" si="155"/>
        <v>4.3807764225055265E-3</v>
      </c>
      <c r="C2014" s="208">
        <f t="shared" si="157"/>
        <v>-0.39714789062960038</v>
      </c>
      <c r="D2014" s="208">
        <f t="shared" si="158"/>
        <v>0.76321498733852822</v>
      </c>
      <c r="E2014" s="208">
        <f>-((C2014-C2013)/($A$3))*$E$2*'PID Reaction'!$H$4</f>
        <v>6.0114598966826129</v>
      </c>
      <c r="F2014" s="208">
        <f t="shared" si="159"/>
        <v>4.0924477656522242</v>
      </c>
    </row>
    <row r="2015" spans="1:6" x14ac:dyDescent="0.25">
      <c r="A2015" s="208">
        <f t="shared" si="156"/>
        <v>0.25112499999998622</v>
      </c>
      <c r="B2015" s="208">
        <f t="shared" si="155"/>
        <v>4.3829580840705198E-3</v>
      </c>
      <c r="C2015" s="208">
        <f t="shared" si="157"/>
        <v>-0.44346231462721281</v>
      </c>
      <c r="D2015" s="208">
        <f t="shared" si="158"/>
        <v>0.85221926851170005</v>
      </c>
      <c r="E2015" s="208">
        <f>-((C2015-C2014)/($A$3))*$E$2*'PID Reaction'!$H$4</f>
        <v>5.8800792707368741</v>
      </c>
      <c r="F2015" s="208">
        <f t="shared" si="159"/>
        <v>4.1766879157077179</v>
      </c>
    </row>
    <row r="2016" spans="1:6" x14ac:dyDescent="0.25">
      <c r="A2016" s="208">
        <f t="shared" si="156"/>
        <v>0.25124999999998621</v>
      </c>
      <c r="B2016" s="208">
        <f t="shared" si="155"/>
        <v>4.3851397456355122E-3</v>
      </c>
      <c r="C2016" s="208">
        <f t="shared" si="157"/>
        <v>-0.488621241492044</v>
      </c>
      <c r="D2016" s="208">
        <f t="shared" si="158"/>
        <v>0.9390029846249206</v>
      </c>
      <c r="E2016" s="208">
        <f>-((C2016-C2015)/($A$3))*$E$2*'PID Reaction'!$H$4</f>
        <v>5.7333773547589679</v>
      </c>
      <c r="F2016" s="208">
        <f t="shared" si="159"/>
        <v>4.2500451772923808</v>
      </c>
    </row>
    <row r="2017" spans="1:6" x14ac:dyDescent="0.25">
      <c r="A2017" s="208">
        <f t="shared" si="156"/>
        <v>0.25137499999998619</v>
      </c>
      <c r="B2017" s="208">
        <f t="shared" si="155"/>
        <v>4.3873214072005047E-3</v>
      </c>
      <c r="C2017" s="208">
        <f t="shared" si="157"/>
        <v>-0.53250700393017758</v>
      </c>
      <c r="D2017" s="208">
        <f t="shared" si="158"/>
        <v>1.0233400097327794</v>
      </c>
      <c r="E2017" s="208">
        <f>-((C2017-C2016)/($A$3))*$E$2*'PID Reaction'!$H$4</f>
        <v>5.5717363991454381</v>
      </c>
      <c r="F2017" s="208">
        <f t="shared" si="159"/>
        <v>4.3123284087856959</v>
      </c>
    </row>
    <row r="2018" spans="1:6" x14ac:dyDescent="0.25">
      <c r="A2018" s="208">
        <f t="shared" si="156"/>
        <v>0.25149999999998618</v>
      </c>
      <c r="B2018" s="208">
        <f t="shared" si="155"/>
        <v>4.389503068765498E-3</v>
      </c>
      <c r="C2018" s="208">
        <f t="shared" si="157"/>
        <v>-0.57500525203867481</v>
      </c>
      <c r="D2018" s="208">
        <f t="shared" si="158"/>
        <v>1.1050105930528029</v>
      </c>
      <c r="E2018" s="208">
        <f>-((C2018-C2017)/($A$3))*$E$2*'PID Reaction'!$H$4</f>
        <v>5.395577579854808</v>
      </c>
      <c r="F2018" s="208">
        <f t="shared" si="159"/>
        <v>4.3633753233532655</v>
      </c>
    </row>
    <row r="2019" spans="1:6" x14ac:dyDescent="0.25">
      <c r="A2019" s="208">
        <f t="shared" si="156"/>
        <v>0.25162499999998617</v>
      </c>
      <c r="B2019" s="208">
        <f t="shared" si="155"/>
        <v>4.3916847303304904E-3</v>
      </c>
      <c r="C2019" s="208">
        <f t="shared" si="157"/>
        <v>-0.61600525125845551</v>
      </c>
      <c r="D2019" s="208">
        <f t="shared" si="158"/>
        <v>1.1838019315534245</v>
      </c>
      <c r="E2019" s="208">
        <f>-((C2019-C2018)/($A$3))*$E$2*'PID Reaction'!$H$4</f>
        <v>5.2053599009433587</v>
      </c>
      <c r="F2019" s="208">
        <f t="shared" si="159"/>
        <v>4.4030529118041599</v>
      </c>
    </row>
    <row r="2020" spans="1:6" x14ac:dyDescent="0.25">
      <c r="A2020" s="208">
        <f t="shared" si="156"/>
        <v>0.25174999999998615</v>
      </c>
      <c r="B2020" s="208">
        <f t="shared" si="155"/>
        <v>4.3938663918954828E-3</v>
      </c>
      <c r="C2020" s="208">
        <f t="shared" si="157"/>
        <v>-0.65540017090752378</v>
      </c>
      <c r="D2020" s="208">
        <f t="shared" si="158"/>
        <v>1.2595087244398249</v>
      </c>
      <c r="E2020" s="208">
        <f>-((C2020-C2019)/($A$3))*$E$2*'PID Reaction'!$H$4</f>
        <v>5.0015789986457078</v>
      </c>
      <c r="F2020" s="208">
        <f t="shared" si="159"/>
        <v>4.4312577891652083</v>
      </c>
    </row>
    <row r="2021" spans="1:6" x14ac:dyDescent="0.25">
      <c r="A2021" s="208">
        <f t="shared" si="156"/>
        <v>0.25187499999998614</v>
      </c>
      <c r="B2021" s="208">
        <f t="shared" si="155"/>
        <v>4.3960480534604753E-3</v>
      </c>
      <c r="C2021" s="208">
        <f t="shared" si="157"/>
        <v>-0.69308736254155068</v>
      </c>
      <c r="D2021" s="208">
        <f t="shared" si="158"/>
        <v>1.3319337080905997</v>
      </c>
      <c r="E2021" s="208">
        <f>-((C2021-C2020)/($A$3))*$E$2*'PID Reaction'!$H$4</f>
        <v>4.7847658498560541</v>
      </c>
      <c r="F2021" s="208">
        <f t="shared" si="159"/>
        <v>4.4479164640619757</v>
      </c>
    </row>
    <row r="2022" spans="1:6" x14ac:dyDescent="0.25">
      <c r="A2022" s="208">
        <f t="shared" si="156"/>
        <v>0.25199999999998612</v>
      </c>
      <c r="B2022" s="208">
        <f t="shared" si="155"/>
        <v>4.3982297150254685E-3</v>
      </c>
      <c r="C2022" s="208">
        <f t="shared" si="157"/>
        <v>-0.72896862741753266</v>
      </c>
      <c r="D2022" s="208">
        <f t="shared" si="158"/>
        <v>1.4008881700533693</v>
      </c>
      <c r="E2022" s="208">
        <f>-((C2022-C2021)/($A$3))*$E$2*'PID Reaction'!$H$4</f>
        <v>4.5554853886546711</v>
      </c>
      <c r="F2022" s="208">
        <f t="shared" si="159"/>
        <v>4.4529855302108006</v>
      </c>
    </row>
    <row r="2023" spans="1:6" x14ac:dyDescent="0.25">
      <c r="A2023" s="208">
        <f t="shared" si="156"/>
        <v>0.25212499999998611</v>
      </c>
      <c r="B2023" s="208">
        <f t="shared" si="155"/>
        <v>4.400411376590461E-3</v>
      </c>
      <c r="C2023" s="208">
        <f t="shared" si="157"/>
        <v>-0.76295047236294622</v>
      </c>
      <c r="D2023" s="208">
        <f t="shared" si="158"/>
        <v>1.4661924407587683</v>
      </c>
      <c r="E2023" s="208">
        <f>-((C2023-C2022)/($A$3))*$E$2*'PID Reaction'!$H$4</f>
        <v>4.314335034269706</v>
      </c>
      <c r="F2023" s="208">
        <f t="shared" si="159"/>
        <v>4.4464517795188234</v>
      </c>
    </row>
    <row r="2024" spans="1:6" x14ac:dyDescent="0.25">
      <c r="A2024" s="208">
        <f t="shared" si="156"/>
        <v>0.2522499999999861</v>
      </c>
      <c r="B2024" s="208">
        <f t="shared" si="155"/>
        <v>4.4025930381554534E-3</v>
      </c>
      <c r="C2024" s="208">
        <f t="shared" si="157"/>
        <v>-0.79494435338405611</v>
      </c>
      <c r="D2024" s="208">
        <f t="shared" si="158"/>
        <v>1.5276763616722762</v>
      </c>
      <c r="E2024" s="208">
        <f>-((C2024-C2023)/($A$3))*$E$2*'PID Reaction'!$H$4</f>
        <v>4.0619431344401118</v>
      </c>
      <c r="F2024" s="208">
        <f t="shared" si="159"/>
        <v>4.4283322364995081</v>
      </c>
    </row>
    <row r="2025" spans="1:6" x14ac:dyDescent="0.25">
      <c r="A2025" s="208">
        <f t="shared" si="156"/>
        <v>0.25237499999998608</v>
      </c>
      <c r="B2025" s="208">
        <f t="shared" si="155"/>
        <v>4.4047746997204467E-3</v>
      </c>
      <c r="C2025" s="208">
        <f t="shared" si="157"/>
        <v>-0.82486690637855342</v>
      </c>
      <c r="D2025" s="208">
        <f t="shared" si="158"/>
        <v>1.5851797286639215</v>
      </c>
      <c r="E2025" s="208">
        <f>-((C2025-C2024)/($A$3))*$E$2*'PID Reaction'!$H$4</f>
        <v>3.7989673281813778</v>
      </c>
      <c r="F2025" s="208">
        <f t="shared" si="159"/>
        <v>4.3986741139135166</v>
      </c>
    </row>
    <row r="2026" spans="1:6" x14ac:dyDescent="0.25">
      <c r="A2026" s="208">
        <f t="shared" si="156"/>
        <v>0.25249999999998607</v>
      </c>
      <c r="B2026" s="208">
        <f t="shared" si="155"/>
        <v>4.4069563612854391E-3</v>
      </c>
      <c r="C2026" s="208">
        <f t="shared" si="157"/>
        <v>-0.85264016435112588</v>
      </c>
      <c r="D2026" s="208">
        <f t="shared" si="158"/>
        <v>1.6385527094401329</v>
      </c>
      <c r="E2026" s="208">
        <f>-((C2026-C2025)/($A$3))*$E$2*'PID Reaction'!$H$4</f>
        <v>3.5260928321977993</v>
      </c>
      <c r="F2026" s="208">
        <f t="shared" si="159"/>
        <v>4.3575546897490458</v>
      </c>
    </row>
    <row r="2027" spans="1:6" x14ac:dyDescent="0.25">
      <c r="A2027" s="208">
        <f t="shared" si="156"/>
        <v>0.25262499999998606</v>
      </c>
      <c r="B2027" s="208">
        <f t="shared" si="155"/>
        <v>4.4091380228504316E-3</v>
      </c>
      <c r="C2027" s="208">
        <f t="shared" si="157"/>
        <v>-0.87819176056643045</v>
      </c>
      <c r="D2027" s="208">
        <f t="shared" si="158"/>
        <v>1.6876562339509322</v>
      </c>
      <c r="E2027" s="208">
        <f>-((C2027-C2026)/($A$3))*$E$2*'PID Reaction'!$H$4</f>
        <v>3.2440306554950666</v>
      </c>
      <c r="F2027" s="208">
        <f t="shared" si="159"/>
        <v>4.3050811058649261</v>
      </c>
    </row>
    <row r="2028" spans="1:6" x14ac:dyDescent="0.25">
      <c r="A2028" s="208">
        <f t="shared" si="156"/>
        <v>0.25274999999998604</v>
      </c>
      <c r="B2028" s="208">
        <f t="shared" si="155"/>
        <v>4.411319684415424E-3</v>
      </c>
      <c r="C2028" s="208">
        <f t="shared" si="157"/>
        <v>-0.90145511710977655</v>
      </c>
      <c r="D2028" s="208">
        <f t="shared" si="158"/>
        <v>1.7323623567545421</v>
      </c>
      <c r="E2028" s="208">
        <f>-((C2028-C2027)/($A$3))*$E$2*'PID Reaction'!$H$4</f>
        <v>2.9535157467432209</v>
      </c>
      <c r="F2028" s="208">
        <f t="shared" si="159"/>
        <v>4.2413900888189779</v>
      </c>
    </row>
    <row r="2029" spans="1:6" x14ac:dyDescent="0.25">
      <c r="A2029" s="208">
        <f t="shared" si="156"/>
        <v>0.25287499999998603</v>
      </c>
      <c r="B2029" s="208">
        <f t="shared" si="155"/>
        <v>4.4135013459804173E-3</v>
      </c>
      <c r="C2029" s="208">
        <f t="shared" si="157"/>
        <v>-0.9223696183642236</v>
      </c>
      <c r="D2029" s="208">
        <f t="shared" si="158"/>
        <v>1.7725545903952631</v>
      </c>
      <c r="E2029" s="208">
        <f>-((C2029-C2028)/($A$3))*$E$2*'PID Reaction'!$H$4</f>
        <v>2.6553050792645974</v>
      </c>
      <c r="F2029" s="208">
        <f t="shared" si="159"/>
        <v>4.1666475936092038</v>
      </c>
    </row>
    <row r="2030" spans="1:6" x14ac:dyDescent="0.25">
      <c r="A2030" s="208">
        <f t="shared" si="156"/>
        <v>0.25299999999998601</v>
      </c>
      <c r="B2030" s="208">
        <f t="shared" si="155"/>
        <v>4.4156830075454097E-3</v>
      </c>
      <c r="C2030" s="208">
        <f t="shared" si="157"/>
        <v>-0.940880768952289</v>
      </c>
      <c r="D2030" s="208">
        <f t="shared" si="158"/>
        <v>1.8081282089263722</v>
      </c>
      <c r="E2030" s="208">
        <f>-((C2030-C2029)/($A$3))*$E$2*'PID Reaction'!$H$4</f>
        <v>2.3501756786607837</v>
      </c>
      <c r="F2030" s="208">
        <f t="shared" si="159"/>
        <v>4.0810483712573919</v>
      </c>
    </row>
    <row r="2031" spans="1:6" x14ac:dyDescent="0.25">
      <c r="A2031" s="208">
        <f t="shared" si="156"/>
        <v>0.253124999999986</v>
      </c>
      <c r="B2031" s="208">
        <f t="shared" si="155"/>
        <v>4.4178646691104021E-3</v>
      </c>
      <c r="C2031" s="208">
        <f t="shared" si="157"/>
        <v>-0.95694033573054971</v>
      </c>
      <c r="D2031" s="208">
        <f t="shared" si="158"/>
        <v>1.8389905207868267</v>
      </c>
      <c r="E2031" s="208">
        <f>-((C2031-C2030)/($A$3))*$E$2*'PID Reaction'!$H$4</f>
        <v>2.0389225981679786</v>
      </c>
      <c r="F2031" s="208">
        <f t="shared" si="159"/>
        <v>3.9848154613607307</v>
      </c>
    </row>
    <row r="2032" spans="1:6" x14ac:dyDescent="0.25">
      <c r="A2032" s="208">
        <f t="shared" si="156"/>
        <v>0.25324999999998599</v>
      </c>
      <c r="B2032" s="208">
        <f t="shared" si="155"/>
        <v>4.4200463306753946E-3</v>
      </c>
      <c r="C2032" s="208">
        <f t="shared" si="157"/>
        <v>-0.9705064734671579</v>
      </c>
      <c r="D2032" s="208">
        <f t="shared" si="158"/>
        <v>1.8650611103207761</v>
      </c>
      <c r="E2032" s="208">
        <f>-((C2032-C2031)/($A$3))*$E$2*'PID Reaction'!$H$4</f>
        <v>1.7223568470397763</v>
      </c>
      <c r="F2032" s="208">
        <f t="shared" si="159"/>
        <v>3.8781996109337058</v>
      </c>
    </row>
    <row r="2033" spans="1:6" x14ac:dyDescent="0.25">
      <c r="A2033" s="208">
        <f t="shared" si="156"/>
        <v>0.25337499999998597</v>
      </c>
      <c r="B2033" s="208">
        <f t="shared" si="155"/>
        <v>4.4222279922403879E-3</v>
      </c>
      <c r="C2033" s="208">
        <f t="shared" si="157"/>
        <v>-0.98154383387493971</v>
      </c>
      <c r="D2033" s="208">
        <f t="shared" si="158"/>
        <v>1.8862720473108268</v>
      </c>
      <c r="E2033" s="208">
        <f>-((C2033-C2032)/($A$3))*$E$2*'PID Reaction'!$H$4</f>
        <v>1.4013032773719776</v>
      </c>
      <c r="F2033" s="208">
        <f t="shared" si="159"/>
        <v>3.7614786210553905</v>
      </c>
    </row>
    <row r="2034" spans="1:6" x14ac:dyDescent="0.25">
      <c r="A2034" s="208">
        <f t="shared" si="156"/>
        <v>0.25349999999998596</v>
      </c>
      <c r="B2034" s="208">
        <f t="shared" si="155"/>
        <v>4.4244096538053803E-3</v>
      </c>
      <c r="C2034" s="208">
        <f t="shared" si="157"/>
        <v>-0.99002365771574852</v>
      </c>
      <c r="D2034" s="208">
        <f t="shared" si="158"/>
        <v>1.9025680639786626</v>
      </c>
      <c r="E2034" s="208">
        <f>-((C2034-C2033)/($A$3))*$E$2*'PID Reaction'!$H$4</f>
        <v>1.0765984348290862</v>
      </c>
      <c r="F2034" s="208">
        <f t="shared" si="159"/>
        <v>3.6349566230231303</v>
      </c>
    </row>
    <row r="2035" spans="1:6" x14ac:dyDescent="0.25">
      <c r="A2035" s="208">
        <f t="shared" si="156"/>
        <v>0.25362499999998595</v>
      </c>
      <c r="B2035" s="208">
        <f t="shared" ref="B2035:B2098" si="160">RADIANS(A2035)</f>
        <v>4.4265913153703727E-3</v>
      </c>
      <c r="C2035" s="208">
        <f t="shared" si="157"/>
        <v>-0.99592384973638248</v>
      </c>
      <c r="D2035" s="208">
        <f t="shared" si="158"/>
        <v>1.9139066989923958</v>
      </c>
      <c r="E2035" s="208">
        <f>-((C2035-C2034)/($A$3))*$E$2*'PID Reaction'!$H$4</f>
        <v>0.74908837893968816</v>
      </c>
      <c r="F2035" s="208">
        <f t="shared" si="159"/>
        <v>3.4989632859005209</v>
      </c>
    </row>
    <row r="2036" spans="1:6" x14ac:dyDescent="0.25">
      <c r="A2036" s="208">
        <f t="shared" si="156"/>
        <v>0.25374999999998593</v>
      </c>
      <c r="B2036" s="208">
        <f t="shared" si="160"/>
        <v>4.428772976935366E-3</v>
      </c>
      <c r="C2036" s="208">
        <f t="shared" si="157"/>
        <v>-0.99922903624049819</v>
      </c>
      <c r="D2036" s="208">
        <f t="shared" si="158"/>
        <v>1.9202584081048151</v>
      </c>
      <c r="E2036" s="208">
        <f>-((C2036-C2035)/($A$3))*$E$2*'PID Reaction'!$H$4</f>
        <v>0.41962647856253038</v>
      </c>
      <c r="F2036" s="208">
        <f t="shared" si="159"/>
        <v>3.3538529575225957</v>
      </c>
    </row>
    <row r="2037" spans="1:6" x14ac:dyDescent="0.25">
      <c r="A2037" s="208">
        <f t="shared" si="156"/>
        <v>0.25387499999998592</v>
      </c>
      <c r="B2037" s="208">
        <f t="shared" si="160"/>
        <v>4.4309546385003585E-3</v>
      </c>
      <c r="C2037" s="208">
        <f t="shared" si="157"/>
        <v>-0.99993060514674503</v>
      </c>
      <c r="D2037" s="208">
        <f t="shared" si="158"/>
        <v>1.9216066411347059</v>
      </c>
      <c r="E2037" s="208">
        <f>-((C2037-C2036)/($A$3))*$E$2*'PID Reaction'!$H$4</f>
        <v>8.9071188337098942E-2</v>
      </c>
      <c r="F2037" s="208">
        <f t="shared" si="159"/>
        <v>3.2000037411978899</v>
      </c>
    </row>
    <row r="2038" spans="1:6" x14ac:dyDescent="0.25">
      <c r="A2038" s="208">
        <f t="shared" si="156"/>
        <v>0.2539999999999859</v>
      </c>
      <c r="B2038" s="208">
        <f t="shared" si="160"/>
        <v>4.4331363000653509E-3</v>
      </c>
      <c r="C2038" s="208">
        <f t="shared" si="157"/>
        <v>-0.99802672842863283</v>
      </c>
      <c r="D2038" s="208">
        <f t="shared" si="158"/>
        <v>1.917947885090441</v>
      </c>
      <c r="E2038" s="208">
        <f>-((C2038-C2037)/($A$3))*$E$2*'PID Reaction'!$H$4</f>
        <v>-0.24171618813152582</v>
      </c>
      <c r="F2038" s="208">
        <f t="shared" si="159"/>
        <v>3.0378165105124668</v>
      </c>
    </row>
    <row r="2039" spans="1:6" x14ac:dyDescent="0.25">
      <c r="A2039" s="208">
        <f t="shared" si="156"/>
        <v>0.25412499999998589</v>
      </c>
      <c r="B2039" s="208">
        <f t="shared" si="160"/>
        <v>4.4353179616303433E-3</v>
      </c>
      <c r="C2039" s="208">
        <f t="shared" si="157"/>
        <v>-0.99352236687768125</v>
      </c>
      <c r="D2039" s="208">
        <f t="shared" si="158"/>
        <v>1.9092916733235155</v>
      </c>
      <c r="E2039" s="208">
        <f>-((C2039-C2038)/($A$3))*$E$2*'PID Reaction'!$H$4</f>
        <v>-0.57187374250881184</v>
      </c>
      <c r="F2039" s="208">
        <f t="shared" si="159"/>
        <v>2.867713864803072</v>
      </c>
    </row>
    <row r="2040" spans="1:6" x14ac:dyDescent="0.25">
      <c r="A2040" s="208">
        <f t="shared" si="156"/>
        <v>0.25424999999998588</v>
      </c>
      <c r="B2040" s="208">
        <f t="shared" si="160"/>
        <v>4.4374996231953366E-3</v>
      </c>
      <c r="C2040" s="208">
        <f t="shared" si="157"/>
        <v>-0.98642925717744201</v>
      </c>
      <c r="D2040" s="208">
        <f t="shared" si="158"/>
        <v>1.8956605606881776</v>
      </c>
      <c r="E2040" s="208">
        <f>-((C2040-C2039)/($A$3))*$E$2*'PID Reaction'!$H$4</f>
        <v>-0.9005412075423741</v>
      </c>
      <c r="F2040" s="208">
        <f t="shared" si="159"/>
        <v>2.6901390280210782</v>
      </c>
    </row>
    <row r="2041" spans="1:6" x14ac:dyDescent="0.25">
      <c r="A2041" s="208">
        <f t="shared" si="156"/>
        <v>0.25437499999998586</v>
      </c>
      <c r="B2041" s="208">
        <f t="shared" si="160"/>
        <v>4.439681284760329E-3</v>
      </c>
      <c r="C2041" s="208">
        <f t="shared" si="157"/>
        <v>-0.97676588132210784</v>
      </c>
      <c r="D2041" s="208">
        <f t="shared" si="158"/>
        <v>1.8770900647719477</v>
      </c>
      <c r="E2041" s="208">
        <f>-((C2041-C2040)/($A$3))*$E$2*'PID Reaction'!$H$4</f>
        <v>-1.2268621985932258</v>
      </c>
      <c r="F2041" s="208">
        <f t="shared" si="159"/>
        <v>2.5055546938565727</v>
      </c>
    </row>
    <row r="2042" spans="1:6" x14ac:dyDescent="0.25">
      <c r="A2042" s="208">
        <f t="shared" si="156"/>
        <v>0.25449999999998585</v>
      </c>
      <c r="B2042" s="208">
        <f t="shared" si="160"/>
        <v>4.4418629463253215E-3</v>
      </c>
      <c r="C2042" s="208">
        <f t="shared" si="157"/>
        <v>-0.96455741845932641</v>
      </c>
      <c r="D2042" s="208">
        <f t="shared" si="158"/>
        <v>1.853628573350026</v>
      </c>
      <c r="E2042" s="208">
        <f>-((C2042-C2041)/($A$3))*$E$2*'PID Reaction'!$H$4</f>
        <v>-1.5499864450587306</v>
      </c>
      <c r="F2042" s="208">
        <f t="shared" si="159"/>
        <v>2.3144418201313601</v>
      </c>
    </row>
    <row r="2043" spans="1:6" x14ac:dyDescent="0.25">
      <c r="A2043" s="208">
        <f t="shared" ref="A2043:A2106" si="161">A2042+$A$3</f>
        <v>0.25462499999998583</v>
      </c>
      <c r="B2043" s="208">
        <f t="shared" si="160"/>
        <v>4.4440446078903148E-3</v>
      </c>
      <c r="C2043" s="208">
        <f t="shared" ref="C2043:C2106" si="162">$C$2*COS(B2043*$B$2*360)</f>
        <v>-0.94983567928272439</v>
      </c>
      <c r="D2043" s="208">
        <f t="shared" si="158"/>
        <v>1.8253372183047829</v>
      </c>
      <c r="E2043" s="208">
        <f>-((C2043-C2042)/($A$3))*$E$2*'PID Reaction'!$H$4</f>
        <v>-1.8690720058613923</v>
      </c>
      <c r="F2043" s="208">
        <f t="shared" si="159"/>
        <v>2.1172983756024077</v>
      </c>
    </row>
    <row r="2044" spans="1:6" x14ac:dyDescent="0.25">
      <c r="A2044" s="208">
        <f t="shared" si="161"/>
        <v>0.25474999999998582</v>
      </c>
      <c r="B2044" s="208">
        <f t="shared" si="160"/>
        <v>4.4462262694553072E-3</v>
      </c>
      <c r="C2044" s="208">
        <f t="shared" si="162"/>
        <v>-0.93263902314518332</v>
      </c>
      <c r="D2044" s="208">
        <f t="shared" si="158"/>
        <v>1.7922897163390248</v>
      </c>
      <c r="E2044" s="208">
        <f>-((C2044-C2043)/($A$3))*$E$2*'PID Reaction'!$H$4</f>
        <v>-2.1832874632222135</v>
      </c>
      <c r="F2044" s="208">
        <f t="shared" si="159"/>
        <v>1.9146380424416518</v>
      </c>
    </row>
    <row r="2045" spans="1:6" x14ac:dyDescent="0.25">
      <c r="A2045" s="208">
        <f t="shared" si="161"/>
        <v>0.25487499999998581</v>
      </c>
      <c r="B2045" s="208">
        <f t="shared" si="160"/>
        <v>4.4484079310202996E-3</v>
      </c>
      <c r="C2045" s="208">
        <f t="shared" si="162"/>
        <v>-0.91301225810863185</v>
      </c>
      <c r="D2045" s="208">
        <f t="shared" si="158"/>
        <v>1.7545721768976823</v>
      </c>
      <c r="E2045" s="208">
        <f>-((C2045-C2044)/($A$3))*$E$2*'PID Reaction'!$H$4</f>
        <v>-2.4918140890405751</v>
      </c>
      <c r="F2045" s="208">
        <f t="shared" si="159"/>
        <v>1.706988877771757</v>
      </c>
    </row>
    <row r="2046" spans="1:6" x14ac:dyDescent="0.25">
      <c r="A2046" s="208">
        <f t="shared" si="161"/>
        <v>0.25499999999998579</v>
      </c>
      <c r="B2046" s="208">
        <f t="shared" si="160"/>
        <v>4.4505895925852921E-3</v>
      </c>
      <c r="C2046" s="208">
        <f t="shared" si="162"/>
        <v>-0.89100652419100235</v>
      </c>
      <c r="D2046" s="208">
        <f t="shared" si="158"/>
        <v>1.7122828777988168</v>
      </c>
      <c r="E2046" s="208">
        <f>-((C2046-C2045)/($A$3))*$E$2*'PID Reaction'!$H$4</f>
        <v>-2.7938479781822405</v>
      </c>
      <c r="F2046" s="208">
        <f t="shared" si="159"/>
        <v>1.494891937746688</v>
      </c>
    </row>
    <row r="2047" spans="1:6" x14ac:dyDescent="0.25">
      <c r="A2047" s="208">
        <f t="shared" si="161"/>
        <v>0.25512499999998578</v>
      </c>
      <c r="B2047" s="208">
        <f t="shared" si="160"/>
        <v>4.4527712541502854E-3</v>
      </c>
      <c r="C2047" s="208">
        <f t="shared" si="162"/>
        <v>-0.86667916011445867</v>
      </c>
      <c r="D2047" s="208">
        <f t="shared" si="158"/>
        <v>1.6655320091583601</v>
      </c>
      <c r="E2047" s="208">
        <f>-((C2047-C2046)/($A$3))*$E$2*'PID Reaction'!$H$4</f>
        <v>-3.0886021431579849</v>
      </c>
      <c r="F2047" s="208">
        <f t="shared" si="159"/>
        <v>1.2788998677615517</v>
      </c>
    </row>
    <row r="2048" spans="1:6" x14ac:dyDescent="0.25">
      <c r="A2048" s="208">
        <f t="shared" si="161"/>
        <v>0.25524999999998577</v>
      </c>
      <c r="B2048" s="208">
        <f t="shared" si="160"/>
        <v>4.4549529157152778E-3</v>
      </c>
      <c r="C2048" s="208">
        <f t="shared" si="162"/>
        <v>-0.84009355390208873</v>
      </c>
      <c r="D2048" s="208">
        <f t="shared" si="158"/>
        <v>1.6144413862758002</v>
      </c>
      <c r="E2048" s="208">
        <f>-((C2048-C2047)/($A$3))*$E$2*'PID Reaction'!$H$4</f>
        <v>-3.375308564722487</v>
      </c>
      <c r="F2048" s="208">
        <f t="shared" si="159"/>
        <v>1.0595754624650389</v>
      </c>
    </row>
    <row r="2049" spans="1:6" x14ac:dyDescent="0.25">
      <c r="A2049" s="208">
        <f t="shared" si="161"/>
        <v>0.25537499999998575</v>
      </c>
      <c r="B2049" s="208">
        <f t="shared" si="160"/>
        <v>4.4571345772802702E-3</v>
      </c>
      <c r="C2049" s="208">
        <f t="shared" si="162"/>
        <v>-0.81131897771241757</v>
      </c>
      <c r="D2049" s="208">
        <f t="shared" si="158"/>
        <v>1.5591441322290613</v>
      </c>
      <c r="E2049" s="208">
        <f>-((C2049-C2048)/($A$3))*$E$2*'PID Reaction'!$H$4</f>
        <v>-3.6532201930406503</v>
      </c>
      <c r="F2049" s="208">
        <f t="shared" si="159"/>
        <v>0.83749019932694035</v>
      </c>
    </row>
    <row r="2050" spans="1:6" x14ac:dyDescent="0.25">
      <c r="A2050" s="208">
        <f t="shared" si="161"/>
        <v>0.25549999999998574</v>
      </c>
      <c r="B2050" s="208">
        <f t="shared" si="160"/>
        <v>4.4593162388452635E-3</v>
      </c>
      <c r="C2050" s="208">
        <f t="shared" si="162"/>
        <v>-0.78043040734196489</v>
      </c>
      <c r="D2050" s="208">
        <f t="shared" si="158"/>
        <v>1.4997843310053476</v>
      </c>
      <c r="E2050" s="208">
        <f>-((C2050-C2049)/($A$3))*$E$2*'PID Reaction'!$H$4</f>
        <v>-3.9216128942326711</v>
      </c>
      <c r="F2050" s="208">
        <f t="shared" si="159"/>
        <v>0.6132227495808904</v>
      </c>
    </row>
    <row r="2051" spans="1:6" x14ac:dyDescent="0.25">
      <c r="A2051" s="208">
        <f t="shared" si="161"/>
        <v>0.25562499999998572</v>
      </c>
      <c r="B2051" s="208">
        <f t="shared" si="160"/>
        <v>4.4614979004102559E-3</v>
      </c>
      <c r="C2051" s="208">
        <f t="shared" si="162"/>
        <v>-0.74750832686645818</v>
      </c>
      <c r="D2051" s="208">
        <f t="shared" si="158"/>
        <v>1.4365166520723474</v>
      </c>
      <c r="E2051" s="208">
        <f>-((C2051-C2050)/($A$3))*$E$2*'PID Reaction'!$H$4</f>
        <v>-4.1797873371703318</v>
      </c>
      <c r="F2051" s="208">
        <f t="shared" si="159"/>
        <v>0.38735747042409918</v>
      </c>
    </row>
    <row r="2052" spans="1:6" x14ac:dyDescent="0.25">
      <c r="A2052" s="208">
        <f t="shared" si="161"/>
        <v>0.25574999999998571</v>
      </c>
      <c r="B2052" s="208">
        <f t="shared" si="160"/>
        <v>4.4636795619752484E-3</v>
      </c>
      <c r="C2052" s="208">
        <f t="shared" si="162"/>
        <v>-0.71263851892930286</v>
      </c>
      <c r="D2052" s="208">
        <f t="shared" si="158"/>
        <v>1.3695059473671984</v>
      </c>
      <c r="E2052" s="208">
        <f>-((C2052-C2051)/($A$3))*$E$2*'PID Reaction'!$H$4</f>
        <v>-4.4270708157012404</v>
      </c>
      <c r="F2052" s="208">
        <f t="shared" si="159"/>
        <v>0.1604828824002052</v>
      </c>
    </row>
    <row r="2053" spans="1:6" x14ac:dyDescent="0.25">
      <c r="A2053" s="208">
        <f t="shared" si="161"/>
        <v>0.2558749999999857</v>
      </c>
      <c r="B2053" s="208">
        <f t="shared" si="160"/>
        <v>4.4658612235402408E-3</v>
      </c>
      <c r="C2053" s="208">
        <f t="shared" si="162"/>
        <v>-0.67591184122402859</v>
      </c>
      <c r="D2053" s="208">
        <f t="shared" si="158"/>
        <v>1.2989268217538648</v>
      </c>
      <c r="E2053" s="208">
        <f>-((C2053-C2052)/($A$3))*$E$2*'PID Reaction'!$H$4</f>
        <v>-4.6628190014616209</v>
      </c>
      <c r="F2053" s="208">
        <f t="shared" si="159"/>
        <v>-6.6809864065586644E-2</v>
      </c>
    </row>
    <row r="2054" spans="1:6" x14ac:dyDescent="0.25">
      <c r="A2054" s="208">
        <f t="shared" si="161"/>
        <v>0.25599999999998568</v>
      </c>
      <c r="B2054" s="208">
        <f t="shared" si="160"/>
        <v>4.4680428851052341E-3</v>
      </c>
      <c r="C2054" s="208">
        <f t="shared" si="162"/>
        <v>-0.63742398975319969</v>
      </c>
      <c r="D2054" s="208">
        <f t="shared" si="158"/>
        <v>1.2249631780683139</v>
      </c>
      <c r="E2054" s="208">
        <f>-((C2054-C2053)/($A$3))*$E$2*'PID Reaction'!$H$4</f>
        <v>-4.8864176227364355</v>
      </c>
      <c r="F2054" s="208">
        <f t="shared" si="159"/>
        <v>-0.29392852898295729</v>
      </c>
    </row>
    <row r="2055" spans="1:6" x14ac:dyDescent="0.25">
      <c r="A2055" s="208">
        <f t="shared" si="161"/>
        <v>0.25612499999998567</v>
      </c>
      <c r="B2055" s="208">
        <f t="shared" si="160"/>
        <v>4.4702245466702265E-3</v>
      </c>
      <c r="C2055" s="208">
        <f t="shared" si="162"/>
        <v>-0.59727524948026089</v>
      </c>
      <c r="D2055" s="208">
        <f t="shared" si="158"/>
        <v>1.1478077379361966</v>
      </c>
      <c r="E2055" s="208">
        <f>-((C2055-C2054)/($A$3))*$E$2*'PID Reaction'!$H$4</f>
        <v>-5.0972840650523095</v>
      </c>
      <c r="F2055" s="208">
        <f t="shared" si="159"/>
        <v>-0.52028132595338739</v>
      </c>
    </row>
    <row r="2056" spans="1:6" x14ac:dyDescent="0.25">
      <c r="A2056" s="208">
        <f t="shared" si="161"/>
        <v>0.25624999999998566</v>
      </c>
      <c r="B2056" s="208">
        <f t="shared" si="160"/>
        <v>4.4724062082352189E-3</v>
      </c>
      <c r="C2056" s="208">
        <f t="shared" si="162"/>
        <v>-0.55557023302449127</v>
      </c>
      <c r="D2056" s="208">
        <f t="shared" ref="D2056:D2119" si="163">-C2056*$D$2*$H$2</f>
        <v>1.0676615396124858</v>
      </c>
      <c r="E2056" s="208">
        <f>-((C2056-C2055)/($A$3))*$E$2*'PID Reaction'!$H$4</f>
        <v>-5.2948688892245119</v>
      </c>
      <c r="F2056" s="208">
        <f t="shared" ref="F2056:F2119" si="164">F2055+$F$3*(E2056-F2055)</f>
        <v>-0.74527846414379373</v>
      </c>
    </row>
    <row r="2057" spans="1:6" x14ac:dyDescent="0.25">
      <c r="A2057" s="208">
        <f t="shared" si="161"/>
        <v>0.25637499999998564</v>
      </c>
      <c r="B2057" s="208">
        <f t="shared" si="160"/>
        <v>4.4745878698002114E-3</v>
      </c>
      <c r="C2057" s="208">
        <f t="shared" si="162"/>
        <v>-0.51241760807946168</v>
      </c>
      <c r="D2057" s="208">
        <f t="shared" si="163"/>
        <v>0.98473341415062476</v>
      </c>
      <c r="E2057" s="208">
        <f>-((C2057-C2056)/($A$3))*$E$2*'PID Reaction'!$H$4</f>
        <v>-5.4786572630209545</v>
      </c>
      <c r="F2057" s="208">
        <f t="shared" si="164"/>
        <v>-0.96833368506194617</v>
      </c>
    </row>
    <row r="2058" spans="1:6" x14ac:dyDescent="0.25">
      <c r="A2058" s="208">
        <f t="shared" si="161"/>
        <v>0.25649999999998563</v>
      </c>
      <c r="B2058" s="208">
        <f t="shared" si="160"/>
        <v>4.4767695313652047E-3</v>
      </c>
      <c r="C2058" s="208">
        <f t="shared" si="162"/>
        <v>-0.46792981426575597</v>
      </c>
      <c r="D2058" s="208">
        <f t="shared" si="163"/>
        <v>0.89923944126707389</v>
      </c>
      <c r="E2058" s="208">
        <f>-((C2058-C2057)/($A$3))*$E$2*'PID Reaction'!$H$4</f>
        <v>-5.6481703025880758</v>
      </c>
      <c r="F2058" s="208">
        <f t="shared" si="164"/>
        <v>-1.1888657901262552</v>
      </c>
    </row>
    <row r="2059" spans="1:6" x14ac:dyDescent="0.25">
      <c r="A2059" s="208">
        <f t="shared" si="161"/>
        <v>0.25662499999998561</v>
      </c>
      <c r="B2059" s="208">
        <f t="shared" si="160"/>
        <v>4.4789511929301971E-3</v>
      </c>
      <c r="C2059" s="208">
        <f t="shared" si="162"/>
        <v>-0.42222277015529341</v>
      </c>
      <c r="D2059" s="208">
        <f t="shared" si="163"/>
        <v>0.81140238631823358</v>
      </c>
      <c r="E2059" s="208">
        <f>-((C2059-C2058)/($A$3))*$E$2*'PID Reaction'!$H$4</f>
        <v>-5.8029663202643258</v>
      </c>
      <c r="F2059" s="208">
        <f t="shared" si="164"/>
        <v>-1.4063001550523531</v>
      </c>
    </row>
    <row r="2060" spans="1:6" x14ac:dyDescent="0.25">
      <c r="A2060" s="208">
        <f t="shared" si="161"/>
        <v>0.2567499999999856</v>
      </c>
      <c r="B2060" s="208">
        <f t="shared" si="160"/>
        <v>4.4811328544951895E-3</v>
      </c>
      <c r="C2060" s="208">
        <f t="shared" si="162"/>
        <v>-0.37541557123074315</v>
      </c>
      <c r="D2060" s="208">
        <f t="shared" si="163"/>
        <v>0.72145111985696841</v>
      </c>
      <c r="E2060" s="208">
        <f>-((C2060-C2059)/($A$3))*$E$2*'PID Reaction'!$H$4</f>
        <v>-5.9426419754609014</v>
      </c>
      <c r="F2060" s="208">
        <f t="shared" si="164"/>
        <v>-1.6200702271098677</v>
      </c>
    </row>
    <row r="2061" spans="1:6" x14ac:dyDescent="0.25">
      <c r="A2061" s="208">
        <f t="shared" si="161"/>
        <v>0.25687499999998559</v>
      </c>
      <c r="B2061" s="208">
        <f t="shared" si="160"/>
        <v>4.4833145160601828E-3</v>
      </c>
      <c r="C2061" s="208">
        <f t="shared" si="162"/>
        <v>-0.32763017956724516</v>
      </c>
      <c r="D2061" s="208">
        <f t="shared" si="163"/>
        <v>0.6296200212815577</v>
      </c>
      <c r="E2061" s="208">
        <f>-((C2061-C2060)/($A$3))*$E$2*'PID Reaction'!$H$4</f>
        <v>-6.0668333255977043</v>
      </c>
      <c r="F2061" s="208">
        <f t="shared" si="164"/>
        <v>-1.8296190013468212</v>
      </c>
    </row>
    <row r="2062" spans="1:6" x14ac:dyDescent="0.25">
      <c r="A2062" s="208">
        <f t="shared" si="161"/>
        <v>0.25699999999998557</v>
      </c>
      <c r="B2062" s="208">
        <f t="shared" si="160"/>
        <v>4.4854961776251753E-3</v>
      </c>
      <c r="C2062" s="208">
        <f t="shared" si="162"/>
        <v>-0.27899110604488475</v>
      </c>
      <c r="D2062" s="208">
        <f t="shared" si="163"/>
        <v>0.53614836813069688</v>
      </c>
      <c r="E2062" s="208">
        <f>-((C2062-C2061)/($A$3))*$E$2*'PID Reaction'!$H$4</f>
        <v>-6.1752167743988764</v>
      </c>
      <c r="F2062" s="208">
        <f t="shared" si="164"/>
        <v>-2.0344004719359687</v>
      </c>
    </row>
    <row r="2063" spans="1:6" x14ac:dyDescent="0.25">
      <c r="A2063" s="208">
        <f t="shared" si="161"/>
        <v>0.25712499999998556</v>
      </c>
      <c r="B2063" s="208">
        <f t="shared" si="160"/>
        <v>4.4876778391901677E-3</v>
      </c>
      <c r="C2063" s="208">
        <f t="shared" si="162"/>
        <v>-0.22962508591969183</v>
      </c>
      <c r="D2063" s="208">
        <f t="shared" si="163"/>
        <v>0.44127971261530863</v>
      </c>
      <c r="E2063" s="208">
        <f>-((C2063-C2062)/($A$3))*$E$2*'PID Reaction'!$H$4</f>
        <v>-6.2675099150944922</v>
      </c>
      <c r="F2063" s="208">
        <f t="shared" si="164"/>
        <v>-2.2338810548629948</v>
      </c>
    </row>
    <row r="2064" spans="1:6" x14ac:dyDescent="0.25">
      <c r="A2064" s="208">
        <f t="shared" si="161"/>
        <v>0.25724999999998555</v>
      </c>
      <c r="B2064" s="208">
        <f t="shared" si="160"/>
        <v>4.4898595007551601E-3</v>
      </c>
      <c r="C2064" s="208">
        <f t="shared" si="162"/>
        <v>-0.1796607485990124</v>
      </c>
      <c r="D2064" s="208">
        <f t="shared" si="163"/>
        <v>0.34526124701266614</v>
      </c>
      <c r="E2064" s="208">
        <f>-((C2064-C2063)/($A$3))*$E$2*'PID Reaction'!$H$4</f>
        <v>-6.3434722662334595</v>
      </c>
      <c r="F2064" s="208">
        <f t="shared" si="164"/>
        <v>-2.4275409782464741</v>
      </c>
    </row>
    <row r="2065" spans="1:6" x14ac:dyDescent="0.25">
      <c r="A2065" s="208">
        <f t="shared" si="161"/>
        <v>0.25737499999998553</v>
      </c>
      <c r="B2065" s="208">
        <f t="shared" si="160"/>
        <v>4.4920411623201534E-3</v>
      </c>
      <c r="C2065" s="208">
        <f t="shared" si="162"/>
        <v>-0.1292282824812693</v>
      </c>
      <c r="D2065" s="208">
        <f t="shared" si="163"/>
        <v>0.24834315957555447</v>
      </c>
      <c r="E2065" s="208">
        <f>-((C2065-C2064)/($A$3))*$E$2*'PID Reaction'!$H$4</f>
        <v>-6.4029058983086635</v>
      </c>
      <c r="F2065" s="208">
        <f t="shared" si="164"/>
        <v>-2.6148756366695634</v>
      </c>
    </row>
    <row r="2066" spans="1:6" x14ac:dyDescent="0.25">
      <c r="A2066" s="208">
        <f t="shared" si="161"/>
        <v>0.25749999999998552</v>
      </c>
      <c r="B2066" s="208">
        <f t="shared" si="160"/>
        <v>4.4942228238851458E-3</v>
      </c>
      <c r="C2066" s="208">
        <f t="shared" si="162"/>
        <v>-7.8459095733755368E-2</v>
      </c>
      <c r="D2066" s="208">
        <f t="shared" si="163"/>
        <v>0.15077798263538705</v>
      </c>
      <c r="E2066" s="208">
        <f>-((C2066-C2065)/($A$3))*$E$2*'PID Reaction'!$H$4</f>
        <v>-6.4456559494643688</v>
      </c>
      <c r="F2066" s="208">
        <f t="shared" si="164"/>
        <v>-2.7953969059924519</v>
      </c>
    </row>
    <row r="2067" spans="1:6" x14ac:dyDescent="0.25">
      <c r="A2067" s="208">
        <f t="shared" si="161"/>
        <v>0.2576249999999855</v>
      </c>
      <c r="B2067" s="208">
        <f t="shared" si="160"/>
        <v>4.4964044854501383E-3</v>
      </c>
      <c r="C2067" s="208">
        <f t="shared" si="162"/>
        <v>-2.7485473891799093E-2</v>
      </c>
      <c r="D2067" s="208">
        <f t="shared" si="163"/>
        <v>5.281993459682599E-2</v>
      </c>
      <c r="E2067" s="208">
        <f>-((C2067-C2066)/($A$3))*$E$2*'PID Reaction'!$H$4</f>
        <v>-6.4716110290547686</v>
      </c>
      <c r="F2067" s="208">
        <f t="shared" si="164"/>
        <v>-2.968634415222986</v>
      </c>
    </row>
    <row r="2068" spans="1:6" x14ac:dyDescent="0.25">
      <c r="A2068" s="208">
        <f t="shared" si="161"/>
        <v>0.25774999999998549</v>
      </c>
      <c r="B2068" s="208">
        <f t="shared" si="160"/>
        <v>4.4985861470151316E-3</v>
      </c>
      <c r="C2068" s="208">
        <f t="shared" si="162"/>
        <v>2.3559764827698951E-2</v>
      </c>
      <c r="D2068" s="208">
        <f t="shared" si="163"/>
        <v>-4.5275742459982185E-2</v>
      </c>
      <c r="E2068" s="208">
        <f>-((C2068-C2067)/($A$3))*$E$2*'PID Reaction'!$H$4</f>
        <v>-6.4807035078274717</v>
      </c>
      <c r="F2068" s="208">
        <f t="shared" si="164"/>
        <v>-3.1341367721263764</v>
      </c>
    </row>
    <row r="2069" spans="1:6" x14ac:dyDescent="0.25">
      <c r="A2069" s="208">
        <f t="shared" si="161"/>
        <v>0.25787499999998548</v>
      </c>
      <c r="B2069" s="208">
        <f t="shared" si="160"/>
        <v>4.500767808580124E-3</v>
      </c>
      <c r="C2069" s="208">
        <f t="shared" si="162"/>
        <v>7.4543615600965646E-2</v>
      </c>
      <c r="D2069" s="208">
        <f t="shared" si="163"/>
        <v>-0.14325344784499974</v>
      </c>
      <c r="E2069" s="208">
        <f>-((C2069-C2068)/($A$3))*$E$2*'PID Reaction'!$H$4</f>
        <v>-6.4729096941739392</v>
      </c>
      <c r="F2069" s="208">
        <f t="shared" si="164"/>
        <v>-3.2914727393850138</v>
      </c>
    </row>
    <row r="2070" spans="1:6" x14ac:dyDescent="0.25">
      <c r="A2070" s="208">
        <f t="shared" si="161"/>
        <v>0.25799999999998546</v>
      </c>
      <c r="B2070" s="208">
        <f t="shared" si="160"/>
        <v>4.5029494701451164E-3</v>
      </c>
      <c r="C2070" s="208">
        <f t="shared" si="162"/>
        <v>0.12533323355841144</v>
      </c>
      <c r="D2070" s="208">
        <f t="shared" si="163"/>
        <v>-0.24085788825854162</v>
      </c>
      <c r="E2070" s="208">
        <f>-((C2070-C2069)/($A$3))*$E$2*'PID Reaction'!$H$4</f>
        <v>-6.4482498958773178</v>
      </c>
      <c r="F2070" s="208">
        <f t="shared" si="164"/>
        <v>-3.4402323582428584</v>
      </c>
    </row>
    <row r="2071" spans="1:6" x14ac:dyDescent="0.25">
      <c r="A2071" s="208">
        <f t="shared" si="161"/>
        <v>0.25812499999998545</v>
      </c>
      <c r="B2071" s="208">
        <f t="shared" si="160"/>
        <v>4.5051311317101089E-3</v>
      </c>
      <c r="C2071" s="208">
        <f t="shared" si="162"/>
        <v>0.17579627992848021</v>
      </c>
      <c r="D2071" s="208">
        <f t="shared" si="163"/>
        <v>-0.33783474298975757</v>
      </c>
      <c r="E2071" s="208">
        <f>-((C2071-C2070)/($A$3))*$E$2*'PID Reaction'!$H$4</f>
        <v>-6.4067883671439301</v>
      </c>
      <c r="F2071" s="208">
        <f t="shared" si="164"/>
        <v>-3.5800280167032525</v>
      </c>
    </row>
    <row r="2072" spans="1:6" x14ac:dyDescent="0.25">
      <c r="A2072" s="208">
        <f t="shared" si="161"/>
        <v>0.25824999999998544</v>
      </c>
      <c r="B2072" s="208">
        <f t="shared" si="160"/>
        <v>4.5073127932751022E-3</v>
      </c>
      <c r="C2072" s="208">
        <f t="shared" si="162"/>
        <v>0.22580126686331906</v>
      </c>
      <c r="D2072" s="208">
        <f t="shared" si="163"/>
        <v>-0.4339313265819148</v>
      </c>
      <c r="E2072" s="208">
        <f>-((C2072-C2071)/($A$3))*$E$2*'PID Reaction'!$H$4</f>
        <v>-6.3486331412471397</v>
      </c>
      <c r="F2072" s="208">
        <f t="shared" si="164"/>
        <v>-3.7104954595026243</v>
      </c>
    </row>
    <row r="2073" spans="1:6" x14ac:dyDescent="0.25">
      <c r="A2073" s="208">
        <f t="shared" si="161"/>
        <v>0.25837499999998542</v>
      </c>
      <c r="B2073" s="208">
        <f t="shared" si="160"/>
        <v>4.5094944548400946E-3</v>
      </c>
      <c r="C2073" s="208">
        <f t="shared" si="162"/>
        <v>0.27521790004666996</v>
      </c>
      <c r="D2073" s="208">
        <f t="shared" si="163"/>
        <v>-0.52889724723568765</v>
      </c>
      <c r="E2073" s="208">
        <f>-((C2073-C2072)/($A$3))*$E$2*'PID Reaction'!$H$4</f>
        <v>-6.2739357489582304</v>
      </c>
      <c r="F2073" s="208">
        <f t="shared" si="164"/>
        <v>-3.8312947372216715</v>
      </c>
    </row>
    <row r="2074" spans="1:6" x14ac:dyDescent="0.25">
      <c r="A2074" s="208">
        <f t="shared" si="161"/>
        <v>0.25849999999998541</v>
      </c>
      <c r="B2074" s="208">
        <f t="shared" si="160"/>
        <v>4.511676116405087E-3</v>
      </c>
      <c r="C2074" s="208">
        <f t="shared" si="162"/>
        <v>0.32391741819250625</v>
      </c>
      <c r="D2074" s="208">
        <f t="shared" si="163"/>
        <v>-0.62248505923726705</v>
      </c>
      <c r="E2074" s="208">
        <f>-((C2074-C2073)/($A$3))*$E$2*'PID Reaction'!$H$4</f>
        <v>-6.1828908237953746</v>
      </c>
      <c r="F2074" s="208">
        <f t="shared" si="164"/>
        <v>-3.9421110920685281</v>
      </c>
    </row>
    <row r="2075" spans="1:6" x14ac:dyDescent="0.25">
      <c r="A2075" s="208">
        <f t="shared" si="161"/>
        <v>0.25862499999998539</v>
      </c>
      <c r="B2075" s="208">
        <f t="shared" si="160"/>
        <v>4.5138577779700794E-3</v>
      </c>
      <c r="C2075" s="208">
        <f t="shared" si="162"/>
        <v>0.37177292854866251</v>
      </c>
      <c r="D2075" s="208">
        <f t="shared" si="163"/>
        <v>-0.71445090770910669</v>
      </c>
      <c r="E2075" s="208">
        <f>-((C2075-C2074)/($A$3))*$E$2*'PID Reaction'!$H$4</f>
        <v>-6.0757355948175977</v>
      </c>
      <c r="F2075" s="208">
        <f t="shared" si="164"/>
        <v>-4.0426557780188626</v>
      </c>
    </row>
    <row r="2076" spans="1:6" x14ac:dyDescent="0.25">
      <c r="A2076" s="208">
        <f t="shared" si="161"/>
        <v>0.25874999999998538</v>
      </c>
      <c r="B2076" s="208">
        <f t="shared" si="160"/>
        <v>4.5160394395350727E-3</v>
      </c>
      <c r="C2076" s="208">
        <f t="shared" si="162"/>
        <v>0.41865973753199981</v>
      </c>
      <c r="D2076" s="208">
        <f t="shared" si="163"/>
        <v>-0.80455516400474536</v>
      </c>
      <c r="E2076" s="208">
        <f>-((C2076-C2075)/($A$3))*$E$2*'PID Reaction'!$H$4</f>
        <v>-5.9527492685245029</v>
      </c>
      <c r="F2076" s="208">
        <f t="shared" si="164"/>
        <v>-4.1326668131804958</v>
      </c>
    </row>
    <row r="2077" spans="1:6" x14ac:dyDescent="0.25">
      <c r="A2077" s="208">
        <f t="shared" si="161"/>
        <v>0.25887499999998537</v>
      </c>
      <c r="B2077" s="208">
        <f t="shared" si="160"/>
        <v>4.5182211011000652E-3</v>
      </c>
      <c r="C2077" s="208">
        <f t="shared" si="162"/>
        <v>0.46445567563326373</v>
      </c>
      <c r="D2077" s="208">
        <f t="shared" si="163"/>
        <v>-0.8925630500914683</v>
      </c>
      <c r="E2077" s="208">
        <f>-((C2077-C2076)/($A$3))*$E$2*'PID Reaction'!$H$4</f>
        <v>-5.8142523013364666</v>
      </c>
      <c r="F2077" s="208">
        <f t="shared" si="164"/>
        <v>-4.2119096624201058</v>
      </c>
    </row>
    <row r="2078" spans="1:6" x14ac:dyDescent="0.25">
      <c r="A2078" s="208">
        <f t="shared" si="161"/>
        <v>0.25899999999998535</v>
      </c>
      <c r="B2078" s="208">
        <f t="shared" si="160"/>
        <v>4.5204027626650576E-3</v>
      </c>
      <c r="C2078" s="208">
        <f t="shared" si="162"/>
        <v>0.50904141574521555</v>
      </c>
      <c r="D2078" s="208">
        <f t="shared" si="163"/>
        <v>-0.9782452502942105</v>
      </c>
      <c r="E2078" s="208">
        <f>-((C2078-C2077)/($A$3))*$E$2*'PID Reaction'!$H$4</f>
        <v>-5.6606055646134026</v>
      </c>
      <c r="F2078" s="208">
        <f t="shared" si="164"/>
        <v>-4.2801778484743469</v>
      </c>
    </row>
    <row r="2079" spans="1:6" x14ac:dyDescent="0.25">
      <c r="A2079" s="208">
        <f t="shared" si="161"/>
        <v>0.25912499999998534</v>
      </c>
      <c r="B2079" s="208">
        <f t="shared" si="160"/>
        <v>4.5225844242300509E-3</v>
      </c>
      <c r="C2079" s="208">
        <f t="shared" si="162"/>
        <v>0.55230078408453376</v>
      </c>
      <c r="D2079" s="208">
        <f t="shared" si="163"/>
        <v>-1.0613785088066121</v>
      </c>
      <c r="E2079" s="208">
        <f>-((C2079-C2078)/($A$3))*$E$2*'PID Reaction'!$H$4</f>
        <v>-5.4922094043598388</v>
      </c>
      <c r="F2079" s="208">
        <f t="shared" si="164"/>
        <v>-4.33729348995268</v>
      </c>
    </row>
    <row r="2080" spans="1:6" x14ac:dyDescent="0.25">
      <c r="A2080" s="208">
        <f t="shared" si="161"/>
        <v>0.25924999999998533</v>
      </c>
      <c r="B2080" s="208">
        <f t="shared" si="160"/>
        <v>4.5247660857950433E-3</v>
      </c>
      <c r="C2080" s="208">
        <f t="shared" si="162"/>
        <v>0.59412106289722166</v>
      </c>
      <c r="D2080" s="208">
        <f t="shared" si="163"/>
        <v>-1.1417462114121069</v>
      </c>
      <c r="E2080" s="208">
        <f>-((C2080-C2079)/($A$3))*$E$2*'PID Reaction'!$H$4</f>
        <v>-5.3095025980588559</v>
      </c>
      <c r="F2080" s="208">
        <f t="shared" si="164"/>
        <v>-4.3831077648293721</v>
      </c>
    </row>
    <row r="2081" spans="1:6" x14ac:dyDescent="0.25">
      <c r="A2081" s="208">
        <f t="shared" si="161"/>
        <v>0.25937499999998531</v>
      </c>
      <c r="B2081" s="208">
        <f t="shared" si="160"/>
        <v>4.5269477473600358E-3</v>
      </c>
      <c r="C2081" s="208">
        <f t="shared" si="162"/>
        <v>0.63439328415899521</v>
      </c>
      <c r="D2081" s="208">
        <f t="shared" si="163"/>
        <v>-1.2191389498997074</v>
      </c>
      <c r="E2081" s="208">
        <f>-((C2081-C2080)/($A$3))*$E$2*'PID Reaction'!$H$4</f>
        <v>-5.1129612113947687</v>
      </c>
      <c r="F2081" s="208">
        <f t="shared" si="164"/>
        <v>-4.4175012982182782</v>
      </c>
    </row>
    <row r="2082" spans="1:6" x14ac:dyDescent="0.25">
      <c r="A2082" s="208">
        <f t="shared" si="161"/>
        <v>0.2594999999999853</v>
      </c>
      <c r="B2082" s="208">
        <f t="shared" si="160"/>
        <v>4.5291294089250282E-3</v>
      </c>
      <c r="C2082" s="208">
        <f t="shared" si="162"/>
        <v>0.67301251350532443</v>
      </c>
      <c r="D2082" s="208">
        <f t="shared" si="163"/>
        <v>-1.2933550677037224</v>
      </c>
      <c r="E2082" s="208">
        <f>-((C2082-C2081)/($A$3))*$E$2*'PID Reaction'!$H$4</f>
        <v>-4.9030973578099575</v>
      </c>
      <c r="F2082" s="208">
        <f t="shared" si="164"/>
        <v>-4.4403844734196589</v>
      </c>
    </row>
    <row r="2083" spans="1:6" x14ac:dyDescent="0.25">
      <c r="A2083" s="208">
        <f t="shared" si="161"/>
        <v>0.25962499999998528</v>
      </c>
      <c r="B2083" s="208">
        <f t="shared" si="160"/>
        <v>4.5313110704900215E-3</v>
      </c>
      <c r="C2083" s="208">
        <f t="shared" si="162"/>
        <v>0.7098781236510644</v>
      </c>
      <c r="D2083" s="208">
        <f t="shared" si="163"/>
        <v>-1.3642011853451965</v>
      </c>
      <c r="E2083" s="208">
        <f>-((C2083-C2082)/($A$3))*$E$2*'PID Reaction'!$H$4</f>
        <v>-4.680457864103146</v>
      </c>
      <c r="F2083" s="208">
        <f t="shared" si="164"/>
        <v>-4.451697665427063</v>
      </c>
    </row>
    <row r="2084" spans="1:6" x14ac:dyDescent="0.25">
      <c r="A2084" s="208">
        <f t="shared" si="161"/>
        <v>0.25974999999998527</v>
      </c>
      <c r="B2084" s="208">
        <f t="shared" si="160"/>
        <v>4.5334927320550139E-3</v>
      </c>
      <c r="C2084" s="208">
        <f t="shared" si="162"/>
        <v>0.74489405658760055</v>
      </c>
      <c r="D2084" s="208">
        <f t="shared" si="163"/>
        <v>-1.4314927043066554</v>
      </c>
      <c r="E2084" s="208">
        <f>-((C2084-C2083)/($A$3))*$E$2*'PID Reaction'!$H$4</f>
        <v>-4.4456228456226299</v>
      </c>
      <c r="F2084" s="208">
        <f t="shared" si="164"/>
        <v>-4.4514113962880204</v>
      </c>
    </row>
    <row r="2085" spans="1:6" x14ac:dyDescent="0.25">
      <c r="A2085" s="208">
        <f t="shared" si="161"/>
        <v>0.25987499999998526</v>
      </c>
      <c r="B2085" s="208">
        <f t="shared" si="160"/>
        <v>4.5356743936200063E-3</v>
      </c>
      <c r="C2085" s="208">
        <f t="shared" si="162"/>
        <v>0.77796907387425174</v>
      </c>
      <c r="D2085" s="208">
        <f t="shared" si="163"/>
        <v>-1.4950542880271047</v>
      </c>
      <c r="E2085" s="208">
        <f>-((C2085-C2084)/($A$3))*$E$2*'PID Reaction'!$H$4</f>
        <v>-4.1992041947132348</v>
      </c>
      <c r="F2085" s="208">
        <f t="shared" si="164"/>
        <v>-4.439526411913274</v>
      </c>
    </row>
    <row r="2086" spans="1:6" x14ac:dyDescent="0.25">
      <c r="A2086" s="208">
        <f t="shared" si="161"/>
        <v>0.25999999999998524</v>
      </c>
      <c r="B2086" s="208">
        <f t="shared" si="160"/>
        <v>4.5378560551849996E-3</v>
      </c>
      <c r="C2086" s="208">
        <f t="shared" si="162"/>
        <v>0.8090169943714054</v>
      </c>
      <c r="D2086" s="208">
        <f t="shared" si="163"/>
        <v>-1.5547203187633047</v>
      </c>
      <c r="E2086" s="208">
        <f>-((C2086-C2085)/($A$3))*$E$2*'PID Reaction'!$H$4</f>
        <v>-3.9418439863186281</v>
      </c>
      <c r="F2086" s="208">
        <f t="shared" si="164"/>
        <v>-4.4160736801322411</v>
      </c>
    </row>
    <row r="2087" spans="1:6" x14ac:dyDescent="0.25">
      <c r="A2087" s="208">
        <f t="shared" si="161"/>
        <v>0.26012499999998523</v>
      </c>
      <c r="B2087" s="208">
        <f t="shared" si="160"/>
        <v>4.5400377167499921E-3</v>
      </c>
      <c r="C2087" s="208">
        <f t="shared" si="162"/>
        <v>0.83795691879646284</v>
      </c>
      <c r="D2087" s="208">
        <f t="shared" si="163"/>
        <v>-1.6103353291279145</v>
      </c>
      <c r="E2087" s="208">
        <f>-((C2087-C2086)/($A$3))*$E$2*'PID Reaction'!$H$4</f>
        <v>-3.674212805005292</v>
      </c>
      <c r="F2087" s="208">
        <f t="shared" si="164"/>
        <v>-4.3811143100029737</v>
      </c>
    </row>
    <row r="2088" spans="1:6" x14ac:dyDescent="0.25">
      <c r="A2088" s="208">
        <f t="shared" si="161"/>
        <v>0.26024999999998522</v>
      </c>
      <c r="B2088" s="208">
        <f t="shared" si="160"/>
        <v>4.5422193783149845E-3</v>
      </c>
      <c r="C2088" s="208">
        <f t="shared" si="162"/>
        <v>0.86471344051712207</v>
      </c>
      <c r="D2088" s="208">
        <f t="shared" si="163"/>
        <v>-1.6617544071793744</v>
      </c>
      <c r="E2088" s="208">
        <f>-((C2088-C2087)/($A$3))*$E$2*'PID Reaction'!$H$4</f>
        <v>-3.3970079976548959</v>
      </c>
      <c r="F2088" s="208">
        <f t="shared" si="164"/>
        <v>-4.3347393925846127</v>
      </c>
    </row>
    <row r="2089" spans="1:6" x14ac:dyDescent="0.25">
      <c r="A2089" s="208">
        <f t="shared" si="161"/>
        <v>0.2603749999999852</v>
      </c>
      <c r="B2089" s="208">
        <f t="shared" si="160"/>
        <v>4.5444010398799769E-3</v>
      </c>
      <c r="C2089" s="208">
        <f t="shared" si="162"/>
        <v>0.88921684203291573</v>
      </c>
      <c r="D2089" s="208">
        <f t="shared" si="163"/>
        <v>-1.7088435740083356</v>
      </c>
      <c r="E2089" s="208">
        <f>-((C2089-C2088)/($A$3))*$E$2*'PID Reaction'!$H$4</f>
        <v>-3.1109518564451637</v>
      </c>
      <c r="F2089" s="208">
        <f t="shared" si="164"/>
        <v>-4.2770697635882557</v>
      </c>
    </row>
    <row r="2090" spans="1:6" x14ac:dyDescent="0.25">
      <c r="A2090" s="208">
        <f t="shared" si="161"/>
        <v>0.26049999999998519</v>
      </c>
      <c r="B2090" s="208">
        <f t="shared" si="160"/>
        <v>4.5465827014449702E-3</v>
      </c>
      <c r="C2090" s="208">
        <f t="shared" si="162"/>
        <v>0.91140327663296095</v>
      </c>
      <c r="D2090" s="208">
        <f t="shared" si="163"/>
        <v>-1.7514801328366265</v>
      </c>
      <c r="E2090" s="208">
        <f>-((C2090-C2089)/($A$3))*$E$2*'PID Reaction'!$H$4</f>
        <v>-2.8167897368217401</v>
      </c>
      <c r="F2090" s="208">
        <f t="shared" si="164"/>
        <v>-4.2082556885241518</v>
      </c>
    </row>
    <row r="2091" spans="1:6" x14ac:dyDescent="0.25">
      <c r="A2091" s="208">
        <f t="shared" si="161"/>
        <v>0.26062499999998517</v>
      </c>
      <c r="B2091" s="208">
        <f t="shared" si="160"/>
        <v>4.5487643630099626E-3</v>
      </c>
      <c r="C2091" s="208">
        <f t="shared" si="162"/>
        <v>0.93121493475659323</v>
      </c>
      <c r="D2091" s="208">
        <f t="shared" si="163"/>
        <v>-1.7895529887191357</v>
      </c>
      <c r="E2091" s="208">
        <f>-((C2091-C2090)/($A$3))*$E$2*'PID Reaction'!$H$4</f>
        <v>-2.5152881153763542</v>
      </c>
      <c r="F2091" s="208">
        <f t="shared" si="164"/>
        <v>-4.1284764711656488</v>
      </c>
    </row>
    <row r="2092" spans="1:6" x14ac:dyDescent="0.25">
      <c r="A2092" s="208">
        <f t="shared" si="161"/>
        <v>0.26074999999998516</v>
      </c>
      <c r="B2092" s="208">
        <f t="shared" si="160"/>
        <v>4.5509460245749551E-3</v>
      </c>
      <c r="C2092" s="208">
        <f t="shared" si="162"/>
        <v>0.94860019462358558</v>
      </c>
      <c r="D2092" s="208">
        <f t="shared" si="163"/>
        <v>-1.8229629380159296</v>
      </c>
      <c r="E2092" s="208">
        <f>-((C2092-C2091)/($A$3))*$E$2*'PID Reaction'!$H$4</f>
        <v>-2.2072325927133494</v>
      </c>
      <c r="F2092" s="208">
        <f t="shared" si="164"/>
        <v>-4.0379399863511471</v>
      </c>
    </row>
    <row r="2093" spans="1:6" x14ac:dyDescent="0.25">
      <c r="A2093" s="208">
        <f t="shared" si="161"/>
        <v>0.26087499999998515</v>
      </c>
      <c r="B2093" s="208">
        <f t="shared" si="160"/>
        <v>4.5531276861399484E-3</v>
      </c>
      <c r="C2093" s="208">
        <f t="shared" si="162"/>
        <v>0.96351375674112982</v>
      </c>
      <c r="D2093" s="208">
        <f t="shared" si="163"/>
        <v>-1.8516229268796991</v>
      </c>
      <c r="E2093" s="208">
        <f>-((C2093-C2092)/($A$3))*$E$2*'PID Reaction'!$H$4</f>
        <v>-1.893425846443417</v>
      </c>
      <c r="F2093" s="208">
        <f t="shared" si="164"/>
        <v>-3.9368821383393438</v>
      </c>
    </row>
    <row r="2094" spans="1:6" x14ac:dyDescent="0.25">
      <c r="A2094" s="208">
        <f t="shared" si="161"/>
        <v>0.26099999999998513</v>
      </c>
      <c r="B2094" s="208">
        <f t="shared" si="160"/>
        <v>4.5553093477049408E-3</v>
      </c>
      <c r="C2094" s="208">
        <f t="shared" si="162"/>
        <v>0.97591676193742194</v>
      </c>
      <c r="D2094" s="208">
        <f t="shared" si="163"/>
        <v>-1.8754582780856215</v>
      </c>
      <c r="E2094" s="208">
        <f>-((C2094-C2093)/($A$3))*$E$2*'PID Reaction'!$H$4</f>
        <v>-1.5746855397212467</v>
      </c>
      <c r="F2094" s="208">
        <f t="shared" si="164"/>
        <v>-3.8255662461310425</v>
      </c>
    </row>
    <row r="2095" spans="1:6" x14ac:dyDescent="0.25">
      <c r="A2095" s="208">
        <f t="shared" si="161"/>
        <v>0.26112499999998512</v>
      </c>
      <c r="B2095" s="208">
        <f t="shared" si="160"/>
        <v>4.5574910092699332E-3</v>
      </c>
      <c r="C2095" s="208">
        <f t="shared" si="162"/>
        <v>0.98577689261418766</v>
      </c>
      <c r="D2095" s="208">
        <f t="shared" si="163"/>
        <v>-1.894406885612389</v>
      </c>
      <c r="E2095" s="208">
        <f>-((C2095-C2094)/($A$3))*$E$2*'PID Reaction'!$H$4</f>
        <v>-1.2518421907221757</v>
      </c>
      <c r="F2095" s="208">
        <f t="shared" si="164"/>
        <v>-3.7042823573584451</v>
      </c>
    </row>
    <row r="2096" spans="1:6" x14ac:dyDescent="0.25">
      <c r="A2096" s="208">
        <f t="shared" si="161"/>
        <v>0.26124999999998511</v>
      </c>
      <c r="B2096" s="208">
        <f t="shared" si="160"/>
        <v>4.5596726708349257E-3</v>
      </c>
      <c r="C2096" s="208">
        <f t="shared" si="162"/>
        <v>0.99306845695420898</v>
      </c>
      <c r="D2096" s="208">
        <f t="shared" si="163"/>
        <v>-1.9084193764671817</v>
      </c>
      <c r="E2096" s="208">
        <f>-((C2096-C2095)/($A$3))*$E$2*'PID Reaction'!$H$4</f>
        <v>-0.92573700860910624</v>
      </c>
      <c r="F2096" s="208">
        <f t="shared" si="164"/>
        <v>-3.5733464925289899</v>
      </c>
    </row>
    <row r="2097" spans="1:6" x14ac:dyDescent="0.25">
      <c r="A2097" s="208">
        <f t="shared" si="161"/>
        <v>0.26137499999998509</v>
      </c>
      <c r="B2097" s="208">
        <f t="shared" si="160"/>
        <v>4.561854332399919E-3</v>
      </c>
      <c r="C2097" s="208">
        <f t="shared" si="162"/>
        <v>0.99777245586465102</v>
      </c>
      <c r="D2097" s="208">
        <f t="shared" si="163"/>
        <v>-1.9174592393333347</v>
      </c>
      <c r="E2097" s="208">
        <f>-((C2097-C2096)/($A$3))*$E$2*'PID Reaction'!$H$4</f>
        <v>-0.5972197016697216</v>
      </c>
      <c r="F2097" s="208">
        <f t="shared" si="164"/>
        <v>-3.4330998215942614</v>
      </c>
    </row>
    <row r="2098" spans="1:6" x14ac:dyDescent="0.25">
      <c r="A2098" s="208">
        <f t="shared" si="161"/>
        <v>0.26149999999998508</v>
      </c>
      <c r="B2098" s="208">
        <f t="shared" si="160"/>
        <v>4.5640359939649114E-3</v>
      </c>
      <c r="C2098" s="208">
        <f t="shared" si="162"/>
        <v>0.999876632481565</v>
      </c>
      <c r="D2098" s="208">
        <f t="shared" si="163"/>
        <v>-1.921502919705123</v>
      </c>
      <c r="E2098" s="208">
        <f>-((C2098-C2097)/($A$3))*$E$2*'PID Reaction'!$H$4</f>
        <v>-0.26714626328339858</v>
      </c>
      <c r="F2098" s="208">
        <f t="shared" si="164"/>
        <v>-3.2839077749883234</v>
      </c>
    </row>
    <row r="2099" spans="1:6" x14ac:dyDescent="0.25">
      <c r="A2099" s="208">
        <f t="shared" si="161"/>
        <v>0.26162499999998506</v>
      </c>
      <c r="B2099" s="208">
        <f t="shared" ref="B2099:B2162" si="165">RADIANS(A2099)</f>
        <v>4.5662176555299038E-3</v>
      </c>
      <c r="C2099" s="208">
        <f t="shared" si="162"/>
        <v>0.99937550410672304</v>
      </c>
      <c r="D2099" s="208">
        <f t="shared" si="163"/>
        <v>-1.920539881262054</v>
      </c>
      <c r="E2099" s="208">
        <f>-((C2099-C2098)/($A$3))*$E$2*'PID Reaction'!$H$4</f>
        <v>6.3623258469934302E-2</v>
      </c>
      <c r="F2099" s="208">
        <f t="shared" si="164"/>
        <v>-3.1261590914526787</v>
      </c>
    </row>
    <row r="2100" spans="1:6" x14ac:dyDescent="0.25">
      <c r="A2100" s="208">
        <f t="shared" si="161"/>
        <v>0.26174999999998505</v>
      </c>
      <c r="B2100" s="208">
        <f t="shared" si="165"/>
        <v>4.5683993170948962E-3</v>
      </c>
      <c r="C2100" s="208">
        <f t="shared" si="162"/>
        <v>0.99627037649346883</v>
      </c>
      <c r="D2100" s="208">
        <f t="shared" si="163"/>
        <v>-1.914572633322559</v>
      </c>
      <c r="E2100" s="208">
        <f>-((C2100-C2099)/($A$3))*$E$2*'PID Reaction'!$H$4</f>
        <v>0.39422700177875453</v>
      </c>
      <c r="F2100" s="208">
        <f t="shared" si="164"/>
        <v>-2.9602648051282454</v>
      </c>
    </row>
    <row r="2101" spans="1:6" x14ac:dyDescent="0.25">
      <c r="A2101" s="208">
        <f t="shared" si="161"/>
        <v>0.26187499999998504</v>
      </c>
      <c r="B2101" s="208">
        <f t="shared" si="165"/>
        <v>4.5705809786598895E-3</v>
      </c>
      <c r="C2101" s="208">
        <f t="shared" si="162"/>
        <v>0.9905693404444148</v>
      </c>
      <c r="D2101" s="208">
        <f t="shared" si="163"/>
        <v>-1.9036167243056499</v>
      </c>
      <c r="E2101" s="208">
        <f>-((C2101-C2100)/($A$3))*$E$2*'PID Reaction'!$H$4</f>
        <v>0.72380353678789977</v>
      </c>
      <c r="F2101" s="208">
        <f t="shared" si="164"/>
        <v>-2.7866571745539481</v>
      </c>
    </row>
    <row r="2102" spans="1:6" x14ac:dyDescent="0.25">
      <c r="A2102" s="208">
        <f t="shared" si="161"/>
        <v>0.26199999999998502</v>
      </c>
      <c r="B2102" s="208">
        <f t="shared" si="165"/>
        <v>4.572762640224882E-3</v>
      </c>
      <c r="C2102" s="208">
        <f t="shared" si="162"/>
        <v>0.98228725072983669</v>
      </c>
      <c r="D2102" s="208">
        <f t="shared" si="163"/>
        <v>-1.8877007012175566</v>
      </c>
      <c r="E2102" s="208">
        <f>-((C2102-C2101)/($A$3))*$E$2*'PID Reaction'!$H$4</f>
        <v>1.051494110162837</v>
      </c>
      <c r="F2102" s="208">
        <f t="shared" si="164"/>
        <v>-2.605788556362461</v>
      </c>
    </row>
    <row r="2103" spans="1:6" x14ac:dyDescent="0.25">
      <c r="A2103" s="208">
        <f t="shared" si="161"/>
        <v>0.26212499999998501</v>
      </c>
      <c r="B2103" s="208">
        <f t="shared" si="165"/>
        <v>4.5749443017898744E-3</v>
      </c>
      <c r="C2103" s="208">
        <f t="shared" si="162"/>
        <v>0.97144568738168036</v>
      </c>
      <c r="D2103" s="208">
        <f t="shared" si="163"/>
        <v>-1.8668660352688706</v>
      </c>
      <c r="E2103" s="208">
        <f>-((C2103-C2102)/($A$3))*$E$2*'PID Reaction'!$H$4</f>
        <v>1.376444882681928</v>
      </c>
      <c r="F2103" s="208">
        <f t="shared" si="164"/>
        <v>-2.4181302266077389</v>
      </c>
    </row>
    <row r="2104" spans="1:6" x14ac:dyDescent="0.25">
      <c r="A2104" s="208">
        <f t="shared" si="161"/>
        <v>0.262249999999985</v>
      </c>
      <c r="B2104" s="208">
        <f t="shared" si="165"/>
        <v>4.5771259633548677E-3</v>
      </c>
      <c r="C2104" s="208">
        <f t="shared" si="162"/>
        <v>0.95807289946407415</v>
      </c>
      <c r="D2104" s="208">
        <f t="shared" si="163"/>
        <v>-1.8411670138160898</v>
      </c>
      <c r="E2104" s="208">
        <f>-((C2104-C2103)/($A$3))*$E$2*'PID Reaction'!$H$4</f>
        <v>1.6978091540192843</v>
      </c>
      <c r="F2104" s="208">
        <f t="shared" si="164"/>
        <v>-2.2241711527957571</v>
      </c>
    </row>
    <row r="2105" spans="1:6" x14ac:dyDescent="0.25">
      <c r="A2105" s="208">
        <f t="shared" si="161"/>
        <v>0.26237499999998498</v>
      </c>
      <c r="B2105" s="208">
        <f t="shared" si="165"/>
        <v>4.5793076249198601E-3</v>
      </c>
      <c r="C2105" s="208">
        <f t="shared" si="162"/>
        <v>0.94220373146681169</v>
      </c>
      <c r="D2105" s="208">
        <f t="shared" si="163"/>
        <v>-1.8106705989090308</v>
      </c>
      <c r="E2105" s="208">
        <f>-((C2105-C2104)/($A$3))*$E$2*'PID Reaction'!$H$4</f>
        <v>2.0147495689324413</v>
      </c>
      <c r="F2105" s="208">
        <f t="shared" si="164"/>
        <v>-2.0244167198177943</v>
      </c>
    </row>
    <row r="2106" spans="1:6" x14ac:dyDescent="0.25">
      <c r="A2106" s="208">
        <f t="shared" si="161"/>
        <v>0.26249999999998497</v>
      </c>
      <c r="B2106" s="208">
        <f t="shared" si="165"/>
        <v>4.5814892864848526E-3</v>
      </c>
      <c r="C2106" s="208">
        <f t="shared" si="162"/>
        <v>0.92387953251364097</v>
      </c>
      <c r="D2106" s="208">
        <f t="shared" si="163"/>
        <v>-1.7754562528127644</v>
      </c>
      <c r="E2106" s="208">
        <f>-((C2106-C2105)/($A$3))*$E$2*'PID Reaction'!$H$4</f>
        <v>2.3264402990945547</v>
      </c>
      <c r="F2106" s="208">
        <f t="shared" si="164"/>
        <v>-1.8193874131062748</v>
      </c>
    </row>
    <row r="2107" spans="1:6" x14ac:dyDescent="0.25">
      <c r="A2107" s="208">
        <f t="shared" ref="A2107:A2170" si="166">A2106+$A$3</f>
        <v>0.26262499999998495</v>
      </c>
      <c r="B2107" s="208">
        <f t="shared" si="165"/>
        <v>4.583670948049845E-3</v>
      </c>
      <c r="C2107" s="208">
        <f t="shared" ref="C2107:C2170" si="167">$C$2*COS(B2107*$B$2*360)</f>
        <v>0.90314804862185183</v>
      </c>
      <c r="D2107" s="208">
        <f t="shared" si="163"/>
        <v>-1.7356157309585578</v>
      </c>
      <c r="E2107" s="208">
        <f>-((C2107-C2106)/($A$3))*$E$2*'PID Reaction'!$H$4</f>
        <v>2.6320691949015482</v>
      </c>
      <c r="F2107" s="208">
        <f t="shared" si="164"/>
        <v>-1.6096174624439081</v>
      </c>
    </row>
    <row r="2108" spans="1:6" x14ac:dyDescent="0.25">
      <c r="A2108" s="208">
        <f t="shared" si="166"/>
        <v>0.26274999999998494</v>
      </c>
      <c r="B2108" s="208">
        <f t="shared" si="165"/>
        <v>4.5858526096148383E-3</v>
      </c>
      <c r="C2108" s="208">
        <f t="shared" si="167"/>
        <v>0.88006329829404562</v>
      </c>
      <c r="D2108" s="208">
        <f t="shared" si="163"/>
        <v>-1.6912528428635993</v>
      </c>
      <c r="E2108" s="208">
        <f>-((C2108-C2107)/($A$3))*$E$2*'PID Reaction'!$H$4</f>
        <v>2.9308399016182767</v>
      </c>
      <c r="F2108" s="208">
        <f t="shared" si="164"/>
        <v>-1.3956534499607767</v>
      </c>
    </row>
    <row r="2109" spans="1:6" x14ac:dyDescent="0.25">
      <c r="A2109" s="208">
        <f t="shared" si="166"/>
        <v>0.26287499999998493</v>
      </c>
      <c r="B2109" s="208">
        <f t="shared" si="165"/>
        <v>4.5880342711798307E-3</v>
      </c>
      <c r="C2109" s="208">
        <f t="shared" si="167"/>
        <v>0.85468543176609757</v>
      </c>
      <c r="D2109" s="208">
        <f t="shared" si="163"/>
        <v>-1.6424831816421803</v>
      </c>
      <c r="E2109" s="208">
        <f>-((C2109-C2108)/($A$3))*$E$2*'PID Reaction'!$H$4</f>
        <v>3.2219739343882829</v>
      </c>
      <c r="F2109" s="208">
        <f t="shared" si="164"/>
        <v>-1.1780528859454857</v>
      </c>
    </row>
    <row r="2110" spans="1:6" x14ac:dyDescent="0.25">
      <c r="A2110" s="208">
        <f t="shared" si="166"/>
        <v>0.26299999999998491</v>
      </c>
      <c r="B2110" s="208">
        <f t="shared" si="165"/>
        <v>4.5902159327448231E-3</v>
      </c>
      <c r="C2110" s="208">
        <f t="shared" si="167"/>
        <v>0.82708057427802573</v>
      </c>
      <c r="D2110" s="208">
        <f t="shared" si="163"/>
        <v>-1.5894338228130531</v>
      </c>
      <c r="E2110" s="208">
        <f>-((C2110-C2109)/($A$3))*$E$2*'PID Reaction'!$H$4</f>
        <v>3.5047127066856008</v>
      </c>
      <c r="F2110" s="208">
        <f t="shared" si="164"/>
        <v>-0.95738275618109259</v>
      </c>
    </row>
    <row r="2111" spans="1:6" x14ac:dyDescent="0.25">
      <c r="A2111" s="208">
        <f t="shared" si="166"/>
        <v>0.2631249999999849</v>
      </c>
      <c r="B2111" s="208">
        <f t="shared" si="165"/>
        <v>4.5923975943098164E-3</v>
      </c>
      <c r="C2111" s="208">
        <f t="shared" si="167"/>
        <v>0.79732065377642614</v>
      </c>
      <c r="D2111" s="208">
        <f t="shared" si="163"/>
        <v>-1.5322429931883093</v>
      </c>
      <c r="E2111" s="208">
        <f>-((C2111-C2110)/($A$3))*$E$2*'PID Reaction'!$H$4</f>
        <v>3.7783195068830837</v>
      </c>
      <c r="F2111" s="208">
        <f t="shared" si="164"/>
        <v>-0.73421804459262796</v>
      </c>
    </row>
    <row r="2112" spans="1:6" x14ac:dyDescent="0.25">
      <c r="A2112" s="208">
        <f t="shared" si="166"/>
        <v>0.26324999999998488</v>
      </c>
      <c r="B2112" s="208">
        <f t="shared" si="165"/>
        <v>4.5945792558748089E-3</v>
      </c>
      <c r="C2112" s="208">
        <f t="shared" si="167"/>
        <v>0.76548321349706161</v>
      </c>
      <c r="D2112" s="208">
        <f t="shared" si="163"/>
        <v>-1.4710597107058432</v>
      </c>
      <c r="E2112" s="208">
        <f>-((C2112-C2111)/($A$3))*$E$2*'PID Reaction'!$H$4</f>
        <v>4.0420814178681201</v>
      </c>
      <c r="F2112" s="208">
        <f t="shared" si="164"/>
        <v>-0.50914023505345452</v>
      </c>
    </row>
    <row r="2113" spans="1:6" x14ac:dyDescent="0.25">
      <c r="A2113" s="208">
        <f t="shared" si="166"/>
        <v>0.26337499999998487</v>
      </c>
      <c r="B2113" s="208">
        <f t="shared" si="165"/>
        <v>4.5967609174398013E-3</v>
      </c>
      <c r="C2113" s="208">
        <f t="shared" si="167"/>
        <v>0.73165120991613364</v>
      </c>
      <c r="D2113" s="208">
        <f t="shared" si="163"/>
        <v>-1.4060433961442307</v>
      </c>
      <c r="E2113" s="208">
        <f>-((C2113-C2112)/($A$3))*$E$2*'PID Reaction'!$H$4</f>
        <v>4.2953111746346151</v>
      </c>
      <c r="F2113" s="208">
        <f t="shared" si="164"/>
        <v>-0.28273579625537704</v>
      </c>
    </row>
    <row r="2114" spans="1:6" x14ac:dyDescent="0.25">
      <c r="A2114" s="208">
        <f t="shared" si="166"/>
        <v>0.26349999999998486</v>
      </c>
      <c r="B2114" s="208">
        <f t="shared" si="165"/>
        <v>4.5989425790047937E-3</v>
      </c>
      <c r="C2114" s="208">
        <f t="shared" si="167"/>
        <v>0.69591279659676819</v>
      </c>
      <c r="D2114" s="208">
        <f t="shared" si="163"/>
        <v>-1.3373634577318734</v>
      </c>
      <c r="E2114" s="208">
        <f>-((C2114-C2113)/($A$3))*$E$2*'PID Reaction'!$H$4</f>
        <v>4.537348955026637</v>
      </c>
      <c r="F2114" s="208">
        <f t="shared" si="164"/>
        <v>-5.5594653590760656E-2</v>
      </c>
    </row>
    <row r="2115" spans="1:6" x14ac:dyDescent="0.25">
      <c r="A2115" s="208">
        <f t="shared" si="166"/>
        <v>0.26362499999998484</v>
      </c>
      <c r="B2115" s="208">
        <f t="shared" si="165"/>
        <v>4.601124240569787E-3</v>
      </c>
      <c r="C2115" s="208">
        <f t="shared" si="167"/>
        <v>0.658361094493634</v>
      </c>
      <c r="D2115" s="208">
        <f t="shared" si="163"/>
        <v>-1.2651988497321964</v>
      </c>
      <c r="E2115" s="208">
        <f>-((C2115-C2114)/($A$3))*$E$2*'PID Reaction'!$H$4</f>
        <v>4.7675640990139163</v>
      </c>
      <c r="F2115" s="208">
        <f t="shared" si="164"/>
        <v>0.17169134797344177</v>
      </c>
    </row>
    <row r="2116" spans="1:6" x14ac:dyDescent="0.25">
      <c r="A2116" s="208">
        <f t="shared" si="166"/>
        <v>0.26374999999998483</v>
      </c>
      <c r="B2116" s="208">
        <f t="shared" si="165"/>
        <v>4.6033059021347794E-3</v>
      </c>
      <c r="C2116" s="208">
        <f t="shared" si="167"/>
        <v>0.61909394931470318</v>
      </c>
      <c r="D2116" s="208">
        <f t="shared" si="163"/>
        <v>-1.1897376061560379</v>
      </c>
      <c r="E2116" s="208">
        <f>-((C2116-C2115)/($A$3))*$E$2*'PID Reaction'!$H$4</f>
        <v>4.9853567519170561</v>
      </c>
      <c r="F2116" s="208">
        <f t="shared" si="164"/>
        <v>0.39852998602147077</v>
      </c>
    </row>
    <row r="2117" spans="1:6" x14ac:dyDescent="0.25">
      <c r="A2117" s="208">
        <f t="shared" si="166"/>
        <v>0.26387499999998482</v>
      </c>
      <c r="B2117" s="208">
        <f t="shared" si="165"/>
        <v>4.6054875636997719E-3</v>
      </c>
      <c r="C2117" s="208">
        <f t="shared" si="167"/>
        <v>0.57821367657171274</v>
      </c>
      <c r="D2117" s="208">
        <f t="shared" si="163"/>
        <v>-1.1111763508149233</v>
      </c>
      <c r="E2117" s="208">
        <f>-((C2117-C2116)/($A$3))*$E$2*'PID Reaction'!$H$4</f>
        <v>5.190159427450066</v>
      </c>
      <c r="F2117" s="208">
        <f t="shared" si="164"/>
        <v>0.62433020380022031</v>
      </c>
    </row>
    <row r="2118" spans="1:6" x14ac:dyDescent="0.25">
      <c r="A2118" s="208">
        <f t="shared" si="166"/>
        <v>0.2639999999999848</v>
      </c>
      <c r="B2118" s="208">
        <f t="shared" si="165"/>
        <v>4.6076692252647652E-3</v>
      </c>
      <c r="C2118" s="208">
        <f t="shared" si="167"/>
        <v>0.53582679498421837</v>
      </c>
      <c r="D2118" s="208">
        <f t="shared" si="163"/>
        <v>-1.0297197849929718</v>
      </c>
      <c r="E2118" s="208">
        <f>-((C2118-C2117)/($A$3))*$E$2*'PID Reaction'!$H$4</f>
        <v>5.3814384863482854</v>
      </c>
      <c r="F2118" s="208">
        <f t="shared" si="164"/>
        <v>0.84850365029198271</v>
      </c>
    </row>
    <row r="2119" spans="1:6" x14ac:dyDescent="0.25">
      <c r="A2119" s="208">
        <f t="shared" si="166"/>
        <v>0.26412499999998479</v>
      </c>
      <c r="B2119" s="208">
        <f t="shared" si="165"/>
        <v>4.6098508868297576E-3</v>
      </c>
      <c r="C2119" s="208">
        <f t="shared" si="167"/>
        <v>0.49204374893173708</v>
      </c>
      <c r="D2119" s="208">
        <f t="shared" si="163"/>
        <v>-0.94558015407207652</v>
      </c>
      <c r="E2119" s="208">
        <f>-((C2119-C2118)/($A$3))*$E$2*'PID Reaction'!$H$4</f>
        <v>5.5586955268230245</v>
      </c>
      <c r="F2119" s="208">
        <f t="shared" si="164"/>
        <v>1.0704662132366063</v>
      </c>
    </row>
    <row r="2120" spans="1:6" x14ac:dyDescent="0.25">
      <c r="A2120" s="208">
        <f t="shared" si="166"/>
        <v>0.26424999999998477</v>
      </c>
      <c r="B2120" s="208">
        <f t="shared" si="165"/>
        <v>4.61203254839475E-3</v>
      </c>
      <c r="C2120" s="208">
        <f t="shared" si="167"/>
        <v>0.44697862067667737</v>
      </c>
      <c r="D2120" s="208">
        <f t="shared" ref="D2120:D2183" si="168">-C2120*$D$2*$H$2</f>
        <v>-0.858976694499198</v>
      </c>
      <c r="E2120" s="208">
        <f>-((C2120-C2119)/($A$3))*$E$2*'PID Reaction'!$H$4</f>
        <v>5.7214686832623798</v>
      </c>
      <c r="F2120" s="208">
        <f t="shared" ref="F2120:F2183" si="169">F2119+$F$3*(E2120-F2119)</f>
        <v>1.2896395411115205</v>
      </c>
    </row>
    <row r="2121" spans="1:6" x14ac:dyDescent="0.25">
      <c r="A2121" s="208">
        <f t="shared" si="166"/>
        <v>0.26437499999998476</v>
      </c>
      <c r="B2121" s="208">
        <f t="shared" si="165"/>
        <v>4.6142142099597425E-3</v>
      </c>
      <c r="C2121" s="208">
        <f t="shared" si="167"/>
        <v>0.40074883310885695</v>
      </c>
      <c r="D2121" s="208">
        <f t="shared" si="168"/>
        <v>-0.77013506253861486</v>
      </c>
      <c r="E2121" s="208">
        <f>-((C2121-C2120)/($A$3))*$E$2*'PID Reaction'!$H$4</f>
        <v>5.8693338296104809</v>
      </c>
      <c r="F2121" s="208">
        <f t="shared" si="169"/>
        <v>1.5054525500980525</v>
      </c>
    </row>
    <row r="2122" spans="1:6" x14ac:dyDescent="0.25">
      <c r="A2122" s="208">
        <f t="shared" si="166"/>
        <v>0.26449999999998475</v>
      </c>
      <c r="B2122" s="208">
        <f t="shared" si="165"/>
        <v>4.6163958715247358E-3</v>
      </c>
      <c r="C2122" s="208">
        <f t="shared" si="167"/>
        <v>0.35347484378507921</v>
      </c>
      <c r="D2122" s="208">
        <f t="shared" si="168"/>
        <v>-0.67928674629553809</v>
      </c>
      <c r="E2122" s="208">
        <f>-((C2122-C2121)/($A$3))*$E$2*'PID Reaction'!$H$4</f>
        <v>6.0019056845468217</v>
      </c>
      <c r="F2122" s="208">
        <f t="shared" si="169"/>
        <v>1.7173429121139783</v>
      </c>
    </row>
    <row r="2123" spans="1:6" x14ac:dyDescent="0.25">
      <c r="A2123" s="208">
        <f t="shared" si="166"/>
        <v>0.26462499999998473</v>
      </c>
      <c r="B2123" s="208">
        <f t="shared" si="165"/>
        <v>4.6185775330897282E-3</v>
      </c>
      <c r="C2123" s="208">
        <f t="shared" si="167"/>
        <v>0.30527983106196949</v>
      </c>
      <c r="D2123" s="208">
        <f t="shared" si="168"/>
        <v>-0.58666846254502936</v>
      </c>
      <c r="E2123" s="208">
        <f>-((C2123-C2122)/($A$3))*$E$2*'PID Reaction'!$H$4</f>
        <v>6.1188388153260096</v>
      </c>
      <c r="F2123" s="208">
        <f t="shared" si="169"/>
        <v>1.9247585200290256</v>
      </c>
    </row>
    <row r="2124" spans="1:6" x14ac:dyDescent="0.25">
      <c r="A2124" s="208">
        <f t="shared" si="166"/>
        <v>0.26474999999998472</v>
      </c>
      <c r="B2124" s="208">
        <f t="shared" si="165"/>
        <v>4.6207591946547206E-3</v>
      </c>
      <c r="C2124" s="208">
        <f t="shared" si="167"/>
        <v>0.25628937313903849</v>
      </c>
      <c r="D2124" s="208">
        <f t="shared" si="168"/>
        <v>-0.49252153993621584</v>
      </c>
      <c r="E2124" s="208">
        <f>-((C2124-C2123)/($A$3))*$E$2*'PID Reaction'!$H$4</f>
        <v>6.2198285378953182</v>
      </c>
      <c r="F2124" s="208">
        <f t="shared" si="169"/>
        <v>2.1271589262507633</v>
      </c>
    </row>
    <row r="2125" spans="1:6" x14ac:dyDescent="0.25">
      <c r="A2125" s="208">
        <f t="shared" si="166"/>
        <v>0.26487499999998471</v>
      </c>
      <c r="B2125" s="208">
        <f t="shared" si="165"/>
        <v>4.622940856219713E-3</v>
      </c>
      <c r="C2125" s="208">
        <f t="shared" si="167"/>
        <v>0.20663112084877314</v>
      </c>
      <c r="D2125" s="208">
        <f t="shared" si="168"/>
        <v>-0.39709129017992134</v>
      </c>
      <c r="E2125" s="208">
        <f>-((C2125-C2124)/($A$3))*$E$2*'PID Reaction'!$H$4</f>
        <v>6.3046117107720878</v>
      </c>
      <c r="F2125" s="208">
        <f t="shared" si="169"/>
        <v>2.3240167509293195</v>
      </c>
    </row>
    <row r="2126" spans="1:6" x14ac:dyDescent="0.25">
      <c r="A2126" s="208">
        <f t="shared" si="166"/>
        <v>0.26499999999998469</v>
      </c>
      <c r="B2126" s="208">
        <f t="shared" si="165"/>
        <v>4.6251225177847063E-3</v>
      </c>
      <c r="C2126" s="208">
        <f t="shared" si="167"/>
        <v>0.15643446504640293</v>
      </c>
      <c r="D2126" s="208">
        <f t="shared" si="168"/>
        <v>-0.30062636885827437</v>
      </c>
      <c r="E2126" s="208">
        <f>-((C2126-C2125)/($A$3))*$E$2*'PID Reaction'!$H$4</f>
        <v>6.3729674206689202</v>
      </c>
      <c r="F2126" s="208">
        <f t="shared" si="169"/>
        <v>2.5148190561113406</v>
      </c>
    </row>
    <row r="2127" spans="1:6" x14ac:dyDescent="0.25">
      <c r="A2127" s="208">
        <f t="shared" si="166"/>
        <v>0.26512499999998468</v>
      </c>
      <c r="B2127" s="208">
        <f t="shared" si="165"/>
        <v>4.6273041793496988E-3</v>
      </c>
      <c r="C2127" s="208">
        <f t="shared" si="167"/>
        <v>0.1058301994655718</v>
      </c>
      <c r="D2127" s="208">
        <f t="shared" si="168"/>
        <v>-0.20337812752096798</v>
      </c>
      <c r="E2127" s="208">
        <f>-((C2127-C2126)/($A$3))*$E$2*'PID Reaction'!$H$4</f>
        <v>6.4247175581423193</v>
      </c>
      <c r="F2127" s="208">
        <f t="shared" si="169"/>
        <v>2.6990686822652745</v>
      </c>
    </row>
    <row r="2128" spans="1:6" x14ac:dyDescent="0.25">
      <c r="A2128" s="208">
        <f t="shared" si="166"/>
        <v>0.26524999999998466</v>
      </c>
      <c r="B2128" s="208">
        <f t="shared" si="165"/>
        <v>4.6294858409146912E-3</v>
      </c>
      <c r="C2128" s="208">
        <f t="shared" si="167"/>
        <v>5.4950179918697863E-2</v>
      </c>
      <c r="D2128" s="208">
        <f t="shared" si="168"/>
        <v>-0.10559995875695843</v>
      </c>
      <c r="E2128" s="208">
        <f>-((C2128-C2127)/($A$3))*$E$2*'PID Reaction'!$H$4</f>
        <v>6.4597272816711149</v>
      </c>
      <c r="F2128" s="208">
        <f t="shared" si="169"/>
        <v>2.8762855436935646</v>
      </c>
    </row>
    <row r="2129" spans="1:6" x14ac:dyDescent="0.25">
      <c r="A2129" s="208">
        <f t="shared" si="166"/>
        <v>0.26537499999998465</v>
      </c>
      <c r="B2129" s="208">
        <f t="shared" si="165"/>
        <v>4.6316675024796845E-3</v>
      </c>
      <c r="C2129" s="208">
        <f t="shared" si="167"/>
        <v>3.9269807300667077E-3</v>
      </c>
      <c r="D2129" s="208">
        <f t="shared" si="168"/>
        <v>-7.546635948198396E-3</v>
      </c>
      <c r="E2129" s="208">
        <f>-((C2129-C2128)/($A$3))*$E$2*'PID Reaction'!$H$4</f>
        <v>6.477905368988611</v>
      </c>
      <c r="F2129" s="208">
        <f t="shared" si="169"/>
        <v>3.0460078794561185</v>
      </c>
    </row>
    <row r="2130" spans="1:6" x14ac:dyDescent="0.25">
      <c r="A2130" s="208">
        <f t="shared" si="166"/>
        <v>0.26549999999998464</v>
      </c>
      <c r="B2130" s="208">
        <f t="shared" si="165"/>
        <v>4.6338491640446769E-3</v>
      </c>
      <c r="C2130" s="208">
        <f t="shared" si="167"/>
        <v>-4.7106450703375477E-2</v>
      </c>
      <c r="D2130" s="208">
        <f t="shared" si="168"/>
        <v>9.0526350574704789E-2</v>
      </c>
      <c r="E2130" s="208">
        <f>-((C2130-C2129)/($A$3))*$E$2*'PID Reaction'!$H$4</f>
        <v>6.4792044547898193</v>
      </c>
      <c r="F2130" s="208">
        <f t="shared" si="169"/>
        <v>3.2077934565470883</v>
      </c>
    </row>
    <row r="2131" spans="1:6" x14ac:dyDescent="0.25">
      <c r="A2131" s="208">
        <f t="shared" si="166"/>
        <v>0.26562499999998462</v>
      </c>
      <c r="B2131" s="208">
        <f t="shared" si="165"/>
        <v>4.6360308256096694E-3</v>
      </c>
      <c r="C2131" s="208">
        <f t="shared" si="167"/>
        <v>-9.8017140323303345E-2</v>
      </c>
      <c r="D2131" s="208">
        <f t="shared" si="168"/>
        <v>0.18836345924490497</v>
      </c>
      <c r="E2131" s="208">
        <f>-((C2131-C2130)/($A$3))*$E$2*'PID Reaction'!$H$4</f>
        <v>6.4636211541460407</v>
      </c>
      <c r="F2131" s="208">
        <f t="shared" si="169"/>
        <v>3.3612207221890538</v>
      </c>
    </row>
    <row r="2132" spans="1:6" x14ac:dyDescent="0.25">
      <c r="A2132" s="208">
        <f t="shared" si="166"/>
        <v>0.26574999999998461</v>
      </c>
      <c r="B2132" s="208">
        <f t="shared" si="165"/>
        <v>4.6382124871746618E-3</v>
      </c>
      <c r="C2132" s="208">
        <f t="shared" si="167"/>
        <v>-0.1486724338906921</v>
      </c>
      <c r="D2132" s="208">
        <f t="shared" si="168"/>
        <v>0.28570976310509866</v>
      </c>
      <c r="E2132" s="208">
        <f>-((C2132-C2131)/($A$3))*$E$2*'PID Reaction'!$H$4</f>
        <v>6.4311960713156759</v>
      </c>
      <c r="F2132" s="208">
        <f t="shared" si="169"/>
        <v>3.5058899022418233</v>
      </c>
    </row>
    <row r="2133" spans="1:6" x14ac:dyDescent="0.25">
      <c r="A2133" s="208">
        <f t="shared" si="166"/>
        <v>0.2658749999999846</v>
      </c>
      <c r="B2133" s="208">
        <f t="shared" si="165"/>
        <v>4.6403941487396551E-3</v>
      </c>
      <c r="C2133" s="208">
        <f t="shared" si="167"/>
        <v>-0.19894034263326624</v>
      </c>
      <c r="D2133" s="208">
        <f t="shared" si="168"/>
        <v>0.38231161405205311</v>
      </c>
      <c r="E2133" s="208">
        <f>-((C2133-C2132)/($A$3))*$E$2*'PID Reaction'!$H$4</f>
        <v>6.3820136939572123</v>
      </c>
      <c r="F2133" s="208">
        <f t="shared" si="169"/>
        <v>3.6414240428648417</v>
      </c>
    </row>
    <row r="2134" spans="1:6" x14ac:dyDescent="0.25">
      <c r="A2134" s="208">
        <f t="shared" si="166"/>
        <v>0.26599999999998458</v>
      </c>
      <c r="B2134" s="208">
        <f t="shared" si="165"/>
        <v>4.6425758103046475E-3</v>
      </c>
      <c r="C2134" s="208">
        <f t="shared" si="167"/>
        <v>-0.2486898871587534</v>
      </c>
      <c r="D2134" s="208">
        <f t="shared" si="168"/>
        <v>0.47791730374846281</v>
      </c>
      <c r="E2134" s="208">
        <f>-((C2134-C2133)/($A$3))*$E$2*'PID Reaction'!$H$4</f>
        <v>6.3162021729558493</v>
      </c>
      <c r="F2134" s="208">
        <f t="shared" si="169"/>
        <v>3.7674699927169901</v>
      </c>
    </row>
    <row r="2135" spans="1:6" x14ac:dyDescent="0.25">
      <c r="A2135" s="208">
        <f t="shared" si="166"/>
        <v>0.26612499999998457</v>
      </c>
      <c r="B2135" s="208">
        <f t="shared" si="165"/>
        <v>4.6447574718696399E-3</v>
      </c>
      <c r="C2135" s="208">
        <f t="shared" si="167"/>
        <v>-0.29779143873857261</v>
      </c>
      <c r="D2135" s="208">
        <f t="shared" si="168"/>
        <v>0.57227771948146455</v>
      </c>
      <c r="E2135" s="208">
        <f>-((C2135-C2134)/($A$3))*$E$2*'PID Reaction'!$H$4</f>
        <v>6.233932988573847</v>
      </c>
      <c r="F2135" s="208">
        <f t="shared" si="169"/>
        <v>3.8836993231390147</v>
      </c>
    </row>
    <row r="2136" spans="1:6" x14ac:dyDescent="0.25">
      <c r="A2136" s="208">
        <f t="shared" si="166"/>
        <v>0.26624999999998455</v>
      </c>
      <c r="B2136" s="208">
        <f t="shared" si="165"/>
        <v>4.6469391334346332E-3</v>
      </c>
      <c r="C2136" s="208">
        <f t="shared" si="167"/>
        <v>-0.34611705707157125</v>
      </c>
      <c r="D2136" s="208">
        <f t="shared" si="168"/>
        <v>0.66514699325672144</v>
      </c>
      <c r="E2136" s="208">
        <f>-((C2136-C2135)/($A$3))*$E$2*'PID Reaction'!$H$4</f>
        <v>6.1354205035575076</v>
      </c>
      <c r="F2136" s="208">
        <f t="shared" si="169"/>
        <v>3.9898091839140437</v>
      </c>
    </row>
    <row r="2137" spans="1:6" x14ac:dyDescent="0.25">
      <c r="A2137" s="208">
        <f t="shared" si="166"/>
        <v>0.26637499999998454</v>
      </c>
      <c r="B2137" s="208">
        <f t="shared" si="165"/>
        <v>4.6491207949996257E-3</v>
      </c>
      <c r="C2137" s="208">
        <f t="shared" si="167"/>
        <v>-0.39354082364884962</v>
      </c>
      <c r="D2137" s="208">
        <f t="shared" si="168"/>
        <v>0.75628314243894035</v>
      </c>
      <c r="E2137" s="208">
        <f>-((C2137-C2136)/($A$3))*$E$2*'PID Reaction'!$H$4</f>
        <v>6.0209214046512614</v>
      </c>
      <c r="F2137" s="208">
        <f t="shared" si="169"/>
        <v>4.085523092383311</v>
      </c>
    </row>
    <row r="2138" spans="1:6" x14ac:dyDescent="0.25">
      <c r="A2138" s="208">
        <f t="shared" si="166"/>
        <v>0.26649999999998453</v>
      </c>
      <c r="B2138" s="208">
        <f t="shared" si="165"/>
        <v>4.6513024565646181E-3</v>
      </c>
      <c r="C2138" s="208">
        <f t="shared" si="167"/>
        <v>-0.43993916985024839</v>
      </c>
      <c r="D2138" s="208">
        <f t="shared" si="168"/>
        <v>0.84544870026801644</v>
      </c>
      <c r="E2138" s="208">
        <f>-((C2138-C2137)/($A$3))*$E$2*'PID Reaction'!$H$4</f>
        <v>5.8907340337295864</v>
      </c>
      <c r="F2138" s="208">
        <f t="shared" si="169"/>
        <v>4.1705916538560119</v>
      </c>
    </row>
    <row r="2139" spans="1:6" x14ac:dyDescent="0.25">
      <c r="A2139" s="208">
        <f t="shared" si="166"/>
        <v>0.26662499999998451</v>
      </c>
      <c r="B2139" s="208">
        <f t="shared" si="165"/>
        <v>4.6534841181296105E-3</v>
      </c>
      <c r="C2139" s="208">
        <f t="shared" si="167"/>
        <v>-0.48519119891804197</v>
      </c>
      <c r="D2139" s="208">
        <f t="shared" si="168"/>
        <v>0.93241133460875814</v>
      </c>
      <c r="E2139" s="208">
        <f>-((C2139-C2138)/($A$3))*$E$2*'PID Reaction'!$H$4</f>
        <v>5.7451976104470708</v>
      </c>
      <c r="F2139" s="208">
        <f t="shared" si="169"/>
        <v>4.24479321143889</v>
      </c>
    </row>
    <row r="2140" spans="1:6" x14ac:dyDescent="0.25">
      <c r="A2140" s="208">
        <f t="shared" si="166"/>
        <v>0.2667499999999845</v>
      </c>
      <c r="B2140" s="208">
        <f t="shared" si="165"/>
        <v>4.6556657796946038E-3</v>
      </c>
      <c r="C2140" s="208">
        <f t="shared" si="167"/>
        <v>-0.52917900096882564</v>
      </c>
      <c r="D2140" s="208">
        <f t="shared" si="168"/>
        <v>1.016944453321831</v>
      </c>
      <c r="E2140" s="208">
        <f>-((C2140-C2139)/($A$3))*$E$2*'PID Reaction'!$H$4</f>
        <v>5.5846913483674943</v>
      </c>
      <c r="F2140" s="208">
        <f t="shared" si="169"/>
        <v>4.3079344235918935</v>
      </c>
    </row>
    <row r="2141" spans="1:6" x14ac:dyDescent="0.25">
      <c r="A2141" s="208">
        <f t="shared" si="166"/>
        <v>0.26687499999998449</v>
      </c>
      <c r="B2141" s="208">
        <f t="shared" si="165"/>
        <v>4.6578474412595963E-3</v>
      </c>
      <c r="C2141" s="208">
        <f t="shared" si="167"/>
        <v>-0.57178796022240241</v>
      </c>
      <c r="D2141" s="208">
        <f t="shared" si="168"/>
        <v>1.0988277946777998</v>
      </c>
      <c r="E2141" s="208">
        <f>-((C2141-C2140)/($A$3))*$E$2*'PID Reaction'!$H$4</f>
        <v>5.409633466834106</v>
      </c>
      <c r="F2141" s="208">
        <f t="shared" si="169"/>
        <v>4.3598507679026435</v>
      </c>
    </row>
    <row r="2142" spans="1:6" x14ac:dyDescent="0.25">
      <c r="A2142" s="208">
        <f t="shared" si="166"/>
        <v>0.26699999999998447</v>
      </c>
      <c r="B2142" s="208">
        <f t="shared" si="165"/>
        <v>4.6600291028245887E-3</v>
      </c>
      <c r="C2142" s="208">
        <f t="shared" si="167"/>
        <v>-0.61290705364795939</v>
      </c>
      <c r="D2142" s="208">
        <f t="shared" si="168"/>
        <v>1.1778480012774297</v>
      </c>
      <c r="E2142" s="208">
        <f>-((C2142-C2141)/($A$3))*$E$2*'PID Reaction'!$H$4</f>
        <v>5.2204801013087128</v>
      </c>
      <c r="F2142" s="208">
        <f t="shared" si="169"/>
        <v>4.4004069697720292</v>
      </c>
    </row>
    <row r="2143" spans="1:6" x14ac:dyDescent="0.25">
      <c r="A2143" s="208">
        <f t="shared" si="166"/>
        <v>0.26712499999998446</v>
      </c>
      <c r="B2143" s="208">
        <f t="shared" si="165"/>
        <v>4.662210764389582E-3</v>
      </c>
      <c r="C2143" s="208">
        <f t="shared" si="167"/>
        <v>-0.65242914024840615</v>
      </c>
      <c r="D2143" s="208">
        <f t="shared" si="168"/>
        <v>1.2537991759809721</v>
      </c>
      <c r="E2143" s="208">
        <f>-((C2143-C2142)/($A$3))*$E$2*'PID Reaction'!$H$4</f>
        <v>5.0177241147927205</v>
      </c>
      <c r="F2143" s="208">
        <f t="shared" si="169"/>
        <v>4.4294973548880092</v>
      </c>
    </row>
    <row r="2144" spans="1:6" x14ac:dyDescent="0.25">
      <c r="A2144" s="208">
        <f t="shared" si="166"/>
        <v>0.26724999999998444</v>
      </c>
      <c r="B2144" s="208">
        <f t="shared" si="165"/>
        <v>4.6643924259545744E-3</v>
      </c>
      <c r="C2144" s="208">
        <f t="shared" si="167"/>
        <v>-0.69025124022984397</v>
      </c>
      <c r="D2144" s="208">
        <f t="shared" si="168"/>
        <v>1.3264834183993004</v>
      </c>
      <c r="E2144" s="208">
        <f>-((C2144-C2143)/($A$3))*$E$2*'PID Reaction'!$H$4</f>
        <v>4.8018938136433453</v>
      </c>
      <c r="F2144" s="208">
        <f t="shared" si="169"/>
        <v>4.4470461245737383</v>
      </c>
    </row>
    <row r="2145" spans="1:6" x14ac:dyDescent="0.25">
      <c r="A2145" s="208">
        <f t="shared" si="166"/>
        <v>0.26737499999998443</v>
      </c>
      <c r="B2145" s="208">
        <f t="shared" si="165"/>
        <v>4.6665740875195668E-3</v>
      </c>
      <c r="C2145" s="208">
        <f t="shared" si="167"/>
        <v>-0.72627480332851369</v>
      </c>
      <c r="D2145" s="208">
        <f t="shared" si="168"/>
        <v>1.395711340548538</v>
      </c>
      <c r="E2145" s="208">
        <f>-((C2145-C2144)/($A$3))*$E$2*'PID Reaction'!$H$4</f>
        <v>4.5735515710071075</v>
      </c>
      <c r="F2145" s="208">
        <f t="shared" si="169"/>
        <v>4.4530075532910507</v>
      </c>
    </row>
    <row r="2146" spans="1:6" x14ac:dyDescent="0.25">
      <c r="A2146" s="208">
        <f t="shared" si="166"/>
        <v>0.26749999999998442</v>
      </c>
      <c r="B2146" s="208">
        <f t="shared" si="165"/>
        <v>4.6687557490845593E-3</v>
      </c>
      <c r="C2146" s="208">
        <f t="shared" si="167"/>
        <v>-0.76040596559589091</v>
      </c>
      <c r="D2146" s="208">
        <f t="shared" si="168"/>
        <v>1.4613025603242473</v>
      </c>
      <c r="E2146" s="208">
        <f>-((C2146-C2145)/($A$3))*$E$2*'PID Reaction'!$H$4</f>
        <v>4.3332923614662109</v>
      </c>
      <c r="F2146" s="208">
        <f t="shared" si="169"/>
        <v>4.4473661077836502</v>
      </c>
    </row>
    <row r="2147" spans="1:6" x14ac:dyDescent="0.25">
      <c r="A2147" s="208">
        <f t="shared" si="166"/>
        <v>0.2676249999999844</v>
      </c>
      <c r="B2147" s="208">
        <f t="shared" si="165"/>
        <v>4.6709374106495526E-3</v>
      </c>
      <c r="C2147" s="208">
        <f t="shared" si="167"/>
        <v>-0.79255579397311271</v>
      </c>
      <c r="D2147" s="208">
        <f t="shared" si="168"/>
        <v>1.5230861715098896</v>
      </c>
      <c r="E2147" s="208">
        <f>-((C2147-C2146)/($A$3))*$E$2*'PID Reaction'!$H$4</f>
        <v>4.0817422107720791</v>
      </c>
      <c r="F2147" s="208">
        <f t="shared" si="169"/>
        <v>4.4301364875512235</v>
      </c>
    </row>
    <row r="2148" spans="1:6" x14ac:dyDescent="0.25">
      <c r="A2148" s="208">
        <f t="shared" si="166"/>
        <v>0.26774999999998439</v>
      </c>
      <c r="B2148" s="208">
        <f t="shared" si="165"/>
        <v>4.673119072214545E-3</v>
      </c>
      <c r="C2148" s="208">
        <f t="shared" si="167"/>
        <v>-0.82264051801723637</v>
      </c>
      <c r="D2148" s="208">
        <f t="shared" si="168"/>
        <v>1.580901189094444</v>
      </c>
      <c r="E2148" s="208">
        <f>-((C2148-C2147)/($A$3))*$E$2*'PID Reaction'!$H$4</f>
        <v>3.8195565646419389</v>
      </c>
      <c r="F2148" s="208">
        <f t="shared" si="169"/>
        <v>4.4013635865476051</v>
      </c>
    </row>
    <row r="2149" spans="1:6" x14ac:dyDescent="0.25">
      <c r="A2149" s="208">
        <f t="shared" si="166"/>
        <v>0.26787499999998438</v>
      </c>
      <c r="B2149" s="208">
        <f t="shared" si="165"/>
        <v>4.6753007337795374E-3</v>
      </c>
      <c r="C2149" s="208">
        <f t="shared" si="167"/>
        <v>-0.85058174817582799</v>
      </c>
      <c r="D2149" s="208">
        <f t="shared" si="168"/>
        <v>1.634596968739416</v>
      </c>
      <c r="E2149" s="208">
        <f>-((C2149-C2148)/($A$3))*$E$2*'PID Reaction'!$H$4</f>
        <v>3.5474185809347922</v>
      </c>
      <c r="F2149" s="208">
        <f t="shared" si="169"/>
        <v>4.3611223762045617</v>
      </c>
    </row>
    <row r="2150" spans="1:6" x14ac:dyDescent="0.25">
      <c r="A2150" s="208">
        <f t="shared" si="166"/>
        <v>0.26799999999998436</v>
      </c>
      <c r="B2150" s="208">
        <f t="shared" si="165"/>
        <v>4.6774823953445299E-3</v>
      </c>
      <c r="C2150" s="208">
        <f t="shared" si="167"/>
        <v>-0.87630668004078727</v>
      </c>
      <c r="D2150" s="208">
        <f t="shared" si="168"/>
        <v>1.6840335993015825</v>
      </c>
      <c r="E2150" s="208">
        <f>-((C2150-C2149)/($A$3))*$E$2*'PID Reaction'!$H$4</f>
        <v>3.2660373495752295</v>
      </c>
      <c r="F2150" s="208">
        <f t="shared" si="169"/>
        <v>4.3095177100838384</v>
      </c>
    </row>
    <row r="2151" spans="1:6" x14ac:dyDescent="0.25">
      <c r="A2151" s="208">
        <f t="shared" si="166"/>
        <v>0.26812499999998435</v>
      </c>
      <c r="B2151" s="208">
        <f t="shared" si="165"/>
        <v>4.6796640569095231E-3</v>
      </c>
      <c r="C2151" s="208">
        <f t="shared" si="167"/>
        <v>-0.89974828404942886</v>
      </c>
      <c r="D2151" s="208">
        <f t="shared" si="168"/>
        <v>1.7290822673891495</v>
      </c>
      <c r="E2151" s="208">
        <f>-((C2151-C2150)/($A$3))*$E$2*'PID Reaction'!$H$4</f>
        <v>2.9761460449371357</v>
      </c>
      <c r="F2151" s="208">
        <f t="shared" si="169"/>
        <v>4.2466840506678931</v>
      </c>
    </row>
    <row r="2152" spans="1:6" x14ac:dyDescent="0.25">
      <c r="A2152" s="208">
        <f t="shared" si="166"/>
        <v>0.26824999999998433</v>
      </c>
      <c r="B2152" s="208">
        <f t="shared" si="165"/>
        <v>4.6818457184745156E-3</v>
      </c>
      <c r="C2152" s="208">
        <f t="shared" si="167"/>
        <v>-0.9208454801385314</v>
      </c>
      <c r="D2152" s="208">
        <f t="shared" si="168"/>
        <v>1.7696255930014215</v>
      </c>
      <c r="E2152" s="208">
        <f>-((C2152-C2151)/($A$3))*$E$2*'PID Reaction'!$H$4</f>
        <v>2.6785000154724585</v>
      </c>
      <c r="F2152" s="208">
        <f t="shared" si="169"/>
        <v>4.1727851190011913</v>
      </c>
    </row>
    <row r="2153" spans="1:6" x14ac:dyDescent="0.25">
      <c r="A2153" s="208">
        <f t="shared" si="166"/>
        <v>0.26837499999998432</v>
      </c>
      <c r="B2153" s="208">
        <f t="shared" si="165"/>
        <v>4.684027380039508E-3</v>
      </c>
      <c r="C2153" s="208">
        <f t="shared" si="167"/>
        <v>-0.93954329689611837</v>
      </c>
      <c r="D2153" s="208">
        <f t="shared" si="168"/>
        <v>1.8055579353771465</v>
      </c>
      <c r="E2153" s="208">
        <f>-((C2153-C2152)/($A$3))*$E$2*'PID Reaction'!$H$4</f>
        <v>2.3738748155432416</v>
      </c>
      <c r="F2153" s="208">
        <f t="shared" si="169"/>
        <v>4.0880134680940339</v>
      </c>
    </row>
    <row r="2154" spans="1:6" x14ac:dyDescent="0.25">
      <c r="A2154" s="208">
        <f t="shared" si="166"/>
        <v>0.26849999999998431</v>
      </c>
      <c r="B2154" s="208">
        <f t="shared" si="165"/>
        <v>4.6862090416045013E-3</v>
      </c>
      <c r="C2154" s="208">
        <f t="shared" si="167"/>
        <v>-0.95579301479644507</v>
      </c>
      <c r="D2154" s="208">
        <f t="shared" si="168"/>
        <v>1.8367856682549204</v>
      </c>
      <c r="E2154" s="208">
        <f>-((C2154-C2153)/($A$3))*$E$2*'PID Reaction'!$H$4</f>
        <v>2.0630641846254774</v>
      </c>
      <c r="F2154" s="208">
        <f t="shared" si="169"/>
        <v>3.9925899812014829</v>
      </c>
    </row>
    <row r="2155" spans="1:6" x14ac:dyDescent="0.25">
      <c r="A2155" s="208">
        <f t="shared" si="166"/>
        <v>0.26862499999998429</v>
      </c>
      <c r="B2155" s="208">
        <f t="shared" si="165"/>
        <v>4.6883907031694937E-3</v>
      </c>
      <c r="C2155" s="208">
        <f t="shared" si="167"/>
        <v>-0.96955229314489388</v>
      </c>
      <c r="D2155" s="208">
        <f t="shared" si="168"/>
        <v>1.8632274238282684</v>
      </c>
      <c r="E2155" s="208">
        <f>-((C2155-C2154)/($A$3))*$E$2*'PID Reaction'!$H$4</f>
        <v>1.746877979119061</v>
      </c>
      <c r="F2155" s="208">
        <f t="shared" si="169"/>
        <v>3.8867632962841743</v>
      </c>
    </row>
    <row r="2156" spans="1:6" x14ac:dyDescent="0.25">
      <c r="A2156" s="208">
        <f t="shared" si="166"/>
        <v>0.26874999999998428</v>
      </c>
      <c r="B2156" s="208">
        <f t="shared" si="165"/>
        <v>4.6905723647344862E-3</v>
      </c>
      <c r="C2156" s="208">
        <f t="shared" si="167"/>
        <v>-0.98078528040197455</v>
      </c>
      <c r="D2156" s="208">
        <f t="shared" si="168"/>
        <v>1.8848143047596906</v>
      </c>
      <c r="E2156" s="208">
        <f>-((C2156-C2155)/($A$3))*$E$2*'PID Reaction'!$H$4</f>
        <v>1.4261400621589608</v>
      </c>
      <c r="F2156" s="208">
        <f t="shared" si="169"/>
        <v>3.7708091581504726</v>
      </c>
    </row>
    <row r="2157" spans="1:6" x14ac:dyDescent="0.25">
      <c r="A2157" s="208">
        <f t="shared" si="166"/>
        <v>0.26887499999998427</v>
      </c>
      <c r="B2157" s="208">
        <f t="shared" si="165"/>
        <v>4.6927540262994786E-3</v>
      </c>
      <c r="C2157" s="208">
        <f t="shared" si="167"/>
        <v>-0.9894627075990865</v>
      </c>
      <c r="D2157" s="208">
        <f t="shared" si="168"/>
        <v>1.9014900637014687</v>
      </c>
      <c r="E2157" s="208">
        <f>-((C2157-C2156)/($A$3))*$E$2*'PID Reaction'!$H$4</f>
        <v>1.1016861569453333</v>
      </c>
      <c r="F2157" s="208">
        <f t="shared" si="169"/>
        <v>3.6450296999687684</v>
      </c>
    </row>
    <row r="2158" spans="1:6" x14ac:dyDescent="0.25">
      <c r="A2158" s="208">
        <f t="shared" si="166"/>
        <v>0.26899999999998425</v>
      </c>
      <c r="B2158" s="208">
        <f t="shared" si="165"/>
        <v>4.6949356878644719E-3</v>
      </c>
      <c r="C2158" s="208">
        <f t="shared" si="167"/>
        <v>-0.9955619646024757</v>
      </c>
      <c r="D2158" s="208">
        <f t="shared" si="168"/>
        <v>1.9132112498551617</v>
      </c>
      <c r="E2158" s="208">
        <f>-((C2158-C2157)/($A$3))*$E$2*'PID Reaction'!$H$4</f>
        <v>0.77436166915029314</v>
      </c>
      <c r="F2158" s="208">
        <f t="shared" si="169"/>
        <v>3.5097526560210524</v>
      </c>
    </row>
    <row r="2159" spans="1:6" x14ac:dyDescent="0.25">
      <c r="A2159" s="208">
        <f t="shared" si="166"/>
        <v>0.26912499999998424</v>
      </c>
      <c r="B2159" s="208">
        <f t="shared" si="165"/>
        <v>4.6971173494294643E-3</v>
      </c>
      <c r="C2159" s="208">
        <f t="shared" si="167"/>
        <v>-0.99906715902681709</v>
      </c>
      <c r="D2159" s="208">
        <f t="shared" si="168"/>
        <v>1.9199473221881955</v>
      </c>
      <c r="E2159" s="208">
        <f>-((C2159-C2158)/($A$3))*$E$2*'PID Reaction'!$H$4</f>
        <v>0.44501948411438219</v>
      </c>
      <c r="F2159" s="208">
        <f t="shared" si="169"/>
        <v>3.3653305077499285</v>
      </c>
    </row>
    <row r="2160" spans="1:6" x14ac:dyDescent="0.25">
      <c r="A2160" s="208">
        <f t="shared" si="166"/>
        <v>0.26924999999998422</v>
      </c>
      <c r="B2160" s="208">
        <f t="shared" si="165"/>
        <v>4.6992990109944567E-3</v>
      </c>
      <c r="C2160" s="208">
        <f t="shared" si="167"/>
        <v>-0.9999691576448404</v>
      </c>
      <c r="D2160" s="208">
        <f t="shared" si="168"/>
        <v>1.9216807290123956</v>
      </c>
      <c r="E2160" s="208">
        <f>-((C2160-C2159)/($A$3))*$E$2*'PID Reaction'!$H$4</f>
        <v>0.11451774454423996</v>
      </c>
      <c r="F2160" s="208">
        <f t="shared" si="169"/>
        <v>3.2121395653236844</v>
      </c>
    </row>
    <row r="2161" spans="1:6" x14ac:dyDescent="0.25">
      <c r="A2161" s="208">
        <f t="shared" si="166"/>
        <v>0.26937499999998421</v>
      </c>
      <c r="B2161" s="208">
        <f t="shared" si="165"/>
        <v>4.70148067255945E-3</v>
      </c>
      <c r="C2161" s="208">
        <f t="shared" si="167"/>
        <v>-0.99826561018509552</v>
      </c>
      <c r="D2161" s="208">
        <f t="shared" si="168"/>
        <v>1.9184069537171056</v>
      </c>
      <c r="E2161" s="208">
        <f>-((C2161-C2160)/($A$3))*$E$2*'PID Reaction'!$H$4</f>
        <v>-0.21628238548921003</v>
      </c>
      <c r="F2161" s="208">
        <f t="shared" si="169"/>
        <v>3.0505789871124875</v>
      </c>
    </row>
    <row r="2162" spans="1:6" x14ac:dyDescent="0.25">
      <c r="A2162" s="208">
        <f t="shared" si="166"/>
        <v>0.2694999999999842</v>
      </c>
      <c r="B2162" s="208">
        <f t="shared" si="165"/>
        <v>4.7036623341244425E-3</v>
      </c>
      <c r="C2162" s="208">
        <f t="shared" si="167"/>
        <v>-0.99396095545588714</v>
      </c>
      <c r="D2162" s="208">
        <f t="shared" si="168"/>
        <v>1.9101345265377967</v>
      </c>
      <c r="E2162" s="208">
        <f>-((C2162-C2161)/($A$3))*$E$2*'PID Reaction'!$H$4</f>
        <v>-0.54651896442029579</v>
      </c>
      <c r="F2162" s="208">
        <f t="shared" si="169"/>
        <v>2.8810697396308131</v>
      </c>
    </row>
    <row r="2163" spans="1:6" x14ac:dyDescent="0.25">
      <c r="A2163" s="208">
        <f t="shared" si="166"/>
        <v>0.26962499999998418</v>
      </c>
      <c r="B2163" s="208">
        <f t="shared" ref="B2163:B2226" si="170">RADIANS(A2163)</f>
        <v>4.7058439956894349E-3</v>
      </c>
      <c r="C2163" s="208">
        <f t="shared" si="167"/>
        <v>-0.98706640977940352</v>
      </c>
      <c r="D2163" s="208">
        <f t="shared" si="168"/>
        <v>1.896885002329471</v>
      </c>
      <c r="E2163" s="208">
        <f>-((C2163-C2162)/($A$3))*$E$2*'PID Reaction'!$H$4</f>
        <v>-0.87533151908636053</v>
      </c>
      <c r="F2163" s="208">
        <f t="shared" si="169"/>
        <v>2.7040535006559931</v>
      </c>
    </row>
    <row r="2164" spans="1:6" x14ac:dyDescent="0.25">
      <c r="A2164" s="208">
        <f t="shared" si="166"/>
        <v>0.26974999999998417</v>
      </c>
      <c r="B2164" s="208">
        <f t="shared" si="170"/>
        <v>4.7080256572544273E-3</v>
      </c>
      <c r="C2164" s="208">
        <f t="shared" si="167"/>
        <v>-0.97759993776615317</v>
      </c>
      <c r="D2164" s="208">
        <f t="shared" si="168"/>
        <v>1.8786929044027274</v>
      </c>
      <c r="E2164" s="208">
        <f>-((C2164-C2163)/($A$3))*$E$2*'PID Reaction'!$H$4</f>
        <v>-1.2018632868022641</v>
      </c>
      <c r="F2164" s="208">
        <f t="shared" si="169"/>
        <v>2.5199915083808144</v>
      </c>
    </row>
    <row r="2165" spans="1:6" x14ac:dyDescent="0.25">
      <c r="A2165" s="208">
        <f t="shared" si="166"/>
        <v>0.26987499999998416</v>
      </c>
      <c r="B2165" s="208">
        <f t="shared" si="170"/>
        <v>4.7102073188194206E-3</v>
      </c>
      <c r="C2165" s="208">
        <f t="shared" si="167"/>
        <v>-0.96558620550592034</v>
      </c>
      <c r="D2165" s="208">
        <f t="shared" si="168"/>
        <v>1.8556056345689476</v>
      </c>
      <c r="E2165" s="208">
        <f>-((C2165-C2164)/($A$3))*$E$2*'PID Reaction'!$H$4</f>
        <v>-1.5252634477591605</v>
      </c>
      <c r="F2165" s="208">
        <f t="shared" si="169"/>
        <v>2.3293633595992089</v>
      </c>
    </row>
    <row r="2166" spans="1:6" x14ac:dyDescent="0.25">
      <c r="A2166" s="208">
        <f t="shared" si="166"/>
        <v>0.26999999999998414</v>
      </c>
      <c r="B2166" s="208">
        <f t="shared" si="170"/>
        <v>4.7123889803844131E-3</v>
      </c>
      <c r="C2166" s="208">
        <f t="shared" si="167"/>
        <v>-0.95105651629715793</v>
      </c>
      <c r="D2166" s="208">
        <f t="shared" si="168"/>
        <v>1.8276833496289004</v>
      </c>
      <c r="E2166" s="208">
        <f>-((C2166-C2165)/($A$3))*$E$2*'PID Reaction'!$H$4</f>
        <v>-1.844689341944475</v>
      </c>
      <c r="F2166" s="208">
        <f t="shared" si="169"/>
        <v>2.1326657600562151</v>
      </c>
    </row>
    <row r="2167" spans="1:6" x14ac:dyDescent="0.25">
      <c r="A2167" s="208">
        <f t="shared" si="166"/>
        <v>0.27012499999998413</v>
      </c>
      <c r="B2167" s="208">
        <f t="shared" si="170"/>
        <v>4.7145706419494055E-3</v>
      </c>
      <c r="C2167" s="208">
        <f t="shared" si="167"/>
        <v>-0.9340487290822348</v>
      </c>
      <c r="D2167" s="208">
        <f t="shared" si="168"/>
        <v>1.794998804626494</v>
      </c>
      <c r="E2167" s="208">
        <f>-((C2167-C2166)/($A$3))*$E$2*'PID Reaction'!$H$4</f>
        <v>-2.1593086648066406</v>
      </c>
      <c r="F2167" s="208">
        <f t="shared" si="169"/>
        <v>1.9304112302180487</v>
      </c>
    </row>
    <row r="2168" spans="1:6" x14ac:dyDescent="0.25">
      <c r="A2168" s="208">
        <f t="shared" si="166"/>
        <v>0.27024999999998411</v>
      </c>
      <c r="B2168" s="208">
        <f t="shared" si="170"/>
        <v>4.7167523035143979E-3</v>
      </c>
      <c r="C2168" s="208">
        <f t="shared" si="167"/>
        <v>-0.91460715980124707</v>
      </c>
      <c r="D2168" s="208">
        <f t="shared" si="168"/>
        <v>1.7576371632764487</v>
      </c>
      <c r="E2168" s="208">
        <f>-((C2168-C2167)/($A$3))*$E$2*'PID Reaction'!$H$4</f>
        <v>-2.4683016359142016</v>
      </c>
      <c r="F2168" s="208">
        <f t="shared" si="169"/>
        <v>1.7231267698356691</v>
      </c>
    </row>
    <row r="2169" spans="1:6" x14ac:dyDescent="0.25">
      <c r="A2169" s="208">
        <f t="shared" si="166"/>
        <v>0.2703749999999841</v>
      </c>
      <c r="B2169" s="208">
        <f t="shared" si="170"/>
        <v>4.7189339650793912E-3</v>
      </c>
      <c r="C2169" s="208">
        <f t="shared" si="167"/>
        <v>-0.89278246592114818</v>
      </c>
      <c r="D2169" s="208">
        <f t="shared" si="168"/>
        <v>1.7156957760593075</v>
      </c>
      <c r="E2169" s="208">
        <f>-((C2169-C2168)/($A$3))*$E$2*'PID Reaction'!$H$4</f>
        <v>-2.7708631350173545</v>
      </c>
      <c r="F2169" s="208">
        <f t="shared" si="169"/>
        <v>1.5113524847797748</v>
      </c>
    </row>
    <row r="2170" spans="1:6" x14ac:dyDescent="0.25">
      <c r="A2170" s="208">
        <f t="shared" si="166"/>
        <v>0.27049999999998409</v>
      </c>
      <c r="B2170" s="208">
        <f t="shared" si="170"/>
        <v>4.7211156266443836E-3</v>
      </c>
      <c r="C2170" s="208">
        <f t="shared" si="167"/>
        <v>-0.86863151444141029</v>
      </c>
      <c r="D2170" s="208">
        <f t="shared" si="168"/>
        <v>1.6692839265626358</v>
      </c>
      <c r="E2170" s="208">
        <f>-((C2170-C2169)/($A$3))*$E$2*'PID Reaction'!$H$4</f>
        <v>-3.0662047998675224</v>
      </c>
      <c r="F2170" s="208">
        <f t="shared" si="169"/>
        <v>1.295640179727259</v>
      </c>
    </row>
    <row r="2171" spans="1:6" x14ac:dyDescent="0.25">
      <c r="A2171" s="208">
        <f t="shared" ref="A2171:A2234" si="171">A2170+$A$3</f>
        <v>0.27062499999998407</v>
      </c>
      <c r="B2171" s="208">
        <f t="shared" si="170"/>
        <v>4.7232972882093761E-3</v>
      </c>
      <c r="C2171" s="208">
        <f t="shared" ref="C2171:C2234" si="172">$C$2*COS(B2171*$B$2*360)</f>
        <v>-0.84221723371980428</v>
      </c>
      <c r="D2171" s="208">
        <f t="shared" si="168"/>
        <v>1.6185225467286968</v>
      </c>
      <c r="E2171" s="208">
        <f>-((C2171-C2170)/($A$3))*$E$2*'PID Reaction'!$H$4</f>
        <v>-3.3535570804150985</v>
      </c>
      <c r="F2171" s="208">
        <f t="shared" si="169"/>
        <v>1.0765519203639635</v>
      </c>
    </row>
    <row r="2172" spans="1:6" x14ac:dyDescent="0.25">
      <c r="A2172" s="208">
        <f t="shared" si="171"/>
        <v>0.27074999999998406</v>
      </c>
      <c r="B2172" s="208">
        <f t="shared" si="170"/>
        <v>4.7254789497743694E-3</v>
      </c>
      <c r="C2172" s="208">
        <f t="shared" si="172"/>
        <v>-0.81360844950456357</v>
      </c>
      <c r="D2172" s="208">
        <f t="shared" si="168"/>
        <v>1.5635439017509001</v>
      </c>
      <c r="E2172" s="208">
        <f>-((C2172-C2171)/($A$3))*$E$2*'PID Reaction'!$H$4</f>
        <v>-3.6321712439669604</v>
      </c>
      <c r="F2172" s="208">
        <f t="shared" si="169"/>
        <v>0.85465856885121183</v>
      </c>
    </row>
    <row r="2173" spans="1:6" x14ac:dyDescent="0.25">
      <c r="A2173" s="208">
        <f t="shared" si="171"/>
        <v>0.27087499999998405</v>
      </c>
      <c r="B2173" s="208">
        <f t="shared" si="170"/>
        <v>4.7276606113393618E-3</v>
      </c>
      <c r="C2173" s="208">
        <f t="shared" si="172"/>
        <v>-0.78287970560036013</v>
      </c>
      <c r="D2173" s="208">
        <f t="shared" si="168"/>
        <v>1.5044912454404362</v>
      </c>
      <c r="E2173" s="208">
        <f>-((C2173-C2172)/($A$3))*$E$2*'PID Reaction'!$H$4</f>
        <v>-3.9013213260776682</v>
      </c>
      <c r="F2173" s="208">
        <f t="shared" si="169"/>
        <v>0.63053829637327197</v>
      </c>
    </row>
    <row r="2174" spans="1:6" x14ac:dyDescent="0.25">
      <c r="A2174" s="208">
        <f t="shared" si="171"/>
        <v>0.27099999999998403</v>
      </c>
      <c r="B2174" s="208">
        <f t="shared" si="170"/>
        <v>4.7298422729043542E-3</v>
      </c>
      <c r="C2174" s="208">
        <f t="shared" si="172"/>
        <v>-0.75011106963477281</v>
      </c>
      <c r="D2174" s="208">
        <f t="shared" si="168"/>
        <v>1.4415184469599283</v>
      </c>
      <c r="E2174" s="208">
        <f>-((C2174-C2173)/($A$3))*$E$2*'PID Reaction'!$H$4</f>
        <v>-4.1603060221909658</v>
      </c>
      <c r="F2174" s="208">
        <f t="shared" si="169"/>
        <v>0.40477507663786483</v>
      </c>
    </row>
    <row r="2175" spans="1:6" x14ac:dyDescent="0.25">
      <c r="A2175" s="208">
        <f t="shared" si="171"/>
        <v>0.27112499999998402</v>
      </c>
      <c r="B2175" s="208">
        <f t="shared" si="170"/>
        <v>4.7320239344693467E-3</v>
      </c>
      <c r="C2175" s="208">
        <f t="shared" si="172"/>
        <v>-0.7153879244321496</v>
      </c>
      <c r="D2175" s="208">
        <f t="shared" si="168"/>
        <v>1.3747895898982392</v>
      </c>
      <c r="E2175" s="208">
        <f>-((C2175-C2174)/($A$3))*$E$2*'PID Reaction'!$H$4</f>
        <v>-4.4084505149250424</v>
      </c>
      <c r="F2175" s="208">
        <f t="shared" si="169"/>
        <v>0.17795716425999861</v>
      </c>
    </row>
    <row r="2176" spans="1:6" x14ac:dyDescent="0.25">
      <c r="A2176" s="208">
        <f t="shared" si="171"/>
        <v>0.271249999999984</v>
      </c>
      <c r="B2176" s="208">
        <f t="shared" si="170"/>
        <v>4.7342055960343399E-3</v>
      </c>
      <c r="C2176" s="208">
        <f t="shared" si="172"/>
        <v>-0.6788007455377405</v>
      </c>
      <c r="D2176" s="208">
        <f t="shared" si="168"/>
        <v>1.3044785447296974</v>
      </c>
      <c r="E2176" s="208">
        <f>-((C2176-C2175)/($A$3))*$E$2*'PID Reaction'!$H$4</f>
        <v>-4.6451082324341781</v>
      </c>
      <c r="F2176" s="208">
        <f t="shared" si="169"/>
        <v>-4.9324438010564881E-2</v>
      </c>
    </row>
    <row r="2177" spans="1:6" x14ac:dyDescent="0.25">
      <c r="A2177" s="208">
        <f t="shared" si="171"/>
        <v>0.27137499999998399</v>
      </c>
      <c r="B2177" s="208">
        <f t="shared" si="170"/>
        <v>4.7363872575993324E-3</v>
      </c>
      <c r="C2177" s="208">
        <f t="shared" si="172"/>
        <v>-0.64044486547229929</v>
      </c>
      <c r="D2177" s="208">
        <f t="shared" si="168"/>
        <v>1.2307685157727366</v>
      </c>
      <c r="E2177" s="208">
        <f>-((C2177-C2176)/($A$3))*$E$2*'PID Reaction'!$H$4</f>
        <v>-4.8696625331084169</v>
      </c>
      <c r="F2177" s="208">
        <f t="shared" si="169"/>
        <v>-0.27647751922124131</v>
      </c>
    </row>
    <row r="2178" spans="1:6" x14ac:dyDescent="0.25">
      <c r="A2178" s="208">
        <f t="shared" si="171"/>
        <v>0.27149999999998398</v>
      </c>
      <c r="B2178" s="208">
        <f t="shared" si="170"/>
        <v>4.7385689191643248E-3</v>
      </c>
      <c r="C2178" s="208">
        <f t="shared" si="172"/>
        <v>-0.60042022533113126</v>
      </c>
      <c r="D2178" s="208">
        <f t="shared" si="168"/>
        <v>1.1538515638278484</v>
      </c>
      <c r="E2178" s="208">
        <f>-((C2178-C2177)/($A$3))*$E$2*'PID Reaction'!$H$4</f>
        <v>-5.0815283123226918</v>
      </c>
      <c r="F2178" s="208">
        <f t="shared" si="169"/>
        <v>-0.50291020329724123</v>
      </c>
    </row>
    <row r="2179" spans="1:6" x14ac:dyDescent="0.25">
      <c r="A2179" s="208">
        <f t="shared" si="171"/>
        <v>0.27162499999998396</v>
      </c>
      <c r="B2179" s="208">
        <f t="shared" si="170"/>
        <v>4.7407505807293181E-3</v>
      </c>
      <c r="C2179" s="208">
        <f t="shared" si="172"/>
        <v>-0.55883111437484068</v>
      </c>
      <c r="D2179" s="208">
        <f t="shared" si="168"/>
        <v>1.0739281057387065</v>
      </c>
      <c r="E2179" s="208">
        <f>-((C2179-C2178)/($A$3))*$E$2*'PID Reaction'!$H$4</f>
        <v>-5.2801535270106523</v>
      </c>
      <c r="F2179" s="208">
        <f t="shared" si="169"/>
        <v>-0.7280324912500753</v>
      </c>
    </row>
    <row r="2180" spans="1:6" x14ac:dyDescent="0.25">
      <c r="A2180" s="208">
        <f t="shared" si="171"/>
        <v>0.27174999999998395</v>
      </c>
      <c r="B2180" s="208">
        <f t="shared" si="170"/>
        <v>4.7429322422943105E-3</v>
      </c>
      <c r="C2180" s="208">
        <f t="shared" si="172"/>
        <v>-0.51578589829065535</v>
      </c>
      <c r="D2180" s="208">
        <f t="shared" si="168"/>
        <v>0.99120639218108408</v>
      </c>
      <c r="E2180" s="208">
        <f>-((C2180-C2179)/($A$3))*$E$2*'PID Reaction'!$H$4</f>
        <v>-5.4650206340481677</v>
      </c>
      <c r="F2180" s="208">
        <f t="shared" si="169"/>
        <v>-0.95125779849342196</v>
      </c>
    </row>
    <row r="2181" spans="1:6" x14ac:dyDescent="0.25">
      <c r="A2181" s="208">
        <f t="shared" si="171"/>
        <v>0.27187499999998394</v>
      </c>
      <c r="B2181" s="208">
        <f t="shared" si="170"/>
        <v>4.745113903859303E-3</v>
      </c>
      <c r="C2181" s="208">
        <f t="shared" si="172"/>
        <v>-0.47139673683179489</v>
      </c>
      <c r="D2181" s="208">
        <f t="shared" si="168"/>
        <v>0.90590196503913356</v>
      </c>
      <c r="E2181" s="208">
        <f>-((C2181-C2180)/($A$3))*$E$2*'PID Reaction'!$H$4</f>
        <v>-5.6356479388169225</v>
      </c>
      <c r="F2181" s="208">
        <f t="shared" si="169"/>
        <v>-1.1720044832642535</v>
      </c>
    </row>
    <row r="2182" spans="1:6" x14ac:dyDescent="0.25">
      <c r="A2182" s="208">
        <f t="shared" si="171"/>
        <v>0.27199999999998392</v>
      </c>
      <c r="B2182" s="208">
        <f t="shared" si="170"/>
        <v>4.7472955654242954E-3</v>
      </c>
      <c r="C2182" s="208">
        <f t="shared" si="172"/>
        <v>-0.42577929157101968</v>
      </c>
      <c r="D2182" s="208">
        <f t="shared" si="168"/>
        <v>0.8182370957836913</v>
      </c>
      <c r="E2182" s="208">
        <f>-((C2182-C2181)/($A$3))*$E$2*'PID Reaction'!$H$4</f>
        <v>-5.7915908503080207</v>
      </c>
      <c r="F2182" s="208">
        <f t="shared" si="169"/>
        <v>-1.3896973621641775</v>
      </c>
    </row>
    <row r="2183" spans="1:6" x14ac:dyDescent="0.25">
      <c r="A2183" s="208">
        <f t="shared" si="171"/>
        <v>0.27212499999998391</v>
      </c>
      <c r="B2183" s="208">
        <f t="shared" si="170"/>
        <v>4.7494772269892887E-3</v>
      </c>
      <c r="C2183" s="208">
        <f t="shared" si="172"/>
        <v>-0.37905242452991594</v>
      </c>
      <c r="D2183" s="208">
        <f t="shared" si="168"/>
        <v>0.72844020631612072</v>
      </c>
      <c r="E2183" s="208">
        <f>-((C2183-C2182)/($A$3))*$E$2*'PID Reaction'!$H$4</f>
        <v>-5.9324430395385299</v>
      </c>
      <c r="F2183" s="208">
        <f t="shared" si="169"/>
        <v>-1.6037692088716682</v>
      </c>
    </row>
    <row r="2184" spans="1:6" x14ac:dyDescent="0.25">
      <c r="A2184" s="208">
        <f t="shared" si="171"/>
        <v>0.27224999999998389</v>
      </c>
      <c r="B2184" s="208">
        <f t="shared" si="170"/>
        <v>4.7516588885542811E-3</v>
      </c>
      <c r="C2184" s="208">
        <f t="shared" si="172"/>
        <v>-0.33133788846878415</v>
      </c>
      <c r="D2184" s="208">
        <f t="shared" ref="D2184:D2247" si="173">-C2184*$D$2*$H$2</f>
        <v>0.63674527378600121</v>
      </c>
      <c r="E2184" s="208">
        <f>-((C2184-C2183)/($A$3))*$E$2*'PID Reaction'!$H$4</f>
        <v>-6.0578374983212928</v>
      </c>
      <c r="F2184" s="208">
        <f t="shared" ref="F2184:F2247" si="174">F2183+$F$3*(E2184-F2183)</f>
        <v>-1.8136622321225011</v>
      </c>
    </row>
    <row r="2185" spans="1:6" x14ac:dyDescent="0.25">
      <c r="A2185" s="208">
        <f t="shared" si="171"/>
        <v>0.27237499999998388</v>
      </c>
      <c r="B2185" s="208">
        <f t="shared" si="170"/>
        <v>4.7538405501192735E-3</v>
      </c>
      <c r="C2185" s="208">
        <f t="shared" si="172"/>
        <v>-0.28276000964439912</v>
      </c>
      <c r="D2185" s="208">
        <f t="shared" si="173"/>
        <v>0.5433912209340277</v>
      </c>
      <c r="E2185" s="208">
        <f>-((C2185-C2184)/($A$3))*$E$2*'PID Reaction'!$H$4</f>
        <v>-6.1674474955439225</v>
      </c>
      <c r="F2185" s="208">
        <f t="shared" si="174"/>
        <v>-2.0188295291055849</v>
      </c>
    </row>
    <row r="2186" spans="1:6" x14ac:dyDescent="0.25">
      <c r="A2186" s="208">
        <f t="shared" si="171"/>
        <v>0.27249999999998387</v>
      </c>
      <c r="B2186" s="208">
        <f t="shared" si="170"/>
        <v>4.7560222116842668E-3</v>
      </c>
      <c r="C2186" s="208">
        <f t="shared" si="172"/>
        <v>-0.23344536386230702</v>
      </c>
      <c r="D2186" s="208">
        <f t="shared" si="173"/>
        <v>0.44862129354874991</v>
      </c>
      <c r="E2186" s="208">
        <f>-((C2186-C2185)/($A$3))*$E$2*'PID Reaction'!$H$4</f>
        <v>-6.2609874284944116</v>
      </c>
      <c r="F2186" s="208">
        <f t="shared" si="174"/>
        <v>-2.2187365104869028</v>
      </c>
    </row>
    <row r="2187" spans="1:6" x14ac:dyDescent="0.25">
      <c r="A2187" s="208">
        <f t="shared" si="171"/>
        <v>0.27262499999998385</v>
      </c>
      <c r="B2187" s="208">
        <f t="shared" si="170"/>
        <v>4.7582038732492593E-3</v>
      </c>
      <c r="C2187" s="208">
        <f t="shared" si="172"/>
        <v>-0.18352244666752124</v>
      </c>
      <c r="D2187" s="208">
        <f t="shared" si="173"/>
        <v>0.35268242665884231</v>
      </c>
      <c r="E2187" s="208">
        <f>-((C2187-C2186)/($A$3))*$E$2*'PID Reaction'!$H$4</f>
        <v>-6.3382135670500022</v>
      </c>
      <c r="F2187" s="208">
        <f t="shared" si="174"/>
        <v>-2.4128622933498578</v>
      </c>
    </row>
    <row r="2188" spans="1:6" x14ac:dyDescent="0.25">
      <c r="A2188" s="208">
        <f t="shared" si="171"/>
        <v>0.27274999999998384</v>
      </c>
      <c r="B2188" s="208">
        <f t="shared" si="170"/>
        <v>4.7603855348142517E-3</v>
      </c>
      <c r="C2188" s="208">
        <f t="shared" si="172"/>
        <v>-0.13312133853310382</v>
      </c>
      <c r="D2188" s="208">
        <f t="shared" si="173"/>
        <v>0.25582460111260696</v>
      </c>
      <c r="E2188" s="208">
        <f>-((C2188-C2187)/($A$3))*$E$2*'PID Reaction'!$H$4</f>
        <v>-6.3989246887456348</v>
      </c>
      <c r="F2188" s="208">
        <f t="shared" si="174"/>
        <v>-2.6007010584217465</v>
      </c>
    </row>
    <row r="2189" spans="1:6" x14ac:dyDescent="0.25">
      <c r="A2189" s="208">
        <f t="shared" si="171"/>
        <v>0.27287499999998382</v>
      </c>
      <c r="B2189" s="208">
        <f t="shared" si="170"/>
        <v>4.7625671963792441E-3</v>
      </c>
      <c r="C2189" s="208">
        <f t="shared" si="172"/>
        <v>-8.2373365919072711E-2</v>
      </c>
      <c r="D2189" s="208">
        <f t="shared" si="173"/>
        <v>0.1583001922213188</v>
      </c>
      <c r="E2189" s="208">
        <f>-((C2189-C2188)/($A$3))*$E$2*'PID Reaction'!$H$4</f>
        <v>-6.4429626030773886</v>
      </c>
      <c r="F2189" s="208">
        <f t="shared" si="174"/>
        <v>-2.7817633680496576</v>
      </c>
    </row>
    <row r="2190" spans="1:6" x14ac:dyDescent="0.25">
      <c r="A2190" s="208">
        <f t="shared" si="171"/>
        <v>0.27299999999998381</v>
      </c>
      <c r="B2190" s="208">
        <f t="shared" si="170"/>
        <v>4.7647488579442374E-3</v>
      </c>
      <c r="C2190" s="208">
        <f t="shared" si="172"/>
        <v>-3.1410759084719492E-2</v>
      </c>
      <c r="D2190" s="208">
        <f t="shared" si="173"/>
        <v>6.0363312163468845E-2</v>
      </c>
      <c r="E2190" s="208">
        <f>-((C2190-C2189)/($A$3))*$E$2*'PID Reaction'!$H$4</f>
        <v>-6.4702125636894836</v>
      </c>
      <c r="F2190" s="208">
        <f t="shared" si="174"/>
        <v>-2.9555774414920766</v>
      </c>
    </row>
    <row r="2191" spans="1:6" x14ac:dyDescent="0.25">
      <c r="A2191" s="208">
        <f t="shared" si="171"/>
        <v>0.2731249999999838</v>
      </c>
      <c r="B2191" s="208">
        <f t="shared" si="170"/>
        <v>4.7669305195092299E-3</v>
      </c>
      <c r="C2191" s="208">
        <f t="shared" si="172"/>
        <v>1.9633692454007524E-2</v>
      </c>
      <c r="D2191" s="208">
        <f t="shared" si="173"/>
        <v>-3.7730852136564422E-2</v>
      </c>
      <c r="E2191" s="208">
        <f>-((C2191-C2190)/($A$3))*$E$2*'PID Reaction'!$H$4</f>
        <v>-6.4806035673567806</v>
      </c>
      <c r="F2191" s="208">
        <f t="shared" si="174"/>
        <v>-3.1216903842030064</v>
      </c>
    </row>
    <row r="2192" spans="1:6" x14ac:dyDescent="0.25">
      <c r="A2192" s="208">
        <f t="shared" si="171"/>
        <v>0.27324999999998378</v>
      </c>
      <c r="B2192" s="208">
        <f t="shared" si="170"/>
        <v>4.7691121810742223E-3</v>
      </c>
      <c r="C2192" s="208">
        <f t="shared" si="172"/>
        <v>7.0626985924561986E-2</v>
      </c>
      <c r="D2192" s="208">
        <f t="shared" si="173"/>
        <v>-0.13572670393066774</v>
      </c>
      <c r="E2192" s="208">
        <f>-((C2192-C2191)/($A$3))*$E$2*'PID Reaction'!$H$4</f>
        <v>-6.4741085390215938</v>
      </c>
      <c r="F2192" s="208">
        <f t="shared" si="174"/>
        <v>-3.2796693679070934</v>
      </c>
    </row>
    <row r="2193" spans="1:6" x14ac:dyDescent="0.25">
      <c r="A2193" s="208">
        <f t="shared" si="171"/>
        <v>0.27337499999998377</v>
      </c>
      <c r="B2193" s="208">
        <f t="shared" si="170"/>
        <v>4.7712938426392147E-3</v>
      </c>
      <c r="C2193" s="208">
        <f t="shared" si="172"/>
        <v>0.12143625185308504</v>
      </c>
      <c r="D2193" s="208">
        <f t="shared" si="173"/>
        <v>-0.23336890263614765</v>
      </c>
      <c r="E2193" s="208">
        <f>-((C2193-C2192)/($A$3))*$E$2*'PID Reaction'!$H$4</f>
        <v>-6.4507444022852871</v>
      </c>
      <c r="F2193" s="208">
        <f t="shared" si="174"/>
        <v>-3.4291027583868612</v>
      </c>
    </row>
    <row r="2194" spans="1:6" x14ac:dyDescent="0.25">
      <c r="A2194" s="208">
        <f t="shared" si="171"/>
        <v>0.27349999999998376</v>
      </c>
      <c r="B2194" s="208">
        <f t="shared" si="170"/>
        <v>4.773475504204208E-3</v>
      </c>
      <c r="C2194" s="208">
        <f t="shared" si="172"/>
        <v>0.17192910027287453</v>
      </c>
      <c r="D2194" s="208">
        <f t="shared" si="173"/>
        <v>-0.33040302915839392</v>
      </c>
      <c r="E2194" s="208">
        <f>-((C2194-C2193)/($A$3))*$E$2*'PID Reaction'!$H$4</f>
        <v>-6.4105720353764726</v>
      </c>
      <c r="F2194" s="208">
        <f t="shared" si="174"/>
        <v>-3.5696011880492748</v>
      </c>
    </row>
    <row r="2195" spans="1:6" x14ac:dyDescent="0.25">
      <c r="A2195" s="208">
        <f t="shared" si="171"/>
        <v>0.27362499999998374</v>
      </c>
      <c r="B2195" s="208">
        <f t="shared" si="170"/>
        <v>4.7756571657692004E-3</v>
      </c>
      <c r="C2195" s="208">
        <f t="shared" si="172"/>
        <v>0.22197396568292849</v>
      </c>
      <c r="D2195" s="208">
        <f t="shared" si="173"/>
        <v>-0.42657624881151102</v>
      </c>
      <c r="E2195" s="208">
        <f>-((C2195-C2194)/($A$3))*$E$2*'PID Reaction'!$H$4</f>
        <v>-6.3536961124604501</v>
      </c>
      <c r="F2195" s="208">
        <f t="shared" si="174"/>
        <v>-3.7007985704706767</v>
      </c>
    </row>
    <row r="2196" spans="1:6" x14ac:dyDescent="0.25">
      <c r="A2196" s="208">
        <f t="shared" si="171"/>
        <v>0.27374999999998373</v>
      </c>
      <c r="B2196" s="208">
        <f t="shared" si="170"/>
        <v>4.7778388273341929E-3</v>
      </c>
      <c r="C2196" s="208">
        <f t="shared" si="172"/>
        <v>0.27144044985866372</v>
      </c>
      <c r="D2196" s="208">
        <f t="shared" si="173"/>
        <v>-0.52163797011138846</v>
      </c>
      <c r="E2196" s="208">
        <f>-((C2196-C2195)/($A$3))*$E$2*'PID Reaction'!$H$4</f>
        <v>-6.2802648309513458</v>
      </c>
      <c r="F2196" s="208">
        <f t="shared" si="174"/>
        <v>-3.822353054282309</v>
      </c>
    </row>
    <row r="2197" spans="1:6" x14ac:dyDescent="0.25">
      <c r="A2197" s="208">
        <f t="shared" si="171"/>
        <v>0.27387499999998371</v>
      </c>
      <c r="B2197" s="208">
        <f t="shared" si="170"/>
        <v>4.7800204888991862E-3</v>
      </c>
      <c r="C2197" s="208">
        <f t="shared" si="172"/>
        <v>0.32019966162101615</v>
      </c>
      <c r="D2197" s="208">
        <f t="shared" si="173"/>
        <v>-0.61534049772357158</v>
      </c>
      <c r="E2197" s="208">
        <f>-((C2197-C2196)/($A$3))*$E$2*'PID Reaction'!$H$4</f>
        <v>-6.1904695253482647</v>
      </c>
      <c r="F2197" s="208">
        <f t="shared" si="174"/>
        <v>-3.9339479139074958</v>
      </c>
    </row>
    <row r="2198" spans="1:6" x14ac:dyDescent="0.25">
      <c r="A2198" s="208">
        <f t="shared" si="171"/>
        <v>0.2739999999999837</v>
      </c>
      <c r="B2198" s="208">
        <f t="shared" si="170"/>
        <v>4.7822021504641786E-3</v>
      </c>
      <c r="C2198" s="208">
        <f t="shared" si="172"/>
        <v>0.36812455267848665</v>
      </c>
      <c r="D2198" s="208">
        <f t="shared" si="173"/>
        <v>-0.70743967786435491</v>
      </c>
      <c r="E2198" s="208">
        <f>-((C2198-C2197)/($A$3))*$E$2*'PID Reaction'!$H$4</f>
        <v>-6.0845441686564534</v>
      </c>
      <c r="F2198" s="208">
        <f t="shared" si="174"/>
        <v>-4.0352923748288516</v>
      </c>
    </row>
    <row r="2199" spans="1:6" x14ac:dyDescent="0.25">
      <c r="A2199" s="208">
        <f t="shared" si="171"/>
        <v>0.27412499999998369</v>
      </c>
      <c r="B2199" s="208">
        <f t="shared" si="170"/>
        <v>4.784383812029171E-3</v>
      </c>
      <c r="C2199" s="208">
        <f t="shared" si="172"/>
        <v>0.41509024866776084</v>
      </c>
      <c r="D2199" s="208">
        <f t="shared" si="173"/>
        <v>-0.7976955344747827</v>
      </c>
      <c r="E2199" s="208">
        <f>-((C2199-C2198)/($A$3))*$E$2*'PID Reaction'!$H$4</f>
        <v>-5.9627647627982503</v>
      </c>
      <c r="F2199" s="208">
        <f t="shared" si="174"/>
        <v>-4.1261223712394788</v>
      </c>
    </row>
    <row r="2200" spans="1:6" x14ac:dyDescent="0.25">
      <c r="A2200" s="208">
        <f t="shared" si="171"/>
        <v>0.27424999999998367</v>
      </c>
      <c r="B2200" s="208">
        <f t="shared" si="170"/>
        <v>4.7865654735941635E-3</v>
      </c>
      <c r="C2200" s="208">
        <f t="shared" si="172"/>
        <v>0.46097437452954193</v>
      </c>
      <c r="D2200" s="208">
        <f t="shared" si="173"/>
        <v>-0.88587289450840201</v>
      </c>
      <c r="E2200" s="208">
        <f>-((C2200-C2199)/($A$3))*$E$2*'PID Reaction'!$H$4</f>
        <v>-5.8254486194117261</v>
      </c>
      <c r="F2200" s="208">
        <f t="shared" si="174"/>
        <v>-4.2062012340991322</v>
      </c>
    </row>
    <row r="2201" spans="1:6" x14ac:dyDescent="0.25">
      <c r="A2201" s="208">
        <f t="shared" si="171"/>
        <v>0.27437499999998366</v>
      </c>
      <c r="B2201" s="208">
        <f t="shared" si="170"/>
        <v>4.7887471351591568E-3</v>
      </c>
      <c r="C2201" s="208">
        <f t="shared" si="172"/>
        <v>0.5056573733722296</v>
      </c>
      <c r="D2201" s="208">
        <f t="shared" si="173"/>
        <v>-0.97174200070434857</v>
      </c>
      <c r="E2201" s="208">
        <f>-((C2201-C2200)/($A$3))*$E$2*'PID Reaction'!$H$4</f>
        <v>-5.6729535330676262</v>
      </c>
      <c r="F2201" s="208">
        <f t="shared" si="174"/>
        <v>-4.2753203078052628</v>
      </c>
    </row>
    <row r="2202" spans="1:6" x14ac:dyDescent="0.25">
      <c r="A2202" s="208">
        <f t="shared" si="171"/>
        <v>0.27449999999998365</v>
      </c>
      <c r="B2202" s="208">
        <f t="shared" si="170"/>
        <v>4.7909287967241492E-3</v>
      </c>
      <c r="C2202" s="208">
        <f t="shared" si="172"/>
        <v>0.54902281799254515</v>
      </c>
      <c r="D2202" s="208">
        <f t="shared" si="173"/>
        <v>-1.0550791102489938</v>
      </c>
      <c r="E2202" s="208">
        <f>-((C2202-C2201)/($A$3))*$E$2*'PID Reaction'!$H$4</f>
        <v>-5.5056768489952619</v>
      </c>
      <c r="F2202" s="208">
        <f t="shared" si="174"/>
        <v>-4.3332994938717428</v>
      </c>
    </row>
    <row r="2203" spans="1:6" x14ac:dyDescent="0.25">
      <c r="A2203" s="208">
        <f t="shared" si="171"/>
        <v>0.27462499999998363</v>
      </c>
      <c r="B2203" s="208">
        <f t="shared" si="170"/>
        <v>4.7931104582891416E-3</v>
      </c>
      <c r="C2203" s="208">
        <f t="shared" si="172"/>
        <v>0.59095771424135446</v>
      </c>
      <c r="D2203" s="208">
        <f t="shared" si="173"/>
        <v>-1.1356670777661804</v>
      </c>
      <c r="E2203" s="208">
        <f>-((C2203-C2202)/($A$3))*$E$2*'PID Reaction'!$H$4</f>
        <v>-5.3240544277488286</v>
      </c>
      <c r="F2203" s="208">
        <f t="shared" si="174"/>
        <v>-4.3799877201983843</v>
      </c>
    </row>
    <row r="2204" spans="1:6" x14ac:dyDescent="0.25">
      <c r="A2204" s="208">
        <f t="shared" si="171"/>
        <v>0.27474999999998362</v>
      </c>
      <c r="B2204" s="208">
        <f t="shared" si="170"/>
        <v>4.7952921198541349E-3</v>
      </c>
      <c r="C2204" s="208">
        <f t="shared" si="172"/>
        <v>0.63135279544419554</v>
      </c>
      <c r="D2204" s="208">
        <f t="shared" si="173"/>
        <v>-1.2132959211169283</v>
      </c>
      <c r="E2204" s="208">
        <f>-((C2204-C2203)/($A$3))*$E$2*'PID Reaction'!$H$4</f>
        <v>-5.1285595095127023</v>
      </c>
      <c r="F2204" s="208">
        <f t="shared" si="174"/>
        <v>-4.4152633347083006</v>
      </c>
    </row>
    <row r="2205" spans="1:6" x14ac:dyDescent="0.25">
      <c r="A2205" s="208">
        <f t="shared" si="171"/>
        <v>0.2748749999999836</v>
      </c>
      <c r="B2205" s="208">
        <f t="shared" si="170"/>
        <v>4.7974737814191273E-3</v>
      </c>
      <c r="C2205" s="208">
        <f t="shared" si="172"/>
        <v>0.67010280710934811</v>
      </c>
      <c r="D2205" s="208">
        <f t="shared" si="173"/>
        <v>-1.2877633685343186</v>
      </c>
      <c r="E2205" s="208">
        <f>-((C2205-C2204)/($A$3))*$E$2*'PID Reaction'!$H$4</f>
        <v>-4.9197014810077704</v>
      </c>
      <c r="F2205" s="208">
        <f t="shared" si="174"/>
        <v>-4.4390344223273734</v>
      </c>
    </row>
    <row r="2206" spans="1:6" x14ac:dyDescent="0.25">
      <c r="A2206" s="208">
        <f t="shared" si="171"/>
        <v>0.27499999999998359</v>
      </c>
      <c r="B2206" s="208">
        <f t="shared" si="170"/>
        <v>4.7996554429841198E-3</v>
      </c>
      <c r="C2206" s="208">
        <f t="shared" si="172"/>
        <v>0.70710678118180337</v>
      </c>
      <c r="D2206" s="208">
        <f t="shared" si="173"/>
        <v>-1.3588753856683189</v>
      </c>
      <c r="E2206" s="208">
        <f>-((C2206-C2205)/($A$3))*$E$2*'PID Reaction'!$H$4</f>
        <v>-4.6980245482389194</v>
      </c>
      <c r="F2206" s="208">
        <f t="shared" si="174"/>
        <v>-4.4512390444811132</v>
      </c>
    </row>
    <row r="2207" spans="1:6" x14ac:dyDescent="0.25">
      <c r="A2207" s="208">
        <f t="shared" si="171"/>
        <v>0.27512499999998358</v>
      </c>
      <c r="B2207" s="208">
        <f t="shared" si="170"/>
        <v>4.8018371045491122E-3</v>
      </c>
      <c r="C2207" s="208">
        <f t="shared" si="172"/>
        <v>0.7422682991283216</v>
      </c>
      <c r="D2207" s="208">
        <f t="shared" si="173"/>
        <v>-1.4264466811668608</v>
      </c>
      <c r="E2207" s="208">
        <f>-((C2207-C2206)/($A$3))*$E$2*'PID Reaction'!$H$4</f>
        <v>-4.4641063184899545</v>
      </c>
      <c r="F2207" s="208">
        <f t="shared" si="174"/>
        <v>-4.4518454004835819</v>
      </c>
    </row>
    <row r="2208" spans="1:6" x14ac:dyDescent="0.25">
      <c r="A2208" s="208">
        <f t="shared" si="171"/>
        <v>0.27524999999998356</v>
      </c>
      <c r="B2208" s="208">
        <f t="shared" si="170"/>
        <v>4.8040187661141055E-3</v>
      </c>
      <c r="C2208" s="208">
        <f t="shared" si="172"/>
        <v>0.77549574316799064</v>
      </c>
      <c r="D2208" s="208">
        <f t="shared" si="173"/>
        <v>-1.4903011894756544</v>
      </c>
      <c r="E2208" s="208">
        <f>-((C2208-C2207)/($A$3))*$E$2*'PID Reaction'!$H$4</f>
        <v>-4.2185562952763807</v>
      </c>
      <c r="F2208" s="208">
        <f t="shared" si="174"/>
        <v>-4.4408519103973596</v>
      </c>
    </row>
    <row r="2209" spans="1:6" x14ac:dyDescent="0.25">
      <c r="A2209" s="208">
        <f t="shared" si="171"/>
        <v>0.27537499999998355</v>
      </c>
      <c r="B2209" s="208">
        <f t="shared" si="170"/>
        <v>4.8062004276790979E-3</v>
      </c>
      <c r="C2209" s="208">
        <f t="shared" si="172"/>
        <v>0.8067025349940582</v>
      </c>
      <c r="D2209" s="208">
        <f t="shared" si="173"/>
        <v>-1.5502725295994815</v>
      </c>
      <c r="E2209" s="208">
        <f>-((C2209-C2208)/($A$3))*$E$2*'PID Reaction'!$H$4</f>
        <v>-3.962014290237537</v>
      </c>
      <c r="F2209" s="208">
        <f t="shared" si="174"/>
        <v>-4.4182872191510114</v>
      </c>
    </row>
    <row r="2210" spans="1:6" x14ac:dyDescent="0.25">
      <c r="A2210" s="208">
        <f t="shared" si="171"/>
        <v>0.27549999999998354</v>
      </c>
      <c r="B2210" s="208">
        <f t="shared" si="170"/>
        <v>4.8083820892440904E-3</v>
      </c>
      <c r="C2210" s="208">
        <f t="shared" si="172"/>
        <v>0.83580736136458078</v>
      </c>
      <c r="D2210" s="208">
        <f t="shared" si="173"/>
        <v>-1.6062044386287697</v>
      </c>
      <c r="E2210" s="208">
        <f>-((C2210-C2209)/($A$3))*$E$2*'PID Reaction'!$H$4</f>
        <v>-3.6951487560015472</v>
      </c>
      <c r="F2210" s="208">
        <f t="shared" si="174"/>
        <v>-4.3842101219006331</v>
      </c>
    </row>
    <row r="2211" spans="1:6" x14ac:dyDescent="0.25">
      <c r="A2211" s="208">
        <f t="shared" si="171"/>
        <v>0.27562499999998352</v>
      </c>
      <c r="B2211" s="208">
        <f t="shared" si="170"/>
        <v>4.8105637508090836E-3</v>
      </c>
      <c r="C2211" s="208">
        <f t="shared" si="172"/>
        <v>0.86273438597439411</v>
      </c>
      <c r="D2211" s="208">
        <f t="shared" si="173"/>
        <v>-1.6579511789024324</v>
      </c>
      <c r="E2211" s="208">
        <f>-((C2211-C2210)/($A$3))*$E$2*'PID Reaction'!$H$4</f>
        <v>-3.4186550444619006</v>
      </c>
      <c r="F2211" s="208">
        <f t="shared" si="174"/>
        <v>-4.3387094108318651</v>
      </c>
    </row>
    <row r="2212" spans="1:6" x14ac:dyDescent="0.25">
      <c r="A2212" s="208">
        <f t="shared" si="171"/>
        <v>0.27574999999998351</v>
      </c>
      <c r="B2212" s="208">
        <f t="shared" si="170"/>
        <v>4.8127454123740761E-3</v>
      </c>
      <c r="C2212" s="208">
        <f t="shared" si="172"/>
        <v>0.88741344705617964</v>
      </c>
      <c r="D2212" s="208">
        <f t="shared" si="173"/>
        <v>-1.7053779177457429</v>
      </c>
      <c r="E2212" s="208">
        <f>-((C2212-C2211)/($A$3))*$E$2*'PID Reaction'!$H$4</f>
        <v>-3.1332535949434899</v>
      </c>
      <c r="F2212" s="208">
        <f t="shared" si="174"/>
        <v>-4.2819036438005353</v>
      </c>
    </row>
    <row r="2213" spans="1:6" x14ac:dyDescent="0.25">
      <c r="A2213" s="208">
        <f t="shared" si="171"/>
        <v>0.27587499999998349</v>
      </c>
      <c r="B2213" s="208">
        <f t="shared" si="170"/>
        <v>4.8149270739390685E-3</v>
      </c>
      <c r="C2213" s="208">
        <f t="shared" si="172"/>
        <v>0.90978024019584081</v>
      </c>
      <c r="D2213" s="208">
        <f t="shared" si="173"/>
        <v>-1.7483610787939552</v>
      </c>
      <c r="E2213" s="208">
        <f>-((C2213-C2212)/($A$3))*$E$2*'PID Reaction'!$H$4</f>
        <v>-2.8396880570113812</v>
      </c>
      <c r="F2213" s="208">
        <f t="shared" si="174"/>
        <v>-4.2139408354152925</v>
      </c>
    </row>
    <row r="2214" spans="1:6" x14ac:dyDescent="0.25">
      <c r="A2214" s="208">
        <f t="shared" si="171"/>
        <v>0.27599999999998348</v>
      </c>
      <c r="B2214" s="208">
        <f t="shared" si="170"/>
        <v>4.8171087355040609E-3</v>
      </c>
      <c r="C2214" s="208">
        <f t="shared" si="172"/>
        <v>0.929776485885763</v>
      </c>
      <c r="D2214" s="208">
        <f t="shared" si="173"/>
        <v>-1.7867886639861064</v>
      </c>
      <c r="E2214" s="208">
        <f>-((C2214-C2213)/($A$3))*$E$2*'PID Reaction'!$H$4</f>
        <v>-2.5387233527925219</v>
      </c>
      <c r="F2214" s="208">
        <f t="shared" si="174"/>
        <v>-4.1349980713666996</v>
      </c>
    </row>
    <row r="2215" spans="1:6" x14ac:dyDescent="0.25">
      <c r="A2215" s="208">
        <f t="shared" si="171"/>
        <v>0.27612499999998347</v>
      </c>
      <c r="B2215" s="208">
        <f t="shared" si="170"/>
        <v>4.8192903970690542E-3</v>
      </c>
      <c r="C2215" s="208">
        <f t="shared" si="172"/>
        <v>0.94735008137945675</v>
      </c>
      <c r="D2215" s="208">
        <f t="shared" si="173"/>
        <v>-1.8205605453901574</v>
      </c>
      <c r="E2215" s="208">
        <f>-((C2215-C2214)/($A$3))*$E$2*'PID Reaction'!$H$4</f>
        <v>-2.2311436838793579</v>
      </c>
      <c r="F2215" s="208">
        <f t="shared" si="174"/>
        <v>-4.0452810470081761</v>
      </c>
    </row>
    <row r="2216" spans="1:6" x14ac:dyDescent="0.25">
      <c r="A2216" s="208">
        <f t="shared" si="171"/>
        <v>0.27624999999998345</v>
      </c>
      <c r="B2216" s="208">
        <f t="shared" si="170"/>
        <v>4.8214720586340467E-3</v>
      </c>
      <c r="C2216" s="208">
        <f t="shared" si="172"/>
        <v>0.96245523645181297</v>
      </c>
      <c r="D2216" s="208">
        <f t="shared" si="173"/>
        <v>-1.8495887260989072</v>
      </c>
      <c r="E2216" s="208">
        <f>-((C2216-C2215)/($A$3))*$E$2*'PID Reaction'!$H$4</f>
        <v>-1.9177504879863447</v>
      </c>
      <c r="F2216" s="208">
        <f t="shared" si="174"/>
        <v>-3.9450235313905146</v>
      </c>
    </row>
    <row r="2217" spans="1:6" x14ac:dyDescent="0.25">
      <c r="A2217" s="208">
        <f t="shared" si="171"/>
        <v>0.27637499999998344</v>
      </c>
      <c r="B2217" s="208">
        <f t="shared" si="170"/>
        <v>4.8236537201990391E-3</v>
      </c>
      <c r="C2217" s="208">
        <f t="shared" si="172"/>
        <v>0.97505259271138378</v>
      </c>
      <c r="D2217" s="208">
        <f t="shared" si="173"/>
        <v>-1.8737975695171747</v>
      </c>
      <c r="E2217" s="208">
        <f>-((C2217-C2216)/($A$3))*$E$2*'PID Reaction'!$H$4</f>
        <v>-1.5993603507151104</v>
      </c>
      <c r="F2217" s="208">
        <f t="shared" si="174"/>
        <v>-3.8344867581474258</v>
      </c>
    </row>
    <row r="2218" spans="1:6" x14ac:dyDescent="0.25">
      <c r="A2218" s="208">
        <f t="shared" si="171"/>
        <v>0.27649999999998343</v>
      </c>
      <c r="B2218" s="208">
        <f t="shared" si="170"/>
        <v>4.8258353817640315E-3</v>
      </c>
      <c r="C2218" s="208">
        <f t="shared" si="172"/>
        <v>0.98510932615360747</v>
      </c>
      <c r="D2218" s="208">
        <f t="shared" si="173"/>
        <v>-1.8931239964424338</v>
      </c>
      <c r="E2218" s="208">
        <f>-((C2218-C2217)/($A$3))*$E$2*'PID Reaction'!$H$4</f>
        <v>-1.2768028778247191</v>
      </c>
      <c r="F2218" s="208">
        <f t="shared" si="174"/>
        <v>-3.7139587448180231</v>
      </c>
    </row>
    <row r="2219" spans="1:6" x14ac:dyDescent="0.25">
      <c r="A2219" s="208">
        <f t="shared" si="171"/>
        <v>0.27662499999998341</v>
      </c>
      <c r="B2219" s="208">
        <f t="shared" si="170"/>
        <v>4.8280170433290248E-3</v>
      </c>
      <c r="C2219" s="208">
        <f t="shared" si="172"/>
        <v>0.99259923268791583</v>
      </c>
      <c r="D2219" s="208">
        <f t="shared" si="173"/>
        <v>-1.9075176494256756</v>
      </c>
      <c r="E2219" s="208">
        <f>-((C2219-C2218)/($A$3))*$E$2*'PID Reaction'!$H$4</f>
        <v>-0.95091853359579015</v>
      </c>
      <c r="F2219" s="208">
        <f t="shared" si="174"/>
        <v>-3.5837535423807889</v>
      </c>
    </row>
    <row r="2220" spans="1:6" x14ac:dyDescent="0.25">
      <c r="A2220" s="208">
        <f t="shared" si="171"/>
        <v>0.2767499999999834</v>
      </c>
      <c r="B2220" s="208">
        <f t="shared" si="170"/>
        <v>4.8301987048940172E-3</v>
      </c>
      <c r="C2220" s="208">
        <f t="shared" si="172"/>
        <v>0.99750279641579198</v>
      </c>
      <c r="D2220" s="208">
        <f t="shared" si="173"/>
        <v>-1.9169410239840841</v>
      </c>
      <c r="E2220" s="208">
        <f>-((C2220-C2219)/($A$3))*$E$2*'PID Reaction'!$H$4</f>
        <v>-0.62255645089115574</v>
      </c>
      <c r="F2220" s="208">
        <f t="shared" si="174"/>
        <v>-3.4442104169539594</v>
      </c>
    </row>
    <row r="2221" spans="1:6" x14ac:dyDescent="0.25">
      <c r="A2221" s="208">
        <f t="shared" si="171"/>
        <v>0.27687499999998338</v>
      </c>
      <c r="B2221" s="208">
        <f t="shared" si="170"/>
        <v>4.8323803664590097E-3</v>
      </c>
      <c r="C2221" s="208">
        <f t="shared" si="172"/>
        <v>0.99980724048193137</v>
      </c>
      <c r="D2221" s="208">
        <f t="shared" si="173"/>
        <v>-1.9213695663237469</v>
      </c>
      <c r="E2221" s="208">
        <f>-((C2221-C2220)/($A$3))*$E$2*'PID Reaction'!$H$4</f>
        <v>-0.29257221863705674</v>
      </c>
      <c r="F2221" s="208">
        <f t="shared" si="174"/>
        <v>-3.295692965794879</v>
      </c>
    </row>
    <row r="2222" spans="1:6" x14ac:dyDescent="0.25">
      <c r="A2222" s="208">
        <f t="shared" si="171"/>
        <v>0.27699999999998337</v>
      </c>
      <c r="B2222" s="208">
        <f t="shared" si="170"/>
        <v>4.834562028024003E-3</v>
      </c>
      <c r="C2222" s="208">
        <f t="shared" si="172"/>
        <v>0.99950656036594454</v>
      </c>
      <c r="D2222" s="208">
        <f t="shared" si="173"/>
        <v>-1.9207917373176504</v>
      </c>
      <c r="E2222" s="208">
        <f>-((C2222-C2221)/($A$3))*$E$2*'PID Reaction'!$H$4</f>
        <v>3.8174347525687789E-2</v>
      </c>
      <c r="F2222" s="208">
        <f t="shared" si="174"/>
        <v>-3.1385881699013134</v>
      </c>
    </row>
    <row r="2223" spans="1:6" x14ac:dyDescent="0.25">
      <c r="A2223" s="208">
        <f t="shared" si="171"/>
        <v>0.27712499999998336</v>
      </c>
      <c r="B2223" s="208">
        <f t="shared" si="170"/>
        <v>4.8367436895889954E-3</v>
      </c>
      <c r="C2223" s="208">
        <f t="shared" si="172"/>
        <v>0.99660153952789265</v>
      </c>
      <c r="D2223" s="208">
        <f t="shared" si="173"/>
        <v>-1.9152090425723325</v>
      </c>
      <c r="E2223" s="208">
        <f>-((C2223-C2222)/($A$3))*$E$2*'PID Reaction'!$H$4</f>
        <v>0.36882144559906743</v>
      </c>
      <c r="F2223" s="208">
        <f t="shared" si="174"/>
        <v>-2.9733053856835205</v>
      </c>
    </row>
    <row r="2224" spans="1:6" x14ac:dyDescent="0.25">
      <c r="A2224" s="208">
        <f t="shared" si="171"/>
        <v>0.27724999999998334</v>
      </c>
      <c r="B2224" s="208">
        <f t="shared" si="170"/>
        <v>4.8389253511539878E-3</v>
      </c>
      <c r="C2224" s="208">
        <f t="shared" si="172"/>
        <v>0.99109974736688111</v>
      </c>
      <c r="D2224" s="208">
        <f t="shared" si="173"/>
        <v>-1.9046360285048303</v>
      </c>
      <c r="E2224" s="208">
        <f>-((C2224-C2223)/($A$3))*$E$2*'PID Reaction'!$H$4</f>
        <v>0.69850753276202548</v>
      </c>
      <c r="F2224" s="208">
        <f t="shared" si="174"/>
        <v>-2.8002752783343512</v>
      </c>
    </row>
    <row r="2225" spans="1:6" x14ac:dyDescent="0.25">
      <c r="A2225" s="208">
        <f t="shared" si="171"/>
        <v>0.27737499999998333</v>
      </c>
      <c r="B2225" s="208">
        <f t="shared" si="170"/>
        <v>4.8411070127189803E-3</v>
      </c>
      <c r="C2225" s="208">
        <f t="shared" si="172"/>
        <v>0.98301551949804089</v>
      </c>
      <c r="D2225" s="208">
        <f t="shared" si="173"/>
        <v>-1.8891002444401652</v>
      </c>
      <c r="E2225" s="208">
        <f>-((C2225-C2224)/($A$3))*$E$2*'PID Reaction'!$H$4</f>
        <v>1.0263735702279544</v>
      </c>
      <c r="F2225" s="208">
        <f t="shared" si="174"/>
        <v>-2.6199486996766836</v>
      </c>
    </row>
    <row r="2226" spans="1:6" x14ac:dyDescent="0.25">
      <c r="A2226" s="208">
        <f t="shared" si="171"/>
        <v>0.27749999999998332</v>
      </c>
      <c r="B2226" s="208">
        <f t="shared" si="170"/>
        <v>4.8432886742839736E-3</v>
      </c>
      <c r="C2226" s="208">
        <f t="shared" si="172"/>
        <v>0.97236992039926884</v>
      </c>
      <c r="D2226" s="208">
        <f t="shared" si="173"/>
        <v>-1.8686421708280911</v>
      </c>
      <c r="E2226" s="208">
        <f>-((C2226-C2225)/($A$3))*$E$2*'PID Reaction'!$H$4</f>
        <v>1.3515652615800995</v>
      </c>
      <c r="F2226" s="208">
        <f t="shared" si="174"/>
        <v>-2.4327955134119796</v>
      </c>
    </row>
    <row r="2227" spans="1:6" x14ac:dyDescent="0.25">
      <c r="A2227" s="208">
        <f t="shared" si="171"/>
        <v>0.2776249999999833</v>
      </c>
      <c r="B2227" s="208">
        <f t="shared" ref="B2227:B2290" si="175">RADIANS(A2227)</f>
        <v>4.845470335848966E-3</v>
      </c>
      <c r="C2227" s="208">
        <f t="shared" si="172"/>
        <v>0.95919068852505562</v>
      </c>
      <c r="D2227" s="208">
        <f t="shared" si="173"/>
        <v>-1.8433151137661405</v>
      </c>
      <c r="E2227" s="208">
        <f>-((C2227-C2226)/($A$3))*$E$2*'PID Reaction'!$H$4</f>
        <v>1.6732352787501097</v>
      </c>
      <c r="F2227" s="208">
        <f t="shared" si="174"/>
        <v>-2.2393033708309313</v>
      </c>
    </row>
    <row r="2228" spans="1:6" x14ac:dyDescent="0.25">
      <c r="A2228" s="208">
        <f t="shared" si="171"/>
        <v>0.27774999999998329</v>
      </c>
      <c r="B2228" s="208">
        <f t="shared" si="175"/>
        <v>4.8476519974139584E-3</v>
      </c>
      <c r="C2228" s="208">
        <f t="shared" si="172"/>
        <v>0.94351216403045768</v>
      </c>
      <c r="D2228" s="208">
        <f t="shared" si="173"/>
        <v>-1.813185066103892</v>
      </c>
      <c r="E2228" s="208">
        <f>-((C2228-C2227)/($A$3))*$E$2*'PID Reaction'!$H$4</f>
        <v>1.9905454698341547</v>
      </c>
      <c r="F2228" s="208">
        <f t="shared" si="174"/>
        <v>-2.0399764401765004</v>
      </c>
    </row>
    <row r="2229" spans="1:6" x14ac:dyDescent="0.25">
      <c r="A2229" s="208">
        <f t="shared" si="171"/>
        <v>0.27787499999998327</v>
      </c>
      <c r="B2229" s="208">
        <f t="shared" si="175"/>
        <v>4.8498336589789517E-3</v>
      </c>
      <c r="C2229" s="208">
        <f t="shared" si="172"/>
        <v>0.92537519929344658</v>
      </c>
      <c r="D2229" s="208">
        <f t="shared" si="173"/>
        <v>-1.7783305354901882</v>
      </c>
      <c r="E2229" s="208">
        <f>-((C2229-C2228)/($A$3))*$E$2*'PID Reaction'!$H$4</f>
        <v>2.3026690430109285</v>
      </c>
      <c r="F2229" s="208">
        <f t="shared" si="174"/>
        <v>-1.8353340929696025</v>
      </c>
    </row>
    <row r="2230" spans="1:6" x14ac:dyDescent="0.25">
      <c r="A2230" s="208">
        <f t="shared" si="171"/>
        <v>0.27799999999998326</v>
      </c>
      <c r="B2230" s="208">
        <f t="shared" si="175"/>
        <v>4.8520153205439441E-3</v>
      </c>
      <c r="C2230" s="208">
        <f t="shared" si="172"/>
        <v>0.90482705246892836</v>
      </c>
      <c r="D2230" s="208">
        <f t="shared" si="173"/>
        <v>-1.7388423398116386</v>
      </c>
      <c r="E2230" s="208">
        <f>-((C2230-C2229)/($A$3))*$E$2*'PID Reaction'!$H$4</f>
        <v>2.608792720840833</v>
      </c>
      <c r="F2230" s="208">
        <f t="shared" si="174"/>
        <v>-1.6259095507212784</v>
      </c>
    </row>
    <row r="2231" spans="1:6" x14ac:dyDescent="0.25">
      <c r="A2231" s="208">
        <f t="shared" si="171"/>
        <v>0.27812499999998325</v>
      </c>
      <c r="B2231" s="208">
        <f t="shared" si="175"/>
        <v>4.8541969821089366E-3</v>
      </c>
      <c r="C2231" s="208">
        <f t="shared" si="172"/>
        <v>0.8819212643515818</v>
      </c>
      <c r="D2231" s="208">
        <f t="shared" si="173"/>
        <v>-1.6948233705550089</v>
      </c>
      <c r="E2231" s="208">
        <f>-((C2231-C2230)/($A$3))*$E$2*'PID Reaction'!$H$4</f>
        <v>2.9081188593783192</v>
      </c>
      <c r="F2231" s="208">
        <f t="shared" si="174"/>
        <v>-1.4122484955562338</v>
      </c>
    </row>
    <row r="2232" spans="1:6" x14ac:dyDescent="0.25">
      <c r="A2232" s="208">
        <f t="shared" si="171"/>
        <v>0.27824999999998323</v>
      </c>
      <c r="B2232" s="208">
        <f t="shared" si="175"/>
        <v>4.856378643673929E-3</v>
      </c>
      <c r="C2232" s="208">
        <f t="shared" si="172"/>
        <v>0.85671751886858716</v>
      </c>
      <c r="D2232" s="208">
        <f t="shared" si="173"/>
        <v>-1.6463883247105189</v>
      </c>
      <c r="E2232" s="208">
        <f>-((C2232-C2231)/($A$3))*$E$2*'PID Reaction'!$H$4</f>
        <v>3.1998675265209999</v>
      </c>
      <c r="F2232" s="208">
        <f t="shared" si="174"/>
        <v>-1.1949076483693095</v>
      </c>
    </row>
    <row r="2233" spans="1:6" x14ac:dyDescent="0.25">
      <c r="A2233" s="208">
        <f t="shared" si="171"/>
        <v>0.27837499999998322</v>
      </c>
      <c r="B2233" s="208">
        <f t="shared" si="175"/>
        <v>4.8585603052389223E-3</v>
      </c>
      <c r="C2233" s="208">
        <f t="shared" si="172"/>
        <v>0.82928148756558984</v>
      </c>
      <c r="D2233" s="208">
        <f t="shared" si="173"/>
        <v>-1.5936634059142967</v>
      </c>
      <c r="E2233" s="208">
        <f>-((C2233-C2232)/($A$3))*$E$2*'PID Reaction'!$H$4</f>
        <v>3.4832785342285395</v>
      </c>
      <c r="F2233" s="208">
        <f t="shared" si="174"/>
        <v>-0.9744533182186893</v>
      </c>
    </row>
    <row r="2234" spans="1:6" x14ac:dyDescent="0.25">
      <c r="A2234" s="208">
        <f t="shared" si="171"/>
        <v>0.27849999999998321</v>
      </c>
      <c r="B2234" s="208">
        <f t="shared" si="175"/>
        <v>4.8607419668039147E-3</v>
      </c>
      <c r="C2234" s="208">
        <f t="shared" si="172"/>
        <v>0.79968465849120751</v>
      </c>
      <c r="D2234" s="208">
        <f t="shared" si="173"/>
        <v>-1.5367859956088932</v>
      </c>
      <c r="E2234" s="208">
        <f>-((C2234-C2233)/($A$3))*$E$2*'PID Reaction'!$H$4</f>
        <v>3.7576134192835799</v>
      </c>
      <c r="F2234" s="208">
        <f t="shared" si="174"/>
        <v>-0.751459926736183</v>
      </c>
    </row>
    <row r="2235" spans="1:6" x14ac:dyDescent="0.25">
      <c r="A2235" s="208">
        <f t="shared" ref="A2235:A2298" si="176">A2234+$A$3</f>
        <v>0.27862499999998319</v>
      </c>
      <c r="B2235" s="208">
        <f t="shared" si="175"/>
        <v>4.8629236283689072E-3</v>
      </c>
      <c r="C2235" s="208">
        <f t="shared" ref="C2235:C2298" si="177">$C$2*COS(B2235*$B$2*360)</f>
        <v>0.76800414992585864</v>
      </c>
      <c r="D2235" s="208">
        <f t="shared" si="173"/>
        <v>-1.4759042950785197</v>
      </c>
      <c r="E2235" s="208">
        <f>-((C2235-C2234)/($A$3))*$E$2*'PID Reaction'!$H$4</f>
        <v>4.0221573674566926</v>
      </c>
      <c r="F2235" s="208">
        <f t="shared" si="174"/>
        <v>-0.52650851139890009</v>
      </c>
    </row>
    <row r="2236" spans="1:6" x14ac:dyDescent="0.25">
      <c r="A2236" s="208">
        <f t="shared" si="176"/>
        <v>0.27874999999998318</v>
      </c>
      <c r="B2236" s="208">
        <f t="shared" si="175"/>
        <v>4.8651052899338996E-3</v>
      </c>
      <c r="C2236" s="208">
        <f t="shared" si="177"/>
        <v>0.73432250944035815</v>
      </c>
      <c r="D2236" s="208">
        <f t="shared" si="173"/>
        <v>-1.4111769392919138</v>
      </c>
      <c r="E2236" s="208">
        <f>-((C2236-C2235)/($A$3))*$E$2*'PID Reaction'!$H$4</f>
        <v>4.2762210760391417</v>
      </c>
      <c r="F2236" s="208">
        <f t="shared" si="174"/>
        <v>-0.30018521156279476</v>
      </c>
    </row>
    <row r="2237" spans="1:6" x14ac:dyDescent="0.25">
      <c r="A2237" s="208">
        <f t="shared" si="176"/>
        <v>0.27887499999998316</v>
      </c>
      <c r="B2237" s="208">
        <f t="shared" si="175"/>
        <v>4.8672869514988929E-3</v>
      </c>
      <c r="C2237" s="208">
        <f t="shared" si="177"/>
        <v>0.69872749880769802</v>
      </c>
      <c r="D2237" s="208">
        <f t="shared" si="173"/>
        <v>-1.3427725835587059</v>
      </c>
      <c r="E2237" s="208">
        <f>-((C2237-C2236)/($A$3))*$E$2*'PID Reaction'!$H$4</f>
        <v>4.5191425499225293</v>
      </c>
      <c r="F2237" s="208">
        <f t="shared" si="174"/>
        <v>-7.3079741201940218E-2</v>
      </c>
    </row>
    <row r="2238" spans="1:6" x14ac:dyDescent="0.25">
      <c r="A2238" s="208">
        <f t="shared" si="176"/>
        <v>0.27899999999998315</v>
      </c>
      <c r="B2238" s="208">
        <f t="shared" si="175"/>
        <v>4.8694686130638853E-3</v>
      </c>
      <c r="C2238" s="208">
        <f t="shared" si="177"/>
        <v>0.6613118653288248</v>
      </c>
      <c r="D2238" s="208">
        <f t="shared" si="173"/>
        <v>-1.2708694640770157</v>
      </c>
      <c r="E2238" s="208">
        <f>-((C2238-C2237)/($A$3))*$E$2*'PID Reaction'!$H$4</f>
        <v>4.7502888264777443</v>
      </c>
      <c r="F2238" s="208">
        <f t="shared" si="174"/>
        <v>0.15421614766473607</v>
      </c>
    </row>
    <row r="2239" spans="1:6" x14ac:dyDescent="0.25">
      <c r="A2239" s="208">
        <f t="shared" si="176"/>
        <v>0.27912499999998314</v>
      </c>
      <c r="B2239" s="208">
        <f t="shared" si="175"/>
        <v>4.8716502746288777E-3</v>
      </c>
      <c r="C2239" s="208">
        <f t="shared" si="177"/>
        <v>0.62217310016760241</v>
      </c>
      <c r="D2239" s="208">
        <f t="shared" si="173"/>
        <v>-1.1956549335160884</v>
      </c>
      <c r="E2239" s="208">
        <f>-((C2239-C2238)/($A$3))*$E$2*'PID Reaction'!$H$4</f>
        <v>4.9690576248687934</v>
      </c>
      <c r="F2239" s="208">
        <f t="shared" si="174"/>
        <v>0.38111020685949148</v>
      </c>
    </row>
    <row r="2240" spans="1:6" x14ac:dyDescent="0.25">
      <c r="A2240" s="208">
        <f t="shared" si="176"/>
        <v>0.27924999999998312</v>
      </c>
      <c r="B2240" s="208">
        <f t="shared" si="175"/>
        <v>4.873831936193871E-3</v>
      </c>
      <c r="C2240" s="208">
        <f t="shared" si="177"/>
        <v>0.58141318432542843</v>
      </c>
      <c r="D2240" s="208">
        <f t="shared" si="173"/>
        <v>-1.1173249728455488</v>
      </c>
      <c r="E2240" s="208">
        <f>-((C2240-C2239)/($A$3))*$E$2*'PID Reaction'!$H$4</f>
        <v>5.1748789153224068</v>
      </c>
      <c r="F2240" s="208">
        <f t="shared" si="174"/>
        <v>0.60701123522222733</v>
      </c>
    </row>
    <row r="2241" spans="1:6" x14ac:dyDescent="0.25">
      <c r="A2241" s="208">
        <f t="shared" si="176"/>
        <v>0.27937499999998311</v>
      </c>
      <c r="B2241" s="208">
        <f t="shared" si="175"/>
        <v>4.8760135977588635E-3</v>
      </c>
      <c r="C2241" s="208">
        <f t="shared" si="177"/>
        <v>0.53913832291681818</v>
      </c>
      <c r="D2241" s="208">
        <f t="shared" si="173"/>
        <v>-1.0360836806821663</v>
      </c>
      <c r="E2241" s="208">
        <f>-((C2241-C2240)/($A$3))*$E$2*'PID Reaction'!$H$4</f>
        <v>5.3672164044371575</v>
      </c>
      <c r="F2241" s="208">
        <f t="shared" si="174"/>
        <v>0.83133061906001404</v>
      </c>
    </row>
    <row r="2242" spans="1:6" x14ac:dyDescent="0.25">
      <c r="A2242" s="208">
        <f t="shared" si="176"/>
        <v>0.2794999999999831</v>
      </c>
      <c r="B2242" s="208">
        <f t="shared" si="175"/>
        <v>4.8781952593238559E-3</v>
      </c>
      <c r="C2242" s="208">
        <f t="shared" si="177"/>
        <v>0.49545866843840725</v>
      </c>
      <c r="D2242" s="208">
        <f t="shared" si="173"/>
        <v>-0.95214274148482481</v>
      </c>
      <c r="E2242" s="208">
        <f>-((C2242-C2241)/($A$3))*$E$2*'PID Reaction'!$H$4</f>
        <v>5.5455689325790516</v>
      </c>
      <c r="F2242" s="208">
        <f t="shared" si="174"/>
        <v>1.0534838658553582</v>
      </c>
    </row>
    <row r="2243" spans="1:6" x14ac:dyDescent="0.25">
      <c r="A2243" s="208">
        <f t="shared" si="176"/>
        <v>0.27962499999998308</v>
      </c>
      <c r="B2243" s="208">
        <f t="shared" si="175"/>
        <v>4.8803769208888483E-3</v>
      </c>
      <c r="C2243" s="208">
        <f t="shared" si="177"/>
        <v>0.4504880337528927</v>
      </c>
      <c r="D2243" s="208">
        <f t="shared" si="173"/>
        <v>-0.8657208739842841</v>
      </c>
      <c r="E2243" s="208">
        <f>-((C2243-C2242)/($A$3))*$E$2*'PID Reaction'!$H$4</f>
        <v>5.7094717796729251</v>
      </c>
      <c r="F2243" s="208">
        <f t="shared" si="174"/>
        <v>1.2728921272341402</v>
      </c>
    </row>
    <row r="2244" spans="1:6" x14ac:dyDescent="0.25">
      <c r="A2244" s="208">
        <f t="shared" si="176"/>
        <v>0.27974999999998307</v>
      </c>
      <c r="B2244" s="208">
        <f t="shared" si="175"/>
        <v>4.8825585824538416E-3</v>
      </c>
      <c r="C2244" s="208">
        <f t="shared" si="177"/>
        <v>0.40434359553506077</v>
      </c>
      <c r="D2244" s="208">
        <f t="shared" si="173"/>
        <v>-0.77704326128354773</v>
      </c>
      <c r="E2244" s="208">
        <f>-((C2244-C2243)/($A$3))*$E$2*'PID Reaction'!$H$4</f>
        <v>5.8584978761359405</v>
      </c>
      <c r="F2244" s="208">
        <f t="shared" si="174"/>
        <v>1.4889837072292755</v>
      </c>
    </row>
    <row r="2245" spans="1:6" x14ac:dyDescent="0.25">
      <c r="A2245" s="208">
        <f t="shared" si="176"/>
        <v>0.27987499999998305</v>
      </c>
      <c r="B2245" s="208">
        <f t="shared" si="175"/>
        <v>4.884740244018834E-3</v>
      </c>
      <c r="C2245" s="208">
        <f t="shared" si="177"/>
        <v>0.35714558895330784</v>
      </c>
      <c r="D2245" s="208">
        <f t="shared" si="173"/>
        <v>-0.6863409641151299</v>
      </c>
      <c r="E2245" s="208">
        <f>-((C2245-C2244)/($A$3))*$E$2*'PID Reaction'!$H$4</f>
        <v>5.9922589156193524</v>
      </c>
      <c r="F2245" s="208">
        <f t="shared" si="174"/>
        <v>1.7011955519058453</v>
      </c>
    </row>
    <row r="2246" spans="1:6" x14ac:dyDescent="0.25">
      <c r="A2246" s="208">
        <f t="shared" si="176"/>
        <v>0.27999999999998304</v>
      </c>
      <c r="B2246" s="208">
        <f t="shared" si="175"/>
        <v>4.8869219055838265E-3</v>
      </c>
      <c r="C2246" s="208">
        <f t="shared" si="177"/>
        <v>0.3090169943815404</v>
      </c>
      <c r="D2246" s="208">
        <f t="shared" si="173"/>
        <v>-0.59385031878278149</v>
      </c>
      <c r="E2246" s="208">
        <f>-((C2246-C2245)/($A$3))*$E$2*'PID Reaction'!$H$4</f>
        <v>6.1104063668315938</v>
      </c>
      <c r="F2246" s="208">
        <f t="shared" si="174"/>
        <v>1.9089747164703361</v>
      </c>
    </row>
    <row r="2247" spans="1:6" x14ac:dyDescent="0.25">
      <c r="A2247" s="208">
        <f t="shared" si="176"/>
        <v>0.28012499999998303</v>
      </c>
      <c r="B2247" s="208">
        <f t="shared" si="175"/>
        <v>4.8891035671488198E-3</v>
      </c>
      <c r="C2247" s="208">
        <f t="shared" si="177"/>
        <v>0.26008321695833575</v>
      </c>
      <c r="D2247" s="208">
        <f t="shared" si="173"/>
        <v>-0.49981232135751219</v>
      </c>
      <c r="E2247" s="208">
        <f>-((C2247-C2246)/($A$3))*$E$2*'PID Reaction'!$H$4</f>
        <v>6.212632381650061</v>
      </c>
      <c r="F2247" s="208">
        <f t="shared" si="174"/>
        <v>2.1117798060377466</v>
      </c>
    </row>
    <row r="2248" spans="1:6" x14ac:dyDescent="0.25">
      <c r="A2248" s="208">
        <f t="shared" si="176"/>
        <v>0.28024999999998301</v>
      </c>
      <c r="B2248" s="208">
        <f t="shared" si="175"/>
        <v>4.8912852287138122E-3</v>
      </c>
      <c r="C2248" s="208">
        <f t="shared" si="177"/>
        <v>0.21047175982809491</v>
      </c>
      <c r="D2248" s="208">
        <f t="shared" ref="D2248:D2311" si="178">-C2248*$D$2*$H$2</f>
        <v>-0.40447199973204317</v>
      </c>
      <c r="E2248" s="208">
        <f>-((C2248-C2247)/($A$3))*$E$2*'PID Reaction'!$H$4</f>
        <v>6.2986705972553771</v>
      </c>
      <c r="F2248" s="208">
        <f t="shared" ref="F2248:F2311" si="179">F2247+$F$3*(E2248-F2247)</f>
        <v>2.3090823863038277</v>
      </c>
    </row>
    <row r="2249" spans="1:6" x14ac:dyDescent="0.25">
      <c r="A2249" s="208">
        <f t="shared" si="176"/>
        <v>0.280374999999983</v>
      </c>
      <c r="B2249" s="208">
        <f t="shared" si="175"/>
        <v>4.8934668902788046E-3</v>
      </c>
      <c r="C2249" s="208">
        <f t="shared" si="177"/>
        <v>0.16031189191524534</v>
      </c>
      <c r="D2249" s="208">
        <f t="shared" si="178"/>
        <v>-0.30807777516920359</v>
      </c>
      <c r="E2249" s="208">
        <f>-((C2249-C2248)/($A$3))*$E$2*'PID Reaction'!$H$4</f>
        <v>6.3682968302153808</v>
      </c>
      <c r="F2249" s="208">
        <f t="shared" si="179"/>
        <v>2.5003683604488995</v>
      </c>
    </row>
    <row r="2250" spans="1:6" x14ac:dyDescent="0.25">
      <c r="A2250" s="208">
        <f t="shared" si="176"/>
        <v>0.28049999999998299</v>
      </c>
      <c r="B2250" s="208">
        <f t="shared" si="175"/>
        <v>4.8956485518437971E-3</v>
      </c>
      <c r="C2250" s="208">
        <f t="shared" si="177"/>
        <v>0.10973431109794653</v>
      </c>
      <c r="D2250" s="208">
        <f t="shared" si="178"/>
        <v>-0.21088081500936778</v>
      </c>
      <c r="E2250" s="208">
        <f>-((C2250-C2249)/($A$3))*$E$2*'PID Reaction'!$H$4</f>
        <v>6.4213296605642567</v>
      </c>
      <c r="F2250" s="208">
        <f t="shared" si="179"/>
        <v>2.6851393086806841</v>
      </c>
    </row>
    <row r="2251" spans="1:6" x14ac:dyDescent="0.25">
      <c r="A2251" s="208">
        <f t="shared" si="176"/>
        <v>0.28062499999998297</v>
      </c>
      <c r="B2251" s="208">
        <f t="shared" si="175"/>
        <v>4.8978302134087904E-3</v>
      </c>
      <c r="C2251" s="208">
        <f t="shared" si="177"/>
        <v>5.8870803658133547E-2</v>
      </c>
      <c r="D2251" s="208">
        <f t="shared" si="178"/>
        <v>-0.11313437822198157</v>
      </c>
      <c r="E2251" s="208">
        <f>-((C2251-C2250)/($A$3))*$E$2*'PID Reaction'!$H$4</f>
        <v>6.4576309045586546</v>
      </c>
      <c r="F2251" s="208">
        <f t="shared" si="179"/>
        <v>2.8629137869307759</v>
      </c>
    </row>
    <row r="2252" spans="1:6" x14ac:dyDescent="0.25">
      <c r="A2252" s="208">
        <f t="shared" si="176"/>
        <v>0.28074999999998296</v>
      </c>
      <c r="B2252" s="208">
        <f t="shared" si="175"/>
        <v>4.9000118749737828E-3</v>
      </c>
      <c r="C2252" s="208">
        <f t="shared" si="177"/>
        <v>7.8539008956668745E-3</v>
      </c>
      <c r="D2252" s="208">
        <f t="shared" si="178"/>
        <v>-1.5093155507238861E-2</v>
      </c>
      <c r="E2252" s="208">
        <f>-((C2252-C2251)/($A$3))*$E$2*'PID Reaction'!$H$4</f>
        <v>6.4771059747227691</v>
      </c>
      <c r="F2252" s="208">
        <f t="shared" si="179"/>
        <v>3.0332285813182103</v>
      </c>
    </row>
    <row r="2253" spans="1:6" x14ac:dyDescent="0.25">
      <c r="A2253" s="208">
        <f t="shared" si="176"/>
        <v>0.28087499999998294</v>
      </c>
      <c r="B2253" s="208">
        <f t="shared" si="175"/>
        <v>4.9021935365387752E-3</v>
      </c>
      <c r="C2253" s="208">
        <f t="shared" si="177"/>
        <v>-4.3183466198613477E-2</v>
      </c>
      <c r="D2253" s="208">
        <f t="shared" si="178"/>
        <v>8.2987394332523473E-2</v>
      </c>
      <c r="E2253" s="208">
        <f>-((C2253-C2252)/($A$3))*$E$2*'PID Reaction'!$H$4</f>
        <v>6.4797041262898318</v>
      </c>
      <c r="F2253" s="208">
        <f t="shared" si="179"/>
        <v>3.1956399151111059</v>
      </c>
    </row>
    <row r="2254" spans="1:6" x14ac:dyDescent="0.25">
      <c r="A2254" s="208">
        <f t="shared" si="176"/>
        <v>0.28099999999998293</v>
      </c>
      <c r="B2254" s="208">
        <f t="shared" si="175"/>
        <v>4.9043751981037685E-3</v>
      </c>
      <c r="C2254" s="208">
        <f t="shared" si="177"/>
        <v>-9.4108313311576916E-2</v>
      </c>
      <c r="D2254" s="208">
        <f t="shared" si="178"/>
        <v>0.18085171002338982</v>
      </c>
      <c r="E2254" s="208">
        <f>-((C2254-C2253)/($A$3))*$E$2*'PID Reaction'!$H$4</f>
        <v>6.4654185894618381</v>
      </c>
      <c r="F2254" s="208">
        <f t="shared" si="179"/>
        <v>3.3497246050441785</v>
      </c>
    </row>
    <row r="2255" spans="1:6" x14ac:dyDescent="0.25">
      <c r="A2255" s="208">
        <f t="shared" si="176"/>
        <v>0.28112499999998292</v>
      </c>
      <c r="B2255" s="208">
        <f t="shared" si="175"/>
        <v>4.9065568596687609E-3</v>
      </c>
      <c r="C2255" s="208">
        <f t="shared" si="177"/>
        <v>-0.14478794931500361</v>
      </c>
      <c r="D2255" s="208">
        <f t="shared" si="178"/>
        <v>0.27824479371661504</v>
      </c>
      <c r="E2255" s="208">
        <f>-((C2255-C2254)/($A$3))*$E$2*'PID Reaction'!$H$4</f>
        <v>6.4342865869950518</v>
      </c>
      <c r="F2255" s="208">
        <f t="shared" si="179"/>
        <v>3.495081163974767</v>
      </c>
    </row>
    <row r="2256" spans="1:6" x14ac:dyDescent="0.25">
      <c r="A2256" s="208">
        <f t="shared" si="176"/>
        <v>0.2812499999999829</v>
      </c>
      <c r="B2256" s="208">
        <f t="shared" si="175"/>
        <v>4.9087385212337534E-3</v>
      </c>
      <c r="C2256" s="208">
        <f t="shared" si="177"/>
        <v>-0.19509032200926757</v>
      </c>
      <c r="D2256" s="208">
        <f t="shared" si="178"/>
        <v>0.37491287541808987</v>
      </c>
      <c r="E2256" s="208">
        <f>-((C2256-C2255)/($A$3))*$E$2*'PID Reaction'!$H$4</f>
        <v>6.3863892372637521</v>
      </c>
      <c r="F2256" s="208">
        <f t="shared" si="179"/>
        <v>3.6313308470094099</v>
      </c>
    </row>
    <row r="2257" spans="1:6" x14ac:dyDescent="0.25">
      <c r="A2257" s="208">
        <f t="shared" si="176"/>
        <v>0.28137499999998289</v>
      </c>
      <c r="B2257" s="208">
        <f t="shared" si="175"/>
        <v>4.9109201827987458E-3</v>
      </c>
      <c r="C2257" s="208">
        <f t="shared" si="177"/>
        <v>-0.24488436220206619</v>
      </c>
      <c r="D2257" s="208">
        <f t="shared" si="178"/>
        <v>0.47060407421819872</v>
      </c>
      <c r="E2257" s="208">
        <f>-((C2257-C2256)/($A$3))*$E$2*'PID Reaction'!$H$4</f>
        <v>6.3218513428777117</v>
      </c>
      <c r="F2257" s="208">
        <f t="shared" si="179"/>
        <v>3.7581186383716991</v>
      </c>
    </row>
    <row r="2258" spans="1:6" x14ac:dyDescent="0.25">
      <c r="A2258" s="208">
        <f t="shared" si="176"/>
        <v>0.28149999999998288</v>
      </c>
      <c r="B2258" s="208">
        <f t="shared" si="175"/>
        <v>4.9131018443637391E-3</v>
      </c>
      <c r="C2258" s="208">
        <f t="shared" si="177"/>
        <v>-0.29404032522561963</v>
      </c>
      <c r="D2258" s="208">
        <f t="shared" si="178"/>
        <v>0.5650690545990823</v>
      </c>
      <c r="E2258" s="208">
        <f>-((C2258-C2257)/($A$3))*$E$2*'PID Reaction'!$H$4</f>
        <v>6.2408410654703435</v>
      </c>
      <c r="F2258" s="208">
        <f t="shared" si="179"/>
        <v>3.8751141764398351</v>
      </c>
    </row>
    <row r="2259" spans="1:6" x14ac:dyDescent="0.25">
      <c r="A2259" s="208">
        <f t="shared" si="176"/>
        <v>0.28162499999998286</v>
      </c>
      <c r="B2259" s="208">
        <f t="shared" si="175"/>
        <v>4.9152835059287315E-3</v>
      </c>
      <c r="C2259" s="208">
        <f t="shared" si="177"/>
        <v>-0.34243012900292003</v>
      </c>
      <c r="D2259" s="208">
        <f t="shared" si="178"/>
        <v>0.6580616761100716</v>
      </c>
      <c r="E2259" s="208">
        <f>-((C2259-C2258)/($A$3))*$E$2*'PID Reaction'!$H$4</f>
        <v>6.1435694875660589</v>
      </c>
      <c r="F2259" s="208">
        <f t="shared" si="179"/>
        <v>3.9820126145462984</v>
      </c>
    </row>
    <row r="2260" spans="1:6" x14ac:dyDescent="0.25">
      <c r="A2260" s="208">
        <f t="shared" si="176"/>
        <v>0.28174999999998285</v>
      </c>
      <c r="B2260" s="208">
        <f t="shared" si="175"/>
        <v>4.917465167493724E-3</v>
      </c>
      <c r="C2260" s="208">
        <f t="shared" si="177"/>
        <v>-0.38992768778173681</v>
      </c>
      <c r="D2260" s="208">
        <f t="shared" si="178"/>
        <v>0.74933963471767495</v>
      </c>
      <c r="E2260" s="208">
        <f>-((C2260-C2259)/($A$3))*$E$2*'PID Reaction'!$H$4</f>
        <v>6.0302900625585778</v>
      </c>
      <c r="F2260" s="208">
        <f t="shared" si="179"/>
        <v>4.0785354152941338</v>
      </c>
    </row>
    <row r="2261" spans="1:6" x14ac:dyDescent="0.25">
      <c r="A2261" s="208">
        <f t="shared" si="176"/>
        <v>0.28187499999998283</v>
      </c>
      <c r="B2261" s="208">
        <f t="shared" si="175"/>
        <v>4.9196468290587164E-3</v>
      </c>
      <c r="C2261" s="208">
        <f t="shared" si="177"/>
        <v>-0.43640924066702635</v>
      </c>
      <c r="D2261" s="208">
        <f t="shared" si="178"/>
        <v>0.83866509415945134</v>
      </c>
      <c r="E2261" s="208">
        <f>-((C2261-C2260)/($A$3))*$E$2*'PID Reaction'!$H$4</f>
        <v>5.9012979543163597</v>
      </c>
      <c r="F2261" s="208">
        <f t="shared" si="179"/>
        <v>4.1644310763215975</v>
      </c>
    </row>
    <row r="2262" spans="1:6" x14ac:dyDescent="0.25">
      <c r="A2262" s="208">
        <f t="shared" si="176"/>
        <v>0.28199999999998282</v>
      </c>
      <c r="B2262" s="208">
        <f t="shared" si="175"/>
        <v>4.9218284906237097E-3</v>
      </c>
      <c r="C2262" s="208">
        <f t="shared" si="177"/>
        <v>-0.48175367409557729</v>
      </c>
      <c r="D2262" s="208">
        <f t="shared" si="178"/>
        <v>0.92580530565643482</v>
      </c>
      <c r="E2262" s="208">
        <f>-((C2262-C2261)/($A$3))*$E$2*'PID Reaction'!$H$4</f>
        <v>5.7569292680888262</v>
      </c>
      <c r="F2262" s="208">
        <f t="shared" si="179"/>
        <v>4.2394757856232621</v>
      </c>
    </row>
    <row r="2263" spans="1:6" x14ac:dyDescent="0.25">
      <c r="A2263" s="208">
        <f t="shared" si="176"/>
        <v>0.28212499999998281</v>
      </c>
      <c r="B2263" s="208">
        <f t="shared" si="175"/>
        <v>4.9240101521887021E-3</v>
      </c>
      <c r="C2263" s="208">
        <f t="shared" si="177"/>
        <v>-0.52584283741261417</v>
      </c>
      <c r="D2263" s="208">
        <f t="shared" si="178"/>
        <v>1.0105332143693173</v>
      </c>
      <c r="E2263" s="208">
        <f>-((C2263-C2262)/($A$3))*$E$2*'PID Reaction'!$H$4</f>
        <v>5.5975601747310026</v>
      </c>
      <c r="F2263" s="208">
        <f t="shared" si="179"/>
        <v>4.3034740047198996</v>
      </c>
    </row>
    <row r="2264" spans="1:6" x14ac:dyDescent="0.25">
      <c r="A2264" s="208">
        <f t="shared" si="176"/>
        <v>0.28224999999998279</v>
      </c>
      <c r="B2264" s="208">
        <f t="shared" si="175"/>
        <v>4.9261918137536945E-3</v>
      </c>
      <c r="C2264" s="208">
        <f t="shared" si="177"/>
        <v>-0.56856185072847976</v>
      </c>
      <c r="D2264" s="208">
        <f t="shared" si="178"/>
        <v>1.0926280510189488</v>
      </c>
      <c r="E2264" s="208">
        <f>-((C2264-C2263)/($A$3))*$E$2*'PID Reaction'!$H$4</f>
        <v>5.4236059305822932</v>
      </c>
      <c r="F2264" s="208">
        <f t="shared" si="179"/>
        <v>4.3562589781600103</v>
      </c>
    </row>
    <row r="2265" spans="1:6" x14ac:dyDescent="0.25">
      <c r="A2265" s="208">
        <f t="shared" si="176"/>
        <v>0.28237499999998278</v>
      </c>
      <c r="B2265" s="208">
        <f t="shared" si="175"/>
        <v>4.9283734753186878E-3</v>
      </c>
      <c r="C2265" s="208">
        <f t="shared" si="177"/>
        <v>-0.60979940425251311</v>
      </c>
      <c r="D2265" s="208">
        <f t="shared" si="178"/>
        <v>1.1718759071282245</v>
      </c>
      <c r="E2265" s="208">
        <f>-((C2265-C2264)/($A$3))*$E$2*'PID Reaction'!$H$4</f>
        <v>5.2355197954112738</v>
      </c>
      <c r="F2265" s="208">
        <f t="shared" si="179"/>
        <v>4.3976931680209992</v>
      </c>
    </row>
    <row r="2266" spans="1:6" x14ac:dyDescent="0.25">
      <c r="A2266" s="208">
        <f t="shared" si="176"/>
        <v>0.28249999999998276</v>
      </c>
      <c r="B2266" s="208">
        <f t="shared" si="175"/>
        <v>4.9305551368836803E-3</v>
      </c>
      <c r="C2266" s="208">
        <f t="shared" si="177"/>
        <v>-0.6494480483248275</v>
      </c>
      <c r="D2266" s="208">
        <f t="shared" si="178"/>
        <v>1.248070292387754</v>
      </c>
      <c r="E2266" s="208">
        <f>-((C2266-C2265)/($A$3))*$E$2*'PID Reaction'!$H$4</f>
        <v>5.0337918514210349</v>
      </c>
      <c r="F2266" s="208">
        <f t="shared" si="179"/>
        <v>4.4276686122819147</v>
      </c>
    </row>
    <row r="2267" spans="1:6" x14ac:dyDescent="0.25">
      <c r="A2267" s="208">
        <f t="shared" si="176"/>
        <v>0.28262499999998275</v>
      </c>
      <c r="B2267" s="208">
        <f t="shared" si="175"/>
        <v>4.9327367984486727E-3</v>
      </c>
      <c r="C2267" s="208">
        <f t="shared" si="177"/>
        <v>-0.68740447339011757</v>
      </c>
      <c r="D2267" s="208">
        <f t="shared" si="178"/>
        <v>1.3210126726927247</v>
      </c>
      <c r="E2267" s="208">
        <f>-((C2267-C2266)/($A$3))*$E$2*'PID Reaction'!$H$4</f>
        <v>4.8189477262892266</v>
      </c>
      <c r="F2267" s="208">
        <f t="shared" si="179"/>
        <v>4.4461072061329423</v>
      </c>
    </row>
    <row r="2268" spans="1:6" x14ac:dyDescent="0.25">
      <c r="A2268" s="208">
        <f t="shared" si="176"/>
        <v>0.28274999999998274</v>
      </c>
      <c r="B2268" s="208">
        <f t="shared" si="175"/>
        <v>4.9349184600136651E-3</v>
      </c>
      <c r="C2268" s="208">
        <f t="shared" si="177"/>
        <v>-0.72356977918356891</v>
      </c>
      <c r="D2268" s="208">
        <f t="shared" si="178"/>
        <v>1.3905129874482318</v>
      </c>
      <c r="E2268" s="208">
        <f>-((C2268-C2267)/($A$3))*$E$2*'PID Reaction'!$H$4</f>
        <v>4.5915472235365815</v>
      </c>
      <c r="F2268" s="208">
        <f t="shared" si="179"/>
        <v>4.4529609054861412</v>
      </c>
    </row>
    <row r="2269" spans="1:6" x14ac:dyDescent="0.25">
      <c r="A2269" s="208">
        <f t="shared" si="176"/>
        <v>0.28287499999998272</v>
      </c>
      <c r="B2269" s="208">
        <f t="shared" si="175"/>
        <v>4.9371001215786584E-3</v>
      </c>
      <c r="C2269" s="208">
        <f t="shared" si="177"/>
        <v>-0.75784973242819342</v>
      </c>
      <c r="D2269" s="208">
        <f t="shared" si="178"/>
        <v>1.4563901447965566</v>
      </c>
      <c r="E2269" s="208">
        <f>-((C2269-C2268)/($A$3))*$E$2*'PID Reaction'!$H$4</f>
        <v>4.3521828639375286</v>
      </c>
      <c r="F2269" s="208">
        <f t="shared" si="179"/>
        <v>4.448211852161557</v>
      </c>
    </row>
    <row r="2270" spans="1:6" x14ac:dyDescent="0.25">
      <c r="A2270" s="208">
        <f t="shared" si="176"/>
        <v>0.28299999999998271</v>
      </c>
      <c r="B2270" s="208">
        <f t="shared" si="175"/>
        <v>4.9392817831436509E-3</v>
      </c>
      <c r="C2270" s="208">
        <f t="shared" si="177"/>
        <v>-0.79015501237135777</v>
      </c>
      <c r="D2270" s="208">
        <f t="shared" si="178"/>
        <v>1.5184724934745333</v>
      </c>
      <c r="E2270" s="208">
        <f>-((C2270-C2269)/($A$3))*$E$2*'PID Reaction'!$H$4</f>
        <v>4.1014783415841443</v>
      </c>
      <c r="F2270" s="208">
        <f t="shared" si="179"/>
        <v>4.4318724204178057</v>
      </c>
    </row>
    <row r="2271" spans="1:6" x14ac:dyDescent="0.25">
      <c r="A2271" s="208">
        <f t="shared" si="176"/>
        <v>0.2831249999999827</v>
      </c>
      <c r="B2271" s="208">
        <f t="shared" si="175"/>
        <v>4.9414634447086433E-3</v>
      </c>
      <c r="C2271" s="208">
        <f t="shared" si="177"/>
        <v>-0.82040144352146405</v>
      </c>
      <c r="D2271" s="208">
        <f t="shared" si="178"/>
        <v>1.5765982700729384</v>
      </c>
      <c r="E2271" s="208">
        <f>-((C2271-C2270)/($A$3))*$E$2*'PID Reaction'!$H$4</f>
        <v>3.8400868988174928</v>
      </c>
      <c r="F2271" s="208">
        <f t="shared" si="179"/>
        <v>4.4039851847104003</v>
      </c>
    </row>
    <row r="2272" spans="1:6" x14ac:dyDescent="0.25">
      <c r="A2272" s="208">
        <f t="shared" si="176"/>
        <v>0.28324999999998268</v>
      </c>
      <c r="B2272" s="208">
        <f t="shared" si="175"/>
        <v>4.9436451062736366E-3</v>
      </c>
      <c r="C2272" s="208">
        <f t="shared" si="177"/>
        <v>-0.84851021497777135</v>
      </c>
      <c r="D2272" s="208">
        <f t="shared" si="178"/>
        <v>1.6306160205313824</v>
      </c>
      <c r="E2272" s="208">
        <f>-((C2272-C2271)/($A$3))*$E$2*'PID Reaction'!$H$4</f>
        <v>3.5686896240927748</v>
      </c>
      <c r="F2272" s="208">
        <f t="shared" si="179"/>
        <v>4.3646228087582131</v>
      </c>
    </row>
    <row r="2273" spans="1:6" x14ac:dyDescent="0.25">
      <c r="A2273" s="208">
        <f t="shared" si="176"/>
        <v>0.28337499999998267</v>
      </c>
      <c r="B2273" s="208">
        <f t="shared" si="175"/>
        <v>4.945826767838629E-3</v>
      </c>
      <c r="C2273" s="208">
        <f t="shared" si="177"/>
        <v>-0.8744080857820834</v>
      </c>
      <c r="D2273" s="208">
        <f t="shared" si="178"/>
        <v>1.6803849947708611</v>
      </c>
      <c r="E2273" s="208">
        <f>-((C2273-C2272)/($A$3))*$E$2*'PID Reaction'!$H$4</f>
        <v>3.2879936773154577</v>
      </c>
      <c r="F2273" s="208">
        <f t="shared" si="179"/>
        <v>4.3138878562084937</v>
      </c>
    </row>
    <row r="2274" spans="1:6" x14ac:dyDescent="0.25">
      <c r="A2274" s="208">
        <f t="shared" si="176"/>
        <v>0.28349999999998265</v>
      </c>
      <c r="B2274" s="208">
        <f t="shared" si="175"/>
        <v>4.9480084294036214E-3</v>
      </c>
      <c r="C2274" s="208">
        <f t="shared" si="177"/>
        <v>-0.89802757575750092</v>
      </c>
      <c r="D2274" s="208">
        <f t="shared" si="178"/>
        <v>1.7257755134362198</v>
      </c>
      <c r="E2274" s="208">
        <f>-((C2274-C2273)/($A$3))*$E$2*'PID Reaction'!$H$4</f>
        <v>2.9987304472790077</v>
      </c>
      <c r="F2274" s="208">
        <f t="shared" si="179"/>
        <v>4.2519125233953874</v>
      </c>
    </row>
    <row r="2275" spans="1:6" x14ac:dyDescent="0.25">
      <c r="A2275" s="208">
        <f t="shared" si="176"/>
        <v>0.28362499999998264</v>
      </c>
      <c r="B2275" s="208">
        <f t="shared" si="175"/>
        <v>4.9501900909686139E-3</v>
      </c>
      <c r="C2275" s="208">
        <f t="shared" si="177"/>
        <v>-0.9193071413363848</v>
      </c>
      <c r="D2275" s="208">
        <f t="shared" si="178"/>
        <v>1.7666693057917844</v>
      </c>
      <c r="E2275" s="208">
        <f>-((C2275-C2274)/($A$3))*$E$2*'PID Reaction'!$H$4</f>
        <v>2.7016536458950982</v>
      </c>
      <c r="F2275" s="208">
        <f t="shared" si="179"/>
        <v>4.1788582948846287</v>
      </c>
    </row>
    <row r="2276" spans="1:6" x14ac:dyDescent="0.25">
      <c r="A2276" s="208">
        <f t="shared" si="176"/>
        <v>0.28374999999998263</v>
      </c>
      <c r="B2276" s="208">
        <f t="shared" si="175"/>
        <v>4.9523717525336072E-3</v>
      </c>
      <c r="C2276" s="208">
        <f t="shared" si="177"/>
        <v>-0.93819133592002935</v>
      </c>
      <c r="D2276" s="208">
        <f t="shared" si="178"/>
        <v>1.8029598178909574</v>
      </c>
      <c r="E2276" s="208">
        <f>-((C2276-C2275)/($A$3))*$E$2*'PID Reaction'!$H$4</f>
        <v>2.3975373443395109</v>
      </c>
      <c r="F2276" s="208">
        <f t="shared" si="179"/>
        <v>4.0949155227058567</v>
      </c>
    </row>
    <row r="2277" spans="1:6" x14ac:dyDescent="0.25">
      <c r="A2277" s="208">
        <f t="shared" si="176"/>
        <v>0.28387499999998261</v>
      </c>
      <c r="B2277" s="208">
        <f t="shared" si="175"/>
        <v>4.9545534140985996E-3</v>
      </c>
      <c r="C2277" s="208">
        <f t="shared" si="177"/>
        <v>-0.95463095435167922</v>
      </c>
      <c r="D2277" s="208">
        <f t="shared" si="178"/>
        <v>1.8345524902157961</v>
      </c>
      <c r="E2277" s="208">
        <f>-((C2277-C2276)/($A$3))*$E$2*'PID Reaction'!$H$4</f>
        <v>2.0871739560822675</v>
      </c>
      <c r="F2277" s="208">
        <f t="shared" si="179"/>
        <v>4.0003029303656836</v>
      </c>
    </row>
    <row r="2278" spans="1:6" x14ac:dyDescent="0.25">
      <c r="A2278" s="208">
        <f t="shared" si="176"/>
        <v>0.2839999999999826</v>
      </c>
      <c r="B2278" s="208">
        <f t="shared" si="175"/>
        <v>4.956735075663592E-3</v>
      </c>
      <c r="C2278" s="208">
        <f t="shared" si="177"/>
        <v>-0.9685831611268606</v>
      </c>
      <c r="D2278" s="208">
        <f t="shared" si="178"/>
        <v>1.8613650040639333</v>
      </c>
      <c r="E2278" s="208">
        <f>-((C2278-C2277)/($A$3))*$E$2*'PID Reaction'!$H$4</f>
        <v>1.7713721721770286</v>
      </c>
      <c r="F2278" s="208">
        <f t="shared" si="179"/>
        <v>3.8952670429363967</v>
      </c>
    </row>
    <row r="2279" spans="1:6" x14ac:dyDescent="0.25">
      <c r="A2279" s="208">
        <f t="shared" si="176"/>
        <v>0.28412499999998259</v>
      </c>
      <c r="B2279" s="208">
        <f t="shared" si="175"/>
        <v>4.9589167372285853E-3</v>
      </c>
      <c r="C2279" s="208">
        <f t="shared" si="177"/>
        <v>-0.98001160200670223</v>
      </c>
      <c r="D2279" s="208">
        <f t="shared" si="178"/>
        <v>1.8833274960403601</v>
      </c>
      <c r="E2279" s="208">
        <f>-((C2279-C2278)/($A$3))*$E$2*'PID Reaction'!$H$4</f>
        <v>1.450954854104693</v>
      </c>
      <c r="F2279" s="208">
        <f t="shared" si="179"/>
        <v>3.7800815447036915</v>
      </c>
    </row>
    <row r="2280" spans="1:6" x14ac:dyDescent="0.25">
      <c r="A2280" s="208">
        <f t="shared" si="176"/>
        <v>0.28424999999998257</v>
      </c>
      <c r="B2280" s="208">
        <f t="shared" si="175"/>
        <v>4.9610983987935777E-3</v>
      </c>
      <c r="C2280" s="208">
        <f t="shared" si="177"/>
        <v>-0.98888649874344425</v>
      </c>
      <c r="D2280" s="208">
        <f t="shared" si="178"/>
        <v>1.9003827400952267</v>
      </c>
      <c r="E2280" s="208">
        <f>-((C2280-C2279)/($A$3))*$E$2*'PID Reaction'!$H$4</f>
        <v>1.126756889696767</v>
      </c>
      <c r="F2280" s="208">
        <f t="shared" si="179"/>
        <v>3.6550465660473153</v>
      </c>
    </row>
    <row r="2281" spans="1:6" x14ac:dyDescent="0.25">
      <c r="A2281" s="208">
        <f t="shared" si="176"/>
        <v>0.28437499999998256</v>
      </c>
      <c r="B2281" s="208">
        <f t="shared" si="175"/>
        <v>4.9632800603585702E-3</v>
      </c>
      <c r="C2281" s="208">
        <f t="shared" si="177"/>
        <v>-0.99518472667149793</v>
      </c>
      <c r="D2281" s="208">
        <f t="shared" si="178"/>
        <v>1.9124862966336844</v>
      </c>
      <c r="E2281" s="208">
        <f>-((C2281-C2280)/($A$3))*$E$2*'PID Reaction'!$H$4</f>
        <v>0.799623017745695</v>
      </c>
      <c r="F2281" s="208">
        <f t="shared" si="179"/>
        <v>3.5204879014138402</v>
      </c>
    </row>
    <row r="2282" spans="1:6" x14ac:dyDescent="0.25">
      <c r="A2282" s="208">
        <f t="shared" si="176"/>
        <v>0.28449999999998254</v>
      </c>
      <c r="B2282" s="208">
        <f t="shared" si="175"/>
        <v>4.9654617219235626E-3</v>
      </c>
      <c r="C2282" s="208">
        <f t="shared" si="177"/>
        <v>-0.99888987496163406</v>
      </c>
      <c r="D2282" s="208">
        <f t="shared" si="178"/>
        <v>1.9196066283087707</v>
      </c>
      <c r="E2282" s="208">
        <f>-((C2282-C2281)/($A$3))*$E$2*'PID Reaction'!$H$4</f>
        <v>0.47040562691568288</v>
      </c>
      <c r="F2282" s="208">
        <f t="shared" si="179"/>
        <v>3.3767561604177221</v>
      </c>
    </row>
    <row r="2283" spans="1:6" x14ac:dyDescent="0.25">
      <c r="A2283" s="208">
        <f t="shared" si="176"/>
        <v>0.28462499999998253</v>
      </c>
      <c r="B2283" s="208">
        <f t="shared" si="175"/>
        <v>4.9676433834885559E-3</v>
      </c>
      <c r="C2283" s="208">
        <f t="shared" si="177"/>
        <v>-0.99999228938149864</v>
      </c>
      <c r="D2283" s="208">
        <f t="shared" si="178"/>
        <v>1.9217251821960013</v>
      </c>
      <c r="E2283" s="208">
        <f>-((C2283-C2282)/($A$3))*$E$2*'PID Reaction'!$H$4</f>
        <v>0.13996253474600751</v>
      </c>
      <c r="F2283" s="208">
        <f t="shared" si="179"/>
        <v>3.2242258542837741</v>
      </c>
    </row>
    <row r="2284" spans="1:6" x14ac:dyDescent="0.25">
      <c r="A2284" s="208">
        <f t="shared" si="176"/>
        <v>0.28474999999998252</v>
      </c>
      <c r="B2284" s="208">
        <f t="shared" si="175"/>
        <v>4.9698250450535483E-3</v>
      </c>
      <c r="C2284" s="208">
        <f t="shared" si="177"/>
        <v>-0.9984890974509304</v>
      </c>
      <c r="D2284" s="208">
        <f t="shared" si="178"/>
        <v>1.9188364381353511</v>
      </c>
      <c r="E2284" s="208">
        <f>-((C2284-C2283)/($A$3))*$E$2*'PID Reaction'!$H$4</f>
        <v>-0.1908452475049448</v>
      </c>
      <c r="F2284" s="208">
        <f t="shared" si="179"/>
        <v>3.0632944200107803</v>
      </c>
    </row>
    <row r="2285" spans="1:6" x14ac:dyDescent="0.25">
      <c r="A2285" s="208">
        <f t="shared" si="176"/>
        <v>0.2848749999999825</v>
      </c>
      <c r="B2285" s="208">
        <f t="shared" si="175"/>
        <v>4.9720067066185408E-3</v>
      </c>
      <c r="C2285" s="208">
        <f t="shared" si="177"/>
        <v>-0.99438421592657111</v>
      </c>
      <c r="D2285" s="208">
        <f t="shared" si="178"/>
        <v>1.9109479231147288</v>
      </c>
      <c r="E2285" s="208">
        <f>-((C2285-C2284)/($A$3))*$E$2*'PID Reaction'!$H$4</f>
        <v>-0.52115575833265448</v>
      </c>
      <c r="F2285" s="208">
        <f t="shared" si="179"/>
        <v>2.894381184799145</v>
      </c>
    </row>
    <row r="2286" spans="1:6" x14ac:dyDescent="0.25">
      <c r="A2286" s="208">
        <f t="shared" si="176"/>
        <v>0.28499999999998249</v>
      </c>
      <c r="B2286" s="208">
        <f t="shared" si="175"/>
        <v>4.9741883681835332E-3</v>
      </c>
      <c r="C2286" s="208">
        <f t="shared" si="177"/>
        <v>-0.98768834059625932</v>
      </c>
      <c r="D2286" s="208">
        <f t="shared" si="178"/>
        <v>1.8980801916574555</v>
      </c>
      <c r="E2286" s="208">
        <f>-((C2286-C2285)/($A$3))*$E$2*'PID Reaction'!$H$4</f>
        <v>-0.85010833193638558</v>
      </c>
      <c r="F2286" s="208">
        <f t="shared" si="179"/>
        <v>2.71792627344084</v>
      </c>
    </row>
    <row r="2287" spans="1:6" x14ac:dyDescent="0.25">
      <c r="A2287" s="208">
        <f t="shared" si="176"/>
        <v>0.28512499999998248</v>
      </c>
      <c r="B2287" s="208">
        <f t="shared" si="175"/>
        <v>4.9763700297485265E-3</v>
      </c>
      <c r="C2287" s="208">
        <f t="shared" si="177"/>
        <v>-0.97841891840979545</v>
      </c>
      <c r="D2287" s="208">
        <f t="shared" si="178"/>
        <v>1.8802667722648403</v>
      </c>
      <c r="E2287" s="208">
        <f>-((C2287-C2286)/($A$3))*$E$2*'PID Reaction'!$H$4</f>
        <v>-1.1768458407934528</v>
      </c>
      <c r="F2287" s="208">
        <f t="shared" si="179"/>
        <v>2.5343894615185674</v>
      </c>
    </row>
    <row r="2288" spans="1:6" x14ac:dyDescent="0.25">
      <c r="A2288" s="208">
        <f t="shared" si="176"/>
        <v>0.28524999999998246</v>
      </c>
      <c r="B2288" s="208">
        <f t="shared" si="175"/>
        <v>4.9785516913135189E-3</v>
      </c>
      <c r="C2288" s="208">
        <f t="shared" si="177"/>
        <v>-0.96660010201874436</v>
      </c>
      <c r="D2288" s="208">
        <f t="shared" si="178"/>
        <v>1.8575540800535018</v>
      </c>
      <c r="E2288" s="208">
        <f>-((C2288-C2287)/($A$3))*$E$2*'PID Reaction'!$H$4</f>
        <v>-1.5005169290078464</v>
      </c>
      <c r="F2288" s="208">
        <f t="shared" si="179"/>
        <v>2.3442489774025628</v>
      </c>
    </row>
    <row r="2289" spans="1:6" x14ac:dyDescent="0.25">
      <c r="A2289" s="208">
        <f t="shared" si="176"/>
        <v>0.28537499999998245</v>
      </c>
      <c r="B2289" s="208">
        <f t="shared" si="175"/>
        <v>4.9807333528785113E-3</v>
      </c>
      <c r="C2289" s="208">
        <f t="shared" si="177"/>
        <v>-0.95226268684358339</v>
      </c>
      <c r="D2289" s="208">
        <f t="shared" si="178"/>
        <v>1.830001295814788</v>
      </c>
      <c r="E2289" s="208">
        <f>-((C2289-C2288)/($A$3))*$E$2*'PID Reaction'!$H$4</f>
        <v>-1.8202782306384355</v>
      </c>
      <c r="F2289" s="208">
        <f t="shared" si="179"/>
        <v>2.1480002561657168</v>
      </c>
    </row>
    <row r="2290" spans="1:6" x14ac:dyDescent="0.25">
      <c r="A2290" s="208">
        <f t="shared" si="176"/>
        <v>0.28549999999998243</v>
      </c>
      <c r="B2290" s="208">
        <f t="shared" si="175"/>
        <v>4.9829150144435046E-3</v>
      </c>
      <c r="C2290" s="208">
        <f t="shared" si="177"/>
        <v>-0.93544403083240546</v>
      </c>
      <c r="D2290" s="208">
        <f t="shared" si="178"/>
        <v>1.7976802118118669</v>
      </c>
      <c r="E2290" s="208">
        <f>-((C2290-C2289)/($A$3))*$E$2*'PID Reaction'!$H$4</f>
        <v>-2.1352965671791506</v>
      </c>
      <c r="F2290" s="208">
        <f t="shared" si="179"/>
        <v>1.9461546486652457</v>
      </c>
    </row>
    <row r="2291" spans="1:6" x14ac:dyDescent="0.25">
      <c r="A2291" s="208">
        <f t="shared" si="176"/>
        <v>0.28562499999998242</v>
      </c>
      <c r="B2291" s="208">
        <f t="shared" ref="B2291:B2354" si="180">RADIANS(A2291)</f>
        <v>4.9850966760084971E-3</v>
      </c>
      <c r="C2291" s="208">
        <f t="shared" si="177"/>
        <v>-0.91618795712001311</v>
      </c>
      <c r="D2291" s="208">
        <f t="shared" si="178"/>
        <v>1.7606750447158142</v>
      </c>
      <c r="E2291" s="208">
        <f>-((C2291-C2290)/($A$3))*$E$2*'PID Reaction'!$H$4</f>
        <v>-2.4447511185253328</v>
      </c>
      <c r="F2291" s="208">
        <f t="shared" si="179"/>
        <v>1.739238089153081</v>
      </c>
    </row>
    <row r="2292" spans="1:6" x14ac:dyDescent="0.25">
      <c r="A2292" s="208">
        <f t="shared" si="176"/>
        <v>0.28574999999998241</v>
      </c>
      <c r="B2292" s="208">
        <f t="shared" si="180"/>
        <v>4.9872783375734895E-3</v>
      </c>
      <c r="C2292" s="208">
        <f t="shared" si="177"/>
        <v>-0.89454463984123389</v>
      </c>
      <c r="D2292" s="208">
        <f t="shared" si="178"/>
        <v>1.7190822161684929</v>
      </c>
      <c r="E2292" s="208">
        <f>-((C2292-C2291)/($A$3))*$E$2*'PID Reaction'!$H$4</f>
        <v>-2.7478355617138095</v>
      </c>
      <c r="F2292" s="208">
        <f t="shared" si="179"/>
        <v>1.5277897248878847</v>
      </c>
    </row>
    <row r="2293" spans="1:6" x14ac:dyDescent="0.25">
      <c r="A2293" s="208">
        <f t="shared" si="176"/>
        <v>0.28587499999998239</v>
      </c>
      <c r="B2293" s="208">
        <f t="shared" si="180"/>
        <v>4.9894599991384819E-3</v>
      </c>
      <c r="C2293" s="208">
        <f t="shared" si="177"/>
        <v>-0.87057047339586335</v>
      </c>
      <c r="D2293" s="208">
        <f t="shared" si="178"/>
        <v>1.6730101015437664</v>
      </c>
      <c r="E2293" s="208">
        <f>-((C2293-C2292)/($A$3))*$E$2*'PID Reaction'!$H$4</f>
        <v>-3.0437601719042431</v>
      </c>
      <c r="F2293" s="208">
        <f t="shared" si="179"/>
        <v>1.3123605113186647</v>
      </c>
    </row>
    <row r="2294" spans="1:6" x14ac:dyDescent="0.25">
      <c r="A2294" s="208">
        <f t="shared" si="176"/>
        <v>0.28599999999998238</v>
      </c>
      <c r="B2294" s="208">
        <f t="shared" si="180"/>
        <v>4.9916416607034752E-3</v>
      </c>
      <c r="C2294" s="208">
        <f t="shared" si="177"/>
        <v>-0.84432792550586844</v>
      </c>
      <c r="D2294" s="208">
        <f t="shared" si="178"/>
        <v>1.6225787475616475</v>
      </c>
      <c r="E2294" s="208">
        <f>-((C2294-C2293)/($A$3))*$E$2*'PID Reaction'!$H$4</f>
        <v>-3.3317538801137543</v>
      </c>
      <c r="F2294" s="208">
        <f t="shared" si="179"/>
        <v>1.0935117765003439</v>
      </c>
    </row>
    <row r="2295" spans="1:6" x14ac:dyDescent="0.25">
      <c r="A2295" s="208">
        <f t="shared" si="176"/>
        <v>0.28612499999998237</v>
      </c>
      <c r="B2295" s="208">
        <f t="shared" si="180"/>
        <v>4.9938233222684677E-3</v>
      </c>
      <c r="C2295" s="208">
        <f t="shared" si="177"/>
        <v>-0.81588537444796538</v>
      </c>
      <c r="D2295" s="208">
        <f t="shared" si="178"/>
        <v>1.5679195594916331</v>
      </c>
      <c r="E2295" s="208">
        <f>-((C2295-C2294)/($A$3))*$E$2*'PID Reaction'!$H$4</f>
        <v>-3.6110662823113713</v>
      </c>
      <c r="F2295" s="208">
        <f t="shared" si="179"/>
        <v>0.87181375848330478</v>
      </c>
    </row>
    <row r="2296" spans="1:6" x14ac:dyDescent="0.25">
      <c r="A2296" s="208">
        <f t="shared" si="176"/>
        <v>0.28624999999998235</v>
      </c>
      <c r="B2296" s="208">
        <f t="shared" si="180"/>
        <v>4.9960049838334601E-3</v>
      </c>
      <c r="C2296" s="208">
        <f t="shared" si="177"/>
        <v>-0.78531693088521359</v>
      </c>
      <c r="D2296" s="208">
        <f t="shared" si="178"/>
        <v>1.5091749587593504</v>
      </c>
      <c r="E2296" s="208">
        <f>-((C2296-C2295)/($A$3))*$E$2*'PID Reaction'!$H$4</f>
        <v>-3.8809695947269667</v>
      </c>
      <c r="F2296" s="208">
        <f t="shared" si="179"/>
        <v>0.64784411948506604</v>
      </c>
    </row>
    <row r="2297" spans="1:6" x14ac:dyDescent="0.25">
      <c r="A2297" s="208">
        <f t="shared" si="176"/>
        <v>0.28637499999998234</v>
      </c>
      <c r="B2297" s="208">
        <f t="shared" si="180"/>
        <v>4.9981866453984534E-3</v>
      </c>
      <c r="C2297" s="208">
        <f t="shared" si="177"/>
        <v>-0.7527022447624393</v>
      </c>
      <c r="D2297" s="208">
        <f t="shared" si="178"/>
        <v>1.4464980118497703</v>
      </c>
      <c r="E2297" s="208">
        <f>-((C2297-C2296)/($A$3))*$E$2*'PID Reaction'!$H$4</f>
        <v>-4.1407605501474238</v>
      </c>
      <c r="F2297" s="208">
        <f t="shared" si="179"/>
        <v>0.42218644071911793</v>
      </c>
    </row>
    <row r="2298" spans="1:6" x14ac:dyDescent="0.25">
      <c r="A2298" s="208">
        <f t="shared" si="176"/>
        <v>0.28649999999998232</v>
      </c>
      <c r="B2298" s="208">
        <f t="shared" si="180"/>
        <v>5.0003683069634458E-3</v>
      </c>
      <c r="C2298" s="208">
        <f t="shared" si="177"/>
        <v>-0.71812629776821091</v>
      </c>
      <c r="D2298" s="208">
        <f t="shared" si="178"/>
        <v>1.3800520314730815</v>
      </c>
      <c r="E2298" s="208">
        <f>-((C2298-C2297)/($A$3))*$E$2*'PID Reaction'!$H$4</f>
        <v>-4.3897622303872357</v>
      </c>
      <c r="F2298" s="208">
        <f t="shared" si="179"/>
        <v>0.19542870180013461</v>
      </c>
    </row>
    <row r="2299" spans="1:6" x14ac:dyDescent="0.25">
      <c r="A2299" s="208">
        <f t="shared" ref="A2299:A2362" si="181">A2298+$A$3</f>
        <v>0.28662499999998231</v>
      </c>
      <c r="B2299" s="208">
        <f t="shared" si="180"/>
        <v>5.0025499685284382E-3</v>
      </c>
      <c r="C2299" s="208">
        <f t="shared" ref="C2299:C2362" si="182">$C$2*COS(B2299*$B$2*360)</f>
        <v>-0.68167918190423604</v>
      </c>
      <c r="D2299" s="208">
        <f t="shared" si="178"/>
        <v>1.3100101510326465</v>
      </c>
      <c r="E2299" s="208">
        <f>-((C2299-C2298)/($A$3))*$E$2*'PID Reaction'!$H$4</f>
        <v>-4.627325830090248</v>
      </c>
      <c r="F2299" s="208">
        <f t="shared" si="179"/>
        <v>-3.1838251311670979E-2</v>
      </c>
    </row>
    <row r="2300" spans="1:6" x14ac:dyDescent="0.25">
      <c r="A2300" s="208">
        <f t="shared" si="181"/>
        <v>0.2867499999999823</v>
      </c>
      <c r="B2300" s="208">
        <f t="shared" si="180"/>
        <v>5.0047316300934307E-3</v>
      </c>
      <c r="C2300" s="208">
        <f t="shared" si="182"/>
        <v>-0.64345586473932359</v>
      </c>
      <c r="D2300" s="208">
        <f t="shared" si="178"/>
        <v>1.2365548735041478</v>
      </c>
      <c r="E2300" s="208">
        <f>-((C2300-C2299)/($A$3))*$E$2*'PID Reaction'!$H$4</f>
        <v>-4.8528323472572845</v>
      </c>
      <c r="F2300" s="208">
        <f t="shared" si="179"/>
        <v>-0.25902224583400857</v>
      </c>
    </row>
    <row r="2301" spans="1:6" x14ac:dyDescent="0.25">
      <c r="A2301" s="208">
        <f t="shared" si="181"/>
        <v>0.28687499999998228</v>
      </c>
      <c r="B2301" s="208">
        <f t="shared" si="180"/>
        <v>5.006913291658424E-3</v>
      </c>
      <c r="C2301" s="208">
        <f t="shared" si="182"/>
        <v>-0.6035559419593346</v>
      </c>
      <c r="D2301" s="208">
        <f t="shared" si="178"/>
        <v>1.1598775959009315</v>
      </c>
      <c r="E2301" s="208">
        <f>-((C2301-C2300)/($A$3))*$E$2*'PID Reaction'!$H$4</f>
        <v>-5.065694196147402</v>
      </c>
      <c r="F2301" s="208">
        <f t="shared" si="179"/>
        <v>-0.4855313251438188</v>
      </c>
    </row>
    <row r="2302" spans="1:6" x14ac:dyDescent="0.25">
      <c r="A2302" s="208">
        <f t="shared" si="181"/>
        <v>0.28699999999998227</v>
      </c>
      <c r="B2302" s="208">
        <f t="shared" si="180"/>
        <v>5.0090949532234164E-3</v>
      </c>
      <c r="C2302" s="208">
        <f t="shared" si="182"/>
        <v>-0.56208337785812001</v>
      </c>
      <c r="D2302" s="208">
        <f t="shared" si="178"/>
        <v>1.0801781105650636</v>
      </c>
      <c r="E2302" s="208">
        <f>-((C2302-C2301)/($A$3))*$E$2*'PID Reaction'!$H$4</f>
        <v>-5.265356738290202</v>
      </c>
      <c r="F2302" s="208">
        <f t="shared" si="179"/>
        <v>-0.71077529119455596</v>
      </c>
    </row>
    <row r="2303" spans="1:6" x14ac:dyDescent="0.25">
      <c r="A2303" s="208">
        <f t="shared" si="181"/>
        <v>0.28712499999998226</v>
      </c>
      <c r="B2303" s="208">
        <f t="shared" si="180"/>
        <v>5.0112766147884088E-3</v>
      </c>
      <c r="C2303" s="208">
        <f t="shared" si="182"/>
        <v>-0.51914623444527364</v>
      </c>
      <c r="D2303" s="208">
        <f t="shared" si="178"/>
        <v>0.99766408458286016</v>
      </c>
      <c r="E2303" s="208">
        <f>-((C2303-C2302)/($A$3))*$E$2*'PID Reaction'!$H$4</f>
        <v>-5.4512997276949751</v>
      </c>
      <c r="F2303" s="208">
        <f t="shared" si="179"/>
        <v>-0.93416724235264503</v>
      </c>
    </row>
    <row r="2304" spans="1:6" x14ac:dyDescent="0.25">
      <c r="A2304" s="208">
        <f t="shared" si="181"/>
        <v>0.28724999999998224</v>
      </c>
      <c r="B2304" s="208">
        <f t="shared" si="180"/>
        <v>5.0134582763534021E-3</v>
      </c>
      <c r="C2304" s="208">
        <f t="shared" si="182"/>
        <v>-0.47485638987696621</v>
      </c>
      <c r="D2304" s="208">
        <f t="shared" si="178"/>
        <v>0.91255051868216108</v>
      </c>
      <c r="E2304" s="208">
        <f>-((C2304-C2303)/($A$3))*$E$2*'PID Reaction'!$H$4</f>
        <v>-5.6230386663923095</v>
      </c>
      <c r="F2304" s="208">
        <f t="shared" si="179"/>
        <v>-1.1551251026434968</v>
      </c>
    </row>
    <row r="2305" spans="1:6" x14ac:dyDescent="0.25">
      <c r="A2305" s="208">
        <f t="shared" si="181"/>
        <v>0.28737499999998223</v>
      </c>
      <c r="B2305" s="208">
        <f t="shared" si="180"/>
        <v>5.0156399379183945E-3</v>
      </c>
      <c r="C2305" s="208">
        <f t="shared" si="182"/>
        <v>-0.42932924694335367</v>
      </c>
      <c r="D2305" s="208">
        <f t="shared" si="178"/>
        <v>0.82505918702092051</v>
      </c>
      <c r="E2305" s="208">
        <f>-((C2305-C2304)/($A$3))*$E$2*'PID Reaction'!$H$4</f>
        <v>-5.7801260668514471</v>
      </c>
      <c r="F2305" s="208">
        <f t="shared" si="179"/>
        <v>-1.373073138423518</v>
      </c>
    </row>
    <row r="2306" spans="1:6" x14ac:dyDescent="0.25">
      <c r="A2306" s="208">
        <f t="shared" si="181"/>
        <v>0.28749999999998221</v>
      </c>
      <c r="B2306" s="208">
        <f t="shared" si="180"/>
        <v>5.017821599483387E-3</v>
      </c>
      <c r="C2306" s="208">
        <f t="shared" si="182"/>
        <v>-0.38268343237180341</v>
      </c>
      <c r="D2306" s="208">
        <f t="shared" si="178"/>
        <v>0.73541805932618953</v>
      </c>
      <c r="E2306" s="208">
        <f>-((C2306-C2305)/($A$3))*$E$2*'PID Reaction'!$H$4</f>
        <v>-5.92215261800402</v>
      </c>
      <c r="F2306" s="208">
        <f t="shared" si="179"/>
        <v>-1.5874434585282107</v>
      </c>
    </row>
    <row r="2307" spans="1:6" x14ac:dyDescent="0.25">
      <c r="A2307" s="208">
        <f t="shared" si="181"/>
        <v>0.2876249999999822</v>
      </c>
      <c r="B2307" s="208">
        <f t="shared" si="180"/>
        <v>5.0200032610483794E-3</v>
      </c>
      <c r="C2307" s="208">
        <f t="shared" si="182"/>
        <v>-0.33504048773016992</v>
      </c>
      <c r="D2307" s="208">
        <f t="shared" si="178"/>
        <v>0.64386070689057673</v>
      </c>
      <c r="E2307" s="208">
        <f>-((C2307-C2306)/($A$3))*$E$2*'PID Reaction'!$H$4</f>
        <v>-6.0487482517017881</v>
      </c>
      <c r="F2307" s="208">
        <f t="shared" si="179"/>
        <v>-1.7976774939830964</v>
      </c>
    </row>
    <row r="2308" spans="1:6" x14ac:dyDescent="0.25">
      <c r="A2308" s="208">
        <f t="shared" si="181"/>
        <v>0.28774999999998219</v>
      </c>
      <c r="B2308" s="208">
        <f t="shared" si="180"/>
        <v>5.0221849226133727E-3</v>
      </c>
      <c r="C2308" s="208">
        <f t="shared" si="182"/>
        <v>-0.28652455273477245</v>
      </c>
      <c r="D2308" s="208">
        <f t="shared" si="178"/>
        <v>0.55062569397252159</v>
      </c>
      <c r="E2308" s="208">
        <f>-((C2308-C2307)/($A$3))*$E$2*'PID Reaction'!$H$4</f>
        <v>-6.1595831070156617</v>
      </c>
      <c r="F2308" s="208">
        <f t="shared" si="179"/>
        <v>-2.0032274534264243</v>
      </c>
    </row>
    <row r="2309" spans="1:6" x14ac:dyDescent="0.25">
      <c r="A2309" s="208">
        <f t="shared" si="181"/>
        <v>0.28787499999998217</v>
      </c>
      <c r="B2309" s="208">
        <f t="shared" si="180"/>
        <v>5.0243665841783651E-3</v>
      </c>
      <c r="C2309" s="208">
        <f t="shared" si="182"/>
        <v>-0.23726204178863841</v>
      </c>
      <c r="D2309" s="208">
        <f t="shared" si="178"/>
        <v>0.45595595618689799</v>
      </c>
      <c r="E2309" s="208">
        <f>-((C2309-C2308)/($A$3))*$E$2*'PID Reaction'!$H$4</f>
        <v>-6.2543683897211775</v>
      </c>
      <c r="F2309" s="208">
        <f t="shared" si="179"/>
        <v>-2.2035577504490007</v>
      </c>
    </row>
    <row r="2310" spans="1:6" x14ac:dyDescent="0.25">
      <c r="A2310" s="208">
        <f t="shared" si="181"/>
        <v>0.28799999999998216</v>
      </c>
      <c r="B2310" s="208">
        <f t="shared" si="180"/>
        <v>5.0265482457433576E-3</v>
      </c>
      <c r="C2310" s="208">
        <f t="shared" si="182"/>
        <v>-0.18738131459290133</v>
      </c>
      <c r="D2310" s="208">
        <f t="shared" si="178"/>
        <v>0.36009816750576223</v>
      </c>
      <c r="E2310" s="208">
        <f>-((C2310-C2309)/($A$3))*$E$2*'PID Reaction'!$H$4</f>
        <v>-6.3328571247707792</v>
      </c>
      <c r="F2310" s="208">
        <f t="shared" si="179"/>
        <v>-2.3981463991316341</v>
      </c>
    </row>
    <row r="2311" spans="1:6" x14ac:dyDescent="0.25">
      <c r="A2311" s="208">
        <f t="shared" si="181"/>
        <v>0.28812499999998215</v>
      </c>
      <c r="B2311" s="208">
        <f t="shared" si="180"/>
        <v>5.02872990730835E-3</v>
      </c>
      <c r="C2311" s="208">
        <f t="shared" si="182"/>
        <v>-0.13701234168920445</v>
      </c>
      <c r="D2311" s="208">
        <f t="shared" si="178"/>
        <v>0.26330209751781181</v>
      </c>
      <c r="E2311" s="208">
        <f>-((C2311-C2310)/($A$3))*$E$2*'PID Reaction'!$H$4</f>
        <v>-6.3948447998533551</v>
      </c>
      <c r="F2311" s="208">
        <f t="shared" si="179"/>
        <v>-2.5864863741464554</v>
      </c>
    </row>
    <row r="2312" spans="1:6" x14ac:dyDescent="0.25">
      <c r="A2312" s="208">
        <f t="shared" si="181"/>
        <v>0.28824999999998213</v>
      </c>
      <c r="B2312" s="208">
        <f t="shared" si="180"/>
        <v>5.0309115688733433E-3</v>
      </c>
      <c r="C2312" s="208">
        <f t="shared" si="182"/>
        <v>-8.6286365805186463E-2</v>
      </c>
      <c r="D2312" s="208">
        <f t="shared" ref="D2312:D2375" si="183">-C2312*$D$2*$H$2</f>
        <v>0.16581996062245904</v>
      </c>
      <c r="E2312" s="208">
        <f>-((C2312-C2311)/($A$3))*$E$2*'PID Reaction'!$H$4</f>
        <v>-6.4401698982349238</v>
      </c>
      <c r="F2312" s="208">
        <f t="shared" ref="F2312:F2375" si="184">F2311+$F$3*(E2312-F2311)</f>
        <v>-2.7680869318745009</v>
      </c>
    </row>
    <row r="2313" spans="1:6" x14ac:dyDescent="0.25">
      <c r="A2313" s="208">
        <f t="shared" si="181"/>
        <v>0.28837499999998212</v>
      </c>
      <c r="B2313" s="208">
        <f t="shared" si="180"/>
        <v>5.0330932304383357E-3</v>
      </c>
      <c r="C2313" s="208">
        <f t="shared" si="182"/>
        <v>-3.5335559884920292E-2</v>
      </c>
      <c r="D2313" s="208">
        <f t="shared" si="183"/>
        <v>6.790575885324672E-2</v>
      </c>
      <c r="E2313" s="208">
        <f>-((C2313-C2312)/($A$3))*$E$2*'PID Reaction'!$H$4</f>
        <v>-6.4687143196369927</v>
      </c>
      <c r="F2313" s="208">
        <f t="shared" si="184"/>
        <v>-2.9424748891005184</v>
      </c>
    </row>
    <row r="2314" spans="1:6" x14ac:dyDescent="0.25">
      <c r="A2314" s="208">
        <f t="shared" si="181"/>
        <v>0.2884999999999821</v>
      </c>
      <c r="B2314" s="208">
        <f t="shared" si="180"/>
        <v>5.0352748920033281E-3</v>
      </c>
      <c r="C2314" s="208">
        <f t="shared" si="182"/>
        <v>1.5707317304504521E-2</v>
      </c>
      <c r="D2314" s="208">
        <f t="shared" si="183"/>
        <v>-3.0185379956758518E-2</v>
      </c>
      <c r="E2314" s="208">
        <f>-((C2314-C2313)/($A$3))*$E$2*'PID Reaction'!$H$4</f>
        <v>-6.4804036879693738</v>
      </c>
      <c r="F2314" s="208">
        <f t="shared" si="184"/>
        <v>-3.1091958559522705</v>
      </c>
    </row>
    <row r="2315" spans="1:6" x14ac:dyDescent="0.25">
      <c r="A2315" s="208">
        <f t="shared" si="181"/>
        <v>0.28862499999998209</v>
      </c>
      <c r="B2315" s="208">
        <f t="shared" si="180"/>
        <v>5.0374565535683214E-3</v>
      </c>
      <c r="C2315" s="208">
        <f t="shared" si="182"/>
        <v>6.670926709265107E-2</v>
      </c>
      <c r="D2315" s="208">
        <f t="shared" si="183"/>
        <v>-0.12819786694263127</v>
      </c>
      <c r="E2315" s="208">
        <f>-((C2315-C2314)/($A$3))*$E$2*'PID Reaction'!$H$4</f>
        <v>-6.4752075451030855</v>
      </c>
      <c r="F2315" s="208">
        <f t="shared" si="184"/>
        <v>-3.2678154198702742</v>
      </c>
    </row>
    <row r="2316" spans="1:6" x14ac:dyDescent="0.25">
      <c r="A2316" s="208">
        <f t="shared" si="181"/>
        <v>0.28874999999998208</v>
      </c>
      <c r="B2316" s="208">
        <f t="shared" si="180"/>
        <v>5.0396382151333139E-3</v>
      </c>
      <c r="C2316" s="208">
        <f t="shared" si="182"/>
        <v>0.11753739745057293</v>
      </c>
      <c r="D2316" s="208">
        <f t="shared" si="183"/>
        <v>-0.22587631817666404</v>
      </c>
      <c r="E2316" s="208">
        <f>-((C2316-C2315)/($A$3))*$E$2*'PID Reaction'!$H$4</f>
        <v>-6.4531394302417588</v>
      </c>
      <c r="F2316" s="208">
        <f t="shared" si="184"/>
        <v>-3.4179202775245678</v>
      </c>
    </row>
    <row r="2317" spans="1:6" x14ac:dyDescent="0.25">
      <c r="A2317" s="208">
        <f t="shared" si="181"/>
        <v>0.28887499999998206</v>
      </c>
      <c r="B2317" s="208">
        <f t="shared" si="180"/>
        <v>5.0418198766983063E-3</v>
      </c>
      <c r="C2317" s="208">
        <f t="shared" si="182"/>
        <v>0.1680592692578273</v>
      </c>
      <c r="D2317" s="208">
        <f t="shared" si="183"/>
        <v>-0.32296622010353709</v>
      </c>
      <c r="E2317" s="208">
        <f>-((C2317-C2316)/($A$3))*$E$2*'PID Reaction'!$H$4</f>
        <v>-6.4142568446490147</v>
      </c>
      <c r="F2317" s="208">
        <f t="shared" si="184"/>
        <v>-3.5591193117289772</v>
      </c>
    </row>
    <row r="2318" spans="1:6" x14ac:dyDescent="0.25">
      <c r="A2318" s="208">
        <f t="shared" si="181"/>
        <v>0.28899999999998205</v>
      </c>
      <c r="B2318" s="208">
        <f t="shared" si="180"/>
        <v>5.0440015382632987E-3</v>
      </c>
      <c r="C2318" s="208">
        <f t="shared" si="182"/>
        <v>0.21814324138937718</v>
      </c>
      <c r="D2318" s="208">
        <f t="shared" si="183"/>
        <v>-0.41921459270762174</v>
      </c>
      <c r="E2318" s="208">
        <f>-((C2318-C2317)/($A$3))*$E$2*'PID Reaction'!$H$4</f>
        <v>-6.3586611018215731</v>
      </c>
      <c r="F2318" s="208">
        <f t="shared" si="184"/>
        <v>-3.6910446105465651</v>
      </c>
    </row>
    <row r="2319" spans="1:6" x14ac:dyDescent="0.25">
      <c r="A2319" s="208">
        <f t="shared" si="181"/>
        <v>0.28912499999998204</v>
      </c>
      <c r="B2319" s="208">
        <f t="shared" si="180"/>
        <v>5.046183199828292E-3</v>
      </c>
      <c r="C2319" s="208">
        <f t="shared" si="182"/>
        <v>0.26765881372317246</v>
      </c>
      <c r="D2319" s="208">
        <f t="shared" si="183"/>
        <v>-0.51437064868436955</v>
      </c>
      <c r="E2319" s="208">
        <f>-((C2319-C2318)/($A$3))*$E$2*'PID Reaction'!$H$4</f>
        <v>-6.2864970634986479</v>
      </c>
      <c r="F2319" s="208">
        <f t="shared" si="184"/>
        <v>-3.8133524259306033</v>
      </c>
    </row>
    <row r="2320" spans="1:6" x14ac:dyDescent="0.25">
      <c r="A2320" s="208">
        <f t="shared" si="181"/>
        <v>0.28924999999998202</v>
      </c>
      <c r="B2320" s="208">
        <f t="shared" si="180"/>
        <v>5.0483648613932845E-3</v>
      </c>
      <c r="C2320" s="208">
        <f t="shared" si="182"/>
        <v>0.31647696717460938</v>
      </c>
      <c r="D2320" s="208">
        <f t="shared" si="183"/>
        <v>-0.60818644689813384</v>
      </c>
      <c r="E2320" s="208">
        <f>-((C2320-C2319)/($A$3))*$E$2*'PID Reaction'!$H$4</f>
        <v>-6.197952762194431</v>
      </c>
      <c r="F2320" s="208">
        <f t="shared" si="184"/>
        <v>-3.9257240694029161</v>
      </c>
    </row>
    <row r="2321" spans="1:6" x14ac:dyDescent="0.25">
      <c r="A2321" s="208">
        <f t="shared" si="181"/>
        <v>0.28937499999998201</v>
      </c>
      <c r="B2321" s="208">
        <f t="shared" si="180"/>
        <v>5.0505465229582769E-3</v>
      </c>
      <c r="C2321" s="208">
        <f t="shared" si="182"/>
        <v>0.36447049987230157</v>
      </c>
      <c r="D2321" s="208">
        <f t="shared" si="183"/>
        <v>-0.70041753842459686</v>
      </c>
      <c r="E2321" s="208">
        <f>-((C2321-C2320)/($A$3))*$E$2*'PID Reaction'!$H$4</f>
        <v>-6.0932589112989994</v>
      </c>
      <c r="F2321" s="208">
        <f t="shared" si="184"/>
        <v>-4.0278667424384258</v>
      </c>
    </row>
    <row r="2322" spans="1:6" x14ac:dyDescent="0.25">
      <c r="A2322" s="208">
        <f t="shared" si="181"/>
        <v>0.28949999999998199</v>
      </c>
      <c r="B2322" s="208">
        <f t="shared" si="180"/>
        <v>5.0527281845232702E-3</v>
      </c>
      <c r="C2322" s="208">
        <f t="shared" si="182"/>
        <v>0.41151435859842006</v>
      </c>
      <c r="D2322" s="208">
        <f t="shared" si="183"/>
        <v>-0.7908236034929278</v>
      </c>
      <c r="E2322" s="208">
        <f>-((C2322-C2321)/($A$3))*$E$2*'PID Reaction'!$H$4</f>
        <v>-5.9726883038680034</v>
      </c>
      <c r="F2322" s="208">
        <f t="shared" si="184"/>
        <v>-4.1195142993873786</v>
      </c>
    </row>
    <row r="2323" spans="1:6" x14ac:dyDescent="0.25">
      <c r="A2323" s="208">
        <f t="shared" si="181"/>
        <v>0.28962499999998198</v>
      </c>
      <c r="B2323" s="208">
        <f t="shared" si="180"/>
        <v>5.0549098460882626E-3</v>
      </c>
      <c r="C2323" s="208">
        <f t="shared" si="182"/>
        <v>0.45748596463071001</v>
      </c>
      <c r="D2323" s="208">
        <f t="shared" si="183"/>
        <v>-0.87916907766942076</v>
      </c>
      <c r="E2323" s="208">
        <f>-((C2323-C2322)/($A$3))*$E$2*'PID Reaction'!$H$4</f>
        <v>-5.8365551018595312</v>
      </c>
      <c r="F2323" s="208">
        <f t="shared" si="184"/>
        <v>-4.2004279409517853</v>
      </c>
    </row>
    <row r="2324" spans="1:6" x14ac:dyDescent="0.25">
      <c r="A2324" s="208">
        <f t="shared" si="181"/>
        <v>0.28974999999998197</v>
      </c>
      <c r="B2324" s="208">
        <f t="shared" si="180"/>
        <v>5.057091507653255E-3</v>
      </c>
      <c r="C2324" s="208">
        <f t="shared" si="182"/>
        <v>0.50226553313700328</v>
      </c>
      <c r="D2324" s="208">
        <f t="shared" si="183"/>
        <v>-0.96522376565070478</v>
      </c>
      <c r="E2324" s="208">
        <f>-((C2324-C2323)/($A$3))*$E$2*'PID Reaction'!$H$4</f>
        <v>-5.6852140175589936</v>
      </c>
      <c r="F2324" s="208">
        <f t="shared" si="184"/>
        <v>-4.2703968364081097</v>
      </c>
    </row>
    <row r="2325" spans="1:6" x14ac:dyDescent="0.25">
      <c r="A2325" s="208">
        <f t="shared" si="181"/>
        <v>0.28987499999998195</v>
      </c>
      <c r="B2325" s="208">
        <f t="shared" si="180"/>
        <v>5.0592731692182475E-3</v>
      </c>
      <c r="C2325" s="208">
        <f t="shared" si="182"/>
        <v>0.54573638528951463</v>
      </c>
      <c r="D2325" s="208">
        <f t="shared" si="183"/>
        <v>-1.0487634410662721</v>
      </c>
      <c r="E2325" s="208">
        <f>-((C2325-C2324)/($A$3))*$E$2*'PID Reaction'!$H$4</f>
        <v>-5.5190593892828392</v>
      </c>
      <c r="F2325" s="208">
        <f t="shared" si="184"/>
        <v>-4.329238672951969</v>
      </c>
    </row>
    <row r="2326" spans="1:6" x14ac:dyDescent="0.25">
      <c r="A2326" s="208">
        <f t="shared" si="181"/>
        <v>0.28999999999998194</v>
      </c>
      <c r="B2326" s="208">
        <f t="shared" si="180"/>
        <v>5.0614548307832408E-3</v>
      </c>
      <c r="C2326" s="208">
        <f t="shared" si="182"/>
        <v>0.58778525228651546</v>
      </c>
      <c r="D2326" s="208">
        <f t="shared" si="183"/>
        <v>-1.1295704307290884</v>
      </c>
      <c r="E2326" s="208">
        <f>-((C2326-C2325)/($A$3))*$E$2*'PID Reaction'!$H$4</f>
        <v>-5.3385241539392263</v>
      </c>
      <c r="F2326" s="208">
        <f t="shared" si="184"/>
        <v>-4.3768001307386353</v>
      </c>
    </row>
    <row r="2327" spans="1:6" x14ac:dyDescent="0.25">
      <c r="A2327" s="208">
        <f t="shared" si="181"/>
        <v>0.29012499999998193</v>
      </c>
      <c r="B2327" s="208">
        <f t="shared" si="180"/>
        <v>5.0636364923482332E-3</v>
      </c>
      <c r="C2327" s="208">
        <f t="shared" si="182"/>
        <v>0.62830257048824412</v>
      </c>
      <c r="D2327" s="208">
        <f t="shared" si="183"/>
        <v>-1.2074341818100782</v>
      </c>
      <c r="E2327" s="208">
        <f>-((C2327-C2326)/($A$3))*$E$2*'PID Reaction'!$H$4</f>
        <v>-5.1440787188914694</v>
      </c>
      <c r="F2327" s="208">
        <f t="shared" si="184"/>
        <v>-4.4129572823756007</v>
      </c>
    </row>
    <row r="2328" spans="1:6" x14ac:dyDescent="0.25">
      <c r="A2328" s="208">
        <f t="shared" si="181"/>
        <v>0.29024999999998191</v>
      </c>
      <c r="B2328" s="208">
        <f t="shared" si="180"/>
        <v>5.0658181539132256E-3</v>
      </c>
      <c r="C2328" s="208">
        <f t="shared" si="182"/>
        <v>0.66718276689909428</v>
      </c>
      <c r="D2328" s="208">
        <f t="shared" si="183"/>
        <v>-1.2821518104606655</v>
      </c>
      <c r="E2328" s="208">
        <f>-((C2328-C2327)/($A$3))*$E$2*'PID Reaction'!$H$4</f>
        <v>-4.9362297363215362</v>
      </c>
      <c r="F2328" s="208">
        <f t="shared" si="184"/>
        <v>-4.4376159158327377</v>
      </c>
    </row>
    <row r="2329" spans="1:6" x14ac:dyDescent="0.25">
      <c r="A2329" s="208">
        <f t="shared" si="181"/>
        <v>0.2903749999999819</v>
      </c>
      <c r="B2329" s="208">
        <f t="shared" si="180"/>
        <v>5.0679998154782181E-3</v>
      </c>
      <c r="C2329" s="208">
        <f t="shared" si="182"/>
        <v>0.70432453425125008</v>
      </c>
      <c r="D2329" s="208">
        <f t="shared" si="183"/>
        <v>-1.3535286304519976</v>
      </c>
      <c r="E2329" s="208">
        <f>-((C2329-C2328)/($A$3))*$E$2*'PID Reaction'!$H$4</f>
        <v>-4.7155187830297001</v>
      </c>
      <c r="F2329" s="208">
        <f t="shared" si="184"/>
        <v>-4.4507117799227007</v>
      </c>
    </row>
    <row r="2330" spans="1:6" x14ac:dyDescent="0.25">
      <c r="A2330" s="208">
        <f t="shared" si="181"/>
        <v>0.29049999999998188</v>
      </c>
      <c r="B2330" s="208">
        <f t="shared" si="180"/>
        <v>5.0701814770432114E-3</v>
      </c>
      <c r="C2330" s="208">
        <f t="shared" si="182"/>
        <v>0.73963109497362711</v>
      </c>
      <c r="D2330" s="208">
        <f t="shared" si="183"/>
        <v>-1.4213786604546184</v>
      </c>
      <c r="E2330" s="208">
        <f>-((C2330-C2329)/($A$3))*$E$2*'PID Reaction'!$H$4</f>
        <v>-4.4825209493129874</v>
      </c>
      <c r="F2330" s="208">
        <f t="shared" si="184"/>
        <v>-4.4522107517158007</v>
      </c>
    </row>
    <row r="2331" spans="1:6" x14ac:dyDescent="0.25">
      <c r="A2331" s="208">
        <f t="shared" si="181"/>
        <v>0.29062499999998187</v>
      </c>
      <c r="B2331" s="208">
        <f t="shared" si="180"/>
        <v>5.0723631386082038E-3</v>
      </c>
      <c r="C2331" s="208">
        <f t="shared" si="182"/>
        <v>0.77301045335804075</v>
      </c>
      <c r="D2331" s="208">
        <f t="shared" si="183"/>
        <v>-1.4855251086362813</v>
      </c>
      <c r="E2331" s="208">
        <f>-((C2331-C2330)/($A$3))*$E$2*'PID Reaction'!$H$4</f>
        <v>-4.2378433404851545</v>
      </c>
      <c r="F2331" s="208">
        <f t="shared" si="184"/>
        <v>-4.4421089254514321</v>
      </c>
    </row>
    <row r="2332" spans="1:6" x14ac:dyDescent="0.25">
      <c r="A2332" s="208">
        <f t="shared" si="181"/>
        <v>0.29074999999998186</v>
      </c>
      <c r="B2332" s="208">
        <f t="shared" si="180"/>
        <v>5.0745448001731962E-3</v>
      </c>
      <c r="C2332" s="208">
        <f t="shared" si="182"/>
        <v>0.80437563526567846</v>
      </c>
      <c r="D2332" s="208">
        <f t="shared" si="183"/>
        <v>-1.5458008333154649</v>
      </c>
      <c r="E2332" s="208">
        <f>-((C2332-C2331)/($A$3))*$E$2*'PID Reaction'!$H$4</f>
        <v>-3.982123494993683</v>
      </c>
      <c r="F2332" s="208">
        <f t="shared" si="184"/>
        <v>-4.4204326227151665</v>
      </c>
    </row>
    <row r="2333" spans="1:6" x14ac:dyDescent="0.25">
      <c r="A2333" s="208">
        <f t="shared" si="181"/>
        <v>0.29087499999998184</v>
      </c>
      <c r="B2333" s="208">
        <f t="shared" si="180"/>
        <v>5.0767264617381895E-3</v>
      </c>
      <c r="C2333" s="208">
        <f t="shared" si="182"/>
        <v>0.83364491474923896</v>
      </c>
      <c r="D2333" s="208">
        <f t="shared" si="183"/>
        <v>-1.6020487784702024</v>
      </c>
      <c r="E2333" s="208">
        <f>-((C2333-C2332)/($A$3))*$E$2*'PID Reaction'!$H$4</f>
        <v>-3.7160277232328416</v>
      </c>
      <c r="F2333" s="208">
        <f t="shared" si="184"/>
        <v>-4.3872383238546719</v>
      </c>
    </row>
    <row r="2334" spans="1:6" x14ac:dyDescent="0.25">
      <c r="A2334" s="208">
        <f t="shared" si="181"/>
        <v>0.29099999999998183</v>
      </c>
      <c r="B2334" s="208">
        <f t="shared" si="180"/>
        <v>5.0789081233031819E-3</v>
      </c>
      <c r="C2334" s="208">
        <f t="shared" si="182"/>
        <v>0.86074202700016944</v>
      </c>
      <c r="D2334" s="208">
        <f t="shared" si="183"/>
        <v>-1.6541223829673057</v>
      </c>
      <c r="E2334" s="208">
        <f>-((C2334-C2333)/($A$3))*$E$2*'PID Reaction'!$H$4</f>
        <v>-3.4402493713781328</v>
      </c>
      <c r="F2334" s="208">
        <f t="shared" si="184"/>
        <v>-4.3426125208127075</v>
      </c>
    </row>
    <row r="2335" spans="1:6" x14ac:dyDescent="0.25">
      <c r="A2335" s="208">
        <f t="shared" si="181"/>
        <v>0.29112499999998181</v>
      </c>
      <c r="B2335" s="208">
        <f t="shared" si="180"/>
        <v>5.0810897848681744E-3</v>
      </c>
      <c r="C2335" s="208">
        <f t="shared" si="182"/>
        <v>0.88559636706628941</v>
      </c>
      <c r="D2335" s="208">
        <f t="shared" si="183"/>
        <v>-1.701885962445971</v>
      </c>
      <c r="E2335" s="208">
        <f>-((C2335-C2334)/($A$3))*$E$2*'PID Reaction'!$H$4</f>
        <v>-3.1555070147945918</v>
      </c>
      <c r="F2335" s="208">
        <f t="shared" si="184"/>
        <v>-4.2866714917615703</v>
      </c>
    </row>
    <row r="2336" spans="1:6" x14ac:dyDescent="0.25">
      <c r="A2336" s="208">
        <f t="shared" si="181"/>
        <v>0.2912499999999818</v>
      </c>
      <c r="B2336" s="208">
        <f t="shared" si="180"/>
        <v>5.0832714464331668E-3</v>
      </c>
      <c r="C2336" s="208">
        <f t="shared" si="182"/>
        <v>0.90814317382196597</v>
      </c>
      <c r="D2336" s="208">
        <f t="shared" si="183"/>
        <v>-1.7452150628606251</v>
      </c>
      <c r="E2336" s="208">
        <f>-((C2336-C2335)/($A$3))*$E$2*'PID Reaction'!$H$4</f>
        <v>-2.862542585700695</v>
      </c>
      <c r="F2336" s="208">
        <f t="shared" si="184"/>
        <v>-4.2195609981258846</v>
      </c>
    </row>
    <row r="2337" spans="1:6" x14ac:dyDescent="0.25">
      <c r="A2337" s="208">
        <f t="shared" si="181"/>
        <v>0.29137499999998179</v>
      </c>
      <c r="B2337" s="208">
        <f t="shared" si="180"/>
        <v>5.0854531079981601E-3</v>
      </c>
      <c r="C2337" s="208">
        <f t="shared" si="182"/>
        <v>0.92832369871133791</v>
      </c>
      <c r="D2337" s="208">
        <f t="shared" si="183"/>
        <v>-1.7839967847615266</v>
      </c>
      <c r="E2337" s="208">
        <f>-((C2337-C2336)/($A$3))*$E$2*'PID Reaction'!$H$4</f>
        <v>-2.5621194399546612</v>
      </c>
      <c r="F2337" s="208">
        <f t="shared" si="184"/>
        <v>-4.1414559047823074</v>
      </c>
    </row>
    <row r="2338" spans="1:6" x14ac:dyDescent="0.25">
      <c r="A2338" s="208">
        <f t="shared" si="181"/>
        <v>0.29149999999998177</v>
      </c>
      <c r="B2338" s="208">
        <f t="shared" si="180"/>
        <v>5.0876347695631525E-3</v>
      </c>
      <c r="C2338" s="208">
        <f t="shared" si="182"/>
        <v>0.9460853588251309</v>
      </c>
      <c r="D2338" s="208">
        <f t="shared" si="183"/>
        <v>-1.8181300774686071</v>
      </c>
      <c r="E2338" s="208">
        <f>-((C2338-C2337)/($A$3))*$E$2*'PID Reaction'!$H$4</f>
        <v>-2.2550203680471577</v>
      </c>
      <c r="F2338" s="208">
        <f t="shared" si="184"/>
        <v>-4.0525597244271392</v>
      </c>
    </row>
    <row r="2339" spans="1:6" x14ac:dyDescent="0.25">
      <c r="A2339" s="208">
        <f t="shared" si="181"/>
        <v>0.29162499999998176</v>
      </c>
      <c r="B2339" s="208">
        <f t="shared" si="180"/>
        <v>5.0898164311281449E-3</v>
      </c>
      <c r="C2339" s="208">
        <f t="shared" si="182"/>
        <v>0.96138187391213481</v>
      </c>
      <c r="D2339" s="208">
        <f t="shared" si="183"/>
        <v>-1.847526002371906</v>
      </c>
      <c r="E2339" s="208">
        <f>-((C2339-C2338)/($A$3))*$E$2*'PID Reaction'!$H$4</f>
        <v>-1.9420455554460168</v>
      </c>
      <c r="F2339" s="208">
        <f t="shared" si="184"/>
        <v>-3.9531040872986152</v>
      </c>
    </row>
    <row r="2340" spans="1:6" x14ac:dyDescent="0.25">
      <c r="A2340" s="208">
        <f t="shared" si="181"/>
        <v>0.29174999999998175</v>
      </c>
      <c r="B2340" s="208">
        <f t="shared" si="180"/>
        <v>5.0919980926931382E-3</v>
      </c>
      <c r="C2340" s="208">
        <f t="shared" si="182"/>
        <v>0.97417338696816669</v>
      </c>
      <c r="D2340" s="208">
        <f t="shared" si="183"/>
        <v>-1.8721079646722047</v>
      </c>
      <c r="E2340" s="208">
        <f>-((C2340-C2339)/($A$3))*$E$2*'PID Reaction'!$H$4</f>
        <v>-1.6240104975938072</v>
      </c>
      <c r="F2340" s="208">
        <f t="shared" si="184"/>
        <v>-3.8433481376345195</v>
      </c>
    </row>
    <row r="2341" spans="1:6" x14ac:dyDescent="0.25">
      <c r="A2341" s="208">
        <f t="shared" si="181"/>
        <v>0.29187499999998173</v>
      </c>
      <c r="B2341" s="208">
        <f t="shared" si="180"/>
        <v>5.0941797542581307E-3</v>
      </c>
      <c r="C2341" s="208">
        <f t="shared" si="182"/>
        <v>0.9844265680885792</v>
      </c>
      <c r="D2341" s="208">
        <f t="shared" si="183"/>
        <v>-1.8918119129585462</v>
      </c>
      <c r="E2341" s="208">
        <f>-((C2341-C2340)/($A$3))*$E$2*'PID Reaction'!$H$4</f>
        <v>-1.3017438750475727</v>
      </c>
      <c r="F2341" s="208">
        <f t="shared" si="184"/>
        <v>-3.7235778584393846</v>
      </c>
    </row>
    <row r="2342" spans="1:6" x14ac:dyDescent="0.25">
      <c r="A2342" s="208">
        <f t="shared" si="181"/>
        <v>0.29199999999998172</v>
      </c>
      <c r="B2342" s="208">
        <f t="shared" si="180"/>
        <v>5.0963614158231231E-3</v>
      </c>
      <c r="C2342" s="208">
        <f t="shared" si="182"/>
        <v>0.99211470131354229</v>
      </c>
      <c r="D2342" s="208">
        <f t="shared" si="183"/>
        <v>-1.9065865061022869</v>
      </c>
      <c r="E2342" s="208">
        <f>-((C2342-C2341)/($A$3))*$E$2*'PID Reaction'!$H$4</f>
        <v>-0.97608539424131369</v>
      </c>
      <c r="F2342" s="208">
        <f t="shared" si="184"/>
        <v>-3.5941053263196148</v>
      </c>
    </row>
    <row r="2343" spans="1:6" x14ac:dyDescent="0.25">
      <c r="A2343" s="208">
        <f t="shared" si="181"/>
        <v>0.2921249999999817</v>
      </c>
      <c r="B2343" s="208">
        <f t="shared" si="180"/>
        <v>5.0985430773881155E-3</v>
      </c>
      <c r="C2343" s="208">
        <f t="shared" si="182"/>
        <v>0.99721775423983428</v>
      </c>
      <c r="D2343" s="208">
        <f t="shared" si="183"/>
        <v>-1.9163932470328593</v>
      </c>
      <c r="E2343" s="208">
        <f>-((C2343-C2342)/($A$3))*$E$2*'PID Reaction'!$H$4</f>
        <v>-0.64788359952203034</v>
      </c>
      <c r="F2343" s="208">
        <f t="shared" si="184"/>
        <v>-3.4552678983283061</v>
      </c>
    </row>
    <row r="2344" spans="1:6" x14ac:dyDescent="0.25">
      <c r="A2344" s="208">
        <f t="shared" si="181"/>
        <v>0.29224999999998169</v>
      </c>
      <c r="B2344" s="208">
        <f t="shared" si="180"/>
        <v>5.1007247389531088E-3</v>
      </c>
      <c r="C2344" s="208">
        <f t="shared" si="182"/>
        <v>0.9997224302178247</v>
      </c>
      <c r="D2344" s="208">
        <f t="shared" si="183"/>
        <v>-1.9212065830468026</v>
      </c>
      <c r="E2344" s="208">
        <f>-((C2344-C2343)/($A$3))*$E$2*'PID Reaction'!$H$4</f>
        <v>-0.31799366216566405</v>
      </c>
      <c r="F2344" s="208">
        <f t="shared" si="184"/>
        <v>-3.3074273329389299</v>
      </c>
    </row>
    <row r="2345" spans="1:6" x14ac:dyDescent="0.25">
      <c r="A2345" s="208">
        <f t="shared" si="181"/>
        <v>0.29237499999998168</v>
      </c>
      <c r="B2345" s="208">
        <f t="shared" si="180"/>
        <v>5.1029064005181013E-3</v>
      </c>
      <c r="C2345" s="208">
        <f t="shared" si="182"/>
        <v>0.99962220299755278</v>
      </c>
      <c r="D2345" s="208">
        <f t="shared" si="183"/>
        <v>-1.9210139723885171</v>
      </c>
      <c r="E2345" s="208">
        <f>-((C2345-C2344)/($A$3))*$E$2*'PID Reaction'!$H$4</f>
        <v>1.2724847885722975E-2</v>
      </c>
      <c r="F2345" s="208">
        <f t="shared" si="184"/>
        <v>-3.1509688474377469</v>
      </c>
    </row>
    <row r="2346" spans="1:6" x14ac:dyDescent="0.25">
      <c r="A2346" s="208">
        <f t="shared" si="181"/>
        <v>0.29249999999998166</v>
      </c>
      <c r="B2346" s="208">
        <f t="shared" si="180"/>
        <v>5.1050880620830937E-3</v>
      </c>
      <c r="C2346" s="208">
        <f t="shared" si="182"/>
        <v>0.9969173337337156</v>
      </c>
      <c r="D2346" s="208">
        <f t="shared" si="183"/>
        <v>-1.9158159169294307</v>
      </c>
      <c r="E2346" s="208">
        <f>-((C2346-C2345)/($A$3))*$E$2*'PID Reaction'!$H$4</f>
        <v>0.34341020173676745</v>
      </c>
      <c r="F2346" s="208">
        <f t="shared" si="184"/>
        <v>-2.9863001141915757</v>
      </c>
    </row>
    <row r="2347" spans="1:6" x14ac:dyDescent="0.25">
      <c r="A2347" s="208">
        <f t="shared" si="181"/>
        <v>0.29262499999998165</v>
      </c>
      <c r="B2347" s="208">
        <f t="shared" si="180"/>
        <v>5.107269723648087E-3</v>
      </c>
      <c r="C2347" s="208">
        <f t="shared" si="182"/>
        <v>0.99161487030518525</v>
      </c>
      <c r="D2347" s="208">
        <f t="shared" si="183"/>
        <v>-1.9056259608602868</v>
      </c>
      <c r="E2347" s="208">
        <f>-((C2347-C2346)/($A$3))*$E$2*'PID Reaction'!$H$4</f>
        <v>0.67320075688621406</v>
      </c>
      <c r="F2347" s="208">
        <f t="shared" si="184"/>
        <v>-2.8138501984058242</v>
      </c>
    </row>
    <row r="2348" spans="1:6" x14ac:dyDescent="0.25">
      <c r="A2348" s="208">
        <f t="shared" si="181"/>
        <v>0.29274999999998164</v>
      </c>
      <c r="B2348" s="208">
        <f t="shared" si="180"/>
        <v>5.1094513852130794E-3</v>
      </c>
      <c r="C2348" s="208">
        <f t="shared" si="182"/>
        <v>0.98372862895088375</v>
      </c>
      <c r="D2348" s="208">
        <f t="shared" si="183"/>
        <v>-1.8904706554000714</v>
      </c>
      <c r="E2348" s="208">
        <f>-((C2348-C2347)/($A$3))*$E$2*'PID Reaction'!$H$4</f>
        <v>1.0012372023421174</v>
      </c>
      <c r="F2348" s="208">
        <f t="shared" si="184"/>
        <v>-2.6340684401409336</v>
      </c>
    </row>
    <row r="2349" spans="1:6" x14ac:dyDescent="0.25">
      <c r="A2349" s="208">
        <f t="shared" si="181"/>
        <v>0.29287499999998162</v>
      </c>
      <c r="B2349" s="208">
        <f t="shared" si="180"/>
        <v>5.1116330467780718E-3</v>
      </c>
      <c r="C2349" s="208">
        <f t="shared" si="182"/>
        <v>0.9732791582697975</v>
      </c>
      <c r="D2349" s="208">
        <f t="shared" si="183"/>
        <v>-1.8703894896134008</v>
      </c>
      <c r="E2349" s="208">
        <f>-((C2349-C2348)/($A$3))*$E$2*'PID Reaction'!$H$4</f>
        <v>1.3266647976707113</v>
      </c>
      <c r="F2349" s="208">
        <f t="shared" si="184"/>
        <v>-2.4474232834998637</v>
      </c>
    </row>
    <row r="2350" spans="1:6" x14ac:dyDescent="0.25">
      <c r="A2350" s="208">
        <f t="shared" si="181"/>
        <v>0.29299999999998161</v>
      </c>
      <c r="B2350" s="208">
        <f t="shared" si="180"/>
        <v>5.1138147083430643E-3</v>
      </c>
      <c r="C2350" s="208">
        <f t="shared" si="182"/>
        <v>0.96029368567904361</v>
      </c>
      <c r="D2350" s="208">
        <f t="shared" si="183"/>
        <v>-1.8454347875168453</v>
      </c>
      <c r="E2350" s="208">
        <f>-((C2350-C2349)/($A$3))*$E$2*'PID Reaction'!$H$4</f>
        <v>1.6486356001221134</v>
      </c>
      <c r="F2350" s="208">
        <f t="shared" si="184"/>
        <v>-2.2544010560379935</v>
      </c>
    </row>
    <row r="2351" spans="1:6" x14ac:dyDescent="0.25">
      <c r="A2351" s="208">
        <f t="shared" si="181"/>
        <v>0.29312499999998159</v>
      </c>
      <c r="B2351" s="208">
        <f t="shared" si="180"/>
        <v>5.1159963699080576E-3</v>
      </c>
      <c r="C2351" s="208">
        <f t="shared" si="182"/>
        <v>0.94480604646933986</v>
      </c>
      <c r="D2351" s="208">
        <f t="shared" si="183"/>
        <v>-1.8156715717419893</v>
      </c>
      <c r="E2351" s="208">
        <f>-((C2351-C2350)/($A$3))*$E$2*'PID Reaction'!$H$4</f>
        <v>1.966310674063988</v>
      </c>
      <c r="F2351" s="208">
        <f t="shared" si="184"/>
        <v>-2.0555047015748635</v>
      </c>
    </row>
    <row r="2352" spans="1:6" x14ac:dyDescent="0.25">
      <c r="A2352" s="208">
        <f t="shared" si="181"/>
        <v>0.29324999999998158</v>
      </c>
      <c r="B2352" s="208">
        <f t="shared" si="180"/>
        <v>5.11817803147305E-3</v>
      </c>
      <c r="C2352" s="208">
        <f t="shared" si="182"/>
        <v>0.92685659564294143</v>
      </c>
      <c r="D2352" s="208">
        <f t="shared" si="183"/>
        <v>-1.7811773941108664</v>
      </c>
      <c r="E2352" s="208">
        <f>-((C2352-C2351)/($A$3))*$E$2*'PID Reaction'!$H$4</f>
        <v>2.2788622769195439</v>
      </c>
      <c r="F2352" s="208">
        <f t="shared" si="184"/>
        <v>-1.8512524697108603</v>
      </c>
    </row>
    <row r="2353" spans="1:6" x14ac:dyDescent="0.25">
      <c r="A2353" s="208">
        <f t="shared" si="181"/>
        <v>0.29337499999998157</v>
      </c>
      <c r="B2353" s="208">
        <f t="shared" si="180"/>
        <v>5.1203596930380424E-3</v>
      </c>
      <c r="C2353" s="208">
        <f t="shared" si="182"/>
        <v>0.90649210276353864</v>
      </c>
      <c r="D2353" s="208">
        <f t="shared" si="183"/>
        <v>-1.7420421335648029</v>
      </c>
      <c r="E2353" s="208">
        <f>-((C2353-C2352)/($A$3))*$E$2*'PID Reaction'!$H$4</f>
        <v>2.5854760159689771</v>
      </c>
      <c r="F2353" s="208">
        <f t="shared" si="184"/>
        <v>-1.6421765654620952</v>
      </c>
    </row>
    <row r="2354" spans="1:6" x14ac:dyDescent="0.25">
      <c r="A2354" s="208">
        <f t="shared" si="181"/>
        <v>0.29349999999998155</v>
      </c>
      <c r="B2354" s="208">
        <f t="shared" si="180"/>
        <v>5.1225413546030349E-3</v>
      </c>
      <c r="C2354" s="208">
        <f t="shared" si="182"/>
        <v>0.88376563009222164</v>
      </c>
      <c r="D2354" s="208">
        <f t="shared" si="183"/>
        <v>-1.6983677619734261</v>
      </c>
      <c r="E2354" s="208">
        <f>-((C2354-C2353)/($A$3))*$E$2*'PID Reaction'!$H$4</f>
        <v>2.8853529703504059</v>
      </c>
      <c r="F2354" s="208">
        <f t="shared" si="184"/>
        <v>-1.4288217625328048</v>
      </c>
    </row>
    <row r="2355" spans="1:6" x14ac:dyDescent="0.25">
      <c r="A2355" s="208">
        <f t="shared" si="181"/>
        <v>0.29362499999998154</v>
      </c>
      <c r="B2355" s="208">
        <f t="shared" ref="B2355:B2418" si="185">RADIANS(A2355)</f>
        <v>5.1247230161680282E-3</v>
      </c>
      <c r="C2355" s="208">
        <f t="shared" si="182"/>
        <v>0.85873639432711379</v>
      </c>
      <c r="D2355" s="208">
        <f t="shared" si="183"/>
        <v>-1.6502680784341879</v>
      </c>
      <c r="E2355" s="208">
        <f>-((C2355-C2354)/($A$3))*$E$2*'PID Reaction'!$H$4</f>
        <v>3.1777117727380921</v>
      </c>
      <c r="F2355" s="208">
        <f t="shared" si="184"/>
        <v>-1.2117439838389739</v>
      </c>
    </row>
    <row r="2356" spans="1:6" x14ac:dyDescent="0.25">
      <c r="A2356" s="208">
        <f t="shared" si="181"/>
        <v>0.29374999999998153</v>
      </c>
      <c r="B2356" s="208">
        <f t="shared" si="185"/>
        <v>5.1269046777330206E-3</v>
      </c>
      <c r="C2356" s="208">
        <f t="shared" si="182"/>
        <v>0.83146961230674121</v>
      </c>
      <c r="D2356" s="208">
        <f t="shared" si="183"/>
        <v>-1.597868412754357</v>
      </c>
      <c r="E2356" s="208">
        <f>-((C2356-C2355)/($A$3))*$E$2*'PID Reaction'!$H$4</f>
        <v>3.4617906453065026</v>
      </c>
      <c r="F2356" s="208">
        <f t="shared" si="184"/>
        <v>-0.99150885298065994</v>
      </c>
    </row>
    <row r="2357" spans="1:6" x14ac:dyDescent="0.25">
      <c r="A2357" s="208">
        <f t="shared" si="181"/>
        <v>0.29387499999998151</v>
      </c>
      <c r="B2357" s="208">
        <f t="shared" si="185"/>
        <v>5.129086339298013E-3</v>
      </c>
      <c r="C2357" s="208">
        <f t="shared" si="182"/>
        <v>0.80203633107929362</v>
      </c>
      <c r="D2357" s="208">
        <f t="shared" si="183"/>
        <v>-1.5413052988883218</v>
      </c>
      <c r="E2357" s="208">
        <f>-((C2357-C2356)/($A$3))*$E$2*'PID Reaction'!$H$4</f>
        <v>3.7368493846367463</v>
      </c>
      <c r="F2357" s="208">
        <f t="shared" si="184"/>
        <v>-0.76869022043806556</v>
      </c>
    </row>
    <row r="2358" spans="1:6" x14ac:dyDescent="0.25">
      <c r="A2358" s="208">
        <f t="shared" si="181"/>
        <v>0.2939999999999815</v>
      </c>
      <c r="B2358" s="208">
        <f t="shared" si="185"/>
        <v>5.1312680008630063E-3</v>
      </c>
      <c r="C2358" s="208">
        <f t="shared" si="182"/>
        <v>0.7705132427806024</v>
      </c>
      <c r="D2358" s="208">
        <f t="shared" si="183"/>
        <v>-1.4807261191811949</v>
      </c>
      <c r="E2358" s="208">
        <f>-((C2358-C2357)/($A$3))*$E$2*'PID Reaction'!$H$4</f>
        <v>4.0021712904018365</v>
      </c>
      <c r="F2358" s="208">
        <f t="shared" si="184"/>
        <v>-0.54386866833183145</v>
      </c>
    </row>
    <row r="2359" spans="1:6" x14ac:dyDescent="0.25">
      <c r="A2359" s="208">
        <f t="shared" si="181"/>
        <v>0.29412499999998148</v>
      </c>
      <c r="B2359" s="208">
        <f t="shared" si="185"/>
        <v>5.1334496624279987E-3</v>
      </c>
      <c r="C2359" s="208">
        <f t="shared" si="182"/>
        <v>0.73698248480305395</v>
      </c>
      <c r="D2359" s="208">
        <f t="shared" si="183"/>
        <v>-1.4162887203454211</v>
      </c>
      <c r="E2359" s="208">
        <f>-((C2359-C2358)/($A$3))*$E$2*'PID Reaction'!$H$4</f>
        <v>4.2570650328295514</v>
      </c>
      <c r="F2359" s="208">
        <f t="shared" si="184"/>
        <v>-0.31762999764272759</v>
      </c>
    </row>
    <row r="2360" spans="1:6" x14ac:dyDescent="0.25">
      <c r="A2360" s="208">
        <f t="shared" si="181"/>
        <v>0.29424999999998147</v>
      </c>
      <c r="B2360" s="208">
        <f t="shared" si="185"/>
        <v>5.1356313239929912E-3</v>
      </c>
      <c r="C2360" s="208">
        <f t="shared" si="182"/>
        <v>0.70153142577625593</v>
      </c>
      <c r="D2360" s="208">
        <f t="shared" si="183"/>
        <v>-1.3481610021712622</v>
      </c>
      <c r="E2360" s="208">
        <f>-((C2360-C2359)/($A$3))*$E$2*'PID Reaction'!$H$4</f>
        <v>4.5008664540422751</v>
      </c>
      <c r="F2360" s="208">
        <f t="shared" si="184"/>
        <v>-9.0563701833296234E-2</v>
      </c>
    </row>
    <row r="2361" spans="1:6" x14ac:dyDescent="0.25">
      <c r="A2361" s="208">
        <f t="shared" si="181"/>
        <v>0.29437499999998146</v>
      </c>
      <c r="B2361" s="208">
        <f t="shared" si="185"/>
        <v>5.1378129855579836E-3</v>
      </c>
      <c r="C2361" s="208">
        <f t="shared" si="182"/>
        <v>0.66425243791694555</v>
      </c>
      <c r="D2361" s="208">
        <f t="shared" si="183"/>
        <v>-1.2765204800425112</v>
      </c>
      <c r="E2361" s="208">
        <f>-((C2361-C2360)/($A$3))*$E$2*'PID Reaction'!$H$4</f>
        <v>4.732940298618046</v>
      </c>
      <c r="F2361" s="208">
        <f t="shared" si="184"/>
        <v>0.13673856915238747</v>
      </c>
    </row>
    <row r="2362" spans="1:6" x14ac:dyDescent="0.25">
      <c r="A2362" s="208">
        <f t="shared" si="181"/>
        <v>0.29449999999998144</v>
      </c>
      <c r="B2362" s="208">
        <f t="shared" si="185"/>
        <v>5.1399946471229769E-3</v>
      </c>
      <c r="C2362" s="208">
        <f t="shared" si="182"/>
        <v>0.6252426563416067</v>
      </c>
      <c r="D2362" s="208">
        <f t="shared" si="183"/>
        <v>-1.2015538223979192</v>
      </c>
      <c r="E2362" s="208">
        <f>-((C2362-C2361)/($A$3))*$E$2*'PID Reaction'!$H$4</f>
        <v>4.9526818688050209</v>
      </c>
      <c r="F2362" s="208">
        <f t="shared" si="184"/>
        <v>0.36368455050679294</v>
      </c>
    </row>
    <row r="2363" spans="1:6" x14ac:dyDescent="0.25">
      <c r="A2363" s="208">
        <f t="shared" ref="A2363:A2426" si="186">A2362+$A$3</f>
        <v>0.29462499999998143</v>
      </c>
      <c r="B2363" s="208">
        <f t="shared" si="185"/>
        <v>5.1421763086879693E-3</v>
      </c>
      <c r="C2363" s="208">
        <f t="shared" ref="C2363:C2426" si="187">$C$2*COS(B2363*$B$2*360)</f>
        <v>0.58460372596863119</v>
      </c>
      <c r="D2363" s="208">
        <f t="shared" si="183"/>
        <v>-1.1234563643429574</v>
      </c>
      <c r="E2363" s="208">
        <f>-((C2363-C2362)/($A$3))*$E$2*'PID Reaction'!$H$4</f>
        <v>5.1595186001529685</v>
      </c>
      <c r="F2363" s="208">
        <f t="shared" si="184"/>
        <v>0.58968290577985605</v>
      </c>
    </row>
    <row r="2364" spans="1:6" x14ac:dyDescent="0.25">
      <c r="A2364" s="208">
        <f t="shared" si="186"/>
        <v>0.29474999999998142</v>
      </c>
      <c r="B2364" s="208">
        <f t="shared" si="185"/>
        <v>5.1443579702529618E-3</v>
      </c>
      <c r="C2364" s="208">
        <f t="shared" si="187"/>
        <v>0.54244153666949402</v>
      </c>
      <c r="D2364" s="208">
        <f t="shared" si="183"/>
        <v>-1.0424315986792334</v>
      </c>
      <c r="E2364" s="208">
        <f>-((C2364-C2363)/($A$3))*$E$2*'PID Reaction'!$H$4</f>
        <v>5.3529115534184557</v>
      </c>
      <c r="F2364" s="208">
        <f t="shared" si="184"/>
        <v>0.81414476768170407</v>
      </c>
    </row>
    <row r="2365" spans="1:6" x14ac:dyDescent="0.25">
      <c r="A2365" s="208">
        <f t="shared" si="186"/>
        <v>0.2948749999999814</v>
      </c>
      <c r="B2365" s="208">
        <f t="shared" si="185"/>
        <v>5.146539631817955E-3</v>
      </c>
      <c r="C2365" s="208">
        <f t="shared" si="187"/>
        <v>0.49886594735948364</v>
      </c>
      <c r="D2365" s="208">
        <f t="shared" si="183"/>
        <v>-0.95869064567861417</v>
      </c>
      <c r="E2365" s="208">
        <f>-((C2365-C2364)/($A$3))*$E$2*'PID Reaction'!$H$4</f>
        <v>5.5323568187989158</v>
      </c>
      <c r="F2365" s="208">
        <f t="shared" si="184"/>
        <v>1.036485272449734</v>
      </c>
    </row>
    <row r="2366" spans="1:6" x14ac:dyDescent="0.25">
      <c r="A2366" s="208">
        <f t="shared" si="186"/>
        <v>0.29499999999998139</v>
      </c>
      <c r="B2366" s="208">
        <f t="shared" si="185"/>
        <v>5.1487212933829475E-3</v>
      </c>
      <c r="C2366" s="208">
        <f t="shared" si="187"/>
        <v>0.45399049974631961</v>
      </c>
      <c r="D2366" s="208">
        <f t="shared" si="183"/>
        <v>-0.87245170298249219</v>
      </c>
      <c r="E2366" s="208">
        <f>-((C2366-C2365)/($A$3))*$E$2*'PID Reaction'!$H$4</f>
        <v>5.6973868289673053</v>
      </c>
      <c r="F2366" s="208">
        <f t="shared" si="184"/>
        <v>1.2561250837856466</v>
      </c>
    </row>
    <row r="2367" spans="1:6" x14ac:dyDescent="0.25">
      <c r="A2367" s="208">
        <f t="shared" si="186"/>
        <v>0.29512499999998137</v>
      </c>
      <c r="B2367" s="208">
        <f t="shared" si="185"/>
        <v>5.1509029549479399E-3</v>
      </c>
      <c r="C2367" s="208">
        <f t="shared" si="187"/>
        <v>0.40793212248284849</v>
      </c>
      <c r="D2367" s="208">
        <f t="shared" si="183"/>
        <v>-0.78393947706018929</v>
      </c>
      <c r="E2367" s="208">
        <f>-((C2367-C2366)/($A$3))*$E$2*'PID Reaction'!$H$4</f>
        <v>5.8475715773702923</v>
      </c>
      <c r="F2367" s="208">
        <f t="shared" si="184"/>
        <v>1.4724919023895886</v>
      </c>
    </row>
    <row r="2368" spans="1:6" x14ac:dyDescent="0.25">
      <c r="A2368" s="208">
        <f t="shared" si="186"/>
        <v>0.29524999999998136</v>
      </c>
      <c r="B2368" s="208">
        <f t="shared" si="185"/>
        <v>5.1530846165129323E-3</v>
      </c>
      <c r="C2368" s="208">
        <f t="shared" si="187"/>
        <v>0.36081082649475604</v>
      </c>
      <c r="D2368" s="208">
        <f t="shared" si="183"/>
        <v>-0.69338459770803251</v>
      </c>
      <c r="E2368" s="208">
        <f>-((C2368-C2367)/($A$3))*$E$2*'PID Reaction'!$H$4</f>
        <v>5.9825197386482163</v>
      </c>
      <c r="F2368" s="208">
        <f t="shared" si="184"/>
        <v>1.6850219571577223</v>
      </c>
    </row>
    <row r="2369" spans="1:6" x14ac:dyDescent="0.25">
      <c r="A2369" s="208">
        <f t="shared" si="186"/>
        <v>0.29537499999998135</v>
      </c>
      <c r="B2369" s="208">
        <f t="shared" si="185"/>
        <v>5.1552662780779256E-3</v>
      </c>
      <c r="C2369" s="208">
        <f t="shared" si="187"/>
        <v>0.31274939227675697</v>
      </c>
      <c r="D2369" s="208">
        <f t="shared" si="183"/>
        <v>-0.60102301711393491</v>
      </c>
      <c r="E2369" s="208">
        <f>-((C2369-C2368)/($A$3))*$E$2*'PID Reaction'!$H$4</f>
        <v>6.1018796883171627</v>
      </c>
      <c r="F2369" s="208">
        <f t="shared" si="184"/>
        <v>1.893161474160149</v>
      </c>
    </row>
    <row r="2370" spans="1:6" x14ac:dyDescent="0.25">
      <c r="A2370" s="208">
        <f t="shared" si="186"/>
        <v>0.29549999999998133</v>
      </c>
      <c r="B2370" s="208">
        <f t="shared" si="185"/>
        <v>5.1574479396429181E-3</v>
      </c>
      <c r="C2370" s="208">
        <f t="shared" si="187"/>
        <v>0.26387304997272903</v>
      </c>
      <c r="D2370" s="208">
        <f t="shared" si="183"/>
        <v>-0.50709539505459233</v>
      </c>
      <c r="E2370" s="208">
        <f>-((C2370-C2369)/($A$3))*$E$2*'PID Reaction'!$H$4</f>
        <v>6.205340418919385</v>
      </c>
      <c r="F2370" s="208">
        <f t="shared" si="184"/>
        <v>2.0963681195674519</v>
      </c>
    </row>
    <row r="2371" spans="1:6" x14ac:dyDescent="0.25">
      <c r="A2371" s="208">
        <f t="shared" si="186"/>
        <v>0.29562499999998132</v>
      </c>
      <c r="B2371" s="208">
        <f t="shared" si="185"/>
        <v>5.1596296012079105E-3</v>
      </c>
      <c r="C2371" s="208">
        <f t="shared" si="187"/>
        <v>0.21430915307251305</v>
      </c>
      <c r="D2371" s="208">
        <f t="shared" si="183"/>
        <v>-0.41184647182557127</v>
      </c>
      <c r="E2371" s="208">
        <f>-((C2371-C2370)/($A$3))*$E$2*'PID Reaction'!$H$4</f>
        <v>6.292632350451421</v>
      </c>
      <c r="F2371" s="208">
        <f t="shared" si="184"/>
        <v>2.2941124127714523</v>
      </c>
    </row>
    <row r="2372" spans="1:6" x14ac:dyDescent="0.25">
      <c r="A2372" s="208">
        <f t="shared" si="186"/>
        <v>0.29574999999998131</v>
      </c>
      <c r="B2372" s="208">
        <f t="shared" si="185"/>
        <v>5.1618112627729038E-3</v>
      </c>
      <c r="C2372" s="208">
        <f t="shared" si="187"/>
        <v>0.16418684657637025</v>
      </c>
      <c r="D2372" s="208">
        <f t="shared" si="183"/>
        <v>-0.31552443053967377</v>
      </c>
      <c r="E2372" s="208">
        <f>-((C2372-C2371)/($A$3))*$E$2*'PID Reaction'!$H$4</f>
        <v>6.3635280327502892</v>
      </c>
      <c r="F2372" s="208">
        <f t="shared" si="184"/>
        <v>2.4858791060133885</v>
      </c>
    </row>
    <row r="2373" spans="1:6" x14ac:dyDescent="0.25">
      <c r="A2373" s="208">
        <f t="shared" si="186"/>
        <v>0.29587499999998129</v>
      </c>
      <c r="B2373" s="208">
        <f t="shared" si="185"/>
        <v>5.1639929243378962E-3</v>
      </c>
      <c r="C2373" s="208">
        <f t="shared" si="187"/>
        <v>0.11363673049150985</v>
      </c>
      <c r="D2373" s="208">
        <f t="shared" si="183"/>
        <v>-0.21838025045475418</v>
      </c>
      <c r="E2373" s="208">
        <f>-((C2373-C2372)/($A$3))*$E$2*'PID Reaction'!$H$4</f>
        <v>6.4178427381338761</v>
      </c>
      <c r="F2373" s="208">
        <f t="shared" si="184"/>
        <v>2.6711685269261678</v>
      </c>
    </row>
    <row r="2374" spans="1:6" x14ac:dyDescent="0.25">
      <c r="A2374" s="208">
        <f t="shared" si="186"/>
        <v>0.29599999999998128</v>
      </c>
      <c r="B2374" s="208">
        <f t="shared" si="185"/>
        <v>5.1661745859028886E-3</v>
      </c>
      <c r="C2374" s="208">
        <f t="shared" si="187"/>
        <v>6.2790519536935666E-2</v>
      </c>
      <c r="D2374" s="208">
        <f t="shared" si="183"/>
        <v>-0.12066705301491075</v>
      </c>
      <c r="E2374" s="208">
        <f>-((C2374-C2373)/($A$3))*$E$2*'PID Reaction'!$H$4</f>
        <v>6.4554349427927376</v>
      </c>
      <c r="F2374" s="208">
        <f t="shared" si="184"/>
        <v>2.8494978804958628</v>
      </c>
    </row>
    <row r="2375" spans="1:6" x14ac:dyDescent="0.25">
      <c r="A2375" s="208">
        <f t="shared" si="186"/>
        <v>0.29612499999998126</v>
      </c>
      <c r="B2375" s="208">
        <f t="shared" si="185"/>
        <v>5.1683562474678811E-3</v>
      </c>
      <c r="C2375" s="208">
        <f t="shared" si="187"/>
        <v>1.1780699944413661E-2</v>
      </c>
      <c r="D2375" s="208">
        <f t="shared" si="183"/>
        <v>-2.263944231117751E-2</v>
      </c>
      <c r="E2375" s="208">
        <f>-((C2375-C2374)/($A$3))*$E$2*'PID Reaction'!$H$4</f>
        <v>6.4762066954665922</v>
      </c>
      <c r="F2375" s="208">
        <f t="shared" si="184"/>
        <v>3.0204025070431837</v>
      </c>
    </row>
    <row r="2376" spans="1:6" x14ac:dyDescent="0.25">
      <c r="A2376" s="208">
        <f t="shared" si="186"/>
        <v>0.29624999999998125</v>
      </c>
      <c r="B2376" s="208">
        <f t="shared" si="185"/>
        <v>5.1705379090328744E-3</v>
      </c>
      <c r="C2376" s="208">
        <f t="shared" si="187"/>
        <v>-3.9259815751424572E-2</v>
      </c>
      <c r="D2376" s="208">
        <f t="shared" ref="D2376:D2439" si="188">-C2376*$D$2*$H$2</f>
        <v>7.544715832214266E-2</v>
      </c>
      <c r="E2376" s="208">
        <f>-((C2376-C2375)/($A$3))*$E$2*'PID Reaction'!$H$4</f>
        <v>6.4801038727436211</v>
      </c>
      <c r="F2376" s="208">
        <f t="shared" ref="F2376:F2439" si="189">F2375+$F$3*(E2376-F2375)</f>
        <v>3.1834370929546698</v>
      </c>
    </row>
    <row r="2377" spans="1:6" x14ac:dyDescent="0.25">
      <c r="A2377" s="208">
        <f t="shared" si="186"/>
        <v>0.29637499999998124</v>
      </c>
      <c r="B2377" s="208">
        <f t="shared" si="185"/>
        <v>5.1727195705978668E-3</v>
      </c>
      <c r="C2377" s="208">
        <f t="shared" si="187"/>
        <v>-9.0198035033212901E-2</v>
      </c>
      <c r="D2377" s="208">
        <f t="shared" si="188"/>
        <v>0.17333717184472655</v>
      </c>
      <c r="E2377" s="208">
        <f>-((C2377-C2376)/($A$3))*$E$2*'PID Reaction'!$H$4</f>
        <v>6.4671163200158457</v>
      </c>
      <c r="F2377" s="208">
        <f t="shared" si="189"/>
        <v>3.3381768310018818</v>
      </c>
    </row>
    <row r="2378" spans="1:6" x14ac:dyDescent="0.25">
      <c r="A2378" s="208">
        <f t="shared" si="186"/>
        <v>0.29649999999998122</v>
      </c>
      <c r="B2378" s="208">
        <f t="shared" si="185"/>
        <v>5.1749012321628592E-3</v>
      </c>
      <c r="C2378" s="208">
        <f t="shared" si="187"/>
        <v>-0.14090123192998252</v>
      </c>
      <c r="D2378" s="208">
        <f t="shared" si="188"/>
        <v>0.27077553344912458</v>
      </c>
      <c r="E2378" s="208">
        <f>-((C2378-C2377)/($A$3))*$E$2*'PID Reaction'!$H$4</f>
        <v>6.4372778780138695</v>
      </c>
      <c r="F2378" s="208">
        <f t="shared" si="189"/>
        <v>3.4842185272322612</v>
      </c>
    </row>
    <row r="2379" spans="1:6" x14ac:dyDescent="0.25">
      <c r="A2379" s="208">
        <f t="shared" si="186"/>
        <v>0.29662499999998121</v>
      </c>
      <c r="B2379" s="208">
        <f t="shared" si="185"/>
        <v>5.1770828937278517E-3</v>
      </c>
      <c r="C2379" s="208">
        <f t="shared" si="187"/>
        <v>-0.19123729285120605</v>
      </c>
      <c r="D2379" s="208">
        <f t="shared" si="188"/>
        <v>0.36750835516387675</v>
      </c>
      <c r="E2379" s="208">
        <f>-((C2379-C2378)/($A$3))*$E$2*'PID Reaction'!$H$4</f>
        <v>6.3906662945585389</v>
      </c>
      <c r="F2379" s="208">
        <f t="shared" si="189"/>
        <v>3.6211816515403816</v>
      </c>
    </row>
    <row r="2380" spans="1:6" x14ac:dyDescent="0.25">
      <c r="A2380" s="208">
        <f t="shared" si="186"/>
        <v>0.2967499999999812</v>
      </c>
      <c r="B2380" s="208">
        <f t="shared" si="185"/>
        <v>5.179264555292845E-3</v>
      </c>
      <c r="C2380" s="208">
        <f t="shared" si="187"/>
        <v>-0.24107506082557614</v>
      </c>
      <c r="D2380" s="208">
        <f t="shared" si="188"/>
        <v>0.46328358739094272</v>
      </c>
      <c r="E2380" s="208">
        <f>-((C2380-C2379)/($A$3))*$E$2*'PID Reaction'!$H$4</f>
        <v>6.3274030220260258</v>
      </c>
      <c r="F2380" s="208">
        <f t="shared" si="189"/>
        <v>3.7487093291879625</v>
      </c>
    </row>
    <row r="2381" spans="1:6" x14ac:dyDescent="0.25">
      <c r="A2381" s="208">
        <f t="shared" si="186"/>
        <v>0.29687499999998118</v>
      </c>
      <c r="B2381" s="208">
        <f t="shared" si="185"/>
        <v>5.1814462168578374E-3</v>
      </c>
      <c r="C2381" s="208">
        <f t="shared" si="187"/>
        <v>-0.29028467724710494</v>
      </c>
      <c r="D2381" s="208">
        <f t="shared" si="188"/>
        <v>0.55785167565285143</v>
      </c>
      <c r="E2381" s="208">
        <f>-((C2381-C2380)/($A$3))*$E$2*'PID Reaction'!$H$4</f>
        <v>6.247652900877295</v>
      </c>
      <c r="F2381" s="208">
        <f t="shared" si="189"/>
        <v>3.8664692706862822</v>
      </c>
    </row>
    <row r="2382" spans="1:6" x14ac:dyDescent="0.25">
      <c r="A2382" s="208">
        <f t="shared" si="186"/>
        <v>0.29699999999998117</v>
      </c>
      <c r="B2382" s="208">
        <f t="shared" si="185"/>
        <v>5.1836278784228298E-3</v>
      </c>
      <c r="C2382" s="208">
        <f t="shared" si="187"/>
        <v>-0.33873792023803145</v>
      </c>
      <c r="D2382" s="208">
        <f t="shared" si="188"/>
        <v>0.65096621083823458</v>
      </c>
      <c r="E2382" s="208">
        <f>-((C2382-C2381)/($A$3))*$E$2*'PID Reaction'!$H$4</f>
        <v>6.1516237301280299</v>
      </c>
      <c r="F2382" s="208">
        <f t="shared" si="189"/>
        <v>3.9741546376177843</v>
      </c>
    </row>
    <row r="2383" spans="1:6" x14ac:dyDescent="0.25">
      <c r="A2383" s="208">
        <f t="shared" si="186"/>
        <v>0.29712499999998115</v>
      </c>
      <c r="B2383" s="208">
        <f t="shared" si="185"/>
        <v>5.1858095399878231E-3</v>
      </c>
      <c r="C2383" s="208">
        <f t="shared" si="187"/>
        <v>-0.3863085387473259</v>
      </c>
      <c r="D2383" s="208">
        <f t="shared" si="188"/>
        <v>0.74238457125228619</v>
      </c>
      <c r="E2383" s="208">
        <f>-((C2383-C2382)/($A$3))*$E$2*'PID Reaction'!$H$4</f>
        <v>6.0395657259400224</v>
      </c>
      <c r="F2383" s="208">
        <f t="shared" si="189"/>
        <v>4.0714848421435246</v>
      </c>
    </row>
    <row r="2384" spans="1:6" x14ac:dyDescent="0.25">
      <c r="A2384" s="208">
        <f t="shared" si="186"/>
        <v>0.29724999999998114</v>
      </c>
      <c r="B2384" s="208">
        <f t="shared" si="185"/>
        <v>5.1879912015528155E-3</v>
      </c>
      <c r="C2384" s="208">
        <f t="shared" si="187"/>
        <v>-0.43287258151347252</v>
      </c>
      <c r="D2384" s="208">
        <f t="shared" si="188"/>
        <v>0.83186855479770072</v>
      </c>
      <c r="E2384" s="208">
        <f>-((C2384-C2383)/($A$3))*$E$2*'PID Reaction'!$H$4</f>
        <v>5.9117708695899749</v>
      </c>
      <c r="F2384" s="208">
        <f t="shared" si="189"/>
        <v>4.1582062781084703</v>
      </c>
    </row>
    <row r="2385" spans="1:6" x14ac:dyDescent="0.25">
      <c r="A2385" s="208">
        <f t="shared" si="186"/>
        <v>0.29737499999998113</v>
      </c>
      <c r="B2385" s="208">
        <f t="shared" si="185"/>
        <v>5.190172863117808E-3</v>
      </c>
      <c r="C2385" s="208">
        <f t="shared" si="187"/>
        <v>-0.47830872003546043</v>
      </c>
      <c r="D2385" s="208">
        <f t="shared" si="188"/>
        <v>0.9191849996409458</v>
      </c>
      <c r="E2385" s="208">
        <f>-((C2385-C2384)/($A$3))*$E$2*'PID Reaction'!$H$4</f>
        <v>5.7685721467515849</v>
      </c>
      <c r="F2385" s="208">
        <f t="shared" si="189"/>
        <v>4.2340929818462847</v>
      </c>
    </row>
    <row r="2386" spans="1:6" x14ac:dyDescent="0.25">
      <c r="A2386" s="208">
        <f t="shared" si="186"/>
        <v>0.29749999999998111</v>
      </c>
      <c r="B2386" s="208">
        <f t="shared" si="185"/>
        <v>5.1923545246828004E-3</v>
      </c>
      <c r="C2386" s="208">
        <f t="shared" si="187"/>
        <v>-0.52249856470936051</v>
      </c>
      <c r="D2386" s="208">
        <f t="shared" si="188"/>
        <v>1.0041063917445665</v>
      </c>
      <c r="E2386" s="208">
        <f>-((C2386-C2385)/($A$3))*$E$2*'PID Reaction'!$H$4</f>
        <v>5.6103426797983529</v>
      </c>
      <c r="F2386" s="208">
        <f t="shared" si="189"/>
        <v>4.2989472209551556</v>
      </c>
    </row>
    <row r="2387" spans="1:6" x14ac:dyDescent="0.25">
      <c r="A2387" s="208">
        <f t="shared" si="186"/>
        <v>0.2976249999999811</v>
      </c>
      <c r="B2387" s="208">
        <f t="shared" si="185"/>
        <v>5.1945361862477937E-3</v>
      </c>
      <c r="C2387" s="208">
        <f t="shared" si="187"/>
        <v>-0.56532697330745985</v>
      </c>
      <c r="D2387" s="208">
        <f t="shared" si="188"/>
        <v>1.0864114576838779</v>
      </c>
      <c r="E2387" s="208">
        <f>-((C2387-C2386)/($A$3))*$E$2*'PID Reaction'!$H$4</f>
        <v>5.43749475561469</v>
      </c>
      <c r="F2387" s="208">
        <f t="shared" si="189"/>
        <v>4.3526000095148927</v>
      </c>
    </row>
    <row r="2388" spans="1:6" x14ac:dyDescent="0.25">
      <c r="A2388" s="208">
        <f t="shared" si="186"/>
        <v>0.29774999999998109</v>
      </c>
      <c r="B2388" s="208">
        <f t="shared" si="185"/>
        <v>5.1967178478127861E-3</v>
      </c>
      <c r="C2388" s="208">
        <f t="shared" si="187"/>
        <v>-0.60668235099585843</v>
      </c>
      <c r="D2388" s="208">
        <f t="shared" si="188"/>
        <v>1.165885741202781</v>
      </c>
      <c r="E2388" s="208">
        <f>-((C2388-C2387)/($A$3))*$E$2*'PID Reaction'!$H$4</f>
        <v>5.2504787513190836</v>
      </c>
      <c r="F2388" s="208">
        <f t="shared" si="189"/>
        <v>4.3949115484008905</v>
      </c>
    </row>
    <row r="2389" spans="1:6" x14ac:dyDescent="0.25">
      <c r="A2389" s="208">
        <f t="shared" si="186"/>
        <v>0.29787499999998107</v>
      </c>
      <c r="B2389" s="208">
        <f t="shared" si="185"/>
        <v>5.1988995093777786E-3</v>
      </c>
      <c r="C2389" s="208">
        <f t="shared" si="187"/>
        <v>-0.64645694110895646</v>
      </c>
      <c r="D2389" s="208">
        <f t="shared" si="188"/>
        <v>1.242322162006726</v>
      </c>
      <c r="E2389" s="208">
        <f>-((C2389-C2388)/($A$3))*$E$2*'PID Reaction'!$H$4</f>
        <v>5.0497819607589252</v>
      </c>
      <c r="F2389" s="208">
        <f t="shared" si="189"/>
        <v>4.42577158954865</v>
      </c>
    </row>
    <row r="2390" spans="1:6" x14ac:dyDescent="0.25">
      <c r="A2390" s="208">
        <f t="shared" si="186"/>
        <v>0.29799999999998106</v>
      </c>
      <c r="B2390" s="208">
        <f t="shared" si="185"/>
        <v>5.2010811709427719E-3</v>
      </c>
      <c r="C2390" s="208">
        <f t="shared" si="187"/>
        <v>-0.6845471059230479</v>
      </c>
      <c r="D2390" s="208">
        <f t="shared" si="188"/>
        <v>1.315521555336558</v>
      </c>
      <c r="E2390" s="208">
        <f>-((C2390-C2389)/($A$3))*$E$2*'PID Reaction'!$H$4</f>
        <v>4.8359273247970496</v>
      </c>
      <c r="F2390" s="208">
        <f t="shared" si="189"/>
        <v>4.4450997232189113</v>
      </c>
    </row>
    <row r="2391" spans="1:6" x14ac:dyDescent="0.25">
      <c r="A2391" s="208">
        <f t="shared" si="186"/>
        <v>0.29812499999998104</v>
      </c>
      <c r="B2391" s="208">
        <f t="shared" si="185"/>
        <v>5.2032628325077643E-3</v>
      </c>
      <c r="C2391" s="208">
        <f t="shared" si="187"/>
        <v>-0.72085359669755633</v>
      </c>
      <c r="D2391" s="208">
        <f t="shared" si="188"/>
        <v>1.3852931909175619</v>
      </c>
      <c r="E2391" s="208">
        <f>-((C2391-C2390)/($A$3))*$E$2*'PID Reaction'!$H$4</f>
        <v>4.6094720687315887</v>
      </c>
      <c r="F2391" s="208">
        <f t="shared" si="189"/>
        <v>4.4528455875156503</v>
      </c>
    </row>
    <row r="2392" spans="1:6" x14ac:dyDescent="0.25">
      <c r="A2392" s="208">
        <f t="shared" si="186"/>
        <v>0.29824999999998103</v>
      </c>
      <c r="B2392" s="208">
        <f t="shared" si="185"/>
        <v>5.2054444940727567E-3</v>
      </c>
      <c r="C2392" s="208">
        <f t="shared" si="187"/>
        <v>-0.75528181228009461</v>
      </c>
      <c r="D2392" s="208">
        <f t="shared" si="188"/>
        <v>1.4514552699311492</v>
      </c>
      <c r="E2392" s="208">
        <f>-((C2392-C2391)/($A$3))*$E$2*'PID Reaction'!$H$4</f>
        <v>4.3710062503590592</v>
      </c>
      <c r="F2392" s="208">
        <f t="shared" si="189"/>
        <v>4.4489889996098633</v>
      </c>
    </row>
    <row r="2393" spans="1:6" x14ac:dyDescent="0.25">
      <c r="A2393" s="208">
        <f t="shared" si="186"/>
        <v>0.29837499999998102</v>
      </c>
      <c r="B2393" s="208">
        <f t="shared" si="185"/>
        <v>5.2076261556377491E-3</v>
      </c>
      <c r="C2393" s="208">
        <f t="shared" si="187"/>
        <v>-0.78774204560184824</v>
      </c>
      <c r="D2393" s="208">
        <f t="shared" si="188"/>
        <v>1.5138353987148958</v>
      </c>
      <c r="E2393" s="208">
        <f>-((C2393-C2392)/($A$3))*$E$2*'PID Reaction'!$H$4</f>
        <v>4.1211512225298401</v>
      </c>
      <c r="F2393" s="208">
        <f t="shared" si="189"/>
        <v>4.4335400083292065</v>
      </c>
    </row>
    <row r="2394" spans="1:6" x14ac:dyDescent="0.25">
      <c r="A2394" s="208">
        <f t="shared" si="186"/>
        <v>0.298499999999981</v>
      </c>
      <c r="B2394" s="208">
        <f t="shared" si="185"/>
        <v>5.2098078172027424E-3</v>
      </c>
      <c r="C2394" s="208">
        <f t="shared" si="187"/>
        <v>-0.81814971742056775</v>
      </c>
      <c r="D2394" s="208">
        <f t="shared" si="188"/>
        <v>1.572271037955802</v>
      </c>
      <c r="E2394" s="208">
        <f>-((C2394-C2393)/($A$3))*$E$2*'PID Reaction'!$H$4</f>
        <v>3.8605580141046283</v>
      </c>
      <c r="F2394" s="208">
        <f t="shared" si="189"/>
        <v>4.4065388679737794</v>
      </c>
    </row>
    <row r="2395" spans="1:6" x14ac:dyDescent="0.25">
      <c r="A2395" s="208">
        <f t="shared" si="186"/>
        <v>0.29862499999998099</v>
      </c>
      <c r="B2395" s="208">
        <f t="shared" si="185"/>
        <v>5.2119894787677349E-3</v>
      </c>
      <c r="C2395" s="208">
        <f t="shared" si="187"/>
        <v>-0.84642559670250805</v>
      </c>
      <c r="D2395" s="208">
        <f t="shared" si="188"/>
        <v>1.6266099262070779</v>
      </c>
      <c r="E2395" s="208">
        <f>-((C2395-C2394)/($A$3))*$E$2*'PID Reaction'!$H$4</f>
        <v>3.5899056336351411</v>
      </c>
      <c r="F2395" s="208">
        <f t="shared" si="189"/>
        <v>4.3680559334286464</v>
      </c>
    </row>
    <row r="2396" spans="1:6" x14ac:dyDescent="0.25">
      <c r="A2396" s="208">
        <f t="shared" si="186"/>
        <v>0.29874999999998098</v>
      </c>
      <c r="B2396" s="208">
        <f t="shared" si="185"/>
        <v>5.2141711403327273E-3</v>
      </c>
      <c r="C2396" s="208">
        <f t="shared" si="187"/>
        <v>-0.87249600706899777</v>
      </c>
      <c r="D2396" s="208">
        <f t="shared" si="188"/>
        <v>1.6767104766247758</v>
      </c>
      <c r="E2396" s="208">
        <f>-((C2396-C2395)/($A$3))*$E$2*'PID Reaction'!$H$4</f>
        <v>3.3098993001295338</v>
      </c>
      <c r="F2396" s="208">
        <f t="shared" si="189"/>
        <v>4.3181914768458496</v>
      </c>
    </row>
    <row r="2397" spans="1:6" x14ac:dyDescent="0.25">
      <c r="A2397" s="208">
        <f t="shared" si="186"/>
        <v>0.29887499999998096</v>
      </c>
      <c r="B2397" s="208">
        <f t="shared" si="185"/>
        <v>5.2163528018977197E-3</v>
      </c>
      <c r="C2397" s="208">
        <f t="shared" si="187"/>
        <v>-0.89629301876941825</v>
      </c>
      <c r="D2397" s="208">
        <f t="shared" si="188"/>
        <v>1.7224421458899419</v>
      </c>
      <c r="E2397" s="208">
        <f>-((C2397-C2396)/($A$3))*$E$2*'PID Reaction'!$H$4</f>
        <v>3.0212686054853837</v>
      </c>
      <c r="F2397" s="208">
        <f t="shared" si="189"/>
        <v>4.2570754263717703</v>
      </c>
    </row>
    <row r="2398" spans="1:6" x14ac:dyDescent="0.25">
      <c r="A2398" s="208">
        <f t="shared" si="186"/>
        <v>0.29899999999998095</v>
      </c>
      <c r="B2398" s="208">
        <f t="shared" si="185"/>
        <v>5.218534463462713E-3</v>
      </c>
      <c r="C2398" s="208">
        <f t="shared" si="187"/>
        <v>-0.91775462568089372</v>
      </c>
      <c r="D2398" s="208">
        <f t="shared" si="188"/>
        <v>1.7636857743560008</v>
      </c>
      <c r="E2398" s="208">
        <f>-((C2398-C2397)/($A$3))*$E$2*'PID Reaction'!$H$4</f>
        <v>2.7247656134809253</v>
      </c>
      <c r="F2398" s="208">
        <f t="shared" si="189"/>
        <v>4.1848670276037492</v>
      </c>
    </row>
    <row r="2399" spans="1:6" x14ac:dyDescent="0.25">
      <c r="A2399" s="208">
        <f t="shared" si="186"/>
        <v>0.29912499999998093</v>
      </c>
      <c r="B2399" s="208">
        <f t="shared" si="185"/>
        <v>5.2207161250277054E-3</v>
      </c>
      <c r="C2399" s="208">
        <f t="shared" si="187"/>
        <v>-0.9368249068729374</v>
      </c>
      <c r="D2399" s="208">
        <f t="shared" si="188"/>
        <v>1.8003338965339988</v>
      </c>
      <c r="E2399" s="208">
        <f>-((C2399-C2398)/($A$3))*$E$2*'PID Reaction'!$H$4</f>
        <v>2.4211629001418653</v>
      </c>
      <c r="F2399" s="208">
        <f t="shared" si="189"/>
        <v>4.1017544286546457</v>
      </c>
    </row>
    <row r="2400" spans="1:6" x14ac:dyDescent="0.25">
      <c r="A2400" s="208">
        <f t="shared" si="186"/>
        <v>0.29924999999998092</v>
      </c>
      <c r="B2400" s="208">
        <f t="shared" si="185"/>
        <v>5.2228977865926979E-3</v>
      </c>
      <c r="C2400" s="208">
        <f t="shared" si="187"/>
        <v>-0.95345417231664897</v>
      </c>
      <c r="D2400" s="208">
        <f t="shared" si="188"/>
        <v>1.8322910211077972</v>
      </c>
      <c r="E2400" s="208">
        <f>-((C2400-C2399)/($A$3))*$E$2*'PID Reaction'!$H$4</f>
        <v>2.1112515407336208</v>
      </c>
      <c r="F2400" s="208">
        <f t="shared" si="189"/>
        <v>4.0079541899100164</v>
      </c>
    </row>
    <row r="2401" spans="1:6" x14ac:dyDescent="0.25">
      <c r="A2401" s="208">
        <f t="shared" si="186"/>
        <v>0.29937499999998091</v>
      </c>
      <c r="B2401" s="208">
        <f t="shared" si="185"/>
        <v>5.2250794481576912E-3</v>
      </c>
      <c r="C2401" s="208">
        <f t="shared" si="187"/>
        <v>-0.967599092358294</v>
      </c>
      <c r="D2401" s="208">
        <f t="shared" si="188"/>
        <v>1.8594738797486281</v>
      </c>
      <c r="E2401" s="208">
        <f>-((C2401-C2400)/($A$3))*$E$2*'PID Reaction'!$H$4</f>
        <v>1.7958390484872522</v>
      </c>
      <c r="F2401" s="208">
        <f t="shared" si="189"/>
        <v>3.9037107197521888</v>
      </c>
    </row>
    <row r="2402" spans="1:6" x14ac:dyDescent="0.25">
      <c r="A2402" s="208">
        <f t="shared" si="186"/>
        <v>0.29949999999998089</v>
      </c>
      <c r="B2402" s="208">
        <f t="shared" si="185"/>
        <v>5.2272611097226836E-3</v>
      </c>
      <c r="C2402" s="208">
        <f t="shared" si="187"/>
        <v>-0.97922281062018135</v>
      </c>
      <c r="D2402" s="208">
        <f t="shared" si="188"/>
        <v>1.8818116440812276</v>
      </c>
      <c r="E2402" s="208">
        <f>-((C2402-C2401)/($A$3))*$E$2*'PID Reaction'!$H$4</f>
        <v>1.4757472705292178</v>
      </c>
      <c r="F2402" s="208">
        <f t="shared" si="189"/>
        <v>3.7892956377232374</v>
      </c>
    </row>
    <row r="2403" spans="1:6" x14ac:dyDescent="0.25">
      <c r="A2403" s="208">
        <f t="shared" si="186"/>
        <v>0.29962499999998088</v>
      </c>
      <c r="B2403" s="208">
        <f t="shared" si="185"/>
        <v>5.229442771287676E-3</v>
      </c>
      <c r="C2403" s="208">
        <f t="shared" si="187"/>
        <v>-0.9882950400346775</v>
      </c>
      <c r="D2403" s="208">
        <f t="shared" si="188"/>
        <v>1.8992461102362412</v>
      </c>
      <c r="E2403" s="208">
        <f>-((C2403-C2402)/($A$3))*$E$2*'PID Reaction'!$H$4</f>
        <v>1.1518102464644306</v>
      </c>
      <c r="F2403" s="208">
        <f t="shared" si="189"/>
        <v>3.6650070667863015</v>
      </c>
    </row>
    <row r="2404" spans="1:6" x14ac:dyDescent="0.25">
      <c r="A2404" s="208">
        <f t="shared" si="186"/>
        <v>0.29974999999998087</v>
      </c>
      <c r="B2404" s="208">
        <f t="shared" si="185"/>
        <v>5.2316244328526685E-3</v>
      </c>
      <c r="C2404" s="208">
        <f t="shared" si="187"/>
        <v>-0.99479214176093023</v>
      </c>
      <c r="D2404" s="208">
        <f t="shared" si="188"/>
        <v>1.9117318505076502</v>
      </c>
      <c r="E2404" s="208">
        <f>-((C2404-C2403)/($A$3))*$E$2*'PID Reaction'!$H$4</f>
        <v>0.82487203516504648</v>
      </c>
      <c r="F2404" s="208">
        <f t="shared" si="189"/>
        <v>3.5311688565281365</v>
      </c>
    </row>
    <row r="2405" spans="1:6" x14ac:dyDescent="0.25">
      <c r="A2405" s="208">
        <f t="shared" si="186"/>
        <v>0.29987499999998085</v>
      </c>
      <c r="B2405" s="208">
        <f t="shared" si="185"/>
        <v>5.2338060944176618E-3</v>
      </c>
      <c r="C2405" s="208">
        <f t="shared" si="187"/>
        <v>-0.9986971867788883</v>
      </c>
      <c r="D2405" s="208">
        <f t="shared" si="188"/>
        <v>1.919236331720461</v>
      </c>
      <c r="E2405" s="208">
        <f>-((C2405-C2404)/($A$3))*$E$2*'PID Reaction'!$H$4</f>
        <v>0.49578451547995722</v>
      </c>
      <c r="F2405" s="208">
        <f t="shared" si="189"/>
        <v>3.3881297393282597</v>
      </c>
    </row>
    <row r="2406" spans="1:6" x14ac:dyDescent="0.25">
      <c r="A2406" s="208">
        <f t="shared" si="186"/>
        <v>0.29999999999998084</v>
      </c>
      <c r="B2406" s="208">
        <f t="shared" si="185"/>
        <v>5.2359877559826542E-3</v>
      </c>
      <c r="C2406" s="208">
        <f t="shared" si="187"/>
        <v>-1</v>
      </c>
      <c r="D2406" s="208">
        <f t="shared" si="188"/>
        <v>1.9217400000000002</v>
      </c>
      <c r="E2406" s="208">
        <f>-((C2406-C2405)/($A$3))*$E$2*'PID Reaction'!$H$4</f>
        <v>0.16540516655234119</v>
      </c>
      <c r="F2406" s="208">
        <f t="shared" si="189"/>
        <v>3.2362624216926177</v>
      </c>
    </row>
    <row r="2407" spans="1:6" x14ac:dyDescent="0.25">
      <c r="A2407" s="208">
        <f t="shared" si="186"/>
        <v>0.30012499999998082</v>
      </c>
      <c r="B2407" s="208">
        <f t="shared" si="185"/>
        <v>5.2381694175476466E-3</v>
      </c>
      <c r="C2407" s="208">
        <f t="shared" si="187"/>
        <v>-0.99869718677968822</v>
      </c>
      <c r="D2407" s="208">
        <f t="shared" si="188"/>
        <v>1.919236331721998</v>
      </c>
      <c r="E2407" s="208">
        <f>-((C2407-C2406)/($A$3))*$E$2*'PID Reaction'!$H$4</f>
        <v>-0.1654051664507839</v>
      </c>
      <c r="F2407" s="208">
        <f t="shared" si="189"/>
        <v>3.0759626131196303</v>
      </c>
    </row>
    <row r="2408" spans="1:6" x14ac:dyDescent="0.25">
      <c r="A2408" s="208">
        <f t="shared" si="186"/>
        <v>0.30024999999998081</v>
      </c>
      <c r="B2408" s="208">
        <f t="shared" si="185"/>
        <v>5.2403510791126399E-3</v>
      </c>
      <c r="C2408" s="208">
        <f t="shared" si="187"/>
        <v>-0.99479214176252528</v>
      </c>
      <c r="D2408" s="208">
        <f t="shared" si="188"/>
        <v>1.9117318505107155</v>
      </c>
      <c r="E2408" s="208">
        <f>-((C2408-C2407)/($A$3))*$E$2*'PID Reaction'!$H$4</f>
        <v>-0.49578451537900603</v>
      </c>
      <c r="F2408" s="208">
        <f t="shared" si="189"/>
        <v>2.9076479950290541</v>
      </c>
    </row>
    <row r="2409" spans="1:6" x14ac:dyDescent="0.25">
      <c r="A2409" s="208">
        <f t="shared" si="186"/>
        <v>0.3003749999999808</v>
      </c>
      <c r="B2409" s="208">
        <f t="shared" si="185"/>
        <v>5.2425327406776323E-3</v>
      </c>
      <c r="C2409" s="208">
        <f t="shared" si="187"/>
        <v>-0.98829504003706481</v>
      </c>
      <c r="D2409" s="208">
        <f t="shared" si="188"/>
        <v>1.8992461102408291</v>
      </c>
      <c r="E2409" s="208">
        <f>-((C2409-C2408)/($A$3))*$E$2*'PID Reaction'!$H$4</f>
        <v>-0.82487203506446172</v>
      </c>
      <c r="F2409" s="208">
        <f t="shared" si="189"/>
        <v>2.7317571324402761</v>
      </c>
    </row>
    <row r="2410" spans="1:6" x14ac:dyDescent="0.25">
      <c r="A2410" s="208">
        <f t="shared" si="186"/>
        <v>0.30049999999998078</v>
      </c>
      <c r="B2410" s="208">
        <f t="shared" si="185"/>
        <v>5.2447144022426248E-3</v>
      </c>
      <c r="C2410" s="208">
        <f t="shared" si="187"/>
        <v>-0.97922281062336047</v>
      </c>
      <c r="D2410" s="208">
        <f t="shared" si="188"/>
        <v>1.8818116440873369</v>
      </c>
      <c r="E2410" s="208">
        <f>-((C2410-C2409)/($A$3))*$E$2*'PID Reaction'!$H$4</f>
        <v>-1.1518102463639022</v>
      </c>
      <c r="F2410" s="208">
        <f t="shared" si="189"/>
        <v>2.5487483312356933</v>
      </c>
    </row>
    <row r="2411" spans="1:6" x14ac:dyDescent="0.25">
      <c r="A2411" s="208">
        <f t="shared" si="186"/>
        <v>0.30062499999998077</v>
      </c>
      <c r="B2411" s="208">
        <f t="shared" si="185"/>
        <v>5.2468960638076172E-3</v>
      </c>
      <c r="C2411" s="208">
        <f t="shared" si="187"/>
        <v>-0.96759909236224506</v>
      </c>
      <c r="D2411" s="208">
        <f t="shared" si="188"/>
        <v>1.8594738797562209</v>
      </c>
      <c r="E2411" s="208">
        <f>-((C2411-C2410)/($A$3))*$E$2*'PID Reaction'!$H$4</f>
        <v>-1.4757472704312127</v>
      </c>
      <c r="F2411" s="208">
        <f t="shared" si="189"/>
        <v>2.3590984439866753</v>
      </c>
    </row>
    <row r="2412" spans="1:6" x14ac:dyDescent="0.25">
      <c r="A2412" s="208">
        <f t="shared" si="186"/>
        <v>0.30074999999998075</v>
      </c>
      <c r="B2412" s="208">
        <f t="shared" si="185"/>
        <v>5.2490777253726105E-3</v>
      </c>
      <c r="C2412" s="208">
        <f t="shared" si="187"/>
        <v>-0.95345417232137197</v>
      </c>
      <c r="D2412" s="208">
        <f t="shared" si="188"/>
        <v>1.8322910211168735</v>
      </c>
      <c r="E2412" s="208">
        <f>-((C2412-C2411)/($A$3))*$E$2*'PID Reaction'!$H$4</f>
        <v>-1.795839048389247</v>
      </c>
      <c r="F2412" s="208">
        <f t="shared" si="189"/>
        <v>2.1633016274540804</v>
      </c>
    </row>
    <row r="2413" spans="1:6" x14ac:dyDescent="0.25">
      <c r="A2413" s="208">
        <f t="shared" si="186"/>
        <v>0.30087499999998074</v>
      </c>
      <c r="B2413" s="208">
        <f t="shared" si="185"/>
        <v>5.2512593869376029E-3</v>
      </c>
      <c r="C2413" s="208">
        <f t="shared" si="187"/>
        <v>-0.93682490687841136</v>
      </c>
      <c r="D2413" s="208">
        <f t="shared" si="188"/>
        <v>1.8003338965445184</v>
      </c>
      <c r="E2413" s="208">
        <f>-((C2413-C2412)/($A$3))*$E$2*'PID Reaction'!$H$4</f>
        <v>-2.1112515406382797</v>
      </c>
      <c r="F2413" s="208">
        <f t="shared" si="189"/>
        <v>1.9618680550002114</v>
      </c>
    </row>
    <row r="2414" spans="1:6" x14ac:dyDescent="0.25">
      <c r="A2414" s="208">
        <f t="shared" si="186"/>
        <v>0.30099999999998073</v>
      </c>
      <c r="B2414" s="208">
        <f t="shared" si="185"/>
        <v>5.2534410485025954E-3</v>
      </c>
      <c r="C2414" s="208">
        <f t="shared" si="187"/>
        <v>-0.91775462568710853</v>
      </c>
      <c r="D2414" s="208">
        <f t="shared" si="188"/>
        <v>1.7636857743679442</v>
      </c>
      <c r="E2414" s="208">
        <f>-((C2414-C2413)/($A$3))*$E$2*'PID Reaction'!$H$4</f>
        <v>-2.4211629000478068</v>
      </c>
      <c r="F2414" s="208">
        <f t="shared" si="189"/>
        <v>1.7553225872676788</v>
      </c>
    </row>
    <row r="2415" spans="1:6" x14ac:dyDescent="0.25">
      <c r="A2415" s="208">
        <f t="shared" si="186"/>
        <v>0.30112499999998071</v>
      </c>
      <c r="B2415" s="208">
        <f t="shared" si="185"/>
        <v>5.2556227100675887E-3</v>
      </c>
      <c r="C2415" s="208">
        <f t="shared" si="187"/>
        <v>-0.89629301877637035</v>
      </c>
      <c r="D2415" s="208">
        <f t="shared" si="188"/>
        <v>1.7224421459033019</v>
      </c>
      <c r="E2415" s="208">
        <f>-((C2415-C2414)/($A$3))*$E$2*'PID Reaction'!$H$4</f>
        <v>-2.7247656133873184</v>
      </c>
      <c r="F2415" s="208">
        <f t="shared" si="189"/>
        <v>1.544203404588498</v>
      </c>
    </row>
    <row r="2416" spans="1:6" x14ac:dyDescent="0.25">
      <c r="A2416" s="208">
        <f t="shared" si="186"/>
        <v>0.3012499999999807</v>
      </c>
      <c r="B2416" s="208">
        <f t="shared" si="185"/>
        <v>5.2578043716325811E-3</v>
      </c>
      <c r="C2416" s="208">
        <f t="shared" si="187"/>
        <v>-0.87249600707664399</v>
      </c>
      <c r="D2416" s="208">
        <f t="shared" si="188"/>
        <v>1.67671047663947</v>
      </c>
      <c r="E2416" s="208">
        <f>-((C2416-C2415)/($A$3))*$E$2*'PID Reaction'!$H$4</f>
        <v>-3.0212686053972595</v>
      </c>
      <c r="F2416" s="208">
        <f t="shared" si="189"/>
        <v>1.3290606046873819</v>
      </c>
    </row>
    <row r="2417" spans="1:6" x14ac:dyDescent="0.25">
      <c r="A2417" s="208">
        <f t="shared" si="186"/>
        <v>0.30137499999998069</v>
      </c>
      <c r="B2417" s="208">
        <f t="shared" si="185"/>
        <v>5.2599860331975735E-3</v>
      </c>
      <c r="C2417" s="208">
        <f t="shared" si="187"/>
        <v>-0.84642559671085615</v>
      </c>
      <c r="D2417" s="208">
        <f t="shared" si="188"/>
        <v>1.6266099262231208</v>
      </c>
      <c r="E2417" s="208">
        <f>-((C2417-C2416)/($A$3))*$E$2*'PID Reaction'!$H$4</f>
        <v>-3.3098993000404229</v>
      </c>
      <c r="F2417" s="208">
        <f t="shared" si="189"/>
        <v>1.1104547693325246</v>
      </c>
    </row>
    <row r="2418" spans="1:6" x14ac:dyDescent="0.25">
      <c r="A2418" s="208">
        <f t="shared" si="186"/>
        <v>0.30149999999998067</v>
      </c>
      <c r="B2418" s="208">
        <f t="shared" si="185"/>
        <v>5.2621676947625659E-3</v>
      </c>
      <c r="C2418" s="208">
        <f t="shared" si="187"/>
        <v>-0.81814971742956577</v>
      </c>
      <c r="D2418" s="208">
        <f t="shared" si="188"/>
        <v>1.5722710379730938</v>
      </c>
      <c r="E2418" s="208">
        <f>-((C2418-C2417)/($A$3))*$E$2*'PID Reaction'!$H$4</f>
        <v>-3.5899056335526267</v>
      </c>
      <c r="F2418" s="208">
        <f t="shared" si="189"/>
        <v>0.88895550366859943</v>
      </c>
    </row>
    <row r="2419" spans="1:6" x14ac:dyDescent="0.25">
      <c r="A2419" s="208">
        <f t="shared" si="186"/>
        <v>0.30162499999998066</v>
      </c>
      <c r="B2419" s="208">
        <f t="shared" ref="B2419:B2482" si="190">RADIANS(A2419)</f>
        <v>5.2643493563275592E-3</v>
      </c>
      <c r="C2419" s="208">
        <f t="shared" si="187"/>
        <v>-0.78774204561148786</v>
      </c>
      <c r="D2419" s="208">
        <f t="shared" si="188"/>
        <v>1.5138353987334208</v>
      </c>
      <c r="E2419" s="208">
        <f>-((C2419-C2418)/($A$3))*$E$2*'PID Reaction'!$H$4</f>
        <v>-3.8605580140231708</v>
      </c>
      <c r="F2419" s="208">
        <f t="shared" si="189"/>
        <v>0.66513995203901122</v>
      </c>
    </row>
    <row r="2420" spans="1:6" x14ac:dyDescent="0.25">
      <c r="A2420" s="208">
        <f t="shared" si="186"/>
        <v>0.30174999999998064</v>
      </c>
      <c r="B2420" s="208">
        <f t="shared" si="190"/>
        <v>5.2665310178925517E-3</v>
      </c>
      <c r="C2420" s="208">
        <f t="shared" si="187"/>
        <v>-0.75528181229036928</v>
      </c>
      <c r="D2420" s="208">
        <f t="shared" si="188"/>
        <v>1.4514552699508942</v>
      </c>
      <c r="E2420" s="208">
        <f>-((C2420-C2419)/($A$3))*$E$2*'PID Reaction'!$H$4</f>
        <v>-4.1211512224492139</v>
      </c>
      <c r="F2420" s="208">
        <f t="shared" si="189"/>
        <v>0.43959129416330317</v>
      </c>
    </row>
    <row r="2421" spans="1:6" x14ac:dyDescent="0.25">
      <c r="A2421" s="208">
        <f t="shared" si="186"/>
        <v>0.30187499999998063</v>
      </c>
      <c r="B2421" s="208">
        <f t="shared" si="190"/>
        <v>5.2687126794575441E-3</v>
      </c>
      <c r="C2421" s="208">
        <f t="shared" si="187"/>
        <v>-0.7208535967084021</v>
      </c>
      <c r="D2421" s="208">
        <f t="shared" si="188"/>
        <v>1.3852931909384048</v>
      </c>
      <c r="E2421" s="208">
        <f>-((C2421-C2420)/($A$3))*$E$2*'PID Reaction'!$H$4</f>
        <v>-4.3710062502865528</v>
      </c>
      <c r="F2421" s="208">
        <f t="shared" si="189"/>
        <v>0.21289722558799168</v>
      </c>
    </row>
    <row r="2422" spans="1:6" x14ac:dyDescent="0.25">
      <c r="A2422" s="208">
        <f t="shared" si="186"/>
        <v>0.30199999999998062</v>
      </c>
      <c r="B2422" s="208">
        <f t="shared" si="190"/>
        <v>5.2708943410225365E-3</v>
      </c>
      <c r="C2422" s="208">
        <f t="shared" si="187"/>
        <v>-0.68454710593447599</v>
      </c>
      <c r="D2422" s="208">
        <f t="shared" si="188"/>
        <v>1.31552155535852</v>
      </c>
      <c r="E2422" s="208">
        <f>-((C2422-C2421)/($A$3))*$E$2*'PID Reaction'!$H$4</f>
        <v>-4.6094720686576585</v>
      </c>
      <c r="F2422" s="208">
        <f t="shared" si="189"/>
        <v>-1.4351573627495257E-2</v>
      </c>
    </row>
    <row r="2423" spans="1:6" x14ac:dyDescent="0.25">
      <c r="A2423" s="208">
        <f t="shared" si="186"/>
        <v>0.3021249999999806</v>
      </c>
      <c r="B2423" s="208">
        <f t="shared" si="190"/>
        <v>5.2730760025875298E-3</v>
      </c>
      <c r="C2423" s="208">
        <f t="shared" si="187"/>
        <v>-0.64645694112089558</v>
      </c>
      <c r="D2423" s="208">
        <f t="shared" si="188"/>
        <v>1.2423221620296701</v>
      </c>
      <c r="E2423" s="208">
        <f>-((C2423-C2422)/($A$3))*$E$2*'PID Reaction'!$H$4</f>
        <v>-4.8359273247321681</v>
      </c>
      <c r="F2423" s="208">
        <f t="shared" si="189"/>
        <v>-0.24156297800345217</v>
      </c>
    </row>
    <row r="2424" spans="1:6" x14ac:dyDescent="0.25">
      <c r="A2424" s="208">
        <f t="shared" si="186"/>
        <v>0.30224999999998059</v>
      </c>
      <c r="B2424" s="208">
        <f t="shared" si="190"/>
        <v>5.2752576641525223E-3</v>
      </c>
      <c r="C2424" s="208">
        <f t="shared" si="187"/>
        <v>-0.60668235100829826</v>
      </c>
      <c r="D2424" s="208">
        <f t="shared" si="188"/>
        <v>1.165885741226687</v>
      </c>
      <c r="E2424" s="208">
        <f>-((C2424-C2423)/($A$3))*$E$2*'PID Reaction'!$H$4</f>
        <v>-5.0497819606953547</v>
      </c>
      <c r="F2424" s="208">
        <f t="shared" si="189"/>
        <v>-0.46814495949659019</v>
      </c>
    </row>
    <row r="2425" spans="1:6" x14ac:dyDescent="0.25">
      <c r="A2425" s="208">
        <f t="shared" si="186"/>
        <v>0.30237499999998058</v>
      </c>
      <c r="B2425" s="208">
        <f t="shared" si="190"/>
        <v>5.2774393257175147E-3</v>
      </c>
      <c r="C2425" s="208">
        <f t="shared" si="187"/>
        <v>-0.56532697332039128</v>
      </c>
      <c r="D2425" s="208">
        <f t="shared" si="188"/>
        <v>1.0864114577087287</v>
      </c>
      <c r="E2425" s="208">
        <f>-((C2425-C2424)/($A$3))*$E$2*'PID Reaction'!$H$4</f>
        <v>-5.2504787512566695</v>
      </c>
      <c r="F2425" s="208">
        <f t="shared" si="189"/>
        <v>-0.69350713010470544</v>
      </c>
    </row>
    <row r="2426" spans="1:6" x14ac:dyDescent="0.25">
      <c r="A2426" s="208">
        <f t="shared" si="186"/>
        <v>0.30249999999998056</v>
      </c>
      <c r="B2426" s="208">
        <f t="shared" si="190"/>
        <v>5.279620987282508E-3</v>
      </c>
      <c r="C2426" s="208">
        <f t="shared" si="187"/>
        <v>-0.52249856472271528</v>
      </c>
      <c r="D2426" s="208">
        <f t="shared" si="188"/>
        <v>1.0041063917702309</v>
      </c>
      <c r="E2426" s="208">
        <f>-((C2426-C2425)/($A$3))*$E$2*'PID Reaction'!$H$4</f>
        <v>-5.4374947555609445</v>
      </c>
      <c r="F2426" s="208">
        <f t="shared" si="189"/>
        <v>-0.91706228019751856</v>
      </c>
    </row>
    <row r="2427" spans="1:6" x14ac:dyDescent="0.25">
      <c r="A2427" s="208">
        <f t="shared" ref="A2427:A2490" si="191">A2426+$A$3</f>
        <v>0.30262499999998055</v>
      </c>
      <c r="B2427" s="208">
        <f t="shared" si="190"/>
        <v>5.2818026488475004E-3</v>
      </c>
      <c r="C2427" s="208">
        <f t="shared" ref="C2427:C2490" si="192">$C$2*COS(B2427*$B$2*360)</f>
        <v>-0.47830872004921537</v>
      </c>
      <c r="D2427" s="208">
        <f t="shared" si="188"/>
        <v>0.91918499966737921</v>
      </c>
      <c r="E2427" s="208">
        <f>-((C2427-C2426)/($A$3))*$E$2*'PID Reaction'!$H$4</f>
        <v>-5.6103426797475464</v>
      </c>
      <c r="F2427" s="208">
        <f t="shared" si="189"/>
        <v>-1.1382279085644686</v>
      </c>
    </row>
    <row r="2428" spans="1:6" x14ac:dyDescent="0.25">
      <c r="A2428" s="208">
        <f t="shared" si="191"/>
        <v>0.30274999999998053</v>
      </c>
      <c r="B2428" s="208">
        <f t="shared" si="190"/>
        <v>5.2839843104124928E-3</v>
      </c>
      <c r="C2428" s="208">
        <f t="shared" si="192"/>
        <v>-0.43287258152757907</v>
      </c>
      <c r="D2428" s="208">
        <f t="shared" si="188"/>
        <v>0.83186855482480992</v>
      </c>
      <c r="E2428" s="208">
        <f>-((C2428-C2427)/($A$3))*$E$2*'PID Reaction'!$H$4</f>
        <v>-5.7685721467069442</v>
      </c>
      <c r="F2428" s="208">
        <f t="shared" si="189"/>
        <v>-1.3564277401965721</v>
      </c>
    </row>
    <row r="2429" spans="1:6" x14ac:dyDescent="0.25">
      <c r="A2429" s="208">
        <f t="shared" si="191"/>
        <v>0.30287499999998052</v>
      </c>
      <c r="B2429" s="208">
        <f t="shared" si="190"/>
        <v>5.2861659719774853E-3</v>
      </c>
      <c r="C2429" s="208">
        <f t="shared" si="192"/>
        <v>-0.38630853876175969</v>
      </c>
      <c r="D2429" s="208">
        <f t="shared" si="188"/>
        <v>0.74238457128002411</v>
      </c>
      <c r="E2429" s="208">
        <f>-((C2429-C2428)/($A$3))*$E$2*'PID Reaction'!$H$4</f>
        <v>-5.9117708695484277</v>
      </c>
      <c r="F2429" s="208">
        <f t="shared" si="189"/>
        <v>-1.57109322784286</v>
      </c>
    </row>
    <row r="2430" spans="1:6" x14ac:dyDescent="0.25">
      <c r="A2430" s="208">
        <f t="shared" si="191"/>
        <v>0.30299999999998051</v>
      </c>
      <c r="B2430" s="208">
        <f t="shared" si="190"/>
        <v>5.2883476335424786E-3</v>
      </c>
      <c r="C2430" s="208">
        <f t="shared" si="192"/>
        <v>-0.33873792025278171</v>
      </c>
      <c r="D2430" s="208">
        <f t="shared" si="188"/>
        <v>0.6509662108665808</v>
      </c>
      <c r="E2430" s="208">
        <f>-((C2430-C2429)/($A$3))*$E$2*'PID Reaction'!$H$4</f>
        <v>-6.0395657258998439</v>
      </c>
      <c r="F2430" s="208">
        <f t="shared" si="189"/>
        <v>-1.7816650334328177</v>
      </c>
    </row>
    <row r="2431" spans="1:6" x14ac:dyDescent="0.25">
      <c r="A2431" s="208">
        <f t="shared" si="191"/>
        <v>0.30312499999998049</v>
      </c>
      <c r="B2431" s="208">
        <f t="shared" si="190"/>
        <v>5.290529295107471E-3</v>
      </c>
      <c r="C2431" s="208">
        <f t="shared" si="192"/>
        <v>-0.29028467726207974</v>
      </c>
      <c r="D2431" s="208">
        <f t="shared" si="188"/>
        <v>0.55785167568162908</v>
      </c>
      <c r="E2431" s="208">
        <f>-((C2431-C2430)/($A$3))*$E$2*'PID Reaction'!$H$4</f>
        <v>-6.151623730099522</v>
      </c>
      <c r="F2431" s="208">
        <f t="shared" si="189"/>
        <v>-1.9875944855019019</v>
      </c>
    </row>
    <row r="2432" spans="1:6" x14ac:dyDescent="0.25">
      <c r="A2432" s="208">
        <f t="shared" si="191"/>
        <v>0.30324999999998048</v>
      </c>
      <c r="B2432" s="208">
        <f t="shared" si="190"/>
        <v>5.2927109566724634E-3</v>
      </c>
      <c r="C2432" s="208">
        <f t="shared" si="192"/>
        <v>-0.24107506084079081</v>
      </c>
      <c r="D2432" s="208">
        <f t="shared" si="188"/>
        <v>0.46328358742018133</v>
      </c>
      <c r="E2432" s="208">
        <f>-((C2432-C2431)/($A$3))*$E$2*'PID Reaction'!$H$4</f>
        <v>-6.2476529008468411</v>
      </c>
      <c r="F2432" s="208">
        <f t="shared" si="189"/>
        <v>-2.1883450088245673</v>
      </c>
    </row>
    <row r="2433" spans="1:6" x14ac:dyDescent="0.25">
      <c r="A2433" s="208">
        <f t="shared" si="191"/>
        <v>0.30337499999998047</v>
      </c>
      <c r="B2433" s="208">
        <f t="shared" si="190"/>
        <v>5.2948926182374567E-3</v>
      </c>
      <c r="C2433" s="208">
        <f t="shared" si="192"/>
        <v>-0.19123729286656582</v>
      </c>
      <c r="D2433" s="208">
        <f t="shared" si="188"/>
        <v>0.36750835519339425</v>
      </c>
      <c r="E2433" s="208">
        <f>-((C2433-C2432)/($A$3))*$E$2*'PID Reaction'!$H$4</f>
        <v>-6.3274030220076032</v>
      </c>
      <c r="F2433" s="208">
        <f t="shared" si="189"/>
        <v>-2.3833935225295342</v>
      </c>
    </row>
    <row r="2434" spans="1:6" x14ac:dyDescent="0.25">
      <c r="A2434" s="208">
        <f t="shared" si="191"/>
        <v>0.30349999999998045</v>
      </c>
      <c r="B2434" s="208">
        <f t="shared" si="190"/>
        <v>5.2970742798024491E-3</v>
      </c>
      <c r="C2434" s="208">
        <f t="shared" si="192"/>
        <v>-0.14090123194547502</v>
      </c>
      <c r="D2434" s="208">
        <f t="shared" si="188"/>
        <v>0.27077553347889716</v>
      </c>
      <c r="E2434" s="208">
        <f>-((C2434-C2433)/($A$3))*$E$2*'PID Reaction'!$H$4</f>
        <v>-6.3906662945416874</v>
      </c>
      <c r="F2434" s="208">
        <f t="shared" si="189"/>
        <v>-2.5722318030517908</v>
      </c>
    </row>
    <row r="2435" spans="1:6" x14ac:dyDescent="0.25">
      <c r="A2435" s="208">
        <f t="shared" si="191"/>
        <v>0.30362499999998044</v>
      </c>
      <c r="B2435" s="208">
        <f t="shared" si="190"/>
        <v>5.2992559413674416E-3</v>
      </c>
      <c r="C2435" s="208">
        <f t="shared" si="192"/>
        <v>-9.0198035048826022E-2</v>
      </c>
      <c r="D2435" s="208">
        <f t="shared" si="188"/>
        <v>0.17333717187473094</v>
      </c>
      <c r="E2435" s="208">
        <f>-((C2435-C2434)/($A$3))*$E$2*'PID Reaction'!$H$4</f>
        <v>-6.4372778779985556</v>
      </c>
      <c r="F2435" s="208">
        <f t="shared" si="189"/>
        <v>-2.754367808374373</v>
      </c>
    </row>
    <row r="2436" spans="1:6" x14ac:dyDescent="0.25">
      <c r="A2436" s="208">
        <f t="shared" si="191"/>
        <v>0.30374999999998042</v>
      </c>
      <c r="B2436" s="208">
        <f t="shared" si="190"/>
        <v>5.301437602932434E-3</v>
      </c>
      <c r="C2436" s="208">
        <f t="shared" si="192"/>
        <v>-3.9259815767061106E-2</v>
      </c>
      <c r="D2436" s="208">
        <f t="shared" si="188"/>
        <v>7.5447158352192026E-2</v>
      </c>
      <c r="E2436" s="208">
        <f>-((C2436-C2435)/($A$3))*$E$2*'PID Reaction'!$H$4</f>
        <v>-6.4671163200128738</v>
      </c>
      <c r="F2436" s="208">
        <f t="shared" si="189"/>
        <v>-2.9293269601062222</v>
      </c>
    </row>
    <row r="2437" spans="1:6" x14ac:dyDescent="0.25">
      <c r="A2437" s="208">
        <f t="shared" si="191"/>
        <v>0.30387499999998041</v>
      </c>
      <c r="B2437" s="208">
        <f t="shared" si="190"/>
        <v>5.3036192644974273E-3</v>
      </c>
      <c r="C2437" s="208">
        <f t="shared" si="192"/>
        <v>1.1780699928751935E-2</v>
      </c>
      <c r="D2437" s="208">
        <f t="shared" si="188"/>
        <v>-2.2639442281079745E-2</v>
      </c>
      <c r="E2437" s="208">
        <f>-((C2437-C2436)/($A$3))*$E$2*'PID Reaction'!$H$4</f>
        <v>-6.4801038727404237</v>
      </c>
      <c r="F2437" s="208">
        <f t="shared" si="189"/>
        <v>-3.09665338005524</v>
      </c>
    </row>
    <row r="2438" spans="1:6" x14ac:dyDescent="0.25">
      <c r="A2438" s="208">
        <f t="shared" si="191"/>
        <v>0.3039999999999804</v>
      </c>
      <c r="B2438" s="208">
        <f t="shared" si="190"/>
        <v>5.3058009260624197E-3</v>
      </c>
      <c r="C2438" s="208">
        <f t="shared" si="192"/>
        <v>6.279051952131795E-2</v>
      </c>
      <c r="D2438" s="208">
        <f t="shared" si="188"/>
        <v>-0.12066705298489756</v>
      </c>
      <c r="E2438" s="208">
        <f>-((C2438-C2437)/($A$3))*$E$2*'PID Reaction'!$H$4</f>
        <v>-6.4762066954721798</v>
      </c>
      <c r="F2438" s="208">
        <f t="shared" si="189"/>
        <v>-3.2559110780771734</v>
      </c>
    </row>
    <row r="2439" spans="1:6" x14ac:dyDescent="0.25">
      <c r="A2439" s="208">
        <f t="shared" si="191"/>
        <v>0.30412499999998038</v>
      </c>
      <c r="B2439" s="208">
        <f t="shared" si="190"/>
        <v>5.3079825876274122E-3</v>
      </c>
      <c r="C2439" s="208">
        <f t="shared" si="192"/>
        <v>0.11363673047596262</v>
      </c>
      <c r="D2439" s="208">
        <f t="shared" si="188"/>
        <v>-0.21838025042487641</v>
      </c>
      <c r="E2439" s="208">
        <f>-((C2439-C2438)/($A$3))*$E$2*'PID Reaction'!$H$4</f>
        <v>-6.4554349428016868</v>
      </c>
      <c r="F2439" s="208">
        <f t="shared" si="189"/>
        <v>-3.4066850881032296</v>
      </c>
    </row>
    <row r="2440" spans="1:6" x14ac:dyDescent="0.25">
      <c r="A2440" s="208">
        <f t="shared" si="191"/>
        <v>0.30424999999998037</v>
      </c>
      <c r="B2440" s="208">
        <f t="shared" si="190"/>
        <v>5.3101642491924055E-3</v>
      </c>
      <c r="C2440" s="208">
        <f t="shared" si="192"/>
        <v>0.16418684656096205</v>
      </c>
      <c r="D2440" s="208">
        <f t="shared" ref="D2440:D2503" si="193">-C2440*$D$2*$H$2</f>
        <v>-0.31552443051006324</v>
      </c>
      <c r="E2440" s="208">
        <f>-((C2440-C2439)/($A$3))*$E$2*'PID Reaction'!$H$4</f>
        <v>-6.4178427381515268</v>
      </c>
      <c r="F2440" s="208">
        <f t="shared" ref="F2440:F2503" si="194">F2439+$F$3*(E2440-F2439)</f>
        <v>-3.5485825493861163</v>
      </c>
    </row>
    <row r="2441" spans="1:6" x14ac:dyDescent="0.25">
      <c r="A2441" s="208">
        <f t="shared" si="191"/>
        <v>0.30437499999998036</v>
      </c>
      <c r="B2441" s="208">
        <f t="shared" si="190"/>
        <v>5.3123459107573979E-3</v>
      </c>
      <c r="C2441" s="208">
        <f t="shared" si="192"/>
        <v>0.21430915305721415</v>
      </c>
      <c r="D2441" s="208">
        <f t="shared" si="193"/>
        <v>-0.41184647179617073</v>
      </c>
      <c r="E2441" s="208">
        <f>-((C2441-C2440)/($A$3))*$E$2*'PID Reaction'!$H$4</f>
        <v>-6.3635280327641661</v>
      </c>
      <c r="F2441" s="208">
        <f t="shared" si="194"/>
        <v>-3.68123373014866</v>
      </c>
    </row>
    <row r="2442" spans="1:6" x14ac:dyDescent="0.25">
      <c r="A2442" s="208">
        <f t="shared" si="191"/>
        <v>0.30449999999998034</v>
      </c>
      <c r="B2442" s="208">
        <f t="shared" si="190"/>
        <v>5.3145275723223903E-3</v>
      </c>
      <c r="C2442" s="208">
        <f t="shared" si="192"/>
        <v>0.26387304995762134</v>
      </c>
      <c r="D2442" s="208">
        <f t="shared" si="193"/>
        <v>-0.50709539502555923</v>
      </c>
      <c r="E2442" s="208">
        <f>-((C2442-C2441)/($A$3))*$E$2*'PID Reaction'!$H$4</f>
        <v>-6.2926323504756967</v>
      </c>
      <c r="F2442" s="208">
        <f t="shared" si="194"/>
        <v>-3.8042929909668692</v>
      </c>
    </row>
    <row r="2443" spans="1:6" x14ac:dyDescent="0.25">
      <c r="A2443" s="208">
        <f t="shared" si="191"/>
        <v>0.30462499999998033</v>
      </c>
      <c r="B2443" s="208">
        <f t="shared" si="190"/>
        <v>5.3167092338873827E-3</v>
      </c>
      <c r="C2443" s="208">
        <f t="shared" si="192"/>
        <v>0.31274939226189341</v>
      </c>
      <c r="D2443" s="208">
        <f t="shared" si="193"/>
        <v>-0.60102301708537109</v>
      </c>
      <c r="E2443" s="208">
        <f>-((C2443-C2442)/($A$3))*$E$2*'PID Reaction'!$H$4</f>
        <v>-6.2053404189503807</v>
      </c>
      <c r="F2443" s="208">
        <f t="shared" si="194"/>
        <v>-3.9174396853769742</v>
      </c>
    </row>
    <row r="2444" spans="1:6" x14ac:dyDescent="0.25">
      <c r="A2444" s="208">
        <f t="shared" si="191"/>
        <v>0.30474999999998031</v>
      </c>
      <c r="B2444" s="208">
        <f t="shared" si="190"/>
        <v>5.318890895452376E-3</v>
      </c>
      <c r="C2444" s="208">
        <f t="shared" si="192"/>
        <v>0.36081082648016155</v>
      </c>
      <c r="D2444" s="208">
        <f t="shared" si="193"/>
        <v>-0.69338459767998573</v>
      </c>
      <c r="E2444" s="208">
        <f>-((C2444-C2443)/($A$3))*$E$2*'PID Reaction'!$H$4</f>
        <v>-6.1018796883513229</v>
      </c>
      <c r="F2444" s="208">
        <f t="shared" si="194"/>
        <v>-4.020378995360252</v>
      </c>
    </row>
    <row r="2445" spans="1:6" x14ac:dyDescent="0.25">
      <c r="A2445" s="208">
        <f t="shared" si="191"/>
        <v>0.3048749999999803</v>
      </c>
      <c r="B2445" s="208">
        <f t="shared" si="190"/>
        <v>5.3210725570173685E-3</v>
      </c>
      <c r="C2445" s="208">
        <f t="shared" si="192"/>
        <v>0.40793212246856114</v>
      </c>
      <c r="D2445" s="208">
        <f t="shared" si="193"/>
        <v>-0.7839394770327327</v>
      </c>
      <c r="E2445" s="208">
        <f>-((C2445-C2444)/($A$3))*$E$2*'PID Reaction'!$H$4</f>
        <v>-5.9825197386872118</v>
      </c>
      <c r="F2445" s="208">
        <f t="shared" si="194"/>
        <v>-4.1128426995284295</v>
      </c>
    </row>
    <row r="2446" spans="1:6" x14ac:dyDescent="0.25">
      <c r="A2446" s="208">
        <f t="shared" si="191"/>
        <v>0.30499999999998029</v>
      </c>
      <c r="B2446" s="208">
        <f t="shared" si="190"/>
        <v>5.3232542185823609E-3</v>
      </c>
      <c r="C2446" s="208">
        <f t="shared" si="192"/>
        <v>0.4539904997323766</v>
      </c>
      <c r="D2446" s="208">
        <f t="shared" si="193"/>
        <v>-0.87245170295569752</v>
      </c>
      <c r="E2446" s="208">
        <f>-((C2446-C2445)/($A$3))*$E$2*'PID Reaction'!$H$4</f>
        <v>-5.8475715774140093</v>
      </c>
      <c r="F2446" s="208">
        <f t="shared" si="194"/>
        <v>-4.1945898720094608</v>
      </c>
    </row>
    <row r="2447" spans="1:6" x14ac:dyDescent="0.25">
      <c r="A2447" s="208">
        <f t="shared" si="191"/>
        <v>0.30512499999998027</v>
      </c>
      <c r="B2447" s="208">
        <f t="shared" si="190"/>
        <v>5.3254358801473533E-3</v>
      </c>
      <c r="C2447" s="208">
        <f t="shared" si="192"/>
        <v>0.498865947345909</v>
      </c>
      <c r="D2447" s="208">
        <f t="shared" si="193"/>
        <v>-0.95869064565252726</v>
      </c>
      <c r="E2447" s="208">
        <f>-((C2447-C2446)/($A$3))*$E$2*'PID Reaction'!$H$4</f>
        <v>-5.6973868290140732</v>
      </c>
      <c r="F2447" s="208">
        <f t="shared" si="194"/>
        <v>-4.2654075102089024</v>
      </c>
    </row>
    <row r="2448" spans="1:6" x14ac:dyDescent="0.25">
      <c r="A2448" s="208">
        <f t="shared" si="191"/>
        <v>0.30524999999998026</v>
      </c>
      <c r="B2448" s="208">
        <f t="shared" si="190"/>
        <v>5.3276175417123466E-3</v>
      </c>
      <c r="C2448" s="208">
        <f t="shared" si="192"/>
        <v>0.54244153665634776</v>
      </c>
      <c r="D2448" s="208">
        <f t="shared" si="193"/>
        <v>-1.0424315986539698</v>
      </c>
      <c r="E2448" s="208">
        <f>-((C2448-C2447)/($A$3))*$E$2*'PID Reaction'!$H$4</f>
        <v>-5.5323568188533043</v>
      </c>
      <c r="F2448" s="208">
        <f t="shared" si="194"/>
        <v>-4.325111089816521</v>
      </c>
    </row>
    <row r="2449" spans="1:6" x14ac:dyDescent="0.25">
      <c r="A2449" s="208">
        <f t="shared" si="191"/>
        <v>0.30537499999998025</v>
      </c>
      <c r="B2449" s="208">
        <f t="shared" si="190"/>
        <v>5.3297992032773391E-3</v>
      </c>
      <c r="C2449" s="208">
        <f t="shared" si="192"/>
        <v>0.58460372595593513</v>
      </c>
      <c r="D2449" s="208">
        <f t="shared" si="193"/>
        <v>-1.1234563643185589</v>
      </c>
      <c r="E2449" s="208">
        <f>-((C2449-C2448)/($A$3))*$E$2*'PID Reaction'!$H$4</f>
        <v>-5.3529115534756118</v>
      </c>
      <c r="F2449" s="208">
        <f t="shared" si="194"/>
        <v>-4.3735450456063347</v>
      </c>
    </row>
    <row r="2450" spans="1:6" x14ac:dyDescent="0.25">
      <c r="A2450" s="208">
        <f t="shared" si="191"/>
        <v>0.30549999999998023</v>
      </c>
      <c r="B2450" s="208">
        <f t="shared" si="190"/>
        <v>5.3319808648423315E-3</v>
      </c>
      <c r="C2450" s="208">
        <f t="shared" si="192"/>
        <v>0.62524265632939413</v>
      </c>
      <c r="D2450" s="208">
        <f t="shared" si="193"/>
        <v>-1.20155382237445</v>
      </c>
      <c r="E2450" s="208">
        <f>-((C2450-C2449)/($A$3))*$E$2*'PID Reaction'!$H$4</f>
        <v>-5.159518600214354</v>
      </c>
      <c r="F2450" s="208">
        <f t="shared" si="194"/>
        <v>-4.4105831767824206</v>
      </c>
    </row>
    <row r="2451" spans="1:6" x14ac:dyDescent="0.25">
      <c r="A2451" s="208">
        <f t="shared" si="191"/>
        <v>0.30562499999998022</v>
      </c>
      <c r="B2451" s="208">
        <f t="shared" si="190"/>
        <v>5.3341625264073248E-3</v>
      </c>
      <c r="C2451" s="208">
        <f t="shared" si="192"/>
        <v>0.66425243790524813</v>
      </c>
      <c r="D2451" s="208">
        <f t="shared" si="193"/>
        <v>-1.2765204800200316</v>
      </c>
      <c r="E2451" s="208">
        <f>-((C2451-C2450)/($A$3))*$E$2*'PID Reaction'!$H$4</f>
        <v>-4.9526818688704228</v>
      </c>
      <c r="F2451" s="208">
        <f t="shared" si="194"/>
        <v>-4.4361289758111848</v>
      </c>
    </row>
    <row r="2452" spans="1:6" x14ac:dyDescent="0.25">
      <c r="A2452" s="208">
        <f t="shared" si="191"/>
        <v>0.3057499999999802</v>
      </c>
      <c r="B2452" s="208">
        <f t="shared" si="190"/>
        <v>5.3363441879723172E-3</v>
      </c>
      <c r="C2452" s="208">
        <f t="shared" si="192"/>
        <v>0.70153142576509397</v>
      </c>
      <c r="D2452" s="208">
        <f t="shared" si="193"/>
        <v>-1.3481610021498118</v>
      </c>
      <c r="E2452" s="208">
        <f>-((C2452-C2451)/($A$3))*$E$2*'PID Reaction'!$H$4</f>
        <v>-4.7329402986860281</v>
      </c>
      <c r="F2452" s="208">
        <f t="shared" si="194"/>
        <v>-4.4501158798828726</v>
      </c>
    </row>
    <row r="2453" spans="1:6" x14ac:dyDescent="0.25">
      <c r="A2453" s="208">
        <f t="shared" si="191"/>
        <v>0.30587499999998019</v>
      </c>
      <c r="B2453" s="208">
        <f t="shared" si="190"/>
        <v>5.3385258495373096E-3</v>
      </c>
      <c r="C2453" s="208">
        <f t="shared" si="192"/>
        <v>0.73698248479247697</v>
      </c>
      <c r="D2453" s="208">
        <f t="shared" si="193"/>
        <v>-1.4162887203250947</v>
      </c>
      <c r="E2453" s="208">
        <f>-((C2453-C2452)/($A$3))*$E$2*'PID Reaction'!$H$4</f>
        <v>-4.5008664541165446</v>
      </c>
      <c r="F2453" s="208">
        <f t="shared" si="194"/>
        <v>-4.4525074443505419</v>
      </c>
    </row>
    <row r="2454" spans="1:6" x14ac:dyDescent="0.25">
      <c r="A2454" s="208">
        <f t="shared" si="191"/>
        <v>0.30599999999998018</v>
      </c>
      <c r="B2454" s="208">
        <f t="shared" si="190"/>
        <v>5.3407075111023021E-3</v>
      </c>
      <c r="C2454" s="208">
        <f t="shared" si="192"/>
        <v>0.7705132427706276</v>
      </c>
      <c r="D2454" s="208">
        <f t="shared" si="193"/>
        <v>-1.480726119162026</v>
      </c>
      <c r="E2454" s="208">
        <f>-((C2454-C2453)/($A$3))*$E$2*'PID Reaction'!$H$4</f>
        <v>-4.2570650329060049</v>
      </c>
      <c r="F2454" s="208">
        <f t="shared" si="194"/>
        <v>-4.4432974376906316</v>
      </c>
    </row>
    <row r="2455" spans="1:6" x14ac:dyDescent="0.25">
      <c r="A2455" s="208">
        <f t="shared" si="191"/>
        <v>0.30612499999998016</v>
      </c>
      <c r="B2455" s="208">
        <f t="shared" si="190"/>
        <v>5.3428891726672954E-3</v>
      </c>
      <c r="C2455" s="208">
        <f t="shared" si="192"/>
        <v>0.80203633106994709</v>
      </c>
      <c r="D2455" s="208">
        <f t="shared" si="193"/>
        <v>-1.5413052988703602</v>
      </c>
      <c r="E2455" s="208">
        <f>-((C2455-C2454)/($A$3))*$E$2*'PID Reaction'!$H$4</f>
        <v>-4.002171290481602</v>
      </c>
      <c r="F2455" s="208">
        <f t="shared" si="194"/>
        <v>-4.422509857739958</v>
      </c>
    </row>
    <row r="2456" spans="1:6" x14ac:dyDescent="0.25">
      <c r="A2456" s="208">
        <f t="shared" si="191"/>
        <v>0.30624999999998015</v>
      </c>
      <c r="B2456" s="208">
        <f t="shared" si="190"/>
        <v>5.3450708342322878E-3</v>
      </c>
      <c r="C2456" s="208">
        <f t="shared" si="192"/>
        <v>0.83146961229803951</v>
      </c>
      <c r="D2456" s="208">
        <f t="shared" si="193"/>
        <v>-1.5978684127376344</v>
      </c>
      <c r="E2456" s="208">
        <f>-((C2456-C2455)/($A$3))*$E$2*'PID Reaction'!$H$4</f>
        <v>-3.7368493847186119</v>
      </c>
      <c r="F2456" s="208">
        <f t="shared" si="194"/>
        <v>-4.3901988691664462</v>
      </c>
    </row>
    <row r="2457" spans="1:6" x14ac:dyDescent="0.25">
      <c r="A2457" s="208">
        <f t="shared" si="191"/>
        <v>0.30637499999998014</v>
      </c>
      <c r="B2457" s="208">
        <f t="shared" si="190"/>
        <v>5.3472524957972802E-3</v>
      </c>
      <c r="C2457" s="208">
        <f t="shared" si="192"/>
        <v>0.85873639431908788</v>
      </c>
      <c r="D2457" s="208">
        <f t="shared" si="193"/>
        <v>-1.650268078418764</v>
      </c>
      <c r="E2457" s="208">
        <f>-((C2457-C2456)/($A$3))*$E$2*'PID Reaction'!$H$4</f>
        <v>-3.4617906453923015</v>
      </c>
      <c r="F2457" s="208">
        <f t="shared" si="194"/>
        <v>-4.3464486623363285</v>
      </c>
    </row>
    <row r="2458" spans="1:6" x14ac:dyDescent="0.25">
      <c r="A2458" s="208">
        <f t="shared" si="191"/>
        <v>0.30649999999998012</v>
      </c>
      <c r="B2458" s="208">
        <f t="shared" si="190"/>
        <v>5.3494341573622735E-3</v>
      </c>
      <c r="C2458" s="208">
        <f t="shared" si="192"/>
        <v>0.88376563008489917</v>
      </c>
      <c r="D2458" s="208">
        <f t="shared" si="193"/>
        <v>-1.6983677619593542</v>
      </c>
      <c r="E2458" s="208">
        <f>-((C2458-C2457)/($A$3))*$E$2*'PID Reaction'!$H$4</f>
        <v>-3.1777117728274007</v>
      </c>
      <c r="F2458" s="208">
        <f t="shared" si="194"/>
        <v>-4.2913732339454187</v>
      </c>
    </row>
    <row r="2459" spans="1:6" x14ac:dyDescent="0.25">
      <c r="A2459" s="208">
        <f t="shared" si="191"/>
        <v>0.30662499999998011</v>
      </c>
      <c r="B2459" s="208">
        <f t="shared" si="190"/>
        <v>5.3516158189272659E-3</v>
      </c>
      <c r="C2459" s="208">
        <f t="shared" si="192"/>
        <v>0.90649210275693148</v>
      </c>
      <c r="D2459" s="208">
        <f t="shared" si="193"/>
        <v>-1.7420421335521055</v>
      </c>
      <c r="E2459" s="208">
        <f>-((C2459-C2458)/($A$3))*$E$2*'PID Reaction'!$H$4</f>
        <v>-2.8853529704412226</v>
      </c>
      <c r="F2459" s="208">
        <f t="shared" si="194"/>
        <v>-4.2251160899860709</v>
      </c>
    </row>
    <row r="2460" spans="1:6" x14ac:dyDescent="0.25">
      <c r="A2460" s="208">
        <f t="shared" si="191"/>
        <v>0.30674999999998009</v>
      </c>
      <c r="B2460" s="208">
        <f t="shared" si="190"/>
        <v>5.3537974804922584E-3</v>
      </c>
      <c r="C2460" s="208">
        <f t="shared" si="192"/>
        <v>0.92685659563706668</v>
      </c>
      <c r="D2460" s="208">
        <f t="shared" si="193"/>
        <v>-1.7811773940995768</v>
      </c>
      <c r="E2460" s="208">
        <f>-((C2460-C2459)/($A$3))*$E$2*'PID Reaction'!$H$4</f>
        <v>-2.585476016061965</v>
      </c>
      <c r="F2460" s="208">
        <f t="shared" si="194"/>
        <v>-4.1478498718244996</v>
      </c>
    </row>
    <row r="2461" spans="1:6" x14ac:dyDescent="0.25">
      <c r="A2461" s="208">
        <f t="shared" si="191"/>
        <v>0.30687499999998008</v>
      </c>
      <c r="B2461" s="208">
        <f t="shared" si="190"/>
        <v>5.3559791420572508E-3</v>
      </c>
      <c r="C2461" s="208">
        <f t="shared" si="192"/>
        <v>0.94480604646421296</v>
      </c>
      <c r="D2461" s="208">
        <f t="shared" si="193"/>
        <v>-1.8156715717321366</v>
      </c>
      <c r="E2461" s="208">
        <f>-((C2461-C2460)/($A$3))*$E$2*'PID Reaction'!$H$4</f>
        <v>-2.2788622770144906</v>
      </c>
      <c r="F2461" s="208">
        <f t="shared" si="194"/>
        <v>-4.0597759063619163</v>
      </c>
    </row>
    <row r="2462" spans="1:6" x14ac:dyDescent="0.25">
      <c r="A2462" s="208">
        <f t="shared" si="191"/>
        <v>0.30699999999998007</v>
      </c>
      <c r="B2462" s="208">
        <f t="shared" si="190"/>
        <v>5.3581608036222441E-3</v>
      </c>
      <c r="C2462" s="208">
        <f t="shared" si="192"/>
        <v>0.96029368567466988</v>
      </c>
      <c r="D2462" s="208">
        <f t="shared" si="193"/>
        <v>-1.8454347875084403</v>
      </c>
      <c r="E2462" s="208">
        <f>-((C2462-C2461)/($A$3))*$E$2*'PID Reaction'!$H$4</f>
        <v>-1.966310674159611</v>
      </c>
      <c r="F2462" s="208">
        <f t="shared" si="194"/>
        <v>-3.9611236814514301</v>
      </c>
    </row>
    <row r="2463" spans="1:6" x14ac:dyDescent="0.25">
      <c r="A2463" s="208">
        <f t="shared" si="191"/>
        <v>0.30712499999998005</v>
      </c>
      <c r="B2463" s="208">
        <f t="shared" si="190"/>
        <v>5.3603424651872365E-3</v>
      </c>
      <c r="C2463" s="208">
        <f t="shared" si="192"/>
        <v>0.97327915826620426</v>
      </c>
      <c r="D2463" s="208">
        <f t="shared" si="193"/>
        <v>-1.8703894896064956</v>
      </c>
      <c r="E2463" s="208">
        <f>-((C2463-C2462)/($A$3))*$E$2*'PID Reaction'!$H$4</f>
        <v>-1.6486356002212041</v>
      </c>
      <c r="F2463" s="208">
        <f t="shared" si="194"/>
        <v>-3.8521502479388277</v>
      </c>
    </row>
    <row r="2464" spans="1:6" x14ac:dyDescent="0.25">
      <c r="A2464" s="208">
        <f t="shared" si="191"/>
        <v>0.30724999999998004</v>
      </c>
      <c r="B2464" s="208">
        <f t="shared" si="190"/>
        <v>5.362524126752229E-3</v>
      </c>
      <c r="C2464" s="208">
        <f t="shared" si="192"/>
        <v>0.98372862894807234</v>
      </c>
      <c r="D2464" s="208">
        <f t="shared" si="193"/>
        <v>-1.8904706553946689</v>
      </c>
      <c r="E2464" s="208">
        <f>-((C2464-C2463)/($A$3))*$E$2*'PID Reaction'!$H$4</f>
        <v>-1.326664797769971</v>
      </c>
      <c r="F2464" s="208">
        <f t="shared" si="194"/>
        <v>-3.7331395498838518</v>
      </c>
    </row>
    <row r="2465" spans="1:6" x14ac:dyDescent="0.25">
      <c r="A2465" s="208">
        <f t="shared" si="191"/>
        <v>0.30737499999998003</v>
      </c>
      <c r="B2465" s="208">
        <f t="shared" si="190"/>
        <v>5.3647057883172214E-3</v>
      </c>
      <c r="C2465" s="208">
        <f t="shared" si="192"/>
        <v>0.99161487030316298</v>
      </c>
      <c r="D2465" s="208">
        <f t="shared" si="193"/>
        <v>-1.9056259608564006</v>
      </c>
      <c r="E2465" s="208">
        <f>-((C2465-C2464)/($A$3))*$E$2*'PID Reaction'!$H$4</f>
        <v>-1.0012372024423075</v>
      </c>
      <c r="F2465" s="208">
        <f t="shared" si="194"/>
        <v>-3.6044016847081459</v>
      </c>
    </row>
    <row r="2466" spans="1:6" x14ac:dyDescent="0.25">
      <c r="A2466" s="208">
        <f t="shared" si="191"/>
        <v>0.30749999999998001</v>
      </c>
      <c r="B2466" s="208">
        <f t="shared" si="190"/>
        <v>5.3668874498822147E-3</v>
      </c>
      <c r="C2466" s="208">
        <f t="shared" si="192"/>
        <v>0.99691733373248781</v>
      </c>
      <c r="D2466" s="208">
        <f t="shared" si="193"/>
        <v>-1.9158159169270712</v>
      </c>
      <c r="E2466" s="208">
        <f>-((C2466-C2465)/($A$3))*$E$2*'PID Reaction'!$H$4</f>
        <v>-0.67320075698708071</v>
      </c>
      <c r="F2466" s="208">
        <f t="shared" si="194"/>
        <v>-3.4662720951972847</v>
      </c>
    </row>
    <row r="2467" spans="1:6" x14ac:dyDescent="0.25">
      <c r="A2467" s="208">
        <f t="shared" si="191"/>
        <v>0.30762499999998</v>
      </c>
      <c r="B2467" s="208">
        <f t="shared" si="190"/>
        <v>5.3690691114472071E-3</v>
      </c>
      <c r="C2467" s="208">
        <f t="shared" si="192"/>
        <v>0.99962220299712223</v>
      </c>
      <c r="D2467" s="208">
        <f t="shared" si="193"/>
        <v>-1.9210139723876898</v>
      </c>
      <c r="E2467" s="208">
        <f>-((C2467-C2466)/($A$3))*$E$2*'PID Reaction'!$H$4</f>
        <v>-0.34341020183798643</v>
      </c>
      <c r="F2467" s="208">
        <f t="shared" si="194"/>
        <v>-3.3191106954619887</v>
      </c>
    </row>
    <row r="2468" spans="1:6" x14ac:dyDescent="0.25">
      <c r="A2468" s="208">
        <f t="shared" si="191"/>
        <v>0.30774999999997998</v>
      </c>
      <c r="B2468" s="208">
        <f t="shared" si="190"/>
        <v>5.3712507730121995E-3</v>
      </c>
      <c r="C2468" s="208">
        <f t="shared" si="192"/>
        <v>0.9997224302181934</v>
      </c>
      <c r="D2468" s="208">
        <f t="shared" si="193"/>
        <v>-1.9212065830475111</v>
      </c>
      <c r="E2468" s="208">
        <f>-((C2468-C2467)/($A$3))*$E$2*'PID Reaction'!$H$4</f>
        <v>-1.2724847987195699E-2</v>
      </c>
      <c r="F2468" s="208">
        <f t="shared" si="194"/>
        <v>-3.1633009331365876</v>
      </c>
    </row>
    <row r="2469" spans="1:6" x14ac:dyDescent="0.25">
      <c r="A2469" s="208">
        <f t="shared" si="191"/>
        <v>0.30787499999997997</v>
      </c>
      <c r="B2469" s="208">
        <f t="shared" si="190"/>
        <v>5.3734324345771928E-3</v>
      </c>
      <c r="C2469" s="208">
        <f t="shared" si="192"/>
        <v>0.99721775424100179</v>
      </c>
      <c r="D2469" s="208">
        <f t="shared" si="193"/>
        <v>-1.9163932470351031</v>
      </c>
      <c r="E2469" s="208">
        <f>-((C2469-C2468)/($A$3))*$E$2*'PID Reaction'!$H$4</f>
        <v>0.31799366206424767</v>
      </c>
      <c r="F2469" s="208">
        <f t="shared" si="194"/>
        <v>-2.9992487902576155</v>
      </c>
    </row>
    <row r="2470" spans="1:6" x14ac:dyDescent="0.25">
      <c r="A2470" s="208">
        <f t="shared" si="191"/>
        <v>0.30799999999997996</v>
      </c>
      <c r="B2470" s="208">
        <f t="shared" si="190"/>
        <v>5.3756140961421853E-3</v>
      </c>
      <c r="C2470" s="208">
        <f t="shared" si="192"/>
        <v>0.9921147013155035</v>
      </c>
      <c r="D2470" s="208">
        <f t="shared" si="193"/>
        <v>-1.9065865061060556</v>
      </c>
      <c r="E2470" s="208">
        <f>-((C2470-C2469)/($A$3))*$E$2*'PID Reaction'!$H$4</f>
        <v>0.64788359942126228</v>
      </c>
      <c r="F2470" s="208">
        <f t="shared" si="194"/>
        <v>-2.8273817254263474</v>
      </c>
    </row>
    <row r="2471" spans="1:6" x14ac:dyDescent="0.25">
      <c r="A2471" s="208">
        <f t="shared" si="191"/>
        <v>0.30812499999997994</v>
      </c>
      <c r="B2471" s="208">
        <f t="shared" si="190"/>
        <v>5.3777957577071777E-3</v>
      </c>
      <c r="C2471" s="208">
        <f t="shared" si="192"/>
        <v>0.98442656809133267</v>
      </c>
      <c r="D2471" s="208">
        <f t="shared" si="193"/>
        <v>-1.8918119129638378</v>
      </c>
      <c r="E2471" s="208">
        <f>-((C2471-C2470)/($A$3))*$E$2*'PID Reaction'!$H$4</f>
        <v>0.97608539414072903</v>
      </c>
      <c r="F2471" s="208">
        <f t="shared" si="194"/>
        <v>-2.6481475600113136</v>
      </c>
    </row>
    <row r="2472" spans="1:6" x14ac:dyDescent="0.25">
      <c r="A2472" s="208">
        <f t="shared" si="191"/>
        <v>0.30824999999997993</v>
      </c>
      <c r="B2472" s="208">
        <f t="shared" si="190"/>
        <v>5.3799774192721701E-3</v>
      </c>
      <c r="C2472" s="208">
        <f t="shared" si="192"/>
        <v>0.9741733869717033</v>
      </c>
      <c r="D2472" s="208">
        <f t="shared" si="193"/>
        <v>-1.8721079646790013</v>
      </c>
      <c r="E2472" s="208">
        <f>-((C2472-C2471)/($A$3))*$E$2*'PID Reaction'!$H$4</f>
        <v>1.3017438749481436</v>
      </c>
      <c r="F2472" s="208">
        <f t="shared" si="194"/>
        <v>-2.4620133112931253</v>
      </c>
    </row>
    <row r="2473" spans="1:6" x14ac:dyDescent="0.25">
      <c r="A2473" s="208">
        <f t="shared" si="191"/>
        <v>0.30837499999997992</v>
      </c>
      <c r="B2473" s="208">
        <f t="shared" si="190"/>
        <v>5.3821590808371634E-3</v>
      </c>
      <c r="C2473" s="208">
        <f t="shared" si="192"/>
        <v>0.96138187391644159</v>
      </c>
      <c r="D2473" s="208">
        <f t="shared" si="193"/>
        <v>-1.8475260023801827</v>
      </c>
      <c r="E2473" s="208">
        <f>-((C2473-C2472)/($A$3))*$E$2*'PID Reaction'!$H$4</f>
        <v>1.6240104974960274</v>
      </c>
      <c r="F2473" s="208">
        <f t="shared" si="194"/>
        <v>-2.2694639755918504</v>
      </c>
    </row>
    <row r="2474" spans="1:6" x14ac:dyDescent="0.25">
      <c r="A2474" s="208">
        <f t="shared" si="191"/>
        <v>0.3084999999999799</v>
      </c>
      <c r="B2474" s="208">
        <f t="shared" si="190"/>
        <v>5.3843407424021559E-3</v>
      </c>
      <c r="C2474" s="208">
        <f t="shared" si="192"/>
        <v>0.94608535883019984</v>
      </c>
      <c r="D2474" s="208">
        <f t="shared" si="193"/>
        <v>-1.8181300774783484</v>
      </c>
      <c r="E2474" s="208">
        <f>-((C2474-C2473)/($A$3))*$E$2*'PID Reaction'!$H$4</f>
        <v>1.9420455553492517</v>
      </c>
      <c r="F2474" s="208">
        <f t="shared" si="194"/>
        <v>-2.071001264547931</v>
      </c>
    </row>
    <row r="2475" spans="1:6" x14ac:dyDescent="0.25">
      <c r="A2475" s="208">
        <f t="shared" si="191"/>
        <v>0.30862499999997989</v>
      </c>
      <c r="B2475" s="208">
        <f t="shared" si="190"/>
        <v>5.3865224039671483E-3</v>
      </c>
      <c r="C2475" s="208">
        <f t="shared" si="192"/>
        <v>0.92832369871715559</v>
      </c>
      <c r="D2475" s="208">
        <f t="shared" si="193"/>
        <v>-1.7839967847727067</v>
      </c>
      <c r="E2475" s="208">
        <f>-((C2475-C2474)/($A$3))*$E$2*'PID Reaction'!$H$4</f>
        <v>2.2550203679520986</v>
      </c>
      <c r="F2475" s="208">
        <f t="shared" si="194"/>
        <v>-1.8671422978489418</v>
      </c>
    </row>
    <row r="2476" spans="1:6" x14ac:dyDescent="0.25">
      <c r="A2476" s="208">
        <f t="shared" si="191"/>
        <v>0.30874999999997987</v>
      </c>
      <c r="B2476" s="208">
        <f t="shared" si="190"/>
        <v>5.3887040655321416E-3</v>
      </c>
      <c r="C2476" s="208">
        <f t="shared" si="192"/>
        <v>0.90814317382851739</v>
      </c>
      <c r="D2476" s="208">
        <f t="shared" si="193"/>
        <v>-1.7452150628732153</v>
      </c>
      <c r="E2476" s="208">
        <f>-((C2476-C2475)/($A$3))*$E$2*'PID Reaction'!$H$4</f>
        <v>2.562119439861505</v>
      </c>
      <c r="F2476" s="208">
        <f t="shared" si="194"/>
        <v>-1.6584182558086793</v>
      </c>
    </row>
    <row r="2477" spans="1:6" x14ac:dyDescent="0.25">
      <c r="A2477" s="208">
        <f t="shared" si="191"/>
        <v>0.30887499999997986</v>
      </c>
      <c r="B2477" s="208">
        <f t="shared" si="190"/>
        <v>5.390885727097134E-3</v>
      </c>
      <c r="C2477" s="208">
        <f t="shared" si="192"/>
        <v>0.88559636707357059</v>
      </c>
      <c r="D2477" s="208">
        <f t="shared" si="193"/>
        <v>-1.7018859624599636</v>
      </c>
      <c r="E2477" s="208">
        <f>-((C2477-C2476)/($A$3))*$E$2*'PID Reaction'!$H$4</f>
        <v>2.8625425856080451</v>
      </c>
      <c r="F2477" s="208">
        <f t="shared" si="194"/>
        <v>-1.4453729953102505</v>
      </c>
    </row>
    <row r="2478" spans="1:6" x14ac:dyDescent="0.25">
      <c r="A2478" s="208">
        <f t="shared" si="191"/>
        <v>0.30899999999997985</v>
      </c>
      <c r="B2478" s="208">
        <f t="shared" si="190"/>
        <v>5.3930673886621264E-3</v>
      </c>
      <c r="C2478" s="208">
        <f t="shared" si="192"/>
        <v>0.86074202700813518</v>
      </c>
      <c r="D2478" s="208">
        <f t="shared" si="193"/>
        <v>-1.6541223829826139</v>
      </c>
      <c r="E2478" s="208">
        <f>-((C2478-C2477)/($A$3))*$E$2*'PID Reaction'!$H$4</f>
        <v>3.1555070147076791</v>
      </c>
      <c r="F2478" s="208">
        <f t="shared" si="194"/>
        <v>-1.2285616327174436</v>
      </c>
    </row>
    <row r="2479" spans="1:6" x14ac:dyDescent="0.25">
      <c r="A2479" s="208">
        <f t="shared" si="191"/>
        <v>0.30912499999997983</v>
      </c>
      <c r="B2479" s="208">
        <f t="shared" si="190"/>
        <v>5.3952490502271189E-3</v>
      </c>
      <c r="C2479" s="208">
        <f t="shared" si="192"/>
        <v>0.83364491475788172</v>
      </c>
      <c r="D2479" s="208">
        <f t="shared" si="193"/>
        <v>-1.6020487784868118</v>
      </c>
      <c r="E2479" s="208">
        <f>-((C2479-C2478)/($A$3))*$E$2*'PID Reaction'!$H$4</f>
        <v>3.4402493712921793</v>
      </c>
      <c r="F2479" s="208">
        <f t="shared" si="194"/>
        <v>-1.0085490974495064</v>
      </c>
    </row>
    <row r="2480" spans="1:6" x14ac:dyDescent="0.25">
      <c r="A2480" s="208">
        <f t="shared" si="191"/>
        <v>0.30924999999997982</v>
      </c>
      <c r="B2480" s="208">
        <f t="shared" si="190"/>
        <v>5.3974307117921122E-3</v>
      </c>
      <c r="C2480" s="208">
        <f t="shared" si="192"/>
        <v>0.80437563527498412</v>
      </c>
      <c r="D2480" s="208">
        <f t="shared" si="193"/>
        <v>-1.5458008333333479</v>
      </c>
      <c r="E2480" s="208">
        <f>-((C2480-C2479)/($A$3))*$E$2*'PID Reaction'!$H$4</f>
        <v>3.7160277231486778</v>
      </c>
      <c r="F2480" s="208">
        <f t="shared" si="194"/>
        <v>-0.78590865998582826</v>
      </c>
    </row>
    <row r="2481" spans="1:6" x14ac:dyDescent="0.25">
      <c r="A2481" s="208">
        <f t="shared" si="191"/>
        <v>0.30937499999997981</v>
      </c>
      <c r="B2481" s="208">
        <f t="shared" si="190"/>
        <v>5.3996123733571046E-3</v>
      </c>
      <c r="C2481" s="208">
        <f t="shared" si="192"/>
        <v>0.77301045336796814</v>
      </c>
      <c r="D2481" s="208">
        <f t="shared" si="193"/>
        <v>-1.4855251086553591</v>
      </c>
      <c r="E2481" s="208">
        <f>-((C2481-C2480)/($A$3))*$E$2*'PID Reaction'!$H$4</f>
        <v>3.9821234949147484</v>
      </c>
      <c r="F2481" s="208">
        <f t="shared" si="194"/>
        <v>-0.56122043813709488</v>
      </c>
    </row>
    <row r="2482" spans="1:6" x14ac:dyDescent="0.25">
      <c r="A2482" s="208">
        <f t="shared" si="191"/>
        <v>0.30949999999997979</v>
      </c>
      <c r="B2482" s="208">
        <f t="shared" si="190"/>
        <v>5.401794034922097E-3</v>
      </c>
      <c r="C2482" s="208">
        <f t="shared" si="192"/>
        <v>0.73963109498416835</v>
      </c>
      <c r="D2482" s="208">
        <f t="shared" si="193"/>
        <v>-1.4213786604748757</v>
      </c>
      <c r="E2482" s="208">
        <f>-((C2482-C2481)/($A$3))*$E$2*'PID Reaction'!$H$4</f>
        <v>4.2378433404072222</v>
      </c>
      <c r="F2482" s="208">
        <f t="shared" si="194"/>
        <v>-0.33506988547533934</v>
      </c>
    </row>
    <row r="2483" spans="1:6" x14ac:dyDescent="0.25">
      <c r="A2483" s="208">
        <f t="shared" si="191"/>
        <v>0.30962499999997978</v>
      </c>
      <c r="B2483" s="208">
        <f t="shared" ref="B2483:B2546" si="195">RADIANS(A2483)</f>
        <v>5.4039756964870903E-3</v>
      </c>
      <c r="C2483" s="208">
        <f t="shared" si="192"/>
        <v>0.70432453426235864</v>
      </c>
      <c r="D2483" s="208">
        <f t="shared" si="193"/>
        <v>-1.3535286304733452</v>
      </c>
      <c r="E2483" s="208">
        <f>-((C2483-C2482)/($A$3))*$E$2*'PID Reaction'!$H$4</f>
        <v>4.4825209492409606</v>
      </c>
      <c r="F2483" s="208">
        <f t="shared" si="194"/>
        <v>-0.10804626586014565</v>
      </c>
    </row>
    <row r="2484" spans="1:6" x14ac:dyDescent="0.25">
      <c r="A2484" s="208">
        <f t="shared" si="191"/>
        <v>0.30974999999997976</v>
      </c>
      <c r="B2484" s="208">
        <f t="shared" si="195"/>
        <v>5.4061573580520828E-3</v>
      </c>
      <c r="C2484" s="208">
        <f t="shared" si="192"/>
        <v>0.66718276691076139</v>
      </c>
      <c r="D2484" s="208">
        <f t="shared" si="193"/>
        <v>-1.2821518104830867</v>
      </c>
      <c r="E2484" s="208">
        <f>-((C2484-C2483)/($A$3))*$E$2*'PID Reaction'!$H$4</f>
        <v>4.7155187829587861</v>
      </c>
      <c r="F2484" s="208">
        <f t="shared" si="194"/>
        <v>0.11925888196208503</v>
      </c>
    </row>
    <row r="2485" spans="1:6" x14ac:dyDescent="0.25">
      <c r="A2485" s="208">
        <f t="shared" si="191"/>
        <v>0.30987499999997975</v>
      </c>
      <c r="B2485" s="208">
        <f t="shared" si="195"/>
        <v>5.4083390196170752E-3</v>
      </c>
      <c r="C2485" s="208">
        <f t="shared" si="192"/>
        <v>0.62830257050041827</v>
      </c>
      <c r="D2485" s="208">
        <f t="shared" si="193"/>
        <v>-1.207434181833474</v>
      </c>
      <c r="E2485" s="208">
        <f>-((C2485-C2484)/($A$3))*$E$2*'PID Reaction'!$H$4</f>
        <v>4.9362297362571628</v>
      </c>
      <c r="F2485" s="208">
        <f t="shared" si="194"/>
        <v>0.34625328568822855</v>
      </c>
    </row>
    <row r="2486" spans="1:6" x14ac:dyDescent="0.25">
      <c r="A2486" s="208">
        <f t="shared" si="191"/>
        <v>0.30999999999997974</v>
      </c>
      <c r="B2486" s="208">
        <f t="shared" si="195"/>
        <v>5.4105206811820676E-3</v>
      </c>
      <c r="C2486" s="208">
        <f t="shared" si="192"/>
        <v>0.58778525229917544</v>
      </c>
      <c r="D2486" s="208">
        <f t="shared" si="193"/>
        <v>-1.1295704307534176</v>
      </c>
      <c r="E2486" s="208">
        <f>-((C2486-C2485)/($A$3))*$E$2*'PID Reaction'!$H$4</f>
        <v>5.144078718829789</v>
      </c>
      <c r="F2486" s="208">
        <f t="shared" si="194"/>
        <v>0.57234548269768548</v>
      </c>
    </row>
    <row r="2487" spans="1:6" x14ac:dyDescent="0.25">
      <c r="A2487" s="208">
        <f t="shared" si="191"/>
        <v>0.31012499999997972</v>
      </c>
      <c r="B2487" s="208">
        <f t="shared" si="195"/>
        <v>5.4127023427470609E-3</v>
      </c>
      <c r="C2487" s="208">
        <f t="shared" si="192"/>
        <v>0.54573638530265123</v>
      </c>
      <c r="D2487" s="208">
        <f t="shared" si="193"/>
        <v>-1.048763441091517</v>
      </c>
      <c r="E2487" s="208">
        <f>-((C2487-C2486)/($A$3))*$E$2*'PID Reaction'!$H$4</f>
        <v>5.3385241538787129</v>
      </c>
      <c r="F2487" s="208">
        <f t="shared" si="194"/>
        <v>0.79694636118386564</v>
      </c>
    </row>
    <row r="2488" spans="1:6" x14ac:dyDescent="0.25">
      <c r="A2488" s="208">
        <f t="shared" si="191"/>
        <v>0.31024999999997971</v>
      </c>
      <c r="B2488" s="208">
        <f t="shared" si="195"/>
        <v>5.4148840043120533E-3</v>
      </c>
      <c r="C2488" s="208">
        <f t="shared" si="192"/>
        <v>0.50226553315053479</v>
      </c>
      <c r="D2488" s="208">
        <f t="shared" si="193"/>
        <v>-0.96522376567670876</v>
      </c>
      <c r="E2488" s="208">
        <f>-((C2488-C2487)/($A$3))*$E$2*'PID Reaction'!$H$4</f>
        <v>5.5190593892327025</v>
      </c>
      <c r="F2488" s="208">
        <f t="shared" si="194"/>
        <v>1.0194706951589487</v>
      </c>
    </row>
    <row r="2489" spans="1:6" x14ac:dyDescent="0.25">
      <c r="A2489" s="208">
        <f t="shared" si="191"/>
        <v>0.31037499999997969</v>
      </c>
      <c r="B2489" s="208">
        <f t="shared" si="195"/>
        <v>5.4170656658770458E-3</v>
      </c>
      <c r="C2489" s="208">
        <f t="shared" si="192"/>
        <v>0.4574859646446503</v>
      </c>
      <c r="D2489" s="208">
        <f t="shared" si="193"/>
        <v>-0.87916907769621033</v>
      </c>
      <c r="E2489" s="208">
        <f>-((C2489-C2488)/($A$3))*$E$2*'PID Reaction'!$H$4</f>
        <v>5.6852140175070938</v>
      </c>
      <c r="F2489" s="208">
        <f t="shared" si="194"/>
        <v>1.2393386693343171</v>
      </c>
    </row>
    <row r="2490" spans="1:6" x14ac:dyDescent="0.25">
      <c r="A2490" s="208">
        <f t="shared" si="191"/>
        <v>0.31049999999997968</v>
      </c>
      <c r="B2490" s="208">
        <f t="shared" si="195"/>
        <v>5.4192473274420382E-3</v>
      </c>
      <c r="C2490" s="208">
        <f t="shared" si="192"/>
        <v>0.41151435861268226</v>
      </c>
      <c r="D2490" s="208">
        <f t="shared" si="193"/>
        <v>-0.79082360352033609</v>
      </c>
      <c r="E2490" s="208">
        <f>-((C2490-C2489)/($A$3))*$E$2*'PID Reaction'!$H$4</f>
        <v>5.8365551018186617</v>
      </c>
      <c r="F2490" s="208">
        <f t="shared" si="194"/>
        <v>1.4559773899031436</v>
      </c>
    </row>
    <row r="2491" spans="1:6" x14ac:dyDescent="0.25">
      <c r="A2491" s="208">
        <f t="shared" ref="A2491:A2554" si="196">A2490+$A$3</f>
        <v>0.31062499999997967</v>
      </c>
      <c r="B2491" s="208">
        <f t="shared" si="195"/>
        <v>5.4214289890070315E-3</v>
      </c>
      <c r="C2491" s="208">
        <f t="shared" ref="C2491:C2554" si="197">$C$2*COS(B2491*$B$2*360)</f>
        <v>0.36447049988687374</v>
      </c>
      <c r="D2491" s="208">
        <f t="shared" si="193"/>
        <v>-0.7004175384526008</v>
      </c>
      <c r="E2491" s="208">
        <f>-((C2491-C2490)/($A$3))*$E$2*'PID Reaction'!$H$4</f>
        <v>5.9726883038286491</v>
      </c>
      <c r="F2491" s="208">
        <f t="shared" si="194"/>
        <v>1.6688223772868018</v>
      </c>
    </row>
    <row r="2492" spans="1:6" x14ac:dyDescent="0.25">
      <c r="A2492" s="208">
        <f t="shared" si="196"/>
        <v>0.31074999999997965</v>
      </c>
      <c r="B2492" s="208">
        <f t="shared" si="195"/>
        <v>5.4236106505720239E-3</v>
      </c>
      <c r="C2492" s="208">
        <f t="shared" si="197"/>
        <v>0.3164769671894806</v>
      </c>
      <c r="D2492" s="208">
        <f t="shared" si="193"/>
        <v>-0.60818644692671253</v>
      </c>
      <c r="E2492" s="208">
        <f>-((C2492-C2491)/($A$3))*$E$2*'PID Reaction'!$H$4</f>
        <v>6.0932589112610342</v>
      </c>
      <c r="F2492" s="208">
        <f t="shared" si="194"/>
        <v>1.8773190369579178</v>
      </c>
    </row>
    <row r="2493" spans="1:6" x14ac:dyDescent="0.25">
      <c r="A2493" s="208">
        <f t="shared" si="196"/>
        <v>0.31087499999997964</v>
      </c>
      <c r="B2493" s="208">
        <f t="shared" si="195"/>
        <v>5.4257923121370163E-3</v>
      </c>
      <c r="C2493" s="208">
        <f t="shared" si="197"/>
        <v>0.26765881373825007</v>
      </c>
      <c r="D2493" s="208">
        <f t="shared" si="193"/>
        <v>-0.5143706487133447</v>
      </c>
      <c r="E2493" s="208">
        <f>-((C2493-C2492)/($A$3))*$E$2*'PID Reaction'!$H$4</f>
        <v>6.197952762168228</v>
      </c>
      <c r="F2493" s="208">
        <f t="shared" si="194"/>
        <v>2.0809241045075129</v>
      </c>
    </row>
    <row r="2494" spans="1:6" x14ac:dyDescent="0.25">
      <c r="A2494" s="208">
        <f t="shared" si="196"/>
        <v>0.31099999999997963</v>
      </c>
      <c r="B2494" s="208">
        <f t="shared" si="195"/>
        <v>5.4279739737020096E-3</v>
      </c>
      <c r="C2494" s="208">
        <f t="shared" si="197"/>
        <v>0.21814324140466279</v>
      </c>
      <c r="D2494" s="208">
        <f t="shared" si="193"/>
        <v>-0.41921459273699668</v>
      </c>
      <c r="E2494" s="208">
        <f>-((C2494-C2493)/($A$3))*$E$2*'PID Reaction'!$H$4</f>
        <v>6.2864970634722397</v>
      </c>
      <c r="F2494" s="208">
        <f t="shared" si="194"/>
        <v>2.2791070611878048</v>
      </c>
    </row>
    <row r="2495" spans="1:6" x14ac:dyDescent="0.25">
      <c r="A2495" s="208">
        <f t="shared" si="196"/>
        <v>0.31112499999997961</v>
      </c>
      <c r="B2495" s="208">
        <f t="shared" si="195"/>
        <v>5.4301556352670021E-3</v>
      </c>
      <c r="C2495" s="208">
        <f t="shared" si="197"/>
        <v>0.16805926927326734</v>
      </c>
      <c r="D2495" s="208">
        <f t="shared" si="193"/>
        <v>-0.3229662201332088</v>
      </c>
      <c r="E2495" s="208">
        <f>-((C2495-C2494)/($A$3))*$E$2*'PID Reaction'!$H$4</f>
        <v>6.3586611018019656</v>
      </c>
      <c r="F2495" s="208">
        <f t="shared" si="194"/>
        <v>2.4713515162465449</v>
      </c>
    </row>
    <row r="2496" spans="1:6" x14ac:dyDescent="0.25">
      <c r="A2496" s="208">
        <f t="shared" si="196"/>
        <v>0.3112499999999796</v>
      </c>
      <c r="B2496" s="208">
        <f t="shared" si="195"/>
        <v>5.4323372968319945E-3</v>
      </c>
      <c r="C2496" s="208">
        <f t="shared" si="197"/>
        <v>0.11753739746611307</v>
      </c>
      <c r="D2496" s="208">
        <f t="shared" si="193"/>
        <v>-0.22587631820652812</v>
      </c>
      <c r="E2496" s="208">
        <f>-((C2496-C2495)/($A$3))*$E$2*'PID Reaction'!$H$4</f>
        <v>6.4142568446363057</v>
      </c>
      <c r="F2496" s="208">
        <f t="shared" si="194"/>
        <v>2.6571565524485847</v>
      </c>
    </row>
    <row r="2497" spans="1:6" x14ac:dyDescent="0.25">
      <c r="A2497" s="208">
        <f t="shared" si="196"/>
        <v>0.31137499999997958</v>
      </c>
      <c r="B2497" s="208">
        <f t="shared" si="195"/>
        <v>5.4345189583969869E-3</v>
      </c>
      <c r="C2497" s="208">
        <f t="shared" si="197"/>
        <v>6.6709267108293169E-2</v>
      </c>
      <c r="D2497" s="208">
        <f t="shared" si="193"/>
        <v>-0.12819786697269131</v>
      </c>
      <c r="E2497" s="208">
        <f>-((C2497-C2496)/($A$3))*$E$2*'PID Reaction'!$H$4</f>
        <v>6.4531394302288136</v>
      </c>
      <c r="F2497" s="208">
        <f t="shared" si="194"/>
        <v>2.8360380312783899</v>
      </c>
    </row>
    <row r="2498" spans="1:6" x14ac:dyDescent="0.25">
      <c r="A2498" s="208">
        <f t="shared" si="196"/>
        <v>0.31149999999997957</v>
      </c>
      <c r="B2498" s="208">
        <f t="shared" si="195"/>
        <v>5.4367006199619802E-3</v>
      </c>
      <c r="C2498" s="208">
        <f t="shared" si="197"/>
        <v>1.5707317320151192E-2</v>
      </c>
      <c r="D2498" s="208">
        <f t="shared" si="193"/>
        <v>-3.0185379986827354E-2</v>
      </c>
      <c r="E2498" s="208">
        <f>-((C2498-C2497)/($A$3))*$E$2*'PID Reaction'!$H$4</f>
        <v>6.4752075451025046</v>
      </c>
      <c r="F2498" s="208">
        <f t="shared" si="194"/>
        <v>3.0075298544253566</v>
      </c>
    </row>
    <row r="2499" spans="1:6" x14ac:dyDescent="0.25">
      <c r="A2499" s="208">
        <f t="shared" si="196"/>
        <v>0.31162499999997956</v>
      </c>
      <c r="B2499" s="208">
        <f t="shared" si="195"/>
        <v>5.4388822815269727E-3</v>
      </c>
      <c r="C2499" s="208">
        <f t="shared" si="197"/>
        <v>-3.5335559869267265E-2</v>
      </c>
      <c r="D2499" s="208">
        <f t="shared" si="193"/>
        <v>6.7905758823165671E-2</v>
      </c>
      <c r="E2499" s="208">
        <f>-((C2499-C2498)/($A$3))*$E$2*'PID Reaction'!$H$4</f>
        <v>6.4804036879685665</v>
      </c>
      <c r="F2499" s="208">
        <f t="shared" si="194"/>
        <v>3.1711851782599103</v>
      </c>
    </row>
    <row r="2500" spans="1:6" x14ac:dyDescent="0.25">
      <c r="A2500" s="208">
        <f t="shared" si="196"/>
        <v>0.31174999999997954</v>
      </c>
      <c r="B2500" s="208">
        <f t="shared" si="195"/>
        <v>5.4410639430919651E-3</v>
      </c>
      <c r="C2500" s="208">
        <f t="shared" si="197"/>
        <v>-8.6286365789596225E-2</v>
      </c>
      <c r="D2500" s="208">
        <f t="shared" si="193"/>
        <v>0.16581996059249865</v>
      </c>
      <c r="E2500" s="208">
        <f>-((C2500-C2499)/($A$3))*$E$2*'PID Reaction'!$H$4</f>
        <v>6.4687143196449641</v>
      </c>
      <c r="F2500" s="208">
        <f t="shared" si="194"/>
        <v>3.3265775781435134</v>
      </c>
    </row>
    <row r="2501" spans="1:6" x14ac:dyDescent="0.25">
      <c r="A2501" s="208">
        <f t="shared" si="196"/>
        <v>0.31187499999997953</v>
      </c>
      <c r="B2501" s="208">
        <f t="shared" si="195"/>
        <v>5.4432456046569584E-3</v>
      </c>
      <c r="C2501" s="208">
        <f t="shared" si="197"/>
        <v>-0.13701234167370344</v>
      </c>
      <c r="D2501" s="208">
        <f t="shared" si="193"/>
        <v>0.26330209748802286</v>
      </c>
      <c r="E2501" s="208">
        <f>-((C2501-C2500)/($A$3))*$E$2*'PID Reaction'!$H$4</f>
        <v>6.4401698982462499</v>
      </c>
      <c r="F2501" s="208">
        <f t="shared" si="194"/>
        <v>3.4733021595301388</v>
      </c>
    </row>
    <row r="2502" spans="1:6" x14ac:dyDescent="0.25">
      <c r="A2502" s="208">
        <f t="shared" si="196"/>
        <v>0.31199999999997952</v>
      </c>
      <c r="B2502" s="208">
        <f t="shared" si="195"/>
        <v>5.4454272662219508E-3</v>
      </c>
      <c r="C2502" s="208">
        <f t="shared" si="197"/>
        <v>-0.18738131457750201</v>
      </c>
      <c r="D2502" s="208">
        <f t="shared" si="193"/>
        <v>0.36009816747616874</v>
      </c>
      <c r="E2502" s="208">
        <f>-((C2502-C2501)/($A$3))*$E$2*'PID Reaction'!$H$4</f>
        <v>6.3948447998662665</v>
      </c>
      <c r="F2502" s="208">
        <f t="shared" si="194"/>
        <v>3.6109766129705783</v>
      </c>
    </row>
    <row r="2503" spans="1:6" x14ac:dyDescent="0.25">
      <c r="A2503" s="208">
        <f t="shared" si="196"/>
        <v>0.3121249999999795</v>
      </c>
      <c r="B2503" s="208">
        <f t="shared" si="195"/>
        <v>5.4476089277869432E-3</v>
      </c>
      <c r="C2503" s="208">
        <f t="shared" si="197"/>
        <v>-0.23726204177343663</v>
      </c>
      <c r="D2503" s="208">
        <f t="shared" si="193"/>
        <v>0.45595595615768414</v>
      </c>
      <c r="E2503" s="208">
        <f>-((C2503-C2502)/($A$3))*$E$2*'PID Reaction'!$H$4</f>
        <v>6.3328571247958578</v>
      </c>
      <c r="F2503" s="208">
        <f t="shared" si="194"/>
        <v>3.739242210269071</v>
      </c>
    </row>
    <row r="2504" spans="1:6" x14ac:dyDescent="0.25">
      <c r="A2504" s="208">
        <f t="shared" si="196"/>
        <v>0.31224999999997949</v>
      </c>
      <c r="B2504" s="208">
        <f t="shared" si="195"/>
        <v>5.4497905893519357E-3</v>
      </c>
      <c r="C2504" s="208">
        <f t="shared" si="197"/>
        <v>-0.28652455271975269</v>
      </c>
      <c r="D2504" s="208">
        <f t="shared" ref="D2504:D2567" si="198">-C2504*$D$2*$H$2</f>
        <v>0.55062569394365757</v>
      </c>
      <c r="E2504" s="208">
        <f>-((C2504-C2503)/($A$3))*$E$2*'PID Reaction'!$H$4</f>
        <v>6.254368389744287</v>
      </c>
      <c r="F2504" s="208">
        <f t="shared" ref="F2504:F2567" si="199">F2503+$F$3*(E2504-F2503)</f>
        <v>3.8577647391934313</v>
      </c>
    </row>
    <row r="2505" spans="1:6" x14ac:dyDescent="0.25">
      <c r="A2505" s="208">
        <f t="shared" si="196"/>
        <v>0.31237499999997947</v>
      </c>
      <c r="B2505" s="208">
        <f t="shared" si="195"/>
        <v>5.451972250916929E-3</v>
      </c>
      <c r="C2505" s="208">
        <f t="shared" si="197"/>
        <v>-0.33504048771542577</v>
      </c>
      <c r="D2505" s="208">
        <f t="shared" si="198"/>
        <v>0.64386070686224239</v>
      </c>
      <c r="E2505" s="208">
        <f>-((C2505-C2504)/($A$3))*$E$2*'PID Reaction'!$H$4</f>
        <v>6.1595831070506533</v>
      </c>
      <c r="F2505" s="208">
        <f t="shared" si="199"/>
        <v>3.9662353743088059</v>
      </c>
    </row>
    <row r="2506" spans="1:6" x14ac:dyDescent="0.25">
      <c r="A2506" s="208">
        <f t="shared" si="196"/>
        <v>0.31249999999997946</v>
      </c>
      <c r="B2506" s="208">
        <f t="shared" si="195"/>
        <v>5.4541539124819214E-3</v>
      </c>
      <c r="C2506" s="208">
        <f t="shared" si="197"/>
        <v>-0.38268343235734598</v>
      </c>
      <c r="D2506" s="208">
        <f t="shared" si="198"/>
        <v>0.7354180592984062</v>
      </c>
      <c r="E2506" s="208">
        <f>-((C2506-C2505)/($A$3))*$E$2*'PID Reaction'!$H$4</f>
        <v>6.0487482517381883</v>
      </c>
      <c r="F2506" s="208">
        <f t="shared" si="199"/>
        <v>4.0643714816598804</v>
      </c>
    </row>
    <row r="2507" spans="1:6" x14ac:dyDescent="0.25">
      <c r="A2507" s="208">
        <f t="shared" si="196"/>
        <v>0.31262499999997945</v>
      </c>
      <c r="B2507" s="208">
        <f t="shared" si="195"/>
        <v>5.4563355740469138E-3</v>
      </c>
      <c r="C2507" s="208">
        <f t="shared" si="197"/>
        <v>-0.429329246929195</v>
      </c>
      <c r="D2507" s="208">
        <f t="shared" si="198"/>
        <v>0.82505918699371117</v>
      </c>
      <c r="E2507" s="208">
        <f>-((C2507-C2506)/($A$3))*$E$2*'PID Reaction'!$H$4</f>
        <v>5.9221526180419506</v>
      </c>
      <c r="F2507" s="208">
        <f t="shared" si="199"/>
        <v>4.1519173552104149</v>
      </c>
    </row>
    <row r="2508" spans="1:6" x14ac:dyDescent="0.25">
      <c r="A2508" s="208">
        <f t="shared" si="196"/>
        <v>0.31274999999997943</v>
      </c>
      <c r="B2508" s="208">
        <f t="shared" si="195"/>
        <v>5.4585172356119071E-3</v>
      </c>
      <c r="C2508" s="208">
        <f t="shared" si="197"/>
        <v>-0.474856389863207</v>
      </c>
      <c r="D2508" s="208">
        <f t="shared" si="198"/>
        <v>0.91255051865571946</v>
      </c>
      <c r="E2508" s="208">
        <f>-((C2508-C2507)/($A$3))*$E$2*'PID Reaction'!$H$4</f>
        <v>5.780126066902163</v>
      </c>
      <c r="F2508" s="208">
        <f t="shared" si="199"/>
        <v>4.2286448831178403</v>
      </c>
    </row>
    <row r="2509" spans="1:6" x14ac:dyDescent="0.25">
      <c r="A2509" s="208">
        <f t="shared" si="196"/>
        <v>0.31287499999997942</v>
      </c>
      <c r="B2509" s="208">
        <f t="shared" si="195"/>
        <v>5.4606988971768996E-3</v>
      </c>
      <c r="C2509" s="208">
        <f t="shared" si="197"/>
        <v>-0.5191462344318869</v>
      </c>
      <c r="D2509" s="208">
        <f t="shared" si="198"/>
        <v>0.9976640845571344</v>
      </c>
      <c r="E2509" s="208">
        <f>-((C2509-C2508)/($A$3))*$E$2*'PID Reaction'!$H$4</f>
        <v>5.6230386664396006</v>
      </c>
      <c r="F2509" s="208">
        <f t="shared" si="199"/>
        <v>4.2943541421062639</v>
      </c>
    </row>
    <row r="2510" spans="1:6" x14ac:dyDescent="0.25">
      <c r="A2510" s="208">
        <f t="shared" si="196"/>
        <v>0.31299999999997941</v>
      </c>
      <c r="B2510" s="208">
        <f t="shared" si="195"/>
        <v>5.462880558741892E-3</v>
      </c>
      <c r="C2510" s="208">
        <f t="shared" si="197"/>
        <v>-0.5620833778451656</v>
      </c>
      <c r="D2510" s="208">
        <f t="shared" si="198"/>
        <v>1.0801781105401684</v>
      </c>
      <c r="E2510" s="208">
        <f>-((C2510-C2509)/($A$3))*$E$2*'PID Reaction'!$H$4</f>
        <v>5.4512997277498627</v>
      </c>
      <c r="F2510" s="208">
        <f t="shared" si="199"/>
        <v>4.3488739183931795</v>
      </c>
    </row>
    <row r="2511" spans="1:6" x14ac:dyDescent="0.25">
      <c r="A2511" s="208">
        <f t="shared" si="196"/>
        <v>0.31312499999997939</v>
      </c>
      <c r="B2511" s="208">
        <f t="shared" si="195"/>
        <v>5.4650622203068844E-3</v>
      </c>
      <c r="C2511" s="208">
        <f t="shared" si="197"/>
        <v>-0.60355594194685769</v>
      </c>
      <c r="D2511" s="208">
        <f t="shared" si="198"/>
        <v>1.1598775958769543</v>
      </c>
      <c r="E2511" s="208">
        <f>-((C2511-C2510)/($A$3))*$E$2*'PID Reaction'!$H$4</f>
        <v>5.2653567383508264</v>
      </c>
      <c r="F2511" s="208">
        <f t="shared" si="199"/>
        <v>4.3920621538079825</v>
      </c>
    </row>
    <row r="2512" spans="1:6" x14ac:dyDescent="0.25">
      <c r="A2512" s="208">
        <f t="shared" si="196"/>
        <v>0.31324999999997938</v>
      </c>
      <c r="B2512" s="208">
        <f t="shared" si="195"/>
        <v>5.4672438818718777E-3</v>
      </c>
      <c r="C2512" s="208">
        <f t="shared" si="197"/>
        <v>-0.64345586472733396</v>
      </c>
      <c r="D2512" s="208">
        <f t="shared" si="198"/>
        <v>1.2365548734811067</v>
      </c>
      <c r="E2512" s="208">
        <f>-((C2512-C2511)/($A$3))*$E$2*'PID Reaction'!$H$4</f>
        <v>5.0656941962092681</v>
      </c>
      <c r="F2512" s="208">
        <f t="shared" si="199"/>
        <v>4.423806315942441</v>
      </c>
    </row>
    <row r="2513" spans="1:6" x14ac:dyDescent="0.25">
      <c r="A2513" s="208">
        <f t="shared" si="196"/>
        <v>0.31337499999997936</v>
      </c>
      <c r="B2513" s="208">
        <f t="shared" si="195"/>
        <v>5.4694255434368701E-3</v>
      </c>
      <c r="C2513" s="208">
        <f t="shared" si="197"/>
        <v>-0.68167918189278665</v>
      </c>
      <c r="D2513" s="208">
        <f t="shared" si="198"/>
        <v>1.3100101510106439</v>
      </c>
      <c r="E2513" s="208">
        <f>-((C2513-C2512)/($A$3))*$E$2*'PID Reaction'!$H$4</f>
        <v>4.8528323473258723</v>
      </c>
      <c r="F2513" s="208">
        <f t="shared" si="199"/>
        <v>4.4440236913683355</v>
      </c>
    </row>
    <row r="2514" spans="1:6" x14ac:dyDescent="0.25">
      <c r="A2514" s="208">
        <f t="shared" si="196"/>
        <v>0.31349999999997935</v>
      </c>
      <c r="B2514" s="208">
        <f t="shared" si="195"/>
        <v>5.4716072050018626E-3</v>
      </c>
      <c r="C2514" s="208">
        <f t="shared" si="197"/>
        <v>-0.71812629775730108</v>
      </c>
      <c r="D2514" s="208">
        <f t="shared" si="198"/>
        <v>1.3800520314521159</v>
      </c>
      <c r="E2514" s="208">
        <f>-((C2514-C2513)/($A$3))*$E$2*'PID Reaction'!$H$4</f>
        <v>4.6273258301587523</v>
      </c>
      <c r="F2514" s="208">
        <f t="shared" si="199"/>
        <v>4.4526616011575042</v>
      </c>
    </row>
    <row r="2515" spans="1:6" x14ac:dyDescent="0.25">
      <c r="A2515" s="208">
        <f t="shared" si="196"/>
        <v>0.31362499999997934</v>
      </c>
      <c r="B2515" s="208">
        <f t="shared" si="195"/>
        <v>5.473788866566855E-3</v>
      </c>
      <c r="C2515" s="208">
        <f t="shared" si="197"/>
        <v>-0.75270224475212755</v>
      </c>
      <c r="D2515" s="208">
        <f t="shared" si="198"/>
        <v>1.4464980118299537</v>
      </c>
      <c r="E2515" s="208">
        <f>-((C2515-C2514)/($A$3))*$E$2*'PID Reaction'!$H$4</f>
        <v>4.3897622304631678</v>
      </c>
      <c r="F2515" s="208">
        <f t="shared" si="199"/>
        <v>4.4496975381441732</v>
      </c>
    </row>
    <row r="2516" spans="1:6" x14ac:dyDescent="0.25">
      <c r="A2516" s="208">
        <f t="shared" si="196"/>
        <v>0.31374999999997932</v>
      </c>
      <c r="B2516" s="208">
        <f t="shared" si="195"/>
        <v>5.4759705281318483E-3</v>
      </c>
      <c r="C2516" s="208">
        <f t="shared" si="197"/>
        <v>-0.78531693087552568</v>
      </c>
      <c r="D2516" s="208">
        <f t="shared" si="198"/>
        <v>1.5091749587407328</v>
      </c>
      <c r="E2516" s="208">
        <f>-((C2516-C2515)/($A$3))*$E$2*'PID Reaction'!$H$4</f>
        <v>4.1407605502266263</v>
      </c>
      <c r="F2516" s="208">
        <f t="shared" si="199"/>
        <v>4.4351392255692144</v>
      </c>
    </row>
    <row r="2517" spans="1:6" x14ac:dyDescent="0.25">
      <c r="A2517" s="208">
        <f t="shared" si="196"/>
        <v>0.31387499999997931</v>
      </c>
      <c r="B2517" s="208">
        <f t="shared" si="195"/>
        <v>5.4781521896968407E-3</v>
      </c>
      <c r="C2517" s="208">
        <f t="shared" si="197"/>
        <v>-0.81588537443890075</v>
      </c>
      <c r="D2517" s="208">
        <f t="shared" si="198"/>
        <v>1.5679195594742132</v>
      </c>
      <c r="E2517" s="208">
        <f>-((C2517-C2516)/($A$3))*$E$2*'PID Reaction'!$H$4</f>
        <v>3.8809695948060985</v>
      </c>
      <c r="F2517" s="208">
        <f t="shared" si="199"/>
        <v>4.4090245969564945</v>
      </c>
    </row>
    <row r="2518" spans="1:6" x14ac:dyDescent="0.25">
      <c r="A2518" s="208">
        <f t="shared" si="196"/>
        <v>0.3139999999999793</v>
      </c>
      <c r="B2518" s="208">
        <f t="shared" si="195"/>
        <v>5.4803338512618332E-3</v>
      </c>
      <c r="C2518" s="208">
        <f t="shared" si="197"/>
        <v>-0.84432792549748348</v>
      </c>
      <c r="D2518" s="208">
        <f t="shared" si="198"/>
        <v>1.622578747545534</v>
      </c>
      <c r="E2518" s="208">
        <f>-((C2518-C2517)/($A$3))*$E$2*'PID Reaction'!$H$4</f>
        <v>3.6110662823976636</v>
      </c>
      <c r="F2518" s="208">
        <f t="shared" si="199"/>
        <v>4.3714216972731608</v>
      </c>
    </row>
    <row r="2519" spans="1:6" x14ac:dyDescent="0.25">
      <c r="A2519" s="208">
        <f t="shared" si="196"/>
        <v>0.31412499999997928</v>
      </c>
      <c r="B2519" s="208">
        <f t="shared" si="195"/>
        <v>5.4825155128268264E-3</v>
      </c>
      <c r="C2519" s="208">
        <f t="shared" si="197"/>
        <v>-0.87057047338815652</v>
      </c>
      <c r="D2519" s="208">
        <f t="shared" si="198"/>
        <v>1.673010101528956</v>
      </c>
      <c r="E2519" s="208">
        <f>-((C2519-C2518)/($A$3))*$E$2*'PID Reaction'!$H$4</f>
        <v>3.331753880199849</v>
      </c>
      <c r="F2519" s="208">
        <f t="shared" si="199"/>
        <v>4.3224285056287917</v>
      </c>
    </row>
    <row r="2520" spans="1:6" x14ac:dyDescent="0.25">
      <c r="A2520" s="208">
        <f t="shared" si="196"/>
        <v>0.31424999999997927</v>
      </c>
      <c r="B2520" s="208">
        <f t="shared" si="195"/>
        <v>5.4846971743918189E-3</v>
      </c>
      <c r="C2520" s="208">
        <f t="shared" si="197"/>
        <v>-0.89454463983424559</v>
      </c>
      <c r="D2520" s="208">
        <f t="shared" si="198"/>
        <v>1.7190822161550632</v>
      </c>
      <c r="E2520" s="208">
        <f>-((C2520-C2519)/($A$3))*$E$2*'PID Reaction'!$H$4</f>
        <v>3.0437601719954683</v>
      </c>
      <c r="F2520" s="208">
        <f t="shared" si="199"/>
        <v>4.2621726799789865</v>
      </c>
    </row>
    <row r="2521" spans="1:6" x14ac:dyDescent="0.25">
      <c r="A2521" s="208">
        <f t="shared" si="196"/>
        <v>0.31437499999997925</v>
      </c>
      <c r="B2521" s="208">
        <f t="shared" si="195"/>
        <v>5.4868788359568113E-3</v>
      </c>
      <c r="C2521" s="208">
        <f t="shared" si="197"/>
        <v>-0.91618795711373624</v>
      </c>
      <c r="D2521" s="208">
        <f t="shared" si="198"/>
        <v>1.7606750447037516</v>
      </c>
      <c r="E2521" s="208">
        <f>-((C2521-C2520)/($A$3))*$E$2*'PID Reaction'!$H$4</f>
        <v>2.7478355618041328</v>
      </c>
      <c r="F2521" s="208">
        <f t="shared" si="199"/>
        <v>4.1908112244962394</v>
      </c>
    </row>
    <row r="2522" spans="1:6" x14ac:dyDescent="0.25">
      <c r="A2522" s="208">
        <f t="shared" si="196"/>
        <v>0.31449999999997924</v>
      </c>
      <c r="B2522" s="208">
        <f t="shared" si="195"/>
        <v>5.4890604975218037E-3</v>
      </c>
      <c r="C2522" s="208">
        <f t="shared" si="197"/>
        <v>-0.935444030826869</v>
      </c>
      <c r="D2522" s="208">
        <f t="shared" si="198"/>
        <v>1.7976802118012274</v>
      </c>
      <c r="E2522" s="208">
        <f>-((C2522-C2521)/($A$3))*$E$2*'PID Reaction'!$H$4</f>
        <v>2.4447511186193349</v>
      </c>
      <c r="F2522" s="208">
        <f t="shared" si="199"/>
        <v>4.1085300804760028</v>
      </c>
    </row>
    <row r="2523" spans="1:6" x14ac:dyDescent="0.25">
      <c r="A2523" s="208">
        <f t="shared" si="196"/>
        <v>0.31462499999997923</v>
      </c>
      <c r="B2523" s="208">
        <f t="shared" si="195"/>
        <v>5.491242159086797E-3</v>
      </c>
      <c r="C2523" s="208">
        <f t="shared" si="197"/>
        <v>-0.9522626868388061</v>
      </c>
      <c r="D2523" s="208">
        <f t="shared" si="198"/>
        <v>1.8300012958056073</v>
      </c>
      <c r="E2523" s="208">
        <f>-((C2523-C2522)/($A$3))*$E$2*'PID Reaction'!$H$4</f>
        <v>2.1352965672755349</v>
      </c>
      <c r="F2523" s="208">
        <f t="shared" si="199"/>
        <v>4.0155436418426866</v>
      </c>
    </row>
    <row r="2524" spans="1:6" x14ac:dyDescent="0.25">
      <c r="A2524" s="208">
        <f t="shared" si="196"/>
        <v>0.31474999999997921</v>
      </c>
      <c r="B2524" s="208">
        <f t="shared" si="195"/>
        <v>5.4934238206517895E-3</v>
      </c>
      <c r="C2524" s="208">
        <f t="shared" si="197"/>
        <v>-0.96660010201472646</v>
      </c>
      <c r="D2524" s="208">
        <f t="shared" si="198"/>
        <v>1.8575540800457804</v>
      </c>
      <c r="E2524" s="208">
        <f>-((C2524-C2523)/($A$3))*$E$2*'PID Reaction'!$H$4</f>
        <v>1.8202782307348482</v>
      </c>
      <c r="F2524" s="208">
        <f t="shared" si="199"/>
        <v>3.912094196519444</v>
      </c>
    </row>
    <row r="2525" spans="1:6" x14ac:dyDescent="0.25">
      <c r="A2525" s="208">
        <f t="shared" si="196"/>
        <v>0.3148749999999792</v>
      </c>
      <c r="B2525" s="208">
        <f t="shared" si="195"/>
        <v>5.4956054822167819E-3</v>
      </c>
      <c r="C2525" s="208">
        <f t="shared" si="197"/>
        <v>-0.97841891840656192</v>
      </c>
      <c r="D2525" s="208">
        <f t="shared" si="198"/>
        <v>1.8802667722586266</v>
      </c>
      <c r="E2525" s="208">
        <f>-((C2525-C2524)/($A$3))*$E$2*'PID Reaction'!$H$4</f>
        <v>1.5005169291074301</v>
      </c>
      <c r="F2525" s="208">
        <f t="shared" si="199"/>
        <v>3.798451295116458</v>
      </c>
    </row>
    <row r="2526" spans="1:6" x14ac:dyDescent="0.25">
      <c r="A2526" s="208">
        <f t="shared" si="196"/>
        <v>0.31499999999997919</v>
      </c>
      <c r="B2526" s="208">
        <f t="shared" si="195"/>
        <v>5.4977871437817752E-3</v>
      </c>
      <c r="C2526" s="208">
        <f t="shared" si="197"/>
        <v>-0.98768834059381128</v>
      </c>
      <c r="D2526" s="208">
        <f t="shared" si="198"/>
        <v>1.898080191652751</v>
      </c>
      <c r="E2526" s="208">
        <f>-((C2526-C2525)/($A$3))*$E$2*'PID Reaction'!$H$4</f>
        <v>1.1768458408931779</v>
      </c>
      <c r="F2526" s="208">
        <f t="shared" si="199"/>
        <v>3.6749110485824761</v>
      </c>
    </row>
    <row r="2527" spans="1:6" x14ac:dyDescent="0.25">
      <c r="A2527" s="208">
        <f t="shared" si="196"/>
        <v>0.31512499999997917</v>
      </c>
      <c r="B2527" s="208">
        <f t="shared" si="195"/>
        <v>5.4999688053467676E-3</v>
      </c>
      <c r="C2527" s="208">
        <f t="shared" si="197"/>
        <v>-0.99438421592491344</v>
      </c>
      <c r="D2527" s="208">
        <f t="shared" si="198"/>
        <v>1.9109479231115432</v>
      </c>
      <c r="E2527" s="208">
        <f>-((C2527-C2526)/($A$3))*$E$2*'PID Reaction'!$H$4</f>
        <v>0.85010833203673064</v>
      </c>
      <c r="F2527" s="208">
        <f t="shared" si="199"/>
        <v>3.541795356650367</v>
      </c>
    </row>
    <row r="2528" spans="1:6" x14ac:dyDescent="0.25">
      <c r="A2528" s="208">
        <f t="shared" si="196"/>
        <v>0.31524999999997916</v>
      </c>
      <c r="B2528" s="208">
        <f t="shared" si="195"/>
        <v>5.50215046691176E-3</v>
      </c>
      <c r="C2528" s="208">
        <f t="shared" si="197"/>
        <v>-0.99848909745007053</v>
      </c>
      <c r="D2528" s="208">
        <f t="shared" si="198"/>
        <v>1.9188364381336986</v>
      </c>
      <c r="E2528" s="208">
        <f>-((C2528-C2527)/($A$3))*$E$2*'PID Reaction'!$H$4</f>
        <v>0.52115575843394402</v>
      </c>
      <c r="F2528" s="208">
        <f t="shared" si="199"/>
        <v>3.3994510690868798</v>
      </c>
    </row>
    <row r="2529" spans="1:6" x14ac:dyDescent="0.25">
      <c r="A2529" s="208">
        <f t="shared" si="196"/>
        <v>0.31537499999997914</v>
      </c>
      <c r="B2529" s="208">
        <f t="shared" si="195"/>
        <v>5.5043321284767525E-3</v>
      </c>
      <c r="C2529" s="208">
        <f t="shared" si="197"/>
        <v>-0.99999228938143714</v>
      </c>
      <c r="D2529" s="208">
        <f t="shared" si="198"/>
        <v>1.9217251821958832</v>
      </c>
      <c r="E2529" s="208">
        <f>-((C2529-C2528)/($A$3))*$E$2*'PID Reaction'!$H$4</f>
        <v>0.19084524760630478</v>
      </c>
      <c r="F2529" s="208">
        <f t="shared" si="199"/>
        <v>3.2482490819314473</v>
      </c>
    </row>
    <row r="2530" spans="1:6" x14ac:dyDescent="0.25">
      <c r="A2530" s="208">
        <f t="shared" si="196"/>
        <v>0.31549999999997913</v>
      </c>
      <c r="B2530" s="208">
        <f t="shared" si="195"/>
        <v>5.5065137900417458E-3</v>
      </c>
      <c r="C2530" s="208">
        <f t="shared" si="197"/>
        <v>-0.99888987496237192</v>
      </c>
      <c r="D2530" s="208">
        <f t="shared" si="198"/>
        <v>1.9196066283101889</v>
      </c>
      <c r="E2530" s="208">
        <f>-((C2530-C2529)/($A$3))*$E$2*'PID Reaction'!$H$4</f>
        <v>-0.13996253464452069</v>
      </c>
      <c r="F2530" s="208">
        <f t="shared" si="199"/>
        <v>3.0885833710798076</v>
      </c>
    </row>
    <row r="2531" spans="1:6" x14ac:dyDescent="0.25">
      <c r="A2531" s="208">
        <f t="shared" si="196"/>
        <v>0.31562499999997912</v>
      </c>
      <c r="B2531" s="208">
        <f t="shared" si="195"/>
        <v>5.5086954516067382E-3</v>
      </c>
      <c r="C2531" s="208">
        <f t="shared" si="197"/>
        <v>-0.99518472667303315</v>
      </c>
      <c r="D2531" s="208">
        <f t="shared" si="198"/>
        <v>1.9124862966366349</v>
      </c>
      <c r="E2531" s="208">
        <f>-((C2531-C2530)/($A$3))*$E$2*'PID Reaction'!$H$4</f>
        <v>-0.47040562681444975</v>
      </c>
      <c r="F2531" s="208">
        <f t="shared" si="199"/>
        <v>2.9208699657299353</v>
      </c>
    </row>
    <row r="2532" spans="1:6" x14ac:dyDescent="0.25">
      <c r="A2532" s="208">
        <f t="shared" si="196"/>
        <v>0.3157499999999791</v>
      </c>
      <c r="B2532" s="208">
        <f t="shared" si="195"/>
        <v>5.5108771131717306E-3</v>
      </c>
      <c r="C2532" s="208">
        <f t="shared" si="197"/>
        <v>-0.98888649874577716</v>
      </c>
      <c r="D2532" s="208">
        <f t="shared" si="198"/>
        <v>1.9003827400997098</v>
      </c>
      <c r="E2532" s="208">
        <f>-((C2532-C2531)/($A$3))*$E$2*'PID Reaction'!$H$4</f>
        <v>-0.79962301764441968</v>
      </c>
      <c r="F2532" s="208">
        <f t="shared" si="199"/>
        <v>2.7455458643654165</v>
      </c>
    </row>
    <row r="2533" spans="1:6" x14ac:dyDescent="0.25">
      <c r="A2533" s="208">
        <f t="shared" si="196"/>
        <v>0.31587499999997909</v>
      </c>
      <c r="B2533" s="208">
        <f t="shared" si="195"/>
        <v>5.5130587747367239E-3</v>
      </c>
      <c r="C2533" s="208">
        <f t="shared" si="197"/>
        <v>-0.98001160200981263</v>
      </c>
      <c r="D2533" s="208">
        <f t="shared" si="198"/>
        <v>1.8833274960463375</v>
      </c>
      <c r="E2533" s="208">
        <f>-((C2533-C2532)/($A$3))*$E$2*'PID Reaction'!$H$4</f>
        <v>-1.1267568895980569</v>
      </c>
      <c r="F2533" s="208">
        <f t="shared" si="199"/>
        <v>2.5630678961005091</v>
      </c>
    </row>
    <row r="2534" spans="1:6" x14ac:dyDescent="0.25">
      <c r="A2534" s="208">
        <f t="shared" si="196"/>
        <v>0.31599999999997908</v>
      </c>
      <c r="B2534" s="208">
        <f t="shared" si="195"/>
        <v>5.5152404363017164E-3</v>
      </c>
      <c r="C2534" s="208">
        <f t="shared" si="197"/>
        <v>-0.96858316113075937</v>
      </c>
      <c r="D2534" s="208">
        <f t="shared" si="198"/>
        <v>1.8613650040714256</v>
      </c>
      <c r="E2534" s="208">
        <f>-((C2534-C2533)/($A$3))*$E$2*'PID Reaction'!$H$4</f>
        <v>-1.4509548540046016</v>
      </c>
      <c r="F2534" s="208">
        <f t="shared" si="199"/>
        <v>2.3739115303544214</v>
      </c>
    </row>
    <row r="2535" spans="1:6" x14ac:dyDescent="0.25">
      <c r="A2535" s="208">
        <f t="shared" si="196"/>
        <v>0.31612499999997906</v>
      </c>
      <c r="B2535" s="208">
        <f t="shared" si="195"/>
        <v>5.5174220978667088E-3</v>
      </c>
      <c r="C2535" s="208">
        <f t="shared" si="197"/>
        <v>-0.95463095435633927</v>
      </c>
      <c r="D2535" s="208">
        <f t="shared" si="198"/>
        <v>1.8345524902247514</v>
      </c>
      <c r="E2535" s="208">
        <f>-((C2535-C2534)/($A$3))*$E$2*'PID Reaction'!$H$4</f>
        <v>-1.7713721720803763</v>
      </c>
      <c r="F2535" s="208">
        <f t="shared" si="199"/>
        <v>2.1785696379552015</v>
      </c>
    </row>
    <row r="2536" spans="1:6" x14ac:dyDescent="0.25">
      <c r="A2536" s="208">
        <f t="shared" si="196"/>
        <v>0.31624999999997905</v>
      </c>
      <c r="B2536" s="208">
        <f t="shared" si="195"/>
        <v>5.5196037594317012E-3</v>
      </c>
      <c r="C2536" s="208">
        <f t="shared" si="197"/>
        <v>-0.93819133592544557</v>
      </c>
      <c r="D2536" s="208">
        <f t="shared" si="198"/>
        <v>1.8029598179013659</v>
      </c>
      <c r="E2536" s="208">
        <f>-((C2536-C2535)/($A$3))*$E$2*'PID Reaction'!$H$4</f>
        <v>-2.0871739559862639</v>
      </c>
      <c r="F2536" s="208">
        <f t="shared" si="199"/>
        <v>1.977551206902838</v>
      </c>
    </row>
    <row r="2537" spans="1:6" x14ac:dyDescent="0.25">
      <c r="A2537" s="208">
        <f t="shared" si="196"/>
        <v>0.31637499999997903</v>
      </c>
      <c r="B2537" s="208">
        <f t="shared" si="195"/>
        <v>5.5217854209966945E-3</v>
      </c>
      <c r="C2537" s="208">
        <f t="shared" si="197"/>
        <v>-0.91930714134254876</v>
      </c>
      <c r="D2537" s="208">
        <f t="shared" si="198"/>
        <v>1.7666693058036298</v>
      </c>
      <c r="E2537" s="208">
        <f>-((C2537-C2536)/($A$3))*$E$2*'PID Reaction'!$H$4</f>
        <v>-2.3975373442445789</v>
      </c>
      <c r="F2537" s="208">
        <f t="shared" si="199"/>
        <v>1.771380016136495</v>
      </c>
    </row>
    <row r="2538" spans="1:6" x14ac:dyDescent="0.25">
      <c r="A2538" s="208">
        <f t="shared" si="196"/>
        <v>0.31649999999997902</v>
      </c>
      <c r="B2538" s="208">
        <f t="shared" si="195"/>
        <v>5.5239670825616869E-3</v>
      </c>
      <c r="C2538" s="208">
        <f t="shared" si="197"/>
        <v>-0.89802757576437908</v>
      </c>
      <c r="D2538" s="208">
        <f t="shared" si="198"/>
        <v>1.7257755134494379</v>
      </c>
      <c r="E2538" s="208">
        <f>-((C2538-C2537)/($A$3))*$E$2*'PID Reaction'!$H$4</f>
        <v>-2.7016536458044218</v>
      </c>
      <c r="F2538" s="208">
        <f t="shared" si="199"/>
        <v>1.5605932707622934</v>
      </c>
    </row>
    <row r="2539" spans="1:6" x14ac:dyDescent="0.25">
      <c r="A2539" s="208">
        <f t="shared" si="196"/>
        <v>0.31662499999997901</v>
      </c>
      <c r="B2539" s="208">
        <f t="shared" si="195"/>
        <v>5.5261487441266794E-3</v>
      </c>
      <c r="C2539" s="208">
        <f t="shared" si="197"/>
        <v>-0.87440808578968288</v>
      </c>
      <c r="D2539" s="208">
        <f t="shared" si="198"/>
        <v>1.6803849947854652</v>
      </c>
      <c r="E2539" s="208">
        <f>-((C2539-C2538)/($A$3))*$E$2*'PID Reaction'!$H$4</f>
        <v>-2.9987304471874299</v>
      </c>
      <c r="F2539" s="208">
        <f t="shared" si="199"/>
        <v>1.3457402022975651</v>
      </c>
    </row>
    <row r="2540" spans="1:6" x14ac:dyDescent="0.25">
      <c r="A2540" s="208">
        <f t="shared" si="196"/>
        <v>0.31674999999997899</v>
      </c>
      <c r="B2540" s="208">
        <f t="shared" si="195"/>
        <v>5.5283304056916718E-3</v>
      </c>
      <c r="C2540" s="208">
        <f t="shared" si="197"/>
        <v>-0.84851021498604473</v>
      </c>
      <c r="D2540" s="208">
        <f t="shared" si="198"/>
        <v>1.6306160205472817</v>
      </c>
      <c r="E2540" s="208">
        <f>-((C2540-C2539)/($A$3))*$E$2*'PID Reaction'!$H$4</f>
        <v>-3.2879936772298985</v>
      </c>
      <c r="F2540" s="208">
        <f t="shared" si="199"/>
        <v>1.1273806375783608</v>
      </c>
    </row>
    <row r="2541" spans="1:6" x14ac:dyDescent="0.25">
      <c r="A2541" s="208">
        <f t="shared" si="196"/>
        <v>0.31687499999997898</v>
      </c>
      <c r="B2541" s="208">
        <f t="shared" si="195"/>
        <v>5.5305120672566651E-3</v>
      </c>
      <c r="C2541" s="208">
        <f t="shared" si="197"/>
        <v>-0.82040144353041988</v>
      </c>
      <c r="D2541" s="208">
        <f t="shared" si="198"/>
        <v>1.5765982700901493</v>
      </c>
      <c r="E2541" s="208">
        <f>-((C2541-C2540)/($A$3))*$E$2*'PID Reaction'!$H$4</f>
        <v>-3.5686896240061303</v>
      </c>
      <c r="F2541" s="208">
        <f t="shared" si="199"/>
        <v>0.90608354006033076</v>
      </c>
    </row>
    <row r="2542" spans="1:6" x14ac:dyDescent="0.25">
      <c r="A2542" s="208">
        <f t="shared" si="196"/>
        <v>0.31699999999997897</v>
      </c>
      <c r="B2542" s="208">
        <f t="shared" si="195"/>
        <v>5.5326937288216575E-3</v>
      </c>
      <c r="C2542" s="208">
        <f t="shared" si="197"/>
        <v>-0.7901550123809663</v>
      </c>
      <c r="D2542" s="208">
        <f t="shared" si="198"/>
        <v>1.5184724934929983</v>
      </c>
      <c r="E2542" s="208">
        <f>-((C2542-C2541)/($A$3))*$E$2*'PID Reaction'!$H$4</f>
        <v>-3.8400868987346257</v>
      </c>
      <c r="F2542" s="208">
        <f t="shared" si="199"/>
        <v>0.68242552731228157</v>
      </c>
    </row>
    <row r="2543" spans="1:6" x14ac:dyDescent="0.25">
      <c r="A2543" s="208">
        <f t="shared" si="196"/>
        <v>0.31712499999997895</v>
      </c>
      <c r="B2543" s="208">
        <f t="shared" si="195"/>
        <v>5.53487539038665E-3</v>
      </c>
      <c r="C2543" s="208">
        <f t="shared" si="197"/>
        <v>-0.75784973243841236</v>
      </c>
      <c r="D2543" s="208">
        <f t="shared" si="198"/>
        <v>1.4563901448161947</v>
      </c>
      <c r="E2543" s="208">
        <f>-((C2543-C2542)/($A$3))*$E$2*'PID Reaction'!$H$4</f>
        <v>-4.101478341506648</v>
      </c>
      <c r="F2543" s="208">
        <f t="shared" si="199"/>
        <v>0.45698936856586148</v>
      </c>
    </row>
    <row r="2544" spans="1:6" x14ac:dyDescent="0.25">
      <c r="A2544" s="208">
        <f t="shared" si="196"/>
        <v>0.31724999999997894</v>
      </c>
      <c r="B2544" s="208">
        <f t="shared" si="195"/>
        <v>5.5370570519516433E-3</v>
      </c>
      <c r="C2544" s="208">
        <f t="shared" si="197"/>
        <v>-0.72356977919438992</v>
      </c>
      <c r="D2544" s="208">
        <f t="shared" si="198"/>
        <v>1.390512987469027</v>
      </c>
      <c r="E2544" s="208">
        <f>-((C2544-C2543)/($A$3))*$E$2*'PID Reaction'!$H$4</f>
        <v>-4.3521828638610893</v>
      </c>
      <c r="F2544" s="208">
        <f t="shared" si="199"/>
        <v>0.23036246623725348</v>
      </c>
    </row>
    <row r="2545" spans="1:6" x14ac:dyDescent="0.25">
      <c r="A2545" s="208">
        <f t="shared" si="196"/>
        <v>0.31737499999997892</v>
      </c>
      <c r="B2545" s="208">
        <f t="shared" si="195"/>
        <v>5.5392387135166357E-3</v>
      </c>
      <c r="C2545" s="208">
        <f t="shared" si="197"/>
        <v>-0.6874044734014827</v>
      </c>
      <c r="D2545" s="208">
        <f t="shared" si="198"/>
        <v>1.3210126727145655</v>
      </c>
      <c r="E2545" s="208">
        <f>-((C2545-C2544)/($A$3))*$E$2*'PID Reaction'!$H$4</f>
        <v>-4.5915472234674999</v>
      </c>
      <c r="F2545" s="208">
        <f t="shared" si="199"/>
        <v>3.1353253755050936E-3</v>
      </c>
    </row>
    <row r="2546" spans="1:6" x14ac:dyDescent="0.25">
      <c r="A2546" s="208">
        <f t="shared" si="196"/>
        <v>0.31749999999997891</v>
      </c>
      <c r="B2546" s="208">
        <f t="shared" si="195"/>
        <v>5.5414203750816281E-3</v>
      </c>
      <c r="C2546" s="208">
        <f t="shared" si="197"/>
        <v>-0.64944804833672687</v>
      </c>
      <c r="D2546" s="208">
        <f t="shared" si="198"/>
        <v>1.2480702924106217</v>
      </c>
      <c r="E2546" s="208">
        <f>-((C2546-C2545)/($A$3))*$E$2*'PID Reaction'!$H$4</f>
        <v>-4.8189477262213991</v>
      </c>
      <c r="F2546" s="208">
        <f t="shared" si="199"/>
        <v>-0.22409998497294514</v>
      </c>
    </row>
    <row r="2547" spans="1:6" x14ac:dyDescent="0.25">
      <c r="A2547" s="208">
        <f t="shared" si="196"/>
        <v>0.3176249999999789</v>
      </c>
      <c r="B2547" s="208">
        <f t="shared" ref="B2547:B2610" si="200">RADIANS(A2547)</f>
        <v>5.5436020366466205E-3</v>
      </c>
      <c r="C2547" s="208">
        <f t="shared" si="197"/>
        <v>-0.60979940426491552</v>
      </c>
      <c r="D2547" s="208">
        <f t="shared" si="198"/>
        <v>1.1718759071520588</v>
      </c>
      <c r="E2547" s="208">
        <f>-((C2547-C2546)/($A$3))*$E$2*'PID Reaction'!$H$4</f>
        <v>-5.0337918513571687</v>
      </c>
      <c r="F2547" s="208">
        <f t="shared" si="199"/>
        <v>-0.450751374474894</v>
      </c>
    </row>
    <row r="2548" spans="1:6" x14ac:dyDescent="0.25">
      <c r="A2548" s="208">
        <f t="shared" si="196"/>
        <v>0.31774999999997888</v>
      </c>
      <c r="B2548" s="208">
        <f t="shared" si="200"/>
        <v>5.5457836982116138E-3</v>
      </c>
      <c r="C2548" s="208">
        <f t="shared" si="197"/>
        <v>-0.56856185074134125</v>
      </c>
      <c r="D2548" s="208">
        <f t="shared" si="198"/>
        <v>1.0926280510436652</v>
      </c>
      <c r="E2548" s="208">
        <f>-((C2548-C2547)/($A$3))*$E$2*'PID Reaction'!$H$4</f>
        <v>-5.2355197953529897</v>
      </c>
      <c r="F2548" s="208">
        <f t="shared" si="199"/>
        <v>-0.67622827427727983</v>
      </c>
    </row>
    <row r="2549" spans="1:6" x14ac:dyDescent="0.25">
      <c r="A2549" s="208">
        <f t="shared" si="196"/>
        <v>0.31787499999997887</v>
      </c>
      <c r="B2549" s="208">
        <f t="shared" si="200"/>
        <v>5.5479653597766063E-3</v>
      </c>
      <c r="C2549" s="208">
        <f t="shared" si="197"/>
        <v>-0.52584283742593674</v>
      </c>
      <c r="D2549" s="208">
        <f t="shared" si="198"/>
        <v>1.0105332143949197</v>
      </c>
      <c r="E2549" s="208">
        <f>-((C2549-C2548)/($A$3))*$E$2*'PID Reaction'!$H$4</f>
        <v>-5.4236059305237561</v>
      </c>
      <c r="F2549" s="208">
        <f t="shared" si="199"/>
        <v>-0.89994317580748373</v>
      </c>
    </row>
    <row r="2550" spans="1:6" x14ac:dyDescent="0.25">
      <c r="A2550" s="208">
        <f t="shared" si="196"/>
        <v>0.31799999999997886</v>
      </c>
      <c r="B2550" s="208">
        <f t="shared" si="200"/>
        <v>5.5501470213415987E-3</v>
      </c>
      <c r="C2550" s="208">
        <f t="shared" si="197"/>
        <v>-0.48175367410927777</v>
      </c>
      <c r="D2550" s="208">
        <f t="shared" si="198"/>
        <v>0.92580530568276354</v>
      </c>
      <c r="E2550" s="208">
        <f>-((C2550-C2549)/($A$3))*$E$2*'PID Reaction'!$H$4</f>
        <v>-5.5975601746830215</v>
      </c>
      <c r="F2550" s="208">
        <f t="shared" si="199"/>
        <v>-1.1213131616031726</v>
      </c>
    </row>
    <row r="2551" spans="1:6" x14ac:dyDescent="0.25">
      <c r="A2551" s="208">
        <f t="shared" si="196"/>
        <v>0.31812499999997884</v>
      </c>
      <c r="B2551" s="208">
        <f t="shared" si="200"/>
        <v>5.552328682906592E-3</v>
      </c>
      <c r="C2551" s="208">
        <f t="shared" si="197"/>
        <v>-0.43640924068110615</v>
      </c>
      <c r="D2551" s="208">
        <f t="shared" si="198"/>
        <v>0.83866509418650892</v>
      </c>
      <c r="E2551" s="208">
        <f>-((C2551-C2550)/($A$3))*$E$2*'PID Reaction'!$H$4</f>
        <v>-5.7569292680406692</v>
      </c>
      <c r="F2551" s="208">
        <f t="shared" si="199"/>
        <v>-1.3397614241758711</v>
      </c>
    </row>
    <row r="2552" spans="1:6" x14ac:dyDescent="0.25">
      <c r="A2552" s="208">
        <f t="shared" si="196"/>
        <v>0.31824999999997883</v>
      </c>
      <c r="B2552" s="208">
        <f t="shared" si="200"/>
        <v>5.5545103444715844E-3</v>
      </c>
      <c r="C2552" s="208">
        <f t="shared" si="197"/>
        <v>-0.38992768779615983</v>
      </c>
      <c r="D2552" s="208">
        <f t="shared" si="198"/>
        <v>0.74933963474539222</v>
      </c>
      <c r="E2552" s="208">
        <f>-((C2552-C2551)/($A$3))*$E$2*'PID Reaction'!$H$4</f>
        <v>-5.9012979542727848</v>
      </c>
      <c r="F2552" s="208">
        <f t="shared" si="199"/>
        <v>-1.5547187689563802</v>
      </c>
    </row>
    <row r="2553" spans="1:6" x14ac:dyDescent="0.25">
      <c r="A2553" s="208">
        <f t="shared" si="196"/>
        <v>0.31837499999997881</v>
      </c>
      <c r="B2553" s="208">
        <f t="shared" si="200"/>
        <v>5.5566920060365768E-3</v>
      </c>
      <c r="C2553" s="208">
        <f t="shared" si="197"/>
        <v>-0.3424301290176226</v>
      </c>
      <c r="D2553" s="208">
        <f t="shared" si="198"/>
        <v>0.65806167613832611</v>
      </c>
      <c r="E2553" s="208">
        <f>-((C2553-C2552)/($A$3))*$E$2*'PID Reaction'!$H$4</f>
        <v>-6.0302900625230853</v>
      </c>
      <c r="F2553" s="208">
        <f t="shared" si="199"/>
        <v>-1.765625097403678</v>
      </c>
    </row>
    <row r="2554" spans="1:6" x14ac:dyDescent="0.25">
      <c r="A2554" s="208">
        <f t="shared" si="196"/>
        <v>0.3184999999999788</v>
      </c>
      <c r="B2554" s="208">
        <f t="shared" si="200"/>
        <v>5.5588736676015693E-3</v>
      </c>
      <c r="C2554" s="208">
        <f t="shared" si="197"/>
        <v>-0.29404032524060364</v>
      </c>
      <c r="D2554" s="208">
        <f t="shared" si="198"/>
        <v>0.56506905462787771</v>
      </c>
      <c r="E2554" s="208">
        <f>-((C2554-C2553)/($A$3))*$E$2*'PID Reaction'!$H$4</f>
        <v>-6.1435694875303257</v>
      </c>
      <c r="F2554" s="208">
        <f t="shared" si="199"/>
        <v>-1.9719308664113759</v>
      </c>
    </row>
    <row r="2555" spans="1:6" x14ac:dyDescent="0.25">
      <c r="A2555" s="208">
        <f t="shared" ref="A2555:A2618" si="201">A2554+$A$3</f>
        <v>0.31862499999997879</v>
      </c>
      <c r="B2555" s="208">
        <f t="shared" si="200"/>
        <v>5.5610553291665626E-3</v>
      </c>
      <c r="C2555" s="208">
        <f t="shared" ref="C2555:C2618" si="202">$C$2*COS(B2555*$B$2*360)</f>
        <v>-0.24488436221723833</v>
      </c>
      <c r="D2555" s="208">
        <f t="shared" si="198"/>
        <v>0.47060407424735562</v>
      </c>
      <c r="E2555" s="208">
        <f>-((C2555-C2554)/($A$3))*$E$2*'PID Reaction'!$H$4</f>
        <v>-6.2408410654464586</v>
      </c>
      <c r="F2555" s="208">
        <f t="shared" si="199"/>
        <v>-2.1730985202132231</v>
      </c>
    </row>
    <row r="2556" spans="1:6" x14ac:dyDescent="0.25">
      <c r="A2556" s="208">
        <f t="shared" si="201"/>
        <v>0.31874999999997877</v>
      </c>
      <c r="B2556" s="208">
        <f t="shared" si="200"/>
        <v>5.563236990731555E-3</v>
      </c>
      <c r="C2556" s="208">
        <f t="shared" si="202"/>
        <v>-0.19509032202461549</v>
      </c>
      <c r="D2556" s="208">
        <f t="shared" si="198"/>
        <v>0.37491287544758461</v>
      </c>
      <c r="E2556" s="208">
        <f>-((C2556-C2555)/($A$3))*$E$2*'PID Reaction'!$H$4</f>
        <v>-6.3218513428553962</v>
      </c>
      <c r="F2556" s="208">
        <f t="shared" si="199"/>
        <v>-2.3686038910508116</v>
      </c>
    </row>
    <row r="2557" spans="1:6" x14ac:dyDescent="0.25">
      <c r="A2557" s="208">
        <f t="shared" si="201"/>
        <v>0.31887499999997876</v>
      </c>
      <c r="B2557" s="208">
        <f t="shared" si="200"/>
        <v>5.5654186522965474E-3</v>
      </c>
      <c r="C2557" s="208">
        <f t="shared" si="202"/>
        <v>-0.14478794933048733</v>
      </c>
      <c r="D2557" s="208">
        <f t="shared" si="198"/>
        <v>0.27824479374637079</v>
      </c>
      <c r="E2557" s="208">
        <f>-((C2557-C2556)/($A$3))*$E$2*'PID Reaction'!$H$4</f>
        <v>-6.3863892372465099</v>
      </c>
      <c r="F2557" s="208">
        <f t="shared" si="199"/>
        <v>-2.5579375649604486</v>
      </c>
    </row>
    <row r="2558" spans="1:6" x14ac:dyDescent="0.25">
      <c r="A2558" s="208">
        <f t="shared" si="201"/>
        <v>0.31899999999997875</v>
      </c>
      <c r="B2558" s="208">
        <f t="shared" si="200"/>
        <v>5.5676003138615399E-3</v>
      </c>
      <c r="C2558" s="208">
        <f t="shared" si="202"/>
        <v>-9.4108313327156065E-2</v>
      </c>
      <c r="D2558" s="208">
        <f t="shared" si="198"/>
        <v>0.1808517100533289</v>
      </c>
      <c r="E2558" s="208">
        <f>-((C2558-C2557)/($A$3))*$E$2*'PID Reaction'!$H$4</f>
        <v>-6.4342865869829371</v>
      </c>
      <c r="F2558" s="208">
        <f t="shared" si="199"/>
        <v>-2.7406062091154859</v>
      </c>
    </row>
    <row r="2559" spans="1:6" x14ac:dyDescent="0.25">
      <c r="A2559" s="208">
        <f t="shared" si="201"/>
        <v>0.31912499999997873</v>
      </c>
      <c r="B2559" s="208">
        <f t="shared" si="200"/>
        <v>5.5697819754265332E-3</v>
      </c>
      <c r="C2559" s="208">
        <f t="shared" si="202"/>
        <v>-4.3183466214261682E-2</v>
      </c>
      <c r="D2559" s="208">
        <f t="shared" si="198"/>
        <v>8.2987394362595238E-2</v>
      </c>
      <c r="E2559" s="208">
        <f>-((C2559-C2558)/($A$3))*$E$2*'PID Reaction'!$H$4</f>
        <v>-6.46541858945307</v>
      </c>
      <c r="F2559" s="208">
        <f t="shared" si="199"/>
        <v>-2.916133857266519</v>
      </c>
    </row>
    <row r="2560" spans="1:6" x14ac:dyDescent="0.25">
      <c r="A2560" s="208">
        <f t="shared" si="201"/>
        <v>0.31924999999997872</v>
      </c>
      <c r="B2560" s="208">
        <f t="shared" si="200"/>
        <v>5.5719636369915256E-3</v>
      </c>
      <c r="C2560" s="208">
        <f t="shared" si="202"/>
        <v>7.8539008800045454E-3</v>
      </c>
      <c r="D2560" s="208">
        <f t="shared" si="198"/>
        <v>-1.5093155477139937E-2</v>
      </c>
      <c r="E2560" s="208">
        <f>-((C2560-C2559)/($A$3))*$E$2*'PID Reaction'!$H$4</f>
        <v>-6.4797041262880395</v>
      </c>
      <c r="F2560" s="208">
        <f t="shared" si="199"/>
        <v>-3.0840631499321542</v>
      </c>
    </row>
    <row r="2561" spans="1:6" x14ac:dyDescent="0.25">
      <c r="A2561" s="208">
        <f t="shared" si="201"/>
        <v>0.3193749999999787</v>
      </c>
      <c r="B2561" s="208">
        <f t="shared" si="200"/>
        <v>5.574145298556518E-3</v>
      </c>
      <c r="C2561" s="208">
        <f t="shared" si="202"/>
        <v>5.8870803642497894E-2</v>
      </c>
      <c r="D2561" s="208">
        <f t="shared" si="198"/>
        <v>-0.11313437819193392</v>
      </c>
      <c r="E2561" s="208">
        <f>-((C2561-C2560)/($A$3))*$E$2*'PID Reaction'!$H$4</f>
        <v>-6.4771059747261539</v>
      </c>
      <c r="F2561" s="208">
        <f t="shared" si="199"/>
        <v>-3.2439565261074801</v>
      </c>
    </row>
    <row r="2562" spans="1:6" x14ac:dyDescent="0.25">
      <c r="A2562" s="208">
        <f t="shared" si="201"/>
        <v>0.31949999999997869</v>
      </c>
      <c r="B2562" s="208">
        <f t="shared" si="200"/>
        <v>5.5763269601215113E-3</v>
      </c>
      <c r="C2562" s="208">
        <f t="shared" si="202"/>
        <v>0.10973431108239243</v>
      </c>
      <c r="D2562" s="208">
        <f t="shared" si="198"/>
        <v>-0.21088081497947683</v>
      </c>
      <c r="E2562" s="208">
        <f>-((C2562-C2561)/($A$3))*$E$2*'PID Reaction'!$H$4</f>
        <v>-6.457630904569009</v>
      </c>
      <c r="F2562" s="208">
        <f t="shared" si="199"/>
        <v>-3.3953973633835473</v>
      </c>
    </row>
    <row r="2563" spans="1:6" x14ac:dyDescent="0.25">
      <c r="A2563" s="208">
        <f t="shared" si="201"/>
        <v>0.31962499999997868</v>
      </c>
      <c r="B2563" s="208">
        <f t="shared" si="200"/>
        <v>5.5785086216865037E-3</v>
      </c>
      <c r="C2563" s="208">
        <f t="shared" si="202"/>
        <v>0.16031189189979911</v>
      </c>
      <c r="D2563" s="208">
        <f t="shared" si="198"/>
        <v>-0.30807777513951995</v>
      </c>
      <c r="E2563" s="208">
        <f>-((C2563-C2562)/($A$3))*$E$2*'PID Reaction'!$H$4</f>
        <v>-6.4213296605779515</v>
      </c>
      <c r="F2563" s="208">
        <f t="shared" si="199"/>
        <v>-3.5379910635104377</v>
      </c>
    </row>
    <row r="2564" spans="1:6" x14ac:dyDescent="0.25">
      <c r="A2564" s="208">
        <f t="shared" si="201"/>
        <v>0.31974999999997866</v>
      </c>
      <c r="B2564" s="208">
        <f t="shared" si="200"/>
        <v>5.5806902832514962E-3</v>
      </c>
      <c r="C2564" s="208">
        <f t="shared" si="202"/>
        <v>0.21047175981276905</v>
      </c>
      <c r="D2564" s="208">
        <f t="shared" si="198"/>
        <v>-0.40447199970259079</v>
      </c>
      <c r="E2564" s="208">
        <f>-((C2564-C2563)/($A$3))*$E$2*'PID Reaction'!$H$4</f>
        <v>-6.3682968302306637</v>
      </c>
      <c r="F2564" s="208">
        <f t="shared" si="199"/>
        <v>-3.6713660805725539</v>
      </c>
    </row>
    <row r="2565" spans="1:6" x14ac:dyDescent="0.25">
      <c r="A2565" s="208">
        <f t="shared" si="201"/>
        <v>0.31987499999997865</v>
      </c>
      <c r="B2565" s="208">
        <f t="shared" si="200"/>
        <v>5.5828719448164886E-3</v>
      </c>
      <c r="C2565" s="208">
        <f t="shared" si="202"/>
        <v>0.26008321694322567</v>
      </c>
      <c r="D2565" s="208">
        <f t="shared" si="198"/>
        <v>-0.49981232132847447</v>
      </c>
      <c r="E2565" s="208">
        <f>-((C2565-C2564)/($A$3))*$E$2*'PID Reaction'!$H$4</f>
        <v>-6.2986705972827712</v>
      </c>
      <c r="F2565" s="208">
        <f t="shared" si="199"/>
        <v>-3.7951748890991555</v>
      </c>
    </row>
    <row r="2566" spans="1:6" x14ac:dyDescent="0.25">
      <c r="A2566" s="208">
        <f t="shared" si="201"/>
        <v>0.31999999999997863</v>
      </c>
      <c r="B2566" s="208">
        <f t="shared" si="200"/>
        <v>5.5850536063814819E-3</v>
      </c>
      <c r="C2566" s="208">
        <f t="shared" si="202"/>
        <v>0.30901699436667118</v>
      </c>
      <c r="D2566" s="208">
        <f t="shared" si="198"/>
        <v>-0.59385031875420669</v>
      </c>
      <c r="E2566" s="208">
        <f>-((C2566-C2565)/($A$3))*$E$2*'PID Reaction'!$H$4</f>
        <v>-6.2126323816806419</v>
      </c>
      <c r="F2566" s="208">
        <f t="shared" si="199"/>
        <v>-3.9090948895850492</v>
      </c>
    </row>
    <row r="2567" spans="1:6" x14ac:dyDescent="0.25">
      <c r="A2567" s="208">
        <f t="shared" si="201"/>
        <v>0.32012499999997862</v>
      </c>
      <c r="B2567" s="208">
        <f t="shared" si="200"/>
        <v>5.5872352679464743E-3</v>
      </c>
      <c r="C2567" s="208">
        <f t="shared" si="202"/>
        <v>0.35714558893869131</v>
      </c>
      <c r="D2567" s="208">
        <f t="shared" si="198"/>
        <v>-0.68634096408704059</v>
      </c>
      <c r="E2567" s="208">
        <f>-((C2567-C2566)/($A$3))*$E$2*'PID Reaction'!$H$4</f>
        <v>-6.1104063668636739</v>
      </c>
      <c r="F2567" s="208">
        <f t="shared" si="199"/>
        <v>-4.0128292490642705</v>
      </c>
    </row>
    <row r="2568" spans="1:6" x14ac:dyDescent="0.25">
      <c r="A2568" s="208">
        <f t="shared" si="201"/>
        <v>0.32024999999997861</v>
      </c>
      <c r="B2568" s="208">
        <f t="shared" si="200"/>
        <v>5.5894169295114668E-3</v>
      </c>
      <c r="C2568" s="208">
        <f t="shared" si="202"/>
        <v>0.40434359552076143</v>
      </c>
      <c r="D2568" s="208">
        <f t="shared" ref="D2568:D2631" si="203">-C2568*$D$2*$H$2</f>
        <v>-0.77704326125606815</v>
      </c>
      <c r="E2568" s="208">
        <f>-((C2568-C2567)/($A$3))*$E$2*'PID Reaction'!$H$4</f>
        <v>-5.9922589156596233</v>
      </c>
      <c r="F2568" s="208">
        <f t="shared" ref="F2568:F2631" si="204">F2567+$F$3*(E2568-F2567)</f>
        <v>-4.106107674547375</v>
      </c>
    </row>
    <row r="2569" spans="1:6" x14ac:dyDescent="0.25">
      <c r="A2569" s="208">
        <f t="shared" si="201"/>
        <v>0.32037499999997859</v>
      </c>
      <c r="B2569" s="208">
        <f t="shared" si="200"/>
        <v>5.5915985910764601E-3</v>
      </c>
      <c r="C2569" s="208">
        <f t="shared" si="202"/>
        <v>0.45048803373889656</v>
      </c>
      <c r="D2569" s="208">
        <f t="shared" si="203"/>
        <v>-0.86572087395738717</v>
      </c>
      <c r="E2569" s="208">
        <f>-((C2569-C2568)/($A$3))*$E$2*'PID Reaction'!$H$4</f>
        <v>-5.8584978761744351</v>
      </c>
      <c r="F2569" s="208">
        <f t="shared" si="204"/>
        <v>-4.18868711730219</v>
      </c>
    </row>
    <row r="2570" spans="1:6" x14ac:dyDescent="0.25">
      <c r="A2570" s="208">
        <f t="shared" si="201"/>
        <v>0.32049999999997858</v>
      </c>
      <c r="B2570" s="208">
        <f t="shared" si="200"/>
        <v>5.5937802526414525E-3</v>
      </c>
      <c r="C2570" s="208">
        <f t="shared" si="202"/>
        <v>0.49545866842480207</v>
      </c>
      <c r="D2570" s="208">
        <f t="shared" si="203"/>
        <v>-0.95214274145867916</v>
      </c>
      <c r="E2570" s="208">
        <f>-((C2570-C2569)/($A$3))*$E$2*'PID Reaction'!$H$4</f>
        <v>-5.7094717797225636</v>
      </c>
      <c r="F2570" s="208">
        <f t="shared" si="204"/>
        <v>-4.260352406149468</v>
      </c>
    </row>
    <row r="2571" spans="1:6" x14ac:dyDescent="0.25">
      <c r="A2571" s="208">
        <f t="shared" si="201"/>
        <v>0.32062499999997857</v>
      </c>
      <c r="B2571" s="208">
        <f t="shared" si="200"/>
        <v>5.5959619142064449E-3</v>
      </c>
      <c r="C2571" s="208">
        <f t="shared" si="202"/>
        <v>0.53913832290362673</v>
      </c>
      <c r="D2571" s="208">
        <f t="shared" si="203"/>
        <v>-1.0360836806568157</v>
      </c>
      <c r="E2571" s="208">
        <f>-((C2571-C2570)/($A$3))*$E$2*'PID Reaction'!$H$4</f>
        <v>-5.5455689326315785</v>
      </c>
      <c r="F2571" s="208">
        <f t="shared" si="204"/>
        <v>-4.3209168081174942</v>
      </c>
    </row>
    <row r="2572" spans="1:6" x14ac:dyDescent="0.25">
      <c r="A2572" s="208">
        <f t="shared" si="201"/>
        <v>0.32074999999997855</v>
      </c>
      <c r="B2572" s="208">
        <f t="shared" si="200"/>
        <v>5.5981435757714373E-3</v>
      </c>
      <c r="C2572" s="208">
        <f t="shared" si="202"/>
        <v>0.58141318431268507</v>
      </c>
      <c r="D2572" s="208">
        <f t="shared" si="203"/>
        <v>-1.1173249728210595</v>
      </c>
      <c r="E2572" s="208">
        <f>-((C2572-C2571)/($A$3))*$E$2*'PID Reaction'!$H$4</f>
        <v>-5.3672164044940462</v>
      </c>
      <c r="F2572" s="208">
        <f t="shared" si="204"/>
        <v>-4.370222514998952</v>
      </c>
    </row>
    <row r="2573" spans="1:6" x14ac:dyDescent="0.25">
      <c r="A2573" s="208">
        <f t="shared" si="201"/>
        <v>0.32087499999997854</v>
      </c>
      <c r="B2573" s="208">
        <f t="shared" si="200"/>
        <v>5.6003252373364306E-3</v>
      </c>
      <c r="C2573" s="208">
        <f t="shared" si="202"/>
        <v>0.62217310015535143</v>
      </c>
      <c r="D2573" s="208">
        <f t="shared" si="203"/>
        <v>-1.1956549334925453</v>
      </c>
      <c r="E2573" s="208">
        <f>-((C2573-C2572)/($A$3))*$E$2*'PID Reaction'!$H$4</f>
        <v>-5.1748789153849204</v>
      </c>
      <c r="F2573" s="208">
        <f t="shared" si="204"/>
        <v>-4.4081410545407005</v>
      </c>
    </row>
    <row r="2574" spans="1:6" x14ac:dyDescent="0.25">
      <c r="A2574" s="208">
        <f t="shared" si="201"/>
        <v>0.32099999999997852</v>
      </c>
      <c r="B2574" s="208">
        <f t="shared" si="200"/>
        <v>5.6025068989014231E-3</v>
      </c>
      <c r="C2574" s="208">
        <f t="shared" si="202"/>
        <v>0.66131186531706532</v>
      </c>
      <c r="D2574" s="208">
        <f t="shared" si="203"/>
        <v>-1.2708694640544171</v>
      </c>
      <c r="E2574" s="208">
        <f>-((C2574-C2573)/($A$3))*$E$2*'PID Reaction'!$H$4</f>
        <v>-4.9690576249311942</v>
      </c>
      <c r="F2574" s="208">
        <f t="shared" si="204"/>
        <v>-4.4345736251929342</v>
      </c>
    </row>
    <row r="2575" spans="1:6" x14ac:dyDescent="0.25">
      <c r="A2575" s="208">
        <f t="shared" si="201"/>
        <v>0.32112499999997851</v>
      </c>
      <c r="B2575" s="208">
        <f t="shared" si="200"/>
        <v>5.6046885604664155E-3</v>
      </c>
      <c r="C2575" s="208">
        <f t="shared" si="202"/>
        <v>0.6987274987965032</v>
      </c>
      <c r="D2575" s="208">
        <f t="shared" si="203"/>
        <v>-1.3427725835371922</v>
      </c>
      <c r="E2575" s="208">
        <f>-((C2575-C2574)/($A$3))*$E$2*'PID Reaction'!$H$4</f>
        <v>-4.7502888265494327</v>
      </c>
      <c r="F2575" s="208">
        <f t="shared" si="204"/>
        <v>-4.4494513535510576</v>
      </c>
    </row>
    <row r="2576" spans="1:6" x14ac:dyDescent="0.25">
      <c r="A2576" s="208">
        <f t="shared" si="201"/>
        <v>0.3212499999999785</v>
      </c>
      <c r="B2576" s="208">
        <f t="shared" si="200"/>
        <v>5.6068702220314088E-3</v>
      </c>
      <c r="C2576" s="208">
        <f t="shared" si="202"/>
        <v>0.73432250942974553</v>
      </c>
      <c r="D2576" s="208">
        <f t="shared" si="203"/>
        <v>-1.4111769392715192</v>
      </c>
      <c r="E2576" s="208">
        <f>-((C2576-C2575)/($A$3))*$E$2*'PID Reaction'!$H$4</f>
        <v>-4.5191425499964462</v>
      </c>
      <c r="F2576" s="208">
        <f t="shared" si="204"/>
        <v>-4.4527354738126483</v>
      </c>
    </row>
    <row r="2577" spans="1:6" x14ac:dyDescent="0.25">
      <c r="A2577" s="208">
        <f t="shared" si="201"/>
        <v>0.32137499999997848</v>
      </c>
      <c r="B2577" s="208">
        <f t="shared" si="200"/>
        <v>5.6090518835964012E-3</v>
      </c>
      <c r="C2577" s="208">
        <f t="shared" si="202"/>
        <v>0.76800414991584565</v>
      </c>
      <c r="D2577" s="208">
        <f t="shared" si="203"/>
        <v>-1.4759042950592771</v>
      </c>
      <c r="E2577" s="208">
        <f>-((C2577-C2576)/($A$3))*$E$2*'PID Reaction'!$H$4</f>
        <v>-4.2762210761152701</v>
      </c>
      <c r="F2577" s="208">
        <f t="shared" si="204"/>
        <v>-4.4444174287867648</v>
      </c>
    </row>
    <row r="2578" spans="1:6" x14ac:dyDescent="0.25">
      <c r="A2578" s="208">
        <f t="shared" si="201"/>
        <v>0.32149999999997847</v>
      </c>
      <c r="B2578" s="208">
        <f t="shared" si="200"/>
        <v>5.6112335451613937E-3</v>
      </c>
      <c r="C2578" s="208">
        <f t="shared" si="202"/>
        <v>0.79968465848182035</v>
      </c>
      <c r="D2578" s="208">
        <f t="shared" si="203"/>
        <v>-1.5367859955908534</v>
      </c>
      <c r="E2578" s="208">
        <f>-((C2578-C2577)/($A$3))*$E$2*'PID Reaction'!$H$4</f>
        <v>-4.0221573675361482</v>
      </c>
      <c r="F2578" s="208">
        <f t="shared" si="204"/>
        <v>-4.4245188921918253</v>
      </c>
    </row>
    <row r="2579" spans="1:6" x14ac:dyDescent="0.25">
      <c r="A2579" s="208">
        <f t="shared" si="201"/>
        <v>0.32162499999997846</v>
      </c>
      <c r="B2579" s="208">
        <f t="shared" si="200"/>
        <v>5.6134152067263861E-3</v>
      </c>
      <c r="C2579" s="208">
        <f t="shared" si="202"/>
        <v>0.82928148755683695</v>
      </c>
      <c r="D2579" s="208">
        <f t="shared" si="203"/>
        <v>-1.5936634058974759</v>
      </c>
      <c r="E2579" s="208">
        <f>-((C2579-C2578)/($A$3))*$E$2*'PID Reaction'!$H$4</f>
        <v>-3.7576134193641062</v>
      </c>
      <c r="F2579" s="208">
        <f t="shared" si="204"/>
        <v>-4.3930917121807092</v>
      </c>
    </row>
    <row r="2580" spans="1:6" x14ac:dyDescent="0.25">
      <c r="A2580" s="208">
        <f t="shared" si="201"/>
        <v>0.32174999999997844</v>
      </c>
      <c r="B2580" s="208">
        <f t="shared" si="200"/>
        <v>5.6155968682913794E-3</v>
      </c>
      <c r="C2580" s="208">
        <f t="shared" si="202"/>
        <v>0.85671751886050851</v>
      </c>
      <c r="D2580" s="208">
        <f t="shared" si="203"/>
        <v>-1.6463883246949937</v>
      </c>
      <c r="E2580" s="208">
        <f>-((C2580-C2579)/($A$3))*$E$2*'PID Reaction'!$H$4</f>
        <v>-3.4832785343141408</v>
      </c>
      <c r="F2580" s="208">
        <f t="shared" si="204"/>
        <v>-4.3502177762448371</v>
      </c>
    </row>
    <row r="2581" spans="1:6" x14ac:dyDescent="0.25">
      <c r="A2581" s="208">
        <f t="shared" si="201"/>
        <v>0.32187499999997843</v>
      </c>
      <c r="B2581" s="208">
        <f t="shared" si="200"/>
        <v>5.6177785298563718E-3</v>
      </c>
      <c r="C2581" s="208">
        <f t="shared" si="202"/>
        <v>0.88192126434420504</v>
      </c>
      <c r="D2581" s="208">
        <f t="shared" si="203"/>
        <v>-1.6948233705408327</v>
      </c>
      <c r="E2581" s="208">
        <f>-((C2581-C2580)/($A$3))*$E$2*'PID Reaction'!$H$4</f>
        <v>-3.1998675266101104</v>
      </c>
      <c r="F2581" s="208">
        <f t="shared" si="204"/>
        <v>-4.2960087978452224</v>
      </c>
    </row>
    <row r="2582" spans="1:6" x14ac:dyDescent="0.25">
      <c r="A2582" s="208">
        <f t="shared" si="201"/>
        <v>0.32199999999997841</v>
      </c>
      <c r="B2582" s="208">
        <f t="shared" si="200"/>
        <v>5.6199601914213642E-3</v>
      </c>
      <c r="C2582" s="208">
        <f t="shared" si="202"/>
        <v>0.90482705246225936</v>
      </c>
      <c r="D2582" s="208">
        <f t="shared" si="203"/>
        <v>-1.7388423397988224</v>
      </c>
      <c r="E2582" s="208">
        <f>-((C2582-C2581)/($A$3))*$E$2*'PID Reaction'!$H$4</f>
        <v>-2.9081188594681771</v>
      </c>
      <c r="F2582" s="208">
        <f t="shared" si="204"/>
        <v>-4.2306060253292745</v>
      </c>
    </row>
    <row r="2583" spans="1:6" x14ac:dyDescent="0.25">
      <c r="A2583" s="208">
        <f t="shared" si="201"/>
        <v>0.3221249999999784</v>
      </c>
      <c r="B2583" s="208">
        <f t="shared" si="200"/>
        <v>5.6221418529863567E-3</v>
      </c>
      <c r="C2583" s="208">
        <f t="shared" si="202"/>
        <v>0.92537519928751488</v>
      </c>
      <c r="D2583" s="208">
        <f t="shared" si="203"/>
        <v>-1.7783305354787888</v>
      </c>
      <c r="E2583" s="208">
        <f>-((C2583-C2582)/($A$3))*$E$2*'PID Reaction'!$H$4</f>
        <v>-2.6087927209344404</v>
      </c>
      <c r="F2583" s="208">
        <f t="shared" si="204"/>
        <v>-4.15417987389056</v>
      </c>
    </row>
    <row r="2584" spans="1:6" x14ac:dyDescent="0.25">
      <c r="A2584" s="208">
        <f t="shared" si="201"/>
        <v>0.32224999999997839</v>
      </c>
      <c r="B2584" s="208">
        <f t="shared" si="200"/>
        <v>5.62432351455135E-3</v>
      </c>
      <c r="C2584" s="208">
        <f t="shared" si="202"/>
        <v>0.94351216402526805</v>
      </c>
      <c r="D2584" s="208">
        <f t="shared" si="203"/>
        <v>-1.8131850660939188</v>
      </c>
      <c r="E2584" s="208">
        <f>-((C2584-C2583)/($A$3))*$E$2*'PID Reaction'!$H$4</f>
        <v>-2.302669043105142</v>
      </c>
      <c r="F2584" s="208">
        <f t="shared" si="204"/>
        <v>-4.066929481529999</v>
      </c>
    </row>
    <row r="2585" spans="1:6" x14ac:dyDescent="0.25">
      <c r="A2585" s="208">
        <f t="shared" si="201"/>
        <v>0.32237499999997837</v>
      </c>
      <c r="B2585" s="208">
        <f t="shared" si="200"/>
        <v>5.6265051761163424E-3</v>
      </c>
      <c r="C2585" s="208">
        <f t="shared" si="202"/>
        <v>0.95919068852063083</v>
      </c>
      <c r="D2585" s="208">
        <f t="shared" si="203"/>
        <v>-1.8433151137576373</v>
      </c>
      <c r="E2585" s="208">
        <f>-((C2585-C2584)/($A$3))*$E$2*'PID Reaction'!$H$4</f>
        <v>-1.9905454699312581</v>
      </c>
      <c r="F2585" s="208">
        <f t="shared" si="204"/>
        <v>-3.9690821901769504</v>
      </c>
    </row>
    <row r="2586" spans="1:6" x14ac:dyDescent="0.25">
      <c r="A2586" s="208">
        <f t="shared" si="201"/>
        <v>0.32249999999997836</v>
      </c>
      <c r="B2586" s="208">
        <f t="shared" si="200"/>
        <v>5.6286868376813348E-3</v>
      </c>
      <c r="C2586" s="208">
        <f t="shared" si="202"/>
        <v>0.97236992039561576</v>
      </c>
      <c r="D2586" s="208">
        <f t="shared" si="203"/>
        <v>-1.8686421708210708</v>
      </c>
      <c r="E2586" s="208">
        <f>-((C2586-C2585)/($A$3))*$E$2*'PID Reaction'!$H$4</f>
        <v>-1.6732352788480866</v>
      </c>
      <c r="F2586" s="208">
        <f t="shared" si="204"/>
        <v>-3.8608929533209868</v>
      </c>
    </row>
    <row r="2587" spans="1:6" x14ac:dyDescent="0.25">
      <c r="A2587" s="208">
        <f t="shared" si="201"/>
        <v>0.32262499999997835</v>
      </c>
      <c r="B2587" s="208">
        <f t="shared" si="200"/>
        <v>5.6308684992463281E-3</v>
      </c>
      <c r="C2587" s="208">
        <f t="shared" si="202"/>
        <v>0.98301551949517163</v>
      </c>
      <c r="D2587" s="208">
        <f t="shared" si="203"/>
        <v>-1.8891002444346512</v>
      </c>
      <c r="E2587" s="208">
        <f>-((C2587-C2586)/($A$3))*$E$2*'PID Reaction'!$H$4</f>
        <v>-1.3515652616796128</v>
      </c>
      <c r="F2587" s="208">
        <f t="shared" si="204"/>
        <v>-3.7426436716983371</v>
      </c>
    </row>
    <row r="2588" spans="1:6" x14ac:dyDescent="0.25">
      <c r="A2588" s="208">
        <f t="shared" si="201"/>
        <v>0.32274999999997833</v>
      </c>
      <c r="B2588" s="208">
        <f t="shared" si="200"/>
        <v>5.6330501608113205E-3</v>
      </c>
      <c r="C2588" s="208">
        <f t="shared" si="202"/>
        <v>0.991099747364796</v>
      </c>
      <c r="D2588" s="208">
        <f t="shared" si="203"/>
        <v>-1.9046360285008233</v>
      </c>
      <c r="E2588" s="208">
        <f>-((C2588-C2587)/($A$3))*$E$2*'PID Reaction'!$H$4</f>
        <v>-1.0263735703275101</v>
      </c>
      <c r="F2588" s="208">
        <f t="shared" si="204"/>
        <v>-3.6146424587638544</v>
      </c>
    </row>
    <row r="2589" spans="1:6" x14ac:dyDescent="0.25">
      <c r="A2589" s="208">
        <f t="shared" si="201"/>
        <v>0.32287499999997832</v>
      </c>
      <c r="B2589" s="208">
        <f t="shared" si="200"/>
        <v>5.635231822376313E-3</v>
      </c>
      <c r="C2589" s="208">
        <f t="shared" si="202"/>
        <v>0.99660153952660235</v>
      </c>
      <c r="D2589" s="208">
        <f t="shared" si="203"/>
        <v>-1.9152090425698529</v>
      </c>
      <c r="E2589" s="208">
        <f>-((C2589-C2588)/($A$3))*$E$2*'PID Reaction'!$H$4</f>
        <v>-0.69850753286293432</v>
      </c>
      <c r="F2589" s="208">
        <f t="shared" si="204"/>
        <v>-3.4772228378625503</v>
      </c>
    </row>
    <row r="2590" spans="1:6" x14ac:dyDescent="0.25">
      <c r="A2590" s="208">
        <f t="shared" si="201"/>
        <v>0.3229999999999783</v>
      </c>
      <c r="B2590" s="208">
        <f t="shared" si="200"/>
        <v>5.6374134839413054E-3</v>
      </c>
      <c r="C2590" s="208">
        <f t="shared" si="202"/>
        <v>0.9995065603654526</v>
      </c>
      <c r="D2590" s="208">
        <f t="shared" si="203"/>
        <v>-1.9207917373167052</v>
      </c>
      <c r="E2590" s="208">
        <f>-((C2590-C2589)/($A$3))*$E$2*'PID Reaction'!$H$4</f>
        <v>-0.36882144570042735</v>
      </c>
      <c r="F2590" s="208">
        <f t="shared" si="204"/>
        <v>-3.330742873192178</v>
      </c>
    </row>
    <row r="2591" spans="1:6" x14ac:dyDescent="0.25">
      <c r="A2591" s="208">
        <f t="shared" si="201"/>
        <v>0.32312499999997829</v>
      </c>
      <c r="B2591" s="208">
        <f t="shared" si="200"/>
        <v>5.6395951455062987E-3</v>
      </c>
      <c r="C2591" s="208">
        <f t="shared" si="202"/>
        <v>0.99980724048223923</v>
      </c>
      <c r="D2591" s="208">
        <f t="shared" si="203"/>
        <v>-1.9213695663243386</v>
      </c>
      <c r="E2591" s="208">
        <f>-((C2591-C2590)/($A$3))*$E$2*'PID Reaction'!$H$4</f>
        <v>-3.8174347627230994E-2</v>
      </c>
      <c r="F2591" s="208">
        <f t="shared" si="204"/>
        <v>-3.175584236821841</v>
      </c>
    </row>
    <row r="2592" spans="1:6" x14ac:dyDescent="0.25">
      <c r="A2592" s="208">
        <f t="shared" si="201"/>
        <v>0.32324999999997828</v>
      </c>
      <c r="B2592" s="208">
        <f t="shared" si="200"/>
        <v>5.6417768070712911E-3</v>
      </c>
      <c r="C2592" s="208">
        <f t="shared" si="202"/>
        <v>0.99750279641689721</v>
      </c>
      <c r="D2592" s="208">
        <f t="shared" si="203"/>
        <v>-1.9169410239862081</v>
      </c>
      <c r="E2592" s="208">
        <f>-((C2592-C2591)/($A$3))*$E$2*'PID Reaction'!$H$4</f>
        <v>0.2925722185358236</v>
      </c>
      <c r="F2592" s="208">
        <f t="shared" si="204"/>
        <v>-3.0121512141970661</v>
      </c>
    </row>
    <row r="2593" spans="1:6" x14ac:dyDescent="0.25">
      <c r="A2593" s="208">
        <f t="shared" si="201"/>
        <v>0.32337499999997826</v>
      </c>
      <c r="B2593" s="208">
        <f t="shared" si="200"/>
        <v>5.6439584686362836E-3</v>
      </c>
      <c r="C2593" s="208">
        <f t="shared" si="202"/>
        <v>0.99259923268981609</v>
      </c>
      <c r="D2593" s="208">
        <f t="shared" si="203"/>
        <v>-1.9075176494293273</v>
      </c>
      <c r="E2593" s="208">
        <f>-((C2593-C2592)/($A$3))*$E$2*'PID Reaction'!$H$4</f>
        <v>0.6225564507902186</v>
      </c>
      <c r="F2593" s="208">
        <f t="shared" si="204"/>
        <v>-2.8408696507230076</v>
      </c>
    </row>
    <row r="2594" spans="1:6" x14ac:dyDescent="0.25">
      <c r="A2594" s="208">
        <f t="shared" si="201"/>
        <v>0.32349999999997825</v>
      </c>
      <c r="B2594" s="208">
        <f t="shared" si="200"/>
        <v>5.6461401302012769E-3</v>
      </c>
      <c r="C2594" s="208">
        <f t="shared" si="202"/>
        <v>0.98510932615630031</v>
      </c>
      <c r="D2594" s="208">
        <f t="shared" si="203"/>
        <v>-1.8931239964476088</v>
      </c>
      <c r="E2594" s="208">
        <f>-((C2594-C2593)/($A$3))*$E$2*'PID Reaction'!$H$4</f>
        <v>0.95091853349516309</v>
      </c>
      <c r="F2594" s="208">
        <f t="shared" si="204"/>
        <v>-2.6621858421703819</v>
      </c>
    </row>
    <row r="2595" spans="1:6" x14ac:dyDescent="0.25">
      <c r="A2595" s="208">
        <f t="shared" si="201"/>
        <v>0.32362499999997824</v>
      </c>
      <c r="B2595" s="208">
        <f t="shared" si="200"/>
        <v>5.6483217917662693E-3</v>
      </c>
      <c r="C2595" s="208">
        <f t="shared" si="202"/>
        <v>0.97505259271485745</v>
      </c>
      <c r="D2595" s="208">
        <f t="shared" si="203"/>
        <v>-1.8737975695238505</v>
      </c>
      <c r="E2595" s="208">
        <f>-((C2595-C2594)/($A$3))*$E$2*'PID Reaction'!$H$4</f>
        <v>1.276802877725586</v>
      </c>
      <c r="F2595" s="208">
        <f t="shared" si="204"/>
        <v>-2.4765653717954086</v>
      </c>
    </row>
    <row r="2596" spans="1:6" x14ac:dyDescent="0.25">
      <c r="A2596" s="208">
        <f t="shared" si="201"/>
        <v>0.32374999999997822</v>
      </c>
      <c r="B2596" s="208">
        <f t="shared" si="200"/>
        <v>5.6505034533312617E-3</v>
      </c>
      <c r="C2596" s="208">
        <f t="shared" si="202"/>
        <v>0.96245523645606446</v>
      </c>
      <c r="D2596" s="208">
        <f t="shared" si="203"/>
        <v>-1.8495887261070776</v>
      </c>
      <c r="E2596" s="208">
        <f>-((C2596-C2595)/($A$3))*$E$2*'PID Reaction'!$H$4</f>
        <v>1.5993603506163578</v>
      </c>
      <c r="F2596" s="208">
        <f t="shared" si="204"/>
        <v>-2.2844918972038113</v>
      </c>
    </row>
    <row r="2597" spans="1:6" x14ac:dyDescent="0.25">
      <c r="A2597" s="208">
        <f t="shared" si="201"/>
        <v>0.32387499999997821</v>
      </c>
      <c r="B2597" s="208">
        <f t="shared" si="200"/>
        <v>5.6526851148962541E-3</v>
      </c>
      <c r="C2597" s="208">
        <f t="shared" si="202"/>
        <v>0.94735008138446741</v>
      </c>
      <c r="D2597" s="208">
        <f t="shared" si="203"/>
        <v>-1.8205605453997866</v>
      </c>
      <c r="E2597" s="208">
        <f>-((C2597-C2596)/($A$3))*$E$2*'PID Reaction'!$H$4</f>
        <v>1.9177504878899605</v>
      </c>
      <c r="F2597" s="208">
        <f t="shared" si="204"/>
        <v>-2.0864658901195976</v>
      </c>
    </row>
    <row r="2598" spans="1:6" x14ac:dyDescent="0.25">
      <c r="A2598" s="208">
        <f t="shared" si="201"/>
        <v>0.32399999999997819</v>
      </c>
      <c r="B2598" s="208">
        <f t="shared" si="200"/>
        <v>5.6548667764612474E-3</v>
      </c>
      <c r="C2598" s="208">
        <f t="shared" si="202"/>
        <v>0.92977648589152895</v>
      </c>
      <c r="D2598" s="208">
        <f t="shared" si="203"/>
        <v>-1.7867886639971871</v>
      </c>
      <c r="E2598" s="208">
        <f>-((C2598-C2597)/($A$3))*$E$2*'PID Reaction'!$H$4</f>
        <v>2.2311436837834675</v>
      </c>
      <c r="F2598" s="208">
        <f t="shared" si="204"/>
        <v>-1.8830033323429554</v>
      </c>
    </row>
    <row r="2599" spans="1:6" x14ac:dyDescent="0.25">
      <c r="A2599" s="208">
        <f t="shared" si="201"/>
        <v>0.32412499999997818</v>
      </c>
      <c r="B2599" s="208">
        <f t="shared" si="200"/>
        <v>5.6570484380262399E-3</v>
      </c>
      <c r="C2599" s="208">
        <f t="shared" si="202"/>
        <v>0.90978024020234816</v>
      </c>
      <c r="D2599" s="208">
        <f t="shared" si="203"/>
        <v>-1.7483610788064607</v>
      </c>
      <c r="E2599" s="208">
        <f>-((C2599-C2598)/($A$3))*$E$2*'PID Reaction'!$H$4</f>
        <v>2.5387233526983932</v>
      </c>
      <c r="F2599" s="208">
        <f t="shared" si="204"/>
        <v>-1.6746343712943377</v>
      </c>
    </row>
    <row r="2600" spans="1:6" x14ac:dyDescent="0.25">
      <c r="A2600" s="208">
        <f t="shared" si="201"/>
        <v>0.32424999999997817</v>
      </c>
      <c r="B2600" s="208">
        <f t="shared" si="200"/>
        <v>5.6592300995912323E-3</v>
      </c>
      <c r="C2600" s="208">
        <f t="shared" si="202"/>
        <v>0.88741344706339975</v>
      </c>
      <c r="D2600" s="208">
        <f t="shared" si="203"/>
        <v>-1.705377917759618</v>
      </c>
      <c r="E2600" s="208">
        <f>-((C2600-C2599)/($A$3))*$E$2*'PID Reaction'!$H$4</f>
        <v>2.8396880569208887</v>
      </c>
      <c r="F2600" s="208">
        <f t="shared" si="204"/>
        <v>-1.4619019386480887</v>
      </c>
    </row>
    <row r="2601" spans="1:6" x14ac:dyDescent="0.25">
      <c r="A2601" s="208">
        <f t="shared" si="201"/>
        <v>0.32437499999997815</v>
      </c>
      <c r="B2601" s="208">
        <f t="shared" si="200"/>
        <v>5.6614117611562256E-3</v>
      </c>
      <c r="C2601" s="208">
        <f t="shared" si="202"/>
        <v>0.86273438598230701</v>
      </c>
      <c r="D2601" s="208">
        <f t="shared" si="203"/>
        <v>-1.6579511789176387</v>
      </c>
      <c r="E2601" s="208">
        <f>-((C2601-C2600)/($A$3))*$E$2*'PID Reaction'!$H$4</f>
        <v>3.1332535948555345</v>
      </c>
      <c r="F2601" s="208">
        <f t="shared" si="204"/>
        <v>-1.2453603356557266</v>
      </c>
    </row>
    <row r="2602" spans="1:6" x14ac:dyDescent="0.25">
      <c r="A2602" s="208">
        <f t="shared" si="201"/>
        <v>0.32449999999997814</v>
      </c>
      <c r="B2602" s="208">
        <f t="shared" si="200"/>
        <v>5.663593422721218E-3</v>
      </c>
      <c r="C2602" s="208">
        <f t="shared" si="202"/>
        <v>0.83580736137317213</v>
      </c>
      <c r="D2602" s="208">
        <f t="shared" si="203"/>
        <v>-1.6062044386452798</v>
      </c>
      <c r="E2602" s="208">
        <f>-((C2602-C2601)/($A$3))*$E$2*'PID Reaction'!$H$4</f>
        <v>3.4186550443757633</v>
      </c>
      <c r="F2602" s="208">
        <f t="shared" si="204"/>
        <v>-1.0255737888436756</v>
      </c>
    </row>
    <row r="2603" spans="1:6" x14ac:dyDescent="0.25">
      <c r="A2603" s="208">
        <f t="shared" si="201"/>
        <v>0.32462499999997813</v>
      </c>
      <c r="B2603" s="208">
        <f t="shared" si="200"/>
        <v>5.6657750842862105E-3</v>
      </c>
      <c r="C2603" s="208">
        <f t="shared" si="202"/>
        <v>0.80670253500330591</v>
      </c>
      <c r="D2603" s="208">
        <f t="shared" si="203"/>
        <v>-1.5502725296172533</v>
      </c>
      <c r="E2603" s="208">
        <f>-((C2603-C2602)/($A$3))*$E$2*'PID Reaction'!$H$4</f>
        <v>3.6951487559182152</v>
      </c>
      <c r="F2603" s="208">
        <f t="shared" si="204"/>
        <v>-0.80311497984978053</v>
      </c>
    </row>
    <row r="2604" spans="1:6" x14ac:dyDescent="0.25">
      <c r="A2604" s="208">
        <f t="shared" si="201"/>
        <v>0.32474999999997811</v>
      </c>
      <c r="B2604" s="208">
        <f t="shared" si="200"/>
        <v>5.6679567458512029E-3</v>
      </c>
      <c r="C2604" s="208">
        <f t="shared" si="202"/>
        <v>0.77549574317788839</v>
      </c>
      <c r="D2604" s="208">
        <f t="shared" si="203"/>
        <v>-1.4903011894946754</v>
      </c>
      <c r="E2604" s="208">
        <f>-((C2604-C2603)/($A$3))*$E$2*'PID Reaction'!$H$4</f>
        <v>3.9620142901550084</v>
      </c>
      <c r="F2604" s="208">
        <f t="shared" si="204"/>
        <v>-0.57856355322898945</v>
      </c>
    </row>
    <row r="2605" spans="1:6" x14ac:dyDescent="0.25">
      <c r="A2605" s="208">
        <f t="shared" si="201"/>
        <v>0.3248749999999781</v>
      </c>
      <c r="B2605" s="208">
        <f t="shared" si="200"/>
        <v>5.6701384074161962E-3</v>
      </c>
      <c r="C2605" s="208">
        <f t="shared" si="202"/>
        <v>0.74226829913879822</v>
      </c>
      <c r="D2605" s="208">
        <f t="shared" si="203"/>
        <v>-1.4264466811869942</v>
      </c>
      <c r="E2605" s="208">
        <f>-((C2605-C2604)/($A$3))*$E$2*'PID Reaction'!$H$4</f>
        <v>4.2185562952028883</v>
      </c>
      <c r="F2605" s="208">
        <f t="shared" si="204"/>
        <v>-0.35250460611563894</v>
      </c>
    </row>
    <row r="2606" spans="1:6" x14ac:dyDescent="0.25">
      <c r="A2606" s="208">
        <f t="shared" si="201"/>
        <v>0.32499999999997808</v>
      </c>
      <c r="B2606" s="208">
        <f t="shared" si="200"/>
        <v>5.6723200689811886E-3</v>
      </c>
      <c r="C2606" s="208">
        <f t="shared" si="202"/>
        <v>0.70710678119287862</v>
      </c>
      <c r="D2606" s="208">
        <f t="shared" si="203"/>
        <v>-1.3588753856896025</v>
      </c>
      <c r="E2606" s="208">
        <f>-((C2606-C2605)/($A$3))*$E$2*'PID Reaction'!$H$4</f>
        <v>4.4641063184139513</v>
      </c>
      <c r="F2606" s="208">
        <f t="shared" si="204"/>
        <v>-0.12552716368010142</v>
      </c>
    </row>
    <row r="2607" spans="1:6" x14ac:dyDescent="0.25">
      <c r="A2607" s="208">
        <f t="shared" si="201"/>
        <v>0.32512499999997807</v>
      </c>
      <c r="B2607" s="208">
        <f t="shared" si="200"/>
        <v>5.674501730546181E-3</v>
      </c>
      <c r="C2607" s="208">
        <f t="shared" si="202"/>
        <v>0.67010280712095294</v>
      </c>
      <c r="D2607" s="208">
        <f t="shared" si="203"/>
        <v>-1.2877633685566201</v>
      </c>
      <c r="E2607" s="208">
        <f>-((C2607-C2606)/($A$3))*$E$2*'PID Reaction'!$H$4</f>
        <v>4.6980245481716842</v>
      </c>
      <c r="F2607" s="208">
        <f t="shared" si="204"/>
        <v>0.10177735565235918</v>
      </c>
    </row>
    <row r="2608" spans="1:6" x14ac:dyDescent="0.25">
      <c r="A2608" s="208">
        <f t="shared" si="201"/>
        <v>0.32524999999997806</v>
      </c>
      <c r="B2608" s="208">
        <f t="shared" si="200"/>
        <v>5.6766833921111735E-3</v>
      </c>
      <c r="C2608" s="208">
        <f t="shared" si="202"/>
        <v>0.63135279545634193</v>
      </c>
      <c r="D2608" s="208">
        <f t="shared" si="203"/>
        <v>-1.2132959211402705</v>
      </c>
      <c r="E2608" s="208">
        <f>-((C2608-C2607)/($A$3))*$E$2*'PID Reaction'!$H$4</f>
        <v>4.9197014809390129</v>
      </c>
      <c r="F2608" s="208">
        <f t="shared" si="204"/>
        <v>0.32881668121566288</v>
      </c>
    </row>
    <row r="2609" spans="1:6" x14ac:dyDescent="0.25">
      <c r="A2609" s="208">
        <f t="shared" si="201"/>
        <v>0.32537499999997804</v>
      </c>
      <c r="B2609" s="208">
        <f t="shared" si="200"/>
        <v>5.6788650536761668E-3</v>
      </c>
      <c r="C2609" s="208">
        <f t="shared" si="202"/>
        <v>0.59095771425400123</v>
      </c>
      <c r="D2609" s="208">
        <f t="shared" si="203"/>
        <v>-1.1356670777904845</v>
      </c>
      <c r="E2609" s="208">
        <f>-((C2609-C2608)/($A$3))*$E$2*'PID Reaction'!$H$4</f>
        <v>5.1285595094491745</v>
      </c>
      <c r="F2609" s="208">
        <f t="shared" si="204"/>
        <v>0.55499923334014323</v>
      </c>
    </row>
    <row r="2610" spans="1:6" x14ac:dyDescent="0.25">
      <c r="A2610" s="208">
        <f t="shared" si="201"/>
        <v>0.32549999999997803</v>
      </c>
      <c r="B2610" s="208">
        <f t="shared" si="200"/>
        <v>5.6810467152411592E-3</v>
      </c>
      <c r="C2610" s="208">
        <f t="shared" si="202"/>
        <v>0.54902281800563624</v>
      </c>
      <c r="D2610" s="208">
        <f t="shared" si="203"/>
        <v>-1.0550791102741515</v>
      </c>
      <c r="E2610" s="208">
        <f>-((C2610-C2609)/($A$3))*$E$2*'PID Reaction'!$H$4</f>
        <v>5.3240544276924187</v>
      </c>
      <c r="F2610" s="208">
        <f t="shared" si="204"/>
        <v>0.77973566478726353</v>
      </c>
    </row>
    <row r="2611" spans="1:6" x14ac:dyDescent="0.25">
      <c r="A2611" s="208">
        <f t="shared" si="201"/>
        <v>0.32562499999997802</v>
      </c>
      <c r="B2611" s="208">
        <f t="shared" ref="B2611:B2674" si="205">RADIANS(A2611)</f>
        <v>5.6832283768061516E-3</v>
      </c>
      <c r="C2611" s="208">
        <f t="shared" si="202"/>
        <v>0.50565737338575467</v>
      </c>
      <c r="D2611" s="208">
        <f t="shared" si="203"/>
        <v>-0.97174200073034023</v>
      </c>
      <c r="E2611" s="208">
        <f>-((C2611-C2610)/($A$3))*$E$2*'PID Reaction'!$H$4</f>
        <v>5.5056768489401628</v>
      </c>
      <c r="F2611" s="208">
        <f t="shared" si="204"/>
        <v>1.0024403963687465</v>
      </c>
    </row>
    <row r="2612" spans="1:6" x14ac:dyDescent="0.25">
      <c r="A2612" s="208">
        <f t="shared" si="201"/>
        <v>0.325749999999978</v>
      </c>
      <c r="B2612" s="208">
        <f t="shared" si="205"/>
        <v>5.6854100383711449E-3</v>
      </c>
      <c r="C2612" s="208">
        <f t="shared" si="202"/>
        <v>0.46097437454342871</v>
      </c>
      <c r="D2612" s="208">
        <f t="shared" si="203"/>
        <v>-0.88587289453508877</v>
      </c>
      <c r="E2612" s="208">
        <f>-((C2612-C2611)/($A$3))*$E$2*'PID Reaction'!$H$4</f>
        <v>5.6729535330217029</v>
      </c>
      <c r="F2612" s="208">
        <f t="shared" si="204"/>
        <v>1.2225331427477997</v>
      </c>
    </row>
    <row r="2613" spans="1:6" x14ac:dyDescent="0.25">
      <c r="A2613" s="208">
        <f t="shared" si="201"/>
        <v>0.32587499999997799</v>
      </c>
      <c r="B2613" s="208">
        <f t="shared" si="205"/>
        <v>5.6875916999361373E-3</v>
      </c>
      <c r="C2613" s="208">
        <f t="shared" si="202"/>
        <v>0.41509024868199762</v>
      </c>
      <c r="D2613" s="208">
        <f t="shared" si="203"/>
        <v>-0.79769553450214215</v>
      </c>
      <c r="E2613" s="208">
        <f>-((C2613-C2612)/($A$3))*$E$2*'PID Reaction'!$H$4</f>
        <v>5.8254486193672896</v>
      </c>
      <c r="F2613" s="208">
        <f t="shared" si="204"/>
        <v>1.4394404244444379</v>
      </c>
    </row>
    <row r="2614" spans="1:6" x14ac:dyDescent="0.25">
      <c r="A2614" s="208">
        <f t="shared" si="201"/>
        <v>0.32599999999997797</v>
      </c>
      <c r="B2614" s="208">
        <f t="shared" si="205"/>
        <v>5.6897733615011298E-3</v>
      </c>
      <c r="C2614" s="208">
        <f t="shared" si="202"/>
        <v>0.36812455269304956</v>
      </c>
      <c r="D2614" s="208">
        <f t="shared" si="203"/>
        <v>-0.70743967789234108</v>
      </c>
      <c r="E2614" s="208">
        <f>-((C2614-C2613)/($A$3))*$E$2*'PID Reaction'!$H$4</f>
        <v>5.9627647627568461</v>
      </c>
      <c r="F2614" s="208">
        <f t="shared" si="204"/>
        <v>1.6525970621101305</v>
      </c>
    </row>
    <row r="2615" spans="1:6" x14ac:dyDescent="0.25">
      <c r="A2615" s="208">
        <f t="shared" si="201"/>
        <v>0.32612499999997796</v>
      </c>
      <c r="B2615" s="208">
        <f t="shared" si="205"/>
        <v>5.6919550230661222E-3</v>
      </c>
      <c r="C2615" s="208">
        <f t="shared" si="202"/>
        <v>0.32019966163584085</v>
      </c>
      <c r="D2615" s="208">
        <f t="shared" si="203"/>
        <v>-0.61534049775206079</v>
      </c>
      <c r="E2615" s="208">
        <f>-((C2615-C2614)/($A$3))*$E$2*'PID Reaction'!$H$4</f>
        <v>6.0845441686232169</v>
      </c>
      <c r="F2615" s="208">
        <f t="shared" si="204"/>
        <v>1.8614476491739311</v>
      </c>
    </row>
    <row r="2616" spans="1:6" x14ac:dyDescent="0.25">
      <c r="A2616" s="208">
        <f t="shared" si="201"/>
        <v>0.32624999999997795</v>
      </c>
      <c r="B2616" s="208">
        <f t="shared" si="205"/>
        <v>5.6941366846311155E-3</v>
      </c>
      <c r="C2616" s="208">
        <f t="shared" si="202"/>
        <v>0.2714404498737385</v>
      </c>
      <c r="D2616" s="208">
        <f t="shared" si="203"/>
        <v>-0.52163797014035829</v>
      </c>
      <c r="E2616" s="208">
        <f>-((C2616-C2615)/($A$3))*$E$2*'PID Reaction'!$H$4</f>
        <v>6.1904695253165132</v>
      </c>
      <c r="F2616" s="208">
        <f t="shared" si="204"/>
        <v>2.0654479990237169</v>
      </c>
    </row>
    <row r="2617" spans="1:6" x14ac:dyDescent="0.25">
      <c r="A2617" s="208">
        <f t="shared" si="201"/>
        <v>0.32637499999997793</v>
      </c>
      <c r="B2617" s="208">
        <f t="shared" si="205"/>
        <v>5.6963183461961079E-3</v>
      </c>
      <c r="C2617" s="208">
        <f t="shared" si="202"/>
        <v>0.22197396569817285</v>
      </c>
      <c r="D2617" s="208">
        <f t="shared" si="203"/>
        <v>-0.42657624884080675</v>
      </c>
      <c r="E2617" s="208">
        <f>-((C2617-C2616)/($A$3))*$E$2*'PID Reaction'!$H$4</f>
        <v>6.2802648309298146</v>
      </c>
      <c r="F2617" s="208">
        <f t="shared" si="204"/>
        <v>2.2640665629538588</v>
      </c>
    </row>
    <row r="2618" spans="1:6" x14ac:dyDescent="0.25">
      <c r="A2618" s="208">
        <f t="shared" si="201"/>
        <v>0.32649999999997792</v>
      </c>
      <c r="B2618" s="208">
        <f t="shared" si="205"/>
        <v>5.6985000077611004E-3</v>
      </c>
      <c r="C2618" s="208">
        <f t="shared" si="202"/>
        <v>0.1719291002883041</v>
      </c>
      <c r="D2618" s="208">
        <f t="shared" si="203"/>
        <v>-0.33040302918804554</v>
      </c>
      <c r="E2618" s="208">
        <f>-((C2618-C2617)/($A$3))*$E$2*'PID Reaction'!$H$4</f>
        <v>6.3536961124369347</v>
      </c>
      <c r="F2618" s="208">
        <f t="shared" si="204"/>
        <v>2.4567858151822555</v>
      </c>
    </row>
    <row r="2619" spans="1:6" x14ac:dyDescent="0.25">
      <c r="A2619" s="208">
        <f t="shared" ref="A2619:A2682" si="206">A2618+$A$3</f>
        <v>0.32662499999997791</v>
      </c>
      <c r="B2619" s="208">
        <f t="shared" si="205"/>
        <v>5.7006816693260937E-3</v>
      </c>
      <c r="C2619" s="208">
        <f t="shared" ref="C2619:C2682" si="207">$C$2*COS(B2619*$B$2*360)</f>
        <v>0.12143625186864604</v>
      </c>
      <c r="D2619" s="208">
        <f t="shared" si="203"/>
        <v>-0.23336890266605184</v>
      </c>
      <c r="E2619" s="208">
        <f>-((C2619-C2618)/($A$3))*$E$2*'PID Reaction'!$H$4</f>
        <v>6.4105720353597873</v>
      </c>
      <c r="F2619" s="208">
        <f t="shared" si="204"/>
        <v>2.6431036013298699</v>
      </c>
    </row>
    <row r="2620" spans="1:6" x14ac:dyDescent="0.25">
      <c r="A2620" s="208">
        <f t="shared" si="206"/>
        <v>0.32674999999997789</v>
      </c>
      <c r="B2620" s="208">
        <f t="shared" si="205"/>
        <v>5.7028633308910861E-3</v>
      </c>
      <c r="C2620" s="208">
        <f t="shared" si="207"/>
        <v>7.0626985940171499E-2</v>
      </c>
      <c r="D2620" s="208">
        <f t="shared" si="203"/>
        <v>-0.13572670396066516</v>
      </c>
      <c r="E2620" s="208">
        <f>-((C2620-C2619)/($A$3))*$E$2*'PID Reaction'!$H$4</f>
        <v>6.4507444022791267</v>
      </c>
      <c r="F2620" s="208">
        <f t="shared" si="204"/>
        <v>2.8225344468464342</v>
      </c>
    </row>
    <row r="2621" spans="1:6" x14ac:dyDescent="0.25">
      <c r="A2621" s="208">
        <f t="shared" si="206"/>
        <v>0.32687499999997788</v>
      </c>
      <c r="B2621" s="208">
        <f t="shared" si="205"/>
        <v>5.7050449924560785E-3</v>
      </c>
      <c r="C2621" s="208">
        <f t="shared" si="207"/>
        <v>1.9633692469681524E-2</v>
      </c>
      <c r="D2621" s="208">
        <f t="shared" si="203"/>
        <v>-3.7730852166685779E-2</v>
      </c>
      <c r="E2621" s="208">
        <f>-((C2621-C2620)/($A$3))*$E$2*'PID Reaction'!$H$4</f>
        <v>6.4741085390134065</v>
      </c>
      <c r="F2621" s="208">
        <f t="shared" si="204"/>
        <v>2.994610821976293</v>
      </c>
    </row>
    <row r="2622" spans="1:6" x14ac:dyDescent="0.25">
      <c r="A2622" s="208">
        <f t="shared" si="206"/>
        <v>0.32699999999997786</v>
      </c>
      <c r="B2622" s="208">
        <f t="shared" si="205"/>
        <v>5.7072266540210709E-3</v>
      </c>
      <c r="C2622" s="208">
        <f t="shared" si="207"/>
        <v>-3.1410759069078614E-2</v>
      </c>
      <c r="D2622" s="208">
        <f t="shared" si="203"/>
        <v>6.0363312133411139E-2</v>
      </c>
      <c r="E2622" s="208">
        <f>-((C2622-C2621)/($A$3))*$E$2*'PID Reaction'!$H$4</f>
        <v>6.480603567360987</v>
      </c>
      <c r="F2622" s="208">
        <f t="shared" si="204"/>
        <v>3.1588843599668111</v>
      </c>
    </row>
    <row r="2623" spans="1:6" x14ac:dyDescent="0.25">
      <c r="A2623" s="208">
        <f t="shared" si="206"/>
        <v>0.32712499999997785</v>
      </c>
      <c r="B2623" s="208">
        <f t="shared" si="205"/>
        <v>5.7094083155860642E-3</v>
      </c>
      <c r="C2623" s="208">
        <f t="shared" si="207"/>
        <v>-8.2373365903491452E-2</v>
      </c>
      <c r="D2623" s="208">
        <f t="shared" si="203"/>
        <v>0.15830019219137567</v>
      </c>
      <c r="E2623" s="208">
        <f>-((C2623-C2622)/($A$3))*$E$2*'PID Reaction'!$H$4</f>
        <v>6.4702125636970536</v>
      </c>
      <c r="F2623" s="208">
        <f t="shared" si="204"/>
        <v>3.3149270253437653</v>
      </c>
    </row>
    <row r="2624" spans="1:6" x14ac:dyDescent="0.25">
      <c r="A2624" s="208">
        <f t="shared" si="206"/>
        <v>0.32724999999997784</v>
      </c>
      <c r="B2624" s="208">
        <f t="shared" si="205"/>
        <v>5.7115899771510567E-3</v>
      </c>
      <c r="C2624" s="208">
        <f t="shared" si="207"/>
        <v>-0.13312133851758043</v>
      </c>
      <c r="D2624" s="208">
        <f t="shared" si="203"/>
        <v>0.25582460108277505</v>
      </c>
      <c r="E2624" s="208">
        <f>-((C2624-C2623)/($A$3))*$E$2*'PID Reaction'!$H$4</f>
        <v>6.4429626030847347</v>
      </c>
      <c r="F2624" s="208">
        <f t="shared" si="204"/>
        <v>3.4623322292117433</v>
      </c>
    </row>
    <row r="2625" spans="1:6" x14ac:dyDescent="0.25">
      <c r="A2625" s="208">
        <f t="shared" si="206"/>
        <v>0.32737499999997782</v>
      </c>
      <c r="B2625" s="208">
        <f t="shared" si="205"/>
        <v>5.7137716387160491E-3</v>
      </c>
      <c r="C2625" s="208">
        <f t="shared" si="207"/>
        <v>-0.18352244665213843</v>
      </c>
      <c r="D2625" s="208">
        <f t="shared" si="203"/>
        <v>0.35268242662928057</v>
      </c>
      <c r="E2625" s="208">
        <f>-((C2625-C2624)/($A$3))*$E$2*'PID Reaction'!$H$4</f>
        <v>6.3989246887634836</v>
      </c>
      <c r="F2625" s="208">
        <f t="shared" si="204"/>
        <v>3.6007158886744675</v>
      </c>
    </row>
    <row r="2626" spans="1:6" x14ac:dyDescent="0.25">
      <c r="A2626" s="208">
        <f t="shared" si="206"/>
        <v>0.32749999999997781</v>
      </c>
      <c r="B2626" s="208">
        <f t="shared" si="205"/>
        <v>5.7159533002810415E-3</v>
      </c>
      <c r="C2626" s="208">
        <f t="shared" si="207"/>
        <v>-0.23344536384707698</v>
      </c>
      <c r="D2626" s="208">
        <f t="shared" si="203"/>
        <v>0.44862129351948171</v>
      </c>
      <c r="E2626" s="208">
        <f>-((C2626-C2625)/($A$3))*$E$2*'PID Reaction'!$H$4</f>
        <v>6.3382135670693973</v>
      </c>
      <c r="F2626" s="208">
        <f t="shared" si="204"/>
        <v>3.7297174276094367</v>
      </c>
    </row>
    <row r="2627" spans="1:6" x14ac:dyDescent="0.25">
      <c r="A2627" s="208">
        <f t="shared" si="206"/>
        <v>0.3276249999999778</v>
      </c>
      <c r="B2627" s="208">
        <f t="shared" si="205"/>
        <v>5.7181349618460348E-3</v>
      </c>
      <c r="C2627" s="208">
        <f t="shared" si="207"/>
        <v>-0.28276000962937548</v>
      </c>
      <c r="D2627" s="208">
        <f t="shared" si="203"/>
        <v>0.54339122090515612</v>
      </c>
      <c r="E2627" s="208">
        <f>-((C2627-C2626)/($A$3))*$E$2*'PID Reaction'!$H$4</f>
        <v>6.2609874285206155</v>
      </c>
      <c r="F2627" s="208">
        <f t="shared" si="204"/>
        <v>3.8490007161961586</v>
      </c>
    </row>
    <row r="2628" spans="1:6" x14ac:dyDescent="0.25">
      <c r="A2628" s="208">
        <f t="shared" si="206"/>
        <v>0.32774999999997778</v>
      </c>
      <c r="B2628" s="208">
        <f t="shared" si="205"/>
        <v>5.7203166234110273E-3</v>
      </c>
      <c r="C2628" s="208">
        <f t="shared" si="207"/>
        <v>-0.33133788845400614</v>
      </c>
      <c r="D2628" s="208">
        <f t="shared" si="203"/>
        <v>0.63674527375760182</v>
      </c>
      <c r="E2628" s="208">
        <f>-((C2628-C2627)/($A$3))*$E$2*'PID Reaction'!$H$4</f>
        <v>6.1674474955751073</v>
      </c>
      <c r="F2628" s="208">
        <f t="shared" si="204"/>
        <v>3.958254946743696</v>
      </c>
    </row>
    <row r="2629" spans="1:6" x14ac:dyDescent="0.25">
      <c r="A2629" s="208">
        <f t="shared" si="206"/>
        <v>0.32787499999997777</v>
      </c>
      <c r="B2629" s="208">
        <f t="shared" si="205"/>
        <v>5.7224982849760197E-3</v>
      </c>
      <c r="C2629" s="208">
        <f t="shared" si="207"/>
        <v>-0.37905242451540877</v>
      </c>
      <c r="D2629" s="208">
        <f t="shared" si="203"/>
        <v>0.72844020628824169</v>
      </c>
      <c r="E2629" s="208">
        <f>-((C2629-C2628)/($A$3))*$E$2*'PID Reaction'!$H$4</f>
        <v>6.0578374983556778</v>
      </c>
      <c r="F2629" s="208">
        <f t="shared" si="204"/>
        <v>4.0571954435399391</v>
      </c>
    </row>
    <row r="2630" spans="1:6" x14ac:dyDescent="0.25">
      <c r="A2630" s="208">
        <f t="shared" si="206"/>
        <v>0.32799999999997775</v>
      </c>
      <c r="B2630" s="208">
        <f t="shared" si="205"/>
        <v>5.724679946541013E-3</v>
      </c>
      <c r="C2630" s="208">
        <f t="shared" si="207"/>
        <v>-0.42577929155686045</v>
      </c>
      <c r="D2630" s="208">
        <f t="shared" si="203"/>
        <v>0.81823709575648096</v>
      </c>
      <c r="E2630" s="208">
        <f>-((C2630-C2629)/($A$3))*$E$2*'PID Reaction'!$H$4</f>
        <v>5.9324430395827044</v>
      </c>
      <c r="F2630" s="208">
        <f t="shared" si="204"/>
        <v>4.1455644046107869</v>
      </c>
    </row>
    <row r="2631" spans="1:6" x14ac:dyDescent="0.25">
      <c r="A2631" s="208">
        <f t="shared" si="206"/>
        <v>0.32812499999997774</v>
      </c>
      <c r="B2631" s="208">
        <f t="shared" si="205"/>
        <v>5.7268616081060054E-3</v>
      </c>
      <c r="C2631" s="208">
        <f t="shared" si="207"/>
        <v>-0.47139673681796895</v>
      </c>
      <c r="D2631" s="208">
        <f t="shared" si="203"/>
        <v>0.9059019650125637</v>
      </c>
      <c r="E2631" s="208">
        <f>-((C2631-C2630)/($A$3))*$E$2*'PID Reaction'!$H$4</f>
        <v>5.7915908503503344</v>
      </c>
      <c r="F2631" s="208">
        <f t="shared" si="204"/>
        <v>4.2231315734540349</v>
      </c>
    </row>
    <row r="2632" spans="1:6" x14ac:dyDescent="0.25">
      <c r="A2632" s="208">
        <f t="shared" si="206"/>
        <v>0.32824999999997773</v>
      </c>
      <c r="B2632" s="208">
        <f t="shared" si="205"/>
        <v>5.7290432696709978E-3</v>
      </c>
      <c r="C2632" s="208">
        <f t="shared" si="207"/>
        <v>-0.51578589827724897</v>
      </c>
      <c r="D2632" s="208">
        <f t="shared" ref="D2632:D2695" si="208">-C2632*$D$2*$H$2</f>
        <v>0.99120639215532047</v>
      </c>
      <c r="E2632" s="208">
        <f>-((C2632-C2631)/($A$3))*$E$2*'PID Reaction'!$H$4</f>
        <v>5.6356479388701901</v>
      </c>
      <c r="F2632" s="208">
        <f t="shared" ref="F2632:F2695" si="209">F2631+$F$3*(E2632-F2631)</f>
        <v>4.2896948390040359</v>
      </c>
    </row>
    <row r="2633" spans="1:6" x14ac:dyDescent="0.25">
      <c r="A2633" s="208">
        <f t="shared" si="206"/>
        <v>0.32837499999997771</v>
      </c>
      <c r="B2633" s="208">
        <f t="shared" si="205"/>
        <v>5.7312249312359903E-3</v>
      </c>
      <c r="C2633" s="208">
        <f t="shared" si="207"/>
        <v>-0.55883111436186361</v>
      </c>
      <c r="D2633" s="208">
        <f t="shared" si="208"/>
        <v>1.0739281057137677</v>
      </c>
      <c r="E2633" s="208">
        <f>-((C2633-C2632)/($A$3))*$E$2*'PID Reaction'!$H$4</f>
        <v>5.4650206341026752</v>
      </c>
      <c r="F2633" s="208">
        <f t="shared" si="209"/>
        <v>4.3450807622558827</v>
      </c>
    </row>
    <row r="2634" spans="1:6" x14ac:dyDescent="0.25">
      <c r="A2634" s="208">
        <f t="shared" si="206"/>
        <v>0.3284999999999777</v>
      </c>
      <c r="B2634" s="208">
        <f t="shared" si="205"/>
        <v>5.7334065928009836E-3</v>
      </c>
      <c r="C2634" s="208">
        <f t="shared" si="207"/>
        <v>-0.60042022531860595</v>
      </c>
      <c r="D2634" s="208">
        <f t="shared" si="208"/>
        <v>1.1538515638037778</v>
      </c>
      <c r="E2634" s="208">
        <f>-((C2634-C2633)/($A$3))*$E$2*'PID Reaction'!$H$4</f>
        <v>5.2801535270680064</v>
      </c>
      <c r="F2634" s="208">
        <f t="shared" si="209"/>
        <v>4.3891450281834681</v>
      </c>
    </row>
    <row r="2635" spans="1:6" x14ac:dyDescent="0.25">
      <c r="A2635" s="208">
        <f t="shared" si="206"/>
        <v>0.32862499999997768</v>
      </c>
      <c r="B2635" s="208">
        <f t="shared" si="205"/>
        <v>5.735588254365976E-3</v>
      </c>
      <c r="C2635" s="208">
        <f t="shared" si="207"/>
        <v>-0.640444865460292</v>
      </c>
      <c r="D2635" s="208">
        <f t="shared" si="208"/>
        <v>1.2307685157496615</v>
      </c>
      <c r="E2635" s="208">
        <f>-((C2635-C2634)/($A$3))*$E$2*'PID Reaction'!$H$4</f>
        <v>5.0815283123884605</v>
      </c>
      <c r="F2635" s="208">
        <f t="shared" si="209"/>
        <v>4.4217728217703698</v>
      </c>
    </row>
    <row r="2636" spans="1:6" x14ac:dyDescent="0.25">
      <c r="A2636" s="208">
        <f t="shared" si="206"/>
        <v>0.32874999999997767</v>
      </c>
      <c r="B2636" s="208">
        <f t="shared" si="205"/>
        <v>5.7377699159309684E-3</v>
      </c>
      <c r="C2636" s="208">
        <f t="shared" si="207"/>
        <v>-0.67880074552623892</v>
      </c>
      <c r="D2636" s="208">
        <f t="shared" si="208"/>
        <v>1.3044785447075944</v>
      </c>
      <c r="E2636" s="208">
        <f>-((C2636-C2635)/($A$3))*$E$2*'PID Reaction'!$H$4</f>
        <v>4.8696625331726198</v>
      </c>
      <c r="F2636" s="208">
        <f t="shared" si="209"/>
        <v>4.4428791271747663</v>
      </c>
    </row>
    <row r="2637" spans="1:6" x14ac:dyDescent="0.25">
      <c r="A2637" s="208">
        <f t="shared" si="206"/>
        <v>0.32887499999997766</v>
      </c>
      <c r="B2637" s="208">
        <f t="shared" si="205"/>
        <v>5.7399515774959617E-3</v>
      </c>
      <c r="C2637" s="208">
        <f t="shared" si="207"/>
        <v>-0.71538792442120558</v>
      </c>
      <c r="D2637" s="208">
        <f t="shared" si="208"/>
        <v>1.3747895898772076</v>
      </c>
      <c r="E2637" s="208">
        <f>-((C2637-C2636)/($A$3))*$E$2*'PID Reaction'!$H$4</f>
        <v>4.645108232504966</v>
      </c>
      <c r="F2637" s="208">
        <f t="shared" si="209"/>
        <v>4.4524089492494774</v>
      </c>
    </row>
    <row r="2638" spans="1:6" x14ac:dyDescent="0.25">
      <c r="A2638" s="208">
        <f t="shared" si="206"/>
        <v>0.32899999999997764</v>
      </c>
      <c r="B2638" s="208">
        <f t="shared" si="205"/>
        <v>5.7421332390609542E-3</v>
      </c>
      <c r="C2638" s="208">
        <f t="shared" si="207"/>
        <v>-0.7501110696244242</v>
      </c>
      <c r="D2638" s="208">
        <f t="shared" si="208"/>
        <v>1.4415184469400411</v>
      </c>
      <c r="E2638" s="208">
        <f>-((C2638-C2637)/($A$3))*$E$2*'PID Reaction'!$H$4</f>
        <v>4.4084505150006361</v>
      </c>
      <c r="F2638" s="208">
        <f t="shared" si="209"/>
        <v>4.4503374568379854</v>
      </c>
    </row>
    <row r="2639" spans="1:6" x14ac:dyDescent="0.25">
      <c r="A2639" s="208">
        <f t="shared" si="206"/>
        <v>0.32912499999997763</v>
      </c>
      <c r="B2639" s="208">
        <f t="shared" si="205"/>
        <v>5.7443149006259466E-3</v>
      </c>
      <c r="C2639" s="208">
        <f t="shared" si="207"/>
        <v>-0.78287970559060627</v>
      </c>
      <c r="D2639" s="208">
        <f t="shared" si="208"/>
        <v>1.5044912454216919</v>
      </c>
      <c r="E2639" s="208">
        <f>-((C2639-C2638)/($A$3))*$E$2*'PID Reaction'!$H$4</f>
        <v>4.1603060222664752</v>
      </c>
      <c r="F2639" s="208">
        <f t="shared" si="209"/>
        <v>4.4366700474755856</v>
      </c>
    </row>
    <row r="2640" spans="1:6" x14ac:dyDescent="0.25">
      <c r="A2640" s="208">
        <f t="shared" si="206"/>
        <v>0.32924999999997762</v>
      </c>
      <c r="B2640" s="208">
        <f t="shared" si="205"/>
        <v>5.746496562190939E-3</v>
      </c>
      <c r="C2640" s="208">
        <f t="shared" si="207"/>
        <v>-0.81360844949546529</v>
      </c>
      <c r="D2640" s="208">
        <f t="shared" si="208"/>
        <v>1.5635439017334156</v>
      </c>
      <c r="E2640" s="208">
        <f>-((C2640-C2639)/($A$3))*$E$2*'PID Reaction'!$H$4</f>
        <v>3.9013213261609012</v>
      </c>
      <c r="F2640" s="208">
        <f t="shared" si="209"/>
        <v>4.4114423333257218</v>
      </c>
    </row>
    <row r="2641" spans="1:6" x14ac:dyDescent="0.25">
      <c r="A2641" s="208">
        <f t="shared" si="206"/>
        <v>0.3293749999999776</v>
      </c>
      <c r="B2641" s="208">
        <f t="shared" si="205"/>
        <v>5.7486782237559323E-3</v>
      </c>
      <c r="C2641" s="208">
        <f t="shared" si="207"/>
        <v>-0.84221723371135226</v>
      </c>
      <c r="D2641" s="208">
        <f t="shared" si="208"/>
        <v>1.6185225467124542</v>
      </c>
      <c r="E2641" s="208">
        <f>-((C2641-C2640)/($A$3))*$E$2*'PID Reaction'!$H$4</f>
        <v>3.6321712440490099</v>
      </c>
      <c r="F2641" s="208">
        <f t="shared" si="209"/>
        <v>4.3747200483873225</v>
      </c>
    </row>
    <row r="2642" spans="1:6" x14ac:dyDescent="0.25">
      <c r="A2642" s="208">
        <f t="shared" si="206"/>
        <v>0.32949999999997759</v>
      </c>
      <c r="B2642" s="208">
        <f t="shared" si="205"/>
        <v>5.7508598853209247E-3</v>
      </c>
      <c r="C2642" s="208">
        <f t="shared" si="207"/>
        <v>-0.86863151443365705</v>
      </c>
      <c r="D2642" s="208">
        <f t="shared" si="208"/>
        <v>1.6692839265477362</v>
      </c>
      <c r="E2642" s="208">
        <f>-((C2642-C2641)/($A$3))*$E$2*'PID Reaction'!$H$4</f>
        <v>3.3535570805038151</v>
      </c>
      <c r="F2642" s="208">
        <f t="shared" si="209"/>
        <v>4.3265988772170108</v>
      </c>
    </row>
    <row r="2643" spans="1:6" x14ac:dyDescent="0.25">
      <c r="A2643" s="208">
        <f t="shared" si="206"/>
        <v>0.32962499999997757</v>
      </c>
      <c r="B2643" s="208">
        <f t="shared" si="205"/>
        <v>5.7530415468859172E-3</v>
      </c>
      <c r="C2643" s="208">
        <f t="shared" si="207"/>
        <v>-0.8927824659140986</v>
      </c>
      <c r="D2643" s="208">
        <f t="shared" si="208"/>
        <v>1.7156957760457598</v>
      </c>
      <c r="E2643" s="208">
        <f>-((C2643-C2642)/($A$3))*$E$2*'PID Reaction'!$H$4</f>
        <v>3.0662047999568594</v>
      </c>
      <c r="F2643" s="208">
        <f t="shared" si="209"/>
        <v>4.2672042056107822</v>
      </c>
    </row>
    <row r="2644" spans="1:6" x14ac:dyDescent="0.25">
      <c r="A2644" s="208">
        <f t="shared" si="206"/>
        <v>0.32974999999997756</v>
      </c>
      <c r="B2644" s="208">
        <f t="shared" si="205"/>
        <v>5.7552232084509105E-3</v>
      </c>
      <c r="C2644" s="208">
        <f t="shared" si="207"/>
        <v>-0.91460715979491392</v>
      </c>
      <c r="D2644" s="208">
        <f t="shared" si="208"/>
        <v>1.757637163264278</v>
      </c>
      <c r="E2644" s="208">
        <f>-((C2644-C2643)/($A$3))*$E$2*'PID Reaction'!$H$4</f>
        <v>2.7708631351083124</v>
      </c>
      <c r="F2644" s="208">
        <f t="shared" si="209"/>
        <v>4.1966907938954536</v>
      </c>
    </row>
    <row r="2645" spans="1:6" x14ac:dyDescent="0.25">
      <c r="A2645" s="208">
        <f t="shared" si="206"/>
        <v>0.32987499999997755</v>
      </c>
      <c r="B2645" s="208">
        <f t="shared" si="205"/>
        <v>5.7574048700159029E-3</v>
      </c>
      <c r="C2645" s="208">
        <f t="shared" si="207"/>
        <v>-0.93404872907664083</v>
      </c>
      <c r="D2645" s="208">
        <f t="shared" si="208"/>
        <v>1.7949988046157437</v>
      </c>
      <c r="E2645" s="208">
        <f>-((C2645-C2644)/($A$3))*$E$2*'PID Reaction'!$H$4</f>
        <v>2.4683016360080483</v>
      </c>
      <c r="F2645" s="208">
        <f t="shared" si="209"/>
        <v>4.1152423736810038</v>
      </c>
    </row>
    <row r="2646" spans="1:6" x14ac:dyDescent="0.25">
      <c r="A2646" s="208">
        <f t="shared" si="206"/>
        <v>0.32999999999997753</v>
      </c>
      <c r="B2646" s="208">
        <f t="shared" si="205"/>
        <v>5.7595865315808953E-3</v>
      </c>
      <c r="C2646" s="208">
        <f t="shared" si="207"/>
        <v>-0.9510565162923178</v>
      </c>
      <c r="D2646" s="208">
        <f t="shared" si="208"/>
        <v>1.8276833496195988</v>
      </c>
      <c r="E2646" s="208">
        <f>-((C2646-C2645)/($A$3))*$E$2*'PID Reaction'!$H$4</f>
        <v>2.1593086649023485</v>
      </c>
      <c r="F2646" s="208">
        <f t="shared" si="209"/>
        <v>4.023071169124889</v>
      </c>
    </row>
    <row r="2647" spans="1:6" x14ac:dyDescent="0.25">
      <c r="A2647" s="208">
        <f t="shared" si="206"/>
        <v>0.33012499999997752</v>
      </c>
      <c r="B2647" s="208">
        <f t="shared" si="205"/>
        <v>5.7617681931458877E-3</v>
      </c>
      <c r="C2647" s="208">
        <f t="shared" si="207"/>
        <v>-0.96558620550184671</v>
      </c>
      <c r="D2647" s="208">
        <f t="shared" si="208"/>
        <v>1.8556056345611189</v>
      </c>
      <c r="E2647" s="208">
        <f>-((C2647-C2646)/($A$3))*$E$2*'PID Reaction'!$H$4</f>
        <v>1.8446893420417898</v>
      </c>
      <c r="F2647" s="208">
        <f t="shared" si="209"/>
        <v>3.9204173439547225</v>
      </c>
    </row>
    <row r="2648" spans="1:6" x14ac:dyDescent="0.25">
      <c r="A2648" s="208">
        <f t="shared" si="206"/>
        <v>0.33024999999997751</v>
      </c>
      <c r="B2648" s="208">
        <f t="shared" si="205"/>
        <v>5.763949854710881E-3</v>
      </c>
      <c r="C2648" s="208">
        <f t="shared" si="207"/>
        <v>-0.97759993776285958</v>
      </c>
      <c r="D2648" s="208">
        <f t="shared" si="208"/>
        <v>1.878692904396398</v>
      </c>
      <c r="E2648" s="208">
        <f>-((C2648-C2647)/($A$3))*$E$2*'PID Reaction'!$H$4</f>
        <v>1.5252634478581946</v>
      </c>
      <c r="F2648" s="208">
        <f t="shared" si="209"/>
        <v>3.8075483756918151</v>
      </c>
    </row>
    <row r="2649" spans="1:6" x14ac:dyDescent="0.25">
      <c r="A2649" s="208">
        <f t="shared" si="206"/>
        <v>0.33037499999997749</v>
      </c>
      <c r="B2649" s="208">
        <f t="shared" si="205"/>
        <v>5.7661315162758735E-3</v>
      </c>
      <c r="C2649" s="208">
        <f t="shared" si="207"/>
        <v>-0.98706640977689031</v>
      </c>
      <c r="D2649" s="208">
        <f t="shared" si="208"/>
        <v>1.8968850023246413</v>
      </c>
      <c r="E2649" s="208">
        <f>-((C2649-C2648)/($A$3))*$E$2*'PID Reaction'!$H$4</f>
        <v>1.2018632869013406</v>
      </c>
      <c r="F2649" s="208">
        <f t="shared" si="209"/>
        <v>3.6847583587041259</v>
      </c>
    </row>
    <row r="2650" spans="1:6" x14ac:dyDescent="0.25">
      <c r="A2650" s="208">
        <f t="shared" si="206"/>
        <v>0.33049999999997748</v>
      </c>
      <c r="B2650" s="208">
        <f t="shared" si="205"/>
        <v>5.7683131778408659E-3</v>
      </c>
      <c r="C2650" s="208">
        <f t="shared" si="207"/>
        <v>-0.99396095545416996</v>
      </c>
      <c r="D2650" s="208">
        <f t="shared" si="208"/>
        <v>1.9101345265344967</v>
      </c>
      <c r="E2650" s="208">
        <f>-((C2650-C2649)/($A$3))*$E$2*'PID Reaction'!$H$4</f>
        <v>0.87533151918742436</v>
      </c>
      <c r="F2650" s="208">
        <f t="shared" si="209"/>
        <v>3.552367237906771</v>
      </c>
    </row>
    <row r="2651" spans="1:6" x14ac:dyDescent="0.25">
      <c r="A2651" s="208">
        <f t="shared" si="206"/>
        <v>0.33062499999997746</v>
      </c>
      <c r="B2651" s="208">
        <f t="shared" si="205"/>
        <v>5.7704948394058583E-3</v>
      </c>
      <c r="C2651" s="208">
        <f t="shared" si="207"/>
        <v>-0.99826561018417259</v>
      </c>
      <c r="D2651" s="208">
        <f t="shared" si="208"/>
        <v>1.9184069537153319</v>
      </c>
      <c r="E2651" s="208">
        <f>-((C2651-C2650)/($A$3))*$E$2*'PID Reaction'!$H$4</f>
        <v>0.54651896452113413</v>
      </c>
      <c r="F2651" s="208">
        <f t="shared" si="209"/>
        <v>3.4107199751046626</v>
      </c>
    </row>
    <row r="2652" spans="1:6" x14ac:dyDescent="0.25">
      <c r="A2652" s="208">
        <f t="shared" si="206"/>
        <v>0.33074999999997745</v>
      </c>
      <c r="B2652" s="208">
        <f t="shared" si="205"/>
        <v>5.7726765009708516E-3</v>
      </c>
      <c r="C2652" s="208">
        <f t="shared" si="207"/>
        <v>-0.9999691576447175</v>
      </c>
      <c r="D2652" s="208">
        <f t="shared" si="208"/>
        <v>1.9216807290121596</v>
      </c>
      <c r="E2652" s="208">
        <f>-((C2652-C2651)/($A$3))*$E$2*'PID Reaction'!$H$4</f>
        <v>0.21628238559078145</v>
      </c>
      <c r="F2652" s="208">
        <f t="shared" si="209"/>
        <v>3.2601856501511444</v>
      </c>
    </row>
    <row r="2653" spans="1:6" x14ac:dyDescent="0.25">
      <c r="A2653" s="208">
        <f t="shared" si="206"/>
        <v>0.33087499999997744</v>
      </c>
      <c r="B2653" s="208">
        <f t="shared" si="205"/>
        <v>5.7748581625358441E-3</v>
      </c>
      <c r="C2653" s="208">
        <f t="shared" si="207"/>
        <v>-0.99906715902749221</v>
      </c>
      <c r="D2653" s="208">
        <f t="shared" si="208"/>
        <v>1.9199473221894932</v>
      </c>
      <c r="E2653" s="208">
        <f>-((C2653-C2652)/($A$3))*$E$2*'PID Reaction'!$H$4</f>
        <v>-0.11451774444292229</v>
      </c>
      <c r="F2653" s="208">
        <f t="shared" si="209"/>
        <v>3.1011564992636256</v>
      </c>
    </row>
    <row r="2654" spans="1:6" x14ac:dyDescent="0.25">
      <c r="A2654" s="208">
        <f t="shared" si="206"/>
        <v>0.33099999999997742</v>
      </c>
      <c r="B2654" s="208">
        <f t="shared" si="205"/>
        <v>5.7770398241008365E-3</v>
      </c>
      <c r="C2654" s="208">
        <f t="shared" si="207"/>
        <v>-0.9955619646039483</v>
      </c>
      <c r="D2654" s="208">
        <f t="shared" si="208"/>
        <v>1.9132112498579916</v>
      </c>
      <c r="E2654" s="208">
        <f>-((C2654-C2653)/($A$3))*$E$2*'PID Reaction'!$H$4</f>
        <v>-0.44501948401313496</v>
      </c>
      <c r="F2654" s="208">
        <f t="shared" si="209"/>
        <v>2.9340468930026433</v>
      </c>
    </row>
    <row r="2655" spans="1:6" x14ac:dyDescent="0.25">
      <c r="A2655" s="208">
        <f t="shared" si="206"/>
        <v>0.33112499999997741</v>
      </c>
      <c r="B2655" s="208">
        <f t="shared" si="205"/>
        <v>5.7792214856658298E-3</v>
      </c>
      <c r="C2655" s="208">
        <f t="shared" si="207"/>
        <v>-0.98946270760135424</v>
      </c>
      <c r="D2655" s="208">
        <f t="shared" si="208"/>
        <v>1.9014900637058265</v>
      </c>
      <c r="E2655" s="208">
        <f>-((C2655-C2654)/($A$3))*$E$2*'PID Reaction'!$H$4</f>
        <v>-0.77436166904934189</v>
      </c>
      <c r="F2655" s="208">
        <f t="shared" si="209"/>
        <v>2.7592922565768632</v>
      </c>
    </row>
    <row r="2656" spans="1:6" x14ac:dyDescent="0.25">
      <c r="A2656" s="208">
        <f t="shared" si="206"/>
        <v>0.3312499999999774</v>
      </c>
      <c r="B2656" s="208">
        <f t="shared" si="205"/>
        <v>5.7814031472308222E-3</v>
      </c>
      <c r="C2656" s="208">
        <f t="shared" si="207"/>
        <v>-0.98078528040503021</v>
      </c>
      <c r="D2656" s="208">
        <f t="shared" si="208"/>
        <v>1.884814304765563</v>
      </c>
      <c r="E2656" s="208">
        <f>-((C2656-C2655)/($A$3))*$E$2*'PID Reaction'!$H$4</f>
        <v>-1.1016861568452982</v>
      </c>
      <c r="F2656" s="208">
        <f t="shared" si="209"/>
        <v>2.5773479352877255</v>
      </c>
    </row>
    <row r="2657" spans="1:6" x14ac:dyDescent="0.25">
      <c r="A2657" s="208">
        <f t="shared" si="206"/>
        <v>0.33137499999997738</v>
      </c>
      <c r="B2657" s="208">
        <f t="shared" si="205"/>
        <v>5.7835848087958146E-3</v>
      </c>
      <c r="C2657" s="208">
        <f t="shared" si="207"/>
        <v>-0.96955229314872937</v>
      </c>
      <c r="D2657" s="208">
        <f t="shared" si="208"/>
        <v>1.8632274238356394</v>
      </c>
      <c r="E2657" s="208">
        <f>-((C2657-C2656)/($A$3))*$E$2*'PID Reaction'!$H$4</f>
        <v>-1.4261400620599547</v>
      </c>
      <c r="F2657" s="208">
        <f t="shared" si="209"/>
        <v>2.3886880080696899</v>
      </c>
    </row>
    <row r="2658" spans="1:6" x14ac:dyDescent="0.25">
      <c r="A2658" s="208">
        <f t="shared" si="206"/>
        <v>0.33149999999997737</v>
      </c>
      <c r="B2658" s="208">
        <f t="shared" si="205"/>
        <v>5.7857664703608071E-3</v>
      </c>
      <c r="C2658" s="208">
        <f t="shared" si="207"/>
        <v>-0.95579301480105061</v>
      </c>
      <c r="D2658" s="208">
        <f t="shared" si="208"/>
        <v>1.8367856682637711</v>
      </c>
      <c r="E2658" s="208">
        <f>-((C2658-C2657)/($A$3))*$E$2*'PID Reaction'!$H$4</f>
        <v>-1.7468779790212954</v>
      </c>
      <c r="F2658" s="208">
        <f t="shared" si="209"/>
        <v>2.1938040522174771</v>
      </c>
    </row>
    <row r="2659" spans="1:6" x14ac:dyDescent="0.25">
      <c r="A2659" s="208">
        <f t="shared" si="206"/>
        <v>0.33162499999997735</v>
      </c>
      <c r="B2659" s="208">
        <f t="shared" si="205"/>
        <v>5.7879481319258004E-3</v>
      </c>
      <c r="C2659" s="208">
        <f t="shared" si="207"/>
        <v>-0.93954329690147698</v>
      </c>
      <c r="D2659" s="208">
        <f t="shared" si="208"/>
        <v>1.8055579353874445</v>
      </c>
      <c r="E2659" s="208">
        <f>-((C2659-C2658)/($A$3))*$E$2*'PID Reaction'!$H$4</f>
        <v>-2.0630641845298685</v>
      </c>
      <c r="F2659" s="208">
        <f t="shared" si="209"/>
        <v>1.9932038625194992</v>
      </c>
    </row>
    <row r="2660" spans="1:6" x14ac:dyDescent="0.25">
      <c r="A2660" s="208">
        <f t="shared" si="206"/>
        <v>0.33174999999997734</v>
      </c>
      <c r="B2660" s="208">
        <f t="shared" si="205"/>
        <v>5.7901297934907928E-3</v>
      </c>
      <c r="C2660" s="208">
        <f t="shared" si="207"/>
        <v>-0.92084548014463319</v>
      </c>
      <c r="D2660" s="208">
        <f t="shared" si="208"/>
        <v>1.7696255930131475</v>
      </c>
      <c r="E2660" s="208">
        <f>-((C2660-C2659)/($A$3))*$E$2*'PID Reaction'!$H$4</f>
        <v>-2.3738748154488873</v>
      </c>
      <c r="F2660" s="208">
        <f t="shared" si="209"/>
        <v>1.7874101281341876</v>
      </c>
    </row>
    <row r="2661" spans="1:6" x14ac:dyDescent="0.25">
      <c r="A2661" s="208">
        <f t="shared" si="206"/>
        <v>0.33187499999997733</v>
      </c>
      <c r="B2661" s="208">
        <f t="shared" si="205"/>
        <v>5.7923114550557852E-3</v>
      </c>
      <c r="C2661" s="208">
        <f t="shared" si="207"/>
        <v>-0.8997482840562705</v>
      </c>
      <c r="D2661" s="208">
        <f t="shared" si="208"/>
        <v>1.7290822674022974</v>
      </c>
      <c r="E2661" s="208">
        <f>-((C2661-C2660)/($A$3))*$E$2*'PID Reaction'!$H$4</f>
        <v>-2.678500015378527</v>
      </c>
      <c r="F2661" s="208">
        <f t="shared" si="209"/>
        <v>1.5769590706574124</v>
      </c>
    </row>
    <row r="2662" spans="1:6" x14ac:dyDescent="0.25">
      <c r="A2662" s="208">
        <f t="shared" si="206"/>
        <v>0.33199999999997731</v>
      </c>
      <c r="B2662" s="208">
        <f t="shared" si="205"/>
        <v>5.7944931166207785E-3</v>
      </c>
      <c r="C2662" s="208">
        <f t="shared" si="207"/>
        <v>-0.87630668004831924</v>
      </c>
      <c r="D2662" s="208">
        <f t="shared" si="208"/>
        <v>1.6840335993160571</v>
      </c>
      <c r="E2662" s="208">
        <f>-((C2662-C2661)/($A$3))*$E$2*'PID Reaction'!$H$4</f>
        <v>-2.9761460448494912</v>
      </c>
      <c r="F2662" s="208">
        <f t="shared" si="209"/>
        <v>1.3623990469289335</v>
      </c>
    </row>
    <row r="2663" spans="1:6" x14ac:dyDescent="0.25">
      <c r="A2663" s="208">
        <f t="shared" si="206"/>
        <v>0.3321249999999773</v>
      </c>
      <c r="B2663" s="208">
        <f t="shared" si="205"/>
        <v>5.796674778185771E-3</v>
      </c>
      <c r="C2663" s="208">
        <f t="shared" si="207"/>
        <v>-0.85058174818404919</v>
      </c>
      <c r="D2663" s="208">
        <f t="shared" si="208"/>
        <v>1.6345969687552147</v>
      </c>
      <c r="E2663" s="208">
        <f>-((C2663-C2662)/($A$3))*$E$2*'PID Reaction'!$H$4</f>
        <v>-3.2660373494877253</v>
      </c>
      <c r="F2663" s="208">
        <f t="shared" si="209"/>
        <v>1.1442891202200807</v>
      </c>
    </row>
    <row r="2664" spans="1:6" x14ac:dyDescent="0.25">
      <c r="A2664" s="208">
        <f t="shared" si="206"/>
        <v>0.33224999999997729</v>
      </c>
      <c r="B2664" s="208">
        <f t="shared" si="205"/>
        <v>5.7988564397507634E-3</v>
      </c>
      <c r="C2664" s="208">
        <f t="shared" si="207"/>
        <v>-0.82264051802613347</v>
      </c>
      <c r="D2664" s="208">
        <f t="shared" si="208"/>
        <v>1.5809011891115419</v>
      </c>
      <c r="E2664" s="208">
        <f>-((C2664-C2663)/($A$3))*$E$2*'PID Reaction'!$H$4</f>
        <v>-3.5474185808489795</v>
      </c>
      <c r="F2664" s="208">
        <f t="shared" si="209"/>
        <v>0.92319760352304248</v>
      </c>
    </row>
    <row r="2665" spans="1:6" x14ac:dyDescent="0.25">
      <c r="A2665" s="208">
        <f t="shared" si="206"/>
        <v>0.33237499999997727</v>
      </c>
      <c r="B2665" s="208">
        <f t="shared" si="205"/>
        <v>5.8010381013157558E-3</v>
      </c>
      <c r="C2665" s="208">
        <f t="shared" si="207"/>
        <v>-0.79255579398264653</v>
      </c>
      <c r="D2665" s="208">
        <f t="shared" si="208"/>
        <v>1.5230861715282111</v>
      </c>
      <c r="E2665" s="208">
        <f>-((C2665-C2664)/($A$3))*$E$2*'PID Reaction'!$H$4</f>
        <v>-3.8195565645611018</v>
      </c>
      <c r="F2665" s="208">
        <f t="shared" si="209"/>
        <v>0.69970057873950964</v>
      </c>
    </row>
    <row r="2666" spans="1:6" x14ac:dyDescent="0.25">
      <c r="A2666" s="208">
        <f t="shared" si="206"/>
        <v>0.33249999999997726</v>
      </c>
      <c r="B2666" s="208">
        <f t="shared" si="205"/>
        <v>5.8032197628807491E-3</v>
      </c>
      <c r="C2666" s="208">
        <f t="shared" si="207"/>
        <v>-0.76040596560607232</v>
      </c>
      <c r="D2666" s="208">
        <f t="shared" si="208"/>
        <v>1.4613025603438135</v>
      </c>
      <c r="E2666" s="208">
        <f>-((C2666-C2665)/($A$3))*$E$2*'PID Reaction'!$H$4</f>
        <v>-4.0817422106898613</v>
      </c>
      <c r="F2666" s="208">
        <f t="shared" si="209"/>
        <v>0.47438039562704165</v>
      </c>
    </row>
    <row r="2667" spans="1:6" x14ac:dyDescent="0.25">
      <c r="A2667" s="208">
        <f t="shared" si="206"/>
        <v>0.33262499999997724</v>
      </c>
      <c r="B2667" s="208">
        <f t="shared" si="205"/>
        <v>5.8054014244457415E-3</v>
      </c>
      <c r="C2667" s="208">
        <f t="shared" si="207"/>
        <v>-0.72627480333928029</v>
      </c>
      <c r="D2667" s="208">
        <f t="shared" si="208"/>
        <v>1.3957113405692287</v>
      </c>
      <c r="E2667" s="208">
        <f>-((C2667-C2666)/($A$3))*$E$2*'PID Reaction'!$H$4</f>
        <v>-4.3332923613919148</v>
      </c>
      <c r="F2667" s="208">
        <f t="shared" si="209"/>
        <v>0.24782415441232358</v>
      </c>
    </row>
    <row r="2668" spans="1:6" x14ac:dyDescent="0.25">
      <c r="A2668" s="208">
        <f t="shared" si="206"/>
        <v>0.33274999999997723</v>
      </c>
      <c r="B2668" s="208">
        <f t="shared" si="205"/>
        <v>5.807583086010734E-3</v>
      </c>
      <c r="C2668" s="208">
        <f t="shared" si="207"/>
        <v>-0.6902512402411668</v>
      </c>
      <c r="D2668" s="208">
        <f t="shared" si="208"/>
        <v>1.3264834184210599</v>
      </c>
      <c r="E2668" s="208">
        <f>-((C2668-C2667)/($A$3))*$E$2*'PID Reaction'!$H$4</f>
        <v>-4.5735515709364893</v>
      </c>
      <c r="F2668" s="208">
        <f t="shared" si="209"/>
        <v>2.0622176028043754E-2</v>
      </c>
    </row>
    <row r="2669" spans="1:6" x14ac:dyDescent="0.25">
      <c r="A2669" s="208">
        <f t="shared" si="206"/>
        <v>0.33287499999997722</v>
      </c>
      <c r="B2669" s="208">
        <f t="shared" si="205"/>
        <v>5.8097647475757273E-3</v>
      </c>
      <c r="C2669" s="208">
        <f t="shared" si="207"/>
        <v>-0.65242914026025467</v>
      </c>
      <c r="D2669" s="208">
        <f t="shared" si="208"/>
        <v>1.2537991760037419</v>
      </c>
      <c r="E2669" s="208">
        <f>-((C2669-C2668)/($A$3))*$E$2*'PID Reaction'!$H$4</f>
        <v>-4.8018938135766041</v>
      </c>
      <c r="F2669" s="208">
        <f t="shared" si="209"/>
        <v>-0.20663353604337534</v>
      </c>
    </row>
    <row r="2670" spans="1:6" x14ac:dyDescent="0.25">
      <c r="A2670" s="208">
        <f t="shared" si="206"/>
        <v>0.3329999999999772</v>
      </c>
      <c r="B2670" s="208">
        <f t="shared" si="205"/>
        <v>5.8119464091407197E-3</v>
      </c>
      <c r="C2670" s="208">
        <f t="shared" si="207"/>
        <v>-0.61290705366032416</v>
      </c>
      <c r="D2670" s="208">
        <f t="shared" si="208"/>
        <v>1.1778480013011914</v>
      </c>
      <c r="E2670" s="208">
        <f>-((C2670-C2669)/($A$3))*$E$2*'PID Reaction'!$H$4</f>
        <v>-5.0177241147271765</v>
      </c>
      <c r="F2670" s="208">
        <f t="shared" si="209"/>
        <v>-0.43335083830959675</v>
      </c>
    </row>
    <row r="2671" spans="1:6" x14ac:dyDescent="0.25">
      <c r="A2671" s="208">
        <f t="shared" si="206"/>
        <v>0.33312499999997719</v>
      </c>
      <c r="B2671" s="208">
        <f t="shared" si="205"/>
        <v>5.8141280707057121E-3</v>
      </c>
      <c r="C2671" s="208">
        <f t="shared" si="207"/>
        <v>-0.5717879602352639</v>
      </c>
      <c r="D2671" s="208">
        <f t="shared" si="208"/>
        <v>1.098827794702516</v>
      </c>
      <c r="E2671" s="208">
        <f>-((C2671-C2670)/($A$3))*$E$2*'PID Reaction'!$H$4</f>
        <v>-5.2204801012456503</v>
      </c>
      <c r="F2671" s="208">
        <f t="shared" si="209"/>
        <v>-0.65893899017296609</v>
      </c>
    </row>
    <row r="2672" spans="1:6" x14ac:dyDescent="0.25">
      <c r="A2672" s="208">
        <f t="shared" si="206"/>
        <v>0.33324999999997718</v>
      </c>
      <c r="B2672" s="208">
        <f t="shared" si="205"/>
        <v>5.8163097322707046E-3</v>
      </c>
      <c r="C2672" s="208">
        <f t="shared" si="207"/>
        <v>-0.52917900098210369</v>
      </c>
      <c r="D2672" s="208">
        <f t="shared" si="208"/>
        <v>1.016944453347348</v>
      </c>
      <c r="E2672" s="208">
        <f>-((C2672-C2671)/($A$3))*$E$2*'PID Reaction'!$H$4</f>
        <v>-5.4096334667812203</v>
      </c>
      <c r="F2672" s="208">
        <f t="shared" si="209"/>
        <v>-0.88281019318039755</v>
      </c>
    </row>
    <row r="2673" spans="1:6" x14ac:dyDescent="0.25">
      <c r="A2673" s="208">
        <f t="shared" si="206"/>
        <v>0.33337499999997716</v>
      </c>
      <c r="B2673" s="208">
        <f t="shared" si="205"/>
        <v>5.8184913938356978E-3</v>
      </c>
      <c r="C2673" s="208">
        <f t="shared" si="207"/>
        <v>-0.48519119893173768</v>
      </c>
      <c r="D2673" s="208">
        <f t="shared" si="208"/>
        <v>0.93241133463507764</v>
      </c>
      <c r="E2673" s="208">
        <f>-((C2673-C2672)/($A$3))*$E$2*'PID Reaction'!$H$4</f>
        <v>-5.5846913483144682</v>
      </c>
      <c r="F2673" s="208">
        <f t="shared" si="209"/>
        <v>-1.1043811226057199</v>
      </c>
    </row>
    <row r="2674" spans="1:6" x14ac:dyDescent="0.25">
      <c r="A2674" s="208">
        <f t="shared" si="206"/>
        <v>0.33349999999997715</v>
      </c>
      <c r="B2674" s="208">
        <f t="shared" si="205"/>
        <v>5.8206730554006903E-3</v>
      </c>
      <c r="C2674" s="208">
        <f t="shared" si="207"/>
        <v>-0.43993916986428849</v>
      </c>
      <c r="D2674" s="208">
        <f t="shared" si="208"/>
        <v>0.84544870029499775</v>
      </c>
      <c r="E2674" s="208">
        <f>-((C2674-C2673)/($A$3))*$E$2*'PID Reaction'!$H$4</f>
        <v>-5.7451976104033484</v>
      </c>
      <c r="F2674" s="208">
        <f t="shared" si="209"/>
        <v>-1.323074447376571</v>
      </c>
    </row>
    <row r="2675" spans="1:6" x14ac:dyDescent="0.25">
      <c r="A2675" s="208">
        <f t="shared" si="206"/>
        <v>0.33362499999997713</v>
      </c>
      <c r="B2675" s="208">
        <f t="shared" ref="B2675:B2738" si="210">RADIANS(A2675)</f>
        <v>5.8228547169656827E-3</v>
      </c>
      <c r="C2675" s="208">
        <f t="shared" si="207"/>
        <v>-0.39354082366324855</v>
      </c>
      <c r="D2675" s="208">
        <f t="shared" si="208"/>
        <v>0.75628314246661132</v>
      </c>
      <c r="E2675" s="208">
        <f>-((C2675-C2674)/($A$3))*$E$2*'PID Reaction'!$H$4</f>
        <v>-5.8907340336840308</v>
      </c>
      <c r="F2675" s="208">
        <f t="shared" si="209"/>
        <v>-1.5383203343832086</v>
      </c>
    </row>
    <row r="2676" spans="1:6" x14ac:dyDescent="0.25">
      <c r="A2676" s="208">
        <f t="shared" si="206"/>
        <v>0.33374999999997712</v>
      </c>
      <c r="B2676" s="208">
        <f t="shared" si="210"/>
        <v>5.8250363785306751E-3</v>
      </c>
      <c r="C2676" s="208">
        <f t="shared" si="207"/>
        <v>-0.34611705708626594</v>
      </c>
      <c r="D2676" s="208">
        <f t="shared" si="208"/>
        <v>0.66514699328496074</v>
      </c>
      <c r="E2676" s="208">
        <f>-((C2676-C2675)/($A$3))*$E$2*'PID Reaction'!$H$4</f>
        <v>-6.0209214046137109</v>
      </c>
      <c r="F2676" s="208">
        <f t="shared" si="209"/>
        <v>-1.7495579332513569</v>
      </c>
    </row>
    <row r="2677" spans="1:6" x14ac:dyDescent="0.25">
      <c r="A2677" s="208">
        <f t="shared" si="206"/>
        <v>0.33387499999997711</v>
      </c>
      <c r="B2677" s="208">
        <f t="shared" si="210"/>
        <v>5.8272180400956684E-3</v>
      </c>
      <c r="C2677" s="208">
        <f t="shared" si="207"/>
        <v>-0.29779143875351122</v>
      </c>
      <c r="D2677" s="208">
        <f t="shared" si="208"/>
        <v>0.5722777195101727</v>
      </c>
      <c r="E2677" s="208">
        <f>-((C2677-C2676)/($A$3))*$E$2*'PID Reaction'!$H$4</f>
        <v>-6.1354205035265394</v>
      </c>
      <c r="F2677" s="208">
        <f t="shared" si="209"/>
        <v>-1.9562368377078214</v>
      </c>
    </row>
    <row r="2678" spans="1:6" x14ac:dyDescent="0.25">
      <c r="A2678" s="208">
        <f t="shared" si="206"/>
        <v>0.33399999999997709</v>
      </c>
      <c r="B2678" s="208">
        <f t="shared" si="210"/>
        <v>5.8293997016606609E-3</v>
      </c>
      <c r="C2678" s="208">
        <f t="shared" si="207"/>
        <v>-0.24868988717391038</v>
      </c>
      <c r="D2678" s="208">
        <f t="shared" si="208"/>
        <v>0.47791730377759056</v>
      </c>
      <c r="E2678" s="208">
        <f>-((C2678-C2677)/($A$3))*$E$2*'PID Reaction'!$H$4</f>
        <v>-6.2339329885461208</v>
      </c>
      <c r="F2678" s="208">
        <f t="shared" si="209"/>
        <v>-2.1578185197342656</v>
      </c>
    </row>
    <row r="2679" spans="1:6" x14ac:dyDescent="0.25">
      <c r="A2679" s="208">
        <f t="shared" si="206"/>
        <v>0.33412499999997708</v>
      </c>
      <c r="B2679" s="208">
        <f t="shared" si="210"/>
        <v>5.8315813632256533E-3</v>
      </c>
      <c r="C2679" s="208">
        <f t="shared" si="207"/>
        <v>-0.19894034264860205</v>
      </c>
      <c r="D2679" s="208">
        <f t="shared" si="208"/>
        <v>0.38231161408152453</v>
      </c>
      <c r="E2679" s="208">
        <f>-((C2679-C2678)/($A$3))*$E$2*'PID Reaction'!$H$4</f>
        <v>-6.3162021729331448</v>
      </c>
      <c r="F2679" s="208">
        <f t="shared" si="209"/>
        <v>-2.353777732769728</v>
      </c>
    </row>
    <row r="2680" spans="1:6" x14ac:dyDescent="0.25">
      <c r="A2680" s="208">
        <f t="shared" si="206"/>
        <v>0.33424999999997707</v>
      </c>
      <c r="B2680" s="208">
        <f t="shared" si="210"/>
        <v>5.8337630247906466E-3</v>
      </c>
      <c r="C2680" s="208">
        <f t="shared" si="207"/>
        <v>-0.14867243390616677</v>
      </c>
      <c r="D2680" s="208">
        <f t="shared" si="208"/>
        <v>0.28570976313483692</v>
      </c>
      <c r="E2680" s="208">
        <f>-((C2680-C2679)/($A$3))*$E$2*'PID Reaction'!$H$4</f>
        <v>-6.382013693939582</v>
      </c>
      <c r="F2680" s="208">
        <f t="shared" si="209"/>
        <v>-2.5436038803077894</v>
      </c>
    </row>
    <row r="2681" spans="1:6" x14ac:dyDescent="0.25">
      <c r="A2681" s="208">
        <f t="shared" si="206"/>
        <v>0.33437499999997705</v>
      </c>
      <c r="B2681" s="208">
        <f t="shared" si="210"/>
        <v>5.835944686355639E-3</v>
      </c>
      <c r="C2681" s="208">
        <f t="shared" si="207"/>
        <v>-9.8017140338890738E-2</v>
      </c>
      <c r="D2681" s="208">
        <f t="shared" si="208"/>
        <v>0.1883634592748599</v>
      </c>
      <c r="E2681" s="208">
        <f>-((C2681-C2680)/($A$3))*$E$2*'PID Reaction'!$H$4</f>
        <v>-6.4311960713013647</v>
      </c>
      <c r="F2681" s="208">
        <f t="shared" si="209"/>
        <v>-2.7268023463184665</v>
      </c>
    </row>
    <row r="2682" spans="1:6" x14ac:dyDescent="0.25">
      <c r="A2682" s="208">
        <f t="shared" si="206"/>
        <v>0.33449999999997704</v>
      </c>
      <c r="B2682" s="208">
        <f t="shared" si="210"/>
        <v>5.8381263479206314E-3</v>
      </c>
      <c r="C2682" s="208">
        <f t="shared" si="207"/>
        <v>-4.7106450719006709E-2</v>
      </c>
      <c r="D2682" s="208">
        <f t="shared" si="208"/>
        <v>9.0526350604743969E-2</v>
      </c>
      <c r="E2682" s="208">
        <f>-((C2682-C2681)/($A$3))*$E$2*'PID Reaction'!$H$4</f>
        <v>-6.4636211541404753</v>
      </c>
      <c r="F2682" s="208">
        <f t="shared" si="209"/>
        <v>-2.9028957840352132</v>
      </c>
    </row>
    <row r="2683" spans="1:6" x14ac:dyDescent="0.25">
      <c r="A2683" s="208">
        <f t="shared" ref="A2683:A2746" si="211">A2682+$A$3</f>
        <v>0.33462499999997702</v>
      </c>
      <c r="B2683" s="208">
        <f t="shared" si="210"/>
        <v>5.8403080094856239E-3</v>
      </c>
      <c r="C2683" s="208">
        <f t="shared" ref="C2683:C2746" si="212">$C$2*COS(B2683*$B$2*360)</f>
        <v>3.9269807144324369E-3</v>
      </c>
      <c r="D2683" s="208">
        <f t="shared" si="208"/>
        <v>-7.5466359181533913E-3</v>
      </c>
      <c r="E2683" s="208">
        <f>-((C2683-C2682)/($A$3))*$E$2*'PID Reaction'!$H$4</f>
        <v>-6.4792044547894339</v>
      </c>
      <c r="F2683" s="208">
        <f t="shared" si="209"/>
        <v>-3.0714253597403771</v>
      </c>
    </row>
    <row r="2684" spans="1:6" x14ac:dyDescent="0.25">
      <c r="A2684" s="208">
        <f t="shared" si="211"/>
        <v>0.33474999999997701</v>
      </c>
      <c r="B2684" s="208">
        <f t="shared" si="210"/>
        <v>5.8424896710506172E-3</v>
      </c>
      <c r="C2684" s="208">
        <f t="shared" si="212"/>
        <v>5.4950179903058713E-2</v>
      </c>
      <c r="D2684" s="208">
        <f t="shared" si="208"/>
        <v>-0.10559995872690406</v>
      </c>
      <c r="E2684" s="208">
        <f>-((C2684-C2683)/($A$3))*$E$2*'PID Reaction'!$H$4</f>
        <v>-6.4779053689879911</v>
      </c>
      <c r="F2684" s="208">
        <f t="shared" si="209"/>
        <v>-3.2319519483151691</v>
      </c>
    </row>
    <row r="2685" spans="1:6" x14ac:dyDescent="0.25">
      <c r="A2685" s="208">
        <f t="shared" si="211"/>
        <v>0.334874999999977</v>
      </c>
      <c r="B2685" s="208">
        <f t="shared" si="210"/>
        <v>5.8446713326156096E-3</v>
      </c>
      <c r="C2685" s="208">
        <f t="shared" si="212"/>
        <v>0.10583019944999694</v>
      </c>
      <c r="D2685" s="208">
        <f t="shared" si="208"/>
        <v>-0.20337812749103712</v>
      </c>
      <c r="E2685" s="208">
        <f>-((C2685-C2684)/($A$3))*$E$2*'PID Reaction'!$H$4</f>
        <v>-6.4597272816792772</v>
      </c>
      <c r="F2685" s="208">
        <f t="shared" si="209"/>
        <v>-3.3840572774361943</v>
      </c>
    </row>
    <row r="2686" spans="1:6" x14ac:dyDescent="0.25">
      <c r="A2686" s="208">
        <f t="shared" si="211"/>
        <v>0.33499999999997698</v>
      </c>
      <c r="B2686" s="208">
        <f t="shared" si="210"/>
        <v>5.846852994180602E-3</v>
      </c>
      <c r="C2686" s="208">
        <f t="shared" si="212"/>
        <v>0.15643446503091893</v>
      </c>
      <c r="D2686" s="208">
        <f t="shared" si="208"/>
        <v>-0.30062636882851812</v>
      </c>
      <c r="E2686" s="208">
        <f>-((C2686-C2685)/($A$3))*$E$2*'PID Reaction'!$H$4</f>
        <v>-6.4247175581538549</v>
      </c>
      <c r="F2686" s="208">
        <f t="shared" si="209"/>
        <v>-3.5273450174356675</v>
      </c>
    </row>
    <row r="2687" spans="1:6" x14ac:dyDescent="0.25">
      <c r="A2687" s="208">
        <f t="shared" si="211"/>
        <v>0.33512499999997697</v>
      </c>
      <c r="B2687" s="208">
        <f t="shared" si="210"/>
        <v>5.8490346557455953E-3</v>
      </c>
      <c r="C2687" s="208">
        <f t="shared" si="212"/>
        <v>0.20663112083346225</v>
      </c>
      <c r="D2687" s="208">
        <f t="shared" si="208"/>
        <v>-0.39709129015049777</v>
      </c>
      <c r="E2687" s="208">
        <f>-((C2687-C2686)/($A$3))*$E$2*'PID Reaction'!$H$4</f>
        <v>-6.3729674206908991</v>
      </c>
      <c r="F2687" s="208">
        <f t="shared" si="209"/>
        <v>-3.6614418139900251</v>
      </c>
    </row>
    <row r="2688" spans="1:6" x14ac:dyDescent="0.25">
      <c r="A2688" s="208">
        <f t="shared" si="211"/>
        <v>0.33524999999997696</v>
      </c>
      <c r="B2688" s="208">
        <f t="shared" si="210"/>
        <v>5.8512163173105878E-3</v>
      </c>
      <c r="C2688" s="208">
        <f t="shared" si="212"/>
        <v>0.25628937312391259</v>
      </c>
      <c r="D2688" s="208">
        <f t="shared" si="208"/>
        <v>-0.49252153990714781</v>
      </c>
      <c r="E2688" s="208">
        <f>-((C2688-C2687)/($A$3))*$E$2*'PID Reaction'!$H$4</f>
        <v>-6.3046117107955748</v>
      </c>
      <c r="F2688" s="208">
        <f t="shared" si="209"/>
        <v>-3.7859982609399352</v>
      </c>
    </row>
    <row r="2689" spans="1:6" x14ac:dyDescent="0.25">
      <c r="A2689" s="208">
        <f t="shared" si="211"/>
        <v>0.33537499999997694</v>
      </c>
      <c r="B2689" s="208">
        <f t="shared" si="210"/>
        <v>5.8533979788755802E-3</v>
      </c>
      <c r="C2689" s="208">
        <f t="shared" si="212"/>
        <v>0.30527983104706791</v>
      </c>
      <c r="D2689" s="208">
        <f t="shared" si="208"/>
        <v>-0.58666846251639226</v>
      </c>
      <c r="E2689" s="208">
        <f>-((C2689-C2688)/($A$3))*$E$2*'PID Reaction'!$H$4</f>
        <v>-6.2198285379237985</v>
      </c>
      <c r="F2689" s="208">
        <f t="shared" si="209"/>
        <v>-3.9006898107137888</v>
      </c>
    </row>
    <row r="2690" spans="1:6" x14ac:dyDescent="0.25">
      <c r="A2690" s="208">
        <f t="shared" si="211"/>
        <v>0.33549999999997693</v>
      </c>
      <c r="B2690" s="208">
        <f t="shared" si="210"/>
        <v>5.8555796404405726E-3</v>
      </c>
      <c r="C2690" s="208">
        <f t="shared" si="212"/>
        <v>0.35347484377044081</v>
      </c>
      <c r="D2690" s="208">
        <f t="shared" si="208"/>
        <v>-0.67928674626740704</v>
      </c>
      <c r="E2690" s="208">
        <f>-((C2690-C2689)/($A$3))*$E$2*'PID Reaction'!$H$4</f>
        <v>-6.1188388153594229</v>
      </c>
      <c r="F2690" s="208">
        <f t="shared" si="209"/>
        <v>-4.0052176199772225</v>
      </c>
    </row>
    <row r="2691" spans="1:6" x14ac:dyDescent="0.25">
      <c r="A2691" s="208">
        <f t="shared" si="211"/>
        <v>0.33562499999997691</v>
      </c>
      <c r="B2691" s="208">
        <f t="shared" si="210"/>
        <v>5.8577613020055659E-3</v>
      </c>
      <c r="C2691" s="208">
        <f t="shared" si="212"/>
        <v>0.40074883309450687</v>
      </c>
      <c r="D2691" s="208">
        <f t="shared" si="208"/>
        <v>-0.77013506251103758</v>
      </c>
      <c r="E2691" s="208">
        <f>-((C2691-C2690)/($A$3))*$E$2*'PID Reaction'!$H$4</f>
        <v>-6.0019056845834271</v>
      </c>
      <c r="F2691" s="208">
        <f t="shared" si="209"/>
        <v>-4.0993093283063819</v>
      </c>
    </row>
    <row r="2692" spans="1:6" x14ac:dyDescent="0.25">
      <c r="A2692" s="208">
        <f t="shared" si="211"/>
        <v>0.3357499999999769</v>
      </c>
      <c r="B2692" s="208">
        <f t="shared" si="210"/>
        <v>5.8599429635705583E-3</v>
      </c>
      <c r="C2692" s="208">
        <f t="shared" si="212"/>
        <v>0.44697862066269173</v>
      </c>
      <c r="D2692" s="208">
        <f t="shared" si="208"/>
        <v>-0.85897669447232128</v>
      </c>
      <c r="E2692" s="208">
        <f>-((C2692-C2691)/($A$3))*$E$2*'PID Reaction'!$H$4</f>
        <v>-5.8693338296567488</v>
      </c>
      <c r="F2692" s="208">
        <f t="shared" si="209"/>
        <v>-4.182719767858126</v>
      </c>
    </row>
    <row r="2693" spans="1:6" x14ac:dyDescent="0.25">
      <c r="A2693" s="208">
        <f t="shared" si="211"/>
        <v>0.33587499999997689</v>
      </c>
      <c r="B2693" s="208">
        <f t="shared" si="210"/>
        <v>5.8621246251355508E-3</v>
      </c>
      <c r="C2693" s="208">
        <f t="shared" si="212"/>
        <v>0.49204374891810149</v>
      </c>
      <c r="D2693" s="208">
        <f t="shared" si="208"/>
        <v>-0.94558015404587237</v>
      </c>
      <c r="E2693" s="208">
        <f>-((C2693-C2692)/($A$3))*$E$2*'PID Reaction'!$H$4</f>
        <v>-5.7214686833068233</v>
      </c>
      <c r="F2693" s="208">
        <f t="shared" si="209"/>
        <v>-4.2552316021855194</v>
      </c>
    </row>
    <row r="2694" spans="1:6" x14ac:dyDescent="0.25">
      <c r="A2694" s="208">
        <f t="shared" si="211"/>
        <v>0.33599999999997687</v>
      </c>
      <c r="B2694" s="208">
        <f t="shared" si="210"/>
        <v>5.8643062867005432E-3</v>
      </c>
      <c r="C2694" s="208">
        <f t="shared" si="212"/>
        <v>0.53582679497101782</v>
      </c>
      <c r="D2694" s="208">
        <f t="shared" si="208"/>
        <v>-1.0297197849676039</v>
      </c>
      <c r="E2694" s="208">
        <f>-((C2694-C2693)/($A$3))*$E$2*'PID Reaction'!$H$4</f>
        <v>-5.5586955268782559</v>
      </c>
      <c r="F2694" s="208">
        <f t="shared" si="209"/>
        <v>-4.3166558925360299</v>
      </c>
    </row>
    <row r="2695" spans="1:6" x14ac:dyDescent="0.25">
      <c r="A2695" s="208">
        <f t="shared" si="211"/>
        <v>0.33612499999997686</v>
      </c>
      <c r="B2695" s="208">
        <f t="shared" si="210"/>
        <v>5.8664879482655365E-3</v>
      </c>
      <c r="C2695" s="208">
        <f t="shared" si="212"/>
        <v>0.57821367655893374</v>
      </c>
      <c r="D2695" s="208">
        <f t="shared" si="208"/>
        <v>-1.1111763507903654</v>
      </c>
      <c r="E2695" s="208">
        <f>-((C2695-C2694)/($A$3))*$E$2*'PID Reaction'!$H$4</f>
        <v>-5.3814384864018052</v>
      </c>
      <c r="F2695" s="208">
        <f t="shared" si="209"/>
        <v>-4.3668325901544147</v>
      </c>
    </row>
    <row r="2696" spans="1:6" x14ac:dyDescent="0.25">
      <c r="A2696" s="208">
        <f t="shared" si="211"/>
        <v>0.33624999999997685</v>
      </c>
      <c r="B2696" s="208">
        <f t="shared" si="210"/>
        <v>5.8686696098305289E-3</v>
      </c>
      <c r="C2696" s="208">
        <f t="shared" si="212"/>
        <v>0.61909394930239181</v>
      </c>
      <c r="D2696" s="208">
        <f t="shared" ref="D2696:D2759" si="213">-C2696*$D$2*$H$2</f>
        <v>-1.1897376061323783</v>
      </c>
      <c r="E2696" s="208">
        <f>-((C2696-C2695)/($A$3))*$E$2*'PID Reaction'!$H$4</f>
        <v>-5.1901594275094354</v>
      </c>
      <c r="F2696" s="208">
        <f t="shared" ref="F2696:F2759" si="214">F2695+$F$3*(E2696-F2695)</f>
        <v>-4.4056309533104825</v>
      </c>
    </row>
    <row r="2697" spans="1:6" x14ac:dyDescent="0.25">
      <c r="A2697" s="208">
        <f t="shared" si="211"/>
        <v>0.33637499999997683</v>
      </c>
      <c r="B2697" s="208">
        <f t="shared" si="210"/>
        <v>5.8708512713955214E-3</v>
      </c>
      <c r="C2697" s="208">
        <f t="shared" si="212"/>
        <v>0.65836109448184454</v>
      </c>
      <c r="D2697" s="208">
        <f t="shared" si="213"/>
        <v>-1.2651988497095401</v>
      </c>
      <c r="E2697" s="208">
        <f>-((C2697-C2696)/($A$3))*$E$2*'PID Reaction'!$H$4</f>
        <v>-4.9853567519833186</v>
      </c>
      <c r="F2697" s="208">
        <f t="shared" si="214"/>
        <v>-4.4329498879635887</v>
      </c>
    </row>
    <row r="2698" spans="1:6" x14ac:dyDescent="0.25">
      <c r="A2698" s="208">
        <f t="shared" si="211"/>
        <v>0.33649999999997682</v>
      </c>
      <c r="B2698" s="208">
        <f t="shared" si="210"/>
        <v>5.8730329329605147E-3</v>
      </c>
      <c r="C2698" s="208">
        <f t="shared" si="212"/>
        <v>0.69591279658551009</v>
      </c>
      <c r="D2698" s="208">
        <f t="shared" si="213"/>
        <v>-1.3373634577102382</v>
      </c>
      <c r="E2698" s="208">
        <f>-((C2698-C2697)/($A$3))*$E$2*'PID Reaction'!$H$4</f>
        <v>-4.767564099081377</v>
      </c>
      <c r="F2698" s="208">
        <f t="shared" si="214"/>
        <v>-4.4487182111751045</v>
      </c>
    </row>
    <row r="2699" spans="1:6" x14ac:dyDescent="0.25">
      <c r="A2699" s="208">
        <f t="shared" si="211"/>
        <v>0.3366249999999768</v>
      </c>
      <c r="B2699" s="208">
        <f t="shared" si="210"/>
        <v>5.8752145945255071E-3</v>
      </c>
      <c r="C2699" s="208">
        <f t="shared" si="212"/>
        <v>0.73165120990546639</v>
      </c>
      <c r="D2699" s="208">
        <f t="shared" si="213"/>
        <v>-1.4060433961237311</v>
      </c>
      <c r="E2699" s="208">
        <f>-((C2699-C2698)/($A$3))*$E$2*'PID Reaction'!$H$4</f>
        <v>-4.5373489551016526</v>
      </c>
      <c r="F2699" s="208">
        <f t="shared" si="214"/>
        <v>-4.4528948365851324</v>
      </c>
    </row>
    <row r="2700" spans="1:6" x14ac:dyDescent="0.25">
      <c r="A2700" s="208">
        <f t="shared" si="211"/>
        <v>0.33674999999997679</v>
      </c>
      <c r="B2700" s="208">
        <f t="shared" si="210"/>
        <v>5.8773962560904995E-3</v>
      </c>
      <c r="C2700" s="208">
        <f t="shared" si="212"/>
        <v>0.76548321348699244</v>
      </c>
      <c r="D2700" s="208">
        <f t="shared" si="213"/>
        <v>-1.4710597106864929</v>
      </c>
      <c r="E2700" s="208">
        <f>-((C2700-C2699)/($A$3))*$E$2*'PID Reaction'!$H$4</f>
        <v>-4.2953111747105464</v>
      </c>
      <c r="F2700" s="208">
        <f t="shared" si="214"/>
        <v>-4.4454688814680674</v>
      </c>
    </row>
    <row r="2701" spans="1:6" x14ac:dyDescent="0.25">
      <c r="A2701" s="208">
        <f t="shared" si="211"/>
        <v>0.33687499999997678</v>
      </c>
      <c r="B2701" s="208">
        <f t="shared" si="210"/>
        <v>5.8795779176554919E-3</v>
      </c>
      <c r="C2701" s="208">
        <f t="shared" si="212"/>
        <v>0.79732065376697281</v>
      </c>
      <c r="D2701" s="208">
        <f t="shared" si="213"/>
        <v>-1.5322429931701425</v>
      </c>
      <c r="E2701" s="208">
        <f>-((C2701-C2700)/($A$3))*$E$2*'PID Reaction'!$H$4</f>
        <v>-4.0420814179463074</v>
      </c>
      <c r="F2701" s="208">
        <f t="shared" si="214"/>
        <v>-4.4264596950888144</v>
      </c>
    </row>
    <row r="2702" spans="1:6" x14ac:dyDescent="0.25">
      <c r="A2702" s="208">
        <f t="shared" si="211"/>
        <v>0.33699999999997676</v>
      </c>
      <c r="B2702" s="208">
        <f t="shared" si="210"/>
        <v>5.8817595792204852E-3</v>
      </c>
      <c r="C2702" s="208">
        <f t="shared" si="212"/>
        <v>0.82708057426923787</v>
      </c>
      <c r="D2702" s="208">
        <f t="shared" si="213"/>
        <v>-1.5894338227961653</v>
      </c>
      <c r="E2702" s="208">
        <f>-((C2702-C2701)/($A$3))*$E$2*'PID Reaction'!$H$4</f>
        <v>-3.7783195069675712</v>
      </c>
      <c r="F2702" s="208">
        <f t="shared" si="214"/>
        <v>-4.3959168082863442</v>
      </c>
    </row>
    <row r="2703" spans="1:6" x14ac:dyDescent="0.25">
      <c r="A2703" s="208">
        <f t="shared" si="211"/>
        <v>0.33712499999997675</v>
      </c>
      <c r="B2703" s="208">
        <f t="shared" si="210"/>
        <v>5.8839412407854777E-3</v>
      </c>
      <c r="C2703" s="208">
        <f t="shared" si="212"/>
        <v>0.8546854317579663</v>
      </c>
      <c r="D2703" s="208">
        <f t="shared" si="213"/>
        <v>-1.6424831816265542</v>
      </c>
      <c r="E2703" s="208">
        <f>-((C2703-C2702)/($A$3))*$E$2*'PID Reaction'!$H$4</f>
        <v>-3.5047127067689607</v>
      </c>
      <c r="F2703" s="208">
        <f t="shared" si="214"/>
        <v>-4.3539198044137031</v>
      </c>
    </row>
    <row r="2704" spans="1:6" x14ac:dyDescent="0.25">
      <c r="A2704" s="208">
        <f t="shared" si="211"/>
        <v>0.33724999999997674</v>
      </c>
      <c r="B2704" s="208">
        <f t="shared" si="210"/>
        <v>5.8861229023504701E-3</v>
      </c>
      <c r="C2704" s="208">
        <f t="shared" si="212"/>
        <v>0.88006329828662155</v>
      </c>
      <c r="D2704" s="208">
        <f t="shared" si="213"/>
        <v>-1.6912528428493321</v>
      </c>
      <c r="E2704" s="208">
        <f>-((C2704-C2703)/($A$3))*$E$2*'PID Reaction'!$H$4</f>
        <v>-3.2219739344780711</v>
      </c>
      <c r="F2704" s="208">
        <f t="shared" si="214"/>
        <v>-4.3005781119749367</v>
      </c>
    </row>
    <row r="2705" spans="1:6" x14ac:dyDescent="0.25">
      <c r="A2705" s="208">
        <f t="shared" si="211"/>
        <v>0.33737499999997672</v>
      </c>
      <c r="B2705" s="208">
        <f t="shared" si="210"/>
        <v>5.8883045639154634E-3</v>
      </c>
      <c r="C2705" s="208">
        <f t="shared" si="212"/>
        <v>0.90314804861513343</v>
      </c>
      <c r="D2705" s="208">
        <f t="shared" si="213"/>
        <v>-1.7356157309456466</v>
      </c>
      <c r="E2705" s="208">
        <f>-((C2705-C2704)/($A$3))*$E$2*'PID Reaction'!$H$4</f>
        <v>-2.9308399017078668</v>
      </c>
      <c r="F2705" s="208">
        <f t="shared" si="214"/>
        <v>-4.2360307194941926</v>
      </c>
    </row>
    <row r="2706" spans="1:6" x14ac:dyDescent="0.25">
      <c r="A2706" s="208">
        <f t="shared" si="211"/>
        <v>0.33749999999997671</v>
      </c>
      <c r="B2706" s="208">
        <f t="shared" si="210"/>
        <v>5.8904862254804558E-3</v>
      </c>
      <c r="C2706" s="208">
        <f t="shared" si="212"/>
        <v>0.92387953250764154</v>
      </c>
      <c r="D2706" s="208">
        <f t="shared" si="213"/>
        <v>-1.7754562528012352</v>
      </c>
      <c r="E2706" s="208">
        <f>-((C2706-C2705)/($A$3))*$E$2*'PID Reaction'!$H$4</f>
        <v>-2.6320691949928303</v>
      </c>
      <c r="F2706" s="208">
        <f t="shared" si="214"/>
        <v>-4.1604458133639799</v>
      </c>
    </row>
    <row r="2707" spans="1:6" x14ac:dyDescent="0.25">
      <c r="A2707" s="208">
        <f t="shared" si="211"/>
        <v>0.33762499999997669</v>
      </c>
      <c r="B2707" s="208">
        <f t="shared" si="210"/>
        <v>5.8926678870454482E-3</v>
      </c>
      <c r="C2707" s="208">
        <f t="shared" si="212"/>
        <v>0.94220373146156877</v>
      </c>
      <c r="D2707" s="208">
        <f t="shared" si="213"/>
        <v>-1.8106705988989553</v>
      </c>
      <c r="E2707" s="208">
        <f>-((C2707-C2706)/($A$3))*$E$2*'PID Reaction'!$H$4</f>
        <v>-2.326440299190601</v>
      </c>
      <c r="F2707" s="208">
        <f t="shared" si="214"/>
        <v>-4.0740203396144263</v>
      </c>
    </row>
    <row r="2708" spans="1:6" x14ac:dyDescent="0.25">
      <c r="A2708" s="208">
        <f t="shared" si="211"/>
        <v>0.33774999999997668</v>
      </c>
      <c r="B2708" s="208">
        <f t="shared" si="210"/>
        <v>5.8948495486104407E-3</v>
      </c>
      <c r="C2708" s="208">
        <f t="shared" si="212"/>
        <v>0.95807289945958229</v>
      </c>
      <c r="D2708" s="208">
        <f t="shared" si="213"/>
        <v>-1.8411670138074578</v>
      </c>
      <c r="E2708" s="208">
        <f>-((C2708-C2707)/($A$3))*$E$2*'PID Reaction'!$H$4</f>
        <v>-2.0147495690277966</v>
      </c>
      <c r="F2708" s="208">
        <f t="shared" si="214"/>
        <v>-3.9769794907450189</v>
      </c>
    </row>
    <row r="2709" spans="1:6" x14ac:dyDescent="0.25">
      <c r="A2709" s="208">
        <f t="shared" si="211"/>
        <v>0.33787499999997667</v>
      </c>
      <c r="B2709" s="208">
        <f t="shared" si="210"/>
        <v>5.897031210175434E-3</v>
      </c>
      <c r="C2709" s="208">
        <f t="shared" si="212"/>
        <v>0.97144568737796755</v>
      </c>
      <c r="D2709" s="208">
        <f t="shared" si="213"/>
        <v>-1.8668660352617354</v>
      </c>
      <c r="E2709" s="208">
        <f>-((C2709-C2708)/($A$3))*$E$2*'PID Reaction'!$H$4</f>
        <v>-1.6978091541181914</v>
      </c>
      <c r="F2709" s="208">
        <f t="shared" si="214"/>
        <v>-3.8695761189576197</v>
      </c>
    </row>
    <row r="2710" spans="1:6" x14ac:dyDescent="0.25">
      <c r="A2710" s="208">
        <f t="shared" si="211"/>
        <v>0.33799999999997665</v>
      </c>
      <c r="B2710" s="208">
        <f t="shared" si="210"/>
        <v>5.8992128717404264E-3</v>
      </c>
      <c r="C2710" s="208">
        <f t="shared" si="212"/>
        <v>0.98228725072690448</v>
      </c>
      <c r="D2710" s="208">
        <f t="shared" si="213"/>
        <v>-1.8877007012119214</v>
      </c>
      <c r="E2710" s="208">
        <f>-((C2710-C2709)/($A$3))*$E$2*'PID Reaction'!$H$4</f>
        <v>-1.3764448827810329</v>
      </c>
      <c r="F2710" s="208">
        <f t="shared" si="214"/>
        <v>-3.7520900773175057</v>
      </c>
    </row>
    <row r="2711" spans="1:6" x14ac:dyDescent="0.25">
      <c r="A2711" s="208">
        <f t="shared" si="211"/>
        <v>0.33812499999997664</v>
      </c>
      <c r="B2711" s="208">
        <f t="shared" si="210"/>
        <v>5.9013945333054188E-3</v>
      </c>
      <c r="C2711" s="208">
        <f t="shared" si="212"/>
        <v>0.99056934044226885</v>
      </c>
      <c r="D2711" s="208">
        <f t="shared" si="213"/>
        <v>-1.9036167243015258</v>
      </c>
      <c r="E2711" s="208">
        <f>-((C2711-C2710)/($A$3))*$E$2*'PID Reaction'!$H$4</f>
        <v>-1.0514941102626605</v>
      </c>
      <c r="F2711" s="208">
        <f t="shared" si="214"/>
        <v>-3.6248274905612998</v>
      </c>
    </row>
    <row r="2712" spans="1:6" x14ac:dyDescent="0.25">
      <c r="A2712" s="208">
        <f t="shared" si="211"/>
        <v>0.33824999999997662</v>
      </c>
      <c r="B2712" s="208">
        <f t="shared" si="210"/>
        <v>5.9035761948704121E-3</v>
      </c>
      <c r="C2712" s="208">
        <f t="shared" si="212"/>
        <v>0.99627037649211736</v>
      </c>
      <c r="D2712" s="208">
        <f t="shared" si="213"/>
        <v>-1.9145726333199617</v>
      </c>
      <c r="E2712" s="208">
        <f>-((C2712-C2711)/($A$3))*$E$2*'PID Reaction'!$H$4</f>
        <v>-0.72380353688876631</v>
      </c>
      <c r="F2712" s="208">
        <f t="shared" si="214"/>
        <v>-3.4881199574501149</v>
      </c>
    </row>
    <row r="2713" spans="1:6" x14ac:dyDescent="0.25">
      <c r="A2713" s="208">
        <f t="shared" si="211"/>
        <v>0.33837499999997661</v>
      </c>
      <c r="B2713" s="208">
        <f t="shared" si="210"/>
        <v>5.9057578564354046E-3</v>
      </c>
      <c r="C2713" s="208">
        <f t="shared" si="212"/>
        <v>0.9993755041061696</v>
      </c>
      <c r="D2713" s="208">
        <f t="shared" si="213"/>
        <v>-1.9205398812609906</v>
      </c>
      <c r="E2713" s="208">
        <f>-((C2713-C2712)/($A$3))*$E$2*'PID Reaction'!$H$4</f>
        <v>-0.3942270018800722</v>
      </c>
      <c r="F2713" s="208">
        <f t="shared" si="214"/>
        <v>-3.3423236867469339</v>
      </c>
    </row>
    <row r="2714" spans="1:6" x14ac:dyDescent="0.25">
      <c r="A2714" s="208">
        <f t="shared" si="211"/>
        <v>0.3384999999999766</v>
      </c>
      <c r="B2714" s="208">
        <f t="shared" si="210"/>
        <v>5.907939518000397E-3</v>
      </c>
      <c r="C2714" s="208">
        <f t="shared" si="212"/>
        <v>0.99987663248181102</v>
      </c>
      <c r="D2714" s="208">
        <f t="shared" si="213"/>
        <v>-1.9215029197055955</v>
      </c>
      <c r="E2714" s="208">
        <f>-((C2714-C2713)/($A$3))*$E$2*'PID Reaction'!$H$4</f>
        <v>-6.3623258571435207E-2</v>
      </c>
      <c r="F2714" s="208">
        <f t="shared" si="214"/>
        <v>-3.187818569069766</v>
      </c>
    </row>
    <row r="2715" spans="1:6" x14ac:dyDescent="0.25">
      <c r="A2715" s="208">
        <f t="shared" si="211"/>
        <v>0.33862499999997658</v>
      </c>
      <c r="B2715" s="208">
        <f t="shared" si="210"/>
        <v>5.9101211795653894E-3</v>
      </c>
      <c r="C2715" s="208">
        <f t="shared" si="212"/>
        <v>0.99777245586569585</v>
      </c>
      <c r="D2715" s="208">
        <f t="shared" si="213"/>
        <v>-1.9174592393353425</v>
      </c>
      <c r="E2715" s="208">
        <f>-((C2715-C2714)/($A$3))*$E$2*'PID Reaction'!$H$4</f>
        <v>0.2671462631819822</v>
      </c>
      <c r="F2715" s="208">
        <f t="shared" si="214"/>
        <v>-3.0250071870385682</v>
      </c>
    </row>
    <row r="2716" spans="1:6" x14ac:dyDescent="0.25">
      <c r="A2716" s="208">
        <f t="shared" si="211"/>
        <v>0.33874999999997657</v>
      </c>
      <c r="B2716" s="208">
        <f t="shared" si="210"/>
        <v>5.9123028411303827E-3</v>
      </c>
      <c r="C2716" s="208">
        <f t="shared" si="212"/>
        <v>0.99306845695605162</v>
      </c>
      <c r="D2716" s="208">
        <f t="shared" si="213"/>
        <v>-1.9084193764707229</v>
      </c>
      <c r="E2716" s="208">
        <f>-((C2716-C2715)/($A$3))*$E$2*'PID Reaction'!$H$4</f>
        <v>0.59721970156843207</v>
      </c>
      <c r="F2716" s="208">
        <f t="shared" si="214"/>
        <v>-2.8543137662953209</v>
      </c>
    </row>
    <row r="2717" spans="1:6" x14ac:dyDescent="0.25">
      <c r="A2717" s="208">
        <f t="shared" si="211"/>
        <v>0.33887499999997656</v>
      </c>
      <c r="B2717" s="208">
        <f t="shared" si="210"/>
        <v>5.9144845026953751E-3</v>
      </c>
      <c r="C2717" s="208">
        <f t="shared" si="212"/>
        <v>0.98577689261681756</v>
      </c>
      <c r="D2717" s="208">
        <f t="shared" si="213"/>
        <v>-1.8944068856174432</v>
      </c>
      <c r="E2717" s="208">
        <f>-((C2717-C2716)/($A$3))*$E$2*'PID Reaction'!$H$4</f>
        <v>0.92573700850915597</v>
      </c>
      <c r="F2717" s="208">
        <f t="shared" si="214"/>
        <v>-2.6761830701304885</v>
      </c>
    </row>
    <row r="2718" spans="1:6" x14ac:dyDescent="0.25">
      <c r="A2718" s="208">
        <f t="shared" si="211"/>
        <v>0.33899999999997654</v>
      </c>
      <c r="B2718" s="208">
        <f t="shared" si="210"/>
        <v>5.9166661642603676E-3</v>
      </c>
      <c r="C2718" s="208">
        <f t="shared" si="212"/>
        <v>0.97591676194084176</v>
      </c>
      <c r="D2718" s="208">
        <f t="shared" si="213"/>
        <v>-1.8754582780921936</v>
      </c>
      <c r="E2718" s="208">
        <f>-((C2718-C2717)/($A$3))*$E$2*'PID Reaction'!$H$4</f>
        <v>1.2518421906218873</v>
      </c>
      <c r="F2718" s="208">
        <f t="shared" si="214"/>
        <v>-2.4910792405960667</v>
      </c>
    </row>
    <row r="2719" spans="1:6" x14ac:dyDescent="0.25">
      <c r="A2719" s="208">
        <f t="shared" si="211"/>
        <v>0.33912499999997653</v>
      </c>
      <c r="B2719" s="208">
        <f t="shared" si="210"/>
        <v>5.91884782582536E-3</v>
      </c>
      <c r="C2719" s="208">
        <f t="shared" si="212"/>
        <v>0.96351375674531825</v>
      </c>
      <c r="D2719" s="208">
        <f t="shared" si="213"/>
        <v>-1.851622926887748</v>
      </c>
      <c r="E2719" s="208">
        <f>-((C2719-C2718)/($A$3))*$E$2*'PID Reaction'!$H$4</f>
        <v>1.5746855396236645</v>
      </c>
      <c r="F2719" s="208">
        <f t="shared" si="214"/>
        <v>-2.2994845891246305</v>
      </c>
    </row>
    <row r="2720" spans="1:6" x14ac:dyDescent="0.25">
      <c r="A2720" s="208">
        <f t="shared" si="211"/>
        <v>0.33924999999997651</v>
      </c>
      <c r="B2720" s="208">
        <f t="shared" si="210"/>
        <v>5.9210294873903533E-3</v>
      </c>
      <c r="C2720" s="208">
        <f t="shared" si="212"/>
        <v>0.94860019462853351</v>
      </c>
      <c r="D2720" s="208">
        <f t="shared" si="213"/>
        <v>-1.8229629380254382</v>
      </c>
      <c r="E2720" s="208">
        <f>-((C2720-C2719)/($A$3))*$E$2*'PID Reaction'!$H$4</f>
        <v>1.8934258463469904</v>
      </c>
      <c r="F2720" s="208">
        <f t="shared" si="214"/>
        <v>-2.1018983398060662</v>
      </c>
    </row>
    <row r="2721" spans="1:6" x14ac:dyDescent="0.25">
      <c r="A2721" s="208">
        <f t="shared" si="211"/>
        <v>0.3393749999999765</v>
      </c>
      <c r="B2721" s="208">
        <f t="shared" si="210"/>
        <v>5.9232111489553457E-3</v>
      </c>
      <c r="C2721" s="208">
        <f t="shared" si="212"/>
        <v>0.93121493476230188</v>
      </c>
      <c r="D2721" s="208">
        <f t="shared" si="213"/>
        <v>-1.789552988730106</v>
      </c>
      <c r="E2721" s="208">
        <f>-((C2721-C2720)/($A$3))*$E$2*'PID Reaction'!$H$4</f>
        <v>2.2072325926167671</v>
      </c>
      <c r="F2721" s="208">
        <f t="shared" si="214"/>
        <v>-1.8988353285962245</v>
      </c>
    </row>
    <row r="2722" spans="1:6" x14ac:dyDescent="0.25">
      <c r="A2722" s="208">
        <f t="shared" si="211"/>
        <v>0.33949999999997649</v>
      </c>
      <c r="B2722" s="208">
        <f t="shared" si="210"/>
        <v>5.9253928105203382E-3</v>
      </c>
      <c r="C2722" s="208">
        <f t="shared" si="212"/>
        <v>0.9114032766393948</v>
      </c>
      <c r="D2722" s="208">
        <f t="shared" si="213"/>
        <v>-1.7514801328489908</v>
      </c>
      <c r="E2722" s="208">
        <f>-((C2722-C2721)/($A$3))*$E$2*'PID Reaction'!$H$4</f>
        <v>2.515288115284283</v>
      </c>
      <c r="F2722" s="208">
        <f t="shared" si="214"/>
        <v>-1.6908246618462224</v>
      </c>
    </row>
    <row r="2723" spans="1:6" x14ac:dyDescent="0.25">
      <c r="A2723" s="208">
        <f t="shared" si="211"/>
        <v>0.33962499999997647</v>
      </c>
      <c r="B2723" s="208">
        <f t="shared" si="210"/>
        <v>5.9275744720853315E-3</v>
      </c>
      <c r="C2723" s="208">
        <f t="shared" si="212"/>
        <v>0.88921684204008777</v>
      </c>
      <c r="D2723" s="208">
        <f t="shared" si="213"/>
        <v>-1.7088435740221182</v>
      </c>
      <c r="E2723" s="208">
        <f>-((C2723-C2722)/($A$3))*$E$2*'PID Reaction'!$H$4</f>
        <v>2.8167897367280195</v>
      </c>
      <c r="F2723" s="208">
        <f t="shared" si="214"/>
        <v>-1.4784083376495762</v>
      </c>
    </row>
    <row r="2724" spans="1:6" x14ac:dyDescent="0.25">
      <c r="A2724" s="208">
        <f t="shared" si="211"/>
        <v>0.33974999999997646</v>
      </c>
      <c r="B2724" s="208">
        <f t="shared" si="210"/>
        <v>5.9297561336503239E-3</v>
      </c>
      <c r="C2724" s="208">
        <f t="shared" si="212"/>
        <v>0.864713440524989</v>
      </c>
      <c r="D2724" s="208">
        <f t="shared" si="213"/>
        <v>-1.6617544071944925</v>
      </c>
      <c r="E2724" s="208">
        <f>-((C2724-C2723)/($A$3))*$E$2*'PID Reaction'!$H$4</f>
        <v>3.11095185635694</v>
      </c>
      <c r="F2724" s="208">
        <f t="shared" si="214"/>
        <v>-1.2621398335970517</v>
      </c>
    </row>
    <row r="2725" spans="1:6" x14ac:dyDescent="0.25">
      <c r="A2725" s="208">
        <f t="shared" si="211"/>
        <v>0.33987499999997645</v>
      </c>
      <c r="B2725" s="208">
        <f t="shared" si="210"/>
        <v>5.9319377952153163E-3</v>
      </c>
      <c r="C2725" s="208">
        <f t="shared" si="212"/>
        <v>0.83795691880500289</v>
      </c>
      <c r="D2725" s="208">
        <f t="shared" si="213"/>
        <v>-1.6103353291443265</v>
      </c>
      <c r="E2725" s="208">
        <f>-((C2725-C2724)/($A$3))*$E$2*'PID Reaction'!$H$4</f>
        <v>3.3970079975694354</v>
      </c>
      <c r="F2725" s="208">
        <f t="shared" si="214"/>
        <v>-1.0425826646213299</v>
      </c>
    </row>
    <row r="2726" spans="1:6" x14ac:dyDescent="0.25">
      <c r="A2726" s="208">
        <f t="shared" si="211"/>
        <v>0.33999999999997643</v>
      </c>
      <c r="B2726" s="208">
        <f t="shared" si="210"/>
        <v>5.9341194567803087E-3</v>
      </c>
      <c r="C2726" s="208">
        <f t="shared" si="212"/>
        <v>0.80901699438062014</v>
      </c>
      <c r="D2726" s="208">
        <f t="shared" si="213"/>
        <v>-1.554720318781013</v>
      </c>
      <c r="E2726" s="208">
        <f>-((C2726-C2725)/($A$3))*$E$2*'PID Reaction'!$H$4</f>
        <v>3.6742128049196343</v>
      </c>
      <c r="F2726" s="208">
        <f t="shared" si="214"/>
        <v>-0.82030891468739719</v>
      </c>
    </row>
    <row r="2727" spans="1:6" x14ac:dyDescent="0.25">
      <c r="A2727" s="208">
        <f t="shared" si="211"/>
        <v>0.34012499999997642</v>
      </c>
      <c r="B2727" s="208">
        <f t="shared" si="210"/>
        <v>5.936301118345302E-3</v>
      </c>
      <c r="C2727" s="208">
        <f t="shared" si="212"/>
        <v>0.77796907388408387</v>
      </c>
      <c r="D2727" s="208">
        <f t="shared" si="213"/>
        <v>-1.4950542880459994</v>
      </c>
      <c r="E2727" s="208">
        <f>-((C2727-C2726)/($A$3))*$E$2*'PID Reaction'!$H$4</f>
        <v>3.9418439862402437</v>
      </c>
      <c r="F2727" s="208">
        <f t="shared" si="214"/>
        <v>-0.59589774615501323</v>
      </c>
    </row>
    <row r="2728" spans="1:6" x14ac:dyDescent="0.25">
      <c r="A2728" s="208">
        <f t="shared" si="211"/>
        <v>0.3402499999999764</v>
      </c>
      <c r="B2728" s="208">
        <f t="shared" si="210"/>
        <v>5.9384827799102945E-3</v>
      </c>
      <c r="C2728" s="208">
        <f t="shared" si="212"/>
        <v>0.74489405659805996</v>
      </c>
      <c r="D2728" s="208">
        <f t="shared" si="213"/>
        <v>-1.4314927043267558</v>
      </c>
      <c r="E2728" s="208">
        <f>-((C2728-C2727)/($A$3))*$E$2*'PID Reaction'!$H$4</f>
        <v>4.1992041946335945</v>
      </c>
      <c r="F2728" s="208">
        <f t="shared" si="214"/>
        <v>-0.3699338906990785</v>
      </c>
    </row>
    <row r="2729" spans="1:6" x14ac:dyDescent="0.25">
      <c r="A2729" s="208">
        <f t="shared" si="211"/>
        <v>0.34037499999997639</v>
      </c>
      <c r="B2729" s="208">
        <f t="shared" si="210"/>
        <v>5.9406644414752869E-3</v>
      </c>
      <c r="C2729" s="208">
        <f t="shared" si="212"/>
        <v>0.70987812366208602</v>
      </c>
      <c r="D2729" s="208">
        <f t="shared" si="213"/>
        <v>-1.3642011853663771</v>
      </c>
      <c r="E2729" s="208">
        <f>-((C2729-C2728)/($A$3))*$E$2*'PID Reaction'!$H$4</f>
        <v>4.4456228455512505</v>
      </c>
      <c r="F2729" s="208">
        <f t="shared" si="214"/>
        <v>-0.14300612571584539</v>
      </c>
    </row>
    <row r="2730" spans="1:6" x14ac:dyDescent="0.25">
      <c r="A2730" s="208">
        <f t="shared" si="211"/>
        <v>0.34049999999997638</v>
      </c>
      <c r="B2730" s="208">
        <f t="shared" si="210"/>
        <v>5.9428461030402802E-3</v>
      </c>
      <c r="C2730" s="208">
        <f t="shared" si="212"/>
        <v>0.67301251351690916</v>
      </c>
      <c r="D2730" s="208">
        <f t="shared" si="213"/>
        <v>-1.2933550677259851</v>
      </c>
      <c r="E2730" s="208">
        <f>-((C2730-C2729)/($A$3))*$E$2*'PID Reaction'!$H$4</f>
        <v>4.6804578640316539</v>
      </c>
      <c r="F2730" s="208">
        <f t="shared" si="214"/>
        <v>8.4294259809839456E-2</v>
      </c>
    </row>
    <row r="2731" spans="1:6" x14ac:dyDescent="0.25">
      <c r="A2731" s="208">
        <f t="shared" si="211"/>
        <v>0.34062499999997636</v>
      </c>
      <c r="B2731" s="208">
        <f t="shared" si="210"/>
        <v>5.9450277646052726E-3</v>
      </c>
      <c r="C2731" s="208">
        <f t="shared" si="212"/>
        <v>0.63439328417110263</v>
      </c>
      <c r="D2731" s="208">
        <f t="shared" si="213"/>
        <v>-1.219138949922975</v>
      </c>
      <c r="E2731" s="208">
        <f>-((C2731-C2730)/($A$3))*$E$2*'PID Reaction'!$H$4</f>
        <v>4.9030973577435963</v>
      </c>
      <c r="F2731" s="208">
        <f t="shared" si="214"/>
        <v>0.31137500598330586</v>
      </c>
    </row>
    <row r="2732" spans="1:6" x14ac:dyDescent="0.25">
      <c r="A2732" s="208">
        <f t="shared" si="211"/>
        <v>0.34074999999997635</v>
      </c>
      <c r="B2732" s="208">
        <f t="shared" si="210"/>
        <v>5.9472094261702651E-3</v>
      </c>
      <c r="C2732" s="208">
        <f t="shared" si="212"/>
        <v>0.5941210629097976</v>
      </c>
      <c r="D2732" s="208">
        <f t="shared" si="213"/>
        <v>-1.1417462114362744</v>
      </c>
      <c r="E2732" s="208">
        <f>-((C2732-C2731)/($A$3))*$E$2*'PID Reaction'!$H$4</f>
        <v>5.1129612113352856</v>
      </c>
      <c r="F2732" s="208">
        <f t="shared" si="214"/>
        <v>0.53764442520798394</v>
      </c>
    </row>
    <row r="2733" spans="1:6" x14ac:dyDescent="0.25">
      <c r="A2733" s="208">
        <f t="shared" si="211"/>
        <v>0.34087499999997634</v>
      </c>
      <c r="B2733" s="208">
        <f t="shared" si="210"/>
        <v>5.9493910877352575E-3</v>
      </c>
      <c r="C2733" s="208">
        <f t="shared" si="212"/>
        <v>0.55230078409759098</v>
      </c>
      <c r="D2733" s="208">
        <f t="shared" si="213"/>
        <v>-1.0613785088317045</v>
      </c>
      <c r="E2733" s="208">
        <f>-((C2733-C2732)/($A$3))*$E$2*'PID Reaction'!$H$4</f>
        <v>5.3095025979977519</v>
      </c>
      <c r="F2733" s="208">
        <f t="shared" si="214"/>
        <v>0.76251294390211521</v>
      </c>
    </row>
    <row r="2734" spans="1:6" x14ac:dyDescent="0.25">
      <c r="A2734" s="208">
        <f t="shared" si="211"/>
        <v>0.34099999999997632</v>
      </c>
      <c r="B2734" s="208">
        <f t="shared" si="210"/>
        <v>5.9515727493002508E-3</v>
      </c>
      <c r="C2734" s="208">
        <f t="shared" si="212"/>
        <v>0.50904141575869721</v>
      </c>
      <c r="D2734" s="208">
        <f t="shared" si="213"/>
        <v>-0.97824525032011878</v>
      </c>
      <c r="E2734" s="208">
        <f>-((C2734-C2733)/($A$3))*$E$2*'PID Reaction'!$H$4</f>
        <v>5.4922094043059522</v>
      </c>
      <c r="F2734" s="208">
        <f t="shared" si="214"/>
        <v>0.98539463870783028</v>
      </c>
    </row>
    <row r="2735" spans="1:6" x14ac:dyDescent="0.25">
      <c r="A2735" s="208">
        <f t="shared" si="211"/>
        <v>0.34112499999997631</v>
      </c>
      <c r="B2735" s="208">
        <f t="shared" si="210"/>
        <v>5.9537544108652432E-3</v>
      </c>
      <c r="C2735" s="208">
        <f t="shared" si="212"/>
        <v>0.46445567564712209</v>
      </c>
      <c r="D2735" s="208">
        <f t="shared" si="213"/>
        <v>-0.89256305011810044</v>
      </c>
      <c r="E2735" s="208">
        <f>-((C2735-C2734)/($A$3))*$E$2*'PID Reaction'!$H$4</f>
        <v>5.6606055645655768</v>
      </c>
      <c r="F2735" s="208">
        <f t="shared" si="214"/>
        <v>1.2057087631876917</v>
      </c>
    </row>
    <row r="2736" spans="1:6" x14ac:dyDescent="0.25">
      <c r="A2736" s="208">
        <f t="shared" si="211"/>
        <v>0.34124999999997629</v>
      </c>
      <c r="B2736" s="208">
        <f t="shared" si="210"/>
        <v>5.9559360724302356E-3</v>
      </c>
      <c r="C2736" s="208">
        <f t="shared" si="212"/>
        <v>0.41865973754623681</v>
      </c>
      <c r="D2736" s="208">
        <f t="shared" si="213"/>
        <v>-0.80455516403210525</v>
      </c>
      <c r="E2736" s="208">
        <f>-((C2736-C2735)/($A$3))*$E$2*'PID Reaction'!$H$4</f>
        <v>5.8142523012883949</v>
      </c>
      <c r="F2736" s="208">
        <f t="shared" si="214"/>
        <v>1.4228812610333799</v>
      </c>
    </row>
    <row r="2737" spans="1:6" x14ac:dyDescent="0.25">
      <c r="A2737" s="208">
        <f t="shared" si="211"/>
        <v>0.34137499999997628</v>
      </c>
      <c r="B2737" s="208">
        <f t="shared" si="210"/>
        <v>5.9581177339952289E-3</v>
      </c>
      <c r="C2737" s="208">
        <f t="shared" si="212"/>
        <v>0.37177292856318944</v>
      </c>
      <c r="D2737" s="208">
        <f t="shared" si="213"/>
        <v>-0.7144509077370238</v>
      </c>
      <c r="E2737" s="208">
        <f>-((C2737-C2736)/($A$3))*$E$2*'PID Reaction'!$H$4</f>
        <v>5.9527492684876933</v>
      </c>
      <c r="F2737" s="208">
        <f t="shared" si="214"/>
        <v>1.6363462618426283</v>
      </c>
    </row>
    <row r="2738" spans="1:6" x14ac:dyDescent="0.25">
      <c r="A2738" s="208">
        <f t="shared" si="211"/>
        <v>0.34149999999997627</v>
      </c>
      <c r="B2738" s="208">
        <f t="shared" si="210"/>
        <v>5.9602993955602214E-3</v>
      </c>
      <c r="C2738" s="208">
        <f t="shared" si="212"/>
        <v>0.32391741820732461</v>
      </c>
      <c r="D2738" s="208">
        <f t="shared" si="213"/>
        <v>-0.62248505926574405</v>
      </c>
      <c r="E2738" s="208">
        <f>-((C2738-C2737)/($A$3))*$E$2*'PID Reaction'!$H$4</f>
        <v>6.0757355947805989</v>
      </c>
      <c r="F2738" s="208">
        <f t="shared" si="214"/>
        <v>1.8455475555643706</v>
      </c>
    </row>
    <row r="2739" spans="1:6" x14ac:dyDescent="0.25">
      <c r="A2739" s="208">
        <f t="shared" si="211"/>
        <v>0.34162499999997625</v>
      </c>
      <c r="B2739" s="208">
        <f t="shared" ref="B2739:B2802" si="215">RADIANS(A2739)</f>
        <v>5.9624810571252138E-3</v>
      </c>
      <c r="C2739" s="208">
        <f t="shared" si="212"/>
        <v>0.27521790006171426</v>
      </c>
      <c r="D2739" s="208">
        <f t="shared" si="213"/>
        <v>-0.52889724726459875</v>
      </c>
      <c r="E2739" s="208">
        <f>-((C2739-C2738)/($A$3))*$E$2*'PID Reaction'!$H$4</f>
        <v>6.18289082376669</v>
      </c>
      <c r="F2739" s="208">
        <f t="shared" si="214"/>
        <v>2.0499400417765936</v>
      </c>
    </row>
    <row r="2740" spans="1:6" x14ac:dyDescent="0.25">
      <c r="A2740" s="208">
        <f t="shared" si="211"/>
        <v>0.34174999999997624</v>
      </c>
      <c r="B2740" s="208">
        <f t="shared" si="215"/>
        <v>5.9646627186902062E-3</v>
      </c>
      <c r="C2740" s="208">
        <f t="shared" si="212"/>
        <v>0.22580126687854968</v>
      </c>
      <c r="D2740" s="208">
        <f t="shared" si="213"/>
        <v>-0.43393132661118411</v>
      </c>
      <c r="E2740" s="208">
        <f>-((C2740-C2739)/($A$3))*$E$2*'PID Reaction'!$H$4</f>
        <v>6.2739357489345746</v>
      </c>
      <c r="F2740" s="208">
        <f t="shared" si="214"/>
        <v>2.2489911500126287</v>
      </c>
    </row>
    <row r="2741" spans="1:6" x14ac:dyDescent="0.25">
      <c r="A2741" s="208">
        <f t="shared" si="211"/>
        <v>0.34187499999997623</v>
      </c>
      <c r="B2741" s="208">
        <f t="shared" si="215"/>
        <v>5.9668443802551995E-3</v>
      </c>
      <c r="C2741" s="208">
        <f t="shared" si="212"/>
        <v>0.1757962799438991</v>
      </c>
      <c r="D2741" s="208">
        <f t="shared" si="213"/>
        <v>-0.33783474301938865</v>
      </c>
      <c r="E2741" s="208">
        <f>-((C2741-C2740)/($A$3))*$E$2*'PID Reaction'!$H$4</f>
        <v>6.3486331412232371</v>
      </c>
      <c r="F2741" s="208">
        <f t="shared" si="214"/>
        <v>2.4421822274416609</v>
      </c>
    </row>
    <row r="2742" spans="1:6" x14ac:dyDescent="0.25">
      <c r="A2742" s="208">
        <f t="shared" si="211"/>
        <v>0.34199999999997621</v>
      </c>
      <c r="B2742" s="208">
        <f t="shared" si="215"/>
        <v>5.9690260418201919E-3</v>
      </c>
      <c r="C2742" s="208">
        <f t="shared" si="212"/>
        <v>0.12533323357395076</v>
      </c>
      <c r="D2742" s="208">
        <f t="shared" si="213"/>
        <v>-0.24085788828840415</v>
      </c>
      <c r="E2742" s="208">
        <f>-((C2742-C2741)/($A$3))*$E$2*'PID Reaction'!$H$4</f>
        <v>6.4067883671286401</v>
      </c>
      <c r="F2742" s="208">
        <f t="shared" si="214"/>
        <v>2.6290098902839247</v>
      </c>
    </row>
    <row r="2743" spans="1:6" x14ac:dyDescent="0.25">
      <c r="A2743" s="208">
        <f t="shared" si="211"/>
        <v>0.3421249999999762</v>
      </c>
      <c r="B2743" s="208">
        <f t="shared" si="215"/>
        <v>5.9712077033851844E-3</v>
      </c>
      <c r="C2743" s="208">
        <f t="shared" si="212"/>
        <v>7.4543615616584874E-2</v>
      </c>
      <c r="D2743" s="208">
        <f t="shared" si="213"/>
        <v>-0.14325344787501582</v>
      </c>
      <c r="E2743" s="208">
        <f>-((C2743-C2742)/($A$3))*$E$2*'PID Reaction'!$H$4</f>
        <v>6.448249895867173</v>
      </c>
      <c r="F2743" s="208">
        <f t="shared" si="214"/>
        <v>2.8089873354414734</v>
      </c>
    </row>
    <row r="2744" spans="1:6" x14ac:dyDescent="0.25">
      <c r="A2744" s="208">
        <f t="shared" si="211"/>
        <v>0.34224999999997618</v>
      </c>
      <c r="B2744" s="208">
        <f t="shared" si="215"/>
        <v>5.9733893649501768E-3</v>
      </c>
      <c r="C2744" s="208">
        <f t="shared" si="212"/>
        <v>2.3559764843357416E-2</v>
      </c>
      <c r="D2744" s="208">
        <f t="shared" si="213"/>
        <v>-4.5275742490073684E-2</v>
      </c>
      <c r="E2744" s="208">
        <f>-((C2744-C2743)/($A$3))*$E$2*'PID Reaction'!$H$4</f>
        <v>6.4729096941689575</v>
      </c>
      <c r="F2744" s="208">
        <f t="shared" si="214"/>
        <v>2.9816456089239982</v>
      </c>
    </row>
    <row r="2745" spans="1:6" x14ac:dyDescent="0.25">
      <c r="A2745" s="208">
        <f t="shared" si="211"/>
        <v>0.34237499999997617</v>
      </c>
      <c r="B2745" s="208">
        <f t="shared" si="215"/>
        <v>5.9755710265151701E-3</v>
      </c>
      <c r="C2745" s="208">
        <f t="shared" si="212"/>
        <v>-2.7485473876156404E-2</v>
      </c>
      <c r="D2745" s="208">
        <f t="shared" si="213"/>
        <v>5.2819934566764808E-2</v>
      </c>
      <c r="E2745" s="208">
        <f>-((C2745-C2744)/($A$3))*$E$2*'PID Reaction'!$H$4</f>
        <v>6.4807035078294737</v>
      </c>
      <c r="F2745" s="208">
        <f t="shared" si="214"/>
        <v>3.1465348277692997</v>
      </c>
    </row>
    <row r="2746" spans="1:6" x14ac:dyDescent="0.25">
      <c r="A2746" s="208">
        <f t="shared" si="211"/>
        <v>0.34249999999997616</v>
      </c>
      <c r="B2746" s="208">
        <f t="shared" si="215"/>
        <v>5.9777526880801625E-3</v>
      </c>
      <c r="C2746" s="208">
        <f t="shared" si="212"/>
        <v>-7.8459095718126662E-2</v>
      </c>
      <c r="D2746" s="208">
        <f t="shared" si="213"/>
        <v>0.15077798260535274</v>
      </c>
      <c r="E2746" s="208">
        <f>-((C2746-C2745)/($A$3))*$E$2*'PID Reaction'!$H$4</f>
        <v>6.4716110290565423</v>
      </c>
      <c r="F2746" s="208">
        <f t="shared" si="214"/>
        <v>3.3032253522681536</v>
      </c>
    </row>
    <row r="2747" spans="1:6" x14ac:dyDescent="0.25">
      <c r="A2747" s="208">
        <f t="shared" ref="A2747:A2810" si="216">A2746+$A$3</f>
        <v>0.34262499999997614</v>
      </c>
      <c r="B2747" s="208">
        <f t="shared" si="215"/>
        <v>5.979934349645155E-3</v>
      </c>
      <c r="C2747" s="208">
        <f t="shared" ref="C2747:C2810" si="217">$C$2*COS(B2747*$B$2*360)</f>
        <v>-0.12922828246575191</v>
      </c>
      <c r="D2747" s="208">
        <f t="shared" si="213"/>
        <v>0.24834315954573408</v>
      </c>
      <c r="E2747" s="208">
        <f>-((C2747-C2746)/($A$3))*$E$2*'PID Reaction'!$H$4</f>
        <v>6.4456559494785015</v>
      </c>
      <c r="F2747" s="208">
        <f t="shared" si="214"/>
        <v>3.4513089054473309</v>
      </c>
    </row>
    <row r="2748" spans="1:6" x14ac:dyDescent="0.25">
      <c r="A2748" s="208">
        <f t="shared" si="216"/>
        <v>0.34274999999997613</v>
      </c>
      <c r="B2748" s="208">
        <f t="shared" si="215"/>
        <v>5.9821160112101483E-3</v>
      </c>
      <c r="C2748" s="208">
        <f t="shared" si="217"/>
        <v>-0.17966074858360445</v>
      </c>
      <c r="D2748" s="208">
        <f t="shared" si="213"/>
        <v>0.34526124698305605</v>
      </c>
      <c r="E2748" s="208">
        <f>-((C2748-C2747)/($A$3))*$E$2*'PID Reaction'!$H$4</f>
        <v>6.4029058983225582</v>
      </c>
      <c r="F2748" s="208">
        <f t="shared" si="214"/>
        <v>3.5903996368849489</v>
      </c>
    </row>
    <row r="2749" spans="1:6" x14ac:dyDescent="0.25">
      <c r="A2749" s="208">
        <f t="shared" si="216"/>
        <v>0.34287499999997612</v>
      </c>
      <c r="B2749" s="208">
        <f t="shared" si="215"/>
        <v>5.9842976727751407E-3</v>
      </c>
      <c r="C2749" s="208">
        <f t="shared" si="217"/>
        <v>-0.22962508590446137</v>
      </c>
      <c r="D2749" s="208">
        <f t="shared" si="213"/>
        <v>0.44127971258603965</v>
      </c>
      <c r="E2749" s="208">
        <f>-((C2749-C2748)/($A$3))*$E$2*'PID Reaction'!$H$4</f>
        <v>6.3434722662559944</v>
      </c>
      <c r="F2749" s="208">
        <f t="shared" si="214"/>
        <v>3.7201351280934172</v>
      </c>
    </row>
    <row r="2750" spans="1:6" x14ac:dyDescent="0.25">
      <c r="A2750" s="208">
        <f t="shared" si="216"/>
        <v>0.3429999999999761</v>
      </c>
      <c r="B2750" s="208">
        <f t="shared" si="215"/>
        <v>5.9864793343401331E-3</v>
      </c>
      <c r="C2750" s="208">
        <f t="shared" si="217"/>
        <v>-0.27899110602987115</v>
      </c>
      <c r="D2750" s="208">
        <f t="shared" si="213"/>
        <v>0.53614836810184452</v>
      </c>
      <c r="E2750" s="208">
        <f>-((C2750-C2749)/($A$3))*$E$2*'PID Reaction'!$H$4</f>
        <v>6.2675099151220239</v>
      </c>
      <c r="F2750" s="208">
        <f t="shared" si="214"/>
        <v>3.8401773368464514</v>
      </c>
    </row>
    <row r="2751" spans="1:6" x14ac:dyDescent="0.25">
      <c r="A2751" s="208">
        <f t="shared" si="216"/>
        <v>0.34312499999997609</v>
      </c>
      <c r="B2751" s="208">
        <f t="shared" si="215"/>
        <v>5.9886609959051255E-3</v>
      </c>
      <c r="C2751" s="208">
        <f t="shared" si="217"/>
        <v>-0.32763017955246027</v>
      </c>
      <c r="D2751" s="208">
        <f t="shared" si="213"/>
        <v>0.62962002125314509</v>
      </c>
      <c r="E2751" s="208">
        <f>-((C2751-C2750)/($A$3))*$E$2*'PID Reaction'!$H$4</f>
        <v>6.1752167744279136</v>
      </c>
      <c r="F2751" s="208">
        <f t="shared" si="214"/>
        <v>3.950213477990677</v>
      </c>
    </row>
    <row r="2752" spans="1:6" x14ac:dyDescent="0.25">
      <c r="A2752" s="208">
        <f t="shared" si="216"/>
        <v>0.34324999999997607</v>
      </c>
      <c r="B2752" s="208">
        <f t="shared" si="215"/>
        <v>5.9908426574701188E-3</v>
      </c>
      <c r="C2752" s="208">
        <f t="shared" si="217"/>
        <v>-0.37541557121622599</v>
      </c>
      <c r="D2752" s="208">
        <f t="shared" si="213"/>
        <v>0.72145111982907018</v>
      </c>
      <c r="E2752" s="208">
        <f>-((C2752-C2751)/($A$3))*$E$2*'PID Reaction'!$H$4</f>
        <v>6.0668333256316949</v>
      </c>
      <c r="F2752" s="208">
        <f t="shared" si="214"/>
        <v>4.0499568384475477</v>
      </c>
    </row>
    <row r="2753" spans="1:6" x14ac:dyDescent="0.25">
      <c r="A2753" s="208">
        <f t="shared" si="216"/>
        <v>0.34337499999997606</v>
      </c>
      <c r="B2753" s="208">
        <f t="shared" si="215"/>
        <v>5.9930243190351113E-3</v>
      </c>
      <c r="C2753" s="208">
        <f t="shared" si="217"/>
        <v>-0.42222277014108228</v>
      </c>
      <c r="D2753" s="208">
        <f t="shared" si="213"/>
        <v>0.81140238629092354</v>
      </c>
      <c r="E2753" s="208">
        <f>-((C2753-C2752)/($A$3))*$E$2*'PID Reaction'!$H$4</f>
        <v>5.9426419754997548</v>
      </c>
      <c r="F2753" s="208">
        <f t="shared" si="214"/>
        <v>4.1391475242793749</v>
      </c>
    </row>
    <row r="2754" spans="1:6" x14ac:dyDescent="0.25">
      <c r="A2754" s="208">
        <f t="shared" si="216"/>
        <v>0.34349999999997605</v>
      </c>
      <c r="B2754" s="208">
        <f t="shared" si="215"/>
        <v>5.9952059806001037E-3</v>
      </c>
      <c r="C2754" s="208">
        <f t="shared" si="217"/>
        <v>-0.46792981425191371</v>
      </c>
      <c r="D2754" s="208">
        <f t="shared" si="213"/>
        <v>0.89923944124047273</v>
      </c>
      <c r="E2754" s="208">
        <f>-((C2754-C2753)/($A$3))*$E$2*'PID Reaction'!$H$4</f>
        <v>5.8029663203111568</v>
      </c>
      <c r="F2754" s="208">
        <f t="shared" si="214"/>
        <v>4.2175531378771458</v>
      </c>
    </row>
    <row r="2755" spans="1:6" x14ac:dyDescent="0.25">
      <c r="A2755" s="208">
        <f t="shared" si="216"/>
        <v>0.34362499999997603</v>
      </c>
      <c r="B2755" s="208">
        <f t="shared" si="215"/>
        <v>5.997387642165097E-3</v>
      </c>
      <c r="C2755" s="208">
        <f t="shared" si="217"/>
        <v>-0.51241760806602366</v>
      </c>
      <c r="D2755" s="208">
        <f t="shared" si="213"/>
        <v>0.98473341412480042</v>
      </c>
      <c r="E2755" s="208">
        <f>-((C2755-C2754)/($A$3))*$E$2*'PID Reaction'!$H$4</f>
        <v>5.6481703026393975</v>
      </c>
      <c r="F2755" s="208">
        <f t="shared" si="214"/>
        <v>4.2849693835008944</v>
      </c>
    </row>
    <row r="2756" spans="1:6" x14ac:dyDescent="0.25">
      <c r="A2756" s="208">
        <f t="shared" si="216"/>
        <v>0.34374999999997602</v>
      </c>
      <c r="B2756" s="208">
        <f t="shared" si="215"/>
        <v>5.9995693037300894E-3</v>
      </c>
      <c r="C2756" s="208">
        <f t="shared" si="217"/>
        <v>-0.55557023301145636</v>
      </c>
      <c r="D2756" s="208">
        <f t="shared" si="213"/>
        <v>1.0676615395874363</v>
      </c>
      <c r="E2756" s="208">
        <f>-((C2756-C2755)/($A$3))*$E$2*'PID Reaction'!$H$4</f>
        <v>5.4786572630721357</v>
      </c>
      <c r="F2756" s="208">
        <f t="shared" si="214"/>
        <v>4.3412205995979969</v>
      </c>
    </row>
    <row r="2757" spans="1:6" x14ac:dyDescent="0.25">
      <c r="A2757" s="208">
        <f t="shared" si="216"/>
        <v>0.34387499999997601</v>
      </c>
      <c r="B2757" s="208">
        <f t="shared" si="215"/>
        <v>6.0017509652950819E-3</v>
      </c>
      <c r="C2757" s="208">
        <f t="shared" si="217"/>
        <v>-0.59727524946771016</v>
      </c>
      <c r="D2757" s="208">
        <f t="shared" si="213"/>
        <v>1.1478077379120775</v>
      </c>
      <c r="E2757" s="208">
        <f>-((C2757-C2756)/($A$3))*$E$2*'PID Reaction'!$H$4</f>
        <v>5.294868889285981</v>
      </c>
      <c r="F2757" s="208">
        <f t="shared" si="214"/>
        <v>4.3861602165128808</v>
      </c>
    </row>
    <row r="2758" spans="1:6" x14ac:dyDescent="0.25">
      <c r="A2758" s="208">
        <f t="shared" si="216"/>
        <v>0.34399999999997599</v>
      </c>
      <c r="B2758" s="208">
        <f t="shared" si="215"/>
        <v>6.0039326268600743E-3</v>
      </c>
      <c r="C2758" s="208">
        <f t="shared" si="217"/>
        <v>-0.63742398974112036</v>
      </c>
      <c r="D2758" s="208">
        <f t="shared" si="213"/>
        <v>1.2249631780451007</v>
      </c>
      <c r="E2758" s="208">
        <f>-((C2758-C2757)/($A$3))*$E$2*'PID Reaction'!$H$4</f>
        <v>5.0972840651121585</v>
      </c>
      <c r="F2758" s="208">
        <f t="shared" si="214"/>
        <v>4.4196711383911609</v>
      </c>
    </row>
    <row r="2759" spans="1:6" x14ac:dyDescent="0.25">
      <c r="A2759" s="208">
        <f t="shared" si="216"/>
        <v>0.34412499999997598</v>
      </c>
      <c r="B2759" s="208">
        <f t="shared" si="215"/>
        <v>6.0061142884250676E-3</v>
      </c>
      <c r="C2759" s="208">
        <f t="shared" si="217"/>
        <v>-0.67591184121250625</v>
      </c>
      <c r="D2759" s="208">
        <f t="shared" si="213"/>
        <v>1.2989268217317218</v>
      </c>
      <c r="E2759" s="208">
        <f>-((C2759-C2758)/($A$3))*$E$2*'PID Reaction'!$H$4</f>
        <v>4.8864176228071532</v>
      </c>
      <c r="F2759" s="208">
        <f t="shared" si="214"/>
        <v>4.4416660482891128</v>
      </c>
    </row>
    <row r="2760" spans="1:6" x14ac:dyDescent="0.25">
      <c r="A2760" s="208">
        <f t="shared" si="216"/>
        <v>0.34424999999997596</v>
      </c>
      <c r="B2760" s="208">
        <f t="shared" si="215"/>
        <v>6.00829594999006E-3</v>
      </c>
      <c r="C2760" s="208">
        <f t="shared" si="217"/>
        <v>-0.71263851891831487</v>
      </c>
      <c r="D2760" s="208">
        <f t="shared" ref="D2760:D2823" si="218">-C2760*$D$2*$H$2</f>
        <v>1.3695059473460824</v>
      </c>
      <c r="E2760" s="208">
        <f>-((C2760-C2759)/($A$3))*$E$2*'PID Reaction'!$H$4</f>
        <v>4.6628190015294626</v>
      </c>
      <c r="F2760" s="208">
        <f t="shared" ref="F2760:F2823" si="219">F2759+$F$3*(E2760-F2759)</f>
        <v>4.4520876356874064</v>
      </c>
    </row>
    <row r="2761" spans="1:6" x14ac:dyDescent="0.25">
      <c r="A2761" s="208">
        <f t="shared" si="216"/>
        <v>0.34437499999997595</v>
      </c>
      <c r="B2761" s="208">
        <f t="shared" si="215"/>
        <v>6.0104776115550524E-3</v>
      </c>
      <c r="C2761" s="208">
        <f t="shared" si="217"/>
        <v>-0.74750832685607294</v>
      </c>
      <c r="D2761" s="208">
        <f t="shared" si="218"/>
        <v>1.4365166520523898</v>
      </c>
      <c r="E2761" s="208">
        <f>-((C2761-C2760)/($A$3))*$E$2*'PID Reaction'!$H$4</f>
        <v>4.4270708157777641</v>
      </c>
      <c r="F2761" s="208">
        <f t="shared" si="219"/>
        <v>4.4509087458227414</v>
      </c>
    </row>
    <row r="2762" spans="1:6" x14ac:dyDescent="0.25">
      <c r="A2762" s="208">
        <f t="shared" si="216"/>
        <v>0.34449999999997594</v>
      </c>
      <c r="B2762" s="208">
        <f t="shared" si="215"/>
        <v>6.0126592731200457E-3</v>
      </c>
      <c r="C2762" s="208">
        <f t="shared" si="217"/>
        <v>-0.7804304073321896</v>
      </c>
      <c r="D2762" s="208">
        <f t="shared" si="218"/>
        <v>1.4997843309865622</v>
      </c>
      <c r="E2762" s="208">
        <f>-((C2762-C2761)/($A$3))*$E$2*'PID Reaction'!$H$4</f>
        <v>4.1797873372477721</v>
      </c>
      <c r="F2762" s="208">
        <f t="shared" si="219"/>
        <v>4.4381324504415911</v>
      </c>
    </row>
    <row r="2763" spans="1:6" x14ac:dyDescent="0.25">
      <c r="A2763" s="208">
        <f t="shared" si="216"/>
        <v>0.34462499999997592</v>
      </c>
      <c r="B2763" s="208">
        <f t="shared" si="215"/>
        <v>6.0148409346850382E-3</v>
      </c>
      <c r="C2763" s="208">
        <f t="shared" si="217"/>
        <v>-0.81131897770325279</v>
      </c>
      <c r="D2763" s="208">
        <f t="shared" si="218"/>
        <v>1.559144132211449</v>
      </c>
      <c r="E2763" s="208">
        <f>-((C2763-C2762)/($A$3))*$E$2*'PID Reaction'!$H$4</f>
        <v>3.921612894310182</v>
      </c>
      <c r="F2763" s="208">
        <f t="shared" si="219"/>
        <v>4.413792039796923</v>
      </c>
    </row>
    <row r="2764" spans="1:6" x14ac:dyDescent="0.25">
      <c r="A2764" s="208">
        <f t="shared" si="216"/>
        <v>0.34474999999997591</v>
      </c>
      <c r="B2764" s="208">
        <f t="shared" si="215"/>
        <v>6.0170225962500306E-3</v>
      </c>
      <c r="C2764" s="208">
        <f t="shared" si="217"/>
        <v>-0.8400935538936003</v>
      </c>
      <c r="D2764" s="208">
        <f t="shared" si="218"/>
        <v>1.6144413862594875</v>
      </c>
      <c r="E2764" s="208">
        <f>-((C2764-C2763)/($A$3))*$E$2*'PID Reaction'!$H$4</f>
        <v>3.6532201931265198</v>
      </c>
      <c r="F2764" s="208">
        <f t="shared" si="219"/>
        <v>4.3779509359065187</v>
      </c>
    </row>
    <row r="2765" spans="1:6" x14ac:dyDescent="0.25">
      <c r="A2765" s="208">
        <f t="shared" si="216"/>
        <v>0.3448749999999759</v>
      </c>
      <c r="B2765" s="208">
        <f t="shared" si="215"/>
        <v>6.019204257815023E-3</v>
      </c>
      <c r="C2765" s="208">
        <f t="shared" si="217"/>
        <v>-0.86667916010665214</v>
      </c>
      <c r="D2765" s="208">
        <f t="shared" si="218"/>
        <v>1.6655320091433576</v>
      </c>
      <c r="E2765" s="208">
        <f>-((C2765-C2764)/($A$3))*$E$2*'PID Reaction'!$H$4</f>
        <v>3.3753085648090608</v>
      </c>
      <c r="F2765" s="208">
        <f t="shared" si="219"/>
        <v>4.3307025272982544</v>
      </c>
    </row>
    <row r="2766" spans="1:6" x14ac:dyDescent="0.25">
      <c r="A2766" s="208">
        <f t="shared" si="216"/>
        <v>0.34499999999997588</v>
      </c>
      <c r="B2766" s="208">
        <f t="shared" si="215"/>
        <v>6.0213859193800163E-3</v>
      </c>
      <c r="C2766" s="208">
        <f t="shared" si="217"/>
        <v>-0.89100652418389803</v>
      </c>
      <c r="D2766" s="208">
        <f t="shared" si="218"/>
        <v>1.7122828777851644</v>
      </c>
      <c r="E2766" s="208">
        <f>-((C2766-C2765)/($A$3))*$E$2*'PID Reaction'!$H$4</f>
        <v>3.0886021432471384</v>
      </c>
      <c r="F2766" s="208">
        <f t="shared" si="219"/>
        <v>4.2721699256749135</v>
      </c>
    </row>
    <row r="2767" spans="1:6" x14ac:dyDescent="0.25">
      <c r="A2767" s="208">
        <f t="shared" si="216"/>
        <v>0.34512499999997587</v>
      </c>
      <c r="B2767" s="208">
        <f t="shared" si="215"/>
        <v>6.0235675809450087E-3</v>
      </c>
      <c r="C2767" s="208">
        <f t="shared" si="217"/>
        <v>-0.91301225810224829</v>
      </c>
      <c r="D2767" s="208">
        <f t="shared" si="218"/>
        <v>1.7545721768854146</v>
      </c>
      <c r="E2767" s="208">
        <f>-((C2767-C2766)/($A$3))*$E$2*'PID Reaction'!$H$4</f>
        <v>2.7938479782737482</v>
      </c>
      <c r="F2767" s="208">
        <f t="shared" si="219"/>
        <v>4.202505645130973</v>
      </c>
    </row>
    <row r="2768" spans="1:6" x14ac:dyDescent="0.25">
      <c r="A2768" s="208">
        <f t="shared" si="216"/>
        <v>0.34524999999997585</v>
      </c>
      <c r="B2768" s="208">
        <f t="shared" si="215"/>
        <v>6.0257492425100012E-3</v>
      </c>
      <c r="C2768" s="208">
        <f t="shared" si="217"/>
        <v>-0.93263902313953206</v>
      </c>
      <c r="D2768" s="208">
        <f t="shared" si="218"/>
        <v>1.7922897163281644</v>
      </c>
      <c r="E2768" s="208">
        <f>-((C2768-C2767)/($A$3))*$E$2*'PID Reaction'!$H$4</f>
        <v>2.4918140891335483</v>
      </c>
      <c r="F2768" s="208">
        <f t="shared" si="219"/>
        <v>4.1218912047577794</v>
      </c>
    </row>
    <row r="2769" spans="1:6" x14ac:dyDescent="0.25">
      <c r="A2769" s="208">
        <f t="shared" si="216"/>
        <v>0.34537499999997584</v>
      </c>
      <c r="B2769" s="208">
        <f t="shared" si="215"/>
        <v>6.0279309040749936E-3</v>
      </c>
      <c r="C2769" s="208">
        <f t="shared" si="217"/>
        <v>-0.9498356792778303</v>
      </c>
      <c r="D2769" s="208">
        <f t="shared" si="218"/>
        <v>1.8253372182953778</v>
      </c>
      <c r="E2769" s="208">
        <f>-((C2769-C2768)/($A$3))*$E$2*'PID Reaction'!$H$4</f>
        <v>2.1832874633183441</v>
      </c>
      <c r="F2769" s="208">
        <f t="shared" si="219"/>
        <v>4.0305366556728623</v>
      </c>
    </row>
    <row r="2770" spans="1:6" x14ac:dyDescent="0.25">
      <c r="A2770" s="208">
        <f t="shared" si="216"/>
        <v>0.34549999999997583</v>
      </c>
      <c r="B2770" s="208">
        <f t="shared" si="215"/>
        <v>6.0301125656399869E-3</v>
      </c>
      <c r="C2770" s="208">
        <f t="shared" si="217"/>
        <v>-0.96455741845519349</v>
      </c>
      <c r="D2770" s="208">
        <f t="shared" si="218"/>
        <v>1.8536285733420836</v>
      </c>
      <c r="E2770" s="208">
        <f>-((C2770-C2769)/($A$3))*$E$2*'PID Reaction'!$H$4</f>
        <v>1.8690720059580306</v>
      </c>
      <c r="F2770" s="208">
        <f t="shared" si="219"/>
        <v>3.92868003370479</v>
      </c>
    </row>
    <row r="2771" spans="1:6" x14ac:dyDescent="0.25">
      <c r="A2771" s="208">
        <f t="shared" si="216"/>
        <v>0.34562499999997581</v>
      </c>
      <c r="B2771" s="208">
        <f t="shared" si="215"/>
        <v>6.0322942272049793E-3</v>
      </c>
      <c r="C2771" s="208">
        <f t="shared" si="217"/>
        <v>-0.97676588131875108</v>
      </c>
      <c r="D2771" s="208">
        <f t="shared" si="218"/>
        <v>1.8770900647654967</v>
      </c>
      <c r="E2771" s="208">
        <f>-((C2771-C2770)/($A$3))*$E$2*'PID Reaction'!$H$4</f>
        <v>1.5499864451572714</v>
      </c>
      <c r="F2771" s="208">
        <f t="shared" si="219"/>
        <v>3.8165867391609596</v>
      </c>
    </row>
    <row r="2772" spans="1:6" x14ac:dyDescent="0.25">
      <c r="A2772" s="208">
        <f t="shared" si="216"/>
        <v>0.3457499999999758</v>
      </c>
      <c r="B2772" s="208">
        <f t="shared" si="215"/>
        <v>6.0344758887699718E-3</v>
      </c>
      <c r="C2772" s="208">
        <f t="shared" si="217"/>
        <v>-0.9864292571748704</v>
      </c>
      <c r="D2772" s="208">
        <f t="shared" si="218"/>
        <v>1.8956605606832355</v>
      </c>
      <c r="E2772" s="208">
        <f>-((C2772-C2771)/($A$3))*$E$2*'PID Reaction'!$H$4</f>
        <v>1.2268621986929082</v>
      </c>
      <c r="F2772" s="208">
        <f t="shared" si="219"/>
        <v>3.694548845293625</v>
      </c>
    </row>
    <row r="2773" spans="1:6" x14ac:dyDescent="0.25">
      <c r="A2773" s="208">
        <f t="shared" si="216"/>
        <v>0.34587499999997579</v>
      </c>
      <c r="B2773" s="208">
        <f t="shared" si="215"/>
        <v>6.0366575503349651E-3</v>
      </c>
      <c r="C2773" s="208">
        <f t="shared" si="217"/>
        <v>-0.99352236687589979</v>
      </c>
      <c r="D2773" s="208">
        <f t="shared" si="218"/>
        <v>1.909291673320092</v>
      </c>
      <c r="E2773" s="208">
        <f>-((C2773-C2772)/($A$3))*$E$2*'PID Reaction'!$H$4</f>
        <v>0.90054120764269097</v>
      </c>
      <c r="F2773" s="208">
        <f t="shared" si="219"/>
        <v>3.5628843372658556</v>
      </c>
    </row>
    <row r="2774" spans="1:6" x14ac:dyDescent="0.25">
      <c r="A2774" s="208">
        <f t="shared" si="216"/>
        <v>0.34599999999997577</v>
      </c>
      <c r="B2774" s="208">
        <f t="shared" si="215"/>
        <v>6.0388392118999575E-3</v>
      </c>
      <c r="C2774" s="208">
        <f t="shared" si="217"/>
        <v>-0.99802672842765017</v>
      </c>
      <c r="D2774" s="208">
        <f t="shared" si="218"/>
        <v>1.9179478850885525</v>
      </c>
      <c r="E2774" s="208">
        <f>-((C2774-C2773)/($A$3))*$E$2*'PID Reaction'!$H$4</f>
        <v>0.57187374261022816</v>
      </c>
      <c r="F2774" s="208">
        <f t="shared" si="219"/>
        <v>3.4219362836011653</v>
      </c>
    </row>
    <row r="2775" spans="1:6" x14ac:dyDescent="0.25">
      <c r="A2775" s="208">
        <f t="shared" si="216"/>
        <v>0.34612499999997576</v>
      </c>
      <c r="B2775" s="208">
        <f t="shared" si="215"/>
        <v>6.0410208734649499E-3</v>
      </c>
      <c r="C2775" s="208">
        <f t="shared" si="217"/>
        <v>-0.99993060514656074</v>
      </c>
      <c r="D2775" s="208">
        <f t="shared" si="218"/>
        <v>1.9216066411343518</v>
      </c>
      <c r="E2775" s="208">
        <f>-((C2775-C2774)/($A$3))*$E$2*'PID Reaction'!$H$4</f>
        <v>0.24171618823288579</v>
      </c>
      <c r="F2775" s="208">
        <f t="shared" si="219"/>
        <v>3.2720719422750513</v>
      </c>
    </row>
    <row r="2776" spans="1:6" x14ac:dyDescent="0.25">
      <c r="A2776" s="208">
        <f t="shared" si="216"/>
        <v>0.34624999999997574</v>
      </c>
      <c r="B2776" s="208">
        <f t="shared" si="215"/>
        <v>6.0432025350299423E-3</v>
      </c>
      <c r="C2776" s="208">
        <f t="shared" si="217"/>
        <v>-0.99922903624111248</v>
      </c>
      <c r="D2776" s="208">
        <f t="shared" si="218"/>
        <v>1.9202584081059955</v>
      </c>
      <c r="E2776" s="208">
        <f>-((C2776-C2775)/($A$3))*$E$2*'PID Reaction'!$H$4</f>
        <v>-8.907118823571078E-2</v>
      </c>
      <c r="F2776" s="208">
        <f t="shared" si="219"/>
        <v>3.1136818037779053</v>
      </c>
    </row>
    <row r="2777" spans="1:6" x14ac:dyDescent="0.25">
      <c r="A2777" s="208">
        <f t="shared" si="216"/>
        <v>0.34637499999997573</v>
      </c>
      <c r="B2777" s="208">
        <f t="shared" si="215"/>
        <v>6.0453841965949356E-3</v>
      </c>
      <c r="C2777" s="208">
        <f t="shared" si="217"/>
        <v>-0.99592384973779269</v>
      </c>
      <c r="D2777" s="208">
        <f t="shared" si="218"/>
        <v>1.9139066989951059</v>
      </c>
      <c r="E2777" s="208">
        <f>-((C2777-C2776)/($A$3))*$E$2*'PID Reaction'!$H$4</f>
        <v>-0.41962647846148055</v>
      </c>
      <c r="F2777" s="208">
        <f t="shared" si="219"/>
        <v>2.947178573642637</v>
      </c>
    </row>
    <row r="2778" spans="1:6" x14ac:dyDescent="0.25">
      <c r="A2778" s="208">
        <f t="shared" si="216"/>
        <v>0.34649999999997572</v>
      </c>
      <c r="B2778" s="208">
        <f t="shared" si="215"/>
        <v>6.0475658581599281E-3</v>
      </c>
      <c r="C2778" s="208">
        <f t="shared" si="217"/>
        <v>-0.99002365771795542</v>
      </c>
      <c r="D2778" s="208">
        <f t="shared" si="218"/>
        <v>1.9025680639829037</v>
      </c>
      <c r="E2778" s="208">
        <f>-((C2778-C2777)/($A$3))*$E$2*'PID Reaction'!$H$4</f>
        <v>-0.74908837883853974</v>
      </c>
      <c r="F2778" s="208">
        <f t="shared" si="219"/>
        <v>2.772996097088313</v>
      </c>
    </row>
    <row r="2779" spans="1:6" x14ac:dyDescent="0.25">
      <c r="A2779" s="208">
        <f t="shared" si="216"/>
        <v>0.3466249999999757</v>
      </c>
      <c r="B2779" s="208">
        <f t="shared" si="215"/>
        <v>6.0497475197249205E-3</v>
      </c>
      <c r="C2779" s="208">
        <f t="shared" si="217"/>
        <v>-0.98154383387792954</v>
      </c>
      <c r="D2779" s="208">
        <f t="shared" si="218"/>
        <v>1.8862720473165726</v>
      </c>
      <c r="E2779" s="208">
        <f>-((C2779-C2778)/($A$3))*$E$2*'PID Reaction'!$H$4</f>
        <v>-1.0765984347296855</v>
      </c>
      <c r="F2779" s="208">
        <f t="shared" si="219"/>
        <v>2.59158822858143</v>
      </c>
    </row>
    <row r="2780" spans="1:6" x14ac:dyDescent="0.25">
      <c r="A2780" s="208">
        <f t="shared" si="216"/>
        <v>0.34674999999997569</v>
      </c>
      <c r="B2780" s="208">
        <f t="shared" si="215"/>
        <v>6.0519291812899138E-3</v>
      </c>
      <c r="C2780" s="208">
        <f t="shared" si="217"/>
        <v>-0.97050647347093377</v>
      </c>
      <c r="D2780" s="208">
        <f t="shared" si="218"/>
        <v>1.8650611103280323</v>
      </c>
      <c r="E2780" s="208">
        <f>-((C2780-C2779)/($A$3))*$E$2*'PID Reaction'!$H$4</f>
        <v>-1.4013032772721825</v>
      </c>
      <c r="F2780" s="208">
        <f t="shared" si="219"/>
        <v>2.4034276492608679</v>
      </c>
    </row>
    <row r="2781" spans="1:6" x14ac:dyDescent="0.25">
      <c r="A2781" s="208">
        <f t="shared" si="216"/>
        <v>0.34687499999997568</v>
      </c>
      <c r="B2781" s="208">
        <f t="shared" si="215"/>
        <v>6.0541108428549062E-3</v>
      </c>
      <c r="C2781" s="208">
        <f t="shared" si="217"/>
        <v>-0.95694033573509629</v>
      </c>
      <c r="D2781" s="208">
        <f t="shared" si="218"/>
        <v>1.8389905207955641</v>
      </c>
      <c r="E2781" s="208">
        <f>-((C2781-C2780)/($A$3))*$E$2*'PID Reaction'!$H$4</f>
        <v>-1.7223568469419261</v>
      </c>
      <c r="F2781" s="208">
        <f t="shared" si="219"/>
        <v>2.2090046353073873</v>
      </c>
    </row>
    <row r="2782" spans="1:6" x14ac:dyDescent="0.25">
      <c r="A2782" s="208">
        <f t="shared" si="216"/>
        <v>0.34699999999997566</v>
      </c>
      <c r="B2782" s="208">
        <f t="shared" si="215"/>
        <v>6.0562925044198987E-3</v>
      </c>
      <c r="C2782" s="208">
        <f t="shared" si="217"/>
        <v>-0.94088076895759465</v>
      </c>
      <c r="D2782" s="208">
        <f t="shared" si="218"/>
        <v>1.808128208936568</v>
      </c>
      <c r="E2782" s="208">
        <f>-((C2782-C2781)/($A$3))*$E$2*'PID Reaction'!$H$4</f>
        <v>-2.0389225980716086</v>
      </c>
      <c r="F2782" s="208">
        <f t="shared" si="219"/>
        <v>2.0088257804668754</v>
      </c>
    </row>
    <row r="2783" spans="1:6" x14ac:dyDescent="0.25">
      <c r="A2783" s="208">
        <f t="shared" si="216"/>
        <v>0.34712499999997565</v>
      </c>
      <c r="B2783" s="208">
        <f t="shared" si="215"/>
        <v>6.0584741659848911E-3</v>
      </c>
      <c r="C2783" s="208">
        <f t="shared" si="217"/>
        <v>-0.92236961837027975</v>
      </c>
      <c r="D2783" s="208">
        <f t="shared" si="218"/>
        <v>1.7725545904069016</v>
      </c>
      <c r="E2783" s="208">
        <f>-((C2783-C2782)/($A$3))*$E$2*'PID Reaction'!$H$4</f>
        <v>-2.350175678565499</v>
      </c>
      <c r="F2783" s="208">
        <f t="shared" si="219"/>
        <v>1.803412676056626</v>
      </c>
    </row>
    <row r="2784" spans="1:6" x14ac:dyDescent="0.25">
      <c r="A2784" s="208">
        <f t="shared" si="216"/>
        <v>0.34724999999997563</v>
      </c>
      <c r="B2784" s="208">
        <f t="shared" si="215"/>
        <v>6.0606558275498844E-3</v>
      </c>
      <c r="C2784" s="208">
        <f t="shared" si="217"/>
        <v>-0.90145511711655046</v>
      </c>
      <c r="D2784" s="208">
        <f t="shared" si="218"/>
        <v>1.7323623567675599</v>
      </c>
      <c r="E2784" s="208">
        <f>-((C2784-C2783)/($A$3))*$E$2*'PID Reaction'!$H$4</f>
        <v>-2.6553050791734703</v>
      </c>
      <c r="F2784" s="208">
        <f t="shared" si="219"/>
        <v>1.5933005518927075</v>
      </c>
    </row>
    <row r="2785" spans="1:6" x14ac:dyDescent="0.25">
      <c r="A2785" s="208">
        <f t="shared" si="216"/>
        <v>0.34737499999997562</v>
      </c>
      <c r="B2785" s="208">
        <f t="shared" si="215"/>
        <v>6.0628374891148768E-3</v>
      </c>
      <c r="C2785" s="208">
        <f t="shared" si="217"/>
        <v>-0.87819176057391535</v>
      </c>
      <c r="D2785" s="208">
        <f t="shared" si="218"/>
        <v>1.6876562339653161</v>
      </c>
      <c r="E2785" s="208">
        <f>-((C2785-C2784)/($A$3))*$E$2*'PID Reaction'!$H$4</f>
        <v>-2.953515746652954</v>
      </c>
      <c r="F2785" s="208">
        <f t="shared" si="219"/>
        <v>1.3790368816817067</v>
      </c>
    </row>
    <row r="2786" spans="1:6" x14ac:dyDescent="0.25">
      <c r="A2786" s="208">
        <f t="shared" si="216"/>
        <v>0.34749999999997561</v>
      </c>
      <c r="B2786" s="208">
        <f t="shared" si="215"/>
        <v>6.0650191506798692E-3</v>
      </c>
      <c r="C2786" s="208">
        <f t="shared" si="217"/>
        <v>-0.85264016435930223</v>
      </c>
      <c r="D2786" s="208">
        <f t="shared" si="218"/>
        <v>1.6385527094558456</v>
      </c>
      <c r="E2786" s="208">
        <f>-((C2786-C2785)/($A$3))*$E$2*'PID Reaction'!$H$4</f>
        <v>-3.2440306554072804</v>
      </c>
      <c r="F2786" s="208">
        <f t="shared" si="219"/>
        <v>1.1611799565081833</v>
      </c>
    </row>
    <row r="2787" spans="1:6" x14ac:dyDescent="0.25">
      <c r="A2787" s="208">
        <f t="shared" si="216"/>
        <v>0.34762499999997559</v>
      </c>
      <c r="B2787" s="208">
        <f t="shared" si="215"/>
        <v>6.0672008122448617E-3</v>
      </c>
      <c r="C2787" s="208">
        <f t="shared" si="217"/>
        <v>-0.82486690638740001</v>
      </c>
      <c r="D2787" s="208">
        <f t="shared" si="218"/>
        <v>1.5851797286809222</v>
      </c>
      <c r="E2787" s="208">
        <f>-((C2787-C2786)/($A$3))*$E$2*'PID Reaction'!$H$4</f>
        <v>-3.5260928321127056</v>
      </c>
      <c r="F2787" s="208">
        <f t="shared" si="219"/>
        <v>0.94029743013664235</v>
      </c>
    </row>
    <row r="2788" spans="1:6" x14ac:dyDescent="0.25">
      <c r="A2788" s="208">
        <f t="shared" si="216"/>
        <v>0.34774999999997558</v>
      </c>
      <c r="B2788" s="208">
        <f t="shared" si="215"/>
        <v>6.069382473809855E-3</v>
      </c>
      <c r="C2788" s="208">
        <f t="shared" si="217"/>
        <v>-0.79494435339355851</v>
      </c>
      <c r="D2788" s="208">
        <f t="shared" si="218"/>
        <v>1.5276763616905371</v>
      </c>
      <c r="E2788" s="208">
        <f>-((C2788-C2787)/($A$3))*$E$2*'PID Reaction'!$H$4</f>
        <v>-3.7989673280981164</v>
      </c>
      <c r="F2788" s="208">
        <f t="shared" si="219"/>
        <v>0.71696483991833249</v>
      </c>
    </row>
    <row r="2789" spans="1:6" x14ac:dyDescent="0.25">
      <c r="A2789" s="208">
        <f t="shared" si="216"/>
        <v>0.34787499999997556</v>
      </c>
      <c r="B2789" s="208">
        <f t="shared" si="215"/>
        <v>6.0715641353748474E-3</v>
      </c>
      <c r="C2789" s="208">
        <f t="shared" si="217"/>
        <v>-0.76295047237305325</v>
      </c>
      <c r="D2789" s="208">
        <f t="shared" si="218"/>
        <v>1.4661924407781914</v>
      </c>
      <c r="E2789" s="208">
        <f>-((C2789-C2788)/($A$3))*$E$2*'PID Reaction'!$H$4</f>
        <v>-4.0619431343633483</v>
      </c>
      <c r="F2789" s="208">
        <f t="shared" si="219"/>
        <v>0.49176410715555741</v>
      </c>
    </row>
    <row r="2790" spans="1:6" x14ac:dyDescent="0.25">
      <c r="A2790" s="208">
        <f t="shared" si="216"/>
        <v>0.34799999999997555</v>
      </c>
      <c r="B2790" s="208">
        <f t="shared" si="215"/>
        <v>6.0737457969398398E-3</v>
      </c>
      <c r="C2790" s="208">
        <f t="shared" si="217"/>
        <v>-0.72896862742825463</v>
      </c>
      <c r="D2790" s="208">
        <f t="shared" si="218"/>
        <v>1.4008881700739741</v>
      </c>
      <c r="E2790" s="208">
        <f>-((C2790-C2789)/($A$3))*$E$2*'PID Reaction'!$H$4</f>
        <v>-4.3143350341916316</v>
      </c>
      <c r="F2790" s="208">
        <f t="shared" si="219"/>
        <v>0.26528202083234931</v>
      </c>
    </row>
    <row r="2791" spans="1:6" x14ac:dyDescent="0.25">
      <c r="A2791" s="208">
        <f t="shared" si="216"/>
        <v>0.34812499999997554</v>
      </c>
      <c r="B2791" s="208">
        <f t="shared" si="215"/>
        <v>6.0759274585048331E-3</v>
      </c>
      <c r="C2791" s="208">
        <f t="shared" si="217"/>
        <v>-0.69308736255284131</v>
      </c>
      <c r="D2791" s="208">
        <f t="shared" si="218"/>
        <v>1.3319337081122973</v>
      </c>
      <c r="E2791" s="208">
        <f>-((C2791-C2790)/($A$3))*$E$2*'PID Reaction'!$H$4</f>
        <v>-4.5554853885824755</v>
      </c>
      <c r="F2791" s="208">
        <f t="shared" si="219"/>
        <v>3.8108708661108631E-2</v>
      </c>
    </row>
    <row r="2792" spans="1:6" x14ac:dyDescent="0.25">
      <c r="A2792" s="208">
        <f t="shared" si="216"/>
        <v>0.34824999999997552</v>
      </c>
      <c r="B2792" s="208">
        <f t="shared" si="215"/>
        <v>6.0781091200698256E-3</v>
      </c>
      <c r="C2792" s="208">
        <f t="shared" si="217"/>
        <v>-0.65540017091934288</v>
      </c>
      <c r="D2792" s="208">
        <f t="shared" si="218"/>
        <v>1.259508724462538</v>
      </c>
      <c r="E2792" s="208">
        <f>-((C2792-C2791)/($A$3))*$E$2*'PID Reaction'!$H$4</f>
        <v>-4.7847658497889602</v>
      </c>
      <c r="F2792" s="208">
        <f t="shared" si="219"/>
        <v>-0.18916390056906918</v>
      </c>
    </row>
    <row r="2793" spans="1:6" x14ac:dyDescent="0.25">
      <c r="A2793" s="208">
        <f t="shared" si="216"/>
        <v>0.34837499999997551</v>
      </c>
      <c r="B2793" s="208">
        <f t="shared" si="215"/>
        <v>6.080290781634818E-3</v>
      </c>
      <c r="C2793" s="208">
        <f t="shared" si="217"/>
        <v>-0.61600525127080497</v>
      </c>
      <c r="D2793" s="208">
        <f t="shared" si="218"/>
        <v>1.1838019315771569</v>
      </c>
      <c r="E2793" s="208">
        <f>-((C2793-C2792)/($A$3))*$E$2*'PID Reaction'!$H$4</f>
        <v>-5.0015789985783732</v>
      </c>
      <c r="F2793" s="208">
        <f t="shared" si="219"/>
        <v>-0.4159436193380287</v>
      </c>
    </row>
    <row r="2794" spans="1:6" x14ac:dyDescent="0.25">
      <c r="A2794" s="208">
        <f t="shared" si="216"/>
        <v>0.3484999999999755</v>
      </c>
      <c r="B2794" s="208">
        <f t="shared" si="215"/>
        <v>6.0824724431998104E-3</v>
      </c>
      <c r="C2794" s="208">
        <f t="shared" si="217"/>
        <v>-0.57500525205147779</v>
      </c>
      <c r="D2794" s="208">
        <f t="shared" si="218"/>
        <v>1.105010593077407</v>
      </c>
      <c r="E2794" s="208">
        <f>-((C2794-C2793)/($A$3))*$E$2*'PID Reaction'!$H$4</f>
        <v>-5.2053599008857789</v>
      </c>
      <c r="F2794" s="208">
        <f t="shared" si="219"/>
        <v>-0.64163954441443505</v>
      </c>
    </row>
    <row r="2795" spans="1:6" x14ac:dyDescent="0.25">
      <c r="A2795" s="208">
        <f t="shared" si="216"/>
        <v>0.34862499999997548</v>
      </c>
      <c r="B2795" s="208">
        <f t="shared" si="215"/>
        <v>6.0846541047648037E-3</v>
      </c>
      <c r="C2795" s="208">
        <f t="shared" si="217"/>
        <v>-0.53250700394342299</v>
      </c>
      <c r="D2795" s="208">
        <f t="shared" si="218"/>
        <v>1.0233400097582337</v>
      </c>
      <c r="E2795" s="208">
        <f>-((C2795-C2794)/($A$3))*$E$2*'PID Reaction'!$H$4</f>
        <v>-5.3955775797986378</v>
      </c>
      <c r="F2795" s="208">
        <f t="shared" si="219"/>
        <v>-0.86566359652819669</v>
      </c>
    </row>
    <row r="2796" spans="1:6" x14ac:dyDescent="0.25">
      <c r="A2796" s="208">
        <f t="shared" si="216"/>
        <v>0.34874999999997547</v>
      </c>
      <c r="B2796" s="208">
        <f t="shared" si="215"/>
        <v>6.0868357663297961E-3</v>
      </c>
      <c r="C2796" s="208">
        <f t="shared" si="217"/>
        <v>-0.48862124150569736</v>
      </c>
      <c r="D2796" s="208">
        <f t="shared" si="218"/>
        <v>0.93900298465115883</v>
      </c>
      <c r="E2796" s="208">
        <f>-((C2796-C2795)/($A$3))*$E$2*'PID Reaction'!$H$4</f>
        <v>-5.5717363990936448</v>
      </c>
      <c r="F2796" s="208">
        <f t="shared" si="219"/>
        <v>-1.0874320526851717</v>
      </c>
    </row>
    <row r="2797" spans="1:6" x14ac:dyDescent="0.25">
      <c r="A2797" s="208">
        <f t="shared" si="216"/>
        <v>0.34887499999997545</v>
      </c>
      <c r="B2797" s="208">
        <f t="shared" si="215"/>
        <v>6.0890174278947886E-3</v>
      </c>
      <c r="C2797" s="208">
        <f t="shared" si="217"/>
        <v>-0.44346231464123853</v>
      </c>
      <c r="D2797" s="208">
        <f t="shared" si="218"/>
        <v>0.85221926853865382</v>
      </c>
      <c r="E2797" s="208">
        <f>-((C2797-C2796)/($A$3))*$E$2*'PID Reaction'!$H$4</f>
        <v>-5.733377354711692</v>
      </c>
      <c r="F2797" s="208">
        <f t="shared" si="219"/>
        <v>-1.3063670671325696</v>
      </c>
    </row>
    <row r="2798" spans="1:6" x14ac:dyDescent="0.25">
      <c r="A2798" s="208">
        <f t="shared" si="216"/>
        <v>0.34899999999997544</v>
      </c>
      <c r="B2798" s="208">
        <f t="shared" si="215"/>
        <v>6.0911990894597819E-3</v>
      </c>
      <c r="C2798" s="208">
        <f t="shared" si="217"/>
        <v>-0.39714789064397499</v>
      </c>
      <c r="D2798" s="208">
        <f t="shared" si="218"/>
        <v>0.76321498736615256</v>
      </c>
      <c r="E2798" s="208">
        <f>-((C2798-C2797)/($A$3))*$E$2*'PID Reaction'!$H$4</f>
        <v>-5.880079270692578</v>
      </c>
      <c r="F2798" s="208">
        <f t="shared" si="219"/>
        <v>-1.5218981770076412</v>
      </c>
    </row>
    <row r="2799" spans="1:6" x14ac:dyDescent="0.25">
      <c r="A2799" s="208">
        <f t="shared" si="216"/>
        <v>0.34912499999997543</v>
      </c>
      <c r="B2799" s="208">
        <f t="shared" si="215"/>
        <v>6.0933807510247743E-3</v>
      </c>
      <c r="C2799" s="208">
        <f t="shared" si="217"/>
        <v>-0.34979864760172003</v>
      </c>
      <c r="D2799" s="208">
        <f t="shared" si="218"/>
        <v>0.67222205304212956</v>
      </c>
      <c r="E2799" s="208">
        <f>-((C2799-C2798)/($A$3))*$E$2*'PID Reaction'!$H$4</f>
        <v>-6.0114598966446886</v>
      </c>
      <c r="F2799" s="208">
        <f t="shared" si="219"/>
        <v>-1.7334637887513868</v>
      </c>
    </row>
    <row r="2800" spans="1:6" x14ac:dyDescent="0.25">
      <c r="A2800" s="208">
        <f t="shared" si="216"/>
        <v>0.34924999999997541</v>
      </c>
      <c r="B2800" s="208">
        <f t="shared" si="215"/>
        <v>6.0955624125897667E-3</v>
      </c>
      <c r="C2800" s="208">
        <f t="shared" si="217"/>
        <v>-0.30153795995407323</v>
      </c>
      <c r="D2800" s="208">
        <f t="shared" si="218"/>
        <v>0.57947755916214072</v>
      </c>
      <c r="E2800" s="208">
        <f>-((C2800-C2799)/($A$3))*$E$2*'PID Reaction'!$H$4</f>
        <v>-6.1271769037452355</v>
      </c>
      <c r="F2800" s="208">
        <f t="shared" si="219"/>
        <v>-1.9405126414120739</v>
      </c>
    </row>
    <row r="2801" spans="1:6" x14ac:dyDescent="0.25">
      <c r="A2801" s="208">
        <f t="shared" si="216"/>
        <v>0.3493749999999754</v>
      </c>
      <c r="B2801" s="208">
        <f t="shared" si="215"/>
        <v>6.0977440741547592E-3</v>
      </c>
      <c r="C2801" s="208">
        <f t="shared" si="217"/>
        <v>-0.25249157702490432</v>
      </c>
      <c r="D2801" s="208">
        <f t="shared" si="218"/>
        <v>0.48522316323183967</v>
      </c>
      <c r="E2801" s="208">
        <f>-((C2801-C2800)/($A$3))*$E$2*'PID Reaction'!$H$4</f>
        <v>-6.2269287766872843</v>
      </c>
      <c r="F2801" s="208">
        <f t="shared" si="219"/>
        <v>-2.1425052430242144</v>
      </c>
    </row>
    <row r="2802" spans="1:6" x14ac:dyDescent="0.25">
      <c r="A2802" s="208">
        <f t="shared" si="216"/>
        <v>0.34949999999997539</v>
      </c>
      <c r="B2802" s="208">
        <f t="shared" si="215"/>
        <v>6.0999257357197524E-3</v>
      </c>
      <c r="C2802" s="208">
        <f t="shared" si="217"/>
        <v>-0.20278729536634729</v>
      </c>
      <c r="D2802" s="208">
        <f t="shared" si="218"/>
        <v>0.38970445699732426</v>
      </c>
      <c r="E2802" s="208">
        <f>-((C2802-C2801)/($A$3))*$E$2*'PID Reaction'!$H$4</f>
        <v>-6.3104555993703997</v>
      </c>
      <c r="F2802" s="208">
        <f t="shared" si="219"/>
        <v>-2.3389152763245766</v>
      </c>
    </row>
    <row r="2803" spans="1:6" x14ac:dyDescent="0.25">
      <c r="A2803" s="208">
        <f t="shared" si="216"/>
        <v>0.34962499999997537</v>
      </c>
      <c r="B2803" s="208">
        <f t="shared" ref="B2803:B2866" si="220">RADIANS(A2803)</f>
        <v>6.1021073972847449E-3</v>
      </c>
      <c r="C2803" s="208">
        <f t="shared" si="217"/>
        <v>-0.15255462576905426</v>
      </c>
      <c r="D2803" s="208">
        <f t="shared" si="218"/>
        <v>0.29317032652542235</v>
      </c>
      <c r="E2803" s="208">
        <f>-((C2803-C2802)/($A$3))*$E$2*'PID Reaction'!$H$4</f>
        <v>-6.3775397320723224</v>
      </c>
      <c r="F2803" s="208">
        <f t="shared" si="219"/>
        <v>-2.5292309701363545</v>
      </c>
    </row>
    <row r="2804" spans="1:6" x14ac:dyDescent="0.25">
      <c r="A2804" s="208">
        <f t="shared" si="216"/>
        <v>0.34974999999997536</v>
      </c>
      <c r="B2804" s="208">
        <f t="shared" si="220"/>
        <v>6.1042890588497373E-3</v>
      </c>
      <c r="C2804" s="208">
        <f t="shared" si="217"/>
        <v>-0.10192445580506787</v>
      </c>
      <c r="D2804" s="208">
        <f t="shared" si="218"/>
        <v>0.19587230369883116</v>
      </c>
      <c r="E2804" s="208">
        <f>-((C2804-C2803)/($A$3))*$E$2*'PID Reaction'!$H$4</f>
        <v>-6.4280063786277113</v>
      </c>
      <c r="F2804" s="208">
        <f t="shared" si="219"/>
        <v>-2.7129564328560494</v>
      </c>
    </row>
    <row r="2805" spans="1:6" x14ac:dyDescent="0.25">
      <c r="A2805" s="208">
        <f t="shared" si="216"/>
        <v>0.34987499999997534</v>
      </c>
      <c r="B2805" s="208">
        <f t="shared" si="220"/>
        <v>6.1064707204147306E-3</v>
      </c>
      <c r="C2805" s="208">
        <f t="shared" si="217"/>
        <v>-5.1028708784007941E-2</v>
      </c>
      <c r="D2805" s="208">
        <f t="shared" si="218"/>
        <v>9.8063910818579431E-2</v>
      </c>
      <c r="E2805" s="208">
        <f>-((C2805-C2804)/($A$3))*$E$2*'PID Reaction'!$H$4</f>
        <v>-6.4617240417937678</v>
      </c>
      <c r="F2805" s="208">
        <f t="shared" si="219"/>
        <v>-2.8896129445598611</v>
      </c>
    </row>
    <row r="2806" spans="1:6" x14ac:dyDescent="0.25">
      <c r="A2806" s="208">
        <f t="shared" si="216"/>
        <v>0.34999999999997533</v>
      </c>
      <c r="B2806" s="208">
        <f t="shared" si="220"/>
        <v>6.108652381979723E-3</v>
      </c>
      <c r="C2806" s="208">
        <f t="shared" si="217"/>
        <v>-1.0068635920672253E-11</v>
      </c>
      <c r="D2806" s="208">
        <f t="shared" si="218"/>
        <v>1.9349300394192698E-11</v>
      </c>
      <c r="E2806" s="208">
        <f>-((C2806-C2805)/($A$3))*$E$2*'PID Reaction'!$H$4</f>
        <v>-6.4786048659393334</v>
      </c>
      <c r="F2806" s="208">
        <f t="shared" si="219"/>
        <v>-3.058740204369844</v>
      </c>
    </row>
    <row r="2807" spans="1:6" x14ac:dyDescent="0.25">
      <c r="A2807" s="208">
        <f t="shared" si="216"/>
        <v>0.35012499999997532</v>
      </c>
      <c r="B2807" s="208">
        <f t="shared" si="220"/>
        <v>6.1108340435447155E-3</v>
      </c>
      <c r="C2807" s="208">
        <f t="shared" si="217"/>
        <v>5.102870876389691E-2</v>
      </c>
      <c r="D2807" s="208">
        <f t="shared" si="218"/>
        <v>-9.8063910779931263E-2</v>
      </c>
      <c r="E2807" s="208">
        <f>-((C2807-C2806)/($A$3))*$E$2*'PID Reaction'!$H$4</f>
        <v>-6.4786048659426649</v>
      </c>
      <c r="F2807" s="208">
        <f t="shared" si="219"/>
        <v>-3.2198975298258716</v>
      </c>
    </row>
    <row r="2808" spans="1:6" x14ac:dyDescent="0.25">
      <c r="A2808" s="208">
        <f t="shared" si="216"/>
        <v>0.3502499999999753</v>
      </c>
      <c r="B2808" s="208">
        <f t="shared" si="220"/>
        <v>6.1130157051097079E-3</v>
      </c>
      <c r="C2808" s="208">
        <f t="shared" si="217"/>
        <v>0.1019244557850072</v>
      </c>
      <c r="D2808" s="208">
        <f t="shared" si="218"/>
        <v>-0.19587230366027975</v>
      </c>
      <c r="E2808" s="208">
        <f>-((C2808-C2807)/($A$3))*$E$2*'PID Reaction'!$H$4</f>
        <v>-6.4617240418001609</v>
      </c>
      <c r="F2808" s="208">
        <f t="shared" si="219"/>
        <v>-3.3726650051393374</v>
      </c>
    </row>
    <row r="2809" spans="1:6" x14ac:dyDescent="0.25">
      <c r="A2809" s="208">
        <f t="shared" si="216"/>
        <v>0.35037499999997529</v>
      </c>
      <c r="B2809" s="208">
        <f t="shared" si="220"/>
        <v>6.1151973666747012E-3</v>
      </c>
      <c r="C2809" s="208">
        <f t="shared" si="217"/>
        <v>0.15255462574912462</v>
      </c>
      <c r="D2809" s="208">
        <f t="shared" si="218"/>
        <v>-0.29317032648712277</v>
      </c>
      <c r="E2809" s="208">
        <f>-((C2809-C2808)/($A$3))*$E$2*'PID Reaction'!$H$4</f>
        <v>-6.4280063786443487</v>
      </c>
      <c r="F2809" s="208">
        <f t="shared" si="219"/>
        <v>-3.5166445753375219</v>
      </c>
    </row>
    <row r="2810" spans="1:6" x14ac:dyDescent="0.25">
      <c r="A2810" s="208">
        <f t="shared" si="216"/>
        <v>0.35049999999997528</v>
      </c>
      <c r="B2810" s="208">
        <f t="shared" si="220"/>
        <v>6.1173790282396936E-3</v>
      </c>
      <c r="C2810" s="208">
        <f t="shared" si="217"/>
        <v>0.20278729534662843</v>
      </c>
      <c r="D2810" s="208">
        <f t="shared" si="218"/>
        <v>-0.38970445695942973</v>
      </c>
      <c r="E2810" s="208">
        <f>-((C2810-C2809)/($A$3))*$E$2*'PID Reaction'!$H$4</f>
        <v>-6.3775397320990823</v>
      </c>
      <c r="F2810" s="208">
        <f t="shared" si="219"/>
        <v>-3.6514610834451129</v>
      </c>
    </row>
    <row r="2811" spans="1:6" x14ac:dyDescent="0.25">
      <c r="A2811" s="208">
        <f t="shared" ref="A2811:A2874" si="221">A2810+$A$3</f>
        <v>0.35062499999997526</v>
      </c>
      <c r="B2811" s="208">
        <f t="shared" si="220"/>
        <v>6.119560689804686E-3</v>
      </c>
      <c r="C2811" s="208">
        <f t="shared" ref="C2811:C2874" si="222">$C$2*COS(B2811*$B$2*360)</f>
        <v>0.25249157700536451</v>
      </c>
      <c r="D2811" s="208">
        <f t="shared" si="218"/>
        <v>-0.48522316319428921</v>
      </c>
      <c r="E2811" s="208">
        <f>-((C2811-C2810)/($A$3))*$E$2*'PID Reaction'!$H$4</f>
        <v>-6.3104555993931317</v>
      </c>
      <c r="F2811" s="208">
        <f t="shared" si="219"/>
        <v>-3.7767632480036806</v>
      </c>
    </row>
    <row r="2812" spans="1:6" x14ac:dyDescent="0.25">
      <c r="A2812" s="208">
        <f t="shared" si="221"/>
        <v>0.35074999999997525</v>
      </c>
      <c r="B2812" s="208">
        <f t="shared" si="220"/>
        <v>6.1217423513696785E-3</v>
      </c>
      <c r="C2812" s="208">
        <f t="shared" si="222"/>
        <v>0.30153795993484617</v>
      </c>
      <c r="D2812" s="208">
        <f t="shared" si="218"/>
        <v>-0.57947755912519128</v>
      </c>
      <c r="E2812" s="208">
        <f>-((C2812-C2811)/($A$3))*$E$2*'PID Reaction'!$H$4</f>
        <v>-6.2269287767269912</v>
      </c>
      <c r="F2812" s="208">
        <f t="shared" si="219"/>
        <v>-3.8922245783804224</v>
      </c>
    </row>
    <row r="2813" spans="1:6" x14ac:dyDescent="0.25">
      <c r="A2813" s="208">
        <f t="shared" si="221"/>
        <v>0.35087499999997523</v>
      </c>
      <c r="B2813" s="208">
        <f t="shared" si="220"/>
        <v>6.1239240129346718E-3</v>
      </c>
      <c r="C2813" s="208">
        <f t="shared" si="222"/>
        <v>0.3497986475828283</v>
      </c>
      <c r="D2813" s="208">
        <f t="shared" si="218"/>
        <v>-0.67222205300582449</v>
      </c>
      <c r="E2813" s="208">
        <f>-((C2813-C2812)/($A$3))*$E$2*'PID Reaction'!$H$4</f>
        <v>-6.1271769037878112</v>
      </c>
      <c r="F2813" s="208">
        <f t="shared" si="219"/>
        <v>-3.9975442254797713</v>
      </c>
    </row>
    <row r="2814" spans="1:6" x14ac:dyDescent="0.25">
      <c r="A2814" s="208">
        <f t="shared" si="221"/>
        <v>0.35099999999997522</v>
      </c>
      <c r="B2814" s="208">
        <f t="shared" si="220"/>
        <v>6.1261056744996642E-3</v>
      </c>
      <c r="C2814" s="208">
        <f t="shared" si="222"/>
        <v>0.39714789062549394</v>
      </c>
      <c r="D2814" s="208">
        <f t="shared" si="218"/>
        <v>-0.76321498733063675</v>
      </c>
      <c r="E2814" s="208">
        <f>-((C2814-C2813)/($A$3))*$E$2*'PID Reaction'!$H$4</f>
        <v>-6.0114598966968282</v>
      </c>
      <c r="F2814" s="208">
        <f t="shared" si="219"/>
        <v>-4.0924477656444438</v>
      </c>
    </row>
    <row r="2815" spans="1:6" x14ac:dyDescent="0.25">
      <c r="A2815" s="208">
        <f t="shared" si="221"/>
        <v>0.35112499999997521</v>
      </c>
      <c r="B2815" s="208">
        <f t="shared" si="220"/>
        <v>6.1282873360646566E-3</v>
      </c>
      <c r="C2815" s="208">
        <f t="shared" si="222"/>
        <v>0.44346231462316416</v>
      </c>
      <c r="D2815" s="208">
        <f t="shared" si="218"/>
        <v>-0.85221926850391949</v>
      </c>
      <c r="E2815" s="208">
        <f>-((C2815-C2814)/($A$3))*$E$2*'PID Reaction'!$H$4</f>
        <v>-5.8800792707442104</v>
      </c>
      <c r="F2815" s="208">
        <f t="shared" si="219"/>
        <v>-4.1766879157006498</v>
      </c>
    </row>
    <row r="2816" spans="1:6" x14ac:dyDescent="0.25">
      <c r="A2816" s="208">
        <f t="shared" si="221"/>
        <v>0.35124999999997519</v>
      </c>
      <c r="B2816" s="208">
        <f t="shared" si="220"/>
        <v>6.1304689976296499E-3</v>
      </c>
      <c r="C2816" s="208">
        <f t="shared" si="222"/>
        <v>0.48862124148812763</v>
      </c>
      <c r="D2816" s="208">
        <f t="shared" si="218"/>
        <v>-0.93900298461739451</v>
      </c>
      <c r="E2816" s="208">
        <f>-((C2816-C2815)/($A$3))*$E$2*'PID Reaction'!$H$4</f>
        <v>-5.7333773547757625</v>
      </c>
      <c r="F2816" s="208">
        <f t="shared" si="219"/>
        <v>-4.250045177286438</v>
      </c>
    </row>
    <row r="2817" spans="1:6" x14ac:dyDescent="0.25">
      <c r="A2817" s="208">
        <f t="shared" si="221"/>
        <v>0.35137499999997518</v>
      </c>
      <c r="B2817" s="208">
        <f t="shared" si="220"/>
        <v>6.1326506591946424E-3</v>
      </c>
      <c r="C2817" s="208">
        <f t="shared" si="222"/>
        <v>0.53250700392640238</v>
      </c>
      <c r="D2817" s="208">
        <f t="shared" si="218"/>
        <v>-1.0233400097255245</v>
      </c>
      <c r="E2817" s="208">
        <f>-((C2817-C2816)/($A$3))*$E$2*'PID Reaction'!$H$4</f>
        <v>-5.5717363991633615</v>
      </c>
      <c r="F2817" s="208">
        <f t="shared" si="219"/>
        <v>-4.3123284087808775</v>
      </c>
    </row>
    <row r="2818" spans="1:6" x14ac:dyDescent="0.25">
      <c r="A2818" s="208">
        <f t="shared" si="221"/>
        <v>0.35149999999997517</v>
      </c>
      <c r="B2818" s="208">
        <f t="shared" si="220"/>
        <v>6.1348323207596348E-3</v>
      </c>
      <c r="C2818" s="208">
        <f t="shared" si="222"/>
        <v>0.57500525203497921</v>
      </c>
      <c r="D2818" s="208">
        <f t="shared" si="218"/>
        <v>-1.105010593045701</v>
      </c>
      <c r="E2818" s="208">
        <f>-((C2818-C2817)/($A$3))*$E$2*'PID Reaction'!$H$4</f>
        <v>-5.3955775798649137</v>
      </c>
      <c r="F2818" s="208">
        <f t="shared" si="219"/>
        <v>-4.3633753233491506</v>
      </c>
    </row>
    <row r="2819" spans="1:6" x14ac:dyDescent="0.25">
      <c r="A2819" s="208">
        <f t="shared" si="221"/>
        <v>0.35162499999997515</v>
      </c>
      <c r="B2819" s="208">
        <f t="shared" si="220"/>
        <v>6.1370139823246272E-3</v>
      </c>
      <c r="C2819" s="208">
        <f t="shared" si="222"/>
        <v>0.61600525125491956</v>
      </c>
      <c r="D2819" s="208">
        <f t="shared" si="218"/>
        <v>-1.183801931546629</v>
      </c>
      <c r="E2819" s="208">
        <f>-((C2819-C2818)/($A$3))*$E$2*'PID Reaction'!$H$4</f>
        <v>-5.205359900963626</v>
      </c>
      <c r="F2819" s="208">
        <f t="shared" si="219"/>
        <v>-4.4030529118011934</v>
      </c>
    </row>
    <row r="2820" spans="1:6" x14ac:dyDescent="0.25">
      <c r="A2820" s="208">
        <f t="shared" si="221"/>
        <v>0.35174999999997514</v>
      </c>
      <c r="B2820" s="208">
        <f t="shared" si="220"/>
        <v>6.1391956438896205E-3</v>
      </c>
      <c r="C2820" s="208">
        <f t="shared" si="222"/>
        <v>0.65540017090411207</v>
      </c>
      <c r="D2820" s="208">
        <f t="shared" si="218"/>
        <v>-1.2595087244332683</v>
      </c>
      <c r="E2820" s="208">
        <f>-((C2820-C2819)/($A$3))*$E$2*'PID Reaction'!$H$4</f>
        <v>-5.00157899866148</v>
      </c>
      <c r="F2820" s="208">
        <f t="shared" si="219"/>
        <v>-4.4312577891631255</v>
      </c>
    </row>
    <row r="2821" spans="1:6" x14ac:dyDescent="0.25">
      <c r="A2821" s="208">
        <f t="shared" si="221"/>
        <v>0.35187499999997512</v>
      </c>
      <c r="B2821" s="208">
        <f t="shared" si="220"/>
        <v>6.1413773054546129E-3</v>
      </c>
      <c r="C2821" s="208">
        <f t="shared" si="222"/>
        <v>0.69308736253830472</v>
      </c>
      <c r="D2821" s="208">
        <f t="shared" si="218"/>
        <v>-1.3319337080843616</v>
      </c>
      <c r="E2821" s="208">
        <f>-((C2821-C2820)/($A$3))*$E$2*'PID Reaction'!$H$4</f>
        <v>-4.7847658498770986</v>
      </c>
      <c r="F2821" s="208">
        <f t="shared" si="219"/>
        <v>-4.4479164640609827</v>
      </c>
    </row>
    <row r="2822" spans="1:6" x14ac:dyDescent="0.25">
      <c r="A2822" s="208">
        <f t="shared" si="221"/>
        <v>0.35199999999997511</v>
      </c>
      <c r="B2822" s="208">
        <f t="shared" si="220"/>
        <v>6.1435589670196054E-3</v>
      </c>
      <c r="C2822" s="208">
        <f t="shared" si="222"/>
        <v>0.72896862741445023</v>
      </c>
      <c r="D2822" s="208">
        <f t="shared" si="218"/>
        <v>-1.4008881700474458</v>
      </c>
      <c r="E2822" s="208">
        <f>-((C2822-C2821)/($A$3))*$E$2*'PID Reaction'!$H$4</f>
        <v>-4.5554853886754341</v>
      </c>
      <c r="F2822" s="208">
        <f t="shared" si="219"/>
        <v>-4.4529855302108325</v>
      </c>
    </row>
    <row r="2823" spans="1:6" x14ac:dyDescent="0.25">
      <c r="A2823" s="208">
        <f t="shared" si="221"/>
        <v>0.3521249999999751</v>
      </c>
      <c r="B2823" s="208">
        <f t="shared" si="220"/>
        <v>6.1457406285845987E-3</v>
      </c>
      <c r="C2823" s="208">
        <f t="shared" si="222"/>
        <v>0.76295047236003533</v>
      </c>
      <c r="D2823" s="208">
        <f t="shared" si="218"/>
        <v>-1.4661924407531743</v>
      </c>
      <c r="E2823" s="208">
        <f>-((C2823-C2822)/($A$3))*$E$2*'PID Reaction'!$H$4</f>
        <v>-4.3143350342914832</v>
      </c>
      <c r="F2823" s="208">
        <f t="shared" si="219"/>
        <v>-4.4464517795198804</v>
      </c>
    </row>
    <row r="2824" spans="1:6" x14ac:dyDescent="0.25">
      <c r="A2824" s="208">
        <f t="shared" si="221"/>
        <v>0.35224999999997508</v>
      </c>
      <c r="B2824" s="208">
        <f t="shared" si="220"/>
        <v>6.1479222901495911E-3</v>
      </c>
      <c r="C2824" s="208">
        <f t="shared" si="222"/>
        <v>0.79494435338134151</v>
      </c>
      <c r="D2824" s="208">
        <f t="shared" ref="D2824:D2887" si="223">-C2824*$D$2*$H$2</f>
        <v>-1.5276763616670594</v>
      </c>
      <c r="E2824" s="208">
        <f>-((C2824-C2823)/($A$3))*$E$2*'PID Reaction'!$H$4</f>
        <v>-4.0619431344650323</v>
      </c>
      <c r="F2824" s="208">
        <f t="shared" ref="F2824:F2887" si="224">F2823+$F$3*(E2824-F2823)</f>
        <v>-4.4283322365016895</v>
      </c>
    </row>
    <row r="2825" spans="1:6" x14ac:dyDescent="0.25">
      <c r="A2825" s="208">
        <f t="shared" si="221"/>
        <v>0.35237499999997507</v>
      </c>
      <c r="B2825" s="208">
        <f t="shared" si="220"/>
        <v>6.1501039517145835E-3</v>
      </c>
      <c r="C2825" s="208">
        <f t="shared" si="222"/>
        <v>0.8248669063759998</v>
      </c>
      <c r="D2825" s="208">
        <f t="shared" si="223"/>
        <v>-1.5851797286590139</v>
      </c>
      <c r="E2825" s="208">
        <f>-((C2825-C2824)/($A$3))*$E$2*'PID Reaction'!$H$4</f>
        <v>-3.7989673282018162</v>
      </c>
      <c r="F2825" s="208">
        <f t="shared" si="224"/>
        <v>-4.3986741139165577</v>
      </c>
    </row>
    <row r="2826" spans="1:6" x14ac:dyDescent="0.25">
      <c r="A2826" s="208">
        <f t="shared" si="221"/>
        <v>0.35249999999997506</v>
      </c>
      <c r="B2826" s="208">
        <f t="shared" si="220"/>
        <v>6.152285613279576E-3</v>
      </c>
      <c r="C2826" s="208">
        <f t="shared" si="222"/>
        <v>0.85264016434876566</v>
      </c>
      <c r="D2826" s="208">
        <f t="shared" si="223"/>
        <v>-1.6385527094355972</v>
      </c>
      <c r="E2826" s="208">
        <f>-((C2826-C2825)/($A$3))*$E$2*'PID Reaction'!$H$4</f>
        <v>-3.5260928322223535</v>
      </c>
      <c r="F2826" s="208">
        <f t="shared" si="224"/>
        <v>-4.3575546897531003</v>
      </c>
    </row>
    <row r="2827" spans="1:6" x14ac:dyDescent="0.25">
      <c r="A2827" s="208">
        <f t="shared" si="221"/>
        <v>0.35262499999997504</v>
      </c>
      <c r="B2827" s="208">
        <f t="shared" si="220"/>
        <v>6.1544672748445692E-3</v>
      </c>
      <c r="C2827" s="208">
        <f t="shared" si="222"/>
        <v>0.8781917605642835</v>
      </c>
      <c r="D2827" s="208">
        <f t="shared" si="223"/>
        <v>-1.6876562339468064</v>
      </c>
      <c r="E2827" s="208">
        <f>-((C2827-C2826)/($A$3))*$E$2*'PID Reaction'!$H$4</f>
        <v>-3.2440306555221441</v>
      </c>
      <c r="F2827" s="208">
        <f t="shared" si="224"/>
        <v>-4.305081105870066</v>
      </c>
    </row>
    <row r="2828" spans="1:6" x14ac:dyDescent="0.25">
      <c r="A2828" s="208">
        <f t="shared" si="221"/>
        <v>0.35274999999997503</v>
      </c>
      <c r="B2828" s="208">
        <f t="shared" si="220"/>
        <v>6.1566489364095617E-3</v>
      </c>
      <c r="C2828" s="208">
        <f t="shared" si="222"/>
        <v>0.90145511710783355</v>
      </c>
      <c r="D2828" s="208">
        <f t="shared" si="223"/>
        <v>-1.7323623567508082</v>
      </c>
      <c r="E2828" s="208">
        <f>-((C2828-C2827)/($A$3))*$E$2*'PID Reaction'!$H$4</f>
        <v>-2.953515746769114</v>
      </c>
      <c r="F2828" s="208">
        <f t="shared" si="224"/>
        <v>-4.2413900888250957</v>
      </c>
    </row>
    <row r="2829" spans="1:6" x14ac:dyDescent="0.25">
      <c r="A2829" s="208">
        <f t="shared" si="221"/>
        <v>0.35287499999997501</v>
      </c>
      <c r="B2829" s="208">
        <f t="shared" si="220"/>
        <v>6.1588305979745541E-3</v>
      </c>
      <c r="C2829" s="208">
        <f t="shared" si="222"/>
        <v>0.92236961836247866</v>
      </c>
      <c r="D2829" s="208">
        <f t="shared" si="223"/>
        <v>-1.7725545903919098</v>
      </c>
      <c r="E2829" s="208">
        <f>-((C2829-C2828)/($A$3))*$E$2*'PID Reaction'!$H$4</f>
        <v>-2.655305079289743</v>
      </c>
      <c r="F2829" s="208">
        <f t="shared" si="224"/>
        <v>-4.1666475936162186</v>
      </c>
    </row>
    <row r="2830" spans="1:6" x14ac:dyDescent="0.25">
      <c r="A2830" s="208">
        <f t="shared" si="221"/>
        <v>0.352999999999975</v>
      </c>
      <c r="B2830" s="208">
        <f t="shared" si="220"/>
        <v>6.1610122595395474E-3</v>
      </c>
      <c r="C2830" s="208">
        <f t="shared" si="222"/>
        <v>0.94088076895076378</v>
      </c>
      <c r="D2830" s="208">
        <f t="shared" si="223"/>
        <v>-1.8081282089234407</v>
      </c>
      <c r="E2830" s="208">
        <f>-((C2830-C2829)/($A$3))*$E$2*'PID Reaction'!$H$4</f>
        <v>-2.3501756786886787</v>
      </c>
      <c r="F2830" s="208">
        <f t="shared" si="224"/>
        <v>-4.0810483712653909</v>
      </c>
    </row>
    <row r="2831" spans="1:6" x14ac:dyDescent="0.25">
      <c r="A2831" s="208">
        <f t="shared" si="221"/>
        <v>0.35312499999997499</v>
      </c>
      <c r="B2831" s="208">
        <f t="shared" si="220"/>
        <v>6.1631939211045398E-3</v>
      </c>
      <c r="C2831" s="208">
        <f t="shared" si="222"/>
        <v>0.95694033572924253</v>
      </c>
      <c r="D2831" s="208">
        <f t="shared" si="223"/>
        <v>-1.8389905207843147</v>
      </c>
      <c r="E2831" s="208">
        <f>-((C2831-C2830)/($A$3))*$E$2*'PID Reaction'!$H$4</f>
        <v>-2.0389225981956622</v>
      </c>
      <c r="F2831" s="208">
        <f t="shared" si="224"/>
        <v>-3.9848154613696574</v>
      </c>
    </row>
    <row r="2832" spans="1:6" x14ac:dyDescent="0.25">
      <c r="A2832" s="208">
        <f t="shared" si="221"/>
        <v>0.35324999999997497</v>
      </c>
      <c r="B2832" s="208">
        <f t="shared" si="220"/>
        <v>6.1653755826695323E-3</v>
      </c>
      <c r="C2832" s="208">
        <f t="shared" si="222"/>
        <v>0.97050647346607921</v>
      </c>
      <c r="D2832" s="208">
        <f t="shared" si="223"/>
        <v>-1.8650611103187031</v>
      </c>
      <c r="E2832" s="208">
        <f>-((C2832-C2831)/($A$3))*$E$2*'PID Reaction'!$H$4</f>
        <v>-1.7223568470687847</v>
      </c>
      <c r="F2832" s="208">
        <f t="shared" si="224"/>
        <v>-3.8781996109435788</v>
      </c>
    </row>
    <row r="2833" spans="1:6" x14ac:dyDescent="0.25">
      <c r="A2833" s="208">
        <f t="shared" si="221"/>
        <v>0.35337499999997496</v>
      </c>
      <c r="B2833" s="208">
        <f t="shared" si="220"/>
        <v>6.1675572442345247E-3</v>
      </c>
      <c r="C2833" s="208">
        <f t="shared" si="222"/>
        <v>0.98154383387407318</v>
      </c>
      <c r="D2833" s="208">
        <f t="shared" si="223"/>
        <v>-1.8862720473091614</v>
      </c>
      <c r="E2833" s="208">
        <f>-((C2833-C2832)/($A$3))*$E$2*'PID Reaction'!$H$4</f>
        <v>-1.401303277398914</v>
      </c>
      <c r="F2833" s="208">
        <f t="shared" si="224"/>
        <v>-3.7614786210660678</v>
      </c>
    </row>
    <row r="2834" spans="1:6" x14ac:dyDescent="0.25">
      <c r="A2834" s="208">
        <f t="shared" si="221"/>
        <v>0.35349999999997495</v>
      </c>
      <c r="B2834" s="208">
        <f t="shared" si="220"/>
        <v>6.169738905799518E-3</v>
      </c>
      <c r="C2834" s="208">
        <f t="shared" si="222"/>
        <v>0.99002365771511813</v>
      </c>
      <c r="D2834" s="208">
        <f t="shared" si="223"/>
        <v>-1.9025680639774512</v>
      </c>
      <c r="E2834" s="208">
        <f>-((C2834-C2833)/($A$3))*$E$2*'PID Reaction'!$H$4</f>
        <v>-1.0765984348590671</v>
      </c>
      <c r="F2834" s="208">
        <f t="shared" si="224"/>
        <v>-3.634956623034717</v>
      </c>
    </row>
    <row r="2835" spans="1:6" x14ac:dyDescent="0.25">
      <c r="A2835" s="208">
        <f t="shared" si="221"/>
        <v>0.35362499999997493</v>
      </c>
      <c r="B2835" s="208">
        <f t="shared" si="220"/>
        <v>6.1719205673645104E-3</v>
      </c>
      <c r="C2835" s="208">
        <f t="shared" si="222"/>
        <v>0.99592384973597636</v>
      </c>
      <c r="D2835" s="208">
        <f t="shared" si="223"/>
        <v>-1.9139066989916151</v>
      </c>
      <c r="E2835" s="208">
        <f>-((C2835-C2834)/($A$3))*$E$2*'PID Reaction'!$H$4</f>
        <v>-0.74908837896816094</v>
      </c>
      <c r="F2835" s="208">
        <f t="shared" si="224"/>
        <v>-3.4989632859129034</v>
      </c>
    </row>
    <row r="2836" spans="1:6" x14ac:dyDescent="0.25">
      <c r="A2836" s="208">
        <f t="shared" si="221"/>
        <v>0.35374999999997492</v>
      </c>
      <c r="B2836" s="208">
        <f t="shared" si="220"/>
        <v>6.1741022289295028E-3</v>
      </c>
      <c r="C2836" s="208">
        <f t="shared" si="222"/>
        <v>0.99922903624032078</v>
      </c>
      <c r="D2836" s="208">
        <f t="shared" si="223"/>
        <v>-1.9202584081044742</v>
      </c>
      <c r="E2836" s="208">
        <f>-((C2836-C2835)/($A$3))*$E$2*'PID Reaction'!$H$4</f>
        <v>-0.41962647859156693</v>
      </c>
      <c r="F2836" s="208">
        <f t="shared" si="224"/>
        <v>-3.353852957535763</v>
      </c>
    </row>
    <row r="2837" spans="1:6" x14ac:dyDescent="0.25">
      <c r="A2837" s="208">
        <f t="shared" si="221"/>
        <v>0.3538749999999749</v>
      </c>
      <c r="B2837" s="208">
        <f t="shared" si="220"/>
        <v>6.1762838904944953E-3</v>
      </c>
      <c r="C2837" s="208">
        <f t="shared" si="222"/>
        <v>0.99993060514679799</v>
      </c>
      <c r="D2837" s="208">
        <f t="shared" si="223"/>
        <v>-1.9216066411348078</v>
      </c>
      <c r="E2837" s="208">
        <f>-((C2837-C2836)/($A$3))*$E$2*'PID Reaction'!$H$4</f>
        <v>-8.9071188366346865E-2</v>
      </c>
      <c r="F2837" s="208">
        <f t="shared" si="224"/>
        <v>-3.2000037412118152</v>
      </c>
    </row>
    <row r="2838" spans="1:6" x14ac:dyDescent="0.25">
      <c r="A2838" s="208">
        <f t="shared" si="221"/>
        <v>0.35399999999997489</v>
      </c>
      <c r="B2838" s="208">
        <f t="shared" si="220"/>
        <v>6.1784655520594886E-3</v>
      </c>
      <c r="C2838" s="208">
        <f t="shared" si="222"/>
        <v>0.99802672842891638</v>
      </c>
      <c r="D2838" s="208">
        <f t="shared" si="223"/>
        <v>-1.9179478850909859</v>
      </c>
      <c r="E2838" s="208">
        <f>-((C2838-C2837)/($A$3))*$E$2*'PID Reaction'!$H$4</f>
        <v>0.24171618810224968</v>
      </c>
      <c r="F2838" s="208">
        <f t="shared" si="224"/>
        <v>-3.0378165105271155</v>
      </c>
    </row>
    <row r="2839" spans="1:6" x14ac:dyDescent="0.25">
      <c r="A2839" s="208">
        <f t="shared" si="221"/>
        <v>0.35412499999997488</v>
      </c>
      <c r="B2839" s="208">
        <f t="shared" si="220"/>
        <v>6.180647213624481E-3</v>
      </c>
      <c r="C2839" s="208">
        <f t="shared" si="222"/>
        <v>0.99352236687819129</v>
      </c>
      <c r="D2839" s="208">
        <f t="shared" si="223"/>
        <v>-1.9092916733244956</v>
      </c>
      <c r="E2839" s="208">
        <f>-((C2839-C2838)/($A$3))*$E$2*'PID Reaction'!$H$4</f>
        <v>0.57187374248005718</v>
      </c>
      <c r="F2839" s="208">
        <f t="shared" si="224"/>
        <v>-2.8677138648183855</v>
      </c>
    </row>
    <row r="2840" spans="1:6" x14ac:dyDescent="0.25">
      <c r="A2840" s="208">
        <f t="shared" si="221"/>
        <v>0.35424999999997486</v>
      </c>
      <c r="B2840" s="208">
        <f t="shared" si="220"/>
        <v>6.1828288751894734E-3</v>
      </c>
      <c r="C2840" s="208">
        <f t="shared" si="222"/>
        <v>0.98642925717818608</v>
      </c>
      <c r="D2840" s="208">
        <f t="shared" si="223"/>
        <v>-1.8956605606896075</v>
      </c>
      <c r="E2840" s="208">
        <f>-((C2840-C2839)/($A$3))*$E$2*'PID Reaction'!$H$4</f>
        <v>0.90054120751266098</v>
      </c>
      <c r="F2840" s="208">
        <f t="shared" si="224"/>
        <v>-2.6901390280370703</v>
      </c>
    </row>
    <row r="2841" spans="1:6" x14ac:dyDescent="0.25">
      <c r="A2841" s="208">
        <f t="shared" si="221"/>
        <v>0.35437499999997485</v>
      </c>
      <c r="B2841" s="208">
        <f t="shared" si="220"/>
        <v>6.1850105367544667E-3</v>
      </c>
      <c r="C2841" s="208">
        <f t="shared" si="222"/>
        <v>0.97676588132307285</v>
      </c>
      <c r="D2841" s="208">
        <f t="shared" si="223"/>
        <v>-1.877090064773802</v>
      </c>
      <c r="E2841" s="208">
        <f>-((C2841-C2840)/($A$3))*$E$2*'PID Reaction'!$H$4</f>
        <v>1.2268621985651758</v>
      </c>
      <c r="F2841" s="208">
        <f t="shared" si="224"/>
        <v>-2.5055546938731328</v>
      </c>
    </row>
    <row r="2842" spans="1:6" x14ac:dyDescent="0.25">
      <c r="A2842" s="208">
        <f t="shared" si="221"/>
        <v>0.35449999999997484</v>
      </c>
      <c r="B2842" s="208">
        <f t="shared" si="220"/>
        <v>6.1871921983194592E-3</v>
      </c>
      <c r="C2842" s="208">
        <f t="shared" si="222"/>
        <v>0.96455741846050713</v>
      </c>
      <c r="D2842" s="208">
        <f t="shared" si="223"/>
        <v>-1.8536285733522953</v>
      </c>
      <c r="E2842" s="208">
        <f>-((C2842-C2841)/($A$3))*$E$2*'PID Reaction'!$H$4</f>
        <v>1.5499864450313432</v>
      </c>
      <c r="F2842" s="208">
        <f t="shared" si="224"/>
        <v>-2.3144418201484305</v>
      </c>
    </row>
    <row r="2843" spans="1:6" x14ac:dyDescent="0.25">
      <c r="A2843" s="208">
        <f t="shared" si="221"/>
        <v>0.35462499999997482</v>
      </c>
      <c r="B2843" s="208">
        <f t="shared" si="220"/>
        <v>6.1893738598844516E-3</v>
      </c>
      <c r="C2843" s="208">
        <f t="shared" si="222"/>
        <v>0.94983567928413715</v>
      </c>
      <c r="D2843" s="208">
        <f t="shared" si="223"/>
        <v>-1.8253372183074978</v>
      </c>
      <c r="E2843" s="208">
        <f>-((C2843-C2842)/($A$3))*$E$2*'PID Reaction'!$H$4</f>
        <v>1.869072005831933</v>
      </c>
      <c r="F2843" s="208">
        <f t="shared" si="224"/>
        <v>-2.1172983756200621</v>
      </c>
    </row>
    <row r="2844" spans="1:6" x14ac:dyDescent="0.25">
      <c r="A2844" s="208">
        <f t="shared" si="221"/>
        <v>0.35474999999997481</v>
      </c>
      <c r="B2844" s="208">
        <f t="shared" si="220"/>
        <v>6.191555521449444E-3</v>
      </c>
      <c r="C2844" s="208">
        <f t="shared" si="222"/>
        <v>0.93263902314680802</v>
      </c>
      <c r="D2844" s="208">
        <f t="shared" si="223"/>
        <v>-1.7922897163421467</v>
      </c>
      <c r="E2844" s="208">
        <f>-((C2844-C2843)/($A$3))*$E$2*'PID Reaction'!$H$4</f>
        <v>2.1832874631953056</v>
      </c>
      <c r="F2844" s="208">
        <f t="shared" si="224"/>
        <v>-1.9146380424597422</v>
      </c>
    </row>
    <row r="2845" spans="1:6" x14ac:dyDescent="0.25">
      <c r="A2845" s="208">
        <f t="shared" si="221"/>
        <v>0.35487499999997479</v>
      </c>
      <c r="B2845" s="208">
        <f t="shared" si="220"/>
        <v>6.1937371830144373E-3</v>
      </c>
      <c r="C2845" s="208">
        <f t="shared" si="222"/>
        <v>0.91301225811046294</v>
      </c>
      <c r="D2845" s="208">
        <f t="shared" si="223"/>
        <v>-1.754572176901201</v>
      </c>
      <c r="E2845" s="208">
        <f>-((C2845-C2844)/($A$3))*$E$2*'PID Reaction'!$H$4</f>
        <v>2.4918140890143716</v>
      </c>
      <c r="F2845" s="208">
        <f t="shared" si="224"/>
        <v>-1.7069888777902298</v>
      </c>
    </row>
    <row r="2846" spans="1:6" x14ac:dyDescent="0.25">
      <c r="A2846" s="208">
        <f t="shared" si="221"/>
        <v>0.35499999999997478</v>
      </c>
      <c r="B2846" s="208">
        <f t="shared" si="220"/>
        <v>6.1959188445794297E-3</v>
      </c>
      <c r="C2846" s="208">
        <f t="shared" si="222"/>
        <v>0.89100652419304016</v>
      </c>
      <c r="D2846" s="208">
        <f t="shared" si="223"/>
        <v>-1.712282877802733</v>
      </c>
      <c r="E2846" s="208">
        <f>-((C2846-C2845)/($A$3))*$E$2*'PID Reaction'!$H$4</f>
        <v>2.7938479781559953</v>
      </c>
      <c r="F2846" s="208">
        <f t="shared" si="224"/>
        <v>-1.4948919377655272</v>
      </c>
    </row>
    <row r="2847" spans="1:6" x14ac:dyDescent="0.25">
      <c r="A2847" s="208">
        <f t="shared" si="221"/>
        <v>0.35512499999997477</v>
      </c>
      <c r="B2847" s="208">
        <f t="shared" si="220"/>
        <v>6.1981005061444222E-3</v>
      </c>
      <c r="C2847" s="208">
        <f t="shared" si="222"/>
        <v>0.86667916011671209</v>
      </c>
      <c r="D2847" s="208">
        <f t="shared" si="223"/>
        <v>-1.6655320091626904</v>
      </c>
      <c r="E2847" s="208">
        <f>-((C2847-C2846)/($A$3))*$E$2*'PID Reaction'!$H$4</f>
        <v>3.0886021431306121</v>
      </c>
      <c r="F2847" s="208">
        <f t="shared" si="224"/>
        <v>-1.278899867780793</v>
      </c>
    </row>
    <row r="2848" spans="1:6" x14ac:dyDescent="0.25">
      <c r="A2848" s="208">
        <f t="shared" si="221"/>
        <v>0.35524999999997475</v>
      </c>
      <c r="B2848" s="208">
        <f t="shared" si="220"/>
        <v>6.2002821677094155E-3</v>
      </c>
      <c r="C2848" s="208">
        <f t="shared" si="222"/>
        <v>0.84009355390453899</v>
      </c>
      <c r="D2848" s="208">
        <f t="shared" si="223"/>
        <v>-1.6144413862805087</v>
      </c>
      <c r="E2848" s="208">
        <f>-((C2848-C2847)/($A$3))*$E$2*'PID Reaction'!$H$4</f>
        <v>3.3753085646974963</v>
      </c>
      <c r="F2848" s="208">
        <f t="shared" si="224"/>
        <v>-1.059575462484551</v>
      </c>
    </row>
    <row r="2849" spans="1:6" x14ac:dyDescent="0.25">
      <c r="A2849" s="208">
        <f t="shared" si="221"/>
        <v>0.35537499999997474</v>
      </c>
      <c r="B2849" s="208">
        <f t="shared" si="220"/>
        <v>6.2024638292744079E-3</v>
      </c>
      <c r="C2849" s="208">
        <f t="shared" si="222"/>
        <v>0.81131897771504169</v>
      </c>
      <c r="D2849" s="208">
        <f t="shared" si="223"/>
        <v>-1.5591441322341044</v>
      </c>
      <c r="E2849" s="208">
        <f>-((C2849-C2848)/($A$3))*$E$2*'PID Reaction'!$H$4</f>
        <v>3.6532201930185773</v>
      </c>
      <c r="F2849" s="208">
        <f t="shared" si="224"/>
        <v>-0.83749019934657321</v>
      </c>
    </row>
    <row r="2850" spans="1:6" x14ac:dyDescent="0.25">
      <c r="A2850" s="208">
        <f t="shared" si="221"/>
        <v>0.35549999999997473</v>
      </c>
      <c r="B2850" s="208">
        <f t="shared" si="220"/>
        <v>6.2046454908394003E-3</v>
      </c>
      <c r="C2850" s="208">
        <f t="shared" si="222"/>
        <v>0.78043040734479796</v>
      </c>
      <c r="D2850" s="208">
        <f t="shared" si="223"/>
        <v>-1.4997843310107921</v>
      </c>
      <c r="E2850" s="208">
        <f>-((C2850-C2849)/($A$3))*$E$2*'PID Reaction'!$H$4</f>
        <v>3.9216128942061435</v>
      </c>
      <c r="F2850" s="208">
        <f t="shared" si="224"/>
        <v>-0.6132227496008481</v>
      </c>
    </row>
    <row r="2851" spans="1:6" x14ac:dyDescent="0.25">
      <c r="A2851" s="208">
        <f t="shared" si="221"/>
        <v>0.35562499999997471</v>
      </c>
      <c r="B2851" s="208">
        <f t="shared" si="220"/>
        <v>6.2068271524043928E-3</v>
      </c>
      <c r="C2851" s="208">
        <f t="shared" si="222"/>
        <v>0.74750832686946811</v>
      </c>
      <c r="D2851" s="208">
        <f t="shared" si="223"/>
        <v>-1.4365166520781316</v>
      </c>
      <c r="E2851" s="208">
        <f>-((C2851-C2850)/($A$3))*$E$2*'PID Reaction'!$H$4</f>
        <v>4.1797873371478778</v>
      </c>
      <c r="F2851" s="208">
        <f t="shared" si="224"/>
        <v>-0.38735747044417446</v>
      </c>
    </row>
    <row r="2852" spans="1:6" x14ac:dyDescent="0.25">
      <c r="A2852" s="208">
        <f t="shared" si="221"/>
        <v>0.3557499999999747</v>
      </c>
      <c r="B2852" s="208">
        <f t="shared" si="220"/>
        <v>6.2090088139693861E-3</v>
      </c>
      <c r="C2852" s="208">
        <f t="shared" si="222"/>
        <v>0.71263851893244179</v>
      </c>
      <c r="D2852" s="208">
        <f t="shared" si="223"/>
        <v>-1.3695059473732307</v>
      </c>
      <c r="E2852" s="208">
        <f>-((C2852-C2851)/($A$3))*$E$2*'PID Reaction'!$H$4</f>
        <v>4.4270708156848624</v>
      </c>
      <c r="F2852" s="208">
        <f t="shared" si="224"/>
        <v>-0.16048288242010628</v>
      </c>
    </row>
    <row r="2853" spans="1:6" x14ac:dyDescent="0.25">
      <c r="A2853" s="208">
        <f t="shared" si="221"/>
        <v>0.35587499999997468</v>
      </c>
      <c r="B2853" s="208">
        <f t="shared" si="220"/>
        <v>6.2111904755343785E-3</v>
      </c>
      <c r="C2853" s="208">
        <f t="shared" si="222"/>
        <v>0.67591184122734715</v>
      </c>
      <c r="D2853" s="208">
        <f t="shared" si="223"/>
        <v>-1.2989268217602423</v>
      </c>
      <c r="E2853" s="208">
        <f>-((C2853-C2852)/($A$3))*$E$2*'PID Reaction'!$H$4</f>
        <v>4.6628190014388151</v>
      </c>
      <c r="F2853" s="208">
        <f t="shared" si="224"/>
        <v>6.6809864045548645E-2</v>
      </c>
    </row>
    <row r="2854" spans="1:6" x14ac:dyDescent="0.25">
      <c r="A2854" s="208">
        <f t="shared" si="221"/>
        <v>0.35599999999997467</v>
      </c>
      <c r="B2854" s="208">
        <f t="shared" si="220"/>
        <v>6.2133721370993709E-3</v>
      </c>
      <c r="C2854" s="208">
        <f t="shared" si="222"/>
        <v>0.63742398975665826</v>
      </c>
      <c r="D2854" s="208">
        <f t="shared" si="223"/>
        <v>-1.2249631780749604</v>
      </c>
      <c r="E2854" s="208">
        <f>-((C2854-C2853)/($A$3))*$E$2*'PID Reaction'!$H$4</f>
        <v>4.8864176227186622</v>
      </c>
      <c r="F2854" s="208">
        <f t="shared" si="224"/>
        <v>0.29392852896302596</v>
      </c>
    </row>
    <row r="2855" spans="1:6" x14ac:dyDescent="0.25">
      <c r="A2855" s="208">
        <f t="shared" si="221"/>
        <v>0.35612499999997466</v>
      </c>
      <c r="B2855" s="208">
        <f t="shared" si="220"/>
        <v>6.2155537986643633E-3</v>
      </c>
      <c r="C2855" s="208">
        <f t="shared" si="222"/>
        <v>0.59727524948388377</v>
      </c>
      <c r="D2855" s="208">
        <f t="shared" si="223"/>
        <v>-1.1478077379431588</v>
      </c>
      <c r="E2855" s="208">
        <f>-((C2855-C2854)/($A$3))*$E$2*'PID Reaction'!$H$4</f>
        <v>5.0972840650314479</v>
      </c>
      <c r="F2855" s="208">
        <f t="shared" si="224"/>
        <v>0.52028132593341225</v>
      </c>
    </row>
    <row r="2856" spans="1:6" x14ac:dyDescent="0.25">
      <c r="A2856" s="208">
        <f t="shared" si="221"/>
        <v>0.35624999999997464</v>
      </c>
      <c r="B2856" s="208">
        <f t="shared" si="220"/>
        <v>6.2177354602293566E-3</v>
      </c>
      <c r="C2856" s="208">
        <f t="shared" si="222"/>
        <v>0.55557023302819986</v>
      </c>
      <c r="D2856" s="208">
        <f t="shared" si="223"/>
        <v>-1.0676615396196127</v>
      </c>
      <c r="E2856" s="208">
        <f>-((C2856-C2855)/($A$3))*$E$2*'PID Reaction'!$H$4</f>
        <v>5.29486888921363</v>
      </c>
      <c r="F2856" s="208">
        <f t="shared" si="224"/>
        <v>0.74527846412424714</v>
      </c>
    </row>
    <row r="2857" spans="1:6" x14ac:dyDescent="0.25">
      <c r="A2857" s="208">
        <f t="shared" si="221"/>
        <v>0.35637499999997463</v>
      </c>
      <c r="B2857" s="208">
        <f t="shared" si="220"/>
        <v>6.2199171217943491E-3</v>
      </c>
      <c r="C2857" s="208">
        <f t="shared" si="222"/>
        <v>0.51241760808331627</v>
      </c>
      <c r="D2857" s="208">
        <f t="shared" si="223"/>
        <v>-0.98473341415803228</v>
      </c>
      <c r="E2857" s="208">
        <f>-((C2857-C2856)/($A$3))*$E$2*'PID Reaction'!$H$4</f>
        <v>5.47865726300242</v>
      </c>
      <c r="F2857" s="208">
        <f t="shared" si="224"/>
        <v>0.96833368504244732</v>
      </c>
    </row>
    <row r="2858" spans="1:6" x14ac:dyDescent="0.25">
      <c r="A2858" s="208">
        <f t="shared" si="221"/>
        <v>0.35649999999997461</v>
      </c>
      <c r="B2858" s="208">
        <f t="shared" si="220"/>
        <v>6.2220987833593415E-3</v>
      </c>
      <c r="C2858" s="208">
        <f t="shared" si="222"/>
        <v>0.46792981426973546</v>
      </c>
      <c r="D2858" s="208">
        <f t="shared" si="223"/>
        <v>-0.89923944127472144</v>
      </c>
      <c r="E2858" s="208">
        <f>-((C2858-C2857)/($A$3))*$E$2*'PID Reaction'!$H$4</f>
        <v>5.6481703025722192</v>
      </c>
      <c r="F2858" s="208">
        <f t="shared" si="224"/>
        <v>1.1888657901069279</v>
      </c>
    </row>
    <row r="2859" spans="1:6" x14ac:dyDescent="0.25">
      <c r="A2859" s="208">
        <f t="shared" si="221"/>
        <v>0.3566249999999746</v>
      </c>
      <c r="B2859" s="208">
        <f t="shared" si="220"/>
        <v>6.2242804449243348E-3</v>
      </c>
      <c r="C2859" s="208">
        <f t="shared" si="222"/>
        <v>0.42222277015936233</v>
      </c>
      <c r="D2859" s="208">
        <f t="shared" si="223"/>
        <v>-0.81140238632605299</v>
      </c>
      <c r="E2859" s="208">
        <f>-((C2859-C2858)/($A$3))*$E$2*'PID Reaction'!$H$4</f>
        <v>5.8029663202529722</v>
      </c>
      <c r="F2859" s="208">
        <f t="shared" si="224"/>
        <v>1.4063001550334016</v>
      </c>
    </row>
    <row r="2860" spans="1:6" x14ac:dyDescent="0.25">
      <c r="A2860" s="208">
        <f t="shared" si="221"/>
        <v>0.35674999999997459</v>
      </c>
      <c r="B2860" s="208">
        <f t="shared" si="220"/>
        <v>6.2264621064893272E-3</v>
      </c>
      <c r="C2860" s="208">
        <f t="shared" si="222"/>
        <v>0.3754155712349167</v>
      </c>
      <c r="D2860" s="208">
        <f t="shared" si="223"/>
        <v>-0.72145111986498889</v>
      </c>
      <c r="E2860" s="208">
        <f>-((C2860-C2859)/($A$3))*$E$2*'PID Reaction'!$H$4</f>
        <v>5.9426419754476152</v>
      </c>
      <c r="F2860" s="208">
        <f t="shared" si="224"/>
        <v>1.6200702270911831</v>
      </c>
    </row>
    <row r="2861" spans="1:6" x14ac:dyDescent="0.25">
      <c r="A2861" s="208">
        <f t="shared" si="221"/>
        <v>0.35687499999997457</v>
      </c>
      <c r="B2861" s="208">
        <f t="shared" si="220"/>
        <v>6.2286437680543197E-3</v>
      </c>
      <c r="C2861" s="208">
        <f t="shared" si="222"/>
        <v>0.32763017957151291</v>
      </c>
      <c r="D2861" s="208">
        <f t="shared" si="223"/>
        <v>-0.62962002128975925</v>
      </c>
      <c r="E2861" s="208">
        <f>-((C2861-C2860)/($A$3))*$E$2*'PID Reaction'!$H$4</f>
        <v>6.066833325585745</v>
      </c>
      <c r="F2861" s="208">
        <f t="shared" si="224"/>
        <v>1.8296190013284537</v>
      </c>
    </row>
    <row r="2862" spans="1:6" x14ac:dyDescent="0.25">
      <c r="A2862" s="208">
        <f t="shared" si="221"/>
        <v>0.35699999999997456</v>
      </c>
      <c r="B2862" s="208">
        <f t="shared" si="220"/>
        <v>6.2308254296193121E-3</v>
      </c>
      <c r="C2862" s="208">
        <f t="shared" si="222"/>
        <v>0.27899110604920885</v>
      </c>
      <c r="D2862" s="208">
        <f t="shared" si="223"/>
        <v>-0.53614836813900668</v>
      </c>
      <c r="E2862" s="208">
        <f>-((C2862-C2861)/($A$3))*$E$2*'PID Reaction'!$H$4</f>
        <v>6.1752167743917239</v>
      </c>
      <c r="F2862" s="208">
        <f t="shared" si="224"/>
        <v>2.0344004719181297</v>
      </c>
    </row>
    <row r="2863" spans="1:6" x14ac:dyDescent="0.25">
      <c r="A2863" s="208">
        <f t="shared" si="221"/>
        <v>0.35712499999997455</v>
      </c>
      <c r="B2863" s="208">
        <f t="shared" si="220"/>
        <v>6.2330070911843054E-3</v>
      </c>
      <c r="C2863" s="208">
        <f t="shared" si="222"/>
        <v>0.22962508592406056</v>
      </c>
      <c r="D2863" s="208">
        <f t="shared" si="223"/>
        <v>-0.44127971262370413</v>
      </c>
      <c r="E2863" s="208">
        <f>-((C2863-C2862)/($A$3))*$E$2*'PID Reaction'!$H$4</f>
        <v>6.2675099150888256</v>
      </c>
      <c r="F2863" s="208">
        <f t="shared" si="224"/>
        <v>2.2338810548457291</v>
      </c>
    </row>
    <row r="2864" spans="1:6" x14ac:dyDescent="0.25">
      <c r="A2864" s="208">
        <f t="shared" si="221"/>
        <v>0.35724999999997453</v>
      </c>
      <c r="B2864" s="208">
        <f t="shared" si="220"/>
        <v>6.2351887527492978E-3</v>
      </c>
      <c r="C2864" s="208">
        <f t="shared" si="222"/>
        <v>0.17966074860341405</v>
      </c>
      <c r="D2864" s="208">
        <f t="shared" si="223"/>
        <v>-0.34526124702112493</v>
      </c>
      <c r="E2864" s="208">
        <f>-((C2864-C2863)/($A$3))*$E$2*'PID Reaction'!$H$4</f>
        <v>6.3434722662292797</v>
      </c>
      <c r="F2864" s="208">
        <f t="shared" si="224"/>
        <v>2.4275409782298252</v>
      </c>
    </row>
    <row r="2865" spans="1:6" x14ac:dyDescent="0.25">
      <c r="A2865" s="208">
        <f t="shared" si="221"/>
        <v>0.35737499999997452</v>
      </c>
      <c r="B2865" s="208">
        <f t="shared" si="220"/>
        <v>6.2373704143142902E-3</v>
      </c>
      <c r="C2865" s="208">
        <f t="shared" si="222"/>
        <v>0.1292282824857485</v>
      </c>
      <c r="D2865" s="208">
        <f t="shared" si="223"/>
        <v>-0.24834315958416234</v>
      </c>
      <c r="E2865" s="208">
        <f>-((C2865-C2864)/($A$3))*$E$2*'PID Reaction'!$H$4</f>
        <v>6.402905898298819</v>
      </c>
      <c r="F2865" s="208">
        <f t="shared" si="224"/>
        <v>2.6148756366532351</v>
      </c>
    </row>
    <row r="2866" spans="1:6" x14ac:dyDescent="0.25">
      <c r="A2866" s="208">
        <f t="shared" si="221"/>
        <v>0.3574999999999745</v>
      </c>
      <c r="B2866" s="208">
        <f t="shared" si="220"/>
        <v>6.2395520758792835E-3</v>
      </c>
      <c r="C2866" s="208">
        <f t="shared" si="222"/>
        <v>7.8459095738230192E-2</v>
      </c>
      <c r="D2866" s="208">
        <f t="shared" si="223"/>
        <v>-0.15077798264398648</v>
      </c>
      <c r="E2866" s="208">
        <f>-((C2866-C2865)/($A$3))*$E$2*'PID Reaction'!$H$4</f>
        <v>6.445655949464923</v>
      </c>
      <c r="F2866" s="208">
        <f t="shared" si="224"/>
        <v>2.795396905976919</v>
      </c>
    </row>
    <row r="2867" spans="1:6" x14ac:dyDescent="0.25">
      <c r="A2867" s="208">
        <f t="shared" si="221"/>
        <v>0.35762499999997449</v>
      </c>
      <c r="B2867" s="208">
        <f t="shared" ref="B2867:B2915" si="225">RADIANS(A2867)</f>
        <v>6.241733737444276E-3</v>
      </c>
      <c r="C2867" s="208">
        <f t="shared" si="222"/>
        <v>2.748547389628607E-2</v>
      </c>
      <c r="D2867" s="208">
        <f t="shared" si="223"/>
        <v>-5.2819934605448794E-2</v>
      </c>
      <c r="E2867" s="208">
        <f>-((C2867-C2866)/($A$3))*$E$2*'PID Reaction'!$H$4</f>
        <v>6.4716110290532249</v>
      </c>
      <c r="F2867" s="208">
        <f t="shared" si="224"/>
        <v>2.9686344152081126</v>
      </c>
    </row>
    <row r="2868" spans="1:6" x14ac:dyDescent="0.25">
      <c r="A2868" s="208">
        <f t="shared" si="221"/>
        <v>0.35774999999997448</v>
      </c>
      <c r="B2868" s="208">
        <f t="shared" si="225"/>
        <v>6.2439153990092684E-3</v>
      </c>
      <c r="C2868" s="208">
        <f t="shared" si="222"/>
        <v>-2.3559764823168905E-2</v>
      </c>
      <c r="D2868" s="208">
        <f t="shared" si="223"/>
        <v>4.5275742451276614E-2</v>
      </c>
      <c r="E2868" s="208">
        <f>-((C2868-C2867)/($A$3))*$E$2*'PID Reaction'!$H$4</f>
        <v>6.4807035078220023</v>
      </c>
      <c r="F2868" s="208">
        <f t="shared" si="224"/>
        <v>3.1341367721119462</v>
      </c>
    </row>
    <row r="2869" spans="1:6" x14ac:dyDescent="0.25">
      <c r="A2869" s="208">
        <f t="shared" si="221"/>
        <v>0.35787499999997446</v>
      </c>
      <c r="B2869" s="208">
        <f t="shared" si="225"/>
        <v>6.2460970605742608E-3</v>
      </c>
      <c r="C2869" s="208">
        <f t="shared" si="222"/>
        <v>-7.4543615596475293E-2</v>
      </c>
      <c r="D2869" s="208">
        <f t="shared" si="223"/>
        <v>0.14325344783637042</v>
      </c>
      <c r="E2869" s="208">
        <f>-((C2869-C2868)/($A$3))*$E$2*'PID Reaction'!$H$4</f>
        <v>6.4729096941789788</v>
      </c>
      <c r="F2869" s="208">
        <f t="shared" si="224"/>
        <v>3.2914727393715011</v>
      </c>
    </row>
    <row r="2870" spans="1:6" x14ac:dyDescent="0.25">
      <c r="A2870" s="208">
        <f t="shared" si="221"/>
        <v>0.35799999999997445</v>
      </c>
      <c r="B2870" s="208">
        <f t="shared" si="225"/>
        <v>6.2482787221392541E-3</v>
      </c>
      <c r="C2870" s="208">
        <f t="shared" si="222"/>
        <v>-0.12533323355394407</v>
      </c>
      <c r="D2870" s="208">
        <f t="shared" si="223"/>
        <v>0.24085788824995649</v>
      </c>
      <c r="E2870" s="208">
        <f>-((C2870-C2869)/($A$3))*$E$2*'PID Reaction'!$H$4</f>
        <v>6.4482498958802354</v>
      </c>
      <c r="F2870" s="208">
        <f t="shared" si="224"/>
        <v>3.4402323582301197</v>
      </c>
    </row>
    <row r="2871" spans="1:6" x14ac:dyDescent="0.25">
      <c r="A2871" s="208">
        <f t="shared" si="221"/>
        <v>0.35812499999997444</v>
      </c>
      <c r="B2871" s="208">
        <f t="shared" si="225"/>
        <v>6.2504603837042465E-3</v>
      </c>
      <c r="C2871" s="208">
        <f t="shared" si="222"/>
        <v>-0.17579627992407543</v>
      </c>
      <c r="D2871" s="208">
        <f t="shared" si="223"/>
        <v>0.33783474298129273</v>
      </c>
      <c r="E2871" s="208">
        <f>-((C2871-C2870)/($A$3))*$E$2*'PID Reaction'!$H$4</f>
        <v>6.4067883671518757</v>
      </c>
      <c r="F2871" s="208">
        <f t="shared" si="224"/>
        <v>3.5800280166914886</v>
      </c>
    </row>
    <row r="2872" spans="1:6" x14ac:dyDescent="0.25">
      <c r="A2872" s="208">
        <f t="shared" si="221"/>
        <v>0.35824999999997442</v>
      </c>
      <c r="B2872" s="208">
        <f t="shared" si="225"/>
        <v>6.252642045269239E-3</v>
      </c>
      <c r="C2872" s="208">
        <f t="shared" si="222"/>
        <v>-0.22580126685893248</v>
      </c>
      <c r="D2872" s="208">
        <f t="shared" si="223"/>
        <v>0.43393132657348493</v>
      </c>
      <c r="E2872" s="208">
        <f>-((C2872-C2871)/($A$3))*$E$2*'PID Reaction'!$H$4</f>
        <v>6.3486331412494508</v>
      </c>
      <c r="F2872" s="208">
        <f t="shared" si="224"/>
        <v>3.7104954594915238</v>
      </c>
    </row>
    <row r="2873" spans="1:6" x14ac:dyDescent="0.25">
      <c r="A2873" s="208">
        <f t="shared" si="221"/>
        <v>0.35837499999997441</v>
      </c>
      <c r="B2873" s="208">
        <f t="shared" si="225"/>
        <v>6.2548237068342323E-3</v>
      </c>
      <c r="C2873" s="208">
        <f t="shared" si="222"/>
        <v>-0.27521790004235464</v>
      </c>
      <c r="D2873" s="208">
        <f t="shared" si="223"/>
        <v>0.52889724722739462</v>
      </c>
      <c r="E2873" s="208">
        <f>-((C2873-C2872)/($A$3))*$E$2*'PID Reaction'!$H$4</f>
        <v>6.2739357489672756</v>
      </c>
      <c r="F2873" s="208">
        <f t="shared" si="224"/>
        <v>3.8312947372115205</v>
      </c>
    </row>
    <row r="2874" spans="1:6" x14ac:dyDescent="0.25">
      <c r="A2874" s="208">
        <f t="shared" si="221"/>
        <v>0.35849999999997439</v>
      </c>
      <c r="B2874" s="208">
        <f t="shared" si="225"/>
        <v>6.2570053683992247E-3</v>
      </c>
      <c r="C2874" s="208">
        <f t="shared" si="222"/>
        <v>-0.32391741818827302</v>
      </c>
      <c r="D2874" s="208">
        <f t="shared" si="223"/>
        <v>0.62248505922913178</v>
      </c>
      <c r="E2874" s="208">
        <f>-((C2874-C2873)/($A$3))*$E$2*'PID Reaction'!$H$4</f>
        <v>6.1828908238057974</v>
      </c>
      <c r="F2874" s="208">
        <f t="shared" si="224"/>
        <v>3.942111092059347</v>
      </c>
    </row>
    <row r="2875" spans="1:6" x14ac:dyDescent="0.25">
      <c r="A2875" s="208">
        <f t="shared" ref="A2875:A2915" si="226">A2874+$A$3</f>
        <v>0.35862499999997438</v>
      </c>
      <c r="B2875" s="208">
        <f t="shared" si="225"/>
        <v>6.2591870299642171E-3</v>
      </c>
      <c r="C2875" s="208">
        <f t="shared" ref="C2875:C2915" si="227">$C$2*COS(B2875*$B$2*360)</f>
        <v>-0.37177292854449556</v>
      </c>
      <c r="D2875" s="208">
        <f t="shared" si="223"/>
        <v>0.71445090770109898</v>
      </c>
      <c r="E2875" s="208">
        <f>-((C2875-C2874)/($A$3))*$E$2*'PID Reaction'!$H$4</f>
        <v>6.0757355948260123</v>
      </c>
      <c r="F2875" s="208">
        <f t="shared" si="224"/>
        <v>4.042655778010511</v>
      </c>
    </row>
    <row r="2876" spans="1:6" x14ac:dyDescent="0.25">
      <c r="A2876" s="208">
        <f t="shared" si="226"/>
        <v>0.35874999999997437</v>
      </c>
      <c r="B2876" s="208">
        <f t="shared" si="225"/>
        <v>6.2613686915292096E-3</v>
      </c>
      <c r="C2876" s="208">
        <f t="shared" si="227"/>
        <v>-0.41865973752792346</v>
      </c>
      <c r="D2876" s="208">
        <f t="shared" si="223"/>
        <v>0.80455516399691174</v>
      </c>
      <c r="E2876" s="208">
        <f>-((C2876-C2875)/($A$3))*$E$2*'PID Reaction'!$H$4</f>
        <v>5.9527492685360048</v>
      </c>
      <c r="F2876" s="208">
        <f t="shared" si="224"/>
        <v>4.1326668131730795</v>
      </c>
    </row>
    <row r="2877" spans="1:6" x14ac:dyDescent="0.25">
      <c r="A2877" s="208">
        <f t="shared" si="226"/>
        <v>0.35887499999997435</v>
      </c>
      <c r="B2877" s="208">
        <f t="shared" si="225"/>
        <v>6.2635503530942029E-3</v>
      </c>
      <c r="C2877" s="208">
        <f t="shared" si="227"/>
        <v>-0.46445567562928858</v>
      </c>
      <c r="D2877" s="208">
        <f t="shared" si="223"/>
        <v>0.89256305008382908</v>
      </c>
      <c r="E2877" s="208">
        <f>-((C2877-C2876)/($A$3))*$E$2*'PID Reaction'!$H$4</f>
        <v>5.814252301349315</v>
      </c>
      <c r="F2877" s="208">
        <f t="shared" si="224"/>
        <v>4.2119096624136443</v>
      </c>
    </row>
    <row r="2878" spans="1:6" x14ac:dyDescent="0.25">
      <c r="A2878" s="208">
        <f t="shared" si="226"/>
        <v>0.35899999999997434</v>
      </c>
      <c r="B2878" s="208">
        <f t="shared" si="225"/>
        <v>6.2657320146591953E-3</v>
      </c>
      <c r="C2878" s="208">
        <f t="shared" si="227"/>
        <v>-0.50904141574133976</v>
      </c>
      <c r="D2878" s="208">
        <f t="shared" si="223"/>
        <v>0.97824525028676235</v>
      </c>
      <c r="E2878" s="208">
        <f>-((C2878-C2877)/($A$3))*$E$2*'PID Reaction'!$H$4</f>
        <v>5.6606055646260174</v>
      </c>
      <c r="F2878" s="208">
        <f t="shared" si="224"/>
        <v>4.2801778484687851</v>
      </c>
    </row>
    <row r="2879" spans="1:6" x14ac:dyDescent="0.25">
      <c r="A2879" s="208">
        <f t="shared" si="226"/>
        <v>0.35912499999997433</v>
      </c>
      <c r="B2879" s="208">
        <f t="shared" si="225"/>
        <v>6.2679136762241877E-3</v>
      </c>
      <c r="C2879" s="208">
        <f t="shared" si="227"/>
        <v>-0.55230078408077998</v>
      </c>
      <c r="D2879" s="208">
        <f t="shared" si="223"/>
        <v>1.0613785087993983</v>
      </c>
      <c r="E2879" s="208">
        <f>-((C2879-C2878)/($A$3))*$E$2*'PID Reaction'!$H$4</f>
        <v>5.4922094043753287</v>
      </c>
      <c r="F2879" s="208">
        <f t="shared" si="224"/>
        <v>4.3372934899481104</v>
      </c>
    </row>
    <row r="2880" spans="1:6" x14ac:dyDescent="0.25">
      <c r="A2880" s="208">
        <f t="shared" si="226"/>
        <v>0.35924999999997431</v>
      </c>
      <c r="B2880" s="208">
        <f t="shared" si="225"/>
        <v>6.2700953377891801E-3</v>
      </c>
      <c r="C2880" s="208">
        <f t="shared" si="227"/>
        <v>-0.5941210628935768</v>
      </c>
      <c r="D2880" s="208">
        <f t="shared" si="223"/>
        <v>1.1417462114051025</v>
      </c>
      <c r="E2880" s="208">
        <f>-((C2880-C2879)/($A$3))*$E$2*'PID Reaction'!$H$4</f>
        <v>5.3095025980726831</v>
      </c>
      <c r="F2880" s="208">
        <f t="shared" si="224"/>
        <v>4.3831077648256693</v>
      </c>
    </row>
    <row r="2881" spans="1:6" x14ac:dyDescent="0.25">
      <c r="A2881" s="208">
        <f t="shared" si="226"/>
        <v>0.3593749999999743</v>
      </c>
      <c r="B2881" s="208">
        <f t="shared" si="225"/>
        <v>6.2722769993541734E-3</v>
      </c>
      <c r="C2881" s="208">
        <f t="shared" si="227"/>
        <v>-0.63439328415553631</v>
      </c>
      <c r="D2881" s="208">
        <f t="shared" si="223"/>
        <v>1.2191389498930605</v>
      </c>
      <c r="E2881" s="208">
        <f>-((C2881-C2880)/($A$3))*$E$2*'PID Reaction'!$H$4</f>
        <v>5.1129612114183782</v>
      </c>
      <c r="F2881" s="208">
        <f t="shared" si="224"/>
        <v>4.4175012982158623</v>
      </c>
    </row>
    <row r="2882" spans="1:6" x14ac:dyDescent="0.25">
      <c r="A2882" s="208">
        <f t="shared" si="226"/>
        <v>0.35949999999997428</v>
      </c>
      <c r="B2882" s="208">
        <f t="shared" si="225"/>
        <v>6.2744586609191659E-3</v>
      </c>
      <c r="C2882" s="208">
        <f t="shared" si="227"/>
        <v>-0.67301251350201496</v>
      </c>
      <c r="D2882" s="208">
        <f t="shared" si="223"/>
        <v>1.2933550676973624</v>
      </c>
      <c r="E2882" s="208">
        <f>-((C2882-C2881)/($A$3))*$E$2*'PID Reaction'!$H$4</f>
        <v>4.9030973578289299</v>
      </c>
      <c r="F2882" s="208">
        <f t="shared" si="224"/>
        <v>4.4403844734182512</v>
      </c>
    </row>
    <row r="2883" spans="1:6" x14ac:dyDescent="0.25">
      <c r="A2883" s="208">
        <f t="shared" si="226"/>
        <v>0.35962499999997427</v>
      </c>
      <c r="B2883" s="208">
        <f t="shared" si="225"/>
        <v>6.2766403224841583E-3</v>
      </c>
      <c r="C2883" s="208">
        <f t="shared" si="227"/>
        <v>-0.70987812364788283</v>
      </c>
      <c r="D2883" s="208">
        <f t="shared" si="223"/>
        <v>1.3642011853390825</v>
      </c>
      <c r="E2883" s="208">
        <f>-((C2883-C2882)/($A$3))*$E$2*'PID Reaction'!$H$4</f>
        <v>4.6804578641193837</v>
      </c>
      <c r="F2883" s="208">
        <f t="shared" si="224"/>
        <v>4.4516976654264875</v>
      </c>
    </row>
    <row r="2884" spans="1:6" x14ac:dyDescent="0.25">
      <c r="A2884" s="208">
        <f t="shared" si="226"/>
        <v>0.35974999999997426</v>
      </c>
      <c r="B2884" s="208">
        <f t="shared" si="225"/>
        <v>6.2788219840491516E-3</v>
      </c>
      <c r="C2884" s="208">
        <f t="shared" si="227"/>
        <v>-0.74489405658460572</v>
      </c>
      <c r="D2884" s="208">
        <f t="shared" si="223"/>
        <v>1.4314927043009003</v>
      </c>
      <c r="E2884" s="208">
        <f>-((C2884-C2883)/($A$3))*$E$2*'PID Reaction'!$H$4</f>
        <v>4.4456228456463371</v>
      </c>
      <c r="F2884" s="208">
        <f t="shared" si="224"/>
        <v>4.4514113962885897</v>
      </c>
    </row>
    <row r="2885" spans="1:6" x14ac:dyDescent="0.25">
      <c r="A2885" s="208">
        <f t="shared" si="226"/>
        <v>0.35987499999997424</v>
      </c>
      <c r="B2885" s="208">
        <f t="shared" si="225"/>
        <v>6.281003645614144E-3</v>
      </c>
      <c r="C2885" s="208">
        <f t="shared" si="227"/>
        <v>-0.77796907387143155</v>
      </c>
      <c r="D2885" s="208">
        <f t="shared" si="223"/>
        <v>1.4950542880216848</v>
      </c>
      <c r="E2885" s="208">
        <f>-((C2885-C2884)/($A$3))*$E$2*'PID Reaction'!$H$4</f>
        <v>4.1992041947354064</v>
      </c>
      <c r="F2885" s="208">
        <f t="shared" si="224"/>
        <v>4.4395264119148612</v>
      </c>
    </row>
    <row r="2886" spans="1:6" x14ac:dyDescent="0.25">
      <c r="A2886" s="208">
        <f t="shared" si="226"/>
        <v>0.35999999999997423</v>
      </c>
      <c r="B2886" s="208">
        <f t="shared" si="225"/>
        <v>6.2831853071791365E-3</v>
      </c>
      <c r="C2886" s="208">
        <f t="shared" si="227"/>
        <v>-0.80901699436875041</v>
      </c>
      <c r="D2886" s="208">
        <f t="shared" si="223"/>
        <v>1.5547203187582024</v>
      </c>
      <c r="E2886" s="208">
        <f>-((C2886-C2885)/($A$3))*$E$2*'PID Reaction'!$H$4</f>
        <v>3.9418439863396024</v>
      </c>
      <c r="F2886" s="208">
        <f t="shared" si="224"/>
        <v>4.4160736801347413</v>
      </c>
    </row>
    <row r="2887" spans="1:6" x14ac:dyDescent="0.25">
      <c r="A2887" s="208">
        <f t="shared" si="226"/>
        <v>0.36012499999997422</v>
      </c>
      <c r="B2887" s="208">
        <f t="shared" si="225"/>
        <v>6.2853669687441289E-3</v>
      </c>
      <c r="C2887" s="208">
        <f t="shared" si="227"/>
        <v>-0.8379569187939977</v>
      </c>
      <c r="D2887" s="208">
        <f t="shared" si="223"/>
        <v>1.6103353291231772</v>
      </c>
      <c r="E2887" s="208">
        <f>-((C2887-C2886)/($A$3))*$E$2*'PID Reaction'!$H$4</f>
        <v>3.6742128050293954</v>
      </c>
      <c r="F2887" s="208">
        <f t="shared" si="224"/>
        <v>4.3811143100064918</v>
      </c>
    </row>
    <row r="2888" spans="1:6" x14ac:dyDescent="0.25">
      <c r="A2888" s="208">
        <f t="shared" si="226"/>
        <v>0.3602499999999742</v>
      </c>
      <c r="B2888" s="208">
        <f t="shared" si="225"/>
        <v>6.2875486303091222E-3</v>
      </c>
      <c r="C2888" s="208">
        <f t="shared" si="227"/>
        <v>-0.86471344051486043</v>
      </c>
      <c r="D2888" s="208">
        <f t="shared" ref="D2888:D2915" si="228">-C2888*$D$2*$H$2</f>
        <v>1.6617544071750281</v>
      </c>
      <c r="E2888" s="208">
        <f>-((C2888-C2887)/($A$3))*$E$2*'PID Reaction'!$H$4</f>
        <v>3.3970079976807326</v>
      </c>
      <c r="F2888" s="208">
        <f t="shared" ref="F2888:F2915" si="229">F2887+$F$3*(E2888-F2887)</f>
        <v>4.3347393925891824</v>
      </c>
    </row>
    <row r="2889" spans="1:6" x14ac:dyDescent="0.25">
      <c r="A2889" s="208">
        <f t="shared" si="226"/>
        <v>0.36037499999997419</v>
      </c>
      <c r="B2889" s="208">
        <f t="shared" si="225"/>
        <v>6.2897302918741146E-3</v>
      </c>
      <c r="C2889" s="208">
        <f t="shared" si="227"/>
        <v>-0.88921684203086215</v>
      </c>
      <c r="D2889" s="208">
        <f t="shared" si="228"/>
        <v>1.7088435740043892</v>
      </c>
      <c r="E2889" s="208">
        <f>-((C2889-C2888)/($A$3))*$E$2*'PID Reaction'!$H$4</f>
        <v>3.1109518564715781</v>
      </c>
      <c r="F2889" s="208">
        <f t="shared" si="229"/>
        <v>4.2770697635938548</v>
      </c>
    </row>
    <row r="2890" spans="1:6" x14ac:dyDescent="0.25">
      <c r="A2890" s="208">
        <f t="shared" si="226"/>
        <v>0.36049999999997417</v>
      </c>
      <c r="B2890" s="208">
        <f t="shared" si="225"/>
        <v>6.291911953439107E-3</v>
      </c>
      <c r="C2890" s="208">
        <f t="shared" si="227"/>
        <v>-0.91140327663109633</v>
      </c>
      <c r="D2890" s="208">
        <f t="shared" si="228"/>
        <v>1.7514801328330432</v>
      </c>
      <c r="E2890" s="208">
        <f>-((C2890-C2889)/($A$3))*$E$2*'PID Reaction'!$H$4</f>
        <v>2.8167897368457302</v>
      </c>
      <c r="F2890" s="208">
        <f t="shared" si="229"/>
        <v>4.2082556885306177</v>
      </c>
    </row>
    <row r="2891" spans="1:6" x14ac:dyDescent="0.25">
      <c r="A2891" s="208">
        <f t="shared" si="226"/>
        <v>0.36062499999997416</v>
      </c>
      <c r="B2891" s="208">
        <f t="shared" si="225"/>
        <v>6.2940936150041003E-3</v>
      </c>
      <c r="C2891" s="208">
        <f t="shared" si="227"/>
        <v>-0.93121493475496242</v>
      </c>
      <c r="D2891" s="208">
        <f t="shared" si="228"/>
        <v>1.7895529887160015</v>
      </c>
      <c r="E2891" s="208">
        <f>-((C2891-C2890)/($A$3))*$E$2*'PID Reaction'!$H$4</f>
        <v>2.5152881154060389</v>
      </c>
      <c r="F2891" s="208">
        <f t="shared" si="229"/>
        <v>4.1284764711732089</v>
      </c>
    </row>
    <row r="2892" spans="1:6" x14ac:dyDescent="0.25">
      <c r="A2892" s="208">
        <f t="shared" si="226"/>
        <v>0.36074999999997415</v>
      </c>
      <c r="B2892" s="208">
        <f t="shared" si="225"/>
        <v>6.2962752765690928E-3</v>
      </c>
      <c r="C2892" s="208">
        <f t="shared" si="227"/>
        <v>-0.9486001946221696</v>
      </c>
      <c r="D2892" s="208">
        <f t="shared" si="228"/>
        <v>1.8229629380132082</v>
      </c>
      <c r="E2892" s="208">
        <f>-((C2892-C2891)/($A$3))*$E$2*'PID Reaction'!$H$4</f>
        <v>2.2072325927406236</v>
      </c>
      <c r="F2892" s="208">
        <f t="shared" si="229"/>
        <v>4.0379399863596364</v>
      </c>
    </row>
    <row r="2893" spans="1:6" x14ac:dyDescent="0.25">
      <c r="A2893" s="208">
        <f t="shared" si="226"/>
        <v>0.36087499999997413</v>
      </c>
      <c r="B2893" s="208">
        <f t="shared" si="225"/>
        <v>6.2984569381340852E-3</v>
      </c>
      <c r="C2893" s="208">
        <f t="shared" si="227"/>
        <v>-0.96351375673992068</v>
      </c>
      <c r="D2893" s="208">
        <f t="shared" si="228"/>
        <v>1.8516229268773752</v>
      </c>
      <c r="E2893" s="208">
        <f>-((C2893-C2892)/($A$3))*$E$2*'PID Reaction'!$H$4</f>
        <v>1.8934258464696767</v>
      </c>
      <c r="F2893" s="208">
        <f t="shared" si="229"/>
        <v>3.9368821383486705</v>
      </c>
    </row>
    <row r="2894" spans="1:6" x14ac:dyDescent="0.25">
      <c r="A2894" s="208">
        <f t="shared" si="226"/>
        <v>0.36099999999997412</v>
      </c>
      <c r="B2894" s="208">
        <f t="shared" si="225"/>
        <v>6.3006385996990776E-3</v>
      </c>
      <c r="C2894" s="208">
        <f t="shared" si="227"/>
        <v>-0.97591676193644272</v>
      </c>
      <c r="D2894" s="208">
        <f t="shared" si="228"/>
        <v>1.8754582780837397</v>
      </c>
      <c r="E2894" s="208">
        <f>-((C2894-C2893)/($A$3))*$E$2*'PID Reaction'!$H$4</f>
        <v>1.5746855397504387</v>
      </c>
      <c r="F2894" s="208">
        <f t="shared" si="229"/>
        <v>3.8255662461413054</v>
      </c>
    </row>
    <row r="2895" spans="1:6" x14ac:dyDescent="0.25">
      <c r="A2895" s="208">
        <f t="shared" si="226"/>
        <v>0.36112499999997411</v>
      </c>
      <c r="B2895" s="208">
        <f t="shared" si="225"/>
        <v>6.3028202612640709E-3</v>
      </c>
      <c r="C2895" s="208">
        <f t="shared" si="227"/>
        <v>-0.98577689261343338</v>
      </c>
      <c r="D2895" s="208">
        <f t="shared" si="228"/>
        <v>1.8944068856109395</v>
      </c>
      <c r="E2895" s="208">
        <f>-((C2895-C2894)/($A$3))*$E$2*'PID Reaction'!$H$4</f>
        <v>1.2518421907507331</v>
      </c>
      <c r="F2895" s="208">
        <f t="shared" si="229"/>
        <v>3.70428235736957</v>
      </c>
    </row>
    <row r="2896" spans="1:6" x14ac:dyDescent="0.25">
      <c r="A2896" s="208">
        <f t="shared" si="226"/>
        <v>0.36124999999997409</v>
      </c>
      <c r="B2896" s="208">
        <f t="shared" si="225"/>
        <v>6.3050019228290633E-3</v>
      </c>
      <c r="C2896" s="208">
        <f t="shared" si="227"/>
        <v>-0.9930684569536814</v>
      </c>
      <c r="D2896" s="208">
        <f t="shared" si="228"/>
        <v>1.9084193764661679</v>
      </c>
      <c r="E2896" s="208">
        <f>-((C2896-C2895)/($A$3))*$E$2*'PID Reaction'!$H$4</f>
        <v>0.9257370086378891</v>
      </c>
      <c r="F2896" s="208">
        <f t="shared" si="229"/>
        <v>3.5733464925409471</v>
      </c>
    </row>
    <row r="2897" spans="1:6" x14ac:dyDescent="0.25">
      <c r="A2897" s="208">
        <f t="shared" si="226"/>
        <v>0.36137499999997408</v>
      </c>
      <c r="B2897" s="208">
        <f t="shared" si="225"/>
        <v>6.3071835843940558E-3</v>
      </c>
      <c r="C2897" s="208">
        <f t="shared" si="227"/>
        <v>-0.99777245586435059</v>
      </c>
      <c r="D2897" s="208">
        <f t="shared" si="228"/>
        <v>1.9174592393327572</v>
      </c>
      <c r="E2897" s="208">
        <f>-((C2897-C2896)/($A$3))*$E$2*'PID Reaction'!$H$4</f>
        <v>0.59721970169856076</v>
      </c>
      <c r="F2897" s="208">
        <f t="shared" si="229"/>
        <v>3.4330998216070139</v>
      </c>
    </row>
    <row r="2898" spans="1:6" x14ac:dyDescent="0.25">
      <c r="A2898" s="208">
        <f t="shared" si="226"/>
        <v>0.36149999999997406</v>
      </c>
      <c r="B2898" s="208">
        <f t="shared" si="225"/>
        <v>6.3093652459590491E-3</v>
      </c>
      <c r="C2898" s="208">
        <f t="shared" si="227"/>
        <v>-0.99987663248149428</v>
      </c>
      <c r="D2898" s="208">
        <f t="shared" si="228"/>
        <v>1.9215029197049869</v>
      </c>
      <c r="E2898" s="208">
        <f>-((C2898-C2897)/($A$3))*$E$2*'PID Reaction'!$H$4</f>
        <v>0.26714626331256192</v>
      </c>
      <c r="F2898" s="208">
        <f t="shared" si="229"/>
        <v>3.283907775001849</v>
      </c>
    </row>
    <row r="2899" spans="1:6" x14ac:dyDescent="0.25">
      <c r="A2899" s="208">
        <f t="shared" si="226"/>
        <v>0.36162499999997405</v>
      </c>
      <c r="B2899" s="208">
        <f t="shared" si="225"/>
        <v>6.3115469075240415E-3</v>
      </c>
      <c r="C2899" s="208">
        <f t="shared" si="227"/>
        <v>-0.99937550410688125</v>
      </c>
      <c r="D2899" s="208">
        <f t="shared" si="228"/>
        <v>1.9205398812623582</v>
      </c>
      <c r="E2899" s="208">
        <f>-((C2899-C2898)/($A$3))*$E$2*'PID Reaction'!$H$4</f>
        <v>-6.3623258440869607E-2</v>
      </c>
      <c r="F2899" s="208">
        <f t="shared" si="229"/>
        <v>3.1261590914669366</v>
      </c>
    </row>
    <row r="2900" spans="1:6" x14ac:dyDescent="0.25">
      <c r="A2900" s="208">
        <f t="shared" si="226"/>
        <v>0.36174999999997404</v>
      </c>
      <c r="B2900" s="208">
        <f t="shared" si="225"/>
        <v>6.3137285690890339E-3</v>
      </c>
      <c r="C2900" s="208">
        <f t="shared" si="227"/>
        <v>-0.99627037649385741</v>
      </c>
      <c r="D2900" s="208">
        <f t="shared" si="228"/>
        <v>1.9145726333233057</v>
      </c>
      <c r="E2900" s="208">
        <f>-((C2900-C2899)/($A$3))*$E$2*'PID Reaction'!$H$4</f>
        <v>-0.39422700174950659</v>
      </c>
      <c r="F2900" s="208">
        <f t="shared" si="229"/>
        <v>2.9602648051432099</v>
      </c>
    </row>
    <row r="2901" spans="1:6" x14ac:dyDescent="0.25">
      <c r="A2901" s="208">
        <f t="shared" si="226"/>
        <v>0.36187499999997402</v>
      </c>
      <c r="B2901" s="208">
        <f t="shared" si="225"/>
        <v>6.3159102306540264E-3</v>
      </c>
      <c r="C2901" s="208">
        <f t="shared" si="227"/>
        <v>-0.99056934044503175</v>
      </c>
      <c r="D2901" s="208">
        <f t="shared" si="228"/>
        <v>1.9036167243068356</v>
      </c>
      <c r="E2901" s="208">
        <f>-((C2901-C2900)/($A$3))*$E$2*'PID Reaction'!$H$4</f>
        <v>-0.72380353675890552</v>
      </c>
      <c r="F2901" s="208">
        <f t="shared" si="229"/>
        <v>2.7866571745695738</v>
      </c>
    </row>
    <row r="2902" spans="1:6" x14ac:dyDescent="0.25">
      <c r="A2902" s="208">
        <f t="shared" si="226"/>
        <v>0.36199999999997401</v>
      </c>
      <c r="B2902" s="208">
        <f t="shared" si="225"/>
        <v>6.3180918922190197E-3</v>
      </c>
      <c r="C2902" s="208">
        <f t="shared" si="227"/>
        <v>-0.98228725073067247</v>
      </c>
      <c r="D2902" s="208">
        <f t="shared" si="228"/>
        <v>1.8877007012191624</v>
      </c>
      <c r="E2902" s="208">
        <f>-((C2902-C2901)/($A$3))*$E$2*'PID Reaction'!$H$4</f>
        <v>-1.0514941101350548</v>
      </c>
      <c r="F2902" s="208">
        <f t="shared" si="229"/>
        <v>2.6057885563786596</v>
      </c>
    </row>
    <row r="2903" spans="1:6" x14ac:dyDescent="0.25">
      <c r="A2903" s="208">
        <f t="shared" si="226"/>
        <v>0.362124999999974</v>
      </c>
      <c r="B2903" s="208">
        <f t="shared" si="225"/>
        <v>6.3202735537840121E-3</v>
      </c>
      <c r="C2903" s="208">
        <f t="shared" si="227"/>
        <v>-0.97144568738274539</v>
      </c>
      <c r="D2903" s="208">
        <f t="shared" si="228"/>
        <v>1.8668660352709172</v>
      </c>
      <c r="E2903" s="208">
        <f>-((C2903-C2902)/($A$3))*$E$2*'PID Reaction'!$H$4</f>
        <v>-1.3764448826528213</v>
      </c>
      <c r="F2903" s="208">
        <f t="shared" si="229"/>
        <v>2.4181302266245459</v>
      </c>
    </row>
    <row r="2904" spans="1:6" x14ac:dyDescent="0.25">
      <c r="A2904" s="208">
        <f t="shared" si="226"/>
        <v>0.36224999999997398</v>
      </c>
      <c r="B2904" s="208">
        <f t="shared" si="225"/>
        <v>6.3224552153490045E-3</v>
      </c>
      <c r="C2904" s="208">
        <f t="shared" si="227"/>
        <v>-0.95807289946536023</v>
      </c>
      <c r="D2904" s="208">
        <f t="shared" si="228"/>
        <v>1.8411670138185614</v>
      </c>
      <c r="E2904" s="208">
        <f>-((C2904-C2903)/($A$3))*$E$2*'PID Reaction'!$H$4</f>
        <v>-1.6978091539912203</v>
      </c>
      <c r="F2904" s="208">
        <f t="shared" si="229"/>
        <v>2.2241711528130947</v>
      </c>
    </row>
    <row r="2905" spans="1:6" x14ac:dyDescent="0.25">
      <c r="A2905" s="208">
        <f t="shared" si="226"/>
        <v>0.36237499999997397</v>
      </c>
      <c r="B2905" s="208">
        <f t="shared" si="225"/>
        <v>6.3246368769139969E-3</v>
      </c>
      <c r="C2905" s="208">
        <f t="shared" si="227"/>
        <v>-0.94220373146832503</v>
      </c>
      <c r="D2905" s="208">
        <f t="shared" si="228"/>
        <v>1.8106705989119392</v>
      </c>
      <c r="E2905" s="208">
        <f>-((C2905-C2904)/($A$3))*$E$2*'PID Reaction'!$H$4</f>
        <v>-2.0147495689035879</v>
      </c>
      <c r="F2905" s="208">
        <f t="shared" si="229"/>
        <v>2.0244167198356746</v>
      </c>
    </row>
    <row r="2906" spans="1:6" x14ac:dyDescent="0.25">
      <c r="A2906" s="208">
        <f t="shared" si="226"/>
        <v>0.36249999999997395</v>
      </c>
      <c r="B2906" s="208">
        <f t="shared" si="225"/>
        <v>6.3268185384789902E-3</v>
      </c>
      <c r="C2906" s="208">
        <f t="shared" si="227"/>
        <v>-0.9238795325153587</v>
      </c>
      <c r="D2906" s="208">
        <f t="shared" si="228"/>
        <v>1.7754562528160656</v>
      </c>
      <c r="E2906" s="208">
        <f>-((C2906-C2905)/($A$3))*$E$2*'PID Reaction'!$H$4</f>
        <v>-2.3264402990686048</v>
      </c>
      <c r="F2906" s="208">
        <f t="shared" si="229"/>
        <v>1.8193874131245356</v>
      </c>
    </row>
    <row r="2907" spans="1:6" x14ac:dyDescent="0.25">
      <c r="A2907" s="208">
        <f t="shared" si="226"/>
        <v>0.36262499999997394</v>
      </c>
      <c r="B2907" s="208">
        <f t="shared" si="225"/>
        <v>6.3290002000439827E-3</v>
      </c>
      <c r="C2907" s="208">
        <f t="shared" si="227"/>
        <v>-0.90314804862377895</v>
      </c>
      <c r="D2907" s="208">
        <f t="shared" si="228"/>
        <v>1.7356157309622611</v>
      </c>
      <c r="E2907" s="208">
        <f>-((C2907-C2906)/($A$3))*$E$2*'PID Reaction'!$H$4</f>
        <v>-2.632069194874965</v>
      </c>
      <c r="F2907" s="208">
        <f t="shared" si="229"/>
        <v>1.609617462462561</v>
      </c>
    </row>
    <row r="2908" spans="1:6" x14ac:dyDescent="0.25">
      <c r="A2908" s="208">
        <f t="shared" si="226"/>
        <v>0.36274999999997393</v>
      </c>
      <c r="B2908" s="208">
        <f t="shared" si="225"/>
        <v>6.3311818616089751E-3</v>
      </c>
      <c r="C2908" s="208">
        <f t="shared" si="227"/>
        <v>-0.88006329829619734</v>
      </c>
      <c r="D2908" s="208">
        <f t="shared" si="228"/>
        <v>1.6912528428677345</v>
      </c>
      <c r="E2908" s="208">
        <f>-((C2908-C2907)/($A$3))*$E$2*'PID Reaction'!$H$4</f>
        <v>-2.9308399015897617</v>
      </c>
      <c r="F2908" s="208">
        <f t="shared" si="229"/>
        <v>1.3956534499798943</v>
      </c>
    </row>
    <row r="2909" spans="1:6" x14ac:dyDescent="0.25">
      <c r="A2909" s="208">
        <f t="shared" si="226"/>
        <v>0.36287499999997391</v>
      </c>
      <c r="B2909" s="208">
        <f t="shared" si="225"/>
        <v>6.3333635231739684E-3</v>
      </c>
      <c r="C2909" s="208">
        <f t="shared" si="227"/>
        <v>-0.85468543176842049</v>
      </c>
      <c r="D2909" s="208">
        <f t="shared" si="228"/>
        <v>1.6424831816466445</v>
      </c>
      <c r="E2909" s="208">
        <f>-((C2909-C2908)/($A$3))*$E$2*'PID Reaction'!$H$4</f>
        <v>-3.2219739343665483</v>
      </c>
      <c r="F2909" s="208">
        <f t="shared" si="229"/>
        <v>1.1780528859647268</v>
      </c>
    </row>
    <row r="2910" spans="1:6" x14ac:dyDescent="0.25">
      <c r="A2910" s="208">
        <f t="shared" si="226"/>
        <v>0.3629999999999739</v>
      </c>
      <c r="B2910" s="208">
        <f t="shared" si="225"/>
        <v>6.3355451847389608E-3</v>
      </c>
      <c r="C2910" s="208">
        <f t="shared" si="227"/>
        <v>-0.8270805742805567</v>
      </c>
      <c r="D2910" s="208">
        <f t="shared" si="228"/>
        <v>1.5894338228179172</v>
      </c>
      <c r="E2910" s="208">
        <f>-((C2910-C2909)/($A$3))*$E$2*'PID Reaction'!$H$4</f>
        <v>-3.5047127066591859</v>
      </c>
      <c r="F2910" s="208">
        <f t="shared" si="229"/>
        <v>0.95738275620067181</v>
      </c>
    </row>
    <row r="2911" spans="1:6" x14ac:dyDescent="0.25">
      <c r="A2911" s="208">
        <f t="shared" si="226"/>
        <v>0.36312499999997389</v>
      </c>
      <c r="B2911" s="208">
        <f t="shared" si="225"/>
        <v>6.3377268463039533E-3</v>
      </c>
      <c r="C2911" s="208">
        <f t="shared" si="227"/>
        <v>-0.79732065377914385</v>
      </c>
      <c r="D2911" s="208">
        <f t="shared" si="228"/>
        <v>1.532242993193532</v>
      </c>
      <c r="E2911" s="208">
        <f>-((C2911-C2910)/($A$3))*$E$2*'PID Reaction'!$H$4</f>
        <v>-3.7783195068593751</v>
      </c>
      <c r="F2911" s="208">
        <f t="shared" si="229"/>
        <v>0.73421804461240181</v>
      </c>
    </row>
    <row r="2912" spans="1:6" x14ac:dyDescent="0.25">
      <c r="A2912" s="208">
        <f t="shared" si="226"/>
        <v>0.36324999999997387</v>
      </c>
      <c r="B2912" s="208">
        <f t="shared" si="225"/>
        <v>6.3399085078689457E-3</v>
      </c>
      <c r="C2912" s="208">
        <f t="shared" si="227"/>
        <v>-0.76548321349996817</v>
      </c>
      <c r="D2912" s="208">
        <f t="shared" si="228"/>
        <v>1.4710597107114289</v>
      </c>
      <c r="E2912" s="208">
        <f>-((C2912-C2911)/($A$3))*$E$2*'PID Reaction'!$H$4</f>
        <v>-4.0420814178441438</v>
      </c>
      <c r="F2912" s="208">
        <f t="shared" si="229"/>
        <v>0.50914023507342643</v>
      </c>
    </row>
    <row r="2913" spans="1:6" x14ac:dyDescent="0.25">
      <c r="A2913" s="208">
        <f t="shared" si="226"/>
        <v>0.36337499999997386</v>
      </c>
      <c r="B2913" s="208">
        <f t="shared" si="225"/>
        <v>6.342090169433939E-3</v>
      </c>
      <c r="C2913" s="208">
        <f t="shared" si="227"/>
        <v>-0.73165120991919352</v>
      </c>
      <c r="D2913" s="208">
        <f t="shared" si="228"/>
        <v>1.4060433961501109</v>
      </c>
      <c r="E2913" s="208">
        <f>-((C2913-C2912)/($A$3))*$E$2*'PID Reaction'!$H$4</f>
        <v>-4.2953111746151489</v>
      </c>
      <c r="F2913" s="208">
        <f t="shared" si="229"/>
        <v>0.28273579627532519</v>
      </c>
    </row>
    <row r="2914" spans="1:6" x14ac:dyDescent="0.25">
      <c r="A2914" s="208">
        <f t="shared" si="226"/>
        <v>0.36349999999997384</v>
      </c>
      <c r="B2914" s="208">
        <f t="shared" si="225"/>
        <v>6.3442718309989314E-3</v>
      </c>
      <c r="C2914" s="208">
        <f t="shared" si="227"/>
        <v>-0.69591279659999161</v>
      </c>
      <c r="D2914" s="208">
        <f t="shared" si="228"/>
        <v>1.337363457738068</v>
      </c>
      <c r="E2914" s="208">
        <f>-((C2914-C2913)/($A$3))*$E$2*'PID Reaction'!$H$4</f>
        <v>-4.537348955005875</v>
      </c>
      <c r="F2914" s="208">
        <f t="shared" si="229"/>
        <v>5.5594653610747141E-2</v>
      </c>
    </row>
    <row r="2915" spans="1:6" x14ac:dyDescent="0.25">
      <c r="A2915" s="208">
        <f t="shared" si="226"/>
        <v>0.36362499999997383</v>
      </c>
      <c r="B2915" s="208">
        <f t="shared" si="225"/>
        <v>6.3464534925639238E-3</v>
      </c>
      <c r="C2915" s="208">
        <f t="shared" si="227"/>
        <v>-0.6583610944970234</v>
      </c>
      <c r="D2915" s="208">
        <f t="shared" si="228"/>
        <v>1.2651988497387099</v>
      </c>
      <c r="E2915" s="208">
        <f>-((C2915-C2914)/($A$3))*$E$2*'PID Reaction'!$H$4</f>
        <v>-4.7675640989928434</v>
      </c>
      <c r="F2915" s="208">
        <f t="shared" si="229"/>
        <v>-0.1716913479534041</v>
      </c>
    </row>
    <row r="2916" spans="1:6" x14ac:dyDescent="0.25">
      <c r="A2916" s="208"/>
      <c r="B2916" s="208"/>
      <c r="C2916" s="208"/>
      <c r="D2916" s="208"/>
      <c r="E2916" s="208"/>
    </row>
    <row r="2917" spans="1:6" x14ac:dyDescent="0.25">
      <c r="A2917" s="208"/>
      <c r="B2917" s="208"/>
      <c r="C2917" s="208"/>
      <c r="D2917" s="208"/>
      <c r="E2917" s="208"/>
    </row>
  </sheetData>
  <dataValidations count="2">
    <dataValidation type="list" allowBlank="1" showInputMessage="1" showErrorMessage="1" sqref="A2">
      <formula1>"1,2,10,50,100,500,1000,1333,2000,3000,4000,8000,16000,32000"</formula1>
    </dataValidation>
    <dataValidation type="list" allowBlank="1" showInputMessage="1" showErrorMessage="1" sqref="B2">
      <formula1>"1,2,10,15,20,25,50,65,80,100,200,400,500,600,800"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/>
  </sheetPr>
  <dimension ref="A1:A5"/>
  <sheetViews>
    <sheetView workbookViewId="0">
      <selection activeCell="A3" sqref="A3"/>
    </sheetView>
  </sheetViews>
  <sheetFormatPr defaultRowHeight="15" x14ac:dyDescent="0.25"/>
  <cols>
    <col min="1" max="16384" width="9.140625" style="31"/>
  </cols>
  <sheetData>
    <row r="1" spans="1:1" x14ac:dyDescent="0.25">
      <c r="A1" s="31" t="s">
        <v>66</v>
      </c>
    </row>
    <row r="2" spans="1:1" x14ac:dyDescent="0.25">
      <c r="A2" s="31" t="s">
        <v>67</v>
      </c>
    </row>
    <row r="4" spans="1:1" x14ac:dyDescent="0.25">
      <c r="A4" s="31" t="s">
        <v>64</v>
      </c>
    </row>
    <row r="5" spans="1:1" x14ac:dyDescent="0.25">
      <c r="A5" s="31" t="s">
        <v>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14"/>
  <sheetViews>
    <sheetView zoomScale="130" zoomScaleNormal="130" workbookViewId="0">
      <selection activeCell="C11" sqref="C11"/>
    </sheetView>
  </sheetViews>
  <sheetFormatPr defaultRowHeight="15" x14ac:dyDescent="0.25"/>
  <cols>
    <col min="1" max="1" width="16.140625" customWidth="1"/>
    <col min="2" max="2" width="12" style="37" bestFit="1" customWidth="1"/>
  </cols>
  <sheetData>
    <row r="1" spans="1:5" x14ac:dyDescent="0.25">
      <c r="E1" t="s">
        <v>84</v>
      </c>
    </row>
    <row r="2" spans="1:5" x14ac:dyDescent="0.25">
      <c r="E2" s="38">
        <f>1/(C9/1000)</f>
        <v>285.71428571428572</v>
      </c>
    </row>
    <row r="3" spans="1:5" x14ac:dyDescent="0.25">
      <c r="A3" t="s">
        <v>79</v>
      </c>
      <c r="B3" s="37" t="s">
        <v>78</v>
      </c>
      <c r="C3" s="37" t="s">
        <v>77</v>
      </c>
      <c r="E3" s="35">
        <v>2</v>
      </c>
    </row>
    <row r="4" spans="1:5" x14ac:dyDescent="0.25">
      <c r="A4" t="s">
        <v>147</v>
      </c>
      <c r="B4" s="148"/>
      <c r="C4" s="148"/>
      <c r="E4" s="35"/>
    </row>
    <row r="5" spans="1:5" x14ac:dyDescent="0.25">
      <c r="A5" t="s">
        <v>73</v>
      </c>
      <c r="B5" s="37">
        <f>1/32000</f>
        <v>3.1250000000000001E-5</v>
      </c>
      <c r="C5" s="3">
        <f>B5*1000</f>
        <v>3.125E-2</v>
      </c>
      <c r="E5" s="37">
        <f>$E$3/C5</f>
        <v>64</v>
      </c>
    </row>
    <row r="6" spans="1:5" x14ac:dyDescent="0.25">
      <c r="A6" t="s">
        <v>74</v>
      </c>
      <c r="B6" s="37">
        <f>1/16000</f>
        <v>6.2500000000000001E-5</v>
      </c>
      <c r="C6" s="3">
        <f>B6*1000</f>
        <v>6.25E-2</v>
      </c>
      <c r="E6" s="37">
        <f>$E$3/C6</f>
        <v>32</v>
      </c>
    </row>
    <row r="7" spans="1:5" x14ac:dyDescent="0.25">
      <c r="A7" t="s">
        <v>75</v>
      </c>
      <c r="B7" s="37">
        <f>1/8000</f>
        <v>1.25E-4</v>
      </c>
      <c r="C7" s="3">
        <f>B7*1000</f>
        <v>0.125</v>
      </c>
      <c r="E7" s="37">
        <f>$E$3/C7</f>
        <v>16</v>
      </c>
    </row>
    <row r="8" spans="1:5" x14ac:dyDescent="0.25">
      <c r="A8" t="s">
        <v>76</v>
      </c>
      <c r="B8" s="37">
        <f>1/4000</f>
        <v>2.5000000000000001E-4</v>
      </c>
      <c r="C8" s="3">
        <f>B8*1000</f>
        <v>0.25</v>
      </c>
      <c r="E8" s="37">
        <f>$E$3/C8</f>
        <v>8</v>
      </c>
    </row>
    <row r="9" spans="1:5" x14ac:dyDescent="0.25">
      <c r="A9" t="s">
        <v>81</v>
      </c>
      <c r="C9" s="37">
        <v>3.5</v>
      </c>
    </row>
    <row r="10" spans="1:5" x14ac:dyDescent="0.25">
      <c r="A10" t="s">
        <v>80</v>
      </c>
      <c r="C10" s="37">
        <v>4</v>
      </c>
    </row>
    <row r="11" spans="1:5" x14ac:dyDescent="0.25">
      <c r="A11" t="s">
        <v>82</v>
      </c>
      <c r="C11" s="37">
        <v>9</v>
      </c>
    </row>
    <row r="12" spans="1:5" x14ac:dyDescent="0.25">
      <c r="A12" t="s">
        <v>206</v>
      </c>
      <c r="B12" s="243"/>
      <c r="C12" s="243">
        <v>15</v>
      </c>
    </row>
    <row r="13" spans="1:5" x14ac:dyDescent="0.25">
      <c r="A13" t="s">
        <v>205</v>
      </c>
      <c r="B13" s="243"/>
      <c r="C13" s="243">
        <v>30</v>
      </c>
    </row>
    <row r="14" spans="1:5" x14ac:dyDescent="0.25">
      <c r="A14" t="s">
        <v>83</v>
      </c>
      <c r="C14" s="37">
        <v>150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8206"/>
  <sheetViews>
    <sheetView topLeftCell="A6" zoomScale="90" zoomScaleNormal="90" workbookViewId="0">
      <selection activeCell="A6" sqref="A6:I8206"/>
    </sheetView>
  </sheetViews>
  <sheetFormatPr defaultRowHeight="15" x14ac:dyDescent="0.25"/>
  <cols>
    <col min="1" max="1" width="14.85546875" customWidth="1"/>
    <col min="2" max="7" width="11.140625" customWidth="1"/>
    <col min="8" max="8" width="11" customWidth="1"/>
  </cols>
  <sheetData>
    <row r="1" spans="1:9" x14ac:dyDescent="0.25">
      <c r="A1" t="s">
        <v>97</v>
      </c>
      <c r="B1">
        <v>8000</v>
      </c>
      <c r="G1" s="1" t="s">
        <v>98</v>
      </c>
      <c r="H1">
        <v>120</v>
      </c>
      <c r="I1">
        <f>H1*2*PI()</f>
        <v>753.98223686155029</v>
      </c>
    </row>
    <row r="2" spans="1:9" x14ac:dyDescent="0.25">
      <c r="G2" s="1" t="s">
        <v>99</v>
      </c>
      <c r="H2" s="39">
        <f>2*PI()*H1/B1</f>
        <v>9.4247779607693788E-2</v>
      </c>
    </row>
    <row r="5" spans="1:9" x14ac:dyDescent="0.25">
      <c r="A5" t="s">
        <v>96</v>
      </c>
      <c r="B5" t="s">
        <v>93</v>
      </c>
      <c r="C5" t="s">
        <v>94</v>
      </c>
      <c r="D5" t="s">
        <v>95</v>
      </c>
      <c r="E5" t="s">
        <v>100</v>
      </c>
      <c r="F5" t="s">
        <v>101</v>
      </c>
      <c r="G5" t="s">
        <v>102</v>
      </c>
      <c r="H5" t="s">
        <v>28</v>
      </c>
      <c r="I5" t="s">
        <v>103</v>
      </c>
    </row>
    <row r="6" spans="1:9" x14ac:dyDescent="0.25">
      <c r="A6">
        <v>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  <row r="7" spans="1:9" x14ac:dyDescent="0.25">
      <c r="A7">
        <v>2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s="2">
        <f>H6+$H$2*(Filter_Test[[#This Row],[debug'[0']]]-H6)</f>
        <v>0</v>
      </c>
      <c r="I7" s="2">
        <f>I6+1/(1+Filter_Test[[#This Row],[debug'[1']]]/$I$1)</f>
        <v>1</v>
      </c>
    </row>
    <row r="8" spans="1:9" x14ac:dyDescent="0.25">
      <c r="A8">
        <v>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s="2">
        <f>H7+$H$2*(Filter_Test[[#This Row],[debug'[0']]]-H7)</f>
        <v>0</v>
      </c>
      <c r="I8" s="2">
        <f>I7+1/(1+Filter_Test[[#This Row],[debug'[1']]]/$I$1)</f>
        <v>2</v>
      </c>
    </row>
    <row r="9" spans="1:9" x14ac:dyDescent="0.25">
      <c r="A9">
        <v>6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s="2">
        <f>H8+$H$2*(Filter_Test[[#This Row],[debug'[0']]]-H8)</f>
        <v>0</v>
      </c>
      <c r="I9" s="2">
        <f>I8+1/(1+Filter_Test[[#This Row],[debug'[1']]]/$I$1)</f>
        <v>3</v>
      </c>
    </row>
    <row r="10" spans="1:9" x14ac:dyDescent="0.25">
      <c r="A10">
        <v>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s="2">
        <f>H9+$H$2*(Filter_Test[[#This Row],[debug'[0']]]-H9)</f>
        <v>0</v>
      </c>
      <c r="I10" s="2">
        <f>I9+1/(1+Filter_Test[[#This Row],[debug'[1']]]/$I$1)</f>
        <v>4</v>
      </c>
    </row>
    <row r="11" spans="1:9" x14ac:dyDescent="0.25">
      <c r="A11">
        <v>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s="2">
        <f>H10+$H$2*(Filter_Test[[#This Row],[debug'[0']]]-H10)</f>
        <v>0</v>
      </c>
      <c r="I11" s="2">
        <f>I10+1/(1+Filter_Test[[#This Row],[debug'[1']]]/$I$1)</f>
        <v>5</v>
      </c>
    </row>
    <row r="12" spans="1:9" x14ac:dyDescent="0.25">
      <c r="A12">
        <v>12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s="2">
        <f>H11+$H$2*(Filter_Test[[#This Row],[debug'[0']]]-H11)</f>
        <v>0</v>
      </c>
      <c r="I12" s="2">
        <f>I11+1/(1+Filter_Test[[#This Row],[debug'[1']]]/$I$1)</f>
        <v>6</v>
      </c>
    </row>
    <row r="13" spans="1:9" x14ac:dyDescent="0.25">
      <c r="A13">
        <v>14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s="2">
        <f>H12+$H$2*(Filter_Test[[#This Row],[debug'[0']]]-H12)</f>
        <v>0</v>
      </c>
      <c r="I13" s="2">
        <f>I12+1/(1+Filter_Test[[#This Row],[debug'[1']]]/$I$1)</f>
        <v>7</v>
      </c>
    </row>
    <row r="14" spans="1:9" x14ac:dyDescent="0.25">
      <c r="A14">
        <v>16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s="2">
        <f>H13+$H$2*(Filter_Test[[#This Row],[debug'[0']]]-H13)</f>
        <v>0</v>
      </c>
      <c r="I14" s="2">
        <f>I13+1/(1+Filter_Test[[#This Row],[debug'[1']]]/$I$1)</f>
        <v>8</v>
      </c>
    </row>
    <row r="15" spans="1:9" x14ac:dyDescent="0.25">
      <c r="A15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s="2">
        <f>H14+$H$2*(Filter_Test[[#This Row],[debug'[0']]]-H14)</f>
        <v>0</v>
      </c>
      <c r="I15" s="2">
        <f>I14+1/(1+Filter_Test[[#This Row],[debug'[1']]]/$I$1)</f>
        <v>9</v>
      </c>
    </row>
    <row r="16" spans="1:9" x14ac:dyDescent="0.25">
      <c r="A16">
        <v>20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s="2">
        <f>H15+$H$2*(Filter_Test[[#This Row],[debug'[0']]]-H15)</f>
        <v>0</v>
      </c>
      <c r="I16" s="2">
        <f>I15+1/(1+Filter_Test[[#This Row],[debug'[1']]]/$I$1)</f>
        <v>10</v>
      </c>
    </row>
    <row r="17" spans="1:9" x14ac:dyDescent="0.25">
      <c r="A17">
        <v>22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s="2">
        <f>H16+$H$2*(Filter_Test[[#This Row],[debug'[0']]]-H16)</f>
        <v>0</v>
      </c>
      <c r="I17" s="2">
        <f>I16+1/(1+Filter_Test[[#This Row],[debug'[1']]]/$I$1)</f>
        <v>11</v>
      </c>
    </row>
    <row r="18" spans="1:9" x14ac:dyDescent="0.25">
      <c r="A18">
        <v>24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s="2">
        <f>H17+$H$2*(Filter_Test[[#This Row],[debug'[0']]]-H17)</f>
        <v>0</v>
      </c>
      <c r="I18" s="2">
        <f>I17+1/(1+Filter_Test[[#This Row],[debug'[1']]]/$I$1)</f>
        <v>12</v>
      </c>
    </row>
    <row r="19" spans="1:9" x14ac:dyDescent="0.25">
      <c r="A19">
        <v>26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s="2">
        <f>H18+$H$2*(Filter_Test[[#This Row],[debug'[0']]]-H18)</f>
        <v>0</v>
      </c>
      <c r="I19" s="2">
        <f>I18+1/(1+Filter_Test[[#This Row],[debug'[1']]]/$I$1)</f>
        <v>13</v>
      </c>
    </row>
    <row r="20" spans="1:9" x14ac:dyDescent="0.25">
      <c r="A20">
        <v>28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s="2">
        <f>H19+$H$2*(Filter_Test[[#This Row],[debug'[0']]]-H19)</f>
        <v>0</v>
      </c>
      <c r="I20" s="2">
        <f>I19+1/(1+Filter_Test[[#This Row],[debug'[1']]]/$I$1)</f>
        <v>14</v>
      </c>
    </row>
    <row r="21" spans="1:9" x14ac:dyDescent="0.25">
      <c r="A21">
        <v>30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s="2">
        <f>H20+$H$2*(Filter_Test[[#This Row],[debug'[0']]]-H20)</f>
        <v>0</v>
      </c>
      <c r="I21" s="2">
        <f>I20+1/(1+Filter_Test[[#This Row],[debug'[1']]]/$I$1)</f>
        <v>15</v>
      </c>
    </row>
    <row r="22" spans="1:9" x14ac:dyDescent="0.25">
      <c r="A22">
        <v>32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s="2">
        <f>H21+$H$2*(Filter_Test[[#This Row],[debug'[0']]]-H21)</f>
        <v>0</v>
      </c>
      <c r="I22" s="2">
        <f>I21+1/(1+Filter_Test[[#This Row],[debug'[1']]]/$I$1)</f>
        <v>16</v>
      </c>
    </row>
    <row r="23" spans="1:9" x14ac:dyDescent="0.25">
      <c r="A23">
        <v>34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s="2">
        <f>H22+$H$2*(Filter_Test[[#This Row],[debug'[0']]]-H22)</f>
        <v>0</v>
      </c>
      <c r="I23" s="2">
        <f>I22+1/(1+Filter_Test[[#This Row],[debug'[1']]]/$I$1)</f>
        <v>17</v>
      </c>
    </row>
    <row r="24" spans="1:9" x14ac:dyDescent="0.25">
      <c r="A24">
        <v>36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s="2">
        <f>H23+$H$2*(Filter_Test[[#This Row],[debug'[0']]]-H23)</f>
        <v>0</v>
      </c>
      <c r="I24" s="2">
        <f>I23+1/(1+Filter_Test[[#This Row],[debug'[1']]]/$I$1)</f>
        <v>18</v>
      </c>
    </row>
    <row r="25" spans="1:9" x14ac:dyDescent="0.25">
      <c r="A25">
        <v>38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s="2">
        <f>H24+$H$2*(Filter_Test[[#This Row],[debug'[0']]]-H24)</f>
        <v>0</v>
      </c>
      <c r="I25" s="2">
        <f>I24+1/(1+Filter_Test[[#This Row],[debug'[1']]]/$I$1)</f>
        <v>19</v>
      </c>
    </row>
    <row r="26" spans="1:9" x14ac:dyDescent="0.25">
      <c r="A26">
        <v>40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s="2">
        <f>H25+$H$2*(Filter_Test[[#This Row],[debug'[0']]]-H25)</f>
        <v>0</v>
      </c>
      <c r="I26" s="2">
        <f>I25+1/(1+Filter_Test[[#This Row],[debug'[1']]]/$I$1)</f>
        <v>20</v>
      </c>
    </row>
    <row r="27" spans="1:9" x14ac:dyDescent="0.25">
      <c r="A27">
        <v>42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s="2">
        <f>H26+$H$2*(Filter_Test[[#This Row],[debug'[0']]]-H26)</f>
        <v>0</v>
      </c>
      <c r="I27" s="2">
        <f>I26+1/(1+Filter_Test[[#This Row],[debug'[1']]]/$I$1)</f>
        <v>21</v>
      </c>
    </row>
    <row r="28" spans="1:9" x14ac:dyDescent="0.25">
      <c r="A28">
        <v>44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s="2">
        <f>H27+$H$2*(Filter_Test[[#This Row],[debug'[0']]]-H27)</f>
        <v>0</v>
      </c>
      <c r="I28" s="2">
        <f>I27+1/(1+Filter_Test[[#This Row],[debug'[1']]]/$H$1)</f>
        <v>22</v>
      </c>
    </row>
    <row r="29" spans="1:9" x14ac:dyDescent="0.25">
      <c r="A29">
        <v>46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s="2">
        <f>H28+$H$2*(Filter_Test[[#This Row],[debug'[0']]]-H28)</f>
        <v>0</v>
      </c>
      <c r="I29" s="2">
        <f>I28+1/(1+Filter_Test[[#This Row],[debug'[1']]]/$H$1)</f>
        <v>23</v>
      </c>
    </row>
    <row r="30" spans="1:9" x14ac:dyDescent="0.25">
      <c r="A30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s="2">
        <f>H29+$H$2*(Filter_Test[[#This Row],[debug'[0']]]-H29)</f>
        <v>0</v>
      </c>
      <c r="I30" s="2">
        <f>I29+1/(1+Filter_Test[[#This Row],[debug'[1']]]/$H$1)</f>
        <v>24</v>
      </c>
    </row>
    <row r="31" spans="1:9" x14ac:dyDescent="0.25">
      <c r="A31">
        <v>50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s="2">
        <f>H30+$H$2*(Filter_Test[[#This Row],[debug'[0']]]-H30)</f>
        <v>0</v>
      </c>
      <c r="I31" s="2">
        <f>I30+1/(1+Filter_Test[[#This Row],[debug'[1']]]/$H$1)</f>
        <v>25</v>
      </c>
    </row>
    <row r="32" spans="1:9" x14ac:dyDescent="0.25">
      <c r="A32">
        <v>52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s="2">
        <f>H31+$H$2*(Filter_Test[[#This Row],[debug'[0']]]-H31)</f>
        <v>0</v>
      </c>
      <c r="I32" s="2">
        <f>I31+1/(1+Filter_Test[[#This Row],[debug'[1']]]/$H$1)</f>
        <v>26</v>
      </c>
    </row>
    <row r="33" spans="1:9" x14ac:dyDescent="0.25">
      <c r="A33">
        <v>54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s="2">
        <f>H32+$H$2*(Filter_Test[[#This Row],[debug'[0']]]-H32)</f>
        <v>0</v>
      </c>
      <c r="I33" s="2">
        <f>I32+1/(1+Filter_Test[[#This Row],[debug'[1']]]/$H$1)</f>
        <v>27</v>
      </c>
    </row>
    <row r="34" spans="1:9" x14ac:dyDescent="0.25">
      <c r="A34">
        <v>56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s="2">
        <f>H33+$H$2*(Filter_Test[[#This Row],[debug'[0']]]-H33)</f>
        <v>0</v>
      </c>
      <c r="I34" s="2">
        <f>I33+1/(1+Filter_Test[[#This Row],[debug'[1']]]/$H$1)</f>
        <v>28</v>
      </c>
    </row>
    <row r="35" spans="1:9" x14ac:dyDescent="0.25">
      <c r="A35">
        <v>58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s="2">
        <f>H34+$H$2*(Filter_Test[[#This Row],[debug'[0']]]-H34)</f>
        <v>0</v>
      </c>
      <c r="I35" s="2">
        <f>I34+1/(1+Filter_Test[[#This Row],[debug'[1']]]/$H$1)</f>
        <v>29</v>
      </c>
    </row>
    <row r="36" spans="1:9" x14ac:dyDescent="0.25">
      <c r="A36">
        <v>60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s="2">
        <f>H35+$H$2*(Filter_Test[[#This Row],[debug'[0']]]-H35)</f>
        <v>0</v>
      </c>
      <c r="I36" s="2">
        <f>I35+1/(1+Filter_Test[[#This Row],[debug'[1']]]/$H$1)</f>
        <v>30</v>
      </c>
    </row>
    <row r="37" spans="1:9" x14ac:dyDescent="0.25">
      <c r="A37">
        <v>62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s="2">
        <f>H36+$H$2*(Filter_Test[[#This Row],[debug'[0']]]-H36)</f>
        <v>0</v>
      </c>
      <c r="I37" s="2">
        <f>I36+1/(1+Filter_Test[[#This Row],[debug'[1']]]/$H$1)</f>
        <v>31</v>
      </c>
    </row>
    <row r="38" spans="1:9" x14ac:dyDescent="0.25">
      <c r="A38">
        <v>64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s="2">
        <f>H37+$H$2*(Filter_Test[[#This Row],[debug'[0']]]-H37)</f>
        <v>0</v>
      </c>
      <c r="I38" s="2">
        <f>I37+1/(1+Filter_Test[[#This Row],[debug'[1']]]/$H$1)</f>
        <v>32</v>
      </c>
    </row>
    <row r="39" spans="1:9" x14ac:dyDescent="0.25">
      <c r="A39">
        <v>66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s="2">
        <f>H38+$H$2*(Filter_Test[[#This Row],[debug'[0']]]-H38)</f>
        <v>0</v>
      </c>
      <c r="I39" s="2">
        <f>I38+1/(1+Filter_Test[[#This Row],[debug'[1']]]/$H$1)</f>
        <v>33</v>
      </c>
    </row>
    <row r="40" spans="1:9" x14ac:dyDescent="0.25">
      <c r="A40">
        <v>68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s="2">
        <f>H39+$H$2*(Filter_Test[[#This Row],[debug'[0']]]-H39)</f>
        <v>0</v>
      </c>
      <c r="I40" s="2">
        <f>I39+1/(1+Filter_Test[[#This Row],[debug'[1']]]/$H$1)</f>
        <v>34</v>
      </c>
    </row>
    <row r="41" spans="1:9" x14ac:dyDescent="0.25">
      <c r="A41">
        <v>70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s="2">
        <f>H40+$H$2*(Filter_Test[[#This Row],[debug'[0']]]-H40)</f>
        <v>0</v>
      </c>
      <c r="I41" s="2">
        <f>I40+1/(1+Filter_Test[[#This Row],[debug'[1']]]/$H$1)</f>
        <v>35</v>
      </c>
    </row>
    <row r="42" spans="1:9" x14ac:dyDescent="0.25">
      <c r="A42">
        <v>72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s="2">
        <f>H41+$H$2*(Filter_Test[[#This Row],[debug'[0']]]-H41)</f>
        <v>0</v>
      </c>
      <c r="I42" s="2">
        <f>I41+1/(1+Filter_Test[[#This Row],[debug'[1']]]/$H$1)</f>
        <v>36</v>
      </c>
    </row>
    <row r="43" spans="1:9" x14ac:dyDescent="0.25">
      <c r="A43">
        <v>74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s="2">
        <f>H42+$H$2*(Filter_Test[[#This Row],[debug'[0']]]-H42)</f>
        <v>0</v>
      </c>
      <c r="I43" s="2">
        <f>I42+1/(1+Filter_Test[[#This Row],[debug'[1']]]/$H$1)</f>
        <v>37</v>
      </c>
    </row>
    <row r="44" spans="1:9" x14ac:dyDescent="0.25">
      <c r="A44">
        <v>76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s="2">
        <f>H43+$H$2*(Filter_Test[[#This Row],[debug'[0']]]-H43)</f>
        <v>0</v>
      </c>
      <c r="I44" s="2">
        <f>I43+1/(1+Filter_Test[[#This Row],[debug'[1']]]/$H$1)</f>
        <v>38</v>
      </c>
    </row>
    <row r="45" spans="1:9" x14ac:dyDescent="0.25">
      <c r="A45">
        <v>78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s="2">
        <f>H44+$H$2*(Filter_Test[[#This Row],[debug'[0']]]-H44)</f>
        <v>0</v>
      </c>
      <c r="I45" s="2">
        <f>I44+1/(1+Filter_Test[[#This Row],[debug'[1']]]/$H$1)</f>
        <v>39</v>
      </c>
    </row>
    <row r="46" spans="1:9" x14ac:dyDescent="0.25">
      <c r="A46">
        <v>80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s="2">
        <f>H45+$H$2*(Filter_Test[[#This Row],[debug'[0']]]-H45)</f>
        <v>0</v>
      </c>
      <c r="I46" s="2">
        <f>I45+1/(1+Filter_Test[[#This Row],[debug'[1']]]/$H$1)</f>
        <v>40</v>
      </c>
    </row>
    <row r="47" spans="1:9" x14ac:dyDescent="0.25">
      <c r="A47">
        <v>82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s="2">
        <f>H46+$H$2*(Filter_Test[[#This Row],[debug'[0']]]-H46)</f>
        <v>0</v>
      </c>
      <c r="I47" s="2">
        <f>I46+1/(1+Filter_Test[[#This Row],[debug'[1']]]/$H$1)</f>
        <v>41</v>
      </c>
    </row>
    <row r="48" spans="1:9" x14ac:dyDescent="0.25">
      <c r="A48">
        <v>84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s="2">
        <f>H47+$H$2*(Filter_Test[[#This Row],[debug'[0']]]-H47)</f>
        <v>0</v>
      </c>
      <c r="I48" s="2">
        <f>I47+1/(1+Filter_Test[[#This Row],[debug'[1']]]/$H$1)</f>
        <v>42</v>
      </c>
    </row>
    <row r="49" spans="1:9" x14ac:dyDescent="0.25">
      <c r="A49">
        <v>86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s="2">
        <f>H48+$H$2*(Filter_Test[[#This Row],[debug'[0']]]-H48)</f>
        <v>0</v>
      </c>
      <c r="I49" s="2">
        <f>I48+1/(1+Filter_Test[[#This Row],[debug'[1']]]/$H$1)</f>
        <v>43</v>
      </c>
    </row>
    <row r="50" spans="1:9" x14ac:dyDescent="0.25">
      <c r="A50">
        <v>88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s="2">
        <f>H49+$H$2*(Filter_Test[[#This Row],[debug'[0']]]-H49)</f>
        <v>0</v>
      </c>
      <c r="I50" s="2">
        <f>I49+1/(1+Filter_Test[[#This Row],[debug'[1']]]/$H$1)</f>
        <v>44</v>
      </c>
    </row>
    <row r="51" spans="1:9" x14ac:dyDescent="0.25">
      <c r="A51">
        <v>90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s="2">
        <f>H50+$H$2*(Filter_Test[[#This Row],[debug'[0']]]-H50)</f>
        <v>0</v>
      </c>
      <c r="I51" s="2">
        <f>I50+1/(1+Filter_Test[[#This Row],[debug'[1']]]/$H$1)</f>
        <v>45</v>
      </c>
    </row>
    <row r="52" spans="1:9" x14ac:dyDescent="0.25">
      <c r="A52">
        <v>92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s="2">
        <f>H51+$H$2*(Filter_Test[[#This Row],[debug'[0']]]-H51)</f>
        <v>0</v>
      </c>
      <c r="I52" s="2">
        <f>I51+1/(1+Filter_Test[[#This Row],[debug'[1']]]/$H$1)</f>
        <v>46</v>
      </c>
    </row>
    <row r="53" spans="1:9" x14ac:dyDescent="0.25">
      <c r="A53">
        <v>94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s="2">
        <f>H52+$H$2*(Filter_Test[[#This Row],[debug'[0']]]-H52)</f>
        <v>0</v>
      </c>
      <c r="I53" s="2">
        <f>I52+1/(1+Filter_Test[[#This Row],[debug'[1']]]/$H$1)</f>
        <v>47</v>
      </c>
    </row>
    <row r="54" spans="1:9" x14ac:dyDescent="0.25">
      <c r="A54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s="2">
        <f>H53+$H$2*(Filter_Test[[#This Row],[debug'[0']]]-H53)</f>
        <v>0</v>
      </c>
      <c r="I54" s="2">
        <f>I53+1/(1+Filter_Test[[#This Row],[debug'[1']]]/$H$1)</f>
        <v>48</v>
      </c>
    </row>
    <row r="55" spans="1:9" x14ac:dyDescent="0.25">
      <c r="A55">
        <v>98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s="2">
        <f>H54+$H$2*(Filter_Test[[#This Row],[debug'[0']]]-H54)</f>
        <v>0</v>
      </c>
      <c r="I55" s="2">
        <f>I54+1/(1+Filter_Test[[#This Row],[debug'[1']]]/$H$1)</f>
        <v>49</v>
      </c>
    </row>
    <row r="56" spans="1:9" x14ac:dyDescent="0.25">
      <c r="A56">
        <v>100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s="2">
        <f>H55+$H$2*(Filter_Test[[#This Row],[debug'[0']]]-H55)</f>
        <v>0</v>
      </c>
      <c r="I56" s="2">
        <f>I55+1/(1+Filter_Test[[#This Row],[debug'[1']]]/$H$1)</f>
        <v>50</v>
      </c>
    </row>
    <row r="57" spans="1:9" x14ac:dyDescent="0.25">
      <c r="A57">
        <v>102</v>
      </c>
      <c r="B57">
        <v>1</v>
      </c>
      <c r="C57">
        <v>0</v>
      </c>
      <c r="D57">
        <v>0</v>
      </c>
      <c r="E57">
        <v>0</v>
      </c>
      <c r="F57">
        <v>0</v>
      </c>
      <c r="G57">
        <v>0</v>
      </c>
      <c r="H57" s="2">
        <f>H56+$H$2*(Filter_Test[[#This Row],[debug'[0']]]-H56)</f>
        <v>9.4247779607693788E-2</v>
      </c>
      <c r="I57" s="2">
        <f>I56+1/(1+Filter_Test[[#This Row],[debug'[1']]]/$H$1)</f>
        <v>51</v>
      </c>
    </row>
    <row r="58" spans="1:9" x14ac:dyDescent="0.25">
      <c r="A58">
        <v>104</v>
      </c>
      <c r="B58">
        <v>1</v>
      </c>
      <c r="C58">
        <v>0</v>
      </c>
      <c r="D58">
        <v>0</v>
      </c>
      <c r="E58">
        <v>0</v>
      </c>
      <c r="F58">
        <v>0</v>
      </c>
      <c r="G58">
        <v>0</v>
      </c>
      <c r="H58" s="2">
        <f>H57+$H$2*(Filter_Test[[#This Row],[debug'[0']]]-H57)</f>
        <v>0.17961291525440715</v>
      </c>
      <c r="I58" s="2">
        <f>I57+1/(1+Filter_Test[[#This Row],[debug'[1']]]/$H$1)</f>
        <v>52</v>
      </c>
    </row>
    <row r="59" spans="1:9" x14ac:dyDescent="0.25">
      <c r="A59">
        <v>106</v>
      </c>
      <c r="B59">
        <v>1</v>
      </c>
      <c r="C59">
        <v>0</v>
      </c>
      <c r="D59">
        <v>0</v>
      </c>
      <c r="E59">
        <v>0</v>
      </c>
      <c r="F59">
        <v>0</v>
      </c>
      <c r="G59">
        <v>0</v>
      </c>
      <c r="H59" s="2">
        <f>H58+$H$2*(Filter_Test[[#This Row],[debug'[0']]]-H58)</f>
        <v>0.25693257641050821</v>
      </c>
      <c r="I59" s="2">
        <f>I58+1/(1+Filter_Test[[#This Row],[debug'[1']]]/$H$1)</f>
        <v>53</v>
      </c>
    </row>
    <row r="60" spans="1:9" x14ac:dyDescent="0.25">
      <c r="A60">
        <v>108</v>
      </c>
      <c r="B60">
        <v>1</v>
      </c>
      <c r="C60">
        <v>0</v>
      </c>
      <c r="D60">
        <v>0</v>
      </c>
      <c r="E60">
        <v>0</v>
      </c>
      <c r="F60">
        <v>0</v>
      </c>
      <c r="G60">
        <v>0</v>
      </c>
      <c r="H60" s="2">
        <f>H59+$H$2*(Filter_Test[[#This Row],[debug'[0']]]-H59)</f>
        <v>0.32696503118262749</v>
      </c>
      <c r="I60" s="2">
        <f>I59+1/(1+Filter_Test[[#This Row],[debug'[1']]]/$H$1)</f>
        <v>54</v>
      </c>
    </row>
    <row r="61" spans="1:9" x14ac:dyDescent="0.25">
      <c r="A61">
        <v>110</v>
      </c>
      <c r="B61">
        <v>1</v>
      </c>
      <c r="C61">
        <v>0</v>
      </c>
      <c r="D61">
        <v>0</v>
      </c>
      <c r="E61">
        <v>0</v>
      </c>
      <c r="F61">
        <v>0</v>
      </c>
      <c r="G61">
        <v>0</v>
      </c>
      <c r="H61" s="2">
        <f>H60+$H$2*(Filter_Test[[#This Row],[debug'[0']]]-H60)</f>
        <v>0.39039708259199823</v>
      </c>
      <c r="I61" s="2">
        <f>I60+1/(1+Filter_Test[[#This Row],[debug'[1']]]/$H$1)</f>
        <v>55</v>
      </c>
    </row>
    <row r="62" spans="1:9" x14ac:dyDescent="0.25">
      <c r="A62">
        <v>112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s="2">
        <f>H61+$H$2*(Filter_Test[[#This Row],[debug'[0']]]-H61)</f>
        <v>0.35360302439238095</v>
      </c>
      <c r="I62" s="2">
        <f>I61+1/(1+Filter_Test[[#This Row],[debug'[1']]]/$H$1)</f>
        <v>56</v>
      </c>
    </row>
    <row r="63" spans="1:9" x14ac:dyDescent="0.25">
      <c r="A63">
        <v>114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s="2">
        <f>H62+$H$2*(Filter_Test[[#This Row],[debug'[0']]]-H62)</f>
        <v>0.32027672448083389</v>
      </c>
      <c r="I63" s="2">
        <f>I62+1/(1+Filter_Test[[#This Row],[debug'[1']]]/$H$1)</f>
        <v>57</v>
      </c>
    </row>
    <row r="64" spans="1:9" x14ac:dyDescent="0.25">
      <c r="A64">
        <v>116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s="2">
        <f>H63+$H$2*(Filter_Test[[#This Row],[debug'[0']]]-H63)</f>
        <v>0.2900913543384902</v>
      </c>
      <c r="I64" s="2">
        <f>I63+1/(1+Filter_Test[[#This Row],[debug'[1']]]/$H$1)</f>
        <v>58</v>
      </c>
    </row>
    <row r="65" spans="1:9" x14ac:dyDescent="0.25">
      <c r="A65">
        <v>118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s="2">
        <f>H64+$H$2*(Filter_Test[[#This Row],[debug'[0']]]-H64)</f>
        <v>0.26275088830869875</v>
      </c>
      <c r="I65" s="2">
        <f>I64+1/(1+Filter_Test[[#This Row],[debug'[1']]]/$H$1)</f>
        <v>59</v>
      </c>
    </row>
    <row r="66" spans="1:9" x14ac:dyDescent="0.25">
      <c r="A66">
        <v>120</v>
      </c>
      <c r="B66">
        <v>-1</v>
      </c>
      <c r="C66">
        <v>0</v>
      </c>
      <c r="D66">
        <v>0</v>
      </c>
      <c r="E66">
        <v>0</v>
      </c>
      <c r="F66">
        <v>0</v>
      </c>
      <c r="G66">
        <v>0</v>
      </c>
      <c r="H66" s="2">
        <f>H65+$H$2*(Filter_Test[[#This Row],[debug'[0']]]-H65)</f>
        <v>0.14373942088796096</v>
      </c>
      <c r="I66" s="2">
        <f>I65+1/(1+Filter_Test[[#This Row],[debug'[1']]]/$H$1)</f>
        <v>60</v>
      </c>
    </row>
    <row r="67" spans="1:9" x14ac:dyDescent="0.25">
      <c r="A67">
        <v>122</v>
      </c>
      <c r="B67">
        <v>-1</v>
      </c>
      <c r="C67">
        <v>0</v>
      </c>
      <c r="D67">
        <v>0</v>
      </c>
      <c r="E67">
        <v>0</v>
      </c>
      <c r="F67">
        <v>0</v>
      </c>
      <c r="G67">
        <v>0</v>
      </c>
      <c r="H67" s="2">
        <f>H66+$H$2*(Filter_Test[[#This Row],[debug'[0']]]-H66)</f>
        <v>3.5944520019481091E-2</v>
      </c>
      <c r="I67" s="2">
        <f>I66+1/(1+Filter_Test[[#This Row],[debug'[1']]]/$H$1)</f>
        <v>61</v>
      </c>
    </row>
    <row r="68" spans="1:9" x14ac:dyDescent="0.25">
      <c r="A68">
        <v>124</v>
      </c>
      <c r="B68">
        <v>-1</v>
      </c>
      <c r="C68">
        <v>0</v>
      </c>
      <c r="D68">
        <v>0</v>
      </c>
      <c r="E68">
        <v>0</v>
      </c>
      <c r="F68">
        <v>0</v>
      </c>
      <c r="G68">
        <v>0</v>
      </c>
      <c r="H68" s="2">
        <f>H67+$H$2*(Filter_Test[[#This Row],[debug'[0']]]-H67)</f>
        <v>-6.1690950789113075E-2</v>
      </c>
      <c r="I68" s="2">
        <f>I67+1/(1+Filter_Test[[#This Row],[debug'[1']]]/$H$1)</f>
        <v>62</v>
      </c>
    </row>
    <row r="69" spans="1:9" x14ac:dyDescent="0.25">
      <c r="A69">
        <v>126</v>
      </c>
      <c r="B69">
        <v>-1</v>
      </c>
      <c r="C69">
        <v>0</v>
      </c>
      <c r="D69">
        <v>0</v>
      </c>
      <c r="E69">
        <v>0</v>
      </c>
      <c r="F69">
        <v>0</v>
      </c>
      <c r="G69">
        <v>0</v>
      </c>
      <c r="H69" s="2">
        <f>H68+$H$2*(Filter_Test[[#This Row],[debug'[0']]]-H68)</f>
        <v>-0.15012449526304544</v>
      </c>
      <c r="I69" s="2">
        <f>I68+1/(1+Filter_Test[[#This Row],[debug'[1']]]/$H$1)</f>
        <v>63</v>
      </c>
    </row>
    <row r="70" spans="1:9" x14ac:dyDescent="0.25">
      <c r="A70">
        <v>128</v>
      </c>
      <c r="B70">
        <v>-1</v>
      </c>
      <c r="C70">
        <v>0</v>
      </c>
      <c r="D70">
        <v>0</v>
      </c>
      <c r="E70">
        <v>0</v>
      </c>
      <c r="F70">
        <v>0</v>
      </c>
      <c r="G70">
        <v>0</v>
      </c>
      <c r="H70" s="2">
        <f>H69+$H$2*(Filter_Test[[#This Row],[debug'[0']]]-H69)</f>
        <v>-0.23022337452747146</v>
      </c>
      <c r="I70" s="2">
        <f>I69+1/(1+Filter_Test[[#This Row],[debug'[1']]]/$H$1)</f>
        <v>64</v>
      </c>
    </row>
    <row r="71" spans="1:9" x14ac:dyDescent="0.25">
      <c r="A71">
        <v>130</v>
      </c>
      <c r="B71">
        <v>-1</v>
      </c>
      <c r="C71">
        <v>0</v>
      </c>
      <c r="D71">
        <v>0</v>
      </c>
      <c r="E71">
        <v>0</v>
      </c>
      <c r="F71">
        <v>0</v>
      </c>
      <c r="G71">
        <v>0</v>
      </c>
      <c r="H71" s="2">
        <f>H70+$H$2*(Filter_Test[[#This Row],[debug'[0']]]-H70)</f>
        <v>-0.30277311227216058</v>
      </c>
      <c r="I71" s="2">
        <f>I70+1/(1+Filter_Test[[#This Row],[debug'[1']]]/$H$1)</f>
        <v>65</v>
      </c>
    </row>
    <row r="72" spans="1:9" x14ac:dyDescent="0.25">
      <c r="A72">
        <v>132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s="2">
        <f>H71+$H$2*(Filter_Test[[#This Row],[debug'[0']]]-H71)</f>
        <v>-0.27423741871559848</v>
      </c>
      <c r="I72" s="2">
        <f>I71+1/(1+Filter_Test[[#This Row],[debug'[1']]]/$H$1)</f>
        <v>66</v>
      </c>
    </row>
    <row r="73" spans="1:9" x14ac:dyDescent="0.25">
      <c r="A73">
        <v>134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s="2">
        <f>H72+$H$2*(Filter_Test[[#This Row],[debug'[0']]]-H72)</f>
        <v>-0.24839115091630792</v>
      </c>
      <c r="I73" s="2">
        <f>I72+1/(1+Filter_Test[[#This Row],[debug'[1']]]/$H$1)</f>
        <v>67</v>
      </c>
    </row>
    <row r="74" spans="1:9" x14ac:dyDescent="0.25">
      <c r="A74">
        <v>136</v>
      </c>
      <c r="B74">
        <v>1</v>
      </c>
      <c r="C74">
        <v>0</v>
      </c>
      <c r="D74">
        <v>0</v>
      </c>
      <c r="E74">
        <v>0</v>
      </c>
      <c r="F74">
        <v>0</v>
      </c>
      <c r="G74">
        <v>0</v>
      </c>
      <c r="H74" s="2">
        <f>H73+$H$2*(Filter_Test[[#This Row],[debug'[0']]]-H73)</f>
        <v>-0.13073305686055253</v>
      </c>
      <c r="I74" s="2">
        <f>I73+1/(1+Filter_Test[[#This Row],[debug'[1']]]/$H$1)</f>
        <v>68</v>
      </c>
    </row>
    <row r="75" spans="1:9" x14ac:dyDescent="0.25">
      <c r="A75">
        <v>138</v>
      </c>
      <c r="B75">
        <v>1</v>
      </c>
      <c r="C75">
        <v>0</v>
      </c>
      <c r="D75">
        <v>0</v>
      </c>
      <c r="E75">
        <v>0</v>
      </c>
      <c r="F75">
        <v>0</v>
      </c>
      <c r="G75">
        <v>0</v>
      </c>
      <c r="H75" s="2">
        <f>H74+$H$2*(Filter_Test[[#This Row],[debug'[0']]]-H74)</f>
        <v>-2.4163976922425293E-2</v>
      </c>
      <c r="I75" s="2">
        <f>I74+1/(1+Filter_Test[[#This Row],[debug'[1']]]/$H$1)</f>
        <v>69</v>
      </c>
    </row>
    <row r="76" spans="1:9" x14ac:dyDescent="0.25">
      <c r="A76">
        <v>140</v>
      </c>
      <c r="B76">
        <v>1</v>
      </c>
      <c r="C76">
        <v>0</v>
      </c>
      <c r="D76">
        <v>0</v>
      </c>
      <c r="E76">
        <v>0</v>
      </c>
      <c r="F76">
        <v>0</v>
      </c>
      <c r="G76">
        <v>0</v>
      </c>
      <c r="H76" s="2">
        <f>H75+$H$2*(Filter_Test[[#This Row],[debug'[0']]]-H75)</f>
        <v>7.2361203856698642E-2</v>
      </c>
      <c r="I76" s="2">
        <f>I75+1/(1+Filter_Test[[#This Row],[debug'[1']]]/$H$1)</f>
        <v>70</v>
      </c>
    </row>
    <row r="77" spans="1:9" x14ac:dyDescent="0.25">
      <c r="A77">
        <v>142</v>
      </c>
      <c r="B77">
        <v>1</v>
      </c>
      <c r="C77">
        <v>0</v>
      </c>
      <c r="D77">
        <v>0</v>
      </c>
      <c r="E77">
        <v>0</v>
      </c>
      <c r="F77">
        <v>0</v>
      </c>
      <c r="G77">
        <v>0</v>
      </c>
      <c r="H77" s="2">
        <f>H76+$H$2*(Filter_Test[[#This Row],[debug'[0']]]-H76)</f>
        <v>0.1597891006711589</v>
      </c>
      <c r="I77" s="2">
        <f>I76+1/(1+Filter_Test[[#This Row],[debug'[1']]]/$H$1)</f>
        <v>71</v>
      </c>
    </row>
    <row r="78" spans="1:9" x14ac:dyDescent="0.25">
      <c r="A78">
        <v>144</v>
      </c>
      <c r="B78">
        <v>1</v>
      </c>
      <c r="C78">
        <v>0</v>
      </c>
      <c r="D78">
        <v>0</v>
      </c>
      <c r="E78">
        <v>0</v>
      </c>
      <c r="F78">
        <v>0</v>
      </c>
      <c r="G78">
        <v>0</v>
      </c>
      <c r="H78" s="2">
        <f>H77+$H$2*(Filter_Test[[#This Row],[debug'[0']]]-H77)</f>
        <v>0.2389771123350857</v>
      </c>
      <c r="I78" s="2">
        <f>I77+1/(1+Filter_Test[[#This Row],[debug'[1']]]/$H$1)</f>
        <v>72</v>
      </c>
    </row>
    <row r="79" spans="1:9" x14ac:dyDescent="0.25">
      <c r="A79">
        <v>146</v>
      </c>
      <c r="B79">
        <v>1</v>
      </c>
      <c r="C79">
        <v>0</v>
      </c>
      <c r="D79">
        <v>0</v>
      </c>
      <c r="E79">
        <v>0</v>
      </c>
      <c r="F79">
        <v>0</v>
      </c>
      <c r="G79">
        <v>0</v>
      </c>
      <c r="H79" s="2">
        <f>H78+$H$2*(Filter_Test[[#This Row],[debug'[0']]]-H78)</f>
        <v>0.31070182972813926</v>
      </c>
      <c r="I79" s="2">
        <f>I78+1/(1+Filter_Test[[#This Row],[debug'[1']]]/$H$1)</f>
        <v>73</v>
      </c>
    </row>
    <row r="80" spans="1:9" x14ac:dyDescent="0.25">
      <c r="A80">
        <v>148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s="2">
        <f>H79+$H$2*(Filter_Test[[#This Row],[debug'[0']]]-H79)</f>
        <v>0.28141887215621436</v>
      </c>
      <c r="I80" s="2">
        <f>I79+1/(1+Filter_Test[[#This Row],[debug'[1']]]/$H$1)</f>
        <v>74</v>
      </c>
    </row>
    <row r="81" spans="1:9" x14ac:dyDescent="0.25">
      <c r="A81">
        <v>150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s="2">
        <f>H80+$H$2*(Filter_Test[[#This Row],[debug'[0']]]-H80)</f>
        <v>0.25489576831578969</v>
      </c>
      <c r="I81" s="2">
        <f>I80+1/(1+Filter_Test[[#This Row],[debug'[1']]]/$H$1)</f>
        <v>75</v>
      </c>
    </row>
    <row r="82" spans="1:9" x14ac:dyDescent="0.25">
      <c r="A82">
        <v>152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s="2">
        <f>H81+$H$2*(Filter_Test[[#This Row],[debug'[0']]]-H81)</f>
        <v>0.23087240812062937</v>
      </c>
      <c r="I82" s="2">
        <f>I81+1/(1+Filter_Test[[#This Row],[debug'[1']]]/$H$1)</f>
        <v>76</v>
      </c>
    </row>
    <row r="83" spans="1:9" x14ac:dyDescent="0.25">
      <c r="A83">
        <v>154</v>
      </c>
      <c r="B83">
        <v>-1</v>
      </c>
      <c r="C83">
        <v>0</v>
      </c>
      <c r="D83">
        <v>0</v>
      </c>
      <c r="E83">
        <v>0</v>
      </c>
      <c r="F83">
        <v>0</v>
      </c>
      <c r="G83">
        <v>0</v>
      </c>
      <c r="H83" s="2">
        <f>H82+$H$2*(Filter_Test[[#This Row],[debug'[0']]]-H82)</f>
        <v>0.11486541667488497</v>
      </c>
      <c r="I83" s="2">
        <f>I82+1/(1+Filter_Test[[#This Row],[debug'[1']]]/$H$1)</f>
        <v>77</v>
      </c>
    </row>
    <row r="84" spans="1:9" x14ac:dyDescent="0.25">
      <c r="A84">
        <v>156</v>
      </c>
      <c r="B84">
        <v>-1</v>
      </c>
      <c r="C84">
        <v>0</v>
      </c>
      <c r="D84">
        <v>0</v>
      </c>
      <c r="E84">
        <v>0</v>
      </c>
      <c r="F84">
        <v>0</v>
      </c>
      <c r="G84">
        <v>0</v>
      </c>
      <c r="H84" s="2">
        <f>H83+$H$2*(Filter_Test[[#This Row],[debug'[0']]]-H83)</f>
        <v>9.7918265918706948E-3</v>
      </c>
      <c r="I84" s="2">
        <f>I83+1/(1+Filter_Test[[#This Row],[debug'[1']]]/$H$1)</f>
        <v>78</v>
      </c>
    </row>
    <row r="85" spans="1:9" x14ac:dyDescent="0.25">
      <c r="A85">
        <v>158</v>
      </c>
      <c r="B85">
        <v>-1</v>
      </c>
      <c r="C85">
        <v>0</v>
      </c>
      <c r="D85">
        <v>0</v>
      </c>
      <c r="E85">
        <v>0</v>
      </c>
      <c r="F85">
        <v>0</v>
      </c>
      <c r="G85">
        <v>0</v>
      </c>
      <c r="H85" s="2">
        <f>H84+$H$2*(Filter_Test[[#This Row],[debug'[0']]]-H84)</f>
        <v>-8.537881093041047E-2</v>
      </c>
      <c r="I85" s="2">
        <f>I84+1/(1+Filter_Test[[#This Row],[debug'[1']]]/$H$1)</f>
        <v>79</v>
      </c>
    </row>
    <row r="86" spans="1:9" x14ac:dyDescent="0.25">
      <c r="A86">
        <v>160</v>
      </c>
      <c r="B86">
        <v>-1</v>
      </c>
      <c r="C86">
        <v>0</v>
      </c>
      <c r="D86">
        <v>-1</v>
      </c>
      <c r="E86">
        <v>0</v>
      </c>
      <c r="F86">
        <v>0</v>
      </c>
      <c r="G86">
        <v>0</v>
      </c>
      <c r="H86" s="2">
        <f>H85+$H$2*(Filter_Test[[#This Row],[debug'[0']]]-H85)</f>
        <v>-0.17157982718236797</v>
      </c>
      <c r="I86" s="2">
        <f>I85+1/(1+Filter_Test[[#This Row],[debug'[1']]]/$H$1)</f>
        <v>80</v>
      </c>
    </row>
    <row r="87" spans="1:9" x14ac:dyDescent="0.25">
      <c r="A87">
        <v>162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s="2">
        <f>H86+$H$2*(Filter_Test[[#This Row],[debug'[0']]]-H86)</f>
        <v>-0.15540880944495797</v>
      </c>
      <c r="I87" s="2">
        <f>I86+1/(1+Filter_Test[[#This Row],[debug'[1']]]/$H$1)</f>
        <v>81</v>
      </c>
    </row>
    <row r="88" spans="1:9" x14ac:dyDescent="0.25">
      <c r="A88">
        <v>164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s="2">
        <f>H87+$H$2*(Filter_Test[[#This Row],[debug'[0']]]-H87)</f>
        <v>-0.1407618742232955</v>
      </c>
      <c r="I88" s="2">
        <f>I87+1/(1+Filter_Test[[#This Row],[debug'[1']]]/$H$1)</f>
        <v>82</v>
      </c>
    </row>
    <row r="89" spans="1:9" x14ac:dyDescent="0.25">
      <c r="A89">
        <v>166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s="2">
        <f>H88+$H$2*(Filter_Test[[#This Row],[debug'[0']]]-H88)</f>
        <v>-0.12749538012433242</v>
      </c>
      <c r="I89" s="2">
        <f>I88+1/(1+Filter_Test[[#This Row],[debug'[1']]]/$H$1)</f>
        <v>83</v>
      </c>
    </row>
    <row r="90" spans="1:9" x14ac:dyDescent="0.25">
      <c r="A90">
        <v>168</v>
      </c>
      <c r="B90">
        <v>1</v>
      </c>
      <c r="C90">
        <v>0</v>
      </c>
      <c r="D90">
        <v>0</v>
      </c>
      <c r="E90">
        <v>0</v>
      </c>
      <c r="F90">
        <v>0</v>
      </c>
      <c r="G90">
        <v>0</v>
      </c>
      <c r="H90" s="2">
        <f>H89+$H$2*(Filter_Test[[#This Row],[debug'[0']]]-H89)</f>
        <v>-2.1231444029681412E-2</v>
      </c>
      <c r="I90" s="2">
        <f>I89+1/(1+Filter_Test[[#This Row],[debug'[1']]]/$H$1)</f>
        <v>84</v>
      </c>
    </row>
    <row r="91" spans="1:9" x14ac:dyDescent="0.25">
      <c r="A91">
        <v>170</v>
      </c>
      <c r="B91">
        <v>1</v>
      </c>
      <c r="C91">
        <v>0</v>
      </c>
      <c r="D91">
        <v>0</v>
      </c>
      <c r="E91">
        <v>0</v>
      </c>
      <c r="F91">
        <v>0</v>
      </c>
      <c r="G91">
        <v>0</v>
      </c>
      <c r="H91" s="2">
        <f>H90+$H$2*(Filter_Test[[#This Row],[debug'[0']]]-H90)</f>
        <v>7.5017352035674875E-2</v>
      </c>
      <c r="I91" s="2">
        <f>I90+1/(1+Filter_Test[[#This Row],[debug'[1']]]/$H$1)</f>
        <v>85</v>
      </c>
    </row>
    <row r="92" spans="1:9" x14ac:dyDescent="0.25">
      <c r="A92">
        <v>172</v>
      </c>
      <c r="B92">
        <v>1</v>
      </c>
      <c r="C92">
        <v>0</v>
      </c>
      <c r="D92">
        <v>0</v>
      </c>
      <c r="E92">
        <v>0</v>
      </c>
      <c r="F92">
        <v>0</v>
      </c>
      <c r="G92">
        <v>0</v>
      </c>
      <c r="H92" s="2">
        <f>H91+$H$2*(Filter_Test[[#This Row],[debug'[0']]]-H91)</f>
        <v>0.16219491278195761</v>
      </c>
      <c r="I92" s="2">
        <f>I91+1/(1+Filter_Test[[#This Row],[debug'[1']]]/$H$1)</f>
        <v>86</v>
      </c>
    </row>
    <row r="93" spans="1:9" x14ac:dyDescent="0.25">
      <c r="A93">
        <v>174</v>
      </c>
      <c r="B93">
        <v>1</v>
      </c>
      <c r="C93">
        <v>0</v>
      </c>
      <c r="D93">
        <v>0</v>
      </c>
      <c r="E93">
        <v>0</v>
      </c>
      <c r="F93">
        <v>0</v>
      </c>
      <c r="G93">
        <v>0</v>
      </c>
      <c r="H93" s="2">
        <f>H92+$H$2*(Filter_Test[[#This Row],[debug'[0']]]-H92)</f>
        <v>0.24115618199628835</v>
      </c>
      <c r="I93" s="2">
        <f>I92+1/(1+Filter_Test[[#This Row],[debug'[1']]]/$H$1)</f>
        <v>87</v>
      </c>
    </row>
    <row r="94" spans="1:9" x14ac:dyDescent="0.25">
      <c r="A94">
        <v>176</v>
      </c>
      <c r="B94">
        <v>1</v>
      </c>
      <c r="C94">
        <v>0</v>
      </c>
      <c r="D94">
        <v>0</v>
      </c>
      <c r="E94">
        <v>0</v>
      </c>
      <c r="F94">
        <v>0</v>
      </c>
      <c r="G94">
        <v>0</v>
      </c>
      <c r="H94" s="2">
        <f>H93+$H$2*(Filter_Test[[#This Row],[debug'[0']]]-H93)</f>
        <v>0.31267552691216305</v>
      </c>
      <c r="I94" s="2">
        <f>I93+1/(1+Filter_Test[[#This Row],[debug'[1']]]/$H$1)</f>
        <v>88</v>
      </c>
    </row>
    <row r="95" spans="1:9" x14ac:dyDescent="0.25">
      <c r="A95">
        <v>178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s="2">
        <f>H94+$H$2*(Filter_Test[[#This Row],[debug'[0']]]-H94)</f>
        <v>0.28320655276302598</v>
      </c>
      <c r="I95" s="2">
        <f>I94+1/(1+Filter_Test[[#This Row],[debug'[1']]]/$H$1)</f>
        <v>89</v>
      </c>
    </row>
    <row r="96" spans="1:9" x14ac:dyDescent="0.25">
      <c r="A96">
        <v>180</v>
      </c>
      <c r="B96">
        <v>-1</v>
      </c>
      <c r="C96">
        <v>0</v>
      </c>
      <c r="D96">
        <v>0</v>
      </c>
      <c r="E96">
        <v>0</v>
      </c>
      <c r="F96">
        <v>0</v>
      </c>
      <c r="G96">
        <v>0</v>
      </c>
      <c r="H96" s="2">
        <f>H95+$H$2*(Filter_Test[[#This Row],[debug'[0']]]-H95)</f>
        <v>0.16226718438706783</v>
      </c>
      <c r="I96" s="2">
        <f>I95+1/(1+Filter_Test[[#This Row],[debug'[1']]]/$H$1)</f>
        <v>90</v>
      </c>
    </row>
    <row r="97" spans="1:9" x14ac:dyDescent="0.25">
      <c r="A97">
        <v>182</v>
      </c>
      <c r="B97">
        <v>-1</v>
      </c>
      <c r="C97">
        <v>0</v>
      </c>
      <c r="D97">
        <v>0</v>
      </c>
      <c r="E97">
        <v>0</v>
      </c>
      <c r="F97">
        <v>0</v>
      </c>
      <c r="G97">
        <v>0</v>
      </c>
      <c r="H97" s="2">
        <f>H96+$H$2*(Filter_Test[[#This Row],[debug'[0']]]-H96)</f>
        <v>5.2726082947700675E-2</v>
      </c>
      <c r="I97" s="2">
        <f>I96+1/(1+Filter_Test[[#This Row],[debug'[1']]]/$H$1)</f>
        <v>91</v>
      </c>
    </row>
    <row r="98" spans="1:9" x14ac:dyDescent="0.25">
      <c r="A98">
        <v>184</v>
      </c>
      <c r="B98">
        <v>-2</v>
      </c>
      <c r="C98">
        <v>1</v>
      </c>
      <c r="D98">
        <v>0</v>
      </c>
      <c r="E98">
        <v>0</v>
      </c>
      <c r="F98">
        <v>0</v>
      </c>
      <c r="G98">
        <v>0</v>
      </c>
      <c r="H98" s="2">
        <f>H97+$H$2*(Filter_Test[[#This Row],[debug'[0']]]-H97)</f>
        <v>-0.14073879251291876</v>
      </c>
      <c r="I98" s="2">
        <f>I97+1/(1+Filter_Test[[#This Row],[debug'[1']]]/$H$1)</f>
        <v>91.991735537190081</v>
      </c>
    </row>
    <row r="99" spans="1:9" x14ac:dyDescent="0.25">
      <c r="A99">
        <v>186</v>
      </c>
      <c r="B99">
        <v>-2</v>
      </c>
      <c r="C99">
        <v>1</v>
      </c>
      <c r="D99">
        <v>0</v>
      </c>
      <c r="E99">
        <v>0</v>
      </c>
      <c r="F99">
        <v>0</v>
      </c>
      <c r="G99">
        <v>0</v>
      </c>
      <c r="H99" s="2">
        <f>H98+$H$2*(Filter_Test[[#This Row],[debug'[0']]]-H98)</f>
        <v>-0.31597003302929583</v>
      </c>
      <c r="I99" s="2">
        <f>I98+1/(1+Filter_Test[[#This Row],[debug'[1']]]/$H$1)</f>
        <v>92.983471074380162</v>
      </c>
    </row>
    <row r="100" spans="1:9" x14ac:dyDescent="0.25">
      <c r="A100">
        <v>188</v>
      </c>
      <c r="B100">
        <v>-2</v>
      </c>
      <c r="C100">
        <v>1</v>
      </c>
      <c r="D100">
        <v>0</v>
      </c>
      <c r="E100">
        <v>0</v>
      </c>
      <c r="F100">
        <v>0</v>
      </c>
      <c r="G100">
        <v>0</v>
      </c>
      <c r="H100" s="2">
        <f>H99+$H$2*(Filter_Test[[#This Row],[debug'[0']]]-H99)</f>
        <v>-0.47468611820910261</v>
      </c>
      <c r="I100" s="2">
        <f>I99+1/(1+Filter_Test[[#This Row],[debug'[1']]]/$H$1)</f>
        <v>93.975206611570243</v>
      </c>
    </row>
    <row r="101" spans="1:9" x14ac:dyDescent="0.25">
      <c r="A101">
        <v>190</v>
      </c>
      <c r="B101">
        <v>-2</v>
      </c>
      <c r="C101">
        <v>1</v>
      </c>
      <c r="D101">
        <v>0</v>
      </c>
      <c r="E101">
        <v>0</v>
      </c>
      <c r="F101">
        <v>0</v>
      </c>
      <c r="G101">
        <v>0</v>
      </c>
      <c r="H101" s="2">
        <f>H100+$H$2*(Filter_Test[[#This Row],[debug'[0']]]-H100)</f>
        <v>-0.61844356477268703</v>
      </c>
      <c r="I101" s="2">
        <f>I100+1/(1+Filter_Test[[#This Row],[debug'[1']]]/$H$1)</f>
        <v>94.966942148760324</v>
      </c>
    </row>
    <row r="102" spans="1:9" x14ac:dyDescent="0.25">
      <c r="A102">
        <v>192</v>
      </c>
      <c r="B102">
        <v>-1</v>
      </c>
      <c r="C102">
        <v>2</v>
      </c>
      <c r="D102">
        <v>0</v>
      </c>
      <c r="E102">
        <v>0</v>
      </c>
      <c r="F102">
        <v>0</v>
      </c>
      <c r="G102">
        <v>0</v>
      </c>
      <c r="H102" s="2">
        <f>H101+$H$2*(Filter_Test[[#This Row],[debug'[0']]]-H101)</f>
        <v>-0.65440441158788809</v>
      </c>
      <c r="I102" s="2">
        <f>I101+1/(1+Filter_Test[[#This Row],[debug'[1']]]/$H$1)</f>
        <v>95.950548706137369</v>
      </c>
    </row>
    <row r="103" spans="1:9" x14ac:dyDescent="0.25">
      <c r="A103">
        <v>194</v>
      </c>
      <c r="B103">
        <v>0</v>
      </c>
      <c r="C103">
        <v>1</v>
      </c>
      <c r="D103">
        <v>0</v>
      </c>
      <c r="E103">
        <v>0</v>
      </c>
      <c r="F103">
        <v>0</v>
      </c>
      <c r="G103">
        <v>0</v>
      </c>
      <c r="H103" s="2">
        <f>H102+$H$2*(Filter_Test[[#This Row],[debug'[0']]]-H102)</f>
        <v>-0.59272824883025033</v>
      </c>
      <c r="I103" s="2">
        <f>I102+1/(1+Filter_Test[[#This Row],[debug'[1']]]/$H$1)</f>
        <v>96.94228424332745</v>
      </c>
    </row>
    <row r="104" spans="1:9" x14ac:dyDescent="0.25">
      <c r="A104">
        <v>196</v>
      </c>
      <c r="B104">
        <v>0</v>
      </c>
      <c r="C104">
        <v>1</v>
      </c>
      <c r="D104">
        <v>0</v>
      </c>
      <c r="E104">
        <v>0</v>
      </c>
      <c r="F104">
        <v>0</v>
      </c>
      <c r="G104">
        <v>0</v>
      </c>
      <c r="H104" s="2">
        <f>H103+$H$2*(Filter_Test[[#This Row],[debug'[0']]]-H103)</f>
        <v>-0.53686492746724257</v>
      </c>
      <c r="I104" s="2">
        <f>I103+1/(1+Filter_Test[[#This Row],[debug'[1']]]/$H$1)</f>
        <v>97.934019780517531</v>
      </c>
    </row>
    <row r="105" spans="1:9" x14ac:dyDescent="0.25">
      <c r="A105">
        <v>198</v>
      </c>
      <c r="B105">
        <v>2</v>
      </c>
      <c r="C105">
        <v>1</v>
      </c>
      <c r="D105">
        <v>1</v>
      </c>
      <c r="E105">
        <v>0</v>
      </c>
      <c r="F105">
        <v>0</v>
      </c>
      <c r="G105">
        <v>0</v>
      </c>
      <c r="H105" s="2">
        <f>H104+$H$2*(Filter_Test[[#This Row],[debug'[0']]]-H104)</f>
        <v>-0.29777104088882178</v>
      </c>
      <c r="I105" s="2">
        <f>I104+1/(1+Filter_Test[[#This Row],[debug'[1']]]/$H$1)</f>
        <v>98.925755317707612</v>
      </c>
    </row>
    <row r="106" spans="1:9" x14ac:dyDescent="0.25">
      <c r="A106">
        <v>200</v>
      </c>
      <c r="B106">
        <v>2</v>
      </c>
      <c r="C106">
        <v>1</v>
      </c>
      <c r="D106">
        <v>1</v>
      </c>
      <c r="E106">
        <v>0</v>
      </c>
      <c r="F106">
        <v>0</v>
      </c>
      <c r="G106">
        <v>0</v>
      </c>
      <c r="H106" s="2">
        <f>H105+$H$2*(Filter_Test[[#This Row],[debug'[0']]]-H105)</f>
        <v>-8.1211222238190967E-2</v>
      </c>
      <c r="I106" s="2">
        <f>I105+1/(1+Filter_Test[[#This Row],[debug'[1']]]/$H$1)</f>
        <v>99.917490854897693</v>
      </c>
    </row>
    <row r="107" spans="1:9" x14ac:dyDescent="0.25">
      <c r="A107">
        <v>202</v>
      </c>
      <c r="B107">
        <v>2</v>
      </c>
      <c r="C107">
        <v>1</v>
      </c>
      <c r="D107">
        <v>1</v>
      </c>
      <c r="E107">
        <v>0</v>
      </c>
      <c r="F107">
        <v>0</v>
      </c>
      <c r="G107">
        <v>0</v>
      </c>
      <c r="H107" s="2">
        <f>H106+$H$2*(Filter_Test[[#This Row],[debug'[0']]]-H106)</f>
        <v>0.11493831435237309</v>
      </c>
      <c r="I107" s="2">
        <f>I106+1/(1+Filter_Test[[#This Row],[debug'[1']]]/$H$1)</f>
        <v>100.90922639208777</v>
      </c>
    </row>
    <row r="108" spans="1:9" x14ac:dyDescent="0.25">
      <c r="A108">
        <v>204</v>
      </c>
      <c r="B108">
        <v>2</v>
      </c>
      <c r="C108">
        <v>0</v>
      </c>
      <c r="D108">
        <v>1</v>
      </c>
      <c r="E108">
        <v>0</v>
      </c>
      <c r="F108">
        <v>0</v>
      </c>
      <c r="G108">
        <v>0</v>
      </c>
      <c r="H108" s="2">
        <f>H107+$H$2*(Filter_Test[[#This Row],[debug'[0']]]-H107)</f>
        <v>0.29260119264819839</v>
      </c>
      <c r="I108" s="2">
        <f>I107+1/(1+Filter_Test[[#This Row],[debug'[1']]]/$H$1)</f>
        <v>101.90922639208777</v>
      </c>
    </row>
    <row r="109" spans="1:9" x14ac:dyDescent="0.25">
      <c r="A109">
        <v>206</v>
      </c>
      <c r="B109">
        <v>1</v>
      </c>
      <c r="C109">
        <v>0</v>
      </c>
      <c r="D109">
        <v>1</v>
      </c>
      <c r="E109">
        <v>0</v>
      </c>
      <c r="F109">
        <v>0</v>
      </c>
      <c r="G109">
        <v>0</v>
      </c>
      <c r="H109" s="2">
        <f>H108+$H$2*(Filter_Test[[#This Row],[debug'[0']]]-H108)</f>
        <v>0.35927195953823643</v>
      </c>
      <c r="I109" s="2">
        <f>I108+1/(1+Filter_Test[[#This Row],[debug'[1']]]/$H$1)</f>
        <v>102.90922639208777</v>
      </c>
    </row>
    <row r="110" spans="1:9" x14ac:dyDescent="0.25">
      <c r="A110">
        <v>208</v>
      </c>
      <c r="B110">
        <v>1</v>
      </c>
      <c r="C110">
        <v>-1</v>
      </c>
      <c r="D110">
        <v>1</v>
      </c>
      <c r="E110">
        <v>0</v>
      </c>
      <c r="F110">
        <v>0</v>
      </c>
      <c r="G110">
        <v>0</v>
      </c>
      <c r="H110" s="2">
        <f>H109+$H$2*(Filter_Test[[#This Row],[debug'[0']]]-H109)</f>
        <v>0.41965915468414622</v>
      </c>
      <c r="I110" s="2">
        <f>I109+1/(1+Filter_Test[[#This Row],[debug'[1']]]/$H$1)</f>
        <v>103.91762975343231</v>
      </c>
    </row>
    <row r="111" spans="1:9" x14ac:dyDescent="0.25">
      <c r="A111">
        <v>210</v>
      </c>
      <c r="B111">
        <v>0</v>
      </c>
      <c r="C111">
        <v>-1</v>
      </c>
      <c r="D111">
        <v>1</v>
      </c>
      <c r="E111">
        <v>0</v>
      </c>
      <c r="F111">
        <v>0</v>
      </c>
      <c r="G111">
        <v>0</v>
      </c>
      <c r="H111" s="2">
        <f>H110+$H$2*(Filter_Test[[#This Row],[debug'[0']]]-H110)</f>
        <v>0.38010721116312374</v>
      </c>
      <c r="I111" s="2">
        <f>I110+1/(1+Filter_Test[[#This Row],[debug'[1']]]/$H$1)</f>
        <v>104.92603311477684</v>
      </c>
    </row>
    <row r="112" spans="1:9" x14ac:dyDescent="0.25">
      <c r="A112">
        <v>212</v>
      </c>
      <c r="B112">
        <v>-1</v>
      </c>
      <c r="C112">
        <v>-1</v>
      </c>
      <c r="D112">
        <v>0</v>
      </c>
      <c r="E112">
        <v>0</v>
      </c>
      <c r="F112">
        <v>0</v>
      </c>
      <c r="G112">
        <v>0</v>
      </c>
      <c r="H112" s="2">
        <f>H111+$H$2*(Filter_Test[[#This Row],[debug'[0']]]-H111)</f>
        <v>0.25003517089043276</v>
      </c>
      <c r="I112" s="2">
        <f>I111+1/(1+Filter_Test[[#This Row],[debug'[1']]]/$H$1)</f>
        <v>105.93443647612138</v>
      </c>
    </row>
    <row r="113" spans="1:9" x14ac:dyDescent="0.25">
      <c r="A113">
        <v>214</v>
      </c>
      <c r="B113">
        <v>-1</v>
      </c>
      <c r="C113">
        <v>-1</v>
      </c>
      <c r="D113">
        <v>0</v>
      </c>
      <c r="E113">
        <v>0</v>
      </c>
      <c r="F113">
        <v>0</v>
      </c>
      <c r="G113">
        <v>0</v>
      </c>
      <c r="H113" s="2">
        <f>H112+$H$2*(Filter_Test[[#This Row],[debug'[0']]]-H112)</f>
        <v>0.13222213160248542</v>
      </c>
      <c r="I113" s="2">
        <f>I112+1/(1+Filter_Test[[#This Row],[debug'[1']]]/$H$1)</f>
        <v>106.94283983746591</v>
      </c>
    </row>
    <row r="114" spans="1:9" x14ac:dyDescent="0.25">
      <c r="A114">
        <v>216</v>
      </c>
      <c r="B114">
        <v>-1</v>
      </c>
      <c r="C114">
        <v>-1</v>
      </c>
      <c r="D114">
        <v>0</v>
      </c>
      <c r="E114">
        <v>0</v>
      </c>
      <c r="F114">
        <v>0</v>
      </c>
      <c r="G114">
        <v>0</v>
      </c>
      <c r="H114" s="2">
        <f>H113+$H$2*(Filter_Test[[#This Row],[debug'[0']]]-H113)</f>
        <v>2.5512709676261097E-2</v>
      </c>
      <c r="I114" s="2">
        <f>I113+1/(1+Filter_Test[[#This Row],[debug'[1']]]/$H$1)</f>
        <v>107.95124319881045</v>
      </c>
    </row>
    <row r="115" spans="1:9" x14ac:dyDescent="0.25">
      <c r="A115">
        <v>218</v>
      </c>
      <c r="B115">
        <v>-1</v>
      </c>
      <c r="C115">
        <v>-1</v>
      </c>
      <c r="D115">
        <v>0</v>
      </c>
      <c r="E115">
        <v>0</v>
      </c>
      <c r="F115">
        <v>0</v>
      </c>
      <c r="G115">
        <v>0</v>
      </c>
      <c r="H115" s="2">
        <f>H114+$H$2*(Filter_Test[[#This Row],[debug'[0']]]-H114)</f>
        <v>-7.1139586170196015E-2</v>
      </c>
      <c r="I115" s="2">
        <f>I114+1/(1+Filter_Test[[#This Row],[debug'[1']]]/$H$1)</f>
        <v>108.95964656015498</v>
      </c>
    </row>
    <row r="116" spans="1:9" x14ac:dyDescent="0.25">
      <c r="A116">
        <v>220</v>
      </c>
      <c r="B116">
        <v>-1</v>
      </c>
      <c r="C116">
        <v>-1</v>
      </c>
      <c r="D116">
        <v>0</v>
      </c>
      <c r="E116">
        <v>0</v>
      </c>
      <c r="F116">
        <v>0</v>
      </c>
      <c r="G116">
        <v>0</v>
      </c>
      <c r="H116" s="2">
        <f>H115+$H$2*(Filter_Test[[#This Row],[debug'[0']]]-H115)</f>
        <v>-0.15868261773913861</v>
      </c>
      <c r="I116" s="2">
        <f>I115+1/(1+Filter_Test[[#This Row],[debug'[1']]]/$H$1)</f>
        <v>109.96804992149951</v>
      </c>
    </row>
    <row r="117" spans="1:9" x14ac:dyDescent="0.25">
      <c r="A117">
        <v>222</v>
      </c>
      <c r="B117">
        <v>-1</v>
      </c>
      <c r="C117">
        <v>-1</v>
      </c>
      <c r="D117">
        <v>0</v>
      </c>
      <c r="E117">
        <v>0</v>
      </c>
      <c r="F117">
        <v>0</v>
      </c>
      <c r="G117">
        <v>0</v>
      </c>
      <c r="H117" s="2">
        <f>H116+$H$2*(Filter_Test[[#This Row],[debug'[0']]]-H116)</f>
        <v>-0.23797491296258214</v>
      </c>
      <c r="I117" s="2">
        <f>I116+1/(1+Filter_Test[[#This Row],[debug'[1']]]/$H$1)</f>
        <v>110.97645328284405</v>
      </c>
    </row>
    <row r="118" spans="1:9" x14ac:dyDescent="0.25">
      <c r="A118">
        <v>224</v>
      </c>
      <c r="B118">
        <v>0</v>
      </c>
      <c r="C118">
        <v>-1</v>
      </c>
      <c r="D118">
        <v>0</v>
      </c>
      <c r="E118">
        <v>0</v>
      </c>
      <c r="F118">
        <v>0</v>
      </c>
      <c r="G118">
        <v>0</v>
      </c>
      <c r="H118" s="2">
        <f>H117+$H$2*(Filter_Test[[#This Row],[debug'[0']]]-H117)</f>
        <v>-0.21554630581352457</v>
      </c>
      <c r="I118" s="2">
        <f>I117+1/(1+Filter_Test[[#This Row],[debug'[1']]]/$H$1)</f>
        <v>111.98485664418858</v>
      </c>
    </row>
    <row r="119" spans="1:9" x14ac:dyDescent="0.25">
      <c r="A119">
        <v>226</v>
      </c>
      <c r="B119">
        <v>1</v>
      </c>
      <c r="C119">
        <v>-1</v>
      </c>
      <c r="D119">
        <v>0</v>
      </c>
      <c r="E119">
        <v>0</v>
      </c>
      <c r="F119">
        <v>0</v>
      </c>
      <c r="G119">
        <v>0</v>
      </c>
      <c r="H119" s="2">
        <f>H118+$H$2*(Filter_Test[[#This Row],[debug'[0']]]-H118)</f>
        <v>-0.10098376548026516</v>
      </c>
      <c r="I119" s="2">
        <f>I118+1/(1+Filter_Test[[#This Row],[debug'[1']]]/$H$1)</f>
        <v>112.99326000553312</v>
      </c>
    </row>
    <row r="120" spans="1:9" x14ac:dyDescent="0.25">
      <c r="A120">
        <v>228</v>
      </c>
      <c r="B120">
        <v>1</v>
      </c>
      <c r="C120">
        <v>-1</v>
      </c>
      <c r="D120">
        <v>0</v>
      </c>
      <c r="E120">
        <v>0</v>
      </c>
      <c r="F120">
        <v>0</v>
      </c>
      <c r="G120">
        <v>0</v>
      </c>
      <c r="H120" s="2">
        <f>H119+$H$2*(Filter_Test[[#This Row],[debug'[0']]]-H119)</f>
        <v>2.7815098003676902E-3</v>
      </c>
      <c r="I120" s="2">
        <f>I119+1/(1+Filter_Test[[#This Row],[debug'[1']]]/$H$1)</f>
        <v>114.00166336687765</v>
      </c>
    </row>
    <row r="121" spans="1:9" x14ac:dyDescent="0.25">
      <c r="A121">
        <v>230</v>
      </c>
      <c r="B121">
        <v>2</v>
      </c>
      <c r="C121">
        <v>-1</v>
      </c>
      <c r="D121">
        <v>0</v>
      </c>
      <c r="E121">
        <v>0</v>
      </c>
      <c r="F121">
        <v>0</v>
      </c>
      <c r="G121">
        <v>0</v>
      </c>
      <c r="H121" s="2">
        <f>H120+$H$2*(Filter_Test[[#This Row],[debug'[0']]]-H120)</f>
        <v>0.19101491789311359</v>
      </c>
      <c r="I121" s="2">
        <f>I120+1/(1+Filter_Test[[#This Row],[debug'[1']]]/$H$1)</f>
        <v>115.01006672822218</v>
      </c>
    </row>
    <row r="122" spans="1:9" x14ac:dyDescent="0.25">
      <c r="A122">
        <v>232</v>
      </c>
      <c r="B122">
        <v>2</v>
      </c>
      <c r="C122">
        <v>-1</v>
      </c>
      <c r="D122">
        <v>0</v>
      </c>
      <c r="E122">
        <v>0</v>
      </c>
      <c r="F122">
        <v>0</v>
      </c>
      <c r="G122">
        <v>0</v>
      </c>
      <c r="H122" s="2">
        <f>H121+$H$2*(Filter_Test[[#This Row],[debug'[0']]]-H121)</f>
        <v>0.3615077452251293</v>
      </c>
      <c r="I122" s="2">
        <f>I121+1/(1+Filter_Test[[#This Row],[debug'[1']]]/$H$1)</f>
        <v>116.01847008956672</v>
      </c>
    </row>
    <row r="123" spans="1:9" x14ac:dyDescent="0.25">
      <c r="A123">
        <v>234</v>
      </c>
      <c r="B123">
        <v>2</v>
      </c>
      <c r="C123">
        <v>-1</v>
      </c>
      <c r="D123">
        <v>0</v>
      </c>
      <c r="E123">
        <v>0</v>
      </c>
      <c r="F123">
        <v>0</v>
      </c>
      <c r="G123">
        <v>0</v>
      </c>
      <c r="H123" s="2">
        <f>H122+$H$2*(Filter_Test[[#This Row],[debug'[0']]]-H122)</f>
        <v>0.51593200214206458</v>
      </c>
      <c r="I123" s="2">
        <f>I122+1/(1+Filter_Test[[#This Row],[debug'[1']]]/$H$1)</f>
        <v>117.02687345091125</v>
      </c>
    </row>
    <row r="124" spans="1:9" x14ac:dyDescent="0.25">
      <c r="A124">
        <v>236</v>
      </c>
      <c r="B124">
        <v>2</v>
      </c>
      <c r="C124">
        <v>-1</v>
      </c>
      <c r="D124">
        <v>0</v>
      </c>
      <c r="E124">
        <v>0</v>
      </c>
      <c r="F124">
        <v>0</v>
      </c>
      <c r="G124">
        <v>0</v>
      </c>
      <c r="H124" s="2">
        <f>H123+$H$2*(Filter_Test[[#This Row],[debug'[0']]]-H123)</f>
        <v>0.65580211572701064</v>
      </c>
      <c r="I124" s="2">
        <f>I123+1/(1+Filter_Test[[#This Row],[debug'[1']]]/$H$1)</f>
        <v>118.03527681225579</v>
      </c>
    </row>
    <row r="125" spans="1:9" x14ac:dyDescent="0.25">
      <c r="A125">
        <v>238</v>
      </c>
      <c r="B125">
        <v>1</v>
      </c>
      <c r="C125">
        <v>-1</v>
      </c>
      <c r="D125">
        <v>0</v>
      </c>
      <c r="E125">
        <v>0</v>
      </c>
      <c r="F125">
        <v>0</v>
      </c>
      <c r="G125">
        <v>0</v>
      </c>
      <c r="H125" s="2">
        <f>H124+$H$2*(Filter_Test[[#This Row],[debug'[0']]]-H124)</f>
        <v>0.68824200206540587</v>
      </c>
      <c r="I125" s="2">
        <f>I124+1/(1+Filter_Test[[#This Row],[debug'[1']]]/$H$1)</f>
        <v>119.04368017360032</v>
      </c>
    </row>
    <row r="126" spans="1:9" x14ac:dyDescent="0.25">
      <c r="A126">
        <v>240</v>
      </c>
      <c r="B126">
        <v>1</v>
      </c>
      <c r="C126">
        <v>-1</v>
      </c>
      <c r="D126">
        <v>0</v>
      </c>
      <c r="E126">
        <v>0</v>
      </c>
      <c r="F126">
        <v>0</v>
      </c>
      <c r="G126">
        <v>0</v>
      </c>
      <c r="H126" s="2">
        <f>H125+$H$2*(Filter_Test[[#This Row],[debug'[0']]]-H125)</f>
        <v>0.71762450114568133</v>
      </c>
      <c r="I126" s="2">
        <f>I125+1/(1+Filter_Test[[#This Row],[debug'[1']]]/$H$1)</f>
        <v>120.05208353494486</v>
      </c>
    </row>
    <row r="127" spans="1:9" x14ac:dyDescent="0.25">
      <c r="A127">
        <v>242</v>
      </c>
      <c r="B127">
        <v>-1</v>
      </c>
      <c r="C127">
        <v>-1</v>
      </c>
      <c r="D127">
        <v>-1</v>
      </c>
      <c r="E127">
        <v>0</v>
      </c>
      <c r="F127">
        <v>0</v>
      </c>
      <c r="G127">
        <v>0</v>
      </c>
      <c r="H127" s="2">
        <f>H126+$H$2*(Filter_Test[[#This Row],[debug'[0']]]-H126)</f>
        <v>0.55574220571292821</v>
      </c>
      <c r="I127" s="2">
        <f>I126+1/(1+Filter_Test[[#This Row],[debug'[1']]]/$H$1)</f>
        <v>121.06048689628939</v>
      </c>
    </row>
    <row r="128" spans="1:9" x14ac:dyDescent="0.25">
      <c r="A128">
        <v>244</v>
      </c>
      <c r="B128">
        <v>-1</v>
      </c>
      <c r="C128">
        <v>-1</v>
      </c>
      <c r="D128">
        <v>-1</v>
      </c>
      <c r="E128">
        <v>0</v>
      </c>
      <c r="F128">
        <v>0</v>
      </c>
      <c r="G128">
        <v>0</v>
      </c>
      <c r="H128" s="2">
        <f>H127+$H$2*(Filter_Test[[#This Row],[debug'[0']]]-H127)</f>
        <v>0.40911695718250873</v>
      </c>
      <c r="I128" s="2">
        <f>I127+1/(1+Filter_Test[[#This Row],[debug'[1']]]/$H$1)</f>
        <v>122.06889025763392</v>
      </c>
    </row>
    <row r="129" spans="1:8" x14ac:dyDescent="0.25">
      <c r="A129">
        <v>246</v>
      </c>
      <c r="B129">
        <v>-2</v>
      </c>
      <c r="C129">
        <v>-1</v>
      </c>
      <c r="D129">
        <v>-1</v>
      </c>
      <c r="E129">
        <v>0</v>
      </c>
      <c r="F129">
        <v>0</v>
      </c>
      <c r="G129">
        <v>0</v>
      </c>
      <c r="H129" s="2">
        <f>H128+$H$2*(Filter_Test[[#This Row],[debug'[0']]]-H128)</f>
        <v>0.18206303315281377</v>
      </c>
    </row>
    <row r="130" spans="1:8" x14ac:dyDescent="0.25">
      <c r="A130">
        <v>248</v>
      </c>
      <c r="B130">
        <v>-2</v>
      </c>
      <c r="C130">
        <v>-1</v>
      </c>
      <c r="D130">
        <v>-1</v>
      </c>
      <c r="E130">
        <v>0</v>
      </c>
      <c r="F130">
        <v>0</v>
      </c>
      <c r="G130">
        <v>0</v>
      </c>
      <c r="H130" s="2">
        <f>H129+$H$2*(Filter_Test[[#This Row],[debug'[0']]]-H129)</f>
        <v>-2.3591562685868428E-2</v>
      </c>
    </row>
    <row r="131" spans="1:8" x14ac:dyDescent="0.25">
      <c r="A131">
        <v>250</v>
      </c>
      <c r="B131">
        <v>-3</v>
      </c>
      <c r="C131">
        <v>-1</v>
      </c>
      <c r="D131">
        <v>-1</v>
      </c>
      <c r="E131">
        <v>0</v>
      </c>
      <c r="F131">
        <v>0</v>
      </c>
      <c r="G131">
        <v>0</v>
      </c>
      <c r="H131" s="2">
        <f>H130+$H$2*(Filter_Test[[#This Row],[debug'[0']]]-H130)</f>
        <v>-0.30411144910833099</v>
      </c>
    </row>
    <row r="132" spans="1:8" x14ac:dyDescent="0.25">
      <c r="A132">
        <v>252</v>
      </c>
      <c r="B132">
        <v>-2</v>
      </c>
      <c r="C132">
        <v>-1</v>
      </c>
      <c r="D132">
        <v>-1</v>
      </c>
      <c r="E132">
        <v>0</v>
      </c>
      <c r="F132">
        <v>0</v>
      </c>
      <c r="G132">
        <v>0</v>
      </c>
      <c r="H132" s="2">
        <f>H131+$H$2*(Filter_Test[[#This Row],[debug'[0']]]-H131)</f>
        <v>-0.46394517949198022</v>
      </c>
    </row>
    <row r="133" spans="1:8" x14ac:dyDescent="0.25">
      <c r="A133">
        <v>254</v>
      </c>
      <c r="B133">
        <v>-2</v>
      </c>
      <c r="C133">
        <v>0</v>
      </c>
      <c r="D133">
        <v>-1</v>
      </c>
      <c r="E133">
        <v>0</v>
      </c>
      <c r="F133">
        <v>0</v>
      </c>
      <c r="G133">
        <v>0</v>
      </c>
      <c r="H133" s="2">
        <f>H132+$H$2*(Filter_Test[[#This Row],[debug'[0']]]-H132)</f>
        <v>-0.60871493568055568</v>
      </c>
    </row>
    <row r="134" spans="1:8" x14ac:dyDescent="0.25">
      <c r="A134">
        <v>256</v>
      </c>
      <c r="B134">
        <v>-1</v>
      </c>
      <c r="C134">
        <v>0</v>
      </c>
      <c r="D134">
        <v>-1</v>
      </c>
      <c r="E134">
        <v>0</v>
      </c>
      <c r="F134">
        <v>0</v>
      </c>
      <c r="G134">
        <v>0</v>
      </c>
      <c r="H134" s="2">
        <f>H133+$H$2*(Filter_Test[[#This Row],[debug'[0']]]-H133)</f>
        <v>-0.64559268418631699</v>
      </c>
    </row>
    <row r="135" spans="1:8" x14ac:dyDescent="0.25">
      <c r="A135">
        <v>258</v>
      </c>
      <c r="B135">
        <v>0</v>
      </c>
      <c r="C135">
        <v>1</v>
      </c>
      <c r="D135">
        <v>-1</v>
      </c>
      <c r="E135">
        <v>0</v>
      </c>
      <c r="F135">
        <v>0</v>
      </c>
      <c r="G135">
        <v>0</v>
      </c>
      <c r="H135" s="2">
        <f>H134+$H$2*(Filter_Test[[#This Row],[debug'[0']]]-H134)</f>
        <v>-0.58474700717078554</v>
      </c>
    </row>
    <row r="136" spans="1:8" x14ac:dyDescent="0.25">
      <c r="A136">
        <v>260</v>
      </c>
      <c r="B136">
        <v>1</v>
      </c>
      <c r="C136">
        <v>1</v>
      </c>
      <c r="D136">
        <v>-1</v>
      </c>
      <c r="E136">
        <v>0</v>
      </c>
      <c r="F136">
        <v>0</v>
      </c>
      <c r="G136">
        <v>0</v>
      </c>
      <c r="H136" s="2">
        <f>H135+$H$2*(Filter_Test[[#This Row],[debug'[0']]]-H135)</f>
        <v>-0.43538812050500103</v>
      </c>
    </row>
    <row r="137" spans="1:8" x14ac:dyDescent="0.25">
      <c r="A137">
        <v>262</v>
      </c>
      <c r="B137">
        <v>2</v>
      </c>
      <c r="C137">
        <v>1</v>
      </c>
      <c r="D137">
        <v>-1</v>
      </c>
      <c r="E137">
        <v>0</v>
      </c>
      <c r="F137">
        <v>0</v>
      </c>
      <c r="G137">
        <v>0</v>
      </c>
      <c r="H137" s="2">
        <f>H136+$H$2*(Filter_Test[[#This Row],[debug'[0']]]-H136)</f>
        <v>-0.20585819766445007</v>
      </c>
    </row>
    <row r="138" spans="1:8" x14ac:dyDescent="0.25">
      <c r="A138">
        <v>264</v>
      </c>
      <c r="B138">
        <v>2</v>
      </c>
      <c r="C138">
        <v>1</v>
      </c>
      <c r="D138">
        <v>-1</v>
      </c>
      <c r="E138">
        <v>0</v>
      </c>
      <c r="F138">
        <v>0</v>
      </c>
      <c r="G138">
        <v>0</v>
      </c>
      <c r="H138" s="2">
        <f>H137+$H$2*(Filter_Test[[#This Row],[debug'[0']]]-H137)</f>
        <v>2.0390395948536866E-3</v>
      </c>
    </row>
    <row r="139" spans="1:8" x14ac:dyDescent="0.25">
      <c r="A139">
        <v>266</v>
      </c>
      <c r="B139">
        <v>2</v>
      </c>
      <c r="C139">
        <v>1</v>
      </c>
      <c r="D139">
        <v>-1</v>
      </c>
      <c r="E139">
        <v>0</v>
      </c>
      <c r="F139">
        <v>0</v>
      </c>
      <c r="G139">
        <v>0</v>
      </c>
      <c r="H139" s="2">
        <f>H138+$H$2*(Filter_Test[[#This Row],[debug'[0']]]-H138)</f>
        <v>0.19034242385589412</v>
      </c>
    </row>
    <row r="140" spans="1:8" x14ac:dyDescent="0.25">
      <c r="A140">
        <v>268</v>
      </c>
      <c r="B140">
        <v>2</v>
      </c>
      <c r="C140">
        <v>1</v>
      </c>
      <c r="D140">
        <v>-1</v>
      </c>
      <c r="E140">
        <v>0</v>
      </c>
      <c r="F140">
        <v>0</v>
      </c>
      <c r="G140">
        <v>-1</v>
      </c>
      <c r="H140" s="2">
        <f>H139+$H$2*(Filter_Test[[#This Row],[debug'[0']]]-H139)</f>
        <v>0.36089863225771712</v>
      </c>
    </row>
    <row r="141" spans="1:8" x14ac:dyDescent="0.25">
      <c r="A141">
        <v>270</v>
      </c>
      <c r="B141">
        <v>1</v>
      </c>
      <c r="C141">
        <v>1</v>
      </c>
      <c r="D141">
        <v>-1</v>
      </c>
      <c r="E141">
        <v>0</v>
      </c>
      <c r="F141">
        <v>0</v>
      </c>
      <c r="G141">
        <v>-1</v>
      </c>
      <c r="H141" s="2">
        <f>H140+$H$2*(Filter_Test[[#This Row],[debug'[0']]]-H140)</f>
        <v>0.42113251711166744</v>
      </c>
    </row>
    <row r="142" spans="1:8" x14ac:dyDescent="0.25">
      <c r="A142">
        <v>272</v>
      </c>
      <c r="B142">
        <v>0</v>
      </c>
      <c r="C142">
        <v>1</v>
      </c>
      <c r="D142">
        <v>-1</v>
      </c>
      <c r="E142">
        <v>0</v>
      </c>
      <c r="F142">
        <v>0</v>
      </c>
      <c r="G142">
        <v>-1</v>
      </c>
      <c r="H142" s="2">
        <f>H141+$H$2*(Filter_Test[[#This Row],[debug'[0']]]-H141)</f>
        <v>0.38144171245329367</v>
      </c>
    </row>
    <row r="143" spans="1:8" x14ac:dyDescent="0.25">
      <c r="A143">
        <v>274</v>
      </c>
      <c r="B143">
        <v>-1</v>
      </c>
      <c r="C143">
        <v>1</v>
      </c>
      <c r="D143">
        <v>-1</v>
      </c>
      <c r="E143">
        <v>0</v>
      </c>
      <c r="F143">
        <v>0</v>
      </c>
      <c r="G143">
        <v>-1</v>
      </c>
      <c r="H143" s="2">
        <f>H142+$H$2*(Filter_Test[[#This Row],[debug'[0']]]-H142)</f>
        <v>0.25124389839712058</v>
      </c>
    </row>
    <row r="144" spans="1:8" x14ac:dyDescent="0.25">
      <c r="A144">
        <v>276</v>
      </c>
      <c r="B144">
        <v>-1</v>
      </c>
      <c r="C144">
        <v>2</v>
      </c>
      <c r="D144">
        <v>-1</v>
      </c>
      <c r="E144">
        <v>0</v>
      </c>
      <c r="F144">
        <v>0</v>
      </c>
      <c r="G144">
        <v>-1</v>
      </c>
      <c r="H144" s="2">
        <f>H143+$H$2*(Filter_Test[[#This Row],[debug'[0']]]-H143)</f>
        <v>0.13331693922551716</v>
      </c>
    </row>
    <row r="145" spans="1:8" x14ac:dyDescent="0.25">
      <c r="A145">
        <v>278</v>
      </c>
      <c r="B145">
        <v>-3</v>
      </c>
      <c r="C145">
        <v>1</v>
      </c>
      <c r="D145">
        <v>-1</v>
      </c>
      <c r="E145">
        <v>0</v>
      </c>
      <c r="F145">
        <v>0</v>
      </c>
      <c r="G145">
        <v>-1</v>
      </c>
      <c r="H145" s="2">
        <f>H144+$H$2*(Filter_Test[[#This Row],[debug'[0']]]-H144)</f>
        <v>-0.16199122510366307</v>
      </c>
    </row>
    <row r="146" spans="1:8" x14ac:dyDescent="0.25">
      <c r="A146">
        <v>280</v>
      </c>
      <c r="B146">
        <v>-3</v>
      </c>
      <c r="C146">
        <v>1</v>
      </c>
      <c r="D146">
        <v>-1</v>
      </c>
      <c r="E146">
        <v>0</v>
      </c>
      <c r="F146">
        <v>0</v>
      </c>
      <c r="G146">
        <v>-1</v>
      </c>
      <c r="H146" s="2">
        <f>H145+$H$2*(Filter_Test[[#This Row],[debug'[0']]]-H145)</f>
        <v>-0.42946725064479407</v>
      </c>
    </row>
    <row r="147" spans="1:8" x14ac:dyDescent="0.25">
      <c r="A147">
        <v>282</v>
      </c>
      <c r="B147">
        <v>-3</v>
      </c>
      <c r="C147">
        <v>1</v>
      </c>
      <c r="D147">
        <v>-1</v>
      </c>
      <c r="E147">
        <v>0</v>
      </c>
      <c r="F147">
        <v>0</v>
      </c>
      <c r="G147">
        <v>-1</v>
      </c>
      <c r="H147" s="2">
        <f>H146+$H$2*(Filter_Test[[#This Row],[debug'[0']]]-H146)</f>
        <v>-0.67173425468038273</v>
      </c>
    </row>
    <row r="148" spans="1:8" x14ac:dyDescent="0.25">
      <c r="A148">
        <v>284</v>
      </c>
      <c r="B148">
        <v>-2</v>
      </c>
      <c r="C148">
        <v>1</v>
      </c>
      <c r="D148">
        <v>-1</v>
      </c>
      <c r="E148">
        <v>0</v>
      </c>
      <c r="F148">
        <v>0</v>
      </c>
      <c r="G148">
        <v>-1</v>
      </c>
      <c r="H148" s="2">
        <f>H147+$H$2*(Filter_Test[[#This Row],[debug'[0']]]-H147)</f>
        <v>-0.79692035190571509</v>
      </c>
    </row>
    <row r="149" spans="1:8" x14ac:dyDescent="0.25">
      <c r="A149">
        <v>286</v>
      </c>
      <c r="B149">
        <v>-1</v>
      </c>
      <c r="C149">
        <v>1</v>
      </c>
      <c r="D149">
        <v>-1</v>
      </c>
      <c r="E149">
        <v>0</v>
      </c>
      <c r="F149">
        <v>0</v>
      </c>
      <c r="G149">
        <v>-1</v>
      </c>
      <c r="H149" s="2">
        <f>H148+$H$2*(Filter_Test[[#This Row],[debug'[0']]]-H148)</f>
        <v>-0.81606015782211327</v>
      </c>
    </row>
    <row r="150" spans="1:8" x14ac:dyDescent="0.25">
      <c r="A150">
        <v>288</v>
      </c>
      <c r="B150">
        <v>0</v>
      </c>
      <c r="C150">
        <v>1</v>
      </c>
      <c r="D150">
        <v>-1</v>
      </c>
      <c r="E150">
        <v>0</v>
      </c>
      <c r="F150">
        <v>0</v>
      </c>
      <c r="G150">
        <v>-1</v>
      </c>
      <c r="H150" s="2">
        <f>H149+$H$2*(Filter_Test[[#This Row],[debug'[0']]]-H149)</f>
        <v>-0.73914829992107489</v>
      </c>
    </row>
    <row r="151" spans="1:8" x14ac:dyDescent="0.25">
      <c r="A151">
        <v>290</v>
      </c>
      <c r="B151">
        <v>0</v>
      </c>
      <c r="C151">
        <v>1</v>
      </c>
      <c r="D151">
        <v>-1</v>
      </c>
      <c r="E151">
        <v>0</v>
      </c>
      <c r="F151">
        <v>1</v>
      </c>
      <c r="G151">
        <v>-1</v>
      </c>
      <c r="H151" s="2">
        <f>H150+$H$2*(Filter_Test[[#This Row],[debug'[0']]]-H150)</f>
        <v>-0.66948521385271187</v>
      </c>
    </row>
    <row r="152" spans="1:8" x14ac:dyDescent="0.25">
      <c r="A152">
        <v>292</v>
      </c>
      <c r="B152">
        <v>1</v>
      </c>
      <c r="C152">
        <v>1</v>
      </c>
      <c r="D152">
        <v>-1</v>
      </c>
      <c r="E152">
        <v>0</v>
      </c>
      <c r="F152">
        <v>1</v>
      </c>
      <c r="G152">
        <v>-1</v>
      </c>
      <c r="H152" s="2">
        <f>H151+$H$2*(Filter_Test[[#This Row],[debug'[0']]]-H151)</f>
        <v>-0.51213993935921798</v>
      </c>
    </row>
    <row r="153" spans="1:8" x14ac:dyDescent="0.25">
      <c r="A153">
        <v>294</v>
      </c>
      <c r="B153">
        <v>2</v>
      </c>
      <c r="C153">
        <v>1</v>
      </c>
      <c r="D153">
        <v>-1</v>
      </c>
      <c r="E153">
        <v>0</v>
      </c>
      <c r="F153">
        <v>1</v>
      </c>
      <c r="G153">
        <v>-1</v>
      </c>
      <c r="H153" s="2">
        <f>H152+$H$2*(Filter_Test[[#This Row],[debug'[0']]]-H152)</f>
        <v>-0.27537632801080514</v>
      </c>
    </row>
    <row r="154" spans="1:8" x14ac:dyDescent="0.25">
      <c r="A154">
        <v>296</v>
      </c>
      <c r="B154">
        <v>2</v>
      </c>
      <c r="C154">
        <v>1</v>
      </c>
      <c r="D154">
        <v>-1</v>
      </c>
      <c r="E154">
        <v>0</v>
      </c>
      <c r="F154">
        <v>1</v>
      </c>
      <c r="G154">
        <v>-1</v>
      </c>
      <c r="H154" s="2">
        <f>H153+$H$2*(Filter_Test[[#This Row],[debug'[0']]]-H153)</f>
        <v>-6.0927161323879209E-2</v>
      </c>
    </row>
    <row r="155" spans="1:8" x14ac:dyDescent="0.25">
      <c r="A155">
        <v>298</v>
      </c>
      <c r="B155">
        <v>3</v>
      </c>
      <c r="C155">
        <v>1</v>
      </c>
      <c r="D155">
        <v>-1</v>
      </c>
      <c r="E155">
        <v>0</v>
      </c>
      <c r="F155">
        <v>1</v>
      </c>
      <c r="G155">
        <v>-1</v>
      </c>
      <c r="H155" s="2">
        <f>H154+$H$2*(Filter_Test[[#This Row],[debug'[0']]]-H154)</f>
        <v>0.22755842717177754</v>
      </c>
    </row>
    <row r="156" spans="1:8" x14ac:dyDescent="0.25">
      <c r="A156">
        <v>300</v>
      </c>
      <c r="B156">
        <v>3</v>
      </c>
      <c r="C156">
        <v>1</v>
      </c>
      <c r="D156">
        <v>0</v>
      </c>
      <c r="E156">
        <v>0</v>
      </c>
      <c r="F156">
        <v>1</v>
      </c>
      <c r="G156">
        <v>-1</v>
      </c>
      <c r="H156" s="2">
        <f>H155+$H$2*(Filter_Test[[#This Row],[debug'[0']]]-H155)</f>
        <v>0.48885488950289979</v>
      </c>
    </row>
    <row r="157" spans="1:8" x14ac:dyDescent="0.25">
      <c r="A157">
        <v>302</v>
      </c>
      <c r="B157">
        <v>3</v>
      </c>
      <c r="C157">
        <v>1</v>
      </c>
      <c r="D157">
        <v>0</v>
      </c>
      <c r="E157">
        <v>0</v>
      </c>
      <c r="F157">
        <v>1</v>
      </c>
      <c r="G157">
        <v>-1</v>
      </c>
      <c r="H157" s="2">
        <f>H156+$H$2*(Filter_Test[[#This Row],[debug'[0']]]-H156)</f>
        <v>0.7255247404399684</v>
      </c>
    </row>
    <row r="158" spans="1:8" x14ac:dyDescent="0.25">
      <c r="A158">
        <v>304</v>
      </c>
      <c r="B158">
        <v>2</v>
      </c>
      <c r="C158">
        <v>1</v>
      </c>
      <c r="D158">
        <v>0</v>
      </c>
      <c r="E158">
        <v>0</v>
      </c>
      <c r="F158">
        <v>1</v>
      </c>
      <c r="G158">
        <v>-1</v>
      </c>
      <c r="H158" s="2">
        <f>H157+$H$2*(Filter_Test[[#This Row],[debug'[0']]]-H157)</f>
        <v>0.84564120381844055</v>
      </c>
    </row>
    <row r="159" spans="1:8" x14ac:dyDescent="0.25">
      <c r="A159">
        <v>306</v>
      </c>
      <c r="B159">
        <v>1</v>
      </c>
      <c r="C159">
        <v>1</v>
      </c>
      <c r="D159">
        <v>0</v>
      </c>
      <c r="E159">
        <v>0</v>
      </c>
      <c r="F159">
        <v>1</v>
      </c>
      <c r="G159">
        <v>-1</v>
      </c>
      <c r="H159" s="2">
        <f>H158+$H$2*(Filter_Test[[#This Row],[debug'[0']]]-H158)</f>
        <v>0.86018917762146907</v>
      </c>
    </row>
    <row r="160" spans="1:8" x14ac:dyDescent="0.25">
      <c r="A160">
        <v>308</v>
      </c>
      <c r="B160">
        <v>-1</v>
      </c>
      <c r="C160">
        <v>1</v>
      </c>
      <c r="D160">
        <v>0</v>
      </c>
      <c r="E160">
        <v>0</v>
      </c>
      <c r="F160">
        <v>1</v>
      </c>
      <c r="G160">
        <v>-1</v>
      </c>
      <c r="H160" s="2">
        <f>H159+$H$2*(Filter_Test[[#This Row],[debug'[0']]]-H159)</f>
        <v>0.6848704779803837</v>
      </c>
    </row>
    <row r="161" spans="1:8" x14ac:dyDescent="0.25">
      <c r="A161">
        <v>310</v>
      </c>
      <c r="B161">
        <v>-1</v>
      </c>
      <c r="C161">
        <v>0</v>
      </c>
      <c r="D161">
        <v>0</v>
      </c>
      <c r="E161">
        <v>0</v>
      </c>
      <c r="F161">
        <v>1</v>
      </c>
      <c r="G161">
        <v>-1</v>
      </c>
      <c r="H161" s="2">
        <f>H160+$H$2*(Filter_Test[[#This Row],[debug'[0']]]-H160)</f>
        <v>0.52607517650417879</v>
      </c>
    </row>
    <row r="162" spans="1:8" x14ac:dyDescent="0.25">
      <c r="A162">
        <v>312</v>
      </c>
      <c r="B162">
        <v>-1</v>
      </c>
      <c r="C162">
        <v>0</v>
      </c>
      <c r="D162">
        <v>0</v>
      </c>
      <c r="E162">
        <v>0</v>
      </c>
      <c r="F162">
        <v>1</v>
      </c>
      <c r="G162">
        <v>-1</v>
      </c>
      <c r="H162" s="2">
        <f>H161+$H$2*(Filter_Test[[#This Row],[debug'[0']]]-H161)</f>
        <v>0.38224597960424056</v>
      </c>
    </row>
    <row r="163" spans="1:8" x14ac:dyDescent="0.25">
      <c r="A163">
        <v>314</v>
      </c>
      <c r="B163">
        <v>-1</v>
      </c>
      <c r="C163">
        <v>0</v>
      </c>
      <c r="D163">
        <v>0</v>
      </c>
      <c r="E163">
        <v>0</v>
      </c>
      <c r="F163">
        <v>1</v>
      </c>
      <c r="G163">
        <v>-1</v>
      </c>
      <c r="H163" s="2">
        <f>H162+$H$2*(Filter_Test[[#This Row],[debug'[0']]]-H162)</f>
        <v>0.25197236515487931</v>
      </c>
    </row>
    <row r="164" spans="1:8" x14ac:dyDescent="0.25">
      <c r="A164">
        <v>316</v>
      </c>
      <c r="B164">
        <v>0</v>
      </c>
      <c r="C164">
        <v>-1</v>
      </c>
      <c r="D164">
        <v>0</v>
      </c>
      <c r="E164">
        <v>0</v>
      </c>
      <c r="F164">
        <v>1</v>
      </c>
      <c r="G164">
        <v>-1</v>
      </c>
      <c r="H164" s="2">
        <f>H163+$H$2*(Filter_Test[[#This Row],[debug'[0']]]-H163)</f>
        <v>0.22822452921653291</v>
      </c>
    </row>
    <row r="165" spans="1:8" x14ac:dyDescent="0.25">
      <c r="A165">
        <v>318</v>
      </c>
      <c r="B165">
        <v>1</v>
      </c>
      <c r="C165">
        <v>-1</v>
      </c>
      <c r="D165">
        <v>0</v>
      </c>
      <c r="E165">
        <v>0</v>
      </c>
      <c r="F165">
        <v>1</v>
      </c>
      <c r="G165">
        <v>-1</v>
      </c>
      <c r="H165" s="2">
        <f>H164+$H$2*(Filter_Test[[#This Row],[debug'[0']]]-H164)</f>
        <v>0.30096265369355724</v>
      </c>
    </row>
    <row r="166" spans="1:8" x14ac:dyDescent="0.25">
      <c r="A166">
        <v>320</v>
      </c>
      <c r="B166">
        <v>2</v>
      </c>
      <c r="C166">
        <v>-1</v>
      </c>
      <c r="D166">
        <v>0</v>
      </c>
      <c r="E166">
        <v>0</v>
      </c>
      <c r="F166">
        <v>1</v>
      </c>
      <c r="G166">
        <v>-1</v>
      </c>
      <c r="H166" s="2">
        <f>H165+$H$2*(Filter_Test[[#This Row],[debug'[0']]]-H165)</f>
        <v>0.46109315105348775</v>
      </c>
    </row>
    <row r="167" spans="1:8" x14ac:dyDescent="0.25">
      <c r="A167">
        <v>322</v>
      </c>
      <c r="B167">
        <v>3</v>
      </c>
      <c r="C167">
        <v>-1</v>
      </c>
      <c r="D167">
        <v>0</v>
      </c>
      <c r="E167">
        <v>1</v>
      </c>
      <c r="F167">
        <v>1</v>
      </c>
      <c r="G167">
        <v>0</v>
      </c>
      <c r="H167" s="2">
        <f>H166+$H$2*(Filter_Test[[#This Row],[debug'[0']]]-H166)</f>
        <v>0.70037948419746288</v>
      </c>
    </row>
    <row r="168" spans="1:8" x14ac:dyDescent="0.25">
      <c r="A168">
        <v>324</v>
      </c>
      <c r="B168">
        <v>3</v>
      </c>
      <c r="C168">
        <v>-1</v>
      </c>
      <c r="D168">
        <v>0</v>
      </c>
      <c r="E168">
        <v>1</v>
      </c>
      <c r="F168">
        <v>0</v>
      </c>
      <c r="G168">
        <v>0</v>
      </c>
      <c r="H168" s="2">
        <f>H167+$H$2*(Filter_Test[[#This Row],[debug'[0']]]-H167)</f>
        <v>0.91711361175215145</v>
      </c>
    </row>
    <row r="169" spans="1:8" x14ac:dyDescent="0.25">
      <c r="A169">
        <v>326</v>
      </c>
      <c r="B169">
        <v>4</v>
      </c>
      <c r="C169">
        <v>-1</v>
      </c>
      <c r="D169">
        <v>0</v>
      </c>
      <c r="E169">
        <v>1</v>
      </c>
      <c r="F169">
        <v>0</v>
      </c>
      <c r="G169">
        <v>0</v>
      </c>
      <c r="H169" s="2">
        <f>H168+$H$2*(Filter_Test[[#This Row],[debug'[0']]]-H168)</f>
        <v>1.2076688086272938</v>
      </c>
    </row>
    <row r="170" spans="1:8" x14ac:dyDescent="0.25">
      <c r="A170">
        <v>328</v>
      </c>
      <c r="B170">
        <v>5</v>
      </c>
      <c r="C170">
        <v>-1</v>
      </c>
      <c r="D170">
        <v>0</v>
      </c>
      <c r="E170">
        <v>1</v>
      </c>
      <c r="F170">
        <v>0</v>
      </c>
      <c r="G170">
        <v>0</v>
      </c>
      <c r="H170" s="2">
        <f>H169+$H$2*(Filter_Test[[#This Row],[debug'[0']]]-H169)</f>
        <v>1.5650876029511713</v>
      </c>
    </row>
    <row r="171" spans="1:8" x14ac:dyDescent="0.25">
      <c r="A171">
        <v>330</v>
      </c>
      <c r="B171">
        <v>5</v>
      </c>
      <c r="C171">
        <v>0</v>
      </c>
      <c r="D171">
        <v>0</v>
      </c>
      <c r="E171">
        <v>1</v>
      </c>
      <c r="F171">
        <v>0</v>
      </c>
      <c r="G171">
        <v>0</v>
      </c>
      <c r="H171" s="2">
        <f>H170+$H$2*(Filter_Test[[#This Row],[debug'[0']]]-H170)</f>
        <v>1.8888204695199646</v>
      </c>
    </row>
    <row r="172" spans="1:8" x14ac:dyDescent="0.25">
      <c r="A172">
        <v>332</v>
      </c>
      <c r="B172">
        <v>4</v>
      </c>
      <c r="C172">
        <v>0</v>
      </c>
      <c r="D172">
        <v>1</v>
      </c>
      <c r="E172">
        <v>1</v>
      </c>
      <c r="F172">
        <v>0</v>
      </c>
      <c r="G172">
        <v>0</v>
      </c>
      <c r="H172" s="2">
        <f>H171+$H$2*(Filter_Test[[#This Row],[debug'[0']]]-H171)</f>
        <v>2.0877944526209213</v>
      </c>
    </row>
    <row r="173" spans="1:8" x14ac:dyDescent="0.25">
      <c r="A173">
        <v>334</v>
      </c>
      <c r="B173">
        <v>3</v>
      </c>
      <c r="C173">
        <v>0</v>
      </c>
      <c r="D173">
        <v>1</v>
      </c>
      <c r="E173">
        <v>1</v>
      </c>
      <c r="F173">
        <v>0</v>
      </c>
      <c r="G173">
        <v>0</v>
      </c>
      <c r="H173" s="2">
        <f>H172+$H$2*(Filter_Test[[#This Row],[debug'[0']]]-H172)</f>
        <v>2.1737678000072203</v>
      </c>
    </row>
    <row r="174" spans="1:8" x14ac:dyDescent="0.25">
      <c r="A174">
        <v>336</v>
      </c>
      <c r="B174">
        <v>2</v>
      </c>
      <c r="C174">
        <v>1</v>
      </c>
      <c r="D174">
        <v>1</v>
      </c>
      <c r="E174">
        <v>1</v>
      </c>
      <c r="F174">
        <v>0</v>
      </c>
      <c r="G174">
        <v>0</v>
      </c>
      <c r="H174" s="2">
        <f>H173+$H$2*(Filter_Test[[#This Row],[debug'[0']]]-H173)</f>
        <v>2.157390570689226</v>
      </c>
    </row>
    <row r="175" spans="1:8" x14ac:dyDescent="0.25">
      <c r="A175">
        <v>338</v>
      </c>
      <c r="B175">
        <v>1</v>
      </c>
      <c r="C175">
        <v>1</v>
      </c>
      <c r="D175">
        <v>0</v>
      </c>
      <c r="E175">
        <v>1</v>
      </c>
      <c r="F175">
        <v>0</v>
      </c>
      <c r="G175">
        <v>0</v>
      </c>
      <c r="H175" s="2">
        <f>H174+$H$2*(Filter_Test[[#This Row],[debug'[0']]]-H174)</f>
        <v>2.0483090792628849</v>
      </c>
    </row>
    <row r="176" spans="1:8" x14ac:dyDescent="0.25">
      <c r="A176">
        <v>340</v>
      </c>
      <c r="B176">
        <v>0</v>
      </c>
      <c r="C176">
        <v>1</v>
      </c>
      <c r="D176">
        <v>1</v>
      </c>
      <c r="E176">
        <v>1</v>
      </c>
      <c r="F176">
        <v>0</v>
      </c>
      <c r="G176">
        <v>0</v>
      </c>
      <c r="H176" s="2">
        <f>H175+$H$2*(Filter_Test[[#This Row],[debug'[0']]]-H175)</f>
        <v>1.8552604965920783</v>
      </c>
    </row>
    <row r="177" spans="1:8" x14ac:dyDescent="0.25">
      <c r="A177">
        <v>342</v>
      </c>
      <c r="B177">
        <v>0</v>
      </c>
      <c r="C177">
        <v>1</v>
      </c>
      <c r="D177">
        <v>1</v>
      </c>
      <c r="E177">
        <v>2</v>
      </c>
      <c r="F177">
        <v>0</v>
      </c>
      <c r="G177">
        <v>0</v>
      </c>
      <c r="H177" s="2">
        <f>H176+$H$2*(Filter_Test[[#This Row],[debug'[0']]]-H176)</f>
        <v>1.6804063141944074</v>
      </c>
    </row>
    <row r="178" spans="1:8" x14ac:dyDescent="0.25">
      <c r="A178">
        <v>344</v>
      </c>
      <c r="B178">
        <v>-1</v>
      </c>
      <c r="C178">
        <v>0</v>
      </c>
      <c r="D178">
        <v>1</v>
      </c>
      <c r="E178">
        <v>2</v>
      </c>
      <c r="F178">
        <v>0</v>
      </c>
      <c r="G178">
        <v>0</v>
      </c>
      <c r="H178" s="2">
        <f>H177+$H$2*(Filter_Test[[#This Row],[debug'[0']]]-H177)</f>
        <v>1.4277839706351421</v>
      </c>
    </row>
    <row r="179" spans="1:8" x14ac:dyDescent="0.25">
      <c r="A179">
        <v>346</v>
      </c>
      <c r="B179">
        <v>-1</v>
      </c>
      <c r="C179">
        <v>-1</v>
      </c>
      <c r="D179">
        <v>1</v>
      </c>
      <c r="E179">
        <v>2</v>
      </c>
      <c r="F179">
        <v>0</v>
      </c>
      <c r="G179">
        <v>0</v>
      </c>
      <c r="H179" s="2">
        <f>H178+$H$2*(Filter_Test[[#This Row],[debug'[0']]]-H178)</f>
        <v>1.1989707220356296</v>
      </c>
    </row>
    <row r="180" spans="1:8" x14ac:dyDescent="0.25">
      <c r="A180">
        <v>348</v>
      </c>
      <c r="B180">
        <v>0</v>
      </c>
      <c r="C180">
        <v>-1</v>
      </c>
      <c r="D180">
        <v>1</v>
      </c>
      <c r="E180">
        <v>2</v>
      </c>
      <c r="F180">
        <v>0</v>
      </c>
      <c r="G180">
        <v>0</v>
      </c>
      <c r="H180" s="2">
        <f>H179+$H$2*(Filter_Test[[#This Row],[debug'[0']]]-H179)</f>
        <v>1.0859703936691381</v>
      </c>
    </row>
    <row r="181" spans="1:8" x14ac:dyDescent="0.25">
      <c r="A181">
        <v>350</v>
      </c>
      <c r="B181">
        <v>1</v>
      </c>
      <c r="C181">
        <v>-1</v>
      </c>
      <c r="D181">
        <v>1</v>
      </c>
      <c r="E181">
        <v>2</v>
      </c>
      <c r="F181">
        <v>0</v>
      </c>
      <c r="G181">
        <v>0</v>
      </c>
      <c r="H181" s="2">
        <f>H180+$H$2*(Filter_Test[[#This Row],[debug'[0']]]-H180)</f>
        <v>1.0778678749538224</v>
      </c>
    </row>
    <row r="182" spans="1:8" x14ac:dyDescent="0.25">
      <c r="A182">
        <v>352</v>
      </c>
      <c r="B182">
        <v>3</v>
      </c>
      <c r="C182">
        <v>-2</v>
      </c>
      <c r="D182">
        <v>2</v>
      </c>
      <c r="E182">
        <v>2</v>
      </c>
      <c r="F182">
        <v>0</v>
      </c>
      <c r="G182">
        <v>0</v>
      </c>
      <c r="H182" s="2">
        <f>H181+$H$2*(Filter_Test[[#This Row],[debug'[0']]]-H181)</f>
        <v>1.2590245598520426</v>
      </c>
    </row>
    <row r="183" spans="1:8" x14ac:dyDescent="0.25">
      <c r="A183">
        <v>354</v>
      </c>
      <c r="B183">
        <v>3</v>
      </c>
      <c r="C183">
        <v>-2</v>
      </c>
      <c r="D183">
        <v>2</v>
      </c>
      <c r="E183">
        <v>2</v>
      </c>
      <c r="F183">
        <v>0</v>
      </c>
      <c r="G183">
        <v>1</v>
      </c>
      <c r="H183" s="2">
        <f>H182+$H$2*(Filter_Test[[#This Row],[debug'[0']]]-H182)</f>
        <v>1.4231076294375149</v>
      </c>
    </row>
    <row r="184" spans="1:8" x14ac:dyDescent="0.25">
      <c r="A184">
        <v>356</v>
      </c>
      <c r="B184">
        <v>4</v>
      </c>
      <c r="C184">
        <v>-2</v>
      </c>
      <c r="D184">
        <v>2</v>
      </c>
      <c r="E184">
        <v>2</v>
      </c>
      <c r="F184">
        <v>0</v>
      </c>
      <c r="G184">
        <v>1</v>
      </c>
      <c r="H184" s="2">
        <f>H183+$H$2*(Filter_Test[[#This Row],[debug'[0']]]-H183)</f>
        <v>1.6659740136510357</v>
      </c>
    </row>
    <row r="185" spans="1:8" x14ac:dyDescent="0.25">
      <c r="A185">
        <v>358</v>
      </c>
      <c r="B185">
        <v>4</v>
      </c>
      <c r="C185">
        <v>-2</v>
      </c>
      <c r="D185">
        <v>2</v>
      </c>
      <c r="E185">
        <v>2</v>
      </c>
      <c r="F185">
        <v>0</v>
      </c>
      <c r="G185">
        <v>1</v>
      </c>
      <c r="H185" s="2">
        <f>H184+$H$2*(Filter_Test[[#This Row],[debug'[0']]]-H184)</f>
        <v>1.8859507804110831</v>
      </c>
    </row>
    <row r="186" spans="1:8" x14ac:dyDescent="0.25">
      <c r="A186">
        <v>360</v>
      </c>
      <c r="B186">
        <v>4</v>
      </c>
      <c r="C186">
        <v>-2</v>
      </c>
      <c r="D186">
        <v>2</v>
      </c>
      <c r="E186">
        <v>2</v>
      </c>
      <c r="F186">
        <v>0</v>
      </c>
      <c r="G186">
        <v>1</v>
      </c>
      <c r="H186" s="2">
        <f>H185+$H$2*(Filter_Test[[#This Row],[debug'[0']]]-H185)</f>
        <v>2.0851952253387163</v>
      </c>
    </row>
    <row r="187" spans="1:8" x14ac:dyDescent="0.25">
      <c r="A187">
        <v>362</v>
      </c>
      <c r="B187">
        <v>4</v>
      </c>
      <c r="C187">
        <v>-1</v>
      </c>
      <c r="D187">
        <v>2</v>
      </c>
      <c r="E187">
        <v>2</v>
      </c>
      <c r="F187">
        <v>0</v>
      </c>
      <c r="G187">
        <v>1</v>
      </c>
      <c r="H187" s="2">
        <f>H186+$H$2*(Filter_Test[[#This Row],[debug'[0']]]-H186)</f>
        <v>2.2656613237327528</v>
      </c>
    </row>
    <row r="188" spans="1:8" x14ac:dyDescent="0.25">
      <c r="A188">
        <v>364</v>
      </c>
      <c r="B188">
        <v>3</v>
      </c>
      <c r="C188">
        <v>-1</v>
      </c>
      <c r="D188">
        <v>2</v>
      </c>
      <c r="E188">
        <v>2</v>
      </c>
      <c r="F188">
        <v>-1</v>
      </c>
      <c r="G188">
        <v>1</v>
      </c>
      <c r="H188" s="2">
        <f>H187+$H$2*(Filter_Test[[#This Row],[debug'[0']]]-H187)</f>
        <v>2.3348711134509941</v>
      </c>
    </row>
    <row r="189" spans="1:8" x14ac:dyDescent="0.25">
      <c r="A189">
        <v>366</v>
      </c>
      <c r="B189">
        <v>2</v>
      </c>
      <c r="C189">
        <v>0</v>
      </c>
      <c r="D189">
        <v>2</v>
      </c>
      <c r="E189">
        <v>2</v>
      </c>
      <c r="F189">
        <v>-1</v>
      </c>
      <c r="G189">
        <v>1</v>
      </c>
      <c r="H189" s="2">
        <f>H188+$H$2*(Filter_Test[[#This Row],[debug'[0']]]-H188)</f>
        <v>2.3033102545534816</v>
      </c>
    </row>
    <row r="190" spans="1:8" x14ac:dyDescent="0.25">
      <c r="A190">
        <v>368</v>
      </c>
      <c r="B190">
        <v>2</v>
      </c>
      <c r="C190">
        <v>0</v>
      </c>
      <c r="D190">
        <v>2</v>
      </c>
      <c r="E190">
        <v>2</v>
      </c>
      <c r="F190">
        <v>-1</v>
      </c>
      <c r="G190">
        <v>1</v>
      </c>
      <c r="H190" s="2">
        <f>H189+$H$2*(Filter_Test[[#This Row],[debug'[0']]]-H189)</f>
        <v>2.2747239365295715</v>
      </c>
    </row>
    <row r="191" spans="1:8" x14ac:dyDescent="0.25">
      <c r="A191">
        <v>370</v>
      </c>
      <c r="B191">
        <v>1</v>
      </c>
      <c r="C191">
        <v>1</v>
      </c>
      <c r="D191">
        <v>2</v>
      </c>
      <c r="E191">
        <v>2</v>
      </c>
      <c r="F191">
        <v>-1</v>
      </c>
      <c r="G191">
        <v>1</v>
      </c>
      <c r="H191" s="2">
        <f>H190+$H$2*(Filter_Test[[#This Row],[debug'[0']]]-H190)</f>
        <v>2.1545840358988806</v>
      </c>
    </row>
    <row r="192" spans="1:8" x14ac:dyDescent="0.25">
      <c r="A192">
        <v>372</v>
      </c>
      <c r="B192">
        <v>0</v>
      </c>
      <c r="C192">
        <v>1</v>
      </c>
      <c r="D192">
        <v>2</v>
      </c>
      <c r="E192">
        <v>2</v>
      </c>
      <c r="F192">
        <v>-1</v>
      </c>
      <c r="G192">
        <v>1</v>
      </c>
      <c r="H192" s="2">
        <f>H191+$H$2*(Filter_Test[[#This Row],[debug'[0']]]-H191)</f>
        <v>1.9515192745372274</v>
      </c>
    </row>
    <row r="193" spans="1:8" x14ac:dyDescent="0.25">
      <c r="A193">
        <v>374</v>
      </c>
      <c r="B193">
        <v>0</v>
      </c>
      <c r="C193">
        <v>1</v>
      </c>
      <c r="D193">
        <v>2</v>
      </c>
      <c r="E193">
        <v>2</v>
      </c>
      <c r="F193">
        <v>-1</v>
      </c>
      <c r="G193">
        <v>1</v>
      </c>
      <c r="H193" s="2">
        <f>H192+$H$2*(Filter_Test[[#This Row],[debug'[0']]]-H192)</f>
        <v>1.7675929160504764</v>
      </c>
    </row>
    <row r="194" spans="1:8" x14ac:dyDescent="0.25">
      <c r="A194">
        <v>376</v>
      </c>
      <c r="B194">
        <v>-1</v>
      </c>
      <c r="C194">
        <v>1</v>
      </c>
      <c r="D194">
        <v>1</v>
      </c>
      <c r="E194">
        <v>2</v>
      </c>
      <c r="F194">
        <v>0</v>
      </c>
      <c r="G194">
        <v>1</v>
      </c>
      <c r="H194" s="2">
        <f>H193+$H$2*(Filter_Test[[#This Row],[debug'[0']]]-H193)</f>
        <v>1.5067534288547366</v>
      </c>
    </row>
    <row r="195" spans="1:8" x14ac:dyDescent="0.25">
      <c r="A195">
        <v>378</v>
      </c>
      <c r="B195">
        <v>-1</v>
      </c>
      <c r="C195">
        <v>1</v>
      </c>
      <c r="D195">
        <v>1</v>
      </c>
      <c r="E195">
        <v>2</v>
      </c>
      <c r="F195">
        <v>0</v>
      </c>
      <c r="G195">
        <v>1</v>
      </c>
      <c r="H195" s="2">
        <f>H194+$H$2*(Filter_Test[[#This Row],[debug'[0']]]-H194)</f>
        <v>1.2704974841612047</v>
      </c>
    </row>
    <row r="196" spans="1:8" x14ac:dyDescent="0.25">
      <c r="A196">
        <v>380</v>
      </c>
      <c r="B196">
        <v>0</v>
      </c>
      <c r="C196">
        <v>1</v>
      </c>
      <c r="D196">
        <v>2</v>
      </c>
      <c r="E196">
        <v>2</v>
      </c>
      <c r="F196">
        <v>0</v>
      </c>
      <c r="G196">
        <v>1</v>
      </c>
      <c r="H196" s="2">
        <f>H195+$H$2*(Filter_Test[[#This Row],[debug'[0']]]-H195)</f>
        <v>1.15075591728185</v>
      </c>
    </row>
    <row r="197" spans="1:8" x14ac:dyDescent="0.25">
      <c r="A197">
        <v>382</v>
      </c>
      <c r="B197">
        <v>0</v>
      </c>
      <c r="C197">
        <v>1</v>
      </c>
      <c r="D197">
        <v>2</v>
      </c>
      <c r="E197">
        <v>2</v>
      </c>
      <c r="F197">
        <v>0</v>
      </c>
      <c r="G197">
        <v>1</v>
      </c>
      <c r="H197" s="2">
        <f>H196+$H$2*(Filter_Test[[#This Row],[debug'[0']]]-H196)</f>
        <v>1.0422997272076207</v>
      </c>
    </row>
    <row r="198" spans="1:8" x14ac:dyDescent="0.25">
      <c r="A198">
        <v>384</v>
      </c>
      <c r="B198">
        <v>1</v>
      </c>
      <c r="C198">
        <v>0</v>
      </c>
      <c r="D198">
        <v>1</v>
      </c>
      <c r="E198">
        <v>2</v>
      </c>
      <c r="F198">
        <v>0</v>
      </c>
      <c r="G198">
        <v>1</v>
      </c>
      <c r="H198" s="2">
        <f>H197+$H$2*(Filter_Test[[#This Row],[debug'[0']]]-H197)</f>
        <v>1.0383130718402913</v>
      </c>
    </row>
    <row r="199" spans="1:8" x14ac:dyDescent="0.25">
      <c r="A199">
        <v>386</v>
      </c>
      <c r="B199">
        <v>2</v>
      </c>
      <c r="C199">
        <v>-1</v>
      </c>
      <c r="D199">
        <v>1</v>
      </c>
      <c r="E199">
        <v>2</v>
      </c>
      <c r="F199">
        <v>0</v>
      </c>
      <c r="G199">
        <v>1</v>
      </c>
      <c r="H199" s="2">
        <f>H198+$H$2*(Filter_Test[[#This Row],[debug'[0']]]-H198)</f>
        <v>1.1289499294970875</v>
      </c>
    </row>
    <row r="200" spans="1:8" x14ac:dyDescent="0.25">
      <c r="A200">
        <v>388</v>
      </c>
      <c r="B200">
        <v>3</v>
      </c>
      <c r="C200">
        <v>0</v>
      </c>
      <c r="D200">
        <v>1</v>
      </c>
      <c r="E200">
        <v>2</v>
      </c>
      <c r="F200">
        <v>0</v>
      </c>
      <c r="G200">
        <v>1</v>
      </c>
      <c r="H200" s="2">
        <f>H199+$H$2*(Filter_Test[[#This Row],[debug'[0']]]-H199)</f>
        <v>1.305292244176806</v>
      </c>
    </row>
    <row r="201" spans="1:8" x14ac:dyDescent="0.25">
      <c r="A201">
        <v>390</v>
      </c>
      <c r="B201">
        <v>3</v>
      </c>
      <c r="C201">
        <v>0</v>
      </c>
      <c r="D201">
        <v>1</v>
      </c>
      <c r="E201">
        <v>2</v>
      </c>
      <c r="F201">
        <v>0</v>
      </c>
      <c r="G201">
        <v>2</v>
      </c>
      <c r="H201" s="2">
        <f>H200+$H$2*(Filter_Test[[#This Row],[debug'[0']]]-H200)</f>
        <v>1.4650146872470797</v>
      </c>
    </row>
    <row r="202" spans="1:8" x14ac:dyDescent="0.25">
      <c r="A202">
        <v>392</v>
      </c>
      <c r="B202">
        <v>3</v>
      </c>
      <c r="C202">
        <v>0</v>
      </c>
      <c r="D202">
        <v>1</v>
      </c>
      <c r="E202">
        <v>2</v>
      </c>
      <c r="F202">
        <v>0</v>
      </c>
      <c r="G202">
        <v>2</v>
      </c>
      <c r="H202" s="2">
        <f>H201+$H$2*(Filter_Test[[#This Row],[debug'[0']]]-H201)</f>
        <v>1.6096836447044638</v>
      </c>
    </row>
    <row r="203" spans="1:8" x14ac:dyDescent="0.25">
      <c r="A203">
        <v>394</v>
      </c>
      <c r="B203">
        <v>2</v>
      </c>
      <c r="C203">
        <v>0</v>
      </c>
      <c r="D203">
        <v>1</v>
      </c>
      <c r="E203">
        <v>1</v>
      </c>
      <c r="F203">
        <v>0</v>
      </c>
      <c r="G203">
        <v>2</v>
      </c>
      <c r="H203" s="2">
        <f>H202+$H$2*(Filter_Test[[#This Row],[debug'[0']]]-H202)</f>
        <v>1.6464700945356359</v>
      </c>
    </row>
    <row r="204" spans="1:8" x14ac:dyDescent="0.25">
      <c r="A204">
        <v>396</v>
      </c>
      <c r="B204">
        <v>1</v>
      </c>
      <c r="C204">
        <v>1</v>
      </c>
      <c r="D204">
        <v>1</v>
      </c>
      <c r="E204">
        <v>1</v>
      </c>
      <c r="F204">
        <v>0</v>
      </c>
      <c r="G204">
        <v>2</v>
      </c>
      <c r="H204" s="2">
        <f>H203+$H$2*(Filter_Test[[#This Row],[debug'[0']]]-H203)</f>
        <v>1.5855417235428764</v>
      </c>
    </row>
    <row r="205" spans="1:8" x14ac:dyDescent="0.25">
      <c r="A205">
        <v>398</v>
      </c>
      <c r="B205">
        <v>0</v>
      </c>
      <c r="C205">
        <v>1</v>
      </c>
      <c r="D205">
        <v>1</v>
      </c>
      <c r="E205">
        <v>1</v>
      </c>
      <c r="F205">
        <v>0</v>
      </c>
      <c r="G205">
        <v>2</v>
      </c>
      <c r="H205" s="2">
        <f>H204+$H$2*(Filter_Test[[#This Row],[debug'[0']]]-H204)</f>
        <v>1.4361079366236045</v>
      </c>
    </row>
    <row r="206" spans="1:8" x14ac:dyDescent="0.25">
      <c r="A206">
        <v>400</v>
      </c>
      <c r="B206">
        <v>0</v>
      </c>
      <c r="C206">
        <v>1</v>
      </c>
      <c r="D206">
        <v>1</v>
      </c>
      <c r="E206">
        <v>1</v>
      </c>
      <c r="F206">
        <v>0</v>
      </c>
      <c r="G206">
        <v>2</v>
      </c>
      <c r="H206" s="2">
        <f>H205+$H$2*(Filter_Test[[#This Row],[debug'[0']]]-H205)</f>
        <v>1.3007579523198431</v>
      </c>
    </row>
    <row r="207" spans="1:8" x14ac:dyDescent="0.25">
      <c r="A207">
        <v>402</v>
      </c>
      <c r="B207">
        <v>-1</v>
      </c>
      <c r="C207">
        <v>0</v>
      </c>
      <c r="D207">
        <v>1</v>
      </c>
      <c r="E207">
        <v>1</v>
      </c>
      <c r="F207">
        <v>0</v>
      </c>
      <c r="G207">
        <v>1</v>
      </c>
      <c r="H207" s="2">
        <f>H206+$H$2*(Filter_Test[[#This Row],[debug'[0']]]-H206)</f>
        <v>1.0839166238989537</v>
      </c>
    </row>
    <row r="208" spans="1:8" x14ac:dyDescent="0.25">
      <c r="A208">
        <v>404</v>
      </c>
      <c r="B208">
        <v>-1</v>
      </c>
      <c r="C208">
        <v>0</v>
      </c>
      <c r="D208">
        <v>1</v>
      </c>
      <c r="E208">
        <v>1</v>
      </c>
      <c r="F208">
        <v>0</v>
      </c>
      <c r="G208">
        <v>1</v>
      </c>
      <c r="H208" s="2">
        <f>H207+$H$2*(Filter_Test[[#This Row],[debug'[0']]]-H207)</f>
        <v>0.88751210920891577</v>
      </c>
    </row>
    <row r="209" spans="1:8" x14ac:dyDescent="0.25">
      <c r="A209">
        <v>406</v>
      </c>
      <c r="B209">
        <v>-2</v>
      </c>
      <c r="C209">
        <v>0</v>
      </c>
      <c r="D209">
        <v>1</v>
      </c>
      <c r="E209">
        <v>1</v>
      </c>
      <c r="F209">
        <v>0</v>
      </c>
      <c r="G209">
        <v>1</v>
      </c>
      <c r="H209" s="2">
        <f>H208+$H$2*(Filter_Test[[#This Row],[debug'[0']]]-H208)</f>
        <v>0.61537050432564677</v>
      </c>
    </row>
    <row r="210" spans="1:8" x14ac:dyDescent="0.25">
      <c r="A210">
        <v>408</v>
      </c>
      <c r="B210">
        <v>-2</v>
      </c>
      <c r="C210">
        <v>0</v>
      </c>
      <c r="D210">
        <v>1</v>
      </c>
      <c r="E210">
        <v>1</v>
      </c>
      <c r="F210">
        <v>0</v>
      </c>
      <c r="G210">
        <v>1</v>
      </c>
      <c r="H210" s="2">
        <f>H209+$H$2*(Filter_Test[[#This Row],[debug'[0']]]-H209)</f>
        <v>0.36887764144150026</v>
      </c>
    </row>
    <row r="211" spans="1:8" x14ac:dyDescent="0.25">
      <c r="A211">
        <v>410</v>
      </c>
      <c r="B211">
        <v>-1</v>
      </c>
      <c r="C211">
        <v>0</v>
      </c>
      <c r="D211">
        <v>1</v>
      </c>
      <c r="E211">
        <v>1</v>
      </c>
      <c r="F211">
        <v>0</v>
      </c>
      <c r="G211">
        <v>1</v>
      </c>
      <c r="H211" s="2">
        <f>H210+$H$2*(Filter_Test[[#This Row],[debug'[0']]]-H210)</f>
        <v>0.23986396318102207</v>
      </c>
    </row>
    <row r="212" spans="1:8" x14ac:dyDescent="0.25">
      <c r="A212">
        <v>412</v>
      </c>
      <c r="B212">
        <v>-1</v>
      </c>
      <c r="C212">
        <v>-1</v>
      </c>
      <c r="D212">
        <v>1</v>
      </c>
      <c r="E212">
        <v>1</v>
      </c>
      <c r="F212">
        <v>0</v>
      </c>
      <c r="G212">
        <v>1</v>
      </c>
      <c r="H212" s="2">
        <f>H211+$H$2*(Filter_Test[[#This Row],[debug'[0']]]-H211)</f>
        <v>0.12300953763561534</v>
      </c>
    </row>
    <row r="213" spans="1:8" x14ac:dyDescent="0.25">
      <c r="A213">
        <v>414</v>
      </c>
      <c r="B213">
        <v>-1</v>
      </c>
      <c r="C213">
        <v>-1</v>
      </c>
      <c r="D213">
        <v>1</v>
      </c>
      <c r="E213">
        <v>1</v>
      </c>
      <c r="F213">
        <v>0</v>
      </c>
      <c r="G213">
        <v>1</v>
      </c>
      <c r="H213" s="2">
        <f>H212+$H$2*(Filter_Test[[#This Row],[debug'[0']]]-H212)</f>
        <v>1.7168382235195775E-2</v>
      </c>
    </row>
    <row r="214" spans="1:8" x14ac:dyDescent="0.25">
      <c r="A214">
        <v>416</v>
      </c>
      <c r="B214">
        <v>0</v>
      </c>
      <c r="C214">
        <v>-2</v>
      </c>
      <c r="D214">
        <v>1</v>
      </c>
      <c r="E214">
        <v>1</v>
      </c>
      <c r="F214">
        <v>0</v>
      </c>
      <c r="G214">
        <v>1</v>
      </c>
      <c r="H214" s="2">
        <f>H213+$H$2*(Filter_Test[[#This Row],[debug'[0']]]-H213)</f>
        <v>1.55503003300724E-2</v>
      </c>
    </row>
    <row r="215" spans="1:8" x14ac:dyDescent="0.25">
      <c r="A215">
        <v>418</v>
      </c>
      <c r="B215">
        <v>0</v>
      </c>
      <c r="C215">
        <v>-2</v>
      </c>
      <c r="D215">
        <v>1</v>
      </c>
      <c r="E215">
        <v>1</v>
      </c>
      <c r="F215">
        <v>0</v>
      </c>
      <c r="G215">
        <v>1</v>
      </c>
      <c r="H215" s="2">
        <f>H214+$H$2*(Filter_Test[[#This Row],[debug'[0']]]-H214)</f>
        <v>1.4084719051730287E-2</v>
      </c>
    </row>
    <row r="216" spans="1:8" x14ac:dyDescent="0.25">
      <c r="A216">
        <v>420</v>
      </c>
      <c r="B216">
        <v>0</v>
      </c>
      <c r="C216">
        <v>-2</v>
      </c>
      <c r="D216">
        <v>1</v>
      </c>
      <c r="E216">
        <v>1</v>
      </c>
      <c r="F216">
        <v>0</v>
      </c>
      <c r="G216">
        <v>1</v>
      </c>
      <c r="H216" s="2">
        <f>H215+$H$2*(Filter_Test[[#This Row],[debug'[0']]]-H215)</f>
        <v>1.2757265554706526E-2</v>
      </c>
    </row>
    <row r="217" spans="1:8" x14ac:dyDescent="0.25">
      <c r="A217">
        <v>422</v>
      </c>
      <c r="B217">
        <v>1</v>
      </c>
      <c r="C217">
        <v>-1</v>
      </c>
      <c r="D217">
        <v>1</v>
      </c>
      <c r="E217">
        <v>0</v>
      </c>
      <c r="F217">
        <v>0</v>
      </c>
      <c r="G217">
        <v>1</v>
      </c>
      <c r="H217" s="2">
        <f>H216+$H$2*(Filter_Test[[#This Row],[debug'[0']]]-H216)</f>
        <v>0.1058027012100035</v>
      </c>
    </row>
    <row r="218" spans="1:8" x14ac:dyDescent="0.25">
      <c r="A218">
        <v>424</v>
      </c>
      <c r="B218">
        <v>0</v>
      </c>
      <c r="C218">
        <v>-1</v>
      </c>
      <c r="D218">
        <v>1</v>
      </c>
      <c r="E218">
        <v>0</v>
      </c>
      <c r="F218">
        <v>0</v>
      </c>
      <c r="G218">
        <v>1</v>
      </c>
      <c r="H218" s="2">
        <f>H217+$H$2*(Filter_Test[[#This Row],[debug'[0']]]-H217)</f>
        <v>9.5831031544464415E-2</v>
      </c>
    </row>
    <row r="219" spans="1:8" x14ac:dyDescent="0.25">
      <c r="A219">
        <v>426</v>
      </c>
      <c r="B219">
        <v>0</v>
      </c>
      <c r="C219">
        <v>-1</v>
      </c>
      <c r="D219">
        <v>0</v>
      </c>
      <c r="E219">
        <v>0</v>
      </c>
      <c r="F219">
        <v>0</v>
      </c>
      <c r="G219">
        <v>1</v>
      </c>
      <c r="H219" s="2">
        <f>H218+$H$2*(Filter_Test[[#This Row],[debug'[0']]]-H218)</f>
        <v>8.6799169603883786E-2</v>
      </c>
    </row>
    <row r="220" spans="1:8" x14ac:dyDescent="0.25">
      <c r="A220">
        <v>428</v>
      </c>
      <c r="B220">
        <v>-2</v>
      </c>
      <c r="C220">
        <v>0</v>
      </c>
      <c r="D220">
        <v>0</v>
      </c>
      <c r="E220">
        <v>0</v>
      </c>
      <c r="F220">
        <v>0</v>
      </c>
      <c r="G220">
        <v>1</v>
      </c>
      <c r="H220" s="2">
        <f>H219+$H$2*(Filter_Test[[#This Row],[debug'[0']]]-H219)</f>
        <v>-0.10987701861846147</v>
      </c>
    </row>
    <row r="221" spans="1:8" x14ac:dyDescent="0.25">
      <c r="A221">
        <v>430</v>
      </c>
      <c r="B221">
        <v>-3</v>
      </c>
      <c r="C221">
        <v>0</v>
      </c>
      <c r="D221">
        <v>0</v>
      </c>
      <c r="E221">
        <v>0</v>
      </c>
      <c r="F221">
        <v>0</v>
      </c>
      <c r="G221">
        <v>1</v>
      </c>
      <c r="H221" s="2">
        <f>H220+$H$2*(Filter_Test[[#This Row],[debug'[0']]]-H220)</f>
        <v>-0.38226469240683958</v>
      </c>
    </row>
    <row r="222" spans="1:8" x14ac:dyDescent="0.25">
      <c r="A222">
        <v>432</v>
      </c>
      <c r="B222">
        <v>-3</v>
      </c>
      <c r="C222">
        <v>0</v>
      </c>
      <c r="D222">
        <v>0</v>
      </c>
      <c r="E222">
        <v>0</v>
      </c>
      <c r="F222">
        <v>0</v>
      </c>
      <c r="G222">
        <v>1</v>
      </c>
      <c r="H222" s="2">
        <f>H221+$H$2*(Filter_Test[[#This Row],[debug'[0']]]-H221)</f>
        <v>-0.62898043274815829</v>
      </c>
    </row>
    <row r="223" spans="1:8" x14ac:dyDescent="0.25">
      <c r="A223">
        <v>434</v>
      </c>
      <c r="B223">
        <v>-4</v>
      </c>
      <c r="C223">
        <v>0</v>
      </c>
      <c r="D223">
        <v>-1</v>
      </c>
      <c r="E223">
        <v>0</v>
      </c>
      <c r="F223">
        <v>0</v>
      </c>
      <c r="G223">
        <v>1</v>
      </c>
      <c r="H223" s="2">
        <f>H222+$H$2*(Filter_Test[[#This Row],[debug'[0']]]-H222)</f>
        <v>-0.94669154197573313</v>
      </c>
    </row>
    <row r="224" spans="1:8" x14ac:dyDescent="0.25">
      <c r="A224">
        <v>436</v>
      </c>
      <c r="B224">
        <v>-4</v>
      </c>
      <c r="C224">
        <v>0</v>
      </c>
      <c r="D224">
        <v>0</v>
      </c>
      <c r="E224">
        <v>0</v>
      </c>
      <c r="F224">
        <v>0</v>
      </c>
      <c r="G224">
        <v>1</v>
      </c>
      <c r="H224" s="2">
        <f>H223+$H$2*(Filter_Test[[#This Row],[debug'[0']]]-H223)</f>
        <v>-1.2344590846019117</v>
      </c>
    </row>
    <row r="225" spans="1:8" x14ac:dyDescent="0.25">
      <c r="A225">
        <v>438</v>
      </c>
      <c r="B225">
        <v>-4</v>
      </c>
      <c r="C225">
        <v>0</v>
      </c>
      <c r="D225">
        <v>0</v>
      </c>
      <c r="E225">
        <v>-1</v>
      </c>
      <c r="F225">
        <v>0</v>
      </c>
      <c r="G225">
        <v>1</v>
      </c>
      <c r="H225" s="2">
        <f>H224+$H$2*(Filter_Test[[#This Row],[debug'[0']]]-H224)</f>
        <v>-1.4951051752924105</v>
      </c>
    </row>
    <row r="226" spans="1:8" x14ac:dyDescent="0.25">
      <c r="A226">
        <v>440</v>
      </c>
      <c r="B226">
        <v>-4</v>
      </c>
      <c r="C226">
        <v>0</v>
      </c>
      <c r="D226">
        <v>-1</v>
      </c>
      <c r="E226">
        <v>-1</v>
      </c>
      <c r="F226">
        <v>0</v>
      </c>
      <c r="G226">
        <v>1</v>
      </c>
      <c r="H226" s="2">
        <f>H225+$H$2*(Filter_Test[[#This Row],[debug'[0']]]-H225)</f>
        <v>-1.7311859506719041</v>
      </c>
    </row>
    <row r="227" spans="1:8" x14ac:dyDescent="0.25">
      <c r="A227">
        <v>442</v>
      </c>
      <c r="B227">
        <v>-4</v>
      </c>
      <c r="C227">
        <v>-1</v>
      </c>
      <c r="D227">
        <v>-1</v>
      </c>
      <c r="E227">
        <v>-1</v>
      </c>
      <c r="F227">
        <v>0</v>
      </c>
      <c r="G227">
        <v>0</v>
      </c>
      <c r="H227" s="2">
        <f>H226+$H$2*(Filter_Test[[#This Row],[debug'[0']]]-H226)</f>
        <v>-1.9450166371638178</v>
      </c>
    </row>
    <row r="228" spans="1:8" x14ac:dyDescent="0.25">
      <c r="A228">
        <v>444</v>
      </c>
      <c r="B228">
        <v>-4</v>
      </c>
      <c r="C228">
        <v>-1</v>
      </c>
      <c r="D228">
        <v>-1</v>
      </c>
      <c r="E228">
        <v>-1</v>
      </c>
      <c r="F228">
        <v>-1</v>
      </c>
      <c r="G228">
        <v>0</v>
      </c>
      <c r="H228" s="2">
        <f>H227+$H$2*(Filter_Test[[#This Row],[debug'[0']]]-H227)</f>
        <v>-2.1386942562418798</v>
      </c>
    </row>
    <row r="229" spans="1:8" x14ac:dyDescent="0.25">
      <c r="A229">
        <v>446</v>
      </c>
      <c r="B229">
        <v>-3</v>
      </c>
      <c r="C229">
        <v>-1</v>
      </c>
      <c r="D229">
        <v>-1</v>
      </c>
      <c r="E229">
        <v>-1</v>
      </c>
      <c r="F229">
        <v>-1</v>
      </c>
      <c r="G229">
        <v>0</v>
      </c>
      <c r="H229" s="2">
        <f>H228+$H$2*(Filter_Test[[#This Row],[debug'[0']]]-H228)</f>
        <v>-2.219870410154436</v>
      </c>
    </row>
    <row r="230" spans="1:8" x14ac:dyDescent="0.25">
      <c r="A230">
        <v>448</v>
      </c>
      <c r="B230">
        <v>-3</v>
      </c>
      <c r="C230">
        <v>-2</v>
      </c>
      <c r="D230">
        <v>-1</v>
      </c>
      <c r="E230">
        <v>-1</v>
      </c>
      <c r="F230">
        <v>-1</v>
      </c>
      <c r="G230">
        <v>0</v>
      </c>
      <c r="H230" s="2">
        <f>H229+$H$2*(Filter_Test[[#This Row],[debug'[0']]]-H229)</f>
        <v>-2.2933958918036415</v>
      </c>
    </row>
    <row r="231" spans="1:8" x14ac:dyDescent="0.25">
      <c r="A231">
        <v>450</v>
      </c>
      <c r="B231">
        <v>-2</v>
      </c>
      <c r="C231">
        <v>-2</v>
      </c>
      <c r="D231">
        <v>-1</v>
      </c>
      <c r="E231">
        <v>-2</v>
      </c>
      <c r="F231">
        <v>-1</v>
      </c>
      <c r="G231">
        <v>0</v>
      </c>
      <c r="H231" s="2">
        <f>H230+$H$2*(Filter_Test[[#This Row],[debug'[0']]]-H230)</f>
        <v>-2.2657439804551291</v>
      </c>
    </row>
    <row r="232" spans="1:8" x14ac:dyDescent="0.25">
      <c r="A232">
        <v>452</v>
      </c>
      <c r="B232">
        <v>-1</v>
      </c>
      <c r="C232">
        <v>-2</v>
      </c>
      <c r="D232">
        <v>-1</v>
      </c>
      <c r="E232">
        <v>-2</v>
      </c>
      <c r="F232">
        <v>-1</v>
      </c>
      <c r="G232">
        <v>0</v>
      </c>
      <c r="H232" s="2">
        <f>H231+$H$2*(Filter_Test[[#This Row],[debug'[0']]]-H231)</f>
        <v>-2.1464504207454289</v>
      </c>
    </row>
    <row r="233" spans="1:8" x14ac:dyDescent="0.25">
      <c r="A233">
        <v>454</v>
      </c>
      <c r="B233">
        <v>-1</v>
      </c>
      <c r="C233">
        <v>-2</v>
      </c>
      <c r="D233">
        <v>-1</v>
      </c>
      <c r="E233">
        <v>-2</v>
      </c>
      <c r="F233">
        <v>-1</v>
      </c>
      <c r="G233">
        <v>0</v>
      </c>
      <c r="H233" s="2">
        <f>H232+$H$2*(Filter_Test[[#This Row],[debug'[0']]]-H232)</f>
        <v>-2.0384000141598659</v>
      </c>
    </row>
    <row r="234" spans="1:8" x14ac:dyDescent="0.25">
      <c r="A234">
        <v>456</v>
      </c>
      <c r="B234">
        <v>-1</v>
      </c>
      <c r="C234">
        <v>-1</v>
      </c>
      <c r="D234">
        <v>-1</v>
      </c>
      <c r="E234">
        <v>-2</v>
      </c>
      <c r="F234">
        <v>-1</v>
      </c>
      <c r="G234">
        <v>0</v>
      </c>
      <c r="H234" s="2">
        <f>H233+$H$2*(Filter_Test[[#This Row],[debug'[0']]]-H233)</f>
        <v>-1.9405331184807009</v>
      </c>
    </row>
    <row r="235" spans="1:8" x14ac:dyDescent="0.25">
      <c r="A235">
        <v>458</v>
      </c>
      <c r="B235">
        <v>-2</v>
      </c>
      <c r="C235">
        <v>0</v>
      </c>
      <c r="D235">
        <v>-1</v>
      </c>
      <c r="E235">
        <v>-2</v>
      </c>
      <c r="F235">
        <v>-1</v>
      </c>
      <c r="G235">
        <v>0</v>
      </c>
      <c r="H235" s="2">
        <f>H234+$H$2*(Filter_Test[[#This Row],[debug'[0']]]-H234)</f>
        <v>-1.9461377400240887</v>
      </c>
    </row>
    <row r="236" spans="1:8" x14ac:dyDescent="0.25">
      <c r="A236">
        <v>460</v>
      </c>
      <c r="B236">
        <v>-2</v>
      </c>
      <c r="C236">
        <v>2</v>
      </c>
      <c r="D236">
        <v>-1</v>
      </c>
      <c r="E236">
        <v>-2</v>
      </c>
      <c r="F236">
        <v>-1</v>
      </c>
      <c r="G236">
        <v>0</v>
      </c>
      <c r="H236" s="2">
        <f>H235+$H$2*(Filter_Test[[#This Row],[debug'[0']]]-H235)</f>
        <v>-1.9512141384314707</v>
      </c>
    </row>
    <row r="237" spans="1:8" x14ac:dyDescent="0.25">
      <c r="A237">
        <v>462</v>
      </c>
      <c r="B237">
        <v>-3</v>
      </c>
      <c r="C237">
        <v>2</v>
      </c>
      <c r="D237">
        <v>-1</v>
      </c>
      <c r="E237">
        <v>-2</v>
      </c>
      <c r="F237">
        <v>-1</v>
      </c>
      <c r="G237">
        <v>0</v>
      </c>
      <c r="H237" s="2">
        <f>H236+$H$2*(Filter_Test[[#This Row],[debug'[0']]]-H236)</f>
        <v>-2.0500598771682466</v>
      </c>
    </row>
    <row r="238" spans="1:8" x14ac:dyDescent="0.25">
      <c r="A238">
        <v>464</v>
      </c>
      <c r="B238">
        <v>-4</v>
      </c>
      <c r="C238">
        <v>3</v>
      </c>
      <c r="D238">
        <v>-1</v>
      </c>
      <c r="E238">
        <v>-2</v>
      </c>
      <c r="F238">
        <v>0</v>
      </c>
      <c r="G238">
        <v>-1</v>
      </c>
      <c r="H238" s="2">
        <f>H237+$H$2*(Filter_Test[[#This Row],[debug'[0']]]-H237)</f>
        <v>-2.2338374041130931</v>
      </c>
    </row>
    <row r="239" spans="1:8" x14ac:dyDescent="0.25">
      <c r="A239">
        <v>466</v>
      </c>
      <c r="B239">
        <v>-4</v>
      </c>
      <c r="C239">
        <v>3</v>
      </c>
      <c r="D239">
        <v>-1</v>
      </c>
      <c r="E239">
        <v>-2</v>
      </c>
      <c r="F239">
        <v>0</v>
      </c>
      <c r="G239">
        <v>-1</v>
      </c>
      <c r="H239" s="2">
        <f>H238+$H$2*(Filter_Test[[#This Row],[debug'[0']]]-H238)</f>
        <v>-2.4002943072015945</v>
      </c>
    </row>
    <row r="240" spans="1:8" x14ac:dyDescent="0.25">
      <c r="A240">
        <v>468</v>
      </c>
      <c r="B240">
        <v>-4</v>
      </c>
      <c r="C240">
        <v>4</v>
      </c>
      <c r="D240">
        <v>-1</v>
      </c>
      <c r="E240">
        <v>-2</v>
      </c>
      <c r="F240">
        <v>0</v>
      </c>
      <c r="G240">
        <v>-1</v>
      </c>
      <c r="H240" s="2">
        <f>H239+$H$2*(Filter_Test[[#This Row],[debug'[0']]]-H239)</f>
        <v>-2.5510630167736319</v>
      </c>
    </row>
    <row r="241" spans="1:8" x14ac:dyDescent="0.25">
      <c r="A241">
        <v>470</v>
      </c>
      <c r="B241">
        <v>-4</v>
      </c>
      <c r="C241">
        <v>3</v>
      </c>
      <c r="D241">
        <v>-1</v>
      </c>
      <c r="E241">
        <v>-2</v>
      </c>
      <c r="F241">
        <v>0</v>
      </c>
      <c r="G241">
        <v>-1</v>
      </c>
      <c r="H241" s="2">
        <f>H240+$H$2*(Filter_Test[[#This Row],[debug'[0']]]-H240)</f>
        <v>-2.6876221102341873</v>
      </c>
    </row>
    <row r="242" spans="1:8" x14ac:dyDescent="0.25">
      <c r="A242">
        <v>472</v>
      </c>
      <c r="B242">
        <v>-3</v>
      </c>
      <c r="C242">
        <v>3</v>
      </c>
      <c r="D242">
        <v>-1</v>
      </c>
      <c r="E242">
        <v>-2</v>
      </c>
      <c r="F242">
        <v>0</v>
      </c>
      <c r="G242">
        <v>-1</v>
      </c>
      <c r="H242" s="2">
        <f>H241+$H$2*(Filter_Test[[#This Row],[debug'[0']]]-H241)</f>
        <v>-2.7170630327431522</v>
      </c>
    </row>
    <row r="243" spans="1:8" x14ac:dyDescent="0.25">
      <c r="A243">
        <v>474</v>
      </c>
      <c r="B243">
        <v>-3</v>
      </c>
      <c r="C243">
        <v>2</v>
      </c>
      <c r="D243">
        <v>-1</v>
      </c>
      <c r="E243">
        <v>-3</v>
      </c>
      <c r="F243">
        <v>0</v>
      </c>
      <c r="G243">
        <v>-1</v>
      </c>
      <c r="H243" s="2">
        <f>H242+$H$2*(Filter_Test[[#This Row],[debug'[0']]]-H242)</f>
        <v>-2.7437292136760449</v>
      </c>
    </row>
    <row r="244" spans="1:8" x14ac:dyDescent="0.25">
      <c r="A244">
        <v>476</v>
      </c>
      <c r="B244">
        <v>-2</v>
      </c>
      <c r="C244">
        <v>2</v>
      </c>
      <c r="D244">
        <v>-1</v>
      </c>
      <c r="E244">
        <v>-3</v>
      </c>
      <c r="F244">
        <v>0</v>
      </c>
      <c r="G244">
        <v>-1</v>
      </c>
      <c r="H244" s="2">
        <f>H243+$H$2*(Filter_Test[[#This Row],[debug'[0']]]-H243)</f>
        <v>-2.6736343866577017</v>
      </c>
    </row>
    <row r="245" spans="1:8" x14ac:dyDescent="0.25">
      <c r="A245">
        <v>478</v>
      </c>
      <c r="B245">
        <v>-2</v>
      </c>
      <c r="C245">
        <v>1</v>
      </c>
      <c r="D245">
        <v>0</v>
      </c>
      <c r="E245">
        <v>-3</v>
      </c>
      <c r="F245">
        <v>0</v>
      </c>
      <c r="G245">
        <v>-1</v>
      </c>
      <c r="H245" s="2">
        <f>H244+$H$2*(Filter_Test[[#This Row],[debug'[0']]]-H244)</f>
        <v>-2.6101458414478227</v>
      </c>
    </row>
    <row r="246" spans="1:8" x14ac:dyDescent="0.25">
      <c r="A246">
        <v>480</v>
      </c>
      <c r="B246">
        <v>-1</v>
      </c>
      <c r="C246">
        <v>1</v>
      </c>
      <c r="D246">
        <v>0</v>
      </c>
      <c r="E246">
        <v>-3</v>
      </c>
      <c r="F246">
        <v>0</v>
      </c>
      <c r="G246">
        <v>-1</v>
      </c>
      <c r="H246" s="2">
        <f>H245+$H$2*(Filter_Test[[#This Row],[debug'[0']]]-H245)</f>
        <v>-2.4583931710468034</v>
      </c>
    </row>
    <row r="247" spans="1:8" x14ac:dyDescent="0.25">
      <c r="A247">
        <v>482</v>
      </c>
      <c r="B247">
        <v>-1</v>
      </c>
      <c r="C247">
        <v>0</v>
      </c>
      <c r="D247">
        <v>0</v>
      </c>
      <c r="E247">
        <v>-3</v>
      </c>
      <c r="F247">
        <v>0</v>
      </c>
      <c r="G247">
        <v>-1</v>
      </c>
      <c r="H247" s="2">
        <f>H246+$H$2*(Filter_Test[[#This Row],[debug'[0']]]-H246)</f>
        <v>-2.3209428528806186</v>
      </c>
    </row>
    <row r="248" spans="1:8" x14ac:dyDescent="0.25">
      <c r="A248">
        <v>484</v>
      </c>
      <c r="B248">
        <v>-1</v>
      </c>
      <c r="C248">
        <v>0</v>
      </c>
      <c r="D248">
        <v>0</v>
      </c>
      <c r="E248">
        <v>-3</v>
      </c>
      <c r="F248">
        <v>1</v>
      </c>
      <c r="G248">
        <v>-1</v>
      </c>
      <c r="H248" s="2">
        <f>H247+$H$2*(Filter_Test[[#This Row],[debug'[0']]]-H247)</f>
        <v>-2.1964469220079677</v>
      </c>
    </row>
    <row r="249" spans="1:8" x14ac:dyDescent="0.25">
      <c r="A249">
        <v>486</v>
      </c>
      <c r="B249">
        <v>-1</v>
      </c>
      <c r="C249">
        <v>0</v>
      </c>
      <c r="D249">
        <v>0</v>
      </c>
      <c r="E249">
        <v>-3</v>
      </c>
      <c r="F249">
        <v>1</v>
      </c>
      <c r="G249">
        <v>-1</v>
      </c>
      <c r="H249" s="2">
        <f>H248+$H$2*(Filter_Test[[#This Row],[debug'[0']]]-H248)</f>
        <v>-2.083684456190257</v>
      </c>
    </row>
    <row r="250" spans="1:8" x14ac:dyDescent="0.25">
      <c r="A250">
        <v>488</v>
      </c>
      <c r="B250">
        <v>-1</v>
      </c>
      <c r="C250">
        <v>0</v>
      </c>
      <c r="D250">
        <v>0</v>
      </c>
      <c r="E250">
        <v>-2</v>
      </c>
      <c r="F250">
        <v>1</v>
      </c>
      <c r="G250">
        <v>-1</v>
      </c>
      <c r="H250" s="2">
        <f>H249+$H$2*(Filter_Test[[#This Row],[debug'[0']]]-H249)</f>
        <v>-1.9815496023989541</v>
      </c>
    </row>
    <row r="251" spans="1:8" x14ac:dyDescent="0.25">
      <c r="A251">
        <v>490</v>
      </c>
      <c r="B251">
        <v>-1</v>
      </c>
      <c r="C251">
        <v>0</v>
      </c>
      <c r="D251">
        <v>0</v>
      </c>
      <c r="E251">
        <v>-2</v>
      </c>
      <c r="F251">
        <v>1</v>
      </c>
      <c r="G251">
        <v>-1</v>
      </c>
      <c r="H251" s="2">
        <f>H250+$H$2*(Filter_Test[[#This Row],[debug'[0']]]-H250)</f>
        <v>-1.889040731798038</v>
      </c>
    </row>
    <row r="252" spans="1:8" x14ac:dyDescent="0.25">
      <c r="A252">
        <v>492</v>
      </c>
      <c r="B252">
        <v>-1</v>
      </c>
      <c r="C252">
        <v>0</v>
      </c>
      <c r="D252">
        <v>0</v>
      </c>
      <c r="E252">
        <v>-2</v>
      </c>
      <c r="F252">
        <v>1</v>
      </c>
      <c r="G252">
        <v>-1</v>
      </c>
      <c r="H252" s="2">
        <f>H251+$H$2*(Filter_Test[[#This Row],[debug'[0']]]-H251)</f>
        <v>-1.8052506168452738</v>
      </c>
    </row>
    <row r="253" spans="1:8" x14ac:dyDescent="0.25">
      <c r="A253">
        <v>494</v>
      </c>
      <c r="B253">
        <v>-1</v>
      </c>
      <c r="C253">
        <v>1</v>
      </c>
      <c r="D253">
        <v>0</v>
      </c>
      <c r="E253">
        <v>-2</v>
      </c>
      <c r="F253">
        <v>1</v>
      </c>
      <c r="G253">
        <v>-1</v>
      </c>
      <c r="H253" s="2">
        <f>H252+$H$2*(Filter_Test[[#This Row],[debug'[0']]]-H252)</f>
        <v>-1.729357534179881</v>
      </c>
    </row>
    <row r="254" spans="1:8" x14ac:dyDescent="0.25">
      <c r="A254">
        <v>496</v>
      </c>
      <c r="B254">
        <v>-2</v>
      </c>
      <c r="C254">
        <v>2</v>
      </c>
      <c r="D254">
        <v>0</v>
      </c>
      <c r="E254">
        <v>-2</v>
      </c>
      <c r="F254">
        <v>1</v>
      </c>
      <c r="G254">
        <v>-1</v>
      </c>
      <c r="H254" s="2">
        <f>H253+$H$2*(Filter_Test[[#This Row],[debug'[0']]]-H253)</f>
        <v>-1.7548649856509784</v>
      </c>
    </row>
    <row r="255" spans="1:8" x14ac:dyDescent="0.25">
      <c r="A255">
        <v>498</v>
      </c>
      <c r="B255">
        <v>-2</v>
      </c>
      <c r="C255">
        <v>2</v>
      </c>
      <c r="D255">
        <v>0</v>
      </c>
      <c r="E255">
        <v>-2</v>
      </c>
      <c r="F255">
        <v>1</v>
      </c>
      <c r="G255">
        <v>-1</v>
      </c>
      <c r="H255" s="2">
        <f>H254+$H$2*(Filter_Test[[#This Row],[debug'[0']]]-H254)</f>
        <v>-1.7779684164574738</v>
      </c>
    </row>
    <row r="256" spans="1:8" x14ac:dyDescent="0.25">
      <c r="A256">
        <v>500</v>
      </c>
      <c r="B256">
        <v>-3</v>
      </c>
      <c r="C256">
        <v>2</v>
      </c>
      <c r="D256">
        <v>-1</v>
      </c>
      <c r="E256">
        <v>-2</v>
      </c>
      <c r="F256">
        <v>1</v>
      </c>
      <c r="G256">
        <v>-1</v>
      </c>
      <c r="H256" s="2">
        <f>H255+$H$2*(Filter_Test[[#This Row],[debug'[0']]]-H255)</f>
        <v>-1.8931421798168309</v>
      </c>
    </row>
    <row r="257" spans="1:8" x14ac:dyDescent="0.25">
      <c r="A257">
        <v>502</v>
      </c>
      <c r="B257">
        <v>-2</v>
      </c>
      <c r="C257">
        <v>1</v>
      </c>
      <c r="D257">
        <v>-1</v>
      </c>
      <c r="E257">
        <v>-2</v>
      </c>
      <c r="F257">
        <v>1</v>
      </c>
      <c r="G257">
        <v>-1</v>
      </c>
      <c r="H257" s="2">
        <f>H256+$H$2*(Filter_Test[[#This Row],[debug'[0']]]-H256)</f>
        <v>-1.9032132921028126</v>
      </c>
    </row>
    <row r="258" spans="1:8" x14ac:dyDescent="0.25">
      <c r="A258">
        <v>504</v>
      </c>
      <c r="B258">
        <v>-2</v>
      </c>
      <c r="C258">
        <v>1</v>
      </c>
      <c r="D258">
        <v>0</v>
      </c>
      <c r="E258">
        <v>-2</v>
      </c>
      <c r="F258">
        <v>1</v>
      </c>
      <c r="G258">
        <v>-1</v>
      </c>
      <c r="H258" s="2">
        <f>H257+$H$2*(Filter_Test[[#This Row],[debug'[0']]]-H257)</f>
        <v>-1.912335224417661</v>
      </c>
    </row>
    <row r="259" spans="1:8" x14ac:dyDescent="0.25">
      <c r="A259">
        <v>506</v>
      </c>
      <c r="B259">
        <v>-2</v>
      </c>
      <c r="C259">
        <v>0</v>
      </c>
      <c r="D259">
        <v>0</v>
      </c>
      <c r="E259">
        <v>-2</v>
      </c>
      <c r="F259">
        <v>1</v>
      </c>
      <c r="G259">
        <v>0</v>
      </c>
      <c r="H259" s="2">
        <f>H258+$H$2*(Filter_Test[[#This Row],[debug'[0']]]-H258)</f>
        <v>-1.9205974348661032</v>
      </c>
    </row>
    <row r="260" spans="1:8" x14ac:dyDescent="0.25">
      <c r="A260">
        <v>508</v>
      </c>
      <c r="B260">
        <v>-1</v>
      </c>
      <c r="C260">
        <v>-1</v>
      </c>
      <c r="D260">
        <v>0</v>
      </c>
      <c r="E260">
        <v>-2</v>
      </c>
      <c r="F260">
        <v>1</v>
      </c>
      <c r="G260">
        <v>0</v>
      </c>
      <c r="H260" s="2">
        <f>H259+$H$2*(Filter_Test[[#This Row],[debug'[0']]]-H259)</f>
        <v>-1.8338331707174345</v>
      </c>
    </row>
    <row r="261" spans="1:8" x14ac:dyDescent="0.25">
      <c r="A261">
        <v>510</v>
      </c>
      <c r="B261">
        <v>0</v>
      </c>
      <c r="C261">
        <v>-1</v>
      </c>
      <c r="D261">
        <v>0</v>
      </c>
      <c r="E261">
        <v>-2</v>
      </c>
      <c r="F261">
        <v>1</v>
      </c>
      <c r="G261">
        <v>0</v>
      </c>
      <c r="H261" s="2">
        <f>H260+$H$2*(Filter_Test[[#This Row],[debug'[0']]]-H260)</f>
        <v>-1.6609984662063795</v>
      </c>
    </row>
    <row r="262" spans="1:8" x14ac:dyDescent="0.25">
      <c r="A262">
        <v>512</v>
      </c>
      <c r="B262">
        <v>0</v>
      </c>
      <c r="C262">
        <v>-2</v>
      </c>
      <c r="D262">
        <v>0</v>
      </c>
      <c r="E262">
        <v>-2</v>
      </c>
      <c r="F262">
        <v>1</v>
      </c>
      <c r="G262">
        <v>0</v>
      </c>
      <c r="H262" s="2">
        <f>H261+$H$2*(Filter_Test[[#This Row],[debug'[0']]]-H261)</f>
        <v>-1.5044530488346433</v>
      </c>
    </row>
    <row r="263" spans="1:8" x14ac:dyDescent="0.25">
      <c r="A263">
        <v>514</v>
      </c>
      <c r="B263">
        <v>0</v>
      </c>
      <c r="C263">
        <v>-2</v>
      </c>
      <c r="D263">
        <v>0</v>
      </c>
      <c r="E263">
        <v>-2</v>
      </c>
      <c r="F263">
        <v>1</v>
      </c>
      <c r="G263">
        <v>0</v>
      </c>
      <c r="H263" s="2">
        <f>H262+$H$2*(Filter_Test[[#This Row],[debug'[0']]]-H262)</f>
        <v>-1.3626616894579529</v>
      </c>
    </row>
    <row r="264" spans="1:8" x14ac:dyDescent="0.25">
      <c r="A264">
        <v>516</v>
      </c>
      <c r="B264">
        <v>0</v>
      </c>
      <c r="C264">
        <v>-2</v>
      </c>
      <c r="D264">
        <v>0</v>
      </c>
      <c r="E264">
        <v>-2</v>
      </c>
      <c r="F264">
        <v>1</v>
      </c>
      <c r="G264">
        <v>0</v>
      </c>
      <c r="H264" s="2">
        <f>H263+$H$2*(Filter_Test[[#This Row],[debug'[0']]]-H263)</f>
        <v>-1.2342338508700721</v>
      </c>
    </row>
    <row r="265" spans="1:8" x14ac:dyDescent="0.25">
      <c r="A265">
        <v>518</v>
      </c>
      <c r="B265">
        <v>0</v>
      </c>
      <c r="C265">
        <v>-1</v>
      </c>
      <c r="D265">
        <v>1</v>
      </c>
      <c r="E265">
        <v>-2</v>
      </c>
      <c r="F265">
        <v>1</v>
      </c>
      <c r="G265">
        <v>0</v>
      </c>
      <c r="H265" s="2">
        <f>H264+$H$2*(Filter_Test[[#This Row],[debug'[0']]]-H264)</f>
        <v>-1.1179100509089144</v>
      </c>
    </row>
    <row r="266" spans="1:8" x14ac:dyDescent="0.25">
      <c r="A266">
        <v>520</v>
      </c>
      <c r="B266">
        <v>0</v>
      </c>
      <c r="C266">
        <v>-1</v>
      </c>
      <c r="D266">
        <v>1</v>
      </c>
      <c r="E266">
        <v>-2</v>
      </c>
      <c r="F266">
        <v>0</v>
      </c>
      <c r="G266">
        <v>0</v>
      </c>
      <c r="H266" s="2">
        <f>H265+$H$2*(Filter_Test[[#This Row],[debug'[0']]]-H265)</f>
        <v>-1.0125495108096252</v>
      </c>
    </row>
    <row r="267" spans="1:8" x14ac:dyDescent="0.25">
      <c r="A267">
        <v>522</v>
      </c>
      <c r="B267">
        <v>0</v>
      </c>
      <c r="C267">
        <v>-1</v>
      </c>
      <c r="D267">
        <v>1</v>
      </c>
      <c r="E267">
        <v>-1</v>
      </c>
      <c r="F267">
        <v>0</v>
      </c>
      <c r="G267">
        <v>0</v>
      </c>
      <c r="H267" s="2">
        <f>H266+$H$2*(Filter_Test[[#This Row],[debug'[0']]]-H266)</f>
        <v>-0.91711896767296142</v>
      </c>
    </row>
    <row r="268" spans="1:8" x14ac:dyDescent="0.25">
      <c r="A268">
        <v>524</v>
      </c>
      <c r="B268">
        <v>0</v>
      </c>
      <c r="C268">
        <v>-1</v>
      </c>
      <c r="D268">
        <v>1</v>
      </c>
      <c r="E268">
        <v>-1</v>
      </c>
      <c r="F268">
        <v>0</v>
      </c>
      <c r="G268">
        <v>0</v>
      </c>
      <c r="H268" s="2">
        <f>H267+$H$2*(Filter_Test[[#This Row],[debug'[0']]]-H267)</f>
        <v>-0.83068254133368447</v>
      </c>
    </row>
    <row r="269" spans="1:8" x14ac:dyDescent="0.25">
      <c r="A269">
        <v>526</v>
      </c>
      <c r="B269">
        <v>0</v>
      </c>
      <c r="C269">
        <v>0</v>
      </c>
      <c r="D269">
        <v>0</v>
      </c>
      <c r="E269">
        <v>-1</v>
      </c>
      <c r="F269">
        <v>0</v>
      </c>
      <c r="G269">
        <v>0</v>
      </c>
      <c r="H269" s="2">
        <f>H268+$H$2*(Filter_Test[[#This Row],[debug'[0']]]-H268)</f>
        <v>-0.75239255625410839</v>
      </c>
    </row>
    <row r="270" spans="1:8" x14ac:dyDescent="0.25">
      <c r="A270">
        <v>528</v>
      </c>
      <c r="B270">
        <v>-1</v>
      </c>
      <c r="C270">
        <v>0</v>
      </c>
      <c r="D270">
        <v>0</v>
      </c>
      <c r="E270">
        <v>-1</v>
      </c>
      <c r="F270">
        <v>0</v>
      </c>
      <c r="G270">
        <v>0</v>
      </c>
      <c r="H270" s="2">
        <f>H269+$H$2*(Filter_Test[[#This Row],[debug'[0']]]-H269)</f>
        <v>-0.77572900804149558</v>
      </c>
    </row>
    <row r="271" spans="1:8" x14ac:dyDescent="0.25">
      <c r="A271">
        <v>530</v>
      </c>
      <c r="B271">
        <v>0</v>
      </c>
      <c r="C271">
        <v>1</v>
      </c>
      <c r="D271">
        <v>0</v>
      </c>
      <c r="E271">
        <v>-1</v>
      </c>
      <c r="F271">
        <v>0</v>
      </c>
      <c r="G271">
        <v>0</v>
      </c>
      <c r="H271" s="2">
        <f>H270+$H$2*(Filter_Test[[#This Row],[debug'[0']]]-H270)</f>
        <v>-0.70261827145630584</v>
      </c>
    </row>
    <row r="272" spans="1:8" x14ac:dyDescent="0.25">
      <c r="A272">
        <v>532</v>
      </c>
      <c r="B272">
        <v>-1</v>
      </c>
      <c r="C272">
        <v>1</v>
      </c>
      <c r="D272">
        <v>0</v>
      </c>
      <c r="E272">
        <v>-1</v>
      </c>
      <c r="F272">
        <v>0</v>
      </c>
      <c r="G272">
        <v>0</v>
      </c>
      <c r="H272" s="2">
        <f>H271+$H$2*(Filter_Test[[#This Row],[debug'[0']]]-H271)</f>
        <v>-0.73064583906744696</v>
      </c>
    </row>
    <row r="273" spans="1:8" x14ac:dyDescent="0.25">
      <c r="A273">
        <v>534</v>
      </c>
      <c r="B273">
        <v>-1</v>
      </c>
      <c r="C273">
        <v>1</v>
      </c>
      <c r="D273">
        <v>0</v>
      </c>
      <c r="E273">
        <v>-1</v>
      </c>
      <c r="F273">
        <v>0</v>
      </c>
      <c r="G273">
        <v>0</v>
      </c>
      <c r="H273" s="2">
        <f>H272+$H$2*(Filter_Test[[#This Row],[debug'[0']]]-H272)</f>
        <v>-0.75603187066343347</v>
      </c>
    </row>
    <row r="274" spans="1:8" x14ac:dyDescent="0.25">
      <c r="A274">
        <v>536</v>
      </c>
      <c r="B274">
        <v>0</v>
      </c>
      <c r="C274">
        <v>0</v>
      </c>
      <c r="D274">
        <v>0</v>
      </c>
      <c r="E274">
        <v>-1</v>
      </c>
      <c r="F274">
        <v>0</v>
      </c>
      <c r="G274">
        <v>0</v>
      </c>
      <c r="H274" s="2">
        <f>H273+$H$2*(Filter_Test[[#This Row],[debug'[0']]]-H273)</f>
        <v>-0.68477754554075376</v>
      </c>
    </row>
    <row r="275" spans="1:8" x14ac:dyDescent="0.25">
      <c r="A275">
        <v>538</v>
      </c>
      <c r="B275">
        <v>0</v>
      </c>
      <c r="C275">
        <v>-1</v>
      </c>
      <c r="D275">
        <v>0</v>
      </c>
      <c r="E275">
        <v>-1</v>
      </c>
      <c r="F275">
        <v>0</v>
      </c>
      <c r="G275">
        <v>0</v>
      </c>
      <c r="H275" s="2">
        <f>H274+$H$2*(Filter_Test[[#This Row],[debug'[0']]]-H274)</f>
        <v>-0.6202387823483313</v>
      </c>
    </row>
    <row r="276" spans="1:8" x14ac:dyDescent="0.25">
      <c r="A276">
        <v>540</v>
      </c>
      <c r="B276">
        <v>1</v>
      </c>
      <c r="C276">
        <v>-2</v>
      </c>
      <c r="D276">
        <v>-1</v>
      </c>
      <c r="E276">
        <v>-1</v>
      </c>
      <c r="F276">
        <v>0</v>
      </c>
      <c r="G276">
        <v>0</v>
      </c>
      <c r="H276" s="2">
        <f>H275+$H$2*(Filter_Test[[#This Row],[debug'[0']]]-H275)</f>
        <v>-0.46753487467772759</v>
      </c>
    </row>
    <row r="277" spans="1:8" x14ac:dyDescent="0.25">
      <c r="A277">
        <v>542</v>
      </c>
      <c r="B277">
        <v>1</v>
      </c>
      <c r="C277">
        <v>-2</v>
      </c>
      <c r="D277">
        <v>0</v>
      </c>
      <c r="E277">
        <v>-1</v>
      </c>
      <c r="F277">
        <v>0</v>
      </c>
      <c r="G277">
        <v>0</v>
      </c>
      <c r="H277" s="2">
        <f>H276+$H$2*(Filter_Test[[#This Row],[debug'[0']]]-H276)</f>
        <v>-0.32922297124249655</v>
      </c>
    </row>
    <row r="278" spans="1:8" x14ac:dyDescent="0.25">
      <c r="A278">
        <v>544</v>
      </c>
      <c r="B278">
        <v>1</v>
      </c>
      <c r="C278">
        <v>-3</v>
      </c>
      <c r="D278">
        <v>0</v>
      </c>
      <c r="E278">
        <v>-1</v>
      </c>
      <c r="F278">
        <v>0</v>
      </c>
      <c r="G278">
        <v>0</v>
      </c>
      <c r="H278" s="2">
        <f>H277+$H$2*(Filter_Test[[#This Row],[debug'[0']]]-H277)</f>
        <v>-0.20394665759934985</v>
      </c>
    </row>
    <row r="279" spans="1:8" x14ac:dyDescent="0.25">
      <c r="A279">
        <v>546</v>
      </c>
      <c r="B279">
        <v>1</v>
      </c>
      <c r="C279">
        <v>-2</v>
      </c>
      <c r="D279">
        <v>0</v>
      </c>
      <c r="E279">
        <v>0</v>
      </c>
      <c r="F279">
        <v>0</v>
      </c>
      <c r="G279">
        <v>0</v>
      </c>
      <c r="H279" s="2">
        <f>H278+$H$2*(Filter_Test[[#This Row],[debug'[0']]]-H278)</f>
        <v>-9.0477358354506751E-2</v>
      </c>
    </row>
    <row r="280" spans="1:8" x14ac:dyDescent="0.25">
      <c r="A280">
        <v>548</v>
      </c>
      <c r="B280">
        <v>0</v>
      </c>
      <c r="C280">
        <v>-2</v>
      </c>
      <c r="D280">
        <v>0</v>
      </c>
      <c r="E280">
        <v>0</v>
      </c>
      <c r="F280">
        <v>-1</v>
      </c>
      <c r="G280">
        <v>0</v>
      </c>
      <c r="H280" s="2">
        <f>H279+$H$2*(Filter_Test[[#This Row],[debug'[0']]]-H279)</f>
        <v>-8.1950068224824868E-2</v>
      </c>
    </row>
    <row r="281" spans="1:8" x14ac:dyDescent="0.25">
      <c r="A281">
        <v>550</v>
      </c>
      <c r="B281">
        <v>1</v>
      </c>
      <c r="C281">
        <v>-2</v>
      </c>
      <c r="D281">
        <v>0</v>
      </c>
      <c r="E281">
        <v>0</v>
      </c>
      <c r="F281">
        <v>-1</v>
      </c>
      <c r="G281">
        <v>0</v>
      </c>
      <c r="H281" s="2">
        <f>H280+$H$2*(Filter_Test[[#This Row],[debug'[0']]]-H280)</f>
        <v>2.0021323351757686E-2</v>
      </c>
    </row>
    <row r="282" spans="1:8" x14ac:dyDescent="0.25">
      <c r="A282">
        <v>552</v>
      </c>
      <c r="B282">
        <v>0</v>
      </c>
      <c r="C282">
        <v>-1</v>
      </c>
      <c r="D282">
        <v>0</v>
      </c>
      <c r="E282">
        <v>0</v>
      </c>
      <c r="F282">
        <v>-1</v>
      </c>
      <c r="G282">
        <v>0</v>
      </c>
      <c r="H282" s="2">
        <f>H281+$H$2*(Filter_Test[[#This Row],[debug'[0']]]-H281)</f>
        <v>1.8134358081046853E-2</v>
      </c>
    </row>
    <row r="283" spans="1:8" x14ac:dyDescent="0.25">
      <c r="A283">
        <v>554</v>
      </c>
      <c r="B283">
        <v>1</v>
      </c>
      <c r="C283">
        <v>-1</v>
      </c>
      <c r="D283">
        <v>0</v>
      </c>
      <c r="E283">
        <v>0</v>
      </c>
      <c r="F283">
        <v>-1</v>
      </c>
      <c r="G283">
        <v>0</v>
      </c>
      <c r="H283" s="2">
        <f>H282+$H$2*(Filter_Test[[#This Row],[debug'[0']]]-H282)</f>
        <v>0.11067301470499114</v>
      </c>
    </row>
    <row r="284" spans="1:8" x14ac:dyDescent="0.25">
      <c r="A284">
        <v>556</v>
      </c>
      <c r="B284">
        <v>0</v>
      </c>
      <c r="C284">
        <v>0</v>
      </c>
      <c r="D284">
        <v>0</v>
      </c>
      <c r="E284">
        <v>0</v>
      </c>
      <c r="F284">
        <v>-1</v>
      </c>
      <c r="G284">
        <v>0</v>
      </c>
      <c r="H284" s="2">
        <f>H283+$H$2*(Filter_Test[[#This Row],[debug'[0']]]-H283)</f>
        <v>0.10024232880655608</v>
      </c>
    </row>
    <row r="285" spans="1:8" x14ac:dyDescent="0.25">
      <c r="A285">
        <v>558</v>
      </c>
      <c r="B285">
        <v>0</v>
      </c>
      <c r="C285">
        <v>0</v>
      </c>
      <c r="D285">
        <v>0</v>
      </c>
      <c r="E285">
        <v>0</v>
      </c>
      <c r="F285">
        <v>-1</v>
      </c>
      <c r="G285">
        <v>0</v>
      </c>
      <c r="H285" s="2">
        <f>H284+$H$2*(Filter_Test[[#This Row],[debug'[0']]]-H284)</f>
        <v>9.0794711893833813E-2</v>
      </c>
    </row>
    <row r="286" spans="1:8" x14ac:dyDescent="0.25">
      <c r="A286">
        <v>560</v>
      </c>
      <c r="B286">
        <v>1</v>
      </c>
      <c r="C286">
        <v>1</v>
      </c>
      <c r="D286">
        <v>0</v>
      </c>
      <c r="E286">
        <v>0</v>
      </c>
      <c r="F286">
        <v>-1</v>
      </c>
      <c r="G286">
        <v>0</v>
      </c>
      <c r="H286" s="2">
        <f>H285+$H$2*(Filter_Test[[#This Row],[debug'[0']]]-H285)</f>
        <v>0.17648529150541348</v>
      </c>
    </row>
    <row r="287" spans="1:8" x14ac:dyDescent="0.25">
      <c r="A287">
        <v>562</v>
      </c>
      <c r="B287">
        <v>1</v>
      </c>
      <c r="C287">
        <v>2</v>
      </c>
      <c r="D287">
        <v>0</v>
      </c>
      <c r="E287">
        <v>0</v>
      </c>
      <c r="F287">
        <v>-1</v>
      </c>
      <c r="G287">
        <v>0</v>
      </c>
      <c r="H287" s="2">
        <f>H286+$H$2*(Filter_Test[[#This Row],[debug'[0']]]-H286)</f>
        <v>0.25409972425530547</v>
      </c>
    </row>
    <row r="288" spans="1:8" x14ac:dyDescent="0.25">
      <c r="A288">
        <v>564</v>
      </c>
      <c r="B288">
        <v>1</v>
      </c>
      <c r="C288">
        <v>2</v>
      </c>
      <c r="D288">
        <v>0</v>
      </c>
      <c r="E288">
        <v>0</v>
      </c>
      <c r="F288">
        <v>-1</v>
      </c>
      <c r="G288">
        <v>0</v>
      </c>
      <c r="H288" s="2">
        <f>H287+$H$2*(Filter_Test[[#This Row],[debug'[0']]]-H287)</f>
        <v>0.32439916905300947</v>
      </c>
    </row>
    <row r="289" spans="1:8" x14ac:dyDescent="0.25">
      <c r="A289">
        <v>566</v>
      </c>
      <c r="B289">
        <v>1</v>
      </c>
      <c r="C289">
        <v>3</v>
      </c>
      <c r="D289">
        <v>0</v>
      </c>
      <c r="E289">
        <v>0</v>
      </c>
      <c r="F289">
        <v>-1</v>
      </c>
      <c r="G289">
        <v>0</v>
      </c>
      <c r="H289" s="2">
        <f>H288+$H$2*(Filter_Test[[#This Row],[debug'[0']]]-H288)</f>
        <v>0.38807304727087621</v>
      </c>
    </row>
    <row r="290" spans="1:8" x14ac:dyDescent="0.25">
      <c r="A290">
        <v>568</v>
      </c>
      <c r="B290">
        <v>2</v>
      </c>
      <c r="C290">
        <v>3</v>
      </c>
      <c r="D290">
        <v>0</v>
      </c>
      <c r="E290">
        <v>0</v>
      </c>
      <c r="F290">
        <v>0</v>
      </c>
      <c r="G290">
        <v>0</v>
      </c>
      <c r="H290" s="2">
        <f>H289+$H$2*(Filter_Test[[#This Row],[debug'[0']]]-H289)</f>
        <v>0.53999358345539217</v>
      </c>
    </row>
    <row r="291" spans="1:8" x14ac:dyDescent="0.25">
      <c r="A291">
        <v>570</v>
      </c>
      <c r="B291">
        <v>2</v>
      </c>
      <c r="C291">
        <v>2</v>
      </c>
      <c r="D291">
        <v>0</v>
      </c>
      <c r="E291">
        <v>0</v>
      </c>
      <c r="F291">
        <v>0</v>
      </c>
      <c r="G291">
        <v>0</v>
      </c>
      <c r="H291" s="2">
        <f>H290+$H$2*(Filter_Test[[#This Row],[debug'[0']]]-H290)</f>
        <v>0.67759594642770715</v>
      </c>
    </row>
    <row r="292" spans="1:8" x14ac:dyDescent="0.25">
      <c r="A292">
        <v>572</v>
      </c>
      <c r="B292">
        <v>2</v>
      </c>
      <c r="C292">
        <v>2</v>
      </c>
      <c r="D292">
        <v>0</v>
      </c>
      <c r="E292">
        <v>0</v>
      </c>
      <c r="F292">
        <v>0</v>
      </c>
      <c r="G292">
        <v>0</v>
      </c>
      <c r="H292" s="2">
        <f>H291+$H$2*(Filter_Test[[#This Row],[debug'[0']]]-H291)</f>
        <v>0.80222959222110957</v>
      </c>
    </row>
    <row r="293" spans="1:8" x14ac:dyDescent="0.25">
      <c r="A293">
        <v>574</v>
      </c>
      <c r="B293">
        <v>2</v>
      </c>
      <c r="C293">
        <v>1</v>
      </c>
      <c r="D293">
        <v>0</v>
      </c>
      <c r="E293">
        <v>1</v>
      </c>
      <c r="F293">
        <v>0</v>
      </c>
      <c r="G293">
        <v>0</v>
      </c>
      <c r="H293" s="2">
        <f>H292+$H$2*(Filter_Test[[#This Row],[debug'[0']]]-H292)</f>
        <v>0.91511679363407195</v>
      </c>
    </row>
    <row r="294" spans="1:8" x14ac:dyDescent="0.25">
      <c r="A294">
        <v>576</v>
      </c>
      <c r="B294">
        <v>3</v>
      </c>
      <c r="C294">
        <v>0</v>
      </c>
      <c r="D294">
        <v>0</v>
      </c>
      <c r="E294">
        <v>1</v>
      </c>
      <c r="F294">
        <v>0</v>
      </c>
      <c r="G294">
        <v>0</v>
      </c>
      <c r="H294" s="2">
        <f>H293+$H$2*(Filter_Test[[#This Row],[debug'[0']]]-H293)</f>
        <v>1.1116124065754298</v>
      </c>
    </row>
    <row r="295" spans="1:8" x14ac:dyDescent="0.25">
      <c r="A295">
        <v>578</v>
      </c>
      <c r="B295">
        <v>2</v>
      </c>
      <c r="C295">
        <v>0</v>
      </c>
      <c r="D295">
        <v>0</v>
      </c>
      <c r="E295">
        <v>1</v>
      </c>
      <c r="F295">
        <v>0</v>
      </c>
      <c r="G295">
        <v>0</v>
      </c>
      <c r="H295" s="2">
        <f>H294+$H$2*(Filter_Test[[#This Row],[debug'[0']]]-H294)</f>
        <v>1.1953409646867181</v>
      </c>
    </row>
    <row r="296" spans="1:8" x14ac:dyDescent="0.25">
      <c r="A296">
        <v>580</v>
      </c>
      <c r="B296">
        <v>2</v>
      </c>
      <c r="C296">
        <v>0</v>
      </c>
      <c r="D296">
        <v>0</v>
      </c>
      <c r="E296">
        <v>1</v>
      </c>
      <c r="F296">
        <v>0</v>
      </c>
      <c r="G296">
        <v>0</v>
      </c>
      <c r="H296" s="2">
        <f>H295+$H$2*(Filter_Test[[#This Row],[debug'[0']]]-H295)</f>
        <v>1.2711782921062638</v>
      </c>
    </row>
    <row r="297" spans="1:8" x14ac:dyDescent="0.25">
      <c r="A297">
        <v>582</v>
      </c>
      <c r="B297">
        <v>2</v>
      </c>
      <c r="C297">
        <v>0</v>
      </c>
      <c r="D297">
        <v>0</v>
      </c>
      <c r="E297">
        <v>1</v>
      </c>
      <c r="F297">
        <v>0</v>
      </c>
      <c r="G297">
        <v>0</v>
      </c>
      <c r="H297" s="2">
        <f>H296+$H$2*(Filter_Test[[#This Row],[debug'[0']]]-H296)</f>
        <v>1.3398681198051356</v>
      </c>
    </row>
    <row r="298" spans="1:8" x14ac:dyDescent="0.25">
      <c r="A298">
        <v>584</v>
      </c>
      <c r="B298">
        <v>2</v>
      </c>
      <c r="C298">
        <v>0</v>
      </c>
      <c r="D298">
        <v>1</v>
      </c>
      <c r="E298">
        <v>1</v>
      </c>
      <c r="F298">
        <v>0</v>
      </c>
      <c r="G298">
        <v>0</v>
      </c>
      <c r="H298" s="2">
        <f>H297+$H$2*(Filter_Test[[#This Row],[debug'[0']]]-H297)</f>
        <v>1.4020840837617536</v>
      </c>
    </row>
    <row r="299" spans="1:8" x14ac:dyDescent="0.25">
      <c r="A299">
        <v>586</v>
      </c>
      <c r="B299">
        <v>2</v>
      </c>
      <c r="C299">
        <v>0</v>
      </c>
      <c r="D299">
        <v>0</v>
      </c>
      <c r="E299">
        <v>1</v>
      </c>
      <c r="F299">
        <v>0</v>
      </c>
      <c r="G299">
        <v>0</v>
      </c>
      <c r="H299" s="2">
        <f>H298+$H$2*(Filter_Test[[#This Row],[debug'[0']]]-H298)</f>
        <v>1.4584363312593083</v>
      </c>
    </row>
    <row r="300" spans="1:8" x14ac:dyDescent="0.25">
      <c r="A300">
        <v>588</v>
      </c>
      <c r="B300">
        <v>2</v>
      </c>
      <c r="C300">
        <v>0</v>
      </c>
      <c r="D300">
        <v>0</v>
      </c>
      <c r="E300">
        <v>1</v>
      </c>
      <c r="F300">
        <v>0</v>
      </c>
      <c r="G300">
        <v>0</v>
      </c>
      <c r="H300" s="2">
        <f>H299+$H$2*(Filter_Test[[#This Row],[debug'[0']]]-H299)</f>
        <v>1.5094775045543152</v>
      </c>
    </row>
    <row r="301" spans="1:8" x14ac:dyDescent="0.25">
      <c r="A301">
        <v>590</v>
      </c>
      <c r="B301">
        <v>1</v>
      </c>
      <c r="C301">
        <v>1</v>
      </c>
      <c r="D301">
        <v>0</v>
      </c>
      <c r="E301">
        <v>1</v>
      </c>
      <c r="F301">
        <v>1</v>
      </c>
      <c r="G301">
        <v>0</v>
      </c>
      <c r="H301" s="2">
        <f>H300+$H$2*(Filter_Test[[#This Row],[debug'[0']]]-H300)</f>
        <v>1.4614603809900022</v>
      </c>
    </row>
    <row r="302" spans="1:8" x14ac:dyDescent="0.25">
      <c r="A302">
        <v>592</v>
      </c>
      <c r="B302">
        <v>2</v>
      </c>
      <c r="C302">
        <v>1</v>
      </c>
      <c r="D302">
        <v>0</v>
      </c>
      <c r="E302">
        <v>1</v>
      </c>
      <c r="F302">
        <v>1</v>
      </c>
      <c r="G302">
        <v>0</v>
      </c>
      <c r="H302" s="2">
        <f>H301+$H$2*(Filter_Test[[#This Row],[debug'[0']]]-H301)</f>
        <v>1.5122165443124678</v>
      </c>
    </row>
    <row r="303" spans="1:8" x14ac:dyDescent="0.25">
      <c r="A303">
        <v>594</v>
      </c>
      <c r="B303">
        <v>2</v>
      </c>
      <c r="C303">
        <v>2</v>
      </c>
      <c r="D303">
        <v>0</v>
      </c>
      <c r="E303">
        <v>1</v>
      </c>
      <c r="F303">
        <v>1</v>
      </c>
      <c r="G303">
        <v>0</v>
      </c>
      <c r="H303" s="2">
        <f>H302+$H$2*(Filter_Test[[#This Row],[debug'[0']]]-H302)</f>
        <v>1.5581890519403856</v>
      </c>
    </row>
    <row r="304" spans="1:8" x14ac:dyDescent="0.25">
      <c r="A304">
        <v>596</v>
      </c>
      <c r="B304">
        <v>1</v>
      </c>
      <c r="C304">
        <v>2</v>
      </c>
      <c r="D304">
        <v>0</v>
      </c>
      <c r="E304">
        <v>1</v>
      </c>
      <c r="F304">
        <v>1</v>
      </c>
      <c r="G304">
        <v>0</v>
      </c>
      <c r="H304" s="2">
        <f>H303+$H$2*(Filter_Test[[#This Row],[debug'[0']]]-H303)</f>
        <v>1.5055809731936807</v>
      </c>
    </row>
    <row r="305" spans="1:8" x14ac:dyDescent="0.25">
      <c r="A305">
        <v>598</v>
      </c>
      <c r="B305">
        <v>2</v>
      </c>
      <c r="C305">
        <v>2</v>
      </c>
      <c r="D305">
        <v>0</v>
      </c>
      <c r="E305">
        <v>2</v>
      </c>
      <c r="F305">
        <v>1</v>
      </c>
      <c r="G305">
        <v>0</v>
      </c>
      <c r="H305" s="2">
        <f>H304+$H$2*(Filter_Test[[#This Row],[debug'[0']]]-H304)</f>
        <v>1.552178868665973</v>
      </c>
    </row>
    <row r="306" spans="1:8" x14ac:dyDescent="0.25">
      <c r="A306">
        <v>600</v>
      </c>
      <c r="B306">
        <v>1</v>
      </c>
      <c r="C306">
        <v>2</v>
      </c>
      <c r="D306">
        <v>0</v>
      </c>
      <c r="E306">
        <v>2</v>
      </c>
      <c r="F306">
        <v>1</v>
      </c>
      <c r="G306">
        <v>0</v>
      </c>
      <c r="H306" s="2">
        <f>H305+$H$2*(Filter_Test[[#This Row],[debug'[0']]]-H305)</f>
        <v>1.5001372363479166</v>
      </c>
    </row>
    <row r="307" spans="1:8" x14ac:dyDescent="0.25">
      <c r="A307">
        <v>602</v>
      </c>
      <c r="B307">
        <v>2</v>
      </c>
      <c r="C307">
        <v>1</v>
      </c>
      <c r="D307">
        <v>0</v>
      </c>
      <c r="E307">
        <v>2</v>
      </c>
      <c r="F307">
        <v>1</v>
      </c>
      <c r="G307">
        <v>0</v>
      </c>
      <c r="H307" s="2">
        <f>H306+$H$2*(Filter_Test[[#This Row],[debug'[0']]]-H306)</f>
        <v>1.5472481919306909</v>
      </c>
    </row>
    <row r="308" spans="1:8" x14ac:dyDescent="0.25">
      <c r="A308">
        <v>604</v>
      </c>
      <c r="B308">
        <v>1</v>
      </c>
      <c r="C308">
        <v>1</v>
      </c>
      <c r="D308">
        <v>0</v>
      </c>
      <c r="E308">
        <v>2</v>
      </c>
      <c r="F308">
        <v>1</v>
      </c>
      <c r="G308">
        <v>0</v>
      </c>
      <c r="H308" s="2">
        <f>H307+$H$2*(Filter_Test[[#This Row],[debug'[0']]]-H307)</f>
        <v>1.4956712649468982</v>
      </c>
    </row>
    <row r="309" spans="1:8" x14ac:dyDescent="0.25">
      <c r="A309">
        <v>606</v>
      </c>
      <c r="B309">
        <v>2</v>
      </c>
      <c r="C309">
        <v>0</v>
      </c>
      <c r="D309">
        <v>0</v>
      </c>
      <c r="E309">
        <v>2</v>
      </c>
      <c r="F309">
        <v>1</v>
      </c>
      <c r="G309">
        <v>0</v>
      </c>
      <c r="H309" s="2">
        <f>H308+$H$2*(Filter_Test[[#This Row],[debug'[0']]]-H308)</f>
        <v>1.5432031284180099</v>
      </c>
    </row>
    <row r="310" spans="1:8" x14ac:dyDescent="0.25">
      <c r="A310">
        <v>608</v>
      </c>
      <c r="B310">
        <v>2</v>
      </c>
      <c r="C310">
        <v>-1</v>
      </c>
      <c r="D310">
        <v>0</v>
      </c>
      <c r="E310">
        <v>2</v>
      </c>
      <c r="F310">
        <v>1</v>
      </c>
      <c r="G310">
        <v>0</v>
      </c>
      <c r="H310" s="2">
        <f>H309+$H$2*(Filter_Test[[#This Row],[debug'[0']]]-H309)</f>
        <v>1.5862552192963533</v>
      </c>
    </row>
    <row r="311" spans="1:8" x14ac:dyDescent="0.25">
      <c r="A311">
        <v>610</v>
      </c>
      <c r="B311">
        <v>2</v>
      </c>
      <c r="C311">
        <v>-1</v>
      </c>
      <c r="D311">
        <v>0</v>
      </c>
      <c r="E311">
        <v>2</v>
      </c>
      <c r="F311">
        <v>1</v>
      </c>
      <c r="G311">
        <v>0</v>
      </c>
      <c r="H311" s="2">
        <f>H310+$H$2*(Filter_Test[[#This Row],[debug'[0']]]-H310)</f>
        <v>1.6252497462019442</v>
      </c>
    </row>
    <row r="312" spans="1:8" x14ac:dyDescent="0.25">
      <c r="A312">
        <v>612</v>
      </c>
      <c r="B312">
        <v>2</v>
      </c>
      <c r="C312">
        <v>-2</v>
      </c>
      <c r="D312">
        <v>0</v>
      </c>
      <c r="E312">
        <v>2</v>
      </c>
      <c r="F312">
        <v>1</v>
      </c>
      <c r="G312">
        <v>0</v>
      </c>
      <c r="H312" s="2">
        <f>H311+$H$2*(Filter_Test[[#This Row],[debug'[0']]]-H311)</f>
        <v>1.6605691255298307</v>
      </c>
    </row>
    <row r="313" spans="1:8" x14ac:dyDescent="0.25">
      <c r="A313">
        <v>614</v>
      </c>
      <c r="B313">
        <v>2</v>
      </c>
      <c r="C313">
        <v>-2</v>
      </c>
      <c r="D313">
        <v>0</v>
      </c>
      <c r="E313">
        <v>2</v>
      </c>
      <c r="F313">
        <v>1</v>
      </c>
      <c r="G313">
        <v>0</v>
      </c>
      <c r="H313" s="2">
        <f>H312+$H$2*(Filter_Test[[#This Row],[debug'[0']]]-H312)</f>
        <v>1.692559731778942</v>
      </c>
    </row>
    <row r="314" spans="1:8" x14ac:dyDescent="0.25">
      <c r="A314">
        <v>616</v>
      </c>
      <c r="B314">
        <v>2</v>
      </c>
      <c r="C314">
        <v>-2</v>
      </c>
      <c r="D314">
        <v>0</v>
      </c>
      <c r="E314">
        <v>2</v>
      </c>
      <c r="F314">
        <v>1</v>
      </c>
      <c r="G314">
        <v>0</v>
      </c>
      <c r="H314" s="2">
        <f>H313+$H$2*(Filter_Test[[#This Row],[debug'[0']]]-H313)</f>
        <v>1.7215352944207705</v>
      </c>
    </row>
    <row r="315" spans="1:8" x14ac:dyDescent="0.25">
      <c r="A315">
        <v>618</v>
      </c>
      <c r="B315">
        <v>2</v>
      </c>
      <c r="C315">
        <v>-2</v>
      </c>
      <c r="D315">
        <v>0</v>
      </c>
      <c r="E315">
        <v>2</v>
      </c>
      <c r="F315">
        <v>1</v>
      </c>
      <c r="G315">
        <v>0</v>
      </c>
      <c r="H315" s="2">
        <f>H314+$H$2*(Filter_Test[[#This Row],[debug'[0']]]-H314)</f>
        <v>1.747779974620723</v>
      </c>
    </row>
    <row r="316" spans="1:8" x14ac:dyDescent="0.25">
      <c r="A316">
        <v>620</v>
      </c>
      <c r="B316">
        <v>2</v>
      </c>
      <c r="C316">
        <v>-2</v>
      </c>
      <c r="D316">
        <v>0</v>
      </c>
      <c r="E316">
        <v>2</v>
      </c>
      <c r="F316">
        <v>1</v>
      </c>
      <c r="G316">
        <v>0</v>
      </c>
      <c r="H316" s="2">
        <f>H315+$H$2*(Filter_Test[[#This Row],[debug'[0']]]-H315)</f>
        <v>1.771551151985316</v>
      </c>
    </row>
    <row r="317" spans="1:8" x14ac:dyDescent="0.25">
      <c r="A317">
        <v>622</v>
      </c>
      <c r="B317">
        <v>2</v>
      </c>
      <c r="C317">
        <v>-1</v>
      </c>
      <c r="D317">
        <v>0</v>
      </c>
      <c r="E317">
        <v>2</v>
      </c>
      <c r="F317">
        <v>0</v>
      </c>
      <c r="G317">
        <v>0</v>
      </c>
      <c r="H317" s="2">
        <f>H316+$H$2*(Filter_Test[[#This Row],[debug'[0']]]-H316)</f>
        <v>1.7930819486646354</v>
      </c>
    </row>
    <row r="318" spans="1:8" x14ac:dyDescent="0.25">
      <c r="A318">
        <v>624</v>
      </c>
      <c r="B318">
        <v>1</v>
      </c>
      <c r="C318">
        <v>0</v>
      </c>
      <c r="D318">
        <v>0</v>
      </c>
      <c r="E318">
        <v>2</v>
      </c>
      <c r="F318">
        <v>0</v>
      </c>
      <c r="G318">
        <v>0</v>
      </c>
      <c r="H318" s="2">
        <f>H317+$H$2*(Filter_Test[[#This Row],[debug'[0']]]-H317)</f>
        <v>1.7183357359560505</v>
      </c>
    </row>
    <row r="319" spans="1:8" x14ac:dyDescent="0.25">
      <c r="A319">
        <v>626</v>
      </c>
      <c r="B319">
        <v>1</v>
      </c>
      <c r="C319">
        <v>0</v>
      </c>
      <c r="D319">
        <v>0</v>
      </c>
      <c r="E319">
        <v>2</v>
      </c>
      <c r="F319">
        <v>0</v>
      </c>
      <c r="G319">
        <v>0</v>
      </c>
      <c r="H319" s="2">
        <f>H318+$H$2*(Filter_Test[[#This Row],[debug'[0']]]-H318)</f>
        <v>1.650634187829334</v>
      </c>
    </row>
    <row r="320" spans="1:8" x14ac:dyDescent="0.25">
      <c r="A320">
        <v>628</v>
      </c>
      <c r="B320">
        <v>2</v>
      </c>
      <c r="C320">
        <v>0</v>
      </c>
      <c r="D320">
        <v>0</v>
      </c>
      <c r="E320">
        <v>2</v>
      </c>
      <c r="F320">
        <v>0</v>
      </c>
      <c r="G320">
        <v>0</v>
      </c>
      <c r="H320" s="2">
        <f>H319+$H$2*(Filter_Test[[#This Row],[debug'[0']]]-H319)</f>
        <v>1.6835611398972579</v>
      </c>
    </row>
    <row r="321" spans="1:8" x14ac:dyDescent="0.25">
      <c r="A321">
        <v>630</v>
      </c>
      <c r="B321">
        <v>2</v>
      </c>
      <c r="C321">
        <v>0</v>
      </c>
      <c r="D321">
        <v>0</v>
      </c>
      <c r="E321">
        <v>2</v>
      </c>
      <c r="F321">
        <v>0</v>
      </c>
      <c r="G321">
        <v>0</v>
      </c>
      <c r="H321" s="2">
        <f>H320+$H$2*(Filter_Test[[#This Row],[debug'[0']]]-H320)</f>
        <v>1.713384799843531</v>
      </c>
    </row>
    <row r="322" spans="1:8" x14ac:dyDescent="0.25">
      <c r="A322">
        <v>632</v>
      </c>
      <c r="B322">
        <v>2</v>
      </c>
      <c r="C322">
        <v>0</v>
      </c>
      <c r="D322">
        <v>0</v>
      </c>
      <c r="E322">
        <v>2</v>
      </c>
      <c r="F322">
        <v>0</v>
      </c>
      <c r="G322">
        <v>0</v>
      </c>
      <c r="H322" s="2">
        <f>H321+$H$2*(Filter_Test[[#This Row],[debug'[0']]]-H321)</f>
        <v>1.740397646060093</v>
      </c>
    </row>
    <row r="323" spans="1:8" x14ac:dyDescent="0.25">
      <c r="A323">
        <v>634</v>
      </c>
      <c r="B323">
        <v>2</v>
      </c>
      <c r="C323">
        <v>0</v>
      </c>
      <c r="D323">
        <v>0</v>
      </c>
      <c r="E323">
        <v>2</v>
      </c>
      <c r="F323">
        <v>0</v>
      </c>
      <c r="G323">
        <v>0</v>
      </c>
      <c r="H323" s="2">
        <f>H322+$H$2*(Filter_Test[[#This Row],[debug'[0']]]-H322)</f>
        <v>1.7648645914998597</v>
      </c>
    </row>
    <row r="324" spans="1:8" x14ac:dyDescent="0.25">
      <c r="A324">
        <v>636</v>
      </c>
      <c r="B324">
        <v>3</v>
      </c>
      <c r="C324">
        <v>-1</v>
      </c>
      <c r="D324">
        <v>0</v>
      </c>
      <c r="E324">
        <v>2</v>
      </c>
      <c r="F324">
        <v>0</v>
      </c>
      <c r="G324">
        <v>0</v>
      </c>
      <c r="H324" s="2">
        <f>H323+$H$2*(Filter_Test[[#This Row],[debug'[0']]]-H323)</f>
        <v>1.8812733612658399</v>
      </c>
    </row>
    <row r="325" spans="1:8" x14ac:dyDescent="0.25">
      <c r="A325">
        <v>638</v>
      </c>
      <c r="B325">
        <v>3</v>
      </c>
      <c r="C325">
        <v>-1</v>
      </c>
      <c r="D325">
        <v>0</v>
      </c>
      <c r="E325">
        <v>2</v>
      </c>
      <c r="F325">
        <v>0</v>
      </c>
      <c r="G325">
        <v>0</v>
      </c>
      <c r="H325" s="2">
        <f>H324+$H$2*(Filter_Test[[#This Row],[debug'[0']]]-H324)</f>
        <v>1.9867108629545132</v>
      </c>
    </row>
    <row r="326" spans="1:8" x14ac:dyDescent="0.25">
      <c r="A326">
        <v>640</v>
      </c>
      <c r="B326">
        <v>3</v>
      </c>
      <c r="C326">
        <v>-1</v>
      </c>
      <c r="D326">
        <v>0</v>
      </c>
      <c r="E326">
        <v>2</v>
      </c>
      <c r="F326">
        <v>0</v>
      </c>
      <c r="G326">
        <v>0</v>
      </c>
      <c r="H326" s="2">
        <f>H325+$H$2*(Filter_Test[[#This Row],[debug'[0']]]-H325)</f>
        <v>2.0822111142216464</v>
      </c>
    </row>
    <row r="327" spans="1:8" x14ac:dyDescent="0.25">
      <c r="A327">
        <v>642</v>
      </c>
      <c r="B327">
        <v>3</v>
      </c>
      <c r="C327">
        <v>-1</v>
      </c>
      <c r="D327">
        <v>0</v>
      </c>
      <c r="E327">
        <v>2</v>
      </c>
      <c r="F327">
        <v>-1</v>
      </c>
      <c r="G327">
        <v>0</v>
      </c>
      <c r="H327" s="2">
        <f>H326+$H$2*(Filter_Test[[#This Row],[debug'[0']]]-H326)</f>
        <v>2.1687106788548753</v>
      </c>
    </row>
    <row r="328" spans="1:8" x14ac:dyDescent="0.25">
      <c r="A328">
        <v>644</v>
      </c>
      <c r="B328">
        <v>2</v>
      </c>
      <c r="C328">
        <v>-1</v>
      </c>
      <c r="D328">
        <v>0</v>
      </c>
      <c r="E328">
        <v>2</v>
      </c>
      <c r="F328">
        <v>-1</v>
      </c>
      <c r="G328">
        <v>0</v>
      </c>
      <c r="H328" s="2">
        <f>H327+$H$2*(Filter_Test[[#This Row],[debug'[0']]]-H327)</f>
        <v>2.1528100719766967</v>
      </c>
    </row>
    <row r="329" spans="1:8" x14ac:dyDescent="0.25">
      <c r="A329">
        <v>646</v>
      </c>
      <c r="B329">
        <v>2</v>
      </c>
      <c r="C329">
        <v>-1</v>
      </c>
      <c r="D329">
        <v>0</v>
      </c>
      <c r="E329">
        <v>2</v>
      </c>
      <c r="F329">
        <v>-1</v>
      </c>
      <c r="G329">
        <v>0</v>
      </c>
      <c r="H329" s="2">
        <f>H328+$H$2*(Filter_Test[[#This Row],[debug'[0']]]-H328)</f>
        <v>2.1384080619912011</v>
      </c>
    </row>
    <row r="330" spans="1:8" x14ac:dyDescent="0.25">
      <c r="A330">
        <v>648</v>
      </c>
      <c r="B330">
        <v>1</v>
      </c>
      <c r="C330">
        <v>-1</v>
      </c>
      <c r="D330">
        <v>0</v>
      </c>
      <c r="E330">
        <v>2</v>
      </c>
      <c r="F330">
        <v>-1</v>
      </c>
      <c r="G330">
        <v>0</v>
      </c>
      <c r="H330" s="2">
        <f>H329+$H$2*(Filter_Test[[#This Row],[debug'[0']]]-H329)</f>
        <v>2.0311156298610324</v>
      </c>
    </row>
    <row r="331" spans="1:8" x14ac:dyDescent="0.25">
      <c r="A331">
        <v>650</v>
      </c>
      <c r="B331">
        <v>1</v>
      </c>
      <c r="C331">
        <v>0</v>
      </c>
      <c r="D331">
        <v>0</v>
      </c>
      <c r="E331">
        <v>2</v>
      </c>
      <c r="F331">
        <v>-1</v>
      </c>
      <c r="G331">
        <v>0</v>
      </c>
      <c r="H331" s="2">
        <f>H330+$H$2*(Filter_Test[[#This Row],[debug'[0']]]-H330)</f>
        <v>1.9339352712278415</v>
      </c>
    </row>
    <row r="332" spans="1:8" x14ac:dyDescent="0.25">
      <c r="A332">
        <v>652</v>
      </c>
      <c r="B332">
        <v>1</v>
      </c>
      <c r="C332">
        <v>1</v>
      </c>
      <c r="D332">
        <v>0</v>
      </c>
      <c r="E332">
        <v>2</v>
      </c>
      <c r="F332">
        <v>-1</v>
      </c>
      <c r="G332">
        <v>0</v>
      </c>
      <c r="H332" s="2">
        <f>H331+$H$2*(Filter_Test[[#This Row],[debug'[0']]]-H331)</f>
        <v>1.8459139456173081</v>
      </c>
    </row>
    <row r="333" spans="1:8" x14ac:dyDescent="0.25">
      <c r="A333">
        <v>654</v>
      </c>
      <c r="B333">
        <v>1</v>
      </c>
      <c r="C333">
        <v>1</v>
      </c>
      <c r="D333">
        <v>0</v>
      </c>
      <c r="E333">
        <v>2</v>
      </c>
      <c r="F333">
        <v>-1</v>
      </c>
      <c r="G333">
        <v>0</v>
      </c>
      <c r="H333" s="2">
        <f>H332+$H$2*(Filter_Test[[#This Row],[debug'[0']]]-H332)</f>
        <v>1.7661884345036933</v>
      </c>
    </row>
    <row r="334" spans="1:8" x14ac:dyDescent="0.25">
      <c r="A334">
        <v>656</v>
      </c>
      <c r="B334">
        <v>0</v>
      </c>
      <c r="C334">
        <v>1</v>
      </c>
      <c r="D334">
        <v>0</v>
      </c>
      <c r="E334">
        <v>2</v>
      </c>
      <c r="F334">
        <v>-1</v>
      </c>
      <c r="G334">
        <v>0</v>
      </c>
      <c r="H334" s="2">
        <f>H333+$H$2*(Filter_Test[[#This Row],[debug'[0']]]-H333)</f>
        <v>1.5997290961829316</v>
      </c>
    </row>
    <row r="335" spans="1:8" x14ac:dyDescent="0.25">
      <c r="A335">
        <v>658</v>
      </c>
      <c r="B335">
        <v>1</v>
      </c>
      <c r="C335">
        <v>1</v>
      </c>
      <c r="D335">
        <v>0</v>
      </c>
      <c r="E335">
        <v>2</v>
      </c>
      <c r="F335">
        <v>-1</v>
      </c>
      <c r="G335">
        <v>0</v>
      </c>
      <c r="H335" s="2">
        <f>H334+$H$2*(Filter_Test[[#This Row],[debug'[0']]]-H334)</f>
        <v>1.5432059605015613</v>
      </c>
    </row>
    <row r="336" spans="1:8" x14ac:dyDescent="0.25">
      <c r="A336">
        <v>660</v>
      </c>
      <c r="B336">
        <v>1</v>
      </c>
      <c r="C336">
        <v>1</v>
      </c>
      <c r="D336">
        <v>0</v>
      </c>
      <c r="E336">
        <v>2</v>
      </c>
      <c r="F336">
        <v>-1</v>
      </c>
      <c r="G336">
        <v>0</v>
      </c>
      <c r="H336" s="2">
        <f>H335+$H$2*(Filter_Test[[#This Row],[debug'[0']]]-H335)</f>
        <v>1.4920100048546245</v>
      </c>
    </row>
    <row r="337" spans="1:8" x14ac:dyDescent="0.25">
      <c r="A337">
        <v>662</v>
      </c>
      <c r="B337">
        <v>1</v>
      </c>
      <c r="C337">
        <v>1</v>
      </c>
      <c r="D337">
        <v>0</v>
      </c>
      <c r="E337">
        <v>2</v>
      </c>
      <c r="F337">
        <v>0</v>
      </c>
      <c r="G337">
        <v>0</v>
      </c>
      <c r="H337" s="2">
        <f>H336+$H$2*(Filter_Test[[#This Row],[debug'[0']]]-H336)</f>
        <v>1.4456391543523055</v>
      </c>
    </row>
    <row r="338" spans="1:8" x14ac:dyDescent="0.25">
      <c r="A338">
        <v>664</v>
      </c>
      <c r="B338">
        <v>1</v>
      </c>
      <c r="C338">
        <v>2</v>
      </c>
      <c r="D338">
        <v>0</v>
      </c>
      <c r="E338">
        <v>2</v>
      </c>
      <c r="F338">
        <v>0</v>
      </c>
      <c r="G338">
        <v>0</v>
      </c>
      <c r="H338" s="2">
        <f>H337+$H$2*(Filter_Test[[#This Row],[debug'[0']]]-H337)</f>
        <v>1.4036386535483505</v>
      </c>
    </row>
    <row r="339" spans="1:8" x14ac:dyDescent="0.25">
      <c r="A339">
        <v>666</v>
      </c>
      <c r="B339">
        <v>1</v>
      </c>
      <c r="C339">
        <v>1</v>
      </c>
      <c r="D339">
        <v>0</v>
      </c>
      <c r="E339">
        <v>2</v>
      </c>
      <c r="F339">
        <v>0</v>
      </c>
      <c r="G339">
        <v>0</v>
      </c>
      <c r="H339" s="2">
        <f>H338+$H$2*(Filter_Test[[#This Row],[debug'[0']]]-H338)</f>
        <v>1.3655966066875793</v>
      </c>
    </row>
    <row r="340" spans="1:8" x14ac:dyDescent="0.25">
      <c r="A340">
        <v>668</v>
      </c>
      <c r="B340">
        <v>1</v>
      </c>
      <c r="C340">
        <v>1</v>
      </c>
      <c r="D340">
        <v>0</v>
      </c>
      <c r="E340">
        <v>2</v>
      </c>
      <c r="F340">
        <v>0</v>
      </c>
      <c r="G340">
        <v>0</v>
      </c>
      <c r="H340" s="2">
        <f>H339+$H$2*(Filter_Test[[#This Row],[debug'[0']]]-H339)</f>
        <v>1.3311399382751676</v>
      </c>
    </row>
    <row r="341" spans="1:8" x14ac:dyDescent="0.25">
      <c r="A341">
        <v>670</v>
      </c>
      <c r="B341">
        <v>1</v>
      </c>
      <c r="C341">
        <v>1</v>
      </c>
      <c r="D341">
        <v>0</v>
      </c>
      <c r="E341">
        <v>2</v>
      </c>
      <c r="F341">
        <v>0</v>
      </c>
      <c r="G341">
        <v>0</v>
      </c>
      <c r="H341" s="2">
        <f>H340+$H$2*(Filter_Test[[#This Row],[debug'[0']]]-H340)</f>
        <v>1.2999307343533044</v>
      </c>
    </row>
    <row r="342" spans="1:8" x14ac:dyDescent="0.25">
      <c r="A342">
        <v>672</v>
      </c>
      <c r="B342">
        <v>1</v>
      </c>
      <c r="C342">
        <v>0</v>
      </c>
      <c r="D342">
        <v>0</v>
      </c>
      <c r="E342">
        <v>1</v>
      </c>
      <c r="F342">
        <v>0</v>
      </c>
      <c r="G342">
        <v>0</v>
      </c>
      <c r="H342" s="2">
        <f>H341+$H$2*(Filter_Test[[#This Row],[debug'[0']]]-H341)</f>
        <v>1.2716629286044003</v>
      </c>
    </row>
    <row r="343" spans="1:8" x14ac:dyDescent="0.25">
      <c r="A343">
        <v>674</v>
      </c>
      <c r="B343">
        <v>1</v>
      </c>
      <c r="C343">
        <v>0</v>
      </c>
      <c r="D343">
        <v>0</v>
      </c>
      <c r="E343">
        <v>1</v>
      </c>
      <c r="F343">
        <v>0</v>
      </c>
      <c r="G343">
        <v>0</v>
      </c>
      <c r="H343" s="2">
        <f>H342+$H$2*(Filter_Test[[#This Row],[debug'[0']]]-H342)</f>
        <v>1.2460593007817122</v>
      </c>
    </row>
    <row r="344" spans="1:8" x14ac:dyDescent="0.25">
      <c r="A344">
        <v>676</v>
      </c>
      <c r="B344">
        <v>1</v>
      </c>
      <c r="C344">
        <v>0</v>
      </c>
      <c r="D344">
        <v>0</v>
      </c>
      <c r="E344">
        <v>1</v>
      </c>
      <c r="F344">
        <v>0</v>
      </c>
      <c r="G344">
        <v>0</v>
      </c>
      <c r="H344" s="2">
        <f>H343+$H$2*(Filter_Test[[#This Row],[debug'[0']]]-H343)</f>
        <v>1.2228687580312141</v>
      </c>
    </row>
    <row r="345" spans="1:8" x14ac:dyDescent="0.25">
      <c r="A345">
        <v>678</v>
      </c>
      <c r="B345">
        <v>1</v>
      </c>
      <c r="C345">
        <v>0</v>
      </c>
      <c r="D345">
        <v>0</v>
      </c>
      <c r="E345">
        <v>1</v>
      </c>
      <c r="F345">
        <v>0</v>
      </c>
      <c r="G345">
        <v>0</v>
      </c>
      <c r="H345" s="2">
        <f>H344+$H$2*(Filter_Test[[#This Row],[debug'[0']]]-H344)</f>
        <v>1.2018638724428479</v>
      </c>
    </row>
    <row r="346" spans="1:8" x14ac:dyDescent="0.25">
      <c r="A346">
        <v>680</v>
      </c>
      <c r="B346">
        <v>1</v>
      </c>
      <c r="C346">
        <v>1</v>
      </c>
      <c r="D346">
        <v>0</v>
      </c>
      <c r="E346">
        <v>1</v>
      </c>
      <c r="F346">
        <v>0</v>
      </c>
      <c r="G346">
        <v>0</v>
      </c>
      <c r="H346" s="2">
        <f>H345+$H$2*(Filter_Test[[#This Row],[debug'[0']]]-H345)</f>
        <v>1.1828386506820987</v>
      </c>
    </row>
    <row r="347" spans="1:8" x14ac:dyDescent="0.25">
      <c r="A347">
        <v>682</v>
      </c>
      <c r="B347">
        <v>1</v>
      </c>
      <c r="C347">
        <v>1</v>
      </c>
      <c r="D347">
        <v>0</v>
      </c>
      <c r="E347">
        <v>1</v>
      </c>
      <c r="F347">
        <v>0</v>
      </c>
      <c r="G347">
        <v>0</v>
      </c>
      <c r="H347" s="2">
        <f>H346+$H$2*(Filter_Test[[#This Row],[debug'[0']]]-H346)</f>
        <v>1.1656065138288441</v>
      </c>
    </row>
    <row r="348" spans="1:8" x14ac:dyDescent="0.25">
      <c r="A348">
        <v>684</v>
      </c>
      <c r="B348">
        <v>0</v>
      </c>
      <c r="C348">
        <v>1</v>
      </c>
      <c r="D348">
        <v>0</v>
      </c>
      <c r="E348">
        <v>1</v>
      </c>
      <c r="F348">
        <v>0</v>
      </c>
      <c r="G348">
        <v>0</v>
      </c>
      <c r="H348" s="2">
        <f>H347+$H$2*(Filter_Test[[#This Row],[debug'[0']]]-H347)</f>
        <v>1.0557506880042109</v>
      </c>
    </row>
    <row r="349" spans="1:8" x14ac:dyDescent="0.25">
      <c r="A349">
        <v>686</v>
      </c>
      <c r="B349">
        <v>0</v>
      </c>
      <c r="C349">
        <v>1</v>
      </c>
      <c r="D349">
        <v>0</v>
      </c>
      <c r="E349">
        <v>1</v>
      </c>
      <c r="F349">
        <v>0</v>
      </c>
      <c r="G349">
        <v>0</v>
      </c>
      <c r="H349" s="2">
        <f>H348+$H$2*(Filter_Test[[#This Row],[debug'[0']]]-H348)</f>
        <v>0.956248529840519</v>
      </c>
    </row>
    <row r="350" spans="1:8" x14ac:dyDescent="0.25">
      <c r="A350">
        <v>688</v>
      </c>
      <c r="B350">
        <v>0</v>
      </c>
      <c r="C350">
        <v>1</v>
      </c>
      <c r="D350">
        <v>0</v>
      </c>
      <c r="E350">
        <v>1</v>
      </c>
      <c r="F350">
        <v>1</v>
      </c>
      <c r="G350">
        <v>0</v>
      </c>
      <c r="H350" s="2">
        <f>H349+$H$2*(Filter_Test[[#This Row],[debug'[0']]]-H349)</f>
        <v>0.86612422914992859</v>
      </c>
    </row>
    <row r="351" spans="1:8" x14ac:dyDescent="0.25">
      <c r="A351">
        <v>690</v>
      </c>
      <c r="B351">
        <v>0</v>
      </c>
      <c r="C351">
        <v>1</v>
      </c>
      <c r="D351">
        <v>0</v>
      </c>
      <c r="E351">
        <v>1</v>
      </c>
      <c r="F351">
        <v>1</v>
      </c>
      <c r="G351">
        <v>0</v>
      </c>
      <c r="H351" s="2">
        <f>H350+$H$2*(Filter_Test[[#This Row],[debug'[0']]]-H350)</f>
        <v>0.78449394368812242</v>
      </c>
    </row>
    <row r="352" spans="1:8" x14ac:dyDescent="0.25">
      <c r="A352">
        <v>692</v>
      </c>
      <c r="B352">
        <v>0</v>
      </c>
      <c r="C352">
        <v>1</v>
      </c>
      <c r="D352">
        <v>0</v>
      </c>
      <c r="E352">
        <v>1</v>
      </c>
      <c r="F352">
        <v>1</v>
      </c>
      <c r="G352">
        <v>0</v>
      </c>
      <c r="H352" s="2">
        <f>H351+$H$2*(Filter_Test[[#This Row],[debug'[0']]]-H351)</f>
        <v>0.71055713137983367</v>
      </c>
    </row>
    <row r="353" spans="1:8" x14ac:dyDescent="0.25">
      <c r="A353">
        <v>694</v>
      </c>
      <c r="B353">
        <v>0</v>
      </c>
      <c r="C353">
        <v>1</v>
      </c>
      <c r="D353">
        <v>1</v>
      </c>
      <c r="E353">
        <v>1</v>
      </c>
      <c r="F353">
        <v>1</v>
      </c>
      <c r="G353">
        <v>0</v>
      </c>
      <c r="H353" s="2">
        <f>H352+$H$2*(Filter_Test[[#This Row],[debug'[0']]]-H352)</f>
        <v>0.643588699462872</v>
      </c>
    </row>
    <row r="354" spans="1:8" x14ac:dyDescent="0.25">
      <c r="A354">
        <v>696</v>
      </c>
      <c r="B354">
        <v>0</v>
      </c>
      <c r="C354">
        <v>0</v>
      </c>
      <c r="D354">
        <v>1</v>
      </c>
      <c r="E354">
        <v>1</v>
      </c>
      <c r="F354">
        <v>1</v>
      </c>
      <c r="G354">
        <v>0</v>
      </c>
      <c r="H354" s="2">
        <f>H353+$H$2*(Filter_Test[[#This Row],[debug'[0']]]-H353)</f>
        <v>0.58293189355789299</v>
      </c>
    </row>
    <row r="355" spans="1:8" x14ac:dyDescent="0.25">
      <c r="A355">
        <v>698</v>
      </c>
      <c r="B355">
        <v>1</v>
      </c>
      <c r="C355">
        <v>0</v>
      </c>
      <c r="D355">
        <v>1</v>
      </c>
      <c r="E355">
        <v>1</v>
      </c>
      <c r="F355">
        <v>1</v>
      </c>
      <c r="G355">
        <v>0</v>
      </c>
      <c r="H355" s="2">
        <f>H354+$H$2*(Filter_Test[[#This Row],[debug'[0']]]-H354)</f>
        <v>0.62223963653524683</v>
      </c>
    </row>
    <row r="356" spans="1:8" x14ac:dyDescent="0.25">
      <c r="A356">
        <v>700</v>
      </c>
      <c r="B356">
        <v>1</v>
      </c>
      <c r="C356">
        <v>-1</v>
      </c>
      <c r="D356">
        <v>1</v>
      </c>
      <c r="E356">
        <v>1</v>
      </c>
      <c r="F356">
        <v>1</v>
      </c>
      <c r="G356">
        <v>0</v>
      </c>
      <c r="H356" s="2">
        <f>H355+$H$2*(Filter_Test[[#This Row],[debug'[0']]]-H355)</f>
        <v>0.65784271201559519</v>
      </c>
    </row>
    <row r="357" spans="1:8" x14ac:dyDescent="0.25">
      <c r="A357">
        <v>702</v>
      </c>
      <c r="B357">
        <v>1</v>
      </c>
      <c r="C357">
        <v>-1</v>
      </c>
      <c r="D357">
        <v>0</v>
      </c>
      <c r="E357">
        <v>1</v>
      </c>
      <c r="F357">
        <v>1</v>
      </c>
      <c r="G357">
        <v>0</v>
      </c>
      <c r="H357" s="2">
        <f>H356+$H$2*(Filter_Test[[#This Row],[debug'[0']]]-H356)</f>
        <v>0.69009027668471556</v>
      </c>
    </row>
    <row r="358" spans="1:8" x14ac:dyDescent="0.25">
      <c r="A358">
        <v>704</v>
      </c>
      <c r="B358">
        <v>0</v>
      </c>
      <c r="C358">
        <v>-1</v>
      </c>
      <c r="D358">
        <v>0</v>
      </c>
      <c r="E358">
        <v>1</v>
      </c>
      <c r="F358">
        <v>1</v>
      </c>
      <c r="G358">
        <v>0</v>
      </c>
      <c r="H358" s="2">
        <f>H357+$H$2*(Filter_Test[[#This Row],[debug'[0']]]-H357)</f>
        <v>0.62505080037832206</v>
      </c>
    </row>
    <row r="359" spans="1:8" x14ac:dyDescent="0.25">
      <c r="A359">
        <v>706</v>
      </c>
      <c r="B359">
        <v>0</v>
      </c>
      <c r="C359">
        <v>-1</v>
      </c>
      <c r="D359">
        <v>0</v>
      </c>
      <c r="E359">
        <v>1</v>
      </c>
      <c r="F359">
        <v>1</v>
      </c>
      <c r="G359">
        <v>0</v>
      </c>
      <c r="H359" s="2">
        <f>H358+$H$2*(Filter_Test[[#This Row],[debug'[0']]]-H358)</f>
        <v>0.56614115030065337</v>
      </c>
    </row>
    <row r="360" spans="1:8" x14ac:dyDescent="0.25">
      <c r="A360">
        <v>708</v>
      </c>
      <c r="B360">
        <v>0</v>
      </c>
      <c r="C360">
        <v>-1</v>
      </c>
      <c r="D360">
        <v>0</v>
      </c>
      <c r="E360">
        <v>1</v>
      </c>
      <c r="F360">
        <v>1</v>
      </c>
      <c r="G360">
        <v>0</v>
      </c>
      <c r="H360" s="2">
        <f>H359+$H$2*(Filter_Test[[#This Row],[debug'[0']]]-H359)</f>
        <v>0.51278360394027112</v>
      </c>
    </row>
    <row r="361" spans="1:8" x14ac:dyDescent="0.25">
      <c r="A361">
        <v>710</v>
      </c>
      <c r="B361">
        <v>0</v>
      </c>
      <c r="C361">
        <v>-1</v>
      </c>
      <c r="D361">
        <v>0</v>
      </c>
      <c r="E361">
        <v>1</v>
      </c>
      <c r="F361">
        <v>1</v>
      </c>
      <c r="G361">
        <v>0</v>
      </c>
      <c r="H361" s="2">
        <f>H360+$H$2*(Filter_Test[[#This Row],[debug'[0']]]-H360)</f>
        <v>0.46445488784966948</v>
      </c>
    </row>
    <row r="362" spans="1:8" x14ac:dyDescent="0.25">
      <c r="A362">
        <v>712</v>
      </c>
      <c r="B362">
        <v>0</v>
      </c>
      <c r="C362">
        <v>-1</v>
      </c>
      <c r="D362">
        <v>0</v>
      </c>
      <c r="E362">
        <v>0</v>
      </c>
      <c r="F362">
        <v>0</v>
      </c>
      <c r="G362">
        <v>0</v>
      </c>
      <c r="H362" s="2">
        <f>H361+$H$2*(Filter_Test[[#This Row],[debug'[0']]]-H361)</f>
        <v>0.4206810459418977</v>
      </c>
    </row>
    <row r="363" spans="1:8" x14ac:dyDescent="0.25">
      <c r="A363">
        <v>714</v>
      </c>
      <c r="B363">
        <v>-1</v>
      </c>
      <c r="C363">
        <v>-1</v>
      </c>
      <c r="D363">
        <v>0</v>
      </c>
      <c r="E363">
        <v>0</v>
      </c>
      <c r="F363">
        <v>0</v>
      </c>
      <c r="G363">
        <v>0</v>
      </c>
      <c r="H363" s="2">
        <f>H362+$H$2*(Filter_Test[[#This Row],[debug'[0']]]-H362)</f>
        <v>0.2867850118311378</v>
      </c>
    </row>
    <row r="364" spans="1:8" x14ac:dyDescent="0.25">
      <c r="A364">
        <v>716</v>
      </c>
      <c r="B364">
        <v>0</v>
      </c>
      <c r="C364">
        <v>-1</v>
      </c>
      <c r="D364">
        <v>0</v>
      </c>
      <c r="E364">
        <v>0</v>
      </c>
      <c r="F364">
        <v>0</v>
      </c>
      <c r="G364">
        <v>0</v>
      </c>
      <c r="H364" s="2">
        <f>H363+$H$2*(Filter_Test[[#This Row],[debug'[0']]]-H363)</f>
        <v>0.25975616124128686</v>
      </c>
    </row>
    <row r="365" spans="1:8" x14ac:dyDescent="0.25">
      <c r="A365">
        <v>718</v>
      </c>
      <c r="B365">
        <v>-1</v>
      </c>
      <c r="C365">
        <v>0</v>
      </c>
      <c r="D365">
        <v>0</v>
      </c>
      <c r="E365">
        <v>0</v>
      </c>
      <c r="F365">
        <v>0</v>
      </c>
      <c r="G365">
        <v>0</v>
      </c>
      <c r="H365" s="2">
        <f>H364+$H$2*(Filter_Test[[#This Row],[debug'[0']]]-H364)</f>
        <v>0.1410269401971837</v>
      </c>
    </row>
    <row r="366" spans="1:8" x14ac:dyDescent="0.25">
      <c r="A366">
        <v>720</v>
      </c>
      <c r="B366">
        <v>-1</v>
      </c>
      <c r="C366">
        <v>-1</v>
      </c>
      <c r="D366">
        <v>0</v>
      </c>
      <c r="E366">
        <v>0</v>
      </c>
      <c r="F366">
        <v>0</v>
      </c>
      <c r="G366">
        <v>0</v>
      </c>
      <c r="H366" s="2">
        <f>H365+$H$2*(Filter_Test[[#This Row],[debug'[0']]]-H365)</f>
        <v>3.3487684611038335E-2</v>
      </c>
    </row>
    <row r="367" spans="1:8" x14ac:dyDescent="0.25">
      <c r="A367">
        <v>722</v>
      </c>
      <c r="B367">
        <v>-1</v>
      </c>
      <c r="C367">
        <v>-1</v>
      </c>
      <c r="D367">
        <v>0</v>
      </c>
      <c r="E367">
        <v>0</v>
      </c>
      <c r="F367">
        <v>0</v>
      </c>
      <c r="G367">
        <v>0</v>
      </c>
      <c r="H367" s="2">
        <f>H366+$H$2*(Filter_Test[[#This Row],[debug'[0']]]-H366)</f>
        <v>-6.3916234915448553E-2</v>
      </c>
    </row>
    <row r="368" spans="1:8" x14ac:dyDescent="0.25">
      <c r="A368">
        <v>724</v>
      </c>
      <c r="B368">
        <v>-2</v>
      </c>
      <c r="C368">
        <v>-1</v>
      </c>
      <c r="D368">
        <v>0</v>
      </c>
      <c r="E368">
        <v>0</v>
      </c>
      <c r="F368">
        <v>0</v>
      </c>
      <c r="G368">
        <v>0</v>
      </c>
      <c r="H368" s="2">
        <f>H367+$H$2*(Filter_Test[[#This Row],[debug'[0']]]-H367)</f>
        <v>-0.24638783090917138</v>
      </c>
    </row>
    <row r="369" spans="1:8" x14ac:dyDescent="0.25">
      <c r="A369">
        <v>726</v>
      </c>
      <c r="B369">
        <v>-2</v>
      </c>
      <c r="C369">
        <v>-1</v>
      </c>
      <c r="D369">
        <v>0</v>
      </c>
      <c r="E369">
        <v>0</v>
      </c>
      <c r="F369">
        <v>0</v>
      </c>
      <c r="G369">
        <v>0</v>
      </c>
      <c r="H369" s="2">
        <f>H368+$H$2*(Filter_Test[[#This Row],[debug'[0']]]-H368)</f>
        <v>-0.41166188413901361</v>
      </c>
    </row>
    <row r="370" spans="1:8" x14ac:dyDescent="0.25">
      <c r="A370">
        <v>728</v>
      </c>
      <c r="B370">
        <v>-1</v>
      </c>
      <c r="C370">
        <v>-2</v>
      </c>
      <c r="D370">
        <v>0</v>
      </c>
      <c r="E370">
        <v>0</v>
      </c>
      <c r="F370">
        <v>0</v>
      </c>
      <c r="G370">
        <v>0</v>
      </c>
      <c r="H370" s="2">
        <f>H369+$H$2*(Filter_Test[[#This Row],[debug'[0']]]-H369)</f>
        <v>-0.46711144521748565</v>
      </c>
    </row>
    <row r="371" spans="1:8" x14ac:dyDescent="0.25">
      <c r="A371">
        <v>730</v>
      </c>
      <c r="B371">
        <v>-1</v>
      </c>
      <c r="C371">
        <v>-1</v>
      </c>
      <c r="D371">
        <v>0</v>
      </c>
      <c r="E371">
        <v>0</v>
      </c>
      <c r="F371">
        <v>0</v>
      </c>
      <c r="G371">
        <v>0</v>
      </c>
      <c r="H371" s="2">
        <f>H370+$H$2*(Filter_Test[[#This Row],[debug'[0']]]-H370)</f>
        <v>-0.51733500828409051</v>
      </c>
    </row>
    <row r="372" spans="1:8" x14ac:dyDescent="0.25">
      <c r="A372">
        <v>732</v>
      </c>
      <c r="B372">
        <v>-1</v>
      </c>
      <c r="C372">
        <v>-1</v>
      </c>
      <c r="D372">
        <v>0</v>
      </c>
      <c r="E372">
        <v>0</v>
      </c>
      <c r="F372">
        <v>0</v>
      </c>
      <c r="G372">
        <v>0</v>
      </c>
      <c r="H372" s="2">
        <f>H371+$H$2*(Filter_Test[[#This Row],[debug'[0']]]-H371)</f>
        <v>-0.56282511204768093</v>
      </c>
    </row>
    <row r="373" spans="1:8" x14ac:dyDescent="0.25">
      <c r="A373">
        <v>734</v>
      </c>
      <c r="B373">
        <v>-1</v>
      </c>
      <c r="C373">
        <v>-1</v>
      </c>
      <c r="D373">
        <v>0</v>
      </c>
      <c r="E373">
        <v>0</v>
      </c>
      <c r="F373">
        <v>0</v>
      </c>
      <c r="G373">
        <v>0</v>
      </c>
      <c r="H373" s="2">
        <f>H372+$H$2*(Filter_Test[[#This Row],[debug'[0']]]-H372)</f>
        <v>-0.60402787453742934</v>
      </c>
    </row>
    <row r="374" spans="1:8" x14ac:dyDescent="0.25">
      <c r="A374">
        <v>736</v>
      </c>
      <c r="B374">
        <v>-1</v>
      </c>
      <c r="C374">
        <v>-1</v>
      </c>
      <c r="D374">
        <v>0</v>
      </c>
      <c r="E374">
        <v>0</v>
      </c>
      <c r="F374">
        <v>0</v>
      </c>
      <c r="G374">
        <v>0</v>
      </c>
      <c r="H374" s="2">
        <f>H373+$H$2*(Filter_Test[[#This Row],[debug'[0']]]-H373)</f>
        <v>-0.64134736814881577</v>
      </c>
    </row>
    <row r="375" spans="1:8" x14ac:dyDescent="0.25">
      <c r="A375">
        <v>738</v>
      </c>
      <c r="B375">
        <v>-2</v>
      </c>
      <c r="C375">
        <v>0</v>
      </c>
      <c r="D375">
        <v>0</v>
      </c>
      <c r="E375">
        <v>0</v>
      </c>
      <c r="F375">
        <v>0</v>
      </c>
      <c r="G375">
        <v>0</v>
      </c>
      <c r="H375" s="2">
        <f>H374+$H$2*(Filter_Test[[#This Row],[debug'[0']]]-H374)</f>
        <v>-0.76939736195893926</v>
      </c>
    </row>
    <row r="376" spans="1:8" x14ac:dyDescent="0.25">
      <c r="A376">
        <v>740</v>
      </c>
      <c r="B376">
        <v>-1</v>
      </c>
      <c r="C376">
        <v>-1</v>
      </c>
      <c r="D376">
        <v>-1</v>
      </c>
      <c r="E376">
        <v>-1</v>
      </c>
      <c r="F376">
        <v>-1</v>
      </c>
      <c r="G376">
        <v>0</v>
      </c>
      <c r="H376" s="2">
        <f>H375+$H$2*(Filter_Test[[#This Row],[debug'[0']]]-H375)</f>
        <v>-0.79113114856598599</v>
      </c>
    </row>
    <row r="377" spans="1:8" x14ac:dyDescent="0.25">
      <c r="A377">
        <v>742</v>
      </c>
      <c r="B377">
        <v>-2</v>
      </c>
      <c r="C377">
        <v>0</v>
      </c>
      <c r="D377">
        <v>0</v>
      </c>
      <c r="E377">
        <v>-1</v>
      </c>
      <c r="F377">
        <v>-1</v>
      </c>
      <c r="G377">
        <v>0</v>
      </c>
      <c r="H377" s="2">
        <f>H376+$H$2*(Filter_Test[[#This Row],[debug'[0']]]-H376)</f>
        <v>-0.90506435365054483</v>
      </c>
    </row>
    <row r="378" spans="1:8" x14ac:dyDescent="0.25">
      <c r="A378">
        <v>744</v>
      </c>
      <c r="B378">
        <v>-2</v>
      </c>
      <c r="C378">
        <v>0</v>
      </c>
      <c r="D378">
        <v>0</v>
      </c>
      <c r="E378">
        <v>-1</v>
      </c>
      <c r="F378">
        <v>-1</v>
      </c>
      <c r="G378">
        <v>0</v>
      </c>
      <c r="H378" s="2">
        <f>H377+$H$2*(Filter_Test[[#This Row],[debug'[0']]]-H377)</f>
        <v>-1.008259607132296</v>
      </c>
    </row>
    <row r="379" spans="1:8" x14ac:dyDescent="0.25">
      <c r="A379">
        <v>746</v>
      </c>
      <c r="B379">
        <v>-2</v>
      </c>
      <c r="C379">
        <v>0</v>
      </c>
      <c r="D379">
        <v>0</v>
      </c>
      <c r="E379">
        <v>-1</v>
      </c>
      <c r="F379">
        <v>-1</v>
      </c>
      <c r="G379">
        <v>0</v>
      </c>
      <c r="H379" s="2">
        <f>H378+$H$2*(Filter_Test[[#This Row],[debug'[0']]]-H378)</f>
        <v>-1.1017289371073391</v>
      </c>
    </row>
    <row r="380" spans="1:8" x14ac:dyDescent="0.25">
      <c r="A380">
        <v>748</v>
      </c>
      <c r="B380">
        <v>-2</v>
      </c>
      <c r="C380">
        <v>1</v>
      </c>
      <c r="D380">
        <v>0</v>
      </c>
      <c r="E380">
        <v>-1</v>
      </c>
      <c r="F380">
        <v>-1</v>
      </c>
      <c r="G380">
        <v>0</v>
      </c>
      <c r="H380" s="2">
        <f>H379+$H$2*(Filter_Test[[#This Row],[debug'[0']]]-H379)</f>
        <v>-1.1863889902708156</v>
      </c>
    </row>
    <row r="381" spans="1:8" x14ac:dyDescent="0.25">
      <c r="A381">
        <v>750</v>
      </c>
      <c r="B381">
        <v>-2</v>
      </c>
      <c r="C381">
        <v>1</v>
      </c>
      <c r="D381">
        <v>0</v>
      </c>
      <c r="E381">
        <v>-1</v>
      </c>
      <c r="F381">
        <v>-1</v>
      </c>
      <c r="G381">
        <v>0</v>
      </c>
      <c r="H381" s="2">
        <f>H380+$H$2*(Filter_Test[[#This Row],[debug'[0']]]-H380)</f>
        <v>-1.2630700214021648</v>
      </c>
    </row>
    <row r="382" spans="1:8" x14ac:dyDescent="0.25">
      <c r="A382">
        <v>752</v>
      </c>
      <c r="B382">
        <v>-2</v>
      </c>
      <c r="C382">
        <v>1</v>
      </c>
      <c r="D382">
        <v>0</v>
      </c>
      <c r="E382">
        <v>-1</v>
      </c>
      <c r="F382">
        <v>-1</v>
      </c>
      <c r="G382">
        <v>0</v>
      </c>
      <c r="H382" s="2">
        <f>H381+$H$2*(Filter_Test[[#This Row],[debug'[0']]]-H381)</f>
        <v>-1.3325240356113561</v>
      </c>
    </row>
    <row r="383" spans="1:8" x14ac:dyDescent="0.25">
      <c r="A383">
        <v>754</v>
      </c>
      <c r="B383">
        <v>-2</v>
      </c>
      <c r="C383">
        <v>1</v>
      </c>
      <c r="D383">
        <v>0</v>
      </c>
      <c r="E383">
        <v>-1</v>
      </c>
      <c r="F383">
        <v>-1</v>
      </c>
      <c r="G383">
        <v>0</v>
      </c>
      <c r="H383" s="2">
        <f>H382+$H$2*(Filter_Test[[#This Row],[debug'[0']]]-H382)</f>
        <v>-1.3954321631964899</v>
      </c>
    </row>
    <row r="384" spans="1:8" x14ac:dyDescent="0.25">
      <c r="A384">
        <v>756</v>
      </c>
      <c r="B384">
        <v>-2</v>
      </c>
      <c r="C384">
        <v>1</v>
      </c>
      <c r="D384">
        <v>0</v>
      </c>
      <c r="E384">
        <v>-1</v>
      </c>
      <c r="F384">
        <v>0</v>
      </c>
      <c r="G384">
        <v>0</v>
      </c>
      <c r="H384" s="2">
        <f>H383+$H$2*(Filter_Test[[#This Row],[debug'[0']]]-H383)</f>
        <v>-1.4524113394374474</v>
      </c>
    </row>
    <row r="385" spans="1:8" x14ac:dyDescent="0.25">
      <c r="A385">
        <v>758</v>
      </c>
      <c r="B385">
        <v>-1</v>
      </c>
      <c r="C385">
        <v>1</v>
      </c>
      <c r="D385">
        <v>1</v>
      </c>
      <c r="E385">
        <v>-1</v>
      </c>
      <c r="F385">
        <v>0</v>
      </c>
      <c r="G385">
        <v>0</v>
      </c>
      <c r="H385" s="2">
        <f>H384+$H$2*(Filter_Test[[#This Row],[debug'[0']]]-H384)</f>
        <v>-1.4097725752261252</v>
      </c>
    </row>
    <row r="386" spans="1:8" x14ac:dyDescent="0.25">
      <c r="A386">
        <v>760</v>
      </c>
      <c r="B386">
        <v>0</v>
      </c>
      <c r="C386">
        <v>1</v>
      </c>
      <c r="D386">
        <v>1</v>
      </c>
      <c r="E386">
        <v>-1</v>
      </c>
      <c r="F386">
        <v>0</v>
      </c>
      <c r="G386">
        <v>0</v>
      </c>
      <c r="H386" s="2">
        <f>H385+$H$2*(Filter_Test[[#This Row],[debug'[0']]]-H385)</f>
        <v>-1.2769046402592426</v>
      </c>
    </row>
    <row r="387" spans="1:8" x14ac:dyDescent="0.25">
      <c r="A387">
        <v>762</v>
      </c>
      <c r="B387">
        <v>0</v>
      </c>
      <c r="C387">
        <v>1</v>
      </c>
      <c r="D387">
        <v>0</v>
      </c>
      <c r="E387">
        <v>-1</v>
      </c>
      <c r="F387">
        <v>0</v>
      </c>
      <c r="G387">
        <v>0</v>
      </c>
      <c r="H387" s="2">
        <f>H386+$H$2*(Filter_Test[[#This Row],[debug'[0']]]-H386)</f>
        <v>-1.1565592131440479</v>
      </c>
    </row>
    <row r="388" spans="1:8" x14ac:dyDescent="0.25">
      <c r="A388">
        <v>764</v>
      </c>
      <c r="B388">
        <v>-1</v>
      </c>
      <c r="C388">
        <v>1</v>
      </c>
      <c r="D388">
        <v>0</v>
      </c>
      <c r="E388">
        <v>-1</v>
      </c>
      <c r="F388">
        <v>0</v>
      </c>
      <c r="G388">
        <v>0</v>
      </c>
      <c r="H388" s="2">
        <f>H387+$H$2*(Filter_Test[[#This Row],[debug'[0']]]-H387)</f>
        <v>-1.1418038549280938</v>
      </c>
    </row>
    <row r="389" spans="1:8" x14ac:dyDescent="0.25">
      <c r="A389">
        <v>766</v>
      </c>
      <c r="B389">
        <v>-1</v>
      </c>
      <c r="C389">
        <v>1</v>
      </c>
      <c r="D389">
        <v>0</v>
      </c>
      <c r="E389">
        <v>-1</v>
      </c>
      <c r="F389">
        <v>0</v>
      </c>
      <c r="G389">
        <v>0</v>
      </c>
      <c r="H389" s="2">
        <f>H388+$H$2*(Filter_Test[[#This Row],[debug'[0']]]-H388)</f>
        <v>-1.1284391564613094</v>
      </c>
    </row>
    <row r="390" spans="1:8" x14ac:dyDescent="0.25">
      <c r="A390">
        <v>768</v>
      </c>
      <c r="B390">
        <v>-2</v>
      </c>
      <c r="C390">
        <v>1</v>
      </c>
      <c r="D390">
        <v>0</v>
      </c>
      <c r="E390">
        <v>-1</v>
      </c>
      <c r="F390">
        <v>0</v>
      </c>
      <c r="G390">
        <v>0</v>
      </c>
      <c r="H390" s="2">
        <f>H389+$H$2*(Filter_Test[[#This Row],[debug'[0']]]-H389)</f>
        <v>-1.2105818307578395</v>
      </c>
    </row>
    <row r="391" spans="1:8" x14ac:dyDescent="0.25">
      <c r="A391">
        <v>770</v>
      </c>
      <c r="B391">
        <v>-1</v>
      </c>
      <c r="C391">
        <v>1</v>
      </c>
      <c r="D391">
        <v>0</v>
      </c>
      <c r="E391">
        <v>-1</v>
      </c>
      <c r="F391">
        <v>0</v>
      </c>
      <c r="G391">
        <v>0</v>
      </c>
      <c r="H391" s="2">
        <f>H390+$H$2*(Filter_Test[[#This Row],[debug'[0']]]-H390)</f>
        <v>-1.1907349607831901</v>
      </c>
    </row>
    <row r="392" spans="1:8" x14ac:dyDescent="0.25">
      <c r="A392">
        <v>772</v>
      </c>
      <c r="B392">
        <v>-2</v>
      </c>
      <c r="C392">
        <v>1</v>
      </c>
      <c r="D392">
        <v>0</v>
      </c>
      <c r="E392">
        <v>-1</v>
      </c>
      <c r="F392">
        <v>0</v>
      </c>
      <c r="G392">
        <v>0</v>
      </c>
      <c r="H392" s="2">
        <f>H391+$H$2*(Filter_Test[[#This Row],[debug'[0']]]-H391)</f>
        <v>-1.2670063938435077</v>
      </c>
    </row>
    <row r="393" spans="1:8" x14ac:dyDescent="0.25">
      <c r="A393">
        <v>774</v>
      </c>
      <c r="B393">
        <v>-1</v>
      </c>
      <c r="C393">
        <v>1</v>
      </c>
      <c r="D393">
        <v>0</v>
      </c>
      <c r="E393">
        <v>-1</v>
      </c>
      <c r="F393">
        <v>0</v>
      </c>
      <c r="G393">
        <v>0</v>
      </c>
      <c r="H393" s="2">
        <f>H392+$H$2*(Filter_Test[[#This Row],[debug'[0']]]-H392)</f>
        <v>-1.2418416340826997</v>
      </c>
    </row>
    <row r="394" spans="1:8" x14ac:dyDescent="0.25">
      <c r="A394">
        <v>776</v>
      </c>
      <c r="B394">
        <v>-1</v>
      </c>
      <c r="C394">
        <v>1</v>
      </c>
      <c r="D394">
        <v>0</v>
      </c>
      <c r="E394">
        <v>-1</v>
      </c>
      <c r="F394">
        <v>0</v>
      </c>
      <c r="G394">
        <v>0</v>
      </c>
      <c r="H394" s="2">
        <f>H393+$H$2*(Filter_Test[[#This Row],[debug'[0']]]-H393)</f>
        <v>-1.2190485970537088</v>
      </c>
    </row>
    <row r="395" spans="1:8" x14ac:dyDescent="0.25">
      <c r="A395">
        <v>778</v>
      </c>
      <c r="B395">
        <v>-2</v>
      </c>
      <c r="C395">
        <v>1</v>
      </c>
      <c r="D395">
        <v>0</v>
      </c>
      <c r="E395">
        <v>-1</v>
      </c>
      <c r="F395">
        <v>0</v>
      </c>
      <c r="G395">
        <v>0</v>
      </c>
      <c r="H395" s="2">
        <f>H394+$H$2*(Filter_Test[[#This Row],[debug'[0']]]-H394)</f>
        <v>-1.2926515327629102</v>
      </c>
    </row>
    <row r="396" spans="1:8" x14ac:dyDescent="0.25">
      <c r="A396">
        <v>780</v>
      </c>
      <c r="B396">
        <v>-2</v>
      </c>
      <c r="C396">
        <v>1</v>
      </c>
      <c r="D396">
        <v>0</v>
      </c>
      <c r="E396">
        <v>-1</v>
      </c>
      <c r="F396">
        <v>1</v>
      </c>
      <c r="G396">
        <v>0</v>
      </c>
      <c r="H396" s="2">
        <f>H395+$H$2*(Filter_Test[[#This Row],[debug'[0']]]-H395)</f>
        <v>-1.3593175552089114</v>
      </c>
    </row>
    <row r="397" spans="1:8" x14ac:dyDescent="0.25">
      <c r="A397">
        <v>782</v>
      </c>
      <c r="B397">
        <v>-2</v>
      </c>
      <c r="C397">
        <v>1</v>
      </c>
      <c r="D397">
        <v>0</v>
      </c>
      <c r="E397">
        <v>-1</v>
      </c>
      <c r="F397">
        <v>1</v>
      </c>
      <c r="G397">
        <v>0</v>
      </c>
      <c r="H397" s="2">
        <f>H396+$H$2*(Filter_Test[[#This Row],[debug'[0']]]-H396)</f>
        <v>-1.4197004530641004</v>
      </c>
    </row>
    <row r="398" spans="1:8" x14ac:dyDescent="0.25">
      <c r="A398">
        <v>784</v>
      </c>
      <c r="B398">
        <v>-2</v>
      </c>
      <c r="C398">
        <v>1</v>
      </c>
      <c r="D398">
        <v>0</v>
      </c>
      <c r="E398">
        <v>-1</v>
      </c>
      <c r="F398">
        <v>1</v>
      </c>
      <c r="G398">
        <v>0</v>
      </c>
      <c r="H398" s="2">
        <f>H397+$H$2*(Filter_Test[[#This Row],[debug'[0']]]-H397)</f>
        <v>-1.4743923968701595</v>
      </c>
    </row>
    <row r="399" spans="1:8" x14ac:dyDescent="0.25">
      <c r="A399">
        <v>786</v>
      </c>
      <c r="B399">
        <v>-3</v>
      </c>
      <c r="C399">
        <v>1</v>
      </c>
      <c r="D399">
        <v>0</v>
      </c>
      <c r="E399">
        <v>-2</v>
      </c>
      <c r="F399">
        <v>1</v>
      </c>
      <c r="G399">
        <v>0</v>
      </c>
      <c r="H399" s="2">
        <f>H398+$H$2*(Filter_Test[[#This Row],[debug'[0']]]-H398)</f>
        <v>-1.6181775260177627</v>
      </c>
    </row>
    <row r="400" spans="1:8" x14ac:dyDescent="0.25">
      <c r="A400">
        <v>788</v>
      </c>
      <c r="B400">
        <v>-2</v>
      </c>
      <c r="C400">
        <v>1</v>
      </c>
      <c r="D400">
        <v>0</v>
      </c>
      <c r="E400">
        <v>-1</v>
      </c>
      <c r="F400">
        <v>1</v>
      </c>
      <c r="G400">
        <v>0</v>
      </c>
      <c r="H400" s="2">
        <f>H399+$H$2*(Filter_Test[[#This Row],[debug'[0']]]-H399)</f>
        <v>-1.6541634463949049</v>
      </c>
    </row>
    <row r="401" spans="1:8" x14ac:dyDescent="0.25">
      <c r="A401">
        <v>790</v>
      </c>
      <c r="B401">
        <v>-2</v>
      </c>
      <c r="C401">
        <v>1</v>
      </c>
      <c r="D401">
        <v>0</v>
      </c>
      <c r="E401">
        <v>-1</v>
      </c>
      <c r="F401">
        <v>1</v>
      </c>
      <c r="G401">
        <v>0</v>
      </c>
      <c r="H401" s="2">
        <f>H400+$H$2*(Filter_Test[[#This Row],[debug'[0']]]-H400)</f>
        <v>-1.6867577736793622</v>
      </c>
    </row>
    <row r="402" spans="1:8" x14ac:dyDescent="0.25">
      <c r="A402">
        <v>792</v>
      </c>
      <c r="B402">
        <v>-1</v>
      </c>
      <c r="C402">
        <v>0</v>
      </c>
      <c r="D402">
        <v>0</v>
      </c>
      <c r="E402">
        <v>-1</v>
      </c>
      <c r="F402">
        <v>1</v>
      </c>
      <c r="G402">
        <v>0</v>
      </c>
      <c r="H402" s="2">
        <f>H401+$H$2*(Filter_Test[[#This Row],[debug'[0']]]-H401)</f>
        <v>-1.6220323783817592</v>
      </c>
    </row>
    <row r="403" spans="1:8" x14ac:dyDescent="0.25">
      <c r="A403">
        <v>794</v>
      </c>
      <c r="B403">
        <v>0</v>
      </c>
      <c r="C403">
        <v>0</v>
      </c>
      <c r="D403">
        <v>1</v>
      </c>
      <c r="E403">
        <v>-1</v>
      </c>
      <c r="F403">
        <v>1</v>
      </c>
      <c r="G403">
        <v>0</v>
      </c>
      <c r="H403" s="2">
        <f>H402+$H$2*(Filter_Test[[#This Row],[debug'[0']]]-H402)</f>
        <v>-1.4691594282674918</v>
      </c>
    </row>
    <row r="404" spans="1:8" x14ac:dyDescent="0.25">
      <c r="A404">
        <v>796</v>
      </c>
      <c r="B404">
        <v>-1</v>
      </c>
      <c r="C404">
        <v>0</v>
      </c>
      <c r="D404">
        <v>1</v>
      </c>
      <c r="E404">
        <v>-1</v>
      </c>
      <c r="F404">
        <v>1</v>
      </c>
      <c r="G404">
        <v>0</v>
      </c>
      <c r="H404" s="2">
        <f>H403+$H$2*(Filter_Test[[#This Row],[debug'[0']]]-H403)</f>
        <v>-1.4249421938712656</v>
      </c>
    </row>
    <row r="405" spans="1:8" x14ac:dyDescent="0.25">
      <c r="A405">
        <v>798</v>
      </c>
      <c r="B405">
        <v>-1</v>
      </c>
      <c r="C405">
        <v>0</v>
      </c>
      <c r="D405">
        <v>0</v>
      </c>
      <c r="E405">
        <v>-2</v>
      </c>
      <c r="F405">
        <v>1</v>
      </c>
      <c r="G405">
        <v>0</v>
      </c>
      <c r="H405" s="2">
        <f>H404+$H$2*(Filter_Test[[#This Row],[debug'[0']]]-H404)</f>
        <v>-1.3848923356372767</v>
      </c>
    </row>
    <row r="406" spans="1:8" x14ac:dyDescent="0.25">
      <c r="A406">
        <v>800</v>
      </c>
      <c r="B406">
        <v>-1</v>
      </c>
      <c r="C406">
        <v>-1</v>
      </c>
      <c r="D406">
        <v>0</v>
      </c>
      <c r="E406">
        <v>-2</v>
      </c>
      <c r="F406">
        <v>1</v>
      </c>
      <c r="G406">
        <v>0</v>
      </c>
      <c r="H406" s="2">
        <f>H405+$H$2*(Filter_Test[[#This Row],[debug'[0']]]-H405)</f>
        <v>-1.3486170876154442</v>
      </c>
    </row>
    <row r="407" spans="1:8" x14ac:dyDescent="0.25">
      <c r="A407">
        <v>802</v>
      </c>
      <c r="B407">
        <v>-1</v>
      </c>
      <c r="C407">
        <v>0</v>
      </c>
      <c r="D407">
        <v>0</v>
      </c>
      <c r="E407">
        <v>-1</v>
      </c>
      <c r="F407">
        <v>1</v>
      </c>
      <c r="G407">
        <v>0</v>
      </c>
      <c r="H407" s="2">
        <f>H406+$H$2*(Filter_Test[[#This Row],[debug'[0']]]-H406)</f>
        <v>-1.3157607011743877</v>
      </c>
    </row>
    <row r="408" spans="1:8" x14ac:dyDescent="0.25">
      <c r="A408">
        <v>804</v>
      </c>
      <c r="B408">
        <v>0</v>
      </c>
      <c r="C408">
        <v>-1</v>
      </c>
      <c r="D408">
        <v>1</v>
      </c>
      <c r="E408">
        <v>-1</v>
      </c>
      <c r="F408">
        <v>1</v>
      </c>
      <c r="G408">
        <v>0</v>
      </c>
      <c r="H408" s="2">
        <f>H407+$H$2*(Filter_Test[[#This Row],[debug'[0']]]-H407)</f>
        <v>-1.1917531765936393</v>
      </c>
    </row>
    <row r="409" spans="1:8" x14ac:dyDescent="0.25">
      <c r="A409">
        <v>806</v>
      </c>
      <c r="B409">
        <v>-1</v>
      </c>
      <c r="C409">
        <v>-1</v>
      </c>
      <c r="D409">
        <v>0</v>
      </c>
      <c r="E409">
        <v>-1</v>
      </c>
      <c r="F409">
        <v>1</v>
      </c>
      <c r="G409">
        <v>0</v>
      </c>
      <c r="H409" s="2">
        <f>H408+$H$2*(Filter_Test[[#This Row],[debug'[0']]]-H408)</f>
        <v>-1.1736808654669668</v>
      </c>
    </row>
    <row r="410" spans="1:8" x14ac:dyDescent="0.25">
      <c r="A410">
        <v>808</v>
      </c>
      <c r="B410">
        <v>-1</v>
      </c>
      <c r="C410">
        <v>-1</v>
      </c>
      <c r="D410">
        <v>0</v>
      </c>
      <c r="E410">
        <v>-1</v>
      </c>
      <c r="F410">
        <v>0</v>
      </c>
      <c r="G410">
        <v>0</v>
      </c>
      <c r="H410" s="2">
        <f>H409+$H$2*(Filter_Test[[#This Row],[debug'[0']]]-H409)</f>
        <v>-1.1573118295363627</v>
      </c>
    </row>
    <row r="411" spans="1:8" x14ac:dyDescent="0.25">
      <c r="A411">
        <v>810</v>
      </c>
      <c r="B411">
        <v>-1</v>
      </c>
      <c r="C411">
        <v>-1</v>
      </c>
      <c r="D411">
        <v>0</v>
      </c>
      <c r="E411">
        <v>-1</v>
      </c>
      <c r="F411">
        <v>0</v>
      </c>
      <c r="G411">
        <v>0</v>
      </c>
      <c r="H411" s="2">
        <f>H410+$H$2*(Filter_Test[[#This Row],[debug'[0']]]-H410)</f>
        <v>-1.1424855388965365</v>
      </c>
    </row>
    <row r="412" spans="1:8" x14ac:dyDescent="0.25">
      <c r="A412">
        <v>812</v>
      </c>
      <c r="B412">
        <v>-1</v>
      </c>
      <c r="C412">
        <v>-1</v>
      </c>
      <c r="D412">
        <v>0</v>
      </c>
      <c r="E412">
        <v>-1</v>
      </c>
      <c r="F412">
        <v>0</v>
      </c>
      <c r="G412">
        <v>0</v>
      </c>
      <c r="H412" s="2">
        <f>H411+$H$2*(Filter_Test[[#This Row],[debug'[0']]]-H411)</f>
        <v>-1.1290565932293322</v>
      </c>
    </row>
    <row r="413" spans="1:8" x14ac:dyDescent="0.25">
      <c r="A413">
        <v>814</v>
      </c>
      <c r="B413">
        <v>-1</v>
      </c>
      <c r="C413">
        <v>-1</v>
      </c>
      <c r="D413">
        <v>0</v>
      </c>
      <c r="E413">
        <v>-1</v>
      </c>
      <c r="F413">
        <v>0</v>
      </c>
      <c r="G413">
        <v>0</v>
      </c>
      <c r="H413" s="2">
        <f>H412+$H$2*(Filter_Test[[#This Row],[debug'[0']]]-H412)</f>
        <v>-1.1168932958737343</v>
      </c>
    </row>
    <row r="414" spans="1:8" x14ac:dyDescent="0.25">
      <c r="A414">
        <v>816</v>
      </c>
      <c r="B414">
        <v>-1</v>
      </c>
      <c r="C414">
        <v>-1</v>
      </c>
      <c r="D414">
        <v>0</v>
      </c>
      <c r="E414">
        <v>-1</v>
      </c>
      <c r="F414">
        <v>0</v>
      </c>
      <c r="G414">
        <v>0</v>
      </c>
      <c r="H414" s="2">
        <f>H413+$H$2*(Filter_Test[[#This Row],[debug'[0']]]-H413)</f>
        <v>-1.1058763622866097</v>
      </c>
    </row>
    <row r="415" spans="1:8" x14ac:dyDescent="0.25">
      <c r="A415">
        <v>818</v>
      </c>
      <c r="B415">
        <v>-1</v>
      </c>
      <c r="C415">
        <v>-1</v>
      </c>
      <c r="D415">
        <v>0</v>
      </c>
      <c r="E415">
        <v>-1</v>
      </c>
      <c r="F415">
        <v>0</v>
      </c>
      <c r="G415">
        <v>0</v>
      </c>
      <c r="H415" s="2">
        <f>H414+$H$2*(Filter_Test[[#This Row],[debug'[0']]]-H414)</f>
        <v>-1.0958977502281571</v>
      </c>
    </row>
    <row r="416" spans="1:8" x14ac:dyDescent="0.25">
      <c r="A416">
        <v>820</v>
      </c>
      <c r="B416">
        <v>-1</v>
      </c>
      <c r="C416">
        <v>-1</v>
      </c>
      <c r="D416">
        <v>0</v>
      </c>
      <c r="E416">
        <v>-1</v>
      </c>
      <c r="F416">
        <v>0</v>
      </c>
      <c r="G416">
        <v>0</v>
      </c>
      <c r="H416" s="2">
        <f>H415+$H$2*(Filter_Test[[#This Row],[debug'[0']]]-H415)</f>
        <v>-1.0868596001997801</v>
      </c>
    </row>
    <row r="417" spans="1:8" x14ac:dyDescent="0.25">
      <c r="A417">
        <v>822</v>
      </c>
      <c r="B417">
        <v>-1</v>
      </c>
      <c r="C417">
        <v>-1</v>
      </c>
      <c r="D417">
        <v>0</v>
      </c>
      <c r="E417">
        <v>-1</v>
      </c>
      <c r="F417">
        <v>0</v>
      </c>
      <c r="G417">
        <v>0</v>
      </c>
      <c r="H417" s="2">
        <f>H416+$H$2*(Filter_Test[[#This Row],[debug'[0']]]-H416)</f>
        <v>-1.0786732757433388</v>
      </c>
    </row>
    <row r="418" spans="1:8" x14ac:dyDescent="0.25">
      <c r="A418">
        <v>824</v>
      </c>
      <c r="B418">
        <v>-1</v>
      </c>
      <c r="C418">
        <v>-1</v>
      </c>
      <c r="D418">
        <v>0</v>
      </c>
      <c r="E418">
        <v>-1</v>
      </c>
      <c r="F418">
        <v>0</v>
      </c>
      <c r="G418">
        <v>0</v>
      </c>
      <c r="H418" s="2">
        <f>H417+$H$2*(Filter_Test[[#This Row],[debug'[0']]]-H417)</f>
        <v>-1.0712584941900654</v>
      </c>
    </row>
    <row r="419" spans="1:8" x14ac:dyDescent="0.25">
      <c r="A419">
        <v>826</v>
      </c>
      <c r="B419">
        <v>-1</v>
      </c>
      <c r="C419">
        <v>-1</v>
      </c>
      <c r="D419">
        <v>1</v>
      </c>
      <c r="E419">
        <v>-1</v>
      </c>
      <c r="F419">
        <v>0</v>
      </c>
      <c r="G419">
        <v>0</v>
      </c>
      <c r="H419" s="2">
        <f>H418+$H$2*(Filter_Test[[#This Row],[debug'[0']]]-H418)</f>
        <v>-1.0645425393344639</v>
      </c>
    </row>
    <row r="420" spans="1:8" x14ac:dyDescent="0.25">
      <c r="A420">
        <v>828</v>
      </c>
      <c r="B420">
        <v>0</v>
      </c>
      <c r="C420">
        <v>-1</v>
      </c>
      <c r="D420">
        <v>1</v>
      </c>
      <c r="E420">
        <v>-1</v>
      </c>
      <c r="F420">
        <v>-1</v>
      </c>
      <c r="G420">
        <v>0</v>
      </c>
      <c r="H420" s="2">
        <f>H419+$H$2*(Filter_Test[[#This Row],[debug'[0']]]-H419)</f>
        <v>-0.96421176870425462</v>
      </c>
    </row>
    <row r="421" spans="1:8" x14ac:dyDescent="0.25">
      <c r="A421">
        <v>830</v>
      </c>
      <c r="B421">
        <v>-1</v>
      </c>
      <c r="C421">
        <v>-1</v>
      </c>
      <c r="D421">
        <v>1</v>
      </c>
      <c r="E421">
        <v>-1</v>
      </c>
      <c r="F421">
        <v>-1</v>
      </c>
      <c r="G421">
        <v>0</v>
      </c>
      <c r="H421" s="2">
        <f>H420+$H$2*(Filter_Test[[#This Row],[debug'[0']]]-H420)</f>
        <v>-0.96758473003996526</v>
      </c>
    </row>
    <row r="422" spans="1:8" x14ac:dyDescent="0.25">
      <c r="A422">
        <v>832</v>
      </c>
      <c r="B422">
        <v>0</v>
      </c>
      <c r="C422">
        <v>-1</v>
      </c>
      <c r="D422">
        <v>1</v>
      </c>
      <c r="E422">
        <v>-1</v>
      </c>
      <c r="F422">
        <v>-1</v>
      </c>
      <c r="G422">
        <v>0</v>
      </c>
      <c r="H422" s="2">
        <f>H421+$H$2*(Filter_Test[[#This Row],[debug'[0']]]-H421)</f>
        <v>-0.87639201765138874</v>
      </c>
    </row>
    <row r="423" spans="1:8" x14ac:dyDescent="0.25">
      <c r="A423">
        <v>834</v>
      </c>
      <c r="B423">
        <v>-1</v>
      </c>
      <c r="C423">
        <v>-1</v>
      </c>
      <c r="D423">
        <v>0</v>
      </c>
      <c r="E423">
        <v>-1</v>
      </c>
      <c r="F423">
        <v>-1</v>
      </c>
      <c r="G423">
        <v>0</v>
      </c>
      <c r="H423" s="2">
        <f>H422+$H$2*(Filter_Test[[#This Row],[debug'[0']]]-H422)</f>
        <v>-0.88804179552953233</v>
      </c>
    </row>
    <row r="424" spans="1:8" x14ac:dyDescent="0.25">
      <c r="A424">
        <v>836</v>
      </c>
      <c r="B424">
        <v>-1</v>
      </c>
      <c r="C424">
        <v>0</v>
      </c>
      <c r="D424">
        <v>0</v>
      </c>
      <c r="E424">
        <v>-1</v>
      </c>
      <c r="F424">
        <v>-1</v>
      </c>
      <c r="G424">
        <v>0</v>
      </c>
      <c r="H424" s="2">
        <f>H423+$H$2*(Filter_Test[[#This Row],[debug'[0']]]-H423)</f>
        <v>-0.89859360770973806</v>
      </c>
    </row>
    <row r="425" spans="1:8" x14ac:dyDescent="0.25">
      <c r="A425">
        <v>838</v>
      </c>
      <c r="B425">
        <v>-1</v>
      </c>
      <c r="C425">
        <v>0</v>
      </c>
      <c r="D425">
        <v>0</v>
      </c>
      <c r="E425">
        <v>-1</v>
      </c>
      <c r="F425">
        <v>-1</v>
      </c>
      <c r="G425">
        <v>0</v>
      </c>
      <c r="H425" s="2">
        <f>H424+$H$2*(Filter_Test[[#This Row],[debug'[0']]]-H424)</f>
        <v>-0.90815093502112199</v>
      </c>
    </row>
    <row r="426" spans="1:8" x14ac:dyDescent="0.25">
      <c r="A426">
        <v>840</v>
      </c>
      <c r="B426">
        <v>-1</v>
      </c>
      <c r="C426">
        <v>0</v>
      </c>
      <c r="D426">
        <v>0</v>
      </c>
      <c r="E426">
        <v>-1</v>
      </c>
      <c r="F426">
        <v>-1</v>
      </c>
      <c r="G426">
        <v>0</v>
      </c>
      <c r="H426" s="2">
        <f>H425+$H$2*(Filter_Test[[#This Row],[debug'[0']]]-H425)</f>
        <v>-0.91680750545442402</v>
      </c>
    </row>
    <row r="427" spans="1:8" x14ac:dyDescent="0.25">
      <c r="A427">
        <v>842</v>
      </c>
      <c r="B427">
        <v>-1</v>
      </c>
      <c r="C427">
        <v>0</v>
      </c>
      <c r="D427">
        <v>0</v>
      </c>
      <c r="E427">
        <v>-1</v>
      </c>
      <c r="F427">
        <v>-1</v>
      </c>
      <c r="G427">
        <v>0</v>
      </c>
      <c r="H427" s="2">
        <f>H426+$H$2*(Filter_Test[[#This Row],[debug'[0']]]-H426)</f>
        <v>-0.92464821334536973</v>
      </c>
    </row>
    <row r="428" spans="1:8" x14ac:dyDescent="0.25">
      <c r="A428">
        <v>844</v>
      </c>
      <c r="B428">
        <v>-1</v>
      </c>
      <c r="C428">
        <v>0</v>
      </c>
      <c r="D428">
        <v>0</v>
      </c>
      <c r="E428">
        <v>-1</v>
      </c>
      <c r="F428">
        <v>-1</v>
      </c>
      <c r="G428">
        <v>0</v>
      </c>
      <c r="H428" s="2">
        <f>H427+$H$2*(Filter_Test[[#This Row],[debug'[0']]]-H427)</f>
        <v>-0.93174995192704124</v>
      </c>
    </row>
    <row r="429" spans="1:8" x14ac:dyDescent="0.25">
      <c r="A429">
        <v>846</v>
      </c>
      <c r="B429">
        <v>0</v>
      </c>
      <c r="C429">
        <v>1</v>
      </c>
      <c r="D429">
        <v>0</v>
      </c>
      <c r="E429">
        <v>-1</v>
      </c>
      <c r="F429">
        <v>-1</v>
      </c>
      <c r="G429">
        <v>0</v>
      </c>
      <c r="H429" s="2">
        <f>H428+$H$2*(Filter_Test[[#This Row],[debug'[0']]]-H428)</f>
        <v>-0.84393458780834218</v>
      </c>
    </row>
    <row r="430" spans="1:8" x14ac:dyDescent="0.25">
      <c r="A430">
        <v>848</v>
      </c>
      <c r="B430">
        <v>0</v>
      </c>
      <c r="C430">
        <v>1</v>
      </c>
      <c r="D430">
        <v>0</v>
      </c>
      <c r="E430">
        <v>-1</v>
      </c>
      <c r="F430">
        <v>-1</v>
      </c>
      <c r="G430">
        <v>0</v>
      </c>
      <c r="H430" s="2">
        <f>H429+$H$2*(Filter_Test[[#This Row],[debug'[0']]]-H429)</f>
        <v>-0.76439562677327166</v>
      </c>
    </row>
    <row r="431" spans="1:8" x14ac:dyDescent="0.25">
      <c r="A431">
        <v>850</v>
      </c>
      <c r="B431">
        <v>0</v>
      </c>
      <c r="C431">
        <v>1</v>
      </c>
      <c r="D431">
        <v>0</v>
      </c>
      <c r="E431">
        <v>-1</v>
      </c>
      <c r="F431">
        <v>-1</v>
      </c>
      <c r="G431">
        <v>0</v>
      </c>
      <c r="H431" s="2">
        <f>H430+$H$2*(Filter_Test[[#This Row],[debug'[0']]]-H430)</f>
        <v>-0.69235303620805944</v>
      </c>
    </row>
    <row r="432" spans="1:8" x14ac:dyDescent="0.25">
      <c r="A432">
        <v>852</v>
      </c>
      <c r="B432">
        <v>0</v>
      </c>
      <c r="C432">
        <v>1</v>
      </c>
      <c r="D432">
        <v>0</v>
      </c>
      <c r="E432">
        <v>-1</v>
      </c>
      <c r="F432">
        <v>-1</v>
      </c>
      <c r="G432">
        <v>0</v>
      </c>
      <c r="H432" s="2">
        <f>H431+$H$2*(Filter_Test[[#This Row],[debug'[0']]]-H431)</f>
        <v>-0.62710029984080462</v>
      </c>
    </row>
    <row r="433" spans="1:8" x14ac:dyDescent="0.25">
      <c r="A433">
        <v>854</v>
      </c>
      <c r="B433">
        <v>0</v>
      </c>
      <c r="C433">
        <v>1</v>
      </c>
      <c r="D433">
        <v>0</v>
      </c>
      <c r="E433">
        <v>-1</v>
      </c>
      <c r="F433">
        <v>-1</v>
      </c>
      <c r="G433">
        <v>0</v>
      </c>
      <c r="H433" s="2">
        <f>H432+$H$2*(Filter_Test[[#This Row],[debug'[0']]]-H432)</f>
        <v>-0.56799748898948976</v>
      </c>
    </row>
    <row r="434" spans="1:8" x14ac:dyDescent="0.25">
      <c r="A434">
        <v>856</v>
      </c>
      <c r="B434">
        <v>1</v>
      </c>
      <c r="C434">
        <v>1</v>
      </c>
      <c r="D434">
        <v>0</v>
      </c>
      <c r="E434">
        <v>-1</v>
      </c>
      <c r="F434">
        <v>-1</v>
      </c>
      <c r="G434">
        <v>0</v>
      </c>
      <c r="H434" s="2">
        <f>H433+$H$2*(Filter_Test[[#This Row],[debug'[0']]]-H433)</f>
        <v>-0.42021720722179107</v>
      </c>
    </row>
    <row r="435" spans="1:8" x14ac:dyDescent="0.25">
      <c r="A435">
        <v>858</v>
      </c>
      <c r="B435">
        <v>1</v>
      </c>
      <c r="C435">
        <v>1</v>
      </c>
      <c r="D435">
        <v>1</v>
      </c>
      <c r="E435">
        <v>-1</v>
      </c>
      <c r="F435">
        <v>0</v>
      </c>
      <c r="G435">
        <v>0</v>
      </c>
      <c r="H435" s="2">
        <f>H434+$H$2*(Filter_Test[[#This Row],[debug'[0']]]-H434)</f>
        <v>-0.28636488888049733</v>
      </c>
    </row>
    <row r="436" spans="1:8" x14ac:dyDescent="0.25">
      <c r="A436">
        <v>860</v>
      </c>
      <c r="B436">
        <v>1</v>
      </c>
      <c r="C436">
        <v>1</v>
      </c>
      <c r="D436">
        <v>1</v>
      </c>
      <c r="E436">
        <v>-1</v>
      </c>
      <c r="F436">
        <v>0</v>
      </c>
      <c r="G436">
        <v>0</v>
      </c>
      <c r="H436" s="2">
        <f>H435+$H$2*(Filter_Test[[#This Row],[debug'[0']]]-H435)</f>
        <v>-0.1651278543382127</v>
      </c>
    </row>
    <row r="437" spans="1:8" x14ac:dyDescent="0.25">
      <c r="A437">
        <v>862</v>
      </c>
      <c r="B437">
        <v>1</v>
      </c>
      <c r="C437">
        <v>1</v>
      </c>
      <c r="D437">
        <v>1</v>
      </c>
      <c r="E437">
        <v>0</v>
      </c>
      <c r="F437">
        <v>0</v>
      </c>
      <c r="G437">
        <v>0</v>
      </c>
      <c r="H437" s="2">
        <f>H436+$H$2*(Filter_Test[[#This Row],[debug'[0']]]-H436)</f>
        <v>-5.5317141107759676E-2</v>
      </c>
    </row>
    <row r="438" spans="1:8" x14ac:dyDescent="0.25">
      <c r="A438">
        <v>864</v>
      </c>
      <c r="B438">
        <v>1</v>
      </c>
      <c r="C438">
        <v>1</v>
      </c>
      <c r="D438">
        <v>1</v>
      </c>
      <c r="E438">
        <v>0</v>
      </c>
      <c r="F438">
        <v>0</v>
      </c>
      <c r="G438">
        <v>0</v>
      </c>
      <c r="H438" s="2">
        <f>H437+$H$2*(Filter_Test[[#This Row],[debug'[0']]]-H437)</f>
        <v>4.4144156223585945E-2</v>
      </c>
    </row>
    <row r="439" spans="1:8" x14ac:dyDescent="0.25">
      <c r="A439">
        <v>866</v>
      </c>
      <c r="B439">
        <v>1</v>
      </c>
      <c r="C439">
        <v>1</v>
      </c>
      <c r="D439">
        <v>0</v>
      </c>
      <c r="E439">
        <v>0</v>
      </c>
      <c r="F439">
        <v>0</v>
      </c>
      <c r="G439">
        <v>0</v>
      </c>
      <c r="H439" s="2">
        <f>H438+$H$2*(Filter_Test[[#This Row],[debug'[0']]]-H438)</f>
        <v>0.13423144712455159</v>
      </c>
    </row>
    <row r="440" spans="1:8" x14ac:dyDescent="0.25">
      <c r="A440">
        <v>868</v>
      </c>
      <c r="B440">
        <v>1</v>
      </c>
      <c r="C440">
        <v>1</v>
      </c>
      <c r="D440">
        <v>1</v>
      </c>
      <c r="E440">
        <v>0</v>
      </c>
      <c r="F440">
        <v>0</v>
      </c>
      <c r="G440">
        <v>0</v>
      </c>
      <c r="H440" s="2">
        <f>H439+$H$2*(Filter_Test[[#This Row],[debug'[0']]]-H439)</f>
        <v>0.21582821088722884</v>
      </c>
    </row>
    <row r="441" spans="1:8" x14ac:dyDescent="0.25">
      <c r="A441">
        <v>870</v>
      </c>
      <c r="B441">
        <v>1</v>
      </c>
      <c r="C441">
        <v>1</v>
      </c>
      <c r="D441">
        <v>0</v>
      </c>
      <c r="E441">
        <v>0</v>
      </c>
      <c r="F441">
        <v>0</v>
      </c>
      <c r="G441">
        <v>0</v>
      </c>
      <c r="H441" s="2">
        <f>H440+$H$2*(Filter_Test[[#This Row],[debug'[0']]]-H440)</f>
        <v>0.2897346608421002</v>
      </c>
    </row>
    <row r="442" spans="1:8" x14ac:dyDescent="0.25">
      <c r="A442">
        <v>872</v>
      </c>
      <c r="B442">
        <v>1</v>
      </c>
      <c r="C442">
        <v>1</v>
      </c>
      <c r="D442">
        <v>0</v>
      </c>
      <c r="E442">
        <v>0</v>
      </c>
      <c r="F442">
        <v>0</v>
      </c>
      <c r="G442">
        <v>0</v>
      </c>
      <c r="H442" s="2">
        <f>H441+$H$2*(Filter_Test[[#This Row],[debug'[0']]]-H441)</f>
        <v>0.35667559199003784</v>
      </c>
    </row>
    <row r="443" spans="1:8" x14ac:dyDescent="0.25">
      <c r="A443">
        <v>874</v>
      </c>
      <c r="B443">
        <v>1</v>
      </c>
      <c r="C443">
        <v>1</v>
      </c>
      <c r="D443">
        <v>0</v>
      </c>
      <c r="E443">
        <v>0</v>
      </c>
      <c r="F443">
        <v>0</v>
      </c>
      <c r="G443">
        <v>0</v>
      </c>
      <c r="H443" s="2">
        <f>H442+$H$2*(Filter_Test[[#This Row],[debug'[0']]]-H442)</f>
        <v>0.41730748901241083</v>
      </c>
    </row>
    <row r="444" spans="1:8" x14ac:dyDescent="0.25">
      <c r="A444">
        <v>876</v>
      </c>
      <c r="B444">
        <v>1</v>
      </c>
      <c r="C444">
        <v>1</v>
      </c>
      <c r="D444">
        <v>0</v>
      </c>
      <c r="E444">
        <v>0</v>
      </c>
      <c r="F444">
        <v>0</v>
      </c>
      <c r="G444">
        <v>0</v>
      </c>
      <c r="H444" s="2">
        <f>H443+$H$2*(Filter_Test[[#This Row],[debug'[0']]]-H443)</f>
        <v>0.47222496436702283</v>
      </c>
    </row>
    <row r="445" spans="1:8" x14ac:dyDescent="0.25">
      <c r="A445">
        <v>878</v>
      </c>
      <c r="B445">
        <v>1</v>
      </c>
      <c r="C445">
        <v>0</v>
      </c>
      <c r="D445">
        <v>0</v>
      </c>
      <c r="E445">
        <v>0</v>
      </c>
      <c r="F445">
        <v>1</v>
      </c>
      <c r="G445">
        <v>0</v>
      </c>
      <c r="H445" s="2">
        <f>H444+$H$2*(Filter_Test[[#This Row],[debug'[0']]]-H444)</f>
        <v>0.5219665896078024</v>
      </c>
    </row>
    <row r="446" spans="1:8" x14ac:dyDescent="0.25">
      <c r="A446">
        <v>880</v>
      </c>
      <c r="B446">
        <v>1</v>
      </c>
      <c r="C446">
        <v>0</v>
      </c>
      <c r="D446">
        <v>0</v>
      </c>
      <c r="E446">
        <v>0</v>
      </c>
      <c r="F446">
        <v>1</v>
      </c>
      <c r="G446">
        <v>0</v>
      </c>
      <c r="H446" s="2">
        <f>H445+$H$2*(Filter_Test[[#This Row],[debug'[0']]]-H445)</f>
        <v>0.56702017711556052</v>
      </c>
    </row>
    <row r="447" spans="1:8" x14ac:dyDescent="0.25">
      <c r="A447">
        <v>882</v>
      </c>
      <c r="B447">
        <v>1</v>
      </c>
      <c r="C447">
        <v>0</v>
      </c>
      <c r="D447">
        <v>0</v>
      </c>
      <c r="E447">
        <v>0</v>
      </c>
      <c r="F447">
        <v>1</v>
      </c>
      <c r="G447">
        <v>0</v>
      </c>
      <c r="H447" s="2">
        <f>H446+$H$2*(Filter_Test[[#This Row],[debug'[0']]]-H446)</f>
        <v>0.6078275640373515</v>
      </c>
    </row>
    <row r="448" spans="1:8" x14ac:dyDescent="0.25">
      <c r="A448">
        <v>884</v>
      </c>
      <c r="B448">
        <v>1</v>
      </c>
      <c r="C448">
        <v>0</v>
      </c>
      <c r="D448">
        <v>0</v>
      </c>
      <c r="E448">
        <v>0</v>
      </c>
      <c r="F448">
        <v>1</v>
      </c>
      <c r="G448">
        <v>0</v>
      </c>
      <c r="H448" s="2">
        <f>H447+$H$2*(Filter_Test[[#This Row],[debug'[0']]]-H447)</f>
        <v>0.64478894535017162</v>
      </c>
    </row>
    <row r="449" spans="1:8" x14ac:dyDescent="0.25">
      <c r="A449">
        <v>886</v>
      </c>
      <c r="B449">
        <v>1</v>
      </c>
      <c r="C449">
        <v>0</v>
      </c>
      <c r="D449">
        <v>0</v>
      </c>
      <c r="E449">
        <v>0</v>
      </c>
      <c r="F449">
        <v>1</v>
      </c>
      <c r="G449">
        <v>0</v>
      </c>
      <c r="H449" s="2">
        <f>H448+$H$2*(Filter_Test[[#This Row],[debug'[0']]]-H448)</f>
        <v>0.67826679854302507</v>
      </c>
    </row>
    <row r="450" spans="1:8" x14ac:dyDescent="0.25">
      <c r="A450">
        <v>888</v>
      </c>
      <c r="B450">
        <v>1</v>
      </c>
      <c r="C450">
        <v>0</v>
      </c>
      <c r="D450">
        <v>0</v>
      </c>
      <c r="E450">
        <v>0</v>
      </c>
      <c r="F450">
        <v>1</v>
      </c>
      <c r="G450">
        <v>0</v>
      </c>
      <c r="H450" s="2">
        <f>H449+$H$2*(Filter_Test[[#This Row],[debug'[0']]]-H449)</f>
        <v>0.70858943840641975</v>
      </c>
    </row>
    <row r="451" spans="1:8" x14ac:dyDescent="0.25">
      <c r="A451">
        <v>890</v>
      </c>
      <c r="B451">
        <v>1</v>
      </c>
      <c r="C451">
        <v>0</v>
      </c>
      <c r="D451">
        <v>0</v>
      </c>
      <c r="E451">
        <v>1</v>
      </c>
      <c r="F451">
        <v>1</v>
      </c>
      <c r="G451">
        <v>0</v>
      </c>
      <c r="H451" s="2">
        <f>H450+$H$2*(Filter_Test[[#This Row],[debug'[0']]]-H450)</f>
        <v>0.73605423679084581</v>
      </c>
    </row>
    <row r="452" spans="1:8" x14ac:dyDescent="0.25">
      <c r="A452">
        <v>892</v>
      </c>
      <c r="B452">
        <v>1</v>
      </c>
      <c r="C452">
        <v>0</v>
      </c>
      <c r="D452">
        <v>0</v>
      </c>
      <c r="E452">
        <v>1</v>
      </c>
      <c r="F452">
        <v>1</v>
      </c>
      <c r="G452">
        <v>0</v>
      </c>
      <c r="H452" s="2">
        <f>H451+$H$2*(Filter_Test[[#This Row],[debug'[0']]]-H451)</f>
        <v>0.76093053891016671</v>
      </c>
    </row>
    <row r="453" spans="1:8" x14ac:dyDescent="0.25">
      <c r="A453">
        <v>894</v>
      </c>
      <c r="B453">
        <v>1</v>
      </c>
      <c r="C453">
        <v>0</v>
      </c>
      <c r="D453">
        <v>0</v>
      </c>
      <c r="E453">
        <v>1</v>
      </c>
      <c r="F453">
        <v>1</v>
      </c>
      <c r="G453">
        <v>0</v>
      </c>
      <c r="H453" s="2">
        <f>H452+$H$2*(Filter_Test[[#This Row],[debug'[0']]]-H452)</f>
        <v>0.78346230478989143</v>
      </c>
    </row>
    <row r="454" spans="1:8" x14ac:dyDescent="0.25">
      <c r="A454">
        <v>896</v>
      </c>
      <c r="B454">
        <v>1</v>
      </c>
      <c r="C454">
        <v>0</v>
      </c>
      <c r="D454">
        <v>0</v>
      </c>
      <c r="E454">
        <v>1</v>
      </c>
      <c r="F454">
        <v>1</v>
      </c>
      <c r="G454">
        <v>0</v>
      </c>
      <c r="H454" s="2">
        <f>H453+$H$2*(Filter_Test[[#This Row],[debug'[0']]]-H453)</f>
        <v>0.80387050176481167</v>
      </c>
    </row>
    <row r="455" spans="1:8" x14ac:dyDescent="0.25">
      <c r="A455">
        <v>898</v>
      </c>
      <c r="B455">
        <v>1</v>
      </c>
      <c r="C455">
        <v>0</v>
      </c>
      <c r="D455">
        <v>0</v>
      </c>
      <c r="E455">
        <v>1</v>
      </c>
      <c r="F455">
        <v>1</v>
      </c>
      <c r="G455">
        <v>0</v>
      </c>
      <c r="H455" s="2">
        <f>H454+$H$2*(Filter_Test[[#This Row],[debug'[0']]]-H454)</f>
        <v>0.8223552714890493</v>
      </c>
    </row>
    <row r="456" spans="1:8" x14ac:dyDescent="0.25">
      <c r="A456">
        <v>900</v>
      </c>
      <c r="B456">
        <v>1</v>
      </c>
      <c r="C456">
        <v>-1</v>
      </c>
      <c r="D456">
        <v>0</v>
      </c>
      <c r="E456">
        <v>1</v>
      </c>
      <c r="F456">
        <v>1</v>
      </c>
      <c r="G456">
        <v>0</v>
      </c>
      <c r="H456" s="2">
        <f>H455+$H$2*(Filter_Test[[#This Row],[debug'[0']]]-H455)</f>
        <v>0.83909789271021795</v>
      </c>
    </row>
    <row r="457" spans="1:8" x14ac:dyDescent="0.25">
      <c r="A457">
        <v>902</v>
      </c>
      <c r="B457">
        <v>0</v>
      </c>
      <c r="C457">
        <v>-1</v>
      </c>
      <c r="D457">
        <v>0</v>
      </c>
      <c r="E457">
        <v>1</v>
      </c>
      <c r="F457">
        <v>0</v>
      </c>
      <c r="G457">
        <v>0</v>
      </c>
      <c r="H457" s="2">
        <f>H456+$H$2*(Filter_Test[[#This Row],[debug'[0']]]-H456)</f>
        <v>0.76001477944878504</v>
      </c>
    </row>
    <row r="458" spans="1:8" x14ac:dyDescent="0.25">
      <c r="A458">
        <v>904</v>
      </c>
      <c r="B458">
        <v>0</v>
      </c>
      <c r="C458">
        <v>-1</v>
      </c>
      <c r="D458">
        <v>0</v>
      </c>
      <c r="E458">
        <v>1</v>
      </c>
      <c r="F458">
        <v>0</v>
      </c>
      <c r="G458">
        <v>0</v>
      </c>
      <c r="H458" s="2">
        <f>H457+$H$2*(Filter_Test[[#This Row],[debug'[0']]]-H457)</f>
        <v>0.6883850740167059</v>
      </c>
    </row>
    <row r="459" spans="1:8" x14ac:dyDescent="0.25">
      <c r="A459">
        <v>906</v>
      </c>
      <c r="B459">
        <v>0</v>
      </c>
      <c r="C459">
        <v>-1</v>
      </c>
      <c r="D459">
        <v>0</v>
      </c>
      <c r="E459">
        <v>1</v>
      </c>
      <c r="F459">
        <v>0</v>
      </c>
      <c r="G459">
        <v>0</v>
      </c>
      <c r="H459" s="2">
        <f>H458+$H$2*(Filter_Test[[#This Row],[debug'[0']]]-H458)</f>
        <v>0.62350630927555339</v>
      </c>
    </row>
    <row r="460" spans="1:8" x14ac:dyDescent="0.25">
      <c r="A460">
        <v>908</v>
      </c>
      <c r="B460">
        <v>0</v>
      </c>
      <c r="C460">
        <v>-1</v>
      </c>
      <c r="D460">
        <v>0</v>
      </c>
      <c r="E460">
        <v>1</v>
      </c>
      <c r="F460">
        <v>0</v>
      </c>
      <c r="G460">
        <v>0</v>
      </c>
      <c r="H460" s="2">
        <f>H459+$H$2*(Filter_Test[[#This Row],[debug'[0']]]-H459)</f>
        <v>0.56474222405494445</v>
      </c>
    </row>
    <row r="461" spans="1:8" x14ac:dyDescent="0.25">
      <c r="A461">
        <v>910</v>
      </c>
      <c r="B461">
        <v>0</v>
      </c>
      <c r="C461">
        <v>-1</v>
      </c>
      <c r="D461">
        <v>0</v>
      </c>
      <c r="E461">
        <v>1</v>
      </c>
      <c r="F461">
        <v>0</v>
      </c>
      <c r="G461">
        <v>0</v>
      </c>
      <c r="H461" s="2">
        <f>H460+$H$2*(Filter_Test[[#This Row],[debug'[0']]]-H460)</f>
        <v>0.51151652338705522</v>
      </c>
    </row>
    <row r="462" spans="1:8" x14ac:dyDescent="0.25">
      <c r="A462">
        <v>912</v>
      </c>
      <c r="B462">
        <v>1</v>
      </c>
      <c r="C462">
        <v>-2</v>
      </c>
      <c r="D462">
        <v>0</v>
      </c>
      <c r="E462">
        <v>1</v>
      </c>
      <c r="F462">
        <v>0</v>
      </c>
      <c r="G462">
        <v>0</v>
      </c>
      <c r="H462" s="2">
        <f>H461+$H$2*(Filter_Test[[#This Row],[debug'[0']]]-H461)</f>
        <v>0.55755500643287204</v>
      </c>
    </row>
    <row r="463" spans="1:8" x14ac:dyDescent="0.25">
      <c r="A463">
        <v>914</v>
      </c>
      <c r="B463">
        <v>1</v>
      </c>
      <c r="C463">
        <v>-2</v>
      </c>
      <c r="D463">
        <v>0</v>
      </c>
      <c r="E463">
        <v>1</v>
      </c>
      <c r="F463">
        <v>0</v>
      </c>
      <c r="G463">
        <v>0</v>
      </c>
      <c r="H463" s="2">
        <f>H462+$H$2*(Filter_Test[[#This Row],[debug'[0']]]-H462)</f>
        <v>0.59925446467511423</v>
      </c>
    </row>
    <row r="464" spans="1:8" x14ac:dyDescent="0.25">
      <c r="A464">
        <v>916</v>
      </c>
      <c r="B464">
        <v>1</v>
      </c>
      <c r="C464">
        <v>-2</v>
      </c>
      <c r="D464">
        <v>0</v>
      </c>
      <c r="E464">
        <v>1</v>
      </c>
      <c r="F464">
        <v>0</v>
      </c>
      <c r="G464">
        <v>0</v>
      </c>
      <c r="H464" s="2">
        <f>H463+$H$2*(Filter_Test[[#This Row],[debug'[0']]]-H463)</f>
        <v>0.63702384156718128</v>
      </c>
    </row>
    <row r="465" spans="1:8" x14ac:dyDescent="0.25">
      <c r="A465">
        <v>918</v>
      </c>
      <c r="B465">
        <v>1</v>
      </c>
      <c r="C465">
        <v>-1</v>
      </c>
      <c r="D465">
        <v>0</v>
      </c>
      <c r="E465">
        <v>1</v>
      </c>
      <c r="F465">
        <v>0</v>
      </c>
      <c r="G465">
        <v>0</v>
      </c>
      <c r="H465" s="2">
        <f>H464+$H$2*(Filter_Test[[#This Row],[debug'[0']]]-H464)</f>
        <v>0.67123353855000489</v>
      </c>
    </row>
    <row r="466" spans="1:8" x14ac:dyDescent="0.25">
      <c r="A466">
        <v>920</v>
      </c>
      <c r="B466">
        <v>0</v>
      </c>
      <c r="C466">
        <v>-1</v>
      </c>
      <c r="D466">
        <v>0</v>
      </c>
      <c r="E466">
        <v>1</v>
      </c>
      <c r="F466">
        <v>0</v>
      </c>
      <c r="G466">
        <v>0</v>
      </c>
      <c r="H466" s="2">
        <f>H465+$H$2*(Filter_Test[[#This Row],[debug'[0']]]-H465)</f>
        <v>0.60797126794345158</v>
      </c>
    </row>
    <row r="467" spans="1:8" x14ac:dyDescent="0.25">
      <c r="A467">
        <v>922</v>
      </c>
      <c r="B467">
        <v>2</v>
      </c>
      <c r="C467">
        <v>-1</v>
      </c>
      <c r="D467">
        <v>0</v>
      </c>
      <c r="E467">
        <v>1</v>
      </c>
      <c r="F467">
        <v>0</v>
      </c>
      <c r="G467">
        <v>0</v>
      </c>
      <c r="H467" s="2">
        <f>H466+$H$2*(Filter_Test[[#This Row],[debug'[0']]]-H466)</f>
        <v>0.73916688508989459</v>
      </c>
    </row>
    <row r="468" spans="1:8" x14ac:dyDescent="0.25">
      <c r="A468">
        <v>924</v>
      </c>
      <c r="B468">
        <v>1</v>
      </c>
      <c r="C468">
        <v>-1</v>
      </c>
      <c r="D468">
        <v>0</v>
      </c>
      <c r="E468">
        <v>1</v>
      </c>
      <c r="F468">
        <v>0</v>
      </c>
      <c r="G468">
        <v>0</v>
      </c>
      <c r="H468" s="2">
        <f>H467+$H$2*(Filter_Test[[#This Row],[debug'[0']]]-H467)</f>
        <v>0.7637498270183305</v>
      </c>
    </row>
    <row r="469" spans="1:8" x14ac:dyDescent="0.25">
      <c r="A469">
        <v>926</v>
      </c>
      <c r="B469">
        <v>2</v>
      </c>
      <c r="C469">
        <v>-1</v>
      </c>
      <c r="D469">
        <v>0</v>
      </c>
      <c r="E469">
        <v>1</v>
      </c>
      <c r="F469">
        <v>-1</v>
      </c>
      <c r="G469">
        <v>0</v>
      </c>
      <c r="H469" s="2">
        <f>H468+$H$2*(Filter_Test[[#This Row],[debug'[0']]]-H468)</f>
        <v>0.88026366086148022</v>
      </c>
    </row>
    <row r="470" spans="1:8" x14ac:dyDescent="0.25">
      <c r="A470">
        <v>928</v>
      </c>
      <c r="B470">
        <v>1</v>
      </c>
      <c r="C470">
        <v>0</v>
      </c>
      <c r="D470">
        <v>0</v>
      </c>
      <c r="E470">
        <v>1</v>
      </c>
      <c r="F470">
        <v>-1</v>
      </c>
      <c r="G470">
        <v>0</v>
      </c>
      <c r="H470" s="2">
        <f>H469+$H$2*(Filter_Test[[#This Row],[debug'[0']]]-H469)</f>
        <v>0.89154854496363956</v>
      </c>
    </row>
    <row r="471" spans="1:8" x14ac:dyDescent="0.25">
      <c r="A471">
        <v>930</v>
      </c>
      <c r="B471">
        <v>1</v>
      </c>
      <c r="C471">
        <v>0</v>
      </c>
      <c r="D471">
        <v>0</v>
      </c>
      <c r="E471">
        <v>1</v>
      </c>
      <c r="F471">
        <v>-1</v>
      </c>
      <c r="G471">
        <v>0</v>
      </c>
      <c r="H471" s="2">
        <f>H470+$H$2*(Filter_Test[[#This Row],[debug'[0']]]-H470)</f>
        <v>0.90176985379604013</v>
      </c>
    </row>
    <row r="472" spans="1:8" x14ac:dyDescent="0.25">
      <c r="A472">
        <v>932</v>
      </c>
      <c r="B472">
        <v>2</v>
      </c>
      <c r="C472">
        <v>0</v>
      </c>
      <c r="D472">
        <v>0</v>
      </c>
      <c r="E472">
        <v>1</v>
      </c>
      <c r="F472">
        <v>-1</v>
      </c>
      <c r="G472">
        <v>0</v>
      </c>
      <c r="H472" s="2">
        <f>H471+$H$2*(Filter_Test[[#This Row],[debug'[0']]]-H471)</f>
        <v>1.0052756065739963</v>
      </c>
    </row>
    <row r="473" spans="1:8" x14ac:dyDescent="0.25">
      <c r="A473">
        <v>934</v>
      </c>
      <c r="B473">
        <v>1</v>
      </c>
      <c r="C473">
        <v>0</v>
      </c>
      <c r="D473">
        <v>0</v>
      </c>
      <c r="E473">
        <v>1</v>
      </c>
      <c r="F473">
        <v>-1</v>
      </c>
      <c r="G473">
        <v>0</v>
      </c>
      <c r="H473" s="2">
        <f>H472+$H$2*(Filter_Test[[#This Row],[debug'[0']]]-H472)</f>
        <v>1.0047783923683133</v>
      </c>
    </row>
    <row r="474" spans="1:8" x14ac:dyDescent="0.25">
      <c r="A474">
        <v>936</v>
      </c>
      <c r="B474">
        <v>1</v>
      </c>
      <c r="C474">
        <v>0</v>
      </c>
      <c r="D474">
        <v>0</v>
      </c>
      <c r="E474">
        <v>1</v>
      </c>
      <c r="F474">
        <v>-1</v>
      </c>
      <c r="G474">
        <v>0</v>
      </c>
      <c r="H474" s="2">
        <f>H473+$H$2*(Filter_Test[[#This Row],[debug'[0']]]-H473)</f>
        <v>1.0043280394975054</v>
      </c>
    </row>
    <row r="475" spans="1:8" x14ac:dyDescent="0.25">
      <c r="A475">
        <v>938</v>
      </c>
      <c r="B475">
        <v>1</v>
      </c>
      <c r="C475">
        <v>0</v>
      </c>
      <c r="D475">
        <v>0</v>
      </c>
      <c r="E475">
        <v>1</v>
      </c>
      <c r="F475">
        <v>-1</v>
      </c>
      <c r="G475">
        <v>0</v>
      </c>
      <c r="H475" s="2">
        <f>H474+$H$2*(Filter_Test[[#This Row],[debug'[0']]]-H474)</f>
        <v>1.0039201313848112</v>
      </c>
    </row>
    <row r="476" spans="1:8" x14ac:dyDescent="0.25">
      <c r="A476">
        <v>940</v>
      </c>
      <c r="B476">
        <v>1</v>
      </c>
      <c r="C476">
        <v>0</v>
      </c>
      <c r="D476">
        <v>0</v>
      </c>
      <c r="E476">
        <v>1</v>
      </c>
      <c r="F476">
        <v>-1</v>
      </c>
      <c r="G476">
        <v>0</v>
      </c>
      <c r="H476" s="2">
        <f>H475+$H$2*(Filter_Test[[#This Row],[debug'[0']]]-H475)</f>
        <v>1.0035506677060222</v>
      </c>
    </row>
    <row r="477" spans="1:8" x14ac:dyDescent="0.25">
      <c r="A477">
        <v>942</v>
      </c>
      <c r="B477">
        <v>0</v>
      </c>
      <c r="C477">
        <v>0</v>
      </c>
      <c r="D477">
        <v>0</v>
      </c>
      <c r="E477">
        <v>1</v>
      </c>
      <c r="F477">
        <v>-1</v>
      </c>
      <c r="G477">
        <v>0</v>
      </c>
      <c r="H477" s="2">
        <f>H476+$H$2*(Filter_Test[[#This Row],[debug'[0']]]-H476)</f>
        <v>0.90896824555091105</v>
      </c>
    </row>
    <row r="478" spans="1:8" x14ac:dyDescent="0.25">
      <c r="A478">
        <v>944</v>
      </c>
      <c r="B478">
        <v>1</v>
      </c>
      <c r="C478">
        <v>0</v>
      </c>
      <c r="D478">
        <v>0</v>
      </c>
      <c r="E478">
        <v>1</v>
      </c>
      <c r="F478">
        <v>-1</v>
      </c>
      <c r="G478">
        <v>0</v>
      </c>
      <c r="H478" s="2">
        <f>H477+$H$2*(Filter_Test[[#This Row],[debug'[0']]]-H477)</f>
        <v>0.91754778628153044</v>
      </c>
    </row>
    <row r="479" spans="1:8" x14ac:dyDescent="0.25">
      <c r="A479">
        <v>946</v>
      </c>
      <c r="B479">
        <v>1</v>
      </c>
      <c r="C479">
        <v>1</v>
      </c>
      <c r="D479">
        <v>0</v>
      </c>
      <c r="E479">
        <v>1</v>
      </c>
      <c r="F479">
        <v>-1</v>
      </c>
      <c r="G479">
        <v>0</v>
      </c>
      <c r="H479" s="2">
        <f>H478+$H$2*(Filter_Test[[#This Row],[debug'[0']]]-H478)</f>
        <v>0.92531872434823526</v>
      </c>
    </row>
    <row r="480" spans="1:8" x14ac:dyDescent="0.25">
      <c r="A480">
        <v>948</v>
      </c>
      <c r="B480">
        <v>2</v>
      </c>
      <c r="C480">
        <v>1</v>
      </c>
      <c r="D480">
        <v>0</v>
      </c>
      <c r="E480">
        <v>1</v>
      </c>
      <c r="F480">
        <v>0</v>
      </c>
      <c r="G480">
        <v>0</v>
      </c>
      <c r="H480" s="2">
        <f>H479+$H$2*(Filter_Test[[#This Row],[debug'[0']]]-H479)</f>
        <v>1.026605048364378</v>
      </c>
    </row>
    <row r="481" spans="1:8" x14ac:dyDescent="0.25">
      <c r="A481">
        <v>950</v>
      </c>
      <c r="B481">
        <v>1</v>
      </c>
      <c r="C481">
        <v>1</v>
      </c>
      <c r="D481">
        <v>0</v>
      </c>
      <c r="E481">
        <v>1</v>
      </c>
      <c r="F481">
        <v>0</v>
      </c>
      <c r="G481">
        <v>0</v>
      </c>
      <c r="H481" s="2">
        <f>H480+$H$2*(Filter_Test[[#This Row],[debug'[0']]]-H480)</f>
        <v>1.02409758162968</v>
      </c>
    </row>
    <row r="482" spans="1:8" x14ac:dyDescent="0.25">
      <c r="A482">
        <v>952</v>
      </c>
      <c r="B482">
        <v>2</v>
      </c>
      <c r="C482">
        <v>1</v>
      </c>
      <c r="D482">
        <v>0</v>
      </c>
      <c r="E482">
        <v>1</v>
      </c>
      <c r="F482">
        <v>0</v>
      </c>
      <c r="G482">
        <v>0</v>
      </c>
      <c r="H482" s="2">
        <f>H481+$H$2*(Filter_Test[[#This Row],[debug'[0']]]-H481)</f>
        <v>1.1160742176748613</v>
      </c>
    </row>
    <row r="483" spans="1:8" x14ac:dyDescent="0.25">
      <c r="A483">
        <v>954</v>
      </c>
      <c r="B483">
        <v>1</v>
      </c>
      <c r="C483">
        <v>1</v>
      </c>
      <c r="D483">
        <v>0</v>
      </c>
      <c r="E483">
        <v>1</v>
      </c>
      <c r="F483">
        <v>0</v>
      </c>
      <c r="G483">
        <v>0</v>
      </c>
      <c r="H483" s="2">
        <f>H482+$H$2*(Filter_Test[[#This Row],[debug'[0']]]-H482)</f>
        <v>1.1051344803893055</v>
      </c>
    </row>
    <row r="484" spans="1:8" x14ac:dyDescent="0.25">
      <c r="A484">
        <v>956</v>
      </c>
      <c r="B484">
        <v>2</v>
      </c>
      <c r="C484">
        <v>1</v>
      </c>
      <c r="D484">
        <v>0</v>
      </c>
      <c r="E484">
        <v>1</v>
      </c>
      <c r="F484">
        <v>0</v>
      </c>
      <c r="G484">
        <v>0</v>
      </c>
      <c r="H484" s="2">
        <f>H483+$H$2*(Filter_Test[[#This Row],[debug'[0']]]-H483)</f>
        <v>1.1894735686600986</v>
      </c>
    </row>
    <row r="485" spans="1:8" x14ac:dyDescent="0.25">
      <c r="A485">
        <v>958</v>
      </c>
      <c r="B485">
        <v>1</v>
      </c>
      <c r="C485">
        <v>2</v>
      </c>
      <c r="D485">
        <v>0</v>
      </c>
      <c r="E485">
        <v>1</v>
      </c>
      <c r="F485">
        <v>0</v>
      </c>
      <c r="G485">
        <v>0</v>
      </c>
      <c r="H485" s="2">
        <f>H484+$H$2*(Filter_Test[[#This Row],[debug'[0']]]-H484)</f>
        <v>1.1716161055195384</v>
      </c>
    </row>
    <row r="486" spans="1:8" x14ac:dyDescent="0.25">
      <c r="A486">
        <v>960</v>
      </c>
      <c r="B486">
        <v>1</v>
      </c>
      <c r="C486">
        <v>2</v>
      </c>
      <c r="D486">
        <v>0</v>
      </c>
      <c r="E486">
        <v>1</v>
      </c>
      <c r="F486">
        <v>0</v>
      </c>
      <c r="G486">
        <v>0</v>
      </c>
      <c r="H486" s="2">
        <f>H485+$H$2*(Filter_Test[[#This Row],[debug'[0']]]-H485)</f>
        <v>1.1554416686294022</v>
      </c>
    </row>
    <row r="487" spans="1:8" x14ac:dyDescent="0.25">
      <c r="A487">
        <v>962</v>
      </c>
      <c r="B487">
        <v>2</v>
      </c>
      <c r="C487">
        <v>2</v>
      </c>
      <c r="D487">
        <v>0</v>
      </c>
      <c r="E487">
        <v>1</v>
      </c>
      <c r="F487">
        <v>0</v>
      </c>
      <c r="G487">
        <v>0</v>
      </c>
      <c r="H487" s="2">
        <f>H486+$H$2*(Filter_Test[[#This Row],[debug'[0']]]-H486)</f>
        <v>1.23503941611026</v>
      </c>
    </row>
    <row r="488" spans="1:8" x14ac:dyDescent="0.25">
      <c r="A488">
        <v>964</v>
      </c>
      <c r="B488">
        <v>0</v>
      </c>
      <c r="C488">
        <v>2</v>
      </c>
      <c r="D488">
        <v>0</v>
      </c>
      <c r="E488">
        <v>1</v>
      </c>
      <c r="F488">
        <v>0</v>
      </c>
      <c r="G488">
        <v>0</v>
      </c>
      <c r="H488" s="2">
        <f>H487+$H$2*(Filter_Test[[#This Row],[debug'[0']]]-H487)</f>
        <v>1.1186396934138854</v>
      </c>
    </row>
    <row r="489" spans="1:8" x14ac:dyDescent="0.25">
      <c r="A489">
        <v>966</v>
      </c>
      <c r="B489">
        <v>1</v>
      </c>
      <c r="C489">
        <v>2</v>
      </c>
      <c r="D489">
        <v>0</v>
      </c>
      <c r="E489">
        <v>1</v>
      </c>
      <c r="F489">
        <v>0</v>
      </c>
      <c r="G489">
        <v>0</v>
      </c>
      <c r="H489" s="2">
        <f>H488+$H$2*(Filter_Test[[#This Row],[debug'[0']]]-H488)</f>
        <v>1.1074581657362892</v>
      </c>
    </row>
    <row r="490" spans="1:8" x14ac:dyDescent="0.25">
      <c r="A490">
        <v>968</v>
      </c>
      <c r="B490">
        <v>0</v>
      </c>
      <c r="C490">
        <v>1</v>
      </c>
      <c r="D490">
        <v>0</v>
      </c>
      <c r="E490">
        <v>1</v>
      </c>
      <c r="F490">
        <v>1</v>
      </c>
      <c r="G490">
        <v>0</v>
      </c>
      <c r="H490" s="2">
        <f>H489+$H$2*(Filter_Test[[#This Row],[debug'[0']]]-H489)</f>
        <v>1.0030826926072347</v>
      </c>
    </row>
    <row r="491" spans="1:8" x14ac:dyDescent="0.25">
      <c r="A491">
        <v>970</v>
      </c>
      <c r="B491">
        <v>0</v>
      </c>
      <c r="C491">
        <v>1</v>
      </c>
      <c r="D491">
        <v>0</v>
      </c>
      <c r="E491">
        <v>1</v>
      </c>
      <c r="F491">
        <v>1</v>
      </c>
      <c r="G491">
        <v>0</v>
      </c>
      <c r="H491" s="2">
        <f>H490+$H$2*(Filter_Test[[#This Row],[debug'[0']]]-H490)</f>
        <v>0.90854437606609595</v>
      </c>
    </row>
    <row r="492" spans="1:8" x14ac:dyDescent="0.25">
      <c r="A492">
        <v>972</v>
      </c>
      <c r="B492">
        <v>0</v>
      </c>
      <c r="C492">
        <v>1</v>
      </c>
      <c r="D492">
        <v>1</v>
      </c>
      <c r="E492">
        <v>1</v>
      </c>
      <c r="F492">
        <v>1</v>
      </c>
      <c r="G492">
        <v>0</v>
      </c>
      <c r="H492" s="2">
        <f>H491+$H$2*(Filter_Test[[#This Row],[debug'[0']]]-H491)</f>
        <v>0.82291608594680887</v>
      </c>
    </row>
    <row r="493" spans="1:8" x14ac:dyDescent="0.25">
      <c r="A493">
        <v>974</v>
      </c>
      <c r="B493">
        <v>0</v>
      </c>
      <c r="C493">
        <v>0</v>
      </c>
      <c r="D493">
        <v>1</v>
      </c>
      <c r="E493">
        <v>1</v>
      </c>
      <c r="F493">
        <v>1</v>
      </c>
      <c r="G493">
        <v>0</v>
      </c>
      <c r="H493" s="2">
        <f>H492+$H$2*(Filter_Test[[#This Row],[debug'[0']]]-H492)</f>
        <v>0.74535807204286808</v>
      </c>
    </row>
    <row r="494" spans="1:8" x14ac:dyDescent="0.25">
      <c r="A494">
        <v>976</v>
      </c>
      <c r="B494">
        <v>1</v>
      </c>
      <c r="C494">
        <v>0</v>
      </c>
      <c r="D494">
        <v>0</v>
      </c>
      <c r="E494">
        <v>1</v>
      </c>
      <c r="F494">
        <v>1</v>
      </c>
      <c r="G494">
        <v>0</v>
      </c>
      <c r="H494" s="2">
        <f>H493+$H$2*(Filter_Test[[#This Row],[debug'[0']]]-H493)</f>
        <v>0.76935750834785011</v>
      </c>
    </row>
    <row r="495" spans="1:8" x14ac:dyDescent="0.25">
      <c r="A495">
        <v>978</v>
      </c>
      <c r="B495">
        <v>0</v>
      </c>
      <c r="C495">
        <v>0</v>
      </c>
      <c r="D495">
        <v>0</v>
      </c>
      <c r="E495">
        <v>1</v>
      </c>
      <c r="F495">
        <v>1</v>
      </c>
      <c r="G495">
        <v>0</v>
      </c>
      <c r="H495" s="2">
        <f>H494+$H$2*(Filter_Test[[#This Row],[debug'[0']]]-H494)</f>
        <v>0.69684727146155745</v>
      </c>
    </row>
    <row r="496" spans="1:8" x14ac:dyDescent="0.25">
      <c r="A496">
        <v>980</v>
      </c>
      <c r="B496">
        <v>1</v>
      </c>
      <c r="C496">
        <v>0</v>
      </c>
      <c r="D496">
        <v>0</v>
      </c>
      <c r="E496">
        <v>1</v>
      </c>
      <c r="F496">
        <v>1</v>
      </c>
      <c r="G496">
        <v>0</v>
      </c>
      <c r="H496" s="2">
        <f>H495+$H$2*(Filter_Test[[#This Row],[debug'[0']]]-H495)</f>
        <v>0.72541874300831966</v>
      </c>
    </row>
    <row r="497" spans="1:8" x14ac:dyDescent="0.25">
      <c r="A497">
        <v>982</v>
      </c>
      <c r="B497">
        <v>0</v>
      </c>
      <c r="C497">
        <v>0</v>
      </c>
      <c r="D497">
        <v>0</v>
      </c>
      <c r="E497">
        <v>1</v>
      </c>
      <c r="F497">
        <v>1</v>
      </c>
      <c r="G497">
        <v>0</v>
      </c>
      <c r="H497" s="2">
        <f>H496+$H$2*(Filter_Test[[#This Row],[debug'[0']]]-H496)</f>
        <v>0.65704963719398124</v>
      </c>
    </row>
    <row r="498" spans="1:8" x14ac:dyDescent="0.25">
      <c r="A498">
        <v>984</v>
      </c>
      <c r="B498">
        <v>1</v>
      </c>
      <c r="C498">
        <v>0</v>
      </c>
      <c r="D498">
        <v>0</v>
      </c>
      <c r="E498">
        <v>1</v>
      </c>
      <c r="F498">
        <v>1</v>
      </c>
      <c r="G498">
        <v>0</v>
      </c>
      <c r="H498" s="2">
        <f>H497+$H$2*(Filter_Test[[#This Row],[debug'[0']]]-H497)</f>
        <v>0.68937194740410157</v>
      </c>
    </row>
    <row r="499" spans="1:8" x14ac:dyDescent="0.25">
      <c r="A499">
        <v>986</v>
      </c>
      <c r="B499">
        <v>0</v>
      </c>
      <c r="C499">
        <v>0</v>
      </c>
      <c r="D499">
        <v>0</v>
      </c>
      <c r="E499">
        <v>1</v>
      </c>
      <c r="F499">
        <v>1</v>
      </c>
      <c r="G499">
        <v>0</v>
      </c>
      <c r="H499" s="2">
        <f>H498+$H$2*(Filter_Test[[#This Row],[debug'[0']]]-H498)</f>
        <v>0.62440017203743314</v>
      </c>
    </row>
    <row r="500" spans="1:8" x14ac:dyDescent="0.25">
      <c r="A500">
        <v>988</v>
      </c>
      <c r="B500">
        <v>0</v>
      </c>
      <c r="C500">
        <v>0</v>
      </c>
      <c r="D500">
        <v>0</v>
      </c>
      <c r="E500">
        <v>1</v>
      </c>
      <c r="F500">
        <v>1</v>
      </c>
      <c r="G500">
        <v>0</v>
      </c>
      <c r="H500" s="2">
        <f>H499+$H$2*(Filter_Test[[#This Row],[debug'[0']]]-H499)</f>
        <v>0.56555184223624311</v>
      </c>
    </row>
    <row r="501" spans="1:8" x14ac:dyDescent="0.25">
      <c r="A501">
        <v>990</v>
      </c>
      <c r="B501">
        <v>0</v>
      </c>
      <c r="C501">
        <v>0</v>
      </c>
      <c r="D501">
        <v>0</v>
      </c>
      <c r="E501">
        <v>1</v>
      </c>
      <c r="F501">
        <v>1</v>
      </c>
      <c r="G501">
        <v>0</v>
      </c>
      <c r="H501" s="2">
        <f>H500+$H$2*(Filter_Test[[#This Row],[debug'[0']]]-H500)</f>
        <v>0.51224983685243641</v>
      </c>
    </row>
    <row r="502" spans="1:8" x14ac:dyDescent="0.25">
      <c r="A502">
        <v>992</v>
      </c>
      <c r="B502">
        <v>0</v>
      </c>
      <c r="C502">
        <v>0</v>
      </c>
      <c r="D502">
        <v>0</v>
      </c>
      <c r="E502">
        <v>1</v>
      </c>
      <c r="F502">
        <v>1</v>
      </c>
      <c r="G502">
        <v>0</v>
      </c>
      <c r="H502" s="2">
        <f>H501+$H$2*(Filter_Test[[#This Row],[debug'[0']]]-H501)</f>
        <v>0.46397142712469086</v>
      </c>
    </row>
    <row r="503" spans="1:8" x14ac:dyDescent="0.25">
      <c r="A503">
        <v>994</v>
      </c>
      <c r="B503">
        <v>0</v>
      </c>
      <c r="C503">
        <v>0</v>
      </c>
      <c r="D503">
        <v>0</v>
      </c>
      <c r="E503">
        <v>1</v>
      </c>
      <c r="F503">
        <v>1</v>
      </c>
      <c r="G503">
        <v>0</v>
      </c>
      <c r="H503" s="2">
        <f>H502+$H$2*(Filter_Test[[#This Row],[debug'[0']]]-H502)</f>
        <v>0.42024315031677584</v>
      </c>
    </row>
    <row r="504" spans="1:8" x14ac:dyDescent="0.25">
      <c r="A504">
        <v>996</v>
      </c>
      <c r="B504">
        <v>0</v>
      </c>
      <c r="C504">
        <v>-1</v>
      </c>
      <c r="D504">
        <v>0</v>
      </c>
      <c r="E504">
        <v>1</v>
      </c>
      <c r="F504">
        <v>1</v>
      </c>
      <c r="G504">
        <v>0</v>
      </c>
      <c r="H504" s="2">
        <f>H503+$H$2*(Filter_Test[[#This Row],[debug'[0']]]-H503)</f>
        <v>0.38063616650407739</v>
      </c>
    </row>
    <row r="505" spans="1:8" x14ac:dyDescent="0.25">
      <c r="A505">
        <v>998</v>
      </c>
      <c r="B505">
        <v>-1</v>
      </c>
      <c r="C505">
        <v>-1</v>
      </c>
      <c r="D505">
        <v>0</v>
      </c>
      <c r="E505">
        <v>1</v>
      </c>
      <c r="F505">
        <v>0</v>
      </c>
      <c r="G505">
        <v>0</v>
      </c>
      <c r="H505" s="2">
        <f>H504+$H$2*(Filter_Test[[#This Row],[debug'[0']]]-H504)</f>
        <v>0.25051427336498988</v>
      </c>
    </row>
    <row r="506" spans="1:8" x14ac:dyDescent="0.25">
      <c r="A506">
        <v>1000</v>
      </c>
      <c r="B506">
        <v>0</v>
      </c>
      <c r="C506">
        <v>-1</v>
      </c>
      <c r="D506">
        <v>0</v>
      </c>
      <c r="E506">
        <v>0</v>
      </c>
      <c r="F506">
        <v>0</v>
      </c>
      <c r="G506">
        <v>0</v>
      </c>
      <c r="H506" s="2">
        <f>H505+$H$2*(Filter_Test[[#This Row],[debug'[0']]]-H505)</f>
        <v>0.22690385934030477</v>
      </c>
    </row>
    <row r="507" spans="1:8" x14ac:dyDescent="0.25">
      <c r="A507">
        <v>1002</v>
      </c>
      <c r="B507">
        <v>-1</v>
      </c>
      <c r="C507">
        <v>-1</v>
      </c>
      <c r="D507">
        <v>0</v>
      </c>
      <c r="E507">
        <v>0</v>
      </c>
      <c r="F507">
        <v>0</v>
      </c>
      <c r="G507">
        <v>0</v>
      </c>
      <c r="H507" s="2">
        <f>H506+$H$2*(Filter_Test[[#This Row],[debug'[0']]]-H506)</f>
        <v>0.11127089480537079</v>
      </c>
    </row>
    <row r="508" spans="1:8" x14ac:dyDescent="0.25">
      <c r="A508">
        <v>1004</v>
      </c>
      <c r="B508">
        <v>-1</v>
      </c>
      <c r="C508">
        <v>-1</v>
      </c>
      <c r="D508">
        <v>0</v>
      </c>
      <c r="E508">
        <v>0</v>
      </c>
      <c r="F508">
        <v>0</v>
      </c>
      <c r="G508">
        <v>0</v>
      </c>
      <c r="H508" s="2">
        <f>H507+$H$2*(Filter_Test[[#This Row],[debug'[0']]]-H507)</f>
        <v>6.5360804273095346E-3</v>
      </c>
    </row>
    <row r="509" spans="1:8" x14ac:dyDescent="0.25">
      <c r="A509">
        <v>1006</v>
      </c>
      <c r="B509">
        <v>-1</v>
      </c>
      <c r="C509">
        <v>-1</v>
      </c>
      <c r="D509">
        <v>1</v>
      </c>
      <c r="E509">
        <v>0</v>
      </c>
      <c r="F509">
        <v>0</v>
      </c>
      <c r="G509">
        <v>0</v>
      </c>
      <c r="H509" s="2">
        <f>H508+$H$2*(Filter_Test[[#This Row],[debug'[0']]]-H508)</f>
        <v>-8.8327710247995489E-2</v>
      </c>
    </row>
    <row r="510" spans="1:8" x14ac:dyDescent="0.25">
      <c r="A510">
        <v>1008</v>
      </c>
      <c r="B510">
        <v>-1</v>
      </c>
      <c r="C510">
        <v>-1</v>
      </c>
      <c r="D510">
        <v>0</v>
      </c>
      <c r="E510">
        <v>0</v>
      </c>
      <c r="F510">
        <v>0</v>
      </c>
      <c r="G510">
        <v>0</v>
      </c>
      <c r="H510" s="2">
        <f>H509+$H$2*(Filter_Test[[#This Row],[debug'[0']]]-H509)</f>
        <v>-0.17425079928698395</v>
      </c>
    </row>
    <row r="511" spans="1:8" x14ac:dyDescent="0.25">
      <c r="A511">
        <v>1010</v>
      </c>
      <c r="B511">
        <v>0</v>
      </c>
      <c r="C511">
        <v>-2</v>
      </c>
      <c r="D511">
        <v>0</v>
      </c>
      <c r="E511">
        <v>0</v>
      </c>
      <c r="F511">
        <v>0</v>
      </c>
      <c r="G511">
        <v>0</v>
      </c>
      <c r="H511" s="2">
        <f>H510+$H$2*(Filter_Test[[#This Row],[debug'[0']]]-H510)</f>
        <v>-0.15782804835931979</v>
      </c>
    </row>
    <row r="512" spans="1:8" x14ac:dyDescent="0.25">
      <c r="A512">
        <v>1012</v>
      </c>
      <c r="B512">
        <v>0</v>
      </c>
      <c r="C512">
        <v>-1</v>
      </c>
      <c r="D512">
        <v>0</v>
      </c>
      <c r="E512">
        <v>0</v>
      </c>
      <c r="F512">
        <v>0</v>
      </c>
      <c r="G512">
        <v>0</v>
      </c>
      <c r="H512" s="2">
        <f>H511+$H$2*(Filter_Test[[#This Row],[debug'[0']]]-H511)</f>
        <v>-0.14295310524163818</v>
      </c>
    </row>
    <row r="513" spans="1:8" x14ac:dyDescent="0.25">
      <c r="A513">
        <v>1014</v>
      </c>
      <c r="B513">
        <v>0</v>
      </c>
      <c r="C513">
        <v>-1</v>
      </c>
      <c r="D513">
        <v>0</v>
      </c>
      <c r="E513">
        <v>0</v>
      </c>
      <c r="F513">
        <v>0</v>
      </c>
      <c r="G513">
        <v>0</v>
      </c>
      <c r="H513" s="2">
        <f>H512+$H$2*(Filter_Test[[#This Row],[debug'[0']]]-H512)</f>
        <v>-0.1294800924845888</v>
      </c>
    </row>
    <row r="514" spans="1:8" x14ac:dyDescent="0.25">
      <c r="A514">
        <v>1016</v>
      </c>
      <c r="B514">
        <v>0</v>
      </c>
      <c r="C514">
        <v>-1</v>
      </c>
      <c r="D514">
        <v>0</v>
      </c>
      <c r="E514">
        <v>0</v>
      </c>
      <c r="F514">
        <v>0</v>
      </c>
      <c r="G514">
        <v>0</v>
      </c>
      <c r="H514" s="2">
        <f>H513+$H$2*(Filter_Test[[#This Row],[debug'[0']]]-H513)</f>
        <v>-0.11727688126451746</v>
      </c>
    </row>
    <row r="515" spans="1:8" x14ac:dyDescent="0.25">
      <c r="A515">
        <v>1018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 s="2">
        <f>H514+$H$2*(Filter_Test[[#This Row],[debug'[0']]]-H514)</f>
        <v>-0.10622379560602155</v>
      </c>
    </row>
    <row r="516" spans="1:8" x14ac:dyDescent="0.25">
      <c r="A516">
        <v>1020</v>
      </c>
      <c r="B516">
        <v>0</v>
      </c>
      <c r="C516">
        <v>0</v>
      </c>
      <c r="D516">
        <v>0</v>
      </c>
      <c r="E516">
        <v>0</v>
      </c>
      <c r="F516">
        <v>-1</v>
      </c>
      <c r="G516">
        <v>0</v>
      </c>
      <c r="H516" s="2">
        <f>H515+$H$2*(Filter_Test[[#This Row],[debug'[0']]]-H515)</f>
        <v>-9.6212438728652511E-2</v>
      </c>
    </row>
    <row r="517" spans="1:8" x14ac:dyDescent="0.25">
      <c r="A517">
        <v>1022</v>
      </c>
      <c r="B517">
        <v>0</v>
      </c>
      <c r="C517">
        <v>0</v>
      </c>
      <c r="D517">
        <v>0</v>
      </c>
      <c r="E517">
        <v>0</v>
      </c>
      <c r="F517">
        <v>-1</v>
      </c>
      <c r="G517">
        <v>0</v>
      </c>
      <c r="H517" s="2">
        <f>H516+$H$2*(Filter_Test[[#This Row],[debug'[0']]]-H516)</f>
        <v>-8.7144630007835733E-2</v>
      </c>
    </row>
    <row r="518" spans="1:8" x14ac:dyDescent="0.25">
      <c r="A518">
        <v>1024</v>
      </c>
      <c r="B518">
        <v>-1</v>
      </c>
      <c r="C518">
        <v>0</v>
      </c>
      <c r="D518">
        <v>0</v>
      </c>
      <c r="E518">
        <v>0</v>
      </c>
      <c r="F518">
        <v>-1</v>
      </c>
      <c r="G518">
        <v>0</v>
      </c>
      <c r="H518" s="2">
        <f>H517+$H$2*(Filter_Test[[#This Row],[debug'[0']]]-H517)</f>
        <v>-0.17317922173255701</v>
      </c>
    </row>
    <row r="519" spans="1:8" x14ac:dyDescent="0.25">
      <c r="A519">
        <v>1026</v>
      </c>
      <c r="B519">
        <v>-1</v>
      </c>
      <c r="C519">
        <v>-1</v>
      </c>
      <c r="D519">
        <v>0</v>
      </c>
      <c r="E519">
        <v>0</v>
      </c>
      <c r="F519">
        <v>-1</v>
      </c>
      <c r="G519">
        <v>0</v>
      </c>
      <c r="H519" s="2">
        <f>H518+$H$2*(Filter_Test[[#This Row],[debug'[0']]]-H518)</f>
        <v>-0.25110524421776881</v>
      </c>
    </row>
    <row r="520" spans="1:8" x14ac:dyDescent="0.25">
      <c r="A520">
        <v>1028</v>
      </c>
      <c r="B520">
        <v>-1</v>
      </c>
      <c r="C520">
        <v>-1</v>
      </c>
      <c r="D520">
        <v>0</v>
      </c>
      <c r="E520">
        <v>0</v>
      </c>
      <c r="F520">
        <v>-1</v>
      </c>
      <c r="G520">
        <v>0</v>
      </c>
      <c r="H520" s="2">
        <f>H519+$H$2*(Filter_Test[[#This Row],[debug'[0']]]-H519)</f>
        <v>-0.32168691211009021</v>
      </c>
    </row>
    <row r="521" spans="1:8" x14ac:dyDescent="0.25">
      <c r="A521">
        <v>1030</v>
      </c>
      <c r="B521">
        <v>0</v>
      </c>
      <c r="C521">
        <v>-1</v>
      </c>
      <c r="D521">
        <v>0</v>
      </c>
      <c r="E521">
        <v>0</v>
      </c>
      <c r="F521">
        <v>-1</v>
      </c>
      <c r="G521">
        <v>0</v>
      </c>
      <c r="H521" s="2">
        <f>H520+$H$2*(Filter_Test[[#This Row],[debug'[0']]]-H520)</f>
        <v>-0.29136863491485887</v>
      </c>
    </row>
    <row r="522" spans="1:8" x14ac:dyDescent="0.25">
      <c r="A522">
        <v>1032</v>
      </c>
      <c r="B522">
        <v>0</v>
      </c>
      <c r="C522">
        <v>0</v>
      </c>
      <c r="D522">
        <v>0</v>
      </c>
      <c r="E522">
        <v>0</v>
      </c>
      <c r="F522">
        <v>-1</v>
      </c>
      <c r="G522">
        <v>0</v>
      </c>
      <c r="H522" s="2">
        <f>H521+$H$2*(Filter_Test[[#This Row],[debug'[0']]]-H521)</f>
        <v>-0.26390778802680864</v>
      </c>
    </row>
    <row r="523" spans="1:8" x14ac:dyDescent="0.25">
      <c r="A523">
        <v>1034</v>
      </c>
      <c r="B523">
        <v>0</v>
      </c>
      <c r="C523">
        <v>0</v>
      </c>
      <c r="D523">
        <v>0</v>
      </c>
      <c r="E523">
        <v>0</v>
      </c>
      <c r="F523">
        <v>-1</v>
      </c>
      <c r="G523">
        <v>0</v>
      </c>
      <c r="H523" s="2">
        <f>H522+$H$2*(Filter_Test[[#This Row],[debug'[0']]]-H522)</f>
        <v>-0.23903506498410401</v>
      </c>
    </row>
    <row r="524" spans="1:8" x14ac:dyDescent="0.25">
      <c r="A524">
        <v>1036</v>
      </c>
      <c r="B524">
        <v>0</v>
      </c>
      <c r="C524">
        <v>0</v>
      </c>
      <c r="D524">
        <v>1</v>
      </c>
      <c r="E524">
        <v>0</v>
      </c>
      <c r="F524">
        <v>-1</v>
      </c>
      <c r="G524">
        <v>0</v>
      </c>
      <c r="H524" s="2">
        <f>H523+$H$2*(Filter_Test[[#This Row],[debug'[0']]]-H523)</f>
        <v>-0.2165065408609714</v>
      </c>
    </row>
    <row r="525" spans="1:8" x14ac:dyDescent="0.25">
      <c r="A525">
        <v>1038</v>
      </c>
      <c r="B525">
        <v>0</v>
      </c>
      <c r="C525">
        <v>0</v>
      </c>
      <c r="D525">
        <v>1</v>
      </c>
      <c r="E525">
        <v>0</v>
      </c>
      <c r="F525">
        <v>-1</v>
      </c>
      <c r="G525">
        <v>0</v>
      </c>
      <c r="H525" s="2">
        <f>H524+$H$2*(Filter_Test[[#This Row],[debug'[0']]]-H524)</f>
        <v>-0.19610128011428241</v>
      </c>
    </row>
    <row r="526" spans="1:8" x14ac:dyDescent="0.25">
      <c r="A526">
        <v>1040</v>
      </c>
      <c r="B526">
        <v>0</v>
      </c>
      <c r="C526">
        <v>0</v>
      </c>
      <c r="D526">
        <v>0</v>
      </c>
      <c r="E526">
        <v>0</v>
      </c>
      <c r="F526">
        <v>-1</v>
      </c>
      <c r="G526">
        <v>0</v>
      </c>
      <c r="H526" s="2">
        <f>H525+$H$2*(Filter_Test[[#This Row],[debug'[0']]]-H525)</f>
        <v>-0.17761916988528489</v>
      </c>
    </row>
    <row r="527" spans="1:8" x14ac:dyDescent="0.25">
      <c r="A527">
        <v>1042</v>
      </c>
      <c r="B527">
        <v>0</v>
      </c>
      <c r="C527">
        <v>0</v>
      </c>
      <c r="D527">
        <v>0</v>
      </c>
      <c r="E527">
        <v>0</v>
      </c>
      <c r="F527">
        <v>-1</v>
      </c>
      <c r="G527">
        <v>0</v>
      </c>
      <c r="H527" s="2">
        <f>H526+$H$2*(Filter_Test[[#This Row],[debug'[0']]]-H526)</f>
        <v>-0.16087895750783504</v>
      </c>
    </row>
    <row r="528" spans="1:8" x14ac:dyDescent="0.25">
      <c r="A528">
        <v>1044</v>
      </c>
      <c r="B528">
        <v>0</v>
      </c>
      <c r="C528">
        <v>1</v>
      </c>
      <c r="D528">
        <v>0</v>
      </c>
      <c r="E528">
        <v>0</v>
      </c>
      <c r="F528">
        <v>-1</v>
      </c>
      <c r="G528">
        <v>0</v>
      </c>
      <c r="H528" s="2">
        <f>H527+$H$2*(Filter_Test[[#This Row],[debug'[0']]]-H527)</f>
        <v>-0.14571647297712106</v>
      </c>
    </row>
    <row r="529" spans="1:8" x14ac:dyDescent="0.25">
      <c r="A529">
        <v>1046</v>
      </c>
      <c r="B529">
        <v>0</v>
      </c>
      <c r="C529">
        <v>1</v>
      </c>
      <c r="D529">
        <v>0</v>
      </c>
      <c r="E529">
        <v>0</v>
      </c>
      <c r="F529">
        <v>0</v>
      </c>
      <c r="G529">
        <v>0</v>
      </c>
      <c r="H529" s="2">
        <f>H528+$H$2*(Filter_Test[[#This Row],[debug'[0']]]-H528)</f>
        <v>-0.1319830189467629</v>
      </c>
    </row>
    <row r="530" spans="1:8" x14ac:dyDescent="0.25">
      <c r="A530">
        <v>1048</v>
      </c>
      <c r="B530">
        <v>0</v>
      </c>
      <c r="C530">
        <v>2</v>
      </c>
      <c r="D530">
        <v>0</v>
      </c>
      <c r="E530">
        <v>0</v>
      </c>
      <c r="F530">
        <v>0</v>
      </c>
      <c r="G530">
        <v>0</v>
      </c>
      <c r="H530" s="2">
        <f>H529+$H$2*(Filter_Test[[#This Row],[debug'[0']]]-H529)</f>
        <v>-0.11954391246511031</v>
      </c>
    </row>
    <row r="531" spans="1:8" x14ac:dyDescent="0.25">
      <c r="A531">
        <v>1050</v>
      </c>
      <c r="B531">
        <v>0</v>
      </c>
      <c r="C531">
        <v>2</v>
      </c>
      <c r="D531">
        <v>0</v>
      </c>
      <c r="E531">
        <v>0</v>
      </c>
      <c r="F531">
        <v>0</v>
      </c>
      <c r="G531">
        <v>0</v>
      </c>
      <c r="H531" s="2">
        <f>H530+$H$2*(Filter_Test[[#This Row],[debug'[0']]]-H530)</f>
        <v>-0.10827716414965716</v>
      </c>
    </row>
    <row r="532" spans="1:8" x14ac:dyDescent="0.25">
      <c r="A532">
        <v>1052</v>
      </c>
      <c r="B532">
        <v>0</v>
      </c>
      <c r="C532">
        <v>2</v>
      </c>
      <c r="D532">
        <v>0</v>
      </c>
      <c r="E532">
        <v>0</v>
      </c>
      <c r="F532">
        <v>0</v>
      </c>
      <c r="G532">
        <v>0</v>
      </c>
      <c r="H532" s="2">
        <f>H531+$H$2*(Filter_Test[[#This Row],[debug'[0']]]-H531)</f>
        <v>-9.8072281846334181E-2</v>
      </c>
    </row>
    <row r="533" spans="1:8" x14ac:dyDescent="0.25">
      <c r="A533">
        <v>1054</v>
      </c>
      <c r="B533">
        <v>-1</v>
      </c>
      <c r="C533">
        <v>2</v>
      </c>
      <c r="D533">
        <v>0</v>
      </c>
      <c r="E533">
        <v>0</v>
      </c>
      <c r="F533">
        <v>0</v>
      </c>
      <c r="G533">
        <v>0</v>
      </c>
      <c r="H533" s="2">
        <f>H532+$H$2*(Filter_Test[[#This Row],[debug'[0']]]-H532)</f>
        <v>-0.18307696664895104</v>
      </c>
    </row>
    <row r="534" spans="1:8" x14ac:dyDescent="0.25">
      <c r="A534">
        <v>1056</v>
      </c>
      <c r="B534">
        <v>-1</v>
      </c>
      <c r="C534">
        <v>2</v>
      </c>
      <c r="D534">
        <v>0</v>
      </c>
      <c r="E534">
        <v>0</v>
      </c>
      <c r="F534">
        <v>0</v>
      </c>
      <c r="G534">
        <v>0</v>
      </c>
      <c r="H534" s="2">
        <f>H533+$H$2*(Filter_Test[[#This Row],[debug'[0']]]-H533)</f>
        <v>-0.26007014865266942</v>
      </c>
    </row>
    <row r="535" spans="1:8" x14ac:dyDescent="0.25">
      <c r="A535">
        <v>1058</v>
      </c>
      <c r="B535">
        <v>-1</v>
      </c>
      <c r="C535">
        <v>2</v>
      </c>
      <c r="D535">
        <v>0</v>
      </c>
      <c r="E535">
        <v>0</v>
      </c>
      <c r="F535">
        <v>0</v>
      </c>
      <c r="G535">
        <v>0</v>
      </c>
      <c r="H535" s="2">
        <f>H534+$H$2*(Filter_Test[[#This Row],[debug'[0']]]-H534)</f>
        <v>-0.32980689420760623</v>
      </c>
    </row>
    <row r="536" spans="1:8" x14ac:dyDescent="0.25">
      <c r="A536">
        <v>1060</v>
      </c>
      <c r="B536">
        <v>-1</v>
      </c>
      <c r="C536">
        <v>1</v>
      </c>
      <c r="D536">
        <v>0</v>
      </c>
      <c r="E536">
        <v>0</v>
      </c>
      <c r="F536">
        <v>0</v>
      </c>
      <c r="G536">
        <v>0</v>
      </c>
      <c r="H536" s="2">
        <f>H535+$H$2*(Filter_Test[[#This Row],[debug'[0']]]-H535)</f>
        <v>-0.39297110633692356</v>
      </c>
    </row>
    <row r="537" spans="1:8" x14ac:dyDescent="0.25">
      <c r="A537">
        <v>1062</v>
      </c>
      <c r="B537">
        <v>-1</v>
      </c>
      <c r="C537">
        <v>1</v>
      </c>
      <c r="D537">
        <v>0</v>
      </c>
      <c r="E537">
        <v>0</v>
      </c>
      <c r="F537">
        <v>0</v>
      </c>
      <c r="G537">
        <v>0</v>
      </c>
      <c r="H537" s="2">
        <f>H536+$H$2*(Filter_Test[[#This Row],[debug'[0']]]-H536)</f>
        <v>-0.45018223172238336</v>
      </c>
    </row>
    <row r="538" spans="1:8" x14ac:dyDescent="0.25">
      <c r="A538">
        <v>1064</v>
      </c>
      <c r="B538">
        <v>-1</v>
      </c>
      <c r="C538">
        <v>0</v>
      </c>
      <c r="D538">
        <v>0</v>
      </c>
      <c r="E538">
        <v>0</v>
      </c>
      <c r="F538">
        <v>0</v>
      </c>
      <c r="G538">
        <v>0</v>
      </c>
      <c r="H538" s="2">
        <f>H537+$H$2*(Filter_Test[[#This Row],[debug'[0']]]-H537)</f>
        <v>-0.50200133557140625</v>
      </c>
    </row>
    <row r="539" spans="1:8" x14ac:dyDescent="0.25">
      <c r="A539">
        <v>1066</v>
      </c>
      <c r="B539">
        <v>-2</v>
      </c>
      <c r="C539">
        <v>0</v>
      </c>
      <c r="D539">
        <v>0</v>
      </c>
      <c r="E539">
        <v>0</v>
      </c>
      <c r="F539">
        <v>1</v>
      </c>
      <c r="G539">
        <v>0</v>
      </c>
      <c r="H539" s="2">
        <f>H538+$H$2*(Filter_Test[[#This Row],[debug'[0']]]-H538)</f>
        <v>-0.64318438354909202</v>
      </c>
    </row>
    <row r="540" spans="1:8" x14ac:dyDescent="0.25">
      <c r="A540">
        <v>1068</v>
      </c>
      <c r="B540">
        <v>-1</v>
      </c>
      <c r="C540">
        <v>0</v>
      </c>
      <c r="D540">
        <v>0</v>
      </c>
      <c r="E540">
        <v>0</v>
      </c>
      <c r="F540">
        <v>1</v>
      </c>
      <c r="G540">
        <v>0</v>
      </c>
      <c r="H540" s="2">
        <f>H539+$H$2*(Filter_Test[[#This Row],[debug'[0']]]-H539)</f>
        <v>-0.67681346312894064</v>
      </c>
    </row>
    <row r="541" spans="1:8" x14ac:dyDescent="0.25">
      <c r="A541">
        <v>1070</v>
      </c>
      <c r="B541">
        <v>-1</v>
      </c>
      <c r="C541">
        <v>0</v>
      </c>
      <c r="D541">
        <v>0</v>
      </c>
      <c r="E541">
        <v>0</v>
      </c>
      <c r="F541">
        <v>1</v>
      </c>
      <c r="G541">
        <v>0</v>
      </c>
      <c r="H541" s="2">
        <f>H540+$H$2*(Filter_Test[[#This Row],[debug'[0']]]-H540)</f>
        <v>-0.7072730766281381</v>
      </c>
    </row>
    <row r="542" spans="1:8" x14ac:dyDescent="0.25">
      <c r="A542">
        <v>1072</v>
      </c>
      <c r="B542">
        <v>-2</v>
      </c>
      <c r="C542">
        <v>0</v>
      </c>
      <c r="D542">
        <v>0</v>
      </c>
      <c r="E542">
        <v>0</v>
      </c>
      <c r="F542">
        <v>1</v>
      </c>
      <c r="G542">
        <v>0</v>
      </c>
      <c r="H542" s="2">
        <f>H541+$H$2*(Filter_Test[[#This Row],[debug'[0']]]-H541)</f>
        <v>-0.82910971879502138</v>
      </c>
    </row>
    <row r="543" spans="1:8" x14ac:dyDescent="0.25">
      <c r="A543">
        <v>1074</v>
      </c>
      <c r="B543">
        <v>-1</v>
      </c>
      <c r="C543">
        <v>0</v>
      </c>
      <c r="D543">
        <v>0</v>
      </c>
      <c r="E543">
        <v>0</v>
      </c>
      <c r="F543">
        <v>1</v>
      </c>
      <c r="G543">
        <v>0</v>
      </c>
      <c r="H543" s="2">
        <f>H542+$H$2*(Filter_Test[[#This Row],[debug'[0']]]-H542)</f>
        <v>-0.84521574835512503</v>
      </c>
    </row>
    <row r="544" spans="1:8" x14ac:dyDescent="0.25">
      <c r="A544">
        <v>1076</v>
      </c>
      <c r="B544">
        <v>-2</v>
      </c>
      <c r="C544">
        <v>0</v>
      </c>
      <c r="D544">
        <v>0</v>
      </c>
      <c r="E544">
        <v>-1</v>
      </c>
      <c r="F544">
        <v>1</v>
      </c>
      <c r="G544">
        <v>0</v>
      </c>
      <c r="H544" s="2">
        <f>H543+$H$2*(Filter_Test[[#This Row],[debug'[0']]]-H543)</f>
        <v>-0.9540515999985868</v>
      </c>
    </row>
    <row r="545" spans="1:8" x14ac:dyDescent="0.25">
      <c r="A545">
        <v>1078</v>
      </c>
      <c r="B545">
        <v>-1</v>
      </c>
      <c r="C545">
        <v>-1</v>
      </c>
      <c r="D545">
        <v>0</v>
      </c>
      <c r="E545">
        <v>-1</v>
      </c>
      <c r="F545">
        <v>1</v>
      </c>
      <c r="G545">
        <v>0</v>
      </c>
      <c r="H545" s="2">
        <f>H544+$H$2*(Filter_Test[[#This Row],[debug'[0']]]-H544)</f>
        <v>-0.95838213467524613</v>
      </c>
    </row>
    <row r="546" spans="1:8" x14ac:dyDescent="0.25">
      <c r="A546">
        <v>1080</v>
      </c>
      <c r="B546">
        <v>-1</v>
      </c>
      <c r="C546">
        <v>0</v>
      </c>
      <c r="D546">
        <v>0</v>
      </c>
      <c r="E546">
        <v>-1</v>
      </c>
      <c r="F546">
        <v>1</v>
      </c>
      <c r="G546">
        <v>0</v>
      </c>
      <c r="H546" s="2">
        <f>H545+$H$2*(Filter_Test[[#This Row],[debug'[0']]]-H545)</f>
        <v>-0.96230452607411621</v>
      </c>
    </row>
    <row r="547" spans="1:8" x14ac:dyDescent="0.25">
      <c r="A547">
        <v>1082</v>
      </c>
      <c r="B547">
        <v>-1</v>
      </c>
      <c r="C547">
        <v>0</v>
      </c>
      <c r="D547">
        <v>0</v>
      </c>
      <c r="E547">
        <v>-1</v>
      </c>
      <c r="F547">
        <v>1</v>
      </c>
      <c r="G547">
        <v>0</v>
      </c>
      <c r="H547" s="2">
        <f>H546+$H$2*(Filter_Test[[#This Row],[debug'[0']]]-H546)</f>
        <v>-0.96585724079289048</v>
      </c>
    </row>
    <row r="548" spans="1:8" x14ac:dyDescent="0.25">
      <c r="A548">
        <v>1084</v>
      </c>
      <c r="B548">
        <v>-1</v>
      </c>
      <c r="C548">
        <v>0</v>
      </c>
      <c r="D548">
        <v>0</v>
      </c>
      <c r="E548">
        <v>-1</v>
      </c>
      <c r="F548">
        <v>1</v>
      </c>
      <c r="G548">
        <v>0</v>
      </c>
      <c r="H548" s="2">
        <f>H547+$H$2*(Filter_Test[[#This Row],[debug'[0']]]-H547)</f>
        <v>-0.96907512003784069</v>
      </c>
    </row>
    <row r="549" spans="1:8" x14ac:dyDescent="0.25">
      <c r="A549">
        <v>1086</v>
      </c>
      <c r="B549">
        <v>-1</v>
      </c>
      <c r="C549">
        <v>0</v>
      </c>
      <c r="D549">
        <v>0</v>
      </c>
      <c r="E549">
        <v>-1</v>
      </c>
      <c r="F549">
        <v>1</v>
      </c>
      <c r="G549">
        <v>0</v>
      </c>
      <c r="H549" s="2">
        <f>H548+$H$2*(Filter_Test[[#This Row],[debug'[0']]]-H548)</f>
        <v>-0.97198972130890871</v>
      </c>
    </row>
    <row r="550" spans="1:8" x14ac:dyDescent="0.25">
      <c r="A550">
        <v>1088</v>
      </c>
      <c r="B550">
        <v>-1</v>
      </c>
      <c r="C550">
        <v>0</v>
      </c>
      <c r="D550">
        <v>0</v>
      </c>
      <c r="E550">
        <v>-1</v>
      </c>
      <c r="F550">
        <v>1</v>
      </c>
      <c r="G550">
        <v>0</v>
      </c>
      <c r="H550" s="2">
        <f>H549+$H$2*(Filter_Test[[#This Row],[debug'[0']]]-H549)</f>
        <v>-0.97462962788173679</v>
      </c>
    </row>
    <row r="551" spans="1:8" x14ac:dyDescent="0.25">
      <c r="A551">
        <v>1090</v>
      </c>
      <c r="B551">
        <v>-1</v>
      </c>
      <c r="C551">
        <v>-1</v>
      </c>
      <c r="D551">
        <v>0</v>
      </c>
      <c r="E551">
        <v>-1</v>
      </c>
      <c r="F551">
        <v>0</v>
      </c>
      <c r="G551">
        <v>0</v>
      </c>
      <c r="H551" s="2">
        <f>H550+$H$2*(Filter_Test[[#This Row],[debug'[0']]]-H550)</f>
        <v>-0.97702072912170401</v>
      </c>
    </row>
    <row r="552" spans="1:8" x14ac:dyDescent="0.25">
      <c r="A552">
        <v>1092</v>
      </c>
      <c r="B552">
        <v>-1</v>
      </c>
      <c r="C552">
        <v>0</v>
      </c>
      <c r="D552">
        <v>0</v>
      </c>
      <c r="E552">
        <v>-1</v>
      </c>
      <c r="F552">
        <v>0</v>
      </c>
      <c r="G552">
        <v>0</v>
      </c>
      <c r="H552" s="2">
        <f>H551+$H$2*(Filter_Test[[#This Row],[debug'[0']]]-H551)</f>
        <v>-0.9791864743789872</v>
      </c>
    </row>
    <row r="553" spans="1:8" x14ac:dyDescent="0.25">
      <c r="A553">
        <v>1094</v>
      </c>
      <c r="B553">
        <v>-1</v>
      </c>
      <c r="C553">
        <v>-2</v>
      </c>
      <c r="D553">
        <v>0</v>
      </c>
      <c r="E553">
        <v>-1</v>
      </c>
      <c r="F553">
        <v>0</v>
      </c>
      <c r="G553">
        <v>0</v>
      </c>
      <c r="H553" s="2">
        <f>H552+$H$2*(Filter_Test[[#This Row],[debug'[0']]]-H552)</f>
        <v>-0.98114810295457555</v>
      </c>
    </row>
    <row r="554" spans="1:8" x14ac:dyDescent="0.25">
      <c r="A554">
        <v>1096</v>
      </c>
      <c r="B554">
        <v>-1</v>
      </c>
      <c r="C554">
        <v>-2</v>
      </c>
      <c r="D554">
        <v>0</v>
      </c>
      <c r="E554">
        <v>-1</v>
      </c>
      <c r="F554">
        <v>0</v>
      </c>
      <c r="G554">
        <v>0</v>
      </c>
      <c r="H554" s="2">
        <f>H553+$H$2*(Filter_Test[[#This Row],[debug'[0']]]-H553)</f>
        <v>-0.9829248523924996</v>
      </c>
    </row>
    <row r="555" spans="1:8" x14ac:dyDescent="0.25">
      <c r="A555">
        <v>1098</v>
      </c>
      <c r="B555">
        <v>-1</v>
      </c>
      <c r="C555">
        <v>-2</v>
      </c>
      <c r="D555">
        <v>0</v>
      </c>
      <c r="E555">
        <v>-1</v>
      </c>
      <c r="F555">
        <v>0</v>
      </c>
      <c r="G555">
        <v>0</v>
      </c>
      <c r="H555" s="2">
        <f>H554+$H$2*(Filter_Test[[#This Row],[debug'[0']]]-H554)</f>
        <v>-0.98453414714098009</v>
      </c>
    </row>
    <row r="556" spans="1:8" x14ac:dyDescent="0.25">
      <c r="A556">
        <v>1100</v>
      </c>
      <c r="B556">
        <v>-1</v>
      </c>
      <c r="C556">
        <v>-2</v>
      </c>
      <c r="D556">
        <v>0</v>
      </c>
      <c r="E556">
        <v>-1</v>
      </c>
      <c r="F556">
        <v>0</v>
      </c>
      <c r="G556">
        <v>0</v>
      </c>
      <c r="H556" s="2">
        <f>H555+$H$2*(Filter_Test[[#This Row],[debug'[0']]]-H555)</f>
        <v>-0.98599176943268196</v>
      </c>
    </row>
    <row r="557" spans="1:8" x14ac:dyDescent="0.25">
      <c r="A557">
        <v>1102</v>
      </c>
      <c r="B557">
        <v>-1</v>
      </c>
      <c r="C557">
        <v>-2</v>
      </c>
      <c r="D557">
        <v>0</v>
      </c>
      <c r="E557">
        <v>-1</v>
      </c>
      <c r="F557">
        <v>0</v>
      </c>
      <c r="G557">
        <v>0</v>
      </c>
      <c r="H557" s="2">
        <f>H556+$H$2*(Filter_Test[[#This Row],[debug'[0']]]-H556)</f>
        <v>-0.98731201405988434</v>
      </c>
    </row>
    <row r="558" spans="1:8" x14ac:dyDescent="0.25">
      <c r="A558">
        <v>1104</v>
      </c>
      <c r="B558">
        <v>-1</v>
      </c>
      <c r="C558">
        <v>-1</v>
      </c>
      <c r="D558">
        <v>0</v>
      </c>
      <c r="E558">
        <v>-1</v>
      </c>
      <c r="F558">
        <v>0</v>
      </c>
      <c r="G558">
        <v>0</v>
      </c>
      <c r="H558" s="2">
        <f>H557+$H$2*(Filter_Test[[#This Row],[debug'[0']]]-H557)</f>
        <v>-0.98850782856243391</v>
      </c>
    </row>
    <row r="559" spans="1:8" x14ac:dyDescent="0.25">
      <c r="A559">
        <v>1106</v>
      </c>
      <c r="B559">
        <v>0</v>
      </c>
      <c r="C559">
        <v>-1</v>
      </c>
      <c r="D559">
        <v>0</v>
      </c>
      <c r="E559">
        <v>-1</v>
      </c>
      <c r="F559">
        <v>0</v>
      </c>
      <c r="G559">
        <v>0</v>
      </c>
      <c r="H559" s="2">
        <f>H558+$H$2*(Filter_Test[[#This Row],[debug'[0']]]-H558)</f>
        <v>-0.89534316059560171</v>
      </c>
    </row>
    <row r="560" spans="1:8" x14ac:dyDescent="0.25">
      <c r="A560">
        <v>1108</v>
      </c>
      <c r="B560">
        <v>-1</v>
      </c>
      <c r="C560">
        <v>-1</v>
      </c>
      <c r="D560">
        <v>0</v>
      </c>
      <c r="E560">
        <v>-1</v>
      </c>
      <c r="F560">
        <v>0</v>
      </c>
      <c r="G560">
        <v>0</v>
      </c>
      <c r="H560" s="2">
        <f>H559+$H$2*(Filter_Test[[#This Row],[debug'[0']]]-H559)</f>
        <v>-0.90520683533022528</v>
      </c>
    </row>
    <row r="561" spans="1:8" x14ac:dyDescent="0.25">
      <c r="A561">
        <v>1110</v>
      </c>
      <c r="B561">
        <v>0</v>
      </c>
      <c r="C561">
        <v>-1</v>
      </c>
      <c r="D561">
        <v>0</v>
      </c>
      <c r="E561">
        <v>-1</v>
      </c>
      <c r="F561">
        <v>0</v>
      </c>
      <c r="G561">
        <v>0</v>
      </c>
      <c r="H561" s="2">
        <f>H560+$H$2*(Filter_Test[[#This Row],[debug'[0']]]-H560)</f>
        <v>-0.81989310101464419</v>
      </c>
    </row>
    <row r="562" spans="1:8" x14ac:dyDescent="0.25">
      <c r="A562">
        <v>1112</v>
      </c>
      <c r="B562">
        <v>0</v>
      </c>
      <c r="C562">
        <v>-1</v>
      </c>
      <c r="D562">
        <v>0</v>
      </c>
      <c r="E562">
        <v>-1</v>
      </c>
      <c r="F562">
        <v>-1</v>
      </c>
      <c r="G562">
        <v>0</v>
      </c>
      <c r="H562" s="2">
        <f>H561+$H$2*(Filter_Test[[#This Row],[debug'[0']]]-H561)</f>
        <v>-0.74261999672834733</v>
      </c>
    </row>
    <row r="563" spans="1:8" x14ac:dyDescent="0.25">
      <c r="A563">
        <v>1114</v>
      </c>
      <c r="B563">
        <v>0</v>
      </c>
      <c r="C563">
        <v>0</v>
      </c>
      <c r="D563">
        <v>0</v>
      </c>
      <c r="E563">
        <v>-1</v>
      </c>
      <c r="F563">
        <v>-1</v>
      </c>
      <c r="G563">
        <v>0</v>
      </c>
      <c r="H563" s="2">
        <f>H562+$H$2*(Filter_Test[[#This Row],[debug'[0']]]-H562)</f>
        <v>-0.67262971094442781</v>
      </c>
    </row>
    <row r="564" spans="1:8" x14ac:dyDescent="0.25">
      <c r="A564">
        <v>1116</v>
      </c>
      <c r="B564">
        <v>0</v>
      </c>
      <c r="C564">
        <v>0</v>
      </c>
      <c r="D564">
        <v>0</v>
      </c>
      <c r="E564">
        <v>-1</v>
      </c>
      <c r="F564">
        <v>-1</v>
      </c>
      <c r="G564">
        <v>0</v>
      </c>
      <c r="H564" s="2">
        <f>H563+$H$2*(Filter_Test[[#This Row],[debug'[0']]]-H563)</f>
        <v>-0.60923585418975057</v>
      </c>
    </row>
    <row r="565" spans="1:8" x14ac:dyDescent="0.25">
      <c r="A565">
        <v>1118</v>
      </c>
      <c r="B565">
        <v>0</v>
      </c>
      <c r="C565">
        <v>0</v>
      </c>
      <c r="D565">
        <v>0</v>
      </c>
      <c r="E565">
        <v>-1</v>
      </c>
      <c r="F565">
        <v>-1</v>
      </c>
      <c r="G565">
        <v>0</v>
      </c>
      <c r="H565" s="2">
        <f>H564+$H$2*(Filter_Test[[#This Row],[debug'[0']]]-H564)</f>
        <v>-0.55181672767496992</v>
      </c>
    </row>
    <row r="566" spans="1:8" x14ac:dyDescent="0.25">
      <c r="A566">
        <v>1120</v>
      </c>
      <c r="B566">
        <v>0</v>
      </c>
      <c r="C566">
        <v>0</v>
      </c>
      <c r="D566">
        <v>1</v>
      </c>
      <c r="E566">
        <v>-1</v>
      </c>
      <c r="F566">
        <v>-1</v>
      </c>
      <c r="G566">
        <v>0</v>
      </c>
      <c r="H566" s="2">
        <f>H565+$H$2*(Filter_Test[[#This Row],[debug'[0']]]-H565)</f>
        <v>-0.4998092263412206</v>
      </c>
    </row>
    <row r="567" spans="1:8" x14ac:dyDescent="0.25">
      <c r="A567">
        <v>1122</v>
      </c>
      <c r="B567">
        <v>0</v>
      </c>
      <c r="C567">
        <v>0</v>
      </c>
      <c r="D567">
        <v>1</v>
      </c>
      <c r="E567">
        <v>-1</v>
      </c>
      <c r="F567">
        <v>-1</v>
      </c>
      <c r="G567">
        <v>0</v>
      </c>
      <c r="H567" s="2">
        <f>H566+$H$2*(Filter_Test[[#This Row],[debug'[0']]]-H566)</f>
        <v>-0.45270331653112128</v>
      </c>
    </row>
    <row r="568" spans="1:8" x14ac:dyDescent="0.25">
      <c r="A568">
        <v>1124</v>
      </c>
      <c r="B568">
        <v>0</v>
      </c>
      <c r="C568">
        <v>0</v>
      </c>
      <c r="D568">
        <v>1</v>
      </c>
      <c r="E568">
        <v>-1</v>
      </c>
      <c r="F568">
        <v>-1</v>
      </c>
      <c r="G568">
        <v>0</v>
      </c>
      <c r="H568" s="2">
        <f>H567+$H$2*(Filter_Test[[#This Row],[debug'[0']]]-H567)</f>
        <v>-0.41003703412702414</v>
      </c>
    </row>
    <row r="569" spans="1:8" x14ac:dyDescent="0.25">
      <c r="A569">
        <v>1126</v>
      </c>
      <c r="B569">
        <v>0</v>
      </c>
      <c r="C569">
        <v>0</v>
      </c>
      <c r="D569">
        <v>0</v>
      </c>
      <c r="E569">
        <v>-1</v>
      </c>
      <c r="F569">
        <v>-1</v>
      </c>
      <c r="G569">
        <v>0</v>
      </c>
      <c r="H569" s="2">
        <f>H568+$H$2*(Filter_Test[[#This Row],[debug'[0']]]-H568)</f>
        <v>-0.37139195410362796</v>
      </c>
    </row>
    <row r="570" spans="1:8" x14ac:dyDescent="0.25">
      <c r="A570">
        <v>1128</v>
      </c>
      <c r="B570">
        <v>0</v>
      </c>
      <c r="C570">
        <v>0</v>
      </c>
      <c r="D570">
        <v>0</v>
      </c>
      <c r="E570">
        <v>-1</v>
      </c>
      <c r="F570">
        <v>-1</v>
      </c>
      <c r="G570">
        <v>0</v>
      </c>
      <c r="H570" s="2">
        <f>H569+$H$2*(Filter_Test[[#This Row],[debug'[0']]]-H569)</f>
        <v>-0.33638908706519849</v>
      </c>
    </row>
    <row r="571" spans="1:8" x14ac:dyDescent="0.25">
      <c r="A571">
        <v>1130</v>
      </c>
      <c r="B571">
        <v>0</v>
      </c>
      <c r="C571">
        <v>0</v>
      </c>
      <c r="D571">
        <v>0</v>
      </c>
      <c r="E571">
        <v>-1</v>
      </c>
      <c r="F571">
        <v>-1</v>
      </c>
      <c r="G571">
        <v>0</v>
      </c>
      <c r="H571" s="2">
        <f>H570+$H$2*(Filter_Test[[#This Row],[debug'[0']]]-H570)</f>
        <v>-0.30468516252504435</v>
      </c>
    </row>
    <row r="572" spans="1:8" x14ac:dyDescent="0.25">
      <c r="A572">
        <v>1132</v>
      </c>
      <c r="B572">
        <v>0</v>
      </c>
      <c r="C572">
        <v>0</v>
      </c>
      <c r="D572">
        <v>0</v>
      </c>
      <c r="E572">
        <v>-1</v>
      </c>
      <c r="F572">
        <v>-1</v>
      </c>
      <c r="G572">
        <v>0</v>
      </c>
      <c r="H572" s="2">
        <f>H571+$H$2*(Filter_Test[[#This Row],[debug'[0']]]-H571)</f>
        <v>-0.27596926247764964</v>
      </c>
    </row>
    <row r="573" spans="1:8" x14ac:dyDescent="0.25">
      <c r="A573">
        <v>1134</v>
      </c>
      <c r="B573">
        <v>-1</v>
      </c>
      <c r="C573">
        <v>0</v>
      </c>
      <c r="D573">
        <v>0</v>
      </c>
      <c r="E573">
        <v>-1</v>
      </c>
      <c r="F573">
        <v>-1</v>
      </c>
      <c r="G573">
        <v>0</v>
      </c>
      <c r="H573" s="2">
        <f>H572+$H$2*(Filter_Test[[#This Row],[debug'[0']]]-H572)</f>
        <v>-0.34420755185685209</v>
      </c>
    </row>
    <row r="574" spans="1:8" x14ac:dyDescent="0.25">
      <c r="A574">
        <v>1136</v>
      </c>
      <c r="B574">
        <v>-1</v>
      </c>
      <c r="C574">
        <v>0</v>
      </c>
      <c r="D574">
        <v>0</v>
      </c>
      <c r="E574">
        <v>-1</v>
      </c>
      <c r="F574">
        <v>-1</v>
      </c>
      <c r="G574">
        <v>0</v>
      </c>
      <c r="H574" s="2">
        <f>H573+$H$2*(Filter_Test[[#This Row],[debug'[0']]]-H573)</f>
        <v>-0.40601453397783743</v>
      </c>
    </row>
    <row r="575" spans="1:8" x14ac:dyDescent="0.25">
      <c r="A575">
        <v>1138</v>
      </c>
      <c r="B575">
        <v>-1</v>
      </c>
      <c r="C575">
        <v>1</v>
      </c>
      <c r="D575">
        <v>0</v>
      </c>
      <c r="E575">
        <v>-1</v>
      </c>
      <c r="F575">
        <v>0</v>
      </c>
      <c r="G575">
        <v>0</v>
      </c>
      <c r="H575" s="2">
        <f>H574+$H$2*(Filter_Test[[#This Row],[debug'[0']]]-H574)</f>
        <v>-0.46199634526966749</v>
      </c>
    </row>
    <row r="576" spans="1:8" x14ac:dyDescent="0.25">
      <c r="A576">
        <v>1140</v>
      </c>
      <c r="B576">
        <v>-1</v>
      </c>
      <c r="C576">
        <v>1</v>
      </c>
      <c r="D576">
        <v>0</v>
      </c>
      <c r="E576">
        <v>0</v>
      </c>
      <c r="F576">
        <v>0</v>
      </c>
      <c r="G576">
        <v>0</v>
      </c>
      <c r="H576" s="2">
        <f>H575+$H$2*(Filter_Test[[#This Row],[debug'[0']]]-H575)</f>
        <v>-0.51270199514882564</v>
      </c>
    </row>
    <row r="577" spans="1:8" x14ac:dyDescent="0.25">
      <c r="A577">
        <v>1142</v>
      </c>
      <c r="B577">
        <v>-1</v>
      </c>
      <c r="C577">
        <v>2</v>
      </c>
      <c r="D577">
        <v>0</v>
      </c>
      <c r="E577">
        <v>0</v>
      </c>
      <c r="F577">
        <v>0</v>
      </c>
      <c r="G577">
        <v>0</v>
      </c>
      <c r="H577" s="2">
        <f>H576+$H$2*(Filter_Test[[#This Row],[debug'[0']]]-H576)</f>
        <v>-0.55862875011330804</v>
      </c>
    </row>
    <row r="578" spans="1:8" x14ac:dyDescent="0.25">
      <c r="A578">
        <v>1144</v>
      </c>
      <c r="B578">
        <v>0</v>
      </c>
      <c r="C578">
        <v>2</v>
      </c>
      <c r="D578">
        <v>0</v>
      </c>
      <c r="E578">
        <v>0</v>
      </c>
      <c r="F578">
        <v>0</v>
      </c>
      <c r="G578">
        <v>0</v>
      </c>
      <c r="H578" s="2">
        <f>H577+$H$2*(Filter_Test[[#This Row],[debug'[0']]]-H577)</f>
        <v>-0.50597923079010754</v>
      </c>
    </row>
    <row r="579" spans="1:8" x14ac:dyDescent="0.25">
      <c r="A579">
        <v>1146</v>
      </c>
      <c r="B579">
        <v>0</v>
      </c>
      <c r="C579">
        <v>2</v>
      </c>
      <c r="D579">
        <v>0</v>
      </c>
      <c r="E579">
        <v>0</v>
      </c>
      <c r="F579">
        <v>0</v>
      </c>
      <c r="G579">
        <v>0</v>
      </c>
      <c r="H579" s="2">
        <f>H578+$H$2*(Filter_Test[[#This Row],[debug'[0']]]-H578)</f>
        <v>-0.45829181176053102</v>
      </c>
    </row>
    <row r="580" spans="1:8" x14ac:dyDescent="0.25">
      <c r="A580">
        <v>1148</v>
      </c>
      <c r="B580">
        <v>0</v>
      </c>
      <c r="C580">
        <v>2</v>
      </c>
      <c r="D580">
        <v>0</v>
      </c>
      <c r="E580">
        <v>0</v>
      </c>
      <c r="F580">
        <v>0</v>
      </c>
      <c r="G580">
        <v>0</v>
      </c>
      <c r="H580" s="2">
        <f>H579+$H$2*(Filter_Test[[#This Row],[debug'[0']]]-H579)</f>
        <v>-0.41509882608971382</v>
      </c>
    </row>
    <row r="581" spans="1:8" x14ac:dyDescent="0.25">
      <c r="A581">
        <v>1150</v>
      </c>
      <c r="B581">
        <v>-1</v>
      </c>
      <c r="C581">
        <v>2</v>
      </c>
      <c r="D581">
        <v>0</v>
      </c>
      <c r="E581">
        <v>0</v>
      </c>
      <c r="F581">
        <v>0</v>
      </c>
      <c r="G581">
        <v>0</v>
      </c>
      <c r="H581" s="2">
        <f>H580+$H$2*(Filter_Test[[#This Row],[debug'[0']]]-H580)</f>
        <v>-0.47022446302069187</v>
      </c>
    </row>
    <row r="582" spans="1:8" x14ac:dyDescent="0.25">
      <c r="A582">
        <v>1152</v>
      </c>
      <c r="B582">
        <v>-1</v>
      </c>
      <c r="C582">
        <v>2</v>
      </c>
      <c r="D582">
        <v>0</v>
      </c>
      <c r="E582">
        <v>0</v>
      </c>
      <c r="F582">
        <v>0</v>
      </c>
      <c r="G582">
        <v>0</v>
      </c>
      <c r="H582" s="2">
        <f>H581+$H$2*(Filter_Test[[#This Row],[debug'[0']]]-H581)</f>
        <v>-0.52015463107146531</v>
      </c>
    </row>
    <row r="583" spans="1:8" x14ac:dyDescent="0.25">
      <c r="A583">
        <v>1154</v>
      </c>
      <c r="B583">
        <v>0</v>
      </c>
      <c r="C583">
        <v>1</v>
      </c>
      <c r="D583">
        <v>0</v>
      </c>
      <c r="E583">
        <v>0</v>
      </c>
      <c r="F583">
        <v>0</v>
      </c>
      <c r="G583">
        <v>0</v>
      </c>
      <c r="H583" s="2">
        <f>H582+$H$2*(Filter_Test[[#This Row],[debug'[0']]]-H582)</f>
        <v>-0.4711312120403206</v>
      </c>
    </row>
    <row r="584" spans="1:8" x14ac:dyDescent="0.25">
      <c r="A584">
        <v>1156</v>
      </c>
      <c r="B584">
        <v>0</v>
      </c>
      <c r="C584">
        <v>1</v>
      </c>
      <c r="D584">
        <v>0</v>
      </c>
      <c r="E584">
        <v>0</v>
      </c>
      <c r="F584">
        <v>0</v>
      </c>
      <c r="G584">
        <v>0</v>
      </c>
      <c r="H584" s="2">
        <f>H583+$H$2*(Filter_Test[[#This Row],[debug'[0']]]-H583)</f>
        <v>-0.42672814140163884</v>
      </c>
    </row>
    <row r="585" spans="1:8" x14ac:dyDescent="0.25">
      <c r="A585">
        <v>1158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 s="2">
        <f>H584+$H$2*(Filter_Test[[#This Row],[debug'[0']]]-H584)</f>
        <v>-0.38650996157841638</v>
      </c>
    </row>
    <row r="586" spans="1:8" x14ac:dyDescent="0.25">
      <c r="A586">
        <v>1160</v>
      </c>
      <c r="B586">
        <v>1</v>
      </c>
      <c r="C586">
        <v>0</v>
      </c>
      <c r="D586">
        <v>0</v>
      </c>
      <c r="E586">
        <v>0</v>
      </c>
      <c r="F586">
        <v>1</v>
      </c>
      <c r="G586">
        <v>0</v>
      </c>
      <c r="H586" s="2">
        <f>H585+$H$2*(Filter_Test[[#This Row],[debug'[0']]]-H585)</f>
        <v>-0.25583447629570177</v>
      </c>
    </row>
    <row r="587" spans="1:8" x14ac:dyDescent="0.25">
      <c r="A587">
        <v>1162</v>
      </c>
      <c r="B587">
        <v>0</v>
      </c>
      <c r="C587">
        <v>0</v>
      </c>
      <c r="D587">
        <v>0</v>
      </c>
      <c r="E587">
        <v>0</v>
      </c>
      <c r="F587">
        <v>1</v>
      </c>
      <c r="G587">
        <v>0</v>
      </c>
      <c r="H587" s="2">
        <f>H586+$H$2*(Filter_Test[[#This Row],[debug'[0']]]-H586)</f>
        <v>-0.2317226449577347</v>
      </c>
    </row>
    <row r="588" spans="1:8" x14ac:dyDescent="0.25">
      <c r="A588">
        <v>1164</v>
      </c>
      <c r="B588">
        <v>0</v>
      </c>
      <c r="C588">
        <v>0</v>
      </c>
      <c r="D588">
        <v>0</v>
      </c>
      <c r="E588">
        <v>0</v>
      </c>
      <c r="F588">
        <v>1</v>
      </c>
      <c r="G588">
        <v>0</v>
      </c>
      <c r="H588" s="2">
        <f>H587+$H$2*(Filter_Test[[#This Row],[debug'[0']]]-H587)</f>
        <v>-0.20988330018564624</v>
      </c>
    </row>
    <row r="589" spans="1:8" x14ac:dyDescent="0.25">
      <c r="A589">
        <v>1166</v>
      </c>
      <c r="B589">
        <v>0</v>
      </c>
      <c r="C589">
        <v>0</v>
      </c>
      <c r="D589">
        <v>0</v>
      </c>
      <c r="E589">
        <v>0</v>
      </c>
      <c r="F589">
        <v>1</v>
      </c>
      <c r="G589">
        <v>0</v>
      </c>
      <c r="H589" s="2">
        <f>H588+$H$2*(Filter_Test[[#This Row],[debug'[0']]]-H588)</f>
        <v>-0.19010226516641401</v>
      </c>
    </row>
    <row r="590" spans="1:8" x14ac:dyDescent="0.25">
      <c r="A590">
        <v>1168</v>
      </c>
      <c r="B590">
        <v>0</v>
      </c>
      <c r="C590">
        <v>0</v>
      </c>
      <c r="D590">
        <v>0</v>
      </c>
      <c r="E590">
        <v>0</v>
      </c>
      <c r="F590">
        <v>1</v>
      </c>
      <c r="G590">
        <v>0</v>
      </c>
      <c r="H590" s="2">
        <f>H589+$H$2*(Filter_Test[[#This Row],[debug'[0']]]-H589)</f>
        <v>-0.17218554877608647</v>
      </c>
    </row>
    <row r="591" spans="1:8" x14ac:dyDescent="0.25">
      <c r="A591">
        <v>1170</v>
      </c>
      <c r="B591">
        <v>0</v>
      </c>
      <c r="C591">
        <v>0</v>
      </c>
      <c r="D591">
        <v>0</v>
      </c>
      <c r="E591">
        <v>0</v>
      </c>
      <c r="F591">
        <v>1</v>
      </c>
      <c r="G591">
        <v>0</v>
      </c>
      <c r="H591" s="2">
        <f>H590+$H$2*(Filter_Test[[#This Row],[debug'[0']]]-H590)</f>
        <v>-0.15595744312340806</v>
      </c>
    </row>
    <row r="592" spans="1:8" x14ac:dyDescent="0.25">
      <c r="A592">
        <v>1172</v>
      </c>
      <c r="B592">
        <v>1</v>
      </c>
      <c r="C592">
        <v>0</v>
      </c>
      <c r="D592">
        <v>0</v>
      </c>
      <c r="E592">
        <v>0</v>
      </c>
      <c r="F592">
        <v>1</v>
      </c>
      <c r="G592">
        <v>0</v>
      </c>
      <c r="H592" s="2">
        <f>H591+$H$2*(Filter_Test[[#This Row],[debug'[0']]]-H591)</f>
        <v>-4.701102078803987E-2</v>
      </c>
    </row>
    <row r="593" spans="1:8" x14ac:dyDescent="0.25">
      <c r="A593">
        <v>1174</v>
      </c>
      <c r="B593">
        <v>0</v>
      </c>
      <c r="C593">
        <v>0</v>
      </c>
      <c r="D593">
        <v>0</v>
      </c>
      <c r="E593">
        <v>0</v>
      </c>
      <c r="F593">
        <v>1</v>
      </c>
      <c r="G593">
        <v>0</v>
      </c>
      <c r="H593" s="2">
        <f>H592+$H$2*(Filter_Test[[#This Row],[debug'[0']]]-H592)</f>
        <v>-4.2580336461675979E-2</v>
      </c>
    </row>
    <row r="594" spans="1:8" x14ac:dyDescent="0.25">
      <c r="A594">
        <v>1176</v>
      </c>
      <c r="B594">
        <v>1</v>
      </c>
      <c r="C594">
        <v>0</v>
      </c>
      <c r="D594">
        <v>0</v>
      </c>
      <c r="E594">
        <v>0</v>
      </c>
      <c r="F594">
        <v>1</v>
      </c>
      <c r="G594">
        <v>0</v>
      </c>
      <c r="H594" s="2">
        <f>H593+$H$2*(Filter_Test[[#This Row],[debug'[0']]]-H593)</f>
        <v>5.5680545312479283E-2</v>
      </c>
    </row>
    <row r="595" spans="1:8" x14ac:dyDescent="0.25">
      <c r="A595">
        <v>1178</v>
      </c>
      <c r="B595">
        <v>1</v>
      </c>
      <c r="C595">
        <v>0</v>
      </c>
      <c r="D595">
        <v>0</v>
      </c>
      <c r="E595">
        <v>0</v>
      </c>
      <c r="F595">
        <v>1</v>
      </c>
      <c r="G595">
        <v>0</v>
      </c>
      <c r="H595" s="2">
        <f>H594+$H$2*(Filter_Test[[#This Row],[debug'[0']]]-H594)</f>
        <v>0.14468055715712633</v>
      </c>
    </row>
    <row r="596" spans="1:8" x14ac:dyDescent="0.25">
      <c r="A596">
        <v>1180</v>
      </c>
      <c r="B596">
        <v>0</v>
      </c>
      <c r="C596">
        <v>0</v>
      </c>
      <c r="D596">
        <v>0</v>
      </c>
      <c r="E596">
        <v>0</v>
      </c>
      <c r="F596">
        <v>1</v>
      </c>
      <c r="G596">
        <v>0</v>
      </c>
      <c r="H596" s="2">
        <f>H595+$H$2*(Filter_Test[[#This Row],[debug'[0']]]-H595)</f>
        <v>0.13104473589266313</v>
      </c>
    </row>
    <row r="597" spans="1:8" x14ac:dyDescent="0.25">
      <c r="A597">
        <v>1182</v>
      </c>
      <c r="B597">
        <v>1</v>
      </c>
      <c r="C597">
        <v>0</v>
      </c>
      <c r="D597">
        <v>0</v>
      </c>
      <c r="E597">
        <v>0</v>
      </c>
      <c r="F597">
        <v>1</v>
      </c>
      <c r="G597">
        <v>0</v>
      </c>
      <c r="H597" s="2">
        <f>H596+$H$2*(Filter_Test[[#This Row],[debug'[0']]]-H596)</f>
        <v>0.21294184011319678</v>
      </c>
    </row>
    <row r="598" spans="1:8" x14ac:dyDescent="0.25">
      <c r="A598">
        <v>1184</v>
      </c>
      <c r="B598">
        <v>0</v>
      </c>
      <c r="C598">
        <v>-1</v>
      </c>
      <c r="D598">
        <v>0</v>
      </c>
      <c r="E598">
        <v>0</v>
      </c>
      <c r="F598">
        <v>1</v>
      </c>
      <c r="G598">
        <v>0</v>
      </c>
      <c r="H598" s="2">
        <f>H597+$H$2*(Filter_Test[[#This Row],[debug'[0']]]-H597)</f>
        <v>0.19287254449695143</v>
      </c>
    </row>
    <row r="599" spans="1:8" x14ac:dyDescent="0.25">
      <c r="A599">
        <v>1186</v>
      </c>
      <c r="B599">
        <v>1</v>
      </c>
      <c r="C599">
        <v>-1</v>
      </c>
      <c r="D599">
        <v>0</v>
      </c>
      <c r="E599">
        <v>0</v>
      </c>
      <c r="F599">
        <v>1</v>
      </c>
      <c r="G599">
        <v>0</v>
      </c>
      <c r="H599" s="2">
        <f>H598+$H$2*(Filter_Test[[#This Row],[debug'[0']]]-H598)</f>
        <v>0.2689425150385214</v>
      </c>
    </row>
    <row r="600" spans="1:8" x14ac:dyDescent="0.25">
      <c r="A600">
        <v>1188</v>
      </c>
      <c r="B600">
        <v>0</v>
      </c>
      <c r="C600">
        <v>-1</v>
      </c>
      <c r="D600">
        <v>0</v>
      </c>
      <c r="E600">
        <v>0</v>
      </c>
      <c r="F600">
        <v>1</v>
      </c>
      <c r="G600">
        <v>0</v>
      </c>
      <c r="H600" s="2">
        <f>H599+$H$2*(Filter_Test[[#This Row],[debug'[0']]]-H599)</f>
        <v>0.24359528015403198</v>
      </c>
    </row>
    <row r="601" spans="1:8" x14ac:dyDescent="0.25">
      <c r="A601">
        <v>1190</v>
      </c>
      <c r="B601">
        <v>0</v>
      </c>
      <c r="C601">
        <v>-1</v>
      </c>
      <c r="D601">
        <v>0</v>
      </c>
      <c r="E601">
        <v>0</v>
      </c>
      <c r="F601">
        <v>0</v>
      </c>
      <c r="G601">
        <v>0</v>
      </c>
      <c r="H601" s="2">
        <f>H600+$H$2*(Filter_Test[[#This Row],[debug'[0']]]-H600)</f>
        <v>0.22063696587660034</v>
      </c>
    </row>
    <row r="602" spans="1:8" x14ac:dyDescent="0.25">
      <c r="A602">
        <v>1192</v>
      </c>
      <c r="B602">
        <v>0</v>
      </c>
      <c r="C602">
        <v>-1</v>
      </c>
      <c r="D602">
        <v>0</v>
      </c>
      <c r="E602">
        <v>0</v>
      </c>
      <c r="F602">
        <v>0</v>
      </c>
      <c r="G602">
        <v>0</v>
      </c>
      <c r="H602" s="2">
        <f>H601+$H$2*(Filter_Test[[#This Row],[debug'[0']]]-H601)</f>
        <v>0.19984242174335226</v>
      </c>
    </row>
    <row r="603" spans="1:8" x14ac:dyDescent="0.25">
      <c r="A603">
        <v>1194</v>
      </c>
      <c r="B603">
        <v>0</v>
      </c>
      <c r="C603">
        <v>-1</v>
      </c>
      <c r="D603">
        <v>0</v>
      </c>
      <c r="E603">
        <v>0</v>
      </c>
      <c r="F603">
        <v>0</v>
      </c>
      <c r="G603">
        <v>0</v>
      </c>
      <c r="H603" s="2">
        <f>H602+$H$2*(Filter_Test[[#This Row],[debug'[0']]]-H602)</f>
        <v>0.18100771722261699</v>
      </c>
    </row>
    <row r="604" spans="1:8" x14ac:dyDescent="0.25">
      <c r="A604">
        <v>1196</v>
      </c>
      <c r="B604">
        <v>1</v>
      </c>
      <c r="C604">
        <v>-1</v>
      </c>
      <c r="D604">
        <v>0</v>
      </c>
      <c r="E604">
        <v>0</v>
      </c>
      <c r="F604">
        <v>0</v>
      </c>
      <c r="G604">
        <v>0</v>
      </c>
      <c r="H604" s="2">
        <f>H603+$H$2*(Filter_Test[[#This Row],[debug'[0']]]-H603)</f>
        <v>0.25819592139022185</v>
      </c>
    </row>
    <row r="605" spans="1:8" x14ac:dyDescent="0.25">
      <c r="A605">
        <v>1198</v>
      </c>
      <c r="B605">
        <v>0</v>
      </c>
      <c r="C605">
        <v>-1</v>
      </c>
      <c r="D605">
        <v>0</v>
      </c>
      <c r="E605">
        <v>0</v>
      </c>
      <c r="F605">
        <v>0</v>
      </c>
      <c r="G605">
        <v>0</v>
      </c>
      <c r="H605" s="2">
        <f>H604+$H$2*(Filter_Test[[#This Row],[debug'[0']]]-H604)</f>
        <v>0.23386152909543079</v>
      </c>
    </row>
    <row r="606" spans="1:8" x14ac:dyDescent="0.25">
      <c r="A606">
        <v>1200</v>
      </c>
      <c r="B606">
        <v>1</v>
      </c>
      <c r="C606">
        <v>-1</v>
      </c>
      <c r="D606">
        <v>0</v>
      </c>
      <c r="E606">
        <v>0</v>
      </c>
      <c r="F606">
        <v>0</v>
      </c>
      <c r="G606">
        <v>0</v>
      </c>
      <c r="H606" s="2">
        <f>H605+$H$2*(Filter_Test[[#This Row],[debug'[0']]]-H605)</f>
        <v>0.30606837885022015</v>
      </c>
    </row>
    <row r="607" spans="1:8" x14ac:dyDescent="0.25">
      <c r="A607">
        <v>1202</v>
      </c>
      <c r="B607">
        <v>0</v>
      </c>
      <c r="C607">
        <v>-1</v>
      </c>
      <c r="D607">
        <v>0</v>
      </c>
      <c r="E607">
        <v>0</v>
      </c>
      <c r="F607">
        <v>0</v>
      </c>
      <c r="G607">
        <v>0</v>
      </c>
      <c r="H607" s="2">
        <f>H606+$H$2*(Filter_Test[[#This Row],[debug'[0']]]-H606)</f>
        <v>0.27722211373546046</v>
      </c>
    </row>
    <row r="608" spans="1:8" x14ac:dyDescent="0.25">
      <c r="A608">
        <v>1204</v>
      </c>
      <c r="B608">
        <v>1</v>
      </c>
      <c r="C608">
        <v>-1</v>
      </c>
      <c r="D608">
        <v>0</v>
      </c>
      <c r="E608">
        <v>0</v>
      </c>
      <c r="F608">
        <v>0</v>
      </c>
      <c r="G608">
        <v>0</v>
      </c>
      <c r="H608" s="2">
        <f>H607+$H$2*(Filter_Test[[#This Row],[debug'[0']]]-H607)</f>
        <v>0.34534232466543557</v>
      </c>
    </row>
    <row r="609" spans="1:8" x14ac:dyDescent="0.25">
      <c r="A609">
        <v>1206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 s="2">
        <f>H608+$H$2*(Filter_Test[[#This Row],[debug'[0']]]-H608)</f>
        <v>0.31279457736115895</v>
      </c>
    </row>
    <row r="610" spans="1:8" x14ac:dyDescent="0.25">
      <c r="A610">
        <v>1208</v>
      </c>
      <c r="B610">
        <v>1</v>
      </c>
      <c r="C610">
        <v>0</v>
      </c>
      <c r="D610">
        <v>0</v>
      </c>
      <c r="E610">
        <v>0</v>
      </c>
      <c r="F610">
        <v>0</v>
      </c>
      <c r="G610">
        <v>0</v>
      </c>
      <c r="H610" s="2">
        <f>H609+$H$2*(Filter_Test[[#This Row],[debug'[0']]]-H609)</f>
        <v>0.37756216257923653</v>
      </c>
    </row>
    <row r="611" spans="1:8" x14ac:dyDescent="0.25">
      <c r="A611">
        <v>1210</v>
      </c>
      <c r="B611">
        <v>1</v>
      </c>
      <c r="C611">
        <v>0</v>
      </c>
      <c r="D611">
        <v>0</v>
      </c>
      <c r="E611">
        <v>0</v>
      </c>
      <c r="F611">
        <v>0</v>
      </c>
      <c r="G611">
        <v>0</v>
      </c>
      <c r="H611" s="2">
        <f>H610+$H$2*(Filter_Test[[#This Row],[debug'[0']]]-H610)</f>
        <v>0.43622554669995817</v>
      </c>
    </row>
    <row r="612" spans="1:8" x14ac:dyDescent="0.25">
      <c r="A612">
        <v>1212</v>
      </c>
      <c r="B612">
        <v>1</v>
      </c>
      <c r="C612">
        <v>0</v>
      </c>
      <c r="D612">
        <v>0</v>
      </c>
      <c r="E612">
        <v>0</v>
      </c>
      <c r="F612">
        <v>0</v>
      </c>
      <c r="G612">
        <v>0</v>
      </c>
      <c r="H612" s="2">
        <f>H611+$H$2*(Filter_Test[[#This Row],[debug'[0']]]-H611)</f>
        <v>0.48936003712302856</v>
      </c>
    </row>
    <row r="613" spans="1:8" x14ac:dyDescent="0.25">
      <c r="A613">
        <v>1214</v>
      </c>
      <c r="B613">
        <v>1</v>
      </c>
      <c r="C613">
        <v>0</v>
      </c>
      <c r="D613">
        <v>0</v>
      </c>
      <c r="E613">
        <v>0</v>
      </c>
      <c r="F613">
        <v>0</v>
      </c>
      <c r="G613">
        <v>0</v>
      </c>
      <c r="H613" s="2">
        <f>H612+$H$2*(Filter_Test[[#This Row],[debug'[0']]]-H612)</f>
        <v>0.53748671980313834</v>
      </c>
    </row>
    <row r="614" spans="1:8" x14ac:dyDescent="0.25">
      <c r="A614">
        <v>1216</v>
      </c>
      <c r="B614">
        <v>1</v>
      </c>
      <c r="C614">
        <v>0</v>
      </c>
      <c r="D614">
        <v>0</v>
      </c>
      <c r="E614">
        <v>0</v>
      </c>
      <c r="F614">
        <v>-1</v>
      </c>
      <c r="G614">
        <v>0</v>
      </c>
      <c r="H614" s="2">
        <f>H613+$H$2*(Filter_Test[[#This Row],[debug'[0']]]-H613)</f>
        <v>0.58107756950076372</v>
      </c>
    </row>
    <row r="615" spans="1:8" x14ac:dyDescent="0.25">
      <c r="A615">
        <v>1218</v>
      </c>
      <c r="B615">
        <v>1</v>
      </c>
      <c r="C615">
        <v>0</v>
      </c>
      <c r="D615">
        <v>0</v>
      </c>
      <c r="E615">
        <v>0</v>
      </c>
      <c r="F615">
        <v>-1</v>
      </c>
      <c r="G615">
        <v>0</v>
      </c>
      <c r="H615" s="2">
        <f>H614+$H$2*(Filter_Test[[#This Row],[debug'[0']]]-H614)</f>
        <v>0.62056007840317517</v>
      </c>
    </row>
    <row r="616" spans="1:8" x14ac:dyDescent="0.25">
      <c r="A616">
        <v>1220</v>
      </c>
      <c r="B616">
        <v>1</v>
      </c>
      <c r="C616">
        <v>0</v>
      </c>
      <c r="D616">
        <v>0</v>
      </c>
      <c r="E616">
        <v>0</v>
      </c>
      <c r="F616">
        <v>-1</v>
      </c>
      <c r="G616">
        <v>0</v>
      </c>
      <c r="H616" s="2">
        <f>H615+$H$2*(Filter_Test[[#This Row],[debug'[0']]]-H615)</f>
        <v>0.65632144850819329</v>
      </c>
    </row>
    <row r="617" spans="1:8" x14ac:dyDescent="0.25">
      <c r="A617">
        <v>1222</v>
      </c>
      <c r="B617">
        <v>0</v>
      </c>
      <c r="C617">
        <v>0</v>
      </c>
      <c r="D617">
        <v>0</v>
      </c>
      <c r="E617">
        <v>0</v>
      </c>
      <c r="F617">
        <v>-1</v>
      </c>
      <c r="G617">
        <v>0</v>
      </c>
      <c r="H617" s="2">
        <f>H616+$H$2*(Filter_Test[[#This Row],[debug'[0']]]-H616)</f>
        <v>0.59446460927739075</v>
      </c>
    </row>
    <row r="618" spans="1:8" x14ac:dyDescent="0.25">
      <c r="A618">
        <v>1224</v>
      </c>
      <c r="B618">
        <v>0</v>
      </c>
      <c r="C618">
        <v>0</v>
      </c>
      <c r="D618">
        <v>0</v>
      </c>
      <c r="E618">
        <v>0</v>
      </c>
      <c r="F618">
        <v>-1</v>
      </c>
      <c r="G618">
        <v>0</v>
      </c>
      <c r="H618" s="2">
        <f>H617+$H$2*(Filter_Test[[#This Row],[debug'[0']]]-H617)</f>
        <v>0.53843763979764148</v>
      </c>
    </row>
    <row r="619" spans="1:8" x14ac:dyDescent="0.25">
      <c r="A619">
        <v>1226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 s="2">
        <f>H618+$H$2*(Filter_Test[[#This Row],[debug'[0']]]-H618)</f>
        <v>0.48769108778950654</v>
      </c>
    </row>
    <row r="620" spans="1:8" x14ac:dyDescent="0.25">
      <c r="A620">
        <v>1228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 s="2">
        <f>H619+$H$2*(Filter_Test[[#This Row],[debug'[0']]]-H619)</f>
        <v>0.4417272856308847</v>
      </c>
    </row>
    <row r="621" spans="1:8" x14ac:dyDescent="0.25">
      <c r="A621">
        <v>1230</v>
      </c>
      <c r="B621">
        <v>1</v>
      </c>
      <c r="C621">
        <v>0</v>
      </c>
      <c r="D621">
        <v>0</v>
      </c>
      <c r="E621">
        <v>0</v>
      </c>
      <c r="F621">
        <v>0</v>
      </c>
      <c r="G621">
        <v>0</v>
      </c>
      <c r="H621" s="2">
        <f>H620+$H$2*(Filter_Test[[#This Row],[debug'[0']]]-H620)</f>
        <v>0.49434324937573404</v>
      </c>
    </row>
    <row r="622" spans="1:8" x14ac:dyDescent="0.25">
      <c r="A622">
        <v>1232</v>
      </c>
      <c r="B622">
        <v>0</v>
      </c>
      <c r="C622">
        <v>1</v>
      </c>
      <c r="D622">
        <v>0</v>
      </c>
      <c r="E622">
        <v>0</v>
      </c>
      <c r="F622">
        <v>0</v>
      </c>
      <c r="G622">
        <v>0</v>
      </c>
      <c r="H622" s="2">
        <f>H621+$H$2*(Filter_Test[[#This Row],[debug'[0']]]-H621)</f>
        <v>0.44775249575801868</v>
      </c>
    </row>
    <row r="623" spans="1:8" x14ac:dyDescent="0.25">
      <c r="A623">
        <v>1234</v>
      </c>
      <c r="B623">
        <v>1</v>
      </c>
      <c r="C623">
        <v>1</v>
      </c>
      <c r="D623">
        <v>0</v>
      </c>
      <c r="E623">
        <v>0</v>
      </c>
      <c r="F623">
        <v>0</v>
      </c>
      <c r="G623">
        <v>0</v>
      </c>
      <c r="H623" s="2">
        <f>H622+$H$2*(Filter_Test[[#This Row],[debug'[0']]]-H622)</f>
        <v>0.49980059682671585</v>
      </c>
    </row>
    <row r="624" spans="1:8" x14ac:dyDescent="0.25">
      <c r="A624">
        <v>1236</v>
      </c>
      <c r="B624">
        <v>0</v>
      </c>
      <c r="C624">
        <v>1</v>
      </c>
      <c r="D624">
        <v>0</v>
      </c>
      <c r="E624">
        <v>0</v>
      </c>
      <c r="F624">
        <v>0</v>
      </c>
      <c r="G624">
        <v>0</v>
      </c>
      <c r="H624" s="2">
        <f>H623+$H$2*(Filter_Test[[#This Row],[debug'[0']]]-H623)</f>
        <v>0.4526955003291977</v>
      </c>
    </row>
    <row r="625" spans="1:8" x14ac:dyDescent="0.25">
      <c r="A625">
        <v>1238</v>
      </c>
      <c r="B625">
        <v>1</v>
      </c>
      <c r="C625">
        <v>1</v>
      </c>
      <c r="D625">
        <v>0</v>
      </c>
      <c r="E625">
        <v>0</v>
      </c>
      <c r="F625">
        <v>0</v>
      </c>
      <c r="G625">
        <v>0</v>
      </c>
      <c r="H625" s="2">
        <f>H624+$H$2*(Filter_Test[[#This Row],[debug'[0']]]-H624)</f>
        <v>0.50427773419247057</v>
      </c>
    </row>
    <row r="626" spans="1:8" x14ac:dyDescent="0.25">
      <c r="A626">
        <v>1240</v>
      </c>
      <c r="B626">
        <v>0</v>
      </c>
      <c r="C626">
        <v>1</v>
      </c>
      <c r="D626">
        <v>0</v>
      </c>
      <c r="E626">
        <v>0</v>
      </c>
      <c r="F626">
        <v>0</v>
      </c>
      <c r="G626">
        <v>0</v>
      </c>
      <c r="H626" s="2">
        <f>H625+$H$2*(Filter_Test[[#This Row],[debug'[0']]]-H625)</f>
        <v>0.45675067743923142</v>
      </c>
    </row>
    <row r="627" spans="1:8" x14ac:dyDescent="0.25">
      <c r="A627">
        <v>1242</v>
      </c>
      <c r="B627">
        <v>1</v>
      </c>
      <c r="C627">
        <v>1</v>
      </c>
      <c r="D627">
        <v>0</v>
      </c>
      <c r="E627">
        <v>1</v>
      </c>
      <c r="F627">
        <v>0</v>
      </c>
      <c r="G627">
        <v>0</v>
      </c>
      <c r="H627" s="2">
        <f>H626+$H$2*(Filter_Test[[#This Row],[debug'[0']]]-H626)</f>
        <v>0.50795071986396767</v>
      </c>
    </row>
    <row r="628" spans="1:8" x14ac:dyDescent="0.25">
      <c r="A628">
        <v>1244</v>
      </c>
      <c r="B628">
        <v>1</v>
      </c>
      <c r="C628">
        <v>1</v>
      </c>
      <c r="D628">
        <v>0</v>
      </c>
      <c r="E628">
        <v>1</v>
      </c>
      <c r="F628">
        <v>0</v>
      </c>
      <c r="G628">
        <v>0</v>
      </c>
      <c r="H628" s="2">
        <f>H627+$H$2*(Filter_Test[[#This Row],[debug'[0']]]-H627)</f>
        <v>0.55432527197435277</v>
      </c>
    </row>
    <row r="629" spans="1:8" x14ac:dyDescent="0.25">
      <c r="A629">
        <v>1246</v>
      </c>
      <c r="B629">
        <v>1</v>
      </c>
      <c r="C629">
        <v>1</v>
      </c>
      <c r="D629">
        <v>0</v>
      </c>
      <c r="E629">
        <v>1</v>
      </c>
      <c r="F629">
        <v>0</v>
      </c>
      <c r="G629">
        <v>0</v>
      </c>
      <c r="H629" s="2">
        <f>H628+$H$2*(Filter_Test[[#This Row],[debug'[0']]]-H628)</f>
        <v>0.59632912551803285</v>
      </c>
    </row>
    <row r="630" spans="1:8" x14ac:dyDescent="0.25">
      <c r="A630">
        <v>1248</v>
      </c>
      <c r="B630">
        <v>0</v>
      </c>
      <c r="C630">
        <v>1</v>
      </c>
      <c r="D630">
        <v>0</v>
      </c>
      <c r="E630">
        <v>1</v>
      </c>
      <c r="F630">
        <v>0</v>
      </c>
      <c r="G630">
        <v>0</v>
      </c>
      <c r="H630" s="2">
        <f>H629+$H$2*(Filter_Test[[#This Row],[debug'[0']]]-H629)</f>
        <v>0.54012642952256051</v>
      </c>
    </row>
    <row r="631" spans="1:8" x14ac:dyDescent="0.25">
      <c r="A631">
        <v>1250</v>
      </c>
      <c r="B631">
        <v>0</v>
      </c>
      <c r="C631">
        <v>1</v>
      </c>
      <c r="D631">
        <v>0</v>
      </c>
      <c r="E631">
        <v>1</v>
      </c>
      <c r="F631">
        <v>0</v>
      </c>
      <c r="G631">
        <v>0</v>
      </c>
      <c r="H631" s="2">
        <f>H630+$H$2*(Filter_Test[[#This Row],[debug'[0']]]-H630)</f>
        <v>0.48922071283262769</v>
      </c>
    </row>
    <row r="632" spans="1:8" x14ac:dyDescent="0.25">
      <c r="A632">
        <v>1252</v>
      </c>
      <c r="B632">
        <v>-1</v>
      </c>
      <c r="C632">
        <v>1</v>
      </c>
      <c r="D632">
        <v>0</v>
      </c>
      <c r="E632">
        <v>0</v>
      </c>
      <c r="F632">
        <v>0</v>
      </c>
      <c r="G632">
        <v>0</v>
      </c>
      <c r="H632" s="2">
        <f>H631+$H$2*(Filter_Test[[#This Row],[debug'[0']]]-H631)</f>
        <v>0.3488649673023656</v>
      </c>
    </row>
    <row r="633" spans="1:8" x14ac:dyDescent="0.25">
      <c r="A633">
        <v>1254</v>
      </c>
      <c r="B633">
        <v>1</v>
      </c>
      <c r="C633">
        <v>0</v>
      </c>
      <c r="D633">
        <v>-1</v>
      </c>
      <c r="E633">
        <v>1</v>
      </c>
      <c r="F633">
        <v>0</v>
      </c>
      <c r="G633">
        <v>0</v>
      </c>
      <c r="H633" s="2">
        <f>H632+$H$2*(Filter_Test[[#This Row],[debug'[0']]]-H632)</f>
        <v>0.41023299835890076</v>
      </c>
    </row>
    <row r="634" spans="1:8" x14ac:dyDescent="0.25">
      <c r="A634">
        <v>1256</v>
      </c>
      <c r="B634">
        <v>0</v>
      </c>
      <c r="C634">
        <v>1</v>
      </c>
      <c r="D634">
        <v>0</v>
      </c>
      <c r="E634">
        <v>1</v>
      </c>
      <c r="F634">
        <v>0</v>
      </c>
      <c r="G634">
        <v>0</v>
      </c>
      <c r="H634" s="2">
        <f>H633+$H$2*(Filter_Test[[#This Row],[debug'[0']]]-H633)</f>
        <v>0.37156944914176765</v>
      </c>
    </row>
    <row r="635" spans="1:8" x14ac:dyDescent="0.25">
      <c r="A635">
        <v>1258</v>
      </c>
      <c r="B635">
        <v>1</v>
      </c>
      <c r="C635">
        <v>0</v>
      </c>
      <c r="D635">
        <v>0</v>
      </c>
      <c r="E635">
        <v>1</v>
      </c>
      <c r="F635">
        <v>0</v>
      </c>
      <c r="G635">
        <v>0</v>
      </c>
      <c r="H635" s="2">
        <f>H634+$H$2*(Filter_Test[[#This Row],[debug'[0']]]-H634)</f>
        <v>0.43079763319779596</v>
      </c>
    </row>
    <row r="636" spans="1:8" x14ac:dyDescent="0.25">
      <c r="A636">
        <v>1260</v>
      </c>
      <c r="B636">
        <v>1</v>
      </c>
      <c r="C636">
        <v>0</v>
      </c>
      <c r="D636">
        <v>0</v>
      </c>
      <c r="E636">
        <v>1</v>
      </c>
      <c r="F636">
        <v>0</v>
      </c>
      <c r="G636">
        <v>0</v>
      </c>
      <c r="H636" s="2">
        <f>H635+$H$2*(Filter_Test[[#This Row],[debug'[0']]]-H635)</f>
        <v>0.48444369241634777</v>
      </c>
    </row>
    <row r="637" spans="1:8" x14ac:dyDescent="0.25">
      <c r="A637">
        <v>1262</v>
      </c>
      <c r="B637">
        <v>0</v>
      </c>
      <c r="C637">
        <v>0</v>
      </c>
      <c r="D637">
        <v>0</v>
      </c>
      <c r="E637">
        <v>1</v>
      </c>
      <c r="F637">
        <v>0</v>
      </c>
      <c r="G637">
        <v>0</v>
      </c>
      <c r="H637" s="2">
        <f>H636+$H$2*(Filter_Test[[#This Row],[debug'[0']]]-H636)</f>
        <v>0.43878595006115445</v>
      </c>
    </row>
    <row r="638" spans="1:8" x14ac:dyDescent="0.25">
      <c r="A638">
        <v>1264</v>
      </c>
      <c r="B638">
        <v>0</v>
      </c>
      <c r="C638">
        <v>0</v>
      </c>
      <c r="D638">
        <v>0</v>
      </c>
      <c r="E638">
        <v>1</v>
      </c>
      <c r="F638">
        <v>1</v>
      </c>
      <c r="G638">
        <v>0</v>
      </c>
      <c r="H638" s="2">
        <f>H637+$H$2*(Filter_Test[[#This Row],[debug'[0']]]-H637)</f>
        <v>0.39743134854483825</v>
      </c>
    </row>
    <row r="639" spans="1:8" x14ac:dyDescent="0.25">
      <c r="A639">
        <v>1266</v>
      </c>
      <c r="B639">
        <v>0</v>
      </c>
      <c r="C639">
        <v>0</v>
      </c>
      <c r="D639">
        <v>0</v>
      </c>
      <c r="E639">
        <v>0</v>
      </c>
      <c r="F639">
        <v>1</v>
      </c>
      <c r="G639">
        <v>0</v>
      </c>
      <c r="H639" s="2">
        <f>H638+$H$2*(Filter_Test[[#This Row],[debug'[0']]]-H638)</f>
        <v>0.35997432639799581</v>
      </c>
    </row>
    <row r="640" spans="1:8" x14ac:dyDescent="0.25">
      <c r="A640">
        <v>1268</v>
      </c>
      <c r="B640">
        <v>1</v>
      </c>
      <c r="C640">
        <v>0</v>
      </c>
      <c r="D640">
        <v>0</v>
      </c>
      <c r="E640">
        <v>1</v>
      </c>
      <c r="F640">
        <v>1</v>
      </c>
      <c r="G640">
        <v>0</v>
      </c>
      <c r="H640" s="2">
        <f>H639+$H$2*(Filter_Test[[#This Row],[debug'[0']]]-H639)</f>
        <v>0.42029532502690325</v>
      </c>
    </row>
    <row r="641" spans="1:8" x14ac:dyDescent="0.25">
      <c r="A641">
        <v>1270</v>
      </c>
      <c r="B641">
        <v>0</v>
      </c>
      <c r="C641">
        <v>0</v>
      </c>
      <c r="D641">
        <v>0</v>
      </c>
      <c r="E641">
        <v>0</v>
      </c>
      <c r="F641">
        <v>1</v>
      </c>
      <c r="G641">
        <v>0</v>
      </c>
      <c r="H641" s="2">
        <f>H640+$H$2*(Filter_Test[[#This Row],[debug'[0']]]-H640)</f>
        <v>0.38068342386362364</v>
      </c>
    </row>
    <row r="642" spans="1:8" x14ac:dyDescent="0.25">
      <c r="A642">
        <v>1272</v>
      </c>
      <c r="B642">
        <v>1</v>
      </c>
      <c r="C642">
        <v>-1</v>
      </c>
      <c r="D642">
        <v>0</v>
      </c>
      <c r="E642">
        <v>1</v>
      </c>
      <c r="F642">
        <v>0</v>
      </c>
      <c r="G642">
        <v>0</v>
      </c>
      <c r="H642" s="2">
        <f>H641+$H$2*(Filter_Test[[#This Row],[debug'[0']]]-H641)</f>
        <v>0.43905263603871636</v>
      </c>
    </row>
    <row r="643" spans="1:8" x14ac:dyDescent="0.25">
      <c r="A643">
        <v>1274</v>
      </c>
      <c r="B643">
        <v>0</v>
      </c>
      <c r="C643">
        <v>-1</v>
      </c>
      <c r="D643">
        <v>1</v>
      </c>
      <c r="E643">
        <v>0</v>
      </c>
      <c r="F643">
        <v>0</v>
      </c>
      <c r="G643">
        <v>0</v>
      </c>
      <c r="H643" s="2">
        <f>H642+$H$2*(Filter_Test[[#This Row],[debug'[0']]]-H642)</f>
        <v>0.3976728999611624</v>
      </c>
    </row>
    <row r="644" spans="1:8" x14ac:dyDescent="0.25">
      <c r="A644">
        <v>1276</v>
      </c>
      <c r="B644">
        <v>0</v>
      </c>
      <c r="C644">
        <v>-1</v>
      </c>
      <c r="D644">
        <v>1</v>
      </c>
      <c r="E644">
        <v>0</v>
      </c>
      <c r="F644">
        <v>0</v>
      </c>
      <c r="G644">
        <v>0</v>
      </c>
      <c r="H644" s="2">
        <f>H643+$H$2*(Filter_Test[[#This Row],[debug'[0']]]-H643)</f>
        <v>0.36019311212967031</v>
      </c>
    </row>
    <row r="645" spans="1:8" x14ac:dyDescent="0.25">
      <c r="A645">
        <v>1278</v>
      </c>
      <c r="B645">
        <v>0</v>
      </c>
      <c r="C645">
        <v>-1</v>
      </c>
      <c r="D645">
        <v>0</v>
      </c>
      <c r="E645">
        <v>0</v>
      </c>
      <c r="F645">
        <v>0</v>
      </c>
      <c r="G645">
        <v>0</v>
      </c>
      <c r="H645" s="2">
        <f>H644+$H$2*(Filter_Test[[#This Row],[debug'[0']]]-H644)</f>
        <v>0.32624571108146383</v>
      </c>
    </row>
    <row r="646" spans="1:8" x14ac:dyDescent="0.25">
      <c r="A646">
        <v>1280</v>
      </c>
      <c r="B646">
        <v>0</v>
      </c>
      <c r="C646">
        <v>-1</v>
      </c>
      <c r="D646">
        <v>0</v>
      </c>
      <c r="E646">
        <v>0</v>
      </c>
      <c r="F646">
        <v>0</v>
      </c>
      <c r="G646">
        <v>0</v>
      </c>
      <c r="H646" s="2">
        <f>H645+$H$2*(Filter_Test[[#This Row],[debug'[0']]]-H645)</f>
        <v>0.29549777720550269</v>
      </c>
    </row>
    <row r="647" spans="1:8" x14ac:dyDescent="0.25">
      <c r="A647">
        <v>1282</v>
      </c>
      <c r="B647">
        <v>0</v>
      </c>
      <c r="C647">
        <v>-1</v>
      </c>
      <c r="D647">
        <v>0</v>
      </c>
      <c r="E647">
        <v>0</v>
      </c>
      <c r="F647">
        <v>0</v>
      </c>
      <c r="G647">
        <v>0</v>
      </c>
      <c r="H647" s="2">
        <f>H646+$H$2*(Filter_Test[[#This Row],[debug'[0']]]-H646)</f>
        <v>0.26764776782487509</v>
      </c>
    </row>
    <row r="648" spans="1:8" x14ac:dyDescent="0.25">
      <c r="A648">
        <v>1284</v>
      </c>
      <c r="B648">
        <v>-1</v>
      </c>
      <c r="C648">
        <v>-1</v>
      </c>
      <c r="D648">
        <v>0</v>
      </c>
      <c r="E648">
        <v>0</v>
      </c>
      <c r="F648">
        <v>0</v>
      </c>
      <c r="G648">
        <v>0</v>
      </c>
      <c r="H648" s="2">
        <f>H647+$H$2*(Filter_Test[[#This Row],[debug'[0']]]-H647)</f>
        <v>0.1481747803827313</v>
      </c>
    </row>
    <row r="649" spans="1:8" x14ac:dyDescent="0.25">
      <c r="A649">
        <v>1286</v>
      </c>
      <c r="B649">
        <v>0</v>
      </c>
      <c r="C649">
        <v>-1</v>
      </c>
      <c r="D649">
        <v>0</v>
      </c>
      <c r="E649">
        <v>0</v>
      </c>
      <c r="F649">
        <v>0</v>
      </c>
      <c r="G649">
        <v>0</v>
      </c>
      <c r="H649" s="2">
        <f>H648+$H$2*(Filter_Test[[#This Row],[debug'[0']]]-H648)</f>
        <v>0.1342096363378012</v>
      </c>
    </row>
    <row r="650" spans="1:8" x14ac:dyDescent="0.25">
      <c r="A650">
        <v>1288</v>
      </c>
      <c r="B650">
        <v>0</v>
      </c>
      <c r="C650">
        <v>-1</v>
      </c>
      <c r="D650">
        <v>0</v>
      </c>
      <c r="E650">
        <v>0</v>
      </c>
      <c r="F650">
        <v>0</v>
      </c>
      <c r="G650">
        <v>0</v>
      </c>
      <c r="H650" s="2">
        <f>H649+$H$2*(Filter_Test[[#This Row],[debug'[0']]]-H649)</f>
        <v>0.12156067611100738</v>
      </c>
    </row>
    <row r="651" spans="1:8" x14ac:dyDescent="0.25">
      <c r="A651">
        <v>1290</v>
      </c>
      <c r="B651">
        <v>0</v>
      </c>
      <c r="C651">
        <v>-1</v>
      </c>
      <c r="D651">
        <v>0</v>
      </c>
      <c r="E651">
        <v>0</v>
      </c>
      <c r="F651">
        <v>0</v>
      </c>
      <c r="G651">
        <v>0</v>
      </c>
      <c r="H651" s="2">
        <f>H650+$H$2*(Filter_Test[[#This Row],[debug'[0']]]-H650)</f>
        <v>0.11010385229993491</v>
      </c>
    </row>
    <row r="652" spans="1:8" x14ac:dyDescent="0.25">
      <c r="A652">
        <v>1292</v>
      </c>
      <c r="B652">
        <v>0</v>
      </c>
      <c r="C652">
        <v>-1</v>
      </c>
      <c r="D652">
        <v>0</v>
      </c>
      <c r="E652">
        <v>0</v>
      </c>
      <c r="F652">
        <v>0</v>
      </c>
      <c r="G652">
        <v>0</v>
      </c>
      <c r="H652" s="2">
        <f>H651+$H$2*(Filter_Test[[#This Row],[debug'[0']]]-H651)</f>
        <v>9.9726808694412583E-2</v>
      </c>
    </row>
    <row r="653" spans="1:8" x14ac:dyDescent="0.25">
      <c r="A653">
        <v>1294</v>
      </c>
      <c r="B653">
        <v>0</v>
      </c>
      <c r="C653">
        <v>-1</v>
      </c>
      <c r="D653">
        <v>0</v>
      </c>
      <c r="E653">
        <v>0</v>
      </c>
      <c r="F653">
        <v>0</v>
      </c>
      <c r="G653">
        <v>0</v>
      </c>
      <c r="H653" s="2">
        <f>H652+$H$2*(Filter_Test[[#This Row],[debug'[0']]]-H652)</f>
        <v>9.0327778407602949E-2</v>
      </c>
    </row>
    <row r="654" spans="1:8" x14ac:dyDescent="0.25">
      <c r="A654">
        <v>1296</v>
      </c>
      <c r="B654">
        <v>0</v>
      </c>
      <c r="C654">
        <v>-1</v>
      </c>
      <c r="D654">
        <v>0</v>
      </c>
      <c r="E654">
        <v>0</v>
      </c>
      <c r="F654">
        <v>0</v>
      </c>
      <c r="G654">
        <v>0</v>
      </c>
      <c r="H654" s="2">
        <f>H653+$H$2*(Filter_Test[[#This Row],[debug'[0']]]-H653)</f>
        <v>8.1814585855790586E-2</v>
      </c>
    </row>
    <row r="655" spans="1:8" x14ac:dyDescent="0.25">
      <c r="A655">
        <v>1298</v>
      </c>
      <c r="B655">
        <v>0</v>
      </c>
      <c r="C655">
        <v>-1</v>
      </c>
      <c r="D655">
        <v>0</v>
      </c>
      <c r="E655">
        <v>0</v>
      </c>
      <c r="F655">
        <v>0</v>
      </c>
      <c r="G655">
        <v>0</v>
      </c>
      <c r="H655" s="2">
        <f>H654+$H$2*(Filter_Test[[#This Row],[debug'[0']]]-H654)</f>
        <v>7.4103742799359287E-2</v>
      </c>
    </row>
    <row r="656" spans="1:8" x14ac:dyDescent="0.25">
      <c r="A656">
        <v>1300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 s="2">
        <f>H655+$H$2*(Filter_Test[[#This Row],[debug'[0']]]-H655)</f>
        <v>6.7119629579900045E-2</v>
      </c>
    </row>
    <row r="657" spans="1:8" x14ac:dyDescent="0.25">
      <c r="A657">
        <v>1302</v>
      </c>
      <c r="B657">
        <v>1</v>
      </c>
      <c r="C657">
        <v>-1</v>
      </c>
      <c r="D657">
        <v>0</v>
      </c>
      <c r="E657">
        <v>0</v>
      </c>
      <c r="F657">
        <v>-1</v>
      </c>
      <c r="G657">
        <v>0</v>
      </c>
      <c r="H657" s="2">
        <f>H656+$H$2*(Filter_Test[[#This Row],[debug'[0']]]-H656)</f>
        <v>0.15504153313159735</v>
      </c>
    </row>
    <row r="658" spans="1:8" x14ac:dyDescent="0.25">
      <c r="A658">
        <v>1304</v>
      </c>
      <c r="B658">
        <v>0</v>
      </c>
      <c r="C658">
        <v>0</v>
      </c>
      <c r="D658">
        <v>0</v>
      </c>
      <c r="E658">
        <v>0</v>
      </c>
      <c r="F658">
        <v>-1</v>
      </c>
      <c r="G658">
        <v>0</v>
      </c>
      <c r="H658" s="2">
        <f>H657+$H$2*(Filter_Test[[#This Row],[debug'[0']]]-H657)</f>
        <v>0.1404292128869716</v>
      </c>
    </row>
    <row r="659" spans="1:8" x14ac:dyDescent="0.25">
      <c r="A659">
        <v>1306</v>
      </c>
      <c r="B659">
        <v>1</v>
      </c>
      <c r="C659">
        <v>-1</v>
      </c>
      <c r="D659">
        <v>0</v>
      </c>
      <c r="E659">
        <v>0</v>
      </c>
      <c r="F659">
        <v>-1</v>
      </c>
      <c r="G659">
        <v>0</v>
      </c>
      <c r="H659" s="2">
        <f>H658+$H$2*(Filter_Test[[#This Row],[debug'[0']]]-H658)</f>
        <v>0.22144185098801217</v>
      </c>
    </row>
    <row r="660" spans="1:8" x14ac:dyDescent="0.25">
      <c r="A660">
        <v>1308</v>
      </c>
      <c r="B660">
        <v>0</v>
      </c>
      <c r="C660">
        <v>0</v>
      </c>
      <c r="D660">
        <v>0</v>
      </c>
      <c r="E660">
        <v>0</v>
      </c>
      <c r="F660">
        <v>-1</v>
      </c>
      <c r="G660">
        <v>0</v>
      </c>
      <c r="H660" s="2">
        <f>H659+$H$2*(Filter_Test[[#This Row],[debug'[0']]]-H659)</f>
        <v>0.20057144822017423</v>
      </c>
    </row>
    <row r="661" spans="1:8" x14ac:dyDescent="0.25">
      <c r="A661">
        <v>1310</v>
      </c>
      <c r="B661">
        <v>0</v>
      </c>
      <c r="C661">
        <v>-1</v>
      </c>
      <c r="D661">
        <v>0</v>
      </c>
      <c r="E661">
        <v>0</v>
      </c>
      <c r="F661">
        <v>-1</v>
      </c>
      <c r="G661">
        <v>0</v>
      </c>
      <c r="H661" s="2">
        <f>H660+$H$2*(Filter_Test[[#This Row],[debug'[0']]]-H660)</f>
        <v>0.18166803457272329</v>
      </c>
    </row>
    <row r="662" spans="1:8" x14ac:dyDescent="0.25">
      <c r="A662">
        <v>1312</v>
      </c>
      <c r="B662">
        <v>0</v>
      </c>
      <c r="C662">
        <v>0</v>
      </c>
      <c r="D662">
        <v>0</v>
      </c>
      <c r="E662">
        <v>0</v>
      </c>
      <c r="F662">
        <v>-1</v>
      </c>
      <c r="G662">
        <v>0</v>
      </c>
      <c r="H662" s="2">
        <f>H661+$H$2*(Filter_Test[[#This Row],[debug'[0']]]-H661)</f>
        <v>0.16454622568855037</v>
      </c>
    </row>
    <row r="663" spans="1:8" x14ac:dyDescent="0.25">
      <c r="A663">
        <v>1314</v>
      </c>
      <c r="B663">
        <v>0</v>
      </c>
      <c r="C663">
        <v>0</v>
      </c>
      <c r="D663">
        <v>0</v>
      </c>
      <c r="E663">
        <v>0</v>
      </c>
      <c r="F663">
        <v>-1</v>
      </c>
      <c r="G663">
        <v>0</v>
      </c>
      <c r="H663" s="2">
        <f>H662+$H$2*(Filter_Test[[#This Row],[debug'[0']]]-H662)</f>
        <v>0.14903810927457803</v>
      </c>
    </row>
    <row r="664" spans="1:8" x14ac:dyDescent="0.25">
      <c r="A664">
        <v>1316</v>
      </c>
      <c r="B664">
        <v>-1</v>
      </c>
      <c r="C664">
        <v>0</v>
      </c>
      <c r="D664">
        <v>0</v>
      </c>
      <c r="E664">
        <v>0</v>
      </c>
      <c r="F664">
        <v>-1</v>
      </c>
      <c r="G664">
        <v>0</v>
      </c>
      <c r="H664" s="2">
        <f>H663+$H$2*(Filter_Test[[#This Row],[debug'[0']]]-H663)</f>
        <v>4.0743818790826419E-2</v>
      </c>
    </row>
    <row r="665" spans="1:8" x14ac:dyDescent="0.25">
      <c r="A665">
        <v>1318</v>
      </c>
      <c r="B665">
        <v>0</v>
      </c>
      <c r="C665">
        <v>0</v>
      </c>
      <c r="D665">
        <v>0</v>
      </c>
      <c r="E665">
        <v>0</v>
      </c>
      <c r="F665">
        <v>-1</v>
      </c>
      <c r="G665">
        <v>0</v>
      </c>
      <c r="H665" s="2">
        <f>H664+$H$2*(Filter_Test[[#This Row],[debug'[0']]]-H664)</f>
        <v>3.6903804337052801E-2</v>
      </c>
    </row>
    <row r="666" spans="1:8" x14ac:dyDescent="0.25">
      <c r="A666">
        <v>1320</v>
      </c>
      <c r="B666">
        <v>-1</v>
      </c>
      <c r="C666">
        <v>0</v>
      </c>
      <c r="D666">
        <v>0</v>
      </c>
      <c r="E666">
        <v>0</v>
      </c>
      <c r="F666">
        <v>-1</v>
      </c>
      <c r="G666">
        <v>0</v>
      </c>
      <c r="H666" s="2">
        <f>H665+$H$2*(Filter_Test[[#This Row],[debug'[0']]]-H665)</f>
        <v>-6.0822076888484997E-2</v>
      </c>
    </row>
    <row r="667" spans="1:8" x14ac:dyDescent="0.25">
      <c r="A667">
        <v>1322</v>
      </c>
      <c r="B667">
        <v>-1</v>
      </c>
      <c r="C667">
        <v>0</v>
      </c>
      <c r="D667">
        <v>0</v>
      </c>
      <c r="E667">
        <v>0</v>
      </c>
      <c r="F667">
        <v>-1</v>
      </c>
      <c r="G667">
        <v>0</v>
      </c>
      <c r="H667" s="2">
        <f>H666+$H$2*(Filter_Test[[#This Row],[debug'[0']]]-H666)</f>
        <v>-0.14933751079831065</v>
      </c>
    </row>
    <row r="668" spans="1:8" x14ac:dyDescent="0.25">
      <c r="A668">
        <v>1324</v>
      </c>
      <c r="B668">
        <v>-1</v>
      </c>
      <c r="C668">
        <v>1</v>
      </c>
      <c r="D668">
        <v>0</v>
      </c>
      <c r="E668">
        <v>0</v>
      </c>
      <c r="F668">
        <v>-1</v>
      </c>
      <c r="G668">
        <v>0</v>
      </c>
      <c r="H668" s="2">
        <f>H667+$H$2*(Filter_Test[[#This Row],[debug'[0']]]-H667)</f>
        <v>-0.22951056160112365</v>
      </c>
    </row>
    <row r="669" spans="1:8" x14ac:dyDescent="0.25">
      <c r="A669">
        <v>1326</v>
      </c>
      <c r="B669">
        <v>-1</v>
      </c>
      <c r="C669">
        <v>1</v>
      </c>
      <c r="D669">
        <v>0</v>
      </c>
      <c r="E669">
        <v>0</v>
      </c>
      <c r="F669">
        <v>0</v>
      </c>
      <c r="G669">
        <v>0</v>
      </c>
      <c r="H669" s="2">
        <f>H668+$H$2*(Filter_Test[[#This Row],[debug'[0']]]-H668)</f>
        <v>-0.3021274803813967</v>
      </c>
    </row>
    <row r="670" spans="1:8" x14ac:dyDescent="0.25">
      <c r="A670">
        <v>1328</v>
      </c>
      <c r="B670">
        <v>-1</v>
      </c>
      <c r="C670">
        <v>2</v>
      </c>
      <c r="D670">
        <v>0</v>
      </c>
      <c r="E670">
        <v>0</v>
      </c>
      <c r="F670">
        <v>0</v>
      </c>
      <c r="G670">
        <v>0</v>
      </c>
      <c r="H670" s="2">
        <f>H669+$H$2*(Filter_Test[[#This Row],[debug'[0']]]-H669)</f>
        <v>-0.36790041580467681</v>
      </c>
    </row>
    <row r="671" spans="1:8" x14ac:dyDescent="0.25">
      <c r="A671">
        <v>1330</v>
      </c>
      <c r="B671">
        <v>0</v>
      </c>
      <c r="C671">
        <v>1</v>
      </c>
      <c r="D671">
        <v>0</v>
      </c>
      <c r="E671">
        <v>0</v>
      </c>
      <c r="F671">
        <v>0</v>
      </c>
      <c r="G671">
        <v>0</v>
      </c>
      <c r="H671" s="2">
        <f>H670+$H$2*(Filter_Test[[#This Row],[debug'[0']]]-H670)</f>
        <v>-0.33322661849833873</v>
      </c>
    </row>
    <row r="672" spans="1:8" x14ac:dyDescent="0.25">
      <c r="A672">
        <v>1332</v>
      </c>
      <c r="B672">
        <v>0</v>
      </c>
      <c r="C672">
        <v>2</v>
      </c>
      <c r="D672">
        <v>0</v>
      </c>
      <c r="E672">
        <v>0</v>
      </c>
      <c r="F672">
        <v>0</v>
      </c>
      <c r="G672">
        <v>0</v>
      </c>
      <c r="H672" s="2">
        <f>H671+$H$2*(Filter_Test[[#This Row],[debug'[0']]]-H671)</f>
        <v>-0.30182074959869026</v>
      </c>
    </row>
    <row r="673" spans="1:8" x14ac:dyDescent="0.25">
      <c r="A673">
        <v>1334</v>
      </c>
      <c r="B673">
        <v>0</v>
      </c>
      <c r="C673">
        <v>2</v>
      </c>
      <c r="D673">
        <v>0</v>
      </c>
      <c r="E673">
        <v>0</v>
      </c>
      <c r="F673">
        <v>0</v>
      </c>
      <c r="G673">
        <v>0</v>
      </c>
      <c r="H673" s="2">
        <f>H672+$H$2*(Filter_Test[[#This Row],[debug'[0']]]-H672)</f>
        <v>-0.27337481410948394</v>
      </c>
    </row>
    <row r="674" spans="1:8" x14ac:dyDescent="0.25">
      <c r="A674">
        <v>1336</v>
      </c>
      <c r="B674">
        <v>0</v>
      </c>
      <c r="C674">
        <v>1</v>
      </c>
      <c r="D674">
        <v>0</v>
      </c>
      <c r="E674">
        <v>0</v>
      </c>
      <c r="F674">
        <v>0</v>
      </c>
      <c r="G674">
        <v>0</v>
      </c>
      <c r="H674" s="2">
        <f>H673+$H$2*(Filter_Test[[#This Row],[debug'[0']]]-H673)</f>
        <v>-0.24760984487899904</v>
      </c>
    </row>
    <row r="675" spans="1:8" x14ac:dyDescent="0.25">
      <c r="A675">
        <v>1338</v>
      </c>
      <c r="B675">
        <v>-1</v>
      </c>
      <c r="C675">
        <v>2</v>
      </c>
      <c r="D675">
        <v>0</v>
      </c>
      <c r="E675">
        <v>0</v>
      </c>
      <c r="F675">
        <v>0</v>
      </c>
      <c r="G675">
        <v>0</v>
      </c>
      <c r="H675" s="2">
        <f>H674+$H$2*(Filter_Test[[#This Row],[debug'[0']]]-H674)</f>
        <v>-0.31852094639784168</v>
      </c>
    </row>
    <row r="676" spans="1:8" x14ac:dyDescent="0.25">
      <c r="A676">
        <v>1340</v>
      </c>
      <c r="B676">
        <v>0</v>
      </c>
      <c r="C676">
        <v>2</v>
      </c>
      <c r="D676">
        <v>0</v>
      </c>
      <c r="E676">
        <v>0</v>
      </c>
      <c r="F676">
        <v>0</v>
      </c>
      <c r="G676">
        <v>0</v>
      </c>
      <c r="H676" s="2">
        <f>H675+$H$2*(Filter_Test[[#This Row],[debug'[0']]]-H675)</f>
        <v>-0.28850105444130386</v>
      </c>
    </row>
    <row r="677" spans="1:8" x14ac:dyDescent="0.25">
      <c r="A677">
        <v>1342</v>
      </c>
      <c r="B677">
        <v>-1</v>
      </c>
      <c r="C677">
        <v>1</v>
      </c>
      <c r="D677">
        <v>0</v>
      </c>
      <c r="E677">
        <v>0</v>
      </c>
      <c r="F677">
        <v>0</v>
      </c>
      <c r="G677">
        <v>0</v>
      </c>
      <c r="H677" s="2">
        <f>H676+$H$2*(Filter_Test[[#This Row],[debug'[0']]]-H676)</f>
        <v>-0.35555825025342636</v>
      </c>
    </row>
    <row r="678" spans="1:8" x14ac:dyDescent="0.25">
      <c r="A678">
        <v>1344</v>
      </c>
      <c r="B678">
        <v>0</v>
      </c>
      <c r="C678">
        <v>1</v>
      </c>
      <c r="D678">
        <v>0</v>
      </c>
      <c r="E678">
        <v>0</v>
      </c>
      <c r="F678">
        <v>0</v>
      </c>
      <c r="G678">
        <v>0</v>
      </c>
      <c r="H678" s="2">
        <f>H677+$H$2*(Filter_Test[[#This Row],[debug'[0']]]-H677)</f>
        <v>-0.32204767464584422</v>
      </c>
    </row>
    <row r="679" spans="1:8" x14ac:dyDescent="0.25">
      <c r="A679">
        <v>1346</v>
      </c>
      <c r="B679">
        <v>0</v>
      </c>
      <c r="C679">
        <v>1</v>
      </c>
      <c r="D679">
        <v>0</v>
      </c>
      <c r="E679">
        <v>0</v>
      </c>
      <c r="F679">
        <v>0</v>
      </c>
      <c r="G679">
        <v>0</v>
      </c>
      <c r="H679" s="2">
        <f>H678+$H$2*(Filter_Test[[#This Row],[debug'[0']]]-H678)</f>
        <v>-0.29169539638265241</v>
      </c>
    </row>
    <row r="680" spans="1:8" x14ac:dyDescent="0.25">
      <c r="A680">
        <v>1348</v>
      </c>
      <c r="B680">
        <v>0</v>
      </c>
      <c r="C680">
        <v>1</v>
      </c>
      <c r="D680">
        <v>0</v>
      </c>
      <c r="E680">
        <v>0</v>
      </c>
      <c r="F680">
        <v>0</v>
      </c>
      <c r="G680">
        <v>0</v>
      </c>
      <c r="H680" s="2">
        <f>H679+$H$2*(Filter_Test[[#This Row],[debug'[0']]]-H679)</f>
        <v>-0.26420375295180132</v>
      </c>
    </row>
    <row r="681" spans="1:8" x14ac:dyDescent="0.25">
      <c r="A681">
        <v>1350</v>
      </c>
      <c r="B681">
        <v>0</v>
      </c>
      <c r="C681">
        <v>0</v>
      </c>
      <c r="D681">
        <v>0</v>
      </c>
      <c r="E681">
        <v>0</v>
      </c>
      <c r="F681">
        <v>1</v>
      </c>
      <c r="G681">
        <v>0</v>
      </c>
      <c r="H681" s="2">
        <f>H680+$H$2*(Filter_Test[[#This Row],[debug'[0']]]-H680)</f>
        <v>-0.23930313587207436</v>
      </c>
    </row>
    <row r="682" spans="1:8" x14ac:dyDescent="0.25">
      <c r="A682">
        <v>1352</v>
      </c>
      <c r="B682">
        <v>0</v>
      </c>
      <c r="C682">
        <v>0</v>
      </c>
      <c r="D682">
        <v>0</v>
      </c>
      <c r="E682">
        <v>0</v>
      </c>
      <c r="F682">
        <v>1</v>
      </c>
      <c r="G682">
        <v>0</v>
      </c>
      <c r="H682" s="2">
        <f>H681+$H$2*(Filter_Test[[#This Row],[debug'[0']]]-H681)</f>
        <v>-0.2167493466629731</v>
      </c>
    </row>
    <row r="683" spans="1:8" x14ac:dyDescent="0.25">
      <c r="A683">
        <v>1354</v>
      </c>
      <c r="B683">
        <v>-1</v>
      </c>
      <c r="C683">
        <v>0</v>
      </c>
      <c r="D683">
        <v>0</v>
      </c>
      <c r="E683">
        <v>0</v>
      </c>
      <c r="F683">
        <v>1</v>
      </c>
      <c r="G683">
        <v>0</v>
      </c>
      <c r="H683" s="2">
        <f>H682+$H$2*(Filter_Test[[#This Row],[debug'[0']]]-H682)</f>
        <v>-0.29056898161626338</v>
      </c>
    </row>
    <row r="684" spans="1:8" x14ac:dyDescent="0.25">
      <c r="A684">
        <v>1356</v>
      </c>
      <c r="B684">
        <v>0</v>
      </c>
      <c r="C684">
        <v>0</v>
      </c>
      <c r="D684">
        <v>0</v>
      </c>
      <c r="E684">
        <v>0</v>
      </c>
      <c r="F684">
        <v>1</v>
      </c>
      <c r="G684">
        <v>0</v>
      </c>
      <c r="H684" s="2">
        <f>H683+$H$2*(Filter_Test[[#This Row],[debug'[0']]]-H683)</f>
        <v>-0.26318350027606174</v>
      </c>
    </row>
    <row r="685" spans="1:8" x14ac:dyDescent="0.25">
      <c r="A685">
        <v>1358</v>
      </c>
      <c r="B685">
        <v>0</v>
      </c>
      <c r="C685">
        <v>0</v>
      </c>
      <c r="D685">
        <v>0</v>
      </c>
      <c r="E685">
        <v>0</v>
      </c>
      <c r="F685">
        <v>1</v>
      </c>
      <c r="G685">
        <v>0</v>
      </c>
      <c r="H685" s="2">
        <f>H684+$H$2*(Filter_Test[[#This Row],[debug'[0']]]-H684)</f>
        <v>-0.23837903974566205</v>
      </c>
    </row>
    <row r="686" spans="1:8" x14ac:dyDescent="0.25">
      <c r="A686">
        <v>1360</v>
      </c>
      <c r="B686">
        <v>0</v>
      </c>
      <c r="C686">
        <v>0</v>
      </c>
      <c r="D686">
        <v>0</v>
      </c>
      <c r="E686">
        <v>0</v>
      </c>
      <c r="F686">
        <v>1</v>
      </c>
      <c r="G686">
        <v>0</v>
      </c>
      <c r="H686" s="2">
        <f>H685+$H$2*(Filter_Test[[#This Row],[debug'[0']]]-H685)</f>
        <v>-0.21591234454461922</v>
      </c>
    </row>
    <row r="687" spans="1:8" x14ac:dyDescent="0.25">
      <c r="A687">
        <v>1362</v>
      </c>
      <c r="B687">
        <v>0</v>
      </c>
      <c r="C687">
        <v>1</v>
      </c>
      <c r="D687">
        <v>0</v>
      </c>
      <c r="E687">
        <v>0</v>
      </c>
      <c r="F687">
        <v>1</v>
      </c>
      <c r="G687">
        <v>0</v>
      </c>
      <c r="H687" s="2">
        <f>H686+$H$2*(Filter_Test[[#This Row],[debug'[0']]]-H686)</f>
        <v>-0.1955630854813975</v>
      </c>
    </row>
    <row r="688" spans="1:8" x14ac:dyDescent="0.25">
      <c r="A688">
        <v>1364</v>
      </c>
      <c r="B688">
        <v>0</v>
      </c>
      <c r="C688">
        <v>1</v>
      </c>
      <c r="D688">
        <v>0</v>
      </c>
      <c r="E688">
        <v>0</v>
      </c>
      <c r="F688">
        <v>1</v>
      </c>
      <c r="G688">
        <v>0</v>
      </c>
      <c r="H688" s="2">
        <f>H687+$H$2*(Filter_Test[[#This Row],[debug'[0']]]-H687)</f>
        <v>-0.17713169890154618</v>
      </c>
    </row>
    <row r="689" spans="1:8" x14ac:dyDescent="0.25">
      <c r="A689">
        <v>1366</v>
      </c>
      <c r="B689">
        <v>0</v>
      </c>
      <c r="C689">
        <v>1</v>
      </c>
      <c r="D689">
        <v>0</v>
      </c>
      <c r="E689">
        <v>0</v>
      </c>
      <c r="F689">
        <v>1</v>
      </c>
      <c r="G689">
        <v>0</v>
      </c>
      <c r="H689" s="2">
        <f>H688+$H$2*(Filter_Test[[#This Row],[debug'[0']]]-H688)</f>
        <v>-0.16043742958193688</v>
      </c>
    </row>
    <row r="690" spans="1:8" x14ac:dyDescent="0.25">
      <c r="A690">
        <v>1368</v>
      </c>
      <c r="B690">
        <v>-1</v>
      </c>
      <c r="C690">
        <v>1</v>
      </c>
      <c r="D690">
        <v>0</v>
      </c>
      <c r="E690">
        <v>0</v>
      </c>
      <c r="F690">
        <v>1</v>
      </c>
      <c r="G690">
        <v>0</v>
      </c>
      <c r="H690" s="2">
        <f>H689+$H$2*(Filter_Test[[#This Row],[debug'[0']]]-H689)</f>
        <v>-0.2395643376855674</v>
      </c>
    </row>
    <row r="691" spans="1:8" x14ac:dyDescent="0.25">
      <c r="A691">
        <v>1370</v>
      </c>
      <c r="B691">
        <v>0</v>
      </c>
      <c r="C691">
        <v>1</v>
      </c>
      <c r="D691">
        <v>0</v>
      </c>
      <c r="E691">
        <v>0</v>
      </c>
      <c r="F691">
        <v>1</v>
      </c>
      <c r="G691">
        <v>0</v>
      </c>
      <c r="H691" s="2">
        <f>H690+$H$2*(Filter_Test[[#This Row],[debug'[0']]]-H690)</f>
        <v>-0.21698593078551492</v>
      </c>
    </row>
    <row r="692" spans="1:8" x14ac:dyDescent="0.25">
      <c r="A692">
        <v>1372</v>
      </c>
      <c r="B692">
        <v>0</v>
      </c>
      <c r="C692">
        <v>0</v>
      </c>
      <c r="D692">
        <v>0</v>
      </c>
      <c r="E692">
        <v>0</v>
      </c>
      <c r="F692">
        <v>1</v>
      </c>
      <c r="G692">
        <v>0</v>
      </c>
      <c r="H692" s="2">
        <f>H691+$H$2*(Filter_Test[[#This Row],[debug'[0']]]-H691)</f>
        <v>-0.1965354886028714</v>
      </c>
    </row>
    <row r="693" spans="1:8" x14ac:dyDescent="0.25">
      <c r="A693">
        <v>1374</v>
      </c>
      <c r="B693">
        <v>0</v>
      </c>
      <c r="C693">
        <v>0</v>
      </c>
      <c r="D693">
        <v>0</v>
      </c>
      <c r="E693">
        <v>0</v>
      </c>
      <c r="F693">
        <v>1</v>
      </c>
      <c r="G693">
        <v>0</v>
      </c>
      <c r="H693" s="2">
        <f>H692+$H$2*(Filter_Test[[#This Row],[debug'[0']]]-H692)</f>
        <v>-0.17801245518793757</v>
      </c>
    </row>
    <row r="694" spans="1:8" x14ac:dyDescent="0.25">
      <c r="A694">
        <v>1376</v>
      </c>
      <c r="B694">
        <v>0</v>
      </c>
      <c r="C694">
        <v>0</v>
      </c>
      <c r="D694">
        <v>0</v>
      </c>
      <c r="E694">
        <v>0</v>
      </c>
      <c r="F694">
        <v>1</v>
      </c>
      <c r="G694">
        <v>0</v>
      </c>
      <c r="H694" s="2">
        <f>H693+$H$2*(Filter_Test[[#This Row],[debug'[0']]]-H693)</f>
        <v>-0.16123517654396036</v>
      </c>
    </row>
    <row r="695" spans="1:8" x14ac:dyDescent="0.25">
      <c r="A695">
        <v>1378</v>
      </c>
      <c r="B695">
        <v>-1</v>
      </c>
      <c r="C695">
        <v>-1</v>
      </c>
      <c r="D695">
        <v>0</v>
      </c>
      <c r="E695">
        <v>0</v>
      </c>
      <c r="F695">
        <v>1</v>
      </c>
      <c r="G695">
        <v>0</v>
      </c>
      <c r="H695" s="2">
        <f>H694+$H$2*(Filter_Test[[#This Row],[debug'[0']]]-H694)</f>
        <v>-0.24028689876773135</v>
      </c>
    </row>
    <row r="696" spans="1:8" x14ac:dyDescent="0.25">
      <c r="A696">
        <v>1380</v>
      </c>
      <c r="B696">
        <v>-1</v>
      </c>
      <c r="C696">
        <v>-1</v>
      </c>
      <c r="D696">
        <v>0</v>
      </c>
      <c r="E696">
        <v>0</v>
      </c>
      <c r="F696">
        <v>1</v>
      </c>
      <c r="G696">
        <v>0</v>
      </c>
      <c r="H696" s="2">
        <f>H695+$H$2*(Filter_Test[[#This Row],[debug'[0']]]-H695)</f>
        <v>-0.31188817169774774</v>
      </c>
    </row>
    <row r="697" spans="1:8" x14ac:dyDescent="0.25">
      <c r="A697">
        <v>1382</v>
      </c>
      <c r="B697">
        <v>-1</v>
      </c>
      <c r="C697">
        <v>-1</v>
      </c>
      <c r="D697">
        <v>0</v>
      </c>
      <c r="E697">
        <v>0</v>
      </c>
      <c r="F697">
        <v>0</v>
      </c>
      <c r="G697">
        <v>0</v>
      </c>
      <c r="H697" s="2">
        <f>H696+$H$2*(Filter_Test[[#This Row],[debug'[0']]]-H696)</f>
        <v>-0.37674118363702563</v>
      </c>
    </row>
    <row r="698" spans="1:8" x14ac:dyDescent="0.25">
      <c r="A698">
        <v>1384</v>
      </c>
      <c r="B698">
        <v>-1</v>
      </c>
      <c r="C698">
        <v>-1</v>
      </c>
      <c r="D698">
        <v>1</v>
      </c>
      <c r="E698">
        <v>0</v>
      </c>
      <c r="F698">
        <v>0</v>
      </c>
      <c r="G698">
        <v>0</v>
      </c>
      <c r="H698" s="2">
        <f>H697+$H$2*(Filter_Test[[#This Row],[debug'[0']]]-H697)</f>
        <v>-0.43548194320015532</v>
      </c>
    </row>
    <row r="699" spans="1:8" x14ac:dyDescent="0.25">
      <c r="A699">
        <v>1386</v>
      </c>
      <c r="B699">
        <v>-1</v>
      </c>
      <c r="C699">
        <v>-1</v>
      </c>
      <c r="D699">
        <v>1</v>
      </c>
      <c r="E699">
        <v>0</v>
      </c>
      <c r="F699">
        <v>0</v>
      </c>
      <c r="G699">
        <v>0</v>
      </c>
      <c r="H699" s="2">
        <f>H698+$H$2*(Filter_Test[[#This Row],[debug'[0']]]-H698)</f>
        <v>-0.48868651660199064</v>
      </c>
    </row>
    <row r="700" spans="1:8" x14ac:dyDescent="0.25">
      <c r="A700">
        <v>1388</v>
      </c>
      <c r="B700">
        <v>0</v>
      </c>
      <c r="C700">
        <v>-1</v>
      </c>
      <c r="D700">
        <v>0</v>
      </c>
      <c r="E700">
        <v>0</v>
      </c>
      <c r="F700">
        <v>0</v>
      </c>
      <c r="G700">
        <v>0</v>
      </c>
      <c r="H700" s="2">
        <f>H699+$H$2*(Filter_Test[[#This Row],[debug'[0']]]-H699)</f>
        <v>-0.44262889748803463</v>
      </c>
    </row>
    <row r="701" spans="1:8" x14ac:dyDescent="0.25">
      <c r="A701">
        <v>1390</v>
      </c>
      <c r="B701">
        <v>0</v>
      </c>
      <c r="C701">
        <v>-1</v>
      </c>
      <c r="D701">
        <v>0</v>
      </c>
      <c r="E701">
        <v>0</v>
      </c>
      <c r="F701">
        <v>0</v>
      </c>
      <c r="G701">
        <v>0</v>
      </c>
      <c r="H701" s="2">
        <f>H700+$H$2*(Filter_Test[[#This Row],[debug'[0']]]-H700)</f>
        <v>-0.40091210670958588</v>
      </c>
    </row>
    <row r="702" spans="1:8" x14ac:dyDescent="0.25">
      <c r="A702">
        <v>1392</v>
      </c>
      <c r="B702">
        <v>0</v>
      </c>
      <c r="C702">
        <v>-1</v>
      </c>
      <c r="D702">
        <v>0</v>
      </c>
      <c r="E702">
        <v>0</v>
      </c>
      <c r="F702">
        <v>0</v>
      </c>
      <c r="G702">
        <v>0</v>
      </c>
      <c r="H702" s="2">
        <f>H701+$H$2*(Filter_Test[[#This Row],[debug'[0']]]-H701)</f>
        <v>-0.36312703083436459</v>
      </c>
    </row>
    <row r="703" spans="1:8" x14ac:dyDescent="0.25">
      <c r="A703">
        <v>1394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 s="2">
        <f>H702+$H$2*(Filter_Test[[#This Row],[debug'[0']]]-H702)</f>
        <v>-0.32890311446269116</v>
      </c>
    </row>
    <row r="704" spans="1:8" x14ac:dyDescent="0.25">
      <c r="A704">
        <v>1396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 s="2">
        <f>H703+$H$2*(Filter_Test[[#This Row],[debug'[0']]]-H703)</f>
        <v>-0.29790472621852737</v>
      </c>
    </row>
    <row r="705" spans="1:8" x14ac:dyDescent="0.25">
      <c r="A705">
        <v>1398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 s="2">
        <f>H704+$H$2*(Filter_Test[[#This Row],[debug'[0']]]-H704)</f>
        <v>-0.26982786723779323</v>
      </c>
    </row>
    <row r="706" spans="1:8" x14ac:dyDescent="0.25">
      <c r="A706">
        <v>1400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 s="2">
        <f>H705+$H$2*(Filter_Test[[#This Row],[debug'[0']]]-H705)</f>
        <v>-0.24439718987435163</v>
      </c>
    </row>
    <row r="707" spans="1:8" x14ac:dyDescent="0.25">
      <c r="A707">
        <v>1402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 s="2">
        <f>H706+$H$2*(Filter_Test[[#This Row],[debug'[0']]]-H706)</f>
        <v>-0.22136329738633403</v>
      </c>
    </row>
    <row r="708" spans="1:8" x14ac:dyDescent="0.25">
      <c r="A708">
        <v>1404</v>
      </c>
      <c r="B708">
        <v>0</v>
      </c>
      <c r="C708">
        <v>-1</v>
      </c>
      <c r="D708">
        <v>0</v>
      </c>
      <c r="E708">
        <v>0</v>
      </c>
      <c r="F708">
        <v>0</v>
      </c>
      <c r="G708">
        <v>0</v>
      </c>
      <c r="H708" s="2">
        <f>H707+$H$2*(Filter_Test[[#This Row],[debug'[0']]]-H707)</f>
        <v>-0.20050029812103445</v>
      </c>
    </row>
    <row r="709" spans="1:8" x14ac:dyDescent="0.25">
      <c r="A709">
        <v>1406</v>
      </c>
      <c r="B709">
        <v>0</v>
      </c>
      <c r="C709">
        <v>-1</v>
      </c>
      <c r="D709">
        <v>0</v>
      </c>
      <c r="E709">
        <v>0</v>
      </c>
      <c r="F709">
        <v>0</v>
      </c>
      <c r="G709">
        <v>0</v>
      </c>
      <c r="H709" s="2">
        <f>H708+$H$2*(Filter_Test[[#This Row],[debug'[0']]]-H708)</f>
        <v>-0.18160359021244629</v>
      </c>
    </row>
    <row r="710" spans="1:8" x14ac:dyDescent="0.25">
      <c r="A710">
        <v>1408</v>
      </c>
      <c r="B710">
        <v>0</v>
      </c>
      <c r="C710">
        <v>-1</v>
      </c>
      <c r="D710">
        <v>0</v>
      </c>
      <c r="E710">
        <v>0</v>
      </c>
      <c r="F710">
        <v>0</v>
      </c>
      <c r="G710">
        <v>0</v>
      </c>
      <c r="H710" s="2">
        <f>H709+$H$2*(Filter_Test[[#This Row],[debug'[0']]]-H709)</f>
        <v>-0.16448785506613772</v>
      </c>
    </row>
    <row r="711" spans="1:8" x14ac:dyDescent="0.25">
      <c r="A711">
        <v>1410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 s="2">
        <f>H710+$H$2*(Filter_Test[[#This Row],[debug'[0']]]-H710)</f>
        <v>-0.14898523995372209</v>
      </c>
    </row>
    <row r="712" spans="1:8" x14ac:dyDescent="0.25">
      <c r="A712">
        <v>1412</v>
      </c>
      <c r="B712">
        <v>-1</v>
      </c>
      <c r="C712">
        <v>0</v>
      </c>
      <c r="D712">
        <v>0</v>
      </c>
      <c r="E712">
        <v>0</v>
      </c>
      <c r="F712">
        <v>0</v>
      </c>
      <c r="G712">
        <v>0</v>
      </c>
      <c r="H712" s="2">
        <f>H711+$H$2*(Filter_Test[[#This Row],[debug'[0']]]-H711)</f>
        <v>-0.22919149150145809</v>
      </c>
    </row>
    <row r="713" spans="1:8" x14ac:dyDescent="0.25">
      <c r="A713">
        <v>1414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 s="2">
        <f>H712+$H$2*(Filter_Test[[#This Row],[debug'[0']]]-H712)</f>
        <v>-0.20759070232247004</v>
      </c>
    </row>
    <row r="714" spans="1:8" x14ac:dyDescent="0.25">
      <c r="A714">
        <v>1416</v>
      </c>
      <c r="B714">
        <v>-1</v>
      </c>
      <c r="C714">
        <v>1</v>
      </c>
      <c r="D714">
        <v>0</v>
      </c>
      <c r="E714">
        <v>0</v>
      </c>
      <c r="F714">
        <v>0</v>
      </c>
      <c r="G714">
        <v>0</v>
      </c>
      <c r="H714" s="2">
        <f>H713+$H$2*(Filter_Test[[#This Row],[debug'[0']]]-H713)</f>
        <v>-0.28227351916906929</v>
      </c>
    </row>
    <row r="715" spans="1:8" x14ac:dyDescent="0.25">
      <c r="A715">
        <v>1418</v>
      </c>
      <c r="B715">
        <v>0</v>
      </c>
      <c r="C715">
        <v>1</v>
      </c>
      <c r="D715">
        <v>1</v>
      </c>
      <c r="E715">
        <v>0</v>
      </c>
      <c r="F715">
        <v>0</v>
      </c>
      <c r="G715">
        <v>0</v>
      </c>
      <c r="H715" s="2">
        <f>H714+$H$2*(Filter_Test[[#This Row],[debug'[0']]]-H714)</f>
        <v>-0.25566986674533471</v>
      </c>
    </row>
    <row r="716" spans="1:8" x14ac:dyDescent="0.25">
      <c r="A716">
        <v>1420</v>
      </c>
      <c r="B716">
        <v>0</v>
      </c>
      <c r="C716">
        <v>1</v>
      </c>
      <c r="D716">
        <v>1</v>
      </c>
      <c r="E716">
        <v>0</v>
      </c>
      <c r="F716">
        <v>0</v>
      </c>
      <c r="G716">
        <v>0</v>
      </c>
      <c r="H716" s="2">
        <f>H715+$H$2*(Filter_Test[[#This Row],[debug'[0']]]-H715)</f>
        <v>-0.23157354949199196</v>
      </c>
    </row>
    <row r="717" spans="1:8" x14ac:dyDescent="0.25">
      <c r="A717">
        <v>1422</v>
      </c>
      <c r="B717">
        <v>0</v>
      </c>
      <c r="C717">
        <v>1</v>
      </c>
      <c r="D717">
        <v>0</v>
      </c>
      <c r="E717">
        <v>0</v>
      </c>
      <c r="F717">
        <v>0</v>
      </c>
      <c r="G717">
        <v>0</v>
      </c>
      <c r="H717" s="2">
        <f>H716+$H$2*(Filter_Test[[#This Row],[debug'[0']]]-H716)</f>
        <v>-0.20974825663649935</v>
      </c>
    </row>
    <row r="718" spans="1:8" x14ac:dyDescent="0.25">
      <c r="A718">
        <v>1424</v>
      </c>
      <c r="B718">
        <v>1</v>
      </c>
      <c r="C718">
        <v>0</v>
      </c>
      <c r="D718">
        <v>0</v>
      </c>
      <c r="E718">
        <v>0</v>
      </c>
      <c r="F718">
        <v>0</v>
      </c>
      <c r="G718">
        <v>0</v>
      </c>
      <c r="H718" s="2">
        <f>H717+$H$2*(Filter_Test[[#This Row],[debug'[0']]]-H717)</f>
        <v>-9.5732169564230765E-2</v>
      </c>
    </row>
    <row r="719" spans="1:8" x14ac:dyDescent="0.25">
      <c r="A719">
        <v>1426</v>
      </c>
      <c r="B719">
        <v>1</v>
      </c>
      <c r="C719">
        <v>1</v>
      </c>
      <c r="D719">
        <v>0</v>
      </c>
      <c r="E719">
        <v>0</v>
      </c>
      <c r="F719">
        <v>0</v>
      </c>
      <c r="G719">
        <v>0</v>
      </c>
      <c r="H719" s="2">
        <f>H718+$H$2*(Filter_Test[[#This Row],[debug'[0']]]-H718)</f>
        <v>7.5381544619190222E-3</v>
      </c>
    </row>
    <row r="720" spans="1:8" x14ac:dyDescent="0.25">
      <c r="A720">
        <v>1428</v>
      </c>
      <c r="B720">
        <v>1</v>
      </c>
      <c r="C720">
        <v>1</v>
      </c>
      <c r="D720">
        <v>0</v>
      </c>
      <c r="E720">
        <v>0</v>
      </c>
      <c r="F720">
        <v>0</v>
      </c>
      <c r="G720">
        <v>0</v>
      </c>
      <c r="H720" s="2">
        <f>H719+$H$2*(Filter_Test[[#This Row],[debug'[0']]]-H719)</f>
        <v>0.10107547974923711</v>
      </c>
    </row>
    <row r="721" spans="1:8" x14ac:dyDescent="0.25">
      <c r="A721">
        <v>1430</v>
      </c>
      <c r="B721">
        <v>1</v>
      </c>
      <c r="C721">
        <v>1</v>
      </c>
      <c r="D721">
        <v>0</v>
      </c>
      <c r="E721">
        <v>0</v>
      </c>
      <c r="F721">
        <v>0</v>
      </c>
      <c r="G721">
        <v>0</v>
      </c>
      <c r="H721" s="2">
        <f>H720+$H$2*(Filter_Test[[#This Row],[debug'[0']]]-H720)</f>
        <v>0.18579711981778288</v>
      </c>
    </row>
    <row r="722" spans="1:8" x14ac:dyDescent="0.25">
      <c r="A722">
        <v>1432</v>
      </c>
      <c r="B722">
        <v>0</v>
      </c>
      <c r="C722">
        <v>1</v>
      </c>
      <c r="D722">
        <v>0</v>
      </c>
      <c r="E722">
        <v>0</v>
      </c>
      <c r="F722">
        <v>0</v>
      </c>
      <c r="G722">
        <v>0</v>
      </c>
      <c r="H722" s="2">
        <f>H721+$H$2*(Filter_Test[[#This Row],[debug'[0']]]-H721)</f>
        <v>0.16828615381745221</v>
      </c>
    </row>
    <row r="723" spans="1:8" x14ac:dyDescent="0.25">
      <c r="A723">
        <v>1434</v>
      </c>
      <c r="B723">
        <v>0</v>
      </c>
      <c r="C723">
        <v>1</v>
      </c>
      <c r="D723">
        <v>0</v>
      </c>
      <c r="E723">
        <v>0</v>
      </c>
      <c r="F723">
        <v>0</v>
      </c>
      <c r="G723">
        <v>0</v>
      </c>
      <c r="H723" s="2">
        <f>H722+$H$2*(Filter_Test[[#This Row],[debug'[0']]]-H722)</f>
        <v>0.15242555748143852</v>
      </c>
    </row>
    <row r="724" spans="1:8" x14ac:dyDescent="0.25">
      <c r="A724">
        <v>1436</v>
      </c>
      <c r="B724">
        <v>0</v>
      </c>
      <c r="C724">
        <v>1</v>
      </c>
      <c r="D724">
        <v>0</v>
      </c>
      <c r="E724">
        <v>0</v>
      </c>
      <c r="F724">
        <v>0</v>
      </c>
      <c r="G724">
        <v>0</v>
      </c>
      <c r="H724" s="2">
        <f>H723+$H$2*(Filter_Test[[#This Row],[debug'[0']]]-H723)</f>
        <v>0.13805978713334804</v>
      </c>
    </row>
    <row r="725" spans="1:8" x14ac:dyDescent="0.25">
      <c r="A725">
        <v>1438</v>
      </c>
      <c r="B725">
        <v>0</v>
      </c>
      <c r="C725">
        <v>1</v>
      </c>
      <c r="D725">
        <v>0</v>
      </c>
      <c r="E725">
        <v>0</v>
      </c>
      <c r="F725">
        <v>0</v>
      </c>
      <c r="G725">
        <v>0</v>
      </c>
      <c r="H725" s="2">
        <f>H724+$H$2*(Filter_Test[[#This Row],[debug'[0']]]-H724)</f>
        <v>0.12504795874291913</v>
      </c>
    </row>
    <row r="726" spans="1:8" x14ac:dyDescent="0.25">
      <c r="A726">
        <v>1440</v>
      </c>
      <c r="B726">
        <v>1</v>
      </c>
      <c r="C726">
        <v>1</v>
      </c>
      <c r="D726">
        <v>0</v>
      </c>
      <c r="E726">
        <v>0</v>
      </c>
      <c r="F726">
        <v>0</v>
      </c>
      <c r="G726">
        <v>0</v>
      </c>
      <c r="H726" s="2">
        <f>H725+$H$2*(Filter_Test[[#This Row],[debug'[0']]]-H725)</f>
        <v>0.20751024589461828</v>
      </c>
    </row>
    <row r="727" spans="1:8" x14ac:dyDescent="0.25">
      <c r="A727">
        <v>1442</v>
      </c>
      <c r="B727">
        <v>0</v>
      </c>
      <c r="C727">
        <v>1</v>
      </c>
      <c r="D727">
        <v>0</v>
      </c>
      <c r="E727">
        <v>0</v>
      </c>
      <c r="F727">
        <v>0</v>
      </c>
      <c r="G727">
        <v>0</v>
      </c>
      <c r="H727" s="2">
        <f>H726+$H$2*(Filter_Test[[#This Row],[debug'[0']]]-H726)</f>
        <v>0.18795286597320396</v>
      </c>
    </row>
    <row r="728" spans="1:8" x14ac:dyDescent="0.25">
      <c r="A728">
        <v>1444</v>
      </c>
      <c r="B728">
        <v>0</v>
      </c>
      <c r="C728">
        <v>1</v>
      </c>
      <c r="D728">
        <v>0</v>
      </c>
      <c r="E728">
        <v>0</v>
      </c>
      <c r="F728">
        <v>0</v>
      </c>
      <c r="G728">
        <v>0</v>
      </c>
      <c r="H728" s="2">
        <f>H727+$H$2*(Filter_Test[[#This Row],[debug'[0']]]-H727)</f>
        <v>0.17023872568432702</v>
      </c>
    </row>
    <row r="729" spans="1:8" x14ac:dyDescent="0.25">
      <c r="A729">
        <v>1446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 s="2">
        <f>H728+$H$2*(Filter_Test[[#This Row],[debug'[0']]]-H728)</f>
        <v>0.15419410378533593</v>
      </c>
    </row>
    <row r="730" spans="1:8" x14ac:dyDescent="0.25">
      <c r="A730">
        <v>1448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 s="2">
        <f>H729+$H$2*(Filter_Test[[#This Row],[debug'[0']]]-H729)</f>
        <v>0.13966165187496973</v>
      </c>
    </row>
    <row r="731" spans="1:8" x14ac:dyDescent="0.25">
      <c r="A731">
        <v>1450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 s="2">
        <f>H730+$H$2*(Filter_Test[[#This Row],[debug'[0']]]-H730)</f>
        <v>0.12649885128941113</v>
      </c>
    </row>
    <row r="732" spans="1:8" x14ac:dyDescent="0.25">
      <c r="A732">
        <v>1452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 s="2">
        <f>H731+$H$2*(Filter_Test[[#This Row],[debug'[0']]]-H731)</f>
        <v>0.11457661543246028</v>
      </c>
    </row>
    <row r="733" spans="1:8" x14ac:dyDescent="0.25">
      <c r="A733">
        <v>1454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 s="2">
        <f>H732+$H$2*(Filter_Test[[#This Row],[debug'[0']]]-H732)</f>
        <v>0.10377802383298627</v>
      </c>
    </row>
    <row r="734" spans="1:8" x14ac:dyDescent="0.25">
      <c r="A734">
        <v>1456</v>
      </c>
      <c r="B734">
        <v>0</v>
      </c>
      <c r="C734">
        <v>-1</v>
      </c>
      <c r="D734">
        <v>0</v>
      </c>
      <c r="E734">
        <v>0</v>
      </c>
      <c r="F734">
        <v>0</v>
      </c>
      <c r="G734">
        <v>0</v>
      </c>
      <c r="H734" s="2">
        <f>H733+$H$2*(Filter_Test[[#This Row],[debug'[0']]]-H733)</f>
        <v>9.3997175514652989E-2</v>
      </c>
    </row>
    <row r="735" spans="1:8" x14ac:dyDescent="0.25">
      <c r="A735">
        <v>1458</v>
      </c>
      <c r="B735">
        <v>0</v>
      </c>
      <c r="C735">
        <v>-1</v>
      </c>
      <c r="D735">
        <v>0</v>
      </c>
      <c r="E735">
        <v>0</v>
      </c>
      <c r="F735">
        <v>0</v>
      </c>
      <c r="G735">
        <v>0</v>
      </c>
      <c r="H735" s="2">
        <f>H734+$H$2*(Filter_Test[[#This Row],[debug'[0']]]-H734)</f>
        <v>8.5138150433002269E-2</v>
      </c>
    </row>
    <row r="736" spans="1:8" x14ac:dyDescent="0.25">
      <c r="A736">
        <v>1460</v>
      </c>
      <c r="B736">
        <v>0</v>
      </c>
      <c r="C736">
        <v>-1</v>
      </c>
      <c r="D736">
        <v>0</v>
      </c>
      <c r="E736">
        <v>0</v>
      </c>
      <c r="F736">
        <v>0</v>
      </c>
      <c r="G736">
        <v>0</v>
      </c>
      <c r="H736" s="2">
        <f>H735+$H$2*(Filter_Test[[#This Row],[debug'[0']]]-H735)</f>
        <v>7.7114068794785995E-2</v>
      </c>
    </row>
    <row r="737" spans="1:8" x14ac:dyDescent="0.25">
      <c r="A737">
        <v>1462</v>
      </c>
      <c r="B737">
        <v>0</v>
      </c>
      <c r="C737">
        <v>-1</v>
      </c>
      <c r="D737">
        <v>0</v>
      </c>
      <c r="E737">
        <v>0</v>
      </c>
      <c r="F737">
        <v>0</v>
      </c>
      <c r="G737">
        <v>0</v>
      </c>
      <c r="H737" s="2">
        <f>H736+$H$2*(Filter_Test[[#This Row],[debug'[0']]]-H736)</f>
        <v>6.9846239034362462E-2</v>
      </c>
    </row>
    <row r="738" spans="1:8" x14ac:dyDescent="0.25">
      <c r="A738">
        <v>1464</v>
      </c>
      <c r="B738">
        <v>0</v>
      </c>
      <c r="C738">
        <v>-1</v>
      </c>
      <c r="D738">
        <v>0</v>
      </c>
      <c r="E738">
        <v>0</v>
      </c>
      <c r="F738">
        <v>0</v>
      </c>
      <c r="G738">
        <v>0</v>
      </c>
      <c r="H738" s="2">
        <f>H737+$H$2*(Filter_Test[[#This Row],[debug'[0']]]-H737)</f>
        <v>6.3263386091425566E-2</v>
      </c>
    </row>
    <row r="739" spans="1:8" x14ac:dyDescent="0.25">
      <c r="A739">
        <v>1466</v>
      </c>
      <c r="B739">
        <v>0</v>
      </c>
      <c r="C739">
        <v>-1</v>
      </c>
      <c r="D739">
        <v>0</v>
      </c>
      <c r="E739">
        <v>0</v>
      </c>
      <c r="F739">
        <v>0</v>
      </c>
      <c r="G739">
        <v>0</v>
      </c>
      <c r="H739" s="2">
        <f>H738+$H$2*(Filter_Test[[#This Row],[debug'[0']]]-H738)</f>
        <v>5.730095242184445E-2</v>
      </c>
    </row>
    <row r="740" spans="1:8" x14ac:dyDescent="0.25">
      <c r="A740">
        <v>1468</v>
      </c>
      <c r="B740">
        <v>0</v>
      </c>
      <c r="C740">
        <v>-1</v>
      </c>
      <c r="D740">
        <v>0</v>
      </c>
      <c r="E740">
        <v>0</v>
      </c>
      <c r="F740">
        <v>0</v>
      </c>
      <c r="G740">
        <v>0</v>
      </c>
      <c r="H740" s="2">
        <f>H739+$H$2*(Filter_Test[[#This Row],[debug'[0']]]-H739)</f>
        <v>5.1900464886679508E-2</v>
      </c>
    </row>
    <row r="741" spans="1:8" x14ac:dyDescent="0.25">
      <c r="A741">
        <v>1470</v>
      </c>
      <c r="B741">
        <v>0</v>
      </c>
      <c r="C741">
        <v>-1</v>
      </c>
      <c r="D741">
        <v>0</v>
      </c>
      <c r="E741">
        <v>0</v>
      </c>
      <c r="F741">
        <v>0</v>
      </c>
      <c r="G741">
        <v>0</v>
      </c>
      <c r="H741" s="2">
        <f>H740+$H$2*(Filter_Test[[#This Row],[debug'[0']]]-H740)</f>
        <v>4.7008961310502889E-2</v>
      </c>
    </row>
    <row r="742" spans="1:8" x14ac:dyDescent="0.25">
      <c r="A742">
        <v>1472</v>
      </c>
      <c r="B742">
        <v>0</v>
      </c>
      <c r="C742">
        <v>-1</v>
      </c>
      <c r="D742">
        <v>0</v>
      </c>
      <c r="E742">
        <v>0</v>
      </c>
      <c r="F742">
        <v>0</v>
      </c>
      <c r="G742">
        <v>0</v>
      </c>
      <c r="H742" s="2">
        <f>H741+$H$2*(Filter_Test[[#This Row],[debug'[0']]]-H741)</f>
        <v>4.2578471085324011E-2</v>
      </c>
    </row>
    <row r="743" spans="1:8" x14ac:dyDescent="0.25">
      <c r="A743">
        <v>1474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 s="2">
        <f>H742+$H$2*(Filter_Test[[#This Row],[debug'[0']]]-H742)</f>
        <v>3.8565544726441831E-2</v>
      </c>
    </row>
    <row r="744" spans="1:8" x14ac:dyDescent="0.25">
      <c r="A744">
        <v>1476</v>
      </c>
      <c r="B744">
        <v>0</v>
      </c>
      <c r="C744">
        <v>-1</v>
      </c>
      <c r="D744">
        <v>0</v>
      </c>
      <c r="E744">
        <v>0</v>
      </c>
      <c r="F744">
        <v>0</v>
      </c>
      <c r="G744">
        <v>0</v>
      </c>
      <c r="H744" s="2">
        <f>H743+$H$2*(Filter_Test[[#This Row],[debug'[0']]]-H743)</f>
        <v>3.4930827766613486E-2</v>
      </c>
    </row>
    <row r="745" spans="1:8" x14ac:dyDescent="0.25">
      <c r="A745">
        <v>1478</v>
      </c>
      <c r="B745">
        <v>0</v>
      </c>
      <c r="C745">
        <v>-1</v>
      </c>
      <c r="D745">
        <v>0</v>
      </c>
      <c r="E745">
        <v>0</v>
      </c>
      <c r="F745">
        <v>0</v>
      </c>
      <c r="G745">
        <v>0</v>
      </c>
      <c r="H745" s="2">
        <f>H744+$H$2*(Filter_Test[[#This Row],[debug'[0']]]-H744)</f>
        <v>3.163867480975139E-2</v>
      </c>
    </row>
    <row r="746" spans="1:8" x14ac:dyDescent="0.25">
      <c r="A746">
        <v>1480</v>
      </c>
      <c r="B746">
        <v>1</v>
      </c>
      <c r="C746">
        <v>-1</v>
      </c>
      <c r="D746">
        <v>0</v>
      </c>
      <c r="E746">
        <v>0</v>
      </c>
      <c r="F746">
        <v>0</v>
      </c>
      <c r="G746">
        <v>0</v>
      </c>
      <c r="H746" s="2">
        <f>H745+$H$2*(Filter_Test[[#This Row],[debug'[0']]]-H745)</f>
        <v>0.12290457956689624</v>
      </c>
    </row>
    <row r="747" spans="1:8" x14ac:dyDescent="0.25">
      <c r="A747">
        <v>1482</v>
      </c>
      <c r="B747">
        <v>1</v>
      </c>
      <c r="C747">
        <v>-1</v>
      </c>
      <c r="D747">
        <v>1</v>
      </c>
      <c r="E747">
        <v>0</v>
      </c>
      <c r="F747">
        <v>0</v>
      </c>
      <c r="G747">
        <v>0</v>
      </c>
      <c r="H747" s="2">
        <f>H746+$H$2*(Filter_Test[[#This Row],[debug'[0']]]-H746)</f>
        <v>0.20556887544679292</v>
      </c>
    </row>
    <row r="748" spans="1:8" x14ac:dyDescent="0.25">
      <c r="A748">
        <v>1484</v>
      </c>
      <c r="B748">
        <v>0</v>
      </c>
      <c r="C748">
        <v>-1</v>
      </c>
      <c r="D748">
        <v>1</v>
      </c>
      <c r="E748">
        <v>0</v>
      </c>
      <c r="F748">
        <v>0</v>
      </c>
      <c r="G748">
        <v>0</v>
      </c>
      <c r="H748" s="2">
        <f>H747+$H$2*(Filter_Test[[#This Row],[debug'[0']]]-H747)</f>
        <v>0.18619446537948212</v>
      </c>
    </row>
    <row r="749" spans="1:8" x14ac:dyDescent="0.25">
      <c r="A749">
        <v>1486</v>
      </c>
      <c r="B749">
        <v>0</v>
      </c>
      <c r="C749">
        <v>-1</v>
      </c>
      <c r="D749">
        <v>0</v>
      </c>
      <c r="E749">
        <v>0</v>
      </c>
      <c r="F749">
        <v>0</v>
      </c>
      <c r="G749">
        <v>0</v>
      </c>
      <c r="H749" s="2">
        <f>H748+$H$2*(Filter_Test[[#This Row],[debug'[0']]]-H748)</f>
        <v>0.1686460504422243</v>
      </c>
    </row>
    <row r="750" spans="1:8" x14ac:dyDescent="0.25">
      <c r="A750">
        <v>1488</v>
      </c>
      <c r="B750">
        <v>0</v>
      </c>
      <c r="C750">
        <v>-1</v>
      </c>
      <c r="D750">
        <v>0</v>
      </c>
      <c r="E750">
        <v>0</v>
      </c>
      <c r="F750">
        <v>0</v>
      </c>
      <c r="G750">
        <v>0</v>
      </c>
      <c r="H750" s="2">
        <f>H749+$H$2*(Filter_Test[[#This Row],[debug'[0']]]-H749)</f>
        <v>0.15275153464843755</v>
      </c>
    </row>
    <row r="751" spans="1:8" x14ac:dyDescent="0.25">
      <c r="A751">
        <v>1490</v>
      </c>
      <c r="B751">
        <v>0</v>
      </c>
      <c r="C751">
        <v>-1</v>
      </c>
      <c r="D751">
        <v>0</v>
      </c>
      <c r="E751">
        <v>0</v>
      </c>
      <c r="F751">
        <v>0</v>
      </c>
      <c r="G751">
        <v>0</v>
      </c>
      <c r="H751" s="2">
        <f>H750+$H$2*(Filter_Test[[#This Row],[debug'[0']]]-H750)</f>
        <v>0.13835504167615462</v>
      </c>
    </row>
    <row r="752" spans="1:8" x14ac:dyDescent="0.25">
      <c r="A752">
        <v>1492</v>
      </c>
      <c r="B752">
        <v>0</v>
      </c>
      <c r="C752">
        <v>-1</v>
      </c>
      <c r="D752">
        <v>0</v>
      </c>
      <c r="E752">
        <v>0</v>
      </c>
      <c r="F752">
        <v>0</v>
      </c>
      <c r="G752">
        <v>0</v>
      </c>
      <c r="H752" s="2">
        <f>H751+$H$2*(Filter_Test[[#This Row],[debug'[0']]]-H751)</f>
        <v>0.12531538620064711</v>
      </c>
    </row>
    <row r="753" spans="1:8" x14ac:dyDescent="0.25">
      <c r="A753">
        <v>1494</v>
      </c>
      <c r="B753">
        <v>0</v>
      </c>
      <c r="C753">
        <v>-1</v>
      </c>
      <c r="D753">
        <v>0</v>
      </c>
      <c r="E753">
        <v>0</v>
      </c>
      <c r="F753">
        <v>-1</v>
      </c>
      <c r="G753">
        <v>0</v>
      </c>
      <c r="H753" s="2">
        <f>H752+$H$2*(Filter_Test[[#This Row],[debug'[0']]]-H752)</f>
        <v>0.11350468930055549</v>
      </c>
    </row>
    <row r="754" spans="1:8" x14ac:dyDescent="0.25">
      <c r="A754">
        <v>1496</v>
      </c>
      <c r="B754">
        <v>0</v>
      </c>
      <c r="C754">
        <v>-1</v>
      </c>
      <c r="D754">
        <v>0</v>
      </c>
      <c r="E754">
        <v>0</v>
      </c>
      <c r="F754">
        <v>-1</v>
      </c>
      <c r="G754">
        <v>0</v>
      </c>
      <c r="H754" s="2">
        <f>H753+$H$2*(Filter_Test[[#This Row],[debug'[0']]]-H753)</f>
        <v>0.10280712435891698</v>
      </c>
    </row>
    <row r="755" spans="1:8" x14ac:dyDescent="0.25">
      <c r="A755">
        <v>1498</v>
      </c>
      <c r="B755">
        <v>0</v>
      </c>
      <c r="C755">
        <v>-1</v>
      </c>
      <c r="D755">
        <v>0</v>
      </c>
      <c r="E755">
        <v>0</v>
      </c>
      <c r="F755">
        <v>-1</v>
      </c>
      <c r="G755">
        <v>0</v>
      </c>
      <c r="H755" s="2">
        <f>H754+$H$2*(Filter_Test[[#This Row],[debug'[0']]]-H754)</f>
        <v>9.3117781160237001E-2</v>
      </c>
    </row>
    <row r="756" spans="1:8" x14ac:dyDescent="0.25">
      <c r="A756">
        <v>1500</v>
      </c>
      <c r="B756">
        <v>0</v>
      </c>
      <c r="C756">
        <v>-1</v>
      </c>
      <c r="D756">
        <v>0</v>
      </c>
      <c r="E756">
        <v>0</v>
      </c>
      <c r="F756">
        <v>-1</v>
      </c>
      <c r="G756">
        <v>0</v>
      </c>
      <c r="H756" s="2">
        <f>H755+$H$2*(Filter_Test[[#This Row],[debug'[0']]]-H755)</f>
        <v>8.4341637043889528E-2</v>
      </c>
    </row>
    <row r="757" spans="1:8" x14ac:dyDescent="0.25">
      <c r="A757">
        <v>1502</v>
      </c>
      <c r="B757">
        <v>0</v>
      </c>
      <c r="C757">
        <v>0</v>
      </c>
      <c r="D757">
        <v>0</v>
      </c>
      <c r="E757">
        <v>0</v>
      </c>
      <c r="F757">
        <v>-1</v>
      </c>
      <c r="G757">
        <v>0</v>
      </c>
      <c r="H757" s="2">
        <f>H756+$H$2*(Filter_Test[[#This Row],[debug'[0']]]-H756)</f>
        <v>7.6392625024024927E-2</v>
      </c>
    </row>
    <row r="758" spans="1:8" x14ac:dyDescent="0.25">
      <c r="A758">
        <v>1504</v>
      </c>
      <c r="B758">
        <v>0</v>
      </c>
      <c r="C758">
        <v>0</v>
      </c>
      <c r="D758">
        <v>0</v>
      </c>
      <c r="E758">
        <v>0</v>
      </c>
      <c r="F758">
        <v>-1</v>
      </c>
      <c r="G758">
        <v>0</v>
      </c>
      <c r="H758" s="2">
        <f>H757+$H$2*(Filter_Test[[#This Row],[debug'[0']]]-H757)</f>
        <v>6.9192789737107435E-2</v>
      </c>
    </row>
    <row r="759" spans="1:8" x14ac:dyDescent="0.25">
      <c r="A759">
        <v>1506</v>
      </c>
      <c r="B759">
        <v>-1</v>
      </c>
      <c r="C759">
        <v>0</v>
      </c>
      <c r="D759">
        <v>0</v>
      </c>
      <c r="E759">
        <v>0</v>
      </c>
      <c r="F759">
        <v>-1</v>
      </c>
      <c r="G759">
        <v>0</v>
      </c>
      <c r="H759" s="2">
        <f>H758+$H$2*(Filter_Test[[#This Row],[debug'[0']]]-H758)</f>
        <v>-3.1576256668170752E-2</v>
      </c>
    </row>
    <row r="760" spans="1:8" x14ac:dyDescent="0.25">
      <c r="A760">
        <v>1508</v>
      </c>
      <c r="B760">
        <v>0</v>
      </c>
      <c r="C760">
        <v>0</v>
      </c>
      <c r="D760">
        <v>0</v>
      </c>
      <c r="E760">
        <v>0</v>
      </c>
      <c r="F760">
        <v>-1</v>
      </c>
      <c r="G760">
        <v>0</v>
      </c>
      <c r="H760" s="2">
        <f>H759+$H$2*(Filter_Test[[#This Row],[debug'[0']]]-H759)</f>
        <v>-2.8600264588873024E-2</v>
      </c>
    </row>
    <row r="761" spans="1:8" x14ac:dyDescent="0.25">
      <c r="A761">
        <v>1510</v>
      </c>
      <c r="B761">
        <v>0</v>
      </c>
      <c r="C761">
        <v>0</v>
      </c>
      <c r="D761">
        <v>0</v>
      </c>
      <c r="E761">
        <v>0</v>
      </c>
      <c r="F761">
        <v>-1</v>
      </c>
      <c r="G761">
        <v>0</v>
      </c>
      <c r="H761" s="2">
        <f>H760+$H$2*(Filter_Test[[#This Row],[debug'[0']]]-H760)</f>
        <v>-2.5904753155179192E-2</v>
      </c>
    </row>
    <row r="762" spans="1:8" x14ac:dyDescent="0.25">
      <c r="A762">
        <v>1512</v>
      </c>
      <c r="B762">
        <v>1</v>
      </c>
      <c r="C762">
        <v>0</v>
      </c>
      <c r="D762">
        <v>0</v>
      </c>
      <c r="E762">
        <v>0</v>
      </c>
      <c r="F762">
        <v>-1</v>
      </c>
      <c r="G762">
        <v>0</v>
      </c>
      <c r="H762" s="2">
        <f>H761+$H$2*(Filter_Test[[#This Row],[debug'[0']]]-H761)</f>
        <v>7.078449191867564E-2</v>
      </c>
    </row>
    <row r="763" spans="1:8" x14ac:dyDescent="0.25">
      <c r="A763">
        <v>1514</v>
      </c>
      <c r="B763">
        <v>0</v>
      </c>
      <c r="C763">
        <v>1</v>
      </c>
      <c r="D763">
        <v>0</v>
      </c>
      <c r="E763">
        <v>0</v>
      </c>
      <c r="F763">
        <v>-1</v>
      </c>
      <c r="G763">
        <v>0</v>
      </c>
      <c r="H763" s="2">
        <f>H762+$H$2*(Filter_Test[[#This Row],[debug'[0']]]-H762)</f>
        <v>6.4113210724681721E-2</v>
      </c>
    </row>
    <row r="764" spans="1:8" x14ac:dyDescent="0.25">
      <c r="A764">
        <v>1516</v>
      </c>
      <c r="B764">
        <v>0</v>
      </c>
      <c r="C764">
        <v>1</v>
      </c>
      <c r="D764">
        <v>0</v>
      </c>
      <c r="E764">
        <v>0</v>
      </c>
      <c r="F764">
        <v>-1</v>
      </c>
      <c r="G764">
        <v>0</v>
      </c>
      <c r="H764" s="2">
        <f>H763+$H$2*(Filter_Test[[#This Row],[debug'[0']]]-H763)</f>
        <v>5.8070682970360291E-2</v>
      </c>
    </row>
    <row r="765" spans="1:8" x14ac:dyDescent="0.25">
      <c r="A765">
        <v>1518</v>
      </c>
      <c r="B765">
        <v>-1</v>
      </c>
      <c r="C765">
        <v>1</v>
      </c>
      <c r="D765">
        <v>0</v>
      </c>
      <c r="E765">
        <v>0</v>
      </c>
      <c r="F765">
        <v>0</v>
      </c>
      <c r="G765">
        <v>0</v>
      </c>
      <c r="H765" s="2">
        <f>H764+$H$2*(Filter_Test[[#This Row],[debug'[0']]]-H764)</f>
        <v>-4.1650129567592273E-2</v>
      </c>
    </row>
    <row r="766" spans="1:8" x14ac:dyDescent="0.25">
      <c r="A766">
        <v>1520</v>
      </c>
      <c r="B766">
        <v>0</v>
      </c>
      <c r="C766">
        <v>1</v>
      </c>
      <c r="D766">
        <v>0</v>
      </c>
      <c r="E766">
        <v>0</v>
      </c>
      <c r="F766">
        <v>0</v>
      </c>
      <c r="G766">
        <v>0</v>
      </c>
      <c r="H766" s="2">
        <f>H765+$H$2*(Filter_Test[[#This Row],[debug'[0']]]-H765)</f>
        <v>-3.7724697335473949E-2</v>
      </c>
    </row>
    <row r="767" spans="1:8" x14ac:dyDescent="0.25">
      <c r="A767">
        <v>1522</v>
      </c>
      <c r="B767">
        <v>0</v>
      </c>
      <c r="C767">
        <v>1</v>
      </c>
      <c r="D767">
        <v>0</v>
      </c>
      <c r="E767">
        <v>0</v>
      </c>
      <c r="F767">
        <v>0</v>
      </c>
      <c r="G767">
        <v>0</v>
      </c>
      <c r="H767" s="2">
        <f>H766+$H$2*(Filter_Test[[#This Row],[debug'[0']]]-H766)</f>
        <v>-3.416922837523325E-2</v>
      </c>
    </row>
    <row r="768" spans="1:8" x14ac:dyDescent="0.25">
      <c r="A768">
        <v>1524</v>
      </c>
      <c r="B768">
        <v>0</v>
      </c>
      <c r="C768">
        <v>1</v>
      </c>
      <c r="D768">
        <v>0</v>
      </c>
      <c r="E768">
        <v>0</v>
      </c>
      <c r="F768">
        <v>0</v>
      </c>
      <c r="G768">
        <v>0</v>
      </c>
      <c r="H768" s="2">
        <f>H767+$H$2*(Filter_Test[[#This Row],[debug'[0']]]-H767)</f>
        <v>-3.0948854469959309E-2</v>
      </c>
    </row>
    <row r="769" spans="1:8" x14ac:dyDescent="0.25">
      <c r="A769">
        <v>1526</v>
      </c>
      <c r="B769">
        <v>0</v>
      </c>
      <c r="C769">
        <v>1</v>
      </c>
      <c r="D769">
        <v>0</v>
      </c>
      <c r="E769">
        <v>0</v>
      </c>
      <c r="F769">
        <v>0</v>
      </c>
      <c r="G769">
        <v>0</v>
      </c>
      <c r="H769" s="2">
        <f>H768+$H$2*(Filter_Test[[#This Row],[debug'[0']]]-H768)</f>
        <v>-2.8031993654763995E-2</v>
      </c>
    </row>
    <row r="770" spans="1:8" x14ac:dyDescent="0.25">
      <c r="A770">
        <v>1528</v>
      </c>
      <c r="B770">
        <v>0</v>
      </c>
      <c r="C770">
        <v>1</v>
      </c>
      <c r="D770">
        <v>0</v>
      </c>
      <c r="E770">
        <v>0</v>
      </c>
      <c r="F770">
        <v>0</v>
      </c>
      <c r="G770">
        <v>0</v>
      </c>
      <c r="H770" s="2">
        <f>H769+$H$2*(Filter_Test[[#This Row],[debug'[0']]]-H769)</f>
        <v>-2.5390040494825527E-2</v>
      </c>
    </row>
    <row r="771" spans="1:8" x14ac:dyDescent="0.25">
      <c r="A771">
        <v>1530</v>
      </c>
      <c r="B771">
        <v>1</v>
      </c>
      <c r="C771">
        <v>1</v>
      </c>
      <c r="D771">
        <v>0</v>
      </c>
      <c r="E771">
        <v>0</v>
      </c>
      <c r="F771">
        <v>0</v>
      </c>
      <c r="G771">
        <v>0</v>
      </c>
      <c r="H771" s="2">
        <f>H770+$H$2*(Filter_Test[[#This Row],[debug'[0']]]-H770)</f>
        <v>7.1250694053654987E-2</v>
      </c>
    </row>
    <row r="772" spans="1:8" x14ac:dyDescent="0.25">
      <c r="A772">
        <v>1532</v>
      </c>
      <c r="B772">
        <v>0</v>
      </c>
      <c r="C772">
        <v>1</v>
      </c>
      <c r="D772">
        <v>0</v>
      </c>
      <c r="E772">
        <v>0</v>
      </c>
      <c r="F772">
        <v>0</v>
      </c>
      <c r="G772">
        <v>0</v>
      </c>
      <c r="H772" s="2">
        <f>H771+$H$2*(Filter_Test[[#This Row],[debug'[0']]]-H771)</f>
        <v>6.4535474343590887E-2</v>
      </c>
    </row>
    <row r="773" spans="1:8" x14ac:dyDescent="0.25">
      <c r="A773">
        <v>1534</v>
      </c>
      <c r="B773">
        <v>0</v>
      </c>
      <c r="C773">
        <v>1</v>
      </c>
      <c r="D773">
        <v>0</v>
      </c>
      <c r="E773">
        <v>0</v>
      </c>
      <c r="F773">
        <v>0</v>
      </c>
      <c r="G773">
        <v>0</v>
      </c>
      <c r="H773" s="2">
        <f>H772+$H$2*(Filter_Test[[#This Row],[debug'[0']]]-H772)</f>
        <v>5.8453149180778159E-2</v>
      </c>
    </row>
    <row r="774" spans="1:8" x14ac:dyDescent="0.25">
      <c r="A774">
        <v>1536</v>
      </c>
      <c r="B774">
        <v>0</v>
      </c>
      <c r="C774">
        <v>1</v>
      </c>
      <c r="D774">
        <v>0</v>
      </c>
      <c r="E774">
        <v>0</v>
      </c>
      <c r="F774">
        <v>0</v>
      </c>
      <c r="G774">
        <v>0</v>
      </c>
      <c r="H774" s="2">
        <f>H773+$H$2*(Filter_Test[[#This Row],[debug'[0']]]-H773)</f>
        <v>5.2944069659412535E-2</v>
      </c>
    </row>
    <row r="775" spans="1:8" x14ac:dyDescent="0.25">
      <c r="A775">
        <v>1538</v>
      </c>
      <c r="B775">
        <v>-1</v>
      </c>
      <c r="C775">
        <v>1</v>
      </c>
      <c r="D775">
        <v>0</v>
      </c>
      <c r="E775">
        <v>0</v>
      </c>
      <c r="F775">
        <v>0</v>
      </c>
      <c r="G775">
        <v>0</v>
      </c>
      <c r="H775" s="2">
        <f>H774+$H$2*(Filter_Test[[#This Row],[debug'[0']]]-H774)</f>
        <v>-4.6293570957075952E-2</v>
      </c>
    </row>
    <row r="776" spans="1:8" x14ac:dyDescent="0.25">
      <c r="A776">
        <v>1540</v>
      </c>
      <c r="B776">
        <v>0</v>
      </c>
      <c r="C776">
        <v>1</v>
      </c>
      <c r="D776">
        <v>0</v>
      </c>
      <c r="E776">
        <v>0</v>
      </c>
      <c r="F776">
        <v>0</v>
      </c>
      <c r="G776">
        <v>0</v>
      </c>
      <c r="H776" s="2">
        <f>H775+$H$2*(Filter_Test[[#This Row],[debug'[0']]]-H775)</f>
        <v>-4.1930504684260322E-2</v>
      </c>
    </row>
    <row r="777" spans="1:8" x14ac:dyDescent="0.25">
      <c r="A777">
        <v>1542</v>
      </c>
      <c r="B777">
        <v>0</v>
      </c>
      <c r="C777">
        <v>1</v>
      </c>
      <c r="D777">
        <v>0</v>
      </c>
      <c r="E777">
        <v>0</v>
      </c>
      <c r="F777">
        <v>0</v>
      </c>
      <c r="G777">
        <v>0</v>
      </c>
      <c r="H777" s="2">
        <f>H776+$H$2*(Filter_Test[[#This Row],[debug'[0']]]-H776)</f>
        <v>-3.7978647719938786E-2</v>
      </c>
    </row>
    <row r="778" spans="1:8" x14ac:dyDescent="0.25">
      <c r="A778">
        <v>1544</v>
      </c>
      <c r="B778">
        <v>0</v>
      </c>
      <c r="C778">
        <v>1</v>
      </c>
      <c r="D778">
        <v>0</v>
      </c>
      <c r="E778">
        <v>0</v>
      </c>
      <c r="F778">
        <v>0</v>
      </c>
      <c r="G778">
        <v>0</v>
      </c>
      <c r="H778" s="2">
        <f>H777+$H$2*(Filter_Test[[#This Row],[debug'[0']]]-H777)</f>
        <v>-3.4399244499831755E-2</v>
      </c>
    </row>
    <row r="779" spans="1:8" x14ac:dyDescent="0.25">
      <c r="A779">
        <v>1546</v>
      </c>
      <c r="B779">
        <v>0</v>
      </c>
      <c r="C779">
        <v>1</v>
      </c>
      <c r="D779">
        <v>0</v>
      </c>
      <c r="E779">
        <v>0</v>
      </c>
      <c r="F779">
        <v>1</v>
      </c>
      <c r="G779">
        <v>0</v>
      </c>
      <c r="H779" s="2">
        <f>H778+$H$2*(Filter_Test[[#This Row],[debug'[0']]]-H778)</f>
        <v>-3.115719208554044E-2</v>
      </c>
    </row>
    <row r="780" spans="1:8" x14ac:dyDescent="0.25">
      <c r="A780">
        <v>1548</v>
      </c>
      <c r="B780">
        <v>0</v>
      </c>
      <c r="C780">
        <v>1</v>
      </c>
      <c r="D780">
        <v>0</v>
      </c>
      <c r="E780">
        <v>0</v>
      </c>
      <c r="F780">
        <v>1</v>
      </c>
      <c r="G780">
        <v>0</v>
      </c>
      <c r="H780" s="2">
        <f>H779+$H$2*(Filter_Test[[#This Row],[debug'[0']]]-H779)</f>
        <v>-2.8220695912667841E-2</v>
      </c>
    </row>
    <row r="781" spans="1:8" x14ac:dyDescent="0.25">
      <c r="A781">
        <v>1550</v>
      </c>
      <c r="B781">
        <v>-1</v>
      </c>
      <c r="C781">
        <v>1</v>
      </c>
      <c r="D781">
        <v>0</v>
      </c>
      <c r="E781">
        <v>0</v>
      </c>
      <c r="F781">
        <v>1</v>
      </c>
      <c r="G781">
        <v>0</v>
      </c>
      <c r="H781" s="2">
        <f>H780+$H$2*(Filter_Test[[#This Row],[debug'[0']]]-H780)</f>
        <v>-0.11980873759160876</v>
      </c>
    </row>
    <row r="782" spans="1:8" x14ac:dyDescent="0.25">
      <c r="A782">
        <v>1552</v>
      </c>
      <c r="B782">
        <v>-1</v>
      </c>
      <c r="C782">
        <v>1</v>
      </c>
      <c r="D782">
        <v>0</v>
      </c>
      <c r="E782">
        <v>0</v>
      </c>
      <c r="F782">
        <v>1</v>
      </c>
      <c r="G782">
        <v>0</v>
      </c>
      <c r="H782" s="2">
        <f>H781+$H$2*(Filter_Test[[#This Row],[debug'[0']]]-H781)</f>
        <v>-0.20276480970369259</v>
      </c>
    </row>
    <row r="783" spans="1:8" x14ac:dyDescent="0.25">
      <c r="A783">
        <v>1554</v>
      </c>
      <c r="B783">
        <v>0</v>
      </c>
      <c r="C783">
        <v>0</v>
      </c>
      <c r="D783">
        <v>0</v>
      </c>
      <c r="E783">
        <v>0</v>
      </c>
      <c r="F783">
        <v>1</v>
      </c>
      <c r="G783">
        <v>0</v>
      </c>
      <c r="H783" s="2">
        <f>H782+$H$2*(Filter_Test[[#This Row],[debug'[0']]]-H782)</f>
        <v>-0.183654676606543</v>
      </c>
    </row>
    <row r="784" spans="1:8" x14ac:dyDescent="0.25">
      <c r="A784">
        <v>1556</v>
      </c>
      <c r="B784">
        <v>0</v>
      </c>
      <c r="C784">
        <v>0</v>
      </c>
      <c r="D784">
        <v>0</v>
      </c>
      <c r="E784">
        <v>0</v>
      </c>
      <c r="F784">
        <v>1</v>
      </c>
      <c r="G784">
        <v>0</v>
      </c>
      <c r="H784" s="2">
        <f>H783+$H$2*(Filter_Test[[#This Row],[debug'[0']]]-H783)</f>
        <v>-0.16634563112180725</v>
      </c>
    </row>
    <row r="785" spans="1:8" x14ac:dyDescent="0.25">
      <c r="A785">
        <v>1558</v>
      </c>
      <c r="B785">
        <v>1</v>
      </c>
      <c r="C785">
        <v>0</v>
      </c>
      <c r="D785">
        <v>0</v>
      </c>
      <c r="E785">
        <v>0</v>
      </c>
      <c r="F785">
        <v>1</v>
      </c>
      <c r="G785">
        <v>0</v>
      </c>
      <c r="H785" s="2">
        <f>H784+$H$2*(Filter_Test[[#This Row],[debug'[0']]]-H784)</f>
        <v>-5.6420145133442651E-2</v>
      </c>
    </row>
    <row r="786" spans="1:8" x14ac:dyDescent="0.25">
      <c r="A786">
        <v>1560</v>
      </c>
      <c r="B786">
        <v>0</v>
      </c>
      <c r="C786">
        <v>0</v>
      </c>
      <c r="D786">
        <v>0</v>
      </c>
      <c r="E786">
        <v>0</v>
      </c>
      <c r="F786">
        <v>1</v>
      </c>
      <c r="G786">
        <v>0</v>
      </c>
      <c r="H786" s="2">
        <f>H785+$H$2*(Filter_Test[[#This Row],[debug'[0']]]-H785)</f>
        <v>-5.1102671729471853E-2</v>
      </c>
    </row>
    <row r="787" spans="1:8" x14ac:dyDescent="0.25">
      <c r="A787">
        <v>1562</v>
      </c>
      <c r="B787">
        <v>1</v>
      </c>
      <c r="C787">
        <v>0</v>
      </c>
      <c r="D787">
        <v>0</v>
      </c>
      <c r="E787">
        <v>0</v>
      </c>
      <c r="F787">
        <v>1</v>
      </c>
      <c r="G787">
        <v>0</v>
      </c>
      <c r="H787" s="2">
        <f>H786+$H$2*(Filter_Test[[#This Row],[debug'[0']]]-H786)</f>
        <v>4.7961421220745516E-2</v>
      </c>
    </row>
    <row r="788" spans="1:8" x14ac:dyDescent="0.25">
      <c r="A788">
        <v>1564</v>
      </c>
      <c r="B788">
        <v>0</v>
      </c>
      <c r="C788">
        <v>-1</v>
      </c>
      <c r="D788">
        <v>0</v>
      </c>
      <c r="E788">
        <v>0</v>
      </c>
      <c r="F788">
        <v>1</v>
      </c>
      <c r="G788">
        <v>0</v>
      </c>
      <c r="H788" s="2">
        <f>H787+$H$2*(Filter_Test[[#This Row],[debug'[0']]]-H787)</f>
        <v>4.3441163763860924E-2</v>
      </c>
    </row>
    <row r="789" spans="1:8" x14ac:dyDescent="0.25">
      <c r="A789">
        <v>1566</v>
      </c>
      <c r="B789">
        <v>0</v>
      </c>
      <c r="C789">
        <v>0</v>
      </c>
      <c r="D789">
        <v>0</v>
      </c>
      <c r="E789">
        <v>0</v>
      </c>
      <c r="F789">
        <v>1</v>
      </c>
      <c r="G789">
        <v>0</v>
      </c>
      <c r="H789" s="2">
        <f>H788+$H$2*(Filter_Test[[#This Row],[debug'[0']]]-H788)</f>
        <v>3.9346930535542828E-2</v>
      </c>
    </row>
    <row r="790" spans="1:8" x14ac:dyDescent="0.25">
      <c r="A790">
        <v>1568</v>
      </c>
      <c r="B790">
        <v>1</v>
      </c>
      <c r="C790">
        <v>-1</v>
      </c>
      <c r="D790">
        <v>0</v>
      </c>
      <c r="E790">
        <v>0</v>
      </c>
      <c r="F790">
        <v>1</v>
      </c>
      <c r="G790">
        <v>0</v>
      </c>
      <c r="H790" s="2">
        <f>H789+$H$2*(Filter_Test[[#This Row],[debug'[0']]]-H789)</f>
        <v>0.12988634930588353</v>
      </c>
    </row>
    <row r="791" spans="1:8" x14ac:dyDescent="0.25">
      <c r="A791">
        <v>1570</v>
      </c>
      <c r="B791">
        <v>0</v>
      </c>
      <c r="C791">
        <v>-1</v>
      </c>
      <c r="D791">
        <v>0</v>
      </c>
      <c r="E791">
        <v>0</v>
      </c>
      <c r="F791">
        <v>1</v>
      </c>
      <c r="G791">
        <v>0</v>
      </c>
      <c r="H791" s="2">
        <f>H790+$H$2*(Filter_Test[[#This Row],[debug'[0']]]-H790)</f>
        <v>0.11764484928245468</v>
      </c>
    </row>
    <row r="792" spans="1:8" x14ac:dyDescent="0.25">
      <c r="A792">
        <v>1572</v>
      </c>
      <c r="B792">
        <v>1</v>
      </c>
      <c r="C792">
        <v>-1</v>
      </c>
      <c r="D792">
        <v>0</v>
      </c>
      <c r="E792">
        <v>0</v>
      </c>
      <c r="F792">
        <v>0</v>
      </c>
      <c r="G792">
        <v>0</v>
      </c>
      <c r="H792" s="2">
        <f>H791+$H$2*(Filter_Test[[#This Row],[debug'[0']]]-H791)</f>
        <v>0.20080486306299533</v>
      </c>
    </row>
    <row r="793" spans="1:8" x14ac:dyDescent="0.25">
      <c r="A793">
        <v>1574</v>
      </c>
      <c r="B793">
        <v>1</v>
      </c>
      <c r="C793">
        <v>-1</v>
      </c>
      <c r="D793">
        <v>1</v>
      </c>
      <c r="E793">
        <v>0</v>
      </c>
      <c r="F793">
        <v>0</v>
      </c>
      <c r="G793">
        <v>0</v>
      </c>
      <c r="H793" s="2">
        <f>H792+$H$2*(Filter_Test[[#This Row],[debug'[0']]]-H792)</f>
        <v>0.27612723019257479</v>
      </c>
    </row>
    <row r="794" spans="1:8" x14ac:dyDescent="0.25">
      <c r="A794">
        <v>1576</v>
      </c>
      <c r="B794">
        <v>1</v>
      </c>
      <c r="C794">
        <v>0</v>
      </c>
      <c r="D794">
        <v>0</v>
      </c>
      <c r="E794">
        <v>0</v>
      </c>
      <c r="F794">
        <v>0</v>
      </c>
      <c r="G794">
        <v>0</v>
      </c>
      <c r="H794" s="2">
        <f>H793+$H$2*(Filter_Test[[#This Row],[debug'[0']]]-H793)</f>
        <v>0.34435063146539585</v>
      </c>
    </row>
    <row r="795" spans="1:8" x14ac:dyDescent="0.25">
      <c r="A795">
        <v>1578</v>
      </c>
      <c r="B795">
        <v>1</v>
      </c>
      <c r="C795">
        <v>0</v>
      </c>
      <c r="D795">
        <v>0</v>
      </c>
      <c r="E795">
        <v>0</v>
      </c>
      <c r="F795">
        <v>0</v>
      </c>
      <c r="G795">
        <v>0</v>
      </c>
      <c r="H795" s="2">
        <f>H794+$H$2*(Filter_Test[[#This Row],[debug'[0']]]-H794)</f>
        <v>0.40614412865096883</v>
      </c>
    </row>
    <row r="796" spans="1:8" x14ac:dyDescent="0.25">
      <c r="A796">
        <v>1580</v>
      </c>
      <c r="B796">
        <v>1</v>
      </c>
      <c r="C796">
        <v>-1</v>
      </c>
      <c r="D796">
        <v>0</v>
      </c>
      <c r="E796">
        <v>0</v>
      </c>
      <c r="F796">
        <v>0</v>
      </c>
      <c r="G796">
        <v>0</v>
      </c>
      <c r="H796" s="2">
        <f>H795+$H$2*(Filter_Test[[#This Row],[debug'[0']]]-H795)</f>
        <v>0.46211372593260724</v>
      </c>
    </row>
    <row r="797" spans="1:8" x14ac:dyDescent="0.25">
      <c r="A797">
        <v>1582</v>
      </c>
      <c r="B797">
        <v>1</v>
      </c>
      <c r="C797">
        <v>-1</v>
      </c>
      <c r="D797">
        <v>0</v>
      </c>
      <c r="E797">
        <v>0</v>
      </c>
      <c r="F797">
        <v>0</v>
      </c>
      <c r="G797">
        <v>0</v>
      </c>
      <c r="H797" s="2">
        <f>H796+$H$2*(Filter_Test[[#This Row],[debug'[0']]]-H796)</f>
        <v>0.51280831294491447</v>
      </c>
    </row>
    <row r="798" spans="1:8" x14ac:dyDescent="0.25">
      <c r="A798">
        <v>1584</v>
      </c>
      <c r="B798">
        <v>1</v>
      </c>
      <c r="C798">
        <v>-1</v>
      </c>
      <c r="D798">
        <v>0</v>
      </c>
      <c r="E798">
        <v>0</v>
      </c>
      <c r="F798">
        <v>0</v>
      </c>
      <c r="G798">
        <v>0</v>
      </c>
      <c r="H798" s="2">
        <f>H797+$H$2*(Filter_Test[[#This Row],[debug'[0']]]-H797)</f>
        <v>0.55872504769318265</v>
      </c>
    </row>
    <row r="799" spans="1:8" x14ac:dyDescent="0.25">
      <c r="A799">
        <v>1586</v>
      </c>
      <c r="B799">
        <v>1</v>
      </c>
      <c r="C799">
        <v>-1</v>
      </c>
      <c r="D799">
        <v>0</v>
      </c>
      <c r="E799">
        <v>0</v>
      </c>
      <c r="F799">
        <v>0</v>
      </c>
      <c r="G799">
        <v>0</v>
      </c>
      <c r="H799" s="2">
        <f>H798+$H$2*(Filter_Test[[#This Row],[debug'[0']]]-H798)</f>
        <v>0.60031423214459112</v>
      </c>
    </row>
    <row r="800" spans="1:8" x14ac:dyDescent="0.25">
      <c r="A800">
        <v>1588</v>
      </c>
      <c r="B800">
        <v>0</v>
      </c>
      <c r="C800">
        <v>-1</v>
      </c>
      <c r="D800">
        <v>0</v>
      </c>
      <c r="E800">
        <v>0</v>
      </c>
      <c r="F800">
        <v>0</v>
      </c>
      <c r="G800">
        <v>0</v>
      </c>
      <c r="H800" s="2">
        <f>H799+$H$2*(Filter_Test[[#This Row],[debug'[0']]]-H799)</f>
        <v>0.54373594869806574</v>
      </c>
    </row>
    <row r="801" spans="1:8" x14ac:dyDescent="0.25">
      <c r="A801">
        <v>1590</v>
      </c>
      <c r="B801">
        <v>0</v>
      </c>
      <c r="C801">
        <v>-1</v>
      </c>
      <c r="D801">
        <v>0</v>
      </c>
      <c r="E801">
        <v>0</v>
      </c>
      <c r="F801">
        <v>0</v>
      </c>
      <c r="G801">
        <v>0</v>
      </c>
      <c r="H801" s="2">
        <f>H800+$H$2*(Filter_Test[[#This Row],[debug'[0']]]-H800)</f>
        <v>0.49249004284039016</v>
      </c>
    </row>
    <row r="802" spans="1:8" x14ac:dyDescent="0.25">
      <c r="A802">
        <v>1592</v>
      </c>
      <c r="B802">
        <v>-1</v>
      </c>
      <c r="C802">
        <v>0</v>
      </c>
      <c r="D802">
        <v>0</v>
      </c>
      <c r="E802">
        <v>0</v>
      </c>
      <c r="F802">
        <v>0</v>
      </c>
      <c r="G802">
        <v>0</v>
      </c>
      <c r="H802" s="2">
        <f>H801+$H$2*(Filter_Test[[#This Row],[debug'[0']]]-H801)</f>
        <v>0.35182617021609164</v>
      </c>
    </row>
    <row r="803" spans="1:8" x14ac:dyDescent="0.25">
      <c r="A803">
        <v>1594</v>
      </c>
      <c r="B803">
        <v>-1</v>
      </c>
      <c r="C803">
        <v>-1</v>
      </c>
      <c r="D803">
        <v>0</v>
      </c>
      <c r="E803">
        <v>0</v>
      </c>
      <c r="F803">
        <v>0</v>
      </c>
      <c r="G803">
        <v>0</v>
      </c>
      <c r="H803" s="2">
        <f>H802+$H$2*(Filter_Test[[#This Row],[debug'[0']]]-H802)</f>
        <v>0.2244195552576527</v>
      </c>
    </row>
    <row r="804" spans="1:8" x14ac:dyDescent="0.25">
      <c r="A804">
        <v>1596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 s="2">
        <f>H803+$H$2*(Filter_Test[[#This Row],[debug'[0']]]-H803)</f>
        <v>0.20326851047407279</v>
      </c>
    </row>
    <row r="805" spans="1:8" x14ac:dyDescent="0.25">
      <c r="A805">
        <v>1598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 s="2">
        <f>H804+$H$2*(Filter_Test[[#This Row],[debug'[0']]]-H804)</f>
        <v>0.18411090469772817</v>
      </c>
    </row>
    <row r="806" spans="1:8" x14ac:dyDescent="0.25">
      <c r="A806">
        <v>1600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 s="2">
        <f>H805+$H$2*(Filter_Test[[#This Row],[debug'[0']]]-H805)</f>
        <v>0.16675886072840357</v>
      </c>
    </row>
    <row r="807" spans="1:8" x14ac:dyDescent="0.25">
      <c r="A807">
        <v>1602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 s="2">
        <f>H806+$H$2*(Filter_Test[[#This Row],[debug'[0']]]-H806)</f>
        <v>0.15104220837484289</v>
      </c>
    </row>
    <row r="808" spans="1:8" x14ac:dyDescent="0.25">
      <c r="A808">
        <v>1604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 s="2">
        <f>H807+$H$2*(Filter_Test[[#This Row],[debug'[0']]]-H807)</f>
        <v>0.13680681560847133</v>
      </c>
    </row>
    <row r="809" spans="1:8" x14ac:dyDescent="0.25">
      <c r="A809">
        <v>1606</v>
      </c>
      <c r="B809">
        <v>0</v>
      </c>
      <c r="C809">
        <v>1</v>
      </c>
      <c r="D809">
        <v>0</v>
      </c>
      <c r="E809">
        <v>0</v>
      </c>
      <c r="F809">
        <v>0</v>
      </c>
      <c r="G809">
        <v>0</v>
      </c>
      <c r="H809" s="2">
        <f>H808+$H$2*(Filter_Test[[#This Row],[debug'[0']]]-H808)</f>
        <v>0.12391307700217372</v>
      </c>
    </row>
    <row r="810" spans="1:8" x14ac:dyDescent="0.25">
      <c r="A810">
        <v>1608</v>
      </c>
      <c r="B810">
        <v>0</v>
      </c>
      <c r="C810">
        <v>1</v>
      </c>
      <c r="D810">
        <v>0</v>
      </c>
      <c r="E810">
        <v>0</v>
      </c>
      <c r="F810">
        <v>0</v>
      </c>
      <c r="G810">
        <v>0</v>
      </c>
      <c r="H810" s="2">
        <f>H809+$H$2*(Filter_Test[[#This Row],[debug'[0']]]-H809)</f>
        <v>0.11223454463036166</v>
      </c>
    </row>
    <row r="811" spans="1:8" x14ac:dyDescent="0.25">
      <c r="A811">
        <v>1610</v>
      </c>
      <c r="B811">
        <v>0</v>
      </c>
      <c r="C811">
        <v>1</v>
      </c>
      <c r="D811">
        <v>0</v>
      </c>
      <c r="E811">
        <v>0</v>
      </c>
      <c r="F811">
        <v>0</v>
      </c>
      <c r="G811">
        <v>0</v>
      </c>
      <c r="H811" s="2">
        <f>H810+$H$2*(Filter_Test[[#This Row],[debug'[0']]]-H810)</f>
        <v>0.10165668800366946</v>
      </c>
    </row>
    <row r="812" spans="1:8" x14ac:dyDescent="0.25">
      <c r="A812">
        <v>1612</v>
      </c>
      <c r="B812">
        <v>1</v>
      </c>
      <c r="C812">
        <v>1</v>
      </c>
      <c r="D812">
        <v>0</v>
      </c>
      <c r="E812">
        <v>0</v>
      </c>
      <c r="F812">
        <v>0</v>
      </c>
      <c r="G812">
        <v>0</v>
      </c>
      <c r="H812" s="2">
        <f>H811+$H$2*(Filter_Test[[#This Row],[debug'[0']]]-H811)</f>
        <v>0.1863235504847453</v>
      </c>
    </row>
    <row r="813" spans="1:8" x14ac:dyDescent="0.25">
      <c r="A813">
        <v>1614</v>
      </c>
      <c r="B813">
        <v>0</v>
      </c>
      <c r="C813">
        <v>1</v>
      </c>
      <c r="D813">
        <v>0</v>
      </c>
      <c r="E813">
        <v>0</v>
      </c>
      <c r="F813">
        <v>0</v>
      </c>
      <c r="G813">
        <v>0</v>
      </c>
      <c r="H813" s="2">
        <f>H812+$H$2*(Filter_Test[[#This Row],[debug'[0']]]-H812)</f>
        <v>0.16876296956293602</v>
      </c>
    </row>
    <row r="814" spans="1:8" x14ac:dyDescent="0.25">
      <c r="A814">
        <v>1616</v>
      </c>
      <c r="B814">
        <v>0</v>
      </c>
      <c r="C814">
        <v>1</v>
      </c>
      <c r="D814">
        <v>0</v>
      </c>
      <c r="E814">
        <v>0</v>
      </c>
      <c r="F814">
        <v>0</v>
      </c>
      <c r="G814">
        <v>0</v>
      </c>
      <c r="H814" s="2">
        <f>H813+$H$2*(Filter_Test[[#This Row],[debug'[0']]]-H813)</f>
        <v>0.15285743440162849</v>
      </c>
    </row>
    <row r="815" spans="1:8" x14ac:dyDescent="0.25">
      <c r="A815">
        <v>1618</v>
      </c>
      <c r="B815">
        <v>1</v>
      </c>
      <c r="C815">
        <v>1</v>
      </c>
      <c r="D815">
        <v>0</v>
      </c>
      <c r="E815">
        <v>0</v>
      </c>
      <c r="F815">
        <v>0</v>
      </c>
      <c r="G815">
        <v>0</v>
      </c>
      <c r="H815" s="2">
        <f>H814+$H$2*(Filter_Test[[#This Row],[debug'[0']]]-H814)</f>
        <v>0.2326987402204401</v>
      </c>
    </row>
    <row r="816" spans="1:8" x14ac:dyDescent="0.25">
      <c r="A816">
        <v>1620</v>
      </c>
      <c r="B816">
        <v>0</v>
      </c>
      <c r="C816">
        <v>1</v>
      </c>
      <c r="D816">
        <v>0</v>
      </c>
      <c r="E816">
        <v>0</v>
      </c>
      <c r="F816">
        <v>0</v>
      </c>
      <c r="G816">
        <v>0</v>
      </c>
      <c r="H816" s="2">
        <f>H815+$H$2*(Filter_Test[[#This Row],[debug'[0']]]-H815)</f>
        <v>0.21076740063715607</v>
      </c>
    </row>
    <row r="817" spans="1:8" x14ac:dyDescent="0.25">
      <c r="A817">
        <v>1622</v>
      </c>
      <c r="B817">
        <v>1</v>
      </c>
      <c r="C817">
        <v>0</v>
      </c>
      <c r="D817">
        <v>0</v>
      </c>
      <c r="E817">
        <v>0</v>
      </c>
      <c r="F817">
        <v>0</v>
      </c>
      <c r="G817">
        <v>0</v>
      </c>
      <c r="H817" s="2">
        <f>H816+$H$2*(Filter_Test[[#This Row],[debug'[0']]]-H816)</f>
        <v>0.2851508207211127</v>
      </c>
    </row>
    <row r="818" spans="1:8" x14ac:dyDescent="0.25">
      <c r="A818">
        <v>1624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 s="2">
        <f>H817+$H$2*(Filter_Test[[#This Row],[debug'[0']]]-H817)</f>
        <v>0.25827598901483628</v>
      </c>
    </row>
    <row r="819" spans="1:8" x14ac:dyDescent="0.25">
      <c r="A819">
        <v>1626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 s="2">
        <f>H818+$H$2*(Filter_Test[[#This Row],[debug'[0']]]-H818)</f>
        <v>0.23393405052420685</v>
      </c>
    </row>
    <row r="820" spans="1:8" x14ac:dyDescent="0.25">
      <c r="A820">
        <v>1628</v>
      </c>
      <c r="B820">
        <v>1</v>
      </c>
      <c r="C820">
        <v>0</v>
      </c>
      <c r="D820">
        <v>0</v>
      </c>
      <c r="E820">
        <v>0</v>
      </c>
      <c r="F820">
        <v>0</v>
      </c>
      <c r="G820">
        <v>0</v>
      </c>
      <c r="H820" s="2">
        <f>H819+$H$2*(Filter_Test[[#This Row],[debug'[0']]]-H819)</f>
        <v>0.30613406529536008</v>
      </c>
    </row>
    <row r="821" spans="1:8" x14ac:dyDescent="0.25">
      <c r="A821">
        <v>1630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 s="2">
        <f>H820+$H$2*(Filter_Test[[#This Row],[debug'[0']]]-H820)</f>
        <v>0.27728160937899565</v>
      </c>
    </row>
    <row r="822" spans="1:8" x14ac:dyDescent="0.25">
      <c r="A822">
        <v>1632</v>
      </c>
      <c r="B822">
        <v>1</v>
      </c>
      <c r="C822">
        <v>0</v>
      </c>
      <c r="D822">
        <v>1</v>
      </c>
      <c r="E822">
        <v>0</v>
      </c>
      <c r="F822">
        <v>0</v>
      </c>
      <c r="G822">
        <v>0</v>
      </c>
      <c r="H822" s="2">
        <f>H821+$H$2*(Filter_Test[[#This Row],[debug'[0']]]-H821)</f>
        <v>0.34539621297667122</v>
      </c>
    </row>
    <row r="823" spans="1:8" x14ac:dyDescent="0.25">
      <c r="A823">
        <v>1634</v>
      </c>
      <c r="B823">
        <v>1</v>
      </c>
      <c r="C823">
        <v>0</v>
      </c>
      <c r="D823">
        <v>0</v>
      </c>
      <c r="E823">
        <v>0</v>
      </c>
      <c r="F823">
        <v>0</v>
      </c>
      <c r="G823">
        <v>0</v>
      </c>
      <c r="H823" s="2">
        <f>H822+$H$2*(Filter_Test[[#This Row],[debug'[0']]]-H822)</f>
        <v>0.40709116642640764</v>
      </c>
    </row>
    <row r="824" spans="1:8" x14ac:dyDescent="0.25">
      <c r="A824">
        <v>1636</v>
      </c>
      <c r="B824">
        <v>1</v>
      </c>
      <c r="C824">
        <v>0</v>
      </c>
      <c r="D824">
        <v>0</v>
      </c>
      <c r="E824">
        <v>0</v>
      </c>
      <c r="F824">
        <v>0</v>
      </c>
      <c r="G824">
        <v>0</v>
      </c>
      <c r="H824" s="2">
        <f>H823+$H$2*(Filter_Test[[#This Row],[debug'[0']]]-H823)</f>
        <v>0.46297150750050636</v>
      </c>
    </row>
    <row r="825" spans="1:8" x14ac:dyDescent="0.25">
      <c r="A825">
        <v>1638</v>
      </c>
      <c r="B825">
        <v>1</v>
      </c>
      <c r="C825">
        <v>0</v>
      </c>
      <c r="D825">
        <v>0</v>
      </c>
      <c r="E825">
        <v>0</v>
      </c>
      <c r="F825">
        <v>0</v>
      </c>
      <c r="G825">
        <v>0</v>
      </c>
      <c r="H825" s="2">
        <f>H824+$H$2*(Filter_Test[[#This Row],[debug'[0']]]-H824)</f>
        <v>0.51358525050465065</v>
      </c>
    </row>
    <row r="826" spans="1:8" x14ac:dyDescent="0.25">
      <c r="A826">
        <v>1640</v>
      </c>
      <c r="B826">
        <v>1</v>
      </c>
      <c r="C826">
        <v>0</v>
      </c>
      <c r="D826">
        <v>1</v>
      </c>
      <c r="E826">
        <v>0</v>
      </c>
      <c r="F826">
        <v>0</v>
      </c>
      <c r="G826">
        <v>0</v>
      </c>
      <c r="H826" s="2">
        <f>H825+$H$2*(Filter_Test[[#This Row],[debug'[0']]]-H825)</f>
        <v>0.55942876061301994</v>
      </c>
    </row>
    <row r="827" spans="1:8" x14ac:dyDescent="0.25">
      <c r="A827">
        <v>1642</v>
      </c>
      <c r="B827">
        <v>1</v>
      </c>
      <c r="C827">
        <v>0</v>
      </c>
      <c r="D827">
        <v>0</v>
      </c>
      <c r="E827">
        <v>0</v>
      </c>
      <c r="F827">
        <v>0</v>
      </c>
      <c r="G827">
        <v>0</v>
      </c>
      <c r="H827" s="2">
        <f>H826+$H$2*(Filter_Test[[#This Row],[debug'[0']]]-H826)</f>
        <v>0.60095162168425253</v>
      </c>
    </row>
    <row r="828" spans="1:8" x14ac:dyDescent="0.25">
      <c r="A828">
        <v>1644</v>
      </c>
      <c r="B828">
        <v>1</v>
      </c>
      <c r="C828">
        <v>0</v>
      </c>
      <c r="D828">
        <v>1</v>
      </c>
      <c r="E828">
        <v>0</v>
      </c>
      <c r="F828">
        <v>0</v>
      </c>
      <c r="G828">
        <v>0</v>
      </c>
      <c r="H828" s="2">
        <f>H827+$H$2*(Filter_Test[[#This Row],[debug'[0']]]-H827)</f>
        <v>0.63856104529656266</v>
      </c>
    </row>
    <row r="829" spans="1:8" x14ac:dyDescent="0.25">
      <c r="A829">
        <v>1646</v>
      </c>
      <c r="B829">
        <v>0</v>
      </c>
      <c r="C829">
        <v>1</v>
      </c>
      <c r="D829">
        <v>0</v>
      </c>
      <c r="E829">
        <v>0</v>
      </c>
      <c r="F829">
        <v>0</v>
      </c>
      <c r="G829">
        <v>0</v>
      </c>
      <c r="H829" s="2">
        <f>H828+$H$2*(Filter_Test[[#This Row],[debug'[0']]]-H828)</f>
        <v>0.57837808463339369</v>
      </c>
    </row>
    <row r="830" spans="1:8" x14ac:dyDescent="0.25">
      <c r="A830">
        <v>1648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 s="2">
        <f>H829+$H$2*(Filter_Test[[#This Row],[debug'[0']]]-H829)</f>
        <v>0.52386723438294558</v>
      </c>
    </row>
    <row r="831" spans="1:8" x14ac:dyDescent="0.25">
      <c r="A831">
        <v>1650</v>
      </c>
      <c r="B831">
        <v>-1</v>
      </c>
      <c r="C831">
        <v>0</v>
      </c>
      <c r="D831">
        <v>0</v>
      </c>
      <c r="E831">
        <v>0</v>
      </c>
      <c r="F831">
        <v>0</v>
      </c>
      <c r="G831">
        <v>0</v>
      </c>
      <c r="H831" s="2">
        <f>H830+$H$2*(Filter_Test[[#This Row],[debug'[0']]]-H830)</f>
        <v>0.38024613112543587</v>
      </c>
    </row>
    <row r="832" spans="1:8" x14ac:dyDescent="0.25">
      <c r="A832">
        <v>1652</v>
      </c>
      <c r="B832">
        <v>-1</v>
      </c>
      <c r="C832">
        <v>0</v>
      </c>
      <c r="D832">
        <v>0</v>
      </c>
      <c r="E832">
        <v>0</v>
      </c>
      <c r="F832">
        <v>0</v>
      </c>
      <c r="G832">
        <v>0</v>
      </c>
      <c r="H832" s="2">
        <f>H831+$H$2*(Filter_Test[[#This Row],[debug'[0']]]-H831)</f>
        <v>0.25016099795475377</v>
      </c>
    </row>
    <row r="833" spans="1:8" x14ac:dyDescent="0.25">
      <c r="A833">
        <v>1654</v>
      </c>
      <c r="B833">
        <v>-1</v>
      </c>
      <c r="C833">
        <v>-1</v>
      </c>
      <c r="D833">
        <v>0</v>
      </c>
      <c r="E833">
        <v>0</v>
      </c>
      <c r="F833">
        <v>0</v>
      </c>
      <c r="G833">
        <v>0</v>
      </c>
      <c r="H833" s="2">
        <f>H832+$H$2*(Filter_Test[[#This Row],[debug'[0']]]-H832)</f>
        <v>0.13233609974537963</v>
      </c>
    </row>
    <row r="834" spans="1:8" x14ac:dyDescent="0.25">
      <c r="A834">
        <v>1656</v>
      </c>
      <c r="B834">
        <v>0</v>
      </c>
      <c r="C834">
        <v>-1</v>
      </c>
      <c r="D834">
        <v>0</v>
      </c>
      <c r="E834">
        <v>0</v>
      </c>
      <c r="F834">
        <v>0</v>
      </c>
      <c r="G834">
        <v>0</v>
      </c>
      <c r="H834" s="2">
        <f>H833+$H$2*(Filter_Test[[#This Row],[debug'[0']]]-H833)</f>
        <v>0.11986371618243531</v>
      </c>
    </row>
    <row r="835" spans="1:8" x14ac:dyDescent="0.25">
      <c r="A835">
        <v>1658</v>
      </c>
      <c r="B835">
        <v>0</v>
      </c>
      <c r="C835">
        <v>-1</v>
      </c>
      <c r="D835">
        <v>0</v>
      </c>
      <c r="E835">
        <v>0</v>
      </c>
      <c r="F835">
        <v>0</v>
      </c>
      <c r="G835">
        <v>0</v>
      </c>
      <c r="H835" s="2">
        <f>H834+$H$2*(Filter_Test[[#This Row],[debug'[0']]]-H834)</f>
        <v>0.10856682707671399</v>
      </c>
    </row>
    <row r="836" spans="1:8" x14ac:dyDescent="0.25">
      <c r="A836">
        <v>1660</v>
      </c>
      <c r="B836">
        <v>0</v>
      </c>
      <c r="C836">
        <v>-1</v>
      </c>
      <c r="D836">
        <v>0</v>
      </c>
      <c r="E836">
        <v>0</v>
      </c>
      <c r="F836">
        <v>0</v>
      </c>
      <c r="G836">
        <v>0</v>
      </c>
      <c r="H836" s="2">
        <f>H835+$H$2*(Filter_Test[[#This Row],[debug'[0']]]-H835)</f>
        <v>9.8334644685681247E-2</v>
      </c>
    </row>
    <row r="837" spans="1:8" x14ac:dyDescent="0.25">
      <c r="A837">
        <v>1662</v>
      </c>
      <c r="B837">
        <v>-1</v>
      </c>
      <c r="C837">
        <v>-1</v>
      </c>
      <c r="D837">
        <v>0</v>
      </c>
      <c r="E837">
        <v>0</v>
      </c>
      <c r="F837">
        <v>0</v>
      </c>
      <c r="G837">
        <v>0</v>
      </c>
      <c r="H837" s="2">
        <f>H836+$H$2*(Filter_Test[[#This Row],[debug'[0']]]-H836)</f>
        <v>-5.1809568421495034E-3</v>
      </c>
    </row>
    <row r="838" spans="1:8" x14ac:dyDescent="0.25">
      <c r="A838">
        <v>1664</v>
      </c>
      <c r="B838">
        <v>-1</v>
      </c>
      <c r="C838">
        <v>-1</v>
      </c>
      <c r="D838">
        <v>0</v>
      </c>
      <c r="E838">
        <v>0</v>
      </c>
      <c r="F838">
        <v>0</v>
      </c>
      <c r="G838">
        <v>0</v>
      </c>
      <c r="H838" s="2">
        <f>H837+$H$2*(Filter_Test[[#This Row],[debug'[0']]]-H837)</f>
        <v>-9.8940442771227419E-2</v>
      </c>
    </row>
    <row r="839" spans="1:8" x14ac:dyDescent="0.25">
      <c r="A839">
        <v>1666</v>
      </c>
      <c r="B839">
        <v>0</v>
      </c>
      <c r="C839">
        <v>-1</v>
      </c>
      <c r="D839">
        <v>0</v>
      </c>
      <c r="E839">
        <v>0</v>
      </c>
      <c r="F839">
        <v>0</v>
      </c>
      <c r="G839">
        <v>0</v>
      </c>
      <c r="H839" s="2">
        <f>H838+$H$2*(Filter_Test[[#This Row],[debug'[0']]]-H838)</f>
        <v>-8.9615525726637141E-2</v>
      </c>
    </row>
    <row r="840" spans="1:8" x14ac:dyDescent="0.25">
      <c r="A840">
        <v>1668</v>
      </c>
      <c r="B840">
        <v>0</v>
      </c>
      <c r="C840">
        <v>-1</v>
      </c>
      <c r="D840">
        <v>0</v>
      </c>
      <c r="E840">
        <v>0</v>
      </c>
      <c r="F840">
        <v>0</v>
      </c>
      <c r="G840">
        <v>0</v>
      </c>
      <c r="H840" s="2">
        <f>H839+$H$2*(Filter_Test[[#This Row],[debug'[0']]]-H839)</f>
        <v>-8.1169461408525434E-2</v>
      </c>
    </row>
    <row r="841" spans="1:8" x14ac:dyDescent="0.25">
      <c r="A841">
        <v>1670</v>
      </c>
      <c r="B841">
        <v>0</v>
      </c>
      <c r="C841">
        <v>-1</v>
      </c>
      <c r="D841">
        <v>0</v>
      </c>
      <c r="E841">
        <v>0</v>
      </c>
      <c r="F841">
        <v>0</v>
      </c>
      <c r="G841">
        <v>0</v>
      </c>
      <c r="H841" s="2">
        <f>H840+$H$2*(Filter_Test[[#This Row],[debug'[0']]]-H840)</f>
        <v>-7.3519419898819521E-2</v>
      </c>
    </row>
    <row r="842" spans="1:8" x14ac:dyDescent="0.25">
      <c r="A842">
        <v>1672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 s="2">
        <f>H841+$H$2*(Filter_Test[[#This Row],[debug'[0']]]-H841)</f>
        <v>-6.6590377815310076E-2</v>
      </c>
    </row>
    <row r="843" spans="1:8" x14ac:dyDescent="0.25">
      <c r="A843">
        <v>1674</v>
      </c>
      <c r="B843">
        <v>-1</v>
      </c>
      <c r="C843">
        <v>-1</v>
      </c>
      <c r="D843">
        <v>0</v>
      </c>
      <c r="E843">
        <v>0</v>
      </c>
      <c r="F843">
        <v>0</v>
      </c>
      <c r="G843">
        <v>0</v>
      </c>
      <c r="H843" s="2">
        <f>H842+$H$2*(Filter_Test[[#This Row],[debug'[0']]]-H842)</f>
        <v>-0.15456216217067348</v>
      </c>
    </row>
    <row r="844" spans="1:8" x14ac:dyDescent="0.25">
      <c r="A844">
        <v>1676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 s="2">
        <f>H843+$H$2*(Filter_Test[[#This Row],[debug'[0']]]-H843)</f>
        <v>-0.13999502157472321</v>
      </c>
    </row>
    <row r="845" spans="1:8" x14ac:dyDescent="0.25">
      <c r="A845">
        <v>1678</v>
      </c>
      <c r="B845">
        <v>-1</v>
      </c>
      <c r="C845">
        <v>0</v>
      </c>
      <c r="D845">
        <v>0</v>
      </c>
      <c r="E845">
        <v>0</v>
      </c>
      <c r="F845">
        <v>0</v>
      </c>
      <c r="G845">
        <v>0</v>
      </c>
      <c r="H845" s="2">
        <f>H844+$H$2*(Filter_Test[[#This Row],[debug'[0']]]-H844)</f>
        <v>-0.22104858124286814</v>
      </c>
    </row>
    <row r="846" spans="1:8" x14ac:dyDescent="0.25">
      <c r="A846">
        <v>1680</v>
      </c>
      <c r="B846">
        <v>0</v>
      </c>
      <c r="C846">
        <v>-1</v>
      </c>
      <c r="D846">
        <v>0</v>
      </c>
      <c r="E846">
        <v>0</v>
      </c>
      <c r="F846">
        <v>0</v>
      </c>
      <c r="G846">
        <v>0</v>
      </c>
      <c r="H846" s="2">
        <f>H845+$H$2*(Filter_Test[[#This Row],[debug'[0']]]-H845)</f>
        <v>-0.20021524327529691</v>
      </c>
    </row>
    <row r="847" spans="1:8" x14ac:dyDescent="0.25">
      <c r="A847">
        <v>1682</v>
      </c>
      <c r="B847">
        <v>-1</v>
      </c>
      <c r="C847">
        <v>0</v>
      </c>
      <c r="D847">
        <v>0</v>
      </c>
      <c r="E847">
        <v>0</v>
      </c>
      <c r="F847">
        <v>0</v>
      </c>
      <c r="G847">
        <v>0</v>
      </c>
      <c r="H847" s="2">
        <f>H846+$H$2*(Filter_Test[[#This Row],[debug'[0']]]-H846)</f>
        <v>-0.27559318076067973</v>
      </c>
    </row>
    <row r="848" spans="1:8" x14ac:dyDescent="0.25">
      <c r="A848">
        <v>1684</v>
      </c>
      <c r="B848">
        <v>0</v>
      </c>
      <c r="C848">
        <v>-1</v>
      </c>
      <c r="D848">
        <v>0</v>
      </c>
      <c r="E848">
        <v>0</v>
      </c>
      <c r="F848">
        <v>0</v>
      </c>
      <c r="G848">
        <v>0</v>
      </c>
      <c r="H848" s="2">
        <f>H847+$H$2*(Filter_Test[[#This Row],[debug'[0']]]-H847)</f>
        <v>-0.24961913539896388</v>
      </c>
    </row>
    <row r="849" spans="1:8" x14ac:dyDescent="0.25">
      <c r="A849">
        <v>1686</v>
      </c>
      <c r="B849">
        <v>0</v>
      </c>
      <c r="C849">
        <v>-1</v>
      </c>
      <c r="D849">
        <v>0</v>
      </c>
      <c r="E849">
        <v>0</v>
      </c>
      <c r="F849">
        <v>0</v>
      </c>
      <c r="G849">
        <v>0</v>
      </c>
      <c r="H849" s="2">
        <f>H848+$H$2*(Filter_Test[[#This Row],[debug'[0']]]-H848)</f>
        <v>-0.22609308614001927</v>
      </c>
    </row>
    <row r="850" spans="1:8" x14ac:dyDescent="0.25">
      <c r="A850">
        <v>1688</v>
      </c>
      <c r="B850">
        <v>0</v>
      </c>
      <c r="C850">
        <v>-1</v>
      </c>
      <c r="D850">
        <v>0</v>
      </c>
      <c r="E850">
        <v>0</v>
      </c>
      <c r="F850">
        <v>0</v>
      </c>
      <c r="G850">
        <v>0</v>
      </c>
      <c r="H850" s="2">
        <f>H849+$H$2*(Filter_Test[[#This Row],[debug'[0']]]-H849)</f>
        <v>-0.20478431478667142</v>
      </c>
    </row>
    <row r="851" spans="1:8" x14ac:dyDescent="0.25">
      <c r="A851">
        <v>1690</v>
      </c>
      <c r="B851">
        <v>0</v>
      </c>
      <c r="C851">
        <v>-1</v>
      </c>
      <c r="D851">
        <v>0</v>
      </c>
      <c r="E851">
        <v>0</v>
      </c>
      <c r="F851">
        <v>0</v>
      </c>
      <c r="G851">
        <v>0</v>
      </c>
      <c r="H851" s="2">
        <f>H850+$H$2*(Filter_Test[[#This Row],[debug'[0']]]-H850)</f>
        <v>-0.18548384781954463</v>
      </c>
    </row>
    <row r="852" spans="1:8" x14ac:dyDescent="0.25">
      <c r="A852">
        <v>1692</v>
      </c>
      <c r="B852">
        <v>0</v>
      </c>
      <c r="C852">
        <v>-1</v>
      </c>
      <c r="D852">
        <v>0</v>
      </c>
      <c r="E852">
        <v>0</v>
      </c>
      <c r="F852">
        <v>-1</v>
      </c>
      <c r="G852">
        <v>0</v>
      </c>
      <c r="H852" s="2">
        <f>H851+$H$2*(Filter_Test[[#This Row],[debug'[0']]]-H851)</f>
        <v>-0.16800240700946117</v>
      </c>
    </row>
    <row r="853" spans="1:8" x14ac:dyDescent="0.25">
      <c r="A853">
        <v>1694</v>
      </c>
      <c r="B853">
        <v>0</v>
      </c>
      <c r="C853">
        <v>-1</v>
      </c>
      <c r="D853">
        <v>0</v>
      </c>
      <c r="E853">
        <v>0</v>
      </c>
      <c r="F853">
        <v>-1</v>
      </c>
      <c r="G853">
        <v>0</v>
      </c>
      <c r="H853" s="2">
        <f>H852+$H$2*(Filter_Test[[#This Row],[debug'[0']]]-H852)</f>
        <v>-0.15216855318007141</v>
      </c>
    </row>
    <row r="854" spans="1:8" x14ac:dyDescent="0.25">
      <c r="A854">
        <v>1696</v>
      </c>
      <c r="B854">
        <v>0</v>
      </c>
      <c r="C854">
        <v>0</v>
      </c>
      <c r="D854">
        <v>0</v>
      </c>
      <c r="E854">
        <v>0</v>
      </c>
      <c r="F854">
        <v>-1</v>
      </c>
      <c r="G854">
        <v>0</v>
      </c>
      <c r="H854" s="2">
        <f>H853+$H$2*(Filter_Test[[#This Row],[debug'[0']]]-H853)</f>
        <v>-0.13782700491673441</v>
      </c>
    </row>
    <row r="855" spans="1:8" x14ac:dyDescent="0.25">
      <c r="A855">
        <v>1698</v>
      </c>
      <c r="B855">
        <v>1</v>
      </c>
      <c r="C855">
        <v>0</v>
      </c>
      <c r="D855">
        <v>0</v>
      </c>
      <c r="E855">
        <v>0</v>
      </c>
      <c r="F855">
        <v>-1</v>
      </c>
      <c r="G855">
        <v>0</v>
      </c>
      <c r="H855" s="2">
        <f>H854+$H$2*(Filter_Test[[#This Row],[debug'[0']]]-H854)</f>
        <v>-3.05893361256597E-2</v>
      </c>
    </row>
    <row r="856" spans="1:8" x14ac:dyDescent="0.25">
      <c r="A856">
        <v>1700</v>
      </c>
      <c r="B856">
        <v>1</v>
      </c>
      <c r="C856">
        <v>0</v>
      </c>
      <c r="D856">
        <v>0</v>
      </c>
      <c r="E856">
        <v>0</v>
      </c>
      <c r="F856">
        <v>-1</v>
      </c>
      <c r="G856">
        <v>0</v>
      </c>
      <c r="H856" s="2">
        <f>H855+$H$2*(Filter_Test[[#This Row],[debug'[0']]]-H855)</f>
        <v>6.6541420491550929E-2</v>
      </c>
    </row>
    <row r="857" spans="1:8" x14ac:dyDescent="0.25">
      <c r="A857">
        <v>1702</v>
      </c>
      <c r="B857">
        <v>1</v>
      </c>
      <c r="C857">
        <v>1</v>
      </c>
      <c r="D857">
        <v>0</v>
      </c>
      <c r="E857">
        <v>0</v>
      </c>
      <c r="F857">
        <v>-1</v>
      </c>
      <c r="G857">
        <v>0</v>
      </c>
      <c r="H857" s="2">
        <f>H856+$H$2*(Filter_Test[[#This Row],[debug'[0']]]-H856)</f>
        <v>0.15451781896597416</v>
      </c>
    </row>
    <row r="858" spans="1:8" x14ac:dyDescent="0.25">
      <c r="A858">
        <v>1704</v>
      </c>
      <c r="B858">
        <v>0</v>
      </c>
      <c r="C858">
        <v>0</v>
      </c>
      <c r="D858">
        <v>0</v>
      </c>
      <c r="E858">
        <v>0</v>
      </c>
      <c r="F858">
        <v>-1</v>
      </c>
      <c r="G858">
        <v>0</v>
      </c>
      <c r="H858" s="2">
        <f>H857+$H$2*(Filter_Test[[#This Row],[debug'[0']]]-H857)</f>
        <v>0.13995485761860751</v>
      </c>
    </row>
    <row r="859" spans="1:8" x14ac:dyDescent="0.25">
      <c r="A859">
        <v>1706</v>
      </c>
      <c r="B859">
        <v>1</v>
      </c>
      <c r="C859">
        <v>1</v>
      </c>
      <c r="D859">
        <v>0</v>
      </c>
      <c r="E859">
        <v>0</v>
      </c>
      <c r="F859">
        <v>-1</v>
      </c>
      <c r="G859">
        <v>0</v>
      </c>
      <c r="H859" s="2">
        <f>H858+$H$2*(Filter_Test[[#This Row],[debug'[0']]]-H858)</f>
        <v>0.22101220265043664</v>
      </c>
    </row>
    <row r="860" spans="1:8" x14ac:dyDescent="0.25">
      <c r="A860">
        <v>1708</v>
      </c>
      <c r="B860">
        <v>-1</v>
      </c>
      <c r="C860">
        <v>1</v>
      </c>
      <c r="D860">
        <v>0</v>
      </c>
      <c r="E860">
        <v>0</v>
      </c>
      <c r="F860">
        <v>0</v>
      </c>
      <c r="G860">
        <v>0</v>
      </c>
      <c r="H860" s="2">
        <f>H859+$H$2*(Filter_Test[[#This Row],[debug'[0']]]-H859)</f>
        <v>0.10593451367673354</v>
      </c>
    </row>
    <row r="861" spans="1:8" x14ac:dyDescent="0.25">
      <c r="A861">
        <v>1710</v>
      </c>
      <c r="B861">
        <v>0</v>
      </c>
      <c r="C861">
        <v>0</v>
      </c>
      <c r="D861">
        <v>0</v>
      </c>
      <c r="E861">
        <v>0</v>
      </c>
      <c r="F861">
        <v>-1</v>
      </c>
      <c r="G861">
        <v>0</v>
      </c>
      <c r="H861" s="2">
        <f>H860+$H$2*(Filter_Test[[#This Row],[debug'[0']]]-H860)</f>
        <v>9.5950420978880527E-2</v>
      </c>
    </row>
    <row r="862" spans="1:8" x14ac:dyDescent="0.25">
      <c r="A862">
        <v>1712</v>
      </c>
      <c r="B862">
        <v>-1</v>
      </c>
      <c r="C862">
        <v>1</v>
      </c>
      <c r="D862">
        <v>0</v>
      </c>
      <c r="E862">
        <v>0</v>
      </c>
      <c r="F862">
        <v>0</v>
      </c>
      <c r="G862">
        <v>0</v>
      </c>
      <c r="H862" s="2">
        <f>H861+$H$2*(Filter_Test[[#This Row],[debug'[0']]]-H861)</f>
        <v>-7.3404727584962387E-3</v>
      </c>
    </row>
    <row r="863" spans="1:8" x14ac:dyDescent="0.25">
      <c r="A863">
        <v>1714</v>
      </c>
      <c r="B863">
        <v>0</v>
      </c>
      <c r="C863">
        <v>1</v>
      </c>
      <c r="D863">
        <v>0</v>
      </c>
      <c r="E863">
        <v>0</v>
      </c>
      <c r="F863">
        <v>0</v>
      </c>
      <c r="G863">
        <v>0</v>
      </c>
      <c r="H863" s="2">
        <f>H862+$H$2*(Filter_Test[[#This Row],[debug'[0']]]-H862)</f>
        <v>-6.6486494997372051E-3</v>
      </c>
    </row>
    <row r="864" spans="1:8" x14ac:dyDescent="0.25">
      <c r="A864">
        <v>1716</v>
      </c>
      <c r="B864">
        <v>0</v>
      </c>
      <c r="C864">
        <v>1</v>
      </c>
      <c r="D864">
        <v>0</v>
      </c>
      <c r="E864">
        <v>0</v>
      </c>
      <c r="F864">
        <v>0</v>
      </c>
      <c r="G864">
        <v>0</v>
      </c>
      <c r="H864" s="2">
        <f>H863+$H$2*(Filter_Test[[#This Row],[debug'[0']]]-H863)</f>
        <v>-6.0220290469971691E-3</v>
      </c>
    </row>
    <row r="865" spans="1:8" x14ac:dyDescent="0.25">
      <c r="A865">
        <v>1718</v>
      </c>
      <c r="B865">
        <v>0</v>
      </c>
      <c r="C865">
        <v>1</v>
      </c>
      <c r="D865">
        <v>0</v>
      </c>
      <c r="E865">
        <v>0</v>
      </c>
      <c r="F865">
        <v>0</v>
      </c>
      <c r="G865">
        <v>0</v>
      </c>
      <c r="H865" s="2">
        <f>H864+$H$2*(Filter_Test[[#This Row],[debug'[0']]]-H864)</f>
        <v>-5.4544661805846495E-3</v>
      </c>
    </row>
    <row r="866" spans="1:8" x14ac:dyDescent="0.25">
      <c r="A866">
        <v>1720</v>
      </c>
      <c r="B866">
        <v>0</v>
      </c>
      <c r="C866">
        <v>1</v>
      </c>
      <c r="D866">
        <v>0</v>
      </c>
      <c r="E866">
        <v>0</v>
      </c>
      <c r="F866">
        <v>0</v>
      </c>
      <c r="G866">
        <v>0</v>
      </c>
      <c r="H866" s="2">
        <f>H865+$H$2*(Filter_Test[[#This Row],[debug'[0']]]-H865)</f>
        <v>-4.9403948541192882E-3</v>
      </c>
    </row>
    <row r="867" spans="1:8" x14ac:dyDescent="0.25">
      <c r="A867">
        <v>1722</v>
      </c>
      <c r="B867">
        <v>-2</v>
      </c>
      <c r="C867">
        <v>1</v>
      </c>
      <c r="D867">
        <v>0</v>
      </c>
      <c r="E867">
        <v>0</v>
      </c>
      <c r="F867">
        <v>0</v>
      </c>
      <c r="G867">
        <v>0</v>
      </c>
      <c r="H867" s="2">
        <f>H866+$H$2*(Filter_Test[[#This Row],[debug'[0']]]-H866)</f>
        <v>-0.19297033282412085</v>
      </c>
    </row>
    <row r="868" spans="1:8" x14ac:dyDescent="0.25">
      <c r="A868">
        <v>1724</v>
      </c>
      <c r="B868">
        <v>-1</v>
      </c>
      <c r="C868">
        <v>1</v>
      </c>
      <c r="D868">
        <v>0</v>
      </c>
      <c r="E868">
        <v>0</v>
      </c>
      <c r="F868">
        <v>0</v>
      </c>
      <c r="G868">
        <v>0</v>
      </c>
      <c r="H868" s="2">
        <f>H867+$H$2*(Filter_Test[[#This Row],[debug'[0']]]-H867)</f>
        <v>-0.26903108703298356</v>
      </c>
    </row>
    <row r="869" spans="1:8" x14ac:dyDescent="0.25">
      <c r="A869">
        <v>1726</v>
      </c>
      <c r="B869">
        <v>-1</v>
      </c>
      <c r="C869">
        <v>2</v>
      </c>
      <c r="D869">
        <v>0</v>
      </c>
      <c r="E869">
        <v>0</v>
      </c>
      <c r="F869">
        <v>0</v>
      </c>
      <c r="G869">
        <v>0</v>
      </c>
      <c r="H869" s="2">
        <f>H868+$H$2*(Filter_Test[[#This Row],[debug'[0']]]-H868)</f>
        <v>-0.33792328404237443</v>
      </c>
    </row>
    <row r="870" spans="1:8" x14ac:dyDescent="0.25">
      <c r="A870">
        <v>1728</v>
      </c>
      <c r="B870">
        <v>-1</v>
      </c>
      <c r="C870">
        <v>1</v>
      </c>
      <c r="D870">
        <v>0</v>
      </c>
      <c r="E870">
        <v>0</v>
      </c>
      <c r="F870">
        <v>0</v>
      </c>
      <c r="G870">
        <v>0</v>
      </c>
      <c r="H870" s="2">
        <f>H869+$H$2*(Filter_Test[[#This Row],[debug'[0']]]-H869)</f>
        <v>-0.40032254445133442</v>
      </c>
    </row>
    <row r="871" spans="1:8" x14ac:dyDescent="0.25">
      <c r="A871">
        <v>1730</v>
      </c>
      <c r="B871">
        <v>-1</v>
      </c>
      <c r="C871">
        <v>1</v>
      </c>
      <c r="D871">
        <v>0</v>
      </c>
      <c r="E871">
        <v>0</v>
      </c>
      <c r="F871">
        <v>0</v>
      </c>
      <c r="G871">
        <v>0</v>
      </c>
      <c r="H871" s="2">
        <f>H870+$H$2*(Filter_Test[[#This Row],[debug'[0']]]-H870)</f>
        <v>-0.45684081311758762</v>
      </c>
    </row>
    <row r="872" spans="1:8" x14ac:dyDescent="0.25">
      <c r="A872">
        <v>1732</v>
      </c>
      <c r="B872">
        <v>0</v>
      </c>
      <c r="C872">
        <v>1</v>
      </c>
      <c r="D872">
        <v>0</v>
      </c>
      <c r="E872">
        <v>0</v>
      </c>
      <c r="F872">
        <v>0</v>
      </c>
      <c r="G872">
        <v>0</v>
      </c>
      <c r="H872" s="2">
        <f>H871+$H$2*(Filter_Test[[#This Row],[debug'[0']]]-H871)</f>
        <v>-0.41378458084708158</v>
      </c>
    </row>
    <row r="873" spans="1:8" x14ac:dyDescent="0.25">
      <c r="A873">
        <v>1734</v>
      </c>
      <c r="B873">
        <v>-1</v>
      </c>
      <c r="C873">
        <v>1</v>
      </c>
      <c r="D873">
        <v>0</v>
      </c>
      <c r="E873">
        <v>0</v>
      </c>
      <c r="F873">
        <v>1</v>
      </c>
      <c r="G873">
        <v>0</v>
      </c>
      <c r="H873" s="2">
        <f>H872+$H$2*(Filter_Test[[#This Row],[debug'[0']]]-H872)</f>
        <v>-0.46903408247403766</v>
      </c>
    </row>
    <row r="874" spans="1:8" x14ac:dyDescent="0.25">
      <c r="A874">
        <v>1736</v>
      </c>
      <c r="B874">
        <v>0</v>
      </c>
      <c r="C874">
        <v>1</v>
      </c>
      <c r="D874">
        <v>0</v>
      </c>
      <c r="E874">
        <v>0</v>
      </c>
      <c r="F874">
        <v>1</v>
      </c>
      <c r="G874">
        <v>0</v>
      </c>
      <c r="H874" s="2">
        <f>H873+$H$2*(Filter_Test[[#This Row],[debug'[0']]]-H873)</f>
        <v>-0.42482866164052768</v>
      </c>
    </row>
    <row r="875" spans="1:8" x14ac:dyDescent="0.25">
      <c r="A875">
        <v>1738</v>
      </c>
      <c r="B875">
        <v>0</v>
      </c>
      <c r="C875">
        <v>1</v>
      </c>
      <c r="D875">
        <v>0</v>
      </c>
      <c r="E875">
        <v>0</v>
      </c>
      <c r="F875">
        <v>1</v>
      </c>
      <c r="G875">
        <v>0</v>
      </c>
      <c r="H875" s="2">
        <f>H874+$H$2*(Filter_Test[[#This Row],[debug'[0']]]-H874)</f>
        <v>-0.38478950356719971</v>
      </c>
    </row>
    <row r="876" spans="1:8" x14ac:dyDescent="0.25">
      <c r="A876">
        <v>1740</v>
      </c>
      <c r="B876">
        <v>0</v>
      </c>
      <c r="C876">
        <v>0</v>
      </c>
      <c r="D876">
        <v>0</v>
      </c>
      <c r="E876">
        <v>0</v>
      </c>
      <c r="F876">
        <v>1</v>
      </c>
      <c r="G876">
        <v>0</v>
      </c>
      <c r="H876" s="2">
        <f>H875+$H$2*(Filter_Test[[#This Row],[debug'[0']]]-H875)</f>
        <v>-0.34852394723964436</v>
      </c>
    </row>
    <row r="877" spans="1:8" x14ac:dyDescent="0.25">
      <c r="A877">
        <v>1742</v>
      </c>
      <c r="B877">
        <v>-1</v>
      </c>
      <c r="C877">
        <v>0</v>
      </c>
      <c r="D877">
        <v>0</v>
      </c>
      <c r="E877">
        <v>0</v>
      </c>
      <c r="F877">
        <v>1</v>
      </c>
      <c r="G877">
        <v>0</v>
      </c>
      <c r="H877" s="2">
        <f>H876+$H$2*(Filter_Test[[#This Row],[debug'[0']]]-H876)</f>
        <v>-0.40992411867989265</v>
      </c>
    </row>
    <row r="878" spans="1:8" x14ac:dyDescent="0.25">
      <c r="A878">
        <v>1744</v>
      </c>
      <c r="B878">
        <v>0</v>
      </c>
      <c r="C878">
        <v>0</v>
      </c>
      <c r="D878">
        <v>0</v>
      </c>
      <c r="E878">
        <v>0</v>
      </c>
      <c r="F878">
        <v>1</v>
      </c>
      <c r="G878">
        <v>0</v>
      </c>
      <c r="H878" s="2">
        <f>H877+$H$2*(Filter_Test[[#This Row],[debug'[0']]]-H877)</f>
        <v>-0.37128968068667201</v>
      </c>
    </row>
    <row r="879" spans="1:8" x14ac:dyDescent="0.25">
      <c r="A879">
        <v>1746</v>
      </c>
      <c r="B879">
        <v>0</v>
      </c>
      <c r="C879">
        <v>0</v>
      </c>
      <c r="D879">
        <v>0</v>
      </c>
      <c r="E879">
        <v>0</v>
      </c>
      <c r="F879">
        <v>1</v>
      </c>
      <c r="G879">
        <v>0</v>
      </c>
      <c r="H879" s="2">
        <f>H878+$H$2*(Filter_Test[[#This Row],[debug'[0']]]-H878)</f>
        <v>-0.33629645269070352</v>
      </c>
    </row>
    <row r="880" spans="1:8" x14ac:dyDescent="0.25">
      <c r="A880">
        <v>1748</v>
      </c>
      <c r="B880">
        <v>0</v>
      </c>
      <c r="C880">
        <v>0</v>
      </c>
      <c r="D880">
        <v>0</v>
      </c>
      <c r="E880">
        <v>0</v>
      </c>
      <c r="F880">
        <v>1</v>
      </c>
      <c r="G880">
        <v>0</v>
      </c>
      <c r="H880" s="2">
        <f>H879+$H$2*(Filter_Test[[#This Row],[debug'[0']]]-H879)</f>
        <v>-0.30460125873466087</v>
      </c>
    </row>
    <row r="881" spans="1:8" x14ac:dyDescent="0.25">
      <c r="A881">
        <v>1750</v>
      </c>
      <c r="B881">
        <v>0</v>
      </c>
      <c r="C881">
        <v>0</v>
      </c>
      <c r="D881">
        <v>0</v>
      </c>
      <c r="E881">
        <v>0</v>
      </c>
      <c r="F881">
        <v>1</v>
      </c>
      <c r="G881">
        <v>0</v>
      </c>
      <c r="H881" s="2">
        <f>H880+$H$2*(Filter_Test[[#This Row],[debug'[0']]]-H880)</f>
        <v>-0.27589326643321044</v>
      </c>
    </row>
    <row r="882" spans="1:8" x14ac:dyDescent="0.25">
      <c r="A882">
        <v>1752</v>
      </c>
      <c r="B882">
        <v>0</v>
      </c>
      <c r="C882">
        <v>-1</v>
      </c>
      <c r="D882">
        <v>0</v>
      </c>
      <c r="E882">
        <v>0</v>
      </c>
      <c r="F882">
        <v>1</v>
      </c>
      <c r="G882">
        <v>0</v>
      </c>
      <c r="H882" s="2">
        <f>H881+$H$2*(Filter_Test[[#This Row],[debug'[0']]]-H881)</f>
        <v>-0.24989093866316647</v>
      </c>
    </row>
    <row r="883" spans="1:8" x14ac:dyDescent="0.25">
      <c r="A883">
        <v>1754</v>
      </c>
      <c r="B883">
        <v>0</v>
      </c>
      <c r="C883">
        <v>-1</v>
      </c>
      <c r="D883">
        <v>0</v>
      </c>
      <c r="E883">
        <v>0</v>
      </c>
      <c r="F883">
        <v>1</v>
      </c>
      <c r="G883">
        <v>0</v>
      </c>
      <c r="H883" s="2">
        <f>H882+$H$2*(Filter_Test[[#This Row],[debug'[0']]]-H882)</f>
        <v>-0.22633927255008063</v>
      </c>
    </row>
    <row r="884" spans="1:8" x14ac:dyDescent="0.25">
      <c r="A884">
        <v>1756</v>
      </c>
      <c r="B884">
        <v>0</v>
      </c>
      <c r="C884">
        <v>-1</v>
      </c>
      <c r="D884">
        <v>0</v>
      </c>
      <c r="E884">
        <v>0</v>
      </c>
      <c r="F884">
        <v>1</v>
      </c>
      <c r="G884">
        <v>0</v>
      </c>
      <c r="H884" s="2">
        <f>H883+$H$2*(Filter_Test[[#This Row],[debug'[0']]]-H883)</f>
        <v>-0.20500729867421488</v>
      </c>
    </row>
    <row r="885" spans="1:8" x14ac:dyDescent="0.25">
      <c r="A885">
        <v>1758</v>
      </c>
      <c r="B885">
        <v>0</v>
      </c>
      <c r="C885">
        <v>0</v>
      </c>
      <c r="D885">
        <v>0</v>
      </c>
      <c r="E885">
        <v>0</v>
      </c>
      <c r="F885">
        <v>1</v>
      </c>
      <c r="G885">
        <v>0</v>
      </c>
      <c r="H885" s="2">
        <f>H884+$H$2*(Filter_Test[[#This Row],[debug'[0']]]-H884)</f>
        <v>-0.18568581597079883</v>
      </c>
    </row>
    <row r="886" spans="1:8" x14ac:dyDescent="0.25">
      <c r="A886">
        <v>1760</v>
      </c>
      <c r="B886">
        <v>1</v>
      </c>
      <c r="C886">
        <v>-1</v>
      </c>
      <c r="D886">
        <v>0</v>
      </c>
      <c r="E886">
        <v>0</v>
      </c>
      <c r="F886">
        <v>0</v>
      </c>
      <c r="G886">
        <v>0</v>
      </c>
      <c r="H886" s="2">
        <f>H885+$H$2*(Filter_Test[[#This Row],[debug'[0']]]-H885)</f>
        <v>-7.3937560503214414E-2</v>
      </c>
    </row>
    <row r="887" spans="1:8" x14ac:dyDescent="0.25">
      <c r="A887">
        <v>1762</v>
      </c>
      <c r="B887">
        <v>1</v>
      </c>
      <c r="C887">
        <v>0</v>
      </c>
      <c r="D887">
        <v>0</v>
      </c>
      <c r="E887">
        <v>0</v>
      </c>
      <c r="F887">
        <v>0</v>
      </c>
      <c r="G887">
        <v>0</v>
      </c>
      <c r="H887" s="2">
        <f>H886+$H$2*(Filter_Test[[#This Row],[debug'[0']]]-H886)</f>
        <v>2.7278670011516848E-2</v>
      </c>
    </row>
    <row r="888" spans="1:8" x14ac:dyDescent="0.25">
      <c r="A888">
        <v>1764</v>
      </c>
      <c r="B888">
        <v>1</v>
      </c>
      <c r="C888">
        <v>0</v>
      </c>
      <c r="D888">
        <v>0</v>
      </c>
      <c r="E888">
        <v>0</v>
      </c>
      <c r="F888">
        <v>0</v>
      </c>
      <c r="G888">
        <v>0</v>
      </c>
      <c r="H888" s="2">
        <f>H887+$H$2*(Filter_Test[[#This Row],[debug'[0']]]-H887)</f>
        <v>0.11895549553997418</v>
      </c>
    </row>
    <row r="889" spans="1:8" x14ac:dyDescent="0.25">
      <c r="A889">
        <v>1766</v>
      </c>
      <c r="B889">
        <v>1</v>
      </c>
      <c r="C889">
        <v>0</v>
      </c>
      <c r="D889">
        <v>0</v>
      </c>
      <c r="E889">
        <v>0</v>
      </c>
      <c r="F889">
        <v>0</v>
      </c>
      <c r="G889">
        <v>0</v>
      </c>
      <c r="H889" s="2">
        <f>H888+$H$2*(Filter_Test[[#This Row],[debug'[0']]]-H888)</f>
        <v>0.20199198382089248</v>
      </c>
    </row>
    <row r="890" spans="1:8" x14ac:dyDescent="0.25">
      <c r="A890">
        <v>1768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 s="2">
        <f>H889+$H$2*(Filter_Test[[#This Row],[debug'[0']]]-H889)</f>
        <v>0.18295468784722016</v>
      </c>
    </row>
    <row r="891" spans="1:8" x14ac:dyDescent="0.25">
      <c r="A891">
        <v>1770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 s="2">
        <f>H890+$H$2*(Filter_Test[[#This Row],[debug'[0']]]-H890)</f>
        <v>0.16571161474880094</v>
      </c>
    </row>
    <row r="892" spans="1:8" x14ac:dyDescent="0.25">
      <c r="A892">
        <v>1772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 s="2">
        <f>H891+$H$2*(Filter_Test[[#This Row],[debug'[0']]]-H891)</f>
        <v>0.15009366300352089</v>
      </c>
    </row>
    <row r="893" spans="1:8" x14ac:dyDescent="0.25">
      <c r="A893">
        <v>1774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 s="2">
        <f>H892+$H$2*(Filter_Test[[#This Row],[debug'[0']]]-H892)</f>
        <v>0.1359476685322536</v>
      </c>
    </row>
    <row r="894" spans="1:8" x14ac:dyDescent="0.25">
      <c r="A894">
        <v>1776</v>
      </c>
      <c r="B894">
        <v>0</v>
      </c>
      <c r="C894">
        <v>-1</v>
      </c>
      <c r="D894">
        <v>0</v>
      </c>
      <c r="E894">
        <v>0</v>
      </c>
      <c r="F894">
        <v>0</v>
      </c>
      <c r="G894">
        <v>0</v>
      </c>
      <c r="H894" s="2">
        <f>H893+$H$2*(Filter_Test[[#This Row],[debug'[0']]]-H893)</f>
        <v>0.12313490263024596</v>
      </c>
    </row>
    <row r="895" spans="1:8" x14ac:dyDescent="0.25">
      <c r="A895">
        <v>1778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 s="2">
        <f>H894+$H$2*(Filter_Test[[#This Row],[debug'[0']]]-H894)</f>
        <v>0.1115297114651357</v>
      </c>
    </row>
    <row r="896" spans="1:8" x14ac:dyDescent="0.25">
      <c r="A896">
        <v>1780</v>
      </c>
      <c r="B896">
        <v>0</v>
      </c>
      <c r="C896">
        <v>-1</v>
      </c>
      <c r="D896">
        <v>0</v>
      </c>
      <c r="E896">
        <v>0</v>
      </c>
      <c r="F896">
        <v>0</v>
      </c>
      <c r="G896">
        <v>0</v>
      </c>
      <c r="H896" s="2">
        <f>H895+$H$2*(Filter_Test[[#This Row],[debug'[0']]]-H895)</f>
        <v>0.10101828379925991</v>
      </c>
    </row>
    <row r="897" spans="1:8" x14ac:dyDescent="0.25">
      <c r="A897">
        <v>1782</v>
      </c>
      <c r="B897">
        <v>0</v>
      </c>
      <c r="C897">
        <v>-1</v>
      </c>
      <c r="D897">
        <v>0</v>
      </c>
      <c r="E897">
        <v>0</v>
      </c>
      <c r="F897">
        <v>0</v>
      </c>
      <c r="G897">
        <v>0</v>
      </c>
      <c r="H897" s="2">
        <f>H896+$H$2*(Filter_Test[[#This Row],[debug'[0']]]-H896)</f>
        <v>9.1497534851399803E-2</v>
      </c>
    </row>
    <row r="898" spans="1:8" x14ac:dyDescent="0.25">
      <c r="A898">
        <v>1784</v>
      </c>
      <c r="B898">
        <v>0</v>
      </c>
      <c r="C898">
        <v>-1</v>
      </c>
      <c r="D898">
        <v>0</v>
      </c>
      <c r="E898">
        <v>0</v>
      </c>
      <c r="F898">
        <v>0</v>
      </c>
      <c r="G898">
        <v>0</v>
      </c>
      <c r="H898" s="2">
        <f>H897+$H$2*(Filter_Test[[#This Row],[debug'[0']]]-H897)</f>
        <v>8.2874095352077792E-2</v>
      </c>
    </row>
    <row r="899" spans="1:8" x14ac:dyDescent="0.25">
      <c r="A899">
        <v>1786</v>
      </c>
      <c r="B899">
        <v>0</v>
      </c>
      <c r="C899">
        <v>-1</v>
      </c>
      <c r="D899">
        <v>0</v>
      </c>
      <c r="E899">
        <v>0</v>
      </c>
      <c r="F899">
        <v>0</v>
      </c>
      <c r="G899">
        <v>0</v>
      </c>
      <c r="H899" s="2">
        <f>H898+$H$2*(Filter_Test[[#This Row],[debug'[0']]]-H898)</f>
        <v>7.506339587814817E-2</v>
      </c>
    </row>
    <row r="900" spans="1:8" x14ac:dyDescent="0.25">
      <c r="A900">
        <v>1788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 s="2">
        <f>H899+$H$2*(Filter_Test[[#This Row],[debug'[0']]]-H899)</f>
        <v>6.7988837486819387E-2</v>
      </c>
    </row>
    <row r="901" spans="1:8" x14ac:dyDescent="0.25">
      <c r="A901">
        <v>1790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 s="2">
        <f>H900+$H$2*(Filter_Test[[#This Row],[debug'[0']]]-H900)</f>
        <v>6.158104051557832E-2</v>
      </c>
    </row>
    <row r="902" spans="1:8" x14ac:dyDescent="0.25">
      <c r="A902">
        <v>1792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 s="2">
        <f>H901+$H$2*(Filter_Test[[#This Row],[debug'[0']]]-H901)</f>
        <v>5.5777164181053634E-2</v>
      </c>
    </row>
    <row r="903" spans="1:8" x14ac:dyDescent="0.25">
      <c r="A903">
        <v>1794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 s="2">
        <f>H902+$H$2*(Filter_Test[[#This Row],[debug'[0']]]-H902)</f>
        <v>5.0520290304175541E-2</v>
      </c>
    </row>
    <row r="904" spans="1:8" x14ac:dyDescent="0.25">
      <c r="A904">
        <v>1796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 s="2">
        <f>H903+$H$2*(Filter_Test[[#This Row],[debug'[0']]]-H903)</f>
        <v>4.5758865117870896E-2</v>
      </c>
    </row>
    <row r="905" spans="1:8" x14ac:dyDescent="0.25">
      <c r="A905">
        <v>1798</v>
      </c>
      <c r="B905">
        <v>-1</v>
      </c>
      <c r="C905">
        <v>1</v>
      </c>
      <c r="D905">
        <v>0</v>
      </c>
      <c r="E905">
        <v>0</v>
      </c>
      <c r="F905">
        <v>0</v>
      </c>
      <c r="G905">
        <v>0</v>
      </c>
      <c r="H905" s="2">
        <f>H904+$H$2*(Filter_Test[[#This Row],[debug'[0']]]-H904)</f>
        <v>-5.2801585924550178E-2</v>
      </c>
    </row>
    <row r="906" spans="1:8" x14ac:dyDescent="0.25">
      <c r="A906">
        <v>1800</v>
      </c>
      <c r="B906">
        <v>0</v>
      </c>
      <c r="C906">
        <v>1</v>
      </c>
      <c r="D906">
        <v>0</v>
      </c>
      <c r="E906">
        <v>0</v>
      </c>
      <c r="F906">
        <v>0</v>
      </c>
      <c r="G906">
        <v>0</v>
      </c>
      <c r="H906" s="2">
        <f>H905+$H$2*(Filter_Test[[#This Row],[debug'[0']]]-H905)</f>
        <v>-4.7825153691396463E-2</v>
      </c>
    </row>
    <row r="907" spans="1:8" x14ac:dyDescent="0.25">
      <c r="A907">
        <v>1802</v>
      </c>
      <c r="B907">
        <v>-1</v>
      </c>
      <c r="C907">
        <v>1</v>
      </c>
      <c r="D907">
        <v>0</v>
      </c>
      <c r="E907">
        <v>0</v>
      </c>
      <c r="F907">
        <v>0</v>
      </c>
      <c r="G907">
        <v>0</v>
      </c>
      <c r="H907" s="2">
        <f>H906+$H$2*(Filter_Test[[#This Row],[debug'[0']]]-H906)</f>
        <v>-0.13756551875427941</v>
      </c>
    </row>
    <row r="908" spans="1:8" x14ac:dyDescent="0.25">
      <c r="A908">
        <v>1804</v>
      </c>
      <c r="B908">
        <v>0</v>
      </c>
      <c r="C908">
        <v>1</v>
      </c>
      <c r="D908">
        <v>0</v>
      </c>
      <c r="E908">
        <v>0</v>
      </c>
      <c r="F908">
        <v>0</v>
      </c>
      <c r="G908">
        <v>0</v>
      </c>
      <c r="H908" s="2">
        <f>H907+$H$2*(Filter_Test[[#This Row],[debug'[0']]]-H907)</f>
        <v>-0.12460027406110802</v>
      </c>
    </row>
    <row r="909" spans="1:8" x14ac:dyDescent="0.25">
      <c r="A909">
        <v>1806</v>
      </c>
      <c r="B909">
        <v>0</v>
      </c>
      <c r="C909">
        <v>1</v>
      </c>
      <c r="D909">
        <v>0</v>
      </c>
      <c r="E909">
        <v>0</v>
      </c>
      <c r="F909">
        <v>0</v>
      </c>
      <c r="G909">
        <v>0</v>
      </c>
      <c r="H909" s="2">
        <f>H908+$H$2*(Filter_Test[[#This Row],[debug'[0']]]-H908)</f>
        <v>-0.11285697489233847</v>
      </c>
    </row>
    <row r="910" spans="1:8" x14ac:dyDescent="0.25">
      <c r="A910">
        <v>1808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 s="2">
        <f>H909+$H$2*(Filter_Test[[#This Row],[debug'[0']]]-H909)</f>
        <v>-0.10222045559549432</v>
      </c>
    </row>
    <row r="911" spans="1:8" x14ac:dyDescent="0.25">
      <c r="A911">
        <v>1810</v>
      </c>
      <c r="B911">
        <v>1</v>
      </c>
      <c r="C911">
        <v>0</v>
      </c>
      <c r="D911">
        <v>0</v>
      </c>
      <c r="E911">
        <v>0</v>
      </c>
      <c r="F911">
        <v>0</v>
      </c>
      <c r="G911">
        <v>0</v>
      </c>
      <c r="H911" s="2">
        <f>H910+$H$2*(Filter_Test[[#This Row],[debug'[0']]]-H910)</f>
        <v>1.661374982561678E-3</v>
      </c>
    </row>
    <row r="912" spans="1:8" x14ac:dyDescent="0.25">
      <c r="A912">
        <v>1812</v>
      </c>
      <c r="B912">
        <v>1</v>
      </c>
      <c r="C912">
        <v>0</v>
      </c>
      <c r="D912">
        <v>0</v>
      </c>
      <c r="E912">
        <v>0</v>
      </c>
      <c r="F912">
        <v>0</v>
      </c>
      <c r="G912">
        <v>0</v>
      </c>
      <c r="H912" s="2">
        <f>H911+$H$2*(Filter_Test[[#This Row],[debug'[0']]]-H911)</f>
        <v>9.5752573687053255E-2</v>
      </c>
    </row>
    <row r="913" spans="1:8" x14ac:dyDescent="0.25">
      <c r="A913">
        <v>1814</v>
      </c>
      <c r="B913">
        <v>1</v>
      </c>
      <c r="C913">
        <v>0</v>
      </c>
      <c r="D913">
        <v>0</v>
      </c>
      <c r="E913">
        <v>0</v>
      </c>
      <c r="F913">
        <v>0</v>
      </c>
      <c r="G913">
        <v>0</v>
      </c>
      <c r="H913" s="2">
        <f>H912+$H$2*(Filter_Test[[#This Row],[debug'[0']]]-H912)</f>
        <v>0.18097588583302018</v>
      </c>
    </row>
    <row r="914" spans="1:8" x14ac:dyDescent="0.25">
      <c r="A914">
        <v>1816</v>
      </c>
      <c r="B914">
        <v>1</v>
      </c>
      <c r="C914">
        <v>0</v>
      </c>
      <c r="D914">
        <v>0</v>
      </c>
      <c r="E914">
        <v>0</v>
      </c>
      <c r="F914">
        <v>0</v>
      </c>
      <c r="G914">
        <v>0</v>
      </c>
      <c r="H914" s="2">
        <f>H913+$H$2*(Filter_Test[[#This Row],[debug'[0']]]-H913)</f>
        <v>0.25816709003841631</v>
      </c>
    </row>
    <row r="915" spans="1:8" x14ac:dyDescent="0.25">
      <c r="A915">
        <v>1818</v>
      </c>
      <c r="B915">
        <v>1</v>
      </c>
      <c r="C915">
        <v>0</v>
      </c>
      <c r="D915">
        <v>1</v>
      </c>
      <c r="E915">
        <v>0</v>
      </c>
      <c r="F915">
        <v>0</v>
      </c>
      <c r="G915">
        <v>0</v>
      </c>
      <c r="H915" s="2">
        <f>H914+$H$2*(Filter_Test[[#This Row],[debug'[0']]]-H914)</f>
        <v>0.32808319464220981</v>
      </c>
    </row>
    <row r="916" spans="1:8" x14ac:dyDescent="0.25">
      <c r="A916">
        <v>1820</v>
      </c>
      <c r="B916">
        <v>1</v>
      </c>
      <c r="C916">
        <v>0</v>
      </c>
      <c r="D916">
        <v>0</v>
      </c>
      <c r="E916">
        <v>0</v>
      </c>
      <c r="F916">
        <v>0</v>
      </c>
      <c r="G916">
        <v>0</v>
      </c>
      <c r="H916" s="2">
        <f>H915+$H$2*(Filter_Test[[#This Row],[debug'[0']]]-H915)</f>
        <v>0.39140986162827651</v>
      </c>
    </row>
    <row r="917" spans="1:8" x14ac:dyDescent="0.25">
      <c r="A917">
        <v>1822</v>
      </c>
      <c r="B917">
        <v>1</v>
      </c>
      <c r="C917">
        <v>0</v>
      </c>
      <c r="D917">
        <v>0</v>
      </c>
      <c r="E917">
        <v>0</v>
      </c>
      <c r="F917">
        <v>0</v>
      </c>
      <c r="G917">
        <v>0</v>
      </c>
      <c r="H917" s="2">
        <f>H916+$H$2*(Filter_Test[[#This Row],[debug'[0']]]-H916)</f>
        <v>0.44876813086095058</v>
      </c>
    </row>
    <row r="918" spans="1:8" x14ac:dyDescent="0.25">
      <c r="A918">
        <v>1824</v>
      </c>
      <c r="B918">
        <v>1</v>
      </c>
      <c r="C918">
        <v>0</v>
      </c>
      <c r="D918">
        <v>0</v>
      </c>
      <c r="E918">
        <v>0</v>
      </c>
      <c r="F918">
        <v>0</v>
      </c>
      <c r="G918">
        <v>0</v>
      </c>
      <c r="H918" s="2">
        <f>H917+$H$2*(Filter_Test[[#This Row],[debug'[0']]]-H917)</f>
        <v>0.50072051057630484</v>
      </c>
    </row>
    <row r="919" spans="1:8" x14ac:dyDescent="0.25">
      <c r="A919">
        <v>1826</v>
      </c>
      <c r="B919">
        <v>1</v>
      </c>
      <c r="C919">
        <v>1</v>
      </c>
      <c r="D919">
        <v>0</v>
      </c>
      <c r="E919">
        <v>0</v>
      </c>
      <c r="F919">
        <v>0</v>
      </c>
      <c r="G919">
        <v>0</v>
      </c>
      <c r="H919" s="2">
        <f>H918+$H$2*(Filter_Test[[#This Row],[debug'[0']]]-H918)</f>
        <v>0.54777649385815119</v>
      </c>
    </row>
    <row r="920" spans="1:8" x14ac:dyDescent="0.25">
      <c r="A920">
        <v>1828</v>
      </c>
      <c r="B920">
        <v>0</v>
      </c>
      <c r="C920">
        <v>1</v>
      </c>
      <c r="D920">
        <v>0</v>
      </c>
      <c r="E920">
        <v>0</v>
      </c>
      <c r="F920">
        <v>0</v>
      </c>
      <c r="G920">
        <v>0</v>
      </c>
      <c r="H920" s="2">
        <f>H919+$H$2*(Filter_Test[[#This Row],[debug'[0']]]-H919)</f>
        <v>0.49614977559073292</v>
      </c>
    </row>
    <row r="921" spans="1:8" x14ac:dyDescent="0.25">
      <c r="A921">
        <v>1830</v>
      </c>
      <c r="B921">
        <v>1</v>
      </c>
      <c r="C921">
        <v>1</v>
      </c>
      <c r="D921">
        <v>0</v>
      </c>
      <c r="E921">
        <v>0</v>
      </c>
      <c r="F921">
        <v>0</v>
      </c>
      <c r="G921">
        <v>0</v>
      </c>
      <c r="H921" s="2">
        <f>H920+$H$2*(Filter_Test[[#This Row],[debug'[0']]]-H920)</f>
        <v>0.54363654049614463</v>
      </c>
    </row>
    <row r="922" spans="1:8" x14ac:dyDescent="0.25">
      <c r="A922">
        <v>1832</v>
      </c>
      <c r="B922">
        <v>0</v>
      </c>
      <c r="C922">
        <v>1</v>
      </c>
      <c r="D922">
        <v>0</v>
      </c>
      <c r="E922">
        <v>0</v>
      </c>
      <c r="F922">
        <v>0</v>
      </c>
      <c r="G922">
        <v>0</v>
      </c>
      <c r="H922" s="2">
        <f>H921+$H$2*(Filter_Test[[#This Row],[debug'[0']]]-H921)</f>
        <v>0.49240000364077491</v>
      </c>
    </row>
    <row r="923" spans="1:8" x14ac:dyDescent="0.25">
      <c r="A923">
        <v>1834</v>
      </c>
      <c r="B923">
        <v>0</v>
      </c>
      <c r="C923">
        <v>1</v>
      </c>
      <c r="D923">
        <v>0</v>
      </c>
      <c r="E923">
        <v>0</v>
      </c>
      <c r="F923">
        <v>0</v>
      </c>
      <c r="G923">
        <v>0</v>
      </c>
      <c r="H923" s="2">
        <f>H922+$H$2*(Filter_Test[[#This Row],[debug'[0']]]-H922)</f>
        <v>0.44599239661881152</v>
      </c>
    </row>
    <row r="924" spans="1:8" x14ac:dyDescent="0.25">
      <c r="A924">
        <v>1836</v>
      </c>
      <c r="B924">
        <v>0</v>
      </c>
      <c r="C924">
        <v>1</v>
      </c>
      <c r="D924">
        <v>0</v>
      </c>
      <c r="E924">
        <v>0</v>
      </c>
      <c r="F924">
        <v>0</v>
      </c>
      <c r="G924">
        <v>0</v>
      </c>
      <c r="H924" s="2">
        <f>H923+$H$2*(Filter_Test[[#This Row],[debug'[0']]]-H923)</f>
        <v>0.40395860351557461</v>
      </c>
    </row>
    <row r="925" spans="1:8" x14ac:dyDescent="0.25">
      <c r="A925">
        <v>1838</v>
      </c>
      <c r="B925">
        <v>-1</v>
      </c>
      <c r="C925">
        <v>1</v>
      </c>
      <c r="D925">
        <v>0</v>
      </c>
      <c r="E925">
        <v>0</v>
      </c>
      <c r="F925">
        <v>0</v>
      </c>
      <c r="G925">
        <v>0</v>
      </c>
      <c r="H925" s="2">
        <f>H924+$H$2*(Filter_Test[[#This Row],[debug'[0']]]-H924)</f>
        <v>0.27163862247311321</v>
      </c>
    </row>
    <row r="926" spans="1:8" x14ac:dyDescent="0.25">
      <c r="A926">
        <v>1840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 s="2">
        <f>H925+$H$2*(Filter_Test[[#This Row],[debug'[0']]]-H925)</f>
        <v>0.24603728544932971</v>
      </c>
    </row>
    <row r="927" spans="1:8" x14ac:dyDescent="0.25">
      <c r="A927">
        <v>1842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 s="2">
        <f>H926+$H$2*(Filter_Test[[#This Row],[debug'[0']]]-H926)</f>
        <v>0.22284881759502603</v>
      </c>
    </row>
    <row r="928" spans="1:8" x14ac:dyDescent="0.25">
      <c r="A928">
        <v>1844</v>
      </c>
      <c r="B928">
        <v>0</v>
      </c>
      <c r="C928">
        <v>-1</v>
      </c>
      <c r="D928">
        <v>0</v>
      </c>
      <c r="E928">
        <v>0</v>
      </c>
      <c r="F928">
        <v>0</v>
      </c>
      <c r="G928">
        <v>0</v>
      </c>
      <c r="H928" s="2">
        <f>H927+$H$2*(Filter_Test[[#This Row],[debug'[0']]]-H927)</f>
        <v>0.20184581134849486</v>
      </c>
    </row>
    <row r="929" spans="1:8" x14ac:dyDescent="0.25">
      <c r="A929">
        <v>1846</v>
      </c>
      <c r="B929">
        <v>0</v>
      </c>
      <c r="C929">
        <v>-1</v>
      </c>
      <c r="D929">
        <v>0</v>
      </c>
      <c r="E929">
        <v>0</v>
      </c>
      <c r="F929">
        <v>0</v>
      </c>
      <c r="G929">
        <v>0</v>
      </c>
      <c r="H929" s="2">
        <f>H928+$H$2*(Filter_Test[[#This Row],[debug'[0']]]-H928)</f>
        <v>0.18282229180578577</v>
      </c>
    </row>
    <row r="930" spans="1:8" x14ac:dyDescent="0.25">
      <c r="A930">
        <v>1848</v>
      </c>
      <c r="B930">
        <v>0</v>
      </c>
      <c r="C930">
        <v>-1</v>
      </c>
      <c r="D930">
        <v>0</v>
      </c>
      <c r="E930">
        <v>0</v>
      </c>
      <c r="F930">
        <v>0</v>
      </c>
      <c r="G930">
        <v>0</v>
      </c>
      <c r="H930" s="2">
        <f>H929+$H$2*(Filter_Test[[#This Row],[debug'[0']]]-H929)</f>
        <v>0.16559169674030058</v>
      </c>
    </row>
    <row r="931" spans="1:8" x14ac:dyDescent="0.25">
      <c r="A931">
        <v>1850</v>
      </c>
      <c r="B931">
        <v>1</v>
      </c>
      <c r="C931">
        <v>-1</v>
      </c>
      <c r="D931">
        <v>0</v>
      </c>
      <c r="E931">
        <v>0</v>
      </c>
      <c r="F931">
        <v>0</v>
      </c>
      <c r="G931">
        <v>0</v>
      </c>
      <c r="H931" s="2">
        <f>H930+$H$2*(Filter_Test[[#This Row],[debug'[0']]]-H930)</f>
        <v>0.24423282660875045</v>
      </c>
    </row>
    <row r="932" spans="1:8" x14ac:dyDescent="0.25">
      <c r="A932">
        <v>1852</v>
      </c>
      <c r="B932">
        <v>0</v>
      </c>
      <c r="C932">
        <v>-1</v>
      </c>
      <c r="D932">
        <v>0</v>
      </c>
      <c r="E932">
        <v>0</v>
      </c>
      <c r="F932">
        <v>0</v>
      </c>
      <c r="G932">
        <v>0</v>
      </c>
      <c r="H932" s="2">
        <f>H931+$H$2*(Filter_Test[[#This Row],[debug'[0']]]-H931)</f>
        <v>0.22121442499356486</v>
      </c>
    </row>
    <row r="933" spans="1:8" x14ac:dyDescent="0.25">
      <c r="A933">
        <v>1854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 s="2">
        <f>H932+$H$2*(Filter_Test[[#This Row],[debug'[0']]]-H932)</f>
        <v>0.20036545662072866</v>
      </c>
    </row>
    <row r="934" spans="1:8" x14ac:dyDescent="0.25">
      <c r="A934">
        <v>1856</v>
      </c>
      <c r="B934">
        <v>1</v>
      </c>
      <c r="C934">
        <v>-1</v>
      </c>
      <c r="D934">
        <v>0</v>
      </c>
      <c r="E934">
        <v>0</v>
      </c>
      <c r="F934">
        <v>0</v>
      </c>
      <c r="G934">
        <v>0</v>
      </c>
      <c r="H934" s="2">
        <f>H933+$H$2*(Filter_Test[[#This Row],[debug'[0']]]-H933)</f>
        <v>0.27572923683183709</v>
      </c>
    </row>
    <row r="935" spans="1:8" x14ac:dyDescent="0.25">
      <c r="A935">
        <v>1858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 s="2">
        <f>H934+$H$2*(Filter_Test[[#This Row],[debug'[0']]]-H934)</f>
        <v>0.24974236848751249</v>
      </c>
    </row>
    <row r="936" spans="1:8" x14ac:dyDescent="0.25">
      <c r="A936">
        <v>1860</v>
      </c>
      <c r="B936">
        <v>1</v>
      </c>
      <c r="C936">
        <v>0</v>
      </c>
      <c r="D936">
        <v>0</v>
      </c>
      <c r="E936">
        <v>0</v>
      </c>
      <c r="F936">
        <v>0</v>
      </c>
      <c r="G936">
        <v>0</v>
      </c>
      <c r="H936" s="2">
        <f>H935+$H$2*(Filter_Test[[#This Row],[debug'[0']]]-H935)</f>
        <v>0.32045248439129176</v>
      </c>
    </row>
    <row r="937" spans="1:8" x14ac:dyDescent="0.25">
      <c r="A937">
        <v>1862</v>
      </c>
      <c r="B937">
        <v>0</v>
      </c>
      <c r="C937">
        <v>-1</v>
      </c>
      <c r="D937">
        <v>0</v>
      </c>
      <c r="E937">
        <v>0</v>
      </c>
      <c r="F937">
        <v>0</v>
      </c>
      <c r="G937">
        <v>0</v>
      </c>
      <c r="H937" s="2">
        <f>H936+$H$2*(Filter_Test[[#This Row],[debug'[0']]]-H936)</f>
        <v>0.29025054926764338</v>
      </c>
    </row>
    <row r="938" spans="1:8" x14ac:dyDescent="0.25">
      <c r="A938">
        <v>1864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 s="2">
        <f>H937+$H$2*(Filter_Test[[#This Row],[debug'[0']]]-H937)</f>
        <v>0.26289507946925444</v>
      </c>
    </row>
    <row r="939" spans="1:8" x14ac:dyDescent="0.25">
      <c r="A939">
        <v>1866</v>
      </c>
      <c r="B939">
        <v>0</v>
      </c>
      <c r="C939">
        <v>-1</v>
      </c>
      <c r="D939">
        <v>0</v>
      </c>
      <c r="E939">
        <v>0</v>
      </c>
      <c r="F939">
        <v>0</v>
      </c>
      <c r="G939">
        <v>0</v>
      </c>
      <c r="H939" s="2">
        <f>H938+$H$2*(Filter_Test[[#This Row],[debug'[0']]]-H938)</f>
        <v>0.23811780195948901</v>
      </c>
    </row>
    <row r="940" spans="1:8" x14ac:dyDescent="0.25">
      <c r="A940">
        <v>1868</v>
      </c>
      <c r="B940">
        <v>-1</v>
      </c>
      <c r="C940">
        <v>-1</v>
      </c>
      <c r="D940">
        <v>0</v>
      </c>
      <c r="E940">
        <v>0</v>
      </c>
      <c r="F940">
        <v>0</v>
      </c>
      <c r="G940">
        <v>0</v>
      </c>
      <c r="H940" s="2">
        <f>H939+$H$2*(Filter_Test[[#This Row],[debug'[0']]]-H939)</f>
        <v>0.12142794823204883</v>
      </c>
    </row>
    <row r="941" spans="1:8" x14ac:dyDescent="0.25">
      <c r="A941">
        <v>1870</v>
      </c>
      <c r="B941">
        <v>0</v>
      </c>
      <c r="C941">
        <v>-1</v>
      </c>
      <c r="D941">
        <v>0</v>
      </c>
      <c r="E941">
        <v>0</v>
      </c>
      <c r="F941">
        <v>0</v>
      </c>
      <c r="G941">
        <v>0</v>
      </c>
      <c r="H941" s="2">
        <f>H940+$H$2*(Filter_Test[[#This Row],[debug'[0']]]-H940)</f>
        <v>0.10998363372886025</v>
      </c>
    </row>
    <row r="942" spans="1:8" x14ac:dyDescent="0.25">
      <c r="A942">
        <v>1872</v>
      </c>
      <c r="B942">
        <v>0</v>
      </c>
      <c r="C942">
        <v>-1</v>
      </c>
      <c r="D942">
        <v>0</v>
      </c>
      <c r="E942">
        <v>0</v>
      </c>
      <c r="F942">
        <v>0</v>
      </c>
      <c r="G942">
        <v>0</v>
      </c>
      <c r="H942" s="2">
        <f>H941+$H$2*(Filter_Test[[#This Row],[debug'[0']]]-H941)</f>
        <v>9.9617920456729306E-2</v>
      </c>
    </row>
    <row r="943" spans="1:8" x14ac:dyDescent="0.25">
      <c r="A943">
        <v>1874</v>
      </c>
      <c r="B943">
        <v>0</v>
      </c>
      <c r="C943">
        <v>-1</v>
      </c>
      <c r="D943">
        <v>0</v>
      </c>
      <c r="E943">
        <v>0</v>
      </c>
      <c r="F943">
        <v>0</v>
      </c>
      <c r="G943">
        <v>0</v>
      </c>
      <c r="H943" s="2">
        <f>H942+$H$2*(Filter_Test[[#This Row],[debug'[0']]]-H942)</f>
        <v>9.0229152644546715E-2</v>
      </c>
    </row>
    <row r="944" spans="1:8" x14ac:dyDescent="0.25">
      <c r="A944">
        <v>1876</v>
      </c>
      <c r="B944">
        <v>0</v>
      </c>
      <c r="C944">
        <v>-1</v>
      </c>
      <c r="D944">
        <v>0</v>
      </c>
      <c r="E944">
        <v>0</v>
      </c>
      <c r="F944">
        <v>0</v>
      </c>
      <c r="G944">
        <v>0</v>
      </c>
      <c r="H944" s="2">
        <f>H943+$H$2*(Filter_Test[[#This Row],[debug'[0']]]-H943)</f>
        <v>8.1725255351914522E-2</v>
      </c>
    </row>
    <row r="945" spans="1:8" x14ac:dyDescent="0.25">
      <c r="A945">
        <v>1878</v>
      </c>
      <c r="B945">
        <v>0</v>
      </c>
      <c r="C945">
        <v>-1</v>
      </c>
      <c r="D945">
        <v>0</v>
      </c>
      <c r="E945">
        <v>0</v>
      </c>
      <c r="F945">
        <v>-1</v>
      </c>
      <c r="G945">
        <v>0</v>
      </c>
      <c r="H945" s="2">
        <f>H944+$H$2*(Filter_Test[[#This Row],[debug'[0']]]-H944)</f>
        <v>7.4022831497124783E-2</v>
      </c>
    </row>
    <row r="946" spans="1:8" x14ac:dyDescent="0.25">
      <c r="A946">
        <v>1880</v>
      </c>
      <c r="B946">
        <v>0</v>
      </c>
      <c r="C946">
        <v>-1</v>
      </c>
      <c r="D946">
        <v>0</v>
      </c>
      <c r="E946">
        <v>0</v>
      </c>
      <c r="F946">
        <v>-1</v>
      </c>
      <c r="G946">
        <v>0</v>
      </c>
      <c r="H946" s="2">
        <f>H945+$H$2*(Filter_Test[[#This Row],[debug'[0']]]-H945)</f>
        <v>6.7046343988246312E-2</v>
      </c>
    </row>
    <row r="947" spans="1:8" x14ac:dyDescent="0.25">
      <c r="A947">
        <v>1882</v>
      </c>
      <c r="B947">
        <v>-1</v>
      </c>
      <c r="C947">
        <v>-1</v>
      </c>
      <c r="D947">
        <v>0</v>
      </c>
      <c r="E947">
        <v>0</v>
      </c>
      <c r="F947">
        <v>-1</v>
      </c>
      <c r="G947">
        <v>0</v>
      </c>
      <c r="H947" s="2">
        <f>H946+$H$2*(Filter_Test[[#This Row],[debug'[0']]]-H946)</f>
        <v>-3.3520404671153331E-2</v>
      </c>
    </row>
    <row r="948" spans="1:8" x14ac:dyDescent="0.25">
      <c r="A948">
        <v>1884</v>
      </c>
      <c r="B948">
        <v>0</v>
      </c>
      <c r="C948">
        <v>0</v>
      </c>
      <c r="D948">
        <v>0</v>
      </c>
      <c r="E948">
        <v>0</v>
      </c>
      <c r="F948">
        <v>-1</v>
      </c>
      <c r="G948">
        <v>0</v>
      </c>
      <c r="H948" s="2">
        <f>H947+$H$2*(Filter_Test[[#This Row],[debug'[0']]]-H947)</f>
        <v>-3.0361180959345764E-2</v>
      </c>
    </row>
    <row r="949" spans="1:8" x14ac:dyDescent="0.25">
      <c r="A949">
        <v>1886</v>
      </c>
      <c r="B949">
        <v>0</v>
      </c>
      <c r="C949">
        <v>0</v>
      </c>
      <c r="D949">
        <v>0</v>
      </c>
      <c r="E949">
        <v>0</v>
      </c>
      <c r="F949">
        <v>-1</v>
      </c>
      <c r="G949">
        <v>0</v>
      </c>
      <c r="H949" s="2">
        <f>H948+$H$2*(Filter_Test[[#This Row],[debug'[0']]]-H948)</f>
        <v>-2.7499707067660036E-2</v>
      </c>
    </row>
    <row r="950" spans="1:8" x14ac:dyDescent="0.25">
      <c r="A950">
        <v>1888</v>
      </c>
      <c r="B950">
        <v>0</v>
      </c>
      <c r="C950">
        <v>1</v>
      </c>
      <c r="D950">
        <v>0</v>
      </c>
      <c r="E950">
        <v>0</v>
      </c>
      <c r="F950">
        <v>-1</v>
      </c>
      <c r="G950">
        <v>0</v>
      </c>
      <c r="H950" s="2">
        <f>H949+$H$2*(Filter_Test[[#This Row],[debug'[0']]]-H949)</f>
        <v>-2.4907920736671071E-2</v>
      </c>
    </row>
    <row r="951" spans="1:8" x14ac:dyDescent="0.25">
      <c r="A951">
        <v>1890</v>
      </c>
      <c r="B951">
        <v>0</v>
      </c>
      <c r="C951">
        <v>1</v>
      </c>
      <c r="D951">
        <v>0</v>
      </c>
      <c r="E951">
        <v>0</v>
      </c>
      <c r="F951">
        <v>-1</v>
      </c>
      <c r="G951">
        <v>0</v>
      </c>
      <c r="H951" s="2">
        <f>H950+$H$2*(Filter_Test[[#This Row],[debug'[0']]]-H950)</f>
        <v>-2.2560404512595389E-2</v>
      </c>
    </row>
    <row r="952" spans="1:8" x14ac:dyDescent="0.25">
      <c r="A952">
        <v>1892</v>
      </c>
      <c r="B952">
        <v>-1</v>
      </c>
      <c r="C952">
        <v>0</v>
      </c>
      <c r="D952">
        <v>0</v>
      </c>
      <c r="E952">
        <v>0</v>
      </c>
      <c r="F952">
        <v>-1</v>
      </c>
      <c r="G952">
        <v>0</v>
      </c>
      <c r="H952" s="2">
        <f>H951+$H$2*(Filter_Test[[#This Row],[debug'[0']]]-H951)</f>
        <v>-0.11468191608792568</v>
      </c>
    </row>
    <row r="953" spans="1:8" x14ac:dyDescent="0.25">
      <c r="A953">
        <v>1894</v>
      </c>
      <c r="B953">
        <v>-1</v>
      </c>
      <c r="C953">
        <v>1</v>
      </c>
      <c r="D953">
        <v>0</v>
      </c>
      <c r="E953">
        <v>0</v>
      </c>
      <c r="F953">
        <v>-1</v>
      </c>
      <c r="G953">
        <v>0</v>
      </c>
      <c r="H953" s="2">
        <f>H952+$H$2*(Filter_Test[[#This Row],[debug'[0']]]-H952)</f>
        <v>-0.19812117974317661</v>
      </c>
    </row>
    <row r="954" spans="1:8" x14ac:dyDescent="0.25">
      <c r="A954">
        <v>1896</v>
      </c>
      <c r="B954">
        <v>-1</v>
      </c>
      <c r="C954">
        <v>1</v>
      </c>
      <c r="D954">
        <v>0</v>
      </c>
      <c r="E954">
        <v>0</v>
      </c>
      <c r="F954">
        <v>-1</v>
      </c>
      <c r="G954">
        <v>0</v>
      </c>
      <c r="H954" s="2">
        <f>H953+$H$2*(Filter_Test[[#This Row],[debug'[0']]]-H953)</f>
        <v>-0.27369647806681918</v>
      </c>
    </row>
    <row r="955" spans="1:8" x14ac:dyDescent="0.25">
      <c r="A955">
        <v>1898</v>
      </c>
      <c r="B955">
        <v>0</v>
      </c>
      <c r="C955">
        <v>1</v>
      </c>
      <c r="D955">
        <v>0</v>
      </c>
      <c r="E955">
        <v>0</v>
      </c>
      <c r="F955">
        <v>-1</v>
      </c>
      <c r="G955">
        <v>0</v>
      </c>
      <c r="H955" s="2">
        <f>H954+$H$2*(Filter_Test[[#This Row],[debug'[0']]]-H954)</f>
        <v>-0.2479011927225756</v>
      </c>
    </row>
    <row r="956" spans="1:8" x14ac:dyDescent="0.25">
      <c r="A956">
        <v>1900</v>
      </c>
      <c r="B956">
        <v>0</v>
      </c>
      <c r="C956">
        <v>1</v>
      </c>
      <c r="D956">
        <v>0</v>
      </c>
      <c r="E956">
        <v>0</v>
      </c>
      <c r="F956">
        <v>-1</v>
      </c>
      <c r="G956">
        <v>0</v>
      </c>
      <c r="H956" s="2">
        <f>H955+$H$2*(Filter_Test[[#This Row],[debug'[0']]]-H955)</f>
        <v>-0.22453705574637386</v>
      </c>
    </row>
    <row r="957" spans="1:8" x14ac:dyDescent="0.25">
      <c r="A957">
        <v>1902</v>
      </c>
      <c r="B957">
        <v>0</v>
      </c>
      <c r="C957">
        <v>1</v>
      </c>
      <c r="D957">
        <v>0</v>
      </c>
      <c r="E957">
        <v>0</v>
      </c>
      <c r="F957">
        <v>0</v>
      </c>
      <c r="G957">
        <v>0</v>
      </c>
      <c r="H957" s="2">
        <f>H956+$H$2*(Filter_Test[[#This Row],[debug'[0']]]-H956)</f>
        <v>-0.20337493680262916</v>
      </c>
    </row>
    <row r="958" spans="1:8" x14ac:dyDescent="0.25">
      <c r="A958">
        <v>1904</v>
      </c>
      <c r="B958">
        <v>0</v>
      </c>
      <c r="C958">
        <v>1</v>
      </c>
      <c r="D958">
        <v>0</v>
      </c>
      <c r="E958">
        <v>0</v>
      </c>
      <c r="F958">
        <v>0</v>
      </c>
      <c r="G958">
        <v>0</v>
      </c>
      <c r="H958" s="2">
        <f>H957+$H$2*(Filter_Test[[#This Row],[debug'[0']]]-H957)</f>
        <v>-0.18420730058112633</v>
      </c>
    </row>
    <row r="959" spans="1:8" x14ac:dyDescent="0.25">
      <c r="A959">
        <v>1906</v>
      </c>
      <c r="B959">
        <v>0</v>
      </c>
      <c r="C959">
        <v>1</v>
      </c>
      <c r="D959">
        <v>0</v>
      </c>
      <c r="E959">
        <v>0</v>
      </c>
      <c r="F959">
        <v>0</v>
      </c>
      <c r="G959">
        <v>0</v>
      </c>
      <c r="H959" s="2">
        <f>H958+$H$2*(Filter_Test[[#This Row],[debug'[0']]]-H958)</f>
        <v>-0.16684617151382813</v>
      </c>
    </row>
    <row r="960" spans="1:8" x14ac:dyDescent="0.25">
      <c r="A960">
        <v>1908</v>
      </c>
      <c r="B960">
        <v>0</v>
      </c>
      <c r="C960">
        <v>1</v>
      </c>
      <c r="D960">
        <v>0</v>
      </c>
      <c r="E960">
        <v>0</v>
      </c>
      <c r="F960">
        <v>0</v>
      </c>
      <c r="G960">
        <v>0</v>
      </c>
      <c r="H960" s="2">
        <f>H959+$H$2*(Filter_Test[[#This Row],[debug'[0']]]-H959)</f>
        <v>-0.15112129031260538</v>
      </c>
    </row>
    <row r="961" spans="1:8" x14ac:dyDescent="0.25">
      <c r="A961">
        <v>1910</v>
      </c>
      <c r="B961">
        <v>0</v>
      </c>
      <c r="C961">
        <v>1</v>
      </c>
      <c r="D961">
        <v>0</v>
      </c>
      <c r="E961">
        <v>0</v>
      </c>
      <c r="F961">
        <v>0</v>
      </c>
      <c r="G961">
        <v>0</v>
      </c>
      <c r="H961" s="2">
        <f>H960+$H$2*(Filter_Test[[#This Row],[debug'[0']]]-H960)</f>
        <v>-0.13687844424919263</v>
      </c>
    </row>
    <row r="962" spans="1:8" x14ac:dyDescent="0.25">
      <c r="A962">
        <v>1912</v>
      </c>
      <c r="B962">
        <v>0</v>
      </c>
      <c r="C962">
        <v>1</v>
      </c>
      <c r="D962">
        <v>0</v>
      </c>
      <c r="E962">
        <v>0</v>
      </c>
      <c r="F962">
        <v>0</v>
      </c>
      <c r="G962">
        <v>0</v>
      </c>
      <c r="H962" s="2">
        <f>H961+$H$2*(Filter_Test[[#This Row],[debug'[0']]]-H961)</f>
        <v>-0.12397795480255072</v>
      </c>
    </row>
    <row r="963" spans="1:8" x14ac:dyDescent="0.25">
      <c r="A963">
        <v>1914</v>
      </c>
      <c r="B963">
        <v>1</v>
      </c>
      <c r="C963">
        <v>1</v>
      </c>
      <c r="D963">
        <v>0</v>
      </c>
      <c r="E963">
        <v>0</v>
      </c>
      <c r="F963">
        <v>0</v>
      </c>
      <c r="G963">
        <v>0</v>
      </c>
      <c r="H963" s="2">
        <f>H962+$H$2*(Filter_Test[[#This Row],[debug'[0']]]-H962)</f>
        <v>-1.8045528234413508E-2</v>
      </c>
    </row>
    <row r="964" spans="1:8" x14ac:dyDescent="0.25">
      <c r="A964">
        <v>1916</v>
      </c>
      <c r="B964">
        <v>0</v>
      </c>
      <c r="C964">
        <v>1</v>
      </c>
      <c r="D964">
        <v>0</v>
      </c>
      <c r="E964">
        <v>0</v>
      </c>
      <c r="F964">
        <v>0</v>
      </c>
      <c r="G964">
        <v>0</v>
      </c>
      <c r="H964" s="2">
        <f>H963+$H$2*(Filter_Test[[#This Row],[debug'[0']]]-H963)</f>
        <v>-1.6344777266472089E-2</v>
      </c>
    </row>
    <row r="965" spans="1:8" x14ac:dyDescent="0.25">
      <c r="A965">
        <v>1918</v>
      </c>
      <c r="B965">
        <v>1</v>
      </c>
      <c r="C965">
        <v>1</v>
      </c>
      <c r="D965">
        <v>0</v>
      </c>
      <c r="E965">
        <v>0</v>
      </c>
      <c r="F965">
        <v>0</v>
      </c>
      <c r="G965">
        <v>0</v>
      </c>
      <c r="H965" s="2">
        <f>H964+$H$2*(Filter_Test[[#This Row],[debug'[0']]]-H964)</f>
        <v>7.9443461306768992E-2</v>
      </c>
    </row>
    <row r="966" spans="1:8" x14ac:dyDescent="0.25">
      <c r="A966">
        <v>1920</v>
      </c>
      <c r="B966">
        <v>0</v>
      </c>
      <c r="C966">
        <v>1</v>
      </c>
      <c r="D966">
        <v>0</v>
      </c>
      <c r="E966">
        <v>0</v>
      </c>
      <c r="F966">
        <v>0</v>
      </c>
      <c r="G966">
        <v>0</v>
      </c>
      <c r="H966" s="2">
        <f>H965+$H$2*(Filter_Test[[#This Row],[debug'[0']]]-H965)</f>
        <v>7.1956091474256273E-2</v>
      </c>
    </row>
    <row r="967" spans="1:8" x14ac:dyDescent="0.25">
      <c r="A967">
        <v>1922</v>
      </c>
      <c r="B967">
        <v>1</v>
      </c>
      <c r="C967">
        <v>0</v>
      </c>
      <c r="D967">
        <v>0</v>
      </c>
      <c r="E967">
        <v>0</v>
      </c>
      <c r="F967">
        <v>0</v>
      </c>
      <c r="G967">
        <v>0</v>
      </c>
      <c r="H967" s="2">
        <f>H966+$H$2*(Filter_Test[[#This Row],[debug'[0']]]-H966)</f>
        <v>0.1594221692312533</v>
      </c>
    </row>
    <row r="968" spans="1:8" x14ac:dyDescent="0.25">
      <c r="A968">
        <v>1924</v>
      </c>
      <c r="B968">
        <v>0</v>
      </c>
      <c r="C968">
        <v>1</v>
      </c>
      <c r="D968">
        <v>0</v>
      </c>
      <c r="E968">
        <v>0</v>
      </c>
      <c r="F968">
        <v>0</v>
      </c>
      <c r="G968">
        <v>0</v>
      </c>
      <c r="H968" s="2">
        <f>H967+$H$2*(Filter_Test[[#This Row],[debug'[0']]]-H967)</f>
        <v>0.14439698376096569</v>
      </c>
    </row>
    <row r="969" spans="1:8" x14ac:dyDescent="0.25">
      <c r="A969">
        <v>1926</v>
      </c>
      <c r="B969">
        <v>1</v>
      </c>
      <c r="C969">
        <v>1</v>
      </c>
      <c r="D969">
        <v>0</v>
      </c>
      <c r="E969">
        <v>0</v>
      </c>
      <c r="F969">
        <v>0</v>
      </c>
      <c r="G969">
        <v>0</v>
      </c>
      <c r="H969" s="2">
        <f>H968+$H$2*(Filter_Test[[#This Row],[debug'[0']]]-H968)</f>
        <v>0.22503566826714025</v>
      </c>
    </row>
    <row r="970" spans="1:8" x14ac:dyDescent="0.25">
      <c r="A970">
        <v>1928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 s="2">
        <f>H969+$H$2*(Filter_Test[[#This Row],[debug'[0']]]-H969)</f>
        <v>0.20382655620042872</v>
      </c>
    </row>
    <row r="971" spans="1:8" x14ac:dyDescent="0.25">
      <c r="A971">
        <v>1930</v>
      </c>
      <c r="B971">
        <v>0</v>
      </c>
      <c r="C971">
        <v>1</v>
      </c>
      <c r="D971">
        <v>0</v>
      </c>
      <c r="E971">
        <v>0</v>
      </c>
      <c r="F971">
        <v>1</v>
      </c>
      <c r="G971">
        <v>0</v>
      </c>
      <c r="H971" s="2">
        <f>H970+$H$2*(Filter_Test[[#This Row],[debug'[0']]]-H970)</f>
        <v>0.18461635585345551</v>
      </c>
    </row>
    <row r="972" spans="1:8" x14ac:dyDescent="0.25">
      <c r="A972">
        <v>1932</v>
      </c>
      <c r="B972">
        <v>-1</v>
      </c>
      <c r="C972">
        <v>0</v>
      </c>
      <c r="D972">
        <v>0</v>
      </c>
      <c r="E972">
        <v>0</v>
      </c>
      <c r="F972">
        <v>1</v>
      </c>
      <c r="G972">
        <v>0</v>
      </c>
      <c r="H972" s="2">
        <f>H971+$H$2*(Filter_Test[[#This Row],[debug'[0']]]-H971)</f>
        <v>7.2968894627309683E-2</v>
      </c>
    </row>
    <row r="973" spans="1:8" x14ac:dyDescent="0.25">
      <c r="A973">
        <v>1934</v>
      </c>
      <c r="B973">
        <v>-1</v>
      </c>
      <c r="C973">
        <v>0</v>
      </c>
      <c r="D973">
        <v>0</v>
      </c>
      <c r="E973">
        <v>0</v>
      </c>
      <c r="F973">
        <v>1</v>
      </c>
      <c r="G973">
        <v>0</v>
      </c>
      <c r="H973" s="2">
        <f>H972+$H$2*(Filter_Test[[#This Row],[debug'[0']]]-H972)</f>
        <v>-2.8156041279435828E-2</v>
      </c>
    </row>
    <row r="974" spans="1:8" x14ac:dyDescent="0.25">
      <c r="A974">
        <v>1936</v>
      </c>
      <c r="B974">
        <v>0</v>
      </c>
      <c r="C974">
        <v>0</v>
      </c>
      <c r="D974">
        <v>0</v>
      </c>
      <c r="E974">
        <v>0</v>
      </c>
      <c r="F974">
        <v>1</v>
      </c>
      <c r="G974">
        <v>0</v>
      </c>
      <c r="H974" s="2">
        <f>H973+$H$2*(Filter_Test[[#This Row],[debug'[0']]]-H973)</f>
        <v>-2.5502396906306433E-2</v>
      </c>
    </row>
    <row r="975" spans="1:8" x14ac:dyDescent="0.25">
      <c r="A975">
        <v>1938</v>
      </c>
      <c r="B975">
        <v>-1</v>
      </c>
      <c r="C975">
        <v>0</v>
      </c>
      <c r="D975">
        <v>0</v>
      </c>
      <c r="E975">
        <v>0</v>
      </c>
      <c r="F975">
        <v>1</v>
      </c>
      <c r="G975">
        <v>0</v>
      </c>
      <c r="H975" s="2">
        <f>H974+$H$2*(Filter_Test[[#This Row],[debug'[0']]]-H974)</f>
        <v>-0.11734663223090672</v>
      </c>
    </row>
    <row r="976" spans="1:8" x14ac:dyDescent="0.25">
      <c r="A976">
        <v>1940</v>
      </c>
      <c r="B976">
        <v>0</v>
      </c>
      <c r="C976">
        <v>1</v>
      </c>
      <c r="D976">
        <v>0</v>
      </c>
      <c r="E976">
        <v>0</v>
      </c>
      <c r="F976">
        <v>1</v>
      </c>
      <c r="G976">
        <v>0</v>
      </c>
      <c r="H976" s="2">
        <f>H975+$H$2*(Filter_Test[[#This Row],[debug'[0']]]-H975)</f>
        <v>-0.10628697269870313</v>
      </c>
    </row>
    <row r="977" spans="1:8" x14ac:dyDescent="0.25">
      <c r="A977">
        <v>1942</v>
      </c>
      <c r="B977">
        <v>-1</v>
      </c>
      <c r="C977">
        <v>0</v>
      </c>
      <c r="D977">
        <v>0</v>
      </c>
      <c r="E977">
        <v>0</v>
      </c>
      <c r="F977">
        <v>1</v>
      </c>
      <c r="G977">
        <v>0</v>
      </c>
      <c r="H977" s="2">
        <f>H976+$H$2*(Filter_Test[[#This Row],[debug'[0']]]-H976)</f>
        <v>-0.19051744112832059</v>
      </c>
    </row>
    <row r="978" spans="1:8" x14ac:dyDescent="0.25">
      <c r="A978">
        <v>1944</v>
      </c>
      <c r="B978">
        <v>0</v>
      </c>
      <c r="C978">
        <v>1</v>
      </c>
      <c r="D978">
        <v>0</v>
      </c>
      <c r="E978">
        <v>0</v>
      </c>
      <c r="F978">
        <v>1</v>
      </c>
      <c r="G978">
        <v>0</v>
      </c>
      <c r="H978" s="2">
        <f>H977+$H$2*(Filter_Test[[#This Row],[debug'[0']]]-H977)</f>
        <v>-0.17256159532543686</v>
      </c>
    </row>
    <row r="979" spans="1:8" x14ac:dyDescent="0.25">
      <c r="A979">
        <v>1946</v>
      </c>
      <c r="B979">
        <v>0</v>
      </c>
      <c r="C979">
        <v>0</v>
      </c>
      <c r="D979">
        <v>0</v>
      </c>
      <c r="E979">
        <v>0</v>
      </c>
      <c r="F979">
        <v>1</v>
      </c>
      <c r="G979">
        <v>0</v>
      </c>
      <c r="H979" s="2">
        <f>H978+$H$2*(Filter_Test[[#This Row],[debug'[0']]]-H978)</f>
        <v>-0.15629804812045303</v>
      </c>
    </row>
    <row r="980" spans="1:8" x14ac:dyDescent="0.25">
      <c r="A980">
        <v>1948</v>
      </c>
      <c r="B980">
        <v>1</v>
      </c>
      <c r="C980">
        <v>0</v>
      </c>
      <c r="D980">
        <v>0</v>
      </c>
      <c r="E980">
        <v>0</v>
      </c>
      <c r="F980">
        <v>1</v>
      </c>
      <c r="G980">
        <v>0</v>
      </c>
      <c r="H980" s="2">
        <f>H979+$H$2*(Filter_Test[[#This Row],[debug'[0']]]-H979)</f>
        <v>-4.7319524520390066E-2</v>
      </c>
    </row>
    <row r="981" spans="1:8" x14ac:dyDescent="0.25">
      <c r="A981">
        <v>1950</v>
      </c>
      <c r="B981">
        <v>1</v>
      </c>
      <c r="C981">
        <v>0</v>
      </c>
      <c r="D981">
        <v>0</v>
      </c>
      <c r="E981">
        <v>0</v>
      </c>
      <c r="F981">
        <v>0</v>
      </c>
      <c r="G981">
        <v>0</v>
      </c>
      <c r="H981" s="2">
        <f>H980+$H$2*(Filter_Test[[#This Row],[debug'[0']]]-H980)</f>
        <v>5.1388015205442311E-2</v>
      </c>
    </row>
    <row r="982" spans="1:8" x14ac:dyDescent="0.25">
      <c r="A982">
        <v>1952</v>
      </c>
      <c r="B982">
        <v>1</v>
      </c>
      <c r="C982">
        <v>0</v>
      </c>
      <c r="D982">
        <v>0</v>
      </c>
      <c r="E982">
        <v>0</v>
      </c>
      <c r="F982">
        <v>0</v>
      </c>
      <c r="G982">
        <v>0</v>
      </c>
      <c r="H982" s="2">
        <f>H981+$H$2*(Filter_Test[[#This Row],[debug'[0']]]-H981)</f>
        <v>0.14079258848157675</v>
      </c>
    </row>
    <row r="983" spans="1:8" x14ac:dyDescent="0.25">
      <c r="A983">
        <v>1954</v>
      </c>
      <c r="B983">
        <v>1</v>
      </c>
      <c r="C983">
        <v>0</v>
      </c>
      <c r="D983">
        <v>0</v>
      </c>
      <c r="E983">
        <v>0</v>
      </c>
      <c r="F983">
        <v>0</v>
      </c>
      <c r="G983">
        <v>0</v>
      </c>
      <c r="H983" s="2">
        <f>H982+$H$2*(Filter_Test[[#This Row],[debug'[0']]]-H982)</f>
        <v>0.22177097923966216</v>
      </c>
    </row>
    <row r="984" spans="1:8" x14ac:dyDescent="0.25">
      <c r="A984">
        <v>1956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 s="2">
        <f>H983+$H$2*(Filter_Test[[#This Row],[debug'[0']]]-H983)</f>
        <v>0.20086955686490005</v>
      </c>
    </row>
    <row r="985" spans="1:8" x14ac:dyDescent="0.25">
      <c r="A985">
        <v>1958</v>
      </c>
      <c r="B985">
        <v>-1</v>
      </c>
      <c r="C985">
        <v>-1</v>
      </c>
      <c r="D985">
        <v>0</v>
      </c>
      <c r="E985">
        <v>0</v>
      </c>
      <c r="F985">
        <v>0</v>
      </c>
      <c r="G985">
        <v>0</v>
      </c>
      <c r="H985" s="2">
        <f>H984+$H$2*(Filter_Test[[#This Row],[debug'[0']]]-H984)</f>
        <v>8.7690267531908048E-2</v>
      </c>
    </row>
    <row r="986" spans="1:8" x14ac:dyDescent="0.25">
      <c r="A986">
        <v>1960</v>
      </c>
      <c r="B986">
        <v>0</v>
      </c>
      <c r="C986">
        <v>-1</v>
      </c>
      <c r="D986">
        <v>0</v>
      </c>
      <c r="E986">
        <v>0</v>
      </c>
      <c r="F986">
        <v>0</v>
      </c>
      <c r="G986">
        <v>0</v>
      </c>
      <c r="H986" s="2">
        <f>H985+$H$2*(Filter_Test[[#This Row],[debug'[0']]]-H985)</f>
        <v>7.9425654523821068E-2</v>
      </c>
    </row>
    <row r="987" spans="1:8" x14ac:dyDescent="0.25">
      <c r="A987">
        <v>1962</v>
      </c>
      <c r="B987">
        <v>-1</v>
      </c>
      <c r="C987">
        <v>-1</v>
      </c>
      <c r="D987">
        <v>0</v>
      </c>
      <c r="E987">
        <v>0</v>
      </c>
      <c r="F987">
        <v>0</v>
      </c>
      <c r="G987">
        <v>0</v>
      </c>
      <c r="H987" s="2">
        <f>H986+$H$2*(Filter_Test[[#This Row],[debug'[0']]]-H986)</f>
        <v>-2.2307816666630634E-2</v>
      </c>
    </row>
    <row r="988" spans="1:8" x14ac:dyDescent="0.25">
      <c r="A988">
        <v>1964</v>
      </c>
      <c r="B988">
        <v>0</v>
      </c>
      <c r="C988">
        <v>-1</v>
      </c>
      <c r="D988">
        <v>0</v>
      </c>
      <c r="E988">
        <v>0</v>
      </c>
      <c r="F988">
        <v>0</v>
      </c>
      <c r="G988">
        <v>0</v>
      </c>
      <c r="H988" s="2">
        <f>H987+$H$2*(Filter_Test[[#This Row],[debug'[0']]]-H987)</f>
        <v>-2.0205354477905193E-2</v>
      </c>
    </row>
    <row r="989" spans="1:8" x14ac:dyDescent="0.25">
      <c r="A989">
        <v>1966</v>
      </c>
      <c r="B989">
        <v>0</v>
      </c>
      <c r="C989">
        <v>-1</v>
      </c>
      <c r="D989">
        <v>0</v>
      </c>
      <c r="E989">
        <v>0</v>
      </c>
      <c r="F989">
        <v>0</v>
      </c>
      <c r="G989">
        <v>0</v>
      </c>
      <c r="H989" s="2">
        <f>H988+$H$2*(Filter_Test[[#This Row],[debug'[0']]]-H988)</f>
        <v>-1.8301044682176255E-2</v>
      </c>
    </row>
    <row r="990" spans="1:8" x14ac:dyDescent="0.25">
      <c r="A990">
        <v>1968</v>
      </c>
      <c r="B990">
        <v>0</v>
      </c>
      <c r="C990">
        <v>-1</v>
      </c>
      <c r="D990">
        <v>0</v>
      </c>
      <c r="E990">
        <v>0</v>
      </c>
      <c r="F990">
        <v>0</v>
      </c>
      <c r="G990">
        <v>0</v>
      </c>
      <c r="H990" s="2">
        <f>H989+$H$2*(Filter_Test[[#This Row],[debug'[0']]]-H989)</f>
        <v>-1.657621185637995E-2</v>
      </c>
    </row>
    <row r="991" spans="1:8" x14ac:dyDescent="0.25">
      <c r="A991">
        <v>1970</v>
      </c>
      <c r="B991">
        <v>1</v>
      </c>
      <c r="C991">
        <v>-1</v>
      </c>
      <c r="D991">
        <v>0</v>
      </c>
      <c r="E991">
        <v>0</v>
      </c>
      <c r="F991">
        <v>0</v>
      </c>
      <c r="G991">
        <v>0</v>
      </c>
      <c r="H991" s="2">
        <f>H990+$H$2*(Filter_Test[[#This Row],[debug'[0']]]-H990)</f>
        <v>7.9233838913084373E-2</v>
      </c>
    </row>
    <row r="992" spans="1:8" x14ac:dyDescent="0.25">
      <c r="A992">
        <v>1972</v>
      </c>
      <c r="B992">
        <v>-1</v>
      </c>
      <c r="C992">
        <v>-1</v>
      </c>
      <c r="D992">
        <v>0</v>
      </c>
      <c r="E992">
        <v>0</v>
      </c>
      <c r="F992">
        <v>0</v>
      </c>
      <c r="G992">
        <v>0</v>
      </c>
      <c r="H992" s="2">
        <f>H991+$H$2*(Filter_Test[[#This Row],[debug'[0']]]-H991)</f>
        <v>-2.2481554081961314E-2</v>
      </c>
    </row>
    <row r="993" spans="1:8" x14ac:dyDescent="0.25">
      <c r="A993">
        <v>1974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 s="2">
        <f>H992+$H$2*(Filter_Test[[#This Row],[debug'[0']]]-H992)</f>
        <v>-2.0362717527606176E-2</v>
      </c>
    </row>
    <row r="994" spans="1:8" x14ac:dyDescent="0.25">
      <c r="A994">
        <v>1976</v>
      </c>
      <c r="B994">
        <v>-1</v>
      </c>
      <c r="C994">
        <v>0</v>
      </c>
      <c r="D994">
        <v>1</v>
      </c>
      <c r="E994">
        <v>0</v>
      </c>
      <c r="F994">
        <v>0</v>
      </c>
      <c r="G994">
        <v>0</v>
      </c>
      <c r="H994" s="2">
        <f>H993+$H$2*(Filter_Test[[#This Row],[debug'[0']]]-H993)</f>
        <v>-0.11269135622154441</v>
      </c>
    </row>
    <row r="995" spans="1:8" x14ac:dyDescent="0.25">
      <c r="A995">
        <v>1978</v>
      </c>
      <c r="B995">
        <v>1</v>
      </c>
      <c r="C995">
        <v>0</v>
      </c>
      <c r="D995">
        <v>1</v>
      </c>
      <c r="E995">
        <v>0</v>
      </c>
      <c r="F995">
        <v>0</v>
      </c>
      <c r="G995">
        <v>0</v>
      </c>
      <c r="H995" s="2">
        <f>H994+$H$2*(Filter_Test[[#This Row],[debug'[0']]]-H994)</f>
        <v>-7.8226665089903974E-3</v>
      </c>
    </row>
    <row r="996" spans="1:8" x14ac:dyDescent="0.25">
      <c r="A996">
        <v>1980</v>
      </c>
      <c r="B996">
        <v>0</v>
      </c>
      <c r="C996">
        <v>0</v>
      </c>
      <c r="D996">
        <v>1</v>
      </c>
      <c r="E996">
        <v>0</v>
      </c>
      <c r="F996">
        <v>0</v>
      </c>
      <c r="G996">
        <v>0</v>
      </c>
      <c r="H996" s="2">
        <f>H995+$H$2*(Filter_Test[[#This Row],[debug'[0']]]-H995)</f>
        <v>-7.0853975599065831E-3</v>
      </c>
    </row>
    <row r="997" spans="1:8" x14ac:dyDescent="0.25">
      <c r="A997">
        <v>1982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 s="2">
        <f>H996+$H$2*(Filter_Test[[#This Row],[debug'[0']]]-H996)</f>
        <v>-6.4176145722476159E-3</v>
      </c>
    </row>
    <row r="998" spans="1:8" x14ac:dyDescent="0.25">
      <c r="A998">
        <v>1984</v>
      </c>
      <c r="B998">
        <v>1</v>
      </c>
      <c r="C998">
        <v>0</v>
      </c>
      <c r="D998">
        <v>0</v>
      </c>
      <c r="E998">
        <v>0</v>
      </c>
      <c r="F998">
        <v>0</v>
      </c>
      <c r="G998">
        <v>0</v>
      </c>
      <c r="H998" s="2">
        <f>H997+$H$2*(Filter_Test[[#This Row],[debug'[0']]]-H997)</f>
        <v>8.84350109592585E-2</v>
      </c>
    </row>
    <row r="999" spans="1:8" x14ac:dyDescent="0.25">
      <c r="A999">
        <v>1986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 s="2">
        <f>H998+$H$2*(Filter_Test[[#This Row],[debug'[0']]]-H998)</f>
        <v>8.0100207536766319E-2</v>
      </c>
    </row>
    <row r="1000" spans="1:8" x14ac:dyDescent="0.25">
      <c r="A1000">
        <v>1988</v>
      </c>
      <c r="B1000">
        <v>1</v>
      </c>
      <c r="C1000">
        <v>0</v>
      </c>
      <c r="D1000">
        <v>0</v>
      </c>
      <c r="E1000">
        <v>0</v>
      </c>
      <c r="F1000">
        <v>0</v>
      </c>
      <c r="G1000">
        <v>0</v>
      </c>
      <c r="H1000" s="2">
        <f>H999+$H$2*(Filter_Test[[#This Row],[debug'[0']]]-H999)</f>
        <v>0.16679872043800442</v>
      </c>
    </row>
    <row r="1001" spans="1:8" x14ac:dyDescent="0.25">
      <c r="A1001">
        <v>1990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 s="2">
        <f>H1000+$H$2*(Filter_Test[[#This Row],[debug'[0']]]-H1000)</f>
        <v>0.15107831139531805</v>
      </c>
    </row>
    <row r="1002" spans="1:8" x14ac:dyDescent="0.25">
      <c r="A1002">
        <v>1992</v>
      </c>
      <c r="B1002">
        <v>1</v>
      </c>
      <c r="C1002">
        <v>0</v>
      </c>
      <c r="D1002">
        <v>0</v>
      </c>
      <c r="E1002">
        <v>0</v>
      </c>
      <c r="F1002">
        <v>0</v>
      </c>
      <c r="G1002">
        <v>0</v>
      </c>
      <c r="H1002" s="2">
        <f>H1001+$H$2*(Filter_Test[[#This Row],[debug'[0']]]-H1001)</f>
        <v>0.23108729560712338</v>
      </c>
    </row>
    <row r="1003" spans="1:8" x14ac:dyDescent="0.25">
      <c r="A1003">
        <v>1994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 s="2">
        <f>H1002+$H$2*(Filter_Test[[#This Row],[debug'[0']]]-H1002)</f>
        <v>0.20930783110060522</v>
      </c>
    </row>
    <row r="1004" spans="1:8" x14ac:dyDescent="0.25">
      <c r="A1004">
        <v>1996</v>
      </c>
      <c r="B1004">
        <v>1</v>
      </c>
      <c r="C1004">
        <v>0</v>
      </c>
      <c r="D1004">
        <v>0</v>
      </c>
      <c r="E1004">
        <v>0</v>
      </c>
      <c r="F1004">
        <v>0</v>
      </c>
      <c r="G1004">
        <v>0</v>
      </c>
      <c r="H1004" s="2">
        <f>H1003+$H$2*(Filter_Test[[#This Row],[debug'[0']]]-H1003)</f>
        <v>0.28382881237256474</v>
      </c>
    </row>
    <row r="1005" spans="1:8" x14ac:dyDescent="0.25">
      <c r="A1005">
        <v>1998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 s="2">
        <f>H1004+$H$2*(Filter_Test[[#This Row],[debug'[0']]]-H1004)</f>
        <v>0.25707857701776177</v>
      </c>
    </row>
    <row r="1006" spans="1:8" x14ac:dyDescent="0.25">
      <c r="A1006">
        <v>2000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 s="2">
        <f>H1005+$H$2*(Filter_Test[[#This Row],[debug'[0']]]-H1005)</f>
        <v>0.23284949194913224</v>
      </c>
    </row>
    <row r="1007" spans="1:8" x14ac:dyDescent="0.25">
      <c r="A1007">
        <v>2002</v>
      </c>
      <c r="B1007">
        <v>-1</v>
      </c>
      <c r="C1007">
        <v>0</v>
      </c>
      <c r="D1007">
        <v>0</v>
      </c>
      <c r="E1007">
        <v>0</v>
      </c>
      <c r="F1007">
        <v>0</v>
      </c>
      <c r="G1007">
        <v>0</v>
      </c>
      <c r="H1007" s="2">
        <f>H1006+$H$2*(Filter_Test[[#This Row],[debug'[0']]]-H1006)</f>
        <v>0.11665616474245318</v>
      </c>
    </row>
    <row r="1008" spans="1:8" x14ac:dyDescent="0.25">
      <c r="A1008">
        <v>2004</v>
      </c>
      <c r="B1008">
        <v>0</v>
      </c>
      <c r="C1008">
        <v>1</v>
      </c>
      <c r="D1008">
        <v>0</v>
      </c>
      <c r="E1008">
        <v>0</v>
      </c>
      <c r="F1008">
        <v>0</v>
      </c>
      <c r="G1008">
        <v>0</v>
      </c>
      <c r="H1008" s="2">
        <f>H1007+$H$2*(Filter_Test[[#This Row],[debug'[0']]]-H1007)</f>
        <v>0.10566158023792763</v>
      </c>
    </row>
    <row r="1009" spans="1:8" x14ac:dyDescent="0.25">
      <c r="A1009">
        <v>2006</v>
      </c>
      <c r="B1009">
        <v>0</v>
      </c>
      <c r="C1009">
        <v>1</v>
      </c>
      <c r="D1009">
        <v>0</v>
      </c>
      <c r="E1009">
        <v>0</v>
      </c>
      <c r="F1009">
        <v>0</v>
      </c>
      <c r="G1009">
        <v>0</v>
      </c>
      <c r="H1009" s="2">
        <f>H1008+$H$2*(Filter_Test[[#This Row],[debug'[0']]]-H1008)</f>
        <v>9.5703210910662778E-2</v>
      </c>
    </row>
    <row r="1010" spans="1:8" x14ac:dyDescent="0.25">
      <c r="A1010">
        <v>2008</v>
      </c>
      <c r="B1010">
        <v>0</v>
      </c>
      <c r="C1010">
        <v>1</v>
      </c>
      <c r="D1010">
        <v>0</v>
      </c>
      <c r="E1010">
        <v>0</v>
      </c>
      <c r="F1010">
        <v>0</v>
      </c>
      <c r="G1010">
        <v>0</v>
      </c>
      <c r="H1010" s="2">
        <f>H1009+$H$2*(Filter_Test[[#This Row],[debug'[0']]]-H1009)</f>
        <v>8.6683395781005992E-2</v>
      </c>
    </row>
    <row r="1011" spans="1:8" x14ac:dyDescent="0.25">
      <c r="A1011">
        <v>2010</v>
      </c>
      <c r="B1011">
        <v>0</v>
      </c>
      <c r="C1011">
        <v>1</v>
      </c>
      <c r="D1011">
        <v>0</v>
      </c>
      <c r="E1011">
        <v>0</v>
      </c>
      <c r="F1011">
        <v>0</v>
      </c>
      <c r="G1011">
        <v>0</v>
      </c>
      <c r="H1011" s="2">
        <f>H1010+$H$2*(Filter_Test[[#This Row],[debug'[0']]]-H1010)</f>
        <v>7.8513678199791243E-2</v>
      </c>
    </row>
    <row r="1012" spans="1:8" x14ac:dyDescent="0.25">
      <c r="A1012">
        <v>2012</v>
      </c>
      <c r="B1012">
        <v>0</v>
      </c>
      <c r="C1012">
        <v>1</v>
      </c>
      <c r="D1012">
        <v>0</v>
      </c>
      <c r="E1012">
        <v>0</v>
      </c>
      <c r="F1012">
        <v>0</v>
      </c>
      <c r="G1012">
        <v>0</v>
      </c>
      <c r="H1012" s="2">
        <f>H1011+$H$2*(Filter_Test[[#This Row],[debug'[0']]]-H1011)</f>
        <v>7.1113938360627932E-2</v>
      </c>
    </row>
    <row r="1013" spans="1:8" x14ac:dyDescent="0.25">
      <c r="A1013">
        <v>2014</v>
      </c>
      <c r="B1013">
        <v>1</v>
      </c>
      <c r="C1013">
        <v>1</v>
      </c>
      <c r="D1013">
        <v>0</v>
      </c>
      <c r="E1013">
        <v>0</v>
      </c>
      <c r="F1013">
        <v>0</v>
      </c>
      <c r="G1013">
        <v>0</v>
      </c>
      <c r="H1013" s="2">
        <f>H1012+$H$2*(Filter_Test[[#This Row],[debug'[0']]]-H1012)</f>
        <v>0.15865938717867412</v>
      </c>
    </row>
    <row r="1014" spans="1:8" x14ac:dyDescent="0.25">
      <c r="A1014">
        <v>2016</v>
      </c>
      <c r="B1014">
        <v>-1</v>
      </c>
      <c r="C1014">
        <v>1</v>
      </c>
      <c r="D1014">
        <v>0</v>
      </c>
      <c r="E1014">
        <v>0</v>
      </c>
      <c r="F1014">
        <v>0</v>
      </c>
      <c r="G1014">
        <v>0</v>
      </c>
      <c r="H1014" s="2">
        <f>H1013+$H$2*(Filter_Test[[#This Row],[debug'[0']]]-H1013)</f>
        <v>4.9458312615472899E-2</v>
      </c>
    </row>
    <row r="1015" spans="1:8" x14ac:dyDescent="0.25">
      <c r="A1015">
        <v>2018</v>
      </c>
      <c r="B1015">
        <v>1</v>
      </c>
      <c r="C1015">
        <v>0</v>
      </c>
      <c r="D1015">
        <v>0</v>
      </c>
      <c r="E1015">
        <v>0</v>
      </c>
      <c r="F1015">
        <v>0</v>
      </c>
      <c r="G1015">
        <v>0</v>
      </c>
      <c r="H1015" s="2">
        <f>H1014+$H$2*(Filter_Test[[#This Row],[debug'[0']]]-H1014)</f>
        <v>0.13904475607601519</v>
      </c>
    </row>
    <row r="1016" spans="1:8" x14ac:dyDescent="0.25">
      <c r="A1016">
        <v>2020</v>
      </c>
      <c r="B1016">
        <v>0</v>
      </c>
      <c r="C1016">
        <v>1</v>
      </c>
      <c r="D1016">
        <v>0</v>
      </c>
      <c r="E1016">
        <v>0</v>
      </c>
      <c r="F1016">
        <v>0</v>
      </c>
      <c r="G1016">
        <v>0</v>
      </c>
      <c r="H1016" s="2">
        <f>H1015+$H$2*(Filter_Test[[#This Row],[debug'[0']]]-H1015)</f>
        <v>0.12594009654975735</v>
      </c>
    </row>
    <row r="1017" spans="1:8" x14ac:dyDescent="0.25">
      <c r="A1017">
        <v>2022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 s="2">
        <f>H1016+$H$2*(Filter_Test[[#This Row],[debug'[0']]]-H1016)</f>
        <v>0.11407052208636415</v>
      </c>
    </row>
    <row r="1018" spans="1:8" x14ac:dyDescent="0.25">
      <c r="A1018">
        <v>2024</v>
      </c>
      <c r="B1018">
        <v>1</v>
      </c>
      <c r="C1018">
        <v>0</v>
      </c>
      <c r="D1018">
        <v>0</v>
      </c>
      <c r="E1018">
        <v>0</v>
      </c>
      <c r="F1018">
        <v>0</v>
      </c>
      <c r="G1018">
        <v>0</v>
      </c>
      <c r="H1018" s="2">
        <f>H1017+$H$2*(Filter_Test[[#This Row],[debug'[0']]]-H1017)</f>
        <v>0.19756740826872771</v>
      </c>
    </row>
    <row r="1019" spans="1:8" x14ac:dyDescent="0.25">
      <c r="A1019">
        <v>2026</v>
      </c>
      <c r="B1019">
        <v>1</v>
      </c>
      <c r="C1019">
        <v>-1</v>
      </c>
      <c r="D1019">
        <v>0</v>
      </c>
      <c r="E1019">
        <v>0</v>
      </c>
      <c r="F1019">
        <v>0</v>
      </c>
      <c r="G1019">
        <v>0</v>
      </c>
      <c r="H1019" s="2">
        <f>H1018+$H$2*(Filter_Test[[#This Row],[debug'[0']]]-H1018)</f>
        <v>0.27319489832424715</v>
      </c>
    </row>
    <row r="1020" spans="1:8" x14ac:dyDescent="0.25">
      <c r="A1020">
        <v>2028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 s="2">
        <f>H1019+$H$2*(Filter_Test[[#This Row],[debug'[0']]]-H1019)</f>
        <v>0.24744688575703719</v>
      </c>
    </row>
    <row r="1021" spans="1:8" x14ac:dyDescent="0.25">
      <c r="A1021">
        <v>2030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 s="2">
        <f>H1020+$H$2*(Filter_Test[[#This Row],[debug'[0']]]-H1020)</f>
        <v>0.22412556620359778</v>
      </c>
    </row>
    <row r="1022" spans="1:8" x14ac:dyDescent="0.25">
      <c r="A1022">
        <v>2032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 s="2">
        <f>H1021+$H$2*(Filter_Test[[#This Row],[debug'[0']]]-H1021)</f>
        <v>0.20300222923559152</v>
      </c>
    </row>
    <row r="1023" spans="1:8" x14ac:dyDescent="0.25">
      <c r="A1023">
        <v>2034</v>
      </c>
      <c r="B1023">
        <v>1</v>
      </c>
      <c r="C1023">
        <v>0</v>
      </c>
      <c r="D1023">
        <v>0</v>
      </c>
      <c r="E1023">
        <v>0</v>
      </c>
      <c r="F1023">
        <v>0</v>
      </c>
      <c r="G1023">
        <v>0</v>
      </c>
      <c r="H1023" s="2">
        <f>H1022+$H$2*(Filter_Test[[#This Row],[debug'[0']]]-H1022)</f>
        <v>0.27811749948241876</v>
      </c>
    </row>
    <row r="1024" spans="1:8" x14ac:dyDescent="0.25">
      <c r="A1024">
        <v>2036</v>
      </c>
      <c r="B1024">
        <v>-1</v>
      </c>
      <c r="C1024">
        <v>-1</v>
      </c>
      <c r="D1024">
        <v>0</v>
      </c>
      <c r="E1024">
        <v>0</v>
      </c>
      <c r="F1024">
        <v>0</v>
      </c>
      <c r="G1024">
        <v>0</v>
      </c>
      <c r="H1024" s="2">
        <f>H1023+$H$2*(Filter_Test[[#This Row],[debug'[0']]]-H1023)</f>
        <v>0.15765776307846308</v>
      </c>
    </row>
    <row r="1025" spans="1:8" x14ac:dyDescent="0.25">
      <c r="A1025">
        <v>2038</v>
      </c>
      <c r="B1025">
        <v>0</v>
      </c>
      <c r="C1025">
        <v>-1</v>
      </c>
      <c r="D1025">
        <v>1</v>
      </c>
      <c r="E1025">
        <v>0</v>
      </c>
      <c r="F1025">
        <v>0</v>
      </c>
      <c r="G1025">
        <v>0</v>
      </c>
      <c r="H1025" s="2">
        <f>H1024+$H$2*(Filter_Test[[#This Row],[debug'[0']]]-H1024)</f>
        <v>0.14279886897040209</v>
      </c>
    </row>
    <row r="1026" spans="1:8" x14ac:dyDescent="0.25">
      <c r="A1026">
        <v>2040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 s="2">
        <f>H1025+$H$2*(Filter_Test[[#This Row],[debug'[0']]]-H1025)</f>
        <v>0.12934039263945168</v>
      </c>
    </row>
    <row r="1027" spans="1:8" x14ac:dyDescent="0.25">
      <c r="A1027">
        <v>2042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 s="2">
        <f>H1026+$H$2*(Filter_Test[[#This Row],[debug'[0']]]-H1026)</f>
        <v>0.11715034781959606</v>
      </c>
    </row>
    <row r="1028" spans="1:8" x14ac:dyDescent="0.25">
      <c r="A1028">
        <v>2044</v>
      </c>
      <c r="B1028">
        <v>1</v>
      </c>
      <c r="C1028">
        <v>0</v>
      </c>
      <c r="D1028">
        <v>1</v>
      </c>
      <c r="E1028">
        <v>0</v>
      </c>
      <c r="F1028">
        <v>0</v>
      </c>
      <c r="G1028">
        <v>0</v>
      </c>
      <c r="H1028" s="2">
        <f>H1027+$H$2*(Filter_Test[[#This Row],[debug'[0']]]-H1027)</f>
        <v>0.20035696726502389</v>
      </c>
    </row>
    <row r="1029" spans="1:8" x14ac:dyDescent="0.25">
      <c r="A1029">
        <v>2046</v>
      </c>
      <c r="B1029">
        <v>-1</v>
      </c>
      <c r="C1029">
        <v>-1</v>
      </c>
      <c r="D1029">
        <v>1</v>
      </c>
      <c r="E1029">
        <v>0</v>
      </c>
      <c r="F1029">
        <v>0</v>
      </c>
      <c r="G1029">
        <v>0</v>
      </c>
      <c r="H1029" s="2">
        <f>H1028+$H$2*(Filter_Test[[#This Row],[debug'[0']]]-H1028)</f>
        <v>8.7225988363670209E-2</v>
      </c>
    </row>
    <row r="1030" spans="1:8" x14ac:dyDescent="0.25">
      <c r="A1030">
        <v>2048</v>
      </c>
      <c r="B1030">
        <v>0</v>
      </c>
      <c r="C1030">
        <v>-1</v>
      </c>
      <c r="D1030">
        <v>0</v>
      </c>
      <c r="E1030">
        <v>0</v>
      </c>
      <c r="F1030">
        <v>0</v>
      </c>
      <c r="G1030">
        <v>0</v>
      </c>
      <c r="H1030" s="2">
        <f>H1029+$H$2*(Filter_Test[[#This Row],[debug'[0']]]-H1029)</f>
        <v>7.9005132636307762E-2</v>
      </c>
    </row>
    <row r="1031" spans="1:8" x14ac:dyDescent="0.25">
      <c r="A1031">
        <v>2050</v>
      </c>
      <c r="B1031">
        <v>-1</v>
      </c>
      <c r="C1031">
        <v>-1</v>
      </c>
      <c r="D1031">
        <v>0</v>
      </c>
      <c r="E1031">
        <v>0</v>
      </c>
      <c r="F1031">
        <v>0</v>
      </c>
      <c r="G1031">
        <v>0</v>
      </c>
      <c r="H1031" s="2">
        <f>H1030+$H$2*(Filter_Test[[#This Row],[debug'[0']]]-H1030)</f>
        <v>-2.2688705299969372E-2</v>
      </c>
    </row>
    <row r="1032" spans="1:8" x14ac:dyDescent="0.25">
      <c r="A1032">
        <v>2052</v>
      </c>
      <c r="B1032">
        <v>-1</v>
      </c>
      <c r="C1032">
        <v>-2</v>
      </c>
      <c r="D1032">
        <v>0</v>
      </c>
      <c r="E1032">
        <v>0</v>
      </c>
      <c r="F1032">
        <v>0</v>
      </c>
      <c r="G1032">
        <v>0</v>
      </c>
      <c r="H1032" s="2">
        <f>H1031+$H$2*(Filter_Test[[#This Row],[debug'[0']]]-H1031)</f>
        <v>-0.11479812481096774</v>
      </c>
    </row>
    <row r="1033" spans="1:8" x14ac:dyDescent="0.25">
      <c r="A1033">
        <v>2054</v>
      </c>
      <c r="B1033">
        <v>0</v>
      </c>
      <c r="C1033">
        <v>-1</v>
      </c>
      <c r="D1033">
        <v>0</v>
      </c>
      <c r="E1033">
        <v>0</v>
      </c>
      <c r="F1033">
        <v>0</v>
      </c>
      <c r="G1033">
        <v>0</v>
      </c>
      <c r="H1033" s="2">
        <f>H1032+$H$2*(Filter_Test[[#This Row],[debug'[0']]]-H1032)</f>
        <v>-0.10397865644440712</v>
      </c>
    </row>
    <row r="1034" spans="1:8" x14ac:dyDescent="0.25">
      <c r="A1034">
        <v>2056</v>
      </c>
      <c r="B1034">
        <v>-1</v>
      </c>
      <c r="C1034">
        <v>-1</v>
      </c>
      <c r="D1034">
        <v>0</v>
      </c>
      <c r="E1034">
        <v>0</v>
      </c>
      <c r="F1034">
        <v>0</v>
      </c>
      <c r="G1034">
        <v>0</v>
      </c>
      <c r="H1034" s="2">
        <f>H1033+$H$2*(Filter_Test[[#This Row],[debug'[0']]]-H1033)</f>
        <v>-0.18842667855562431</v>
      </c>
    </row>
    <row r="1035" spans="1:8" x14ac:dyDescent="0.25">
      <c r="A1035">
        <v>2058</v>
      </c>
      <c r="B1035">
        <v>1</v>
      </c>
      <c r="C1035">
        <v>-1</v>
      </c>
      <c r="D1035">
        <v>0</v>
      </c>
      <c r="E1035">
        <v>0</v>
      </c>
      <c r="F1035">
        <v>0</v>
      </c>
      <c r="G1035">
        <v>0</v>
      </c>
      <c r="H1035" s="2">
        <f>H1034+$H$2*(Filter_Test[[#This Row],[debug'[0']]]-H1034)</f>
        <v>-7.6420102875210283E-2</v>
      </c>
    </row>
    <row r="1036" spans="1:8" x14ac:dyDescent="0.25">
      <c r="A1036">
        <v>2060</v>
      </c>
      <c r="B1036">
        <v>-1</v>
      </c>
      <c r="C1036">
        <v>-1</v>
      </c>
      <c r="D1036">
        <v>0</v>
      </c>
      <c r="E1036">
        <v>0</v>
      </c>
      <c r="F1036">
        <v>0</v>
      </c>
      <c r="G1036">
        <v>0</v>
      </c>
      <c r="H1036" s="2">
        <f>H1035+$H$2*(Filter_Test[[#This Row],[debug'[0']]]-H1035)</f>
        <v>-0.16346545746952396</v>
      </c>
    </row>
    <row r="1037" spans="1:8" x14ac:dyDescent="0.25">
      <c r="A1037">
        <v>2062</v>
      </c>
      <c r="B1037">
        <v>0</v>
      </c>
      <c r="C1037">
        <v>-1</v>
      </c>
      <c r="D1037">
        <v>0</v>
      </c>
      <c r="E1037">
        <v>0</v>
      </c>
      <c r="F1037">
        <v>0</v>
      </c>
      <c r="G1037">
        <v>0</v>
      </c>
      <c r="H1037" s="2">
        <f>H1036+$H$2*(Filter_Test[[#This Row],[debug'[0']]]-H1036)</f>
        <v>-0.14805920106046541</v>
      </c>
    </row>
    <row r="1038" spans="1:8" x14ac:dyDescent="0.25">
      <c r="A1038">
        <v>2064</v>
      </c>
      <c r="B1038">
        <v>-1</v>
      </c>
      <c r="C1038">
        <v>-1</v>
      </c>
      <c r="D1038">
        <v>0</v>
      </c>
      <c r="E1038">
        <v>0</v>
      </c>
      <c r="F1038">
        <v>0</v>
      </c>
      <c r="G1038">
        <v>0</v>
      </c>
      <c r="H1038" s="2">
        <f>H1037+$H$2*(Filter_Test[[#This Row],[debug'[0']]]-H1037)</f>
        <v>-0.22835272971772125</v>
      </c>
    </row>
    <row r="1039" spans="1:8" x14ac:dyDescent="0.25">
      <c r="A1039">
        <v>2066</v>
      </c>
      <c r="B1039">
        <v>0</v>
      </c>
      <c r="C1039">
        <v>-1</v>
      </c>
      <c r="D1039">
        <v>0</v>
      </c>
      <c r="E1039">
        <v>0</v>
      </c>
      <c r="F1039">
        <v>0</v>
      </c>
      <c r="G1039">
        <v>0</v>
      </c>
      <c r="H1039" s="2">
        <f>H1038+$H$2*(Filter_Test[[#This Row],[debug'[0']]]-H1038)</f>
        <v>-0.20683099197447019</v>
      </c>
    </row>
    <row r="1040" spans="1:8" x14ac:dyDescent="0.25">
      <c r="A1040">
        <v>2068</v>
      </c>
      <c r="B1040">
        <v>-1</v>
      </c>
      <c r="C1040">
        <v>-1</v>
      </c>
      <c r="D1040">
        <v>0</v>
      </c>
      <c r="E1040">
        <v>0</v>
      </c>
      <c r="F1040">
        <v>-1</v>
      </c>
      <c r="G1040">
        <v>0</v>
      </c>
      <c r="H1040" s="2">
        <f>H1039+$H$2*(Filter_Test[[#This Row],[debug'[0']]]-H1039)</f>
        <v>-0.28158540983451341</v>
      </c>
    </row>
    <row r="1041" spans="1:8" x14ac:dyDescent="0.25">
      <c r="A1041">
        <v>2070</v>
      </c>
      <c r="B1041">
        <v>0</v>
      </c>
      <c r="C1041">
        <v>-1</v>
      </c>
      <c r="D1041">
        <v>0</v>
      </c>
      <c r="E1041">
        <v>0</v>
      </c>
      <c r="F1041">
        <v>-1</v>
      </c>
      <c r="G1041">
        <v>0</v>
      </c>
      <c r="H1041" s="2">
        <f>H1040+$H$2*(Filter_Test[[#This Row],[debug'[0']]]-H1040)</f>
        <v>-0.25504661018768804</v>
      </c>
    </row>
    <row r="1042" spans="1:8" x14ac:dyDescent="0.25">
      <c r="A1042">
        <v>2072</v>
      </c>
      <c r="B1042">
        <v>0</v>
      </c>
      <c r="C1042">
        <v>-1</v>
      </c>
      <c r="D1042">
        <v>0</v>
      </c>
      <c r="E1042">
        <v>0</v>
      </c>
      <c r="F1042">
        <v>-1</v>
      </c>
      <c r="G1042">
        <v>0</v>
      </c>
      <c r="H1042" s="2">
        <f>H1041+$H$2*(Filter_Test[[#This Row],[debug'[0']]]-H1041)</f>
        <v>-0.23100903348102941</v>
      </c>
    </row>
    <row r="1043" spans="1:8" x14ac:dyDescent="0.25">
      <c r="A1043">
        <v>2074</v>
      </c>
      <c r="B1043">
        <v>0</v>
      </c>
      <c r="C1043">
        <v>0</v>
      </c>
      <c r="D1043">
        <v>0</v>
      </c>
      <c r="E1043">
        <v>0</v>
      </c>
      <c r="F1043">
        <v>-1</v>
      </c>
      <c r="G1043">
        <v>0</v>
      </c>
      <c r="H1043" s="2">
        <f>H1042+$H$2*(Filter_Test[[#This Row],[debug'[0']]]-H1042)</f>
        <v>-0.209236945006123</v>
      </c>
    </row>
    <row r="1044" spans="1:8" x14ac:dyDescent="0.25">
      <c r="A1044">
        <v>2076</v>
      </c>
      <c r="B1044">
        <v>0</v>
      </c>
      <c r="C1044">
        <v>0</v>
      </c>
      <c r="D1044">
        <v>0</v>
      </c>
      <c r="E1044">
        <v>0</v>
      </c>
      <c r="F1044">
        <v>-1</v>
      </c>
      <c r="G1044">
        <v>0</v>
      </c>
      <c r="H1044" s="2">
        <f>H1043+$H$2*(Filter_Test[[#This Row],[debug'[0']]]-H1043)</f>
        <v>-0.18951682752739876</v>
      </c>
    </row>
    <row r="1045" spans="1:8" x14ac:dyDescent="0.25">
      <c r="A1045">
        <v>2078</v>
      </c>
      <c r="B1045">
        <v>1</v>
      </c>
      <c r="C1045">
        <v>0</v>
      </c>
      <c r="D1045">
        <v>0</v>
      </c>
      <c r="E1045">
        <v>0</v>
      </c>
      <c r="F1045">
        <v>-1</v>
      </c>
      <c r="G1045">
        <v>0</v>
      </c>
      <c r="H1045" s="2">
        <f>H1044+$H$2*(Filter_Test[[#This Row],[debug'[0']]]-H1044)</f>
        <v>-7.7407507726953373E-2</v>
      </c>
    </row>
    <row r="1046" spans="1:8" x14ac:dyDescent="0.25">
      <c r="A1046">
        <v>2080</v>
      </c>
      <c r="B1046">
        <v>-1</v>
      </c>
      <c r="C1046">
        <v>0</v>
      </c>
      <c r="D1046">
        <v>0</v>
      </c>
      <c r="E1046">
        <v>0</v>
      </c>
      <c r="F1046">
        <v>-1</v>
      </c>
      <c r="G1046">
        <v>0</v>
      </c>
      <c r="H1046" s="2">
        <f>H1045+$H$2*(Filter_Test[[#This Row],[debug'[0']]]-H1045)</f>
        <v>-0.16435980160641639</v>
      </c>
    </row>
    <row r="1047" spans="1:8" x14ac:dyDescent="0.25">
      <c r="A1047">
        <v>2082</v>
      </c>
      <c r="B1047">
        <v>0</v>
      </c>
      <c r="C1047">
        <v>0</v>
      </c>
      <c r="D1047">
        <v>0</v>
      </c>
      <c r="E1047">
        <v>0</v>
      </c>
      <c r="F1047">
        <v>-1</v>
      </c>
      <c r="G1047">
        <v>0</v>
      </c>
      <c r="H1047" s="2">
        <f>H1046+$H$2*(Filter_Test[[#This Row],[debug'[0']]]-H1046)</f>
        <v>-0.14886925524825059</v>
      </c>
    </row>
    <row r="1048" spans="1:8" x14ac:dyDescent="0.25">
      <c r="A1048">
        <v>2084</v>
      </c>
      <c r="B1048">
        <v>-1</v>
      </c>
      <c r="C1048">
        <v>0</v>
      </c>
      <c r="D1048">
        <v>0</v>
      </c>
      <c r="E1048">
        <v>0</v>
      </c>
      <c r="F1048">
        <v>-1</v>
      </c>
      <c r="G1048">
        <v>0</v>
      </c>
      <c r="H1048" s="2">
        <f>H1047+$H$2*(Filter_Test[[#This Row],[debug'[0']]]-H1047)</f>
        <v>-0.22908643809694573</v>
      </c>
    </row>
    <row r="1049" spans="1:8" x14ac:dyDescent="0.25">
      <c r="A1049">
        <v>2086</v>
      </c>
      <c r="B1049">
        <v>0</v>
      </c>
      <c r="C1049">
        <v>0</v>
      </c>
      <c r="D1049">
        <v>0</v>
      </c>
      <c r="E1049">
        <v>0</v>
      </c>
      <c r="F1049">
        <v>-1</v>
      </c>
      <c r="G1049">
        <v>0</v>
      </c>
      <c r="H1049" s="2">
        <f>H1048+$H$2*(Filter_Test[[#This Row],[debug'[0']]]-H1048)</f>
        <v>-0.20749554996807321</v>
      </c>
    </row>
    <row r="1050" spans="1:8" x14ac:dyDescent="0.25">
      <c r="A1050">
        <v>2088</v>
      </c>
      <c r="B1050">
        <v>1</v>
      </c>
      <c r="C1050">
        <v>0</v>
      </c>
      <c r="D1050">
        <v>0</v>
      </c>
      <c r="E1050">
        <v>0</v>
      </c>
      <c r="F1050">
        <v>-1</v>
      </c>
      <c r="G1050">
        <v>0</v>
      </c>
      <c r="H1050" s="2">
        <f>H1049+$H$2*(Filter_Test[[#This Row],[debug'[0']]]-H1049)</f>
        <v>-9.3691775497411228E-2</v>
      </c>
    </row>
    <row r="1051" spans="1:8" x14ac:dyDescent="0.25">
      <c r="A1051">
        <v>2090</v>
      </c>
      <c r="B1051">
        <v>0</v>
      </c>
      <c r="C1051">
        <v>1</v>
      </c>
      <c r="D1051">
        <v>0</v>
      </c>
      <c r="E1051">
        <v>0</v>
      </c>
      <c r="F1051">
        <v>-1</v>
      </c>
      <c r="G1051">
        <v>0</v>
      </c>
      <c r="H1051" s="2">
        <f>H1050+$H$2*(Filter_Test[[#This Row],[debug'[0']]]-H1050)</f>
        <v>-8.4861533689277693E-2</v>
      </c>
    </row>
    <row r="1052" spans="1:8" x14ac:dyDescent="0.25">
      <c r="A1052">
        <v>2092</v>
      </c>
      <c r="B1052">
        <v>1</v>
      </c>
      <c r="C1052">
        <v>0</v>
      </c>
      <c r="D1052">
        <v>0</v>
      </c>
      <c r="E1052">
        <v>0</v>
      </c>
      <c r="F1052">
        <v>-1</v>
      </c>
      <c r="G1052">
        <v>0</v>
      </c>
      <c r="H1052" s="2">
        <f>H1051+$H$2*(Filter_Test[[#This Row],[debug'[0']]]-H1051)</f>
        <v>1.7384257042734025E-2</v>
      </c>
    </row>
    <row r="1053" spans="1:8" x14ac:dyDescent="0.25">
      <c r="A1053">
        <v>2094</v>
      </c>
      <c r="B1053">
        <v>-1</v>
      </c>
      <c r="C1053">
        <v>1</v>
      </c>
      <c r="D1053">
        <v>0</v>
      </c>
      <c r="E1053">
        <v>0</v>
      </c>
      <c r="F1053">
        <v>-1</v>
      </c>
      <c r="G1053">
        <v>0</v>
      </c>
      <c r="H1053" s="2">
        <f>H1052+$H$2*(Filter_Test[[#This Row],[debug'[0']]]-H1052)</f>
        <v>-7.8501950191366854E-2</v>
      </c>
    </row>
    <row r="1054" spans="1:8" x14ac:dyDescent="0.25">
      <c r="A1054">
        <v>2096</v>
      </c>
      <c r="B1054">
        <v>0</v>
      </c>
      <c r="C1054">
        <v>0</v>
      </c>
      <c r="D1054">
        <v>0</v>
      </c>
      <c r="E1054">
        <v>0</v>
      </c>
      <c r="F1054">
        <v>-1</v>
      </c>
      <c r="G1054">
        <v>0</v>
      </c>
      <c r="H1054" s="2">
        <f>H1053+$H$2*(Filter_Test[[#This Row],[debug'[0']]]-H1053)</f>
        <v>-7.110331569095675E-2</v>
      </c>
    </row>
    <row r="1055" spans="1:8" x14ac:dyDescent="0.25">
      <c r="A1055">
        <v>2098</v>
      </c>
      <c r="B1055">
        <v>0</v>
      </c>
      <c r="C1055">
        <v>1</v>
      </c>
      <c r="D1055">
        <v>0</v>
      </c>
      <c r="E1055">
        <v>0</v>
      </c>
      <c r="F1055">
        <v>0</v>
      </c>
      <c r="G1055">
        <v>0</v>
      </c>
      <c r="H1055" s="2">
        <f>H1054+$H$2*(Filter_Test[[#This Row],[debug'[0']]]-H1054)</f>
        <v>-6.4401986064339181E-2</v>
      </c>
    </row>
    <row r="1056" spans="1:8" x14ac:dyDescent="0.25">
      <c r="A1056">
        <v>2100</v>
      </c>
      <c r="B1056">
        <v>-1</v>
      </c>
      <c r="C1056">
        <v>1</v>
      </c>
      <c r="D1056">
        <v>0</v>
      </c>
      <c r="E1056">
        <v>0</v>
      </c>
      <c r="F1056">
        <v>0</v>
      </c>
      <c r="G1056">
        <v>0</v>
      </c>
      <c r="H1056" s="2">
        <f>H1055+$H$2*(Filter_Test[[#This Row],[debug'[0']]]-H1055)</f>
        <v>-0.15258002148314337</v>
      </c>
    </row>
    <row r="1057" spans="1:8" x14ac:dyDescent="0.25">
      <c r="A1057">
        <v>2102</v>
      </c>
      <c r="B1057">
        <v>-1</v>
      </c>
      <c r="C1057">
        <v>2</v>
      </c>
      <c r="D1057">
        <v>0</v>
      </c>
      <c r="E1057">
        <v>0</v>
      </c>
      <c r="F1057">
        <v>0</v>
      </c>
      <c r="G1057">
        <v>0</v>
      </c>
      <c r="H1057" s="2">
        <f>H1056+$H$2*(Filter_Test[[#This Row],[debug'[0']]]-H1056)</f>
        <v>-0.23244747285355666</v>
      </c>
    </row>
    <row r="1058" spans="1:8" x14ac:dyDescent="0.25">
      <c r="A1058">
        <v>2104</v>
      </c>
      <c r="B1058">
        <v>0</v>
      </c>
      <c r="C1058">
        <v>1</v>
      </c>
      <c r="D1058">
        <v>0</v>
      </c>
      <c r="E1058">
        <v>0</v>
      </c>
      <c r="F1058">
        <v>0</v>
      </c>
      <c r="G1058">
        <v>0</v>
      </c>
      <c r="H1058" s="2">
        <f>H1057+$H$2*(Filter_Test[[#This Row],[debug'[0']]]-H1057)</f>
        <v>-0.21053981466168925</v>
      </c>
    </row>
    <row r="1059" spans="1:8" x14ac:dyDescent="0.25">
      <c r="A1059">
        <v>2106</v>
      </c>
      <c r="B1059">
        <v>-1</v>
      </c>
      <c r="C1059">
        <v>2</v>
      </c>
      <c r="D1059">
        <v>0</v>
      </c>
      <c r="E1059">
        <v>0</v>
      </c>
      <c r="F1059">
        <v>0</v>
      </c>
      <c r="G1059">
        <v>0</v>
      </c>
      <c r="H1059" s="2">
        <f>H1058+$H$2*(Filter_Test[[#This Row],[debug'[0']]]-H1058)</f>
        <v>-0.28494468421850344</v>
      </c>
    </row>
    <row r="1060" spans="1:8" x14ac:dyDescent="0.25">
      <c r="A1060">
        <v>2108</v>
      </c>
      <c r="B1060">
        <v>0</v>
      </c>
      <c r="C1060">
        <v>2</v>
      </c>
      <c r="D1060">
        <v>0</v>
      </c>
      <c r="E1060">
        <v>0</v>
      </c>
      <c r="F1060">
        <v>0</v>
      </c>
      <c r="G1060">
        <v>0</v>
      </c>
      <c r="H1060" s="2">
        <f>H1059+$H$2*(Filter_Test[[#This Row],[debug'[0']]]-H1059)</f>
        <v>-0.25808928041989404</v>
      </c>
    </row>
    <row r="1061" spans="1:8" x14ac:dyDescent="0.25">
      <c r="A1061">
        <v>2110</v>
      </c>
      <c r="B1061">
        <v>-2</v>
      </c>
      <c r="C1061">
        <v>2</v>
      </c>
      <c r="D1061">
        <v>0</v>
      </c>
      <c r="E1061">
        <v>0</v>
      </c>
      <c r="F1061">
        <v>0</v>
      </c>
      <c r="G1061">
        <v>0</v>
      </c>
      <c r="H1061" s="2">
        <f>H1060+$H$2*(Filter_Test[[#This Row],[debug'[0']]]-H1060)</f>
        <v>-0.42226049801515919</v>
      </c>
    </row>
    <row r="1062" spans="1:8" x14ac:dyDescent="0.25">
      <c r="A1062">
        <v>2112</v>
      </c>
      <c r="B1062">
        <v>1</v>
      </c>
      <c r="C1062">
        <v>1</v>
      </c>
      <c r="D1062">
        <v>-1</v>
      </c>
      <c r="E1062">
        <v>0</v>
      </c>
      <c r="F1062">
        <v>0</v>
      </c>
      <c r="G1062">
        <v>0</v>
      </c>
      <c r="H1062" s="2">
        <f>H1061+$H$2*(Filter_Test[[#This Row],[debug'[0']]]-H1061)</f>
        <v>-0.28821560405349766</v>
      </c>
    </row>
    <row r="1063" spans="1:8" x14ac:dyDescent="0.25">
      <c r="A1063">
        <v>2114</v>
      </c>
      <c r="B1063">
        <v>-1</v>
      </c>
      <c r="C1063">
        <v>2</v>
      </c>
      <c r="D1063">
        <v>0</v>
      </c>
      <c r="E1063">
        <v>0</v>
      </c>
      <c r="F1063">
        <v>0</v>
      </c>
      <c r="G1063">
        <v>0</v>
      </c>
      <c r="H1063" s="2">
        <f>H1062+$H$2*(Filter_Test[[#This Row],[debug'[0']]]-H1062)</f>
        <v>-0.35529970293085905</v>
      </c>
    </row>
    <row r="1064" spans="1:8" x14ac:dyDescent="0.25">
      <c r="A1064">
        <v>2116</v>
      </c>
      <c r="B1064">
        <v>-1</v>
      </c>
      <c r="C1064">
        <v>1</v>
      </c>
      <c r="D1064">
        <v>0</v>
      </c>
      <c r="E1064">
        <v>0</v>
      </c>
      <c r="F1064">
        <v>0</v>
      </c>
      <c r="G1064">
        <v>0</v>
      </c>
      <c r="H1064" s="2">
        <f>H1063+$H$2*(Filter_Test[[#This Row],[debug'[0']]]-H1063)</f>
        <v>-0.41606127444204616</v>
      </c>
    </row>
    <row r="1065" spans="1:8" x14ac:dyDescent="0.25">
      <c r="A1065">
        <v>2118</v>
      </c>
      <c r="B1065">
        <v>0</v>
      </c>
      <c r="C1065">
        <v>1</v>
      </c>
      <c r="D1065">
        <v>0</v>
      </c>
      <c r="E1065">
        <v>0</v>
      </c>
      <c r="F1065">
        <v>0</v>
      </c>
      <c r="G1065">
        <v>0</v>
      </c>
      <c r="H1065" s="2">
        <f>H1064+$H$2*(Filter_Test[[#This Row],[debug'[0']]]-H1064)</f>
        <v>-0.376848423145136</v>
      </c>
    </row>
    <row r="1066" spans="1:8" x14ac:dyDescent="0.25">
      <c r="A1066">
        <v>2120</v>
      </c>
      <c r="B1066">
        <v>-1</v>
      </c>
      <c r="C1066">
        <v>1</v>
      </c>
      <c r="D1066">
        <v>0</v>
      </c>
      <c r="E1066">
        <v>0</v>
      </c>
      <c r="F1066">
        <v>0</v>
      </c>
      <c r="G1066">
        <v>0</v>
      </c>
      <c r="H1066" s="2">
        <f>H1065+$H$2*(Filter_Test[[#This Row],[debug'[0']]]-H1065)</f>
        <v>-0.43557907562274006</v>
      </c>
    </row>
    <row r="1067" spans="1:8" x14ac:dyDescent="0.25">
      <c r="A1067">
        <v>2122</v>
      </c>
      <c r="B1067">
        <v>1</v>
      </c>
      <c r="C1067">
        <v>0</v>
      </c>
      <c r="D1067">
        <v>0</v>
      </c>
      <c r="E1067">
        <v>0</v>
      </c>
      <c r="F1067">
        <v>0</v>
      </c>
      <c r="G1067">
        <v>0</v>
      </c>
      <c r="H1067" s="2">
        <f>H1066+$H$2*(Filter_Test[[#This Row],[debug'[0']]]-H1066)</f>
        <v>-0.30027893529403127</v>
      </c>
    </row>
    <row r="1068" spans="1:8" x14ac:dyDescent="0.25">
      <c r="A1068">
        <v>2124</v>
      </c>
      <c r="B1068">
        <v>0</v>
      </c>
      <c r="C1068">
        <v>1</v>
      </c>
      <c r="D1068">
        <v>1</v>
      </c>
      <c r="E1068">
        <v>0</v>
      </c>
      <c r="F1068">
        <v>1</v>
      </c>
      <c r="G1068">
        <v>0</v>
      </c>
      <c r="H1068" s="2">
        <f>H1067+$H$2*(Filter_Test[[#This Row],[debug'[0']]]-H1067)</f>
        <v>-0.27197831237960646</v>
      </c>
    </row>
    <row r="1069" spans="1:8" x14ac:dyDescent="0.25">
      <c r="A1069">
        <v>2126</v>
      </c>
      <c r="B1069">
        <v>1</v>
      </c>
      <c r="C1069">
        <v>0</v>
      </c>
      <c r="D1069">
        <v>1</v>
      </c>
      <c r="E1069">
        <v>0</v>
      </c>
      <c r="F1069">
        <v>1</v>
      </c>
      <c r="G1069">
        <v>0</v>
      </c>
      <c r="H1069" s="2">
        <f>H1068+$H$2*(Filter_Test[[#This Row],[debug'[0']]]-H1068)</f>
        <v>-0.15209718072868703</v>
      </c>
    </row>
    <row r="1070" spans="1:8" x14ac:dyDescent="0.25">
      <c r="A1070">
        <v>2128</v>
      </c>
      <c r="B1070">
        <v>1</v>
      </c>
      <c r="C1070">
        <v>0</v>
      </c>
      <c r="D1070">
        <v>1</v>
      </c>
      <c r="E1070">
        <v>0</v>
      </c>
      <c r="F1070">
        <v>1</v>
      </c>
      <c r="G1070">
        <v>0</v>
      </c>
      <c r="H1070" s="2">
        <f>H1069+$H$2*(Filter_Test[[#This Row],[debug'[0']]]-H1069)</f>
        <v>-4.3514579552724364E-2</v>
      </c>
    </row>
    <row r="1071" spans="1:8" x14ac:dyDescent="0.25">
      <c r="A1071">
        <v>2130</v>
      </c>
      <c r="B1071">
        <v>0</v>
      </c>
      <c r="C1071">
        <v>0</v>
      </c>
      <c r="D1071">
        <v>0</v>
      </c>
      <c r="E1071">
        <v>0</v>
      </c>
      <c r="F1071">
        <v>1</v>
      </c>
      <c r="G1071">
        <v>0</v>
      </c>
      <c r="H1071" s="2">
        <f>H1070+$H$2*(Filter_Test[[#This Row],[debug'[0']]]-H1070)</f>
        <v>-3.9413427049317738E-2</v>
      </c>
    </row>
    <row r="1072" spans="1:8" x14ac:dyDescent="0.25">
      <c r="A1072">
        <v>2132</v>
      </c>
      <c r="B1072">
        <v>1</v>
      </c>
      <c r="C1072">
        <v>0</v>
      </c>
      <c r="D1072">
        <v>0</v>
      </c>
      <c r="E1072">
        <v>0</v>
      </c>
      <c r="F1072">
        <v>1</v>
      </c>
      <c r="G1072">
        <v>0</v>
      </c>
      <c r="H1072" s="2">
        <f>H1071+$H$2*(Filter_Test[[#This Row],[debug'[0']]]-H1071)</f>
        <v>5.8548980544504074E-2</v>
      </c>
    </row>
    <row r="1073" spans="1:8" x14ac:dyDescent="0.25">
      <c r="A1073">
        <v>2134</v>
      </c>
      <c r="B1073">
        <v>-1</v>
      </c>
      <c r="C1073">
        <v>0</v>
      </c>
      <c r="D1073">
        <v>0</v>
      </c>
      <c r="E1073">
        <v>0</v>
      </c>
      <c r="F1073">
        <v>1</v>
      </c>
      <c r="G1073">
        <v>0</v>
      </c>
      <c r="H1073" s="2">
        <f>H1072+$H$2*(Filter_Test[[#This Row],[debug'[0']]]-H1072)</f>
        <v>-4.1216910477803285E-2</v>
      </c>
    </row>
    <row r="1074" spans="1:8" x14ac:dyDescent="0.25">
      <c r="A1074">
        <v>2136</v>
      </c>
      <c r="B1074">
        <v>1</v>
      </c>
      <c r="C1074">
        <v>0</v>
      </c>
      <c r="D1074">
        <v>0</v>
      </c>
      <c r="E1074">
        <v>0</v>
      </c>
      <c r="F1074">
        <v>1</v>
      </c>
      <c r="G1074">
        <v>0</v>
      </c>
      <c r="H1074" s="2">
        <f>H1073+$H$2*(Filter_Test[[#This Row],[debug'[0']]]-H1073)</f>
        <v>5.6915471424712545E-2</v>
      </c>
    </row>
    <row r="1075" spans="1:8" x14ac:dyDescent="0.25">
      <c r="A1075">
        <v>2138</v>
      </c>
      <c r="B1075">
        <v>1</v>
      </c>
      <c r="C1075">
        <v>0</v>
      </c>
      <c r="D1075">
        <v>0</v>
      </c>
      <c r="E1075">
        <v>0</v>
      </c>
      <c r="F1075">
        <v>1</v>
      </c>
      <c r="G1075">
        <v>0</v>
      </c>
      <c r="H1075" s="2">
        <f>H1074+$H$2*(Filter_Test[[#This Row],[debug'[0']]]-H1074)</f>
        <v>0.14579909422530204</v>
      </c>
    </row>
    <row r="1076" spans="1:8" x14ac:dyDescent="0.25">
      <c r="A1076">
        <v>2140</v>
      </c>
      <c r="B1076">
        <v>0</v>
      </c>
      <c r="C1076">
        <v>0</v>
      </c>
      <c r="D1076">
        <v>0</v>
      </c>
      <c r="E1076">
        <v>0</v>
      </c>
      <c r="F1076">
        <v>1</v>
      </c>
      <c r="G1076">
        <v>0</v>
      </c>
      <c r="H1076" s="2">
        <f>H1075+$H$2*(Filter_Test[[#This Row],[debug'[0']]]-H1075)</f>
        <v>0.1320578533257544</v>
      </c>
    </row>
    <row r="1077" spans="1:8" x14ac:dyDescent="0.25">
      <c r="A1077">
        <v>2142</v>
      </c>
      <c r="B1077">
        <v>-1</v>
      </c>
      <c r="C1077">
        <v>0</v>
      </c>
      <c r="D1077">
        <v>0</v>
      </c>
      <c r="E1077">
        <v>0</v>
      </c>
      <c r="F1077">
        <v>1</v>
      </c>
      <c r="G1077">
        <v>0</v>
      </c>
      <c r="H1077" s="2">
        <f>H1076+$H$2*(Filter_Test[[#This Row],[debug'[0']]]-H1076)</f>
        <v>2.5363914262349754E-2</v>
      </c>
    </row>
    <row r="1078" spans="1:8" x14ac:dyDescent="0.25">
      <c r="A1078">
        <v>2144</v>
      </c>
      <c r="B1078">
        <v>0</v>
      </c>
      <c r="C1078">
        <v>-1</v>
      </c>
      <c r="D1078">
        <v>0</v>
      </c>
      <c r="E1078">
        <v>0</v>
      </c>
      <c r="F1078">
        <v>1</v>
      </c>
      <c r="G1078">
        <v>0</v>
      </c>
      <c r="H1078" s="2">
        <f>H1077+$H$2*(Filter_Test[[#This Row],[debug'[0']]]-H1077)</f>
        <v>2.2973421660963375E-2</v>
      </c>
    </row>
    <row r="1079" spans="1:8" x14ac:dyDescent="0.25">
      <c r="A1079">
        <v>2146</v>
      </c>
      <c r="B1079">
        <v>-1</v>
      </c>
      <c r="C1079">
        <v>0</v>
      </c>
      <c r="D1079">
        <v>0</v>
      </c>
      <c r="E1079">
        <v>0</v>
      </c>
      <c r="F1079">
        <v>1</v>
      </c>
      <c r="G1079">
        <v>0</v>
      </c>
      <c r="H1079" s="2">
        <f>H1078+$H$2*(Filter_Test[[#This Row],[debug'[0']]]-H1078)</f>
        <v>-7.343955192826751E-2</v>
      </c>
    </row>
    <row r="1080" spans="1:8" x14ac:dyDescent="0.25">
      <c r="A1080">
        <v>2148</v>
      </c>
      <c r="B1080">
        <v>0</v>
      </c>
      <c r="C1080">
        <v>-1</v>
      </c>
      <c r="D1080">
        <v>0</v>
      </c>
      <c r="E1080">
        <v>0</v>
      </c>
      <c r="F1080">
        <v>0</v>
      </c>
      <c r="G1080">
        <v>0</v>
      </c>
      <c r="H1080" s="2">
        <f>H1079+$H$2*(Filter_Test[[#This Row],[debug'[0']]]-H1079)</f>
        <v>-6.6518037223644369E-2</v>
      </c>
    </row>
    <row r="1081" spans="1:8" x14ac:dyDescent="0.25">
      <c r="A1081">
        <v>2150</v>
      </c>
      <c r="B1081">
        <v>-1</v>
      </c>
      <c r="C1081">
        <v>0</v>
      </c>
      <c r="D1081">
        <v>0</v>
      </c>
      <c r="E1081">
        <v>0</v>
      </c>
      <c r="F1081">
        <v>0</v>
      </c>
      <c r="G1081">
        <v>0</v>
      </c>
      <c r="H1081" s="2">
        <f>H1080+$H$2*(Filter_Test[[#This Row],[debug'[0']]]-H1080)</f>
        <v>-0.15449663951914777</v>
      </c>
    </row>
    <row r="1082" spans="1:8" x14ac:dyDescent="0.25">
      <c r="A1082">
        <v>2152</v>
      </c>
      <c r="B1082">
        <v>0</v>
      </c>
      <c r="C1082">
        <v>-1</v>
      </c>
      <c r="D1082">
        <v>0</v>
      </c>
      <c r="E1082">
        <v>0</v>
      </c>
      <c r="F1082">
        <v>0</v>
      </c>
      <c r="G1082">
        <v>0</v>
      </c>
      <c r="H1082" s="2">
        <f>H1081+$H$2*(Filter_Test[[#This Row],[debug'[0']]]-H1081)</f>
        <v>-0.13993567428761783</v>
      </c>
    </row>
    <row r="1083" spans="1:8" x14ac:dyDescent="0.25">
      <c r="A1083">
        <v>2154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0</v>
      </c>
      <c r="H1083" s="2">
        <f>H1082+$H$2*(Filter_Test[[#This Row],[debug'[0']]]-H1082)</f>
        <v>-0.12674704769810441</v>
      </c>
    </row>
    <row r="1084" spans="1:8" x14ac:dyDescent="0.25">
      <c r="A1084">
        <v>2156</v>
      </c>
      <c r="B1084">
        <v>0</v>
      </c>
      <c r="C1084">
        <v>-1</v>
      </c>
      <c r="D1084">
        <v>0</v>
      </c>
      <c r="E1084">
        <v>0</v>
      </c>
      <c r="F1084">
        <v>0</v>
      </c>
      <c r="G1084">
        <v>0</v>
      </c>
      <c r="H1084" s="2">
        <f>H1083+$H$2*(Filter_Test[[#This Row],[debug'[0']]]-H1083)</f>
        <v>-0.11480141988072762</v>
      </c>
    </row>
    <row r="1085" spans="1:8" x14ac:dyDescent="0.25">
      <c r="A1085">
        <v>2158</v>
      </c>
      <c r="B1085">
        <v>1</v>
      </c>
      <c r="C1085">
        <v>-1</v>
      </c>
      <c r="D1085">
        <v>0</v>
      </c>
      <c r="E1085">
        <v>0</v>
      </c>
      <c r="F1085">
        <v>0</v>
      </c>
      <c r="G1085">
        <v>0</v>
      </c>
      <c r="H1085" s="2">
        <f>H1084+$H$2*(Filter_Test[[#This Row],[debug'[0']]]-H1084)</f>
        <v>-9.7338613534646984E-3</v>
      </c>
    </row>
    <row r="1086" spans="1:8" x14ac:dyDescent="0.25">
      <c r="A1086">
        <v>2160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0</v>
      </c>
      <c r="H1086" s="2">
        <f>H1085+$H$2*(Filter_Test[[#This Row],[debug'[0']]]-H1085)</f>
        <v>-8.8164665338915094E-3</v>
      </c>
    </row>
    <row r="1087" spans="1:8" x14ac:dyDescent="0.25">
      <c r="A1087">
        <v>2162</v>
      </c>
      <c r="B1087">
        <v>1</v>
      </c>
      <c r="C1087">
        <v>-1</v>
      </c>
      <c r="D1087">
        <v>0</v>
      </c>
      <c r="E1087">
        <v>0</v>
      </c>
      <c r="F1087">
        <v>0</v>
      </c>
      <c r="G1087">
        <v>0</v>
      </c>
      <c r="H1087" s="2">
        <f>H1086+$H$2*(Filter_Test[[#This Row],[debug'[0']]]-H1086)</f>
        <v>8.6262245468607085E-2</v>
      </c>
    </row>
    <row r="1088" spans="1:8" x14ac:dyDescent="0.25">
      <c r="A1088">
        <v>2164</v>
      </c>
      <c r="B1088">
        <v>-1</v>
      </c>
      <c r="C1088">
        <v>0</v>
      </c>
      <c r="D1088">
        <v>0</v>
      </c>
      <c r="E1088">
        <v>0</v>
      </c>
      <c r="F1088">
        <v>0</v>
      </c>
      <c r="G1088">
        <v>0</v>
      </c>
      <c r="H1088" s="2">
        <f>H1087+$H$2*(Filter_Test[[#This Row],[debug'[0']]]-H1087)</f>
        <v>-1.6115559238476768E-2</v>
      </c>
    </row>
    <row r="1089" spans="1:8" x14ac:dyDescent="0.25">
      <c r="A1089">
        <v>2166</v>
      </c>
      <c r="B1089">
        <v>1</v>
      </c>
      <c r="C1089">
        <v>-1</v>
      </c>
      <c r="D1089">
        <v>0</v>
      </c>
      <c r="E1089">
        <v>0</v>
      </c>
      <c r="F1089">
        <v>0</v>
      </c>
      <c r="G1089">
        <v>0</v>
      </c>
      <c r="H1089" s="2">
        <f>H1088+$H$2*(Filter_Test[[#This Row],[debug'[0']]]-H1088)</f>
        <v>7.9651076044579716E-2</v>
      </c>
    </row>
    <row r="1090" spans="1:8" x14ac:dyDescent="0.25">
      <c r="A1090">
        <v>2168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 s="2">
        <f>H1089+$H$2*(Filter_Test[[#This Row],[debug'[0']]]-H1089)</f>
        <v>7.2144138984014505E-2</v>
      </c>
    </row>
    <row r="1091" spans="1:8" x14ac:dyDescent="0.25">
      <c r="A1091">
        <v>2170</v>
      </c>
      <c r="B1091">
        <v>1</v>
      </c>
      <c r="C1091">
        <v>0</v>
      </c>
      <c r="D1091">
        <v>0</v>
      </c>
      <c r="E1091">
        <v>0</v>
      </c>
      <c r="F1091">
        <v>0</v>
      </c>
      <c r="G1091">
        <v>0</v>
      </c>
      <c r="H1091" s="2">
        <f>H1090+$H$2*(Filter_Test[[#This Row],[debug'[0']]]-H1090)</f>
        <v>0.15959249368075606</v>
      </c>
    </row>
    <row r="1092" spans="1:8" x14ac:dyDescent="0.25">
      <c r="A1092">
        <v>2172</v>
      </c>
      <c r="B1092">
        <v>2</v>
      </c>
      <c r="C1092">
        <v>0</v>
      </c>
      <c r="D1092">
        <v>0</v>
      </c>
      <c r="E1092">
        <v>0</v>
      </c>
      <c r="F1092">
        <v>0</v>
      </c>
      <c r="G1092">
        <v>0</v>
      </c>
      <c r="H1092" s="2">
        <f>H1091+$H$2*(Filter_Test[[#This Row],[debug'[0']]]-H1091)</f>
        <v>0.33304681472467745</v>
      </c>
    </row>
    <row r="1093" spans="1:8" x14ac:dyDescent="0.25">
      <c r="A1093">
        <v>2174</v>
      </c>
      <c r="B1093">
        <v>0</v>
      </c>
      <c r="C1093">
        <v>1</v>
      </c>
      <c r="D1093">
        <v>0</v>
      </c>
      <c r="E1093">
        <v>0</v>
      </c>
      <c r="F1093">
        <v>0</v>
      </c>
      <c r="G1093">
        <v>0</v>
      </c>
      <c r="H1093" s="2">
        <f>H1092+$H$2*(Filter_Test[[#This Row],[debug'[0']]]-H1092)</f>
        <v>0.30165789193146164</v>
      </c>
    </row>
    <row r="1094" spans="1:8" x14ac:dyDescent="0.25">
      <c r="A1094">
        <v>2176</v>
      </c>
      <c r="B1094">
        <v>1</v>
      </c>
      <c r="C1094">
        <v>0</v>
      </c>
      <c r="D1094">
        <v>0</v>
      </c>
      <c r="E1094">
        <v>0</v>
      </c>
      <c r="F1094">
        <v>0</v>
      </c>
      <c r="G1094">
        <v>0</v>
      </c>
      <c r="H1094" s="2">
        <f>H1093+$H$2*(Filter_Test[[#This Row],[debug'[0']]]-H1093)</f>
        <v>0.36747508502347753</v>
      </c>
    </row>
    <row r="1095" spans="1:8" x14ac:dyDescent="0.25">
      <c r="A1095">
        <v>2178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 s="2">
        <f>H1094+$H$2*(Filter_Test[[#This Row],[debug'[0']]]-H1094)</f>
        <v>0.33284137419886628</v>
      </c>
    </row>
    <row r="1096" spans="1:8" x14ac:dyDescent="0.25">
      <c r="A1096">
        <v>2180</v>
      </c>
      <c r="B1096">
        <v>1</v>
      </c>
      <c r="C1096">
        <v>0</v>
      </c>
      <c r="D1096">
        <v>0</v>
      </c>
      <c r="E1096">
        <v>0</v>
      </c>
      <c r="F1096">
        <v>0</v>
      </c>
      <c r="G1096">
        <v>0</v>
      </c>
      <c r="H1096" s="2">
        <f>H1095+$H$2*(Filter_Test[[#This Row],[debug'[0']]]-H1095)</f>
        <v>0.39571959332674339</v>
      </c>
    </row>
    <row r="1097" spans="1:8" x14ac:dyDescent="0.25">
      <c r="A1097">
        <v>2182</v>
      </c>
      <c r="B1097">
        <v>0</v>
      </c>
      <c r="C1097">
        <v>1</v>
      </c>
      <c r="D1097">
        <v>0</v>
      </c>
      <c r="E1097">
        <v>0</v>
      </c>
      <c r="F1097">
        <v>0</v>
      </c>
      <c r="G1097">
        <v>0</v>
      </c>
      <c r="H1097" s="2">
        <f>H1096+$H$2*(Filter_Test[[#This Row],[debug'[0']]]-H1096)</f>
        <v>0.35842390030843829</v>
      </c>
    </row>
    <row r="1098" spans="1:8" x14ac:dyDescent="0.25">
      <c r="A1098">
        <v>2184</v>
      </c>
      <c r="B1098">
        <v>0</v>
      </c>
      <c r="C1098">
        <v>1</v>
      </c>
      <c r="D1098">
        <v>0</v>
      </c>
      <c r="E1098">
        <v>0</v>
      </c>
      <c r="F1098">
        <v>0</v>
      </c>
      <c r="G1098">
        <v>0</v>
      </c>
      <c r="H1098" s="2">
        <f>H1097+$H$2*(Filter_Test[[#This Row],[debug'[0']]]-H1097)</f>
        <v>0.32464324354603857</v>
      </c>
    </row>
    <row r="1099" spans="1:8" x14ac:dyDescent="0.25">
      <c r="A1099">
        <v>2186</v>
      </c>
      <c r="B1099">
        <v>-1</v>
      </c>
      <c r="C1099">
        <v>0</v>
      </c>
      <c r="D1099">
        <v>0</v>
      </c>
      <c r="E1099">
        <v>0</v>
      </c>
      <c r="F1099">
        <v>0</v>
      </c>
      <c r="G1099">
        <v>0</v>
      </c>
      <c r="H1099" s="2">
        <f>H1098+$H$2*(Filter_Test[[#This Row],[debug'[0']]]-H1098)</f>
        <v>0.1997985590694909</v>
      </c>
    </row>
    <row r="1100" spans="1:8" x14ac:dyDescent="0.25">
      <c r="A1100">
        <v>2188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 s="2">
        <f>H1099+$H$2*(Filter_Test[[#This Row],[debug'[0']]]-H1099)</f>
        <v>0.18096798850837473</v>
      </c>
    </row>
    <row r="1101" spans="1:8" x14ac:dyDescent="0.25">
      <c r="A1101">
        <v>2190</v>
      </c>
      <c r="B1101">
        <v>-1</v>
      </c>
      <c r="C1101">
        <v>0</v>
      </c>
      <c r="D1101">
        <v>0</v>
      </c>
      <c r="E1101">
        <v>0</v>
      </c>
      <c r="F1101">
        <v>0</v>
      </c>
      <c r="G1101">
        <v>0</v>
      </c>
      <c r="H1101" s="2">
        <f>H1100+$H$2*(Filter_Test[[#This Row],[debug'[0']]]-H1100)</f>
        <v>6.966437780369597E-2</v>
      </c>
    </row>
    <row r="1102" spans="1:8" x14ac:dyDescent="0.25">
      <c r="A1102">
        <v>2192</v>
      </c>
      <c r="B1102">
        <v>1</v>
      </c>
      <c r="C1102">
        <v>0</v>
      </c>
      <c r="D1102">
        <v>0</v>
      </c>
      <c r="E1102">
        <v>0</v>
      </c>
      <c r="F1102">
        <v>0</v>
      </c>
      <c r="G1102">
        <v>0</v>
      </c>
      <c r="H1102" s="2">
        <f>H1101+$H$2*(Filter_Test[[#This Row],[debug'[0']]]-H1101)</f>
        <v>0.15734644448563989</v>
      </c>
    </row>
    <row r="1103" spans="1:8" x14ac:dyDescent="0.25">
      <c r="A1103">
        <v>2194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 s="2">
        <f>H1102+$H$2*(Filter_Test[[#This Row],[debug'[0']]]-H1102)</f>
        <v>0.14251689146370308</v>
      </c>
    </row>
    <row r="1104" spans="1:8" x14ac:dyDescent="0.25">
      <c r="A1104">
        <v>2196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 s="2">
        <f>H1103+$H$2*(Filter_Test[[#This Row],[debug'[0']]]-H1103)</f>
        <v>0.12908499088665837</v>
      </c>
    </row>
    <row r="1105" spans="1:8" x14ac:dyDescent="0.25">
      <c r="A1105">
        <v>2198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 s="2">
        <f>H1104+$H$2*(Filter_Test[[#This Row],[debug'[0']]]-H1104)</f>
        <v>0.11691901711491143</v>
      </c>
    </row>
    <row r="1106" spans="1:8" x14ac:dyDescent="0.25">
      <c r="A1106">
        <v>2200</v>
      </c>
      <c r="B1106">
        <v>-1</v>
      </c>
      <c r="C1106">
        <v>1</v>
      </c>
      <c r="D1106">
        <v>0</v>
      </c>
      <c r="E1106">
        <v>0</v>
      </c>
      <c r="F1106">
        <v>0</v>
      </c>
      <c r="G1106">
        <v>0</v>
      </c>
      <c r="H1106" s="2">
        <f>H1105+$H$2*(Filter_Test[[#This Row],[debug'[0']]]-H1105)</f>
        <v>1.165187975022329E-2</v>
      </c>
    </row>
    <row r="1107" spans="1:8" x14ac:dyDescent="0.25">
      <c r="A1107">
        <v>2202</v>
      </c>
      <c r="B1107">
        <v>1</v>
      </c>
      <c r="C1107">
        <v>0</v>
      </c>
      <c r="D1107">
        <v>0</v>
      </c>
      <c r="E1107">
        <v>0</v>
      </c>
      <c r="F1107">
        <v>0</v>
      </c>
      <c r="G1107">
        <v>0</v>
      </c>
      <c r="H1107" s="2">
        <f>H1106+$H$2*(Filter_Test[[#This Row],[debug'[0']]]-H1106)</f>
        <v>0.10480149556320269</v>
      </c>
    </row>
    <row r="1108" spans="1:8" x14ac:dyDescent="0.25">
      <c r="A1108">
        <v>2204</v>
      </c>
      <c r="B1108">
        <v>-1</v>
      </c>
      <c r="C1108">
        <v>1</v>
      </c>
      <c r="D1108">
        <v>0</v>
      </c>
      <c r="E1108">
        <v>0</v>
      </c>
      <c r="F1108">
        <v>0</v>
      </c>
      <c r="G1108">
        <v>0</v>
      </c>
      <c r="H1108" s="2">
        <f>H1107+$H$2*(Filter_Test[[#This Row],[debug'[0']]]-H1107)</f>
        <v>6.7640769911148091E-4</v>
      </c>
    </row>
    <row r="1109" spans="1:8" x14ac:dyDescent="0.25">
      <c r="A1109">
        <v>2206</v>
      </c>
      <c r="B1109">
        <v>1</v>
      </c>
      <c r="C1109">
        <v>0</v>
      </c>
      <c r="D1109">
        <v>0</v>
      </c>
      <c r="E1109">
        <v>0</v>
      </c>
      <c r="F1109">
        <v>0</v>
      </c>
      <c r="G1109">
        <v>0</v>
      </c>
      <c r="H1109" s="2">
        <f>H1108+$H$2*(Filter_Test[[#This Row],[debug'[0']]]-H1108)</f>
        <v>9.4860437383054469E-2</v>
      </c>
    </row>
    <row r="1110" spans="1:8" x14ac:dyDescent="0.25">
      <c r="A1110">
        <v>2208</v>
      </c>
      <c r="B1110">
        <v>0</v>
      </c>
      <c r="C1110">
        <v>1</v>
      </c>
      <c r="D1110">
        <v>0</v>
      </c>
      <c r="E1110">
        <v>0</v>
      </c>
      <c r="F1110">
        <v>0</v>
      </c>
      <c r="G1110">
        <v>0</v>
      </c>
      <c r="H1110" s="2">
        <f>H1109+$H$2*(Filter_Test[[#This Row],[debug'[0']]]-H1109)</f>
        <v>8.5920051787086921E-2</v>
      </c>
    </row>
    <row r="1111" spans="1:8" x14ac:dyDescent="0.25">
      <c r="A1111">
        <v>2210</v>
      </c>
      <c r="B1111">
        <v>0</v>
      </c>
      <c r="C1111">
        <v>1</v>
      </c>
      <c r="D1111">
        <v>0</v>
      </c>
      <c r="E1111">
        <v>0</v>
      </c>
      <c r="F1111">
        <v>0</v>
      </c>
      <c r="G1111">
        <v>0</v>
      </c>
      <c r="H1111" s="2">
        <f>H1110+$H$2*(Filter_Test[[#This Row],[debug'[0']]]-H1110)</f>
        <v>7.7822277682375915E-2</v>
      </c>
    </row>
    <row r="1112" spans="1:8" x14ac:dyDescent="0.25">
      <c r="A1112">
        <v>2212</v>
      </c>
      <c r="B1112">
        <v>-1</v>
      </c>
      <c r="C1112">
        <v>1</v>
      </c>
      <c r="D1112">
        <v>0</v>
      </c>
      <c r="E1112">
        <v>0</v>
      </c>
      <c r="F1112">
        <v>0</v>
      </c>
      <c r="G1112">
        <v>0</v>
      </c>
      <c r="H1112" s="2">
        <f>H1111+$H$2*(Filter_Test[[#This Row],[debug'[0']]]-H1111)</f>
        <v>-2.3760078800895174E-2</v>
      </c>
    </row>
    <row r="1113" spans="1:8" x14ac:dyDescent="0.25">
      <c r="A1113">
        <v>2214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 s="2">
        <f>H1112+$H$2*(Filter_Test[[#This Row],[debug'[0']]]-H1112)</f>
        <v>-2.1520744130606968E-2</v>
      </c>
    </row>
    <row r="1114" spans="1:8" x14ac:dyDescent="0.25">
      <c r="A1114">
        <v>2216</v>
      </c>
      <c r="B1114">
        <v>-2</v>
      </c>
      <c r="C1114">
        <v>1</v>
      </c>
      <c r="D1114">
        <v>0</v>
      </c>
      <c r="E1114">
        <v>0</v>
      </c>
      <c r="F1114">
        <v>0</v>
      </c>
      <c r="G1114">
        <v>0</v>
      </c>
      <c r="H1114" s="2">
        <f>H1113+$H$2*(Filter_Test[[#This Row],[debug'[0']]]-H1113)</f>
        <v>-0.20798802099617955</v>
      </c>
    </row>
    <row r="1115" spans="1:8" x14ac:dyDescent="0.25">
      <c r="A1115">
        <v>2218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 s="2">
        <f>H1114+$H$2*(Filter_Test[[#This Row],[debug'[0']]]-H1114)</f>
        <v>-0.18838561183229124</v>
      </c>
    </row>
    <row r="1116" spans="1:8" x14ac:dyDescent="0.25">
      <c r="A1116">
        <v>2220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 s="2">
        <f>H1115+$H$2*(Filter_Test[[#This Row],[debug'[0']]]-H1115)</f>
        <v>-0.1706306862070609</v>
      </c>
    </row>
    <row r="1117" spans="1:8" x14ac:dyDescent="0.25">
      <c r="A1117">
        <v>2222</v>
      </c>
      <c r="B1117">
        <v>1</v>
      </c>
      <c r="C1117">
        <v>-1</v>
      </c>
      <c r="D1117">
        <v>0</v>
      </c>
      <c r="E1117">
        <v>0</v>
      </c>
      <c r="F1117">
        <v>0</v>
      </c>
      <c r="G1117">
        <v>0</v>
      </c>
      <c r="H1117" s="2">
        <f>H1116+$H$2*(Filter_Test[[#This Row],[debug'[0']]]-H1116)</f>
        <v>-6.0301343291414469E-2</v>
      </c>
    </row>
    <row r="1118" spans="1:8" x14ac:dyDescent="0.25">
      <c r="A1118">
        <v>2224</v>
      </c>
      <c r="B1118">
        <v>-1</v>
      </c>
      <c r="C1118">
        <v>0</v>
      </c>
      <c r="D1118">
        <v>0</v>
      </c>
      <c r="E1118">
        <v>0</v>
      </c>
      <c r="F1118">
        <v>0</v>
      </c>
      <c r="G1118">
        <v>0</v>
      </c>
      <c r="H1118" s="2">
        <f>H1117+$H$2*(Filter_Test[[#This Row],[debug'[0']]]-H1117)</f>
        <v>-0.14886585518653114</v>
      </c>
    </row>
    <row r="1119" spans="1:8" x14ac:dyDescent="0.25">
      <c r="A1119">
        <v>2226</v>
      </c>
      <c r="B1119">
        <v>1</v>
      </c>
      <c r="C1119">
        <v>-1</v>
      </c>
      <c r="D1119">
        <v>0</v>
      </c>
      <c r="E1119">
        <v>0</v>
      </c>
      <c r="F1119">
        <v>0</v>
      </c>
      <c r="G1119">
        <v>0</v>
      </c>
      <c r="H1119" s="2">
        <f>H1118+$H$2*(Filter_Test[[#This Row],[debug'[0']]]-H1118)</f>
        <v>-4.0587799268106309E-2</v>
      </c>
    </row>
    <row r="1120" spans="1:8" x14ac:dyDescent="0.25">
      <c r="A1120">
        <v>2228</v>
      </c>
      <c r="B1120">
        <v>-1</v>
      </c>
      <c r="C1120">
        <v>0</v>
      </c>
      <c r="D1120">
        <v>0</v>
      </c>
      <c r="E1120">
        <v>0</v>
      </c>
      <c r="F1120">
        <v>0</v>
      </c>
      <c r="G1120">
        <v>0</v>
      </c>
      <c r="H1120" s="2">
        <f>H1119+$H$2*(Filter_Test[[#This Row],[debug'[0']]]-H1119)</f>
        <v>-0.13101026891561829</v>
      </c>
    </row>
    <row r="1121" spans="1:8" x14ac:dyDescent="0.25">
      <c r="A1121">
        <v>2230</v>
      </c>
      <c r="B1121">
        <v>0</v>
      </c>
      <c r="C1121">
        <v>-1</v>
      </c>
      <c r="D1121">
        <v>0</v>
      </c>
      <c r="E1121">
        <v>0</v>
      </c>
      <c r="F1121">
        <v>0</v>
      </c>
      <c r="G1121">
        <v>0</v>
      </c>
      <c r="H1121" s="2">
        <f>H1120+$H$2*(Filter_Test[[#This Row],[debug'[0']]]-H1120)</f>
        <v>-0.1186628419645144</v>
      </c>
    </row>
    <row r="1122" spans="1:8" x14ac:dyDescent="0.25">
      <c r="A1122">
        <v>2232</v>
      </c>
      <c r="B1122">
        <v>0</v>
      </c>
      <c r="C1122">
        <v>-1</v>
      </c>
      <c r="D1122">
        <v>0</v>
      </c>
      <c r="E1122">
        <v>0</v>
      </c>
      <c r="F1122">
        <v>0</v>
      </c>
      <c r="G1122">
        <v>0</v>
      </c>
      <c r="H1122" s="2">
        <f>H1121+$H$2*(Filter_Test[[#This Row],[debug'[0']]]-H1121)</f>
        <v>-0.10747913258742026</v>
      </c>
    </row>
    <row r="1123" spans="1:8" x14ac:dyDescent="0.25">
      <c r="A1123">
        <v>2234</v>
      </c>
      <c r="B1123">
        <v>-1</v>
      </c>
      <c r="C1123">
        <v>0</v>
      </c>
      <c r="D1123">
        <v>0</v>
      </c>
      <c r="E1123">
        <v>0</v>
      </c>
      <c r="F1123">
        <v>0</v>
      </c>
      <c r="G1123">
        <v>0</v>
      </c>
      <c r="H1123" s="2">
        <f>H1122+$H$2*(Filter_Test[[#This Row],[debug'[0']]]-H1122)</f>
        <v>-0.19159724259458877</v>
      </c>
    </row>
    <row r="1124" spans="1:8" x14ac:dyDescent="0.25">
      <c r="A1124">
        <v>2236</v>
      </c>
      <c r="B1124">
        <v>2</v>
      </c>
      <c r="C1124">
        <v>-2</v>
      </c>
      <c r="D1124">
        <v>0</v>
      </c>
      <c r="E1124">
        <v>0</v>
      </c>
      <c r="F1124">
        <v>0</v>
      </c>
      <c r="G1124">
        <v>0</v>
      </c>
      <c r="H1124" s="2">
        <f>H1123+$H$2*(Filter_Test[[#This Row],[debug'[0']]]-H1123)</f>
        <v>1.4955931314295429E-2</v>
      </c>
    </row>
    <row r="1125" spans="1:8" x14ac:dyDescent="0.25">
      <c r="A1125">
        <v>2238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 s="2">
        <f>H1124+$H$2*(Filter_Test[[#This Row],[debug'[0']]]-H1124)</f>
        <v>1.3546367995957907E-2</v>
      </c>
    </row>
    <row r="1126" spans="1:8" x14ac:dyDescent="0.25">
      <c r="A1126">
        <v>2240</v>
      </c>
      <c r="B1126">
        <v>1</v>
      </c>
      <c r="C1126">
        <v>-1</v>
      </c>
      <c r="D1126">
        <v>0</v>
      </c>
      <c r="E1126">
        <v>0</v>
      </c>
      <c r="F1126">
        <v>0</v>
      </c>
      <c r="G1126">
        <v>0</v>
      </c>
      <c r="H1126" s="2">
        <f>H1125+$H$2*(Filter_Test[[#This Row],[debug'[0']]]-H1125)</f>
        <v>0.10651743249828394</v>
      </c>
    </row>
    <row r="1127" spans="1:8" x14ac:dyDescent="0.25">
      <c r="A1127">
        <v>2242</v>
      </c>
      <c r="B1127">
        <v>0</v>
      </c>
      <c r="C1127">
        <v>0</v>
      </c>
      <c r="D1127">
        <v>0</v>
      </c>
      <c r="E1127">
        <v>0</v>
      </c>
      <c r="F1127">
        <v>0</v>
      </c>
      <c r="G1127">
        <v>0</v>
      </c>
      <c r="H1127" s="2">
        <f>H1126+$H$2*(Filter_Test[[#This Row],[debug'[0']]]-H1126)</f>
        <v>9.6478400995808275E-2</v>
      </c>
    </row>
    <row r="1128" spans="1:8" x14ac:dyDescent="0.25">
      <c r="A1128">
        <v>2244</v>
      </c>
      <c r="B1128">
        <v>-1</v>
      </c>
      <c r="C1128">
        <v>0</v>
      </c>
      <c r="D1128">
        <v>0</v>
      </c>
      <c r="E1128">
        <v>0</v>
      </c>
      <c r="F1128">
        <v>0</v>
      </c>
      <c r="G1128">
        <v>0</v>
      </c>
      <c r="H1128" s="2">
        <f>H1127+$H$2*(Filter_Test[[#This Row],[debug'[0']]]-H1127)</f>
        <v>-6.8622536858411465E-3</v>
      </c>
    </row>
    <row r="1129" spans="1:8" x14ac:dyDescent="0.25">
      <c r="A1129">
        <v>2246</v>
      </c>
      <c r="B1129">
        <v>1</v>
      </c>
      <c r="C1129">
        <v>-1</v>
      </c>
      <c r="D1129">
        <v>0</v>
      </c>
      <c r="E1129">
        <v>0</v>
      </c>
      <c r="F1129">
        <v>0</v>
      </c>
      <c r="G1129">
        <v>0</v>
      </c>
      <c r="H1129" s="2">
        <f>H1128+$H$2*(Filter_Test[[#This Row],[debug'[0']]]-H1128)</f>
        <v>8.8032278094847885E-2</v>
      </c>
    </row>
    <row r="1130" spans="1:8" x14ac:dyDescent="0.25">
      <c r="A1130">
        <v>2248</v>
      </c>
      <c r="B1130">
        <v>-1</v>
      </c>
      <c r="C1130">
        <v>-1</v>
      </c>
      <c r="D1130">
        <v>0</v>
      </c>
      <c r="E1130">
        <v>0</v>
      </c>
      <c r="F1130">
        <v>0</v>
      </c>
      <c r="G1130">
        <v>0</v>
      </c>
      <c r="H1130" s="2">
        <f>H1129+$H$2*(Filter_Test[[#This Row],[debug'[0']]]-H1129)</f>
        <v>-1.4512348257092342E-2</v>
      </c>
    </row>
    <row r="1131" spans="1:8" x14ac:dyDescent="0.25">
      <c r="A1131">
        <v>2250</v>
      </c>
      <c r="B1131">
        <v>2</v>
      </c>
      <c r="C1131">
        <v>-2</v>
      </c>
      <c r="D1131">
        <v>0</v>
      </c>
      <c r="E1131">
        <v>0</v>
      </c>
      <c r="F1131">
        <v>0</v>
      </c>
      <c r="G1131">
        <v>0</v>
      </c>
      <c r="H1131" s="2">
        <f>H1130+$H$2*(Filter_Test[[#This Row],[debug'[0']]]-H1130)</f>
        <v>0.17535096755841978</v>
      </c>
    </row>
    <row r="1132" spans="1:8" x14ac:dyDescent="0.25">
      <c r="A1132">
        <v>2252</v>
      </c>
      <c r="B1132">
        <v>1</v>
      </c>
      <c r="C1132">
        <v>-1</v>
      </c>
      <c r="D1132">
        <v>0</v>
      </c>
      <c r="E1132">
        <v>0</v>
      </c>
      <c r="F1132">
        <v>0</v>
      </c>
      <c r="G1132">
        <v>0</v>
      </c>
      <c r="H1132" s="2">
        <f>H1131+$H$2*(Filter_Test[[#This Row],[debug'[0']]]-H1131)</f>
        <v>0.25307230782167178</v>
      </c>
    </row>
    <row r="1133" spans="1:8" x14ac:dyDescent="0.25">
      <c r="A1133">
        <v>2254</v>
      </c>
      <c r="B1133">
        <v>1</v>
      </c>
      <c r="C1133">
        <v>-1</v>
      </c>
      <c r="D1133">
        <v>0</v>
      </c>
      <c r="E1133">
        <v>0</v>
      </c>
      <c r="F1133">
        <v>0</v>
      </c>
      <c r="G1133">
        <v>0</v>
      </c>
      <c r="H1133" s="2">
        <f>H1132+$H$2*(Filter_Test[[#This Row],[debug'[0']]]-H1132)</f>
        <v>0.32346858433697823</v>
      </c>
    </row>
    <row r="1134" spans="1:8" x14ac:dyDescent="0.25">
      <c r="A1134">
        <v>2256</v>
      </c>
      <c r="B1134">
        <v>-1</v>
      </c>
      <c r="C1134">
        <v>0</v>
      </c>
      <c r="D1134">
        <v>0</v>
      </c>
      <c r="E1134">
        <v>0</v>
      </c>
      <c r="F1134">
        <v>0</v>
      </c>
      <c r="G1134">
        <v>0</v>
      </c>
      <c r="H1134" s="2">
        <f>H1133+$H$2*(Filter_Test[[#This Row],[debug'[0']]]-H1133)</f>
        <v>0.19873460888268019</v>
      </c>
    </row>
    <row r="1135" spans="1:8" x14ac:dyDescent="0.25">
      <c r="A1135">
        <v>2258</v>
      </c>
      <c r="B1135">
        <v>-1</v>
      </c>
      <c r="C1135">
        <v>0</v>
      </c>
      <c r="D1135">
        <v>0</v>
      </c>
      <c r="E1135">
        <v>0</v>
      </c>
      <c r="F1135">
        <v>0</v>
      </c>
      <c r="G1135">
        <v>0</v>
      </c>
      <c r="H1135" s="2">
        <f>H1134+$H$2*(Filter_Test[[#This Row],[debug'[0']]]-H1134)</f>
        <v>8.575653365659032E-2</v>
      </c>
    </row>
    <row r="1136" spans="1:8" x14ac:dyDescent="0.25">
      <c r="A1136">
        <v>2260</v>
      </c>
      <c r="B1136">
        <v>1</v>
      </c>
      <c r="C1136">
        <v>-1</v>
      </c>
      <c r="D1136">
        <v>-1</v>
      </c>
      <c r="E1136">
        <v>0</v>
      </c>
      <c r="F1136">
        <v>-1</v>
      </c>
      <c r="G1136">
        <v>0</v>
      </c>
      <c r="H1136" s="2">
        <f>H1135+$H$2*(Filter_Test[[#This Row],[debug'[0']]]-H1135)</f>
        <v>0.17192195038029801</v>
      </c>
    </row>
    <row r="1137" spans="1:8" x14ac:dyDescent="0.25">
      <c r="A1137">
        <v>2262</v>
      </c>
      <c r="B1137">
        <v>0</v>
      </c>
      <c r="C1137">
        <v>-1</v>
      </c>
      <c r="D1137">
        <v>0</v>
      </c>
      <c r="E1137">
        <v>0</v>
      </c>
      <c r="F1137">
        <v>-1</v>
      </c>
      <c r="G1137">
        <v>0</v>
      </c>
      <c r="H1137" s="2">
        <f>H1136+$H$2*(Filter_Test[[#This Row],[debug'[0']]]-H1136)</f>
        <v>0.15571868829113081</v>
      </c>
    </row>
    <row r="1138" spans="1:8" x14ac:dyDescent="0.25">
      <c r="A1138">
        <v>2264</v>
      </c>
      <c r="B1138">
        <v>-1</v>
      </c>
      <c r="C1138">
        <v>-1</v>
      </c>
      <c r="D1138">
        <v>0</v>
      </c>
      <c r="E1138">
        <v>0</v>
      </c>
      <c r="F1138">
        <v>-1</v>
      </c>
      <c r="G1138">
        <v>0</v>
      </c>
      <c r="H1138" s="2">
        <f>H1137+$H$2*(Filter_Test[[#This Row],[debug'[0']]]-H1137)</f>
        <v>4.6794768068575354E-2</v>
      </c>
    </row>
    <row r="1139" spans="1:8" x14ac:dyDescent="0.25">
      <c r="A1139">
        <v>2266</v>
      </c>
      <c r="B1139">
        <v>1</v>
      </c>
      <c r="C1139">
        <v>0</v>
      </c>
      <c r="D1139">
        <v>0</v>
      </c>
      <c r="E1139">
        <v>0</v>
      </c>
      <c r="F1139">
        <v>-1</v>
      </c>
      <c r="G1139">
        <v>0</v>
      </c>
      <c r="H1139" s="2">
        <f>H1138+$H$2*(Filter_Test[[#This Row],[debug'[0']]]-H1138)</f>
        <v>0.1366322446885489</v>
      </c>
    </row>
    <row r="1140" spans="1:8" x14ac:dyDescent="0.25">
      <c r="A1140">
        <v>2268</v>
      </c>
      <c r="B1140">
        <v>-2</v>
      </c>
      <c r="C1140">
        <v>1</v>
      </c>
      <c r="D1140">
        <v>0</v>
      </c>
      <c r="E1140">
        <v>0</v>
      </c>
      <c r="F1140">
        <v>0</v>
      </c>
      <c r="G1140">
        <v>0</v>
      </c>
      <c r="H1140" s="2">
        <f>H1139+$H$2*(Filter_Test[[#This Row],[debug'[0']]]-H1139)</f>
        <v>-6.4740600211549537E-2</v>
      </c>
    </row>
    <row r="1141" spans="1:8" x14ac:dyDescent="0.25">
      <c r="A1141">
        <v>2270</v>
      </c>
      <c r="B1141">
        <v>1</v>
      </c>
      <c r="C1141">
        <v>0</v>
      </c>
      <c r="D1141">
        <v>0</v>
      </c>
      <c r="E1141">
        <v>0</v>
      </c>
      <c r="F1141">
        <v>-1</v>
      </c>
      <c r="G1141">
        <v>0</v>
      </c>
      <c r="H1141" s="2">
        <f>H1140+$H$2*(Filter_Test[[#This Row],[debug'[0']]]-H1140)</f>
        <v>3.5608837216552197E-2</v>
      </c>
    </row>
    <row r="1142" spans="1:8" x14ac:dyDescent="0.25">
      <c r="A1142">
        <v>2272</v>
      </c>
      <c r="B1142">
        <v>-1</v>
      </c>
      <c r="C1142">
        <v>2</v>
      </c>
      <c r="D1142">
        <v>0</v>
      </c>
      <c r="E1142">
        <v>0</v>
      </c>
      <c r="F1142">
        <v>-1</v>
      </c>
      <c r="G1142">
        <v>0</v>
      </c>
      <c r="H1142" s="2">
        <f>H1141+$H$2*(Filter_Test[[#This Row],[debug'[0']]]-H1141)</f>
        <v>-6.1994996233213445E-2</v>
      </c>
    </row>
    <row r="1143" spans="1:8" x14ac:dyDescent="0.25">
      <c r="A1143">
        <v>2274</v>
      </c>
      <c r="B1143">
        <v>0</v>
      </c>
      <c r="C1143">
        <v>1</v>
      </c>
      <c r="D1143">
        <v>0</v>
      </c>
      <c r="E1143">
        <v>0</v>
      </c>
      <c r="F1143">
        <v>-1</v>
      </c>
      <c r="G1143">
        <v>0</v>
      </c>
      <c r="H1143" s="2">
        <f>H1142+$H$2*(Filter_Test[[#This Row],[debug'[0']]]-H1142)</f>
        <v>-5.6152105491445739E-2</v>
      </c>
    </row>
    <row r="1144" spans="1:8" x14ac:dyDescent="0.25">
      <c r="A1144">
        <v>2276</v>
      </c>
      <c r="B1144">
        <v>0</v>
      </c>
      <c r="C1144">
        <v>1</v>
      </c>
      <c r="D1144">
        <v>0</v>
      </c>
      <c r="E1144">
        <v>0</v>
      </c>
      <c r="F1144">
        <v>-1</v>
      </c>
      <c r="G1144">
        <v>0</v>
      </c>
      <c r="H1144" s="2">
        <f>H1143+$H$2*(Filter_Test[[#This Row],[debug'[0']]]-H1143)</f>
        <v>-5.0859894228579991E-2</v>
      </c>
    </row>
    <row r="1145" spans="1:8" x14ac:dyDescent="0.25">
      <c r="A1145">
        <v>2278</v>
      </c>
      <c r="B1145">
        <v>-2</v>
      </c>
      <c r="C1145">
        <v>1</v>
      </c>
      <c r="D1145">
        <v>0</v>
      </c>
      <c r="E1145">
        <v>0</v>
      </c>
      <c r="F1145">
        <v>0</v>
      </c>
      <c r="G1145">
        <v>0</v>
      </c>
      <c r="H1145" s="2">
        <f>H1144+$H$2*(Filter_Test[[#This Row],[debug'[0']]]-H1144)</f>
        <v>-0.23456202134184173</v>
      </c>
    </row>
    <row r="1146" spans="1:8" x14ac:dyDescent="0.25">
      <c r="A1146">
        <v>2280</v>
      </c>
      <c r="B1146">
        <v>0</v>
      </c>
      <c r="C1146">
        <v>1</v>
      </c>
      <c r="D1146">
        <v>0</v>
      </c>
      <c r="E1146">
        <v>0</v>
      </c>
      <c r="F1146">
        <v>0</v>
      </c>
      <c r="G1146">
        <v>0</v>
      </c>
      <c r="H1146" s="2">
        <f>H1145+$H$2*(Filter_Test[[#This Row],[debug'[0']]]-H1145)</f>
        <v>-0.21245507165008065</v>
      </c>
    </row>
    <row r="1147" spans="1:8" x14ac:dyDescent="0.25">
      <c r="A1147">
        <v>2282</v>
      </c>
      <c r="B1147">
        <v>-2</v>
      </c>
      <c r="C1147">
        <v>2</v>
      </c>
      <c r="D1147">
        <v>0</v>
      </c>
      <c r="E1147">
        <v>0</v>
      </c>
      <c r="F1147">
        <v>0</v>
      </c>
      <c r="G1147">
        <v>0</v>
      </c>
      <c r="H1147" s="2">
        <f>H1146+$H$2*(Filter_Test[[#This Row],[debug'[0']]]-H1146)</f>
        <v>-0.38092721209605462</v>
      </c>
    </row>
    <row r="1148" spans="1:8" x14ac:dyDescent="0.25">
      <c r="A1148">
        <v>2284</v>
      </c>
      <c r="B1148">
        <v>0</v>
      </c>
      <c r="C1148">
        <v>1</v>
      </c>
      <c r="D1148">
        <v>0</v>
      </c>
      <c r="E1148">
        <v>0</v>
      </c>
      <c r="F1148">
        <v>0</v>
      </c>
      <c r="G1148">
        <v>0</v>
      </c>
      <c r="H1148" s="2">
        <f>H1147+$H$2*(Filter_Test[[#This Row],[debug'[0']]]-H1147)</f>
        <v>-0.34502566816385244</v>
      </c>
    </row>
    <row r="1149" spans="1:8" x14ac:dyDescent="0.25">
      <c r="A1149">
        <v>2286</v>
      </c>
      <c r="B1149">
        <v>-1</v>
      </c>
      <c r="C1149">
        <v>2</v>
      </c>
      <c r="D1149">
        <v>0</v>
      </c>
      <c r="E1149">
        <v>0</v>
      </c>
      <c r="F1149">
        <v>0</v>
      </c>
      <c r="G1149">
        <v>0</v>
      </c>
      <c r="H1149" s="2">
        <f>H1148+$H$2*(Filter_Test[[#This Row],[debug'[0']]]-H1148)</f>
        <v>-0.40675554463944219</v>
      </c>
    </row>
    <row r="1150" spans="1:8" x14ac:dyDescent="0.25">
      <c r="A1150">
        <v>2288</v>
      </c>
      <c r="B1150">
        <v>1</v>
      </c>
      <c r="C1150">
        <v>1</v>
      </c>
      <c r="D1150">
        <v>0</v>
      </c>
      <c r="E1150">
        <v>0</v>
      </c>
      <c r="F1150">
        <v>0</v>
      </c>
      <c r="G1150">
        <v>0</v>
      </c>
      <c r="H1150" s="2">
        <f>H1149+$H$2*(Filter_Test[[#This Row],[debug'[0']]]-H1149)</f>
        <v>-0.2741719581063628</v>
      </c>
    </row>
    <row r="1151" spans="1:8" x14ac:dyDescent="0.25">
      <c r="A1151">
        <v>2290</v>
      </c>
      <c r="B1151">
        <v>-2</v>
      </c>
      <c r="C1151">
        <v>1</v>
      </c>
      <c r="D1151">
        <v>0</v>
      </c>
      <c r="E1151">
        <v>0</v>
      </c>
      <c r="F1151">
        <v>0</v>
      </c>
      <c r="G1151">
        <v>0</v>
      </c>
      <c r="H1151" s="2">
        <f>H1150+$H$2*(Filter_Test[[#This Row],[debug'[0']]]-H1150)</f>
        <v>-0.43682741903953204</v>
      </c>
    </row>
    <row r="1152" spans="1:8" x14ac:dyDescent="0.25">
      <c r="A1152">
        <v>2292</v>
      </c>
      <c r="B1152">
        <v>2</v>
      </c>
      <c r="C1152">
        <v>1</v>
      </c>
      <c r="D1152">
        <v>0</v>
      </c>
      <c r="E1152">
        <v>0</v>
      </c>
      <c r="F1152">
        <v>0</v>
      </c>
      <c r="G1152">
        <v>0</v>
      </c>
      <c r="H1152" s="2">
        <f>H1151+$H$2*(Filter_Test[[#This Row],[debug'[0']]]-H1151)</f>
        <v>-0.20716184550790895</v>
      </c>
    </row>
    <row r="1153" spans="1:8" x14ac:dyDescent="0.25">
      <c r="A1153">
        <v>2294</v>
      </c>
      <c r="B1153">
        <v>-1</v>
      </c>
      <c r="C1153">
        <v>1</v>
      </c>
      <c r="D1153">
        <v>0</v>
      </c>
      <c r="E1153">
        <v>0</v>
      </c>
      <c r="F1153">
        <v>0</v>
      </c>
      <c r="G1153">
        <v>0</v>
      </c>
      <c r="H1153" s="2">
        <f>H1152+$H$2*(Filter_Test[[#This Row],[debug'[0']]]-H1152)</f>
        <v>-0.28188508115705024</v>
      </c>
    </row>
    <row r="1154" spans="1:8" x14ac:dyDescent="0.25">
      <c r="A1154">
        <v>2296</v>
      </c>
      <c r="B1154">
        <v>1</v>
      </c>
      <c r="C1154">
        <v>0</v>
      </c>
      <c r="D1154">
        <v>0</v>
      </c>
      <c r="E1154">
        <v>0</v>
      </c>
      <c r="F1154">
        <v>0</v>
      </c>
      <c r="G1154">
        <v>0</v>
      </c>
      <c r="H1154" s="2">
        <f>H1153+$H$2*(Filter_Test[[#This Row],[debug'[0']]]-H1153)</f>
        <v>-0.1610702585457699</v>
      </c>
    </row>
    <row r="1155" spans="1:8" x14ac:dyDescent="0.25">
      <c r="A1155">
        <v>2298</v>
      </c>
      <c r="B1155">
        <v>0</v>
      </c>
      <c r="C1155">
        <v>1</v>
      </c>
      <c r="D1155">
        <v>1</v>
      </c>
      <c r="E1155">
        <v>0</v>
      </c>
      <c r="F1155">
        <v>0</v>
      </c>
      <c r="G1155">
        <v>0</v>
      </c>
      <c r="H1155" s="2">
        <f>H1154+$H$2*(Filter_Test[[#This Row],[debug'[0']]]-H1154)</f>
        <v>-0.14588974431699392</v>
      </c>
    </row>
    <row r="1156" spans="1:8" x14ac:dyDescent="0.25">
      <c r="A1156">
        <v>2300</v>
      </c>
      <c r="B1156">
        <v>1</v>
      </c>
      <c r="C1156">
        <v>0</v>
      </c>
      <c r="D1156">
        <v>1</v>
      </c>
      <c r="E1156">
        <v>0</v>
      </c>
      <c r="F1156">
        <v>0</v>
      </c>
      <c r="G1156">
        <v>0</v>
      </c>
      <c r="H1156" s="2">
        <f>H1155+$H$2*(Filter_Test[[#This Row],[debug'[0']]]-H1155)</f>
        <v>-3.7892180239889287E-2</v>
      </c>
    </row>
    <row r="1157" spans="1:8" x14ac:dyDescent="0.25">
      <c r="A1157">
        <v>2302</v>
      </c>
      <c r="B1157">
        <v>0</v>
      </c>
      <c r="C1157">
        <v>1</v>
      </c>
      <c r="D1157">
        <v>0</v>
      </c>
      <c r="E1157">
        <v>0</v>
      </c>
      <c r="F1157">
        <v>1</v>
      </c>
      <c r="G1157">
        <v>0</v>
      </c>
      <c r="H1157" s="2">
        <f>H1156+$H$2*(Filter_Test[[#This Row],[debug'[0']]]-H1156)</f>
        <v>-3.4320926387785194E-2</v>
      </c>
    </row>
    <row r="1158" spans="1:8" x14ac:dyDescent="0.25">
      <c r="A1158">
        <v>2304</v>
      </c>
      <c r="B1158">
        <v>2</v>
      </c>
      <c r="C1158">
        <v>0</v>
      </c>
      <c r="D1158">
        <v>1</v>
      </c>
      <c r="E1158">
        <v>0</v>
      </c>
      <c r="F1158">
        <v>1</v>
      </c>
      <c r="G1158">
        <v>0</v>
      </c>
      <c r="H1158" s="2">
        <f>H1157+$H$2*(Filter_Test[[#This Row],[debug'[0']]]-H1157)</f>
        <v>0.15740930393373026</v>
      </c>
    </row>
    <row r="1159" spans="1:8" x14ac:dyDescent="0.25">
      <c r="A1159">
        <v>2306</v>
      </c>
      <c r="B1159">
        <v>0</v>
      </c>
      <c r="C1159">
        <v>1</v>
      </c>
      <c r="D1159">
        <v>0</v>
      </c>
      <c r="E1159">
        <v>0</v>
      </c>
      <c r="F1159">
        <v>1</v>
      </c>
      <c r="G1159">
        <v>0</v>
      </c>
      <c r="H1159" s="2">
        <f>H1158+$H$2*(Filter_Test[[#This Row],[debug'[0']]]-H1158)</f>
        <v>0.14257382654838358</v>
      </c>
    </row>
    <row r="1160" spans="1:8" x14ac:dyDescent="0.25">
      <c r="A1160">
        <v>2308</v>
      </c>
      <c r="B1160">
        <v>0</v>
      </c>
      <c r="C1160">
        <v>1</v>
      </c>
      <c r="D1160">
        <v>0</v>
      </c>
      <c r="E1160">
        <v>0</v>
      </c>
      <c r="F1160">
        <v>1</v>
      </c>
      <c r="G1160">
        <v>0</v>
      </c>
      <c r="H1160" s="2">
        <f>H1159+$H$2*(Filter_Test[[#This Row],[debug'[0']]]-H1159)</f>
        <v>0.12913655996602597</v>
      </c>
    </row>
    <row r="1161" spans="1:8" x14ac:dyDescent="0.25">
      <c r="A1161">
        <v>2310</v>
      </c>
      <c r="B1161">
        <v>1</v>
      </c>
      <c r="C1161">
        <v>1</v>
      </c>
      <c r="D1161">
        <v>0</v>
      </c>
      <c r="E1161">
        <v>0</v>
      </c>
      <c r="F1161">
        <v>1</v>
      </c>
      <c r="G1161">
        <v>0</v>
      </c>
      <c r="H1161" s="2">
        <f>H1160+$H$2*(Filter_Test[[#This Row],[debug'[0']]]-H1160)</f>
        <v>0.21121350553074603</v>
      </c>
    </row>
    <row r="1162" spans="1:8" x14ac:dyDescent="0.25">
      <c r="A1162">
        <v>2312</v>
      </c>
      <c r="B1162">
        <v>-1</v>
      </c>
      <c r="C1162">
        <v>2</v>
      </c>
      <c r="D1162">
        <v>-1</v>
      </c>
      <c r="E1162">
        <v>0</v>
      </c>
      <c r="F1162">
        <v>1</v>
      </c>
      <c r="G1162">
        <v>0</v>
      </c>
      <c r="H1162" s="2">
        <f>H1161+$H$2*(Filter_Test[[#This Row],[debug'[0']]]-H1161)</f>
        <v>9.7059322003622078E-2</v>
      </c>
    </row>
    <row r="1163" spans="1:8" x14ac:dyDescent="0.25">
      <c r="A1163">
        <v>2314</v>
      </c>
      <c r="B1163">
        <v>1</v>
      </c>
      <c r="C1163">
        <v>1</v>
      </c>
      <c r="D1163">
        <v>0</v>
      </c>
      <c r="E1163">
        <v>0</v>
      </c>
      <c r="F1163">
        <v>1</v>
      </c>
      <c r="G1163">
        <v>0</v>
      </c>
      <c r="H1163" s="2">
        <f>H1162+$H$2*(Filter_Test[[#This Row],[debug'[0']]]-H1162)</f>
        <v>0.1821594760222463</v>
      </c>
    </row>
    <row r="1164" spans="1:8" x14ac:dyDescent="0.25">
      <c r="A1164">
        <v>2316</v>
      </c>
      <c r="B1164">
        <v>-1</v>
      </c>
      <c r="C1164">
        <v>2</v>
      </c>
      <c r="D1164">
        <v>-1</v>
      </c>
      <c r="E1164">
        <v>0</v>
      </c>
      <c r="F1164">
        <v>1</v>
      </c>
      <c r="G1164">
        <v>0</v>
      </c>
      <c r="H1164" s="2">
        <f>H1163+$H$2*(Filter_Test[[#This Row],[debug'[0']]]-H1163)</f>
        <v>7.0743570264954869E-2</v>
      </c>
    </row>
    <row r="1165" spans="1:8" x14ac:dyDescent="0.25">
      <c r="A1165">
        <v>2318</v>
      </c>
      <c r="B1165">
        <v>1</v>
      </c>
      <c r="C1165">
        <v>1</v>
      </c>
      <c r="D1165">
        <v>0</v>
      </c>
      <c r="E1165">
        <v>0</v>
      </c>
      <c r="F1165">
        <v>1</v>
      </c>
      <c r="G1165">
        <v>0</v>
      </c>
      <c r="H1165" s="2">
        <f>H1164+$H$2*(Filter_Test[[#This Row],[debug'[0']]]-H1164)</f>
        <v>0.15832392545365581</v>
      </c>
    </row>
    <row r="1166" spans="1:8" x14ac:dyDescent="0.25">
      <c r="A1166">
        <v>2320</v>
      </c>
      <c r="B1166">
        <v>0</v>
      </c>
      <c r="C1166">
        <v>1</v>
      </c>
      <c r="D1166">
        <v>0</v>
      </c>
      <c r="E1166">
        <v>0</v>
      </c>
      <c r="F1166">
        <v>1</v>
      </c>
      <c r="G1166">
        <v>0</v>
      </c>
      <c r="H1166" s="2">
        <f>H1165+$H$2*(Filter_Test[[#This Row],[debug'[0']]]-H1165)</f>
        <v>0.14340224702087473</v>
      </c>
    </row>
    <row r="1167" spans="1:8" x14ac:dyDescent="0.25">
      <c r="A1167">
        <v>2322</v>
      </c>
      <c r="B1167">
        <v>0</v>
      </c>
      <c r="C1167">
        <v>1</v>
      </c>
      <c r="D1167">
        <v>0</v>
      </c>
      <c r="E1167">
        <v>0</v>
      </c>
      <c r="F1167">
        <v>1</v>
      </c>
      <c r="G1167">
        <v>0</v>
      </c>
      <c r="H1167" s="2">
        <f>H1166+$H$2*(Filter_Test[[#This Row],[debug'[0']]]-H1166)</f>
        <v>0.12988690364840327</v>
      </c>
    </row>
    <row r="1168" spans="1:8" x14ac:dyDescent="0.25">
      <c r="A1168">
        <v>2324</v>
      </c>
      <c r="B1168">
        <v>1</v>
      </c>
      <c r="C1168">
        <v>0</v>
      </c>
      <c r="D1168">
        <v>0</v>
      </c>
      <c r="E1168">
        <v>0</v>
      </c>
      <c r="F1168">
        <v>1</v>
      </c>
      <c r="G1168">
        <v>0</v>
      </c>
      <c r="H1168" s="2">
        <f>H1167+$H$2*(Filter_Test[[#This Row],[debug'[0']]]-H1167)</f>
        <v>0.2118931309871166</v>
      </c>
    </row>
    <row r="1169" spans="1:8" x14ac:dyDescent="0.25">
      <c r="A1169">
        <v>2326</v>
      </c>
      <c r="B1169">
        <v>1</v>
      </c>
      <c r="C1169">
        <v>0</v>
      </c>
      <c r="D1169">
        <v>0</v>
      </c>
      <c r="E1169">
        <v>0</v>
      </c>
      <c r="F1169">
        <v>1</v>
      </c>
      <c r="G1169">
        <v>0</v>
      </c>
      <c r="H1169" s="2">
        <f>H1168+$H$2*(Filter_Test[[#This Row],[debug'[0']]]-H1168)</f>
        <v>0.28617045348515241</v>
      </c>
    </row>
    <row r="1170" spans="1:8" x14ac:dyDescent="0.25">
      <c r="A1170">
        <v>2328</v>
      </c>
      <c r="B1170">
        <v>-1</v>
      </c>
      <c r="C1170">
        <v>-1</v>
      </c>
      <c r="D1170">
        <v>0</v>
      </c>
      <c r="E1170">
        <v>0</v>
      </c>
      <c r="F1170">
        <v>1</v>
      </c>
      <c r="G1170">
        <v>0</v>
      </c>
      <c r="H1170" s="2">
        <f>H1169+$H$2*(Filter_Test[[#This Row],[debug'[0']]]-H1169)</f>
        <v>0.16495174404715618</v>
      </c>
    </row>
    <row r="1171" spans="1:8" x14ac:dyDescent="0.25">
      <c r="A1171">
        <v>2330</v>
      </c>
      <c r="B1171">
        <v>-2</v>
      </c>
      <c r="C1171">
        <v>-1</v>
      </c>
      <c r="D1171">
        <v>0</v>
      </c>
      <c r="E1171">
        <v>0</v>
      </c>
      <c r="F1171">
        <v>1</v>
      </c>
      <c r="G1171">
        <v>0</v>
      </c>
      <c r="H1171" s="2">
        <f>H1170+$H$2*(Filter_Test[[#This Row],[debug'[0']]]-H1170)</f>
        <v>-3.9090150787092492E-2</v>
      </c>
    </row>
    <row r="1172" spans="1:8" x14ac:dyDescent="0.25">
      <c r="A1172">
        <v>2332</v>
      </c>
      <c r="B1172">
        <v>-1</v>
      </c>
      <c r="C1172">
        <v>-1</v>
      </c>
      <c r="D1172">
        <v>1</v>
      </c>
      <c r="E1172">
        <v>0</v>
      </c>
      <c r="F1172">
        <v>1</v>
      </c>
      <c r="G1172">
        <v>0</v>
      </c>
      <c r="H1172" s="2">
        <f>H1171+$H$2*(Filter_Test[[#This Row],[debug'[0']]]-H1171)</f>
        <v>-0.12965377047857288</v>
      </c>
    </row>
    <row r="1173" spans="1:8" x14ac:dyDescent="0.25">
      <c r="A1173">
        <v>2334</v>
      </c>
      <c r="B1173">
        <v>2</v>
      </c>
      <c r="C1173">
        <v>-2</v>
      </c>
      <c r="D1173">
        <v>1</v>
      </c>
      <c r="E1173">
        <v>0</v>
      </c>
      <c r="F1173">
        <v>1</v>
      </c>
      <c r="G1173">
        <v>0</v>
      </c>
      <c r="H1173" s="2">
        <f>H1172+$H$2*(Filter_Test[[#This Row],[debug'[0']]]-H1172)</f>
        <v>7.1061368722185742E-2</v>
      </c>
    </row>
    <row r="1174" spans="1:8" x14ac:dyDescent="0.25">
      <c r="A1174">
        <v>2336</v>
      </c>
      <c r="B1174">
        <v>1</v>
      </c>
      <c r="C1174">
        <v>-2</v>
      </c>
      <c r="D1174">
        <v>0</v>
      </c>
      <c r="E1174">
        <v>0</v>
      </c>
      <c r="F1174">
        <v>1</v>
      </c>
      <c r="G1174">
        <v>0</v>
      </c>
      <c r="H1174" s="2">
        <f>H1173+$H$2*(Filter_Test[[#This Row],[debug'[0']]]-H1173)</f>
        <v>0.15861177211192989</v>
      </c>
    </row>
    <row r="1175" spans="1:8" x14ac:dyDescent="0.25">
      <c r="A1175">
        <v>2338</v>
      </c>
      <c r="B1175">
        <v>1</v>
      </c>
      <c r="C1175">
        <v>-1</v>
      </c>
      <c r="D1175">
        <v>0</v>
      </c>
      <c r="E1175">
        <v>0</v>
      </c>
      <c r="F1175">
        <v>1</v>
      </c>
      <c r="G1175">
        <v>0</v>
      </c>
      <c r="H1175" s="2">
        <f>H1174+$H$2*(Filter_Test[[#This Row],[debug'[0']]]-H1174)</f>
        <v>0.23791074437843276</v>
      </c>
    </row>
    <row r="1176" spans="1:8" x14ac:dyDescent="0.25">
      <c r="A1176">
        <v>2340</v>
      </c>
      <c r="B1176">
        <v>0</v>
      </c>
      <c r="C1176">
        <v>-1</v>
      </c>
      <c r="D1176">
        <v>0</v>
      </c>
      <c r="E1176">
        <v>0</v>
      </c>
      <c r="F1176">
        <v>1</v>
      </c>
      <c r="G1176">
        <v>0</v>
      </c>
      <c r="H1176" s="2">
        <f>H1175+$H$2*(Filter_Test[[#This Row],[debug'[0']]]-H1175)</f>
        <v>0.21548818497595185</v>
      </c>
    </row>
    <row r="1177" spans="1:8" x14ac:dyDescent="0.25">
      <c r="A1177">
        <v>2342</v>
      </c>
      <c r="B1177">
        <v>0</v>
      </c>
      <c r="C1177">
        <v>0</v>
      </c>
      <c r="D1177">
        <v>-1</v>
      </c>
      <c r="E1177">
        <v>0</v>
      </c>
      <c r="F1177">
        <v>0</v>
      </c>
      <c r="G1177">
        <v>0</v>
      </c>
      <c r="H1177" s="2">
        <f>H1176+$H$2*(Filter_Test[[#This Row],[debug'[0']]]-H1176)</f>
        <v>0.19517890201027638</v>
      </c>
    </row>
    <row r="1178" spans="1:8" x14ac:dyDescent="0.25">
      <c r="A1178">
        <v>2344</v>
      </c>
      <c r="B1178">
        <v>1</v>
      </c>
      <c r="C1178">
        <v>-1</v>
      </c>
      <c r="D1178">
        <v>0</v>
      </c>
      <c r="E1178">
        <v>0</v>
      </c>
      <c r="F1178">
        <v>0</v>
      </c>
      <c r="G1178">
        <v>0</v>
      </c>
      <c r="H1178" s="2">
        <f>H1177+$H$2*(Filter_Test[[#This Row],[debug'[0']]]-H1177)</f>
        <v>0.27103150347723398</v>
      </c>
    </row>
    <row r="1179" spans="1:8" x14ac:dyDescent="0.25">
      <c r="A1179">
        <v>2346</v>
      </c>
      <c r="B1179">
        <v>-1</v>
      </c>
      <c r="C1179">
        <v>0</v>
      </c>
      <c r="D1179">
        <v>0</v>
      </c>
      <c r="E1179">
        <v>0</v>
      </c>
      <c r="F1179">
        <v>0</v>
      </c>
      <c r="G1179">
        <v>0</v>
      </c>
      <c r="H1179" s="2">
        <f>H1178+$H$2*(Filter_Test[[#This Row],[debug'[0']]]-H1178)</f>
        <v>0.15123960646307594</v>
      </c>
    </row>
    <row r="1180" spans="1:8" x14ac:dyDescent="0.25">
      <c r="A1180">
        <v>2348</v>
      </c>
      <c r="B1180">
        <v>1</v>
      </c>
      <c r="C1180">
        <v>-1</v>
      </c>
      <c r="D1180">
        <v>0</v>
      </c>
      <c r="E1180">
        <v>0</v>
      </c>
      <c r="F1180">
        <v>0</v>
      </c>
      <c r="G1180">
        <v>0</v>
      </c>
      <c r="H1180" s="2">
        <f>H1179+$H$2*(Filter_Test[[#This Row],[debug'[0']]]-H1179)</f>
        <v>0.23123338897288342</v>
      </c>
    </row>
    <row r="1181" spans="1:8" x14ac:dyDescent="0.25">
      <c r="A1181">
        <v>2350</v>
      </c>
      <c r="B1181">
        <v>-1</v>
      </c>
      <c r="C1181">
        <v>0</v>
      </c>
      <c r="D1181">
        <v>0</v>
      </c>
      <c r="E1181">
        <v>0</v>
      </c>
      <c r="F1181">
        <v>0</v>
      </c>
      <c r="G1181">
        <v>0</v>
      </c>
      <c r="H1181" s="2">
        <f>H1180+$H$2*(Filter_Test[[#This Row],[debug'[0']]]-H1180)</f>
        <v>0.11519237588333318</v>
      </c>
    </row>
    <row r="1182" spans="1:8" x14ac:dyDescent="0.25">
      <c r="A1182">
        <v>2352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0</v>
      </c>
      <c r="H1182" s="2">
        <f>H1181+$H$2*(Filter_Test[[#This Row],[debug'[0']]]-H1181)</f>
        <v>0.10433575022859418</v>
      </c>
    </row>
    <row r="1183" spans="1:8" x14ac:dyDescent="0.25">
      <c r="A1183">
        <v>2354</v>
      </c>
      <c r="B1183">
        <v>0</v>
      </c>
      <c r="C1183">
        <v>0</v>
      </c>
      <c r="D1183">
        <v>0</v>
      </c>
      <c r="E1183">
        <v>0</v>
      </c>
      <c r="F1183">
        <v>0</v>
      </c>
      <c r="G1183">
        <v>0</v>
      </c>
      <c r="H1183" s="2">
        <f>H1182+$H$2*(Filter_Test[[#This Row],[debug'[0']]]-H1182)</f>
        <v>9.450233743584624E-2</v>
      </c>
    </row>
    <row r="1184" spans="1:8" x14ac:dyDescent="0.25">
      <c r="A1184">
        <v>2356</v>
      </c>
      <c r="B1184">
        <v>-1</v>
      </c>
      <c r="C1184">
        <v>0</v>
      </c>
      <c r="D1184">
        <v>0</v>
      </c>
      <c r="E1184">
        <v>0</v>
      </c>
      <c r="F1184">
        <v>0</v>
      </c>
      <c r="G1184">
        <v>0</v>
      </c>
      <c r="H1184" s="2">
        <f>H1183+$H$2*(Filter_Test[[#This Row],[debug'[0']]]-H1183)</f>
        <v>-8.6520776429130919E-3</v>
      </c>
    </row>
    <row r="1185" spans="1:8" x14ac:dyDescent="0.25">
      <c r="A1185">
        <v>2358</v>
      </c>
      <c r="B1185">
        <v>2</v>
      </c>
      <c r="C1185">
        <v>-1</v>
      </c>
      <c r="D1185">
        <v>0</v>
      </c>
      <c r="E1185">
        <v>0</v>
      </c>
      <c r="F1185">
        <v>0</v>
      </c>
      <c r="G1185">
        <v>0</v>
      </c>
      <c r="H1185" s="2">
        <f>H1184+$H$2*(Filter_Test[[#This Row],[debug'[0']]]-H1184)</f>
        <v>0.18065892067931241</v>
      </c>
    </row>
    <row r="1186" spans="1:8" x14ac:dyDescent="0.25">
      <c r="A1186">
        <v>2360</v>
      </c>
      <c r="B1186">
        <v>0</v>
      </c>
      <c r="C1186">
        <v>-1</v>
      </c>
      <c r="D1186">
        <v>0</v>
      </c>
      <c r="E1186">
        <v>0</v>
      </c>
      <c r="F1186">
        <v>0</v>
      </c>
      <c r="G1186">
        <v>0</v>
      </c>
      <c r="H1186" s="2">
        <f>H1185+$H$2*(Filter_Test[[#This Row],[debug'[0']]]-H1185)</f>
        <v>0.16363221853896476</v>
      </c>
    </row>
    <row r="1187" spans="1:8" x14ac:dyDescent="0.25">
      <c r="A1187">
        <v>2362</v>
      </c>
      <c r="B1187">
        <v>0</v>
      </c>
      <c r="C1187">
        <v>-1</v>
      </c>
      <c r="D1187">
        <v>0</v>
      </c>
      <c r="E1187">
        <v>0</v>
      </c>
      <c r="F1187">
        <v>0</v>
      </c>
      <c r="G1187">
        <v>0</v>
      </c>
      <c r="H1187" s="2">
        <f>H1186+$H$2*(Filter_Test[[#This Row],[debug'[0']]]-H1186)</f>
        <v>0.14821024526938642</v>
      </c>
    </row>
    <row r="1188" spans="1:8" x14ac:dyDescent="0.25">
      <c r="A1188">
        <v>2364</v>
      </c>
      <c r="B1188">
        <v>0</v>
      </c>
      <c r="C1188">
        <v>-1</v>
      </c>
      <c r="D1188">
        <v>0</v>
      </c>
      <c r="E1188">
        <v>0</v>
      </c>
      <c r="F1188">
        <v>0</v>
      </c>
      <c r="G1188">
        <v>0</v>
      </c>
      <c r="H1188" s="2">
        <f>H1187+$H$2*(Filter_Test[[#This Row],[debug'[0']]]-H1187)</f>
        <v>0.13424175873763505</v>
      </c>
    </row>
    <row r="1189" spans="1:8" x14ac:dyDescent="0.25">
      <c r="A1189">
        <v>2366</v>
      </c>
      <c r="B1189">
        <v>1</v>
      </c>
      <c r="C1189">
        <v>-1</v>
      </c>
      <c r="D1189">
        <v>0</v>
      </c>
      <c r="E1189">
        <v>0</v>
      </c>
      <c r="F1189">
        <v>0</v>
      </c>
      <c r="G1189">
        <v>0</v>
      </c>
      <c r="H1189" s="2">
        <f>H1188+$H$2*(Filter_Test[[#This Row],[debug'[0']]]-H1188)</f>
        <v>0.21583755065367502</v>
      </c>
    </row>
    <row r="1190" spans="1:8" x14ac:dyDescent="0.25">
      <c r="A1190">
        <v>2368</v>
      </c>
      <c r="B1190">
        <v>2</v>
      </c>
      <c r="C1190">
        <v>-1</v>
      </c>
      <c r="D1190">
        <v>0</v>
      </c>
      <c r="E1190">
        <v>0</v>
      </c>
      <c r="F1190">
        <v>0</v>
      </c>
      <c r="G1190">
        <v>0</v>
      </c>
      <c r="H1190" s="2">
        <f>H1189+$H$2*(Filter_Test[[#This Row],[debug'[0']]]-H1189)</f>
        <v>0.38399089996399061</v>
      </c>
    </row>
    <row r="1191" spans="1:8" x14ac:dyDescent="0.25">
      <c r="A1191">
        <v>2370</v>
      </c>
      <c r="B1191">
        <v>0</v>
      </c>
      <c r="C1191">
        <v>0</v>
      </c>
      <c r="D1191">
        <v>0</v>
      </c>
      <c r="E1191">
        <v>0</v>
      </c>
      <c r="F1191">
        <v>0</v>
      </c>
      <c r="G1191">
        <v>0</v>
      </c>
      <c r="H1191" s="2">
        <f>H1190+$H$2*(Filter_Test[[#This Row],[debug'[0']]]-H1190)</f>
        <v>0.34780061025282444</v>
      </c>
    </row>
    <row r="1192" spans="1:8" x14ac:dyDescent="0.25">
      <c r="A1192">
        <v>2372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0</v>
      </c>
      <c r="H1192" s="2">
        <f>H1191+$H$2*(Filter_Test[[#This Row],[debug'[0']]]-H1191)</f>
        <v>0.31502117499029481</v>
      </c>
    </row>
    <row r="1193" spans="1:8" x14ac:dyDescent="0.25">
      <c r="A1193">
        <v>2374</v>
      </c>
      <c r="B1193">
        <v>0</v>
      </c>
      <c r="C1193">
        <v>1</v>
      </c>
      <c r="D1193">
        <v>0</v>
      </c>
      <c r="E1193">
        <v>0</v>
      </c>
      <c r="F1193">
        <v>0</v>
      </c>
      <c r="G1193">
        <v>0</v>
      </c>
      <c r="H1193" s="2">
        <f>H1192+$H$2*(Filter_Test[[#This Row],[debug'[0']]]-H1192)</f>
        <v>0.28533112871805277</v>
      </c>
    </row>
    <row r="1194" spans="1:8" x14ac:dyDescent="0.25">
      <c r="A1194">
        <v>2376</v>
      </c>
      <c r="B1194">
        <v>-1</v>
      </c>
      <c r="C1194">
        <v>2</v>
      </c>
      <c r="D1194">
        <v>0</v>
      </c>
      <c r="E1194">
        <v>0</v>
      </c>
      <c r="F1194">
        <v>0</v>
      </c>
      <c r="G1194">
        <v>0</v>
      </c>
      <c r="H1194" s="2">
        <f>H1193+$H$2*(Filter_Test[[#This Row],[debug'[0']]]-H1193)</f>
        <v>0.16419152377572543</v>
      </c>
    </row>
    <row r="1195" spans="1:8" x14ac:dyDescent="0.25">
      <c r="A1195">
        <v>2378</v>
      </c>
      <c r="B1195">
        <v>0</v>
      </c>
      <c r="C1195">
        <v>1</v>
      </c>
      <c r="D1195">
        <v>0</v>
      </c>
      <c r="E1195">
        <v>0</v>
      </c>
      <c r="F1195">
        <v>0</v>
      </c>
      <c r="G1195">
        <v>0</v>
      </c>
      <c r="H1195" s="2">
        <f>H1194+$H$2*(Filter_Test[[#This Row],[debug'[0']]]-H1194)</f>
        <v>0.14871683722945944</v>
      </c>
    </row>
    <row r="1196" spans="1:8" x14ac:dyDescent="0.25">
      <c r="A1196">
        <v>2380</v>
      </c>
      <c r="B1196">
        <v>-1</v>
      </c>
      <c r="C1196">
        <v>2</v>
      </c>
      <c r="D1196">
        <v>0</v>
      </c>
      <c r="E1196">
        <v>0</v>
      </c>
      <c r="F1196">
        <v>0</v>
      </c>
      <c r="G1196">
        <v>0</v>
      </c>
      <c r="H1196" s="2">
        <f>H1195+$H$2*(Filter_Test[[#This Row],[debug'[0']]]-H1195)</f>
        <v>4.0452825922610292E-2</v>
      </c>
    </row>
    <row r="1197" spans="1:8" x14ac:dyDescent="0.25">
      <c r="A1197">
        <v>2382</v>
      </c>
      <c r="B1197">
        <v>0</v>
      </c>
      <c r="C1197">
        <v>1</v>
      </c>
      <c r="D1197">
        <v>0</v>
      </c>
      <c r="E1197">
        <v>0</v>
      </c>
      <c r="F1197">
        <v>0</v>
      </c>
      <c r="G1197">
        <v>0</v>
      </c>
      <c r="H1197" s="2">
        <f>H1196+$H$2*(Filter_Test[[#This Row],[debug'[0']]]-H1196)</f>
        <v>3.6640236900547712E-2</v>
      </c>
    </row>
    <row r="1198" spans="1:8" x14ac:dyDescent="0.25">
      <c r="A1198">
        <v>2384</v>
      </c>
      <c r="B1198">
        <v>-2</v>
      </c>
      <c r="C1198">
        <v>1</v>
      </c>
      <c r="D1198">
        <v>0</v>
      </c>
      <c r="E1198">
        <v>0</v>
      </c>
      <c r="F1198">
        <v>0</v>
      </c>
      <c r="G1198">
        <v>0</v>
      </c>
      <c r="H1198" s="2">
        <f>H1197+$H$2*(Filter_Test[[#This Row],[debug'[0']]]-H1197)</f>
        <v>-0.15530858328701638</v>
      </c>
    </row>
    <row r="1199" spans="1:8" x14ac:dyDescent="0.25">
      <c r="A1199">
        <v>2386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 s="2">
        <f>H1198+$H$2*(Filter_Test[[#This Row],[debug'[0']]]-H1198)</f>
        <v>-0.14067109415819851</v>
      </c>
    </row>
    <row r="1200" spans="1:8" x14ac:dyDescent="0.25">
      <c r="A1200">
        <v>2388</v>
      </c>
      <c r="B1200">
        <v>1</v>
      </c>
      <c r="C1200">
        <v>0</v>
      </c>
      <c r="D1200">
        <v>0</v>
      </c>
      <c r="E1200">
        <v>0</v>
      </c>
      <c r="F1200">
        <v>0</v>
      </c>
      <c r="G1200">
        <v>0</v>
      </c>
      <c r="H1200" s="2">
        <f>H1199+$H$2*(Filter_Test[[#This Row],[debug'[0']]]-H1199)</f>
        <v>-3.3165376271109673E-2</v>
      </c>
    </row>
    <row r="1201" spans="1:8" x14ac:dyDescent="0.25">
      <c r="A1201">
        <v>2390</v>
      </c>
      <c r="B1201">
        <v>-1</v>
      </c>
      <c r="C1201">
        <v>0</v>
      </c>
      <c r="D1201">
        <v>0</v>
      </c>
      <c r="E1201">
        <v>0</v>
      </c>
      <c r="F1201">
        <v>0</v>
      </c>
      <c r="G1201">
        <v>0</v>
      </c>
      <c r="H1201" s="2">
        <f>H1200+$H$2*(Filter_Test[[#This Row],[debug'[0']]]-H1200)</f>
        <v>-0.12428739280539768</v>
      </c>
    </row>
    <row r="1202" spans="1:8" x14ac:dyDescent="0.25">
      <c r="A1202">
        <v>2392</v>
      </c>
      <c r="B1202">
        <v>2</v>
      </c>
      <c r="C1202">
        <v>0</v>
      </c>
      <c r="D1202">
        <v>0</v>
      </c>
      <c r="E1202">
        <v>0</v>
      </c>
      <c r="F1202">
        <v>0</v>
      </c>
      <c r="G1202">
        <v>0</v>
      </c>
      <c r="H1202" s="2">
        <f>H1201+$H$2*(Filter_Test[[#This Row],[debug'[0']]]-H1201)</f>
        <v>7.5921977215127903E-2</v>
      </c>
    </row>
    <row r="1203" spans="1:8" x14ac:dyDescent="0.25">
      <c r="A1203">
        <v>2394</v>
      </c>
      <c r="B1203">
        <v>-1</v>
      </c>
      <c r="C1203">
        <v>1</v>
      </c>
      <c r="D1203">
        <v>0</v>
      </c>
      <c r="E1203">
        <v>0</v>
      </c>
      <c r="F1203">
        <v>0</v>
      </c>
      <c r="G1203">
        <v>0</v>
      </c>
      <c r="H1203" s="2">
        <f>H1202+$H$2*(Filter_Test[[#This Row],[debug'[0']]]-H1202)</f>
        <v>-2.5481280168517598E-2</v>
      </c>
    </row>
    <row r="1204" spans="1:8" x14ac:dyDescent="0.25">
      <c r="A1204">
        <v>2396</v>
      </c>
      <c r="B1204">
        <v>1</v>
      </c>
      <c r="C1204">
        <v>0</v>
      </c>
      <c r="D1204">
        <v>0</v>
      </c>
      <c r="E1204">
        <v>0</v>
      </c>
      <c r="F1204">
        <v>0</v>
      </c>
      <c r="G1204">
        <v>0</v>
      </c>
      <c r="H1204" s="2">
        <f>H1203+$H$2*(Filter_Test[[#This Row],[debug'[0']]]-H1203)</f>
        <v>7.1168053516620533E-2</v>
      </c>
    </row>
    <row r="1205" spans="1:8" x14ac:dyDescent="0.25">
      <c r="A1205">
        <v>2398</v>
      </c>
      <c r="B1205">
        <v>0</v>
      </c>
      <c r="C1205">
        <v>-1</v>
      </c>
      <c r="D1205">
        <v>0</v>
      </c>
      <c r="E1205">
        <v>0</v>
      </c>
      <c r="F1205">
        <v>0</v>
      </c>
      <c r="G1205">
        <v>0</v>
      </c>
      <c r="H1205" s="2">
        <f>H1204+$H$2*(Filter_Test[[#This Row],[debug'[0']]]-H1204)</f>
        <v>6.4460622493677525E-2</v>
      </c>
    </row>
    <row r="1206" spans="1:8" x14ac:dyDescent="0.25">
      <c r="A1206">
        <v>2400</v>
      </c>
      <c r="B1206">
        <v>1</v>
      </c>
      <c r="C1206">
        <v>0</v>
      </c>
      <c r="D1206">
        <v>0</v>
      </c>
      <c r="E1206">
        <v>0</v>
      </c>
      <c r="F1206">
        <v>0</v>
      </c>
      <c r="G1206">
        <v>0</v>
      </c>
      <c r="H1206" s="2">
        <f>H1205+$H$2*(Filter_Test[[#This Row],[debug'[0']]]-H1205)</f>
        <v>0.15263313155921243</v>
      </c>
    </row>
    <row r="1207" spans="1:8" x14ac:dyDescent="0.25">
      <c r="A1207">
        <v>2402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 s="2">
        <f>H1206+$H$2*(Filter_Test[[#This Row],[debug'[0']]]-H1206)</f>
        <v>0.13824779781518765</v>
      </c>
    </row>
    <row r="1208" spans="1:8" x14ac:dyDescent="0.25">
      <c r="A1208">
        <v>2404</v>
      </c>
      <c r="B1208">
        <v>-1</v>
      </c>
      <c r="C1208">
        <v>1</v>
      </c>
      <c r="D1208">
        <v>0</v>
      </c>
      <c r="E1208">
        <v>0</v>
      </c>
      <c r="F1208">
        <v>0</v>
      </c>
      <c r="G1208">
        <v>0</v>
      </c>
      <c r="H1208" s="2">
        <f>H1207+$H$2*(Filter_Test[[#This Row],[debug'[0']]]-H1207)</f>
        <v>3.0970470227759034E-2</v>
      </c>
    </row>
    <row r="1209" spans="1:8" x14ac:dyDescent="0.25">
      <c r="A1209">
        <v>2406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  <c r="H1209" s="2">
        <f>H1208+$H$2*(Filter_Test[[#This Row],[debug'[0']]]-H1208)</f>
        <v>2.805157217538656E-2</v>
      </c>
    </row>
    <row r="1210" spans="1:8" x14ac:dyDescent="0.25">
      <c r="A1210">
        <v>2408</v>
      </c>
      <c r="B1210">
        <v>1</v>
      </c>
      <c r="C1210">
        <v>0</v>
      </c>
      <c r="D1210">
        <v>0</v>
      </c>
      <c r="E1210">
        <v>0</v>
      </c>
      <c r="F1210">
        <v>0</v>
      </c>
      <c r="G1210">
        <v>0</v>
      </c>
      <c r="H1210" s="2">
        <f>H1209+$H$2*(Filter_Test[[#This Row],[debug'[0']]]-H1209)</f>
        <v>0.11965555339104521</v>
      </c>
    </row>
    <row r="1211" spans="1:8" x14ac:dyDescent="0.25">
      <c r="A1211">
        <v>2410</v>
      </c>
      <c r="B1211">
        <v>-1</v>
      </c>
      <c r="C1211">
        <v>0</v>
      </c>
      <c r="D1211">
        <v>0</v>
      </c>
      <c r="E1211">
        <v>0</v>
      </c>
      <c r="F1211">
        <v>0</v>
      </c>
      <c r="G1211">
        <v>0</v>
      </c>
      <c r="H1211" s="2">
        <f>H1210+$H$2*(Filter_Test[[#This Row],[debug'[0']]]-H1210)</f>
        <v>1.4130503558515542E-2</v>
      </c>
    </row>
    <row r="1212" spans="1:8" x14ac:dyDescent="0.25">
      <c r="A1212">
        <v>2412</v>
      </c>
      <c r="B1212">
        <v>1</v>
      </c>
      <c r="C1212">
        <v>0</v>
      </c>
      <c r="D1212">
        <v>0</v>
      </c>
      <c r="E1212">
        <v>0</v>
      </c>
      <c r="F1212">
        <v>0</v>
      </c>
      <c r="G1212">
        <v>0</v>
      </c>
      <c r="H1212" s="2">
        <f>H1211+$H$2*(Filter_Test[[#This Row],[debug'[0']]]-H1211)</f>
        <v>0.10704651458108062</v>
      </c>
    </row>
    <row r="1213" spans="1:8" x14ac:dyDescent="0.25">
      <c r="A1213">
        <v>2414</v>
      </c>
      <c r="B1213">
        <v>-1</v>
      </c>
      <c r="C1213">
        <v>0</v>
      </c>
      <c r="D1213">
        <v>0</v>
      </c>
      <c r="E1213">
        <v>0</v>
      </c>
      <c r="F1213">
        <v>0</v>
      </c>
      <c r="G1213">
        <v>0</v>
      </c>
      <c r="H1213" s="2">
        <f>H1212+$H$2*(Filter_Test[[#This Row],[debug'[0']]]-H1212)</f>
        <v>2.7098386593773643E-3</v>
      </c>
    </row>
    <row r="1214" spans="1:8" x14ac:dyDescent="0.25">
      <c r="A1214">
        <v>2416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 s="2">
        <f>H1213+$H$2*(Filter_Test[[#This Row],[debug'[0']]]-H1213)</f>
        <v>2.4544423826359579E-3</v>
      </c>
    </row>
    <row r="1215" spans="1:8" x14ac:dyDescent="0.25">
      <c r="A1215">
        <v>2418</v>
      </c>
      <c r="B1215">
        <v>-1</v>
      </c>
      <c r="C1215">
        <v>0</v>
      </c>
      <c r="D1215">
        <v>0</v>
      </c>
      <c r="E1215">
        <v>0</v>
      </c>
      <c r="F1215">
        <v>0</v>
      </c>
      <c r="G1215">
        <v>0</v>
      </c>
      <c r="H1215" s="2">
        <f>H1214+$H$2*(Filter_Test[[#This Row],[debug'[0']]]-H1214)</f>
        <v>-9.2024662969796306E-2</v>
      </c>
    </row>
    <row r="1216" spans="1:8" x14ac:dyDescent="0.25">
      <c r="A1216">
        <v>2420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0</v>
      </c>
      <c r="H1216" s="2">
        <f>H1215+$H$2*(Filter_Test[[#This Row],[debug'[0']]]-H1215)</f>
        <v>-8.3351542815746638E-2</v>
      </c>
    </row>
    <row r="1217" spans="1:8" x14ac:dyDescent="0.25">
      <c r="A1217">
        <v>2422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 s="2">
        <f>H1216+$H$2*(Filter_Test[[#This Row],[debug'[0']]]-H1216)</f>
        <v>-7.5495844978486895E-2</v>
      </c>
    </row>
    <row r="1218" spans="1:8" x14ac:dyDescent="0.25">
      <c r="A1218">
        <v>2424</v>
      </c>
      <c r="B1218">
        <v>-1</v>
      </c>
      <c r="C1218">
        <v>-1</v>
      </c>
      <c r="D1218">
        <v>0</v>
      </c>
      <c r="E1218">
        <v>0</v>
      </c>
      <c r="F1218">
        <v>0</v>
      </c>
      <c r="G1218">
        <v>0</v>
      </c>
      <c r="H1218" s="2">
        <f>H1217+$H$2*(Filter_Test[[#This Row],[debug'[0']]]-H1217)</f>
        <v>-0.16262830882735163</v>
      </c>
    </row>
    <row r="1219" spans="1:8" x14ac:dyDescent="0.25">
      <c r="A1219">
        <v>2426</v>
      </c>
      <c r="B1219">
        <v>1</v>
      </c>
      <c r="C1219">
        <v>-1</v>
      </c>
      <c r="D1219">
        <v>0</v>
      </c>
      <c r="E1219">
        <v>0</v>
      </c>
      <c r="F1219">
        <v>0</v>
      </c>
      <c r="G1219">
        <v>0</v>
      </c>
      <c r="H1219" s="2">
        <f>H1218+$H$2*(Filter_Test[[#This Row],[debug'[0']]]-H1218)</f>
        <v>-5.3053172211325633E-2</v>
      </c>
    </row>
    <row r="1220" spans="1:8" x14ac:dyDescent="0.25">
      <c r="A1220">
        <v>2428</v>
      </c>
      <c r="B1220">
        <v>-2</v>
      </c>
      <c r="C1220">
        <v>-1</v>
      </c>
      <c r="D1220">
        <v>0</v>
      </c>
      <c r="E1220">
        <v>0</v>
      </c>
      <c r="F1220">
        <v>0</v>
      </c>
      <c r="G1220">
        <v>0</v>
      </c>
      <c r="H1220" s="2">
        <f>H1219+$H$2*(Filter_Test[[#This Row],[debug'[0']]]-H1219)</f>
        <v>-0.23654858774465115</v>
      </c>
    </row>
    <row r="1221" spans="1:8" x14ac:dyDescent="0.25">
      <c r="A1221">
        <v>2430</v>
      </c>
      <c r="B1221">
        <v>0</v>
      </c>
      <c r="C1221">
        <v>-2</v>
      </c>
      <c r="D1221">
        <v>0</v>
      </c>
      <c r="E1221">
        <v>0</v>
      </c>
      <c r="F1221">
        <v>0</v>
      </c>
      <c r="G1221">
        <v>0</v>
      </c>
      <c r="H1221" s="2">
        <f>H1220+$H$2*(Filter_Test[[#This Row],[debug'[0']]]-H1220)</f>
        <v>-0.21425440858038206</v>
      </c>
    </row>
    <row r="1222" spans="1:8" x14ac:dyDescent="0.25">
      <c r="A1222">
        <v>2432</v>
      </c>
      <c r="B1222">
        <v>-1</v>
      </c>
      <c r="C1222">
        <v>-1</v>
      </c>
      <c r="D1222">
        <v>0</v>
      </c>
      <c r="E1222">
        <v>0</v>
      </c>
      <c r="F1222">
        <v>0</v>
      </c>
      <c r="G1222">
        <v>0</v>
      </c>
      <c r="H1222" s="2">
        <f>H1221+$H$2*(Filter_Test[[#This Row],[debug'[0']]]-H1221)</f>
        <v>-0.28830918590821519</v>
      </c>
    </row>
    <row r="1223" spans="1:8" x14ac:dyDescent="0.25">
      <c r="A1223">
        <v>2434</v>
      </c>
      <c r="B1223">
        <v>-1</v>
      </c>
      <c r="C1223">
        <v>-1</v>
      </c>
      <c r="D1223">
        <v>0</v>
      </c>
      <c r="E1223">
        <v>0</v>
      </c>
      <c r="F1223">
        <v>0</v>
      </c>
      <c r="G1223">
        <v>0</v>
      </c>
      <c r="H1223" s="2">
        <f>H1222+$H$2*(Filter_Test[[#This Row],[debug'[0']]]-H1222)</f>
        <v>-0.35538446490355791</v>
      </c>
    </row>
    <row r="1224" spans="1:8" x14ac:dyDescent="0.25">
      <c r="A1224">
        <v>2436</v>
      </c>
      <c r="B1224">
        <v>-2</v>
      </c>
      <c r="C1224">
        <v>0</v>
      </c>
      <c r="D1224">
        <v>0</v>
      </c>
      <c r="E1224">
        <v>0</v>
      </c>
      <c r="F1224">
        <v>0</v>
      </c>
      <c r="G1224">
        <v>0</v>
      </c>
      <c r="H1224" s="2">
        <f>H1223+$H$2*(Filter_Test[[#This Row],[debug'[0']]]-H1223)</f>
        <v>-0.51038582739471683</v>
      </c>
    </row>
    <row r="1225" spans="1:8" x14ac:dyDescent="0.25">
      <c r="A1225">
        <v>2438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 s="2">
        <f>H1224+$H$2*(Filter_Test[[#This Row],[debug'[0']]]-H1224)</f>
        <v>-0.46228309641952914</v>
      </c>
    </row>
    <row r="1226" spans="1:8" x14ac:dyDescent="0.25">
      <c r="A1226">
        <v>2440</v>
      </c>
      <c r="B1226">
        <v>-2</v>
      </c>
      <c r="C1226">
        <v>0</v>
      </c>
      <c r="D1226">
        <v>0</v>
      </c>
      <c r="E1226">
        <v>0</v>
      </c>
      <c r="F1226">
        <v>0</v>
      </c>
      <c r="G1226">
        <v>0</v>
      </c>
      <c r="H1226" s="2">
        <f>H1225+$H$2*(Filter_Test[[#This Row],[debug'[0']]]-H1225)</f>
        <v>-0.60720950024720666</v>
      </c>
    </row>
    <row r="1227" spans="1:8" x14ac:dyDescent="0.25">
      <c r="A1227">
        <v>2442</v>
      </c>
      <c r="B1227">
        <v>-1</v>
      </c>
      <c r="C1227">
        <v>-1</v>
      </c>
      <c r="D1227">
        <v>0</v>
      </c>
      <c r="E1227">
        <v>0</v>
      </c>
      <c r="F1227">
        <v>0</v>
      </c>
      <c r="G1227">
        <v>0</v>
      </c>
      <c r="H1227" s="2">
        <f>H1226+$H$2*(Filter_Test[[#This Row],[debug'[0']]]-H1226)</f>
        <v>-0.64422913269990378</v>
      </c>
    </row>
    <row r="1228" spans="1:8" x14ac:dyDescent="0.25">
      <c r="A1228">
        <v>2444</v>
      </c>
      <c r="B1228">
        <v>-2</v>
      </c>
      <c r="C1228">
        <v>-1</v>
      </c>
      <c r="D1228">
        <v>0</v>
      </c>
      <c r="E1228">
        <v>0</v>
      </c>
      <c r="F1228">
        <v>0</v>
      </c>
      <c r="G1228">
        <v>0</v>
      </c>
      <c r="H1228" s="2">
        <f>H1227+$H$2*(Filter_Test[[#This Row],[debug'[0']]]-H1227)</f>
        <v>-0.77200752659973515</v>
      </c>
    </row>
    <row r="1229" spans="1:8" x14ac:dyDescent="0.25">
      <c r="A1229">
        <v>2446</v>
      </c>
      <c r="B1229">
        <v>2</v>
      </c>
      <c r="C1229">
        <v>-1</v>
      </c>
      <c r="D1229">
        <v>0</v>
      </c>
      <c r="E1229">
        <v>0</v>
      </c>
      <c r="F1229">
        <v>0</v>
      </c>
      <c r="G1229">
        <v>0</v>
      </c>
      <c r="H1229" s="2">
        <f>H1228+$H$2*(Filter_Test[[#This Row],[debug'[0']]]-H1228)</f>
        <v>-0.51075197216189494</v>
      </c>
    </row>
    <row r="1230" spans="1:8" x14ac:dyDescent="0.25">
      <c r="A1230">
        <v>2448</v>
      </c>
      <c r="B1230">
        <v>-1</v>
      </c>
      <c r="C1230">
        <v>-1</v>
      </c>
      <c r="D1230">
        <v>0</v>
      </c>
      <c r="E1230">
        <v>0</v>
      </c>
      <c r="F1230">
        <v>0</v>
      </c>
      <c r="G1230">
        <v>0</v>
      </c>
      <c r="H1230" s="2">
        <f>H1229+$H$2*(Filter_Test[[#This Row],[debug'[0']]]-H1229)</f>
        <v>-0.5568625124630795</v>
      </c>
    </row>
    <row r="1231" spans="1:8" x14ac:dyDescent="0.25">
      <c r="A1231">
        <v>2450</v>
      </c>
      <c r="B1231">
        <v>1</v>
      </c>
      <c r="C1231">
        <v>-1</v>
      </c>
      <c r="D1231">
        <v>0</v>
      </c>
      <c r="E1231">
        <v>0</v>
      </c>
      <c r="F1231">
        <v>0</v>
      </c>
      <c r="G1231">
        <v>0</v>
      </c>
      <c r="H1231" s="2">
        <f>H1230+$H$2*(Filter_Test[[#This Row],[debug'[0']]]-H1230)</f>
        <v>-0.41013167750897872</v>
      </c>
    </row>
    <row r="1232" spans="1:8" x14ac:dyDescent="0.25">
      <c r="A1232">
        <v>2452</v>
      </c>
      <c r="B1232">
        <v>0</v>
      </c>
      <c r="C1232">
        <v>0</v>
      </c>
      <c r="D1232">
        <v>0</v>
      </c>
      <c r="E1232">
        <v>0</v>
      </c>
      <c r="F1232">
        <v>0</v>
      </c>
      <c r="G1232">
        <v>0</v>
      </c>
      <c r="H1232" s="2">
        <f>H1231+$H$2*(Filter_Test[[#This Row],[debug'[0']]]-H1231)</f>
        <v>-0.37147767755697875</v>
      </c>
    </row>
    <row r="1233" spans="1:8" x14ac:dyDescent="0.25">
      <c r="A1233">
        <v>2454</v>
      </c>
      <c r="B1233">
        <v>0</v>
      </c>
      <c r="C1233">
        <v>-1</v>
      </c>
      <c r="D1233">
        <v>0</v>
      </c>
      <c r="E1233">
        <v>0</v>
      </c>
      <c r="F1233">
        <v>0</v>
      </c>
      <c r="G1233">
        <v>0</v>
      </c>
      <c r="H1233" s="2">
        <f>H1232+$H$2*(Filter_Test[[#This Row],[debug'[0']]]-H1232)</f>
        <v>-0.33646673127341065</v>
      </c>
    </row>
    <row r="1234" spans="1:8" x14ac:dyDescent="0.25">
      <c r="A1234">
        <v>2456</v>
      </c>
      <c r="B1234">
        <v>2</v>
      </c>
      <c r="C1234">
        <v>-1</v>
      </c>
      <c r="D1234">
        <v>0</v>
      </c>
      <c r="E1234">
        <v>0</v>
      </c>
      <c r="F1234">
        <v>-1</v>
      </c>
      <c r="G1234">
        <v>0</v>
      </c>
      <c r="H1234" s="2">
        <f>H1233+$H$2*(Filter_Test[[#This Row],[debug'[0']]]-H1233)</f>
        <v>-0.11625992972364554</v>
      </c>
    </row>
    <row r="1235" spans="1:8" x14ac:dyDescent="0.25">
      <c r="A1235">
        <v>2458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 s="2">
        <f>H1234+$H$2*(Filter_Test[[#This Row],[debug'[0']]]-H1234)</f>
        <v>-0.10530268948984543</v>
      </c>
    </row>
    <row r="1236" spans="1:8" x14ac:dyDescent="0.25">
      <c r="A1236">
        <v>2460</v>
      </c>
      <c r="B1236">
        <v>2</v>
      </c>
      <c r="C1236">
        <v>0</v>
      </c>
      <c r="D1236">
        <v>0</v>
      </c>
      <c r="E1236">
        <v>0</v>
      </c>
      <c r="F1236">
        <v>-1</v>
      </c>
      <c r="G1236">
        <v>0</v>
      </c>
      <c r="H1236" s="2">
        <f>H1235+$H$2*(Filter_Test[[#This Row],[debug'[0']]]-H1235)</f>
        <v>9.3117414396678491E-2</v>
      </c>
    </row>
    <row r="1237" spans="1:8" x14ac:dyDescent="0.25">
      <c r="A1237">
        <v>2462</v>
      </c>
      <c r="B1237">
        <v>0</v>
      </c>
      <c r="C1237">
        <v>1</v>
      </c>
      <c r="D1237">
        <v>0</v>
      </c>
      <c r="E1237">
        <v>0</v>
      </c>
      <c r="F1237">
        <v>0</v>
      </c>
      <c r="G1237">
        <v>0</v>
      </c>
      <c r="H1237" s="2">
        <f>H1236+$H$2*(Filter_Test[[#This Row],[debug'[0']]]-H1236)</f>
        <v>8.4341304846982046E-2</v>
      </c>
    </row>
    <row r="1238" spans="1:8" x14ac:dyDescent="0.25">
      <c r="A1238">
        <v>2464</v>
      </c>
      <c r="B1238">
        <v>0</v>
      </c>
      <c r="C1238">
        <v>1</v>
      </c>
      <c r="D1238">
        <v>0</v>
      </c>
      <c r="E1238">
        <v>0</v>
      </c>
      <c r="F1238">
        <v>0</v>
      </c>
      <c r="G1238">
        <v>0</v>
      </c>
      <c r="H1238" s="2">
        <f>H1237+$H$2*(Filter_Test[[#This Row],[debug'[0']]]-H1237)</f>
        <v>7.6392324135938369E-2</v>
      </c>
    </row>
    <row r="1239" spans="1:8" x14ac:dyDescent="0.25">
      <c r="A1239">
        <v>2466</v>
      </c>
      <c r="B1239">
        <v>1</v>
      </c>
      <c r="C1239">
        <v>1</v>
      </c>
      <c r="D1239">
        <v>0</v>
      </c>
      <c r="E1239">
        <v>0</v>
      </c>
      <c r="F1239">
        <v>0</v>
      </c>
      <c r="G1239">
        <v>0</v>
      </c>
      <c r="H1239" s="2">
        <f>H1238+$H$2*(Filter_Test[[#This Row],[debug'[0']]]-H1238)</f>
        <v>0.16344029681474875</v>
      </c>
    </row>
    <row r="1240" spans="1:8" x14ac:dyDescent="0.25">
      <c r="A1240">
        <v>2468</v>
      </c>
      <c r="B1240">
        <v>-1</v>
      </c>
      <c r="C1240">
        <v>1</v>
      </c>
      <c r="D1240">
        <v>0</v>
      </c>
      <c r="E1240">
        <v>0</v>
      </c>
      <c r="F1240">
        <v>0</v>
      </c>
      <c r="G1240">
        <v>0</v>
      </c>
      <c r="H1240" s="2">
        <f>H1239+$H$2*(Filter_Test[[#This Row],[debug'[0']]]-H1239)</f>
        <v>5.3788632133842468E-2</v>
      </c>
    </row>
    <row r="1241" spans="1:8" x14ac:dyDescent="0.25">
      <c r="A1241">
        <v>2470</v>
      </c>
      <c r="B1241">
        <v>2</v>
      </c>
      <c r="C1241">
        <v>1</v>
      </c>
      <c r="D1241">
        <v>0</v>
      </c>
      <c r="E1241">
        <v>0</v>
      </c>
      <c r="F1241">
        <v>0</v>
      </c>
      <c r="G1241">
        <v>0</v>
      </c>
      <c r="H1241" s="2">
        <f>H1240+$H$2*(Filter_Test[[#This Row],[debug'[0']]]-H1240)</f>
        <v>0.23721473220248032</v>
      </c>
    </row>
    <row r="1242" spans="1:8" x14ac:dyDescent="0.25">
      <c r="A1242">
        <v>2472</v>
      </c>
      <c r="B1242">
        <v>-2</v>
      </c>
      <c r="C1242">
        <v>1</v>
      </c>
      <c r="D1242">
        <v>0</v>
      </c>
      <c r="E1242">
        <v>0</v>
      </c>
      <c r="F1242">
        <v>0</v>
      </c>
      <c r="G1242">
        <v>0</v>
      </c>
      <c r="H1242" s="2">
        <f>H1241+$H$2*(Filter_Test[[#This Row],[debug'[0']]]-H1241)</f>
        <v>2.6362211186775286E-2</v>
      </c>
    </row>
    <row r="1243" spans="1:8" x14ac:dyDescent="0.25">
      <c r="A1243">
        <v>2474</v>
      </c>
      <c r="B1243">
        <v>0</v>
      </c>
      <c r="C1243">
        <v>1</v>
      </c>
      <c r="D1243">
        <v>0</v>
      </c>
      <c r="E1243">
        <v>0</v>
      </c>
      <c r="F1243">
        <v>0</v>
      </c>
      <c r="G1243">
        <v>0</v>
      </c>
      <c r="H1243" s="2">
        <f>H1242+$H$2*(Filter_Test[[#This Row],[debug'[0']]]-H1242)</f>
        <v>2.3877631316872608E-2</v>
      </c>
    </row>
    <row r="1244" spans="1:8" x14ac:dyDescent="0.25">
      <c r="A1244">
        <v>2476</v>
      </c>
      <c r="B1244">
        <v>-1</v>
      </c>
      <c r="C1244">
        <v>1</v>
      </c>
      <c r="D1244">
        <v>0</v>
      </c>
      <c r="E1244">
        <v>0</v>
      </c>
      <c r="F1244">
        <v>0</v>
      </c>
      <c r="G1244">
        <v>0</v>
      </c>
      <c r="H1244" s="2">
        <f>H1243+$H$2*(Filter_Test[[#This Row],[debug'[0']]]-H1243)</f>
        <v>-7.2620562024727567E-2</v>
      </c>
    </row>
    <row r="1245" spans="1:8" x14ac:dyDescent="0.25">
      <c r="A1245">
        <v>2478</v>
      </c>
      <c r="B1245">
        <v>-1</v>
      </c>
      <c r="C1245">
        <v>1</v>
      </c>
      <c r="D1245">
        <v>0</v>
      </c>
      <c r="E1245">
        <v>0</v>
      </c>
      <c r="F1245">
        <v>0</v>
      </c>
      <c r="G1245">
        <v>0</v>
      </c>
      <c r="H1245" s="2">
        <f>H1244+$H$2*(Filter_Test[[#This Row],[debug'[0']]]-H1244)</f>
        <v>-0.160024014907728</v>
      </c>
    </row>
    <row r="1246" spans="1:8" x14ac:dyDescent="0.25">
      <c r="A1246">
        <v>2480</v>
      </c>
      <c r="B1246">
        <v>-2</v>
      </c>
      <c r="C1246">
        <v>1</v>
      </c>
      <c r="D1246">
        <v>0</v>
      </c>
      <c r="E1246">
        <v>0</v>
      </c>
      <c r="F1246">
        <v>0</v>
      </c>
      <c r="G1246">
        <v>0</v>
      </c>
      <c r="H1246" s="2">
        <f>H1245+$H$2*(Filter_Test[[#This Row],[debug'[0']]]-H1245)</f>
        <v>-0.3334376660341537</v>
      </c>
    </row>
    <row r="1247" spans="1:8" x14ac:dyDescent="0.25">
      <c r="A1247">
        <v>2482</v>
      </c>
      <c r="B1247">
        <v>0</v>
      </c>
      <c r="C1247">
        <v>1</v>
      </c>
      <c r="D1247">
        <v>0</v>
      </c>
      <c r="E1247">
        <v>0</v>
      </c>
      <c r="F1247">
        <v>0</v>
      </c>
      <c r="G1247">
        <v>0</v>
      </c>
      <c r="H1247" s="2">
        <f>H1246+$H$2*(Filter_Test[[#This Row],[debug'[0']]]-H1246)</f>
        <v>-0.30201190637286296</v>
      </c>
    </row>
    <row r="1248" spans="1:8" x14ac:dyDescent="0.25">
      <c r="A1248">
        <v>2484</v>
      </c>
      <c r="B1248">
        <v>-1</v>
      </c>
      <c r="C1248">
        <v>1</v>
      </c>
      <c r="D1248">
        <v>0</v>
      </c>
      <c r="E1248">
        <v>0</v>
      </c>
      <c r="F1248">
        <v>0</v>
      </c>
      <c r="G1248">
        <v>0</v>
      </c>
      <c r="H1248" s="2">
        <f>H1247+$H$2*(Filter_Test[[#This Row],[debug'[0']]]-H1247)</f>
        <v>-0.36779573438982771</v>
      </c>
    </row>
    <row r="1249" spans="1:8" x14ac:dyDescent="0.25">
      <c r="A1249">
        <v>2486</v>
      </c>
      <c r="B1249">
        <v>0</v>
      </c>
      <c r="C1249">
        <v>1</v>
      </c>
      <c r="D1249">
        <v>1</v>
      </c>
      <c r="E1249">
        <v>0</v>
      </c>
      <c r="F1249">
        <v>0</v>
      </c>
      <c r="G1249">
        <v>0</v>
      </c>
      <c r="H1249" s="2">
        <f>H1248+$H$2*(Filter_Test[[#This Row],[debug'[0']]]-H1248)</f>
        <v>-0.33313180307440537</v>
      </c>
    </row>
    <row r="1250" spans="1:8" x14ac:dyDescent="0.25">
      <c r="A1250">
        <v>2488</v>
      </c>
      <c r="B1250">
        <v>-1</v>
      </c>
      <c r="C1250">
        <v>1</v>
      </c>
      <c r="D1250">
        <v>0</v>
      </c>
      <c r="E1250">
        <v>0</v>
      </c>
      <c r="F1250">
        <v>0</v>
      </c>
      <c r="G1250">
        <v>0</v>
      </c>
      <c r="H1250" s="2">
        <f>H1249+$H$2*(Filter_Test[[#This Row],[debug'[0']]]-H1249)</f>
        <v>-0.39598264992562893</v>
      </c>
    </row>
    <row r="1251" spans="1:8" x14ac:dyDescent="0.25">
      <c r="A1251">
        <v>2490</v>
      </c>
      <c r="B1251">
        <v>1</v>
      </c>
      <c r="C1251">
        <v>1</v>
      </c>
      <c r="D1251">
        <v>0</v>
      </c>
      <c r="E1251">
        <v>0</v>
      </c>
      <c r="F1251">
        <v>0</v>
      </c>
      <c r="G1251">
        <v>0</v>
      </c>
      <c r="H1251" s="2">
        <f>H1250+$H$2*(Filter_Test[[#This Row],[debug'[0']]]-H1250)</f>
        <v>-0.26441438479927393</v>
      </c>
    </row>
    <row r="1252" spans="1:8" x14ac:dyDescent="0.25">
      <c r="A1252">
        <v>2492</v>
      </c>
      <c r="B1252">
        <v>-1</v>
      </c>
      <c r="C1252">
        <v>2</v>
      </c>
      <c r="D1252">
        <v>0</v>
      </c>
      <c r="E1252">
        <v>0</v>
      </c>
      <c r="F1252">
        <v>0</v>
      </c>
      <c r="G1252">
        <v>0</v>
      </c>
      <c r="H1252" s="2">
        <f>H1251+$H$2*(Filter_Test[[#This Row],[debug'[0']]]-H1251)</f>
        <v>-0.33374169574330181</v>
      </c>
    </row>
    <row r="1253" spans="1:8" x14ac:dyDescent="0.25">
      <c r="A1253">
        <v>2494</v>
      </c>
      <c r="B1253">
        <v>1</v>
      </c>
      <c r="C1253">
        <v>1</v>
      </c>
      <c r="D1253">
        <v>0</v>
      </c>
      <c r="E1253">
        <v>0</v>
      </c>
      <c r="F1253">
        <v>1</v>
      </c>
      <c r="G1253">
        <v>0</v>
      </c>
      <c r="H1253" s="2">
        <f>H1252+$H$2*(Filter_Test[[#This Row],[debug'[0']]]-H1252)</f>
        <v>-0.2080395023492953</v>
      </c>
    </row>
    <row r="1254" spans="1:8" x14ac:dyDescent="0.25">
      <c r="A1254">
        <v>2496</v>
      </c>
      <c r="B1254">
        <v>0</v>
      </c>
      <c r="C1254">
        <v>1</v>
      </c>
      <c r="D1254">
        <v>0</v>
      </c>
      <c r="E1254">
        <v>0</v>
      </c>
      <c r="F1254">
        <v>1</v>
      </c>
      <c r="G1254">
        <v>0</v>
      </c>
      <c r="H1254" s="2">
        <f>H1253+$H$2*(Filter_Test[[#This Row],[debug'[0']]]-H1253)</f>
        <v>-0.18843224118218463</v>
      </c>
    </row>
    <row r="1255" spans="1:8" x14ac:dyDescent="0.25">
      <c r="A1255">
        <v>2498</v>
      </c>
      <c r="B1255">
        <v>0</v>
      </c>
      <c r="C1255">
        <v>1</v>
      </c>
      <c r="D1255">
        <v>0</v>
      </c>
      <c r="E1255">
        <v>0</v>
      </c>
      <c r="F1255">
        <v>1</v>
      </c>
      <c r="G1255">
        <v>0</v>
      </c>
      <c r="H1255" s="2">
        <f>H1254+$H$2*(Filter_Test[[#This Row],[debug'[0']]]-H1254)</f>
        <v>-0.17067292084426228</v>
      </c>
    </row>
    <row r="1256" spans="1:8" x14ac:dyDescent="0.25">
      <c r="A1256">
        <v>2500</v>
      </c>
      <c r="B1256">
        <v>1</v>
      </c>
      <c r="C1256">
        <v>1</v>
      </c>
      <c r="D1256">
        <v>0</v>
      </c>
      <c r="E1256">
        <v>0</v>
      </c>
      <c r="F1256">
        <v>1</v>
      </c>
      <c r="G1256">
        <v>0</v>
      </c>
      <c r="H1256" s="2">
        <f>H1255+$H$2*(Filter_Test[[#This Row],[debug'[0']]]-H1255)</f>
        <v>-6.0339597407837092E-2</v>
      </c>
    </row>
    <row r="1257" spans="1:8" x14ac:dyDescent="0.25">
      <c r="A1257">
        <v>2502</v>
      </c>
      <c r="B1257">
        <v>-1</v>
      </c>
      <c r="C1257">
        <v>1</v>
      </c>
      <c r="D1257">
        <v>0</v>
      </c>
      <c r="E1257">
        <v>0</v>
      </c>
      <c r="F1257">
        <v>1</v>
      </c>
      <c r="G1257">
        <v>0</v>
      </c>
      <c r="H1257" s="2">
        <f>H1256+$H$2*(Filter_Test[[#This Row],[debug'[0']]]-H1256)</f>
        <v>-0.14890050393742008</v>
      </c>
    </row>
    <row r="1258" spans="1:8" x14ac:dyDescent="0.25">
      <c r="A1258">
        <v>2504</v>
      </c>
      <c r="B1258">
        <v>2</v>
      </c>
      <c r="C1258">
        <v>0</v>
      </c>
      <c r="D1258">
        <v>0</v>
      </c>
      <c r="E1258">
        <v>0</v>
      </c>
      <c r="F1258">
        <v>1</v>
      </c>
      <c r="G1258">
        <v>0</v>
      </c>
      <c r="H1258" s="2">
        <f>H1257+$H$2*(Filter_Test[[#This Row],[debug'[0']]]-H1257)</f>
        <v>5.3628597156536006E-2</v>
      </c>
    </row>
    <row r="1259" spans="1:8" x14ac:dyDescent="0.25">
      <c r="A1259">
        <v>2506</v>
      </c>
      <c r="B1259">
        <v>0</v>
      </c>
      <c r="C1259">
        <v>0</v>
      </c>
      <c r="D1259">
        <v>0</v>
      </c>
      <c r="E1259">
        <v>0</v>
      </c>
      <c r="F1259">
        <v>1</v>
      </c>
      <c r="G1259">
        <v>0</v>
      </c>
      <c r="H1259" s="2">
        <f>H1258+$H$2*(Filter_Test[[#This Row],[debug'[0']]]-H1258)</f>
        <v>4.8574220951057005E-2</v>
      </c>
    </row>
    <row r="1260" spans="1:8" x14ac:dyDescent="0.25">
      <c r="A1260">
        <v>2508</v>
      </c>
      <c r="B1260">
        <v>1</v>
      </c>
      <c r="C1260">
        <v>-1</v>
      </c>
      <c r="D1260">
        <v>0</v>
      </c>
      <c r="E1260">
        <v>0</v>
      </c>
      <c r="F1260">
        <v>1</v>
      </c>
      <c r="G1260">
        <v>0</v>
      </c>
      <c r="H1260" s="2">
        <f>H1259+$H$2*(Filter_Test[[#This Row],[debug'[0']]]-H1259)</f>
        <v>0.13824398808794014</v>
      </c>
    </row>
    <row r="1261" spans="1:8" x14ac:dyDescent="0.25">
      <c r="A1261">
        <v>2510</v>
      </c>
      <c r="B1261">
        <v>0</v>
      </c>
      <c r="C1261">
        <v>-1</v>
      </c>
      <c r="D1261">
        <v>0</v>
      </c>
      <c r="E1261">
        <v>0</v>
      </c>
      <c r="F1261">
        <v>1</v>
      </c>
      <c r="G1261">
        <v>0</v>
      </c>
      <c r="H1261" s="2">
        <f>H1260+$H$2*(Filter_Test[[#This Row],[debug'[0']]]-H1260)</f>
        <v>0.12521479916653933</v>
      </c>
    </row>
    <row r="1262" spans="1:8" x14ac:dyDescent="0.25">
      <c r="A1262">
        <v>2512</v>
      </c>
      <c r="B1262">
        <v>-1</v>
      </c>
      <c r="C1262">
        <v>-1</v>
      </c>
      <c r="D1262">
        <v>0</v>
      </c>
      <c r="E1262">
        <v>0</v>
      </c>
      <c r="F1262">
        <v>1</v>
      </c>
      <c r="G1262">
        <v>0</v>
      </c>
      <c r="H1262" s="2">
        <f>H1261+$H$2*(Filter_Test[[#This Row],[debug'[0']]]-H1261)</f>
        <v>1.91658027633759E-2</v>
      </c>
    </row>
    <row r="1263" spans="1:8" x14ac:dyDescent="0.25">
      <c r="A1263">
        <v>2514</v>
      </c>
      <c r="B1263">
        <v>0</v>
      </c>
      <c r="C1263">
        <v>-1</v>
      </c>
      <c r="D1263">
        <v>0</v>
      </c>
      <c r="E1263">
        <v>0</v>
      </c>
      <c r="F1263">
        <v>1</v>
      </c>
      <c r="G1263">
        <v>0</v>
      </c>
      <c r="H1263" s="2">
        <f>H1262+$H$2*(Filter_Test[[#This Row],[debug'[0']]]-H1262)</f>
        <v>1.7359468408528721E-2</v>
      </c>
    </row>
    <row r="1264" spans="1:8" x14ac:dyDescent="0.25">
      <c r="A1264">
        <v>2516</v>
      </c>
      <c r="B1264">
        <v>0</v>
      </c>
      <c r="C1264">
        <v>-1</v>
      </c>
      <c r="D1264">
        <v>0</v>
      </c>
      <c r="E1264">
        <v>0</v>
      </c>
      <c r="F1264">
        <v>1</v>
      </c>
      <c r="G1264">
        <v>0</v>
      </c>
      <c r="H1264" s="2">
        <f>H1263+$H$2*(Filter_Test[[#This Row],[debug'[0']]]-H1263)</f>
        <v>1.5723377055854984E-2</v>
      </c>
    </row>
    <row r="1265" spans="1:8" x14ac:dyDescent="0.25">
      <c r="A1265">
        <v>2518</v>
      </c>
      <c r="B1265">
        <v>-1</v>
      </c>
      <c r="C1265">
        <v>0</v>
      </c>
      <c r="D1265">
        <v>0</v>
      </c>
      <c r="E1265">
        <v>0</v>
      </c>
      <c r="F1265">
        <v>1</v>
      </c>
      <c r="G1265">
        <v>0</v>
      </c>
      <c r="H1265" s="2">
        <f>H1264+$H$2*(Filter_Test[[#This Row],[debug'[0']]]-H1264)</f>
        <v>-8.0006295927287682E-2</v>
      </c>
    </row>
    <row r="1266" spans="1:8" x14ac:dyDescent="0.25">
      <c r="A1266">
        <v>2520</v>
      </c>
      <c r="B1266">
        <v>0</v>
      </c>
      <c r="C1266">
        <v>0</v>
      </c>
      <c r="D1266">
        <v>0</v>
      </c>
      <c r="E1266">
        <v>0</v>
      </c>
      <c r="F1266">
        <v>1</v>
      </c>
      <c r="G1266">
        <v>0</v>
      </c>
      <c r="H1266" s="2">
        <f>H1265+$H$2*(Filter_Test[[#This Row],[debug'[0']]]-H1265)</f>
        <v>-7.2465880181504738E-2</v>
      </c>
    </row>
    <row r="1267" spans="1:8" x14ac:dyDescent="0.25">
      <c r="A1267">
        <v>2522</v>
      </c>
      <c r="B1267">
        <v>-1</v>
      </c>
      <c r="C1267">
        <v>1</v>
      </c>
      <c r="D1267">
        <v>0</v>
      </c>
      <c r="E1267">
        <v>0</v>
      </c>
      <c r="F1267">
        <v>1</v>
      </c>
      <c r="G1267">
        <v>0</v>
      </c>
      <c r="H1267" s="2">
        <f>H1266+$H$2*(Filter_Test[[#This Row],[debug'[0']]]-H1266)</f>
        <v>-0.15988391148477452</v>
      </c>
    </row>
    <row r="1268" spans="1:8" x14ac:dyDescent="0.25">
      <c r="A1268">
        <v>2524</v>
      </c>
      <c r="B1268">
        <v>0</v>
      </c>
      <c r="C1268">
        <v>0</v>
      </c>
      <c r="D1268">
        <v>0</v>
      </c>
      <c r="E1268">
        <v>0</v>
      </c>
      <c r="F1268">
        <v>0</v>
      </c>
      <c r="G1268">
        <v>0</v>
      </c>
      <c r="H1268" s="2">
        <f>H1267+$H$2*(Filter_Test[[#This Row],[debug'[0']]]-H1267)</f>
        <v>-0.14481520783234147</v>
      </c>
    </row>
    <row r="1269" spans="1:8" x14ac:dyDescent="0.25">
      <c r="A1269">
        <v>2526</v>
      </c>
      <c r="B1269">
        <v>-1</v>
      </c>
      <c r="C1269">
        <v>1</v>
      </c>
      <c r="D1269">
        <v>0</v>
      </c>
      <c r="E1269">
        <v>0</v>
      </c>
      <c r="F1269">
        <v>0</v>
      </c>
      <c r="G1269">
        <v>0</v>
      </c>
      <c r="H1269" s="2">
        <f>H1268+$H$2*(Filter_Test[[#This Row],[debug'[0']]]-H1268)</f>
        <v>-0.22541447564841038</v>
      </c>
    </row>
    <row r="1270" spans="1:8" x14ac:dyDescent="0.25">
      <c r="A1270">
        <v>2528</v>
      </c>
      <c r="B1270">
        <v>1</v>
      </c>
      <c r="C1270">
        <v>1</v>
      </c>
      <c r="D1270">
        <v>0</v>
      </c>
      <c r="E1270">
        <v>0</v>
      </c>
      <c r="F1270">
        <v>0</v>
      </c>
      <c r="G1270">
        <v>0</v>
      </c>
      <c r="H1270" s="2">
        <f>H1269+$H$2*(Filter_Test[[#This Row],[debug'[0']]]-H1269)</f>
        <v>-0.10992188221942135</v>
      </c>
    </row>
    <row r="1271" spans="1:8" x14ac:dyDescent="0.25">
      <c r="A1271">
        <v>2530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 s="2">
        <f>H1270+$H$2*(Filter_Test[[#This Row],[debug'[0']]]-H1270)</f>
        <v>-9.9561988889942457E-2</v>
      </c>
    </row>
    <row r="1272" spans="1:8" x14ac:dyDescent="0.25">
      <c r="A1272">
        <v>2532</v>
      </c>
      <c r="B1272">
        <v>-1</v>
      </c>
      <c r="C1272">
        <v>0</v>
      </c>
      <c r="D1272">
        <v>0</v>
      </c>
      <c r="E1272">
        <v>0</v>
      </c>
      <c r="F1272">
        <v>0</v>
      </c>
      <c r="G1272">
        <v>0</v>
      </c>
      <c r="H1272" s="2">
        <f>H1271+$H$2*(Filter_Test[[#This Row],[debug'[0']]]-H1271)</f>
        <v>-0.18442627211143328</v>
      </c>
    </row>
    <row r="1273" spans="1:8" x14ac:dyDescent="0.25">
      <c r="A1273">
        <v>2534</v>
      </c>
      <c r="B1273">
        <v>2</v>
      </c>
      <c r="C1273">
        <v>-1</v>
      </c>
      <c r="D1273">
        <v>0</v>
      </c>
      <c r="E1273">
        <v>0</v>
      </c>
      <c r="F1273">
        <v>0</v>
      </c>
      <c r="G1273">
        <v>0</v>
      </c>
      <c r="H1273" s="2">
        <f>H1272+$H$2*(Filter_Test[[#This Row],[debug'[0']]]-H1272)</f>
        <v>2.1451053751781218E-2</v>
      </c>
    </row>
    <row r="1274" spans="1:8" x14ac:dyDescent="0.25">
      <c r="A1274">
        <v>2536</v>
      </c>
      <c r="B1274">
        <v>-1</v>
      </c>
      <c r="C1274">
        <v>0</v>
      </c>
      <c r="D1274">
        <v>0</v>
      </c>
      <c r="E1274">
        <v>0</v>
      </c>
      <c r="F1274">
        <v>0</v>
      </c>
      <c r="G1274">
        <v>0</v>
      </c>
      <c r="H1274" s="2">
        <f>H1273+$H$2*(Filter_Test[[#This Row],[debug'[0']]]-H1273)</f>
        <v>-7.4818440042263235E-2</v>
      </c>
    </row>
    <row r="1275" spans="1:8" x14ac:dyDescent="0.25">
      <c r="A1275">
        <v>2538</v>
      </c>
      <c r="B1275">
        <v>2</v>
      </c>
      <c r="C1275">
        <v>-2</v>
      </c>
      <c r="D1275">
        <v>0</v>
      </c>
      <c r="E1275">
        <v>0</v>
      </c>
      <c r="F1275">
        <v>0</v>
      </c>
      <c r="G1275">
        <v>0</v>
      </c>
      <c r="H1275" s="2">
        <f>H1274+$H$2*(Filter_Test[[#This Row],[debug'[0']]]-H1274)</f>
        <v>0.12072859102081901</v>
      </c>
    </row>
    <row r="1276" spans="1:8" x14ac:dyDescent="0.25">
      <c r="A1276">
        <v>2540</v>
      </c>
      <c r="B1276">
        <v>1</v>
      </c>
      <c r="C1276">
        <v>-1</v>
      </c>
      <c r="D1276">
        <v>1</v>
      </c>
      <c r="E1276">
        <v>0</v>
      </c>
      <c r="F1276">
        <v>0</v>
      </c>
      <c r="G1276">
        <v>0</v>
      </c>
      <c r="H1276" s="2">
        <f>H1275+$H$2*(Filter_Test[[#This Row],[debug'[0']]]-H1275)</f>
        <v>0.20359796898963525</v>
      </c>
    </row>
    <row r="1277" spans="1:8" x14ac:dyDescent="0.25">
      <c r="A1277">
        <v>2542</v>
      </c>
      <c r="B1277">
        <v>1</v>
      </c>
      <c r="C1277">
        <v>-2</v>
      </c>
      <c r="D1277">
        <v>0</v>
      </c>
      <c r="E1277">
        <v>0</v>
      </c>
      <c r="F1277">
        <v>0</v>
      </c>
      <c r="G1277">
        <v>0</v>
      </c>
      <c r="H1277" s="2">
        <f>H1276+$H$2*(Filter_Test[[#This Row],[debug'[0']]]-H1276)</f>
        <v>0.27865709208741984</v>
      </c>
    </row>
    <row r="1278" spans="1:8" x14ac:dyDescent="0.25">
      <c r="A1278">
        <v>2544</v>
      </c>
      <c r="B1278">
        <v>1</v>
      </c>
      <c r="C1278">
        <v>-2</v>
      </c>
      <c r="D1278">
        <v>0</v>
      </c>
      <c r="E1278">
        <v>0</v>
      </c>
      <c r="F1278">
        <v>0</v>
      </c>
      <c r="G1278">
        <v>0</v>
      </c>
      <c r="H1278" s="2">
        <f>H1277+$H$2*(Filter_Test[[#This Row],[debug'[0']]]-H1277)</f>
        <v>0.34664205949393767</v>
      </c>
    </row>
    <row r="1279" spans="1:8" x14ac:dyDescent="0.25">
      <c r="A1279">
        <v>2546</v>
      </c>
      <c r="B1279">
        <v>-1</v>
      </c>
      <c r="C1279">
        <v>-1</v>
      </c>
      <c r="D1279">
        <v>0</v>
      </c>
      <c r="E1279">
        <v>0</v>
      </c>
      <c r="F1279">
        <v>0</v>
      </c>
      <c r="G1279">
        <v>0</v>
      </c>
      <c r="H1279" s="2">
        <f>H1278+$H$2*(Filter_Test[[#This Row],[debug'[0']]]-H1278)</f>
        <v>0.21972403546030217</v>
      </c>
    </row>
    <row r="1280" spans="1:8" x14ac:dyDescent="0.25">
      <c r="A1280">
        <v>2548</v>
      </c>
      <c r="B1280">
        <v>1</v>
      </c>
      <c r="C1280">
        <v>-2</v>
      </c>
      <c r="D1280">
        <v>0</v>
      </c>
      <c r="E1280">
        <v>0</v>
      </c>
      <c r="F1280">
        <v>0</v>
      </c>
      <c r="G1280">
        <v>0</v>
      </c>
      <c r="H1280" s="2">
        <f>H1279+$H$2*(Filter_Test[[#This Row],[debug'[0']]]-H1279)</f>
        <v>0.29326331259942029</v>
      </c>
    </row>
    <row r="1281" spans="1:8" x14ac:dyDescent="0.25">
      <c r="A1281">
        <v>2550</v>
      </c>
      <c r="B1281">
        <v>0</v>
      </c>
      <c r="C1281">
        <v>-1</v>
      </c>
      <c r="D1281">
        <v>0</v>
      </c>
      <c r="E1281">
        <v>0</v>
      </c>
      <c r="F1281">
        <v>0</v>
      </c>
      <c r="G1281">
        <v>0</v>
      </c>
      <c r="H1281" s="2">
        <f>H1280+$H$2*(Filter_Test[[#This Row],[debug'[0']]]-H1280)</f>
        <v>0.2656238965465279</v>
      </c>
    </row>
    <row r="1282" spans="1:8" x14ac:dyDescent="0.25">
      <c r="A1282">
        <v>2552</v>
      </c>
      <c r="B1282">
        <v>0</v>
      </c>
      <c r="C1282">
        <v>-1</v>
      </c>
      <c r="D1282">
        <v>0</v>
      </c>
      <c r="E1282">
        <v>0</v>
      </c>
      <c r="F1282">
        <v>0</v>
      </c>
      <c r="G1282">
        <v>0</v>
      </c>
      <c r="H1282" s="2">
        <f>H1281+$H$2*(Filter_Test[[#This Row],[debug'[0']]]-H1281)</f>
        <v>0.2405894340862739</v>
      </c>
    </row>
    <row r="1283" spans="1:8" x14ac:dyDescent="0.25">
      <c r="A1283">
        <v>2554</v>
      </c>
      <c r="B1283">
        <v>-1</v>
      </c>
      <c r="C1283">
        <v>0</v>
      </c>
      <c r="D1283">
        <v>0</v>
      </c>
      <c r="E1283">
        <v>0</v>
      </c>
      <c r="F1283">
        <v>0</v>
      </c>
      <c r="G1283">
        <v>0</v>
      </c>
      <c r="H1283" s="2">
        <f>H1282+$H$2*(Filter_Test[[#This Row],[debug'[0']]]-H1282)</f>
        <v>0.12366663451887719</v>
      </c>
    </row>
    <row r="1284" spans="1:8" x14ac:dyDescent="0.25">
      <c r="A1284">
        <v>2556</v>
      </c>
      <c r="B1284">
        <v>1</v>
      </c>
      <c r="C1284">
        <v>-1</v>
      </c>
      <c r="D1284">
        <v>-1</v>
      </c>
      <c r="E1284">
        <v>0</v>
      </c>
      <c r="F1284">
        <v>-1</v>
      </c>
      <c r="G1284">
        <v>0</v>
      </c>
      <c r="H1284" s="2">
        <f>H1283+$H$2*(Filter_Test[[#This Row],[debug'[0']]]-H1283)</f>
        <v>0.20625910841161063</v>
      </c>
    </row>
    <row r="1285" spans="1:8" x14ac:dyDescent="0.25">
      <c r="A1285">
        <v>2558</v>
      </c>
      <c r="B1285">
        <v>-1</v>
      </c>
      <c r="C1285">
        <v>1</v>
      </c>
      <c r="D1285">
        <v>0</v>
      </c>
      <c r="E1285">
        <v>0</v>
      </c>
      <c r="F1285">
        <v>0</v>
      </c>
      <c r="G1285">
        <v>0</v>
      </c>
      <c r="H1285" s="2">
        <f>H1284+$H$2*(Filter_Test[[#This Row],[debug'[0']]]-H1284)</f>
        <v>9.2571865812259957E-2</v>
      </c>
    </row>
    <row r="1286" spans="1:8" x14ac:dyDescent="0.25">
      <c r="A1286">
        <v>2560</v>
      </c>
      <c r="B1286">
        <v>1</v>
      </c>
      <c r="C1286">
        <v>1</v>
      </c>
      <c r="D1286">
        <v>0</v>
      </c>
      <c r="E1286">
        <v>0</v>
      </c>
      <c r="F1286">
        <v>0</v>
      </c>
      <c r="G1286">
        <v>0</v>
      </c>
      <c r="H1286" s="2">
        <f>H1285+$H$2*(Filter_Test[[#This Row],[debug'[0']]]-H1285)</f>
        <v>0.17809495261300687</v>
      </c>
    </row>
    <row r="1287" spans="1:8" x14ac:dyDescent="0.25">
      <c r="A1287">
        <v>2562</v>
      </c>
      <c r="B1287">
        <v>0</v>
      </c>
      <c r="C1287">
        <v>1</v>
      </c>
      <c r="D1287">
        <v>0</v>
      </c>
      <c r="E1287">
        <v>0</v>
      </c>
      <c r="F1287">
        <v>0</v>
      </c>
      <c r="G1287">
        <v>0</v>
      </c>
      <c r="H1287" s="2">
        <f>H1286+$H$2*(Filter_Test[[#This Row],[debug'[0']]]-H1286)</f>
        <v>0.16130989876989352</v>
      </c>
    </row>
    <row r="1288" spans="1:8" x14ac:dyDescent="0.25">
      <c r="A1288">
        <v>2564</v>
      </c>
      <c r="B1288">
        <v>1</v>
      </c>
      <c r="C1288">
        <v>1</v>
      </c>
      <c r="D1288">
        <v>0</v>
      </c>
      <c r="E1288">
        <v>0</v>
      </c>
      <c r="F1288">
        <v>-1</v>
      </c>
      <c r="G1288">
        <v>0</v>
      </c>
      <c r="H1288" s="2">
        <f>H1287+$H$2*(Filter_Test[[#This Row],[debug'[0']]]-H1287)</f>
        <v>0.24035457858978299</v>
      </c>
    </row>
    <row r="1289" spans="1:8" x14ac:dyDescent="0.25">
      <c r="A1289">
        <v>2566</v>
      </c>
      <c r="B1289">
        <v>-2</v>
      </c>
      <c r="C1289">
        <v>1</v>
      </c>
      <c r="D1289">
        <v>0</v>
      </c>
      <c r="E1289">
        <v>0</v>
      </c>
      <c r="F1289">
        <v>0</v>
      </c>
      <c r="G1289">
        <v>0</v>
      </c>
      <c r="H1289" s="2">
        <f>H1288+$H$2*(Filter_Test[[#This Row],[debug'[0']]]-H1288)</f>
        <v>2.9206134023765401E-2</v>
      </c>
    </row>
    <row r="1290" spans="1:8" x14ac:dyDescent="0.25">
      <c r="A1290">
        <v>2568</v>
      </c>
      <c r="B1290">
        <v>0</v>
      </c>
      <c r="C1290">
        <v>1</v>
      </c>
      <c r="D1290">
        <v>0</v>
      </c>
      <c r="E1290">
        <v>0</v>
      </c>
      <c r="F1290">
        <v>0</v>
      </c>
      <c r="G1290">
        <v>0</v>
      </c>
      <c r="H1290" s="2">
        <f>H1289+$H$2*(Filter_Test[[#This Row],[debug'[0']]]-H1289)</f>
        <v>2.6453520741100793E-2</v>
      </c>
    </row>
    <row r="1291" spans="1:8" x14ac:dyDescent="0.25">
      <c r="A1291">
        <v>2570</v>
      </c>
      <c r="B1291">
        <v>-1</v>
      </c>
      <c r="C1291">
        <v>1</v>
      </c>
      <c r="D1291">
        <v>0</v>
      </c>
      <c r="E1291">
        <v>0</v>
      </c>
      <c r="F1291">
        <v>0</v>
      </c>
      <c r="G1291">
        <v>0</v>
      </c>
      <c r="H1291" s="2">
        <f>H1290+$H$2*(Filter_Test[[#This Row],[debug'[0']]]-H1290)</f>
        <v>-7.0287444459247811E-2</v>
      </c>
    </row>
    <row r="1292" spans="1:8" x14ac:dyDescent="0.25">
      <c r="A1292">
        <v>2572</v>
      </c>
      <c r="B1292">
        <v>1</v>
      </c>
      <c r="C1292">
        <v>0</v>
      </c>
      <c r="D1292">
        <v>0</v>
      </c>
      <c r="E1292">
        <v>0</v>
      </c>
      <c r="F1292">
        <v>0</v>
      </c>
      <c r="G1292">
        <v>0</v>
      </c>
      <c r="H1292" s="2">
        <f>H1291+$H$2*(Filter_Test[[#This Row],[debug'[0']]]-H1291)</f>
        <v>3.0584770723029189E-2</v>
      </c>
    </row>
    <row r="1293" spans="1:8" x14ac:dyDescent="0.25">
      <c r="A1293">
        <v>2574</v>
      </c>
      <c r="B1293">
        <v>0</v>
      </c>
      <c r="C1293">
        <v>0</v>
      </c>
      <c r="D1293">
        <v>1</v>
      </c>
      <c r="E1293">
        <v>0</v>
      </c>
      <c r="F1293">
        <v>0</v>
      </c>
      <c r="G1293">
        <v>0</v>
      </c>
      <c r="H1293" s="2">
        <f>H1292+$H$2*(Filter_Test[[#This Row],[debug'[0']]]-H1292)</f>
        <v>2.7702223992573289E-2</v>
      </c>
    </row>
    <row r="1294" spans="1:8" x14ac:dyDescent="0.25">
      <c r="A1294">
        <v>2576</v>
      </c>
      <c r="B1294">
        <v>-1</v>
      </c>
      <c r="C1294">
        <v>0</v>
      </c>
      <c r="D1294">
        <v>1</v>
      </c>
      <c r="E1294">
        <v>0</v>
      </c>
      <c r="F1294">
        <v>0</v>
      </c>
      <c r="G1294">
        <v>0</v>
      </c>
      <c r="H1294" s="2">
        <f>H1293+$H$2*(Filter_Test[[#This Row],[debug'[0']]]-H1293)</f>
        <v>-6.9156428716615509E-2</v>
      </c>
    </row>
    <row r="1295" spans="1:8" x14ac:dyDescent="0.25">
      <c r="A1295">
        <v>2578</v>
      </c>
      <c r="B1295">
        <v>2</v>
      </c>
      <c r="C1295">
        <v>-1</v>
      </c>
      <c r="D1295">
        <v>1</v>
      </c>
      <c r="E1295">
        <v>0</v>
      </c>
      <c r="F1295">
        <v>0</v>
      </c>
      <c r="G1295">
        <v>0</v>
      </c>
      <c r="H1295" s="2">
        <f>H1294+$H$2*(Filter_Test[[#This Row],[debug'[0']]]-H1294)</f>
        <v>0.12585697035091084</v>
      </c>
    </row>
    <row r="1296" spans="1:8" x14ac:dyDescent="0.25">
      <c r="A1296">
        <v>2580</v>
      </c>
      <c r="B1296">
        <v>-1</v>
      </c>
      <c r="C1296">
        <v>0</v>
      </c>
      <c r="D1296">
        <v>0</v>
      </c>
      <c r="E1296">
        <v>0</v>
      </c>
      <c r="F1296">
        <v>0</v>
      </c>
      <c r="G1296">
        <v>0</v>
      </c>
      <c r="H1296" s="2">
        <f>H1295+$H$2*(Filter_Test[[#This Row],[debug'[0']]]-H1295)</f>
        <v>1.9747450739492342E-2</v>
      </c>
    </row>
    <row r="1297" spans="1:8" x14ac:dyDescent="0.25">
      <c r="A1297">
        <v>2582</v>
      </c>
      <c r="B1297">
        <v>2</v>
      </c>
      <c r="C1297">
        <v>-1</v>
      </c>
      <c r="D1297">
        <v>0</v>
      </c>
      <c r="E1297">
        <v>0</v>
      </c>
      <c r="F1297">
        <v>0</v>
      </c>
      <c r="G1297">
        <v>0</v>
      </c>
      <c r="H1297" s="2">
        <f>H1296+$H$2*(Filter_Test[[#This Row],[debug'[0']]]-H1296)</f>
        <v>0.20638185656977043</v>
      </c>
    </row>
    <row r="1298" spans="1:8" x14ac:dyDescent="0.25">
      <c r="A1298">
        <v>2584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 s="2">
        <f>H1297+$H$2*(Filter_Test[[#This Row],[debug'[0']]]-H1297)</f>
        <v>0.18693082483675605</v>
      </c>
    </row>
    <row r="1299" spans="1:8" x14ac:dyDescent="0.25">
      <c r="A1299">
        <v>2586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0</v>
      </c>
      <c r="H1299" s="2">
        <f>H1298+$H$2*(Filter_Test[[#This Row],[debug'[0']]]-H1298)</f>
        <v>0.16931300965565704</v>
      </c>
    </row>
    <row r="1300" spans="1:8" x14ac:dyDescent="0.25">
      <c r="A1300">
        <v>2588</v>
      </c>
      <c r="B1300">
        <v>0</v>
      </c>
      <c r="C1300">
        <v>1</v>
      </c>
      <c r="D1300">
        <v>0</v>
      </c>
      <c r="E1300">
        <v>0</v>
      </c>
      <c r="F1300">
        <v>0</v>
      </c>
      <c r="G1300">
        <v>0</v>
      </c>
      <c r="H1300" s="2">
        <f>H1299+$H$2*(Filter_Test[[#This Row],[debug'[0']]]-H1299)</f>
        <v>0.15335563443691536</v>
      </c>
    </row>
    <row r="1301" spans="1:8" x14ac:dyDescent="0.25">
      <c r="A1301">
        <v>2590</v>
      </c>
      <c r="B1301">
        <v>0</v>
      </c>
      <c r="C1301">
        <v>1</v>
      </c>
      <c r="D1301">
        <v>0</v>
      </c>
      <c r="E1301">
        <v>0</v>
      </c>
      <c r="F1301">
        <v>0</v>
      </c>
      <c r="G1301">
        <v>0</v>
      </c>
      <c r="H1301" s="2">
        <f>H1300+$H$2*(Filter_Test[[#This Row],[debug'[0']]]-H1300)</f>
        <v>0.13890220640090689</v>
      </c>
    </row>
    <row r="1302" spans="1:8" x14ac:dyDescent="0.25">
      <c r="A1302">
        <v>2592</v>
      </c>
      <c r="B1302">
        <v>-2</v>
      </c>
      <c r="C1302">
        <v>1</v>
      </c>
      <c r="D1302">
        <v>0</v>
      </c>
      <c r="E1302">
        <v>0</v>
      </c>
      <c r="F1302">
        <v>0</v>
      </c>
      <c r="G1302">
        <v>0</v>
      </c>
      <c r="H1302" s="2">
        <f>H1301+$H$2*(Filter_Test[[#This Row],[debug'[0']]]-H1301)</f>
        <v>-6.2684577350375748E-2</v>
      </c>
    </row>
    <row r="1303" spans="1:8" x14ac:dyDescent="0.25">
      <c r="A1303">
        <v>2594</v>
      </c>
      <c r="B1303">
        <v>1</v>
      </c>
      <c r="C1303">
        <v>1</v>
      </c>
      <c r="D1303">
        <v>0</v>
      </c>
      <c r="E1303">
        <v>0</v>
      </c>
      <c r="F1303">
        <v>0</v>
      </c>
      <c r="G1303">
        <v>0</v>
      </c>
      <c r="H1303" s="2">
        <f>H1302+$H$2*(Filter_Test[[#This Row],[debug'[0']]]-H1302)</f>
        <v>3.7471084488237688E-2</v>
      </c>
    </row>
    <row r="1304" spans="1:8" x14ac:dyDescent="0.25">
      <c r="A1304">
        <v>2596</v>
      </c>
      <c r="B1304">
        <v>0</v>
      </c>
      <c r="C1304">
        <v>1</v>
      </c>
      <c r="D1304">
        <v>0</v>
      </c>
      <c r="E1304">
        <v>0</v>
      </c>
      <c r="F1304">
        <v>0</v>
      </c>
      <c r="G1304">
        <v>0</v>
      </c>
      <c r="H1304" s="2">
        <f>H1303+$H$2*(Filter_Test[[#This Row],[debug'[0']]]-H1303)</f>
        <v>3.3939517975728986E-2</v>
      </c>
    </row>
    <row r="1305" spans="1:8" x14ac:dyDescent="0.25">
      <c r="A1305">
        <v>2598</v>
      </c>
      <c r="B1305">
        <v>1</v>
      </c>
      <c r="C1305">
        <v>0</v>
      </c>
      <c r="D1305">
        <v>0</v>
      </c>
      <c r="E1305">
        <v>0</v>
      </c>
      <c r="F1305">
        <v>0</v>
      </c>
      <c r="G1305">
        <v>0</v>
      </c>
      <c r="H1305" s="2">
        <f>H1304+$H$2*(Filter_Test[[#This Row],[debug'[0']]]-H1304)</f>
        <v>0.1249885733732549</v>
      </c>
    </row>
    <row r="1306" spans="1:8" x14ac:dyDescent="0.25">
      <c r="A1306">
        <v>2600</v>
      </c>
      <c r="B1306">
        <v>-1</v>
      </c>
      <c r="C1306">
        <v>1</v>
      </c>
      <c r="D1306">
        <v>0</v>
      </c>
      <c r="E1306">
        <v>0</v>
      </c>
      <c r="F1306">
        <v>0</v>
      </c>
      <c r="G1306">
        <v>0</v>
      </c>
      <c r="H1306" s="2">
        <f>H1305+$H$2*(Filter_Test[[#This Row],[debug'[0']]]-H1305)</f>
        <v>1.8960898248798513E-2</v>
      </c>
    </row>
    <row r="1307" spans="1:8" x14ac:dyDescent="0.25">
      <c r="A1307">
        <v>2602</v>
      </c>
      <c r="B1307">
        <v>0</v>
      </c>
      <c r="C1307">
        <v>0</v>
      </c>
      <c r="D1307">
        <v>0</v>
      </c>
      <c r="E1307">
        <v>0</v>
      </c>
      <c r="F1307">
        <v>0</v>
      </c>
      <c r="G1307">
        <v>0</v>
      </c>
      <c r="H1307" s="2">
        <f>H1306+$H$2*(Filter_Test[[#This Row],[debug'[0']]]-H1306)</f>
        <v>1.7173875689481845E-2</v>
      </c>
    </row>
    <row r="1308" spans="1:8" x14ac:dyDescent="0.25">
      <c r="A1308">
        <v>2604</v>
      </c>
      <c r="B1308">
        <v>1</v>
      </c>
      <c r="C1308">
        <v>0</v>
      </c>
      <c r="D1308">
        <v>0</v>
      </c>
      <c r="E1308">
        <v>0</v>
      </c>
      <c r="F1308">
        <v>0</v>
      </c>
      <c r="G1308">
        <v>0</v>
      </c>
      <c r="H1308" s="2">
        <f>H1307+$H$2*(Filter_Test[[#This Row],[debug'[0']]]-H1307)</f>
        <v>0.10980305564618342</v>
      </c>
    </row>
    <row r="1309" spans="1:8" x14ac:dyDescent="0.25">
      <c r="A1309">
        <v>2606</v>
      </c>
      <c r="B1309">
        <v>-2</v>
      </c>
      <c r="C1309">
        <v>0</v>
      </c>
      <c r="D1309">
        <v>0</v>
      </c>
      <c r="E1309">
        <v>0</v>
      </c>
      <c r="F1309">
        <v>0</v>
      </c>
      <c r="G1309">
        <v>0</v>
      </c>
      <c r="H1309" s="2">
        <f>H1308+$H$2*(Filter_Test[[#This Row],[debug'[0']]]-H1308)</f>
        <v>-8.9041197757996987E-2</v>
      </c>
    </row>
    <row r="1310" spans="1:8" x14ac:dyDescent="0.25">
      <c r="A1310">
        <v>2608</v>
      </c>
      <c r="B1310">
        <v>1</v>
      </c>
      <c r="C1310">
        <v>-1</v>
      </c>
      <c r="D1310">
        <v>1</v>
      </c>
      <c r="E1310">
        <v>0</v>
      </c>
      <c r="F1310">
        <v>0</v>
      </c>
      <c r="G1310">
        <v>0</v>
      </c>
      <c r="H1310" s="2">
        <f>H1309+$H$2*(Filter_Test[[#This Row],[debug'[0']]]-H1309)</f>
        <v>1.3598517031997576E-2</v>
      </c>
    </row>
    <row r="1311" spans="1:8" x14ac:dyDescent="0.25">
      <c r="A1311">
        <v>2610</v>
      </c>
      <c r="B1311">
        <v>-1</v>
      </c>
      <c r="C1311">
        <v>-1</v>
      </c>
      <c r="D1311">
        <v>0</v>
      </c>
      <c r="E1311">
        <v>0</v>
      </c>
      <c r="F1311">
        <v>0</v>
      </c>
      <c r="G1311">
        <v>0</v>
      </c>
      <c r="H1311" s="2">
        <f>H1310+$H$2*(Filter_Test[[#This Row],[debug'[0']]]-H1310)</f>
        <v>-8.1930892611919395E-2</v>
      </c>
    </row>
    <row r="1312" spans="1:8" x14ac:dyDescent="0.25">
      <c r="A1312">
        <v>2612</v>
      </c>
      <c r="B1312">
        <v>1</v>
      </c>
      <c r="C1312">
        <v>-2</v>
      </c>
      <c r="D1312">
        <v>0</v>
      </c>
      <c r="E1312">
        <v>0</v>
      </c>
      <c r="F1312">
        <v>0</v>
      </c>
      <c r="G1312">
        <v>0</v>
      </c>
      <c r="H1312" s="2">
        <f>H1311+$H$2*(Filter_Test[[#This Row],[debug'[0']]]-H1311)</f>
        <v>2.0038691705724199E-2</v>
      </c>
    </row>
    <row r="1313" spans="1:8" x14ac:dyDescent="0.25">
      <c r="A1313">
        <v>2614</v>
      </c>
      <c r="B1313">
        <v>-2</v>
      </c>
      <c r="C1313">
        <v>-1</v>
      </c>
      <c r="D1313">
        <v>0</v>
      </c>
      <c r="E1313">
        <v>0</v>
      </c>
      <c r="F1313">
        <v>0</v>
      </c>
      <c r="G1313">
        <v>0</v>
      </c>
      <c r="H1313" s="2">
        <f>H1312+$H$2*(Filter_Test[[#This Row],[debug'[0']]]-H1312)</f>
        <v>-0.170345469709171</v>
      </c>
    </row>
    <row r="1314" spans="1:8" x14ac:dyDescent="0.25">
      <c r="A1314">
        <v>2616</v>
      </c>
      <c r="B1314">
        <v>1</v>
      </c>
      <c r="C1314">
        <v>-1</v>
      </c>
      <c r="D1314">
        <v>0</v>
      </c>
      <c r="E1314">
        <v>0</v>
      </c>
      <c r="F1314">
        <v>0</v>
      </c>
      <c r="G1314">
        <v>0</v>
      </c>
      <c r="H1314" s="2">
        <f>H1313+$H$2*(Filter_Test[[#This Row],[debug'[0']]]-H1313)</f>
        <v>-6.0043007815158173E-2</v>
      </c>
    </row>
    <row r="1315" spans="1:8" x14ac:dyDescent="0.25">
      <c r="A1315">
        <v>2618</v>
      </c>
      <c r="B1315">
        <v>-1</v>
      </c>
      <c r="C1315">
        <v>0</v>
      </c>
      <c r="D1315">
        <v>0</v>
      </c>
      <c r="E1315">
        <v>0</v>
      </c>
      <c r="F1315">
        <v>0</v>
      </c>
      <c r="G1315">
        <v>0</v>
      </c>
      <c r="H1315" s="2">
        <f>H1314+$H$2*(Filter_Test[[#This Row],[debug'[0']]]-H1314)</f>
        <v>-0.14863186725530592</v>
      </c>
    </row>
    <row r="1316" spans="1:8" x14ac:dyDescent="0.25">
      <c r="A1316">
        <v>2620</v>
      </c>
      <c r="B1316">
        <v>-3</v>
      </c>
      <c r="C1316">
        <v>0</v>
      </c>
      <c r="D1316">
        <v>0</v>
      </c>
      <c r="E1316">
        <v>0</v>
      </c>
      <c r="F1316">
        <v>0</v>
      </c>
      <c r="G1316">
        <v>0</v>
      </c>
      <c r="H1316" s="2">
        <f>H1315+$H$2*(Filter_Test[[#This Row],[debug'[0']]]-H1315)</f>
        <v>-0.41736698261062921</v>
      </c>
    </row>
    <row r="1317" spans="1:8" x14ac:dyDescent="0.25">
      <c r="A1317">
        <v>2622</v>
      </c>
      <c r="B1317">
        <v>0</v>
      </c>
      <c r="C1317">
        <v>-1</v>
      </c>
      <c r="D1317">
        <v>0</v>
      </c>
      <c r="E1317">
        <v>0</v>
      </c>
      <c r="F1317">
        <v>0</v>
      </c>
      <c r="G1317">
        <v>0</v>
      </c>
      <c r="H1317" s="2">
        <f>H1316+$H$2*(Filter_Test[[#This Row],[debug'[0']]]-H1316)</f>
        <v>-0.37803107121801449</v>
      </c>
    </row>
    <row r="1318" spans="1:8" x14ac:dyDescent="0.25">
      <c r="A1318">
        <v>2624</v>
      </c>
      <c r="B1318">
        <v>-3</v>
      </c>
      <c r="C1318">
        <v>0</v>
      </c>
      <c r="D1318">
        <v>0</v>
      </c>
      <c r="E1318">
        <v>0</v>
      </c>
      <c r="F1318">
        <v>0</v>
      </c>
      <c r="G1318">
        <v>0</v>
      </c>
      <c r="H1318" s="2">
        <f>H1317+$H$2*(Filter_Test[[#This Row],[debug'[0']]]-H1317)</f>
        <v>-0.62514582095608007</v>
      </c>
    </row>
    <row r="1319" spans="1:8" x14ac:dyDescent="0.25">
      <c r="A1319">
        <v>2626</v>
      </c>
      <c r="B1319">
        <v>2</v>
      </c>
      <c r="C1319">
        <v>-1</v>
      </c>
      <c r="D1319">
        <v>0</v>
      </c>
      <c r="E1319">
        <v>0</v>
      </c>
      <c r="F1319">
        <v>0</v>
      </c>
      <c r="G1319">
        <v>0</v>
      </c>
      <c r="H1319" s="2">
        <f>H1318+$H$2*(Filter_Test[[#This Row],[debug'[0']]]-H1318)</f>
        <v>-0.37773165618455307</v>
      </c>
    </row>
    <row r="1320" spans="1:8" x14ac:dyDescent="0.25">
      <c r="A1320">
        <v>2628</v>
      </c>
      <c r="B1320">
        <v>-2</v>
      </c>
      <c r="C1320">
        <v>0</v>
      </c>
      <c r="D1320">
        <v>0</v>
      </c>
      <c r="E1320">
        <v>0</v>
      </c>
      <c r="F1320">
        <v>0</v>
      </c>
      <c r="G1320">
        <v>0</v>
      </c>
      <c r="H1320" s="2">
        <f>H1319+$H$2*(Filter_Test[[#This Row],[debug'[0']]]-H1319)</f>
        <v>-0.53062684551700967</v>
      </c>
    </row>
    <row r="1321" spans="1:8" x14ac:dyDescent="0.25">
      <c r="A1321">
        <v>2630</v>
      </c>
      <c r="B1321">
        <v>2</v>
      </c>
      <c r="C1321">
        <v>-1</v>
      </c>
      <c r="D1321">
        <v>0</v>
      </c>
      <c r="E1321">
        <v>0</v>
      </c>
      <c r="F1321">
        <v>0</v>
      </c>
      <c r="G1321">
        <v>0</v>
      </c>
      <c r="H1321" s="2">
        <f>H1320+$H$2*(Filter_Test[[#This Row],[debug'[0']]]-H1320)</f>
        <v>-0.2921208843114092</v>
      </c>
    </row>
    <row r="1322" spans="1:8" x14ac:dyDescent="0.25">
      <c r="A1322">
        <v>2632</v>
      </c>
      <c r="B1322">
        <v>-1</v>
      </c>
      <c r="C1322">
        <v>-1</v>
      </c>
      <c r="D1322">
        <v>0</v>
      </c>
      <c r="E1322">
        <v>0</v>
      </c>
      <c r="F1322">
        <v>0</v>
      </c>
      <c r="G1322">
        <v>0</v>
      </c>
      <c r="H1322" s="2">
        <f>H1321+$H$2*(Filter_Test[[#This Row],[debug'[0']]]-H1321)</f>
        <v>-0.3588369191957167</v>
      </c>
    </row>
    <row r="1323" spans="1:8" x14ac:dyDescent="0.25">
      <c r="A1323">
        <v>2634</v>
      </c>
      <c r="B1323">
        <v>0</v>
      </c>
      <c r="C1323">
        <v>-1</v>
      </c>
      <c r="D1323">
        <v>0</v>
      </c>
      <c r="E1323">
        <v>0</v>
      </c>
      <c r="F1323">
        <v>0</v>
      </c>
      <c r="G1323">
        <v>0</v>
      </c>
      <c r="H1323" s="2">
        <f>H1322+$H$2*(Filter_Test[[#This Row],[debug'[0']]]-H1322)</f>
        <v>-0.32501733632025498</v>
      </c>
    </row>
    <row r="1324" spans="1:8" x14ac:dyDescent="0.25">
      <c r="A1324">
        <v>2636</v>
      </c>
      <c r="B1324">
        <v>0</v>
      </c>
      <c r="C1324">
        <v>-2</v>
      </c>
      <c r="D1324">
        <v>0</v>
      </c>
      <c r="E1324">
        <v>0</v>
      </c>
      <c r="F1324">
        <v>-1</v>
      </c>
      <c r="G1324">
        <v>0</v>
      </c>
      <c r="H1324" s="2">
        <f>H1323+$H$2*(Filter_Test[[#This Row],[debug'[0']]]-H1323)</f>
        <v>-0.29438517403806391</v>
      </c>
    </row>
    <row r="1325" spans="1:8" x14ac:dyDescent="0.25">
      <c r="A1325">
        <v>2638</v>
      </c>
      <c r="B1325">
        <v>-1</v>
      </c>
      <c r="C1325">
        <v>-1</v>
      </c>
      <c r="D1325">
        <v>0</v>
      </c>
      <c r="E1325">
        <v>0</v>
      </c>
      <c r="F1325">
        <v>-1</v>
      </c>
      <c r="G1325">
        <v>0</v>
      </c>
      <c r="H1325" s="2">
        <f>H1324+$H$2*(Filter_Test[[#This Row],[debug'[0']]]-H1324)</f>
        <v>-0.36088780464324566</v>
      </c>
    </row>
    <row r="1326" spans="1:8" x14ac:dyDescent="0.25">
      <c r="A1326">
        <v>2640</v>
      </c>
      <c r="B1326">
        <v>-2</v>
      </c>
      <c r="C1326">
        <v>-1</v>
      </c>
      <c r="D1326">
        <v>0</v>
      </c>
      <c r="E1326">
        <v>0</v>
      </c>
      <c r="F1326">
        <v>-1</v>
      </c>
      <c r="G1326">
        <v>0</v>
      </c>
      <c r="H1326" s="2">
        <f>H1325+$H$2*(Filter_Test[[#This Row],[debug'[0']]]-H1325)</f>
        <v>-0.51537048958351217</v>
      </c>
    </row>
    <row r="1327" spans="1:8" x14ac:dyDescent="0.25">
      <c r="A1327">
        <v>2642</v>
      </c>
      <c r="B1327">
        <v>1</v>
      </c>
      <c r="C1327">
        <v>-1</v>
      </c>
      <c r="D1327">
        <v>0</v>
      </c>
      <c r="E1327">
        <v>0</v>
      </c>
      <c r="F1327">
        <v>-1</v>
      </c>
      <c r="G1327">
        <v>0</v>
      </c>
      <c r="H1327" s="2">
        <f>H1326+$H$2*(Filter_Test[[#This Row],[debug'[0']]]-H1326)</f>
        <v>-0.37255018565724229</v>
      </c>
    </row>
    <row r="1328" spans="1:8" x14ac:dyDescent="0.25">
      <c r="A1328">
        <v>2644</v>
      </c>
      <c r="B1328">
        <v>-2</v>
      </c>
      <c r="C1328">
        <v>0</v>
      </c>
      <c r="D1328">
        <v>0</v>
      </c>
      <c r="E1328">
        <v>0</v>
      </c>
      <c r="F1328">
        <v>-1</v>
      </c>
      <c r="G1328">
        <v>0</v>
      </c>
      <c r="H1328" s="2">
        <f>H1327+$H$2*(Filter_Test[[#This Row],[debug'[0']]]-H1327)</f>
        <v>-0.52593371708200065</v>
      </c>
    </row>
    <row r="1329" spans="1:8" x14ac:dyDescent="0.25">
      <c r="A1329">
        <v>2646</v>
      </c>
      <c r="B1329">
        <v>2</v>
      </c>
      <c r="C1329">
        <v>0</v>
      </c>
      <c r="D1329">
        <v>0</v>
      </c>
      <c r="E1329">
        <v>0</v>
      </c>
      <c r="F1329">
        <v>-1</v>
      </c>
      <c r="G1329">
        <v>0</v>
      </c>
      <c r="H1329" s="2">
        <f>H1328+$H$2*(Filter_Test[[#This Row],[debug'[0']]]-H1328)</f>
        <v>-0.2878700728108135</v>
      </c>
    </row>
    <row r="1330" spans="1:8" x14ac:dyDescent="0.25">
      <c r="A1330">
        <v>2648</v>
      </c>
      <c r="B1330">
        <v>0</v>
      </c>
      <c r="C1330">
        <v>1</v>
      </c>
      <c r="D1330">
        <v>0</v>
      </c>
      <c r="E1330">
        <v>0</v>
      </c>
      <c r="F1330">
        <v>-1</v>
      </c>
      <c r="G1330">
        <v>0</v>
      </c>
      <c r="H1330" s="2">
        <f>H1329+$H$2*(Filter_Test[[#This Row],[debug'[0']]]-H1329)</f>
        <v>-0.26073895763288918</v>
      </c>
    </row>
    <row r="1331" spans="1:8" x14ac:dyDescent="0.25">
      <c r="A1331">
        <v>2650</v>
      </c>
      <c r="B1331">
        <v>0</v>
      </c>
      <c r="C1331">
        <v>1</v>
      </c>
      <c r="D1331">
        <v>0</v>
      </c>
      <c r="E1331">
        <v>0</v>
      </c>
      <c r="F1331">
        <v>-1</v>
      </c>
      <c r="G1331">
        <v>0</v>
      </c>
      <c r="H1331" s="2">
        <f>H1330+$H$2*(Filter_Test[[#This Row],[debug'[0']]]-H1330)</f>
        <v>-0.23616488981876482</v>
      </c>
    </row>
    <row r="1332" spans="1:8" x14ac:dyDescent="0.25">
      <c r="A1332">
        <v>2652</v>
      </c>
      <c r="B1332">
        <v>-1</v>
      </c>
      <c r="C1332">
        <v>2</v>
      </c>
      <c r="D1332">
        <v>0</v>
      </c>
      <c r="E1332">
        <v>0</v>
      </c>
      <c r="F1332">
        <v>-1</v>
      </c>
      <c r="G1332">
        <v>0</v>
      </c>
      <c r="H1332" s="2">
        <f>H1331+$H$2*(Filter_Test[[#This Row],[debug'[0']]]-H1331)</f>
        <v>-0.30815465293974437</v>
      </c>
    </row>
    <row r="1333" spans="1:8" x14ac:dyDescent="0.25">
      <c r="A1333">
        <v>2654</v>
      </c>
      <c r="B1333">
        <v>-2</v>
      </c>
      <c r="C1333">
        <v>2</v>
      </c>
      <c r="D1333">
        <v>0</v>
      </c>
      <c r="E1333">
        <v>0</v>
      </c>
      <c r="F1333">
        <v>0</v>
      </c>
      <c r="G1333">
        <v>0</v>
      </c>
      <c r="H1333" s="2">
        <f>H1332+$H$2*(Filter_Test[[#This Row],[debug'[0']]]-H1332)</f>
        <v>-0.46760732033978158</v>
      </c>
    </row>
    <row r="1334" spans="1:8" x14ac:dyDescent="0.25">
      <c r="A1334">
        <v>2656</v>
      </c>
      <c r="B1334">
        <v>1</v>
      </c>
      <c r="C1334">
        <v>2</v>
      </c>
      <c r="D1334">
        <v>0</v>
      </c>
      <c r="E1334">
        <v>0</v>
      </c>
      <c r="F1334">
        <v>0</v>
      </c>
      <c r="G1334">
        <v>0</v>
      </c>
      <c r="H1334" s="2">
        <f>H1333+$H$2*(Filter_Test[[#This Row],[debug'[0']]]-H1333)</f>
        <v>-0.32928858906175984</v>
      </c>
    </row>
    <row r="1335" spans="1:8" x14ac:dyDescent="0.25">
      <c r="A1335">
        <v>2658</v>
      </c>
      <c r="B1335">
        <v>-2</v>
      </c>
      <c r="C1335">
        <v>3</v>
      </c>
      <c r="D1335">
        <v>0</v>
      </c>
      <c r="E1335">
        <v>0</v>
      </c>
      <c r="F1335">
        <v>0</v>
      </c>
      <c r="G1335">
        <v>0</v>
      </c>
      <c r="H1335" s="2">
        <f>H1334+$H$2*(Filter_Test[[#This Row],[debug'[0']]]-H1334)</f>
        <v>-0.48674942990792625</v>
      </c>
    </row>
    <row r="1336" spans="1:8" x14ac:dyDescent="0.25">
      <c r="A1336">
        <v>2660</v>
      </c>
      <c r="B1336">
        <v>1</v>
      </c>
      <c r="C1336">
        <v>2</v>
      </c>
      <c r="D1336">
        <v>0</v>
      </c>
      <c r="E1336">
        <v>0</v>
      </c>
      <c r="F1336">
        <v>0</v>
      </c>
      <c r="G1336">
        <v>0</v>
      </c>
      <c r="H1336" s="2">
        <f>H1335+$H$2*(Filter_Test[[#This Row],[debug'[0']]]-H1335)</f>
        <v>-0.34662659730609963</v>
      </c>
    </row>
    <row r="1337" spans="1:8" x14ac:dyDescent="0.25">
      <c r="A1337">
        <v>2662</v>
      </c>
      <c r="B1337">
        <v>-1</v>
      </c>
      <c r="C1337">
        <v>2</v>
      </c>
      <c r="D1337">
        <v>0</v>
      </c>
      <c r="E1337">
        <v>0</v>
      </c>
      <c r="F1337">
        <v>0</v>
      </c>
      <c r="G1337">
        <v>0</v>
      </c>
      <c r="H1337" s="2">
        <f>H1336+$H$2*(Filter_Test[[#This Row],[debug'[0']]]-H1336)</f>
        <v>-0.40820558976472332</v>
      </c>
    </row>
    <row r="1338" spans="1:8" x14ac:dyDescent="0.25">
      <c r="A1338">
        <v>2664</v>
      </c>
      <c r="B1338">
        <v>2</v>
      </c>
      <c r="C1338">
        <v>2</v>
      </c>
      <c r="D1338">
        <v>0</v>
      </c>
      <c r="E1338">
        <v>0</v>
      </c>
      <c r="F1338">
        <v>0</v>
      </c>
      <c r="G1338">
        <v>0</v>
      </c>
      <c r="H1338" s="2">
        <f>H1337+$H$2*(Filter_Test[[#This Row],[debug'[0']]]-H1337)</f>
        <v>-0.18123756009056144</v>
      </c>
    </row>
    <row r="1339" spans="1:8" x14ac:dyDescent="0.25">
      <c r="A1339">
        <v>2666</v>
      </c>
      <c r="B1339">
        <v>-1</v>
      </c>
      <c r="C1339">
        <v>1</v>
      </c>
      <c r="D1339">
        <v>1</v>
      </c>
      <c r="E1339">
        <v>0</v>
      </c>
      <c r="F1339">
        <v>0</v>
      </c>
      <c r="G1339">
        <v>0</v>
      </c>
      <c r="H1339" s="2">
        <f>H1338+$H$2*(Filter_Test[[#This Row],[debug'[0']]]-H1338)</f>
        <v>-0.25840410207820386</v>
      </c>
    </row>
    <row r="1340" spans="1:8" x14ac:dyDescent="0.25">
      <c r="A1340">
        <v>2668</v>
      </c>
      <c r="B1340">
        <v>2</v>
      </c>
      <c r="C1340">
        <v>1</v>
      </c>
      <c r="D1340">
        <v>1</v>
      </c>
      <c r="E1340">
        <v>0</v>
      </c>
      <c r="F1340">
        <v>0</v>
      </c>
      <c r="G1340">
        <v>0</v>
      </c>
      <c r="H1340" s="2">
        <f>H1339+$H$2*(Filter_Test[[#This Row],[debug'[0']]]-H1339)</f>
        <v>-4.5554530000425725E-2</v>
      </c>
    </row>
    <row r="1341" spans="1:8" x14ac:dyDescent="0.25">
      <c r="A1341">
        <v>2670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 s="2">
        <f>H1340+$H$2*(Filter_Test[[#This Row],[debug'[0']]]-H1340)</f>
        <v>-4.1261116696813524E-2</v>
      </c>
    </row>
    <row r="1342" spans="1:8" x14ac:dyDescent="0.25">
      <c r="A1342">
        <v>2672</v>
      </c>
      <c r="B1342">
        <v>2</v>
      </c>
      <c r="C1342">
        <v>0</v>
      </c>
      <c r="D1342">
        <v>0</v>
      </c>
      <c r="E1342">
        <v>0</v>
      </c>
      <c r="F1342">
        <v>0</v>
      </c>
      <c r="G1342">
        <v>0</v>
      </c>
      <c r="H1342" s="2">
        <f>H1341+$H$2*(Filter_Test[[#This Row],[debug'[0']]]-H1341)</f>
        <v>0.15112321115138266</v>
      </c>
    </row>
    <row r="1343" spans="1:8" x14ac:dyDescent="0.25">
      <c r="A1343">
        <v>2674</v>
      </c>
      <c r="B1343">
        <v>-1</v>
      </c>
      <c r="C1343">
        <v>0</v>
      </c>
      <c r="D1343">
        <v>0</v>
      </c>
      <c r="E1343">
        <v>0</v>
      </c>
      <c r="F1343">
        <v>1</v>
      </c>
      <c r="G1343">
        <v>0</v>
      </c>
      <c r="H1343" s="2">
        <f>H1342+$H$2*(Filter_Test[[#This Row],[debug'[0']]]-H1342)</f>
        <v>4.2632404445486383E-2</v>
      </c>
    </row>
    <row r="1344" spans="1:8" x14ac:dyDescent="0.25">
      <c r="A1344">
        <v>2676</v>
      </c>
      <c r="B1344">
        <v>2</v>
      </c>
      <c r="C1344">
        <v>0</v>
      </c>
      <c r="D1344">
        <v>0</v>
      </c>
      <c r="E1344">
        <v>0</v>
      </c>
      <c r="F1344">
        <v>1</v>
      </c>
      <c r="G1344">
        <v>0</v>
      </c>
      <c r="H1344" s="2">
        <f>H1343+$H$2*(Filter_Test[[#This Row],[debug'[0']]]-H1343)</f>
        <v>0.22710995420254967</v>
      </c>
    </row>
    <row r="1345" spans="1:8" x14ac:dyDescent="0.25">
      <c r="A1345">
        <v>2678</v>
      </c>
      <c r="B1345">
        <v>-1</v>
      </c>
      <c r="C1345">
        <v>1</v>
      </c>
      <c r="D1345">
        <v>0</v>
      </c>
      <c r="E1345">
        <v>0</v>
      </c>
      <c r="F1345">
        <v>1</v>
      </c>
      <c r="G1345">
        <v>0</v>
      </c>
      <c r="H1345" s="2">
        <f>H1344+$H$2*(Filter_Test[[#This Row],[debug'[0']]]-H1344)</f>
        <v>0.11145756568446055</v>
      </c>
    </row>
    <row r="1346" spans="1:8" x14ac:dyDescent="0.25">
      <c r="A1346">
        <v>2680</v>
      </c>
      <c r="B1346">
        <v>2</v>
      </c>
      <c r="C1346">
        <v>1</v>
      </c>
      <c r="D1346">
        <v>0</v>
      </c>
      <c r="E1346">
        <v>0</v>
      </c>
      <c r="F1346">
        <v>1</v>
      </c>
      <c r="G1346">
        <v>0</v>
      </c>
      <c r="H1346" s="2">
        <f>H1345+$H$2*(Filter_Test[[#This Row],[debug'[0']]]-H1345)</f>
        <v>0.28944849681360907</v>
      </c>
    </row>
    <row r="1347" spans="1:8" x14ac:dyDescent="0.25">
      <c r="A1347">
        <v>2682</v>
      </c>
      <c r="B1347">
        <v>0</v>
      </c>
      <c r="C1347">
        <v>1</v>
      </c>
      <c r="D1347">
        <v>0</v>
      </c>
      <c r="E1347">
        <v>0</v>
      </c>
      <c r="F1347">
        <v>1</v>
      </c>
      <c r="G1347">
        <v>0</v>
      </c>
      <c r="H1347" s="2">
        <f>H1346+$H$2*(Filter_Test[[#This Row],[debug'[0']]]-H1346)</f>
        <v>0.26216861867814178</v>
      </c>
    </row>
    <row r="1348" spans="1:8" x14ac:dyDescent="0.25">
      <c r="A1348">
        <v>2684</v>
      </c>
      <c r="B1348">
        <v>-1</v>
      </c>
      <c r="C1348">
        <v>1</v>
      </c>
      <c r="D1348">
        <v>0</v>
      </c>
      <c r="E1348">
        <v>0</v>
      </c>
      <c r="F1348">
        <v>1</v>
      </c>
      <c r="G1348">
        <v>0</v>
      </c>
      <c r="H1348" s="2">
        <f>H1347+$H$2*(Filter_Test[[#This Row],[debug'[0']]]-H1347)</f>
        <v>0.14321202887721696</v>
      </c>
    </row>
    <row r="1349" spans="1:8" x14ac:dyDescent="0.25">
      <c r="A1349">
        <v>2686</v>
      </c>
      <c r="B1349">
        <v>1</v>
      </c>
      <c r="C1349">
        <v>1</v>
      </c>
      <c r="D1349">
        <v>-1</v>
      </c>
      <c r="E1349">
        <v>0</v>
      </c>
      <c r="F1349">
        <v>1</v>
      </c>
      <c r="G1349">
        <v>0</v>
      </c>
      <c r="H1349" s="2">
        <f>H1348+$H$2*(Filter_Test[[#This Row],[debug'[0']]]-H1348)</f>
        <v>0.22396239275012014</v>
      </c>
    </row>
    <row r="1350" spans="1:8" x14ac:dyDescent="0.25">
      <c r="A1350">
        <v>2688</v>
      </c>
      <c r="B1350">
        <v>-1</v>
      </c>
      <c r="C1350">
        <v>1</v>
      </c>
      <c r="D1350">
        <v>-1</v>
      </c>
      <c r="E1350">
        <v>0</v>
      </c>
      <c r="F1350">
        <v>1</v>
      </c>
      <c r="G1350">
        <v>0</v>
      </c>
      <c r="H1350" s="2">
        <f>H1349+$H$2*(Filter_Test[[#This Row],[debug'[0']]]-H1349)</f>
        <v>0.10860665491010127</v>
      </c>
    </row>
    <row r="1351" spans="1:8" x14ac:dyDescent="0.25">
      <c r="A1351">
        <v>2690</v>
      </c>
      <c r="B1351">
        <v>1</v>
      </c>
      <c r="C1351">
        <v>1</v>
      </c>
      <c r="D1351">
        <v>-1</v>
      </c>
      <c r="E1351">
        <v>0</v>
      </c>
      <c r="F1351">
        <v>1</v>
      </c>
      <c r="G1351">
        <v>0</v>
      </c>
      <c r="H1351" s="2">
        <f>H1350+$H$2*(Filter_Test[[#This Row],[debug'[0']]]-H1350)</f>
        <v>0.19261849844189899</v>
      </c>
    </row>
    <row r="1352" spans="1:8" x14ac:dyDescent="0.25">
      <c r="A1352">
        <v>2692</v>
      </c>
      <c r="B1352">
        <v>-1</v>
      </c>
      <c r="C1352">
        <v>1</v>
      </c>
      <c r="D1352">
        <v>0</v>
      </c>
      <c r="E1352">
        <v>0</v>
      </c>
      <c r="F1352">
        <v>1</v>
      </c>
      <c r="G1352">
        <v>0</v>
      </c>
      <c r="H1352" s="2">
        <f>H1351+$H$2*(Filter_Test[[#This Row],[debug'[0']]]-H1351)</f>
        <v>8.0216853044688188E-2</v>
      </c>
    </row>
    <row r="1353" spans="1:8" x14ac:dyDescent="0.25">
      <c r="A1353">
        <v>2694</v>
      </c>
      <c r="B1353">
        <v>0</v>
      </c>
      <c r="C1353">
        <v>0</v>
      </c>
      <c r="D1353">
        <v>0</v>
      </c>
      <c r="E1353">
        <v>0</v>
      </c>
      <c r="F1353">
        <v>1</v>
      </c>
      <c r="G1353">
        <v>0</v>
      </c>
      <c r="H1353" s="2">
        <f>H1352+$H$2*(Filter_Test[[#This Row],[debug'[0']]]-H1352)</f>
        <v>7.265659275810965E-2</v>
      </c>
    </row>
    <row r="1354" spans="1:8" x14ac:dyDescent="0.25">
      <c r="A1354">
        <v>2696</v>
      </c>
      <c r="B1354">
        <v>-1</v>
      </c>
      <c r="C1354">
        <v>0</v>
      </c>
      <c r="D1354">
        <v>0</v>
      </c>
      <c r="E1354">
        <v>0</v>
      </c>
      <c r="F1354">
        <v>1</v>
      </c>
      <c r="G1354">
        <v>0</v>
      </c>
      <c r="H1354" s="2">
        <f>H1353+$H$2*(Filter_Test[[#This Row],[debug'[0']]]-H1353)</f>
        <v>-2.8438909390896411E-2</v>
      </c>
    </row>
    <row r="1355" spans="1:8" x14ac:dyDescent="0.25">
      <c r="A1355">
        <v>2698</v>
      </c>
      <c r="B1355">
        <v>0</v>
      </c>
      <c r="C1355">
        <v>-1</v>
      </c>
      <c r="D1355">
        <v>0</v>
      </c>
      <c r="E1355">
        <v>0</v>
      </c>
      <c r="F1355">
        <v>1</v>
      </c>
      <c r="G1355">
        <v>0</v>
      </c>
      <c r="H1355" s="2">
        <f>H1354+$H$2*(Filter_Test[[#This Row],[debug'[0']]]-H1354)</f>
        <v>-2.5758605326340032E-2</v>
      </c>
    </row>
    <row r="1356" spans="1:8" x14ac:dyDescent="0.25">
      <c r="A1356">
        <v>2700</v>
      </c>
      <c r="B1356">
        <v>0</v>
      </c>
      <c r="C1356">
        <v>-1</v>
      </c>
      <c r="D1356">
        <v>0</v>
      </c>
      <c r="E1356">
        <v>0</v>
      </c>
      <c r="F1356">
        <v>1</v>
      </c>
      <c r="G1356">
        <v>0</v>
      </c>
      <c r="H1356" s="2">
        <f>H1355+$H$2*(Filter_Test[[#This Row],[debug'[0']]]-H1355)</f>
        <v>-2.3330913968541568E-2</v>
      </c>
    </row>
    <row r="1357" spans="1:8" x14ac:dyDescent="0.25">
      <c r="A1357">
        <v>2702</v>
      </c>
      <c r="B1357">
        <v>1</v>
      </c>
      <c r="C1357">
        <v>-1</v>
      </c>
      <c r="D1357">
        <v>0</v>
      </c>
      <c r="E1357">
        <v>0</v>
      </c>
      <c r="F1357">
        <v>1</v>
      </c>
      <c r="G1357">
        <v>0</v>
      </c>
      <c r="H1357" s="2">
        <f>H1356+$H$2*(Filter_Test[[#This Row],[debug'[0']]]-H1356)</f>
        <v>7.3115752476905382E-2</v>
      </c>
    </row>
    <row r="1358" spans="1:8" x14ac:dyDescent="0.25">
      <c r="A1358">
        <v>2704</v>
      </c>
      <c r="B1358">
        <v>-1</v>
      </c>
      <c r="C1358">
        <v>-1</v>
      </c>
      <c r="D1358">
        <v>0</v>
      </c>
      <c r="E1358">
        <v>0</v>
      </c>
      <c r="F1358">
        <v>1</v>
      </c>
      <c r="G1358">
        <v>0</v>
      </c>
      <c r="H1358" s="2">
        <f>H1357+$H$2*(Filter_Test[[#This Row],[debug'[0']]]-H1357)</f>
        <v>-2.8023024456082471E-2</v>
      </c>
    </row>
    <row r="1359" spans="1:8" x14ac:dyDescent="0.25">
      <c r="A1359">
        <v>2706</v>
      </c>
      <c r="B1359">
        <v>-2</v>
      </c>
      <c r="C1359">
        <v>0</v>
      </c>
      <c r="D1359">
        <v>0</v>
      </c>
      <c r="E1359">
        <v>0</v>
      </c>
      <c r="F1359">
        <v>1</v>
      </c>
      <c r="G1359">
        <v>0</v>
      </c>
      <c r="H1359" s="2">
        <f>H1358+$H$2*(Filter_Test[[#This Row],[debug'[0']]]-H1358)</f>
        <v>-0.21387747583859218</v>
      </c>
    </row>
    <row r="1360" spans="1:8" x14ac:dyDescent="0.25">
      <c r="A1360">
        <v>2708</v>
      </c>
      <c r="B1360">
        <v>-2</v>
      </c>
      <c r="C1360">
        <v>0</v>
      </c>
      <c r="D1360">
        <v>0</v>
      </c>
      <c r="E1360">
        <v>0</v>
      </c>
      <c r="F1360">
        <v>1</v>
      </c>
      <c r="G1360">
        <v>0</v>
      </c>
      <c r="H1360" s="2">
        <f>H1359+$H$2*(Filter_Test[[#This Row],[debug'[0']]]-H1359)</f>
        <v>-0.38221555784809425</v>
      </c>
    </row>
    <row r="1361" spans="1:8" x14ac:dyDescent="0.25">
      <c r="A1361">
        <v>2710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 s="2">
        <f>H1360+$H$2*(Filter_Test[[#This Row],[debug'[0']]]-H1360)</f>
        <v>-0.3461925901893953</v>
      </c>
    </row>
    <row r="1362" spans="1:8" x14ac:dyDescent="0.25">
      <c r="A1362">
        <v>2712</v>
      </c>
      <c r="B1362">
        <v>-1</v>
      </c>
      <c r="C1362">
        <v>0</v>
      </c>
      <c r="D1362">
        <v>0</v>
      </c>
      <c r="E1362">
        <v>0</v>
      </c>
      <c r="F1362">
        <v>0</v>
      </c>
      <c r="G1362">
        <v>0</v>
      </c>
      <c r="H1362" s="2">
        <f>H1361+$H$2*(Filter_Test[[#This Row],[debug'[0']]]-H1361)</f>
        <v>-0.4078124868551023</v>
      </c>
    </row>
    <row r="1363" spans="1:8" x14ac:dyDescent="0.25">
      <c r="A1363">
        <v>2714</v>
      </c>
      <c r="B1363">
        <v>-1</v>
      </c>
      <c r="C1363">
        <v>0</v>
      </c>
      <c r="D1363">
        <v>0</v>
      </c>
      <c r="E1363">
        <v>0</v>
      </c>
      <c r="F1363">
        <v>0</v>
      </c>
      <c r="G1363">
        <v>0</v>
      </c>
      <c r="H1363" s="2">
        <f>H1362+$H$2*(Filter_Test[[#This Row],[debug'[0']]]-H1362)</f>
        <v>-0.46362484508041091</v>
      </c>
    </row>
    <row r="1364" spans="1:8" x14ac:dyDescent="0.25">
      <c r="A1364">
        <v>2716</v>
      </c>
      <c r="B1364">
        <v>1</v>
      </c>
      <c r="C1364">
        <v>-1</v>
      </c>
      <c r="D1364">
        <v>0</v>
      </c>
      <c r="E1364">
        <v>0</v>
      </c>
      <c r="F1364">
        <v>0</v>
      </c>
      <c r="G1364">
        <v>0</v>
      </c>
      <c r="H1364" s="2">
        <f>H1363+$H$2*(Filter_Test[[#This Row],[debug'[0']]]-H1363)</f>
        <v>-0.32568145325292741</v>
      </c>
    </row>
    <row r="1365" spans="1:8" x14ac:dyDescent="0.25">
      <c r="A1365">
        <v>2718</v>
      </c>
      <c r="B1365">
        <v>-1</v>
      </c>
      <c r="C1365">
        <v>0</v>
      </c>
      <c r="D1365">
        <v>0</v>
      </c>
      <c r="E1365">
        <v>0</v>
      </c>
      <c r="F1365">
        <v>0</v>
      </c>
      <c r="G1365">
        <v>0</v>
      </c>
      <c r="H1365" s="2">
        <f>H1364+$H$2*(Filter_Test[[#This Row],[debug'[0']]]-H1364)</f>
        <v>-0.38923447903212588</v>
      </c>
    </row>
    <row r="1366" spans="1:8" x14ac:dyDescent="0.25">
      <c r="A1366">
        <v>2720</v>
      </c>
      <c r="B1366">
        <v>2</v>
      </c>
      <c r="C1366">
        <v>-1</v>
      </c>
      <c r="D1366">
        <v>0</v>
      </c>
      <c r="E1366">
        <v>0</v>
      </c>
      <c r="F1366">
        <v>0</v>
      </c>
      <c r="G1366">
        <v>0</v>
      </c>
      <c r="H1366" s="2">
        <f>H1365+$H$2*(Filter_Test[[#This Row],[debug'[0']]]-H1365)</f>
        <v>-0.16405443442120299</v>
      </c>
    </row>
    <row r="1367" spans="1:8" x14ac:dyDescent="0.25">
      <c r="A1367">
        <v>2722</v>
      </c>
      <c r="B1367">
        <v>-1</v>
      </c>
      <c r="C1367">
        <v>0</v>
      </c>
      <c r="D1367">
        <v>0</v>
      </c>
      <c r="E1367">
        <v>0</v>
      </c>
      <c r="F1367">
        <v>0</v>
      </c>
      <c r="G1367">
        <v>0</v>
      </c>
      <c r="H1367" s="2">
        <f>H1366+$H$2*(Filter_Test[[#This Row],[debug'[0']]]-H1366)</f>
        <v>-0.24284044784990239</v>
      </c>
    </row>
    <row r="1368" spans="1:8" x14ac:dyDescent="0.25">
      <c r="A1368">
        <v>2724</v>
      </c>
      <c r="B1368">
        <v>0</v>
      </c>
      <c r="C1368">
        <v>-1</v>
      </c>
      <c r="D1368">
        <v>0</v>
      </c>
      <c r="E1368">
        <v>0</v>
      </c>
      <c r="F1368">
        <v>0</v>
      </c>
      <c r="G1368">
        <v>0</v>
      </c>
      <c r="H1368" s="2">
        <f>H1367+$H$2*(Filter_Test[[#This Row],[debug'[0']]]-H1367)</f>
        <v>-0.21995327484111113</v>
      </c>
    </row>
    <row r="1369" spans="1:8" x14ac:dyDescent="0.25">
      <c r="A1369">
        <v>2726</v>
      </c>
      <c r="B1369">
        <v>0</v>
      </c>
      <c r="C1369">
        <v>-1</v>
      </c>
      <c r="D1369">
        <v>0</v>
      </c>
      <c r="E1369">
        <v>0</v>
      </c>
      <c r="F1369">
        <v>0</v>
      </c>
      <c r="G1369">
        <v>0</v>
      </c>
      <c r="H1369" s="2">
        <f>H1368+$H$2*(Filter_Test[[#This Row],[debug'[0']]]-H1368)</f>
        <v>-0.1992231670698956</v>
      </c>
    </row>
    <row r="1370" spans="1:8" x14ac:dyDescent="0.25">
      <c r="A1370">
        <v>2728</v>
      </c>
      <c r="B1370">
        <v>-1</v>
      </c>
      <c r="C1370">
        <v>-1</v>
      </c>
      <c r="D1370">
        <v>0</v>
      </c>
      <c r="E1370">
        <v>0</v>
      </c>
      <c r="F1370">
        <v>0</v>
      </c>
      <c r="G1370">
        <v>0</v>
      </c>
      <c r="H1370" s="2">
        <f>H1369+$H$2*(Filter_Test[[#This Row],[debug'[0']]]-H1369)</f>
        <v>-0.2746946055348391</v>
      </c>
    </row>
    <row r="1371" spans="1:8" x14ac:dyDescent="0.25">
      <c r="A1371">
        <v>2730</v>
      </c>
      <c r="B1371">
        <v>0</v>
      </c>
      <c r="C1371">
        <v>-1</v>
      </c>
      <c r="D1371">
        <v>0</v>
      </c>
      <c r="E1371">
        <v>0</v>
      </c>
      <c r="F1371">
        <v>0</v>
      </c>
      <c r="G1371">
        <v>0</v>
      </c>
      <c r="H1371" s="2">
        <f>H1370+$H$2*(Filter_Test[[#This Row],[debug'[0']]]-H1370)</f>
        <v>-0.24880524889296921</v>
      </c>
    </row>
    <row r="1372" spans="1:8" x14ac:dyDescent="0.25">
      <c r="A1372">
        <v>2732</v>
      </c>
      <c r="B1372">
        <v>0</v>
      </c>
      <c r="C1372">
        <v>-1</v>
      </c>
      <c r="D1372">
        <v>0</v>
      </c>
      <c r="E1372">
        <v>0</v>
      </c>
      <c r="F1372">
        <v>0</v>
      </c>
      <c r="G1372">
        <v>0</v>
      </c>
      <c r="H1372" s="2">
        <f>H1371+$H$2*(Filter_Test[[#This Row],[debug'[0']]]-H1371)</f>
        <v>-0.22535590663006724</v>
      </c>
    </row>
    <row r="1373" spans="1:8" x14ac:dyDescent="0.25">
      <c r="A1373">
        <v>2734</v>
      </c>
      <c r="B1373">
        <v>1</v>
      </c>
      <c r="C1373">
        <v>-2</v>
      </c>
      <c r="D1373">
        <v>0</v>
      </c>
      <c r="E1373">
        <v>0</v>
      </c>
      <c r="F1373">
        <v>0</v>
      </c>
      <c r="G1373">
        <v>0</v>
      </c>
      <c r="H1373" s="2">
        <f>H1372+$H$2*(Filter_Test[[#This Row],[debug'[0']]]-H1372)</f>
        <v>-0.10986883320101086</v>
      </c>
    </row>
    <row r="1374" spans="1:8" x14ac:dyDescent="0.25">
      <c r="A1374">
        <v>2736</v>
      </c>
      <c r="B1374">
        <v>0</v>
      </c>
      <c r="C1374">
        <v>-1</v>
      </c>
      <c r="D1374">
        <v>0</v>
      </c>
      <c r="E1374">
        <v>0</v>
      </c>
      <c r="F1374">
        <v>0</v>
      </c>
      <c r="G1374">
        <v>0</v>
      </c>
      <c r="H1374" s="2">
        <f>H1373+$H$2*(Filter_Test[[#This Row],[debug'[0']]]-H1373)</f>
        <v>-9.9513939623727524E-2</v>
      </c>
    </row>
    <row r="1375" spans="1:8" x14ac:dyDescent="0.25">
      <c r="A1375">
        <v>2738</v>
      </c>
      <c r="B1375">
        <v>1</v>
      </c>
      <c r="C1375">
        <v>-1</v>
      </c>
      <c r="D1375">
        <v>0</v>
      </c>
      <c r="E1375">
        <v>0</v>
      </c>
      <c r="F1375">
        <v>0</v>
      </c>
      <c r="G1375">
        <v>0</v>
      </c>
      <c r="H1375" s="2">
        <f>H1374+$H$2*(Filter_Test[[#This Row],[debug'[0']]]-H1374)</f>
        <v>4.1128078335166823E-3</v>
      </c>
    </row>
    <row r="1376" spans="1:8" x14ac:dyDescent="0.25">
      <c r="A1376">
        <v>2740</v>
      </c>
      <c r="B1376">
        <v>-1</v>
      </c>
      <c r="C1376">
        <v>0</v>
      </c>
      <c r="D1376">
        <v>0</v>
      </c>
      <c r="E1376">
        <v>0</v>
      </c>
      <c r="F1376">
        <v>0</v>
      </c>
      <c r="G1376">
        <v>0</v>
      </c>
      <c r="H1376" s="2">
        <f>H1375+$H$2*(Filter_Test[[#This Row],[debug'[0']]]-H1375)</f>
        <v>-9.0522594780439183E-2</v>
      </c>
    </row>
    <row r="1377" spans="1:8" x14ac:dyDescent="0.25">
      <c r="A1377">
        <v>2742</v>
      </c>
      <c r="B1377">
        <v>1</v>
      </c>
      <c r="C1377">
        <v>0</v>
      </c>
      <c r="D1377">
        <v>0</v>
      </c>
      <c r="E1377">
        <v>0</v>
      </c>
      <c r="F1377">
        <v>0</v>
      </c>
      <c r="G1377">
        <v>0</v>
      </c>
      <c r="H1377" s="2">
        <f>H1376+$H$2*(Filter_Test[[#This Row],[debug'[0']]]-H1376)</f>
        <v>1.2256738389638006E-2</v>
      </c>
    </row>
    <row r="1378" spans="1:8" x14ac:dyDescent="0.25">
      <c r="A1378">
        <v>2744</v>
      </c>
      <c r="B1378">
        <v>-1</v>
      </c>
      <c r="C1378">
        <v>1</v>
      </c>
      <c r="D1378">
        <v>0</v>
      </c>
      <c r="E1378">
        <v>0</v>
      </c>
      <c r="F1378">
        <v>0</v>
      </c>
      <c r="G1378">
        <v>0</v>
      </c>
      <c r="H1378" s="2">
        <f>H1377+$H$2*(Filter_Test[[#This Row],[debug'[0']]]-H1377)</f>
        <v>-8.3146211596511532E-2</v>
      </c>
    </row>
    <row r="1379" spans="1:8" x14ac:dyDescent="0.25">
      <c r="A1379">
        <v>2746</v>
      </c>
      <c r="B1379">
        <v>0</v>
      </c>
      <c r="C1379">
        <v>1</v>
      </c>
      <c r="D1379">
        <v>0</v>
      </c>
      <c r="E1379">
        <v>0</v>
      </c>
      <c r="F1379">
        <v>0</v>
      </c>
      <c r="G1379">
        <v>0</v>
      </c>
      <c r="H1379" s="2">
        <f>H1378+$H$2*(Filter_Test[[#This Row],[debug'[0']]]-H1378)</f>
        <v>-7.5309865770748843E-2</v>
      </c>
    </row>
    <row r="1380" spans="1:8" x14ac:dyDescent="0.25">
      <c r="A1380">
        <v>2748</v>
      </c>
      <c r="B1380">
        <v>-1</v>
      </c>
      <c r="C1380">
        <v>1</v>
      </c>
      <c r="D1380">
        <v>0</v>
      </c>
      <c r="E1380">
        <v>0</v>
      </c>
      <c r="F1380">
        <v>-1</v>
      </c>
      <c r="G1380">
        <v>0</v>
      </c>
      <c r="H1380" s="2">
        <f>H1379+$H$2*(Filter_Test[[#This Row],[debug'[0']]]-H1379)</f>
        <v>-0.16245985774699609</v>
      </c>
    </row>
    <row r="1381" spans="1:8" x14ac:dyDescent="0.25">
      <c r="A1381">
        <v>2750</v>
      </c>
      <c r="B1381">
        <v>1</v>
      </c>
      <c r="C1381">
        <v>1</v>
      </c>
      <c r="D1381">
        <v>0</v>
      </c>
      <c r="E1381">
        <v>0</v>
      </c>
      <c r="F1381">
        <v>-1</v>
      </c>
      <c r="G1381">
        <v>0</v>
      </c>
      <c r="H1381" s="2">
        <f>H1380+$H$2*(Filter_Test[[#This Row],[debug'[0']]]-H1380)</f>
        <v>-5.2900597271266142E-2</v>
      </c>
    </row>
    <row r="1382" spans="1:8" x14ac:dyDescent="0.25">
      <c r="A1382">
        <v>2752</v>
      </c>
      <c r="B1382">
        <v>-1</v>
      </c>
      <c r="C1382">
        <v>1</v>
      </c>
      <c r="D1382">
        <v>0</v>
      </c>
      <c r="E1382">
        <v>0</v>
      </c>
      <c r="F1382">
        <v>-1</v>
      </c>
      <c r="G1382">
        <v>0</v>
      </c>
      <c r="H1382" s="2">
        <f>H1381+$H$2*(Filter_Test[[#This Row],[debug'[0']]]-H1381)</f>
        <v>-0.14216261304622227</v>
      </c>
    </row>
    <row r="1383" spans="1:8" x14ac:dyDescent="0.25">
      <c r="A1383">
        <v>2754</v>
      </c>
      <c r="B1383">
        <v>1</v>
      </c>
      <c r="C1383">
        <v>0</v>
      </c>
      <c r="D1383">
        <v>0</v>
      </c>
      <c r="E1383">
        <v>0</v>
      </c>
      <c r="F1383">
        <v>0</v>
      </c>
      <c r="G1383">
        <v>0</v>
      </c>
      <c r="H1383" s="2">
        <f>H1382+$H$2*(Filter_Test[[#This Row],[debug'[0']]]-H1382)</f>
        <v>-3.4516322815694264E-2</v>
      </c>
    </row>
    <row r="1384" spans="1:8" x14ac:dyDescent="0.25">
      <c r="A1384">
        <v>2756</v>
      </c>
      <c r="B1384">
        <v>0</v>
      </c>
      <c r="C1384">
        <v>1</v>
      </c>
      <c r="D1384">
        <v>0</v>
      </c>
      <c r="E1384">
        <v>0</v>
      </c>
      <c r="F1384">
        <v>0</v>
      </c>
      <c r="G1384">
        <v>0</v>
      </c>
      <c r="H1384" s="2">
        <f>H1383+$H$2*(Filter_Test[[#This Row],[debug'[0']]]-H1383)</f>
        <v>-3.1263236030092699E-2</v>
      </c>
    </row>
    <row r="1385" spans="1:8" x14ac:dyDescent="0.25">
      <c r="A1385">
        <v>2758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 s="2">
        <f>H1384+$H$2*(Filter_Test[[#This Row],[debug'[0']]]-H1384)</f>
        <v>-2.831674545090521E-2</v>
      </c>
    </row>
    <row r="1386" spans="1:8" x14ac:dyDescent="0.25">
      <c r="A1386">
        <v>2760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 s="2">
        <f>H1385+$H$2*(Filter_Test[[#This Row],[debug'[0']]]-H1385)</f>
        <v>-2.564795506644113E-2</v>
      </c>
    </row>
    <row r="1387" spans="1:8" x14ac:dyDescent="0.25">
      <c r="A1387">
        <v>2762</v>
      </c>
      <c r="B1387">
        <v>-1</v>
      </c>
      <c r="C1387">
        <v>0</v>
      </c>
      <c r="D1387">
        <v>0</v>
      </c>
      <c r="E1387">
        <v>0</v>
      </c>
      <c r="F1387">
        <v>0</v>
      </c>
      <c r="G1387">
        <v>0</v>
      </c>
      <c r="H1387" s="2">
        <f>H1386+$H$2*(Filter_Test[[#This Row],[debug'[0']]]-H1386)</f>
        <v>-0.11747847185764494</v>
      </c>
    </row>
    <row r="1388" spans="1:8" x14ac:dyDescent="0.25">
      <c r="A1388">
        <v>2764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 s="2">
        <f>H1387+$H$2*(Filter_Test[[#This Row],[debug'[0']]]-H1387)</f>
        <v>-0.10640638673335696</v>
      </c>
    </row>
    <row r="1389" spans="1:8" x14ac:dyDescent="0.25">
      <c r="A1389">
        <v>2766</v>
      </c>
      <c r="B1389">
        <v>-1</v>
      </c>
      <c r="C1389">
        <v>0</v>
      </c>
      <c r="D1389">
        <v>0</v>
      </c>
      <c r="E1389">
        <v>0</v>
      </c>
      <c r="F1389">
        <v>0</v>
      </c>
      <c r="G1389">
        <v>0</v>
      </c>
      <c r="H1389" s="2">
        <f>H1388+$H$2*(Filter_Test[[#This Row],[debug'[0']]]-H1388)</f>
        <v>-0.19062560065535428</v>
      </c>
    </row>
    <row r="1390" spans="1:8" x14ac:dyDescent="0.25">
      <c r="A1390">
        <v>2768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 s="2">
        <f>H1389+$H$2*(Filter_Test[[#This Row],[debug'[0']]]-H1389)</f>
        <v>-0.1726595610572042</v>
      </c>
    </row>
    <row r="1391" spans="1:8" x14ac:dyDescent="0.25">
      <c r="A1391">
        <v>2770</v>
      </c>
      <c r="B1391">
        <v>-1</v>
      </c>
      <c r="C1391">
        <v>1</v>
      </c>
      <c r="D1391">
        <v>0</v>
      </c>
      <c r="E1391">
        <v>0</v>
      </c>
      <c r="F1391">
        <v>0</v>
      </c>
      <c r="G1391">
        <v>0</v>
      </c>
      <c r="H1391" s="2">
        <f>H1390+$H$2*(Filter_Test[[#This Row],[debug'[0']]]-H1390)</f>
        <v>-0.25063456040721743</v>
      </c>
    </row>
    <row r="1392" spans="1:8" x14ac:dyDescent="0.25">
      <c r="A1392">
        <v>2772</v>
      </c>
      <c r="B1392">
        <v>-1</v>
      </c>
      <c r="C1392">
        <v>1</v>
      </c>
      <c r="D1392">
        <v>0</v>
      </c>
      <c r="E1392">
        <v>0</v>
      </c>
      <c r="F1392">
        <v>0</v>
      </c>
      <c r="G1392">
        <v>0</v>
      </c>
      <c r="H1392" s="2">
        <f>H1391+$H$2*(Filter_Test[[#This Row],[debug'[0']]]-H1391)</f>
        <v>-0.32126058920358058</v>
      </c>
    </row>
    <row r="1393" spans="1:8" x14ac:dyDescent="0.25">
      <c r="A1393">
        <v>2774</v>
      </c>
      <c r="B1393">
        <v>0</v>
      </c>
      <c r="C1393">
        <v>1</v>
      </c>
      <c r="D1393">
        <v>0</v>
      </c>
      <c r="E1393">
        <v>0</v>
      </c>
      <c r="F1393">
        <v>0</v>
      </c>
      <c r="G1393">
        <v>0</v>
      </c>
      <c r="H1393" s="2">
        <f>H1392+$H$2*(Filter_Test[[#This Row],[debug'[0']]]-H1392)</f>
        <v>-0.29098249199568366</v>
      </c>
    </row>
    <row r="1394" spans="1:8" x14ac:dyDescent="0.25">
      <c r="A1394">
        <v>2776</v>
      </c>
      <c r="B1394">
        <v>1</v>
      </c>
      <c r="C1394">
        <v>1</v>
      </c>
      <c r="D1394">
        <v>0</v>
      </c>
      <c r="E1394">
        <v>0</v>
      </c>
      <c r="F1394">
        <v>0</v>
      </c>
      <c r="G1394">
        <v>0</v>
      </c>
      <c r="H1394" s="2">
        <f>H1393+$H$2*(Filter_Test[[#This Row],[debug'[0']]]-H1393)</f>
        <v>-0.16931025861268317</v>
      </c>
    </row>
    <row r="1395" spans="1:8" x14ac:dyDescent="0.25">
      <c r="A1395">
        <v>2778</v>
      </c>
      <c r="B1395">
        <v>-1</v>
      </c>
      <c r="C1395">
        <v>1</v>
      </c>
      <c r="D1395">
        <v>0</v>
      </c>
      <c r="E1395">
        <v>0</v>
      </c>
      <c r="F1395">
        <v>0</v>
      </c>
      <c r="G1395">
        <v>0</v>
      </c>
      <c r="H1395" s="2">
        <f>H1394+$H$2*(Filter_Test[[#This Row],[debug'[0']]]-H1394)</f>
        <v>-0.24760092228132716</v>
      </c>
    </row>
    <row r="1396" spans="1:8" x14ac:dyDescent="0.25">
      <c r="A1396">
        <v>2780</v>
      </c>
      <c r="B1396">
        <v>1</v>
      </c>
      <c r="C1396">
        <v>1</v>
      </c>
      <c r="D1396">
        <v>0</v>
      </c>
      <c r="E1396">
        <v>0</v>
      </c>
      <c r="F1396">
        <v>0</v>
      </c>
      <c r="G1396">
        <v>0</v>
      </c>
      <c r="H1396" s="2">
        <f>H1395+$H$2*(Filter_Test[[#This Row],[debug'[0']]]-H1395)</f>
        <v>-0.13001730551980112</v>
      </c>
    </row>
    <row r="1397" spans="1:8" x14ac:dyDescent="0.25">
      <c r="A1397">
        <v>2782</v>
      </c>
      <c r="B1397">
        <v>0</v>
      </c>
      <c r="C1397">
        <v>1</v>
      </c>
      <c r="D1397">
        <v>0</v>
      </c>
      <c r="E1397">
        <v>0</v>
      </c>
      <c r="F1397">
        <v>0</v>
      </c>
      <c r="G1397">
        <v>0</v>
      </c>
      <c r="H1397" s="2">
        <f>H1396+$H$2*(Filter_Test[[#This Row],[debug'[0']]]-H1396)</f>
        <v>-0.11776346316398471</v>
      </c>
    </row>
    <row r="1398" spans="1:8" x14ac:dyDescent="0.25">
      <c r="A1398">
        <v>2784</v>
      </c>
      <c r="B1398">
        <v>1</v>
      </c>
      <c r="C1398">
        <v>0</v>
      </c>
      <c r="D1398">
        <v>0</v>
      </c>
      <c r="E1398">
        <v>0</v>
      </c>
      <c r="F1398">
        <v>0</v>
      </c>
      <c r="G1398">
        <v>0</v>
      </c>
      <c r="H1398" s="2">
        <f>H1397+$H$2*(Filter_Test[[#This Row],[debug'[0']]]-H1397)</f>
        <v>-1.2416738634172919E-2</v>
      </c>
    </row>
    <row r="1399" spans="1:8" x14ac:dyDescent="0.25">
      <c r="A1399">
        <v>2786</v>
      </c>
      <c r="B1399">
        <v>-1</v>
      </c>
      <c r="C1399">
        <v>0</v>
      </c>
      <c r="D1399">
        <v>0</v>
      </c>
      <c r="E1399">
        <v>0</v>
      </c>
      <c r="F1399">
        <v>0</v>
      </c>
      <c r="G1399">
        <v>0</v>
      </c>
      <c r="H1399" s="2">
        <f>H1398+$H$2*(Filter_Test[[#This Row],[debug'[0']]]-H1398)</f>
        <v>-0.10549426819562684</v>
      </c>
    </row>
    <row r="1400" spans="1:8" x14ac:dyDescent="0.25">
      <c r="A1400">
        <v>2788</v>
      </c>
      <c r="B1400">
        <v>1</v>
      </c>
      <c r="C1400">
        <v>-1</v>
      </c>
      <c r="D1400">
        <v>0</v>
      </c>
      <c r="E1400">
        <v>0</v>
      </c>
      <c r="F1400">
        <v>0</v>
      </c>
      <c r="G1400">
        <v>0</v>
      </c>
      <c r="H1400" s="2">
        <f>H1399+$H$2*(Filter_Test[[#This Row],[debug'[0']]]-H1399)</f>
        <v>-1.3038880491566679E-3</v>
      </c>
    </row>
    <row r="1401" spans="1:8" x14ac:dyDescent="0.25">
      <c r="A1401">
        <v>2790</v>
      </c>
      <c r="B1401">
        <v>0</v>
      </c>
      <c r="C1401">
        <v>-1</v>
      </c>
      <c r="D1401">
        <v>0</v>
      </c>
      <c r="E1401">
        <v>0</v>
      </c>
      <c r="F1401">
        <v>0</v>
      </c>
      <c r="G1401">
        <v>0</v>
      </c>
      <c r="H1401" s="2">
        <f>H1400+$H$2*(Filter_Test[[#This Row],[debug'[0']]]-H1400)</f>
        <v>-1.1809994956666445E-3</v>
      </c>
    </row>
    <row r="1402" spans="1:8" x14ac:dyDescent="0.25">
      <c r="A1402">
        <v>2792</v>
      </c>
      <c r="B1402">
        <v>1</v>
      </c>
      <c r="C1402">
        <v>-1</v>
      </c>
      <c r="D1402">
        <v>0</v>
      </c>
      <c r="E1402">
        <v>0</v>
      </c>
      <c r="F1402">
        <v>0</v>
      </c>
      <c r="G1402">
        <v>0</v>
      </c>
      <c r="H1402" s="2">
        <f>H1401+$H$2*(Filter_Test[[#This Row],[debug'[0']]]-H1401)</f>
        <v>9.3178086692211531E-2</v>
      </c>
    </row>
    <row r="1403" spans="1:8" x14ac:dyDescent="0.25">
      <c r="A1403">
        <v>2794</v>
      </c>
      <c r="B1403">
        <v>1</v>
      </c>
      <c r="C1403">
        <v>-1</v>
      </c>
      <c r="D1403">
        <v>1</v>
      </c>
      <c r="E1403">
        <v>0</v>
      </c>
      <c r="F1403">
        <v>0</v>
      </c>
      <c r="G1403">
        <v>0</v>
      </c>
      <c r="H1403" s="2">
        <f>H1402+$H$2*(Filter_Test[[#This Row],[debug'[0']]]-H1402)</f>
        <v>0.17864403852107119</v>
      </c>
    </row>
    <row r="1404" spans="1:8" x14ac:dyDescent="0.25">
      <c r="A1404">
        <v>2796</v>
      </c>
      <c r="B1404">
        <v>0</v>
      </c>
      <c r="C1404">
        <v>-1</v>
      </c>
      <c r="D1404">
        <v>0</v>
      </c>
      <c r="E1404">
        <v>0</v>
      </c>
      <c r="F1404">
        <v>0</v>
      </c>
      <c r="G1404">
        <v>0</v>
      </c>
      <c r="H1404" s="2">
        <f>H1403+$H$2*(Filter_Test[[#This Row],[debug'[0']]]-H1403)</f>
        <v>0.1618072345503089</v>
      </c>
    </row>
    <row r="1405" spans="1:8" x14ac:dyDescent="0.25">
      <c r="A1405">
        <v>2798</v>
      </c>
      <c r="B1405">
        <v>1</v>
      </c>
      <c r="C1405">
        <v>-1</v>
      </c>
      <c r="D1405">
        <v>0</v>
      </c>
      <c r="E1405">
        <v>0</v>
      </c>
      <c r="F1405">
        <v>0</v>
      </c>
      <c r="G1405">
        <v>0</v>
      </c>
      <c r="H1405" s="2">
        <f>H1404+$H$2*(Filter_Test[[#This Row],[debug'[0']]]-H1404)</f>
        <v>0.24080504157717475</v>
      </c>
    </row>
    <row r="1406" spans="1:8" x14ac:dyDescent="0.25">
      <c r="A1406">
        <v>2800</v>
      </c>
      <c r="B1406">
        <v>-1</v>
      </c>
      <c r="C1406">
        <v>-1</v>
      </c>
      <c r="D1406">
        <v>0</v>
      </c>
      <c r="E1406">
        <v>0</v>
      </c>
      <c r="F1406">
        <v>0</v>
      </c>
      <c r="G1406">
        <v>0</v>
      </c>
      <c r="H1406" s="2">
        <f>H1405+$H$2*(Filter_Test[[#This Row],[debug'[0']]]-H1405)</f>
        <v>0.12386192148249385</v>
      </c>
    </row>
    <row r="1407" spans="1:8" x14ac:dyDescent="0.25">
      <c r="A1407">
        <v>2802</v>
      </c>
      <c r="B1407">
        <v>0</v>
      </c>
      <c r="C1407">
        <v>-1</v>
      </c>
      <c r="D1407">
        <v>0</v>
      </c>
      <c r="E1407">
        <v>0</v>
      </c>
      <c r="F1407">
        <v>0</v>
      </c>
      <c r="G1407">
        <v>0</v>
      </c>
      <c r="H1407" s="2">
        <f>H1406+$H$2*(Filter_Test[[#This Row],[debug'[0']]]-H1406)</f>
        <v>0.11218821040482629</v>
      </c>
    </row>
    <row r="1408" spans="1:8" x14ac:dyDescent="0.25">
      <c r="A1408">
        <v>2804</v>
      </c>
      <c r="B1408">
        <v>-1</v>
      </c>
      <c r="C1408">
        <v>0</v>
      </c>
      <c r="D1408">
        <v>0</v>
      </c>
      <c r="E1408">
        <v>0</v>
      </c>
      <c r="F1408">
        <v>0</v>
      </c>
      <c r="G1408">
        <v>0</v>
      </c>
      <c r="H1408" s="2">
        <f>H1407+$H$2*(Filter_Test[[#This Row],[debug'[0']]]-H1407)</f>
        <v>7.3669410683168679E-3</v>
      </c>
    </row>
    <row r="1409" spans="1:8" x14ac:dyDescent="0.25">
      <c r="A1409">
        <v>2806</v>
      </c>
      <c r="B1409">
        <v>-1</v>
      </c>
      <c r="C1409">
        <v>0</v>
      </c>
      <c r="D1409">
        <v>0</v>
      </c>
      <c r="E1409">
        <v>0</v>
      </c>
      <c r="F1409">
        <v>0</v>
      </c>
      <c r="G1409">
        <v>0</v>
      </c>
      <c r="H1409" s="2">
        <f>H1408+$H$2*(Filter_Test[[#This Row],[debug'[0']]]-H1408)</f>
        <v>-8.7575156377566507E-2</v>
      </c>
    </row>
    <row r="1410" spans="1:8" x14ac:dyDescent="0.25">
      <c r="A1410">
        <v>2808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 s="2">
        <f>H1409+$H$2*(Filter_Test[[#This Row],[debug'[0']]]-H1409)</f>
        <v>-7.9321392340184302E-2</v>
      </c>
    </row>
    <row r="1411" spans="1:8" x14ac:dyDescent="0.25">
      <c r="A1411">
        <v>2810</v>
      </c>
      <c r="B1411">
        <v>-2</v>
      </c>
      <c r="C1411">
        <v>0</v>
      </c>
      <c r="D1411">
        <v>0</v>
      </c>
      <c r="E1411">
        <v>0</v>
      </c>
      <c r="F1411">
        <v>0</v>
      </c>
      <c r="G1411">
        <v>0</v>
      </c>
      <c r="H1411" s="2">
        <f>H1410+$H$2*(Filter_Test[[#This Row],[debug'[0']]]-H1410)</f>
        <v>-0.26034108645211879</v>
      </c>
    </row>
    <row r="1412" spans="1:8" x14ac:dyDescent="0.25">
      <c r="A1412">
        <v>2812</v>
      </c>
      <c r="B1412">
        <v>1</v>
      </c>
      <c r="C1412">
        <v>0</v>
      </c>
      <c r="D1412">
        <v>0</v>
      </c>
      <c r="E1412">
        <v>0</v>
      </c>
      <c r="F1412">
        <v>0</v>
      </c>
      <c r="G1412">
        <v>0</v>
      </c>
      <c r="H1412" s="2">
        <f>H1411+$H$2*(Filter_Test[[#This Row],[debug'[0']]]-H1411)</f>
        <v>-0.14155673750565817</v>
      </c>
    </row>
    <row r="1413" spans="1:8" x14ac:dyDescent="0.25">
      <c r="A1413">
        <v>2814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 s="2">
        <f>H1412+$H$2*(Filter_Test[[#This Row],[debug'[0']]]-H1412)</f>
        <v>-0.12821532930724075</v>
      </c>
    </row>
    <row r="1414" spans="1:8" x14ac:dyDescent="0.25">
      <c r="A1414">
        <v>2816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 s="2">
        <f>H1413+$H$2*(Filter_Test[[#This Row],[debug'[0']]]-H1413)</f>
        <v>-0.11613131920836404</v>
      </c>
    </row>
    <row r="1415" spans="1:8" x14ac:dyDescent="0.25">
      <c r="A1415">
        <v>2818</v>
      </c>
      <c r="B1415">
        <v>-1</v>
      </c>
      <c r="C1415">
        <v>0</v>
      </c>
      <c r="D1415">
        <v>0</v>
      </c>
      <c r="E1415">
        <v>0</v>
      </c>
      <c r="F1415">
        <v>0</v>
      </c>
      <c r="G1415">
        <v>0</v>
      </c>
      <c r="H1415" s="2">
        <f>H1414+$H$2*(Filter_Test[[#This Row],[debug'[0']]]-H1414)</f>
        <v>-0.19943397983775718</v>
      </c>
    </row>
    <row r="1416" spans="1:8" x14ac:dyDescent="0.25">
      <c r="A1416">
        <v>2820</v>
      </c>
      <c r="B1416">
        <v>-2</v>
      </c>
      <c r="C1416">
        <v>0</v>
      </c>
      <c r="D1416">
        <v>0</v>
      </c>
      <c r="E1416">
        <v>0</v>
      </c>
      <c r="F1416">
        <v>0</v>
      </c>
      <c r="G1416">
        <v>0</v>
      </c>
      <c r="H1416" s="2">
        <f>H1415+$H$2*(Filter_Test[[#This Row],[debug'[0']]]-H1415)</f>
        <v>-0.36913332927511056</v>
      </c>
    </row>
    <row r="1417" spans="1:8" x14ac:dyDescent="0.25">
      <c r="A1417">
        <v>2822</v>
      </c>
      <c r="B1417">
        <v>1</v>
      </c>
      <c r="C1417">
        <v>-1</v>
      </c>
      <c r="D1417">
        <v>0</v>
      </c>
      <c r="E1417">
        <v>0</v>
      </c>
      <c r="F1417">
        <v>0</v>
      </c>
      <c r="G1417">
        <v>0</v>
      </c>
      <c r="H1417" s="2">
        <f>H1416+$H$2*(Filter_Test[[#This Row],[debug'[0']]]-H1416)</f>
        <v>-0.2400955530040419</v>
      </c>
    </row>
    <row r="1418" spans="1:8" x14ac:dyDescent="0.25">
      <c r="A1418">
        <v>2824</v>
      </c>
      <c r="B1418">
        <v>-1</v>
      </c>
      <c r="C1418">
        <v>-1</v>
      </c>
      <c r="D1418">
        <v>0</v>
      </c>
      <c r="E1418">
        <v>0</v>
      </c>
      <c r="F1418">
        <v>0</v>
      </c>
      <c r="G1418">
        <v>0</v>
      </c>
      <c r="H1418" s="2">
        <f>H1417+$H$2*(Filter_Test[[#This Row],[debug'[0']]]-H1417)</f>
        <v>-0.31171485984742342</v>
      </c>
    </row>
    <row r="1419" spans="1:8" x14ac:dyDescent="0.25">
      <c r="A1419">
        <v>2826</v>
      </c>
      <c r="B1419">
        <v>0</v>
      </c>
      <c r="C1419">
        <v>-1</v>
      </c>
      <c r="D1419">
        <v>0</v>
      </c>
      <c r="E1419">
        <v>0</v>
      </c>
      <c r="F1419">
        <v>0</v>
      </c>
      <c r="G1419">
        <v>0</v>
      </c>
      <c r="H1419" s="2">
        <f>H1418+$H$2*(Filter_Test[[#This Row],[debug'[0']]]-H1418)</f>
        <v>-0.28233642643608031</v>
      </c>
    </row>
    <row r="1420" spans="1:8" x14ac:dyDescent="0.25">
      <c r="A1420">
        <v>2828</v>
      </c>
      <c r="B1420">
        <v>1</v>
      </c>
      <c r="C1420">
        <v>-1</v>
      </c>
      <c r="D1420">
        <v>0</v>
      </c>
      <c r="E1420">
        <v>0</v>
      </c>
      <c r="F1420">
        <v>0</v>
      </c>
      <c r="G1420">
        <v>0</v>
      </c>
      <c r="H1420" s="2">
        <f>H1419+$H$2*(Filter_Test[[#This Row],[debug'[0']]]-H1419)</f>
        <v>-0.16147906553441499</v>
      </c>
    </row>
    <row r="1421" spans="1:8" x14ac:dyDescent="0.25">
      <c r="A1421">
        <v>2830</v>
      </c>
      <c r="B1421">
        <v>-1</v>
      </c>
      <c r="C1421">
        <v>-1</v>
      </c>
      <c r="D1421">
        <v>0</v>
      </c>
      <c r="E1421">
        <v>0</v>
      </c>
      <c r="F1421">
        <v>0</v>
      </c>
      <c r="G1421">
        <v>0</v>
      </c>
      <c r="H1421" s="2">
        <f>H1420+$H$2*(Filter_Test[[#This Row],[debug'[0']]]-H1420)</f>
        <v>-0.24050780176236491</v>
      </c>
    </row>
    <row r="1422" spans="1:8" x14ac:dyDescent="0.25">
      <c r="A1422">
        <v>2832</v>
      </c>
      <c r="B1422">
        <v>1</v>
      </c>
      <c r="C1422">
        <v>-1</v>
      </c>
      <c r="D1422">
        <v>0</v>
      </c>
      <c r="E1422">
        <v>0</v>
      </c>
      <c r="F1422">
        <v>0</v>
      </c>
      <c r="G1422">
        <v>0</v>
      </c>
      <c r="H1422" s="2">
        <f>H1421+$H$2*(Filter_Test[[#This Row],[debug'[0']]]-H1421)</f>
        <v>-0.12359269586024084</v>
      </c>
    </row>
    <row r="1423" spans="1:8" x14ac:dyDescent="0.25">
      <c r="A1423">
        <v>2834</v>
      </c>
      <c r="B1423">
        <v>-2</v>
      </c>
      <c r="C1423">
        <v>0</v>
      </c>
      <c r="D1423">
        <v>0</v>
      </c>
      <c r="E1423">
        <v>0</v>
      </c>
      <c r="F1423">
        <v>0</v>
      </c>
      <c r="G1423">
        <v>0</v>
      </c>
      <c r="H1423" s="2">
        <f>H1422+$H$2*(Filter_Test[[#This Row],[debug'[0']]]-H1422)</f>
        <v>-0.30043991791507169</v>
      </c>
    </row>
    <row r="1424" spans="1:8" x14ac:dyDescent="0.25">
      <c r="A1424">
        <v>2836</v>
      </c>
      <c r="B1424">
        <v>-1</v>
      </c>
      <c r="C1424">
        <v>0</v>
      </c>
      <c r="D1424">
        <v>0</v>
      </c>
      <c r="E1424">
        <v>0</v>
      </c>
      <c r="F1424">
        <v>0</v>
      </c>
      <c r="G1424">
        <v>0</v>
      </c>
      <c r="H1424" s="2">
        <f>H1423+$H$2*(Filter_Test[[#This Row],[debug'[0']]]-H1423)</f>
        <v>-0.36637190235375217</v>
      </c>
    </row>
    <row r="1425" spans="1:8" x14ac:dyDescent="0.25">
      <c r="A1425">
        <v>2838</v>
      </c>
      <c r="B1425">
        <v>-1</v>
      </c>
      <c r="C1425">
        <v>1</v>
      </c>
      <c r="D1425">
        <v>0</v>
      </c>
      <c r="E1425">
        <v>0</v>
      </c>
      <c r="F1425">
        <v>0</v>
      </c>
      <c r="G1425">
        <v>0</v>
      </c>
      <c r="H1425" s="2">
        <f>H1424+$H$2*(Filter_Test[[#This Row],[debug'[0']]]-H1424)</f>
        <v>-0.42608994365395803</v>
      </c>
    </row>
    <row r="1426" spans="1:8" x14ac:dyDescent="0.25">
      <c r="A1426">
        <v>2840</v>
      </c>
      <c r="B1426">
        <v>-1</v>
      </c>
      <c r="C1426">
        <v>1</v>
      </c>
      <c r="D1426">
        <v>0</v>
      </c>
      <c r="E1426">
        <v>0</v>
      </c>
      <c r="F1426">
        <v>0</v>
      </c>
      <c r="G1426">
        <v>0</v>
      </c>
      <c r="H1426" s="2">
        <f>H1425+$H$2*(Filter_Test[[#This Row],[debug'[0']]]-H1425)</f>
        <v>-0.48017969215909889</v>
      </c>
    </row>
    <row r="1427" spans="1:8" x14ac:dyDescent="0.25">
      <c r="A1427">
        <v>2842</v>
      </c>
      <c r="B1427">
        <v>1</v>
      </c>
      <c r="C1427">
        <v>1</v>
      </c>
      <c r="D1427">
        <v>0</v>
      </c>
      <c r="E1427">
        <v>0</v>
      </c>
      <c r="F1427">
        <v>0</v>
      </c>
      <c r="G1427">
        <v>0</v>
      </c>
      <c r="H1427" s="2">
        <f>H1426+$H$2*(Filter_Test[[#This Row],[debug'[0']]]-H1426)</f>
        <v>-0.34067604275270413</v>
      </c>
    </row>
    <row r="1428" spans="1:8" x14ac:dyDescent="0.25">
      <c r="A1428">
        <v>2844</v>
      </c>
      <c r="B1428">
        <v>-1</v>
      </c>
      <c r="C1428">
        <v>1</v>
      </c>
      <c r="D1428">
        <v>0</v>
      </c>
      <c r="E1428">
        <v>0</v>
      </c>
      <c r="F1428">
        <v>0</v>
      </c>
      <c r="G1428">
        <v>0</v>
      </c>
      <c r="H1428" s="2">
        <f>H1427+$H$2*(Filter_Test[[#This Row],[debug'[0']]]-H1427)</f>
        <v>-0.40281586176541978</v>
      </c>
    </row>
    <row r="1429" spans="1:8" x14ac:dyDescent="0.25">
      <c r="A1429">
        <v>2846</v>
      </c>
      <c r="B1429">
        <v>2</v>
      </c>
      <c r="C1429">
        <v>1</v>
      </c>
      <c r="D1429">
        <v>0</v>
      </c>
      <c r="E1429">
        <v>0</v>
      </c>
      <c r="F1429">
        <v>0</v>
      </c>
      <c r="G1429">
        <v>0</v>
      </c>
      <c r="H1429" s="2">
        <f>H1428+$H$2*(Filter_Test[[#This Row],[debug'[0']]]-H1428)</f>
        <v>-0.17635580198788167</v>
      </c>
    </row>
    <row r="1430" spans="1:8" x14ac:dyDescent="0.25">
      <c r="A1430">
        <v>2848</v>
      </c>
      <c r="B1430">
        <v>0</v>
      </c>
      <c r="C1430">
        <v>2</v>
      </c>
      <c r="D1430">
        <v>0</v>
      </c>
      <c r="E1430">
        <v>0</v>
      </c>
      <c r="F1430">
        <v>0</v>
      </c>
      <c r="G1430">
        <v>0</v>
      </c>
      <c r="H1430" s="2">
        <f>H1429+$H$2*(Filter_Test[[#This Row],[debug'[0']]]-H1429)</f>
        <v>-0.15973465922958971</v>
      </c>
    </row>
    <row r="1431" spans="1:8" x14ac:dyDescent="0.25">
      <c r="A1431">
        <v>2850</v>
      </c>
      <c r="B1431">
        <v>1</v>
      </c>
      <c r="C1431">
        <v>2</v>
      </c>
      <c r="D1431">
        <v>0</v>
      </c>
      <c r="E1431">
        <v>0</v>
      </c>
      <c r="F1431">
        <v>0</v>
      </c>
      <c r="G1431">
        <v>0</v>
      </c>
      <c r="H1431" s="2">
        <f>H1430+$H$2*(Filter_Test[[#This Row],[debug'[0']]]-H1430)</f>
        <v>-5.0432242663115481E-2</v>
      </c>
    </row>
    <row r="1432" spans="1:8" x14ac:dyDescent="0.25">
      <c r="A1432">
        <v>2852</v>
      </c>
      <c r="B1432">
        <v>0</v>
      </c>
      <c r="C1432">
        <v>2</v>
      </c>
      <c r="D1432">
        <v>0</v>
      </c>
      <c r="E1432">
        <v>0</v>
      </c>
      <c r="F1432">
        <v>0</v>
      </c>
      <c r="G1432">
        <v>0</v>
      </c>
      <c r="H1432" s="2">
        <f>H1431+$H$2*(Filter_Test[[#This Row],[debug'[0']]]-H1431)</f>
        <v>-4.5679115771480441E-2</v>
      </c>
    </row>
    <row r="1433" spans="1:8" x14ac:dyDescent="0.25">
      <c r="A1433">
        <v>2854</v>
      </c>
      <c r="B1433">
        <v>2</v>
      </c>
      <c r="C1433">
        <v>2</v>
      </c>
      <c r="D1433">
        <v>0</v>
      </c>
      <c r="E1433">
        <v>0</v>
      </c>
      <c r="F1433">
        <v>0</v>
      </c>
      <c r="G1433">
        <v>0</v>
      </c>
      <c r="H1433" s="2">
        <f>H1432+$H$2*(Filter_Test[[#This Row],[debug'[0']]]-H1432)</f>
        <v>0.14712159867981195</v>
      </c>
    </row>
    <row r="1434" spans="1:8" x14ac:dyDescent="0.25">
      <c r="A1434">
        <v>2856</v>
      </c>
      <c r="B1434">
        <v>1</v>
      </c>
      <c r="C1434">
        <v>1</v>
      </c>
      <c r="D1434">
        <v>0</v>
      </c>
      <c r="E1434">
        <v>0</v>
      </c>
      <c r="F1434">
        <v>0</v>
      </c>
      <c r="G1434">
        <v>0</v>
      </c>
      <c r="H1434" s="2">
        <f>H1433+$H$2*(Filter_Test[[#This Row],[debug'[0']]]-H1433)</f>
        <v>0.22750349427959926</v>
      </c>
    </row>
    <row r="1435" spans="1:8" x14ac:dyDescent="0.25">
      <c r="A1435">
        <v>2858</v>
      </c>
      <c r="B1435">
        <v>0</v>
      </c>
      <c r="C1435">
        <v>1</v>
      </c>
      <c r="D1435">
        <v>0</v>
      </c>
      <c r="E1435">
        <v>0</v>
      </c>
      <c r="F1435">
        <v>0</v>
      </c>
      <c r="G1435">
        <v>0</v>
      </c>
      <c r="H1435" s="2">
        <f>H1434+$H$2*(Filter_Test[[#This Row],[debug'[0']]]-H1434)</f>
        <v>0.20606179509075537</v>
      </c>
    </row>
    <row r="1436" spans="1:8" x14ac:dyDescent="0.25">
      <c r="A1436">
        <v>2860</v>
      </c>
      <c r="B1436">
        <v>-1</v>
      </c>
      <c r="C1436">
        <v>1</v>
      </c>
      <c r="D1436">
        <v>0</v>
      </c>
      <c r="E1436">
        <v>0</v>
      </c>
      <c r="F1436">
        <v>0</v>
      </c>
      <c r="G1436">
        <v>0</v>
      </c>
      <c r="H1436" s="2">
        <f>H1435+$H$2*(Filter_Test[[#This Row],[debug'[0']]]-H1435)</f>
        <v>9.2393148833782315E-2</v>
      </c>
    </row>
    <row r="1437" spans="1:8" x14ac:dyDescent="0.25">
      <c r="A1437">
        <v>2862</v>
      </c>
      <c r="B1437">
        <v>1</v>
      </c>
      <c r="C1437">
        <v>1</v>
      </c>
      <c r="D1437">
        <v>0</v>
      </c>
      <c r="E1437">
        <v>0</v>
      </c>
      <c r="F1437">
        <v>0</v>
      </c>
      <c r="G1437">
        <v>0</v>
      </c>
      <c r="H1437" s="2">
        <f>H1436+$H$2*(Filter_Test[[#This Row],[debug'[0']]]-H1436)</f>
        <v>0.17793307931292893</v>
      </c>
    </row>
    <row r="1438" spans="1:8" x14ac:dyDescent="0.25">
      <c r="A1438">
        <v>2864</v>
      </c>
      <c r="B1438">
        <v>-2</v>
      </c>
      <c r="C1438">
        <v>1</v>
      </c>
      <c r="D1438">
        <v>0</v>
      </c>
      <c r="E1438">
        <v>0</v>
      </c>
      <c r="F1438">
        <v>0</v>
      </c>
      <c r="G1438">
        <v>0</v>
      </c>
      <c r="H1438" s="2">
        <f>H1437+$H$2*(Filter_Test[[#This Row],[debug'[0']]]-H1437)</f>
        <v>-2.7332277546461892E-2</v>
      </c>
    </row>
    <row r="1439" spans="1:8" x14ac:dyDescent="0.25">
      <c r="A1439">
        <v>2866</v>
      </c>
      <c r="B1439">
        <v>0</v>
      </c>
      <c r="C1439">
        <v>1</v>
      </c>
      <c r="D1439">
        <v>0</v>
      </c>
      <c r="E1439">
        <v>0</v>
      </c>
      <c r="F1439">
        <v>0</v>
      </c>
      <c r="G1439">
        <v>0</v>
      </c>
      <c r="H1439" s="2">
        <f>H1438+$H$2*(Filter_Test[[#This Row],[debug'[0']]]-H1438)</f>
        <v>-2.4756271076086633E-2</v>
      </c>
    </row>
    <row r="1440" spans="1:8" x14ac:dyDescent="0.25">
      <c r="A1440">
        <v>2868</v>
      </c>
      <c r="B1440">
        <v>-2</v>
      </c>
      <c r="C1440">
        <v>1</v>
      </c>
      <c r="D1440">
        <v>0</v>
      </c>
      <c r="E1440">
        <v>0</v>
      </c>
      <c r="F1440">
        <v>1</v>
      </c>
      <c r="G1440">
        <v>0</v>
      </c>
      <c r="H1440" s="2">
        <f>H1439+$H$2*(Filter_Test[[#This Row],[debug'[0']]]-H1439)</f>
        <v>-0.21091860671118687</v>
      </c>
    </row>
    <row r="1441" spans="1:8" x14ac:dyDescent="0.25">
      <c r="A1441">
        <v>2870</v>
      </c>
      <c r="B1441">
        <v>0</v>
      </c>
      <c r="C1441">
        <v>1</v>
      </c>
      <c r="D1441">
        <v>0</v>
      </c>
      <c r="E1441">
        <v>0</v>
      </c>
      <c r="F1441">
        <v>1</v>
      </c>
      <c r="G1441">
        <v>0</v>
      </c>
      <c r="H1441" s="2">
        <f>H1440+$H$2*(Filter_Test[[#This Row],[debug'[0']]]-H1440)</f>
        <v>-0.19103999635070909</v>
      </c>
    </row>
    <row r="1442" spans="1:8" x14ac:dyDescent="0.25">
      <c r="A1442">
        <v>2872</v>
      </c>
      <c r="B1442">
        <v>0</v>
      </c>
      <c r="C1442">
        <v>1</v>
      </c>
      <c r="D1442">
        <v>0</v>
      </c>
      <c r="E1442">
        <v>0</v>
      </c>
      <c r="F1442">
        <v>1</v>
      </c>
      <c r="G1442">
        <v>0</v>
      </c>
      <c r="H1442" s="2">
        <f>H1441+$H$2*(Filter_Test[[#This Row],[debug'[0']]]-H1441)</f>
        <v>-0.17303490087839285</v>
      </c>
    </row>
    <row r="1443" spans="1:8" x14ac:dyDescent="0.25">
      <c r="A1443">
        <v>2874</v>
      </c>
      <c r="B1443">
        <v>1</v>
      </c>
      <c r="C1443">
        <v>0</v>
      </c>
      <c r="D1443">
        <v>0</v>
      </c>
      <c r="E1443">
        <v>0</v>
      </c>
      <c r="F1443">
        <v>1</v>
      </c>
      <c r="G1443">
        <v>0</v>
      </c>
      <c r="H1443" s="2">
        <f>H1442+$H$2*(Filter_Test[[#This Row],[debug'[0']]]-H1442)</f>
        <v>-6.2478966068273148E-2</v>
      </c>
    </row>
    <row r="1444" spans="1:8" x14ac:dyDescent="0.25">
      <c r="A1444">
        <v>2876</v>
      </c>
      <c r="B1444">
        <v>0</v>
      </c>
      <c r="C1444">
        <v>0</v>
      </c>
      <c r="D1444">
        <v>0</v>
      </c>
      <c r="E1444">
        <v>0</v>
      </c>
      <c r="F1444">
        <v>1</v>
      </c>
      <c r="G1444">
        <v>0</v>
      </c>
      <c r="H1444" s="2">
        <f>H1443+$H$2*(Filter_Test[[#This Row],[debug'[0']]]-H1443)</f>
        <v>-5.6590462244153962E-2</v>
      </c>
    </row>
    <row r="1445" spans="1:8" x14ac:dyDescent="0.25">
      <c r="A1445">
        <v>2878</v>
      </c>
      <c r="B1445">
        <v>0</v>
      </c>
      <c r="C1445">
        <v>-1</v>
      </c>
      <c r="D1445">
        <v>0</v>
      </c>
      <c r="E1445">
        <v>0</v>
      </c>
      <c r="F1445">
        <v>1</v>
      </c>
      <c r="G1445">
        <v>0</v>
      </c>
      <c r="H1445" s="2">
        <f>H1444+$H$2*(Filter_Test[[#This Row],[debug'[0']]]-H1444)</f>
        <v>-5.1256936830669425E-2</v>
      </c>
    </row>
    <row r="1446" spans="1:8" x14ac:dyDescent="0.25">
      <c r="A1446">
        <v>2880</v>
      </c>
      <c r="B1446">
        <v>1</v>
      </c>
      <c r="C1446">
        <v>-1</v>
      </c>
      <c r="D1446">
        <v>0</v>
      </c>
      <c r="E1446">
        <v>0</v>
      </c>
      <c r="F1446">
        <v>1</v>
      </c>
      <c r="G1446">
        <v>0</v>
      </c>
      <c r="H1446" s="2">
        <f>H1445+$H$2*(Filter_Test[[#This Row],[debug'[0']]]-H1445)</f>
        <v>4.7821695262806774E-2</v>
      </c>
    </row>
    <row r="1447" spans="1:8" x14ac:dyDescent="0.25">
      <c r="A1447">
        <v>2882</v>
      </c>
      <c r="B1447">
        <v>-1</v>
      </c>
      <c r="C1447">
        <v>-1</v>
      </c>
      <c r="D1447">
        <v>0</v>
      </c>
      <c r="E1447">
        <v>0</v>
      </c>
      <c r="F1447">
        <v>1</v>
      </c>
      <c r="G1447">
        <v>0</v>
      </c>
      <c r="H1447" s="2">
        <f>H1446+$H$2*(Filter_Test[[#This Row],[debug'[0']]]-H1446)</f>
        <v>-5.0933172940482316E-2</v>
      </c>
    </row>
    <row r="1448" spans="1:8" x14ac:dyDescent="0.25">
      <c r="A1448">
        <v>2884</v>
      </c>
      <c r="B1448">
        <v>1</v>
      </c>
      <c r="C1448">
        <v>-1</v>
      </c>
      <c r="D1448">
        <v>0</v>
      </c>
      <c r="E1448">
        <v>0</v>
      </c>
      <c r="F1448">
        <v>1</v>
      </c>
      <c r="G1448">
        <v>0</v>
      </c>
      <c r="H1448" s="2">
        <f>H1447+$H$2*(Filter_Test[[#This Row],[debug'[0']]]-H1447)</f>
        <v>4.8114945125226599E-2</v>
      </c>
    </row>
    <row r="1449" spans="1:8" x14ac:dyDescent="0.25">
      <c r="A1449">
        <v>2886</v>
      </c>
      <c r="B1449">
        <v>-1</v>
      </c>
      <c r="C1449">
        <v>0</v>
      </c>
      <c r="D1449">
        <v>1</v>
      </c>
      <c r="E1449">
        <v>0</v>
      </c>
      <c r="F1449">
        <v>1</v>
      </c>
      <c r="G1449">
        <v>0</v>
      </c>
      <c r="H1449" s="2">
        <f>H1448+$H$2*(Filter_Test[[#This Row],[debug'[0']]]-H1448)</f>
        <v>-5.0667561226465818E-2</v>
      </c>
    </row>
    <row r="1450" spans="1:8" x14ac:dyDescent="0.25">
      <c r="A1450">
        <v>2888</v>
      </c>
      <c r="B1450">
        <v>2</v>
      </c>
      <c r="C1450">
        <v>-1</v>
      </c>
      <c r="D1450">
        <v>1</v>
      </c>
      <c r="E1450">
        <v>0</v>
      </c>
      <c r="F1450">
        <v>1</v>
      </c>
      <c r="G1450">
        <v>0</v>
      </c>
      <c r="H1450" s="2">
        <f>H1449+$H$2*(Filter_Test[[#This Row],[debug'[0']]]-H1449)</f>
        <v>0.14260330313265304</v>
      </c>
    </row>
    <row r="1451" spans="1:8" x14ac:dyDescent="0.25">
      <c r="A1451">
        <v>2890</v>
      </c>
      <c r="B1451">
        <v>-1</v>
      </c>
      <c r="C1451">
        <v>0</v>
      </c>
      <c r="D1451">
        <v>0</v>
      </c>
      <c r="E1451">
        <v>0</v>
      </c>
      <c r="F1451">
        <v>1</v>
      </c>
      <c r="G1451">
        <v>0</v>
      </c>
      <c r="H1451" s="2">
        <f>H1450+$H$2*(Filter_Test[[#This Row],[debug'[0']]]-H1450)</f>
        <v>3.4915478839983818E-2</v>
      </c>
    </row>
    <row r="1452" spans="1:8" x14ac:dyDescent="0.25">
      <c r="A1452">
        <v>2892</v>
      </c>
      <c r="B1452">
        <v>1</v>
      </c>
      <c r="C1452">
        <v>-1</v>
      </c>
      <c r="D1452">
        <v>0</v>
      </c>
      <c r="E1452">
        <v>0</v>
      </c>
      <c r="F1452">
        <v>0</v>
      </c>
      <c r="G1452">
        <v>0</v>
      </c>
      <c r="H1452" s="2">
        <f>H1451+$H$2*(Filter_Test[[#This Row],[debug'[0']]]-H1451)</f>
        <v>0.12587255209306972</v>
      </c>
    </row>
    <row r="1453" spans="1:8" x14ac:dyDescent="0.25">
      <c r="A1453">
        <v>2894</v>
      </c>
      <c r="B1453">
        <v>-1</v>
      </c>
      <c r="C1453">
        <v>-1</v>
      </c>
      <c r="D1453">
        <v>0</v>
      </c>
      <c r="E1453">
        <v>0</v>
      </c>
      <c r="F1453">
        <v>0</v>
      </c>
      <c r="G1453">
        <v>0</v>
      </c>
      <c r="H1453" s="2">
        <f>H1452+$H$2*(Filter_Test[[#This Row],[debug'[0']]]-H1452)</f>
        <v>1.9761563937050336E-2</v>
      </c>
    </row>
    <row r="1454" spans="1:8" x14ac:dyDescent="0.25">
      <c r="A1454">
        <v>2896</v>
      </c>
      <c r="B1454">
        <v>1</v>
      </c>
      <c r="C1454">
        <v>0</v>
      </c>
      <c r="D1454">
        <v>0</v>
      </c>
      <c r="E1454">
        <v>0</v>
      </c>
      <c r="F1454">
        <v>0</v>
      </c>
      <c r="G1454">
        <v>0</v>
      </c>
      <c r="H1454" s="2">
        <f>H1453+$H$2*(Filter_Test[[#This Row],[debug'[0']]]-H1453)</f>
        <v>0.11214686002210165</v>
      </c>
    </row>
    <row r="1455" spans="1:8" x14ac:dyDescent="0.25">
      <c r="A1455">
        <v>2898</v>
      </c>
      <c r="B1455">
        <v>-1</v>
      </c>
      <c r="C1455">
        <v>0</v>
      </c>
      <c r="D1455">
        <v>0</v>
      </c>
      <c r="E1455">
        <v>0</v>
      </c>
      <c r="F1455">
        <v>0</v>
      </c>
      <c r="G1455">
        <v>0</v>
      </c>
      <c r="H1455" s="2">
        <f>H1454+$H$2*(Filter_Test[[#This Row],[debug'[0']]]-H1454)</f>
        <v>7.3294878673499514E-3</v>
      </c>
    </row>
    <row r="1456" spans="1:8" x14ac:dyDescent="0.25">
      <c r="A1456">
        <v>2900</v>
      </c>
      <c r="B1456">
        <v>1</v>
      </c>
      <c r="C1456">
        <v>0</v>
      </c>
      <c r="D1456">
        <v>0</v>
      </c>
      <c r="E1456">
        <v>0</v>
      </c>
      <c r="F1456">
        <v>0</v>
      </c>
      <c r="G1456">
        <v>0</v>
      </c>
      <c r="H1456" s="2">
        <f>H1455+$H$2*(Filter_Test[[#This Row],[debug'[0']]]-H1455)</f>
        <v>0.10088647951788447</v>
      </c>
    </row>
    <row r="1457" spans="1:8" x14ac:dyDescent="0.25">
      <c r="A1457">
        <v>2902</v>
      </c>
      <c r="B1457">
        <v>0</v>
      </c>
      <c r="C1457">
        <v>1</v>
      </c>
      <c r="D1457">
        <v>0</v>
      </c>
      <c r="E1457">
        <v>0</v>
      </c>
      <c r="F1457">
        <v>0</v>
      </c>
      <c r="G1457">
        <v>0</v>
      </c>
      <c r="H1457" s="2">
        <f>H1456+$H$2*(Filter_Test[[#This Row],[debug'[0']]]-H1456)</f>
        <v>9.137815283088678E-2</v>
      </c>
    </row>
    <row r="1458" spans="1:8" x14ac:dyDescent="0.25">
      <c r="A1458">
        <v>2904</v>
      </c>
      <c r="B1458">
        <v>1</v>
      </c>
      <c r="C1458">
        <v>0</v>
      </c>
      <c r="D1458">
        <v>0</v>
      </c>
      <c r="E1458">
        <v>0</v>
      </c>
      <c r="F1458">
        <v>0</v>
      </c>
      <c r="G1458">
        <v>0</v>
      </c>
      <c r="H1458" s="2">
        <f>H1457+$H$2*(Filter_Test[[#This Row],[debug'[0']]]-H1457)</f>
        <v>0.17701374442961698</v>
      </c>
    </row>
    <row r="1459" spans="1:8" x14ac:dyDescent="0.25">
      <c r="A1459">
        <v>2906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0</v>
      </c>
      <c r="H1459" s="2">
        <f>H1458+$H$2*(Filter_Test[[#This Row],[debug'[0']]]-H1458)</f>
        <v>0.16033059205708181</v>
      </c>
    </row>
    <row r="1460" spans="1:8" x14ac:dyDescent="0.25">
      <c r="A1460">
        <v>2908</v>
      </c>
      <c r="B1460">
        <v>-1</v>
      </c>
      <c r="C1460">
        <v>0</v>
      </c>
      <c r="D1460">
        <v>0</v>
      </c>
      <c r="E1460">
        <v>0</v>
      </c>
      <c r="F1460">
        <v>0</v>
      </c>
      <c r="G1460">
        <v>0</v>
      </c>
      <c r="H1460" s="2">
        <f>H1459+$H$2*(Filter_Test[[#This Row],[debug'[0']]]-H1459)</f>
        <v>5.0972010144821098E-2</v>
      </c>
    </row>
    <row r="1461" spans="1:8" x14ac:dyDescent="0.25">
      <c r="A1461">
        <v>2910</v>
      </c>
      <c r="B1461">
        <v>1</v>
      </c>
      <c r="C1461">
        <v>-1</v>
      </c>
      <c r="D1461">
        <v>0</v>
      </c>
      <c r="E1461">
        <v>0</v>
      </c>
      <c r="F1461">
        <v>0</v>
      </c>
      <c r="G1461">
        <v>0</v>
      </c>
      <c r="H1461" s="2">
        <f>H1460+$H$2*(Filter_Test[[#This Row],[debug'[0']]]-H1460)</f>
        <v>0.14041579097422466</v>
      </c>
    </row>
    <row r="1462" spans="1:8" x14ac:dyDescent="0.25">
      <c r="A1462">
        <v>2912</v>
      </c>
      <c r="B1462">
        <v>-1</v>
      </c>
      <c r="C1462">
        <v>-1</v>
      </c>
      <c r="D1462">
        <v>0</v>
      </c>
      <c r="E1462">
        <v>0</v>
      </c>
      <c r="F1462">
        <v>0</v>
      </c>
      <c r="G1462">
        <v>0</v>
      </c>
      <c r="H1462" s="2">
        <f>H1461+$H$2*(Filter_Test[[#This Row],[debug'[0']]]-H1461)</f>
        <v>3.2934134845352139E-2</v>
      </c>
    </row>
    <row r="1463" spans="1:8" x14ac:dyDescent="0.25">
      <c r="A1463">
        <v>2914</v>
      </c>
      <c r="B1463">
        <v>1</v>
      </c>
      <c r="C1463">
        <v>-1</v>
      </c>
      <c r="D1463">
        <v>0</v>
      </c>
      <c r="E1463">
        <v>0</v>
      </c>
      <c r="F1463">
        <v>0</v>
      </c>
      <c r="G1463">
        <v>0</v>
      </c>
      <c r="H1463" s="2">
        <f>H1462+$H$2*(Filter_Test[[#This Row],[debug'[0']]]-H1462)</f>
        <v>0.12407794537057111</v>
      </c>
    </row>
    <row r="1464" spans="1:8" x14ac:dyDescent="0.25">
      <c r="A1464">
        <v>2916</v>
      </c>
      <c r="B1464">
        <v>0</v>
      </c>
      <c r="C1464">
        <v>-1</v>
      </c>
      <c r="D1464">
        <v>0</v>
      </c>
      <c r="E1464">
        <v>0</v>
      </c>
      <c r="F1464">
        <v>0</v>
      </c>
      <c r="G1464">
        <v>0</v>
      </c>
      <c r="H1464" s="2">
        <f>H1463+$H$2*(Filter_Test[[#This Row],[debug'[0']]]-H1463)</f>
        <v>0.11238387452111005</v>
      </c>
    </row>
    <row r="1465" spans="1:8" x14ac:dyDescent="0.25">
      <c r="A1465">
        <v>2918</v>
      </c>
      <c r="B1465">
        <v>1</v>
      </c>
      <c r="C1465">
        <v>-1</v>
      </c>
      <c r="D1465">
        <v>0</v>
      </c>
      <c r="E1465">
        <v>0</v>
      </c>
      <c r="F1465">
        <v>0</v>
      </c>
      <c r="G1465">
        <v>0</v>
      </c>
      <c r="H1465" s="2">
        <f>H1464+$H$2*(Filter_Test[[#This Row],[debug'[0']]]-H1464)</f>
        <v>0.19603972349147952</v>
      </c>
    </row>
    <row r="1466" spans="1:8" x14ac:dyDescent="0.25">
      <c r="A1466">
        <v>2920</v>
      </c>
      <c r="B1466">
        <v>0</v>
      </c>
      <c r="C1466">
        <v>-1</v>
      </c>
      <c r="D1466">
        <v>0</v>
      </c>
      <c r="E1466">
        <v>0</v>
      </c>
      <c r="F1466">
        <v>0</v>
      </c>
      <c r="G1466">
        <v>0</v>
      </c>
      <c r="H1466" s="2">
        <f>H1465+$H$2*(Filter_Test[[#This Row],[debug'[0']]]-H1465)</f>
        <v>0.17756341483750132</v>
      </c>
    </row>
    <row r="1467" spans="1:8" x14ac:dyDescent="0.25">
      <c r="A1467">
        <v>2922</v>
      </c>
      <c r="B1467">
        <v>-1</v>
      </c>
      <c r="C1467">
        <v>-1</v>
      </c>
      <c r="D1467">
        <v>0</v>
      </c>
      <c r="E1467">
        <v>0</v>
      </c>
      <c r="F1467">
        <v>0</v>
      </c>
      <c r="G1467">
        <v>0</v>
      </c>
      <c r="H1467" s="2">
        <f>H1466+$H$2*(Filter_Test[[#This Row],[debug'[0']]]-H1466)</f>
        <v>6.6580677641813205E-2</v>
      </c>
    </row>
    <row r="1468" spans="1:8" x14ac:dyDescent="0.25">
      <c r="A1468">
        <v>2924</v>
      </c>
      <c r="B1468">
        <v>-2</v>
      </c>
      <c r="C1468">
        <v>0</v>
      </c>
      <c r="D1468">
        <v>0</v>
      </c>
      <c r="E1468">
        <v>0</v>
      </c>
      <c r="F1468">
        <v>0</v>
      </c>
      <c r="G1468">
        <v>0</v>
      </c>
      <c r="H1468" s="2">
        <f>H1467+$H$2*(Filter_Test[[#This Row],[debug'[0']]]-H1467)</f>
        <v>-0.12818996260609089</v>
      </c>
    </row>
    <row r="1469" spans="1:8" x14ac:dyDescent="0.25">
      <c r="A1469">
        <v>2926</v>
      </c>
      <c r="B1469">
        <v>1</v>
      </c>
      <c r="C1469">
        <v>-1</v>
      </c>
      <c r="D1469">
        <v>0</v>
      </c>
      <c r="E1469">
        <v>0</v>
      </c>
      <c r="F1469">
        <v>0</v>
      </c>
      <c r="G1469">
        <v>0</v>
      </c>
      <c r="H1469" s="2">
        <f>H1468+$H$2*(Filter_Test[[#This Row],[debug'[0']]]-H1468)</f>
        <v>-2.186056365477973E-2</v>
      </c>
    </row>
    <row r="1470" spans="1:8" x14ac:dyDescent="0.25">
      <c r="A1470">
        <v>2928</v>
      </c>
      <c r="B1470">
        <v>-1</v>
      </c>
      <c r="C1470">
        <v>0</v>
      </c>
      <c r="D1470">
        <v>0</v>
      </c>
      <c r="E1470">
        <v>0</v>
      </c>
      <c r="F1470">
        <v>0</v>
      </c>
      <c r="G1470">
        <v>0</v>
      </c>
      <c r="H1470" s="2">
        <f>H1469+$H$2*(Filter_Test[[#This Row],[debug'[0']]]-H1469)</f>
        <v>-0.11404803367703788</v>
      </c>
    </row>
    <row r="1471" spans="1:8" x14ac:dyDescent="0.25">
      <c r="A1471">
        <v>2930</v>
      </c>
      <c r="B1471">
        <v>1</v>
      </c>
      <c r="C1471">
        <v>0</v>
      </c>
      <c r="D1471">
        <v>0</v>
      </c>
      <c r="E1471">
        <v>0</v>
      </c>
      <c r="F1471">
        <v>0</v>
      </c>
      <c r="G1471">
        <v>0</v>
      </c>
      <c r="H1471" s="2">
        <f>H1470+$H$2*(Filter_Test[[#This Row],[debug'[0']]]-H1470)</f>
        <v>-9.0514801266597805E-3</v>
      </c>
    </row>
    <row r="1472" spans="1:8" x14ac:dyDescent="0.25">
      <c r="A1472">
        <v>2932</v>
      </c>
      <c r="B1472">
        <v>0</v>
      </c>
      <c r="C1472">
        <v>0</v>
      </c>
      <c r="D1472">
        <v>0</v>
      </c>
      <c r="E1472">
        <v>0</v>
      </c>
      <c r="F1472">
        <v>0</v>
      </c>
      <c r="G1472">
        <v>0</v>
      </c>
      <c r="H1472" s="2">
        <f>H1471+$H$2*(Filter_Test[[#This Row],[debug'[0']]]-H1471)</f>
        <v>-8.1983982225589287E-3</v>
      </c>
    </row>
    <row r="1473" spans="1:8" x14ac:dyDescent="0.25">
      <c r="A1473">
        <v>2934</v>
      </c>
      <c r="B1473">
        <v>1</v>
      </c>
      <c r="C1473">
        <v>0</v>
      </c>
      <c r="D1473">
        <v>0</v>
      </c>
      <c r="E1473">
        <v>0</v>
      </c>
      <c r="F1473">
        <v>0</v>
      </c>
      <c r="G1473">
        <v>0</v>
      </c>
      <c r="H1473" s="2">
        <f>H1472+$H$2*(Filter_Test[[#This Row],[debug'[0']]]-H1472)</f>
        <v>8.6822062213950696E-2</v>
      </c>
    </row>
    <row r="1474" spans="1:8" x14ac:dyDescent="0.25">
      <c r="A1474">
        <v>2936</v>
      </c>
      <c r="B1474">
        <v>0</v>
      </c>
      <c r="C1474">
        <v>0</v>
      </c>
      <c r="D1474">
        <v>1</v>
      </c>
      <c r="E1474">
        <v>0</v>
      </c>
      <c r="F1474">
        <v>0</v>
      </c>
      <c r="G1474">
        <v>0</v>
      </c>
      <c r="H1474" s="2">
        <f>H1473+$H$2*(Filter_Test[[#This Row],[debug'[0']]]-H1473)</f>
        <v>7.8639275629324795E-2</v>
      </c>
    </row>
    <row r="1475" spans="1:8" x14ac:dyDescent="0.25">
      <c r="A1475">
        <v>2938</v>
      </c>
      <c r="B1475">
        <v>1</v>
      </c>
      <c r="C1475">
        <v>0</v>
      </c>
      <c r="D1475">
        <v>1</v>
      </c>
      <c r="E1475">
        <v>0</v>
      </c>
      <c r="F1475">
        <v>0</v>
      </c>
      <c r="G1475">
        <v>0</v>
      </c>
      <c r="H1475" s="2">
        <f>H1474+$H$2*(Filter_Test[[#This Row],[debug'[0']]]-H1474)</f>
        <v>0.16547547811899729</v>
      </c>
    </row>
    <row r="1476" spans="1:8" x14ac:dyDescent="0.25">
      <c r="A1476">
        <v>2940</v>
      </c>
      <c r="B1476">
        <v>1</v>
      </c>
      <c r="C1476">
        <v>1</v>
      </c>
      <c r="D1476">
        <v>0</v>
      </c>
      <c r="E1476">
        <v>0</v>
      </c>
      <c r="F1476">
        <v>0</v>
      </c>
      <c r="G1476">
        <v>0</v>
      </c>
      <c r="H1476" s="2">
        <f>H1475+$H$2*(Filter_Test[[#This Row],[debug'[0']]]-H1475)</f>
        <v>0.24412756133445407</v>
      </c>
    </row>
    <row r="1477" spans="1:8" x14ac:dyDescent="0.25">
      <c r="A1477">
        <v>2942</v>
      </c>
      <c r="B1477">
        <v>1</v>
      </c>
      <c r="C1477">
        <v>0</v>
      </c>
      <c r="D1477">
        <v>0</v>
      </c>
      <c r="E1477">
        <v>0</v>
      </c>
      <c r="F1477">
        <v>0</v>
      </c>
      <c r="G1477">
        <v>0</v>
      </c>
      <c r="H1477" s="2">
        <f>H1476+$H$2*(Filter_Test[[#This Row],[debug'[0']]]-H1476)</f>
        <v>0.31536686034533445</v>
      </c>
    </row>
    <row r="1478" spans="1:8" x14ac:dyDescent="0.25">
      <c r="A1478">
        <v>2944</v>
      </c>
      <c r="B1478">
        <v>2</v>
      </c>
      <c r="C1478">
        <v>0</v>
      </c>
      <c r="D1478">
        <v>0</v>
      </c>
      <c r="E1478">
        <v>0</v>
      </c>
      <c r="F1478">
        <v>0</v>
      </c>
      <c r="G1478">
        <v>0</v>
      </c>
      <c r="H1478" s="2">
        <f>H1477+$H$2*(Filter_Test[[#This Row],[debug'[0']]]-H1477)</f>
        <v>0.4741397932113246</v>
      </c>
    </row>
    <row r="1479" spans="1:8" x14ac:dyDescent="0.25">
      <c r="A1479">
        <v>2946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0</v>
      </c>
      <c r="H1479" s="2">
        <f>H1478+$H$2*(Filter_Test[[#This Row],[debug'[0']]]-H1478)</f>
        <v>0.4294531704775062</v>
      </c>
    </row>
    <row r="1480" spans="1:8" x14ac:dyDescent="0.25">
      <c r="A1480">
        <v>2948</v>
      </c>
      <c r="B1480">
        <v>2</v>
      </c>
      <c r="C1480">
        <v>0</v>
      </c>
      <c r="D1480">
        <v>0</v>
      </c>
      <c r="E1480">
        <v>0</v>
      </c>
      <c r="F1480">
        <v>0</v>
      </c>
      <c r="G1480">
        <v>0</v>
      </c>
      <c r="H1480" s="2">
        <f>H1479+$H$2*(Filter_Test[[#This Row],[debug'[0']]]-H1479)</f>
        <v>0.57747372192990443</v>
      </c>
    </row>
    <row r="1481" spans="1:8" x14ac:dyDescent="0.25">
      <c r="A1481">
        <v>2950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 s="2">
        <f>H1480+$H$2*(Filter_Test[[#This Row],[debug'[0']]]-H1480)</f>
        <v>0.52304810585622019</v>
      </c>
    </row>
    <row r="1482" spans="1:8" x14ac:dyDescent="0.25">
      <c r="A1482">
        <v>2952</v>
      </c>
      <c r="B1482">
        <v>1</v>
      </c>
      <c r="C1482">
        <v>0</v>
      </c>
      <c r="D1482">
        <v>0</v>
      </c>
      <c r="E1482">
        <v>0</v>
      </c>
      <c r="F1482">
        <v>0</v>
      </c>
      <c r="G1482">
        <v>0</v>
      </c>
      <c r="H1482" s="2">
        <f>H1481+$H$2*(Filter_Test[[#This Row],[debug'[0']]]-H1481)</f>
        <v>0.56799976285895526</v>
      </c>
    </row>
    <row r="1483" spans="1:8" x14ac:dyDescent="0.25">
      <c r="A1483">
        <v>2954</v>
      </c>
      <c r="B1483">
        <v>0</v>
      </c>
      <c r="C1483">
        <v>1</v>
      </c>
      <c r="D1483">
        <v>0</v>
      </c>
      <c r="E1483">
        <v>0</v>
      </c>
      <c r="F1483">
        <v>0</v>
      </c>
      <c r="G1483">
        <v>0</v>
      </c>
      <c r="H1483" s="2">
        <f>H1482+$H$2*(Filter_Test[[#This Row],[debug'[0']]]-H1482)</f>
        <v>0.51446704639180207</v>
      </c>
    </row>
    <row r="1484" spans="1:8" x14ac:dyDescent="0.25">
      <c r="A1484">
        <v>2956</v>
      </c>
      <c r="B1484">
        <v>-1</v>
      </c>
      <c r="C1484">
        <v>0</v>
      </c>
      <c r="D1484">
        <v>0</v>
      </c>
      <c r="E1484">
        <v>0</v>
      </c>
      <c r="F1484">
        <v>0</v>
      </c>
      <c r="G1484">
        <v>0</v>
      </c>
      <c r="H1484" s="2">
        <f>H1483+$H$2*(Filter_Test[[#This Row],[debug'[0']]]-H1483)</f>
        <v>0.37173188998035256</v>
      </c>
    </row>
    <row r="1485" spans="1:8" x14ac:dyDescent="0.25">
      <c r="A1485">
        <v>2958</v>
      </c>
      <c r="B1485">
        <v>0</v>
      </c>
      <c r="C1485">
        <v>1</v>
      </c>
      <c r="D1485">
        <v>0</v>
      </c>
      <c r="E1485">
        <v>0</v>
      </c>
      <c r="F1485">
        <v>0</v>
      </c>
      <c r="G1485">
        <v>0</v>
      </c>
      <c r="H1485" s="2">
        <f>H1484+$H$2*(Filter_Test[[#This Row],[debug'[0']]]-H1484)</f>
        <v>0.33669698474033283</v>
      </c>
    </row>
    <row r="1486" spans="1:8" x14ac:dyDescent="0.25">
      <c r="A1486">
        <v>2960</v>
      </c>
      <c r="B1486">
        <v>-2</v>
      </c>
      <c r="C1486">
        <v>1</v>
      </c>
      <c r="D1486">
        <v>0</v>
      </c>
      <c r="E1486">
        <v>0</v>
      </c>
      <c r="F1486">
        <v>0</v>
      </c>
      <c r="G1486">
        <v>0</v>
      </c>
      <c r="H1486" s="2">
        <f>H1485+$H$2*(Filter_Test[[#This Row],[debug'[0']]]-H1485)</f>
        <v>0.11646848231256335</v>
      </c>
    </row>
    <row r="1487" spans="1:8" x14ac:dyDescent="0.25">
      <c r="A1487">
        <v>2962</v>
      </c>
      <c r="B1487">
        <v>-1</v>
      </c>
      <c r="C1487">
        <v>1</v>
      </c>
      <c r="D1487">
        <v>0</v>
      </c>
      <c r="E1487">
        <v>0</v>
      </c>
      <c r="F1487">
        <v>0</v>
      </c>
      <c r="G1487">
        <v>0</v>
      </c>
      <c r="H1487" s="2">
        <f>H1486+$H$2*(Filter_Test[[#This Row],[debug'[0']]]-H1486)</f>
        <v>1.1243806852632501E-2</v>
      </c>
    </row>
    <row r="1488" spans="1:8" x14ac:dyDescent="0.25">
      <c r="A1488">
        <v>2964</v>
      </c>
      <c r="B1488">
        <v>0</v>
      </c>
      <c r="C1488">
        <v>0</v>
      </c>
      <c r="D1488">
        <v>-1</v>
      </c>
      <c r="E1488">
        <v>0</v>
      </c>
      <c r="F1488">
        <v>0</v>
      </c>
      <c r="G1488">
        <v>0</v>
      </c>
      <c r="H1488" s="2">
        <f>H1487+$H$2*(Filter_Test[[#This Row],[debug'[0']]]-H1487)</f>
        <v>1.0184103022434117E-2</v>
      </c>
    </row>
    <row r="1489" spans="1:8" x14ac:dyDescent="0.25">
      <c r="A1489">
        <v>2966</v>
      </c>
      <c r="B1489">
        <v>0</v>
      </c>
      <c r="C1489">
        <v>1</v>
      </c>
      <c r="D1489">
        <v>-1</v>
      </c>
      <c r="E1489">
        <v>0</v>
      </c>
      <c r="F1489">
        <v>0</v>
      </c>
      <c r="G1489">
        <v>0</v>
      </c>
      <c r="H1489" s="2">
        <f>H1488+$H$2*(Filter_Test[[#This Row],[debug'[0']]]-H1488)</f>
        <v>9.2242739252736978E-3</v>
      </c>
    </row>
    <row r="1490" spans="1:8" x14ac:dyDescent="0.25">
      <c r="A1490">
        <v>2968</v>
      </c>
      <c r="B1490">
        <v>1</v>
      </c>
      <c r="C1490">
        <v>0</v>
      </c>
      <c r="D1490">
        <v>0</v>
      </c>
      <c r="E1490">
        <v>0</v>
      </c>
      <c r="F1490">
        <v>0</v>
      </c>
      <c r="G1490">
        <v>0</v>
      </c>
      <c r="H1490" s="2">
        <f>H1489+$H$2*(Filter_Test[[#This Row],[debug'[0']]]-H1489)</f>
        <v>0.10260268619701729</v>
      </c>
    </row>
    <row r="1491" spans="1:8" x14ac:dyDescent="0.25">
      <c r="A1491">
        <v>2970</v>
      </c>
      <c r="B1491">
        <v>-1</v>
      </c>
      <c r="C1491">
        <v>0</v>
      </c>
      <c r="D1491">
        <v>0</v>
      </c>
      <c r="E1491">
        <v>0</v>
      </c>
      <c r="F1491">
        <v>0</v>
      </c>
      <c r="G1491">
        <v>0</v>
      </c>
      <c r="H1491" s="2">
        <f>H1490+$H$2*(Filter_Test[[#This Row],[debug'[0']]]-H1490)</f>
        <v>-1.3151687665303446E-3</v>
      </c>
    </row>
    <row r="1492" spans="1:8" x14ac:dyDescent="0.25">
      <c r="A1492">
        <v>2972</v>
      </c>
      <c r="B1492">
        <v>1</v>
      </c>
      <c r="C1492">
        <v>0</v>
      </c>
      <c r="D1492">
        <v>0</v>
      </c>
      <c r="E1492">
        <v>0</v>
      </c>
      <c r="F1492">
        <v>0</v>
      </c>
      <c r="G1492">
        <v>0</v>
      </c>
      <c r="H1492" s="2">
        <f>H1491+$H$2*(Filter_Test[[#This Row],[debug'[0']]]-H1491)</f>
        <v>9.305656257721831E-2</v>
      </c>
    </row>
    <row r="1493" spans="1:8" x14ac:dyDescent="0.25">
      <c r="A1493">
        <v>2974</v>
      </c>
      <c r="B1493">
        <v>-1</v>
      </c>
      <c r="C1493">
        <v>0</v>
      </c>
      <c r="D1493">
        <v>0</v>
      </c>
      <c r="E1493">
        <v>0</v>
      </c>
      <c r="F1493">
        <v>0</v>
      </c>
      <c r="G1493">
        <v>0</v>
      </c>
      <c r="H1493" s="2">
        <f>H1492+$H$2*(Filter_Test[[#This Row],[debug'[0']]]-H1492)</f>
        <v>-9.9615914313027215E-3</v>
      </c>
    </row>
    <row r="1494" spans="1:8" x14ac:dyDescent="0.25">
      <c r="A1494">
        <v>2976</v>
      </c>
      <c r="B1494">
        <v>0</v>
      </c>
      <c r="C1494">
        <v>-1</v>
      </c>
      <c r="D1494">
        <v>0</v>
      </c>
      <c r="E1494">
        <v>0</v>
      </c>
      <c r="F1494">
        <v>0</v>
      </c>
      <c r="G1494">
        <v>0</v>
      </c>
      <c r="H1494" s="2">
        <f>H1493+$H$2*(Filter_Test[[#This Row],[debug'[0']]]-H1493)</f>
        <v>-9.0227335575434123E-3</v>
      </c>
    </row>
    <row r="1495" spans="1:8" x14ac:dyDescent="0.25">
      <c r="A1495">
        <v>2978</v>
      </c>
      <c r="B1495">
        <v>1</v>
      </c>
      <c r="C1495">
        <v>0</v>
      </c>
      <c r="D1495">
        <v>0</v>
      </c>
      <c r="E1495">
        <v>0</v>
      </c>
      <c r="F1495">
        <v>0</v>
      </c>
      <c r="G1495">
        <v>0</v>
      </c>
      <c r="H1495" s="2">
        <f>H1494+$H$2*(Filter_Test[[#This Row],[debug'[0']]]-H1494)</f>
        <v>8.6075418653940666E-2</v>
      </c>
    </row>
    <row r="1496" spans="1:8" x14ac:dyDescent="0.25">
      <c r="A1496">
        <v>2980</v>
      </c>
      <c r="B1496">
        <v>-1</v>
      </c>
      <c r="C1496">
        <v>-1</v>
      </c>
      <c r="D1496">
        <v>0</v>
      </c>
      <c r="E1496">
        <v>0</v>
      </c>
      <c r="F1496">
        <v>0</v>
      </c>
      <c r="G1496">
        <v>0</v>
      </c>
      <c r="H1496" s="2">
        <f>H1495+$H$2*(Filter_Test[[#This Row],[debug'[0']]]-H1495)</f>
        <v>-1.6284778040689701E-2</v>
      </c>
    </row>
    <row r="1497" spans="1:8" x14ac:dyDescent="0.25">
      <c r="A1497">
        <v>2982</v>
      </c>
      <c r="B1497">
        <v>1</v>
      </c>
      <c r="C1497">
        <v>-1</v>
      </c>
      <c r="D1497">
        <v>0</v>
      </c>
      <c r="E1497">
        <v>0</v>
      </c>
      <c r="F1497">
        <v>0</v>
      </c>
      <c r="G1497">
        <v>0</v>
      </c>
      <c r="H1497" s="2">
        <f>H1496+$H$2*(Filter_Test[[#This Row],[debug'[0']]]-H1496)</f>
        <v>7.949780573874321E-2</v>
      </c>
    </row>
    <row r="1498" spans="1:8" x14ac:dyDescent="0.25">
      <c r="A1498">
        <v>2984</v>
      </c>
      <c r="B1498">
        <v>-2</v>
      </c>
      <c r="C1498">
        <v>0</v>
      </c>
      <c r="D1498">
        <v>0</v>
      </c>
      <c r="E1498">
        <v>0</v>
      </c>
      <c r="F1498">
        <v>0</v>
      </c>
      <c r="G1498">
        <v>0</v>
      </c>
      <c r="H1498" s="2">
        <f>H1497+$H$2*(Filter_Test[[#This Row],[debug'[0']]]-H1497)</f>
        <v>-0.11649024515120468</v>
      </c>
    </row>
    <row r="1499" spans="1:8" x14ac:dyDescent="0.25">
      <c r="A1499">
        <v>2986</v>
      </c>
      <c r="B1499">
        <v>-1</v>
      </c>
      <c r="C1499">
        <v>-1</v>
      </c>
      <c r="D1499">
        <v>0</v>
      </c>
      <c r="E1499">
        <v>0</v>
      </c>
      <c r="F1499">
        <v>0</v>
      </c>
      <c r="G1499">
        <v>0</v>
      </c>
      <c r="H1499" s="2">
        <f>H1498+$H$2*(Filter_Test[[#This Row],[debug'[0']]]-H1498)</f>
        <v>-0.19975907780744151</v>
      </c>
    </row>
    <row r="1500" spans="1:8" x14ac:dyDescent="0.25">
      <c r="A1500">
        <v>2988</v>
      </c>
      <c r="B1500">
        <v>-2</v>
      </c>
      <c r="C1500">
        <v>0</v>
      </c>
      <c r="D1500">
        <v>0</v>
      </c>
      <c r="E1500">
        <v>0</v>
      </c>
      <c r="F1500">
        <v>0</v>
      </c>
      <c r="G1500">
        <v>0</v>
      </c>
      <c r="H1500" s="2">
        <f>H1499+$H$2*(Filter_Test[[#This Row],[debug'[0']]]-H1499)</f>
        <v>-0.36942778748299721</v>
      </c>
    </row>
    <row r="1501" spans="1:8" x14ac:dyDescent="0.25">
      <c r="A1501">
        <v>2990</v>
      </c>
      <c r="B1501">
        <v>-2</v>
      </c>
      <c r="C1501">
        <v>0</v>
      </c>
      <c r="D1501">
        <v>0</v>
      </c>
      <c r="E1501">
        <v>0</v>
      </c>
      <c r="F1501">
        <v>0</v>
      </c>
      <c r="G1501">
        <v>0</v>
      </c>
      <c r="H1501" s="2">
        <f>H1500+$H$2*(Filter_Test[[#This Row],[debug'[0']]]-H1500)</f>
        <v>-0.52310559800272927</v>
      </c>
    </row>
    <row r="1502" spans="1:8" x14ac:dyDescent="0.25">
      <c r="A1502">
        <v>2992</v>
      </c>
      <c r="B1502">
        <v>-1</v>
      </c>
      <c r="C1502">
        <v>1</v>
      </c>
      <c r="D1502">
        <v>0</v>
      </c>
      <c r="E1502">
        <v>0</v>
      </c>
      <c r="F1502">
        <v>0</v>
      </c>
      <c r="G1502">
        <v>0</v>
      </c>
      <c r="H1502" s="2">
        <f>H1501+$H$2*(Filter_Test[[#This Row],[debug'[0']]]-H1501)</f>
        <v>-0.56805183649831092</v>
      </c>
    </row>
    <row r="1503" spans="1:8" x14ac:dyDescent="0.25">
      <c r="A1503">
        <v>2994</v>
      </c>
      <c r="B1503">
        <v>-3</v>
      </c>
      <c r="C1503">
        <v>1</v>
      </c>
      <c r="D1503">
        <v>0</v>
      </c>
      <c r="E1503">
        <v>0</v>
      </c>
      <c r="F1503">
        <v>0</v>
      </c>
      <c r="G1503">
        <v>0</v>
      </c>
      <c r="H1503" s="2">
        <f>H1502+$H$2*(Filter_Test[[#This Row],[debug'[0']]]-H1502)</f>
        <v>-0.79725755102935381</v>
      </c>
    </row>
    <row r="1504" spans="1:8" x14ac:dyDescent="0.25">
      <c r="A1504">
        <v>2996</v>
      </c>
      <c r="B1504">
        <v>1</v>
      </c>
      <c r="C1504">
        <v>-1</v>
      </c>
      <c r="D1504">
        <v>0</v>
      </c>
      <c r="E1504">
        <v>0</v>
      </c>
      <c r="F1504">
        <v>0</v>
      </c>
      <c r="G1504">
        <v>0</v>
      </c>
      <c r="H1504" s="2">
        <f>H1503+$H$2*(Filter_Test[[#This Row],[debug'[0']]]-H1503)</f>
        <v>-0.62787001746167581</v>
      </c>
    </row>
    <row r="1505" spans="1:8" x14ac:dyDescent="0.25">
      <c r="A1505">
        <v>2998</v>
      </c>
      <c r="B1505">
        <v>1</v>
      </c>
      <c r="C1505">
        <v>-1</v>
      </c>
      <c r="D1505">
        <v>0</v>
      </c>
      <c r="E1505">
        <v>0</v>
      </c>
      <c r="F1505">
        <v>0</v>
      </c>
      <c r="G1505">
        <v>0</v>
      </c>
      <c r="H1505" s="2">
        <f>H1504+$H$2*(Filter_Test[[#This Row],[debug'[0']]]-H1504)</f>
        <v>-0.47444688282597514</v>
      </c>
    </row>
    <row r="1506" spans="1:8" x14ac:dyDescent="0.25">
      <c r="A1506">
        <v>3000</v>
      </c>
      <c r="B1506">
        <v>-1</v>
      </c>
      <c r="C1506">
        <v>0</v>
      </c>
      <c r="D1506">
        <v>0</v>
      </c>
      <c r="E1506">
        <v>-1</v>
      </c>
      <c r="F1506">
        <v>0</v>
      </c>
      <c r="G1506">
        <v>0</v>
      </c>
      <c r="H1506" s="2">
        <f>H1505+$H$2*(Filter_Test[[#This Row],[debug'[0']]]-H1505)</f>
        <v>-0.52397909718552915</v>
      </c>
    </row>
    <row r="1507" spans="1:8" x14ac:dyDescent="0.25">
      <c r="A1507">
        <v>3002</v>
      </c>
      <c r="B1507">
        <v>1</v>
      </c>
      <c r="C1507">
        <v>-1</v>
      </c>
      <c r="D1507">
        <v>0</v>
      </c>
      <c r="E1507">
        <v>0</v>
      </c>
      <c r="F1507">
        <v>0</v>
      </c>
      <c r="G1507">
        <v>0</v>
      </c>
      <c r="H1507" s="2">
        <f>H1506+$H$2*(Filter_Test[[#This Row],[debug'[0']]]-H1506)</f>
        <v>-0.38034745110725521</v>
      </c>
    </row>
    <row r="1508" spans="1:8" x14ac:dyDescent="0.25">
      <c r="A1508">
        <v>3004</v>
      </c>
      <c r="B1508">
        <v>0</v>
      </c>
      <c r="C1508">
        <v>0</v>
      </c>
      <c r="D1508">
        <v>0</v>
      </c>
      <c r="E1508">
        <v>-1</v>
      </c>
      <c r="F1508">
        <v>0</v>
      </c>
      <c r="G1508">
        <v>0</v>
      </c>
      <c r="H1508" s="2">
        <f>H1507+$H$2*(Filter_Test[[#This Row],[debug'[0']]]-H1507)</f>
        <v>-0.34450054836095051</v>
      </c>
    </row>
    <row r="1509" spans="1:8" x14ac:dyDescent="0.25">
      <c r="A1509">
        <v>3006</v>
      </c>
      <c r="B1509">
        <v>2</v>
      </c>
      <c r="C1509">
        <v>-1</v>
      </c>
      <c r="D1509">
        <v>0</v>
      </c>
      <c r="E1509">
        <v>0</v>
      </c>
      <c r="F1509">
        <v>0</v>
      </c>
      <c r="G1509">
        <v>0</v>
      </c>
      <c r="H1509" s="2">
        <f>H1508+$H$2*(Filter_Test[[#This Row],[debug'[0']]]-H1508)</f>
        <v>-0.12353657738891041</v>
      </c>
    </row>
    <row r="1510" spans="1:8" x14ac:dyDescent="0.25">
      <c r="A1510">
        <v>3008</v>
      </c>
      <c r="B1510">
        <v>-1</v>
      </c>
      <c r="C1510">
        <v>-1</v>
      </c>
      <c r="D1510">
        <v>0</v>
      </c>
      <c r="E1510">
        <v>-1</v>
      </c>
      <c r="F1510">
        <v>0</v>
      </c>
      <c r="G1510">
        <v>0</v>
      </c>
      <c r="H1510" s="2">
        <f>H1509+$H$2*(Filter_Test[[#This Row],[debug'[0']]]-H1509)</f>
        <v>-0.20614130887736537</v>
      </c>
    </row>
    <row r="1511" spans="1:8" x14ac:dyDescent="0.25">
      <c r="A1511">
        <v>3010</v>
      </c>
      <c r="B1511">
        <v>1</v>
      </c>
      <c r="C1511">
        <v>-1</v>
      </c>
      <c r="D1511">
        <v>0</v>
      </c>
      <c r="E1511">
        <v>-1</v>
      </c>
      <c r="F1511">
        <v>0</v>
      </c>
      <c r="G1511">
        <v>0</v>
      </c>
      <c r="H1511" s="2">
        <f>H1510+$H$2*(Filter_Test[[#This Row],[debug'[0']]]-H1510)</f>
        <v>-9.2465168622556118E-2</v>
      </c>
    </row>
    <row r="1512" spans="1:8" x14ac:dyDescent="0.25">
      <c r="A1512">
        <v>3012</v>
      </c>
      <c r="B1512">
        <v>-1</v>
      </c>
      <c r="C1512">
        <v>0</v>
      </c>
      <c r="D1512">
        <v>0</v>
      </c>
      <c r="E1512">
        <v>-1</v>
      </c>
      <c r="F1512">
        <v>0</v>
      </c>
      <c r="G1512">
        <v>0</v>
      </c>
      <c r="H1512" s="2">
        <f>H1511+$H$2*(Filter_Test[[#This Row],[debug'[0']]]-H1511)</f>
        <v>-0.177998311396523</v>
      </c>
    </row>
    <row r="1513" spans="1:8" x14ac:dyDescent="0.25">
      <c r="A1513">
        <v>3014</v>
      </c>
      <c r="B1513">
        <v>-1</v>
      </c>
      <c r="C1513">
        <v>-1</v>
      </c>
      <c r="D1513">
        <v>0</v>
      </c>
      <c r="E1513">
        <v>-1</v>
      </c>
      <c r="F1513">
        <v>0</v>
      </c>
      <c r="G1513">
        <v>0</v>
      </c>
      <c r="H1513" s="2">
        <f>H1512+$H$2*(Filter_Test[[#This Row],[debug'[0']]]-H1512)</f>
        <v>-0.25547014538117563</v>
      </c>
    </row>
    <row r="1514" spans="1:8" x14ac:dyDescent="0.25">
      <c r="A1514">
        <v>3016</v>
      </c>
      <c r="B1514">
        <v>-2</v>
      </c>
      <c r="C1514">
        <v>0</v>
      </c>
      <c r="D1514">
        <v>0</v>
      </c>
      <c r="E1514">
        <v>-1</v>
      </c>
      <c r="F1514">
        <v>0</v>
      </c>
      <c r="G1514">
        <v>0</v>
      </c>
      <c r="H1514" s="2">
        <f>H1513+$H$2*(Filter_Test[[#This Row],[debug'[0']]]-H1513)</f>
        <v>-0.4198882106383327</v>
      </c>
    </row>
    <row r="1515" spans="1:8" x14ac:dyDescent="0.25">
      <c r="A1515">
        <v>3018</v>
      </c>
      <c r="B1515">
        <v>-1</v>
      </c>
      <c r="C1515">
        <v>0</v>
      </c>
      <c r="D1515">
        <v>0</v>
      </c>
      <c r="E1515">
        <v>-1</v>
      </c>
      <c r="F1515">
        <v>0</v>
      </c>
      <c r="G1515">
        <v>0</v>
      </c>
      <c r="H1515" s="2">
        <f>H1514+$H$2*(Filter_Test[[#This Row],[debug'[0']]]-H1514)</f>
        <v>-0.47456245870991598</v>
      </c>
    </row>
    <row r="1516" spans="1:8" x14ac:dyDescent="0.25">
      <c r="A1516">
        <v>3020</v>
      </c>
      <c r="B1516">
        <v>-1</v>
      </c>
      <c r="C1516">
        <v>1</v>
      </c>
      <c r="D1516">
        <v>0</v>
      </c>
      <c r="E1516">
        <v>-1</v>
      </c>
      <c r="F1516">
        <v>0</v>
      </c>
      <c r="G1516">
        <v>0</v>
      </c>
      <c r="H1516" s="2">
        <f>H1515+$H$2*(Filter_Test[[#This Row],[debug'[0']]]-H1515)</f>
        <v>-0.52408378029903235</v>
      </c>
    </row>
    <row r="1517" spans="1:8" x14ac:dyDescent="0.25">
      <c r="A1517">
        <v>3022</v>
      </c>
      <c r="B1517">
        <v>-3</v>
      </c>
      <c r="C1517">
        <v>1</v>
      </c>
      <c r="D1517">
        <v>0</v>
      </c>
      <c r="E1517">
        <v>-1</v>
      </c>
      <c r="F1517">
        <v>0</v>
      </c>
      <c r="G1517">
        <v>0</v>
      </c>
      <c r="H1517" s="2">
        <f>H1516+$H$2*(Filter_Test[[#This Row],[debug'[0']]]-H1516)</f>
        <v>-0.7574333865005235</v>
      </c>
    </row>
    <row r="1518" spans="1:8" x14ac:dyDescent="0.25">
      <c r="A1518">
        <v>3024</v>
      </c>
      <c r="B1518">
        <v>0</v>
      </c>
      <c r="C1518">
        <v>1</v>
      </c>
      <c r="D1518">
        <v>0</v>
      </c>
      <c r="E1518">
        <v>-1</v>
      </c>
      <c r="F1518">
        <v>0</v>
      </c>
      <c r="G1518">
        <v>0</v>
      </c>
      <c r="H1518" s="2">
        <f>H1517+$H$2*(Filter_Test[[#This Row],[debug'[0']]]-H1517)</f>
        <v>-0.68604697162211303</v>
      </c>
    </row>
    <row r="1519" spans="1:8" x14ac:dyDescent="0.25">
      <c r="A1519">
        <v>3026</v>
      </c>
      <c r="B1519">
        <v>-2</v>
      </c>
      <c r="C1519">
        <v>1</v>
      </c>
      <c r="D1519">
        <v>0</v>
      </c>
      <c r="E1519">
        <v>-1</v>
      </c>
      <c r="F1519">
        <v>0</v>
      </c>
      <c r="G1519">
        <v>0</v>
      </c>
      <c r="H1519" s="2">
        <f>H1518+$H$2*(Filter_Test[[#This Row],[debug'[0']]]-H1518)</f>
        <v>-0.80988412705553392</v>
      </c>
    </row>
    <row r="1520" spans="1:8" x14ac:dyDescent="0.25">
      <c r="A1520">
        <v>3028</v>
      </c>
      <c r="B1520">
        <v>1</v>
      </c>
      <c r="C1520">
        <v>1</v>
      </c>
      <c r="D1520">
        <v>0</v>
      </c>
      <c r="E1520">
        <v>0</v>
      </c>
      <c r="F1520">
        <v>0</v>
      </c>
      <c r="G1520">
        <v>0</v>
      </c>
      <c r="H1520" s="2">
        <f>H1519+$H$2*(Filter_Test[[#This Row],[debug'[0']]]-H1519)</f>
        <v>-0.63930656673334063</v>
      </c>
    </row>
    <row r="1521" spans="1:8" x14ac:dyDescent="0.25">
      <c r="A1521">
        <v>3030</v>
      </c>
      <c r="B1521">
        <v>0</v>
      </c>
      <c r="C1521">
        <v>1</v>
      </c>
      <c r="D1521">
        <v>0</v>
      </c>
      <c r="E1521">
        <v>0</v>
      </c>
      <c r="F1521">
        <v>0</v>
      </c>
      <c r="G1521">
        <v>0</v>
      </c>
      <c r="H1521" s="2">
        <f>H1520+$H$2*(Filter_Test[[#This Row],[debug'[0']]]-H1520)</f>
        <v>-0.57905334233010541</v>
      </c>
    </row>
    <row r="1522" spans="1:8" x14ac:dyDescent="0.25">
      <c r="A1522">
        <v>3032</v>
      </c>
      <c r="B1522">
        <v>0</v>
      </c>
      <c r="C1522">
        <v>1</v>
      </c>
      <c r="D1522">
        <v>0</v>
      </c>
      <c r="E1522">
        <v>-1</v>
      </c>
      <c r="F1522">
        <v>0</v>
      </c>
      <c r="G1522">
        <v>0</v>
      </c>
      <c r="H1522" s="2">
        <f>H1521+$H$2*(Filter_Test[[#This Row],[debug'[0']]]-H1521)</f>
        <v>-0.52447885054107912</v>
      </c>
    </row>
    <row r="1523" spans="1:8" x14ac:dyDescent="0.25">
      <c r="A1523">
        <v>3034</v>
      </c>
      <c r="B1523">
        <v>1</v>
      </c>
      <c r="C1523">
        <v>1</v>
      </c>
      <c r="D1523">
        <v>0</v>
      </c>
      <c r="E1523">
        <v>0</v>
      </c>
      <c r="F1523">
        <v>0</v>
      </c>
      <c r="G1523">
        <v>0</v>
      </c>
      <c r="H1523" s="2">
        <f>H1522+$H$2*(Filter_Test[[#This Row],[debug'[0']]]-H1522)</f>
        <v>-0.38080010381869311</v>
      </c>
    </row>
    <row r="1524" spans="1:8" x14ac:dyDescent="0.25">
      <c r="A1524">
        <v>3036</v>
      </c>
      <c r="B1524">
        <v>0</v>
      </c>
      <c r="C1524">
        <v>1</v>
      </c>
      <c r="D1524">
        <v>0</v>
      </c>
      <c r="E1524">
        <v>-1</v>
      </c>
      <c r="F1524">
        <v>0</v>
      </c>
      <c r="G1524">
        <v>0</v>
      </c>
      <c r="H1524" s="2">
        <f>H1523+$H$2*(Filter_Test[[#This Row],[debug'[0']]]-H1523)</f>
        <v>-0.34491053955940199</v>
      </c>
    </row>
    <row r="1525" spans="1:8" x14ac:dyDescent="0.25">
      <c r="A1525">
        <v>3038</v>
      </c>
      <c r="B1525">
        <v>1</v>
      </c>
      <c r="C1525">
        <v>1</v>
      </c>
      <c r="D1525">
        <v>0</v>
      </c>
      <c r="E1525">
        <v>0</v>
      </c>
      <c r="F1525">
        <v>0</v>
      </c>
      <c r="G1525">
        <v>0</v>
      </c>
      <c r="H1525" s="2">
        <f>H1524+$H$2*(Filter_Test[[#This Row],[debug'[0']]]-H1524)</f>
        <v>-0.21815570743494292</v>
      </c>
    </row>
    <row r="1526" spans="1:8" x14ac:dyDescent="0.25">
      <c r="A1526">
        <v>3040</v>
      </c>
      <c r="B1526">
        <v>0</v>
      </c>
      <c r="C1526">
        <v>1</v>
      </c>
      <c r="D1526">
        <v>0</v>
      </c>
      <c r="E1526">
        <v>0</v>
      </c>
      <c r="F1526">
        <v>0</v>
      </c>
      <c r="G1526">
        <v>0</v>
      </c>
      <c r="H1526" s="2">
        <f>H1525+$H$2*(Filter_Test[[#This Row],[debug'[0']]]-H1525)</f>
        <v>-0.1975950164004539</v>
      </c>
    </row>
    <row r="1527" spans="1:8" x14ac:dyDescent="0.25">
      <c r="A1527">
        <v>3042</v>
      </c>
      <c r="B1527">
        <v>2</v>
      </c>
      <c r="C1527">
        <v>1</v>
      </c>
      <c r="D1527">
        <v>0</v>
      </c>
      <c r="E1527">
        <v>0</v>
      </c>
      <c r="F1527">
        <v>0</v>
      </c>
      <c r="G1527">
        <v>0</v>
      </c>
      <c r="H1527" s="2">
        <f>H1526+$H$2*(Filter_Test[[#This Row],[debug'[0']]]-H1526)</f>
        <v>9.5234343722223058E-3</v>
      </c>
    </row>
    <row r="1528" spans="1:8" x14ac:dyDescent="0.25">
      <c r="A1528">
        <v>3044</v>
      </c>
      <c r="B1528">
        <v>0</v>
      </c>
      <c r="C1528">
        <v>1</v>
      </c>
      <c r="D1528">
        <v>0</v>
      </c>
      <c r="E1528">
        <v>0</v>
      </c>
      <c r="F1528">
        <v>0</v>
      </c>
      <c r="G1528">
        <v>0</v>
      </c>
      <c r="H1528" s="2">
        <f>H1527+$H$2*(Filter_Test[[#This Row],[debug'[0']]]-H1527)</f>
        <v>8.6258718284007614E-3</v>
      </c>
    </row>
    <row r="1529" spans="1:8" x14ac:dyDescent="0.25">
      <c r="A1529">
        <v>3046</v>
      </c>
      <c r="B1529">
        <v>2</v>
      </c>
      <c r="C1529">
        <v>0</v>
      </c>
      <c r="D1529">
        <v>0</v>
      </c>
      <c r="E1529">
        <v>0</v>
      </c>
      <c r="F1529">
        <v>0</v>
      </c>
      <c r="G1529">
        <v>0</v>
      </c>
      <c r="H1529" s="2">
        <f>H1528+$H$2*(Filter_Test[[#This Row],[debug'[0']]]-H1528)</f>
        <v>0.19630846177678102</v>
      </c>
    </row>
    <row r="1530" spans="1:8" x14ac:dyDescent="0.25">
      <c r="A1530">
        <v>3048</v>
      </c>
      <c r="B1530">
        <v>0</v>
      </c>
      <c r="C1530">
        <v>0</v>
      </c>
      <c r="D1530">
        <v>-1</v>
      </c>
      <c r="E1530">
        <v>0</v>
      </c>
      <c r="F1530">
        <v>0</v>
      </c>
      <c r="G1530">
        <v>0</v>
      </c>
      <c r="H1530" s="2">
        <f>H1529+$H$2*(Filter_Test[[#This Row],[debug'[0']]]-H1529)</f>
        <v>0.17780682513611759</v>
      </c>
    </row>
    <row r="1531" spans="1:8" x14ac:dyDescent="0.25">
      <c r="A1531">
        <v>3050</v>
      </c>
      <c r="B1531">
        <v>1</v>
      </c>
      <c r="C1531">
        <v>1</v>
      </c>
      <c r="D1531">
        <v>0</v>
      </c>
      <c r="E1531">
        <v>0</v>
      </c>
      <c r="F1531">
        <v>0</v>
      </c>
      <c r="G1531">
        <v>0</v>
      </c>
      <c r="H1531" s="2">
        <f>H1530+$H$2*(Filter_Test[[#This Row],[debug'[0']]]-H1530)</f>
        <v>0.25529670627563883</v>
      </c>
    </row>
    <row r="1532" spans="1:8" x14ac:dyDescent="0.25">
      <c r="A1532">
        <v>3052</v>
      </c>
      <c r="B1532">
        <v>-1</v>
      </c>
      <c r="C1532">
        <v>1</v>
      </c>
      <c r="D1532">
        <v>0</v>
      </c>
      <c r="E1532">
        <v>0</v>
      </c>
      <c r="F1532">
        <v>0</v>
      </c>
      <c r="G1532">
        <v>0</v>
      </c>
      <c r="H1532" s="2">
        <f>H1531+$H$2*(Filter_Test[[#This Row],[debug'[0']]]-H1531)</f>
        <v>0.1369877789603085</v>
      </c>
    </row>
    <row r="1533" spans="1:8" x14ac:dyDescent="0.25">
      <c r="A1533">
        <v>3054</v>
      </c>
      <c r="B1533">
        <v>1</v>
      </c>
      <c r="C1533">
        <v>0</v>
      </c>
      <c r="D1533">
        <v>0</v>
      </c>
      <c r="E1533">
        <v>0</v>
      </c>
      <c r="F1533">
        <v>0</v>
      </c>
      <c r="G1533">
        <v>0</v>
      </c>
      <c r="H1533" s="2">
        <f>H1532+$H$2*(Filter_Test[[#This Row],[debug'[0']]]-H1532)</f>
        <v>0.21832476456760366</v>
      </c>
    </row>
    <row r="1534" spans="1:8" x14ac:dyDescent="0.25">
      <c r="A1534">
        <v>3056</v>
      </c>
      <c r="B1534">
        <v>-1</v>
      </c>
      <c r="C1534">
        <v>1</v>
      </c>
      <c r="D1534">
        <v>-1</v>
      </c>
      <c r="E1534">
        <v>0</v>
      </c>
      <c r="F1534">
        <v>1</v>
      </c>
      <c r="G1534">
        <v>0</v>
      </c>
      <c r="H1534" s="2">
        <f>H1533+$H$2*(Filter_Test[[#This Row],[debug'[0']]]-H1533)</f>
        <v>0.10350036066604074</v>
      </c>
    </row>
    <row r="1535" spans="1:8" x14ac:dyDescent="0.25">
      <c r="A1535">
        <v>3058</v>
      </c>
      <c r="B1535">
        <v>1</v>
      </c>
      <c r="C1535">
        <v>0</v>
      </c>
      <c r="D1535">
        <v>-1</v>
      </c>
      <c r="E1535">
        <v>0</v>
      </c>
      <c r="F1535">
        <v>1</v>
      </c>
      <c r="G1535">
        <v>0</v>
      </c>
      <c r="H1535" s="2">
        <f>H1534+$H$2*(Filter_Test[[#This Row],[debug'[0']]]-H1534)</f>
        <v>0.1879934610923647</v>
      </c>
    </row>
    <row r="1536" spans="1:8" x14ac:dyDescent="0.25">
      <c r="A1536">
        <v>3060</v>
      </c>
      <c r="B1536">
        <v>0</v>
      </c>
      <c r="C1536">
        <v>1</v>
      </c>
      <c r="D1536">
        <v>0</v>
      </c>
      <c r="E1536">
        <v>0</v>
      </c>
      <c r="F1536">
        <v>1</v>
      </c>
      <c r="G1536">
        <v>0</v>
      </c>
      <c r="H1536" s="2">
        <f>H1535+$H$2*(Filter_Test[[#This Row],[debug'[0']]]-H1535)</f>
        <v>0.17027549480364396</v>
      </c>
    </row>
    <row r="1537" spans="1:8" x14ac:dyDescent="0.25">
      <c r="A1537">
        <v>3062</v>
      </c>
      <c r="B1537">
        <v>0</v>
      </c>
      <c r="C1537">
        <v>0</v>
      </c>
      <c r="D1537">
        <v>0</v>
      </c>
      <c r="E1537">
        <v>0</v>
      </c>
      <c r="F1537">
        <v>1</v>
      </c>
      <c r="G1537">
        <v>0</v>
      </c>
      <c r="H1537" s="2">
        <f>H1536+$H$2*(Filter_Test[[#This Row],[debug'[0']]]-H1536)</f>
        <v>0.15422740749679911</v>
      </c>
    </row>
    <row r="1538" spans="1:8" x14ac:dyDescent="0.25">
      <c r="A1538">
        <v>3064</v>
      </c>
      <c r="B1538">
        <v>1</v>
      </c>
      <c r="C1538">
        <v>0</v>
      </c>
      <c r="D1538">
        <v>0</v>
      </c>
      <c r="E1538">
        <v>0</v>
      </c>
      <c r="F1538">
        <v>1</v>
      </c>
      <c r="G1538">
        <v>0</v>
      </c>
      <c r="H1538" s="2">
        <f>H1537+$H$2*(Filter_Test[[#This Row],[debug'[0']]]-H1537)</f>
        <v>0.23393959639326861</v>
      </c>
    </row>
    <row r="1539" spans="1:8" x14ac:dyDescent="0.25">
      <c r="A1539">
        <v>3066</v>
      </c>
      <c r="B1539">
        <v>-1</v>
      </c>
      <c r="C1539">
        <v>1</v>
      </c>
      <c r="D1539">
        <v>0</v>
      </c>
      <c r="E1539">
        <v>0</v>
      </c>
      <c r="F1539">
        <v>1</v>
      </c>
      <c r="G1539">
        <v>0</v>
      </c>
      <c r="H1539" s="2">
        <f>H1538+$H$2*(Filter_Test[[#This Row],[debug'[0']]]-H1538)</f>
        <v>0.1176435292631892</v>
      </c>
    </row>
    <row r="1540" spans="1:8" x14ac:dyDescent="0.25">
      <c r="A1540">
        <v>3068</v>
      </c>
      <c r="B1540">
        <v>1</v>
      </c>
      <c r="C1540">
        <v>0</v>
      </c>
      <c r="D1540">
        <v>0</v>
      </c>
      <c r="E1540">
        <v>0</v>
      </c>
      <c r="F1540">
        <v>1</v>
      </c>
      <c r="G1540">
        <v>0</v>
      </c>
      <c r="H1540" s="2">
        <f>H1539+$H$2*(Filter_Test[[#This Row],[debug'[0']]]-H1539)</f>
        <v>0.20080366745261466</v>
      </c>
    </row>
    <row r="1541" spans="1:8" x14ac:dyDescent="0.25">
      <c r="A1541">
        <v>3070</v>
      </c>
      <c r="B1541">
        <v>0</v>
      </c>
      <c r="C1541">
        <v>1</v>
      </c>
      <c r="D1541">
        <v>0</v>
      </c>
      <c r="E1541">
        <v>0</v>
      </c>
      <c r="F1541">
        <v>1</v>
      </c>
      <c r="G1541">
        <v>0</v>
      </c>
      <c r="H1541" s="2">
        <f>H1540+$H$2*(Filter_Test[[#This Row],[debug'[0']]]-H1540)</f>
        <v>0.18187836765812398</v>
      </c>
    </row>
    <row r="1542" spans="1:8" x14ac:dyDescent="0.25">
      <c r="A1542">
        <v>3072</v>
      </c>
      <c r="B1542">
        <v>0</v>
      </c>
      <c r="C1542">
        <v>1</v>
      </c>
      <c r="D1542">
        <v>0</v>
      </c>
      <c r="E1542">
        <v>0</v>
      </c>
      <c r="F1542">
        <v>1</v>
      </c>
      <c r="G1542">
        <v>0</v>
      </c>
      <c r="H1542" s="2">
        <f>H1541+$H$2*(Filter_Test[[#This Row],[debug'[0']]]-H1541)</f>
        <v>0.16473673534767402</v>
      </c>
    </row>
    <row r="1543" spans="1:8" x14ac:dyDescent="0.25">
      <c r="A1543">
        <v>3074</v>
      </c>
      <c r="B1543">
        <v>-1</v>
      </c>
      <c r="C1543">
        <v>1</v>
      </c>
      <c r="D1543">
        <v>0</v>
      </c>
      <c r="E1543">
        <v>0</v>
      </c>
      <c r="F1543">
        <v>1</v>
      </c>
      <c r="G1543">
        <v>0</v>
      </c>
      <c r="H1543" s="2">
        <f>H1542+$H$2*(Filter_Test[[#This Row],[debug'[0']]]-H1542)</f>
        <v>5.4962884213641663E-2</v>
      </c>
    </row>
    <row r="1544" spans="1:8" x14ac:dyDescent="0.25">
      <c r="A1544">
        <v>3076</v>
      </c>
      <c r="B1544">
        <v>1</v>
      </c>
      <c r="C1544">
        <v>0</v>
      </c>
      <c r="D1544">
        <v>0</v>
      </c>
      <c r="E1544">
        <v>0</v>
      </c>
      <c r="F1544">
        <v>0</v>
      </c>
      <c r="G1544">
        <v>0</v>
      </c>
      <c r="H1544" s="2">
        <f>H1543+$H$2*(Filter_Test[[#This Row],[debug'[0']]]-H1543)</f>
        <v>0.14403053402336496</v>
      </c>
    </row>
    <row r="1545" spans="1:8" x14ac:dyDescent="0.25">
      <c r="A1545">
        <v>3078</v>
      </c>
      <c r="B1545">
        <v>1</v>
      </c>
      <c r="C1545">
        <v>0</v>
      </c>
      <c r="D1545">
        <v>0</v>
      </c>
      <c r="E1545">
        <v>0</v>
      </c>
      <c r="F1545">
        <v>0</v>
      </c>
      <c r="G1545">
        <v>0</v>
      </c>
      <c r="H1545" s="2">
        <f>H1544+$H$2*(Filter_Test[[#This Row],[debug'[0']]]-H1544)</f>
        <v>0.22470375560364619</v>
      </c>
    </row>
    <row r="1546" spans="1:8" x14ac:dyDescent="0.25">
      <c r="A1546">
        <v>3080</v>
      </c>
      <c r="B1546">
        <v>0</v>
      </c>
      <c r="C1546">
        <v>0</v>
      </c>
      <c r="D1546">
        <v>1</v>
      </c>
      <c r="E1546">
        <v>0</v>
      </c>
      <c r="F1546">
        <v>0</v>
      </c>
      <c r="G1546">
        <v>0</v>
      </c>
      <c r="H1546" s="2">
        <f>H1545+$H$2*(Filter_Test[[#This Row],[debug'[0']]]-H1545)</f>
        <v>0.20352592556849267</v>
      </c>
    </row>
    <row r="1547" spans="1:8" x14ac:dyDescent="0.25">
      <c r="A1547">
        <v>3082</v>
      </c>
      <c r="B1547">
        <v>0</v>
      </c>
      <c r="C1547">
        <v>0</v>
      </c>
      <c r="D1547">
        <v>1</v>
      </c>
      <c r="E1547">
        <v>0</v>
      </c>
      <c r="F1547">
        <v>0</v>
      </c>
      <c r="G1547">
        <v>0</v>
      </c>
      <c r="H1547" s="2">
        <f>H1546+$H$2*(Filter_Test[[#This Row],[debug'[0']]]-H1546)</f>
        <v>0.18434405899106149</v>
      </c>
    </row>
    <row r="1548" spans="1:8" x14ac:dyDescent="0.25">
      <c r="A1548">
        <v>3084</v>
      </c>
      <c r="B1548">
        <v>1</v>
      </c>
      <c r="C1548">
        <v>0</v>
      </c>
      <c r="D1548">
        <v>0</v>
      </c>
      <c r="E1548">
        <v>0</v>
      </c>
      <c r="F1548">
        <v>0</v>
      </c>
      <c r="G1548">
        <v>0</v>
      </c>
      <c r="H1548" s="2">
        <f>H1547+$H$2*(Filter_Test[[#This Row],[debug'[0']]]-H1547)</f>
        <v>0.26121782035497798</v>
      </c>
    </row>
    <row r="1549" spans="1:8" x14ac:dyDescent="0.25">
      <c r="A1549">
        <v>3086</v>
      </c>
      <c r="B1549">
        <v>-1</v>
      </c>
      <c r="C1549">
        <v>0</v>
      </c>
      <c r="D1549">
        <v>0</v>
      </c>
      <c r="E1549">
        <v>0</v>
      </c>
      <c r="F1549">
        <v>0</v>
      </c>
      <c r="G1549">
        <v>0</v>
      </c>
      <c r="H1549" s="2">
        <f>H1548+$H$2*(Filter_Test[[#This Row],[debug'[0']]]-H1548)</f>
        <v>0.14235084118486607</v>
      </c>
    </row>
    <row r="1550" spans="1:8" x14ac:dyDescent="0.25">
      <c r="A1550">
        <v>3088</v>
      </c>
      <c r="B1550">
        <v>1</v>
      </c>
      <c r="C1550">
        <v>-1</v>
      </c>
      <c r="D1550">
        <v>0</v>
      </c>
      <c r="E1550">
        <v>0</v>
      </c>
      <c r="F1550">
        <v>0</v>
      </c>
      <c r="G1550">
        <v>0</v>
      </c>
      <c r="H1550" s="2">
        <f>H1549+$H$2*(Filter_Test[[#This Row],[debug'[0']]]-H1549)</f>
        <v>0.22318237008559877</v>
      </c>
    </row>
    <row r="1551" spans="1:8" x14ac:dyDescent="0.25">
      <c r="A1551">
        <v>3090</v>
      </c>
      <c r="B1551">
        <v>-1</v>
      </c>
      <c r="C1551">
        <v>0</v>
      </c>
      <c r="D1551">
        <v>0</v>
      </c>
      <c r="E1551">
        <v>0</v>
      </c>
      <c r="F1551">
        <v>0</v>
      </c>
      <c r="G1551">
        <v>0</v>
      </c>
      <c r="H1551" s="2">
        <f>H1550+$H$2*(Filter_Test[[#This Row],[debug'[0']]]-H1550)</f>
        <v>0.10790014764975471</v>
      </c>
    </row>
    <row r="1552" spans="1:8" x14ac:dyDescent="0.25">
      <c r="A1552">
        <v>3092</v>
      </c>
      <c r="B1552">
        <v>0</v>
      </c>
      <c r="C1552">
        <v>-1</v>
      </c>
      <c r="D1552">
        <v>0</v>
      </c>
      <c r="E1552">
        <v>0</v>
      </c>
      <c r="F1552">
        <v>0</v>
      </c>
      <c r="G1552">
        <v>0</v>
      </c>
      <c r="H1552" s="2">
        <f>H1551+$H$2*(Filter_Test[[#This Row],[debug'[0']]]-H1551)</f>
        <v>9.7730798314423009E-2</v>
      </c>
    </row>
    <row r="1553" spans="1:8" x14ac:dyDescent="0.25">
      <c r="A1553">
        <v>3094</v>
      </c>
      <c r="B1553">
        <v>1</v>
      </c>
      <c r="C1553">
        <v>-1</v>
      </c>
      <c r="D1553">
        <v>0</v>
      </c>
      <c r="E1553">
        <v>0</v>
      </c>
      <c r="F1553">
        <v>0</v>
      </c>
      <c r="G1553">
        <v>0</v>
      </c>
      <c r="H1553" s="2">
        <f>H1552+$H$2*(Filter_Test[[#This Row],[debug'[0']]]-H1552)</f>
        <v>0.18276766718169507</v>
      </c>
    </row>
    <row r="1554" spans="1:8" x14ac:dyDescent="0.25">
      <c r="A1554">
        <v>3096</v>
      </c>
      <c r="B1554">
        <v>0</v>
      </c>
      <c r="C1554">
        <v>-1</v>
      </c>
      <c r="D1554">
        <v>0</v>
      </c>
      <c r="E1554">
        <v>0</v>
      </c>
      <c r="F1554">
        <v>0</v>
      </c>
      <c r="G1554">
        <v>0</v>
      </c>
      <c r="H1554" s="2">
        <f>H1553+$H$2*(Filter_Test[[#This Row],[debug'[0']]]-H1553)</f>
        <v>0.16554222036574234</v>
      </c>
    </row>
    <row r="1555" spans="1:8" x14ac:dyDescent="0.25">
      <c r="A1555">
        <v>3098</v>
      </c>
      <c r="B1555">
        <v>2</v>
      </c>
      <c r="C1555">
        <v>-2</v>
      </c>
      <c r="D1555">
        <v>0</v>
      </c>
      <c r="E1555">
        <v>0</v>
      </c>
      <c r="F1555">
        <v>0</v>
      </c>
      <c r="G1555">
        <v>0</v>
      </c>
      <c r="H1555" s="2">
        <f>H1554+$H$2*(Filter_Test[[#This Row],[debug'[0']]]-H1554)</f>
        <v>0.33843579288033115</v>
      </c>
    </row>
    <row r="1556" spans="1:8" x14ac:dyDescent="0.25">
      <c r="A1556">
        <v>3100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 s="2">
        <f>H1555+$H$2*(Filter_Test[[#This Row],[debug'[0']]]-H1555)</f>
        <v>0.3065389708615906</v>
      </c>
    </row>
    <row r="1557" spans="1:8" x14ac:dyDescent="0.25">
      <c r="A1557">
        <v>3102</v>
      </c>
      <c r="B1557">
        <v>1</v>
      </c>
      <c r="C1557">
        <v>-2</v>
      </c>
      <c r="D1557">
        <v>0</v>
      </c>
      <c r="E1557">
        <v>0</v>
      </c>
      <c r="F1557">
        <v>0</v>
      </c>
      <c r="G1557">
        <v>0</v>
      </c>
      <c r="H1557" s="2">
        <f>H1556+$H$2*(Filter_Test[[#This Row],[debug'[0']]]-H1556)</f>
        <v>0.37189613310235192</v>
      </c>
    </row>
    <row r="1558" spans="1:8" x14ac:dyDescent="0.25">
      <c r="A1558">
        <v>3104</v>
      </c>
      <c r="B1558">
        <v>0</v>
      </c>
      <c r="C1558">
        <v>-1</v>
      </c>
      <c r="D1558">
        <v>0</v>
      </c>
      <c r="E1558">
        <v>0</v>
      </c>
      <c r="F1558">
        <v>0</v>
      </c>
      <c r="G1558">
        <v>0</v>
      </c>
      <c r="H1558" s="2">
        <f>H1557+$H$2*(Filter_Test[[#This Row],[debug'[0']]]-H1557)</f>
        <v>0.33684574831276792</v>
      </c>
    </row>
    <row r="1559" spans="1:8" x14ac:dyDescent="0.25">
      <c r="A1559">
        <v>3106</v>
      </c>
      <c r="B1559">
        <v>0</v>
      </c>
      <c r="C1559">
        <v>-1</v>
      </c>
      <c r="D1559">
        <v>0</v>
      </c>
      <c r="E1559">
        <v>0</v>
      </c>
      <c r="F1559">
        <v>0</v>
      </c>
      <c r="G1559">
        <v>0</v>
      </c>
      <c r="H1559" s="2">
        <f>H1558+$H$2*(Filter_Test[[#This Row],[debug'[0']]]-H1558)</f>
        <v>0.30509878446399746</v>
      </c>
    </row>
    <row r="1560" spans="1:8" x14ac:dyDescent="0.25">
      <c r="A1560">
        <v>3108</v>
      </c>
      <c r="B1560">
        <v>-2</v>
      </c>
      <c r="C1560">
        <v>0</v>
      </c>
      <c r="D1560">
        <v>0</v>
      </c>
      <c r="E1560">
        <v>0</v>
      </c>
      <c r="F1560">
        <v>0</v>
      </c>
      <c r="G1560">
        <v>0</v>
      </c>
      <c r="H1560" s="2">
        <f>H1559+$H$2*(Filter_Test[[#This Row],[debug'[0']]]-H1559)</f>
        <v>8.7848342251871797E-2</v>
      </c>
    </row>
    <row r="1561" spans="1:8" x14ac:dyDescent="0.25">
      <c r="A1561">
        <v>3110</v>
      </c>
      <c r="B1561">
        <v>0</v>
      </c>
      <c r="C1561">
        <v>-1</v>
      </c>
      <c r="D1561">
        <v>0</v>
      </c>
      <c r="E1561">
        <v>0</v>
      </c>
      <c r="F1561">
        <v>0</v>
      </c>
      <c r="G1561">
        <v>0</v>
      </c>
      <c r="H1561" s="2">
        <f>H1560+$H$2*(Filter_Test[[#This Row],[debug'[0']]]-H1560)</f>
        <v>7.9568831052416134E-2</v>
      </c>
    </row>
    <row r="1562" spans="1:8" x14ac:dyDescent="0.25">
      <c r="A1562">
        <v>3112</v>
      </c>
      <c r="B1562">
        <v>-2</v>
      </c>
      <c r="C1562">
        <v>0</v>
      </c>
      <c r="D1562">
        <v>0</v>
      </c>
      <c r="E1562">
        <v>0</v>
      </c>
      <c r="F1562">
        <v>0</v>
      </c>
      <c r="G1562">
        <v>0</v>
      </c>
      <c r="H1562" s="2">
        <f>H1561+$H$2*(Filter_Test[[#This Row],[debug'[0']]]-H1561)</f>
        <v>-0.11642591381564141</v>
      </c>
    </row>
    <row r="1563" spans="1:8" x14ac:dyDescent="0.25">
      <c r="A1563">
        <v>3114</v>
      </c>
      <c r="B1563">
        <v>1</v>
      </c>
      <c r="C1563">
        <v>-1</v>
      </c>
      <c r="D1563">
        <v>0</v>
      </c>
      <c r="E1563">
        <v>0</v>
      </c>
      <c r="F1563">
        <v>0</v>
      </c>
      <c r="G1563">
        <v>0</v>
      </c>
      <c r="H1563" s="2">
        <f>H1562+$H$2*(Filter_Test[[#This Row],[debug'[0']]]-H1562)</f>
        <v>-1.1205250342026699E-2</v>
      </c>
    </row>
    <row r="1564" spans="1:8" x14ac:dyDescent="0.25">
      <c r="A1564">
        <v>3116</v>
      </c>
      <c r="B1564">
        <v>-1</v>
      </c>
      <c r="C1564">
        <v>0</v>
      </c>
      <c r="D1564">
        <v>0</v>
      </c>
      <c r="E1564">
        <v>0</v>
      </c>
      <c r="F1564">
        <v>0</v>
      </c>
      <c r="G1564">
        <v>0</v>
      </c>
      <c r="H1564" s="2">
        <f>H1563+$H$2*(Filter_Test[[#This Row],[debug'[0']]]-H1563)</f>
        <v>-0.10439695998503612</v>
      </c>
    </row>
    <row r="1565" spans="1:8" x14ac:dyDescent="0.25">
      <c r="A1565">
        <v>3118</v>
      </c>
      <c r="B1565">
        <v>-1</v>
      </c>
      <c r="C1565">
        <v>0</v>
      </c>
      <c r="D1565">
        <v>0</v>
      </c>
      <c r="E1565">
        <v>0</v>
      </c>
      <c r="F1565">
        <v>-1</v>
      </c>
      <c r="G1565">
        <v>0</v>
      </c>
      <c r="H1565" s="2">
        <f>H1564+$H$2*(Filter_Test[[#This Row],[debug'[0']]]-H1564)</f>
        <v>-0.18880555791634701</v>
      </c>
    </row>
    <row r="1566" spans="1:8" x14ac:dyDescent="0.25">
      <c r="A1566">
        <v>3120</v>
      </c>
      <c r="B1566">
        <v>0</v>
      </c>
      <c r="C1566">
        <v>0</v>
      </c>
      <c r="D1566">
        <v>0</v>
      </c>
      <c r="E1566">
        <v>0</v>
      </c>
      <c r="F1566">
        <v>-1</v>
      </c>
      <c r="G1566">
        <v>0</v>
      </c>
      <c r="H1566" s="2">
        <f>H1565+$H$2*(Filter_Test[[#This Row],[debug'[0']]]-H1565)</f>
        <v>-0.17101105330513947</v>
      </c>
    </row>
    <row r="1567" spans="1:8" x14ac:dyDescent="0.25">
      <c r="A1567">
        <v>3122</v>
      </c>
      <c r="B1567">
        <v>1</v>
      </c>
      <c r="C1567">
        <v>0</v>
      </c>
      <c r="D1567">
        <v>0</v>
      </c>
      <c r="E1567">
        <v>0</v>
      </c>
      <c r="F1567">
        <v>-1</v>
      </c>
      <c r="G1567">
        <v>0</v>
      </c>
      <c r="H1567" s="2">
        <f>H1566+$H$2*(Filter_Test[[#This Row],[debug'[0']]]-H1566)</f>
        <v>-6.0645861635063317E-2</v>
      </c>
    </row>
    <row r="1568" spans="1:8" x14ac:dyDescent="0.25">
      <c r="A1568">
        <v>3124</v>
      </c>
      <c r="B1568">
        <v>-1</v>
      </c>
      <c r="C1568">
        <v>1</v>
      </c>
      <c r="D1568">
        <v>1</v>
      </c>
      <c r="E1568">
        <v>0</v>
      </c>
      <c r="F1568">
        <v>-1</v>
      </c>
      <c r="G1568">
        <v>0</v>
      </c>
      <c r="H1568" s="2">
        <f>H1567+$H$2*(Filter_Test[[#This Row],[debug'[0']]]-H1567)</f>
        <v>-0.14917790344125698</v>
      </c>
    </row>
    <row r="1569" spans="1:8" x14ac:dyDescent="0.25">
      <c r="A1569">
        <v>3126</v>
      </c>
      <c r="B1569">
        <v>2</v>
      </c>
      <c r="C1569">
        <v>0</v>
      </c>
      <c r="D1569">
        <v>1</v>
      </c>
      <c r="E1569">
        <v>0</v>
      </c>
      <c r="F1569">
        <v>-1</v>
      </c>
      <c r="G1569">
        <v>0</v>
      </c>
      <c r="H1569" s="2">
        <f>H1568+$H$2*(Filter_Test[[#This Row],[debug'[0']]]-H1568)</f>
        <v>5.3377341939999989E-2</v>
      </c>
    </row>
    <row r="1570" spans="1:8" x14ac:dyDescent="0.25">
      <c r="A1570">
        <v>3128</v>
      </c>
      <c r="B1570">
        <v>0</v>
      </c>
      <c r="C1570">
        <v>1</v>
      </c>
      <c r="D1570">
        <v>0</v>
      </c>
      <c r="E1570">
        <v>0</v>
      </c>
      <c r="F1570">
        <v>-1</v>
      </c>
      <c r="G1570">
        <v>0</v>
      </c>
      <c r="H1570" s="2">
        <f>H1569+$H$2*(Filter_Test[[#This Row],[debug'[0']]]-H1569)</f>
        <v>4.8346645980794363E-2</v>
      </c>
    </row>
    <row r="1571" spans="1:8" x14ac:dyDescent="0.25">
      <c r="A1571">
        <v>3130</v>
      </c>
      <c r="B1571">
        <v>1</v>
      </c>
      <c r="C1571">
        <v>-1</v>
      </c>
      <c r="D1571">
        <v>0</v>
      </c>
      <c r="E1571">
        <v>0</v>
      </c>
      <c r="F1571">
        <v>-1</v>
      </c>
      <c r="G1571">
        <v>0</v>
      </c>
      <c r="H1571" s="2">
        <f>H1570+$H$2*(Filter_Test[[#This Row],[debug'[0']]]-H1570)</f>
        <v>0.13803786155331904</v>
      </c>
    </row>
    <row r="1572" spans="1:8" x14ac:dyDescent="0.25">
      <c r="A1572">
        <v>3132</v>
      </c>
      <c r="B1572">
        <v>0</v>
      </c>
      <c r="C1572">
        <v>0</v>
      </c>
      <c r="D1572">
        <v>0</v>
      </c>
      <c r="E1572">
        <v>0</v>
      </c>
      <c r="F1572">
        <v>0</v>
      </c>
      <c r="G1572">
        <v>0</v>
      </c>
      <c r="H1572" s="2">
        <f>H1571+$H$2*(Filter_Test[[#This Row],[debug'[0']]]-H1571)</f>
        <v>0.12502809960012448</v>
      </c>
    </row>
    <row r="1573" spans="1:8" x14ac:dyDescent="0.25">
      <c r="A1573">
        <v>3134</v>
      </c>
      <c r="B1573">
        <v>-1</v>
      </c>
      <c r="C1573">
        <v>0</v>
      </c>
      <c r="D1573">
        <v>0</v>
      </c>
      <c r="E1573">
        <v>0</v>
      </c>
      <c r="F1573">
        <v>0</v>
      </c>
      <c r="G1573">
        <v>0</v>
      </c>
      <c r="H1573" s="2">
        <f>H1572+$H$2*(Filter_Test[[#This Row],[debug'[0']]]-H1572)</f>
        <v>1.8996699216549368E-2</v>
      </c>
    </row>
    <row r="1574" spans="1:8" x14ac:dyDescent="0.25">
      <c r="A1574">
        <v>3136</v>
      </c>
      <c r="B1574">
        <v>1</v>
      </c>
      <c r="C1574">
        <v>1</v>
      </c>
      <c r="D1574">
        <v>0</v>
      </c>
      <c r="E1574">
        <v>0</v>
      </c>
      <c r="F1574">
        <v>0</v>
      </c>
      <c r="G1574">
        <v>0</v>
      </c>
      <c r="H1574" s="2">
        <f>H1573+$H$2*(Filter_Test[[#This Row],[debug'[0']]]-H1573)</f>
        <v>0.11145408210320816</v>
      </c>
    </row>
    <row r="1575" spans="1:8" x14ac:dyDescent="0.25">
      <c r="A1575">
        <v>3138</v>
      </c>
      <c r="B1575">
        <v>-2</v>
      </c>
      <c r="C1575">
        <v>2</v>
      </c>
      <c r="D1575">
        <v>0</v>
      </c>
      <c r="E1575">
        <v>0</v>
      </c>
      <c r="F1575">
        <v>0</v>
      </c>
      <c r="G1575">
        <v>0</v>
      </c>
      <c r="H1575" s="2">
        <f>H1574+$H$2*(Filter_Test[[#This Row],[debug'[0']]]-H1574)</f>
        <v>-8.7545776878620377E-2</v>
      </c>
    </row>
    <row r="1576" spans="1:8" x14ac:dyDescent="0.25">
      <c r="A1576">
        <v>3140</v>
      </c>
      <c r="B1576">
        <v>1</v>
      </c>
      <c r="C1576">
        <v>0</v>
      </c>
      <c r="D1576">
        <v>0</v>
      </c>
      <c r="E1576">
        <v>0</v>
      </c>
      <c r="F1576">
        <v>0</v>
      </c>
      <c r="G1576">
        <v>0</v>
      </c>
      <c r="H1576" s="2">
        <f>H1575+$H$2*(Filter_Test[[#This Row],[debug'[0']]]-H1575)</f>
        <v>1.4952997813913946E-2</v>
      </c>
    </row>
    <row r="1577" spans="1:8" x14ac:dyDescent="0.25">
      <c r="A1577">
        <v>3142</v>
      </c>
      <c r="B1577">
        <v>-1</v>
      </c>
      <c r="C1577">
        <v>2</v>
      </c>
      <c r="D1577">
        <v>0</v>
      </c>
      <c r="E1577">
        <v>0</v>
      </c>
      <c r="F1577">
        <v>0</v>
      </c>
      <c r="G1577">
        <v>0</v>
      </c>
      <c r="H1577" s="2">
        <f>H1576+$H$2*(Filter_Test[[#This Row],[debug'[0']]]-H1576)</f>
        <v>-8.0704068636219942E-2</v>
      </c>
    </row>
    <row r="1578" spans="1:8" x14ac:dyDescent="0.25">
      <c r="A1578">
        <v>3144</v>
      </c>
      <c r="B1578">
        <v>0</v>
      </c>
      <c r="C1578">
        <v>1</v>
      </c>
      <c r="D1578">
        <v>0</v>
      </c>
      <c r="E1578">
        <v>0</v>
      </c>
      <c r="F1578">
        <v>0</v>
      </c>
      <c r="G1578">
        <v>0</v>
      </c>
      <c r="H1578" s="2">
        <f>H1577+$H$2*(Filter_Test[[#This Row],[debug'[0']]]-H1577)</f>
        <v>-7.3097889361949289E-2</v>
      </c>
    </row>
    <row r="1579" spans="1:8" x14ac:dyDescent="0.25">
      <c r="A1579">
        <v>3146</v>
      </c>
      <c r="B1579">
        <v>0</v>
      </c>
      <c r="C1579">
        <v>0</v>
      </c>
      <c r="D1579">
        <v>0</v>
      </c>
      <c r="E1579">
        <v>0</v>
      </c>
      <c r="F1579">
        <v>0</v>
      </c>
      <c r="G1579">
        <v>0</v>
      </c>
      <c r="H1579" s="2">
        <f>H1578+$H$2*(Filter_Test[[#This Row],[debug'[0']]]-H1578)</f>
        <v>-6.6208575595576705E-2</v>
      </c>
    </row>
    <row r="1580" spans="1:8" x14ac:dyDescent="0.25">
      <c r="A1580">
        <v>3148</v>
      </c>
      <c r="B1580">
        <v>-1</v>
      </c>
      <c r="C1580">
        <v>1</v>
      </c>
      <c r="D1580">
        <v>0</v>
      </c>
      <c r="E1580">
        <v>0</v>
      </c>
      <c r="F1580">
        <v>0</v>
      </c>
      <c r="G1580">
        <v>0</v>
      </c>
      <c r="H1580" s="2">
        <f>H1579+$H$2*(Filter_Test[[#This Row],[debug'[0']]]-H1579)</f>
        <v>-0.15421634396239925</v>
      </c>
    </row>
    <row r="1581" spans="1:8" x14ac:dyDescent="0.25">
      <c r="A1581">
        <v>3150</v>
      </c>
      <c r="B1581">
        <v>2</v>
      </c>
      <c r="C1581">
        <v>-1</v>
      </c>
      <c r="D1581">
        <v>0</v>
      </c>
      <c r="E1581">
        <v>0</v>
      </c>
      <c r="F1581">
        <v>0</v>
      </c>
      <c r="G1581">
        <v>0</v>
      </c>
      <c r="H1581" s="2">
        <f>H1580+$H$2*(Filter_Test[[#This Row],[debug'[0']]]-H1580)</f>
        <v>4.8813763250660835E-2</v>
      </c>
    </row>
    <row r="1582" spans="1:8" x14ac:dyDescent="0.25">
      <c r="A1582">
        <v>3152</v>
      </c>
      <c r="B1582">
        <v>1</v>
      </c>
      <c r="C1582">
        <v>-1</v>
      </c>
      <c r="D1582">
        <v>0</v>
      </c>
      <c r="E1582">
        <v>0</v>
      </c>
      <c r="F1582">
        <v>0</v>
      </c>
      <c r="G1582">
        <v>0</v>
      </c>
      <c r="H1582" s="2">
        <f>H1581+$H$2*(Filter_Test[[#This Row],[debug'[0']]]-H1581)</f>
        <v>0.13846095405768419</v>
      </c>
    </row>
    <row r="1583" spans="1:8" x14ac:dyDescent="0.25">
      <c r="A1583">
        <v>3154</v>
      </c>
      <c r="B1583">
        <v>0</v>
      </c>
      <c r="C1583">
        <v>0</v>
      </c>
      <c r="D1583">
        <v>0</v>
      </c>
      <c r="E1583">
        <v>0</v>
      </c>
      <c r="F1583">
        <v>0</v>
      </c>
      <c r="G1583">
        <v>0</v>
      </c>
      <c r="H1583" s="2">
        <f>H1582+$H$2*(Filter_Test[[#This Row],[debug'[0']]]-H1582)</f>
        <v>0.12541131657538457</v>
      </c>
    </row>
    <row r="1584" spans="1:8" x14ac:dyDescent="0.25">
      <c r="A1584">
        <v>3156</v>
      </c>
      <c r="B1584">
        <v>0</v>
      </c>
      <c r="C1584">
        <v>0</v>
      </c>
      <c r="D1584">
        <v>0</v>
      </c>
      <c r="E1584">
        <v>0</v>
      </c>
      <c r="F1584">
        <v>0</v>
      </c>
      <c r="G1584">
        <v>0</v>
      </c>
      <c r="H1584" s="2">
        <f>H1583+$H$2*(Filter_Test[[#This Row],[debug'[0']]]-H1583)</f>
        <v>0.11359157845047702</v>
      </c>
    </row>
    <row r="1585" spans="1:8" x14ac:dyDescent="0.25">
      <c r="A1585">
        <v>3158</v>
      </c>
      <c r="B1585">
        <v>2</v>
      </c>
      <c r="C1585">
        <v>-1</v>
      </c>
      <c r="D1585">
        <v>1</v>
      </c>
      <c r="E1585">
        <v>0</v>
      </c>
      <c r="F1585">
        <v>0</v>
      </c>
      <c r="G1585">
        <v>0</v>
      </c>
      <c r="H1585" s="2">
        <f>H1584+$H$2*(Filter_Test[[#This Row],[debug'[0']]]-H1584)</f>
        <v>0.29138138361477395</v>
      </c>
    </row>
    <row r="1586" spans="1:8" x14ac:dyDescent="0.25">
      <c r="A1586">
        <v>3160</v>
      </c>
      <c r="B1586">
        <v>2</v>
      </c>
      <c r="C1586">
        <v>-1</v>
      </c>
      <c r="D1586">
        <v>0</v>
      </c>
      <c r="E1586">
        <v>0</v>
      </c>
      <c r="F1586">
        <v>0</v>
      </c>
      <c r="G1586">
        <v>0</v>
      </c>
      <c r="H1586" s="2">
        <f>H1585+$H$2*(Filter_Test[[#This Row],[debug'[0']]]-H1585)</f>
        <v>0.45241489440545141</v>
      </c>
    </row>
    <row r="1587" spans="1:8" x14ac:dyDescent="0.25">
      <c r="A1587">
        <v>3162</v>
      </c>
      <c r="B1587">
        <v>-1</v>
      </c>
      <c r="C1587">
        <v>0</v>
      </c>
      <c r="D1587">
        <v>0</v>
      </c>
      <c r="E1587">
        <v>0</v>
      </c>
      <c r="F1587">
        <v>0</v>
      </c>
      <c r="G1587">
        <v>0</v>
      </c>
      <c r="H1587" s="2">
        <f>H1586+$H$2*(Filter_Test[[#This Row],[debug'[0']]]-H1586)</f>
        <v>0.31552801553859455</v>
      </c>
    </row>
    <row r="1588" spans="1:8" x14ac:dyDescent="0.25">
      <c r="A1588">
        <v>3164</v>
      </c>
      <c r="B1588">
        <v>0</v>
      </c>
      <c r="C1588">
        <v>-1</v>
      </c>
      <c r="D1588">
        <v>0</v>
      </c>
      <c r="E1588">
        <v>0</v>
      </c>
      <c r="F1588">
        <v>0</v>
      </c>
      <c r="G1588">
        <v>0</v>
      </c>
      <c r="H1588" s="2">
        <f>H1587+$H$2*(Filter_Test[[#This Row],[debug'[0']]]-H1587)</f>
        <v>0.28579020067006011</v>
      </c>
    </row>
    <row r="1589" spans="1:8" x14ac:dyDescent="0.25">
      <c r="A1589">
        <v>3166</v>
      </c>
      <c r="B1589">
        <v>0</v>
      </c>
      <c r="C1589">
        <v>0</v>
      </c>
      <c r="D1589">
        <v>0</v>
      </c>
      <c r="E1589">
        <v>0</v>
      </c>
      <c r="F1589">
        <v>0</v>
      </c>
      <c r="G1589">
        <v>0</v>
      </c>
      <c r="H1589" s="2">
        <f>H1588+$H$2*(Filter_Test[[#This Row],[debug'[0']]]-H1588)</f>
        <v>0.25885510882326973</v>
      </c>
    </row>
    <row r="1590" spans="1:8" x14ac:dyDescent="0.25">
      <c r="A1590">
        <v>3168</v>
      </c>
      <c r="B1590">
        <v>-1</v>
      </c>
      <c r="C1590">
        <v>0</v>
      </c>
      <c r="D1590">
        <v>0</v>
      </c>
      <c r="E1590">
        <v>0</v>
      </c>
      <c r="F1590">
        <v>0</v>
      </c>
      <c r="G1590">
        <v>0</v>
      </c>
      <c r="H1590" s="2">
        <f>H1589+$H$2*(Filter_Test[[#This Row],[debug'[0']]]-H1589)</f>
        <v>0.14021080996887481</v>
      </c>
    </row>
    <row r="1591" spans="1:8" x14ac:dyDescent="0.25">
      <c r="A1591">
        <v>3170</v>
      </c>
      <c r="B1591">
        <v>1</v>
      </c>
      <c r="C1591">
        <v>-1</v>
      </c>
      <c r="D1591">
        <v>0</v>
      </c>
      <c r="E1591">
        <v>0</v>
      </c>
      <c r="F1591">
        <v>0</v>
      </c>
      <c r="G1591">
        <v>0</v>
      </c>
      <c r="H1591" s="2">
        <f>H1590+$H$2*(Filter_Test[[#This Row],[debug'[0']]]-H1590)</f>
        <v>0.22124403206000584</v>
      </c>
    </row>
    <row r="1592" spans="1:8" x14ac:dyDescent="0.25">
      <c r="A1592">
        <v>3172</v>
      </c>
      <c r="B1592">
        <v>-2</v>
      </c>
      <c r="C1592">
        <v>0</v>
      </c>
      <c r="D1592">
        <v>0</v>
      </c>
      <c r="E1592">
        <v>0</v>
      </c>
      <c r="F1592">
        <v>0</v>
      </c>
      <c r="G1592">
        <v>0</v>
      </c>
      <c r="H1592" s="2">
        <f>H1591+$H$2*(Filter_Test[[#This Row],[debug'[0']]]-H1591)</f>
        <v>1.1896714071509301E-2</v>
      </c>
    </row>
    <row r="1593" spans="1:8" x14ac:dyDescent="0.25">
      <c r="A1593">
        <v>3174</v>
      </c>
      <c r="B1593">
        <v>0</v>
      </c>
      <c r="C1593">
        <v>-2</v>
      </c>
      <c r="D1593">
        <v>0</v>
      </c>
      <c r="E1593">
        <v>0</v>
      </c>
      <c r="F1593">
        <v>0</v>
      </c>
      <c r="G1593">
        <v>0</v>
      </c>
      <c r="H1593" s="2">
        <f>H1592+$H$2*(Filter_Test[[#This Row],[debug'[0']]]-H1592)</f>
        <v>1.0775475185641942E-2</v>
      </c>
    </row>
    <row r="1594" spans="1:8" x14ac:dyDescent="0.25">
      <c r="A1594">
        <v>3176</v>
      </c>
      <c r="B1594">
        <v>-2</v>
      </c>
      <c r="C1594">
        <v>-1</v>
      </c>
      <c r="D1594">
        <v>0</v>
      </c>
      <c r="E1594">
        <v>0</v>
      </c>
      <c r="F1594">
        <v>0</v>
      </c>
      <c r="G1594">
        <v>0</v>
      </c>
      <c r="H1594" s="2">
        <f>H1593+$H$2*(Filter_Test[[#This Row],[debug'[0']]]-H1593)</f>
        <v>-0.17873564864021019</v>
      </c>
    </row>
    <row r="1595" spans="1:8" x14ac:dyDescent="0.25">
      <c r="A1595">
        <v>3178</v>
      </c>
      <c r="B1595">
        <v>-1</v>
      </c>
      <c r="C1595">
        <v>-1</v>
      </c>
      <c r="D1595">
        <v>0</v>
      </c>
      <c r="E1595">
        <v>0</v>
      </c>
      <c r="F1595">
        <v>0</v>
      </c>
      <c r="G1595">
        <v>0</v>
      </c>
      <c r="H1595" s="2">
        <f>H1594+$H$2*(Filter_Test[[#This Row],[debug'[0']]]-H1594)</f>
        <v>-0.25613799022682326</v>
      </c>
    </row>
    <row r="1596" spans="1:8" x14ac:dyDescent="0.25">
      <c r="A1596">
        <v>3180</v>
      </c>
      <c r="B1596">
        <v>0</v>
      </c>
      <c r="C1596">
        <v>-1</v>
      </c>
      <c r="D1596">
        <v>0</v>
      </c>
      <c r="E1596">
        <v>0</v>
      </c>
      <c r="F1596">
        <v>0</v>
      </c>
      <c r="G1596">
        <v>0</v>
      </c>
      <c r="H1596" s="2">
        <f>H1595+$H$2*(Filter_Test[[#This Row],[debug'[0']]]-H1595)</f>
        <v>-0.23199755337476799</v>
      </c>
    </row>
    <row r="1597" spans="1:8" x14ac:dyDescent="0.25">
      <c r="A1597">
        <v>3182</v>
      </c>
      <c r="B1597">
        <v>-2</v>
      </c>
      <c r="C1597">
        <v>0</v>
      </c>
      <c r="D1597">
        <v>0</v>
      </c>
      <c r="E1597">
        <v>0</v>
      </c>
      <c r="F1597">
        <v>0</v>
      </c>
      <c r="G1597">
        <v>0</v>
      </c>
      <c r="H1597" s="2">
        <f>H1596+$H$2*(Filter_Test[[#This Row],[debug'[0']]]-H1596)</f>
        <v>-0.39862785831016623</v>
      </c>
    </row>
    <row r="1598" spans="1:8" x14ac:dyDescent="0.25">
      <c r="A1598">
        <v>3184</v>
      </c>
      <c r="B1598">
        <v>1</v>
      </c>
      <c r="C1598">
        <v>-1</v>
      </c>
      <c r="D1598">
        <v>0</v>
      </c>
      <c r="E1598">
        <v>0</v>
      </c>
      <c r="F1598">
        <v>0</v>
      </c>
      <c r="G1598">
        <v>0</v>
      </c>
      <c r="H1598" s="2">
        <f>H1597+$H$2*(Filter_Test[[#This Row],[debug'[0']]]-H1597)</f>
        <v>-0.26681028816696889</v>
      </c>
    </row>
    <row r="1599" spans="1:8" x14ac:dyDescent="0.25">
      <c r="A1599">
        <v>3186</v>
      </c>
      <c r="B1599">
        <v>-1</v>
      </c>
      <c r="C1599">
        <v>0</v>
      </c>
      <c r="D1599">
        <v>0</v>
      </c>
      <c r="E1599">
        <v>0</v>
      </c>
      <c r="F1599">
        <v>0</v>
      </c>
      <c r="G1599">
        <v>0</v>
      </c>
      <c r="H1599" s="2">
        <f>H1598+$H$2*(Filter_Test[[#This Row],[debug'[0']]]-H1598)</f>
        <v>-0.33591179053843689</v>
      </c>
    </row>
    <row r="1600" spans="1:8" x14ac:dyDescent="0.25">
      <c r="A1600">
        <v>3188</v>
      </c>
      <c r="B1600">
        <v>1</v>
      </c>
      <c r="C1600">
        <v>-1</v>
      </c>
      <c r="D1600">
        <v>0</v>
      </c>
      <c r="E1600">
        <v>0</v>
      </c>
      <c r="F1600">
        <v>0</v>
      </c>
      <c r="G1600">
        <v>0</v>
      </c>
      <c r="H1600" s="2">
        <f>H1599+$H$2*(Filter_Test[[#This Row],[debug'[0']]]-H1599)</f>
        <v>-0.21000507052845072</v>
      </c>
    </row>
    <row r="1601" spans="1:8" x14ac:dyDescent="0.25">
      <c r="A1601">
        <v>3190</v>
      </c>
      <c r="B1601">
        <v>-1</v>
      </c>
      <c r="C1601">
        <v>0</v>
      </c>
      <c r="D1601">
        <v>0</v>
      </c>
      <c r="E1601">
        <v>0</v>
      </c>
      <c r="F1601">
        <v>0</v>
      </c>
      <c r="G1601">
        <v>0</v>
      </c>
      <c r="H1601" s="2">
        <f>H1600+$H$2*(Filter_Test[[#This Row],[debug'[0']]]-H1600)</f>
        <v>-0.28446033853248087</v>
      </c>
    </row>
    <row r="1602" spans="1:8" x14ac:dyDescent="0.25">
      <c r="A1602">
        <v>3192</v>
      </c>
      <c r="B1602">
        <v>2</v>
      </c>
      <c r="C1602">
        <v>0</v>
      </c>
      <c r="D1602">
        <v>0</v>
      </c>
      <c r="E1602">
        <v>0</v>
      </c>
      <c r="F1602">
        <v>0</v>
      </c>
      <c r="G1602">
        <v>0</v>
      </c>
      <c r="H1602" s="2">
        <f>H1601+$H$2*(Filter_Test[[#This Row],[debug'[0']]]-H1601)</f>
        <v>-6.915502402395407E-2</v>
      </c>
    </row>
    <row r="1603" spans="1:8" x14ac:dyDescent="0.25">
      <c r="A1603">
        <v>3194</v>
      </c>
      <c r="B1603">
        <v>-2</v>
      </c>
      <c r="C1603">
        <v>1</v>
      </c>
      <c r="D1603">
        <v>0</v>
      </c>
      <c r="E1603">
        <v>0</v>
      </c>
      <c r="F1603">
        <v>0</v>
      </c>
      <c r="G1603">
        <v>0</v>
      </c>
      <c r="H1603" s="2">
        <f>H1602+$H$2*(Filter_Test[[#This Row],[debug'[0']]]-H1602)</f>
        <v>-0.25113287577636723</v>
      </c>
    </row>
    <row r="1604" spans="1:8" x14ac:dyDescent="0.25">
      <c r="A1604">
        <v>3196</v>
      </c>
      <c r="B1604">
        <v>1</v>
      </c>
      <c r="C1604">
        <v>0</v>
      </c>
      <c r="D1604">
        <v>0</v>
      </c>
      <c r="E1604">
        <v>0</v>
      </c>
      <c r="F1604">
        <v>0</v>
      </c>
      <c r="G1604">
        <v>0</v>
      </c>
      <c r="H1604" s="2">
        <f>H1603+$H$2*(Filter_Test[[#This Row],[debug'[0']]]-H1603)</f>
        <v>-0.13321638024025606</v>
      </c>
    </row>
    <row r="1605" spans="1:8" x14ac:dyDescent="0.25">
      <c r="A1605">
        <v>3198</v>
      </c>
      <c r="B1605">
        <v>-2</v>
      </c>
      <c r="C1605">
        <v>1</v>
      </c>
      <c r="D1605">
        <v>0</v>
      </c>
      <c r="E1605">
        <v>0</v>
      </c>
      <c r="F1605">
        <v>0</v>
      </c>
      <c r="G1605">
        <v>0</v>
      </c>
      <c r="H1605" s="2">
        <f>H1604+$H$2*(Filter_Test[[#This Row],[debug'[0']]]-H1604)</f>
        <v>-0.30915659141062524</v>
      </c>
    </row>
    <row r="1606" spans="1:8" x14ac:dyDescent="0.25">
      <c r="A1606">
        <v>3200</v>
      </c>
      <c r="B1606">
        <v>1</v>
      </c>
      <c r="C1606">
        <v>0</v>
      </c>
      <c r="D1606">
        <v>0</v>
      </c>
      <c r="E1606">
        <v>0</v>
      </c>
      <c r="F1606">
        <v>0</v>
      </c>
      <c r="G1606">
        <v>0</v>
      </c>
      <c r="H1606" s="2">
        <f>H1605+$H$2*(Filter_Test[[#This Row],[debug'[0']]]-H1605)</f>
        <v>-0.18577148951139702</v>
      </c>
    </row>
    <row r="1607" spans="1:8" x14ac:dyDescent="0.25">
      <c r="A1607">
        <v>3202</v>
      </c>
      <c r="B1607">
        <v>-2</v>
      </c>
      <c r="C1607">
        <v>0</v>
      </c>
      <c r="D1607">
        <v>0</v>
      </c>
      <c r="E1607">
        <v>0</v>
      </c>
      <c r="F1607">
        <v>0</v>
      </c>
      <c r="G1607">
        <v>0</v>
      </c>
      <c r="H1607" s="2">
        <f>H1606+$H$2*(Filter_Test[[#This Row],[debug'[0']]]-H1606)</f>
        <v>-0.35675849832592144</v>
      </c>
    </row>
    <row r="1608" spans="1:8" x14ac:dyDescent="0.25">
      <c r="A1608">
        <v>3204</v>
      </c>
      <c r="B1608">
        <v>1</v>
      </c>
      <c r="C1608">
        <v>0</v>
      </c>
      <c r="D1608">
        <v>0</v>
      </c>
      <c r="E1608">
        <v>0</v>
      </c>
      <c r="F1608">
        <v>0</v>
      </c>
      <c r="G1608">
        <v>0</v>
      </c>
      <c r="H1608" s="2">
        <f>H1607+$H$2*(Filter_Test[[#This Row],[debug'[0']]]-H1607)</f>
        <v>-0.22888702239483441</v>
      </c>
    </row>
    <row r="1609" spans="1:8" x14ac:dyDescent="0.25">
      <c r="A1609">
        <v>3206</v>
      </c>
      <c r="B1609">
        <v>-2</v>
      </c>
      <c r="C1609">
        <v>0</v>
      </c>
      <c r="D1609">
        <v>0</v>
      </c>
      <c r="E1609">
        <v>0</v>
      </c>
      <c r="F1609">
        <v>0</v>
      </c>
      <c r="G1609">
        <v>0</v>
      </c>
      <c r="H1609" s="2">
        <f>H1608+$H$2*(Filter_Test[[#This Row],[debug'[0']]]-H1608)</f>
        <v>-0.39581048796849239</v>
      </c>
    </row>
    <row r="1610" spans="1:8" x14ac:dyDescent="0.25">
      <c r="A1610">
        <v>3208</v>
      </c>
      <c r="B1610">
        <v>1</v>
      </c>
      <c r="C1610">
        <v>0</v>
      </c>
      <c r="D1610">
        <v>0</v>
      </c>
      <c r="E1610">
        <v>0</v>
      </c>
      <c r="F1610">
        <v>0</v>
      </c>
      <c r="G1610">
        <v>0</v>
      </c>
      <c r="H1610" s="2">
        <f>H1609+$H$2*(Filter_Test[[#This Row],[debug'[0']]]-H1609)</f>
        <v>-0.26425844872433041</v>
      </c>
    </row>
    <row r="1611" spans="1:8" x14ac:dyDescent="0.25">
      <c r="A1611">
        <v>3210</v>
      </c>
      <c r="B1611">
        <v>0</v>
      </c>
      <c r="C1611">
        <v>0</v>
      </c>
      <c r="D1611">
        <v>0</v>
      </c>
      <c r="E1611">
        <v>0</v>
      </c>
      <c r="F1611">
        <v>0</v>
      </c>
      <c r="G1611">
        <v>0</v>
      </c>
      <c r="H1611" s="2">
        <f>H1610+$H$2*(Filter_Test[[#This Row],[debug'[0']]]-H1610)</f>
        <v>-0.23935267668948867</v>
      </c>
    </row>
    <row r="1612" spans="1:8" x14ac:dyDescent="0.25">
      <c r="A1612">
        <v>3212</v>
      </c>
      <c r="B1612">
        <v>0</v>
      </c>
      <c r="C1612">
        <v>0</v>
      </c>
      <c r="D1612">
        <v>0</v>
      </c>
      <c r="E1612">
        <v>0</v>
      </c>
      <c r="F1612">
        <v>0</v>
      </c>
      <c r="G1612">
        <v>0</v>
      </c>
      <c r="H1612" s="2">
        <f>H1611+$H$2*(Filter_Test[[#This Row],[debug'[0']]]-H1611)</f>
        <v>-0.21679421836834617</v>
      </c>
    </row>
    <row r="1613" spans="1:8" x14ac:dyDescent="0.25">
      <c r="A1613">
        <v>3214</v>
      </c>
      <c r="B1613">
        <v>2</v>
      </c>
      <c r="C1613">
        <v>0</v>
      </c>
      <c r="D1613">
        <v>0</v>
      </c>
      <c r="E1613">
        <v>0</v>
      </c>
      <c r="F1613">
        <v>0</v>
      </c>
      <c r="G1613">
        <v>0</v>
      </c>
      <c r="H1613" s="2">
        <f>H1612+$H$2*(Filter_Test[[#This Row],[debug'[0']]]-H1612)</f>
        <v>-7.8662854399564608E-3</v>
      </c>
    </row>
    <row r="1614" spans="1:8" x14ac:dyDescent="0.25">
      <c r="A1614">
        <v>3216</v>
      </c>
      <c r="B1614">
        <v>0</v>
      </c>
      <c r="C1614">
        <v>1</v>
      </c>
      <c r="D1614">
        <v>0</v>
      </c>
      <c r="E1614">
        <v>0</v>
      </c>
      <c r="F1614">
        <v>0</v>
      </c>
      <c r="G1614">
        <v>0</v>
      </c>
      <c r="H1614" s="2">
        <f>H1613+$H$2*(Filter_Test[[#This Row],[debug'[0']]]-H1613)</f>
        <v>-7.124905503480234E-3</v>
      </c>
    </row>
    <row r="1615" spans="1:8" x14ac:dyDescent="0.25">
      <c r="A1615">
        <v>3218</v>
      </c>
      <c r="B1615">
        <v>2</v>
      </c>
      <c r="C1615">
        <v>0</v>
      </c>
      <c r="D1615">
        <v>0</v>
      </c>
      <c r="E1615">
        <v>0</v>
      </c>
      <c r="F1615">
        <v>0</v>
      </c>
      <c r="G1615">
        <v>0</v>
      </c>
      <c r="H1615" s="2">
        <f>H1614+$H$2*(Filter_Test[[#This Row],[debug'[0']]]-H1614)</f>
        <v>0.182042160235525</v>
      </c>
    </row>
    <row r="1616" spans="1:8" x14ac:dyDescent="0.25">
      <c r="A1616">
        <v>3220</v>
      </c>
      <c r="B1616">
        <v>0</v>
      </c>
      <c r="C1616">
        <v>1</v>
      </c>
      <c r="D1616">
        <v>0</v>
      </c>
      <c r="E1616">
        <v>0</v>
      </c>
      <c r="F1616">
        <v>0</v>
      </c>
      <c r="G1616">
        <v>0</v>
      </c>
      <c r="H1616" s="2">
        <f>H1615+$H$2*(Filter_Test[[#This Row],[debug'[0']]]-H1615)</f>
        <v>0.16488509083833874</v>
      </c>
    </row>
    <row r="1617" spans="1:8" x14ac:dyDescent="0.25">
      <c r="A1617">
        <v>3222</v>
      </c>
      <c r="B1617">
        <v>2</v>
      </c>
      <c r="C1617">
        <v>1</v>
      </c>
      <c r="D1617">
        <v>0</v>
      </c>
      <c r="E1617">
        <v>0</v>
      </c>
      <c r="F1617">
        <v>0</v>
      </c>
      <c r="G1617">
        <v>0</v>
      </c>
      <c r="H1617" s="2">
        <f>H1616+$H$2*(Filter_Test[[#This Row],[debug'[0']]]-H1616)</f>
        <v>0.33784059635179997</v>
      </c>
    </row>
    <row r="1618" spans="1:8" x14ac:dyDescent="0.25">
      <c r="A1618">
        <v>3224</v>
      </c>
      <c r="B1618">
        <v>1</v>
      </c>
      <c r="C1618">
        <v>1</v>
      </c>
      <c r="D1618">
        <v>0</v>
      </c>
      <c r="E1618">
        <v>0</v>
      </c>
      <c r="F1618">
        <v>0</v>
      </c>
      <c r="G1618">
        <v>0</v>
      </c>
      <c r="H1618" s="2">
        <f>H1617+$H$2*(Filter_Test[[#This Row],[debug'[0']]]-H1617)</f>
        <v>0.40024764989199746</v>
      </c>
    </row>
    <row r="1619" spans="1:8" x14ac:dyDescent="0.25">
      <c r="A1619">
        <v>3226</v>
      </c>
      <c r="B1619">
        <v>1</v>
      </c>
      <c r="C1619">
        <v>1</v>
      </c>
      <c r="D1619">
        <v>0</v>
      </c>
      <c r="E1619">
        <v>0</v>
      </c>
      <c r="F1619">
        <v>0</v>
      </c>
      <c r="G1619">
        <v>0</v>
      </c>
      <c r="H1619" s="2">
        <f>H1618+$H$2*(Filter_Test[[#This Row],[debug'[0']]]-H1618)</f>
        <v>0.45677297720417287</v>
      </c>
    </row>
    <row r="1620" spans="1:8" x14ac:dyDescent="0.25">
      <c r="A1620">
        <v>3228</v>
      </c>
      <c r="B1620">
        <v>0</v>
      </c>
      <c r="C1620">
        <v>1</v>
      </c>
      <c r="D1620">
        <v>0</v>
      </c>
      <c r="E1620">
        <v>0</v>
      </c>
      <c r="F1620">
        <v>0</v>
      </c>
      <c r="G1620">
        <v>0</v>
      </c>
      <c r="H1620" s="2">
        <f>H1619+$H$2*(Filter_Test[[#This Row],[debug'[0']]]-H1619)</f>
        <v>0.41372313831788388</v>
      </c>
    </row>
    <row r="1621" spans="1:8" x14ac:dyDescent="0.25">
      <c r="A1621">
        <v>3230</v>
      </c>
      <c r="B1621">
        <v>0</v>
      </c>
      <c r="C1621">
        <v>1</v>
      </c>
      <c r="D1621">
        <v>0</v>
      </c>
      <c r="E1621">
        <v>0</v>
      </c>
      <c r="F1621">
        <v>0</v>
      </c>
      <c r="G1621">
        <v>0</v>
      </c>
      <c r="H1621" s="2">
        <f>H1620+$H$2*(Filter_Test[[#This Row],[debug'[0']]]-H1620)</f>
        <v>0.37473065115909654</v>
      </c>
    </row>
    <row r="1622" spans="1:8" x14ac:dyDescent="0.25">
      <c r="A1622">
        <v>3232</v>
      </c>
      <c r="B1622">
        <v>-1</v>
      </c>
      <c r="C1622">
        <v>1</v>
      </c>
      <c r="D1622">
        <v>0</v>
      </c>
      <c r="E1622">
        <v>0</v>
      </c>
      <c r="F1622">
        <v>0</v>
      </c>
      <c r="G1622">
        <v>0</v>
      </c>
      <c r="H1622" s="2">
        <f>H1621+$H$2*(Filter_Test[[#This Row],[debug'[0']]]-H1621)</f>
        <v>0.24516533972871266</v>
      </c>
    </row>
    <row r="1623" spans="1:8" x14ac:dyDescent="0.25">
      <c r="A1623">
        <v>3234</v>
      </c>
      <c r="B1623">
        <v>1</v>
      </c>
      <c r="C1623">
        <v>1</v>
      </c>
      <c r="D1623">
        <v>0</v>
      </c>
      <c r="E1623">
        <v>0</v>
      </c>
      <c r="F1623">
        <v>0</v>
      </c>
      <c r="G1623">
        <v>0</v>
      </c>
      <c r="H1623" s="2">
        <f>H1622+$H$2*(Filter_Test[[#This Row],[debug'[0']]]-H1622)</f>
        <v>0.31630683043020935</v>
      </c>
    </row>
    <row r="1624" spans="1:8" x14ac:dyDescent="0.25">
      <c r="A1624">
        <v>3236</v>
      </c>
      <c r="B1624">
        <v>-2</v>
      </c>
      <c r="C1624">
        <v>1</v>
      </c>
      <c r="D1624">
        <v>0</v>
      </c>
      <c r="E1624">
        <v>0</v>
      </c>
      <c r="F1624">
        <v>0</v>
      </c>
      <c r="G1624">
        <v>0</v>
      </c>
      <c r="H1624" s="2">
        <f>H1623+$H$2*(Filter_Test[[#This Row],[debug'[0']]]-H1623)</f>
        <v>9.8000054772027223E-2</v>
      </c>
    </row>
    <row r="1625" spans="1:8" x14ac:dyDescent="0.25">
      <c r="A1625">
        <v>3238</v>
      </c>
      <c r="B1625">
        <v>0</v>
      </c>
      <c r="C1625">
        <v>1</v>
      </c>
      <c r="D1625">
        <v>0</v>
      </c>
      <c r="E1625">
        <v>0</v>
      </c>
      <c r="F1625">
        <v>0</v>
      </c>
      <c r="G1625">
        <v>0</v>
      </c>
      <c r="H1625" s="2">
        <f>H1624+$H$2*(Filter_Test[[#This Row],[debug'[0']]]-H1624)</f>
        <v>8.8763767208331276E-2</v>
      </c>
    </row>
    <row r="1626" spans="1:8" x14ac:dyDescent="0.25">
      <c r="A1626">
        <v>3240</v>
      </c>
      <c r="B1626">
        <v>-1</v>
      </c>
      <c r="C1626">
        <v>0</v>
      </c>
      <c r="D1626">
        <v>0</v>
      </c>
      <c r="E1626">
        <v>0</v>
      </c>
      <c r="F1626">
        <v>0</v>
      </c>
      <c r="G1626">
        <v>0</v>
      </c>
      <c r="H1626" s="2">
        <f>H1625+$H$2*(Filter_Test[[#This Row],[debug'[0']]]-H1625)</f>
        <v>-1.3849800368361948E-2</v>
      </c>
    </row>
    <row r="1627" spans="1:8" x14ac:dyDescent="0.25">
      <c r="A1627">
        <v>3242</v>
      </c>
      <c r="B1627">
        <v>1</v>
      </c>
      <c r="C1627">
        <v>0</v>
      </c>
      <c r="D1627">
        <v>0</v>
      </c>
      <c r="E1627">
        <v>0</v>
      </c>
      <c r="F1627">
        <v>0</v>
      </c>
      <c r="G1627">
        <v>0</v>
      </c>
      <c r="H1627" s="2">
        <f>H1626+$H$2*(Filter_Test[[#This Row],[debug'[0']]]-H1626)</f>
        <v>8.170329217205978E-2</v>
      </c>
    </row>
    <row r="1628" spans="1:8" x14ac:dyDescent="0.25">
      <c r="A1628">
        <v>3244</v>
      </c>
      <c r="B1628">
        <v>0</v>
      </c>
      <c r="C1628">
        <v>0</v>
      </c>
      <c r="D1628">
        <v>0</v>
      </c>
      <c r="E1628">
        <v>0</v>
      </c>
      <c r="F1628">
        <v>0</v>
      </c>
      <c r="G1628">
        <v>0</v>
      </c>
      <c r="H1628" s="2">
        <f>H1627+$H$2*(Filter_Test[[#This Row],[debug'[0']]]-H1627)</f>
        <v>7.4002938298204479E-2</v>
      </c>
    </row>
    <row r="1629" spans="1:8" x14ac:dyDescent="0.25">
      <c r="A1629">
        <v>3246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v>0</v>
      </c>
      <c r="H1629" s="2">
        <f>H1628+$H$2*(Filter_Test[[#This Row],[debug'[0']]]-H1628)</f>
        <v>6.7028325679153539E-2</v>
      </c>
    </row>
    <row r="1630" spans="1:8" x14ac:dyDescent="0.25">
      <c r="A1630">
        <v>3248</v>
      </c>
      <c r="B1630">
        <v>1</v>
      </c>
      <c r="C1630">
        <v>-1</v>
      </c>
      <c r="D1630">
        <v>0</v>
      </c>
      <c r="E1630">
        <v>0</v>
      </c>
      <c r="F1630">
        <v>0</v>
      </c>
      <c r="G1630">
        <v>0</v>
      </c>
      <c r="H1630" s="2">
        <f>H1629+$H$2*(Filter_Test[[#This Row],[debug'[0']]]-H1629)</f>
        <v>0.15495883442076575</v>
      </c>
    </row>
    <row r="1631" spans="1:8" x14ac:dyDescent="0.25">
      <c r="A1631">
        <v>3250</v>
      </c>
      <c r="B1631">
        <v>0</v>
      </c>
      <c r="C1631">
        <v>0</v>
      </c>
      <c r="D1631">
        <v>0</v>
      </c>
      <c r="E1631">
        <v>0</v>
      </c>
      <c r="F1631">
        <v>0</v>
      </c>
      <c r="G1631">
        <v>0</v>
      </c>
      <c r="H1631" s="2">
        <f>H1630+$H$2*(Filter_Test[[#This Row],[debug'[0']]]-H1630)</f>
        <v>0.14035430834601231</v>
      </c>
    </row>
    <row r="1632" spans="1:8" x14ac:dyDescent="0.25">
      <c r="A1632">
        <v>3252</v>
      </c>
      <c r="B1632">
        <v>2</v>
      </c>
      <c r="C1632">
        <v>0</v>
      </c>
      <c r="D1632">
        <v>0</v>
      </c>
      <c r="E1632">
        <v>0</v>
      </c>
      <c r="F1632">
        <v>0</v>
      </c>
      <c r="G1632">
        <v>0</v>
      </c>
      <c r="H1632" s="2">
        <f>H1631+$H$2*(Filter_Test[[#This Row],[debug'[0']]]-H1631)</f>
        <v>0.31562178564141463</v>
      </c>
    </row>
    <row r="1633" spans="1:8" x14ac:dyDescent="0.25">
      <c r="A1633">
        <v>3254</v>
      </c>
      <c r="B1633">
        <v>-1</v>
      </c>
      <c r="C1633">
        <v>0</v>
      </c>
      <c r="D1633">
        <v>0</v>
      </c>
      <c r="E1633">
        <v>0</v>
      </c>
      <c r="F1633">
        <v>0</v>
      </c>
      <c r="G1633">
        <v>0</v>
      </c>
      <c r="H1633" s="2">
        <f>H1632+$H$2*(Filter_Test[[#This Row],[debug'[0']]]-H1632)</f>
        <v>0.19162735354120203</v>
      </c>
    </row>
    <row r="1634" spans="1:8" x14ac:dyDescent="0.25">
      <c r="A1634">
        <v>3256</v>
      </c>
      <c r="B1634">
        <v>1</v>
      </c>
      <c r="C1634">
        <v>-1</v>
      </c>
      <c r="D1634">
        <v>0</v>
      </c>
      <c r="E1634">
        <v>0</v>
      </c>
      <c r="F1634">
        <v>0</v>
      </c>
      <c r="G1634">
        <v>0</v>
      </c>
      <c r="H1634" s="2">
        <f>H1633+$H$2*(Filter_Test[[#This Row],[debug'[0']]]-H1633)</f>
        <v>0.26781468056553898</v>
      </c>
    </row>
    <row r="1635" spans="1:8" x14ac:dyDescent="0.25">
      <c r="A1635">
        <v>3258</v>
      </c>
      <c r="B1635">
        <v>0</v>
      </c>
      <c r="C1635">
        <v>0</v>
      </c>
      <c r="D1635">
        <v>0</v>
      </c>
      <c r="E1635">
        <v>0</v>
      </c>
      <c r="F1635">
        <v>0</v>
      </c>
      <c r="G1635">
        <v>0</v>
      </c>
      <c r="H1635" s="2">
        <f>H1634+$H$2*(Filter_Test[[#This Row],[debug'[0']]]-H1634)</f>
        <v>0.24257374157589315</v>
      </c>
    </row>
    <row r="1636" spans="1:8" x14ac:dyDescent="0.25">
      <c r="A1636">
        <v>3260</v>
      </c>
      <c r="B1636">
        <v>0</v>
      </c>
      <c r="C1636">
        <v>1</v>
      </c>
      <c r="D1636">
        <v>0</v>
      </c>
      <c r="E1636">
        <v>0</v>
      </c>
      <c r="F1636">
        <v>0</v>
      </c>
      <c r="G1636">
        <v>0</v>
      </c>
      <c r="H1636" s="2">
        <f>H1635+$H$2*(Filter_Test[[#This Row],[debug'[0']]]-H1635)</f>
        <v>0.21971170504123472</v>
      </c>
    </row>
    <row r="1637" spans="1:8" x14ac:dyDescent="0.25">
      <c r="A1637">
        <v>3262</v>
      </c>
      <c r="B1637">
        <v>1</v>
      </c>
      <c r="C1637">
        <v>0</v>
      </c>
      <c r="D1637">
        <v>0</v>
      </c>
      <c r="E1637">
        <v>0</v>
      </c>
      <c r="F1637">
        <v>0</v>
      </c>
      <c r="G1637">
        <v>0</v>
      </c>
      <c r="H1637" s="2">
        <f>H1636+$H$2*(Filter_Test[[#This Row],[debug'[0']]]-H1636)</f>
        <v>0.2932521442949716</v>
      </c>
    </row>
    <row r="1638" spans="1:8" x14ac:dyDescent="0.25">
      <c r="A1638">
        <v>3264</v>
      </c>
      <c r="B1638">
        <v>0</v>
      </c>
      <c r="C1638">
        <v>0</v>
      </c>
      <c r="D1638">
        <v>0</v>
      </c>
      <c r="E1638">
        <v>0</v>
      </c>
      <c r="F1638">
        <v>0</v>
      </c>
      <c r="G1638">
        <v>0</v>
      </c>
      <c r="H1638" s="2">
        <f>H1637+$H$2*(Filter_Test[[#This Row],[debug'[0']]]-H1637)</f>
        <v>0.2656137808299755</v>
      </c>
    </row>
    <row r="1639" spans="1:8" x14ac:dyDescent="0.25">
      <c r="A1639">
        <v>3266</v>
      </c>
      <c r="B1639">
        <v>1</v>
      </c>
      <c r="C1639">
        <v>-1</v>
      </c>
      <c r="D1639">
        <v>0</v>
      </c>
      <c r="E1639">
        <v>0</v>
      </c>
      <c r="F1639">
        <v>0</v>
      </c>
      <c r="G1639">
        <v>0</v>
      </c>
      <c r="H1639" s="2">
        <f>H1638+$H$2*(Filter_Test[[#This Row],[debug'[0']]]-H1638)</f>
        <v>0.3348280513612395</v>
      </c>
    </row>
    <row r="1640" spans="1:8" x14ac:dyDescent="0.25">
      <c r="A1640">
        <v>3268</v>
      </c>
      <c r="B1640">
        <v>-1</v>
      </c>
      <c r="C1640">
        <v>0</v>
      </c>
      <c r="D1640">
        <v>0</v>
      </c>
      <c r="E1640">
        <v>0</v>
      </c>
      <c r="F1640">
        <v>0</v>
      </c>
      <c r="G1640">
        <v>0</v>
      </c>
      <c r="H1640" s="2">
        <f>H1639+$H$2*(Filter_Test[[#This Row],[debug'[0']]]-H1639)</f>
        <v>0.20902347136237803</v>
      </c>
    </row>
    <row r="1641" spans="1:8" x14ac:dyDescent="0.25">
      <c r="A1641">
        <v>3270</v>
      </c>
      <c r="B1641">
        <v>2</v>
      </c>
      <c r="C1641">
        <v>-1</v>
      </c>
      <c r="D1641">
        <v>0</v>
      </c>
      <c r="E1641">
        <v>0</v>
      </c>
      <c r="F1641">
        <v>0</v>
      </c>
      <c r="G1641">
        <v>0</v>
      </c>
      <c r="H1641" s="2">
        <f>H1640+$H$2*(Filter_Test[[#This Row],[debug'[0']]]-H1640)</f>
        <v>0.37781903251596916</v>
      </c>
    </row>
    <row r="1642" spans="1:8" x14ac:dyDescent="0.25">
      <c r="A1642">
        <v>3272</v>
      </c>
      <c r="B1642">
        <v>1</v>
      </c>
      <c r="C1642">
        <v>-1</v>
      </c>
      <c r="D1642">
        <v>0</v>
      </c>
      <c r="E1642">
        <v>0</v>
      </c>
      <c r="F1642">
        <v>0</v>
      </c>
      <c r="G1642">
        <v>0</v>
      </c>
      <c r="H1642" s="2">
        <f>H1641+$H$2*(Filter_Test[[#This Row],[debug'[0']]]-H1641)</f>
        <v>0.43645820721550577</v>
      </c>
    </row>
    <row r="1643" spans="1:8" x14ac:dyDescent="0.25">
      <c r="A1643">
        <v>3274</v>
      </c>
      <c r="B1643">
        <v>1</v>
      </c>
      <c r="C1643">
        <v>-1</v>
      </c>
      <c r="D1643">
        <v>0</v>
      </c>
      <c r="E1643">
        <v>0</v>
      </c>
      <c r="F1643">
        <v>0</v>
      </c>
      <c r="G1643">
        <v>0</v>
      </c>
      <c r="H1643" s="2">
        <f>H1642+$H$2*(Filter_Test[[#This Row],[debug'[0']]]-H1642)</f>
        <v>0.48957076990158344</v>
      </c>
    </row>
    <row r="1644" spans="1:8" x14ac:dyDescent="0.25">
      <c r="A1644">
        <v>3276</v>
      </c>
      <c r="B1644">
        <v>0</v>
      </c>
      <c r="C1644">
        <v>0</v>
      </c>
      <c r="D1644">
        <v>0</v>
      </c>
      <c r="E1644">
        <v>0</v>
      </c>
      <c r="F1644">
        <v>0</v>
      </c>
      <c r="G1644">
        <v>0</v>
      </c>
      <c r="H1644" s="2">
        <f>H1643+$H$2*(Filter_Test[[#This Row],[debug'[0']]]-H1643)</f>
        <v>0.44342981187753006</v>
      </c>
    </row>
    <row r="1645" spans="1:8" x14ac:dyDescent="0.25">
      <c r="A1645">
        <v>3278</v>
      </c>
      <c r="B1645">
        <v>2</v>
      </c>
      <c r="C1645">
        <v>-1</v>
      </c>
      <c r="D1645">
        <v>0</v>
      </c>
      <c r="E1645">
        <v>0</v>
      </c>
      <c r="F1645">
        <v>0</v>
      </c>
      <c r="G1645">
        <v>0</v>
      </c>
      <c r="H1645" s="2">
        <f>H1644+$H$2*(Filter_Test[[#This Row],[debug'[0']]]-H1644)</f>
        <v>0.59013309591160301</v>
      </c>
    </row>
    <row r="1646" spans="1:8" x14ac:dyDescent="0.25">
      <c r="A1646">
        <v>3280</v>
      </c>
      <c r="B1646">
        <v>-1</v>
      </c>
      <c r="C1646">
        <v>0</v>
      </c>
      <c r="D1646">
        <v>0</v>
      </c>
      <c r="E1646">
        <v>0</v>
      </c>
      <c r="F1646">
        <v>0</v>
      </c>
      <c r="G1646">
        <v>0</v>
      </c>
      <c r="H1646" s="2">
        <f>H1645+$H$2*(Filter_Test[[#This Row],[debug'[0']]]-H1645)</f>
        <v>0.44026658234122645</v>
      </c>
    </row>
    <row r="1647" spans="1:8" x14ac:dyDescent="0.25">
      <c r="A1647">
        <v>3282</v>
      </c>
      <c r="B1647">
        <v>1</v>
      </c>
      <c r="C1647">
        <v>-1</v>
      </c>
      <c r="D1647">
        <v>0</v>
      </c>
      <c r="E1647">
        <v>0</v>
      </c>
      <c r="F1647">
        <v>0</v>
      </c>
      <c r="G1647">
        <v>0</v>
      </c>
      <c r="H1647" s="2">
        <f>H1646+$H$2*(Filter_Test[[#This Row],[debug'[0']]]-H1646)</f>
        <v>0.49302021412779179</v>
      </c>
    </row>
    <row r="1648" spans="1:8" x14ac:dyDescent="0.25">
      <c r="A1648">
        <v>3284</v>
      </c>
      <c r="B1648">
        <v>0</v>
      </c>
      <c r="C1648">
        <v>0</v>
      </c>
      <c r="D1648">
        <v>0</v>
      </c>
      <c r="E1648">
        <v>0</v>
      </c>
      <c r="F1648">
        <v>0</v>
      </c>
      <c r="G1648">
        <v>0</v>
      </c>
      <c r="H1648" s="2">
        <f>H1647+$H$2*(Filter_Test[[#This Row],[debug'[0']]]-H1647)</f>
        <v>0.44655415364453765</v>
      </c>
    </row>
    <row r="1649" spans="1:8" x14ac:dyDescent="0.25">
      <c r="A1649">
        <v>3286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 s="2">
        <f>H1648+$H$2*(Filter_Test[[#This Row],[debug'[0']]]-H1648)</f>
        <v>0.40446741618894705</v>
      </c>
    </row>
    <row r="1650" spans="1:8" x14ac:dyDescent="0.25">
      <c r="A1650">
        <v>3288</v>
      </c>
      <c r="B1650">
        <v>1</v>
      </c>
      <c r="C1650">
        <v>0</v>
      </c>
      <c r="D1650">
        <v>-1</v>
      </c>
      <c r="E1650">
        <v>0</v>
      </c>
      <c r="F1650">
        <v>0</v>
      </c>
      <c r="G1650">
        <v>0</v>
      </c>
      <c r="H1650" s="2">
        <f>H1649+$H$2*(Filter_Test[[#This Row],[debug'[0']]]-H1649)</f>
        <v>0.4605950398971716</v>
      </c>
    </row>
    <row r="1651" spans="1:8" x14ac:dyDescent="0.25">
      <c r="A1651">
        <v>3290</v>
      </c>
      <c r="B1651">
        <v>-1</v>
      </c>
      <c r="C1651">
        <v>1</v>
      </c>
      <c r="D1651">
        <v>0</v>
      </c>
      <c r="E1651">
        <v>0</v>
      </c>
      <c r="F1651">
        <v>0</v>
      </c>
      <c r="G1651">
        <v>0</v>
      </c>
      <c r="H1651" s="2">
        <f>H1650+$H$2*(Filter_Test[[#This Row],[debug'[0']]]-H1650)</f>
        <v>0.32293720048085228</v>
      </c>
    </row>
    <row r="1652" spans="1:8" x14ac:dyDescent="0.25">
      <c r="A1652">
        <v>3292</v>
      </c>
      <c r="B1652">
        <v>1</v>
      </c>
      <c r="C1652">
        <v>0</v>
      </c>
      <c r="D1652">
        <v>0</v>
      </c>
      <c r="E1652">
        <v>1</v>
      </c>
      <c r="F1652">
        <v>0</v>
      </c>
      <c r="G1652">
        <v>0</v>
      </c>
      <c r="H1652" s="2">
        <f>H1651+$H$2*(Filter_Test[[#This Row],[debug'[0']]]-H1651)</f>
        <v>0.38674886599050107</v>
      </c>
    </row>
    <row r="1653" spans="1:8" x14ac:dyDescent="0.25">
      <c r="A1653">
        <v>3294</v>
      </c>
      <c r="B1653">
        <v>0</v>
      </c>
      <c r="C1653">
        <v>0</v>
      </c>
      <c r="D1653">
        <v>0</v>
      </c>
      <c r="E1653">
        <v>0</v>
      </c>
      <c r="F1653">
        <v>0</v>
      </c>
      <c r="G1653">
        <v>0</v>
      </c>
      <c r="H1653" s="2">
        <f>H1652+$H$2*(Filter_Test[[#This Row],[debug'[0']]]-H1652)</f>
        <v>0.35029864410510281</v>
      </c>
    </row>
    <row r="1654" spans="1:8" x14ac:dyDescent="0.25">
      <c r="A1654">
        <v>3296</v>
      </c>
      <c r="B1654">
        <v>0</v>
      </c>
      <c r="C1654">
        <v>0</v>
      </c>
      <c r="D1654">
        <v>0</v>
      </c>
      <c r="E1654">
        <v>0</v>
      </c>
      <c r="F1654">
        <v>0</v>
      </c>
      <c r="G1654">
        <v>0</v>
      </c>
      <c r="H1654" s="2">
        <f>H1653+$H$2*(Filter_Test[[#This Row],[debug'[0']]]-H1653)</f>
        <v>0.31728377469861113</v>
      </c>
    </row>
    <row r="1655" spans="1:8" x14ac:dyDescent="0.25">
      <c r="A1655">
        <v>3298</v>
      </c>
      <c r="B1655">
        <v>-1</v>
      </c>
      <c r="C1655">
        <v>0</v>
      </c>
      <c r="D1655">
        <v>0</v>
      </c>
      <c r="E1655">
        <v>0</v>
      </c>
      <c r="F1655">
        <v>0</v>
      </c>
      <c r="G1655">
        <v>0</v>
      </c>
      <c r="H1655" s="2">
        <f>H1654+$H$2*(Filter_Test[[#This Row],[debug'[0']]]-H1654)</f>
        <v>0.19313270382002545</v>
      </c>
    </row>
    <row r="1656" spans="1:8" x14ac:dyDescent="0.25">
      <c r="A1656">
        <v>3300</v>
      </c>
      <c r="B1656">
        <v>0</v>
      </c>
      <c r="C1656">
        <v>0</v>
      </c>
      <c r="D1656">
        <v>0</v>
      </c>
      <c r="E1656">
        <v>0</v>
      </c>
      <c r="F1656">
        <v>0</v>
      </c>
      <c r="G1656">
        <v>0</v>
      </c>
      <c r="H1656" s="2">
        <f>H1655+$H$2*(Filter_Test[[#This Row],[debug'[0']]]-H1655)</f>
        <v>0.17493037531535768</v>
      </c>
    </row>
    <row r="1657" spans="1:8" x14ac:dyDescent="0.25">
      <c r="A1657">
        <v>3302</v>
      </c>
      <c r="B1657">
        <v>-1</v>
      </c>
      <c r="C1657">
        <v>0</v>
      </c>
      <c r="D1657">
        <v>0</v>
      </c>
      <c r="E1657">
        <v>0</v>
      </c>
      <c r="F1657">
        <v>0</v>
      </c>
      <c r="G1657">
        <v>0</v>
      </c>
      <c r="H1657" s="2">
        <f>H1656+$H$2*(Filter_Test[[#This Row],[debug'[0']]]-H1656)</f>
        <v>6.4195796248250905E-2</v>
      </c>
    </row>
    <row r="1658" spans="1:8" x14ac:dyDescent="0.25">
      <c r="A1658">
        <v>3304</v>
      </c>
      <c r="B1658">
        <v>1</v>
      </c>
      <c r="C1658">
        <v>-1</v>
      </c>
      <c r="D1658">
        <v>0</v>
      </c>
      <c r="E1658">
        <v>0</v>
      </c>
      <c r="F1658">
        <v>0</v>
      </c>
      <c r="G1658">
        <v>0</v>
      </c>
      <c r="H1658" s="2">
        <f>H1657+$H$2*(Filter_Test[[#This Row],[debug'[0']]]-H1657)</f>
        <v>0.15239326459939911</v>
      </c>
    </row>
    <row r="1659" spans="1:8" x14ac:dyDescent="0.25">
      <c r="A1659">
        <v>3306</v>
      </c>
      <c r="B1659">
        <v>0</v>
      </c>
      <c r="C1659">
        <v>-1</v>
      </c>
      <c r="D1659">
        <v>0</v>
      </c>
      <c r="E1659">
        <v>0</v>
      </c>
      <c r="F1659">
        <v>0</v>
      </c>
      <c r="G1659">
        <v>0</v>
      </c>
      <c r="H1659" s="2">
        <f>H1658+$H$2*(Filter_Test[[#This Row],[debug'[0']]]-H1658)</f>
        <v>0.13803053778373797</v>
      </c>
    </row>
    <row r="1660" spans="1:8" x14ac:dyDescent="0.25">
      <c r="A1660">
        <v>3308</v>
      </c>
      <c r="B1660">
        <v>0</v>
      </c>
      <c r="C1660">
        <v>-1</v>
      </c>
      <c r="D1660">
        <v>0</v>
      </c>
      <c r="E1660">
        <v>0</v>
      </c>
      <c r="F1660">
        <v>0</v>
      </c>
      <c r="G1660">
        <v>0</v>
      </c>
      <c r="H1660" s="2">
        <f>H1659+$H$2*(Filter_Test[[#This Row],[debug'[0']]]-H1659)</f>
        <v>0.1250214660795648</v>
      </c>
    </row>
    <row r="1661" spans="1:8" x14ac:dyDescent="0.25">
      <c r="A1661">
        <v>3310</v>
      </c>
      <c r="B1661">
        <v>0</v>
      </c>
      <c r="C1661">
        <v>-1</v>
      </c>
      <c r="D1661">
        <v>0</v>
      </c>
      <c r="E1661">
        <v>0</v>
      </c>
      <c r="F1661">
        <v>0</v>
      </c>
      <c r="G1661">
        <v>0</v>
      </c>
      <c r="H1661" s="2">
        <f>H1660+$H$2*(Filter_Test[[#This Row],[debug'[0']]]-H1660)</f>
        <v>0.11323847049826721</v>
      </c>
    </row>
    <row r="1662" spans="1:8" x14ac:dyDescent="0.25">
      <c r="A1662">
        <v>3312</v>
      </c>
      <c r="B1662">
        <v>1</v>
      </c>
      <c r="C1662">
        <v>0</v>
      </c>
      <c r="D1662">
        <v>0</v>
      </c>
      <c r="E1662">
        <v>0</v>
      </c>
      <c r="F1662">
        <v>0</v>
      </c>
      <c r="G1662">
        <v>0</v>
      </c>
      <c r="H1662" s="2">
        <f>H1661+$H$2*(Filter_Test[[#This Row],[debug'[0']]]-H1661)</f>
        <v>0.19681377569532799</v>
      </c>
    </row>
    <row r="1663" spans="1:8" x14ac:dyDescent="0.25">
      <c r="A1663">
        <v>3314</v>
      </c>
      <c r="B1663">
        <v>-1</v>
      </c>
      <c r="C1663">
        <v>0</v>
      </c>
      <c r="D1663">
        <v>0</v>
      </c>
      <c r="E1663">
        <v>0</v>
      </c>
      <c r="F1663">
        <v>0</v>
      </c>
      <c r="G1663">
        <v>0</v>
      </c>
      <c r="H1663" s="2">
        <f>H1662+$H$2*(Filter_Test[[#This Row],[debug'[0']]]-H1662)</f>
        <v>8.4016734732142842E-2</v>
      </c>
    </row>
    <row r="1664" spans="1:8" x14ac:dyDescent="0.25">
      <c r="A1664">
        <v>3316</v>
      </c>
      <c r="B1664">
        <v>0</v>
      </c>
      <c r="C1664">
        <v>0</v>
      </c>
      <c r="D1664">
        <v>0</v>
      </c>
      <c r="E1664">
        <v>0</v>
      </c>
      <c r="F1664">
        <v>0</v>
      </c>
      <c r="G1664">
        <v>0</v>
      </c>
      <c r="H1664" s="2">
        <f>H1663+$H$2*(Filter_Test[[#This Row],[debug'[0']]]-H1663)</f>
        <v>7.6098344033749765E-2</v>
      </c>
    </row>
    <row r="1665" spans="1:8" x14ac:dyDescent="0.25">
      <c r="A1665">
        <v>3318</v>
      </c>
      <c r="B1665">
        <v>-2</v>
      </c>
      <c r="C1665">
        <v>1</v>
      </c>
      <c r="D1665">
        <v>0</v>
      </c>
      <c r="E1665">
        <v>0</v>
      </c>
      <c r="F1665">
        <v>0</v>
      </c>
      <c r="G1665">
        <v>0</v>
      </c>
      <c r="H1665" s="2">
        <f>H1664+$H$2*(Filter_Test[[#This Row],[debug'[0']]]-H1664)</f>
        <v>-0.11956931513864114</v>
      </c>
    </row>
    <row r="1666" spans="1:8" x14ac:dyDescent="0.25">
      <c r="A1666">
        <v>3320</v>
      </c>
      <c r="B1666">
        <v>-1</v>
      </c>
      <c r="C1666">
        <v>1</v>
      </c>
      <c r="D1666">
        <v>0</v>
      </c>
      <c r="E1666">
        <v>0</v>
      </c>
      <c r="F1666">
        <v>0</v>
      </c>
      <c r="G1666">
        <v>0</v>
      </c>
      <c r="H1666" s="2">
        <f>H1665+$H$2*(Filter_Test[[#This Row],[debug'[0']]]-H1665)</f>
        <v>-0.20254795228530539</v>
      </c>
    </row>
    <row r="1667" spans="1:8" x14ac:dyDescent="0.25">
      <c r="A1667">
        <v>3322</v>
      </c>
      <c r="B1667">
        <v>-1</v>
      </c>
      <c r="C1667">
        <v>1</v>
      </c>
      <c r="D1667">
        <v>0</v>
      </c>
      <c r="E1667">
        <v>0</v>
      </c>
      <c r="F1667">
        <v>0</v>
      </c>
      <c r="G1667">
        <v>0</v>
      </c>
      <c r="H1667" s="2">
        <f>H1666+$H$2*(Filter_Test[[#This Row],[debug'[0']]]-H1666)</f>
        <v>-0.27770603712602404</v>
      </c>
    </row>
    <row r="1668" spans="1:8" x14ac:dyDescent="0.25">
      <c r="A1668">
        <v>3324</v>
      </c>
      <c r="B1668">
        <v>-1</v>
      </c>
      <c r="C1668">
        <v>1</v>
      </c>
      <c r="D1668">
        <v>0</v>
      </c>
      <c r="E1668">
        <v>0</v>
      </c>
      <c r="F1668">
        <v>0</v>
      </c>
      <c r="G1668">
        <v>0</v>
      </c>
      <c r="H1668" s="2">
        <f>H1667+$H$2*(Filter_Test[[#This Row],[debug'[0']]]-H1667)</f>
        <v>-0.34578063935093828</v>
      </c>
    </row>
    <row r="1669" spans="1:8" x14ac:dyDescent="0.25">
      <c r="A1669">
        <v>3326</v>
      </c>
      <c r="B1669">
        <v>1</v>
      </c>
      <c r="C1669">
        <v>1</v>
      </c>
      <c r="D1669">
        <v>0</v>
      </c>
      <c r="E1669">
        <v>0</v>
      </c>
      <c r="F1669">
        <v>0</v>
      </c>
      <c r="G1669">
        <v>0</v>
      </c>
      <c r="H1669" s="2">
        <f>H1668+$H$2*(Filter_Test[[#This Row],[debug'[0']]]-H1668)</f>
        <v>-0.21894380225308979</v>
      </c>
    </row>
    <row r="1670" spans="1:8" x14ac:dyDescent="0.25">
      <c r="A1670">
        <v>3328</v>
      </c>
      <c r="B1670">
        <v>-1</v>
      </c>
      <c r="C1670">
        <v>1</v>
      </c>
      <c r="D1670">
        <v>0</v>
      </c>
      <c r="E1670">
        <v>0</v>
      </c>
      <c r="F1670">
        <v>0</v>
      </c>
      <c r="G1670">
        <v>0</v>
      </c>
      <c r="H1670" s="2">
        <f>H1669+$H$2*(Filter_Test[[#This Row],[debug'[0']]]-H1669)</f>
        <v>-0.29255661463956389</v>
      </c>
    </row>
    <row r="1671" spans="1:8" x14ac:dyDescent="0.25">
      <c r="A1671">
        <v>3330</v>
      </c>
      <c r="B1671">
        <v>1</v>
      </c>
      <c r="C1671">
        <v>1</v>
      </c>
      <c r="D1671">
        <v>0</v>
      </c>
      <c r="E1671">
        <v>0</v>
      </c>
      <c r="F1671">
        <v>0</v>
      </c>
      <c r="G1671">
        <v>0</v>
      </c>
      <c r="H1671" s="2">
        <f>H1670+$H$2*(Filter_Test[[#This Row],[debug'[0']]]-H1670)</f>
        <v>-0.17073602369254748</v>
      </c>
    </row>
    <row r="1672" spans="1:8" x14ac:dyDescent="0.25">
      <c r="A1672">
        <v>3332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 s="2">
        <f>H1671+$H$2*(Filter_Test[[#This Row],[debug'[0']]]-H1671)</f>
        <v>-0.15464453256047828</v>
      </c>
    </row>
    <row r="1673" spans="1:8" x14ac:dyDescent="0.25">
      <c r="A1673">
        <v>3334</v>
      </c>
      <c r="B1673">
        <v>1</v>
      </c>
      <c r="C1673">
        <v>1</v>
      </c>
      <c r="D1673">
        <v>0</v>
      </c>
      <c r="E1673">
        <v>0</v>
      </c>
      <c r="F1673">
        <v>0</v>
      </c>
      <c r="G1673">
        <v>0</v>
      </c>
      <c r="H1673" s="2">
        <f>H1672+$H$2*(Filter_Test[[#This Row],[debug'[0']]]-H1672)</f>
        <v>-4.5821849130489714E-2</v>
      </c>
    </row>
    <row r="1674" spans="1:8" x14ac:dyDescent="0.25">
      <c r="A1674">
        <v>3336</v>
      </c>
      <c r="B1674">
        <v>-1</v>
      </c>
      <c r="C1674">
        <v>0</v>
      </c>
      <c r="D1674">
        <v>0</v>
      </c>
      <c r="E1674">
        <v>0</v>
      </c>
      <c r="F1674">
        <v>0</v>
      </c>
      <c r="G1674">
        <v>0</v>
      </c>
      <c r="H1674" s="2">
        <f>H1673+$H$2*(Filter_Test[[#This Row],[debug'[0']]]-H1673)</f>
        <v>-0.13575102120011612</v>
      </c>
    </row>
    <row r="1675" spans="1:8" x14ac:dyDescent="0.25">
      <c r="A1675">
        <v>3338</v>
      </c>
      <c r="B1675">
        <v>-1</v>
      </c>
      <c r="C1675">
        <v>0</v>
      </c>
      <c r="D1675">
        <v>0</v>
      </c>
      <c r="E1675">
        <v>0</v>
      </c>
      <c r="F1675">
        <v>0</v>
      </c>
      <c r="G1675">
        <v>0</v>
      </c>
      <c r="H1675" s="2">
        <f>H1674+$H$2*(Filter_Test[[#This Row],[debug'[0']]]-H1674)</f>
        <v>-0.21720456848022202</v>
      </c>
    </row>
    <row r="1676" spans="1:8" x14ac:dyDescent="0.25">
      <c r="A1676">
        <v>3340</v>
      </c>
      <c r="B1676">
        <v>-1</v>
      </c>
      <c r="C1676">
        <v>0</v>
      </c>
      <c r="D1676">
        <v>0</v>
      </c>
      <c r="E1676">
        <v>0</v>
      </c>
      <c r="F1676">
        <v>0</v>
      </c>
      <c r="G1676">
        <v>0</v>
      </c>
      <c r="H1676" s="2">
        <f>H1675+$H$2*(Filter_Test[[#This Row],[debug'[0']]]-H1675)</f>
        <v>-0.29098129978800763</v>
      </c>
    </row>
    <row r="1677" spans="1:8" x14ac:dyDescent="0.25">
      <c r="A1677">
        <v>3342</v>
      </c>
      <c r="B1677">
        <v>0</v>
      </c>
      <c r="C1677">
        <v>0</v>
      </c>
      <c r="D1677">
        <v>0</v>
      </c>
      <c r="E1677">
        <v>0</v>
      </c>
      <c r="F1677">
        <v>0</v>
      </c>
      <c r="G1677">
        <v>0</v>
      </c>
      <c r="H1677" s="2">
        <f>H1676+$H$2*(Filter_Test[[#This Row],[debug'[0']]]-H1676)</f>
        <v>-0.2635569583756272</v>
      </c>
    </row>
    <row r="1678" spans="1:8" x14ac:dyDescent="0.25">
      <c r="A1678">
        <v>3344</v>
      </c>
      <c r="B1678">
        <v>0</v>
      </c>
      <c r="C1678">
        <v>0</v>
      </c>
      <c r="D1678">
        <v>0</v>
      </c>
      <c r="E1678">
        <v>0</v>
      </c>
      <c r="F1678">
        <v>0</v>
      </c>
      <c r="G1678">
        <v>0</v>
      </c>
      <c r="H1678" s="2">
        <f>H1677+$H$2*(Filter_Test[[#This Row],[debug'[0']]]-H1677)</f>
        <v>-0.23871730024856697</v>
      </c>
    </row>
    <row r="1679" spans="1:8" x14ac:dyDescent="0.25">
      <c r="A1679">
        <v>3346</v>
      </c>
      <c r="B1679">
        <v>1</v>
      </c>
      <c r="C1679">
        <v>0</v>
      </c>
      <c r="D1679">
        <v>0</v>
      </c>
      <c r="E1679">
        <v>0</v>
      </c>
      <c r="F1679">
        <v>0</v>
      </c>
      <c r="G1679">
        <v>0</v>
      </c>
      <c r="H1679" s="2">
        <f>H1678+$H$2*(Filter_Test[[#This Row],[debug'[0']]]-H1678)</f>
        <v>-0.12197094513850257</v>
      </c>
    </row>
    <row r="1680" spans="1:8" x14ac:dyDescent="0.25">
      <c r="A1680">
        <v>3348</v>
      </c>
      <c r="B1680">
        <v>-1</v>
      </c>
      <c r="C1680">
        <v>0</v>
      </c>
      <c r="D1680">
        <v>0</v>
      </c>
      <c r="E1680">
        <v>0</v>
      </c>
      <c r="F1680">
        <v>0</v>
      </c>
      <c r="G1680">
        <v>0</v>
      </c>
      <c r="H1680" s="2">
        <f>H1679+$H$2*(Filter_Test[[#This Row],[debug'[0']]]-H1679)</f>
        <v>-0.20472323399024067</v>
      </c>
    </row>
    <row r="1681" spans="1:8" x14ac:dyDescent="0.25">
      <c r="A1681">
        <v>3350</v>
      </c>
      <c r="B1681">
        <v>0</v>
      </c>
      <c r="C1681">
        <v>0</v>
      </c>
      <c r="D1681">
        <v>0</v>
      </c>
      <c r="E1681">
        <v>0</v>
      </c>
      <c r="F1681">
        <v>0</v>
      </c>
      <c r="G1681">
        <v>0</v>
      </c>
      <c r="H1681" s="2">
        <f>H1680+$H$2*(Filter_Test[[#This Row],[debug'[0']]]-H1680)</f>
        <v>-0.18542852375255414</v>
      </c>
    </row>
    <row r="1682" spans="1:8" x14ac:dyDescent="0.25">
      <c r="A1682">
        <v>3352</v>
      </c>
      <c r="B1682">
        <v>-1</v>
      </c>
      <c r="C1682">
        <v>0</v>
      </c>
      <c r="D1682">
        <v>0</v>
      </c>
      <c r="E1682">
        <v>0</v>
      </c>
      <c r="F1682">
        <v>0</v>
      </c>
      <c r="G1682">
        <v>0</v>
      </c>
      <c r="H1682" s="2">
        <f>H1681+$H$2*(Filter_Test[[#This Row],[debug'[0']]]-H1681)</f>
        <v>-0.26220007672063717</v>
      </c>
    </row>
    <row r="1683" spans="1:8" x14ac:dyDescent="0.25">
      <c r="A1683">
        <v>3354</v>
      </c>
      <c r="B1683">
        <v>0</v>
      </c>
      <c r="C1683">
        <v>0</v>
      </c>
      <c r="D1683">
        <v>0</v>
      </c>
      <c r="E1683">
        <v>0</v>
      </c>
      <c r="F1683">
        <v>0</v>
      </c>
      <c r="G1683">
        <v>0</v>
      </c>
      <c r="H1683" s="2">
        <f>H1682+$H$2*(Filter_Test[[#This Row],[debug'[0']]]-H1682)</f>
        <v>-0.23748830167675014</v>
      </c>
    </row>
    <row r="1684" spans="1:8" x14ac:dyDescent="0.25">
      <c r="A1684">
        <v>3356</v>
      </c>
      <c r="B1684">
        <v>0</v>
      </c>
      <c r="C1684">
        <v>0</v>
      </c>
      <c r="D1684">
        <v>0</v>
      </c>
      <c r="E1684">
        <v>0</v>
      </c>
      <c r="F1684">
        <v>0</v>
      </c>
      <c r="G1684">
        <v>0</v>
      </c>
      <c r="H1684" s="2">
        <f>H1683+$H$2*(Filter_Test[[#This Row],[debug'[0']]]-H1683)</f>
        <v>-0.21510555656091429</v>
      </c>
    </row>
    <row r="1685" spans="1:8" x14ac:dyDescent="0.25">
      <c r="A1685">
        <v>3358</v>
      </c>
      <c r="B1685">
        <v>-1</v>
      </c>
      <c r="C1685">
        <v>-1</v>
      </c>
      <c r="D1685">
        <v>0</v>
      </c>
      <c r="E1685">
        <v>0</v>
      </c>
      <c r="F1685">
        <v>0</v>
      </c>
      <c r="G1685">
        <v>0</v>
      </c>
      <c r="H1685" s="2">
        <f>H1684+$H$2*(Filter_Test[[#This Row],[debug'[0']]]-H1684)</f>
        <v>-0.28908011508146469</v>
      </c>
    </row>
    <row r="1686" spans="1:8" x14ac:dyDescent="0.25">
      <c r="A1686">
        <v>3360</v>
      </c>
      <c r="B1686">
        <v>1</v>
      </c>
      <c r="C1686">
        <v>-1</v>
      </c>
      <c r="D1686">
        <v>0</v>
      </c>
      <c r="E1686">
        <v>0</v>
      </c>
      <c r="F1686">
        <v>0</v>
      </c>
      <c r="G1686">
        <v>0</v>
      </c>
      <c r="H1686" s="2">
        <f>H1685+$H$2*(Filter_Test[[#This Row],[debug'[0']]]-H1685)</f>
        <v>-0.16758717649860627</v>
      </c>
    </row>
    <row r="1687" spans="1:8" x14ac:dyDescent="0.25">
      <c r="A1687">
        <v>3362</v>
      </c>
      <c r="B1687">
        <v>-1</v>
      </c>
      <c r="C1687">
        <v>0</v>
      </c>
      <c r="D1687">
        <v>0</v>
      </c>
      <c r="E1687">
        <v>0</v>
      </c>
      <c r="F1687">
        <v>0</v>
      </c>
      <c r="G1687">
        <v>0</v>
      </c>
      <c r="H1687" s="2">
        <f>H1686+$H$2*(Filter_Test[[#This Row],[debug'[0']]]-H1686)</f>
        <v>-0.24604023683058374</v>
      </c>
    </row>
    <row r="1688" spans="1:8" x14ac:dyDescent="0.25">
      <c r="A1688">
        <v>3364</v>
      </c>
      <c r="B1688">
        <v>0</v>
      </c>
      <c r="C1688">
        <v>0</v>
      </c>
      <c r="D1688">
        <v>0</v>
      </c>
      <c r="E1688">
        <v>0</v>
      </c>
      <c r="F1688">
        <v>0</v>
      </c>
      <c r="G1688">
        <v>0</v>
      </c>
      <c r="H1688" s="2">
        <f>H1687+$H$2*(Filter_Test[[#This Row],[debug'[0']]]-H1687)</f>
        <v>-0.2228514908151501</v>
      </c>
    </row>
    <row r="1689" spans="1:8" x14ac:dyDescent="0.25">
      <c r="A1689">
        <v>3366</v>
      </c>
      <c r="B1689">
        <v>-1</v>
      </c>
      <c r="C1689">
        <v>0</v>
      </c>
      <c r="D1689">
        <v>0</v>
      </c>
      <c r="E1689">
        <v>0</v>
      </c>
      <c r="F1689">
        <v>0</v>
      </c>
      <c r="G1689">
        <v>0</v>
      </c>
      <c r="H1689" s="2">
        <f>H1688+$H$2*(Filter_Test[[#This Row],[debug'[0']]]-H1688)</f>
        <v>-0.29609601223125159</v>
      </c>
    </row>
    <row r="1690" spans="1:8" x14ac:dyDescent="0.25">
      <c r="A1690">
        <v>3368</v>
      </c>
      <c r="B1690">
        <v>-1</v>
      </c>
      <c r="C1690">
        <v>-1</v>
      </c>
      <c r="D1690">
        <v>0</v>
      </c>
      <c r="E1690">
        <v>0</v>
      </c>
      <c r="F1690">
        <v>0</v>
      </c>
      <c r="G1690">
        <v>0</v>
      </c>
      <c r="H1690" s="2">
        <f>H1689+$H$2*(Filter_Test[[#This Row],[debug'[0']]]-H1689)</f>
        <v>-0.36243740013545739</v>
      </c>
    </row>
    <row r="1691" spans="1:8" x14ac:dyDescent="0.25">
      <c r="A1691">
        <v>3370</v>
      </c>
      <c r="B1691">
        <v>0</v>
      </c>
      <c r="C1691">
        <v>0</v>
      </c>
      <c r="D1691">
        <v>0</v>
      </c>
      <c r="E1691">
        <v>0</v>
      </c>
      <c r="F1691">
        <v>0</v>
      </c>
      <c r="G1691">
        <v>0</v>
      </c>
      <c r="H1691" s="2">
        <f>H1690+$H$2*(Filter_Test[[#This Row],[debug'[0']]]-H1690)</f>
        <v>-0.32827847992590525</v>
      </c>
    </row>
    <row r="1692" spans="1:8" x14ac:dyDescent="0.25">
      <c r="A1692">
        <v>3372</v>
      </c>
      <c r="B1692">
        <v>-1</v>
      </c>
      <c r="C1692">
        <v>0</v>
      </c>
      <c r="D1692">
        <v>0</v>
      </c>
      <c r="E1692">
        <v>0</v>
      </c>
      <c r="F1692">
        <v>0</v>
      </c>
      <c r="G1692">
        <v>0</v>
      </c>
      <c r="H1692" s="2">
        <f>H1691+$H$2*(Filter_Test[[#This Row],[debug'[0']]]-H1691)</f>
        <v>-0.39158674170759356</v>
      </c>
    </row>
    <row r="1693" spans="1:8" x14ac:dyDescent="0.25">
      <c r="A1693">
        <v>3374</v>
      </c>
      <c r="B1693">
        <v>1</v>
      </c>
      <c r="C1693">
        <v>0</v>
      </c>
      <c r="D1693">
        <v>0</v>
      </c>
      <c r="E1693">
        <v>0</v>
      </c>
      <c r="F1693">
        <v>0</v>
      </c>
      <c r="G1693">
        <v>0</v>
      </c>
      <c r="H1693" s="2">
        <f>H1692+$H$2*(Filter_Test[[#This Row],[debug'[0']]]-H1692)</f>
        <v>-0.26043278117014756</v>
      </c>
    </row>
    <row r="1694" spans="1:8" x14ac:dyDescent="0.25">
      <c r="A1694">
        <v>3376</v>
      </c>
      <c r="B1694">
        <v>0</v>
      </c>
      <c r="C1694">
        <v>0</v>
      </c>
      <c r="D1694">
        <v>0</v>
      </c>
      <c r="E1694">
        <v>0</v>
      </c>
      <c r="F1694">
        <v>0</v>
      </c>
      <c r="G1694">
        <v>0</v>
      </c>
      <c r="H1694" s="2">
        <f>H1693+$H$2*(Filter_Test[[#This Row],[debug'[0']]]-H1693)</f>
        <v>-0.23588756980780476</v>
      </c>
    </row>
    <row r="1695" spans="1:8" x14ac:dyDescent="0.25">
      <c r="A1695">
        <v>3378</v>
      </c>
      <c r="B1695">
        <v>0</v>
      </c>
      <c r="C1695">
        <v>0</v>
      </c>
      <c r="D1695">
        <v>0</v>
      </c>
      <c r="E1695">
        <v>0</v>
      </c>
      <c r="F1695">
        <v>0</v>
      </c>
      <c r="G1695">
        <v>0</v>
      </c>
      <c r="H1695" s="2">
        <f>H1694+$H$2*(Filter_Test[[#This Row],[debug'[0']]]-H1694)</f>
        <v>-0.21365569011636429</v>
      </c>
    </row>
    <row r="1696" spans="1:8" x14ac:dyDescent="0.25">
      <c r="A1696">
        <v>3380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v>0</v>
      </c>
      <c r="H1696" s="2">
        <f>H1695+$H$2*(Filter_Test[[#This Row],[debug'[0']]]-H1695)</f>
        <v>-0.19351911572234748</v>
      </c>
    </row>
    <row r="1697" spans="1:8" x14ac:dyDescent="0.25">
      <c r="A1697">
        <v>3382</v>
      </c>
      <c r="B1697">
        <v>1</v>
      </c>
      <c r="C1697">
        <v>0</v>
      </c>
      <c r="D1697">
        <v>0</v>
      </c>
      <c r="E1697">
        <v>0</v>
      </c>
      <c r="F1697">
        <v>0</v>
      </c>
      <c r="G1697">
        <v>0</v>
      </c>
      <c r="H1697" s="2">
        <f>H1696+$H$2*(Filter_Test[[#This Row],[debug'[0']]]-H1696)</f>
        <v>-8.1032589146178099E-2</v>
      </c>
    </row>
    <row r="1698" spans="1:8" x14ac:dyDescent="0.25">
      <c r="A1698">
        <v>3384</v>
      </c>
      <c r="B1698">
        <v>-1</v>
      </c>
      <c r="C1698">
        <v>-1</v>
      </c>
      <c r="D1698">
        <v>0</v>
      </c>
      <c r="E1698">
        <v>0</v>
      </c>
      <c r="F1698">
        <v>0</v>
      </c>
      <c r="G1698">
        <v>0</v>
      </c>
      <c r="H1698" s="2">
        <f>H1697+$H$2*(Filter_Test[[#This Row],[debug'[0']]]-H1697)</f>
        <v>-0.16764322715098209</v>
      </c>
    </row>
    <row r="1699" spans="1:8" x14ac:dyDescent="0.25">
      <c r="A1699">
        <v>3386</v>
      </c>
      <c r="B1699">
        <v>-2</v>
      </c>
      <c r="C1699">
        <v>0</v>
      </c>
      <c r="D1699">
        <v>0</v>
      </c>
      <c r="E1699">
        <v>0</v>
      </c>
      <c r="F1699">
        <v>0</v>
      </c>
      <c r="G1699">
        <v>0</v>
      </c>
      <c r="H1699" s="2">
        <f>H1698+$H$2*(Filter_Test[[#This Row],[debug'[0']]]-H1698)</f>
        <v>-0.34033878444112137</v>
      </c>
    </row>
    <row r="1700" spans="1:8" x14ac:dyDescent="0.25">
      <c r="A1700">
        <v>3388</v>
      </c>
      <c r="B1700">
        <v>-1</v>
      </c>
      <c r="C1700">
        <v>0</v>
      </c>
      <c r="D1700">
        <v>0</v>
      </c>
      <c r="E1700">
        <v>0</v>
      </c>
      <c r="F1700">
        <v>0</v>
      </c>
      <c r="G1700">
        <v>0</v>
      </c>
      <c r="H1700" s="2">
        <f>H1699+$H$2*(Filter_Test[[#This Row],[debug'[0']]]-H1699)</f>
        <v>-0.40251038930085792</v>
      </c>
    </row>
    <row r="1701" spans="1:8" x14ac:dyDescent="0.25">
      <c r="A1701">
        <v>3390</v>
      </c>
      <c r="B1701">
        <v>-1</v>
      </c>
      <c r="C1701">
        <v>1</v>
      </c>
      <c r="D1701">
        <v>0</v>
      </c>
      <c r="E1701">
        <v>0</v>
      </c>
      <c r="F1701">
        <v>0</v>
      </c>
      <c r="G1701">
        <v>0</v>
      </c>
      <c r="H1701" s="2">
        <f>H1700+$H$2*(Filter_Test[[#This Row],[debug'[0']]]-H1700)</f>
        <v>-0.45882245844791741</v>
      </c>
    </row>
    <row r="1702" spans="1:8" x14ac:dyDescent="0.25">
      <c r="A1702">
        <v>3392</v>
      </c>
      <c r="B1702">
        <v>-2</v>
      </c>
      <c r="C1702">
        <v>1</v>
      </c>
      <c r="D1702">
        <v>0</v>
      </c>
      <c r="E1702">
        <v>0</v>
      </c>
      <c r="F1702">
        <v>0</v>
      </c>
      <c r="G1702">
        <v>0</v>
      </c>
      <c r="H1702" s="2">
        <f>H1701+$H$2*(Filter_Test[[#This Row],[debug'[0']]]-H1701)</f>
        <v>-0.60407501972044542</v>
      </c>
    </row>
    <row r="1703" spans="1:8" x14ac:dyDescent="0.25">
      <c r="A1703">
        <v>3394</v>
      </c>
      <c r="B1703">
        <v>1</v>
      </c>
      <c r="C1703">
        <v>1</v>
      </c>
      <c r="D1703">
        <v>0</v>
      </c>
      <c r="E1703">
        <v>0</v>
      </c>
      <c r="F1703">
        <v>0</v>
      </c>
      <c r="G1703">
        <v>0</v>
      </c>
      <c r="H1703" s="2">
        <f>H1702+$H$2*(Filter_Test[[#This Row],[debug'[0']]]-H1702)</f>
        <v>-0.45289451078762577</v>
      </c>
    </row>
    <row r="1704" spans="1:8" x14ac:dyDescent="0.25">
      <c r="A1704">
        <v>3396</v>
      </c>
      <c r="B1704">
        <v>-1</v>
      </c>
      <c r="C1704">
        <v>1</v>
      </c>
      <c r="D1704">
        <v>0</v>
      </c>
      <c r="E1704">
        <v>0</v>
      </c>
      <c r="F1704">
        <v>0</v>
      </c>
      <c r="G1704">
        <v>0</v>
      </c>
      <c r="H1704" s="2">
        <f>H1703+$H$2*(Filter_Test[[#This Row],[debug'[0']]]-H1703)</f>
        <v>-0.50445798835707312</v>
      </c>
    </row>
    <row r="1705" spans="1:8" x14ac:dyDescent="0.25">
      <c r="A1705">
        <v>3398</v>
      </c>
      <c r="B1705">
        <v>1</v>
      </c>
      <c r="C1705">
        <v>1</v>
      </c>
      <c r="D1705">
        <v>0</v>
      </c>
      <c r="E1705">
        <v>0</v>
      </c>
      <c r="F1705">
        <v>0</v>
      </c>
      <c r="G1705">
        <v>0</v>
      </c>
      <c r="H1705" s="2">
        <f>H1704+$H$2*(Filter_Test[[#This Row],[debug'[0']]]-H1704)</f>
        <v>-0.36266616344136138</v>
      </c>
    </row>
    <row r="1706" spans="1:8" x14ac:dyDescent="0.25">
      <c r="A1706">
        <v>3400</v>
      </c>
      <c r="B1706">
        <v>0</v>
      </c>
      <c r="C1706">
        <v>2</v>
      </c>
      <c r="D1706">
        <v>0</v>
      </c>
      <c r="E1706">
        <v>0</v>
      </c>
      <c r="F1706">
        <v>0</v>
      </c>
      <c r="G1706">
        <v>0</v>
      </c>
      <c r="H1706" s="2">
        <f>H1705+$H$2*(Filter_Test[[#This Row],[debug'[0']]]-H1705)</f>
        <v>-0.32848568279817209</v>
      </c>
    </row>
    <row r="1707" spans="1:8" x14ac:dyDescent="0.25">
      <c r="A1707">
        <v>3402</v>
      </c>
      <c r="B1707">
        <v>0</v>
      </c>
      <c r="C1707">
        <v>2</v>
      </c>
      <c r="D1707">
        <v>0</v>
      </c>
      <c r="E1707">
        <v>0</v>
      </c>
      <c r="F1707">
        <v>0</v>
      </c>
      <c r="G1707">
        <v>0</v>
      </c>
      <c r="H1707" s="2">
        <f>H1706+$H$2*(Filter_Test[[#This Row],[debug'[0']]]-H1706)</f>
        <v>-0.29752663656152717</v>
      </c>
    </row>
    <row r="1708" spans="1:8" x14ac:dyDescent="0.25">
      <c r="A1708">
        <v>3404</v>
      </c>
      <c r="B1708">
        <v>2</v>
      </c>
      <c r="C1708">
        <v>2</v>
      </c>
      <c r="D1708">
        <v>0</v>
      </c>
      <c r="E1708">
        <v>0</v>
      </c>
      <c r="F1708">
        <v>0</v>
      </c>
      <c r="G1708">
        <v>0</v>
      </c>
      <c r="H1708" s="2">
        <f>H1707+$H$2*(Filter_Test[[#This Row],[debug'[0']]]-H1707)</f>
        <v>-8.0989852476070379E-2</v>
      </c>
    </row>
    <row r="1709" spans="1:8" x14ac:dyDescent="0.25">
      <c r="A1709">
        <v>3406</v>
      </c>
      <c r="B1709">
        <v>0</v>
      </c>
      <c r="C1709">
        <v>2</v>
      </c>
      <c r="D1709">
        <v>0</v>
      </c>
      <c r="E1709">
        <v>0</v>
      </c>
      <c r="F1709">
        <v>0</v>
      </c>
      <c r="G1709">
        <v>0</v>
      </c>
      <c r="H1709" s="2">
        <f>H1708+$H$2*(Filter_Test[[#This Row],[debug'[0']]]-H1708)</f>
        <v>-7.3356738709446062E-2</v>
      </c>
    </row>
    <row r="1710" spans="1:8" x14ac:dyDescent="0.25">
      <c r="A1710">
        <v>3408</v>
      </c>
      <c r="B1710">
        <v>2</v>
      </c>
      <c r="C1710">
        <v>1</v>
      </c>
      <c r="D1710">
        <v>0</v>
      </c>
      <c r="E1710">
        <v>0</v>
      </c>
      <c r="F1710">
        <v>0</v>
      </c>
      <c r="G1710">
        <v>0</v>
      </c>
      <c r="H1710" s="2">
        <f>H1709+$H$2*(Filter_Test[[#This Row],[debug'[0']]]-H1709)</f>
        <v>0.12205253024856857</v>
      </c>
    </row>
    <row r="1711" spans="1:8" x14ac:dyDescent="0.25">
      <c r="A1711">
        <v>3410</v>
      </c>
      <c r="B1711">
        <v>0</v>
      </c>
      <c r="C1711">
        <v>1</v>
      </c>
      <c r="D1711">
        <v>0</v>
      </c>
      <c r="E1711">
        <v>0</v>
      </c>
      <c r="F1711">
        <v>0</v>
      </c>
      <c r="G1711">
        <v>0</v>
      </c>
      <c r="H1711" s="2">
        <f>H1710+$H$2*(Filter_Test[[#This Row],[debug'[0']]]-H1710)</f>
        <v>0.11054935027714011</v>
      </c>
    </row>
    <row r="1712" spans="1:8" x14ac:dyDescent="0.25">
      <c r="A1712">
        <v>3412</v>
      </c>
      <c r="B1712">
        <v>1</v>
      </c>
      <c r="C1712">
        <v>0</v>
      </c>
      <c r="D1712">
        <v>0</v>
      </c>
      <c r="E1712">
        <v>0</v>
      </c>
      <c r="F1712">
        <v>0</v>
      </c>
      <c r="G1712">
        <v>0</v>
      </c>
      <c r="H1712" s="2">
        <f>H1711+$H$2*(Filter_Test[[#This Row],[debug'[0']]]-H1711)</f>
        <v>0.19437809908414025</v>
      </c>
    </row>
    <row r="1713" spans="1:8" x14ac:dyDescent="0.25">
      <c r="A1713">
        <v>3414</v>
      </c>
      <c r="B1713">
        <v>0</v>
      </c>
      <c r="C1713">
        <v>0</v>
      </c>
      <c r="D1713">
        <v>0</v>
      </c>
      <c r="E1713">
        <v>0</v>
      </c>
      <c r="F1713">
        <v>0</v>
      </c>
      <c r="G1713">
        <v>0</v>
      </c>
      <c r="H1713" s="2">
        <f>H1712+$H$2*(Filter_Test[[#This Row],[debug'[0']]]-H1712)</f>
        <v>0.17605839484109573</v>
      </c>
    </row>
    <row r="1714" spans="1:8" x14ac:dyDescent="0.25">
      <c r="A1714">
        <v>3416</v>
      </c>
      <c r="B1714">
        <v>1</v>
      </c>
      <c r="C1714">
        <v>0</v>
      </c>
      <c r="D1714">
        <v>0</v>
      </c>
      <c r="E1714">
        <v>0</v>
      </c>
      <c r="F1714">
        <v>0</v>
      </c>
      <c r="G1714">
        <v>0</v>
      </c>
      <c r="H1714" s="2">
        <f>H1713+$H$2*(Filter_Test[[#This Row],[debug'[0']]]-H1713)</f>
        <v>0.25371306165372159</v>
      </c>
    </row>
    <row r="1715" spans="1:8" x14ac:dyDescent="0.25">
      <c r="A1715">
        <v>3418</v>
      </c>
      <c r="B1715">
        <v>-1</v>
      </c>
      <c r="C1715">
        <v>0</v>
      </c>
      <c r="D1715">
        <v>0</v>
      </c>
      <c r="E1715">
        <v>0</v>
      </c>
      <c r="F1715">
        <v>1</v>
      </c>
      <c r="G1715">
        <v>0</v>
      </c>
      <c r="H1715" s="2">
        <f>H1714+$H$2*(Filter_Test[[#This Row],[debug'[0']]]-H1714)</f>
        <v>0.13555338932769462</v>
      </c>
    </row>
    <row r="1716" spans="1:8" x14ac:dyDescent="0.25">
      <c r="A1716">
        <v>3420</v>
      </c>
      <c r="B1716">
        <v>0</v>
      </c>
      <c r="C1716">
        <v>0</v>
      </c>
      <c r="D1716">
        <v>0</v>
      </c>
      <c r="E1716">
        <v>0</v>
      </c>
      <c r="F1716">
        <v>1</v>
      </c>
      <c r="G1716">
        <v>0</v>
      </c>
      <c r="H1716" s="2">
        <f>H1715+$H$2*(Filter_Test[[#This Row],[debug'[0']]]-H1715)</f>
        <v>0.12277778336526214</v>
      </c>
    </row>
    <row r="1717" spans="1:8" x14ac:dyDescent="0.25">
      <c r="A1717">
        <v>3422</v>
      </c>
      <c r="B1717">
        <v>-2</v>
      </c>
      <c r="C1717">
        <v>-1</v>
      </c>
      <c r="D1717">
        <v>0</v>
      </c>
      <c r="E1717">
        <v>0</v>
      </c>
      <c r="F1717">
        <v>1</v>
      </c>
      <c r="G1717">
        <v>0</v>
      </c>
      <c r="H1717" s="2">
        <f>H1716+$H$2*(Filter_Test[[#This Row],[debug'[0']]]-H1716)</f>
        <v>-7.7289309317455826E-2</v>
      </c>
    </row>
    <row r="1718" spans="1:8" x14ac:dyDescent="0.25">
      <c r="A1718">
        <v>3424</v>
      </c>
      <c r="B1718">
        <v>0</v>
      </c>
      <c r="C1718">
        <v>-1</v>
      </c>
      <c r="D1718">
        <v>0</v>
      </c>
      <c r="E1718">
        <v>0</v>
      </c>
      <c r="F1718">
        <v>1</v>
      </c>
      <c r="G1718">
        <v>0</v>
      </c>
      <c r="H1718" s="2">
        <f>H1717+$H$2*(Filter_Test[[#This Row],[debug'[0']]]-H1717)</f>
        <v>-7.0004963526873382E-2</v>
      </c>
    </row>
    <row r="1719" spans="1:8" x14ac:dyDescent="0.25">
      <c r="A1719">
        <v>3426</v>
      </c>
      <c r="B1719">
        <v>-1</v>
      </c>
      <c r="C1719">
        <v>0</v>
      </c>
      <c r="D1719">
        <v>0</v>
      </c>
      <c r="E1719">
        <v>0</v>
      </c>
      <c r="F1719">
        <v>1</v>
      </c>
      <c r="G1719">
        <v>0</v>
      </c>
      <c r="H1719" s="2">
        <f>H1718+$H$2*(Filter_Test[[#This Row],[debug'[0']]]-H1718)</f>
        <v>-0.15765493076064177</v>
      </c>
    </row>
    <row r="1720" spans="1:8" x14ac:dyDescent="0.25">
      <c r="A1720">
        <v>3428</v>
      </c>
      <c r="B1720">
        <v>-1</v>
      </c>
      <c r="C1720">
        <v>0</v>
      </c>
      <c r="D1720">
        <v>1</v>
      </c>
      <c r="E1720">
        <v>0</v>
      </c>
      <c r="F1720">
        <v>1</v>
      </c>
      <c r="G1720">
        <v>0</v>
      </c>
      <c r="H1720" s="2">
        <f>H1719+$H$2*(Filter_Test[[#This Row],[debug'[0']]]-H1719)</f>
        <v>-0.23704408319994036</v>
      </c>
    </row>
    <row r="1721" spans="1:8" x14ac:dyDescent="0.25">
      <c r="A1721">
        <v>3430</v>
      </c>
      <c r="B1721">
        <v>1</v>
      </c>
      <c r="C1721">
        <v>0</v>
      </c>
      <c r="D1721">
        <v>1</v>
      </c>
      <c r="E1721">
        <v>0</v>
      </c>
      <c r="F1721">
        <v>1</v>
      </c>
      <c r="G1721">
        <v>0</v>
      </c>
      <c r="H1721" s="2">
        <f>H1720+$H$2*(Filter_Test[[#This Row],[debug'[0']]]-H1720)</f>
        <v>-0.12045542508151076</v>
      </c>
    </row>
    <row r="1722" spans="1:8" x14ac:dyDescent="0.25">
      <c r="A1722">
        <v>3432</v>
      </c>
      <c r="B1722">
        <v>1</v>
      </c>
      <c r="C1722">
        <v>0</v>
      </c>
      <c r="D1722">
        <v>0</v>
      </c>
      <c r="E1722">
        <v>0</v>
      </c>
      <c r="F1722">
        <v>1</v>
      </c>
      <c r="G1722">
        <v>0</v>
      </c>
      <c r="H1722" s="2">
        <f>H1721+$H$2*(Filter_Test[[#This Row],[debug'[0']]]-H1721)</f>
        <v>-1.485498911818367E-2</v>
      </c>
    </row>
    <row r="1723" spans="1:8" x14ac:dyDescent="0.25">
      <c r="A1723">
        <v>3434</v>
      </c>
      <c r="B1723">
        <v>1</v>
      </c>
      <c r="C1723">
        <v>1</v>
      </c>
      <c r="D1723">
        <v>0</v>
      </c>
      <c r="E1723">
        <v>0</v>
      </c>
      <c r="F1723">
        <v>1</v>
      </c>
      <c r="G1723">
        <v>0</v>
      </c>
      <c r="H1723" s="2">
        <f>H1722+$H$2*(Filter_Test[[#This Row],[debug'[0']]]-H1722)</f>
        <v>8.0792840229995389E-2</v>
      </c>
    </row>
    <row r="1724" spans="1:8" x14ac:dyDescent="0.25">
      <c r="A1724">
        <v>3436</v>
      </c>
      <c r="B1724">
        <v>0</v>
      </c>
      <c r="C1724">
        <v>1</v>
      </c>
      <c r="D1724">
        <v>0</v>
      </c>
      <c r="E1724">
        <v>0</v>
      </c>
      <c r="F1724">
        <v>1</v>
      </c>
      <c r="G1724">
        <v>0</v>
      </c>
      <c r="H1724" s="2">
        <f>H1723+$H$2*(Filter_Test[[#This Row],[debug'[0']]]-H1723)</f>
        <v>7.3178294430119167E-2</v>
      </c>
    </row>
    <row r="1725" spans="1:8" x14ac:dyDescent="0.25">
      <c r="A1725">
        <v>3438</v>
      </c>
      <c r="B1725">
        <v>1</v>
      </c>
      <c r="C1725">
        <v>1</v>
      </c>
      <c r="D1725">
        <v>0</v>
      </c>
      <c r="E1725">
        <v>0</v>
      </c>
      <c r="F1725">
        <v>0</v>
      </c>
      <c r="G1725">
        <v>0</v>
      </c>
      <c r="H1725" s="2">
        <f>H1724+$H$2*(Filter_Test[[#This Row],[debug'[0']]]-H1724)</f>
        <v>0.16052918227229618</v>
      </c>
    </row>
    <row r="1726" spans="1:8" x14ac:dyDescent="0.25">
      <c r="A1726">
        <v>3440</v>
      </c>
      <c r="B1726">
        <v>0</v>
      </c>
      <c r="C1726">
        <v>1</v>
      </c>
      <c r="D1726">
        <v>0</v>
      </c>
      <c r="E1726">
        <v>0</v>
      </c>
      <c r="F1726">
        <v>0</v>
      </c>
      <c r="G1726">
        <v>0</v>
      </c>
      <c r="H1726" s="2">
        <f>H1725+$H$2*(Filter_Test[[#This Row],[debug'[0']]]-H1725)</f>
        <v>0.14539966328089352</v>
      </c>
    </row>
    <row r="1727" spans="1:8" x14ac:dyDescent="0.25">
      <c r="A1727">
        <v>3442</v>
      </c>
      <c r="B1727">
        <v>1</v>
      </c>
      <c r="C1727">
        <v>1</v>
      </c>
      <c r="D1727">
        <v>0</v>
      </c>
      <c r="E1727">
        <v>0</v>
      </c>
      <c r="F1727">
        <v>0</v>
      </c>
      <c r="G1727">
        <v>0</v>
      </c>
      <c r="H1727" s="2">
        <f>H1726+$H$2*(Filter_Test[[#This Row],[debug'[0']]]-H1726)</f>
        <v>0.22594384746865676</v>
      </c>
    </row>
    <row r="1728" spans="1:8" x14ac:dyDescent="0.25">
      <c r="A1728">
        <v>3444</v>
      </c>
      <c r="B1728">
        <v>1</v>
      </c>
      <c r="C1728">
        <v>1</v>
      </c>
      <c r="D1728">
        <v>0</v>
      </c>
      <c r="E1728">
        <v>0</v>
      </c>
      <c r="F1728">
        <v>0</v>
      </c>
      <c r="G1728">
        <v>0</v>
      </c>
      <c r="H1728" s="2">
        <f>H1727+$H$2*(Filter_Test[[#This Row],[debug'[0']]]-H1727)</f>
        <v>0.2988969211364102</v>
      </c>
    </row>
    <row r="1729" spans="1:8" x14ac:dyDescent="0.25">
      <c r="A1729">
        <v>3446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  <c r="H1729" s="2">
        <f>H1728+$H$2*(Filter_Test[[#This Row],[debug'[0']]]-H1728)</f>
        <v>0.2707265499877276</v>
      </c>
    </row>
    <row r="1730" spans="1:8" x14ac:dyDescent="0.25">
      <c r="A1730">
        <v>3448</v>
      </c>
      <c r="B1730">
        <v>1</v>
      </c>
      <c r="C1730">
        <v>0</v>
      </c>
      <c r="D1730">
        <v>0</v>
      </c>
      <c r="E1730">
        <v>0</v>
      </c>
      <c r="F1730">
        <v>0</v>
      </c>
      <c r="G1730">
        <v>0</v>
      </c>
      <c r="H1730" s="2">
        <f>H1729+$H$2*(Filter_Test[[#This Row],[debug'[0']]]-H1729)</f>
        <v>0.33945895337822674</v>
      </c>
    </row>
    <row r="1731" spans="1:8" x14ac:dyDescent="0.25">
      <c r="A1731">
        <v>3450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0</v>
      </c>
      <c r="H1731" s="2">
        <f>H1730+$H$2*(Filter_Test[[#This Row],[debug'[0']]]-H1730)</f>
        <v>0.30746570075437724</v>
      </c>
    </row>
    <row r="1732" spans="1:8" x14ac:dyDescent="0.25">
      <c r="A1732">
        <v>3452</v>
      </c>
      <c r="B1732">
        <v>1</v>
      </c>
      <c r="C1732">
        <v>0</v>
      </c>
      <c r="D1732">
        <v>0</v>
      </c>
      <c r="E1732">
        <v>0</v>
      </c>
      <c r="F1732">
        <v>0</v>
      </c>
      <c r="G1732">
        <v>0</v>
      </c>
      <c r="H1732" s="2">
        <f>H1731+$H$2*(Filter_Test[[#This Row],[debug'[0']]]-H1731)</f>
        <v>0.37273552076044736</v>
      </c>
    </row>
    <row r="1733" spans="1:8" x14ac:dyDescent="0.25">
      <c r="A1733">
        <v>3454</v>
      </c>
      <c r="B1733">
        <v>0</v>
      </c>
      <c r="C1733">
        <v>-1</v>
      </c>
      <c r="D1733">
        <v>0</v>
      </c>
      <c r="E1733">
        <v>0</v>
      </c>
      <c r="F1733">
        <v>0</v>
      </c>
      <c r="G1733">
        <v>0</v>
      </c>
      <c r="H1733" s="2">
        <f>H1732+$H$2*(Filter_Test[[#This Row],[debug'[0']]]-H1732)</f>
        <v>0.33760602554785774</v>
      </c>
    </row>
    <row r="1734" spans="1:8" x14ac:dyDescent="0.25">
      <c r="A1734">
        <v>3456</v>
      </c>
      <c r="B1734">
        <v>0</v>
      </c>
      <c r="C1734">
        <v>0</v>
      </c>
      <c r="D1734">
        <v>0</v>
      </c>
      <c r="E1734">
        <v>0</v>
      </c>
      <c r="F1734">
        <v>0</v>
      </c>
      <c r="G1734">
        <v>0</v>
      </c>
      <c r="H1734" s="2">
        <f>H1733+$H$2*(Filter_Test[[#This Row],[debug'[0']]]-H1733)</f>
        <v>0.3057874072577938</v>
      </c>
    </row>
    <row r="1735" spans="1:8" x14ac:dyDescent="0.25">
      <c r="A1735">
        <v>3458</v>
      </c>
      <c r="B1735">
        <v>2</v>
      </c>
      <c r="C1735">
        <v>-2</v>
      </c>
      <c r="D1735">
        <v>0</v>
      </c>
      <c r="E1735">
        <v>0</v>
      </c>
      <c r="F1735">
        <v>0</v>
      </c>
      <c r="G1735">
        <v>0</v>
      </c>
      <c r="H1735" s="2">
        <f>H1734+$H$2*(Filter_Test[[#This Row],[debug'[0']]]-H1734)</f>
        <v>0.46546318230714073</v>
      </c>
    </row>
    <row r="1736" spans="1:8" x14ac:dyDescent="0.25">
      <c r="A1736">
        <v>3460</v>
      </c>
      <c r="B1736">
        <v>0</v>
      </c>
      <c r="C1736">
        <v>-1</v>
      </c>
      <c r="D1736">
        <v>0</v>
      </c>
      <c r="E1736">
        <v>0</v>
      </c>
      <c r="F1736">
        <v>0</v>
      </c>
      <c r="G1736">
        <v>0</v>
      </c>
      <c r="H1736" s="2">
        <f>H1735+$H$2*(Filter_Test[[#This Row],[debug'[0']]]-H1735)</f>
        <v>0.42159431088556154</v>
      </c>
    </row>
    <row r="1737" spans="1:8" x14ac:dyDescent="0.25">
      <c r="A1737">
        <v>3462</v>
      </c>
      <c r="B1737">
        <v>1</v>
      </c>
      <c r="C1737">
        <v>-1</v>
      </c>
      <c r="D1737">
        <v>0</v>
      </c>
      <c r="E1737">
        <v>0</v>
      </c>
      <c r="F1737">
        <v>0</v>
      </c>
      <c r="G1737">
        <v>0</v>
      </c>
      <c r="H1737" s="2">
        <f>H1736+$H$2*(Filter_Test[[#This Row],[debug'[0']]]-H1736)</f>
        <v>0.47610776279705536</v>
      </c>
    </row>
    <row r="1738" spans="1:8" x14ac:dyDescent="0.25">
      <c r="A1738">
        <v>3464</v>
      </c>
      <c r="B1738">
        <v>1</v>
      </c>
      <c r="C1738">
        <v>0</v>
      </c>
      <c r="D1738">
        <v>0</v>
      </c>
      <c r="E1738">
        <v>0</v>
      </c>
      <c r="F1738">
        <v>0</v>
      </c>
      <c r="G1738">
        <v>0</v>
      </c>
      <c r="H1738" s="2">
        <f>H1737+$H$2*(Filter_Test[[#This Row],[debug'[0']]]-H1737)</f>
        <v>0.52548344290714011</v>
      </c>
    </row>
    <row r="1739" spans="1:8" x14ac:dyDescent="0.25">
      <c r="A1739">
        <v>3466</v>
      </c>
      <c r="B1739">
        <v>-1</v>
      </c>
      <c r="C1739">
        <v>0</v>
      </c>
      <c r="D1739">
        <v>0</v>
      </c>
      <c r="E1739">
        <v>0</v>
      </c>
      <c r="F1739">
        <v>0</v>
      </c>
      <c r="G1739">
        <v>0</v>
      </c>
      <c r="H1739" s="2">
        <f>H1738+$H$2*(Filter_Test[[#This Row],[debug'[0']]]-H1738)</f>
        <v>0.38171001558484202</v>
      </c>
    </row>
    <row r="1740" spans="1:8" x14ac:dyDescent="0.25">
      <c r="A1740">
        <v>3468</v>
      </c>
      <c r="B1740">
        <v>1</v>
      </c>
      <c r="C1740">
        <v>0</v>
      </c>
      <c r="D1740">
        <v>0</v>
      </c>
      <c r="E1740">
        <v>0</v>
      </c>
      <c r="F1740">
        <v>0</v>
      </c>
      <c r="G1740">
        <v>0</v>
      </c>
      <c r="H1740" s="2">
        <f>H1739+$H$2*(Filter_Test[[#This Row],[debug'[0']]]-H1739)</f>
        <v>0.43998247376964628</v>
      </c>
    </row>
    <row r="1741" spans="1:8" x14ac:dyDescent="0.25">
      <c r="A1741">
        <v>3470</v>
      </c>
      <c r="B1741">
        <v>-2</v>
      </c>
      <c r="C1741">
        <v>1</v>
      </c>
      <c r="D1741">
        <v>0</v>
      </c>
      <c r="E1741">
        <v>0</v>
      </c>
      <c r="F1741">
        <v>0</v>
      </c>
      <c r="G1741">
        <v>0</v>
      </c>
      <c r="H1741" s="2">
        <f>H1740+$H$2*(Filter_Test[[#This Row],[debug'[0']]]-H1740)</f>
        <v>0.21001954333516917</v>
      </c>
    </row>
    <row r="1742" spans="1:8" x14ac:dyDescent="0.25">
      <c r="A1742">
        <v>3472</v>
      </c>
      <c r="B1742">
        <v>-1</v>
      </c>
      <c r="C1742">
        <v>0</v>
      </c>
      <c r="D1742">
        <v>0</v>
      </c>
      <c r="E1742">
        <v>0</v>
      </c>
      <c r="F1742">
        <v>0</v>
      </c>
      <c r="G1742">
        <v>0</v>
      </c>
      <c r="H1742" s="2">
        <f>H1741+$H$2*(Filter_Test[[#This Row],[debug'[0']]]-H1741)</f>
        <v>9.597788809391386E-2</v>
      </c>
    </row>
    <row r="1743" spans="1:8" x14ac:dyDescent="0.25">
      <c r="A1743">
        <v>3474</v>
      </c>
      <c r="B1743">
        <v>-1</v>
      </c>
      <c r="C1743">
        <v>1</v>
      </c>
      <c r="D1743">
        <v>0</v>
      </c>
      <c r="E1743">
        <v>0</v>
      </c>
      <c r="F1743">
        <v>0</v>
      </c>
      <c r="G1743">
        <v>0</v>
      </c>
      <c r="H1743" s="2">
        <f>H1742+$H$2*(Filter_Test[[#This Row],[debug'[0']]]-H1742)</f>
        <v>-7.3155943580670291E-3</v>
      </c>
    </row>
    <row r="1744" spans="1:8" x14ac:dyDescent="0.25">
      <c r="A1744">
        <v>3476</v>
      </c>
      <c r="B1744">
        <v>-1</v>
      </c>
      <c r="C1744">
        <v>0</v>
      </c>
      <c r="D1744">
        <v>0</v>
      </c>
      <c r="E1744">
        <v>0</v>
      </c>
      <c r="F1744">
        <v>0</v>
      </c>
      <c r="G1744">
        <v>0</v>
      </c>
      <c r="H1744" s="2">
        <f>H1743+$H$2*(Filter_Test[[#This Row],[debug'[0']]]-H1743)</f>
        <v>-0.10087389544100242</v>
      </c>
    </row>
    <row r="1745" spans="1:8" x14ac:dyDescent="0.25">
      <c r="A1745">
        <v>3478</v>
      </c>
      <c r="B1745">
        <v>1</v>
      </c>
      <c r="C1745">
        <v>0</v>
      </c>
      <c r="D1745">
        <v>0</v>
      </c>
      <c r="E1745">
        <v>0</v>
      </c>
      <c r="F1745">
        <v>0</v>
      </c>
      <c r="G1745">
        <v>0</v>
      </c>
      <c r="H1745" s="2">
        <f>H1744+$H$2*(Filter_Test[[#This Row],[debug'[0']]]-H1744)</f>
        <v>2.8810248323845183E-3</v>
      </c>
    </row>
    <row r="1746" spans="1:8" x14ac:dyDescent="0.25">
      <c r="A1746">
        <v>3480</v>
      </c>
      <c r="B1746">
        <v>-1</v>
      </c>
      <c r="C1746">
        <v>0</v>
      </c>
      <c r="D1746">
        <v>0</v>
      </c>
      <c r="E1746">
        <v>0</v>
      </c>
      <c r="F1746">
        <v>0</v>
      </c>
      <c r="G1746">
        <v>0</v>
      </c>
      <c r="H1746" s="2">
        <f>H1745+$H$2*(Filter_Test[[#This Row],[debug'[0']]]-H1745)</f>
        <v>-9.1638284968756131E-2</v>
      </c>
    </row>
    <row r="1747" spans="1:8" x14ac:dyDescent="0.25">
      <c r="A1747">
        <v>3482</v>
      </c>
      <c r="B1747">
        <v>-1</v>
      </c>
      <c r="C1747">
        <v>-1</v>
      </c>
      <c r="D1747">
        <v>0</v>
      </c>
      <c r="E1747">
        <v>0</v>
      </c>
      <c r="F1747">
        <v>0</v>
      </c>
      <c r="G1747">
        <v>0</v>
      </c>
      <c r="H1747" s="2">
        <f>H1746+$H$2*(Filter_Test[[#This Row],[debug'[0']]]-H1746)</f>
        <v>-0.17724935969108757</v>
      </c>
    </row>
    <row r="1748" spans="1:8" x14ac:dyDescent="0.25">
      <c r="A1748">
        <v>3484</v>
      </c>
      <c r="B1748">
        <v>1</v>
      </c>
      <c r="C1748">
        <v>-1</v>
      </c>
      <c r="D1748">
        <v>0</v>
      </c>
      <c r="E1748">
        <v>0</v>
      </c>
      <c r="F1748">
        <v>0</v>
      </c>
      <c r="G1748">
        <v>0</v>
      </c>
      <c r="H1748" s="2">
        <f>H1747+$H$2*(Filter_Test[[#This Row],[debug'[0']]]-H1747)</f>
        <v>-6.6296221495623323E-2</v>
      </c>
    </row>
    <row r="1749" spans="1:8" x14ac:dyDescent="0.25">
      <c r="A1749">
        <v>3486</v>
      </c>
      <c r="B1749">
        <v>1</v>
      </c>
      <c r="C1749">
        <v>-2</v>
      </c>
      <c r="D1749">
        <v>0</v>
      </c>
      <c r="E1749">
        <v>0</v>
      </c>
      <c r="F1749">
        <v>0</v>
      </c>
      <c r="G1749">
        <v>0</v>
      </c>
      <c r="H1749" s="2">
        <f>H1748+$H$2*(Filter_Test[[#This Row],[debug'[0']]]-H1748)</f>
        <v>3.4199829784412827E-2</v>
      </c>
    </row>
    <row r="1750" spans="1:8" x14ac:dyDescent="0.25">
      <c r="A1750">
        <v>3488</v>
      </c>
      <c r="B1750">
        <v>1</v>
      </c>
      <c r="C1750">
        <v>-1</v>
      </c>
      <c r="D1750">
        <v>1</v>
      </c>
      <c r="E1750">
        <v>0</v>
      </c>
      <c r="F1750">
        <v>0</v>
      </c>
      <c r="G1750">
        <v>0</v>
      </c>
      <c r="H1750" s="2">
        <f>H1749+$H$2*(Filter_Test[[#This Row],[debug'[0']]]-H1749)</f>
        <v>0.12522435137196464</v>
      </c>
    </row>
    <row r="1751" spans="1:8" x14ac:dyDescent="0.25">
      <c r="A1751">
        <v>3490</v>
      </c>
      <c r="B1751">
        <v>1</v>
      </c>
      <c r="C1751">
        <v>-2</v>
      </c>
      <c r="D1751">
        <v>1</v>
      </c>
      <c r="E1751">
        <v>0</v>
      </c>
      <c r="F1751">
        <v>0</v>
      </c>
      <c r="G1751">
        <v>0</v>
      </c>
      <c r="H1751" s="2">
        <f>H1750+$H$2*(Filter_Test[[#This Row],[debug'[0']]]-H1750)</f>
        <v>0.20767001391003709</v>
      </c>
    </row>
    <row r="1752" spans="1:8" x14ac:dyDescent="0.25">
      <c r="A1752">
        <v>3492</v>
      </c>
      <c r="B1752">
        <v>2</v>
      </c>
      <c r="C1752">
        <v>-1</v>
      </c>
      <c r="D1752">
        <v>1</v>
      </c>
      <c r="E1752">
        <v>0</v>
      </c>
      <c r="F1752">
        <v>0</v>
      </c>
      <c r="G1752">
        <v>0</v>
      </c>
      <c r="H1752" s="2">
        <f>H1751+$H$2*(Filter_Test[[#This Row],[debug'[0']]]-H1751)</f>
        <v>0.37659313542330475</v>
      </c>
    </row>
    <row r="1753" spans="1:8" x14ac:dyDescent="0.25">
      <c r="A1753">
        <v>3494</v>
      </c>
      <c r="B1753">
        <v>-1</v>
      </c>
      <c r="C1753">
        <v>0</v>
      </c>
      <c r="D1753">
        <v>0</v>
      </c>
      <c r="E1753">
        <v>0</v>
      </c>
      <c r="F1753">
        <v>0</v>
      </c>
      <c r="G1753">
        <v>0</v>
      </c>
      <c r="H1753" s="2">
        <f>H1752+$H$2*(Filter_Test[[#This Row],[debug'[0']]]-H1752)</f>
        <v>0.24685228898646494</v>
      </c>
    </row>
    <row r="1754" spans="1:8" x14ac:dyDescent="0.25">
      <c r="A1754">
        <v>3496</v>
      </c>
      <c r="B1754">
        <v>2</v>
      </c>
      <c r="C1754">
        <v>-1</v>
      </c>
      <c r="D1754">
        <v>0</v>
      </c>
      <c r="E1754">
        <v>0</v>
      </c>
      <c r="F1754">
        <v>0</v>
      </c>
      <c r="G1754">
        <v>0</v>
      </c>
      <c r="H1754" s="2">
        <f>H1753+$H$2*(Filter_Test[[#This Row],[debug'[0']]]-H1753)</f>
        <v>0.41208256807380139</v>
      </c>
    </row>
    <row r="1755" spans="1:8" x14ac:dyDescent="0.25">
      <c r="A1755">
        <v>3498</v>
      </c>
      <c r="B1755">
        <v>-1</v>
      </c>
      <c r="C1755">
        <v>1</v>
      </c>
      <c r="D1755">
        <v>0</v>
      </c>
      <c r="E1755">
        <v>0</v>
      </c>
      <c r="F1755">
        <v>0</v>
      </c>
      <c r="G1755">
        <v>0</v>
      </c>
      <c r="H1755" s="2">
        <f>H1754+$H$2*(Filter_Test[[#This Row],[debug'[0']]]-H1754)</f>
        <v>0.27899692141011551</v>
      </c>
    </row>
    <row r="1756" spans="1:8" x14ac:dyDescent="0.25">
      <c r="A1756">
        <v>3500</v>
      </c>
      <c r="B1756">
        <v>0</v>
      </c>
      <c r="C1756">
        <v>0</v>
      </c>
      <c r="D1756">
        <v>0</v>
      </c>
      <c r="E1756">
        <v>0</v>
      </c>
      <c r="F1756">
        <v>0</v>
      </c>
      <c r="G1756">
        <v>0</v>
      </c>
      <c r="H1756" s="2">
        <f>H1755+$H$2*(Filter_Test[[#This Row],[debug'[0']]]-H1755)</f>
        <v>0.25270208104982989</v>
      </c>
    </row>
    <row r="1757" spans="1:8" x14ac:dyDescent="0.25">
      <c r="A1757">
        <v>3502</v>
      </c>
      <c r="B1757">
        <v>0</v>
      </c>
      <c r="C1757">
        <v>1</v>
      </c>
      <c r="D1757">
        <v>0</v>
      </c>
      <c r="E1757">
        <v>0</v>
      </c>
      <c r="F1757">
        <v>0</v>
      </c>
      <c r="G1757">
        <v>0</v>
      </c>
      <c r="H1757" s="2">
        <f>H1756+$H$2*(Filter_Test[[#This Row],[debug'[0']]]-H1756)</f>
        <v>0.22888547100863996</v>
      </c>
    </row>
    <row r="1758" spans="1:8" x14ac:dyDescent="0.25">
      <c r="A1758">
        <v>3504</v>
      </c>
      <c r="B1758">
        <v>-2</v>
      </c>
      <c r="C1758">
        <v>1</v>
      </c>
      <c r="D1758">
        <v>0</v>
      </c>
      <c r="E1758">
        <v>0</v>
      </c>
      <c r="F1758">
        <v>0</v>
      </c>
      <c r="G1758">
        <v>0</v>
      </c>
      <c r="H1758" s="2">
        <f>H1757+$H$2*(Filter_Test[[#This Row],[debug'[0']]]-H1757)</f>
        <v>1.8817964366226875E-2</v>
      </c>
    </row>
    <row r="1759" spans="1:8" x14ac:dyDescent="0.25">
      <c r="A1759">
        <v>3506</v>
      </c>
      <c r="B1759">
        <v>1</v>
      </c>
      <c r="C1759">
        <v>1</v>
      </c>
      <c r="D1759">
        <v>0</v>
      </c>
      <c r="E1759">
        <v>0</v>
      </c>
      <c r="F1759">
        <v>0</v>
      </c>
      <c r="G1759">
        <v>0</v>
      </c>
      <c r="H1759" s="2">
        <f>H1758+$H$2*(Filter_Test[[#This Row],[debug'[0']]]-H1758)</f>
        <v>0.11129219261566708</v>
      </c>
    </row>
    <row r="1760" spans="1:8" x14ac:dyDescent="0.25">
      <c r="A1760">
        <v>3508</v>
      </c>
      <c r="B1760">
        <v>-2</v>
      </c>
      <c r="C1760">
        <v>1</v>
      </c>
      <c r="D1760">
        <v>0</v>
      </c>
      <c r="E1760">
        <v>0</v>
      </c>
      <c r="F1760">
        <v>0</v>
      </c>
      <c r="G1760">
        <v>0</v>
      </c>
      <c r="H1760" s="2">
        <f>H1759+$H$2*(Filter_Test[[#This Row],[debug'[0']]]-H1759)</f>
        <v>-8.769240864141889E-2</v>
      </c>
    </row>
    <row r="1761" spans="1:8" x14ac:dyDescent="0.25">
      <c r="A1761">
        <v>3510</v>
      </c>
      <c r="B1761">
        <v>1</v>
      </c>
      <c r="C1761">
        <v>0</v>
      </c>
      <c r="D1761">
        <v>0</v>
      </c>
      <c r="E1761">
        <v>0</v>
      </c>
      <c r="F1761">
        <v>0</v>
      </c>
      <c r="G1761">
        <v>0</v>
      </c>
      <c r="H1761" s="2">
        <f>H1760+$H$2*(Filter_Test[[#This Row],[debug'[0']]]-H1760)</f>
        <v>1.4820185769179164E-2</v>
      </c>
    </row>
    <row r="1762" spans="1:8" x14ac:dyDescent="0.25">
      <c r="A1762">
        <v>3512</v>
      </c>
      <c r="B1762">
        <v>0</v>
      </c>
      <c r="C1762">
        <v>1</v>
      </c>
      <c r="D1762">
        <v>0</v>
      </c>
      <c r="E1762">
        <v>0</v>
      </c>
      <c r="F1762">
        <v>0</v>
      </c>
      <c r="G1762">
        <v>0</v>
      </c>
      <c r="H1762" s="2">
        <f>H1761+$H$2*(Filter_Test[[#This Row],[debug'[0']]]-H1761)</f>
        <v>1.3423416167060487E-2</v>
      </c>
    </row>
    <row r="1763" spans="1:8" x14ac:dyDescent="0.25">
      <c r="A1763">
        <v>3514</v>
      </c>
      <c r="B1763">
        <v>0</v>
      </c>
      <c r="C1763">
        <v>0</v>
      </c>
      <c r="D1763">
        <v>0</v>
      </c>
      <c r="E1763">
        <v>0</v>
      </c>
      <c r="F1763">
        <v>0</v>
      </c>
      <c r="G1763">
        <v>0</v>
      </c>
      <c r="H1763" s="2">
        <f>H1762+$H$2*(Filter_Test[[#This Row],[debug'[0']]]-H1762)</f>
        <v>1.2158288998565017E-2</v>
      </c>
    </row>
    <row r="1764" spans="1:8" x14ac:dyDescent="0.25">
      <c r="A1764">
        <v>3516</v>
      </c>
      <c r="B1764">
        <v>-1</v>
      </c>
      <c r="C1764">
        <v>0</v>
      </c>
      <c r="D1764">
        <v>0</v>
      </c>
      <c r="E1764">
        <v>0</v>
      </c>
      <c r="F1764">
        <v>0</v>
      </c>
      <c r="G1764">
        <v>0</v>
      </c>
      <c r="H1764" s="2">
        <f>H1763+$H$2*(Filter_Test[[#This Row],[debug'[0']]]-H1763)</f>
        <v>-8.3235382351072182E-2</v>
      </c>
    </row>
    <row r="1765" spans="1:8" x14ac:dyDescent="0.25">
      <c r="A1765">
        <v>3518</v>
      </c>
      <c r="B1765">
        <v>0</v>
      </c>
      <c r="C1765">
        <v>-1</v>
      </c>
      <c r="D1765">
        <v>1</v>
      </c>
      <c r="E1765">
        <v>0</v>
      </c>
      <c r="F1765">
        <v>0</v>
      </c>
      <c r="G1765">
        <v>0</v>
      </c>
      <c r="H1765" s="2">
        <f>H1764+$H$2*(Filter_Test[[#This Row],[debug'[0']]]-H1764)</f>
        <v>-7.5390632379686212E-2</v>
      </c>
    </row>
    <row r="1766" spans="1:8" x14ac:dyDescent="0.25">
      <c r="A1766">
        <v>3520</v>
      </c>
      <c r="B1766">
        <v>0</v>
      </c>
      <c r="C1766">
        <v>-1</v>
      </c>
      <c r="D1766">
        <v>1</v>
      </c>
      <c r="E1766">
        <v>0</v>
      </c>
      <c r="F1766">
        <v>0</v>
      </c>
      <c r="G1766">
        <v>0</v>
      </c>
      <c r="H1766" s="2">
        <f>H1765+$H$2*(Filter_Test[[#This Row],[debug'[0']]]-H1765)</f>
        <v>-6.8285232674680882E-2</v>
      </c>
    </row>
    <row r="1767" spans="1:8" x14ac:dyDescent="0.25">
      <c r="A1767">
        <v>3522</v>
      </c>
      <c r="B1767">
        <v>-1</v>
      </c>
      <c r="C1767">
        <v>-1</v>
      </c>
      <c r="D1767">
        <v>1</v>
      </c>
      <c r="E1767">
        <v>0</v>
      </c>
      <c r="F1767">
        <v>0</v>
      </c>
      <c r="G1767">
        <v>0</v>
      </c>
      <c r="H1767" s="2">
        <f>H1766+$H$2*(Filter_Test[[#This Row],[debug'[0']]]-H1766)</f>
        <v>-0.15609728072279125</v>
      </c>
    </row>
    <row r="1768" spans="1:8" x14ac:dyDescent="0.25">
      <c r="A1768">
        <v>3524</v>
      </c>
      <c r="B1768">
        <v>2</v>
      </c>
      <c r="C1768">
        <v>-2</v>
      </c>
      <c r="D1768">
        <v>1</v>
      </c>
      <c r="E1768">
        <v>0</v>
      </c>
      <c r="F1768">
        <v>0</v>
      </c>
      <c r="G1768">
        <v>0</v>
      </c>
      <c r="H1768" s="2">
        <f>H1767+$H$2*(Filter_Test[[#This Row],[debug'[0']]]-H1767)</f>
        <v>4.7110100603518251E-2</v>
      </c>
    </row>
    <row r="1769" spans="1:8" x14ac:dyDescent="0.25">
      <c r="A1769">
        <v>3526</v>
      </c>
      <c r="B1769">
        <v>0</v>
      </c>
      <c r="C1769">
        <v>-1</v>
      </c>
      <c r="D1769">
        <v>1</v>
      </c>
      <c r="E1769">
        <v>0</v>
      </c>
      <c r="F1769">
        <v>0</v>
      </c>
      <c r="G1769">
        <v>0</v>
      </c>
      <c r="H1769" s="2">
        <f>H1768+$H$2*(Filter_Test[[#This Row],[debug'[0']]]-H1768)</f>
        <v>4.267007822454158E-2</v>
      </c>
    </row>
    <row r="1770" spans="1:8" x14ac:dyDescent="0.25">
      <c r="A1770">
        <v>3528</v>
      </c>
      <c r="B1770">
        <v>2</v>
      </c>
      <c r="C1770">
        <v>-1</v>
      </c>
      <c r="D1770">
        <v>0</v>
      </c>
      <c r="E1770">
        <v>0</v>
      </c>
      <c r="F1770">
        <v>0</v>
      </c>
      <c r="G1770">
        <v>0</v>
      </c>
      <c r="H1770" s="2">
        <f>H1769+$H$2*(Filter_Test[[#This Row],[debug'[0']]]-H1769)</f>
        <v>0.22714407731157951</v>
      </c>
    </row>
    <row r="1771" spans="1:8" x14ac:dyDescent="0.25">
      <c r="A1771">
        <v>3530</v>
      </c>
      <c r="B1771">
        <v>-2</v>
      </c>
      <c r="C1771">
        <v>0</v>
      </c>
      <c r="D1771">
        <v>0</v>
      </c>
      <c r="E1771">
        <v>0</v>
      </c>
      <c r="F1771">
        <v>0</v>
      </c>
      <c r="G1771">
        <v>0</v>
      </c>
      <c r="H1771" s="2">
        <f>H1770+$H$2*(Filter_Test[[#This Row],[debug'[0']]]-H1770)</f>
        <v>1.724069315853724E-2</v>
      </c>
    </row>
    <row r="1772" spans="1:8" x14ac:dyDescent="0.25">
      <c r="A1772">
        <v>3532</v>
      </c>
      <c r="B1772">
        <v>-2</v>
      </c>
      <c r="C1772">
        <v>1</v>
      </c>
      <c r="D1772">
        <v>0</v>
      </c>
      <c r="E1772">
        <v>0</v>
      </c>
      <c r="F1772">
        <v>0</v>
      </c>
      <c r="G1772">
        <v>0</v>
      </c>
      <c r="H1772" s="2">
        <f>H1771+$H$2*(Filter_Test[[#This Row],[debug'[0']]]-H1771)</f>
        <v>-0.17287976310594005</v>
      </c>
    </row>
    <row r="1773" spans="1:8" x14ac:dyDescent="0.25">
      <c r="A1773">
        <v>3534</v>
      </c>
      <c r="B1773">
        <v>-1</v>
      </c>
      <c r="C1773">
        <v>0</v>
      </c>
      <c r="D1773">
        <v>0</v>
      </c>
      <c r="E1773">
        <v>0</v>
      </c>
      <c r="F1773">
        <v>0</v>
      </c>
      <c r="G1773">
        <v>0</v>
      </c>
      <c r="H1773" s="2">
        <f>H1772+$H$2*(Filter_Test[[#This Row],[debug'[0']]]-H1772)</f>
        <v>-0.25083400890179491</v>
      </c>
    </row>
    <row r="1774" spans="1:8" x14ac:dyDescent="0.25">
      <c r="A1774">
        <v>3536</v>
      </c>
      <c r="B1774">
        <v>1</v>
      </c>
      <c r="C1774">
        <v>1</v>
      </c>
      <c r="D1774">
        <v>0</v>
      </c>
      <c r="E1774">
        <v>0</v>
      </c>
      <c r="F1774">
        <v>0</v>
      </c>
      <c r="G1774">
        <v>0</v>
      </c>
      <c r="H1774" s="2">
        <f>H1773+$H$2*(Filter_Test[[#This Row],[debug'[0']]]-H1773)</f>
        <v>-0.13294568090501047</v>
      </c>
    </row>
    <row r="1775" spans="1:8" x14ac:dyDescent="0.25">
      <c r="A1775">
        <v>3538</v>
      </c>
      <c r="B1775">
        <v>-1</v>
      </c>
      <c r="C1775">
        <v>1</v>
      </c>
      <c r="D1775">
        <v>0</v>
      </c>
      <c r="E1775">
        <v>0</v>
      </c>
      <c r="F1775">
        <v>0</v>
      </c>
      <c r="G1775">
        <v>0</v>
      </c>
      <c r="H1775" s="2">
        <f>H1774+$H$2*(Filter_Test[[#This Row],[debug'[0']]]-H1774)</f>
        <v>-0.21466362527897404</v>
      </c>
    </row>
    <row r="1776" spans="1:8" x14ac:dyDescent="0.25">
      <c r="A1776">
        <v>3540</v>
      </c>
      <c r="B1776">
        <v>1</v>
      </c>
      <c r="C1776">
        <v>0</v>
      </c>
      <c r="D1776">
        <v>0</v>
      </c>
      <c r="E1776">
        <v>0</v>
      </c>
      <c r="F1776">
        <v>0</v>
      </c>
      <c r="G1776">
        <v>0</v>
      </c>
      <c r="H1776" s="2">
        <f>H1775+$H$2*(Filter_Test[[#This Row],[debug'[0']]]-H1775)</f>
        <v>-0.10018427562619894</v>
      </c>
    </row>
    <row r="1777" spans="1:8" x14ac:dyDescent="0.25">
      <c r="A1777">
        <v>3542</v>
      </c>
      <c r="B1777">
        <v>-2</v>
      </c>
      <c r="C1777">
        <v>1</v>
      </c>
      <c r="D1777">
        <v>0</v>
      </c>
      <c r="E1777">
        <v>0</v>
      </c>
      <c r="F1777">
        <v>0</v>
      </c>
      <c r="G1777">
        <v>0</v>
      </c>
      <c r="H1777" s="2">
        <f>H1776+$H$2*(Filter_Test[[#This Row],[debug'[0']]]-H1776)</f>
        <v>-0.27923768931221205</v>
      </c>
    </row>
    <row r="1778" spans="1:8" x14ac:dyDescent="0.25">
      <c r="A1778">
        <v>3544</v>
      </c>
      <c r="B1778">
        <v>1</v>
      </c>
      <c r="C1778">
        <v>0</v>
      </c>
      <c r="D1778">
        <v>0</v>
      </c>
      <c r="E1778">
        <v>0</v>
      </c>
      <c r="F1778">
        <v>0</v>
      </c>
      <c r="G1778">
        <v>0</v>
      </c>
      <c r="H1778" s="2">
        <f>H1777+$H$2*(Filter_Test[[#This Row],[debug'[0']]]-H1777)</f>
        <v>-0.15867237750405924</v>
      </c>
    </row>
    <row r="1779" spans="1:8" x14ac:dyDescent="0.25">
      <c r="A1779">
        <v>3546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 s="2">
        <f>H1778+$H$2*(Filter_Test[[#This Row],[debug'[0']]]-H1778)</f>
        <v>-0.14371785823922789</v>
      </c>
    </row>
    <row r="1780" spans="1:8" x14ac:dyDescent="0.25">
      <c r="A1780">
        <v>3548</v>
      </c>
      <c r="B1780">
        <v>-1</v>
      </c>
      <c r="C1780">
        <v>0</v>
      </c>
      <c r="D1780">
        <v>0</v>
      </c>
      <c r="E1780">
        <v>0</v>
      </c>
      <c r="F1780">
        <v>0</v>
      </c>
      <c r="G1780">
        <v>0</v>
      </c>
      <c r="H1780" s="2">
        <f>H1779+$H$2*(Filter_Test[[#This Row],[debug'[0']]]-H1779)</f>
        <v>-0.22442054881790113</v>
      </c>
    </row>
    <row r="1781" spans="1:8" x14ac:dyDescent="0.25">
      <c r="A1781">
        <v>3550</v>
      </c>
      <c r="B1781">
        <v>2</v>
      </c>
      <c r="C1781">
        <v>-1</v>
      </c>
      <c r="D1781">
        <v>1</v>
      </c>
      <c r="E1781">
        <v>0</v>
      </c>
      <c r="F1781">
        <v>0</v>
      </c>
      <c r="G1781">
        <v>0</v>
      </c>
      <c r="H1781" s="2">
        <f>H1780+$H$2*(Filter_Test[[#This Row],[debug'[0']]]-H1780)</f>
        <v>-1.4773851178086328E-2</v>
      </c>
    </row>
    <row r="1782" spans="1:8" x14ac:dyDescent="0.25">
      <c r="A1782">
        <v>3552</v>
      </c>
      <c r="B1782">
        <v>-1</v>
      </c>
      <c r="C1782">
        <v>0</v>
      </c>
      <c r="D1782">
        <v>0</v>
      </c>
      <c r="E1782">
        <v>0</v>
      </c>
      <c r="F1782">
        <v>0</v>
      </c>
      <c r="G1782">
        <v>0</v>
      </c>
      <c r="H1782" s="2">
        <f>H1781+$H$2*(Filter_Test[[#This Row],[debug'[0']]]-H1781)</f>
        <v>-0.10762922811599096</v>
      </c>
    </row>
    <row r="1783" spans="1:8" x14ac:dyDescent="0.25">
      <c r="A1783">
        <v>3554</v>
      </c>
      <c r="B1783">
        <v>2</v>
      </c>
      <c r="C1783">
        <v>-1</v>
      </c>
      <c r="D1783">
        <v>0</v>
      </c>
      <c r="E1783">
        <v>0</v>
      </c>
      <c r="F1783">
        <v>0</v>
      </c>
      <c r="G1783">
        <v>0</v>
      </c>
      <c r="H1783" s="2">
        <f>H1782+$H$2*(Filter_Test[[#This Row],[debug'[0']]]-H1782)</f>
        <v>9.1010146870218744E-2</v>
      </c>
    </row>
    <row r="1784" spans="1:8" x14ac:dyDescent="0.25">
      <c r="A1784">
        <v>3556</v>
      </c>
      <c r="B1784">
        <v>0</v>
      </c>
      <c r="C1784">
        <v>-1</v>
      </c>
      <c r="D1784">
        <v>0</v>
      </c>
      <c r="E1784">
        <v>0</v>
      </c>
      <c r="F1784">
        <v>0</v>
      </c>
      <c r="G1784">
        <v>0</v>
      </c>
      <c r="H1784" s="2">
        <f>H1783+$H$2*(Filter_Test[[#This Row],[debug'[0']]]-H1783)</f>
        <v>8.2432642605930528E-2</v>
      </c>
    </row>
    <row r="1785" spans="1:8" x14ac:dyDescent="0.25">
      <c r="A1785">
        <v>3558</v>
      </c>
      <c r="B1785">
        <v>1</v>
      </c>
      <c r="C1785">
        <v>0</v>
      </c>
      <c r="D1785">
        <v>0</v>
      </c>
      <c r="E1785">
        <v>0</v>
      </c>
      <c r="F1785">
        <v>0</v>
      </c>
      <c r="G1785">
        <v>0</v>
      </c>
      <c r="H1785" s="2">
        <f>H1784+$H$2*(Filter_Test[[#This Row],[debug'[0']]]-H1784)</f>
        <v>0.16891132868082079</v>
      </c>
    </row>
    <row r="1786" spans="1:8" x14ac:dyDescent="0.25">
      <c r="A1786">
        <v>3560</v>
      </c>
      <c r="B1786">
        <v>1</v>
      </c>
      <c r="C1786">
        <v>-1</v>
      </c>
      <c r="D1786">
        <v>0</v>
      </c>
      <c r="E1786">
        <v>0</v>
      </c>
      <c r="F1786">
        <v>0</v>
      </c>
      <c r="G1786">
        <v>0</v>
      </c>
      <c r="H1786" s="2">
        <f>H1785+$H$2*(Filter_Test[[#This Row],[debug'[0']]]-H1785)</f>
        <v>0.24723959060976186</v>
      </c>
    </row>
    <row r="1787" spans="1:8" x14ac:dyDescent="0.25">
      <c r="A1787">
        <v>3562</v>
      </c>
      <c r="B1787">
        <v>-1</v>
      </c>
      <c r="C1787">
        <v>0</v>
      </c>
      <c r="D1787">
        <v>0</v>
      </c>
      <c r="E1787">
        <v>0</v>
      </c>
      <c r="F1787">
        <v>0</v>
      </c>
      <c r="G1787">
        <v>0</v>
      </c>
      <c r="H1787" s="2">
        <f>H1786+$H$2*(Filter_Test[[#This Row],[debug'[0']]]-H1786)</f>
        <v>0.12969002855598277</v>
      </c>
    </row>
    <row r="1788" spans="1:8" x14ac:dyDescent="0.25">
      <c r="A1788">
        <v>3564</v>
      </c>
      <c r="B1788">
        <v>-1</v>
      </c>
      <c r="C1788">
        <v>1</v>
      </c>
      <c r="D1788">
        <v>0</v>
      </c>
      <c r="E1788">
        <v>0</v>
      </c>
      <c r="F1788">
        <v>0</v>
      </c>
      <c r="G1788">
        <v>0</v>
      </c>
      <c r="H1788" s="2">
        <f>H1787+$H$2*(Filter_Test[[#This Row],[debug'[0']]]-H1787)</f>
        <v>2.32192517196292E-2</v>
      </c>
    </row>
    <row r="1789" spans="1:8" x14ac:dyDescent="0.25">
      <c r="A1789">
        <v>3566</v>
      </c>
      <c r="B1789">
        <v>1</v>
      </c>
      <c r="C1789">
        <v>0</v>
      </c>
      <c r="D1789">
        <v>0</v>
      </c>
      <c r="E1789">
        <v>0</v>
      </c>
      <c r="F1789">
        <v>0</v>
      </c>
      <c r="G1789">
        <v>0</v>
      </c>
      <c r="H1789" s="2">
        <f>H1788+$H$2*(Filter_Test[[#This Row],[debug'[0']]]-H1788)</f>
        <v>0.11527866840859581</v>
      </c>
    </row>
    <row r="1790" spans="1:8" x14ac:dyDescent="0.25">
      <c r="A1790">
        <v>3568</v>
      </c>
      <c r="B1790">
        <v>0</v>
      </c>
      <c r="C1790">
        <v>0</v>
      </c>
      <c r="D1790">
        <v>0</v>
      </c>
      <c r="E1790">
        <v>0</v>
      </c>
      <c r="F1790">
        <v>0</v>
      </c>
      <c r="G1790">
        <v>0</v>
      </c>
      <c r="H1790" s="2">
        <f>H1789+$H$2*(Filter_Test[[#This Row],[debug'[0']]]-H1789)</f>
        <v>0.10441390987495405</v>
      </c>
    </row>
    <row r="1791" spans="1:8" x14ac:dyDescent="0.25">
      <c r="A1791">
        <v>3570</v>
      </c>
      <c r="B1791">
        <v>1</v>
      </c>
      <c r="C1791">
        <v>1</v>
      </c>
      <c r="D1791">
        <v>0</v>
      </c>
      <c r="E1791">
        <v>0</v>
      </c>
      <c r="F1791">
        <v>0</v>
      </c>
      <c r="G1791">
        <v>0</v>
      </c>
      <c r="H1791" s="2">
        <f>H1790+$H$2*(Filter_Test[[#This Row],[debug'[0']]]-H1790)</f>
        <v>0.18882091031677556</v>
      </c>
    </row>
    <row r="1792" spans="1:8" x14ac:dyDescent="0.25">
      <c r="A1792">
        <v>3572</v>
      </c>
      <c r="B1792">
        <v>-1</v>
      </c>
      <c r="C1792">
        <v>1</v>
      </c>
      <c r="D1792">
        <v>0</v>
      </c>
      <c r="E1792">
        <v>0</v>
      </c>
      <c r="F1792">
        <v>0</v>
      </c>
      <c r="G1792">
        <v>0</v>
      </c>
      <c r="H1792" s="2">
        <f>H1791+$H$2*(Filter_Test[[#This Row],[debug'[0']]]-H1791)</f>
        <v>7.6777179168222201E-2</v>
      </c>
    </row>
    <row r="1793" spans="1:8" x14ac:dyDescent="0.25">
      <c r="A1793">
        <v>3574</v>
      </c>
      <c r="B1793">
        <v>0</v>
      </c>
      <c r="C1793">
        <v>1</v>
      </c>
      <c r="D1793">
        <v>0</v>
      </c>
      <c r="E1793">
        <v>0</v>
      </c>
      <c r="F1793">
        <v>0</v>
      </c>
      <c r="G1793">
        <v>0</v>
      </c>
      <c r="H1793" s="2">
        <f>H1792+$H$2*(Filter_Test[[#This Row],[debug'[0']]]-H1792)</f>
        <v>6.9541100507075182E-2</v>
      </c>
    </row>
    <row r="1794" spans="1:8" x14ac:dyDescent="0.25">
      <c r="A1794">
        <v>3576</v>
      </c>
      <c r="B1794">
        <v>-1</v>
      </c>
      <c r="C1794">
        <v>0</v>
      </c>
      <c r="D1794">
        <v>0</v>
      </c>
      <c r="E1794">
        <v>0</v>
      </c>
      <c r="F1794">
        <v>0</v>
      </c>
      <c r="G1794">
        <v>0</v>
      </c>
      <c r="H1794" s="2">
        <f>H1793+$H$2*(Filter_Test[[#This Row],[debug'[0']]]-H1793)</f>
        <v>-3.1260773414885909E-2</v>
      </c>
    </row>
    <row r="1795" spans="1:8" x14ac:dyDescent="0.25">
      <c r="A1795">
        <v>3578</v>
      </c>
      <c r="B1795">
        <v>0</v>
      </c>
      <c r="C1795">
        <v>1</v>
      </c>
      <c r="D1795">
        <v>0</v>
      </c>
      <c r="E1795">
        <v>0</v>
      </c>
      <c r="F1795">
        <v>0</v>
      </c>
      <c r="G1795">
        <v>0</v>
      </c>
      <c r="H1795" s="2">
        <f>H1794+$H$2*(Filter_Test[[#This Row],[debug'[0']]]-H1794)</f>
        <v>-2.8314514931713688E-2</v>
      </c>
    </row>
    <row r="1796" spans="1:8" x14ac:dyDescent="0.25">
      <c r="A1796">
        <v>3580</v>
      </c>
      <c r="B1796">
        <v>2</v>
      </c>
      <c r="C1796">
        <v>0</v>
      </c>
      <c r="D1796">
        <v>0</v>
      </c>
      <c r="E1796">
        <v>0</v>
      </c>
      <c r="F1796">
        <v>0</v>
      </c>
      <c r="G1796">
        <v>0</v>
      </c>
      <c r="H1796" s="2">
        <f>H1795+$H$2*(Filter_Test[[#This Row],[debug'[0']]]-H1795)</f>
        <v>0.16284962444665679</v>
      </c>
    </row>
    <row r="1797" spans="1:8" x14ac:dyDescent="0.25">
      <c r="A1797">
        <v>3582</v>
      </c>
      <c r="B1797">
        <v>0</v>
      </c>
      <c r="C1797">
        <v>0</v>
      </c>
      <c r="D1797">
        <v>0</v>
      </c>
      <c r="E1797">
        <v>0</v>
      </c>
      <c r="F1797">
        <v>0</v>
      </c>
      <c r="G1797">
        <v>0</v>
      </c>
      <c r="H1797" s="2">
        <f>H1796+$H$2*(Filter_Test[[#This Row],[debug'[0']]]-H1796)</f>
        <v>0.14750140893261257</v>
      </c>
    </row>
    <row r="1798" spans="1:8" x14ac:dyDescent="0.25">
      <c r="A1798">
        <v>3584</v>
      </c>
      <c r="B1798">
        <v>2</v>
      </c>
      <c r="C1798">
        <v>0</v>
      </c>
      <c r="D1798">
        <v>0</v>
      </c>
      <c r="E1798">
        <v>0</v>
      </c>
      <c r="F1798">
        <v>0</v>
      </c>
      <c r="G1798">
        <v>0</v>
      </c>
      <c r="H1798" s="2">
        <f>H1797+$H$2*(Filter_Test[[#This Row],[debug'[0']]]-H1797)</f>
        <v>0.32209528786709496</v>
      </c>
    </row>
    <row r="1799" spans="1:8" x14ac:dyDescent="0.25">
      <c r="A1799">
        <v>3586</v>
      </c>
      <c r="B1799">
        <v>0</v>
      </c>
      <c r="C1799">
        <v>0</v>
      </c>
      <c r="D1799">
        <v>0</v>
      </c>
      <c r="E1799">
        <v>0</v>
      </c>
      <c r="F1799">
        <v>0</v>
      </c>
      <c r="G1799">
        <v>0</v>
      </c>
      <c r="H1799" s="2">
        <f>H1798+$H$2*(Filter_Test[[#This Row],[debug'[0']]]-H1798)</f>
        <v>0.29173852216352031</v>
      </c>
    </row>
    <row r="1800" spans="1:8" x14ac:dyDescent="0.25">
      <c r="A1800">
        <v>3588</v>
      </c>
      <c r="B1800">
        <v>1</v>
      </c>
      <c r="C1800">
        <v>0</v>
      </c>
      <c r="D1800">
        <v>0</v>
      </c>
      <c r="E1800">
        <v>0</v>
      </c>
      <c r="F1800">
        <v>0</v>
      </c>
      <c r="G1800">
        <v>0</v>
      </c>
      <c r="H1800" s="2">
        <f>H1799+$H$2*(Filter_Test[[#This Row],[debug'[0']]]-H1799)</f>
        <v>0.35849059383127235</v>
      </c>
    </row>
    <row r="1801" spans="1:8" x14ac:dyDescent="0.25">
      <c r="A1801">
        <v>3590</v>
      </c>
      <c r="B1801">
        <v>1</v>
      </c>
      <c r="C1801">
        <v>-1</v>
      </c>
      <c r="D1801">
        <v>0</v>
      </c>
      <c r="E1801">
        <v>0</v>
      </c>
      <c r="F1801">
        <v>0</v>
      </c>
      <c r="G1801">
        <v>0</v>
      </c>
      <c r="H1801" s="2">
        <f>H1800+$H$2*(Filter_Test[[#This Row],[debug'[0']]]-H1800)</f>
        <v>0.4189514309601251</v>
      </c>
    </row>
    <row r="1802" spans="1:8" x14ac:dyDescent="0.25">
      <c r="A1802">
        <v>3592</v>
      </c>
      <c r="B1802">
        <v>0</v>
      </c>
      <c r="C1802">
        <v>0</v>
      </c>
      <c r="D1802">
        <v>-1</v>
      </c>
      <c r="E1802">
        <v>0</v>
      </c>
      <c r="F1802">
        <v>0</v>
      </c>
      <c r="G1802">
        <v>0</v>
      </c>
      <c r="H1802" s="2">
        <f>H1801+$H$2*(Filter_Test[[#This Row],[debug'[0']]]-H1801)</f>
        <v>0.37946618882866728</v>
      </c>
    </row>
    <row r="1803" spans="1:8" x14ac:dyDescent="0.25">
      <c r="A1803">
        <v>3594</v>
      </c>
      <c r="B1803">
        <v>2</v>
      </c>
      <c r="C1803">
        <v>-1</v>
      </c>
      <c r="D1803">
        <v>0</v>
      </c>
      <c r="E1803">
        <v>0</v>
      </c>
      <c r="F1803">
        <v>0</v>
      </c>
      <c r="G1803">
        <v>0</v>
      </c>
      <c r="H1803" s="2">
        <f>H1802+$H$2*(Filter_Test[[#This Row],[debug'[0']]]-H1802)</f>
        <v>0.53219790231075914</v>
      </c>
    </row>
    <row r="1804" spans="1:8" x14ac:dyDescent="0.25">
      <c r="A1804">
        <v>3596</v>
      </c>
      <c r="B1804">
        <v>0</v>
      </c>
      <c r="C1804">
        <v>0</v>
      </c>
      <c r="D1804">
        <v>0</v>
      </c>
      <c r="E1804">
        <v>0</v>
      </c>
      <c r="F1804">
        <v>0</v>
      </c>
      <c r="G1804">
        <v>0</v>
      </c>
      <c r="H1804" s="2">
        <f>H1803+$H$2*(Filter_Test[[#This Row],[debug'[0']]]-H1803)</f>
        <v>0.48203943170609775</v>
      </c>
    </row>
    <row r="1805" spans="1:8" x14ac:dyDescent="0.25">
      <c r="A1805">
        <v>3598</v>
      </c>
      <c r="B1805">
        <v>2</v>
      </c>
      <c r="C1805">
        <v>0</v>
      </c>
      <c r="D1805">
        <v>0</v>
      </c>
      <c r="E1805">
        <v>0</v>
      </c>
      <c r="F1805">
        <v>0</v>
      </c>
      <c r="G1805">
        <v>0</v>
      </c>
      <c r="H1805" s="2">
        <f>H1804+$H$2*(Filter_Test[[#This Row],[debug'[0']]]-H1804)</f>
        <v>0.62510384479983105</v>
      </c>
    </row>
    <row r="1806" spans="1:8" x14ac:dyDescent="0.25">
      <c r="A1806">
        <v>3600</v>
      </c>
      <c r="B1806">
        <v>0</v>
      </c>
      <c r="C1806">
        <v>1</v>
      </c>
      <c r="D1806">
        <v>0</v>
      </c>
      <c r="E1806">
        <v>0</v>
      </c>
      <c r="F1806">
        <v>0</v>
      </c>
      <c r="G1806">
        <v>0</v>
      </c>
      <c r="H1806" s="2">
        <f>H1805+$H$2*(Filter_Test[[#This Row],[debug'[0']]]-H1805)</f>
        <v>0.56618919540321455</v>
      </c>
    </row>
    <row r="1807" spans="1:8" x14ac:dyDescent="0.25">
      <c r="A1807">
        <v>3602</v>
      </c>
      <c r="B1807">
        <v>1</v>
      </c>
      <c r="C1807">
        <v>0</v>
      </c>
      <c r="D1807">
        <v>0</v>
      </c>
      <c r="E1807">
        <v>0</v>
      </c>
      <c r="F1807">
        <v>0</v>
      </c>
      <c r="G1807">
        <v>0</v>
      </c>
      <c r="H1807" s="2">
        <f>H1806+$H$2*(Filter_Test[[#This Row],[debug'[0']]]-H1806)</f>
        <v>0.60707490050628865</v>
      </c>
    </row>
    <row r="1808" spans="1:8" x14ac:dyDescent="0.25">
      <c r="A1808">
        <v>3604</v>
      </c>
      <c r="B1808">
        <v>0</v>
      </c>
      <c r="C1808">
        <v>0</v>
      </c>
      <c r="D1808">
        <v>-1</v>
      </c>
      <c r="E1808">
        <v>0</v>
      </c>
      <c r="F1808">
        <v>0</v>
      </c>
      <c r="G1808">
        <v>0</v>
      </c>
      <c r="H1808" s="2">
        <f>H1807+$H$2*(Filter_Test[[#This Row],[debug'[0']]]-H1807)</f>
        <v>0.54985943907800938</v>
      </c>
    </row>
    <row r="1809" spans="1:8" x14ac:dyDescent="0.25">
      <c r="A1809">
        <v>3606</v>
      </c>
      <c r="B1809">
        <v>-1</v>
      </c>
      <c r="C1809">
        <v>1</v>
      </c>
      <c r="D1809">
        <v>1</v>
      </c>
      <c r="E1809">
        <v>0</v>
      </c>
      <c r="F1809">
        <v>0</v>
      </c>
      <c r="G1809">
        <v>0</v>
      </c>
      <c r="H1809" s="2">
        <f>H1808+$H$2*(Filter_Test[[#This Row],[debug'[0']]]-H1808)</f>
        <v>0.40378862824088124</v>
      </c>
    </row>
    <row r="1810" spans="1:8" x14ac:dyDescent="0.25">
      <c r="A1810">
        <v>3608</v>
      </c>
      <c r="B1810">
        <v>1</v>
      </c>
      <c r="C1810">
        <v>1</v>
      </c>
      <c r="D1810">
        <v>0</v>
      </c>
      <c r="E1810">
        <v>0</v>
      </c>
      <c r="F1810">
        <v>0</v>
      </c>
      <c r="G1810">
        <v>0</v>
      </c>
      <c r="H1810" s="2">
        <f>H1809+$H$2*(Filter_Test[[#This Row],[debug'[0']]]-H1809)</f>
        <v>0.45998022620603546</v>
      </c>
    </row>
    <row r="1811" spans="1:8" x14ac:dyDescent="0.25">
      <c r="A1811">
        <v>3610</v>
      </c>
      <c r="B1811">
        <v>0</v>
      </c>
      <c r="C1811">
        <v>0</v>
      </c>
      <c r="D1811">
        <v>0</v>
      </c>
      <c r="E1811">
        <v>0</v>
      </c>
      <c r="F1811">
        <v>0</v>
      </c>
      <c r="G1811">
        <v>0</v>
      </c>
      <c r="H1811" s="2">
        <f>H1810+$H$2*(Filter_Test[[#This Row],[debug'[0']]]-H1810)</f>
        <v>0.4166281112226719</v>
      </c>
    </row>
    <row r="1812" spans="1:8" x14ac:dyDescent="0.25">
      <c r="A1812">
        <v>3612</v>
      </c>
      <c r="B1812">
        <v>0</v>
      </c>
      <c r="C1812">
        <v>1</v>
      </c>
      <c r="D1812">
        <v>0</v>
      </c>
      <c r="E1812">
        <v>0</v>
      </c>
      <c r="F1812">
        <v>0</v>
      </c>
      <c r="G1812">
        <v>0</v>
      </c>
      <c r="H1812" s="2">
        <f>H1811+$H$2*(Filter_Test[[#This Row],[debug'[0']]]-H1811)</f>
        <v>0.37736183681778779</v>
      </c>
    </row>
    <row r="1813" spans="1:8" x14ac:dyDescent="0.25">
      <c r="A1813">
        <v>3614</v>
      </c>
      <c r="B1813">
        <v>2</v>
      </c>
      <c r="C1813">
        <v>0</v>
      </c>
      <c r="D1813">
        <v>0</v>
      </c>
      <c r="E1813">
        <v>1</v>
      </c>
      <c r="F1813">
        <v>0</v>
      </c>
      <c r="G1813">
        <v>0</v>
      </c>
      <c r="H1813" s="2">
        <f>H1812+$H$2*(Filter_Test[[#This Row],[debug'[0']]]-H1812)</f>
        <v>0.53029188080441803</v>
      </c>
    </row>
    <row r="1814" spans="1:8" x14ac:dyDescent="0.25">
      <c r="A1814">
        <v>3616</v>
      </c>
      <c r="B1814">
        <v>-1</v>
      </c>
      <c r="C1814">
        <v>1</v>
      </c>
      <c r="D1814">
        <v>0</v>
      </c>
      <c r="E1814">
        <v>0</v>
      </c>
      <c r="F1814">
        <v>0</v>
      </c>
      <c r="G1814">
        <v>0</v>
      </c>
      <c r="H1814" s="2">
        <f>H1813+$H$2*(Filter_Test[[#This Row],[debug'[0']]]-H1813)</f>
        <v>0.38606526888692005</v>
      </c>
    </row>
    <row r="1815" spans="1:8" x14ac:dyDescent="0.25">
      <c r="A1815">
        <v>3618</v>
      </c>
      <c r="B1815">
        <v>2</v>
      </c>
      <c r="C1815">
        <v>0</v>
      </c>
      <c r="D1815">
        <v>0</v>
      </c>
      <c r="E1815">
        <v>1</v>
      </c>
      <c r="F1815">
        <v>0</v>
      </c>
      <c r="G1815">
        <v>0</v>
      </c>
      <c r="H1815" s="2">
        <f>H1814+$H$2*(Filter_Test[[#This Row],[debug'[0']]]-H1814)</f>
        <v>0.53817503372606812</v>
      </c>
    </row>
    <row r="1816" spans="1:8" x14ac:dyDescent="0.25">
      <c r="A1816">
        <v>3620</v>
      </c>
      <c r="B1816">
        <v>1</v>
      </c>
      <c r="C1816">
        <v>0</v>
      </c>
      <c r="D1816">
        <v>1</v>
      </c>
      <c r="E1816">
        <v>1</v>
      </c>
      <c r="F1816">
        <v>0</v>
      </c>
      <c r="G1816">
        <v>0</v>
      </c>
      <c r="H1816" s="2">
        <f>H1815+$H$2*(Filter_Test[[#This Row],[debug'[0']]]-H1815)</f>
        <v>0.58170101136478425</v>
      </c>
    </row>
    <row r="1817" spans="1:8" x14ac:dyDescent="0.25">
      <c r="A1817">
        <v>3622</v>
      </c>
      <c r="B1817">
        <v>1</v>
      </c>
      <c r="C1817">
        <v>1</v>
      </c>
      <c r="D1817">
        <v>0</v>
      </c>
      <c r="E1817">
        <v>0</v>
      </c>
      <c r="F1817">
        <v>0</v>
      </c>
      <c r="G1817">
        <v>0</v>
      </c>
      <c r="H1817" s="2">
        <f>H1816+$H$2*(Filter_Test[[#This Row],[debug'[0']]]-H1816)</f>
        <v>0.62112476225579727</v>
      </c>
    </row>
    <row r="1818" spans="1:8" x14ac:dyDescent="0.25">
      <c r="A1818">
        <v>3624</v>
      </c>
      <c r="B1818">
        <v>-1</v>
      </c>
      <c r="C1818">
        <v>0</v>
      </c>
      <c r="D1818">
        <v>1</v>
      </c>
      <c r="E1818">
        <v>0</v>
      </c>
      <c r="F1818">
        <v>0</v>
      </c>
      <c r="G1818">
        <v>0</v>
      </c>
      <c r="H1818" s="2">
        <f>H1817+$H$2*(Filter_Test[[#This Row],[debug'[0']]]-H1817)</f>
        <v>0.46833735294613787</v>
      </c>
    </row>
    <row r="1819" spans="1:8" x14ac:dyDescent="0.25">
      <c r="A1819">
        <v>3626</v>
      </c>
      <c r="B1819">
        <v>0</v>
      </c>
      <c r="C1819">
        <v>0</v>
      </c>
      <c r="D1819">
        <v>0</v>
      </c>
      <c r="E1819">
        <v>0</v>
      </c>
      <c r="F1819">
        <v>0</v>
      </c>
      <c r="G1819">
        <v>0</v>
      </c>
      <c r="H1819" s="2">
        <f>H1818+$H$2*(Filter_Test[[#This Row],[debug'[0']]]-H1818)</f>
        <v>0.42419759732361956</v>
      </c>
    </row>
    <row r="1820" spans="1:8" x14ac:dyDescent="0.25">
      <c r="A1820">
        <v>3628</v>
      </c>
      <c r="B1820">
        <v>1</v>
      </c>
      <c r="C1820">
        <v>0</v>
      </c>
      <c r="D1820">
        <v>0</v>
      </c>
      <c r="E1820">
        <v>1</v>
      </c>
      <c r="F1820">
        <v>0</v>
      </c>
      <c r="G1820">
        <v>0</v>
      </c>
      <c r="H1820" s="2">
        <f>H1819+$H$2*(Filter_Test[[#This Row],[debug'[0']]]-H1819)</f>
        <v>0.47846569526864363</v>
      </c>
    </row>
    <row r="1821" spans="1:8" x14ac:dyDescent="0.25">
      <c r="A1821">
        <v>3630</v>
      </c>
      <c r="B1821">
        <v>0</v>
      </c>
      <c r="C1821">
        <v>0</v>
      </c>
      <c r="D1821">
        <v>0</v>
      </c>
      <c r="E1821">
        <v>0</v>
      </c>
      <c r="F1821">
        <v>0</v>
      </c>
      <c r="G1821">
        <v>0</v>
      </c>
      <c r="H1821" s="2">
        <f>H1820+$H$2*(Filter_Test[[#This Row],[debug'[0']]]-H1820)</f>
        <v>0.43337136587112252</v>
      </c>
    </row>
    <row r="1822" spans="1:8" x14ac:dyDescent="0.25">
      <c r="A1822">
        <v>3632</v>
      </c>
      <c r="B1822">
        <v>2</v>
      </c>
      <c r="C1822">
        <v>0</v>
      </c>
      <c r="D1822">
        <v>0</v>
      </c>
      <c r="E1822">
        <v>1</v>
      </c>
      <c r="F1822">
        <v>0</v>
      </c>
      <c r="G1822">
        <v>0</v>
      </c>
      <c r="H1822" s="2">
        <f>H1821+$H$2*(Filter_Test[[#This Row],[debug'[0']]]-H1821)</f>
        <v>0.5810226361076033</v>
      </c>
    </row>
    <row r="1823" spans="1:8" x14ac:dyDescent="0.25">
      <c r="A1823">
        <v>3634</v>
      </c>
      <c r="B1823">
        <v>0</v>
      </c>
      <c r="C1823">
        <v>0</v>
      </c>
      <c r="D1823">
        <v>1</v>
      </c>
      <c r="E1823">
        <v>1</v>
      </c>
      <c r="F1823">
        <v>0</v>
      </c>
      <c r="G1823">
        <v>0</v>
      </c>
      <c r="H1823" s="2">
        <f>H1822+$H$2*(Filter_Test[[#This Row],[debug'[0']]]-H1822)</f>
        <v>0.52626254275265261</v>
      </c>
    </row>
    <row r="1824" spans="1:8" x14ac:dyDescent="0.25">
      <c r="A1824">
        <v>3636</v>
      </c>
      <c r="B1824">
        <v>2</v>
      </c>
      <c r="C1824">
        <v>-1</v>
      </c>
      <c r="D1824">
        <v>0</v>
      </c>
      <c r="E1824">
        <v>1</v>
      </c>
      <c r="F1824">
        <v>0</v>
      </c>
      <c r="G1824">
        <v>0</v>
      </c>
      <c r="H1824" s="2">
        <f>H1823+$H$2*(Filter_Test[[#This Row],[debug'[0']]]-H1823)</f>
        <v>0.66515902582290365</v>
      </c>
    </row>
    <row r="1825" spans="1:8" x14ac:dyDescent="0.25">
      <c r="A1825">
        <v>3638</v>
      </c>
      <c r="B1825">
        <v>0</v>
      </c>
      <c r="C1825">
        <v>-1</v>
      </c>
      <c r="D1825">
        <v>0</v>
      </c>
      <c r="E1825">
        <v>0</v>
      </c>
      <c r="F1825">
        <v>0</v>
      </c>
      <c r="G1825">
        <v>0</v>
      </c>
      <c r="H1825" s="2">
        <f>H1824+$H$2*(Filter_Test[[#This Row],[debug'[0']]]-H1824)</f>
        <v>0.60246926455307837</v>
      </c>
    </row>
    <row r="1826" spans="1:8" x14ac:dyDescent="0.25">
      <c r="A1826">
        <v>3640</v>
      </c>
      <c r="B1826">
        <v>1</v>
      </c>
      <c r="C1826">
        <v>-1</v>
      </c>
      <c r="D1826">
        <v>0</v>
      </c>
      <c r="E1826">
        <v>1</v>
      </c>
      <c r="F1826">
        <v>0</v>
      </c>
      <c r="G1826">
        <v>0</v>
      </c>
      <c r="H1826" s="2">
        <f>H1825+$H$2*(Filter_Test[[#This Row],[debug'[0']]]-H1825)</f>
        <v>0.63993565369476424</v>
      </c>
    </row>
    <row r="1827" spans="1:8" x14ac:dyDescent="0.25">
      <c r="A1827">
        <v>3642</v>
      </c>
      <c r="B1827">
        <v>1</v>
      </c>
      <c r="C1827">
        <v>0</v>
      </c>
      <c r="D1827">
        <v>0</v>
      </c>
      <c r="E1827">
        <v>1</v>
      </c>
      <c r="F1827">
        <v>0</v>
      </c>
      <c r="G1827">
        <v>0</v>
      </c>
      <c r="H1827" s="2">
        <f>H1826+$H$2*(Filter_Test[[#This Row],[debug'[0']]]-H1826)</f>
        <v>0.67387091884992845</v>
      </c>
    </row>
    <row r="1828" spans="1:8" x14ac:dyDescent="0.25">
      <c r="A1828">
        <v>3644</v>
      </c>
      <c r="B1828">
        <v>1</v>
      </c>
      <c r="C1828">
        <v>-1</v>
      </c>
      <c r="D1828">
        <v>0</v>
      </c>
      <c r="E1828">
        <v>1</v>
      </c>
      <c r="F1828">
        <v>0</v>
      </c>
      <c r="G1828">
        <v>0</v>
      </c>
      <c r="H1828" s="2">
        <f>H1827+$H$2*(Filter_Test[[#This Row],[debug'[0']]]-H1827)</f>
        <v>0.70460786061382008</v>
      </c>
    </row>
    <row r="1829" spans="1:8" x14ac:dyDescent="0.25">
      <c r="A1829">
        <v>3646</v>
      </c>
      <c r="B1829">
        <v>-1</v>
      </c>
      <c r="C1829">
        <v>0</v>
      </c>
      <c r="D1829">
        <v>0</v>
      </c>
      <c r="E1829">
        <v>0</v>
      </c>
      <c r="F1829">
        <v>0</v>
      </c>
      <c r="G1829">
        <v>0</v>
      </c>
      <c r="H1829" s="2">
        <f>H1828+$H$2*(Filter_Test[[#This Row],[debug'[0']]]-H1828)</f>
        <v>0.54395235464914637</v>
      </c>
    </row>
    <row r="1830" spans="1:8" x14ac:dyDescent="0.25">
      <c r="A1830">
        <v>3648</v>
      </c>
      <c r="B1830">
        <v>1</v>
      </c>
      <c r="C1830">
        <v>0</v>
      </c>
      <c r="D1830">
        <v>0</v>
      </c>
      <c r="E1830">
        <v>1</v>
      </c>
      <c r="F1830">
        <v>0</v>
      </c>
      <c r="G1830">
        <v>0</v>
      </c>
      <c r="H1830" s="2">
        <f>H1829+$H$2*(Filter_Test[[#This Row],[debug'[0']]]-H1829)</f>
        <v>0.58693383261878129</v>
      </c>
    </row>
    <row r="1831" spans="1:8" x14ac:dyDescent="0.25">
      <c r="A1831">
        <v>3650</v>
      </c>
      <c r="B1831">
        <v>-1</v>
      </c>
      <c r="C1831">
        <v>0</v>
      </c>
      <c r="D1831">
        <v>0</v>
      </c>
      <c r="E1831">
        <v>0</v>
      </c>
      <c r="F1831">
        <v>0</v>
      </c>
      <c r="G1831">
        <v>0</v>
      </c>
      <c r="H1831" s="2">
        <f>H1830+$H$2*(Filter_Test[[#This Row],[debug'[0']]]-H1830)</f>
        <v>0.43736884251013358</v>
      </c>
    </row>
    <row r="1832" spans="1:8" x14ac:dyDescent="0.25">
      <c r="A1832">
        <v>3652</v>
      </c>
      <c r="B1832">
        <v>0</v>
      </c>
      <c r="C1832">
        <v>0</v>
      </c>
      <c r="D1832">
        <v>0</v>
      </c>
      <c r="E1832">
        <v>1</v>
      </c>
      <c r="F1832">
        <v>0</v>
      </c>
      <c r="G1832">
        <v>0</v>
      </c>
      <c r="H1832" s="2">
        <f>H1831+$H$2*(Filter_Test[[#This Row],[debug'[0']]]-H1831)</f>
        <v>0.3961478002339664</v>
      </c>
    </row>
    <row r="1833" spans="1:8" x14ac:dyDescent="0.25">
      <c r="A1833">
        <v>3654</v>
      </c>
      <c r="B1833">
        <v>-1</v>
      </c>
      <c r="C1833">
        <v>0</v>
      </c>
      <c r="D1833">
        <v>0</v>
      </c>
      <c r="E1833">
        <v>0</v>
      </c>
      <c r="F1833">
        <v>0</v>
      </c>
      <c r="G1833">
        <v>0</v>
      </c>
      <c r="H1833" s="2">
        <f>H1832+$H$2*(Filter_Test[[#This Row],[debug'[0']]]-H1832)</f>
        <v>0.26456397005774901</v>
      </c>
    </row>
    <row r="1834" spans="1:8" x14ac:dyDescent="0.25">
      <c r="A1834">
        <v>3656</v>
      </c>
      <c r="B1834">
        <v>1</v>
      </c>
      <c r="C1834">
        <v>0</v>
      </c>
      <c r="D1834">
        <v>0</v>
      </c>
      <c r="E1834">
        <v>1</v>
      </c>
      <c r="F1834">
        <v>0</v>
      </c>
      <c r="G1834">
        <v>0</v>
      </c>
      <c r="H1834" s="2">
        <f>H1833+$H$2*(Filter_Test[[#This Row],[debug'[0']]]-H1833)</f>
        <v>0.33387718292330359</v>
      </c>
    </row>
    <row r="1835" spans="1:8" x14ac:dyDescent="0.25">
      <c r="A1835">
        <v>3658</v>
      </c>
      <c r="B1835">
        <v>0</v>
      </c>
      <c r="C1835">
        <v>0</v>
      </c>
      <c r="D1835">
        <v>0</v>
      </c>
      <c r="E1835">
        <v>0</v>
      </c>
      <c r="F1835">
        <v>0</v>
      </c>
      <c r="G1835">
        <v>0</v>
      </c>
      <c r="H1835" s="2">
        <f>H1834+$H$2*(Filter_Test[[#This Row],[debug'[0']]]-H1834)</f>
        <v>0.30240999977111038</v>
      </c>
    </row>
    <row r="1836" spans="1:8" x14ac:dyDescent="0.25">
      <c r="A1836">
        <v>3660</v>
      </c>
      <c r="B1836">
        <v>0</v>
      </c>
      <c r="C1836">
        <v>0</v>
      </c>
      <c r="D1836">
        <v>1</v>
      </c>
      <c r="E1836">
        <v>0</v>
      </c>
      <c r="F1836">
        <v>0</v>
      </c>
      <c r="G1836">
        <v>0</v>
      </c>
      <c r="H1836" s="2">
        <f>H1835+$H$2*(Filter_Test[[#This Row],[debug'[0']]]-H1835)</f>
        <v>0.27390852876152005</v>
      </c>
    </row>
    <row r="1837" spans="1:8" x14ac:dyDescent="0.25">
      <c r="A1837">
        <v>3662</v>
      </c>
      <c r="B1837">
        <v>0</v>
      </c>
      <c r="C1837">
        <v>0</v>
      </c>
      <c r="D1837">
        <v>0</v>
      </c>
      <c r="E1837">
        <v>0</v>
      </c>
      <c r="F1837">
        <v>0</v>
      </c>
      <c r="G1837">
        <v>0</v>
      </c>
      <c r="H1837" s="2">
        <f>H1836+$H$2*(Filter_Test[[#This Row],[debug'[0']]]-H1836)</f>
        <v>0.24809325811013666</v>
      </c>
    </row>
    <row r="1838" spans="1:8" x14ac:dyDescent="0.25">
      <c r="A1838">
        <v>3664</v>
      </c>
      <c r="B1838">
        <v>-1</v>
      </c>
      <c r="C1838">
        <v>0</v>
      </c>
      <c r="D1838">
        <v>0</v>
      </c>
      <c r="E1838">
        <v>0</v>
      </c>
      <c r="F1838">
        <v>0</v>
      </c>
      <c r="G1838">
        <v>0</v>
      </c>
      <c r="H1838" s="2">
        <f>H1837+$H$2*(Filter_Test[[#This Row],[debug'[0']]]-H1837)</f>
        <v>0.13046323978992402</v>
      </c>
    </row>
    <row r="1839" spans="1:8" x14ac:dyDescent="0.25">
      <c r="A1839">
        <v>3666</v>
      </c>
      <c r="B1839">
        <v>1</v>
      </c>
      <c r="C1839">
        <v>0</v>
      </c>
      <c r="D1839">
        <v>0</v>
      </c>
      <c r="E1839">
        <v>0</v>
      </c>
      <c r="F1839">
        <v>0</v>
      </c>
      <c r="G1839">
        <v>0</v>
      </c>
      <c r="H1839" s="2">
        <f>H1838+$H$2*(Filter_Test[[#This Row],[debug'[0']]]-H1838)</f>
        <v>0.21241514872699135</v>
      </c>
    </row>
    <row r="1840" spans="1:8" x14ac:dyDescent="0.25">
      <c r="A1840">
        <v>3668</v>
      </c>
      <c r="B1840">
        <v>-1</v>
      </c>
      <c r="C1840">
        <v>-1</v>
      </c>
      <c r="D1840">
        <v>0</v>
      </c>
      <c r="E1840">
        <v>0</v>
      </c>
      <c r="F1840">
        <v>0</v>
      </c>
      <c r="G1840">
        <v>0</v>
      </c>
      <c r="H1840" s="2">
        <f>H1839+$H$2*(Filter_Test[[#This Row],[debug'[0']]]-H1839)</f>
        <v>9.8147712996740577E-2</v>
      </c>
    </row>
    <row r="1841" spans="1:8" x14ac:dyDescent="0.25">
      <c r="A1841">
        <v>3670</v>
      </c>
      <c r="B1841">
        <v>1</v>
      </c>
      <c r="C1841">
        <v>-1</v>
      </c>
      <c r="D1841">
        <v>0</v>
      </c>
      <c r="E1841">
        <v>0</v>
      </c>
      <c r="F1841">
        <v>0</v>
      </c>
      <c r="G1841">
        <v>0</v>
      </c>
      <c r="H1841" s="2">
        <f>H1840+$H$2*(Filter_Test[[#This Row],[debug'[0']]]-H1840)</f>
        <v>0.18314528858091839</v>
      </c>
    </row>
    <row r="1842" spans="1:8" x14ac:dyDescent="0.25">
      <c r="A1842">
        <v>3672</v>
      </c>
      <c r="B1842">
        <v>-1</v>
      </c>
      <c r="C1842">
        <v>-1</v>
      </c>
      <c r="D1842">
        <v>0</v>
      </c>
      <c r="E1842">
        <v>0</v>
      </c>
      <c r="F1842">
        <v>0</v>
      </c>
      <c r="G1842">
        <v>0</v>
      </c>
      <c r="H1842" s="2">
        <f>H1841+$H$2*(Filter_Test[[#This Row],[debug'[0']]]-H1841)</f>
        <v>7.1636472178862723E-2</v>
      </c>
    </row>
    <row r="1843" spans="1:8" x14ac:dyDescent="0.25">
      <c r="A1843">
        <v>3674</v>
      </c>
      <c r="B1843">
        <v>0</v>
      </c>
      <c r="C1843">
        <v>-1</v>
      </c>
      <c r="D1843">
        <v>0</v>
      </c>
      <c r="E1843">
        <v>0</v>
      </c>
      <c r="F1843">
        <v>0</v>
      </c>
      <c r="G1843">
        <v>0</v>
      </c>
      <c r="H1843" s="2">
        <f>H1842+$H$2*(Filter_Test[[#This Row],[debug'[0']]]-H1842)</f>
        <v>6.4884893737076579E-2</v>
      </c>
    </row>
    <row r="1844" spans="1:8" x14ac:dyDescent="0.25">
      <c r="A1844">
        <v>3676</v>
      </c>
      <c r="B1844">
        <v>-1</v>
      </c>
      <c r="C1844">
        <v>-1</v>
      </c>
      <c r="D1844">
        <v>0</v>
      </c>
      <c r="E1844">
        <v>0</v>
      </c>
      <c r="F1844">
        <v>0</v>
      </c>
      <c r="G1844">
        <v>0</v>
      </c>
      <c r="H1844" s="2">
        <f>H1843+$H$2*(Filter_Test[[#This Row],[debug'[0']]]-H1843)</f>
        <v>-3.5478143035417825E-2</v>
      </c>
    </row>
    <row r="1845" spans="1:8" x14ac:dyDescent="0.25">
      <c r="A1845">
        <v>3678</v>
      </c>
      <c r="B1845">
        <v>-1</v>
      </c>
      <c r="C1845">
        <v>0</v>
      </c>
      <c r="D1845">
        <v>0</v>
      </c>
      <c r="E1845">
        <v>0</v>
      </c>
      <c r="F1845">
        <v>0</v>
      </c>
      <c r="G1845">
        <v>0</v>
      </c>
      <c r="H1845" s="2">
        <f>H1844+$H$2*(Filter_Test[[#This Row],[debug'[0']]]-H1844)</f>
        <v>-0.12638218643741933</v>
      </c>
    </row>
    <row r="1846" spans="1:8" x14ac:dyDescent="0.25">
      <c r="A1846">
        <v>3680</v>
      </c>
      <c r="B1846">
        <v>-1</v>
      </c>
      <c r="C1846">
        <v>0</v>
      </c>
      <c r="D1846">
        <v>0</v>
      </c>
      <c r="E1846">
        <v>0</v>
      </c>
      <c r="F1846">
        <v>0</v>
      </c>
      <c r="G1846">
        <v>0</v>
      </c>
      <c r="H1846" s="2">
        <f>H1845+$H$2*(Filter_Test[[#This Row],[debug'[0']]]-H1845)</f>
        <v>-0.20871872559142074</v>
      </c>
    </row>
    <row r="1847" spans="1:8" x14ac:dyDescent="0.25">
      <c r="A1847">
        <v>3682</v>
      </c>
      <c r="B1847">
        <v>1</v>
      </c>
      <c r="C1847">
        <v>0</v>
      </c>
      <c r="D1847">
        <v>0</v>
      </c>
      <c r="E1847">
        <v>0</v>
      </c>
      <c r="F1847">
        <v>0</v>
      </c>
      <c r="G1847">
        <v>0</v>
      </c>
      <c r="H1847" s="2">
        <f>H1846+$H$2*(Filter_Test[[#This Row],[debug'[0']]]-H1846)</f>
        <v>-9.4799669534188016E-2</v>
      </c>
    </row>
    <row r="1848" spans="1:8" x14ac:dyDescent="0.25">
      <c r="A1848">
        <v>3684</v>
      </c>
      <c r="B1848">
        <v>-1</v>
      </c>
      <c r="C1848">
        <v>0</v>
      </c>
      <c r="D1848">
        <v>0</v>
      </c>
      <c r="E1848">
        <v>0</v>
      </c>
      <c r="F1848">
        <v>0</v>
      </c>
      <c r="G1848">
        <v>0</v>
      </c>
      <c r="H1848" s="2">
        <f>H1847+$H$2*(Filter_Test[[#This Row],[debug'[0']]]-H1847)</f>
        <v>-0.18011279078074144</v>
      </c>
    </row>
    <row r="1849" spans="1:8" x14ac:dyDescent="0.25">
      <c r="A1849">
        <v>3686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 s="2">
        <f>H1848+$H$2*(Filter_Test[[#This Row],[debug'[0']]]-H1848)</f>
        <v>-0.16313756017071146</v>
      </c>
    </row>
    <row r="1850" spans="1:8" x14ac:dyDescent="0.25">
      <c r="A1850">
        <v>3688</v>
      </c>
      <c r="B1850">
        <v>0</v>
      </c>
      <c r="C1850">
        <v>0</v>
      </c>
      <c r="D1850">
        <v>0</v>
      </c>
      <c r="E1850">
        <v>0</v>
      </c>
      <c r="F1850">
        <v>0</v>
      </c>
      <c r="G1850">
        <v>0</v>
      </c>
      <c r="H1850" s="2">
        <f>H1849+$H$2*(Filter_Test[[#This Row],[debug'[0']]]-H1849)</f>
        <v>-0.14776220735400536</v>
      </c>
    </row>
    <row r="1851" spans="1:8" x14ac:dyDescent="0.25">
      <c r="A1851">
        <v>3690</v>
      </c>
      <c r="B1851">
        <v>0</v>
      </c>
      <c r="C1851">
        <v>0</v>
      </c>
      <c r="D1851">
        <v>0</v>
      </c>
      <c r="E1851">
        <v>0</v>
      </c>
      <c r="F1851">
        <v>0</v>
      </c>
      <c r="G1851">
        <v>0</v>
      </c>
      <c r="H1851" s="2">
        <f>H1850+$H$2*(Filter_Test[[#This Row],[debug'[0']]]-H1850)</f>
        <v>-0.13383594740095872</v>
      </c>
    </row>
    <row r="1852" spans="1:8" x14ac:dyDescent="0.25">
      <c r="A1852">
        <v>3692</v>
      </c>
      <c r="B1852">
        <v>1</v>
      </c>
      <c r="C1852">
        <v>0</v>
      </c>
      <c r="D1852">
        <v>0</v>
      </c>
      <c r="E1852">
        <v>0</v>
      </c>
      <c r="F1852">
        <v>0</v>
      </c>
      <c r="G1852">
        <v>0</v>
      </c>
      <c r="H1852" s="2">
        <f>H1851+$H$2*(Filter_Test[[#This Row],[debug'[0']]]-H1851)</f>
        <v>-2.6974426919032471E-2</v>
      </c>
    </row>
    <row r="1853" spans="1:8" x14ac:dyDescent="0.25">
      <c r="A1853">
        <v>3694</v>
      </c>
      <c r="B1853">
        <v>-1</v>
      </c>
      <c r="C1853">
        <v>0</v>
      </c>
      <c r="D1853">
        <v>0</v>
      </c>
      <c r="E1853">
        <v>0</v>
      </c>
      <c r="F1853">
        <v>0</v>
      </c>
      <c r="G1853">
        <v>0</v>
      </c>
      <c r="H1853" s="2">
        <f>H1852+$H$2*(Filter_Test[[#This Row],[debug'[0']]]-H1852)</f>
        <v>-0.11867992668341744</v>
      </c>
    </row>
    <row r="1854" spans="1:8" x14ac:dyDescent="0.25">
      <c r="A1854">
        <v>3696</v>
      </c>
      <c r="B1854">
        <v>1</v>
      </c>
      <c r="C1854">
        <v>0</v>
      </c>
      <c r="D1854">
        <v>0</v>
      </c>
      <c r="E1854">
        <v>0</v>
      </c>
      <c r="F1854">
        <v>0</v>
      </c>
      <c r="G1854">
        <v>0</v>
      </c>
      <c r="H1854" s="2">
        <f>H1853+$H$2*(Filter_Test[[#This Row],[debug'[0']]]-H1853)</f>
        <v>-1.3246827501807654E-2</v>
      </c>
    </row>
    <row r="1855" spans="1:8" x14ac:dyDescent="0.25">
      <c r="A1855">
        <v>3698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0</v>
      </c>
      <c r="H1855" s="2">
        <f>H1854+$H$2*(Filter_Test[[#This Row],[debug'[0']]]-H1854)</f>
        <v>-1.1998343422916148E-2</v>
      </c>
    </row>
    <row r="1856" spans="1:8" x14ac:dyDescent="0.25">
      <c r="A1856">
        <v>3700</v>
      </c>
      <c r="B1856">
        <v>0</v>
      </c>
      <c r="C1856">
        <v>0</v>
      </c>
      <c r="D1856">
        <v>0</v>
      </c>
      <c r="E1856">
        <v>0</v>
      </c>
      <c r="F1856">
        <v>0</v>
      </c>
      <c r="G1856">
        <v>0</v>
      </c>
      <c r="H1856" s="2">
        <f>H1855+$H$2*(Filter_Test[[#This Row],[debug'[0']]]-H1855)</f>
        <v>-1.0867526196335724E-2</v>
      </c>
    </row>
    <row r="1857" spans="1:8" x14ac:dyDescent="0.25">
      <c r="A1857">
        <v>3702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 s="2">
        <f>H1856+$H$2*(Filter_Test[[#This Row],[debug'[0']]]-H1856)</f>
        <v>-9.8432859825026368E-3</v>
      </c>
    </row>
    <row r="1858" spans="1:8" x14ac:dyDescent="0.25">
      <c r="A1858">
        <v>3704</v>
      </c>
      <c r="B1858">
        <v>1</v>
      </c>
      <c r="C1858">
        <v>0</v>
      </c>
      <c r="D1858">
        <v>0</v>
      </c>
      <c r="E1858">
        <v>0</v>
      </c>
      <c r="F1858">
        <v>0</v>
      </c>
      <c r="G1858">
        <v>0</v>
      </c>
      <c r="H1858" s="2">
        <f>H1857+$H$2*(Filter_Test[[#This Row],[debug'[0']]]-H1857)</f>
        <v>8.5332201473085553E-2</v>
      </c>
    </row>
    <row r="1859" spans="1:8" x14ac:dyDescent="0.25">
      <c r="A1859">
        <v>3706</v>
      </c>
      <c r="B1859">
        <v>1</v>
      </c>
      <c r="C1859">
        <v>0</v>
      </c>
      <c r="D1859">
        <v>0</v>
      </c>
      <c r="E1859">
        <v>0</v>
      </c>
      <c r="F1859">
        <v>0</v>
      </c>
      <c r="G1859">
        <v>0</v>
      </c>
      <c r="H1859" s="2">
        <f>H1858+$H$2*(Filter_Test[[#This Row],[debug'[0']]]-H1858)</f>
        <v>0.17153761056290467</v>
      </c>
    </row>
    <row r="1860" spans="1:8" x14ac:dyDescent="0.25">
      <c r="A1860">
        <v>3708</v>
      </c>
      <c r="B1860">
        <v>-2</v>
      </c>
      <c r="C1860">
        <v>0</v>
      </c>
      <c r="D1860">
        <v>0</v>
      </c>
      <c r="E1860">
        <v>0</v>
      </c>
      <c r="F1860">
        <v>0</v>
      </c>
      <c r="G1860">
        <v>0</v>
      </c>
      <c r="H1860" s="2">
        <f>H1859+$H$2*(Filter_Test[[#This Row],[debug'[0']]]-H1859)</f>
        <v>-3.3124987567245939E-2</v>
      </c>
    </row>
    <row r="1861" spans="1:8" x14ac:dyDescent="0.25">
      <c r="A1861">
        <v>3710</v>
      </c>
      <c r="B1861">
        <v>-2</v>
      </c>
      <c r="C1861">
        <v>0</v>
      </c>
      <c r="D1861">
        <v>0</v>
      </c>
      <c r="E1861">
        <v>0</v>
      </c>
      <c r="F1861">
        <v>0</v>
      </c>
      <c r="G1861">
        <v>0</v>
      </c>
      <c r="H1861" s="2">
        <f>H1860+$H$2*(Filter_Test[[#This Row],[debug'[0']]]-H1860)</f>
        <v>-0.21849859025488813</v>
      </c>
    </row>
    <row r="1862" spans="1:8" x14ac:dyDescent="0.25">
      <c r="A1862">
        <v>3712</v>
      </c>
      <c r="B1862">
        <v>-3</v>
      </c>
      <c r="C1862">
        <v>0</v>
      </c>
      <c r="D1862">
        <v>0</v>
      </c>
      <c r="E1862">
        <v>0</v>
      </c>
      <c r="F1862">
        <v>0</v>
      </c>
      <c r="G1862">
        <v>0</v>
      </c>
      <c r="H1862" s="2">
        <f>H1861+$H$2*(Filter_Test[[#This Row],[debug'[0']]]-H1861)</f>
        <v>-0.48064892209903498</v>
      </c>
    </row>
    <row r="1863" spans="1:8" x14ac:dyDescent="0.25">
      <c r="A1863">
        <v>3714</v>
      </c>
      <c r="B1863">
        <v>-1</v>
      </c>
      <c r="C1863">
        <v>0</v>
      </c>
      <c r="D1863">
        <v>0</v>
      </c>
      <c r="E1863">
        <v>0</v>
      </c>
      <c r="F1863">
        <v>0</v>
      </c>
      <c r="G1863">
        <v>0</v>
      </c>
      <c r="H1863" s="2">
        <f>H1862+$H$2*(Filter_Test[[#This Row],[debug'[0']]]-H1862)</f>
        <v>-0.5295966080280633</v>
      </c>
    </row>
    <row r="1864" spans="1:8" x14ac:dyDescent="0.25">
      <c r="A1864">
        <v>3716</v>
      </c>
      <c r="B1864">
        <v>0</v>
      </c>
      <c r="C1864">
        <v>0</v>
      </c>
      <c r="D1864">
        <v>0</v>
      </c>
      <c r="E1864">
        <v>0</v>
      </c>
      <c r="F1864">
        <v>0</v>
      </c>
      <c r="G1864">
        <v>0</v>
      </c>
      <c r="H1864" s="2">
        <f>H1863+$H$2*(Filter_Test[[#This Row],[debug'[0']]]-H1863)</f>
        <v>-0.47968330363365219</v>
      </c>
    </row>
    <row r="1865" spans="1:8" x14ac:dyDescent="0.25">
      <c r="A1865">
        <v>3718</v>
      </c>
      <c r="B1865">
        <v>-1</v>
      </c>
      <c r="C1865">
        <v>0</v>
      </c>
      <c r="D1865">
        <v>0</v>
      </c>
      <c r="E1865">
        <v>0</v>
      </c>
      <c r="F1865">
        <v>0</v>
      </c>
      <c r="G1865">
        <v>0</v>
      </c>
      <c r="H1865" s="2">
        <f>H1864+$H$2*(Filter_Test[[#This Row],[debug'[0']]]-H1864)</f>
        <v>-0.52872199695899103</v>
      </c>
    </row>
    <row r="1866" spans="1:8" x14ac:dyDescent="0.25">
      <c r="A1866">
        <v>3720</v>
      </c>
      <c r="B1866">
        <v>-1</v>
      </c>
      <c r="C1866">
        <v>0</v>
      </c>
      <c r="D1866">
        <v>0</v>
      </c>
      <c r="E1866">
        <v>0</v>
      </c>
      <c r="F1866">
        <v>0</v>
      </c>
      <c r="G1866">
        <v>0</v>
      </c>
      <c r="H1866" s="2">
        <f>H1865+$H$2*(Filter_Test[[#This Row],[debug'[0']]]-H1865)</f>
        <v>-0.57313890232355413</v>
      </c>
    </row>
    <row r="1867" spans="1:8" x14ac:dyDescent="0.25">
      <c r="A1867">
        <v>3722</v>
      </c>
      <c r="B1867">
        <v>0</v>
      </c>
      <c r="C1867">
        <v>-1</v>
      </c>
      <c r="D1867">
        <v>0</v>
      </c>
      <c r="E1867">
        <v>0</v>
      </c>
      <c r="F1867">
        <v>0</v>
      </c>
      <c r="G1867">
        <v>0</v>
      </c>
      <c r="H1867" s="2">
        <f>H1866+$H$2*(Filter_Test[[#This Row],[debug'[0']]]-H1866)</f>
        <v>-0.51912183337276829</v>
      </c>
    </row>
    <row r="1868" spans="1:8" x14ac:dyDescent="0.25">
      <c r="A1868">
        <v>3724</v>
      </c>
      <c r="B1868">
        <v>-1</v>
      </c>
      <c r="C1868">
        <v>0</v>
      </c>
      <c r="D1868">
        <v>0</v>
      </c>
      <c r="E1868">
        <v>0</v>
      </c>
      <c r="F1868">
        <v>0</v>
      </c>
      <c r="G1868">
        <v>0</v>
      </c>
      <c r="H1868" s="2">
        <f>H1867+$H$2*(Filter_Test[[#This Row],[debug'[0']]]-H1867)</f>
        <v>-0.56444353283920345</v>
      </c>
    </row>
    <row r="1869" spans="1:8" x14ac:dyDescent="0.25">
      <c r="A1869">
        <v>3726</v>
      </c>
      <c r="B1869">
        <v>1</v>
      </c>
      <c r="C1869">
        <v>0</v>
      </c>
      <c r="D1869">
        <v>1</v>
      </c>
      <c r="E1869">
        <v>0</v>
      </c>
      <c r="F1869">
        <v>0</v>
      </c>
      <c r="G1869">
        <v>0</v>
      </c>
      <c r="H1869" s="2">
        <f>H1868+$H$2*(Filter_Test[[#This Row],[debug'[0']]]-H1868)</f>
        <v>-0.41699820354749234</v>
      </c>
    </row>
    <row r="1870" spans="1:8" x14ac:dyDescent="0.25">
      <c r="A1870">
        <v>3728</v>
      </c>
      <c r="B1870">
        <v>0</v>
      </c>
      <c r="C1870">
        <v>0</v>
      </c>
      <c r="D1870">
        <v>1</v>
      </c>
      <c r="E1870">
        <v>0</v>
      </c>
      <c r="F1870">
        <v>0</v>
      </c>
      <c r="G1870">
        <v>0</v>
      </c>
      <c r="H1870" s="2">
        <f>H1869+$H$2*(Filter_Test[[#This Row],[debug'[0']]]-H1869)</f>
        <v>-0.37769704876274407</v>
      </c>
    </row>
    <row r="1871" spans="1:8" x14ac:dyDescent="0.25">
      <c r="A1871">
        <v>3730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  <c r="H1871" s="2">
        <f>H1870+$H$2*(Filter_Test[[#This Row],[debug'[0']]]-H1870)</f>
        <v>-0.34209994055247661</v>
      </c>
    </row>
    <row r="1872" spans="1:8" x14ac:dyDescent="0.25">
      <c r="A1872">
        <v>3732</v>
      </c>
      <c r="B1872">
        <v>1</v>
      </c>
      <c r="C1872">
        <v>0</v>
      </c>
      <c r="D1872">
        <v>1</v>
      </c>
      <c r="E1872">
        <v>0</v>
      </c>
      <c r="F1872">
        <v>0</v>
      </c>
      <c r="G1872">
        <v>0</v>
      </c>
      <c r="H1872" s="2">
        <f>H1871+$H$2*(Filter_Test[[#This Row],[debug'[0']]]-H1871)</f>
        <v>-0.21561000114378787</v>
      </c>
    </row>
    <row r="1873" spans="1:8" x14ac:dyDescent="0.25">
      <c r="A1873">
        <v>3734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 s="2">
        <f>H1872+$H$2*(Filter_Test[[#This Row],[debug'[0']]]-H1872)</f>
        <v>-0.19528923727477354</v>
      </c>
    </row>
    <row r="1874" spans="1:8" x14ac:dyDescent="0.25">
      <c r="A1874">
        <v>3736</v>
      </c>
      <c r="B1874">
        <v>2</v>
      </c>
      <c r="C1874">
        <v>0</v>
      </c>
      <c r="D1874">
        <v>0</v>
      </c>
      <c r="E1874">
        <v>0</v>
      </c>
      <c r="F1874">
        <v>0</v>
      </c>
      <c r="G1874">
        <v>0</v>
      </c>
      <c r="H1874" s="2">
        <f>H1873+$H$2*(Filter_Test[[#This Row],[debug'[0']]]-H1873)</f>
        <v>1.1611898935041498E-2</v>
      </c>
    </row>
    <row r="1875" spans="1:8" x14ac:dyDescent="0.25">
      <c r="A1875">
        <v>3738</v>
      </c>
      <c r="B1875">
        <v>0</v>
      </c>
      <c r="C1875">
        <v>0</v>
      </c>
      <c r="D1875">
        <v>0</v>
      </c>
      <c r="E1875">
        <v>0</v>
      </c>
      <c r="F1875">
        <v>0</v>
      </c>
      <c r="G1875">
        <v>0</v>
      </c>
      <c r="H1875" s="2">
        <f>H1874+$H$2*(Filter_Test[[#This Row],[debug'[0']]]-H1874)</f>
        <v>1.0517503243384893E-2</v>
      </c>
    </row>
    <row r="1876" spans="1:8" x14ac:dyDescent="0.25">
      <c r="A1876">
        <v>3740</v>
      </c>
      <c r="B1876">
        <v>1</v>
      </c>
      <c r="C1876">
        <v>1</v>
      </c>
      <c r="D1876">
        <v>0</v>
      </c>
      <c r="E1876">
        <v>0</v>
      </c>
      <c r="F1876">
        <v>0</v>
      </c>
      <c r="G1876">
        <v>0</v>
      </c>
      <c r="H1876" s="2">
        <f>H1875+$H$2*(Filter_Test[[#This Row],[debug'[0']]]-H1875)</f>
        <v>0.10377403152337294</v>
      </c>
    </row>
    <row r="1877" spans="1:8" x14ac:dyDescent="0.25">
      <c r="A1877">
        <v>3742</v>
      </c>
      <c r="B1877">
        <v>-1</v>
      </c>
      <c r="C1877">
        <v>1</v>
      </c>
      <c r="D1877">
        <v>0</v>
      </c>
      <c r="E1877">
        <v>0</v>
      </c>
      <c r="F1877">
        <v>0</v>
      </c>
      <c r="G1877">
        <v>0</v>
      </c>
      <c r="H1877" s="2">
        <f>H1876+$H$2*(Filter_Test[[#This Row],[debug'[0']]]-H1876)</f>
        <v>-2.5422013633755181E-4</v>
      </c>
    </row>
    <row r="1878" spans="1:8" x14ac:dyDescent="0.25">
      <c r="A1878">
        <v>3744</v>
      </c>
      <c r="B1878">
        <v>0</v>
      </c>
      <c r="C1878">
        <v>1</v>
      </c>
      <c r="D1878">
        <v>0</v>
      </c>
      <c r="E1878">
        <v>0</v>
      </c>
      <c r="F1878">
        <v>0</v>
      </c>
      <c r="G1878">
        <v>0</v>
      </c>
      <c r="H1878" s="2">
        <f>H1877+$H$2*(Filter_Test[[#This Row],[debug'[0']]]-H1877)</f>
        <v>-2.3026045295617236E-4</v>
      </c>
    </row>
    <row r="1879" spans="1:8" x14ac:dyDescent="0.25">
      <c r="A1879">
        <v>3746</v>
      </c>
      <c r="B1879">
        <v>0</v>
      </c>
      <c r="C1879">
        <v>1</v>
      </c>
      <c r="D1879">
        <v>0</v>
      </c>
      <c r="E1879">
        <v>0</v>
      </c>
      <c r="F1879">
        <v>0</v>
      </c>
      <c r="G1879">
        <v>0</v>
      </c>
      <c r="H1879" s="2">
        <f>H1878+$H$2*(Filter_Test[[#This Row],[debug'[0']]]-H1878)</f>
        <v>-2.0855891653359128E-4</v>
      </c>
    </row>
    <row r="1880" spans="1:8" x14ac:dyDescent="0.25">
      <c r="A1880">
        <v>3748</v>
      </c>
      <c r="B1880">
        <v>1</v>
      </c>
      <c r="C1880">
        <v>0</v>
      </c>
      <c r="D1880">
        <v>0</v>
      </c>
      <c r="E1880">
        <v>0</v>
      </c>
      <c r="F1880">
        <v>0</v>
      </c>
      <c r="G1880">
        <v>0</v>
      </c>
      <c r="H1880" s="2">
        <f>H1879+$H$2*(Filter_Test[[#This Row],[debug'[0']]]-H1879)</f>
        <v>9.4058876905960861E-2</v>
      </c>
    </row>
    <row r="1881" spans="1:8" x14ac:dyDescent="0.25">
      <c r="A1881">
        <v>3750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 s="2">
        <f>H1880+$H$2*(Filter_Test[[#This Row],[debug'[0']]]-H1880)</f>
        <v>8.5194036605180656E-2</v>
      </c>
    </row>
    <row r="1882" spans="1:8" x14ac:dyDescent="0.25">
      <c r="A1882">
        <v>3752</v>
      </c>
      <c r="B1882">
        <v>0</v>
      </c>
      <c r="C1882">
        <v>0</v>
      </c>
      <c r="D1882">
        <v>0</v>
      </c>
      <c r="E1882">
        <v>0</v>
      </c>
      <c r="F1882">
        <v>0</v>
      </c>
      <c r="G1882">
        <v>0</v>
      </c>
      <c r="H1882" s="2">
        <f>H1881+$H$2*(Filter_Test[[#This Row],[debug'[0']]]-H1881)</f>
        <v>7.7164687819325797E-2</v>
      </c>
    </row>
    <row r="1883" spans="1:8" x14ac:dyDescent="0.25">
      <c r="A1883">
        <v>3754</v>
      </c>
      <c r="B1883">
        <v>-1</v>
      </c>
      <c r="C1883">
        <v>0</v>
      </c>
      <c r="D1883">
        <v>0</v>
      </c>
      <c r="E1883">
        <v>0</v>
      </c>
      <c r="F1883">
        <v>0</v>
      </c>
      <c r="G1883">
        <v>0</v>
      </c>
      <c r="H1883" s="2">
        <f>H1882+$H$2*(Filter_Test[[#This Row],[debug'[0']]]-H1882)</f>
        <v>-2.43556922794603E-2</v>
      </c>
    </row>
    <row r="1884" spans="1:8" x14ac:dyDescent="0.25">
      <c r="A1884">
        <v>3756</v>
      </c>
      <c r="B1884">
        <v>0</v>
      </c>
      <c r="C1884">
        <v>0</v>
      </c>
      <c r="D1884">
        <v>0</v>
      </c>
      <c r="E1884">
        <v>0</v>
      </c>
      <c r="F1884">
        <v>0</v>
      </c>
      <c r="G1884">
        <v>0</v>
      </c>
      <c r="H1884" s="2">
        <f>H1883+$H$2*(Filter_Test[[#This Row],[debug'[0']]]-H1883)</f>
        <v>-2.2060222361312918E-2</v>
      </c>
    </row>
    <row r="1885" spans="1:8" x14ac:dyDescent="0.25">
      <c r="A1885">
        <v>3758</v>
      </c>
      <c r="B1885">
        <v>-1</v>
      </c>
      <c r="C1885">
        <v>0</v>
      </c>
      <c r="D1885">
        <v>0</v>
      </c>
      <c r="E1885">
        <v>0</v>
      </c>
      <c r="F1885">
        <v>0</v>
      </c>
      <c r="G1885">
        <v>0</v>
      </c>
      <c r="H1885" s="2">
        <f>H1884+$H$2*(Filter_Test[[#This Row],[debug'[0']]]-H1884)</f>
        <v>-0.11422887499380097</v>
      </c>
    </row>
    <row r="1886" spans="1:8" x14ac:dyDescent="0.25">
      <c r="A1886">
        <v>3760</v>
      </c>
      <c r="B1886">
        <v>0</v>
      </c>
      <c r="C1886">
        <v>0</v>
      </c>
      <c r="D1886">
        <v>0</v>
      </c>
      <c r="E1886">
        <v>0</v>
      </c>
      <c r="F1886">
        <v>0</v>
      </c>
      <c r="G1886">
        <v>0</v>
      </c>
      <c r="H1886" s="2">
        <f>H1885+$H$2*(Filter_Test[[#This Row],[debug'[0']]]-H1885)</f>
        <v>-0.10346305715855041</v>
      </c>
    </row>
    <row r="1887" spans="1:8" x14ac:dyDescent="0.25">
      <c r="A1887">
        <v>3762</v>
      </c>
      <c r="B1887">
        <v>1</v>
      </c>
      <c r="C1887">
        <v>0</v>
      </c>
      <c r="D1887">
        <v>0</v>
      </c>
      <c r="E1887">
        <v>0</v>
      </c>
      <c r="F1887">
        <v>0</v>
      </c>
      <c r="G1887">
        <v>0</v>
      </c>
      <c r="H1887" s="2">
        <f>H1886+$H$2*(Filter_Test[[#This Row],[debug'[0']]]-H1886)</f>
        <v>5.3588585776066788E-4</v>
      </c>
    </row>
    <row r="1888" spans="1:8" x14ac:dyDescent="0.25">
      <c r="A1888">
        <v>3764</v>
      </c>
      <c r="B1888">
        <v>0</v>
      </c>
      <c r="C1888">
        <v>0</v>
      </c>
      <c r="D1888">
        <v>0</v>
      </c>
      <c r="E1888">
        <v>0</v>
      </c>
      <c r="F1888">
        <v>0</v>
      </c>
      <c r="G1888">
        <v>0</v>
      </c>
      <c r="H1888" s="2">
        <f>H1887+$H$2*(Filter_Test[[#This Row],[debug'[0']]]-H1887)</f>
        <v>4.8537980554356054E-4</v>
      </c>
    </row>
    <row r="1889" spans="1:8" x14ac:dyDescent="0.25">
      <c r="A1889">
        <v>3766</v>
      </c>
      <c r="B1889">
        <v>1</v>
      </c>
      <c r="C1889">
        <v>0</v>
      </c>
      <c r="D1889">
        <v>0</v>
      </c>
      <c r="E1889">
        <v>0</v>
      </c>
      <c r="F1889">
        <v>0</v>
      </c>
      <c r="G1889">
        <v>0</v>
      </c>
      <c r="H1889" s="2">
        <f>H1888+$H$2*(Filter_Test[[#This Row],[debug'[0']]]-H1888)</f>
        <v>9.4687413444298457E-2</v>
      </c>
    </row>
    <row r="1890" spans="1:8" x14ac:dyDescent="0.25">
      <c r="A1890">
        <v>3768</v>
      </c>
      <c r="B1890">
        <v>-1</v>
      </c>
      <c r="C1890">
        <v>1</v>
      </c>
      <c r="D1890">
        <v>0</v>
      </c>
      <c r="E1890">
        <v>0</v>
      </c>
      <c r="F1890">
        <v>0</v>
      </c>
      <c r="G1890">
        <v>0</v>
      </c>
      <c r="H1890" s="2">
        <f>H1889+$H$2*(Filter_Test[[#This Row],[debug'[0']]]-H1889)</f>
        <v>-8.4844446373161658E-3</v>
      </c>
    </row>
    <row r="1891" spans="1:8" x14ac:dyDescent="0.25">
      <c r="A1891">
        <v>3770</v>
      </c>
      <c r="B1891">
        <v>0</v>
      </c>
      <c r="C1891">
        <v>0</v>
      </c>
      <c r="D1891">
        <v>-1</v>
      </c>
      <c r="E1891">
        <v>0</v>
      </c>
      <c r="F1891">
        <v>0</v>
      </c>
      <c r="G1891">
        <v>0</v>
      </c>
      <c r="H1891" s="2">
        <f>H1890+$H$2*(Filter_Test[[#This Row],[debug'[0']]]-H1890)</f>
        <v>-7.6848045690447123E-3</v>
      </c>
    </row>
    <row r="1892" spans="1:8" x14ac:dyDescent="0.25">
      <c r="A1892">
        <v>3772</v>
      </c>
      <c r="B1892">
        <v>0</v>
      </c>
      <c r="C1892">
        <v>0</v>
      </c>
      <c r="D1892">
        <v>0</v>
      </c>
      <c r="E1892">
        <v>0</v>
      </c>
      <c r="F1892">
        <v>0</v>
      </c>
      <c r="G1892">
        <v>0</v>
      </c>
      <c r="H1892" s="2">
        <f>H1891+$H$2*(Filter_Test[[#This Row],[debug'[0']]]-H1891)</f>
        <v>-6.9605288016931881E-3</v>
      </c>
    </row>
    <row r="1893" spans="1:8" x14ac:dyDescent="0.25">
      <c r="A1893">
        <v>3774</v>
      </c>
      <c r="B1893">
        <v>0</v>
      </c>
      <c r="C1893">
        <v>1</v>
      </c>
      <c r="D1893">
        <v>0</v>
      </c>
      <c r="E1893">
        <v>0</v>
      </c>
      <c r="F1893">
        <v>0</v>
      </c>
      <c r="G1893">
        <v>0</v>
      </c>
      <c r="H1893" s="2">
        <f>H1892+$H$2*(Filter_Test[[#This Row],[debug'[0']]]-H1892)</f>
        <v>-6.3045144172382038E-3</v>
      </c>
    </row>
    <row r="1894" spans="1:8" x14ac:dyDescent="0.25">
      <c r="A1894">
        <v>3776</v>
      </c>
      <c r="B1894">
        <v>2</v>
      </c>
      <c r="C1894">
        <v>1</v>
      </c>
      <c r="D1894">
        <v>0</v>
      </c>
      <c r="E1894">
        <v>0</v>
      </c>
      <c r="F1894">
        <v>0</v>
      </c>
      <c r="G1894">
        <v>0</v>
      </c>
      <c r="H1894" s="2">
        <f>H1893+$H$2*(Filter_Test[[#This Row],[debug'[0']]]-H1893)</f>
        <v>0.18278523128347876</v>
      </c>
    </row>
    <row r="1895" spans="1:8" x14ac:dyDescent="0.25">
      <c r="A1895">
        <v>3778</v>
      </c>
      <c r="B1895">
        <v>0</v>
      </c>
      <c r="C1895">
        <v>1</v>
      </c>
      <c r="D1895">
        <v>0</v>
      </c>
      <c r="E1895">
        <v>0</v>
      </c>
      <c r="F1895">
        <v>0</v>
      </c>
      <c r="G1895">
        <v>0</v>
      </c>
      <c r="H1895" s="2">
        <f>H1894+$H$2*(Filter_Test[[#This Row],[debug'[0']]]-H1894)</f>
        <v>0.16555812908993212</v>
      </c>
    </row>
    <row r="1896" spans="1:8" x14ac:dyDescent="0.25">
      <c r="A1896">
        <v>3780</v>
      </c>
      <c r="B1896">
        <v>1</v>
      </c>
      <c r="C1896">
        <v>0</v>
      </c>
      <c r="D1896">
        <v>0</v>
      </c>
      <c r="E1896">
        <v>0</v>
      </c>
      <c r="F1896">
        <v>0</v>
      </c>
      <c r="G1896">
        <v>0</v>
      </c>
      <c r="H1896" s="2">
        <f>H1895+$H$2*(Filter_Test[[#This Row],[debug'[0']]]-H1895)</f>
        <v>0.24420242263489586</v>
      </c>
    </row>
    <row r="1897" spans="1:8" x14ac:dyDescent="0.25">
      <c r="A1897">
        <v>3782</v>
      </c>
      <c r="B1897">
        <v>-1</v>
      </c>
      <c r="C1897">
        <v>1</v>
      </c>
      <c r="D1897">
        <v>0</v>
      </c>
      <c r="E1897">
        <v>0</v>
      </c>
      <c r="F1897">
        <v>0</v>
      </c>
      <c r="G1897">
        <v>0</v>
      </c>
      <c r="H1897" s="2">
        <f>H1896+$H$2*(Filter_Test[[#This Row],[debug'[0']]]-H1896)</f>
        <v>0.12693910691904353</v>
      </c>
    </row>
    <row r="1898" spans="1:8" x14ac:dyDescent="0.25">
      <c r="A1898">
        <v>3784</v>
      </c>
      <c r="B1898">
        <v>1</v>
      </c>
      <c r="C1898">
        <v>0</v>
      </c>
      <c r="D1898">
        <v>0</v>
      </c>
      <c r="E1898">
        <v>0</v>
      </c>
      <c r="F1898">
        <v>0</v>
      </c>
      <c r="G1898">
        <v>0</v>
      </c>
      <c r="H1898" s="2">
        <f>H1897+$H$2*(Filter_Test[[#This Row],[debug'[0']]]-H1897)</f>
        <v>0.20922315755423382</v>
      </c>
    </row>
    <row r="1899" spans="1:8" x14ac:dyDescent="0.25">
      <c r="A1899">
        <v>3786</v>
      </c>
      <c r="B1899">
        <v>-1</v>
      </c>
      <c r="C1899">
        <v>0</v>
      </c>
      <c r="D1899">
        <v>0</v>
      </c>
      <c r="E1899">
        <v>0</v>
      </c>
      <c r="F1899">
        <v>0</v>
      </c>
      <c r="G1899">
        <v>0</v>
      </c>
      <c r="H1899" s="2">
        <f>H1898+$H$2*(Filter_Test[[#This Row],[debug'[0']]]-H1898)</f>
        <v>9.5256559904542806E-2</v>
      </c>
    </row>
    <row r="1900" spans="1:8" x14ac:dyDescent="0.25">
      <c r="A1900">
        <v>3788</v>
      </c>
      <c r="B1900">
        <v>1</v>
      </c>
      <c r="C1900">
        <v>-1</v>
      </c>
      <c r="D1900">
        <v>0</v>
      </c>
      <c r="E1900">
        <v>0</v>
      </c>
      <c r="F1900">
        <v>0</v>
      </c>
      <c r="G1900">
        <v>0</v>
      </c>
      <c r="H1900" s="2">
        <f>H1899+$H$2*(Filter_Test[[#This Row],[debug'[0']]]-H1899)</f>
        <v>0.18052662024816615</v>
      </c>
    </row>
    <row r="1901" spans="1:8" x14ac:dyDescent="0.25">
      <c r="A1901">
        <v>3790</v>
      </c>
      <c r="B1901">
        <v>-1</v>
      </c>
      <c r="C1901">
        <v>0</v>
      </c>
      <c r="D1901">
        <v>0</v>
      </c>
      <c r="E1901">
        <v>0</v>
      </c>
      <c r="F1901">
        <v>0</v>
      </c>
      <c r="G1901">
        <v>0</v>
      </c>
      <c r="H1901" s="2">
        <f>H1900+$H$2*(Filter_Test[[#This Row],[debug'[0']]]-H1900)</f>
        <v>6.9264607522001378E-2</v>
      </c>
    </row>
    <row r="1902" spans="1:8" x14ac:dyDescent="0.25">
      <c r="A1902">
        <v>3792</v>
      </c>
      <c r="B1902">
        <v>0</v>
      </c>
      <c r="C1902">
        <v>0</v>
      </c>
      <c r="D1902">
        <v>0</v>
      </c>
      <c r="E1902">
        <v>0</v>
      </c>
      <c r="F1902">
        <v>0</v>
      </c>
      <c r="G1902">
        <v>0</v>
      </c>
      <c r="H1902" s="2">
        <f>H1901+$H$2*(Filter_Test[[#This Row],[debug'[0']]]-H1901)</f>
        <v>6.2736572057654386E-2</v>
      </c>
    </row>
    <row r="1903" spans="1:8" x14ac:dyDescent="0.25">
      <c r="A1903">
        <v>3794</v>
      </c>
      <c r="B1903">
        <v>-1</v>
      </c>
      <c r="C1903">
        <v>-1</v>
      </c>
      <c r="D1903">
        <v>0</v>
      </c>
      <c r="E1903">
        <v>0</v>
      </c>
      <c r="F1903">
        <v>0</v>
      </c>
      <c r="G1903">
        <v>0</v>
      </c>
      <c r="H1903" s="2">
        <f>H1902+$H$2*(Filter_Test[[#This Row],[debug'[0']]]-H1902)</f>
        <v>-3.7423990166671417E-2</v>
      </c>
    </row>
    <row r="1904" spans="1:8" x14ac:dyDescent="0.25">
      <c r="A1904">
        <v>3796</v>
      </c>
      <c r="B1904">
        <v>1</v>
      </c>
      <c r="C1904">
        <v>-1</v>
      </c>
      <c r="D1904">
        <v>0</v>
      </c>
      <c r="E1904">
        <v>0</v>
      </c>
      <c r="F1904">
        <v>0</v>
      </c>
      <c r="G1904">
        <v>0</v>
      </c>
      <c r="H1904" s="2">
        <f>H1903+$H$2*(Filter_Test[[#This Row],[debug'[0']]]-H1903)</f>
        <v>6.0350917418291308E-2</v>
      </c>
    </row>
    <row r="1905" spans="1:8" x14ac:dyDescent="0.25">
      <c r="A1905">
        <v>3798</v>
      </c>
      <c r="B1905">
        <v>-1</v>
      </c>
      <c r="C1905">
        <v>0</v>
      </c>
      <c r="D1905">
        <v>0</v>
      </c>
      <c r="E1905">
        <v>0</v>
      </c>
      <c r="F1905">
        <v>0</v>
      </c>
      <c r="G1905">
        <v>0</v>
      </c>
      <c r="H1905" s="2">
        <f>H1904+$H$2*(Filter_Test[[#This Row],[debug'[0']]]-H1904)</f>
        <v>-3.9584802153363727E-2</v>
      </c>
    </row>
    <row r="1906" spans="1:8" x14ac:dyDescent="0.25">
      <c r="A1906">
        <v>3800</v>
      </c>
      <c r="B1906">
        <v>1</v>
      </c>
      <c r="C1906">
        <v>0</v>
      </c>
      <c r="D1906">
        <v>0</v>
      </c>
      <c r="E1906">
        <v>0</v>
      </c>
      <c r="F1906">
        <v>0</v>
      </c>
      <c r="G1906">
        <v>0</v>
      </c>
      <c r="H1906" s="2">
        <f>H1905+$H$2*(Filter_Test[[#This Row],[debug'[0']]]-H1905)</f>
        <v>5.8393757163494459E-2</v>
      </c>
    </row>
    <row r="1907" spans="1:8" x14ac:dyDescent="0.25">
      <c r="A1907">
        <v>3802</v>
      </c>
      <c r="B1907">
        <v>0</v>
      </c>
      <c r="C1907">
        <v>1</v>
      </c>
      <c r="D1907">
        <v>0</v>
      </c>
      <c r="E1907">
        <v>0</v>
      </c>
      <c r="F1907">
        <v>0</v>
      </c>
      <c r="G1907">
        <v>0</v>
      </c>
      <c r="H1907" s="2">
        <f>H1906+$H$2*(Filter_Test[[#This Row],[debug'[0']]]-H1906)</f>
        <v>5.2890275207884245E-2</v>
      </c>
    </row>
    <row r="1908" spans="1:8" x14ac:dyDescent="0.25">
      <c r="A1908">
        <v>3804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 s="2">
        <f>H1907+$H$2*(Filter_Test[[#This Row],[debug'[0']]]-H1907)</f>
        <v>4.79054842067013E-2</v>
      </c>
    </row>
    <row r="1909" spans="1:8" x14ac:dyDescent="0.25">
      <c r="A1909">
        <v>3806</v>
      </c>
      <c r="B1909">
        <v>1</v>
      </c>
      <c r="C1909">
        <v>0</v>
      </c>
      <c r="D1909">
        <v>0</v>
      </c>
      <c r="E1909">
        <v>0</v>
      </c>
      <c r="F1909">
        <v>0</v>
      </c>
      <c r="G1909">
        <v>0</v>
      </c>
      <c r="H1909" s="2">
        <f>H1908+$H$2*(Filter_Test[[#This Row],[debug'[0']]]-H1908)</f>
        <v>0.13763827829688205</v>
      </c>
    </row>
    <row r="1910" spans="1:8" x14ac:dyDescent="0.25">
      <c r="A1910">
        <v>3808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  <c r="H1910" s="2">
        <f>H1909+$H$2*(Filter_Test[[#This Row],[debug'[0']]]-H1909)</f>
        <v>0.12466617617837508</v>
      </c>
    </row>
    <row r="1911" spans="1:8" x14ac:dyDescent="0.25">
      <c r="A1911">
        <v>3810</v>
      </c>
      <c r="B1911">
        <v>2</v>
      </c>
      <c r="C1911">
        <v>0</v>
      </c>
      <c r="D1911">
        <v>0</v>
      </c>
      <c r="E1911">
        <v>0</v>
      </c>
      <c r="F1911">
        <v>0</v>
      </c>
      <c r="G1911">
        <v>0</v>
      </c>
      <c r="H1911" s="2">
        <f>H1910+$H$2*(Filter_Test[[#This Row],[debug'[0']]]-H1910)</f>
        <v>0.30141222509676924</v>
      </c>
    </row>
    <row r="1912" spans="1:8" x14ac:dyDescent="0.25">
      <c r="A1912">
        <v>3812</v>
      </c>
      <c r="B1912">
        <v>0</v>
      </c>
      <c r="C1912">
        <v>1</v>
      </c>
      <c r="D1912">
        <v>0</v>
      </c>
      <c r="E1912">
        <v>0</v>
      </c>
      <c r="F1912">
        <v>0</v>
      </c>
      <c r="G1912">
        <v>0</v>
      </c>
      <c r="H1912" s="2">
        <f>H1911+$H$2*(Filter_Test[[#This Row],[debug'[0']]]-H1911)</f>
        <v>0.27300479213478435</v>
      </c>
    </row>
    <row r="1913" spans="1:8" x14ac:dyDescent="0.25">
      <c r="A1913">
        <v>3814</v>
      </c>
      <c r="B1913">
        <v>2</v>
      </c>
      <c r="C1913">
        <v>0</v>
      </c>
      <c r="D1913">
        <v>0</v>
      </c>
      <c r="E1913">
        <v>0</v>
      </c>
      <c r="F1913">
        <v>0</v>
      </c>
      <c r="G1913">
        <v>0</v>
      </c>
      <c r="H1913" s="2">
        <f>H1912+$H$2*(Filter_Test[[#This Row],[debug'[0']]]-H1912)</f>
        <v>0.43577025586920853</v>
      </c>
    </row>
    <row r="1914" spans="1:8" x14ac:dyDescent="0.25">
      <c r="A1914">
        <v>3816</v>
      </c>
      <c r="B1914">
        <v>1</v>
      </c>
      <c r="C1914">
        <v>1</v>
      </c>
      <c r="D1914">
        <v>1</v>
      </c>
      <c r="E1914">
        <v>0</v>
      </c>
      <c r="F1914">
        <v>0</v>
      </c>
      <c r="G1914">
        <v>0</v>
      </c>
      <c r="H1914" s="2">
        <f>H1913+$H$2*(Filter_Test[[#This Row],[debug'[0']]]-H1913)</f>
        <v>0.48894765644215282</v>
      </c>
    </row>
    <row r="1915" spans="1:8" x14ac:dyDescent="0.25">
      <c r="A1915">
        <v>3818</v>
      </c>
      <c r="B1915">
        <v>0</v>
      </c>
      <c r="C1915">
        <v>0</v>
      </c>
      <c r="D1915">
        <v>0</v>
      </c>
      <c r="E1915">
        <v>0</v>
      </c>
      <c r="F1915">
        <v>0</v>
      </c>
      <c r="G1915">
        <v>0</v>
      </c>
      <c r="H1915" s="2">
        <f>H1914+$H$2*(Filter_Test[[#This Row],[debug'[0']]]-H1914)</f>
        <v>0.44286542547809443</v>
      </c>
    </row>
    <row r="1916" spans="1:8" x14ac:dyDescent="0.25">
      <c r="A1916">
        <v>3820</v>
      </c>
      <c r="B1916">
        <v>1</v>
      </c>
      <c r="C1916">
        <v>0</v>
      </c>
      <c r="D1916">
        <v>0</v>
      </c>
      <c r="E1916">
        <v>0</v>
      </c>
      <c r="F1916">
        <v>0</v>
      </c>
      <c r="G1916">
        <v>0</v>
      </c>
      <c r="H1916" s="2">
        <f>H1915+$H$2*(Filter_Test[[#This Row],[debug'[0']]]-H1915)</f>
        <v>0.49537412206946124</v>
      </c>
    </row>
    <row r="1917" spans="1:8" x14ac:dyDescent="0.25">
      <c r="A1917">
        <v>3822</v>
      </c>
      <c r="B1917">
        <v>1</v>
      </c>
      <c r="C1917">
        <v>0</v>
      </c>
      <c r="D1917">
        <v>0</v>
      </c>
      <c r="E1917">
        <v>0</v>
      </c>
      <c r="F1917">
        <v>0</v>
      </c>
      <c r="G1917">
        <v>0</v>
      </c>
      <c r="H1917" s="2">
        <f>H1916+$H$2*(Filter_Test[[#This Row],[debug'[0']]]-H1916)</f>
        <v>0.54293399059699765</v>
      </c>
    </row>
    <row r="1918" spans="1:8" x14ac:dyDescent="0.25">
      <c r="A1918">
        <v>3824</v>
      </c>
      <c r="B1918">
        <v>-1</v>
      </c>
      <c r="C1918">
        <v>0</v>
      </c>
      <c r="D1918">
        <v>0</v>
      </c>
      <c r="E1918">
        <v>0</v>
      </c>
      <c r="F1918">
        <v>0</v>
      </c>
      <c r="G1918">
        <v>0</v>
      </c>
      <c r="H1918" s="2">
        <f>H1917+$H$2*(Filter_Test[[#This Row],[debug'[0']]]-H1917)</f>
        <v>0.39751588790199233</v>
      </c>
    </row>
    <row r="1919" spans="1:8" x14ac:dyDescent="0.25">
      <c r="A1919">
        <v>3826</v>
      </c>
      <c r="B1919">
        <v>0</v>
      </c>
      <c r="C1919">
        <v>0</v>
      </c>
      <c r="D1919">
        <v>0</v>
      </c>
      <c r="E1919">
        <v>0</v>
      </c>
      <c r="F1919">
        <v>0</v>
      </c>
      <c r="G1919">
        <v>0</v>
      </c>
      <c r="H1919" s="2">
        <f>H1918+$H$2*(Filter_Test[[#This Row],[debug'[0']]]-H1918)</f>
        <v>0.36005089810844865</v>
      </c>
    </row>
    <row r="1920" spans="1:8" x14ac:dyDescent="0.25">
      <c r="A1920">
        <v>3828</v>
      </c>
      <c r="B1920">
        <v>-1</v>
      </c>
      <c r="C1920">
        <v>0</v>
      </c>
      <c r="D1920">
        <v>1</v>
      </c>
      <c r="E1920">
        <v>0</v>
      </c>
      <c r="F1920">
        <v>0</v>
      </c>
      <c r="G1920">
        <v>0</v>
      </c>
      <c r="H1920" s="2">
        <f>H1919+$H$2*(Filter_Test[[#This Row],[debug'[0']]]-H1919)</f>
        <v>0.23186912080827757</v>
      </c>
    </row>
    <row r="1921" spans="1:8" x14ac:dyDescent="0.25">
      <c r="A1921">
        <v>3830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 s="2">
        <f>H1920+$H$2*(Filter_Test[[#This Row],[debug'[0']]]-H1920)</f>
        <v>0.21001597101250929</v>
      </c>
    </row>
    <row r="1922" spans="1:8" x14ac:dyDescent="0.25">
      <c r="A1922">
        <v>3832</v>
      </c>
      <c r="B1922">
        <v>0</v>
      </c>
      <c r="C1922">
        <v>0</v>
      </c>
      <c r="D1922">
        <v>0</v>
      </c>
      <c r="E1922">
        <v>0</v>
      </c>
      <c r="F1922">
        <v>0</v>
      </c>
      <c r="G1922">
        <v>0</v>
      </c>
      <c r="H1922" s="2">
        <f>H1921+$H$2*(Filter_Test[[#This Row],[debug'[0']]]-H1921)</f>
        <v>0.19022243206242651</v>
      </c>
    </row>
    <row r="1923" spans="1:8" x14ac:dyDescent="0.25">
      <c r="A1923">
        <v>3834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  <c r="H1923" s="2">
        <f>H1922+$H$2*(Filter_Test[[#This Row],[debug'[0']]]-H1922)</f>
        <v>0.17229439020896742</v>
      </c>
    </row>
    <row r="1924" spans="1:8" x14ac:dyDescent="0.25">
      <c r="A1924">
        <v>3836</v>
      </c>
      <c r="B1924">
        <v>1</v>
      </c>
      <c r="C1924">
        <v>0</v>
      </c>
      <c r="D1924">
        <v>0</v>
      </c>
      <c r="E1924">
        <v>0</v>
      </c>
      <c r="F1924">
        <v>0</v>
      </c>
      <c r="G1924">
        <v>0</v>
      </c>
      <c r="H1924" s="2">
        <f>H1923+$H$2*(Filter_Test[[#This Row],[debug'[0']]]-H1923)</f>
        <v>0.25030380610060443</v>
      </c>
    </row>
    <row r="1925" spans="1:8" x14ac:dyDescent="0.25">
      <c r="A1925">
        <v>3838</v>
      </c>
      <c r="B1925">
        <v>0</v>
      </c>
      <c r="C1925">
        <v>0</v>
      </c>
      <c r="D1925">
        <v>0</v>
      </c>
      <c r="E1925">
        <v>0</v>
      </c>
      <c r="F1925">
        <v>0</v>
      </c>
      <c r="G1925">
        <v>0</v>
      </c>
      <c r="H1925" s="2">
        <f>H1924+$H$2*(Filter_Test[[#This Row],[debug'[0']]]-H1924)</f>
        <v>0.22671322814826775</v>
      </c>
    </row>
    <row r="1926" spans="1:8" x14ac:dyDescent="0.25">
      <c r="A1926">
        <v>3840</v>
      </c>
      <c r="B1926">
        <v>1</v>
      </c>
      <c r="C1926">
        <v>0</v>
      </c>
      <c r="D1926">
        <v>0</v>
      </c>
      <c r="E1926">
        <v>0</v>
      </c>
      <c r="F1926">
        <v>0</v>
      </c>
      <c r="G1926">
        <v>0</v>
      </c>
      <c r="H1926" s="2">
        <f>H1925+$H$2*(Filter_Test[[#This Row],[debug'[0']]]-H1925)</f>
        <v>0.2995937893952948</v>
      </c>
    </row>
    <row r="1927" spans="1:8" x14ac:dyDescent="0.25">
      <c r="A1927">
        <v>3842</v>
      </c>
      <c r="B1927">
        <v>0</v>
      </c>
      <c r="C1927">
        <v>0</v>
      </c>
      <c r="D1927">
        <v>0</v>
      </c>
      <c r="E1927">
        <v>0</v>
      </c>
      <c r="F1927">
        <v>0</v>
      </c>
      <c r="G1927">
        <v>0</v>
      </c>
      <c r="H1927" s="2">
        <f>H1926+$H$2*(Filter_Test[[#This Row],[debug'[0']]]-H1926)</f>
        <v>0.27135773996053325</v>
      </c>
    </row>
    <row r="1928" spans="1:8" x14ac:dyDescent="0.25">
      <c r="A1928">
        <v>3844</v>
      </c>
      <c r="B1928">
        <v>1</v>
      </c>
      <c r="C1928">
        <v>0</v>
      </c>
      <c r="D1928">
        <v>0</v>
      </c>
      <c r="E1928">
        <v>0</v>
      </c>
      <c r="F1928">
        <v>0</v>
      </c>
      <c r="G1928">
        <v>0</v>
      </c>
      <c r="H1928" s="2">
        <f>H1927+$H$2*(Filter_Test[[#This Row],[debug'[0']]]-H1927)</f>
        <v>0.34003065509758479</v>
      </c>
    </row>
    <row r="1929" spans="1:8" x14ac:dyDescent="0.25">
      <c r="A1929">
        <v>3846</v>
      </c>
      <c r="B1929">
        <v>0</v>
      </c>
      <c r="C1929">
        <v>0</v>
      </c>
      <c r="D1929">
        <v>1</v>
      </c>
      <c r="E1929">
        <v>0</v>
      </c>
      <c r="F1929">
        <v>0</v>
      </c>
      <c r="G1929">
        <v>0</v>
      </c>
      <c r="H1929" s="2">
        <f>H1928+$H$2*(Filter_Test[[#This Row],[debug'[0']]]-H1928)</f>
        <v>0.30798352085608788</v>
      </c>
    </row>
    <row r="1930" spans="1:8" x14ac:dyDescent="0.25">
      <c r="A1930">
        <v>3848</v>
      </c>
      <c r="B1930">
        <v>0</v>
      </c>
      <c r="C1930">
        <v>0</v>
      </c>
      <c r="D1930">
        <v>1</v>
      </c>
      <c r="E1930">
        <v>0</v>
      </c>
      <c r="F1930">
        <v>0</v>
      </c>
      <c r="G1930">
        <v>0</v>
      </c>
      <c r="H1930" s="2">
        <f>H1929+$H$2*(Filter_Test[[#This Row],[debug'[0']]]-H1929)</f>
        <v>0.27895675785964175</v>
      </c>
    </row>
    <row r="1931" spans="1:8" x14ac:dyDescent="0.25">
      <c r="A1931">
        <v>3850</v>
      </c>
      <c r="B1931">
        <v>0</v>
      </c>
      <c r="C1931">
        <v>-1</v>
      </c>
      <c r="D1931">
        <v>0</v>
      </c>
      <c r="E1931">
        <v>0</v>
      </c>
      <c r="F1931">
        <v>0</v>
      </c>
      <c r="G1931">
        <v>0</v>
      </c>
      <c r="H1931" s="2">
        <f>H1930+$H$2*(Filter_Test[[#This Row],[debug'[0']]]-H1930)</f>
        <v>0.25266570282480943</v>
      </c>
    </row>
    <row r="1932" spans="1:8" x14ac:dyDescent="0.25">
      <c r="A1932">
        <v>3852</v>
      </c>
      <c r="B1932">
        <v>-1</v>
      </c>
      <c r="C1932">
        <v>-1</v>
      </c>
      <c r="D1932">
        <v>0</v>
      </c>
      <c r="E1932">
        <v>0</v>
      </c>
      <c r="F1932">
        <v>0</v>
      </c>
      <c r="G1932">
        <v>0</v>
      </c>
      <c r="H1932" s="2">
        <f>H1931+$H$2*(Filter_Test[[#This Row],[debug'[0']]]-H1931)</f>
        <v>0.13460474174285997</v>
      </c>
    </row>
    <row r="1933" spans="1:8" x14ac:dyDescent="0.25">
      <c r="A1933">
        <v>3854</v>
      </c>
      <c r="B1933">
        <v>1</v>
      </c>
      <c r="C1933">
        <v>-1</v>
      </c>
      <c r="D1933">
        <v>0</v>
      </c>
      <c r="E1933">
        <v>0</v>
      </c>
      <c r="F1933">
        <v>0</v>
      </c>
      <c r="G1933">
        <v>0</v>
      </c>
      <c r="H1933" s="2">
        <f>H1932+$H$2*(Filter_Test[[#This Row],[debug'[0']]]-H1932)</f>
        <v>0.21616632331662217</v>
      </c>
    </row>
    <row r="1934" spans="1:8" x14ac:dyDescent="0.25">
      <c r="A1934">
        <v>3856</v>
      </c>
      <c r="B1934">
        <v>0</v>
      </c>
      <c r="C1934">
        <v>-1</v>
      </c>
      <c r="D1934">
        <v>0</v>
      </c>
      <c r="E1934">
        <v>0</v>
      </c>
      <c r="F1934">
        <v>0</v>
      </c>
      <c r="G1934">
        <v>0</v>
      </c>
      <c r="H1934" s="2">
        <f>H1933+$H$2*(Filter_Test[[#This Row],[debug'[0']]]-H1933)</f>
        <v>0.19579312731807169</v>
      </c>
    </row>
    <row r="1935" spans="1:8" x14ac:dyDescent="0.25">
      <c r="A1935">
        <v>3858</v>
      </c>
      <c r="B1935">
        <v>0</v>
      </c>
      <c r="C1935">
        <v>-1</v>
      </c>
      <c r="D1935">
        <v>0</v>
      </c>
      <c r="E1935">
        <v>0</v>
      </c>
      <c r="F1935">
        <v>0</v>
      </c>
      <c r="G1935">
        <v>0</v>
      </c>
      <c r="H1935" s="2">
        <f>H1934+$H$2*(Filter_Test[[#This Row],[debug'[0']]]-H1934)</f>
        <v>0.17734005980589695</v>
      </c>
    </row>
    <row r="1936" spans="1:8" x14ac:dyDescent="0.25">
      <c r="A1936">
        <v>3860</v>
      </c>
      <c r="B1936">
        <v>0</v>
      </c>
      <c r="C1936">
        <v>-1</v>
      </c>
      <c r="D1936">
        <v>1</v>
      </c>
      <c r="E1936">
        <v>0</v>
      </c>
      <c r="F1936">
        <v>0</v>
      </c>
      <c r="G1936">
        <v>0</v>
      </c>
      <c r="H1936" s="2">
        <f>H1935+$H$2*(Filter_Test[[#This Row],[debug'[0']]]-H1935)</f>
        <v>0.16062615293369553</v>
      </c>
    </row>
    <row r="1937" spans="1:8" x14ac:dyDescent="0.25">
      <c r="A1937">
        <v>3862</v>
      </c>
      <c r="B1937">
        <v>1</v>
      </c>
      <c r="C1937">
        <v>-1</v>
      </c>
      <c r="D1937">
        <v>0</v>
      </c>
      <c r="E1937">
        <v>0</v>
      </c>
      <c r="F1937">
        <v>0</v>
      </c>
      <c r="G1937">
        <v>0</v>
      </c>
      <c r="H1937" s="2">
        <f>H1936+$H$2*(Filter_Test[[#This Row],[debug'[0']]]-H1936)</f>
        <v>0.23973527428046265</v>
      </c>
    </row>
    <row r="1938" spans="1:8" x14ac:dyDescent="0.25">
      <c r="A1938">
        <v>3864</v>
      </c>
      <c r="B1938">
        <v>0</v>
      </c>
      <c r="C1938">
        <v>-1</v>
      </c>
      <c r="D1938">
        <v>0</v>
      </c>
      <c r="E1938">
        <v>0</v>
      </c>
      <c r="F1938">
        <v>0</v>
      </c>
      <c r="G1938">
        <v>0</v>
      </c>
      <c r="H1938" s="2">
        <f>H1937+$H$2*(Filter_Test[[#This Row],[debug'[0']]]-H1937)</f>
        <v>0.21714075698588758</v>
      </c>
    </row>
    <row r="1939" spans="1:8" x14ac:dyDescent="0.25">
      <c r="A1939">
        <v>3866</v>
      </c>
      <c r="B1939">
        <v>0</v>
      </c>
      <c r="C1939">
        <v>0</v>
      </c>
      <c r="D1939">
        <v>0</v>
      </c>
      <c r="E1939">
        <v>0</v>
      </c>
      <c r="F1939">
        <v>0</v>
      </c>
      <c r="G1939">
        <v>0</v>
      </c>
      <c r="H1939" s="2">
        <f>H1938+$H$2*(Filter_Test[[#This Row],[debug'[0']]]-H1938)</f>
        <v>0.19667572277763384</v>
      </c>
    </row>
    <row r="1940" spans="1:8" x14ac:dyDescent="0.25">
      <c r="A1940">
        <v>3868</v>
      </c>
      <c r="B1940">
        <v>-1</v>
      </c>
      <c r="C1940">
        <v>0</v>
      </c>
      <c r="D1940">
        <v>0</v>
      </c>
      <c r="E1940">
        <v>0</v>
      </c>
      <c r="F1940">
        <v>0</v>
      </c>
      <c r="G1940">
        <v>0</v>
      </c>
      <c r="H1940" s="2">
        <f>H1939+$H$2*(Filter_Test[[#This Row],[debug'[0']]]-H1939)</f>
        <v>8.3891692995409731E-2</v>
      </c>
    </row>
    <row r="1941" spans="1:8" x14ac:dyDescent="0.25">
      <c r="A1941">
        <v>3870</v>
      </c>
      <c r="B1941">
        <v>1</v>
      </c>
      <c r="C1941">
        <v>0</v>
      </c>
      <c r="D1941">
        <v>0</v>
      </c>
      <c r="E1941">
        <v>0</v>
      </c>
      <c r="F1941">
        <v>0</v>
      </c>
      <c r="G1941">
        <v>0</v>
      </c>
      <c r="H1941" s="2">
        <f>H1940+$H$2*(Filter_Test[[#This Row],[debug'[0']]]-H1940)</f>
        <v>0.17023286681075583</v>
      </c>
    </row>
    <row r="1942" spans="1:8" x14ac:dyDescent="0.25">
      <c r="A1942">
        <v>3872</v>
      </c>
      <c r="B1942">
        <v>0</v>
      </c>
      <c r="C1942">
        <v>1</v>
      </c>
      <c r="D1942">
        <v>0</v>
      </c>
      <c r="E1942">
        <v>0</v>
      </c>
      <c r="F1942">
        <v>0</v>
      </c>
      <c r="G1942">
        <v>0</v>
      </c>
      <c r="H1942" s="2">
        <f>H1941+$H$2*(Filter_Test[[#This Row],[debug'[0']]]-H1941)</f>
        <v>0.15418879709758981</v>
      </c>
    </row>
    <row r="1943" spans="1:8" x14ac:dyDescent="0.25">
      <c r="A1943">
        <v>3874</v>
      </c>
      <c r="B1943">
        <v>1</v>
      </c>
      <c r="C1943">
        <v>0</v>
      </c>
      <c r="D1943">
        <v>0</v>
      </c>
      <c r="E1943">
        <v>0</v>
      </c>
      <c r="F1943">
        <v>0</v>
      </c>
      <c r="G1943">
        <v>0</v>
      </c>
      <c r="H1943" s="2">
        <f>H1942+$H$2*(Filter_Test[[#This Row],[debug'[0']]]-H1942)</f>
        <v>0.23390462493845454</v>
      </c>
    </row>
    <row r="1944" spans="1:8" x14ac:dyDescent="0.25">
      <c r="A1944">
        <v>3876</v>
      </c>
      <c r="B1944">
        <v>0</v>
      </c>
      <c r="C1944">
        <v>1</v>
      </c>
      <c r="D1944">
        <v>0</v>
      </c>
      <c r="E1944">
        <v>0</v>
      </c>
      <c r="F1944">
        <v>0</v>
      </c>
      <c r="G1944">
        <v>0</v>
      </c>
      <c r="H1944" s="2">
        <f>H1943+$H$2*(Filter_Test[[#This Row],[debug'[0']]]-H1943)</f>
        <v>0.21185963339803479</v>
      </c>
    </row>
    <row r="1945" spans="1:8" x14ac:dyDescent="0.25">
      <c r="A1945">
        <v>3878</v>
      </c>
      <c r="B1945">
        <v>-1</v>
      </c>
      <c r="C1945">
        <v>1</v>
      </c>
      <c r="D1945">
        <v>0</v>
      </c>
      <c r="E1945">
        <v>0</v>
      </c>
      <c r="F1945">
        <v>0</v>
      </c>
      <c r="G1945">
        <v>0</v>
      </c>
      <c r="H1945" s="2">
        <f>H1944+$H$2*(Filter_Test[[#This Row],[debug'[0']]]-H1944)</f>
        <v>9.7644553754076227E-2</v>
      </c>
    </row>
    <row r="1946" spans="1:8" x14ac:dyDescent="0.25">
      <c r="A1946">
        <v>3880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0</v>
      </c>
      <c r="H1946" s="2">
        <f>H1945+$H$2*(Filter_Test[[#This Row],[debug'[0']]]-H1945)</f>
        <v>8.8441771371970443E-2</v>
      </c>
    </row>
    <row r="1947" spans="1:8" x14ac:dyDescent="0.25">
      <c r="A1947">
        <v>3882</v>
      </c>
      <c r="B1947">
        <v>-1</v>
      </c>
      <c r="C1947">
        <v>1</v>
      </c>
      <c r="D1947">
        <v>0</v>
      </c>
      <c r="E1947">
        <v>0</v>
      </c>
      <c r="F1947">
        <v>0</v>
      </c>
      <c r="G1947">
        <v>0</v>
      </c>
      <c r="H1947" s="2">
        <f>H1946+$H$2*(Filter_Test[[#This Row],[debug'[0']]]-H1946)</f>
        <v>-1.4141448812102858E-2</v>
      </c>
    </row>
    <row r="1948" spans="1:8" x14ac:dyDescent="0.25">
      <c r="A1948">
        <v>3884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0</v>
      </c>
      <c r="H1948" s="2">
        <f>H1947+$H$2*(Filter_Test[[#This Row],[debug'[0']]]-H1947)</f>
        <v>-1.2808648661126305E-2</v>
      </c>
    </row>
    <row r="1949" spans="1:8" x14ac:dyDescent="0.25">
      <c r="A1949">
        <v>3886</v>
      </c>
      <c r="B1949">
        <v>-1</v>
      </c>
      <c r="C1949">
        <v>1</v>
      </c>
      <c r="D1949">
        <v>0</v>
      </c>
      <c r="E1949">
        <v>0</v>
      </c>
      <c r="F1949">
        <v>0</v>
      </c>
      <c r="G1949">
        <v>0</v>
      </c>
      <c r="H1949" s="2">
        <f>H1948+$H$2*(Filter_Test[[#This Row],[debug'[0']]]-H1948)</f>
        <v>-0.10584924157273387</v>
      </c>
    </row>
    <row r="1950" spans="1:8" x14ac:dyDescent="0.25">
      <c r="A1950">
        <v>3888</v>
      </c>
      <c r="B1950">
        <v>-1</v>
      </c>
      <c r="C1950">
        <v>0</v>
      </c>
      <c r="D1950">
        <v>0</v>
      </c>
      <c r="E1950">
        <v>0</v>
      </c>
      <c r="F1950">
        <v>0</v>
      </c>
      <c r="G1950">
        <v>0</v>
      </c>
      <c r="H1950" s="2">
        <f>H1949+$H$2*(Filter_Test[[#This Row],[debug'[0']]]-H1949)</f>
        <v>-0.19012096518903909</v>
      </c>
    </row>
    <row r="1951" spans="1:8" x14ac:dyDescent="0.25">
      <c r="A1951">
        <v>3890</v>
      </c>
      <c r="B1951">
        <v>0</v>
      </c>
      <c r="C1951">
        <v>0</v>
      </c>
      <c r="D1951">
        <v>1</v>
      </c>
      <c r="E1951">
        <v>0</v>
      </c>
      <c r="F1951">
        <v>0</v>
      </c>
      <c r="G1951">
        <v>0</v>
      </c>
      <c r="H1951" s="2">
        <f>H1950+$H$2*(Filter_Test[[#This Row],[debug'[0']]]-H1950)</f>
        <v>-0.17220248636310051</v>
      </c>
    </row>
    <row r="1952" spans="1:8" x14ac:dyDescent="0.25">
      <c r="A1952">
        <v>3892</v>
      </c>
      <c r="B1952">
        <v>-1</v>
      </c>
      <c r="C1952">
        <v>0</v>
      </c>
      <c r="D1952">
        <v>1</v>
      </c>
      <c r="E1952">
        <v>0</v>
      </c>
      <c r="F1952">
        <v>0</v>
      </c>
      <c r="G1952">
        <v>0</v>
      </c>
      <c r="H1952" s="2">
        <f>H1951+$H$2*(Filter_Test[[#This Row],[debug'[0']]]-H1951)</f>
        <v>-0.2502205639881479</v>
      </c>
    </row>
    <row r="1953" spans="1:8" x14ac:dyDescent="0.25">
      <c r="A1953">
        <v>3894</v>
      </c>
      <c r="B1953">
        <v>1</v>
      </c>
      <c r="C1953">
        <v>-1</v>
      </c>
      <c r="D1953">
        <v>0</v>
      </c>
      <c r="E1953">
        <v>0</v>
      </c>
      <c r="F1953">
        <v>0</v>
      </c>
      <c r="G1953">
        <v>0</v>
      </c>
      <c r="H1953" s="2">
        <f>H1952+$H$2*(Filter_Test[[#This Row],[debug'[0']]]-H1952)</f>
        <v>-0.13239005181238633</v>
      </c>
    </row>
    <row r="1954" spans="1:8" x14ac:dyDescent="0.25">
      <c r="A1954">
        <v>3896</v>
      </c>
      <c r="B1954">
        <v>0</v>
      </c>
      <c r="C1954">
        <v>0</v>
      </c>
      <c r="D1954">
        <v>0</v>
      </c>
      <c r="E1954">
        <v>0</v>
      </c>
      <c r="F1954">
        <v>0</v>
      </c>
      <c r="G1954">
        <v>0</v>
      </c>
      <c r="H1954" s="2">
        <f>H1953+$H$2*(Filter_Test[[#This Row],[debug'[0']]]-H1953)</f>
        <v>-0.11991258338692139</v>
      </c>
    </row>
    <row r="1955" spans="1:8" x14ac:dyDescent="0.25">
      <c r="A1955">
        <v>3898</v>
      </c>
      <c r="B1955">
        <v>1</v>
      </c>
      <c r="C1955">
        <v>-1</v>
      </c>
      <c r="D1955">
        <v>0</v>
      </c>
      <c r="E1955">
        <v>0</v>
      </c>
      <c r="F1955">
        <v>0</v>
      </c>
      <c r="G1955">
        <v>0</v>
      </c>
      <c r="H1955" s="2">
        <f>H1954+$H$2*(Filter_Test[[#This Row],[debug'[0']]]-H1954)</f>
        <v>-1.4363309047987827E-2</v>
      </c>
    </row>
    <row r="1956" spans="1:8" x14ac:dyDescent="0.25">
      <c r="A1956">
        <v>3900</v>
      </c>
      <c r="B1956">
        <v>0</v>
      </c>
      <c r="C1956">
        <v>0</v>
      </c>
      <c r="D1956">
        <v>0</v>
      </c>
      <c r="E1956">
        <v>0</v>
      </c>
      <c r="F1956">
        <v>0</v>
      </c>
      <c r="G1956">
        <v>0</v>
      </c>
      <c r="H1956" s="2">
        <f>H1955+$H$2*(Filter_Test[[#This Row],[debug'[0']]]-H1955)</f>
        <v>-1.3009599062395877E-2</v>
      </c>
    </row>
    <row r="1957" spans="1:8" x14ac:dyDescent="0.25">
      <c r="A1957">
        <v>3902</v>
      </c>
      <c r="B1957">
        <v>1</v>
      </c>
      <c r="C1957">
        <v>0</v>
      </c>
      <c r="D1957">
        <v>0</v>
      </c>
      <c r="E1957">
        <v>0</v>
      </c>
      <c r="F1957">
        <v>0</v>
      </c>
      <c r="G1957">
        <v>0</v>
      </c>
      <c r="H1957" s="2">
        <f>H1956+$H$2*(Filter_Test[[#This Row],[debug'[0']]]-H1956)</f>
        <v>8.2464306370515064E-2</v>
      </c>
    </row>
    <row r="1958" spans="1:8" x14ac:dyDescent="0.25">
      <c r="A1958">
        <v>3904</v>
      </c>
      <c r="B1958">
        <v>0</v>
      </c>
      <c r="C1958">
        <v>0</v>
      </c>
      <c r="D1958">
        <v>0</v>
      </c>
      <c r="E1958">
        <v>0</v>
      </c>
      <c r="F1958">
        <v>0</v>
      </c>
      <c r="G1958">
        <v>0</v>
      </c>
      <c r="H1958" s="2">
        <f>H1957+$H$2*(Filter_Test[[#This Row],[debug'[0']]]-H1957)</f>
        <v>7.4692228598205415E-2</v>
      </c>
    </row>
    <row r="1959" spans="1:8" x14ac:dyDescent="0.25">
      <c r="A1959">
        <v>3906</v>
      </c>
      <c r="B1959">
        <v>1</v>
      </c>
      <c r="C1959">
        <v>0</v>
      </c>
      <c r="D1959">
        <v>0</v>
      </c>
      <c r="E1959">
        <v>0</v>
      </c>
      <c r="F1959">
        <v>0</v>
      </c>
      <c r="G1959">
        <v>0</v>
      </c>
      <c r="H1959" s="2">
        <f>H1958+$H$2*(Filter_Test[[#This Row],[debug'[0']]]-H1958)</f>
        <v>0.16190043150656805</v>
      </c>
    </row>
    <row r="1960" spans="1:8" x14ac:dyDescent="0.25">
      <c r="A1960">
        <v>3908</v>
      </c>
      <c r="B1960">
        <v>0</v>
      </c>
      <c r="C1960">
        <v>1</v>
      </c>
      <c r="D1960">
        <v>0</v>
      </c>
      <c r="E1960">
        <v>0</v>
      </c>
      <c r="F1960">
        <v>0</v>
      </c>
      <c r="G1960">
        <v>0</v>
      </c>
      <c r="H1960" s="2">
        <f>H1959+$H$2*(Filter_Test[[#This Row],[debug'[0']]]-H1959)</f>
        <v>0.1466416753195465</v>
      </c>
    </row>
    <row r="1961" spans="1:8" x14ac:dyDescent="0.25">
      <c r="A1961">
        <v>3910</v>
      </c>
      <c r="B1961">
        <v>2</v>
      </c>
      <c r="C1961">
        <v>0</v>
      </c>
      <c r="D1961">
        <v>0</v>
      </c>
      <c r="E1961">
        <v>0</v>
      </c>
      <c r="F1961">
        <v>0</v>
      </c>
      <c r="G1961">
        <v>0</v>
      </c>
      <c r="H1961" s="2">
        <f>H1960+$H$2*(Filter_Test[[#This Row],[debug'[0']]]-H1960)</f>
        <v>0.32131658223811443</v>
      </c>
    </row>
    <row r="1962" spans="1:8" x14ac:dyDescent="0.25">
      <c r="A1962">
        <v>3912</v>
      </c>
      <c r="B1962">
        <v>0</v>
      </c>
      <c r="C1962">
        <v>1</v>
      </c>
      <c r="D1962">
        <v>0</v>
      </c>
      <c r="E1962">
        <v>0</v>
      </c>
      <c r="F1962">
        <v>0</v>
      </c>
      <c r="G1962">
        <v>0</v>
      </c>
      <c r="H1962" s="2">
        <f>H1961+$H$2*(Filter_Test[[#This Row],[debug'[0']]]-H1961)</f>
        <v>0.2910332078110392</v>
      </c>
    </row>
    <row r="1963" spans="1:8" x14ac:dyDescent="0.25">
      <c r="A1963">
        <v>3914</v>
      </c>
      <c r="B1963">
        <v>1</v>
      </c>
      <c r="C1963">
        <v>0</v>
      </c>
      <c r="D1963">
        <v>0</v>
      </c>
      <c r="E1963">
        <v>0</v>
      </c>
      <c r="F1963">
        <v>0</v>
      </c>
      <c r="G1963">
        <v>0</v>
      </c>
      <c r="H1963" s="2">
        <f>H1962+$H$2*(Filter_Test[[#This Row],[debug'[0']]]-H1962)</f>
        <v>0.35785175379043799</v>
      </c>
    </row>
    <row r="1964" spans="1:8" x14ac:dyDescent="0.25">
      <c r="A1964">
        <v>3916</v>
      </c>
      <c r="B1964">
        <v>0</v>
      </c>
      <c r="C1964">
        <v>1</v>
      </c>
      <c r="D1964">
        <v>0</v>
      </c>
      <c r="E1964">
        <v>0</v>
      </c>
      <c r="F1964">
        <v>0</v>
      </c>
      <c r="G1964">
        <v>0</v>
      </c>
      <c r="H1964" s="2">
        <f>H1963+$H$2*(Filter_Test[[#This Row],[debug'[0']]]-H1963)</f>
        <v>0.32412502056697007</v>
      </c>
    </row>
    <row r="1965" spans="1:8" x14ac:dyDescent="0.25">
      <c r="A1965">
        <v>3918</v>
      </c>
      <c r="B1965">
        <v>0</v>
      </c>
      <c r="C1965">
        <v>1</v>
      </c>
      <c r="D1965">
        <v>0</v>
      </c>
      <c r="E1965">
        <v>0</v>
      </c>
      <c r="F1965">
        <v>0</v>
      </c>
      <c r="G1965">
        <v>0</v>
      </c>
      <c r="H1965" s="2">
        <f>H1964+$H$2*(Filter_Test[[#This Row],[debug'[0']]]-H1964)</f>
        <v>0.29357695706323506</v>
      </c>
    </row>
    <row r="1966" spans="1:8" x14ac:dyDescent="0.25">
      <c r="A1966">
        <v>3920</v>
      </c>
      <c r="B1966">
        <v>0</v>
      </c>
      <c r="C1966">
        <v>1</v>
      </c>
      <c r="D1966">
        <v>0</v>
      </c>
      <c r="E1966">
        <v>0</v>
      </c>
      <c r="F1966">
        <v>0</v>
      </c>
      <c r="G1966">
        <v>0</v>
      </c>
      <c r="H1966" s="2">
        <f>H1965+$H$2*(Filter_Test[[#This Row],[debug'[0']]]-H1965)</f>
        <v>0.26590798071604188</v>
      </c>
    </row>
    <row r="1967" spans="1:8" x14ac:dyDescent="0.25">
      <c r="A1967">
        <v>3922</v>
      </c>
      <c r="B1967">
        <v>0</v>
      </c>
      <c r="C1967">
        <v>1</v>
      </c>
      <c r="D1967">
        <v>0</v>
      </c>
      <c r="E1967">
        <v>0</v>
      </c>
      <c r="F1967">
        <v>0</v>
      </c>
      <c r="G1967">
        <v>0</v>
      </c>
      <c r="H1967" s="2">
        <f>H1966+$H$2*(Filter_Test[[#This Row],[debug'[0']]]-H1966)</f>
        <v>0.24084674395358949</v>
      </c>
    </row>
    <row r="1968" spans="1:8" x14ac:dyDescent="0.25">
      <c r="A1968">
        <v>3924</v>
      </c>
      <c r="B1968">
        <v>0</v>
      </c>
      <c r="C1968">
        <v>0</v>
      </c>
      <c r="D1968">
        <v>0</v>
      </c>
      <c r="E1968">
        <v>0</v>
      </c>
      <c r="F1968">
        <v>0</v>
      </c>
      <c r="G1968">
        <v>0</v>
      </c>
      <c r="H1968" s="2">
        <f>H1967+$H$2*(Filter_Test[[#This Row],[debug'[0']]]-H1967)</f>
        <v>0.21814747311022092</v>
      </c>
    </row>
    <row r="1969" spans="1:8" x14ac:dyDescent="0.25">
      <c r="A1969">
        <v>3926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  <c r="H1969" s="2">
        <f>H1968+$H$2*(Filter_Test[[#This Row],[debug'[0']]]-H1968)</f>
        <v>0.19758755814255352</v>
      </c>
    </row>
    <row r="1970" spans="1:8" x14ac:dyDescent="0.25">
      <c r="A1970">
        <v>3928</v>
      </c>
      <c r="B1970">
        <v>-1</v>
      </c>
      <c r="C1970">
        <v>0</v>
      </c>
      <c r="D1970">
        <v>0</v>
      </c>
      <c r="E1970">
        <v>0</v>
      </c>
      <c r="F1970">
        <v>0</v>
      </c>
      <c r="G1970">
        <v>0</v>
      </c>
      <c r="H1970" s="2">
        <f>H1969+$H$2*(Filter_Test[[#This Row],[debug'[0']]]-H1969)</f>
        <v>8.4717589901817977E-2</v>
      </c>
    </row>
    <row r="1971" spans="1:8" x14ac:dyDescent="0.25">
      <c r="A1971">
        <v>3930</v>
      </c>
      <c r="B1971">
        <v>0</v>
      </c>
      <c r="C1971">
        <v>0</v>
      </c>
      <c r="D1971">
        <v>0</v>
      </c>
      <c r="E1971">
        <v>0</v>
      </c>
      <c r="F1971">
        <v>0</v>
      </c>
      <c r="G1971">
        <v>0</v>
      </c>
      <c r="H1971" s="2">
        <f>H1970+$H$2*(Filter_Test[[#This Row],[debug'[0']]]-H1970)</f>
        <v>7.673314515985645E-2</v>
      </c>
    </row>
    <row r="1972" spans="1:8" x14ac:dyDescent="0.25">
      <c r="A1972">
        <v>3932</v>
      </c>
      <c r="B1972">
        <v>-1</v>
      </c>
      <c r="C1972">
        <v>0</v>
      </c>
      <c r="D1972">
        <v>0</v>
      </c>
      <c r="E1972">
        <v>0</v>
      </c>
      <c r="F1972">
        <v>0</v>
      </c>
      <c r="G1972">
        <v>0</v>
      </c>
      <c r="H1972" s="2">
        <f>H1971+$H$2*(Filter_Test[[#This Row],[debug'[0']]]-H1971)</f>
        <v>-2.4746563001468672E-2</v>
      </c>
    </row>
    <row r="1973" spans="1:8" x14ac:dyDescent="0.25">
      <c r="A1973">
        <v>3934</v>
      </c>
      <c r="B1973">
        <v>0</v>
      </c>
      <c r="C1973">
        <v>0</v>
      </c>
      <c r="D1973">
        <v>0</v>
      </c>
      <c r="E1973">
        <v>0</v>
      </c>
      <c r="F1973">
        <v>0</v>
      </c>
      <c r="G1973">
        <v>0</v>
      </c>
      <c r="H1973" s="2">
        <f>H1972+$H$2*(Filter_Test[[#This Row],[debug'[0']]]-H1972)</f>
        <v>-2.2414254385658344E-2</v>
      </c>
    </row>
    <row r="1974" spans="1:8" x14ac:dyDescent="0.25">
      <c r="A1974">
        <v>3936</v>
      </c>
      <c r="B1974">
        <v>0</v>
      </c>
      <c r="C1974">
        <v>0</v>
      </c>
      <c r="D1974">
        <v>0</v>
      </c>
      <c r="E1974">
        <v>0</v>
      </c>
      <c r="F1974">
        <v>0</v>
      </c>
      <c r="G1974">
        <v>0</v>
      </c>
      <c r="H1974" s="2">
        <f>H1973+$H$2*(Filter_Test[[#This Row],[debug'[0']]]-H1973)</f>
        <v>-2.0301760678248033E-2</v>
      </c>
    </row>
    <row r="1975" spans="1:8" x14ac:dyDescent="0.25">
      <c r="A1975">
        <v>3938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 s="2">
        <f>H1974+$H$2*(Filter_Test[[#This Row],[debug'[0']]]-H1974)</f>
        <v>-1.838836481219637E-2</v>
      </c>
    </row>
    <row r="1976" spans="1:8" x14ac:dyDescent="0.25">
      <c r="A1976">
        <v>3940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0</v>
      </c>
      <c r="H1976" s="2">
        <f>H1975+$H$2*(Filter_Test[[#This Row],[debug'[0']]]-H1975)</f>
        <v>-1.6655302258030615E-2</v>
      </c>
    </row>
    <row r="1977" spans="1:8" x14ac:dyDescent="0.25">
      <c r="A1977">
        <v>3942</v>
      </c>
      <c r="B1977">
        <v>0</v>
      </c>
      <c r="C1977">
        <v>1</v>
      </c>
      <c r="D1977">
        <v>0</v>
      </c>
      <c r="E1977">
        <v>0</v>
      </c>
      <c r="F1977">
        <v>0</v>
      </c>
      <c r="G1977">
        <v>0</v>
      </c>
      <c r="H1977" s="2">
        <f>H1976+$H$2*(Filter_Test[[#This Row],[debug'[0']]]-H1976)</f>
        <v>-1.508557700151622E-2</v>
      </c>
    </row>
    <row r="1978" spans="1:8" x14ac:dyDescent="0.25">
      <c r="A1978">
        <v>3944</v>
      </c>
      <c r="B1978">
        <v>1</v>
      </c>
      <c r="C1978">
        <v>1</v>
      </c>
      <c r="D1978">
        <v>0</v>
      </c>
      <c r="E1978">
        <v>0</v>
      </c>
      <c r="F1978">
        <v>0</v>
      </c>
      <c r="G1978">
        <v>0</v>
      </c>
      <c r="H1978" s="2">
        <f>H1977+$H$2*(Filter_Test[[#This Row],[debug'[0']]]-H1977)</f>
        <v>8.0583984742671352E-2</v>
      </c>
    </row>
    <row r="1979" spans="1:8" x14ac:dyDescent="0.25">
      <c r="A1979">
        <v>3946</v>
      </c>
      <c r="B1979">
        <v>0</v>
      </c>
      <c r="C1979">
        <v>1</v>
      </c>
      <c r="D1979">
        <v>0</v>
      </c>
      <c r="E1979">
        <v>0</v>
      </c>
      <c r="F1979">
        <v>0</v>
      </c>
      <c r="G1979">
        <v>0</v>
      </c>
      <c r="H1979" s="2">
        <f>H1978+$H$2*(Filter_Test[[#This Row],[debug'[0']]]-H1978)</f>
        <v>7.2989123108734302E-2</v>
      </c>
    </row>
    <row r="1980" spans="1:8" x14ac:dyDescent="0.25">
      <c r="A1980">
        <v>3948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 s="2">
        <f>H1979+$H$2*(Filter_Test[[#This Row],[debug'[0']]]-H1979)</f>
        <v>6.6110060320223485E-2</v>
      </c>
    </row>
    <row r="1981" spans="1:8" x14ac:dyDescent="0.25">
      <c r="A1981">
        <v>3950</v>
      </c>
      <c r="B1981">
        <v>0</v>
      </c>
      <c r="C1981">
        <v>1</v>
      </c>
      <c r="D1981">
        <v>0</v>
      </c>
      <c r="E1981">
        <v>0</v>
      </c>
      <c r="F1981">
        <v>0</v>
      </c>
      <c r="G1981">
        <v>0</v>
      </c>
      <c r="H1981" s="2">
        <f>H1980+$H$2*(Filter_Test[[#This Row],[debug'[0']]]-H1980)</f>
        <v>5.9879333925311723E-2</v>
      </c>
    </row>
    <row r="1982" spans="1:8" x14ac:dyDescent="0.25">
      <c r="A1982">
        <v>3952</v>
      </c>
      <c r="B1982">
        <v>0</v>
      </c>
      <c r="C1982">
        <v>1</v>
      </c>
      <c r="D1982">
        <v>0</v>
      </c>
      <c r="E1982">
        <v>0</v>
      </c>
      <c r="F1982">
        <v>0</v>
      </c>
      <c r="G1982">
        <v>0</v>
      </c>
      <c r="H1982" s="2">
        <f>H1981+$H$2*(Filter_Test[[#This Row],[debug'[0']]]-H1981)</f>
        <v>5.4235839658463444E-2</v>
      </c>
    </row>
    <row r="1983" spans="1:8" x14ac:dyDescent="0.25">
      <c r="A1983">
        <v>3954</v>
      </c>
      <c r="B1983">
        <v>0</v>
      </c>
      <c r="C1983">
        <v>1</v>
      </c>
      <c r="D1983">
        <v>0</v>
      </c>
      <c r="E1983">
        <v>0</v>
      </c>
      <c r="F1983">
        <v>0</v>
      </c>
      <c r="G1983">
        <v>0</v>
      </c>
      <c r="H1983" s="2">
        <f>H1982+$H$2*(Filter_Test[[#This Row],[debug'[0']]]-H1982)</f>
        <v>4.9124232195494361E-2</v>
      </c>
    </row>
    <row r="1984" spans="1:8" x14ac:dyDescent="0.25">
      <c r="A1984">
        <v>3956</v>
      </c>
      <c r="B1984">
        <v>0</v>
      </c>
      <c r="C1984">
        <v>1</v>
      </c>
      <c r="D1984">
        <v>0</v>
      </c>
      <c r="E1984">
        <v>0</v>
      </c>
      <c r="F1984">
        <v>0</v>
      </c>
      <c r="G1984">
        <v>0</v>
      </c>
      <c r="H1984" s="2">
        <f>H1983+$H$2*(Filter_Test[[#This Row],[debug'[0']]]-H1983)</f>
        <v>4.4494382386136233E-2</v>
      </c>
    </row>
    <row r="1985" spans="1:8" x14ac:dyDescent="0.25">
      <c r="A1985">
        <v>3958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 s="2">
        <f>H1984+$H$2*(Filter_Test[[#This Row],[debug'[0']]]-H1984)</f>
        <v>4.0300885641227212E-2</v>
      </c>
    </row>
    <row r="1986" spans="1:8" x14ac:dyDescent="0.25">
      <c r="A1986">
        <v>3960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 s="2">
        <f>H1985+$H$2*(Filter_Test[[#This Row],[debug'[0']]]-H1985)</f>
        <v>3.6502616653317957E-2</v>
      </c>
    </row>
    <row r="1987" spans="1:8" x14ac:dyDescent="0.25">
      <c r="A1987">
        <v>3962</v>
      </c>
      <c r="B1987">
        <v>0</v>
      </c>
      <c r="C1987">
        <v>-1</v>
      </c>
      <c r="D1987">
        <v>0</v>
      </c>
      <c r="E1987">
        <v>0</v>
      </c>
      <c r="F1987">
        <v>0</v>
      </c>
      <c r="G1987">
        <v>0</v>
      </c>
      <c r="H1987" s="2">
        <f>H1986+$H$2*(Filter_Test[[#This Row],[debug'[0']]]-H1986)</f>
        <v>3.3062326083871912E-2</v>
      </c>
    </row>
    <row r="1988" spans="1:8" x14ac:dyDescent="0.25">
      <c r="A1988">
        <v>3964</v>
      </c>
      <c r="B1988">
        <v>1</v>
      </c>
      <c r="C1988">
        <v>-1</v>
      </c>
      <c r="D1988">
        <v>0</v>
      </c>
      <c r="E1988">
        <v>0</v>
      </c>
      <c r="F1988">
        <v>0</v>
      </c>
      <c r="G1988">
        <v>0</v>
      </c>
      <c r="H1988" s="2">
        <f>H1987+$H$2*(Filter_Test[[#This Row],[debug'[0']]]-H1987)</f>
        <v>0.12419405486949524</v>
      </c>
    </row>
    <row r="1989" spans="1:8" x14ac:dyDescent="0.25">
      <c r="A1989">
        <v>3966</v>
      </c>
      <c r="B1989">
        <v>1</v>
      </c>
      <c r="C1989">
        <v>-1</v>
      </c>
      <c r="D1989">
        <v>0</v>
      </c>
      <c r="E1989">
        <v>0</v>
      </c>
      <c r="F1989">
        <v>0</v>
      </c>
      <c r="G1989">
        <v>0</v>
      </c>
      <c r="H1989" s="2">
        <f>H1988+$H$2*(Filter_Test[[#This Row],[debug'[0']]]-H1988)</f>
        <v>0.20673682056526302</v>
      </c>
    </row>
    <row r="1990" spans="1:8" x14ac:dyDescent="0.25">
      <c r="A1990">
        <v>3968</v>
      </c>
      <c r="B1990">
        <v>1</v>
      </c>
      <c r="C1990">
        <v>-1</v>
      </c>
      <c r="D1990">
        <v>0</v>
      </c>
      <c r="E1990">
        <v>0</v>
      </c>
      <c r="F1990">
        <v>0</v>
      </c>
      <c r="G1990">
        <v>0</v>
      </c>
      <c r="H1990" s="2">
        <f>H1989+$H$2*(Filter_Test[[#This Row],[debug'[0']]]-H1989)</f>
        <v>0.28150011387152657</v>
      </c>
    </row>
    <row r="1991" spans="1:8" x14ac:dyDescent="0.25">
      <c r="A1991">
        <v>3970</v>
      </c>
      <c r="B1991">
        <v>1</v>
      </c>
      <c r="C1991">
        <v>-1</v>
      </c>
      <c r="D1991">
        <v>0</v>
      </c>
      <c r="E1991">
        <v>0</v>
      </c>
      <c r="F1991">
        <v>0</v>
      </c>
      <c r="G1991">
        <v>0</v>
      </c>
      <c r="H1991" s="2">
        <f>H1990+$H$2*(Filter_Test[[#This Row],[debug'[0']]]-H1990)</f>
        <v>0.34921713278751604</v>
      </c>
    </row>
    <row r="1992" spans="1:8" x14ac:dyDescent="0.25">
      <c r="A1992">
        <v>3972</v>
      </c>
      <c r="B1992">
        <v>0</v>
      </c>
      <c r="C1992">
        <v>-1</v>
      </c>
      <c r="D1992">
        <v>1</v>
      </c>
      <c r="E1992">
        <v>0</v>
      </c>
      <c r="F1992">
        <v>0</v>
      </c>
      <c r="G1992">
        <v>0</v>
      </c>
      <c r="H1992" s="2">
        <f>H1991+$H$2*(Filter_Test[[#This Row],[debug'[0']]]-H1991)</f>
        <v>0.31630419342132748</v>
      </c>
    </row>
    <row r="1993" spans="1:8" x14ac:dyDescent="0.25">
      <c r="A1993">
        <v>3974</v>
      </c>
      <c r="B1993">
        <v>-1</v>
      </c>
      <c r="C1993">
        <v>0</v>
      </c>
      <c r="D1993">
        <v>1</v>
      </c>
      <c r="E1993">
        <v>0</v>
      </c>
      <c r="F1993">
        <v>0</v>
      </c>
      <c r="G1993">
        <v>0</v>
      </c>
      <c r="H1993" s="2">
        <f>H1992+$H$2*(Filter_Test[[#This Row],[debug'[0']]]-H1992)</f>
        <v>0.19224544590307108</v>
      </c>
    </row>
    <row r="1994" spans="1:8" x14ac:dyDescent="0.25">
      <c r="A1994">
        <v>3976</v>
      </c>
      <c r="B1994">
        <v>0</v>
      </c>
      <c r="C1994">
        <v>0</v>
      </c>
      <c r="D1994">
        <v>1</v>
      </c>
      <c r="E1994">
        <v>0</v>
      </c>
      <c r="F1994">
        <v>0</v>
      </c>
      <c r="G1994">
        <v>0</v>
      </c>
      <c r="H1994" s="2">
        <f>H1993+$H$2*(Filter_Test[[#This Row],[debug'[0']]]-H1993)</f>
        <v>0.17412673948701562</v>
      </c>
    </row>
    <row r="1995" spans="1:8" x14ac:dyDescent="0.25">
      <c r="A1995">
        <v>3978</v>
      </c>
      <c r="B1995">
        <v>0</v>
      </c>
      <c r="C1995">
        <v>1</v>
      </c>
      <c r="D1995">
        <v>1</v>
      </c>
      <c r="E1995">
        <v>0</v>
      </c>
      <c r="F1995">
        <v>0</v>
      </c>
      <c r="G1995">
        <v>0</v>
      </c>
      <c r="H1995" s="2">
        <f>H1994+$H$2*(Filter_Test[[#This Row],[debug'[0']]]-H1994)</f>
        <v>0.15771568092003707</v>
      </c>
    </row>
    <row r="1996" spans="1:8" x14ac:dyDescent="0.25">
      <c r="A1996">
        <v>3980</v>
      </c>
      <c r="B1996">
        <v>1</v>
      </c>
      <c r="C1996">
        <v>1</v>
      </c>
      <c r="D1996">
        <v>0</v>
      </c>
      <c r="E1996">
        <v>0</v>
      </c>
      <c r="F1996">
        <v>0</v>
      </c>
      <c r="G1996">
        <v>0</v>
      </c>
      <c r="H1996" s="2">
        <f>H1995+$H$2*(Filter_Test[[#This Row],[debug'[0']]]-H1995)</f>
        <v>0.23709910779170185</v>
      </c>
    </row>
    <row r="1997" spans="1:8" x14ac:dyDescent="0.25">
      <c r="A1997">
        <v>3982</v>
      </c>
      <c r="B1997">
        <v>0</v>
      </c>
      <c r="C1997">
        <v>1</v>
      </c>
      <c r="D1997">
        <v>0</v>
      </c>
      <c r="E1997">
        <v>0</v>
      </c>
      <c r="F1997">
        <v>0</v>
      </c>
      <c r="G1997">
        <v>0</v>
      </c>
      <c r="H1997" s="2">
        <f>H1996+$H$2*(Filter_Test[[#This Row],[debug'[0']]]-H1996)</f>
        <v>0.21475304333536871</v>
      </c>
    </row>
    <row r="1998" spans="1:8" x14ac:dyDescent="0.25">
      <c r="A1998">
        <v>3984</v>
      </c>
      <c r="B1998">
        <v>1</v>
      </c>
      <c r="C1998">
        <v>1</v>
      </c>
      <c r="D1998">
        <v>0</v>
      </c>
      <c r="E1998">
        <v>0</v>
      </c>
      <c r="F1998">
        <v>0</v>
      </c>
      <c r="G1998">
        <v>0</v>
      </c>
      <c r="H1998" s="2">
        <f>H1997+$H$2*(Filter_Test[[#This Row],[debug'[0']]]-H1997)</f>
        <v>0.28876082544470916</v>
      </c>
    </row>
    <row r="1999" spans="1:8" x14ac:dyDescent="0.25">
      <c r="A1999">
        <v>3986</v>
      </c>
      <c r="B1999">
        <v>0</v>
      </c>
      <c r="C1999">
        <v>2</v>
      </c>
      <c r="D1999">
        <v>0</v>
      </c>
      <c r="E1999">
        <v>0</v>
      </c>
      <c r="F1999">
        <v>0</v>
      </c>
      <c r="G1999">
        <v>0</v>
      </c>
      <c r="H1999" s="2">
        <f>H1998+$H$2*(Filter_Test[[#This Row],[debug'[0']]]-H1998)</f>
        <v>0.2615457588088605</v>
      </c>
    </row>
    <row r="2000" spans="1:8" x14ac:dyDescent="0.25">
      <c r="A2000">
        <v>3988</v>
      </c>
      <c r="B2000">
        <v>0</v>
      </c>
      <c r="C2000">
        <v>1</v>
      </c>
      <c r="D2000">
        <v>0</v>
      </c>
      <c r="E2000">
        <v>0</v>
      </c>
      <c r="F2000">
        <v>0</v>
      </c>
      <c r="G2000">
        <v>0</v>
      </c>
      <c r="H2000" s="2">
        <f>H1999+$H$2*(Filter_Test[[#This Row],[debug'[0']]]-H1999)</f>
        <v>0.23689565177531596</v>
      </c>
    </row>
    <row r="2001" spans="1:8" x14ac:dyDescent="0.25">
      <c r="A2001">
        <v>3990</v>
      </c>
      <c r="B2001">
        <v>0</v>
      </c>
      <c r="C2001">
        <v>1</v>
      </c>
      <c r="D2001">
        <v>0</v>
      </c>
      <c r="E2001">
        <v>0</v>
      </c>
      <c r="F2001">
        <v>0</v>
      </c>
      <c r="G2001">
        <v>0</v>
      </c>
      <c r="H2001" s="2">
        <f>H2000+$H$2*(Filter_Test[[#This Row],[debug'[0']]]-H2000)</f>
        <v>0.21456876259677501</v>
      </c>
    </row>
    <row r="2002" spans="1:8" x14ac:dyDescent="0.25">
      <c r="A2002">
        <v>3992</v>
      </c>
      <c r="B2002">
        <v>0</v>
      </c>
      <c r="C2002">
        <v>1</v>
      </c>
      <c r="D2002">
        <v>0</v>
      </c>
      <c r="E2002">
        <v>0</v>
      </c>
      <c r="F2002">
        <v>0</v>
      </c>
      <c r="G2002">
        <v>0</v>
      </c>
      <c r="H2002" s="2">
        <f>H2001+$H$2*(Filter_Test[[#This Row],[debug'[0']]]-H2001)</f>
        <v>0.1943461331488586</v>
      </c>
    </row>
    <row r="2003" spans="1:8" x14ac:dyDescent="0.25">
      <c r="A2003">
        <v>3994</v>
      </c>
      <c r="B2003">
        <v>1</v>
      </c>
      <c r="C2003">
        <v>0</v>
      </c>
      <c r="D2003">
        <v>0</v>
      </c>
      <c r="E2003">
        <v>0</v>
      </c>
      <c r="F2003">
        <v>0</v>
      </c>
      <c r="G2003">
        <v>0</v>
      </c>
      <c r="H2003" s="2">
        <f>H2002+$H$2*(Filter_Test[[#This Row],[debug'[0']]]-H2002)</f>
        <v>0.27027722123193126</v>
      </c>
    </row>
    <row r="2004" spans="1:8" x14ac:dyDescent="0.25">
      <c r="A2004">
        <v>3996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0</v>
      </c>
      <c r="H2004" s="2">
        <f>H2003+$H$2*(Filter_Test[[#This Row],[debug'[0']]]-H2003)</f>
        <v>0.24480419325228431</v>
      </c>
    </row>
    <row r="2005" spans="1:8" x14ac:dyDescent="0.25">
      <c r="A2005">
        <v>3998</v>
      </c>
      <c r="B2005">
        <v>1</v>
      </c>
      <c r="C2005">
        <v>0</v>
      </c>
      <c r="D2005">
        <v>0</v>
      </c>
      <c r="E2005">
        <v>0</v>
      </c>
      <c r="F2005">
        <v>0</v>
      </c>
      <c r="G2005">
        <v>0</v>
      </c>
      <c r="H2005" s="2">
        <f>H2004+$H$2*(Filter_Test[[#This Row],[debug'[0']]]-H2004)</f>
        <v>0.31597972120729756</v>
      </c>
    </row>
    <row r="2006" spans="1:8" x14ac:dyDescent="0.25">
      <c r="A2006">
        <v>4000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 s="2">
        <f>H2005+$H$2*(Filter_Test[[#This Row],[debug'[0']]]-H2005)</f>
        <v>0.28619933408245163</v>
      </c>
    </row>
    <row r="2007" spans="1:8" x14ac:dyDescent="0.25">
      <c r="A2007">
        <v>4002</v>
      </c>
      <c r="B2007">
        <v>1</v>
      </c>
      <c r="C2007">
        <v>0</v>
      </c>
      <c r="D2007">
        <v>0</v>
      </c>
      <c r="E2007">
        <v>0</v>
      </c>
      <c r="F2007">
        <v>0</v>
      </c>
      <c r="G2007">
        <v>0</v>
      </c>
      <c r="H2007" s="2">
        <f>H2006+$H$2*(Filter_Test[[#This Row],[debug'[0']]]-H2006)</f>
        <v>0.35347346192767382</v>
      </c>
    </row>
    <row r="2008" spans="1:8" x14ac:dyDescent="0.25">
      <c r="A2008">
        <v>4004</v>
      </c>
      <c r="B2008">
        <v>1</v>
      </c>
      <c r="C2008">
        <v>0</v>
      </c>
      <c r="D2008">
        <v>0</v>
      </c>
      <c r="E2008">
        <v>0</v>
      </c>
      <c r="F2008">
        <v>0</v>
      </c>
      <c r="G2008">
        <v>0</v>
      </c>
      <c r="H2008" s="2">
        <f>H2007+$H$2*(Filter_Test[[#This Row],[debug'[0']]]-H2007)</f>
        <v>0.41440715259843963</v>
      </c>
    </row>
    <row r="2009" spans="1:8" x14ac:dyDescent="0.25">
      <c r="A2009">
        <v>4006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 s="2">
        <f>H2008+$H$2*(Filter_Test[[#This Row],[debug'[0']]]-H2008)</f>
        <v>0.37535019861248997</v>
      </c>
    </row>
    <row r="2010" spans="1:8" x14ac:dyDescent="0.25">
      <c r="A2010">
        <v>4008</v>
      </c>
      <c r="B2010">
        <v>1</v>
      </c>
      <c r="C2010">
        <v>-1</v>
      </c>
      <c r="D2010">
        <v>1</v>
      </c>
      <c r="E2010">
        <v>0</v>
      </c>
      <c r="F2010">
        <v>0</v>
      </c>
      <c r="G2010">
        <v>0</v>
      </c>
      <c r="H2010" s="2">
        <f>H2009+$H$2*(Filter_Test[[#This Row],[debug'[0']]]-H2009)</f>
        <v>0.43422205542564973</v>
      </c>
    </row>
    <row r="2011" spans="1:8" x14ac:dyDescent="0.25">
      <c r="A2011">
        <v>4010</v>
      </c>
      <c r="B2011">
        <v>1</v>
      </c>
      <c r="C2011">
        <v>-1</v>
      </c>
      <c r="D2011">
        <v>0</v>
      </c>
      <c r="E2011">
        <v>0</v>
      </c>
      <c r="F2011">
        <v>0</v>
      </c>
      <c r="G2011">
        <v>0</v>
      </c>
      <c r="H2011" s="2">
        <f>H2010+$H$2*(Filter_Test[[#This Row],[debug'[0']]]-H2010)</f>
        <v>0.48754537045278712</v>
      </c>
    </row>
    <row r="2012" spans="1:8" x14ac:dyDescent="0.25">
      <c r="A2012">
        <v>4012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v>0</v>
      </c>
      <c r="H2012" s="2">
        <f>H2011+$H$2*(Filter_Test[[#This Row],[debug'[0']]]-H2011)</f>
        <v>0.44159530182960144</v>
      </c>
    </row>
    <row r="2013" spans="1:8" x14ac:dyDescent="0.25">
      <c r="A2013">
        <v>4014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  <c r="H2013" s="2">
        <f>H2012+$H$2*(Filter_Test[[#This Row],[debug'[0']]]-H2012)</f>
        <v>0.39997592514697217</v>
      </c>
    </row>
    <row r="2014" spans="1:8" x14ac:dyDescent="0.25">
      <c r="A2014">
        <v>4016</v>
      </c>
      <c r="B2014">
        <v>-1</v>
      </c>
      <c r="C2014">
        <v>0</v>
      </c>
      <c r="D2014">
        <v>0</v>
      </c>
      <c r="E2014">
        <v>0</v>
      </c>
      <c r="F2014">
        <v>0</v>
      </c>
      <c r="G2014">
        <v>0</v>
      </c>
      <c r="H2014" s="2">
        <f>H2013+$H$2*(Filter_Test[[#This Row],[debug'[0']]]-H2013)</f>
        <v>0.26803130269764314</v>
      </c>
    </row>
    <row r="2015" spans="1:8" x14ac:dyDescent="0.25">
      <c r="A2015">
        <v>4018</v>
      </c>
      <c r="B2015">
        <v>1</v>
      </c>
      <c r="C2015">
        <v>0</v>
      </c>
      <c r="D2015">
        <v>0</v>
      </c>
      <c r="E2015">
        <v>0</v>
      </c>
      <c r="F2015">
        <v>0</v>
      </c>
      <c r="G2015">
        <v>0</v>
      </c>
      <c r="H2015" s="2">
        <f>H2014+$H$2*(Filter_Test[[#This Row],[debug'[0']]]-H2014)</f>
        <v>0.33701772716072642</v>
      </c>
    </row>
    <row r="2016" spans="1:8" x14ac:dyDescent="0.25">
      <c r="A2016">
        <v>4020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 s="2">
        <f>H2015+$H$2*(Filter_Test[[#This Row],[debug'[0']]]-H2015)</f>
        <v>0.30525455468739637</v>
      </c>
    </row>
    <row r="2017" spans="1:8" x14ac:dyDescent="0.25">
      <c r="A2017">
        <v>4022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 s="2">
        <f>H2016+$H$2*(Filter_Test[[#This Row],[debug'[0']]]-H2016)</f>
        <v>0.27648499069297394</v>
      </c>
    </row>
    <row r="2018" spans="1:8" x14ac:dyDescent="0.25">
      <c r="A2018">
        <v>4024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 s="2">
        <f>H2017+$H$2*(Filter_Test[[#This Row],[debug'[0']]]-H2017)</f>
        <v>0.25042689422530728</v>
      </c>
    </row>
    <row r="2019" spans="1:8" x14ac:dyDescent="0.25">
      <c r="A2019">
        <v>4026</v>
      </c>
      <c r="B2019">
        <v>0</v>
      </c>
      <c r="C2019">
        <v>1</v>
      </c>
      <c r="D2019">
        <v>0</v>
      </c>
      <c r="E2019">
        <v>0</v>
      </c>
      <c r="F2019">
        <v>0</v>
      </c>
      <c r="G2019">
        <v>0</v>
      </c>
      <c r="H2019" s="2">
        <f>H2018+$H$2*(Filter_Test[[#This Row],[debug'[0']]]-H2018)</f>
        <v>0.22682471549052127</v>
      </c>
    </row>
    <row r="2020" spans="1:8" x14ac:dyDescent="0.25">
      <c r="A2020">
        <v>4028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v>0</v>
      </c>
      <c r="H2020" s="2">
        <f>H2019+$H$2*(Filter_Test[[#This Row],[debug'[0']]]-H2019)</f>
        <v>0.20544698969539277</v>
      </c>
    </row>
    <row r="2021" spans="1:8" x14ac:dyDescent="0.25">
      <c r="A2021">
        <v>4030</v>
      </c>
      <c r="B2021">
        <v>-1</v>
      </c>
      <c r="C2021">
        <v>0</v>
      </c>
      <c r="D2021">
        <v>0</v>
      </c>
      <c r="E2021">
        <v>0</v>
      </c>
      <c r="F2021">
        <v>0</v>
      </c>
      <c r="G2021">
        <v>0</v>
      </c>
      <c r="H2021" s="2">
        <f>H2020+$H$2*(Filter_Test[[#This Row],[debug'[0']]]-H2020)</f>
        <v>9.1836287481823459E-2</v>
      </c>
    </row>
    <row r="2022" spans="1:8" x14ac:dyDescent="0.25">
      <c r="A2022">
        <v>4032</v>
      </c>
      <c r="B2022">
        <v>1</v>
      </c>
      <c r="C2022">
        <v>-1</v>
      </c>
      <c r="D2022">
        <v>0</v>
      </c>
      <c r="E2022">
        <v>0</v>
      </c>
      <c r="F2022">
        <v>0</v>
      </c>
      <c r="G2022">
        <v>0</v>
      </c>
      <c r="H2022" s="2">
        <f>H2021+$H$2*(Filter_Test[[#This Row],[debug'[0']]]-H2021)</f>
        <v>0.17742870090694154</v>
      </c>
    </row>
    <row r="2023" spans="1:8" x14ac:dyDescent="0.25">
      <c r="A2023">
        <v>4034</v>
      </c>
      <c r="B2023">
        <v>0</v>
      </c>
      <c r="C2023">
        <v>-1</v>
      </c>
      <c r="D2023">
        <v>0</v>
      </c>
      <c r="E2023">
        <v>0</v>
      </c>
      <c r="F2023">
        <v>0</v>
      </c>
      <c r="G2023">
        <v>0</v>
      </c>
      <c r="H2023" s="2">
        <f>H2022+$H$2*(Filter_Test[[#This Row],[debug'[0']]]-H2022)</f>
        <v>0.16070643980778471</v>
      </c>
    </row>
    <row r="2024" spans="1:8" x14ac:dyDescent="0.25">
      <c r="A2024">
        <v>4036</v>
      </c>
      <c r="B2024">
        <v>0</v>
      </c>
      <c r="C2024">
        <v>-1</v>
      </c>
      <c r="D2024">
        <v>0</v>
      </c>
      <c r="E2024">
        <v>0</v>
      </c>
      <c r="F2024">
        <v>0</v>
      </c>
      <c r="G2024">
        <v>0</v>
      </c>
      <c r="H2024" s="2">
        <f>H2023+$H$2*(Filter_Test[[#This Row],[debug'[0']]]-H2023)</f>
        <v>0.14556021468724351</v>
      </c>
    </row>
    <row r="2025" spans="1:8" x14ac:dyDescent="0.25">
      <c r="A2025">
        <v>4038</v>
      </c>
      <c r="B2025">
        <v>1</v>
      </c>
      <c r="C2025">
        <v>-1</v>
      </c>
      <c r="D2025">
        <v>1</v>
      </c>
      <c r="E2025">
        <v>0</v>
      </c>
      <c r="F2025">
        <v>0</v>
      </c>
      <c r="G2025">
        <v>0</v>
      </c>
      <c r="H2025" s="2">
        <f>H2024+$H$2*(Filter_Test[[#This Row],[debug'[0']]]-H2024)</f>
        <v>0.22608926726144538</v>
      </c>
    </row>
    <row r="2026" spans="1:8" x14ac:dyDescent="0.25">
      <c r="A2026">
        <v>4040</v>
      </c>
      <c r="B2026">
        <v>0</v>
      </c>
      <c r="C2026">
        <v>-1</v>
      </c>
      <c r="D2026">
        <v>1</v>
      </c>
      <c r="E2026">
        <v>0</v>
      </c>
      <c r="F2026">
        <v>0</v>
      </c>
      <c r="G2026">
        <v>0</v>
      </c>
      <c r="H2026" s="2">
        <f>H2025+$H$2*(Filter_Test[[#This Row],[debug'[0']]]-H2025)</f>
        <v>0.20478085582892369</v>
      </c>
    </row>
    <row r="2027" spans="1:8" x14ac:dyDescent="0.25">
      <c r="A2027">
        <v>4042</v>
      </c>
      <c r="B2027">
        <v>1</v>
      </c>
      <c r="C2027">
        <v>-1</v>
      </c>
      <c r="D2027">
        <v>1</v>
      </c>
      <c r="E2027">
        <v>0</v>
      </c>
      <c r="F2027">
        <v>0</v>
      </c>
      <c r="G2027">
        <v>0</v>
      </c>
      <c r="H2027" s="2">
        <f>H2026+$H$2*(Filter_Test[[#This Row],[debug'[0']]]-H2026)</f>
        <v>0.27972849446857817</v>
      </c>
    </row>
    <row r="2028" spans="1:8" x14ac:dyDescent="0.25">
      <c r="A2028">
        <v>4044</v>
      </c>
      <c r="B2028">
        <v>0</v>
      </c>
      <c r="C2028">
        <v>0</v>
      </c>
      <c r="D2028">
        <v>1</v>
      </c>
      <c r="E2028">
        <v>0</v>
      </c>
      <c r="F2028">
        <v>0</v>
      </c>
      <c r="G2028">
        <v>0</v>
      </c>
      <c r="H2028" s="2">
        <f>H2027+$H$2*(Filter_Test[[#This Row],[debug'[0']]]-H2027)</f>
        <v>0.2533647049719116</v>
      </c>
    </row>
    <row r="2029" spans="1:8" x14ac:dyDescent="0.25">
      <c r="A2029">
        <v>4046</v>
      </c>
      <c r="B2029">
        <v>1</v>
      </c>
      <c r="C2029">
        <v>-1</v>
      </c>
      <c r="D2029">
        <v>0</v>
      </c>
      <c r="E2029">
        <v>0</v>
      </c>
      <c r="F2029">
        <v>0</v>
      </c>
      <c r="G2029">
        <v>0</v>
      </c>
      <c r="H2029" s="2">
        <f>H2028+$H$2*(Filter_Test[[#This Row],[debug'[0']]]-H2028)</f>
        <v>0.32373342370504432</v>
      </c>
    </row>
    <row r="2030" spans="1:8" x14ac:dyDescent="0.25">
      <c r="A2030">
        <v>4048</v>
      </c>
      <c r="B2030">
        <v>0</v>
      </c>
      <c r="C2030">
        <v>0</v>
      </c>
      <c r="D2030">
        <v>-1</v>
      </c>
      <c r="E2030">
        <v>0</v>
      </c>
      <c r="F2030">
        <v>0</v>
      </c>
      <c r="G2030">
        <v>0</v>
      </c>
      <c r="H2030" s="2">
        <f>H2029+$H$2*(Filter_Test[[#This Row],[debug'[0']]]-H2029)</f>
        <v>0.29322226733604717</v>
      </c>
    </row>
    <row r="2031" spans="1:8" x14ac:dyDescent="0.25">
      <c r="A2031">
        <v>4050</v>
      </c>
      <c r="B2031">
        <v>0</v>
      </c>
      <c r="C2031">
        <v>0</v>
      </c>
      <c r="D2031">
        <v>-1</v>
      </c>
      <c r="E2031">
        <v>0</v>
      </c>
      <c r="F2031">
        <v>0</v>
      </c>
      <c r="G2031">
        <v>0</v>
      </c>
      <c r="H2031" s="2">
        <f>H2030+$H$2*(Filter_Test[[#This Row],[debug'[0']]]-H2030)</f>
        <v>0.26558671970809111</v>
      </c>
    </row>
    <row r="2032" spans="1:8" x14ac:dyDescent="0.25">
      <c r="A2032">
        <v>4052</v>
      </c>
      <c r="B2032">
        <v>-2</v>
      </c>
      <c r="C2032">
        <v>1</v>
      </c>
      <c r="D2032">
        <v>-1</v>
      </c>
      <c r="E2032">
        <v>0</v>
      </c>
      <c r="F2032">
        <v>0</v>
      </c>
      <c r="G2032">
        <v>0</v>
      </c>
      <c r="H2032" s="2">
        <f>H2031+$H$2*(Filter_Test[[#This Row],[debug'[0']]]-H2031)</f>
        <v>5.2060201866925004E-2</v>
      </c>
    </row>
    <row r="2033" spans="1:8" x14ac:dyDescent="0.25">
      <c r="A2033">
        <v>4054</v>
      </c>
      <c r="B2033">
        <v>0</v>
      </c>
      <c r="C2033">
        <v>1</v>
      </c>
      <c r="D2033">
        <v>-1</v>
      </c>
      <c r="E2033">
        <v>0</v>
      </c>
      <c r="F2033">
        <v>0</v>
      </c>
      <c r="G2033">
        <v>0</v>
      </c>
      <c r="H2033" s="2">
        <f>H2032+$H$2*(Filter_Test[[#This Row],[debug'[0']]]-H2032)</f>
        <v>4.7153643435039007E-2</v>
      </c>
    </row>
    <row r="2034" spans="1:8" x14ac:dyDescent="0.25">
      <c r="A2034">
        <v>4056</v>
      </c>
      <c r="B2034">
        <v>-2</v>
      </c>
      <c r="C2034">
        <v>1</v>
      </c>
      <c r="D2034">
        <v>0</v>
      </c>
      <c r="E2034">
        <v>0</v>
      </c>
      <c r="F2034">
        <v>0</v>
      </c>
      <c r="G2034">
        <v>0</v>
      </c>
      <c r="H2034" s="2">
        <f>H2033+$H$2*(Filter_Test[[#This Row],[debug'[0']]]-H2033)</f>
        <v>-0.14578604197451389</v>
      </c>
    </row>
    <row r="2035" spans="1:8" x14ac:dyDescent="0.25">
      <c r="A2035">
        <v>4058</v>
      </c>
      <c r="B2035">
        <v>0</v>
      </c>
      <c r="C2035">
        <v>1</v>
      </c>
      <c r="D2035">
        <v>0</v>
      </c>
      <c r="E2035">
        <v>0</v>
      </c>
      <c r="F2035">
        <v>0</v>
      </c>
      <c r="G2035">
        <v>0</v>
      </c>
      <c r="H2035" s="2">
        <f>H2034+$H$2*(Filter_Test[[#This Row],[debug'[0']]]-H2034)</f>
        <v>-0.13204603122062192</v>
      </c>
    </row>
    <row r="2036" spans="1:8" x14ac:dyDescent="0.25">
      <c r="A2036">
        <v>4060</v>
      </c>
      <c r="B2036">
        <v>-1</v>
      </c>
      <c r="C2036">
        <v>1</v>
      </c>
      <c r="D2036">
        <v>0</v>
      </c>
      <c r="E2036">
        <v>0</v>
      </c>
      <c r="F2036">
        <v>0</v>
      </c>
      <c r="G2036">
        <v>0</v>
      </c>
      <c r="H2036" s="2">
        <f>H2035+$H$2*(Filter_Test[[#This Row],[debug'[0']]]-H2035)</f>
        <v>-0.21384876557976387</v>
      </c>
    </row>
    <row r="2037" spans="1:8" x14ac:dyDescent="0.25">
      <c r="A2037">
        <v>4062</v>
      </c>
      <c r="B2037">
        <v>-1</v>
      </c>
      <c r="C2037">
        <v>1</v>
      </c>
      <c r="D2037">
        <v>0</v>
      </c>
      <c r="E2037">
        <v>0</v>
      </c>
      <c r="F2037">
        <v>0</v>
      </c>
      <c r="G2037">
        <v>0</v>
      </c>
      <c r="H2037" s="2">
        <f>H2036+$H$2*(Filter_Test[[#This Row],[debug'[0']]]-H2036)</f>
        <v>-0.2879417738597187</v>
      </c>
    </row>
    <row r="2038" spans="1:8" x14ac:dyDescent="0.25">
      <c r="A2038">
        <v>4064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  <c r="H2038" s="2">
        <f>H2037+$H$2*(Filter_Test[[#This Row],[debug'[0']]]-H2037)</f>
        <v>-0.26080390101713952</v>
      </c>
    </row>
    <row r="2039" spans="1:8" x14ac:dyDescent="0.25">
      <c r="A2039">
        <v>4066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 s="2">
        <f>H2038+$H$2*(Filter_Test[[#This Row],[debug'[0']]]-H2038)</f>
        <v>-0.23622371243324936</v>
      </c>
    </row>
    <row r="2040" spans="1:8" x14ac:dyDescent="0.25">
      <c r="A2040">
        <v>4068</v>
      </c>
      <c r="B2040">
        <v>1</v>
      </c>
      <c r="C2040">
        <v>-1</v>
      </c>
      <c r="D2040">
        <v>0</v>
      </c>
      <c r="E2040">
        <v>0</v>
      </c>
      <c r="F2040">
        <v>0</v>
      </c>
      <c r="G2040">
        <v>0</v>
      </c>
      <c r="H2040" s="2">
        <f>H2039+$H$2*(Filter_Test[[#This Row],[debug'[0']]]-H2039)</f>
        <v>-0.11971237243803545</v>
      </c>
    </row>
    <row r="2041" spans="1:8" x14ac:dyDescent="0.25">
      <c r="A2041">
        <v>4070</v>
      </c>
      <c r="B2041">
        <v>0</v>
      </c>
      <c r="C2041">
        <v>-1</v>
      </c>
      <c r="D2041">
        <v>1</v>
      </c>
      <c r="E2041">
        <v>0</v>
      </c>
      <c r="F2041">
        <v>0</v>
      </c>
      <c r="G2041">
        <v>0</v>
      </c>
      <c r="H2041" s="2">
        <f>H2040+$H$2*(Filter_Test[[#This Row],[debug'[0']]]-H2040)</f>
        <v>-0.10842974714418133</v>
      </c>
    </row>
    <row r="2042" spans="1:8" x14ac:dyDescent="0.25">
      <c r="A2042">
        <v>4072</v>
      </c>
      <c r="B2042">
        <v>1</v>
      </c>
      <c r="C2042">
        <v>-1</v>
      </c>
      <c r="D2042">
        <v>1</v>
      </c>
      <c r="E2042">
        <v>0</v>
      </c>
      <c r="F2042">
        <v>0</v>
      </c>
      <c r="G2042">
        <v>0</v>
      </c>
      <c r="H2042" s="2">
        <f>H2041+$H$2*(Filter_Test[[#This Row],[debug'[0']]]-H2041)</f>
        <v>-3.9627046247247694E-3</v>
      </c>
    </row>
    <row r="2043" spans="1:8" x14ac:dyDescent="0.25">
      <c r="A2043">
        <v>4074</v>
      </c>
      <c r="B2043">
        <v>1</v>
      </c>
      <c r="C2043">
        <v>-2</v>
      </c>
      <c r="D2043">
        <v>1</v>
      </c>
      <c r="E2043">
        <v>0</v>
      </c>
      <c r="F2043">
        <v>0</v>
      </c>
      <c r="G2043">
        <v>0</v>
      </c>
      <c r="H2043" s="2">
        <f>H2042+$H$2*(Filter_Test[[#This Row],[debug'[0']]]-H2042)</f>
        <v>9.0658551095090467E-2</v>
      </c>
    </row>
    <row r="2044" spans="1:8" x14ac:dyDescent="0.25">
      <c r="A2044">
        <v>4076</v>
      </c>
      <c r="B2044">
        <v>0</v>
      </c>
      <c r="C2044">
        <v>-1</v>
      </c>
      <c r="D2044">
        <v>1</v>
      </c>
      <c r="E2044">
        <v>0</v>
      </c>
      <c r="F2044">
        <v>0</v>
      </c>
      <c r="G2044">
        <v>0</v>
      </c>
      <c r="H2044" s="2">
        <f>H2043+$H$2*(Filter_Test[[#This Row],[debug'[0']]]-H2043)</f>
        <v>8.211418395192753E-2</v>
      </c>
    </row>
    <row r="2045" spans="1:8" x14ac:dyDescent="0.25">
      <c r="A2045">
        <v>4078</v>
      </c>
      <c r="B2045">
        <v>1</v>
      </c>
      <c r="C2045">
        <v>-1</v>
      </c>
      <c r="D2045">
        <v>1</v>
      </c>
      <c r="E2045">
        <v>0</v>
      </c>
      <c r="F2045">
        <v>0</v>
      </c>
      <c r="G2045">
        <v>0</v>
      </c>
      <c r="H2045" s="2">
        <f>H2044+$H$2*(Filter_Test[[#This Row],[debug'[0']]]-H2044)</f>
        <v>0.16862288404785442</v>
      </c>
    </row>
    <row r="2046" spans="1:8" x14ac:dyDescent="0.25">
      <c r="A2046">
        <v>4080</v>
      </c>
      <c r="B2046">
        <v>-1</v>
      </c>
      <c r="C2046">
        <v>-1</v>
      </c>
      <c r="D2046">
        <v>0</v>
      </c>
      <c r="E2046">
        <v>0</v>
      </c>
      <c r="F2046">
        <v>0</v>
      </c>
      <c r="G2046">
        <v>0</v>
      </c>
      <c r="H2046" s="2">
        <f>H2045+$H$2*(Filter_Test[[#This Row],[debug'[0']]]-H2045)</f>
        <v>5.8482772027604726E-2</v>
      </c>
    </row>
    <row r="2047" spans="1:8" x14ac:dyDescent="0.25">
      <c r="A2047">
        <v>4082</v>
      </c>
      <c r="B2047">
        <v>0</v>
      </c>
      <c r="C2047">
        <v>-1</v>
      </c>
      <c r="D2047">
        <v>0</v>
      </c>
      <c r="E2047">
        <v>0</v>
      </c>
      <c r="F2047">
        <v>0</v>
      </c>
      <c r="G2047">
        <v>0</v>
      </c>
      <c r="H2047" s="2">
        <f>H2046+$H$2*(Filter_Test[[#This Row],[debug'[0']]]-H2046)</f>
        <v>5.2970900618700037E-2</v>
      </c>
    </row>
    <row r="2048" spans="1:8" x14ac:dyDescent="0.25">
      <c r="A2048">
        <v>4084</v>
      </c>
      <c r="B2048">
        <v>-1</v>
      </c>
      <c r="C2048">
        <v>0</v>
      </c>
      <c r="D2048">
        <v>0</v>
      </c>
      <c r="E2048">
        <v>0</v>
      </c>
      <c r="F2048">
        <v>0</v>
      </c>
      <c r="G2048">
        <v>0</v>
      </c>
      <c r="H2048" s="2">
        <f>H2047+$H$2*(Filter_Test[[#This Row],[debug'[0']]]-H2047)</f>
        <v>-4.6269268756126039E-2</v>
      </c>
    </row>
    <row r="2049" spans="1:8" x14ac:dyDescent="0.25">
      <c r="A2049">
        <v>4086</v>
      </c>
      <c r="B2049">
        <v>1</v>
      </c>
      <c r="C2049">
        <v>0</v>
      </c>
      <c r="D2049">
        <v>0</v>
      </c>
      <c r="E2049">
        <v>0</v>
      </c>
      <c r="F2049">
        <v>0</v>
      </c>
      <c r="G2049">
        <v>0</v>
      </c>
      <c r="H2049" s="2">
        <f>H2048+$H$2*(Filter_Test[[#This Row],[debug'[0']]]-H2048)</f>
        <v>5.2339286695904277E-2</v>
      </c>
    </row>
    <row r="2050" spans="1:8" x14ac:dyDescent="0.25">
      <c r="A2050">
        <v>4088</v>
      </c>
      <c r="B2050">
        <v>0</v>
      </c>
      <c r="C2050">
        <v>1</v>
      </c>
      <c r="D2050">
        <v>0</v>
      </c>
      <c r="E2050">
        <v>0</v>
      </c>
      <c r="F2050">
        <v>0</v>
      </c>
      <c r="G2050">
        <v>0</v>
      </c>
      <c r="H2050" s="2">
        <f>H2049+$H$2*(Filter_Test[[#This Row],[debug'[0']]]-H2049)</f>
        <v>4.7406425138564794E-2</v>
      </c>
    </row>
    <row r="2051" spans="1:8" x14ac:dyDescent="0.25">
      <c r="A2051">
        <v>4090</v>
      </c>
      <c r="B2051">
        <v>0</v>
      </c>
      <c r="C2051">
        <v>1</v>
      </c>
      <c r="D2051">
        <v>0</v>
      </c>
      <c r="E2051">
        <v>0</v>
      </c>
      <c r="F2051">
        <v>0</v>
      </c>
      <c r="G2051">
        <v>0</v>
      </c>
      <c r="H2051" s="2">
        <f>H2050+$H$2*(Filter_Test[[#This Row],[debug'[0']]]-H2050)</f>
        <v>4.2938474830116702E-2</v>
      </c>
    </row>
    <row r="2052" spans="1:8" x14ac:dyDescent="0.25">
      <c r="A2052">
        <v>4092</v>
      </c>
      <c r="B2052">
        <v>-1</v>
      </c>
      <c r="C2052">
        <v>1</v>
      </c>
      <c r="D2052">
        <v>0</v>
      </c>
      <c r="E2052">
        <v>0</v>
      </c>
      <c r="F2052">
        <v>0</v>
      </c>
      <c r="G2052">
        <v>0</v>
      </c>
      <c r="H2052" s="2">
        <f>H2051+$H$2*(Filter_Test[[#This Row],[debug'[0']]]-H2051)</f>
        <v>-5.535616069005643E-2</v>
      </c>
    </row>
    <row r="2053" spans="1:8" x14ac:dyDescent="0.25">
      <c r="A2053">
        <v>4094</v>
      </c>
      <c r="B2053">
        <v>0</v>
      </c>
      <c r="C2053">
        <v>1</v>
      </c>
      <c r="D2053">
        <v>0</v>
      </c>
      <c r="E2053">
        <v>0</v>
      </c>
      <c r="F2053">
        <v>0</v>
      </c>
      <c r="G2053">
        <v>0</v>
      </c>
      <c r="H2053" s="2">
        <f>H2052+$H$2*(Filter_Test[[#This Row],[debug'[0']]]-H2052)</f>
        <v>-5.0138965457411908E-2</v>
      </c>
    </row>
    <row r="2054" spans="1:8" x14ac:dyDescent="0.25">
      <c r="A2054">
        <v>4096</v>
      </c>
      <c r="B2054">
        <v>-1</v>
      </c>
      <c r="C2054">
        <v>1</v>
      </c>
      <c r="D2054">
        <v>0</v>
      </c>
      <c r="E2054">
        <v>0</v>
      </c>
      <c r="F2054">
        <v>0</v>
      </c>
      <c r="G2054">
        <v>0</v>
      </c>
      <c r="H2054" s="2">
        <f>H2053+$H$2*(Filter_Test[[#This Row],[debug'[0']]]-H2053)</f>
        <v>-0.13966125889891778</v>
      </c>
    </row>
    <row r="2055" spans="1:8" x14ac:dyDescent="0.25">
      <c r="A2055">
        <v>4098</v>
      </c>
      <c r="B2055">
        <v>1</v>
      </c>
      <c r="C2055">
        <v>1</v>
      </c>
      <c r="D2055">
        <v>0</v>
      </c>
      <c r="E2055">
        <v>0</v>
      </c>
      <c r="F2055">
        <v>0</v>
      </c>
      <c r="G2055">
        <v>0</v>
      </c>
      <c r="H2055" s="2">
        <f>H2054+$H$2*(Filter_Test[[#This Row],[debug'[0']]]-H2054)</f>
        <v>-3.2250715742785735E-2</v>
      </c>
    </row>
    <row r="2056" spans="1:8" x14ac:dyDescent="0.25">
      <c r="A2056">
        <v>4100</v>
      </c>
      <c r="B2056">
        <v>0</v>
      </c>
      <c r="C2056">
        <v>1</v>
      </c>
      <c r="D2056">
        <v>0</v>
      </c>
      <c r="E2056">
        <v>0</v>
      </c>
      <c r="F2056">
        <v>0</v>
      </c>
      <c r="G2056">
        <v>0</v>
      </c>
      <c r="H2056" s="2">
        <f>H2055+$H$2*(Filter_Test[[#This Row],[debug'[0']]]-H2055)</f>
        <v>-2.9211157393269283E-2</v>
      </c>
    </row>
    <row r="2057" spans="1:8" x14ac:dyDescent="0.25">
      <c r="A2057">
        <v>4102</v>
      </c>
      <c r="B2057">
        <v>0</v>
      </c>
      <c r="C2057">
        <v>1</v>
      </c>
      <c r="D2057">
        <v>0</v>
      </c>
      <c r="E2057">
        <v>0</v>
      </c>
      <c r="F2057">
        <v>0</v>
      </c>
      <c r="G2057">
        <v>0</v>
      </c>
      <c r="H2057" s="2">
        <f>H2056+$H$2*(Filter_Test[[#This Row],[debug'[0']]]-H2056)</f>
        <v>-2.6458070669182786E-2</v>
      </c>
    </row>
    <row r="2058" spans="1:8" x14ac:dyDescent="0.25">
      <c r="A2058">
        <v>4104</v>
      </c>
      <c r="B2058">
        <v>1</v>
      </c>
      <c r="C2058">
        <v>0</v>
      </c>
      <c r="D2058">
        <v>0</v>
      </c>
      <c r="E2058">
        <v>0</v>
      </c>
      <c r="F2058">
        <v>0</v>
      </c>
      <c r="G2058">
        <v>0</v>
      </c>
      <c r="H2058" s="2">
        <f>H2057+$H$2*(Filter_Test[[#This Row],[debug'[0']]]-H2057)</f>
        <v>7.0283323351784943E-2</v>
      </c>
    </row>
    <row r="2059" spans="1:8" x14ac:dyDescent="0.25">
      <c r="A2059">
        <v>4106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0</v>
      </c>
      <c r="H2059" s="2">
        <f>H2058+$H$2*(Filter_Test[[#This Row],[debug'[0']]]-H2058)</f>
        <v>6.3659276182429642E-2</v>
      </c>
    </row>
    <row r="2060" spans="1:8" x14ac:dyDescent="0.25">
      <c r="A2060">
        <v>4108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 s="2">
        <f>H2059+$H$2*(Filter_Test[[#This Row],[debug'[0']]]-H2059)</f>
        <v>5.7659530750802705E-2</v>
      </c>
    </row>
    <row r="2061" spans="1:8" x14ac:dyDescent="0.25">
      <c r="A2061">
        <v>4110</v>
      </c>
      <c r="B2061">
        <v>0</v>
      </c>
      <c r="C2061">
        <v>0</v>
      </c>
      <c r="D2061">
        <v>0</v>
      </c>
      <c r="E2061">
        <v>0</v>
      </c>
      <c r="F2061">
        <v>0</v>
      </c>
      <c r="G2061">
        <v>0</v>
      </c>
      <c r="H2061" s="2">
        <f>H2060+$H$2*(Filter_Test[[#This Row],[debug'[0']]]-H2060)</f>
        <v>5.2225248004318006E-2</v>
      </c>
    </row>
    <row r="2062" spans="1:8" x14ac:dyDescent="0.25">
      <c r="A2062">
        <v>4112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 s="2">
        <f>H2061+$H$2*(Filter_Test[[#This Row],[debug'[0']]]-H2061)</f>
        <v>4.7303134340449894E-2</v>
      </c>
    </row>
    <row r="2063" spans="1:8" x14ac:dyDescent="0.25">
      <c r="A2063">
        <v>4114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  <c r="H2063" s="2">
        <f>H2062+$H$2*(Filter_Test[[#This Row],[debug'[0']]]-H2062)</f>
        <v>4.2844918960378044E-2</v>
      </c>
    </row>
    <row r="2064" spans="1:8" x14ac:dyDescent="0.25">
      <c r="A2064">
        <v>4116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0</v>
      </c>
      <c r="H2064" s="2">
        <f>H2063+$H$2*(Filter_Test[[#This Row],[debug'[0']]]-H2063)</f>
        <v>3.8806880480890829E-2</v>
      </c>
    </row>
    <row r="2065" spans="1:8" x14ac:dyDescent="0.25">
      <c r="A2065">
        <v>4118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 s="2">
        <f>H2064+$H$2*(Filter_Test[[#This Row],[debug'[0']]]-H2064)</f>
        <v>3.5149418162065717E-2</v>
      </c>
    </row>
    <row r="2066" spans="1:8" x14ac:dyDescent="0.25">
      <c r="A2066">
        <v>4120</v>
      </c>
      <c r="B2066">
        <v>0</v>
      </c>
      <c r="C2066">
        <v>1</v>
      </c>
      <c r="D2066">
        <v>0</v>
      </c>
      <c r="E2066">
        <v>0</v>
      </c>
      <c r="F2066">
        <v>0</v>
      </c>
      <c r="G2066">
        <v>0</v>
      </c>
      <c r="H2066" s="2">
        <f>H2065+$H$2*(Filter_Test[[#This Row],[debug'[0']]]-H2065)</f>
        <v>3.1836663545788679E-2</v>
      </c>
    </row>
    <row r="2067" spans="1:8" x14ac:dyDescent="0.25">
      <c r="A2067">
        <v>4122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  <c r="H2067" s="2">
        <f>H2066+$H$2*(Filter_Test[[#This Row],[debug'[0']]]-H2066)</f>
        <v>2.8836128696480889E-2</v>
      </c>
    </row>
    <row r="2068" spans="1:8" x14ac:dyDescent="0.25">
      <c r="A2068">
        <v>4124</v>
      </c>
      <c r="B2068">
        <v>0</v>
      </c>
      <c r="C2068">
        <v>1</v>
      </c>
      <c r="D2068">
        <v>0</v>
      </c>
      <c r="E2068">
        <v>0</v>
      </c>
      <c r="F2068">
        <v>0</v>
      </c>
      <c r="G2068">
        <v>0</v>
      </c>
      <c r="H2068" s="2">
        <f>H2067+$H$2*(Filter_Test[[#This Row],[debug'[0']]]-H2067)</f>
        <v>2.6118387594355863E-2</v>
      </c>
    </row>
    <row r="2069" spans="1:8" x14ac:dyDescent="0.25">
      <c r="A2069">
        <v>4126</v>
      </c>
      <c r="B2069">
        <v>0</v>
      </c>
      <c r="C2069">
        <v>1</v>
      </c>
      <c r="D2069">
        <v>0</v>
      </c>
      <c r="E2069">
        <v>0</v>
      </c>
      <c r="F2069">
        <v>0</v>
      </c>
      <c r="G2069">
        <v>0</v>
      </c>
      <c r="H2069" s="2">
        <f>H2068+$H$2*(Filter_Test[[#This Row],[debug'[0']]]-H2068)</f>
        <v>2.3656787556654686E-2</v>
      </c>
    </row>
    <row r="2070" spans="1:8" x14ac:dyDescent="0.25">
      <c r="A2070">
        <v>4128</v>
      </c>
      <c r="B2070">
        <v>0</v>
      </c>
      <c r="C2070">
        <v>1</v>
      </c>
      <c r="D2070">
        <v>0</v>
      </c>
      <c r="E2070">
        <v>0</v>
      </c>
      <c r="F2070">
        <v>0</v>
      </c>
      <c r="G2070">
        <v>0</v>
      </c>
      <c r="H2070" s="2">
        <f>H2069+$H$2*(Filter_Test[[#This Row],[debug'[0']]]-H2069)</f>
        <v>2.1427187856789064E-2</v>
      </c>
    </row>
    <row r="2071" spans="1:8" x14ac:dyDescent="0.25">
      <c r="A2071">
        <v>4130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 s="2">
        <f>H2070+$H$2*(Filter_Test[[#This Row],[debug'[0']]]-H2070)</f>
        <v>1.9407722978049755E-2</v>
      </c>
    </row>
    <row r="2072" spans="1:8" x14ac:dyDescent="0.25">
      <c r="A2072">
        <v>4132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 s="2">
        <f>H2071+$H$2*(Filter_Test[[#This Row],[debug'[0']]]-H2071)</f>
        <v>1.7578588180127346E-2</v>
      </c>
    </row>
    <row r="2073" spans="1:8" x14ac:dyDescent="0.25">
      <c r="A2073">
        <v>4134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 s="2">
        <f>H2072+$H$2*(Filter_Test[[#This Row],[debug'[0']]]-H2072)</f>
        <v>1.5921845275512294E-2</v>
      </c>
    </row>
    <row r="2074" spans="1:8" x14ac:dyDescent="0.25">
      <c r="A2074">
        <v>4136</v>
      </c>
      <c r="B2074">
        <v>0</v>
      </c>
      <c r="C2074">
        <v>0</v>
      </c>
      <c r="D2074">
        <v>0</v>
      </c>
      <c r="E2074">
        <v>0</v>
      </c>
      <c r="F2074">
        <v>0</v>
      </c>
      <c r="G2074">
        <v>0</v>
      </c>
      <c r="H2074" s="2">
        <f>H2073+$H$2*(Filter_Test[[#This Row],[debug'[0']]]-H2073)</f>
        <v>1.442124671103801E-2</v>
      </c>
    </row>
    <row r="2075" spans="1:8" x14ac:dyDescent="0.25">
      <c r="A2075">
        <v>4138</v>
      </c>
      <c r="B2075">
        <v>1</v>
      </c>
      <c r="C2075">
        <v>0</v>
      </c>
      <c r="D2075">
        <v>0</v>
      </c>
      <c r="E2075">
        <v>0</v>
      </c>
      <c r="F2075">
        <v>0</v>
      </c>
      <c r="G2075">
        <v>0</v>
      </c>
      <c r="H2075" s="2">
        <f>H2074+$H$2*(Filter_Test[[#This Row],[debug'[0']]]-H2074)</f>
        <v>0.1073098558370417</v>
      </c>
    </row>
    <row r="2076" spans="1:8" x14ac:dyDescent="0.25">
      <c r="A2076">
        <v>4140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0</v>
      </c>
      <c r="H2076" s="2">
        <f>H2075+$H$2*(Filter_Test[[#This Row],[debug'[0']]]-H2075)</f>
        <v>9.7196140194378791E-2</v>
      </c>
    </row>
    <row r="2077" spans="1:8" x14ac:dyDescent="0.25">
      <c r="A2077">
        <v>4142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  <c r="H2077" s="2">
        <f>H2076+$H$2*(Filter_Test[[#This Row],[debug'[0']]]-H2076)</f>
        <v>8.8035619794620476E-2</v>
      </c>
    </row>
    <row r="2078" spans="1:8" x14ac:dyDescent="0.25">
      <c r="A2078">
        <v>4144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 s="2">
        <f>H2077+$H$2*(Filter_Test[[#This Row],[debug'[0']]]-H2077)</f>
        <v>7.9738458102590365E-2</v>
      </c>
    </row>
    <row r="2079" spans="1:8" x14ac:dyDescent="0.25">
      <c r="A2079">
        <v>4146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  <c r="H2079" s="2">
        <f>H2078+$H$2*(Filter_Test[[#This Row],[debug'[0']]]-H2078)</f>
        <v>7.222328547708011E-2</v>
      </c>
    </row>
    <row r="2080" spans="1:8" x14ac:dyDescent="0.25">
      <c r="A2080">
        <v>4148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 s="2">
        <f>H2079+$H$2*(Filter_Test[[#This Row],[debug'[0']]]-H2079)</f>
        <v>6.5416401184892711E-2</v>
      </c>
    </row>
    <row r="2081" spans="1:8" x14ac:dyDescent="0.25">
      <c r="A2081">
        <v>4150</v>
      </c>
      <c r="B2081">
        <v>1</v>
      </c>
      <c r="C2081">
        <v>0</v>
      </c>
      <c r="D2081">
        <v>0</v>
      </c>
      <c r="E2081">
        <v>0</v>
      </c>
      <c r="F2081">
        <v>0</v>
      </c>
      <c r="G2081">
        <v>0</v>
      </c>
      <c r="H2081" s="2">
        <f>H2080+$H$2*(Filter_Test[[#This Row],[debug'[0']]]-H2080)</f>
        <v>0.15349883023098426</v>
      </c>
    </row>
    <row r="2082" spans="1:8" x14ac:dyDescent="0.25">
      <c r="A2082">
        <v>4152</v>
      </c>
      <c r="B2082">
        <v>1</v>
      </c>
      <c r="C2082">
        <v>-1</v>
      </c>
      <c r="D2082">
        <v>0</v>
      </c>
      <c r="E2082">
        <v>0</v>
      </c>
      <c r="F2082">
        <v>0</v>
      </c>
      <c r="G2082">
        <v>0</v>
      </c>
      <c r="H2082" s="2">
        <f>H2081+$H$2*(Filter_Test[[#This Row],[debug'[0']]]-H2081)</f>
        <v>0.23327968591702944</v>
      </c>
    </row>
    <row r="2083" spans="1:8" x14ac:dyDescent="0.25">
      <c r="A2083">
        <v>4154</v>
      </c>
      <c r="B2083">
        <v>0</v>
      </c>
      <c r="C2083">
        <v>0</v>
      </c>
      <c r="D2083">
        <v>0</v>
      </c>
      <c r="E2083">
        <v>0</v>
      </c>
      <c r="F2083">
        <v>0</v>
      </c>
      <c r="G2083">
        <v>0</v>
      </c>
      <c r="H2083" s="2">
        <f>H2082+$H$2*(Filter_Test[[#This Row],[debug'[0']]]-H2082)</f>
        <v>0.21129359349176921</v>
      </c>
    </row>
    <row r="2084" spans="1:8" x14ac:dyDescent="0.25">
      <c r="A2084">
        <v>4156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  <c r="H2084" s="2">
        <f>H2083+$H$2*(Filter_Test[[#This Row],[debug'[0']]]-H2083)</f>
        <v>0.19137964145983929</v>
      </c>
    </row>
    <row r="2085" spans="1:8" x14ac:dyDescent="0.25">
      <c r="A2085">
        <v>4158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 s="2">
        <f>H2084+$H$2*(Filter_Test[[#This Row],[debug'[0']]]-H2084)</f>
        <v>0.1733425351901329</v>
      </c>
    </row>
    <row r="2086" spans="1:8" x14ac:dyDescent="0.25">
      <c r="A2086">
        <v>4160</v>
      </c>
      <c r="B2086">
        <v>-1</v>
      </c>
      <c r="C2086">
        <v>0</v>
      </c>
      <c r="D2086">
        <v>0</v>
      </c>
      <c r="E2086">
        <v>0</v>
      </c>
      <c r="F2086">
        <v>0</v>
      </c>
      <c r="G2086">
        <v>0</v>
      </c>
      <c r="H2086" s="2">
        <f>H2085+$H$2*(Filter_Test[[#This Row],[debug'[0']]]-H2085)</f>
        <v>6.2757606529200552E-2</v>
      </c>
    </row>
    <row r="2087" spans="1:8" x14ac:dyDescent="0.25">
      <c r="A2087">
        <v>4162</v>
      </c>
      <c r="B2087">
        <v>-1</v>
      </c>
      <c r="C2087">
        <v>0</v>
      </c>
      <c r="D2087">
        <v>0</v>
      </c>
      <c r="E2087">
        <v>0</v>
      </c>
      <c r="F2087">
        <v>0</v>
      </c>
      <c r="G2087">
        <v>0</v>
      </c>
      <c r="H2087" s="2">
        <f>H2086+$H$2*(Filter_Test[[#This Row],[debug'[0']]]-H2086)</f>
        <v>-3.7404938147363703E-2</v>
      </c>
    </row>
    <row r="2088" spans="1:8" x14ac:dyDescent="0.25">
      <c r="A2088">
        <v>4164</v>
      </c>
      <c r="B2088">
        <v>-1</v>
      </c>
      <c r="C2088">
        <v>0</v>
      </c>
      <c r="D2088">
        <v>0</v>
      </c>
      <c r="E2088">
        <v>0</v>
      </c>
      <c r="F2088">
        <v>0</v>
      </c>
      <c r="G2088">
        <v>0</v>
      </c>
      <c r="H2088" s="2">
        <f>H2087+$H$2*(Filter_Test[[#This Row],[debug'[0']]]-H2087)</f>
        <v>-0.12812738538830534</v>
      </c>
    </row>
    <row r="2089" spans="1:8" x14ac:dyDescent="0.25">
      <c r="A2089">
        <v>4166</v>
      </c>
      <c r="B2089">
        <v>-1</v>
      </c>
      <c r="C2089">
        <v>0</v>
      </c>
      <c r="D2089">
        <v>0</v>
      </c>
      <c r="E2089">
        <v>0</v>
      </c>
      <c r="F2089">
        <v>0</v>
      </c>
      <c r="G2089">
        <v>0</v>
      </c>
      <c r="H2089" s="2">
        <f>H2088+$H$2*(Filter_Test[[#This Row],[debug'[0']]]-H2088)</f>
        <v>-0.2102994434162121</v>
      </c>
    </row>
    <row r="2090" spans="1:8" x14ac:dyDescent="0.25">
      <c r="A2090">
        <v>4168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0</v>
      </c>
      <c r="H2090" s="2">
        <f>H2089+$H$2*(Filter_Test[[#This Row],[debug'[0']]]-H2089)</f>
        <v>-0.19047918782150028</v>
      </c>
    </row>
    <row r="2091" spans="1:8" x14ac:dyDescent="0.25">
      <c r="A2091">
        <v>4170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 s="2">
        <f>H2090+$H$2*(Filter_Test[[#This Row],[debug'[0']]]-H2090)</f>
        <v>-0.17252694730784701</v>
      </c>
    </row>
    <row r="2092" spans="1:8" x14ac:dyDescent="0.25">
      <c r="A2092">
        <v>4172</v>
      </c>
      <c r="B2092">
        <v>1</v>
      </c>
      <c r="C2092">
        <v>0</v>
      </c>
      <c r="D2092">
        <v>0</v>
      </c>
      <c r="E2092">
        <v>0</v>
      </c>
      <c r="F2092">
        <v>0</v>
      </c>
      <c r="G2092">
        <v>0</v>
      </c>
      <c r="H2092" s="2">
        <f>H2091+$H$2*(Filter_Test[[#This Row],[debug'[0']]]-H2091)</f>
        <v>-6.2018885993895059E-2</v>
      </c>
    </row>
    <row r="2093" spans="1:8" x14ac:dyDescent="0.25">
      <c r="A2093">
        <v>4174</v>
      </c>
      <c r="B2093">
        <v>1</v>
      </c>
      <c r="C2093">
        <v>0</v>
      </c>
      <c r="D2093">
        <v>0</v>
      </c>
      <c r="E2093">
        <v>0</v>
      </c>
      <c r="F2093">
        <v>0</v>
      </c>
      <c r="G2093">
        <v>0</v>
      </c>
      <c r="H2093" s="2">
        <f>H2092+$H$2*(Filter_Test[[#This Row],[debug'[0']]]-H2092)</f>
        <v>3.8074035912466039E-2</v>
      </c>
    </row>
    <row r="2094" spans="1:8" x14ac:dyDescent="0.25">
      <c r="A2094">
        <v>4176</v>
      </c>
      <c r="B2094">
        <v>0</v>
      </c>
      <c r="C2094">
        <v>0</v>
      </c>
      <c r="D2094">
        <v>0</v>
      </c>
      <c r="E2094">
        <v>0</v>
      </c>
      <c r="F2094">
        <v>0</v>
      </c>
      <c r="G2094">
        <v>0</v>
      </c>
      <c r="H2094" s="2">
        <f>H2093+$H$2*(Filter_Test[[#This Row],[debug'[0']]]-H2093)</f>
        <v>3.4485642567012524E-2</v>
      </c>
    </row>
    <row r="2095" spans="1:8" x14ac:dyDescent="0.25">
      <c r="A2095">
        <v>4178</v>
      </c>
      <c r="B2095">
        <v>1</v>
      </c>
      <c r="C2095">
        <v>0</v>
      </c>
      <c r="D2095">
        <v>0</v>
      </c>
      <c r="E2095">
        <v>0</v>
      </c>
      <c r="F2095">
        <v>0</v>
      </c>
      <c r="G2095">
        <v>0</v>
      </c>
      <c r="H2095" s="2">
        <f>H2094+$H$2*(Filter_Test[[#This Row],[debug'[0']]]-H2094)</f>
        <v>0.12548322693442082</v>
      </c>
    </row>
    <row r="2096" spans="1:8" x14ac:dyDescent="0.25">
      <c r="A2096">
        <v>4180</v>
      </c>
      <c r="B2096">
        <v>-1</v>
      </c>
      <c r="C2096">
        <v>0</v>
      </c>
      <c r="D2096">
        <v>0</v>
      </c>
      <c r="E2096">
        <v>0</v>
      </c>
      <c r="F2096">
        <v>0</v>
      </c>
      <c r="G2096">
        <v>0</v>
      </c>
      <c r="H2096" s="2">
        <f>H2095+$H$2*(Filter_Test[[#This Row],[debug'[0']]]-H2095)</f>
        <v>1.9408931810149521E-2</v>
      </c>
    </row>
    <row r="2097" spans="1:8" x14ac:dyDescent="0.25">
      <c r="A2097">
        <v>4182</v>
      </c>
      <c r="B2097">
        <v>1</v>
      </c>
      <c r="C2097">
        <v>-1</v>
      </c>
      <c r="D2097">
        <v>0</v>
      </c>
      <c r="E2097">
        <v>0</v>
      </c>
      <c r="F2097">
        <v>0</v>
      </c>
      <c r="G2097">
        <v>0</v>
      </c>
      <c r="H2097" s="2">
        <f>H2096+$H$2*(Filter_Test[[#This Row],[debug'[0']]]-H2096)</f>
        <v>0.11182746269017957</v>
      </c>
    </row>
    <row r="2098" spans="1:8" x14ac:dyDescent="0.25">
      <c r="A2098">
        <v>4184</v>
      </c>
      <c r="B2098">
        <v>0</v>
      </c>
      <c r="C2098">
        <v>0</v>
      </c>
      <c r="D2098">
        <v>1</v>
      </c>
      <c r="E2098">
        <v>0</v>
      </c>
      <c r="F2098">
        <v>0</v>
      </c>
      <c r="G2098">
        <v>0</v>
      </c>
      <c r="H2098" s="2">
        <f>H2097+$H$2*(Filter_Test[[#This Row],[debug'[0']]]-H2097)</f>
        <v>0.10128797263246793</v>
      </c>
    </row>
    <row r="2099" spans="1:8" x14ac:dyDescent="0.25">
      <c r="A2099">
        <v>4186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  <c r="H2099" s="2">
        <f>H2098+$H$2*(Filter_Test[[#This Row],[debug'[0']]]-H2098)</f>
        <v>9.1741806110892971E-2</v>
      </c>
    </row>
    <row r="2100" spans="1:8" x14ac:dyDescent="0.25">
      <c r="A2100">
        <v>4188</v>
      </c>
      <c r="B2100">
        <v>1</v>
      </c>
      <c r="C2100">
        <v>0</v>
      </c>
      <c r="D2100">
        <v>0</v>
      </c>
      <c r="E2100">
        <v>0</v>
      </c>
      <c r="F2100">
        <v>0</v>
      </c>
      <c r="G2100">
        <v>0</v>
      </c>
      <c r="H2100" s="2">
        <f>H2099+$H$2*(Filter_Test[[#This Row],[debug'[0']]]-H2099)</f>
        <v>0.17734312419543552</v>
      </c>
    </row>
    <row r="2101" spans="1:8" x14ac:dyDescent="0.25">
      <c r="A2101">
        <v>4190</v>
      </c>
      <c r="B2101">
        <v>0</v>
      </c>
      <c r="C2101">
        <v>0</v>
      </c>
      <c r="D2101">
        <v>0</v>
      </c>
      <c r="E2101">
        <v>0</v>
      </c>
      <c r="F2101">
        <v>0</v>
      </c>
      <c r="G2101">
        <v>0</v>
      </c>
      <c r="H2101" s="2">
        <f>H2100+$H$2*(Filter_Test[[#This Row],[debug'[0']]]-H2100)</f>
        <v>0.16062892851132424</v>
      </c>
    </row>
    <row r="2102" spans="1:8" x14ac:dyDescent="0.25">
      <c r="A2102">
        <v>4192</v>
      </c>
      <c r="B2102">
        <v>1</v>
      </c>
      <c r="C2102">
        <v>0</v>
      </c>
      <c r="D2102">
        <v>0</v>
      </c>
      <c r="E2102">
        <v>0</v>
      </c>
      <c r="F2102">
        <v>0</v>
      </c>
      <c r="G2102">
        <v>0</v>
      </c>
      <c r="H2102" s="2">
        <f>H2101+$H$2*(Filter_Test[[#This Row],[debug'[0']]]-H2101)</f>
        <v>0.23973778826606273</v>
      </c>
    </row>
    <row r="2103" spans="1:8" x14ac:dyDescent="0.25">
      <c r="A2103">
        <v>4194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 s="2">
        <f>H2102+$H$2*(Filter_Test[[#This Row],[debug'[0']]]-H2102)</f>
        <v>0.2171430340339269</v>
      </c>
    </row>
    <row r="2104" spans="1:8" x14ac:dyDescent="0.25">
      <c r="A2104">
        <v>4196</v>
      </c>
      <c r="B2104">
        <v>0</v>
      </c>
      <c r="C2104">
        <v>0</v>
      </c>
      <c r="D2104">
        <v>0</v>
      </c>
      <c r="E2104">
        <v>0</v>
      </c>
      <c r="F2104">
        <v>0</v>
      </c>
      <c r="G2104">
        <v>0</v>
      </c>
      <c r="H2104" s="2">
        <f>H2103+$H$2*(Filter_Test[[#This Row],[debug'[0']]]-H2103)</f>
        <v>0.19667778521895141</v>
      </c>
    </row>
    <row r="2105" spans="1:8" x14ac:dyDescent="0.25">
      <c r="A2105">
        <v>4198</v>
      </c>
      <c r="B2105">
        <v>-1</v>
      </c>
      <c r="C2105">
        <v>1</v>
      </c>
      <c r="D2105">
        <v>0</v>
      </c>
      <c r="E2105">
        <v>0</v>
      </c>
      <c r="F2105">
        <v>0</v>
      </c>
      <c r="G2105">
        <v>0</v>
      </c>
      <c r="H2105" s="2">
        <f>H2104+$H$2*(Filter_Test[[#This Row],[debug'[0']]]-H2104)</f>
        <v>8.3893561056212554E-2</v>
      </c>
    </row>
    <row r="2106" spans="1:8" x14ac:dyDescent="0.25">
      <c r="A2106">
        <v>4200</v>
      </c>
      <c r="B2106">
        <v>0</v>
      </c>
      <c r="C2106">
        <v>1</v>
      </c>
      <c r="D2106">
        <v>0</v>
      </c>
      <c r="E2106">
        <v>0</v>
      </c>
      <c r="F2106">
        <v>0</v>
      </c>
      <c r="G2106">
        <v>0</v>
      </c>
      <c r="H2106" s="2">
        <f>H2105+$H$2*(Filter_Test[[#This Row],[debug'[0']]]-H2105)</f>
        <v>7.5986779203282034E-2</v>
      </c>
    </row>
    <row r="2107" spans="1:8" x14ac:dyDescent="0.25">
      <c r="A2107">
        <v>4202</v>
      </c>
      <c r="B2107">
        <v>-1</v>
      </c>
      <c r="C2107">
        <v>1</v>
      </c>
      <c r="D2107">
        <v>0</v>
      </c>
      <c r="E2107">
        <v>0</v>
      </c>
      <c r="F2107">
        <v>0</v>
      </c>
      <c r="G2107">
        <v>0</v>
      </c>
      <c r="H2107" s="2">
        <f>H2106+$H$2*(Filter_Test[[#This Row],[debug'[0']]]-H2106)</f>
        <v>-2.5422585623861169E-2</v>
      </c>
    </row>
    <row r="2108" spans="1:8" x14ac:dyDescent="0.25">
      <c r="A2108">
        <v>4204</v>
      </c>
      <c r="B2108">
        <v>0</v>
      </c>
      <c r="C2108">
        <v>1</v>
      </c>
      <c r="D2108">
        <v>0</v>
      </c>
      <c r="E2108">
        <v>0</v>
      </c>
      <c r="F2108">
        <v>0</v>
      </c>
      <c r="G2108">
        <v>0</v>
      </c>
      <c r="H2108" s="2">
        <f>H2107+$H$2*(Filter_Test[[#This Row],[debug'[0']]]-H2107)</f>
        <v>-2.3026563376925775E-2</v>
      </c>
    </row>
    <row r="2109" spans="1:8" x14ac:dyDescent="0.25">
      <c r="A2109">
        <v>4206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  <c r="H2109" s="2">
        <f>H2108+$H$2*(Filter_Test[[#This Row],[debug'[0']]]-H2108)</f>
        <v>-2.0856360906654683E-2</v>
      </c>
    </row>
    <row r="2110" spans="1:8" x14ac:dyDescent="0.25">
      <c r="A2110">
        <v>4208</v>
      </c>
      <c r="B2110">
        <v>0</v>
      </c>
      <c r="C2110">
        <v>0</v>
      </c>
      <c r="D2110">
        <v>0</v>
      </c>
      <c r="E2110">
        <v>0</v>
      </c>
      <c r="F2110">
        <v>0</v>
      </c>
      <c r="G2110">
        <v>0</v>
      </c>
      <c r="H2110" s="2">
        <f>H2109+$H$2*(Filter_Test[[#This Row],[debug'[0']]]-H2109)</f>
        <v>-1.8890695200505771E-2</v>
      </c>
    </row>
    <row r="2111" spans="1:8" x14ac:dyDescent="0.25">
      <c r="A2111">
        <v>4210</v>
      </c>
      <c r="B2111">
        <v>1</v>
      </c>
      <c r="C2111">
        <v>0</v>
      </c>
      <c r="D2111">
        <v>0</v>
      </c>
      <c r="E2111">
        <v>0</v>
      </c>
      <c r="F2111">
        <v>0</v>
      </c>
      <c r="G2111">
        <v>0</v>
      </c>
      <c r="H2111" s="2">
        <f>H2110+$H$2*(Filter_Test[[#This Row],[debug'[0']]]-H2110)</f>
        <v>7.7137490485081395E-2</v>
      </c>
    </row>
    <row r="2112" spans="1:8" x14ac:dyDescent="0.25">
      <c r="A2112">
        <v>4212</v>
      </c>
      <c r="B2112">
        <v>1</v>
      </c>
      <c r="C2112">
        <v>0</v>
      </c>
      <c r="D2112">
        <v>0</v>
      </c>
      <c r="E2112">
        <v>0</v>
      </c>
      <c r="F2112">
        <v>0</v>
      </c>
      <c r="G2112">
        <v>0</v>
      </c>
      <c r="H2112" s="2">
        <f>H2111+$H$2*(Filter_Test[[#This Row],[debug'[0']]]-H2111)</f>
        <v>0.16411523289004665</v>
      </c>
    </row>
    <row r="2113" spans="1:8" x14ac:dyDescent="0.25">
      <c r="A2113">
        <v>4214</v>
      </c>
      <c r="B2113">
        <v>-1</v>
      </c>
      <c r="C2113">
        <v>0</v>
      </c>
      <c r="D2113">
        <v>0</v>
      </c>
      <c r="E2113">
        <v>0</v>
      </c>
      <c r="F2113">
        <v>0</v>
      </c>
      <c r="G2113">
        <v>0</v>
      </c>
      <c r="H2113" s="2">
        <f>H2112+$H$2*(Filter_Test[[#This Row],[debug'[0']]]-H2112)</f>
        <v>5.4399956982666406E-2</v>
      </c>
    </row>
    <row r="2114" spans="1:8" x14ac:dyDescent="0.25">
      <c r="A2114">
        <v>4216</v>
      </c>
      <c r="B2114">
        <v>1</v>
      </c>
      <c r="C2114">
        <v>0</v>
      </c>
      <c r="D2114">
        <v>0</v>
      </c>
      <c r="E2114">
        <v>0</v>
      </c>
      <c r="F2114">
        <v>0</v>
      </c>
      <c r="G2114">
        <v>0</v>
      </c>
      <c r="H2114" s="2">
        <f>H2113+$H$2*(Filter_Test[[#This Row],[debug'[0']]]-H2113)</f>
        <v>0.14352066143398984</v>
      </c>
    </row>
    <row r="2115" spans="1:8" x14ac:dyDescent="0.25">
      <c r="A2115">
        <v>4218</v>
      </c>
      <c r="B2115">
        <v>0</v>
      </c>
      <c r="C2115">
        <v>-1</v>
      </c>
      <c r="D2115">
        <v>0</v>
      </c>
      <c r="E2115">
        <v>0</v>
      </c>
      <c r="F2115">
        <v>0</v>
      </c>
      <c r="G2115">
        <v>0</v>
      </c>
      <c r="H2115" s="2">
        <f>H2114+$H$2*(Filter_Test[[#This Row],[debug'[0']]]-H2114)</f>
        <v>0.12999415776600873</v>
      </c>
    </row>
    <row r="2116" spans="1:8" x14ac:dyDescent="0.25">
      <c r="A2116">
        <v>4220</v>
      </c>
      <c r="B2116">
        <v>0</v>
      </c>
      <c r="C2116">
        <v>-1</v>
      </c>
      <c r="D2116">
        <v>0</v>
      </c>
      <c r="E2116">
        <v>0</v>
      </c>
      <c r="F2116">
        <v>0</v>
      </c>
      <c r="G2116">
        <v>0</v>
      </c>
      <c r="H2116" s="2">
        <f>H2115+$H$2*(Filter_Test[[#This Row],[debug'[0']]]-H2115)</f>
        <v>0.11774249703459017</v>
      </c>
    </row>
    <row r="2117" spans="1:8" x14ac:dyDescent="0.25">
      <c r="A2117">
        <v>4222</v>
      </c>
      <c r="B2117">
        <v>0</v>
      </c>
      <c r="C2117">
        <v>-1</v>
      </c>
      <c r="D2117">
        <v>0</v>
      </c>
      <c r="E2117">
        <v>0</v>
      </c>
      <c r="F2117">
        <v>0</v>
      </c>
      <c r="G2117">
        <v>0</v>
      </c>
      <c r="H2117" s="2">
        <f>H2116+$H$2*(Filter_Test[[#This Row],[debug'[0']]]-H2116)</f>
        <v>0.10664552812361457</v>
      </c>
    </row>
    <row r="2118" spans="1:8" x14ac:dyDescent="0.25">
      <c r="A2118">
        <v>4224</v>
      </c>
      <c r="B2118">
        <v>0</v>
      </c>
      <c r="C2118">
        <v>-1</v>
      </c>
      <c r="D2118">
        <v>0</v>
      </c>
      <c r="E2118">
        <v>0</v>
      </c>
      <c r="F2118">
        <v>0</v>
      </c>
      <c r="G2118">
        <v>0</v>
      </c>
      <c r="H2118" s="2">
        <f>H2117+$H$2*(Filter_Test[[#This Row],[debug'[0']]]-H2117)</f>
        <v>9.6594423892874037E-2</v>
      </c>
    </row>
    <row r="2119" spans="1:8" x14ac:dyDescent="0.25">
      <c r="A2119">
        <v>4226</v>
      </c>
      <c r="B2119">
        <v>0</v>
      </c>
      <c r="C2119">
        <v>0</v>
      </c>
      <c r="D2119">
        <v>0</v>
      </c>
      <c r="E2119">
        <v>0</v>
      </c>
      <c r="F2119">
        <v>0</v>
      </c>
      <c r="G2119">
        <v>0</v>
      </c>
      <c r="H2119" s="2">
        <f>H2118+$H$2*(Filter_Test[[#This Row],[debug'[0']]]-H2118)</f>
        <v>8.7490613918486296E-2</v>
      </c>
    </row>
    <row r="2120" spans="1:8" x14ac:dyDescent="0.25">
      <c r="A2120">
        <v>4228</v>
      </c>
      <c r="B2120">
        <v>-1</v>
      </c>
      <c r="C2120">
        <v>0</v>
      </c>
      <c r="D2120">
        <v>0</v>
      </c>
      <c r="E2120">
        <v>0</v>
      </c>
      <c r="F2120">
        <v>0</v>
      </c>
      <c r="G2120">
        <v>0</v>
      </c>
      <c r="H2120" s="2">
        <f>H2119+$H$2*(Filter_Test[[#This Row],[debug'[0']]]-H2119)</f>
        <v>-1.5002961787538821E-2</v>
      </c>
    </row>
    <row r="2121" spans="1:8" x14ac:dyDescent="0.25">
      <c r="A2121">
        <v>4230</v>
      </c>
      <c r="B2121">
        <v>-1</v>
      </c>
      <c r="C2121">
        <v>0</v>
      </c>
      <c r="D2121">
        <v>0</v>
      </c>
      <c r="E2121">
        <v>0</v>
      </c>
      <c r="F2121">
        <v>0</v>
      </c>
      <c r="G2121">
        <v>0</v>
      </c>
      <c r="H2121" s="2">
        <f>H2120+$H$2*(Filter_Test[[#This Row],[debug'[0']]]-H2120)</f>
        <v>-0.107836745559218</v>
      </c>
    </row>
    <row r="2122" spans="1:8" x14ac:dyDescent="0.25">
      <c r="A2122">
        <v>4232</v>
      </c>
      <c r="B2122">
        <v>-1</v>
      </c>
      <c r="C2122">
        <v>0</v>
      </c>
      <c r="D2122">
        <v>0</v>
      </c>
      <c r="E2122">
        <v>0</v>
      </c>
      <c r="F2122">
        <v>0</v>
      </c>
      <c r="G2122">
        <v>0</v>
      </c>
      <c r="H2122" s="2">
        <f>H2121+$H$2*(Filter_Test[[#This Row],[debug'[0']]]-H2121)</f>
        <v>-0.19192115133783566</v>
      </c>
    </row>
    <row r="2123" spans="1:8" x14ac:dyDescent="0.25">
      <c r="A2123">
        <v>4234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 s="2">
        <f>H2122+$H$2*(Filter_Test[[#This Row],[debug'[0']]]-H2122)</f>
        <v>-0.17383300896449247</v>
      </c>
    </row>
    <row r="2124" spans="1:8" x14ac:dyDescent="0.25">
      <c r="A2124">
        <v>4236</v>
      </c>
      <c r="B2124">
        <v>-1</v>
      </c>
      <c r="C2124">
        <v>0</v>
      </c>
      <c r="D2124">
        <v>0</v>
      </c>
      <c r="E2124">
        <v>0</v>
      </c>
      <c r="F2124">
        <v>0</v>
      </c>
      <c r="G2124">
        <v>0</v>
      </c>
      <c r="H2124" s="2">
        <f>H2123+$H$2*(Filter_Test[[#This Row],[debug'[0']]]-H2123)</f>
        <v>-0.25169741345475849</v>
      </c>
    </row>
    <row r="2125" spans="1:8" x14ac:dyDescent="0.25">
      <c r="A2125">
        <v>4238</v>
      </c>
      <c r="B2125">
        <v>1</v>
      </c>
      <c r="C2125">
        <v>-1</v>
      </c>
      <c r="D2125">
        <v>0</v>
      </c>
      <c r="E2125">
        <v>0</v>
      </c>
      <c r="F2125">
        <v>0</v>
      </c>
      <c r="G2125">
        <v>0</v>
      </c>
      <c r="H2125" s="2">
        <f>H2124+$H$2*(Filter_Test[[#This Row],[debug'[0']]]-H2124)</f>
        <v>-0.13372771149595403</v>
      </c>
    </row>
    <row r="2126" spans="1:8" x14ac:dyDescent="0.25">
      <c r="A2126">
        <v>4240</v>
      </c>
      <c r="B2126">
        <v>1</v>
      </c>
      <c r="C2126">
        <v>-1</v>
      </c>
      <c r="D2126">
        <v>0</v>
      </c>
      <c r="E2126">
        <v>0</v>
      </c>
      <c r="F2126">
        <v>0</v>
      </c>
      <c r="G2126">
        <v>0</v>
      </c>
      <c r="H2126" s="2">
        <f>H2125+$H$2*(Filter_Test[[#This Row],[debug'[0']]]-H2125)</f>
        <v>-2.6876392007748301E-2</v>
      </c>
    </row>
    <row r="2127" spans="1:8" x14ac:dyDescent="0.25">
      <c r="A2127">
        <v>4242</v>
      </c>
      <c r="B2127">
        <v>0</v>
      </c>
      <c r="C2127">
        <v>-1</v>
      </c>
      <c r="D2127">
        <v>0</v>
      </c>
      <c r="E2127">
        <v>0</v>
      </c>
      <c r="F2127">
        <v>0</v>
      </c>
      <c r="G2127">
        <v>0</v>
      </c>
      <c r="H2127" s="2">
        <f>H2126+$H$2*(Filter_Test[[#This Row],[debug'[0']]]-H2126)</f>
        <v>-2.4343351737152057E-2</v>
      </c>
    </row>
    <row r="2128" spans="1:8" x14ac:dyDescent="0.25">
      <c r="A2128">
        <v>4244</v>
      </c>
      <c r="B2128">
        <v>-1</v>
      </c>
      <c r="C2128">
        <v>0</v>
      </c>
      <c r="D2128">
        <v>0</v>
      </c>
      <c r="E2128">
        <v>0</v>
      </c>
      <c r="F2128">
        <v>0</v>
      </c>
      <c r="G2128">
        <v>0</v>
      </c>
      <c r="H2128" s="2">
        <f>H2127+$H$2*(Filter_Test[[#This Row],[debug'[0']]]-H2127)</f>
        <v>-0.11629682449541016</v>
      </c>
    </row>
    <row r="2129" spans="1:8" x14ac:dyDescent="0.25">
      <c r="A2129">
        <v>4246</v>
      </c>
      <c r="B2129">
        <v>1</v>
      </c>
      <c r="C2129">
        <v>-1</v>
      </c>
      <c r="D2129">
        <v>0</v>
      </c>
      <c r="E2129">
        <v>0</v>
      </c>
      <c r="F2129">
        <v>0</v>
      </c>
      <c r="G2129">
        <v>0</v>
      </c>
      <c r="H2129" s="2">
        <f>H2128+$H$2*(Filter_Test[[#This Row],[debug'[0']]]-H2128)</f>
        <v>-1.1088327403598316E-2</v>
      </c>
    </row>
    <row r="2130" spans="1:8" x14ac:dyDescent="0.25">
      <c r="A2130">
        <v>4248</v>
      </c>
      <c r="B2130">
        <v>0</v>
      </c>
      <c r="C2130">
        <v>-1</v>
      </c>
      <c r="D2130">
        <v>0</v>
      </c>
      <c r="E2130">
        <v>0</v>
      </c>
      <c r="F2130">
        <v>0</v>
      </c>
      <c r="G2130">
        <v>0</v>
      </c>
      <c r="H2130" s="2">
        <f>H2129+$H$2*(Filter_Test[[#This Row],[debug'[0']]]-H2129)</f>
        <v>-1.0043277166246031E-2</v>
      </c>
    </row>
    <row r="2131" spans="1:8" x14ac:dyDescent="0.25">
      <c r="A2131">
        <v>4250</v>
      </c>
      <c r="B2131">
        <v>0</v>
      </c>
      <c r="C2131">
        <v>-1</v>
      </c>
      <c r="D2131">
        <v>0</v>
      </c>
      <c r="E2131">
        <v>0</v>
      </c>
      <c r="F2131">
        <v>0</v>
      </c>
      <c r="G2131">
        <v>0</v>
      </c>
      <c r="H2131" s="2">
        <f>H2130+$H$2*(Filter_Test[[#This Row],[debug'[0']]]-H2130)</f>
        <v>-9.0967205933426918E-3</v>
      </c>
    </row>
    <row r="2132" spans="1:8" x14ac:dyDescent="0.25">
      <c r="A2132">
        <v>4252</v>
      </c>
      <c r="B2132">
        <v>0</v>
      </c>
      <c r="C2132">
        <v>0</v>
      </c>
      <c r="D2132">
        <v>0</v>
      </c>
      <c r="E2132">
        <v>0</v>
      </c>
      <c r="F2132">
        <v>0</v>
      </c>
      <c r="G2132">
        <v>0</v>
      </c>
      <c r="H2132" s="2">
        <f>H2131+$H$2*(Filter_Test[[#This Row],[debug'[0']]]-H2131)</f>
        <v>-8.2393748757085602E-3</v>
      </c>
    </row>
    <row r="2133" spans="1:8" x14ac:dyDescent="0.25">
      <c r="A2133">
        <v>4254</v>
      </c>
      <c r="B2133">
        <v>-1</v>
      </c>
      <c r="C2133">
        <v>0</v>
      </c>
      <c r="D2133">
        <v>0</v>
      </c>
      <c r="E2133">
        <v>0</v>
      </c>
      <c r="F2133">
        <v>0</v>
      </c>
      <c r="G2133">
        <v>0</v>
      </c>
      <c r="H2133" s="2">
        <f>H2132+$H$2*(Filter_Test[[#This Row],[debug'[0']]]-H2132)</f>
        <v>-0.10171061169601139</v>
      </c>
    </row>
    <row r="2134" spans="1:8" x14ac:dyDescent="0.25">
      <c r="A2134">
        <v>4256</v>
      </c>
      <c r="B2134">
        <v>0</v>
      </c>
      <c r="C2134">
        <v>0</v>
      </c>
      <c r="D2134">
        <v>0</v>
      </c>
      <c r="E2134">
        <v>0</v>
      </c>
      <c r="F2134">
        <v>0</v>
      </c>
      <c r="G2134">
        <v>0</v>
      </c>
      <c r="H2134" s="2">
        <f>H2133+$H$2*(Filter_Test[[#This Row],[debug'[0']]]-H2133)</f>
        <v>-9.212461238112199E-2</v>
      </c>
    </row>
    <row r="2135" spans="1:8" x14ac:dyDescent="0.25">
      <c r="A2135">
        <v>4258</v>
      </c>
      <c r="B2135">
        <v>-1</v>
      </c>
      <c r="C2135">
        <v>1</v>
      </c>
      <c r="D2135">
        <v>0</v>
      </c>
      <c r="E2135">
        <v>0</v>
      </c>
      <c r="F2135">
        <v>0</v>
      </c>
      <c r="G2135">
        <v>0</v>
      </c>
      <c r="H2135" s="2">
        <f>H2134+$H$2*(Filter_Test[[#This Row],[debug'[0']]]-H2134)</f>
        <v>-0.17768985182467556</v>
      </c>
    </row>
    <row r="2136" spans="1:8" x14ac:dyDescent="0.25">
      <c r="A2136">
        <v>4260</v>
      </c>
      <c r="B2136">
        <v>0</v>
      </c>
      <c r="C2136">
        <v>1</v>
      </c>
      <c r="D2136">
        <v>0</v>
      </c>
      <c r="E2136">
        <v>0</v>
      </c>
      <c r="F2136">
        <v>0</v>
      </c>
      <c r="G2136">
        <v>0</v>
      </c>
      <c r="H2136" s="2">
        <f>H2135+$H$2*(Filter_Test[[#This Row],[debug'[0']]]-H2135)</f>
        <v>-0.16094297783137979</v>
      </c>
    </row>
    <row r="2137" spans="1:8" x14ac:dyDescent="0.25">
      <c r="A2137">
        <v>4262</v>
      </c>
      <c r="B2137">
        <v>-1</v>
      </c>
      <c r="C2137">
        <v>1</v>
      </c>
      <c r="D2137">
        <v>0</v>
      </c>
      <c r="E2137">
        <v>0</v>
      </c>
      <c r="F2137">
        <v>0</v>
      </c>
      <c r="G2137">
        <v>0</v>
      </c>
      <c r="H2137" s="2">
        <f>H2136+$H$2*(Filter_Test[[#This Row],[debug'[0']]]-H2136)</f>
        <v>-0.24002223913501575</v>
      </c>
    </row>
    <row r="2138" spans="1:8" x14ac:dyDescent="0.25">
      <c r="A2138">
        <v>4264</v>
      </c>
      <c r="B2138">
        <v>-1</v>
      </c>
      <c r="C2138">
        <v>1</v>
      </c>
      <c r="D2138">
        <v>0</v>
      </c>
      <c r="E2138">
        <v>0</v>
      </c>
      <c r="F2138">
        <v>0</v>
      </c>
      <c r="G2138">
        <v>0</v>
      </c>
      <c r="H2138" s="2">
        <f>H2137+$H$2*(Filter_Test[[#This Row],[debug'[0']]]-H2137)</f>
        <v>-0.31164845564776739</v>
      </c>
    </row>
    <row r="2139" spans="1:8" x14ac:dyDescent="0.25">
      <c r="A2139">
        <v>4266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0</v>
      </c>
      <c r="H2139" s="2">
        <f>H2138+$H$2*(Filter_Test[[#This Row],[debug'[0']]]-H2138)</f>
        <v>-0.28227628068479849</v>
      </c>
    </row>
    <row r="2140" spans="1:8" x14ac:dyDescent="0.25">
      <c r="A2140">
        <v>4268</v>
      </c>
      <c r="B2140">
        <v>-1</v>
      </c>
      <c r="C2140">
        <v>0</v>
      </c>
      <c r="D2140">
        <v>0</v>
      </c>
      <c r="E2140">
        <v>0</v>
      </c>
      <c r="F2140">
        <v>0</v>
      </c>
      <c r="G2140">
        <v>0</v>
      </c>
      <c r="H2140" s="2">
        <f>H2139+$H$2*(Filter_Test[[#This Row],[debug'[0']]]-H2139)</f>
        <v>-0.34992014760203188</v>
      </c>
    </row>
    <row r="2141" spans="1:8" x14ac:dyDescent="0.25">
      <c r="A2141">
        <v>4270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0</v>
      </c>
      <c r="H2141" s="2">
        <f>H2140+$H$2*(Filter_Test[[#This Row],[debug'[0']]]-H2140)</f>
        <v>-0.3169409506505439</v>
      </c>
    </row>
    <row r="2142" spans="1:8" x14ac:dyDescent="0.25">
      <c r="A2142">
        <v>4272</v>
      </c>
      <c r="B2142">
        <v>0</v>
      </c>
      <c r="C2142">
        <v>0</v>
      </c>
      <c r="D2142">
        <v>0</v>
      </c>
      <c r="E2142">
        <v>0</v>
      </c>
      <c r="F2142">
        <v>0</v>
      </c>
      <c r="G2142">
        <v>0</v>
      </c>
      <c r="H2142" s="2">
        <f>H2141+$H$2*(Filter_Test[[#This Row],[debug'[0']]]-H2141)</f>
        <v>-0.28706996978497851</v>
      </c>
    </row>
    <row r="2143" spans="1:8" x14ac:dyDescent="0.25">
      <c r="A2143">
        <v>4274</v>
      </c>
      <c r="B2143">
        <v>0</v>
      </c>
      <c r="C2143">
        <v>0</v>
      </c>
      <c r="D2143">
        <v>0</v>
      </c>
      <c r="E2143">
        <v>0</v>
      </c>
      <c r="F2143">
        <v>0</v>
      </c>
      <c r="G2143">
        <v>0</v>
      </c>
      <c r="H2143" s="2">
        <f>H2142+$H$2*(Filter_Test[[#This Row],[debug'[0']]]-H2142)</f>
        <v>-0.26001426254069654</v>
      </c>
    </row>
    <row r="2144" spans="1:8" x14ac:dyDescent="0.25">
      <c r="A2144">
        <v>4276</v>
      </c>
      <c r="B2144">
        <v>-1</v>
      </c>
      <c r="C2144">
        <v>0</v>
      </c>
      <c r="D2144">
        <v>0</v>
      </c>
      <c r="E2144">
        <v>0</v>
      </c>
      <c r="F2144">
        <v>0</v>
      </c>
      <c r="G2144">
        <v>0</v>
      </c>
      <c r="H2144" s="2">
        <f>H2143+$H$2*(Filter_Test[[#This Row],[debug'[0']]]-H2143)</f>
        <v>-0.32975627523759776</v>
      </c>
    </row>
    <row r="2145" spans="1:8" x14ac:dyDescent="0.25">
      <c r="A2145">
        <v>4278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0</v>
      </c>
      <c r="H2145" s="2">
        <f>H2144+$H$2*(Filter_Test[[#This Row],[debug'[0']]]-H2144)</f>
        <v>-0.29867747848475062</v>
      </c>
    </row>
    <row r="2146" spans="1:8" x14ac:dyDescent="0.25">
      <c r="A2146">
        <v>4280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  <c r="H2146" s="2">
        <f>H2145+$H$2*(Filter_Test[[#This Row],[debug'[0']]]-H2145)</f>
        <v>-0.27052778931873817</v>
      </c>
    </row>
    <row r="2147" spans="1:8" x14ac:dyDescent="0.25">
      <c r="A2147">
        <v>4282</v>
      </c>
      <c r="B2147">
        <v>0</v>
      </c>
      <c r="C2147">
        <v>0</v>
      </c>
      <c r="D2147">
        <v>0</v>
      </c>
      <c r="E2147">
        <v>0</v>
      </c>
      <c r="F2147">
        <v>0</v>
      </c>
      <c r="G2147">
        <v>0</v>
      </c>
      <c r="H2147" s="2">
        <f>H2146+$H$2*(Filter_Test[[#This Row],[debug'[0']]]-H2146)</f>
        <v>-0.24503114585326913</v>
      </c>
    </row>
    <row r="2148" spans="1:8" x14ac:dyDescent="0.25">
      <c r="A2148">
        <v>4284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0</v>
      </c>
      <c r="H2148" s="2">
        <f>H2147+$H$2*(Filter_Test[[#This Row],[debug'[0']]]-H2147)</f>
        <v>-0.22193750442186955</v>
      </c>
    </row>
    <row r="2149" spans="1:8" x14ac:dyDescent="0.25">
      <c r="A2149">
        <v>4286</v>
      </c>
      <c r="B2149">
        <v>1</v>
      </c>
      <c r="C2149">
        <v>0</v>
      </c>
      <c r="D2149">
        <v>0</v>
      </c>
      <c r="E2149">
        <v>0</v>
      </c>
      <c r="F2149">
        <v>0</v>
      </c>
      <c r="G2149">
        <v>0</v>
      </c>
      <c r="H2149" s="2">
        <f>H2148+$H$2*(Filter_Test[[#This Row],[debug'[0']]]-H2148)</f>
        <v>-0.10677260781074183</v>
      </c>
    </row>
    <row r="2150" spans="1:8" x14ac:dyDescent="0.25">
      <c r="A2150">
        <v>4288</v>
      </c>
      <c r="B2150">
        <v>0</v>
      </c>
      <c r="C2150">
        <v>1</v>
      </c>
      <c r="D2150">
        <v>0</v>
      </c>
      <c r="E2150">
        <v>0</v>
      </c>
      <c r="F2150">
        <v>0</v>
      </c>
      <c r="G2150">
        <v>0</v>
      </c>
      <c r="H2150" s="2">
        <f>H2149+$H$2*(Filter_Test[[#This Row],[debug'[0']]]-H2149)</f>
        <v>-9.6709526601656312E-2</v>
      </c>
    </row>
    <row r="2151" spans="1:8" x14ac:dyDescent="0.25">
      <c r="A2151">
        <v>4290</v>
      </c>
      <c r="B2151">
        <v>0</v>
      </c>
      <c r="C2151">
        <v>1</v>
      </c>
      <c r="D2151">
        <v>0</v>
      </c>
      <c r="E2151">
        <v>0</v>
      </c>
      <c r="F2151">
        <v>0</v>
      </c>
      <c r="G2151">
        <v>0</v>
      </c>
      <c r="H2151" s="2">
        <f>H2150+$H$2*(Filter_Test[[#This Row],[debug'[0']]]-H2150)</f>
        <v>-8.7594868452539013E-2</v>
      </c>
    </row>
    <row r="2152" spans="1:8" x14ac:dyDescent="0.25">
      <c r="A2152">
        <v>4292</v>
      </c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 s="2">
        <f>H2151+$H$2*(Filter_Test[[#This Row],[debug'[0']]]-H2151)</f>
        <v>-7.9339246595859184E-2</v>
      </c>
    </row>
    <row r="2153" spans="1:8" x14ac:dyDescent="0.25">
      <c r="A2153">
        <v>4294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 s="2">
        <f>H2152+$H$2*(Filter_Test[[#This Row],[debug'[0']]]-H2152)</f>
        <v>-7.1861698768452179E-2</v>
      </c>
    </row>
    <row r="2154" spans="1:8" x14ac:dyDescent="0.25">
      <c r="A2154">
        <v>4296</v>
      </c>
      <c r="B2154">
        <v>1</v>
      </c>
      <c r="C2154">
        <v>1</v>
      </c>
      <c r="D2154">
        <v>0</v>
      </c>
      <c r="E2154">
        <v>0</v>
      </c>
      <c r="F2154">
        <v>0</v>
      </c>
      <c r="G2154">
        <v>0</v>
      </c>
      <c r="H2154" s="2">
        <f>H2153+$H$2*(Filter_Test[[#This Row],[debug'[0']]]-H2153)</f>
        <v>2.9158886387005173E-2</v>
      </c>
    </row>
    <row r="2155" spans="1:8" x14ac:dyDescent="0.25">
      <c r="A2155">
        <v>4298</v>
      </c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 s="2">
        <f>H2154+$H$2*(Filter_Test[[#This Row],[debug'[0']]]-H2154)</f>
        <v>2.6410726089196927E-2</v>
      </c>
    </row>
    <row r="2156" spans="1:8" x14ac:dyDescent="0.25">
      <c r="A2156">
        <v>4300</v>
      </c>
      <c r="B2156">
        <v>0</v>
      </c>
      <c r="C2156">
        <v>1</v>
      </c>
      <c r="D2156">
        <v>0</v>
      </c>
      <c r="E2156">
        <v>0</v>
      </c>
      <c r="F2156">
        <v>0</v>
      </c>
      <c r="G2156">
        <v>0</v>
      </c>
      <c r="H2156" s="2">
        <f>H2155+$H$2*(Filter_Test[[#This Row],[debug'[0']]]-H2155)</f>
        <v>2.3921573797463125E-2</v>
      </c>
    </row>
    <row r="2157" spans="1:8" x14ac:dyDescent="0.25">
      <c r="A2157">
        <v>4302</v>
      </c>
      <c r="B2157">
        <v>0</v>
      </c>
      <c r="C2157">
        <v>1</v>
      </c>
      <c r="D2157">
        <v>0</v>
      </c>
      <c r="E2157">
        <v>0</v>
      </c>
      <c r="F2157">
        <v>0</v>
      </c>
      <c r="G2157">
        <v>0</v>
      </c>
      <c r="H2157" s="2">
        <f>H2156+$H$2*(Filter_Test[[#This Row],[debug'[0']]]-H2156)</f>
        <v>2.1667018582330638E-2</v>
      </c>
    </row>
    <row r="2158" spans="1:8" x14ac:dyDescent="0.25">
      <c r="A2158">
        <v>4304</v>
      </c>
      <c r="B2158">
        <v>0</v>
      </c>
      <c r="C2158">
        <v>1</v>
      </c>
      <c r="D2158">
        <v>0</v>
      </c>
      <c r="E2158">
        <v>0</v>
      </c>
      <c r="F2158">
        <v>0</v>
      </c>
      <c r="G2158">
        <v>0</v>
      </c>
      <c r="H2158" s="2">
        <f>H2157+$H$2*(Filter_Test[[#This Row],[debug'[0']]]-H2157)</f>
        <v>1.9624950190227336E-2</v>
      </c>
    </row>
    <row r="2159" spans="1:8" x14ac:dyDescent="0.25">
      <c r="A2159">
        <v>4306</v>
      </c>
      <c r="B2159">
        <v>0</v>
      </c>
      <c r="C2159">
        <v>1</v>
      </c>
      <c r="D2159">
        <v>0</v>
      </c>
      <c r="E2159">
        <v>0</v>
      </c>
      <c r="F2159">
        <v>0</v>
      </c>
      <c r="G2159">
        <v>0</v>
      </c>
      <c r="H2159" s="2">
        <f>H2158+$H$2*(Filter_Test[[#This Row],[debug'[0']]]-H2158)</f>
        <v>1.7775342209886823E-2</v>
      </c>
    </row>
    <row r="2160" spans="1:8" x14ac:dyDescent="0.25">
      <c r="A2160">
        <v>4308</v>
      </c>
      <c r="B2160">
        <v>0</v>
      </c>
      <c r="C2160">
        <v>1</v>
      </c>
      <c r="D2160">
        <v>0</v>
      </c>
      <c r="E2160">
        <v>0</v>
      </c>
      <c r="F2160">
        <v>0</v>
      </c>
      <c r="G2160">
        <v>0</v>
      </c>
      <c r="H2160" s="2">
        <f>H2159+$H$2*(Filter_Test[[#This Row],[debug'[0']]]-H2159)</f>
        <v>1.6100055674838073E-2</v>
      </c>
    </row>
    <row r="2161" spans="1:8" x14ac:dyDescent="0.25">
      <c r="A2161">
        <v>4310</v>
      </c>
      <c r="B2161">
        <v>0</v>
      </c>
      <c r="C2161">
        <v>1</v>
      </c>
      <c r="D2161">
        <v>0</v>
      </c>
      <c r="E2161">
        <v>0</v>
      </c>
      <c r="F2161">
        <v>0</v>
      </c>
      <c r="G2161">
        <v>0</v>
      </c>
      <c r="H2161" s="2">
        <f>H2160+$H$2*(Filter_Test[[#This Row],[debug'[0']]]-H2160)</f>
        <v>1.4582661175924334E-2</v>
      </c>
    </row>
    <row r="2162" spans="1:8" x14ac:dyDescent="0.25">
      <c r="A2162">
        <v>4312</v>
      </c>
      <c r="B2162">
        <v>0</v>
      </c>
      <c r="C2162">
        <v>1</v>
      </c>
      <c r="D2162">
        <v>0</v>
      </c>
      <c r="E2162">
        <v>0</v>
      </c>
      <c r="F2162">
        <v>0</v>
      </c>
      <c r="G2162">
        <v>0</v>
      </c>
      <c r="H2162" s="2">
        <f>H2161+$H$2*(Filter_Test[[#This Row],[debug'[0']]]-H2161)</f>
        <v>1.3208277739322144E-2</v>
      </c>
    </row>
    <row r="2163" spans="1:8" x14ac:dyDescent="0.25">
      <c r="A2163">
        <v>4314</v>
      </c>
      <c r="B2163">
        <v>0</v>
      </c>
      <c r="C2163">
        <v>2</v>
      </c>
      <c r="D2163">
        <v>0</v>
      </c>
      <c r="E2163">
        <v>0</v>
      </c>
      <c r="F2163">
        <v>0</v>
      </c>
      <c r="G2163">
        <v>0</v>
      </c>
      <c r="H2163" s="2">
        <f>H2162+$H$2*(Filter_Test[[#This Row],[debug'[0']]]-H2162)</f>
        <v>1.1963426889949303E-2</v>
      </c>
    </row>
    <row r="2164" spans="1:8" x14ac:dyDescent="0.25">
      <c r="A2164">
        <v>4316</v>
      </c>
      <c r="B2164">
        <v>1</v>
      </c>
      <c r="C2164">
        <v>1</v>
      </c>
      <c r="D2164">
        <v>0</v>
      </c>
      <c r="E2164">
        <v>0</v>
      </c>
      <c r="F2164">
        <v>0</v>
      </c>
      <c r="G2164">
        <v>0</v>
      </c>
      <c r="H2164" s="2">
        <f>H2163+$H$2*(Filter_Test[[#This Row],[debug'[0']]]-H2163)</f>
        <v>0.1050836800767664</v>
      </c>
    </row>
    <row r="2165" spans="1:8" x14ac:dyDescent="0.25">
      <c r="A2165">
        <v>4318</v>
      </c>
      <c r="B2165">
        <v>1</v>
      </c>
      <c r="C2165">
        <v>1</v>
      </c>
      <c r="D2165">
        <v>0</v>
      </c>
      <c r="E2165">
        <v>0</v>
      </c>
      <c r="F2165">
        <v>0</v>
      </c>
      <c r="G2165">
        <v>0</v>
      </c>
      <c r="H2165" s="2">
        <f>H2164+$H$2*(Filter_Test[[#This Row],[debug'[0']]]-H2164)</f>
        <v>0.18942755616421969</v>
      </c>
    </row>
    <row r="2166" spans="1:8" x14ac:dyDescent="0.25">
      <c r="A2166">
        <v>4320</v>
      </c>
      <c r="B2166">
        <v>0</v>
      </c>
      <c r="C2166">
        <v>1</v>
      </c>
      <c r="D2166">
        <v>0</v>
      </c>
      <c r="E2166">
        <v>0</v>
      </c>
      <c r="F2166">
        <v>0</v>
      </c>
      <c r="G2166">
        <v>0</v>
      </c>
      <c r="H2166" s="2">
        <f>H2165+$H$2*(Filter_Test[[#This Row],[debug'[0']]]-H2165)</f>
        <v>0.17157442959923028</v>
      </c>
    </row>
    <row r="2167" spans="1:8" x14ac:dyDescent="0.25">
      <c r="A2167">
        <v>4322</v>
      </c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 s="2">
        <f>H2166+$H$2*(Filter_Test[[#This Row],[debug'[0']]]-H2166)</f>
        <v>0.15540392057204624</v>
      </c>
    </row>
    <row r="2168" spans="1:8" x14ac:dyDescent="0.25">
      <c r="A2168">
        <v>4324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 s="2">
        <f>H2167+$H$2*(Filter_Test[[#This Row],[debug'[0']]]-H2167)</f>
        <v>0.14075744611580049</v>
      </c>
    </row>
    <row r="2169" spans="1:8" x14ac:dyDescent="0.25">
      <c r="A2169">
        <v>4326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 s="2">
        <f>H2168+$H$2*(Filter_Test[[#This Row],[debug'[0']]]-H2168)</f>
        <v>0.1274913693561367</v>
      </c>
    </row>
    <row r="2170" spans="1:8" x14ac:dyDescent="0.25">
      <c r="A2170">
        <v>4328</v>
      </c>
      <c r="B2170">
        <v>0</v>
      </c>
      <c r="C2170">
        <v>-1</v>
      </c>
      <c r="D2170">
        <v>0</v>
      </c>
      <c r="E2170">
        <v>0</v>
      </c>
      <c r="F2170">
        <v>0</v>
      </c>
      <c r="G2170">
        <v>0</v>
      </c>
      <c r="H2170" s="2">
        <f>H2169+$H$2*(Filter_Test[[#This Row],[debug'[0']]]-H2169)</f>
        <v>0.11547559087517643</v>
      </c>
    </row>
    <row r="2171" spans="1:8" x14ac:dyDescent="0.25">
      <c r="A2171">
        <v>4330</v>
      </c>
      <c r="B2171">
        <v>1</v>
      </c>
      <c r="C2171">
        <v>0</v>
      </c>
      <c r="D2171">
        <v>0</v>
      </c>
      <c r="E2171">
        <v>0</v>
      </c>
      <c r="F2171">
        <v>0</v>
      </c>
      <c r="G2171">
        <v>0</v>
      </c>
      <c r="H2171" s="2">
        <f>H2170+$H$2*(Filter_Test[[#This Row],[debug'[0']]]-H2170)</f>
        <v>0.19884005244399838</v>
      </c>
    </row>
    <row r="2172" spans="1:8" x14ac:dyDescent="0.25">
      <c r="A2172">
        <v>4332</v>
      </c>
      <c r="B2172">
        <v>1</v>
      </c>
      <c r="C2172">
        <v>-1</v>
      </c>
      <c r="D2172">
        <v>0</v>
      </c>
      <c r="E2172">
        <v>0</v>
      </c>
      <c r="F2172">
        <v>0</v>
      </c>
      <c r="G2172">
        <v>0</v>
      </c>
      <c r="H2172" s="2">
        <f>H2171+$H$2*(Filter_Test[[#This Row],[debug'[0']]]-H2171)</f>
        <v>0.27434759861176794</v>
      </c>
    </row>
    <row r="2173" spans="1:8" x14ac:dyDescent="0.25">
      <c r="A2173">
        <v>4334</v>
      </c>
      <c r="B2173">
        <v>1</v>
      </c>
      <c r="C2173">
        <v>-1</v>
      </c>
      <c r="D2173">
        <v>0</v>
      </c>
      <c r="E2173">
        <v>0</v>
      </c>
      <c r="F2173">
        <v>0</v>
      </c>
      <c r="G2173">
        <v>0</v>
      </c>
      <c r="H2173" s="2">
        <f>H2172+$H$2*(Filter_Test[[#This Row],[debug'[0']]]-H2172)</f>
        <v>0.34273872620959978</v>
      </c>
    </row>
    <row r="2174" spans="1:8" x14ac:dyDescent="0.25">
      <c r="A2174">
        <v>4336</v>
      </c>
      <c r="B2174">
        <v>1</v>
      </c>
      <c r="C2174">
        <v>-1</v>
      </c>
      <c r="D2174">
        <v>0</v>
      </c>
      <c r="E2174">
        <v>0</v>
      </c>
      <c r="F2174">
        <v>0</v>
      </c>
      <c r="G2174">
        <v>0</v>
      </c>
      <c r="H2174" s="2">
        <f>H2173+$H$2*(Filter_Test[[#This Row],[debug'[0']]]-H2173)</f>
        <v>0.40468414188646951</v>
      </c>
    </row>
    <row r="2175" spans="1:8" x14ac:dyDescent="0.25">
      <c r="A2175">
        <v>4338</v>
      </c>
      <c r="B2175">
        <v>-1</v>
      </c>
      <c r="C2175">
        <v>-1</v>
      </c>
      <c r="D2175">
        <v>0</v>
      </c>
      <c r="E2175">
        <v>0</v>
      </c>
      <c r="F2175">
        <v>0</v>
      </c>
      <c r="G2175">
        <v>0</v>
      </c>
      <c r="H2175" s="2">
        <f>H2174+$H$2*(Filter_Test[[#This Row],[debug'[0']]]-H2174)</f>
        <v>0.27229578046353109</v>
      </c>
    </row>
    <row r="2176" spans="1:8" x14ac:dyDescent="0.25">
      <c r="A2176">
        <v>4340</v>
      </c>
      <c r="B2176">
        <v>0</v>
      </c>
      <c r="C2176">
        <v>-1</v>
      </c>
      <c r="D2176">
        <v>0</v>
      </c>
      <c r="E2176">
        <v>0</v>
      </c>
      <c r="F2176">
        <v>0</v>
      </c>
      <c r="G2176">
        <v>0</v>
      </c>
      <c r="H2176" s="2">
        <f>H2175+$H$2*(Filter_Test[[#This Row],[debug'[0']]]-H2175)</f>
        <v>0.24663250775829923</v>
      </c>
    </row>
    <row r="2177" spans="1:8" x14ac:dyDescent="0.25">
      <c r="A2177">
        <v>4342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 s="2">
        <f>H2176+$H$2*(Filter_Test[[#This Row],[debug'[0']]]-H2176)</f>
        <v>0.2233879415230022</v>
      </c>
    </row>
    <row r="2178" spans="1:8" x14ac:dyDescent="0.25">
      <c r="A2178">
        <v>4344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 s="2">
        <f>H2177+$H$2*(Filter_Test[[#This Row],[debug'[0']]]-H2177)</f>
        <v>0.2023341240433259</v>
      </c>
    </row>
    <row r="2179" spans="1:8" x14ac:dyDescent="0.25">
      <c r="A2179">
        <v>4346</v>
      </c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 s="2">
        <f>H2178+$H$2*(Filter_Test[[#This Row],[debug'[0']]]-H2178)</f>
        <v>0.18326458211337474</v>
      </c>
    </row>
    <row r="2180" spans="1:8" x14ac:dyDescent="0.25">
      <c r="A2180">
        <v>4348</v>
      </c>
      <c r="B2180">
        <v>1</v>
      </c>
      <c r="C2180">
        <v>0</v>
      </c>
      <c r="D2180">
        <v>0</v>
      </c>
      <c r="E2180">
        <v>0</v>
      </c>
      <c r="F2180">
        <v>0</v>
      </c>
      <c r="G2180">
        <v>0</v>
      </c>
      <c r="H2180" s="2">
        <f>H2179+$H$2*(Filter_Test[[#This Row],[debug'[0']]]-H2179)</f>
        <v>0.2602400817761511</v>
      </c>
    </row>
    <row r="2181" spans="1:8" x14ac:dyDescent="0.25">
      <c r="A2181">
        <v>4350</v>
      </c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 s="2">
        <f>H2180+$H$2*(Filter_Test[[#This Row],[debug'[0']]]-H2180)</f>
        <v>0.2357130319038242</v>
      </c>
    </row>
    <row r="2182" spans="1:8" x14ac:dyDescent="0.25">
      <c r="A2182">
        <v>4352</v>
      </c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 s="2">
        <f>H2181+$H$2*(Filter_Test[[#This Row],[debug'[0']]]-H2181)</f>
        <v>0.21349760202229129</v>
      </c>
    </row>
    <row r="2183" spans="1:8" x14ac:dyDescent="0.25">
      <c r="A2183">
        <v>4354</v>
      </c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 s="2">
        <f>H2182+$H$2*(Filter_Test[[#This Row],[debug'[0']]]-H2182)</f>
        <v>0.19337592708012324</v>
      </c>
    </row>
    <row r="2184" spans="1:8" x14ac:dyDescent="0.25">
      <c r="A2184">
        <v>4356</v>
      </c>
      <c r="B2184">
        <v>1</v>
      </c>
      <c r="C2184">
        <v>0</v>
      </c>
      <c r="D2184">
        <v>0</v>
      </c>
      <c r="E2184">
        <v>0</v>
      </c>
      <c r="F2184">
        <v>0</v>
      </c>
      <c r="G2184">
        <v>0</v>
      </c>
      <c r="H2184" s="2">
        <f>H2183+$H$2*(Filter_Test[[#This Row],[debug'[0']]]-H2183)</f>
        <v>0.26939845493093612</v>
      </c>
    </row>
    <row r="2185" spans="1:8" x14ac:dyDescent="0.25">
      <c r="A2185">
        <v>4358</v>
      </c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 s="2">
        <f>H2184+$H$2*(Filter_Test[[#This Row],[debug'[0']]]-H2184)</f>
        <v>0.24400824872395202</v>
      </c>
    </row>
    <row r="2186" spans="1:8" x14ac:dyDescent="0.25">
      <c r="A2186">
        <v>4360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 s="2">
        <f>H2185+$H$2*(Filter_Test[[#This Row],[debug'[0']]]-H2185)</f>
        <v>0.22101101307575766</v>
      </c>
    </row>
    <row r="2187" spans="1:8" x14ac:dyDescent="0.25">
      <c r="A2187">
        <v>4362</v>
      </c>
      <c r="B2187">
        <v>1</v>
      </c>
      <c r="C2187">
        <v>-1</v>
      </c>
      <c r="D2187">
        <v>0</v>
      </c>
      <c r="E2187">
        <v>0</v>
      </c>
      <c r="F2187">
        <v>0</v>
      </c>
      <c r="G2187">
        <v>0</v>
      </c>
      <c r="H2187" s="2">
        <f>H2186+$H$2*(Filter_Test[[#This Row],[debug'[0']]]-H2186)</f>
        <v>0.29442899543221429</v>
      </c>
    </row>
    <row r="2188" spans="1:8" x14ac:dyDescent="0.25">
      <c r="A2188">
        <v>4364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 s="2">
        <f>H2187+$H$2*(Filter_Test[[#This Row],[debug'[0']]]-H2187)</f>
        <v>0.26667971636060428</v>
      </c>
    </row>
    <row r="2189" spans="1:8" x14ac:dyDescent="0.25">
      <c r="A2189">
        <v>4366</v>
      </c>
      <c r="B2189">
        <v>1</v>
      </c>
      <c r="C2189">
        <v>-1</v>
      </c>
      <c r="D2189">
        <v>0</v>
      </c>
      <c r="E2189">
        <v>0</v>
      </c>
      <c r="F2189">
        <v>0</v>
      </c>
      <c r="G2189">
        <v>0</v>
      </c>
      <c r="H2189" s="2">
        <f>H2188+$H$2*(Filter_Test[[#This Row],[debug'[0']]]-H2188)</f>
        <v>0.33579352483490155</v>
      </c>
    </row>
    <row r="2190" spans="1:8" x14ac:dyDescent="0.25">
      <c r="A2190">
        <v>4368</v>
      </c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 s="2">
        <f>H2189+$H$2*(Filter_Test[[#This Row],[debug'[0']]]-H2189)</f>
        <v>0.30414573071257112</v>
      </c>
    </row>
    <row r="2191" spans="1:8" x14ac:dyDescent="0.25">
      <c r="A2191">
        <v>4370</v>
      </c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 s="2">
        <f>H2190+$H$2*(Filter_Test[[#This Row],[debug'[0']]]-H2190)</f>
        <v>0.27548067091575174</v>
      </c>
    </row>
    <row r="2192" spans="1:8" x14ac:dyDescent="0.25">
      <c r="A2192">
        <v>4372</v>
      </c>
      <c r="B2192">
        <v>0</v>
      </c>
      <c r="C2192">
        <v>1</v>
      </c>
      <c r="D2192">
        <v>0</v>
      </c>
      <c r="E2192">
        <v>0</v>
      </c>
      <c r="F2192">
        <v>0</v>
      </c>
      <c r="G2192">
        <v>0</v>
      </c>
      <c r="H2192" s="2">
        <f>H2191+$H$2*(Filter_Test[[#This Row],[debug'[0']]]-H2191)</f>
        <v>0.24951722935710435</v>
      </c>
    </row>
    <row r="2193" spans="1:8" x14ac:dyDescent="0.25">
      <c r="A2193">
        <v>4374</v>
      </c>
      <c r="B2193">
        <v>0</v>
      </c>
      <c r="C2193">
        <v>1</v>
      </c>
      <c r="D2193">
        <v>0</v>
      </c>
      <c r="E2193">
        <v>0</v>
      </c>
      <c r="F2193">
        <v>0</v>
      </c>
      <c r="G2193">
        <v>0</v>
      </c>
      <c r="H2193" s="2">
        <f>H2192+$H$2*(Filter_Test[[#This Row],[debug'[0']]]-H2192)</f>
        <v>0.2260007845163336</v>
      </c>
    </row>
    <row r="2194" spans="1:8" x14ac:dyDescent="0.25">
      <c r="A2194">
        <v>4376</v>
      </c>
      <c r="B2194">
        <v>-1</v>
      </c>
      <c r="C2194">
        <v>1</v>
      </c>
      <c r="D2194">
        <v>0</v>
      </c>
      <c r="E2194">
        <v>0</v>
      </c>
      <c r="F2194">
        <v>0</v>
      </c>
      <c r="G2194">
        <v>0</v>
      </c>
      <c r="H2194" s="2">
        <f>H2193+$H$2*(Filter_Test[[#This Row],[debug'[0']]]-H2193)</f>
        <v>0.1104529327783785</v>
      </c>
    </row>
    <row r="2195" spans="1:8" x14ac:dyDescent="0.25">
      <c r="A2195">
        <v>4378</v>
      </c>
      <c r="B2195">
        <v>0</v>
      </c>
      <c r="C2195">
        <v>1</v>
      </c>
      <c r="D2195">
        <v>0</v>
      </c>
      <c r="E2195">
        <v>0</v>
      </c>
      <c r="F2195">
        <v>0</v>
      </c>
      <c r="G2195">
        <v>0</v>
      </c>
      <c r="H2195" s="2">
        <f>H2194+$H$2*(Filter_Test[[#This Row],[debug'[0']]]-H2194)</f>
        <v>0.10004298911285847</v>
      </c>
    </row>
    <row r="2196" spans="1:8" x14ac:dyDescent="0.25">
      <c r="A2196">
        <v>4380</v>
      </c>
      <c r="B2196">
        <v>-1</v>
      </c>
      <c r="C2196">
        <v>1</v>
      </c>
      <c r="D2196">
        <v>0</v>
      </c>
      <c r="E2196">
        <v>0</v>
      </c>
      <c r="F2196">
        <v>0</v>
      </c>
      <c r="G2196">
        <v>0</v>
      </c>
      <c r="H2196" s="2">
        <f>H2195+$H$2*(Filter_Test[[#This Row],[debug'[0']]]-H2195)</f>
        <v>-3.6336200840389049E-3</v>
      </c>
    </row>
    <row r="2197" spans="1:8" x14ac:dyDescent="0.25">
      <c r="A2197">
        <v>4382</v>
      </c>
      <c r="B2197">
        <v>0</v>
      </c>
      <c r="C2197">
        <v>1</v>
      </c>
      <c r="D2197">
        <v>0</v>
      </c>
      <c r="E2197">
        <v>0</v>
      </c>
      <c r="F2197">
        <v>0</v>
      </c>
      <c r="G2197">
        <v>0</v>
      </c>
      <c r="H2197" s="2">
        <f>H2196+$H$2*(Filter_Test[[#This Row],[debug'[0']]]-H2196)</f>
        <v>-3.2911594591803163E-3</v>
      </c>
    </row>
    <row r="2198" spans="1:8" x14ac:dyDescent="0.25">
      <c r="A2198">
        <v>4384</v>
      </c>
      <c r="B2198">
        <v>0</v>
      </c>
      <c r="C2198">
        <v>1</v>
      </c>
      <c r="D2198">
        <v>0</v>
      </c>
      <c r="E2198">
        <v>0</v>
      </c>
      <c r="F2198">
        <v>0</v>
      </c>
      <c r="G2198">
        <v>0</v>
      </c>
      <c r="H2198" s="2">
        <f>H2197+$H$2*(Filter_Test[[#This Row],[debug'[0']]]-H2197)</f>
        <v>-2.980974987817713E-3</v>
      </c>
    </row>
    <row r="2199" spans="1:8" x14ac:dyDescent="0.25">
      <c r="A2199">
        <v>4386</v>
      </c>
      <c r="B2199">
        <v>1</v>
      </c>
      <c r="C2199">
        <v>1</v>
      </c>
      <c r="D2199">
        <v>0</v>
      </c>
      <c r="E2199">
        <v>0</v>
      </c>
      <c r="F2199">
        <v>0</v>
      </c>
      <c r="G2199">
        <v>0</v>
      </c>
      <c r="H2199" s="2">
        <f>H2198+$H$2*(Filter_Test[[#This Row],[debug'[0']]]-H2198)</f>
        <v>9.154775489354397E-2</v>
      </c>
    </row>
    <row r="2200" spans="1:8" x14ac:dyDescent="0.25">
      <c r="A2200">
        <v>4388</v>
      </c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 s="2">
        <f>H2199+$H$2*(Filter_Test[[#This Row],[debug'[0']]]-H2199)</f>
        <v>8.2919582266758066E-2</v>
      </c>
    </row>
    <row r="2201" spans="1:8" x14ac:dyDescent="0.25">
      <c r="A2201">
        <v>4390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 s="2">
        <f>H2200+$H$2*(Filter_Test[[#This Row],[debug'[0']]]-H2200)</f>
        <v>7.5104595752118614E-2</v>
      </c>
    </row>
    <row r="2202" spans="1:8" x14ac:dyDescent="0.25">
      <c r="A2202">
        <v>4392</v>
      </c>
      <c r="B2202">
        <v>1</v>
      </c>
      <c r="C2202">
        <v>0</v>
      </c>
      <c r="D2202">
        <v>0</v>
      </c>
      <c r="E2202">
        <v>0</v>
      </c>
      <c r="F2202">
        <v>0</v>
      </c>
      <c r="G2202">
        <v>0</v>
      </c>
      <c r="H2202" s="2">
        <f>H2201+$H$2*(Filter_Test[[#This Row],[debug'[0']]]-H2201)</f>
        <v>0.16227393397184181</v>
      </c>
    </row>
    <row r="2203" spans="1:8" x14ac:dyDescent="0.25">
      <c r="A2203">
        <v>4394</v>
      </c>
      <c r="B2203">
        <v>0</v>
      </c>
      <c r="C2203">
        <v>-1</v>
      </c>
      <c r="D2203">
        <v>0</v>
      </c>
      <c r="E2203">
        <v>0</v>
      </c>
      <c r="F2203">
        <v>0</v>
      </c>
      <c r="G2203">
        <v>0</v>
      </c>
      <c r="H2203" s="2">
        <f>H2202+$H$2*(Filter_Test[[#This Row],[debug'[0']]]-H2202)</f>
        <v>0.14697997600679022</v>
      </c>
    </row>
    <row r="2204" spans="1:8" x14ac:dyDescent="0.25">
      <c r="A2204">
        <v>4396</v>
      </c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 s="2">
        <f>H2203+$H$2*(Filter_Test[[#This Row],[debug'[0']]]-H2203)</f>
        <v>0.13312743962135815</v>
      </c>
    </row>
    <row r="2205" spans="1:8" x14ac:dyDescent="0.25">
      <c r="A2205">
        <v>4398</v>
      </c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 s="2">
        <f>H2204+$H$2*(Filter_Test[[#This Row],[debug'[0']]]-H2204)</f>
        <v>0.12058047403218783</v>
      </c>
    </row>
    <row r="2206" spans="1:8" x14ac:dyDescent="0.25">
      <c r="A2206">
        <v>4400</v>
      </c>
      <c r="B2206">
        <v>0</v>
      </c>
      <c r="C2206">
        <v>-1</v>
      </c>
      <c r="D2206">
        <v>0</v>
      </c>
      <c r="E2206">
        <v>0</v>
      </c>
      <c r="F2206">
        <v>0</v>
      </c>
      <c r="G2206">
        <v>0</v>
      </c>
      <c r="H2206" s="2">
        <f>H2205+$H$2*(Filter_Test[[#This Row],[debug'[0']]]-H2205)</f>
        <v>0.10921603209061095</v>
      </c>
    </row>
    <row r="2207" spans="1:8" x14ac:dyDescent="0.25">
      <c r="A2207">
        <v>4402</v>
      </c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 s="2">
        <f>H2206+$H$2*(Filter_Test[[#This Row],[debug'[0']]]-H2206)</f>
        <v>9.8922663568508234E-2</v>
      </c>
    </row>
    <row r="2208" spans="1:8" x14ac:dyDescent="0.25">
      <c r="A2208">
        <v>4404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 s="2">
        <f>H2207+$H$2*(Filter_Test[[#This Row],[debug'[0']]]-H2207)</f>
        <v>8.9599422174297436E-2</v>
      </c>
    </row>
    <row r="2209" spans="1:8" x14ac:dyDescent="0.25">
      <c r="A2209">
        <v>4406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 s="2">
        <f>H2208+$H$2*(Filter_Test[[#This Row],[debug'[0']]]-H2208)</f>
        <v>8.115487558023754E-2</v>
      </c>
    </row>
    <row r="2210" spans="1:8" x14ac:dyDescent="0.25">
      <c r="A2210">
        <v>4408</v>
      </c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 s="2">
        <f>H2209+$H$2*(Filter_Test[[#This Row],[debug'[0']]]-H2209)</f>
        <v>7.3506208752461499E-2</v>
      </c>
    </row>
    <row r="2211" spans="1:8" x14ac:dyDescent="0.25">
      <c r="A2211">
        <v>4410</v>
      </c>
      <c r="B2211">
        <v>1</v>
      </c>
      <c r="C2211">
        <v>0</v>
      </c>
      <c r="D2211">
        <v>0</v>
      </c>
      <c r="E2211">
        <v>0</v>
      </c>
      <c r="F2211">
        <v>0</v>
      </c>
      <c r="G2211">
        <v>0</v>
      </c>
      <c r="H2211" s="2">
        <f>H2210+$H$2*(Filter_Test[[#This Row],[debug'[0']]]-H2210)</f>
        <v>0.16082619139785614</v>
      </c>
    </row>
    <row r="2212" spans="1:8" x14ac:dyDescent="0.25">
      <c r="A2212">
        <v>4412</v>
      </c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 s="2">
        <f>H2211+$H$2*(Filter_Test[[#This Row],[debug'[0']]]-H2211)</f>
        <v>0.14566867995584623</v>
      </c>
    </row>
    <row r="2213" spans="1:8" x14ac:dyDescent="0.25">
      <c r="A2213">
        <v>4414</v>
      </c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 s="2">
        <f>H2212+$H$2*(Filter_Test[[#This Row],[debug'[0']]]-H2212)</f>
        <v>0.13193973031162395</v>
      </c>
    </row>
    <row r="2214" spans="1:8" x14ac:dyDescent="0.25">
      <c r="A2214">
        <v>4416</v>
      </c>
      <c r="B2214">
        <v>-1</v>
      </c>
      <c r="C2214">
        <v>1</v>
      </c>
      <c r="D2214">
        <v>0</v>
      </c>
      <c r="E2214">
        <v>0</v>
      </c>
      <c r="F2214">
        <v>0</v>
      </c>
      <c r="G2214">
        <v>0</v>
      </c>
      <c r="H2214" s="2">
        <f>H2213+$H$2*(Filter_Test[[#This Row],[debug'[0']]]-H2213)</f>
        <v>2.5256924080021684E-2</v>
      </c>
    </row>
    <row r="2215" spans="1:8" x14ac:dyDescent="0.25">
      <c r="A2215">
        <v>4418</v>
      </c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 s="2">
        <f>H2214+$H$2*(Filter_Test[[#This Row],[debug'[0']]]-H2214)</f>
        <v>2.2876515065759547E-2</v>
      </c>
    </row>
    <row r="2216" spans="1:8" x14ac:dyDescent="0.25">
      <c r="A2216">
        <v>4420</v>
      </c>
      <c r="B2216">
        <v>0</v>
      </c>
      <c r="C2216">
        <v>-1</v>
      </c>
      <c r="D2216">
        <v>0</v>
      </c>
      <c r="E2216">
        <v>0</v>
      </c>
      <c r="F2216">
        <v>0</v>
      </c>
      <c r="G2216">
        <v>0</v>
      </c>
      <c r="H2216" s="2">
        <f>H2215+$H$2*(Filter_Test[[#This Row],[debug'[0']]]-H2215)</f>
        <v>2.0720454315649756E-2</v>
      </c>
    </row>
    <row r="2217" spans="1:8" x14ac:dyDescent="0.25">
      <c r="A2217">
        <v>4422</v>
      </c>
      <c r="B2217">
        <v>1</v>
      </c>
      <c r="C2217">
        <v>-1</v>
      </c>
      <c r="D2217">
        <v>0</v>
      </c>
      <c r="E2217">
        <v>0</v>
      </c>
      <c r="F2217">
        <v>0</v>
      </c>
      <c r="G2217">
        <v>0</v>
      </c>
      <c r="H2217" s="2">
        <f>H2216+$H$2*(Filter_Test[[#This Row],[debug'[0']]]-H2216)</f>
        <v>0.1130153771116309</v>
      </c>
    </row>
    <row r="2218" spans="1:8" x14ac:dyDescent="0.25">
      <c r="A2218">
        <v>4424</v>
      </c>
      <c r="B2218">
        <v>0</v>
      </c>
      <c r="C2218">
        <v>-1</v>
      </c>
      <c r="D2218">
        <v>0</v>
      </c>
      <c r="E2218">
        <v>0</v>
      </c>
      <c r="F2218">
        <v>0</v>
      </c>
      <c r="G2218">
        <v>0</v>
      </c>
      <c r="H2218" s="2">
        <f>H2217+$H$2*(Filter_Test[[#This Row],[debug'[0']]]-H2217)</f>
        <v>0.10236392875733351</v>
      </c>
    </row>
    <row r="2219" spans="1:8" x14ac:dyDescent="0.25">
      <c r="A2219">
        <v>4426</v>
      </c>
      <c r="B2219">
        <v>0</v>
      </c>
      <c r="C2219">
        <v>-1</v>
      </c>
      <c r="D2219">
        <v>0</v>
      </c>
      <c r="E2219">
        <v>0</v>
      </c>
      <c r="F2219">
        <v>0</v>
      </c>
      <c r="G2219">
        <v>0</v>
      </c>
      <c r="H2219" s="2">
        <f>H2218+$H$2*(Filter_Test[[#This Row],[debug'[0']]]-H2218)</f>
        <v>9.2716355760034674E-2</v>
      </c>
    </row>
    <row r="2220" spans="1:8" x14ac:dyDescent="0.25">
      <c r="A2220">
        <v>4428</v>
      </c>
      <c r="B2220">
        <v>0</v>
      </c>
      <c r="C2220">
        <v>-1</v>
      </c>
      <c r="D2220">
        <v>1</v>
      </c>
      <c r="E2220">
        <v>0</v>
      </c>
      <c r="F2220">
        <v>0</v>
      </c>
      <c r="G2220">
        <v>0</v>
      </c>
      <c r="H2220" s="2">
        <f>H2219+$H$2*(Filter_Test[[#This Row],[debug'[0']]]-H2219)</f>
        <v>8.39780450963344E-2</v>
      </c>
    </row>
    <row r="2221" spans="1:8" x14ac:dyDescent="0.25">
      <c r="A2221">
        <v>4430</v>
      </c>
      <c r="B2221">
        <v>0</v>
      </c>
      <c r="C2221">
        <v>-1</v>
      </c>
      <c r="D2221">
        <v>1</v>
      </c>
      <c r="E2221">
        <v>0</v>
      </c>
      <c r="F2221">
        <v>0</v>
      </c>
      <c r="G2221">
        <v>0</v>
      </c>
      <c r="H2221" s="2">
        <f>H2220+$H$2*(Filter_Test[[#This Row],[debug'[0']]]-H2220)</f>
        <v>7.6063300810210108E-2</v>
      </c>
    </row>
    <row r="2222" spans="1:8" x14ac:dyDescent="0.25">
      <c r="A2222">
        <v>4432</v>
      </c>
      <c r="B2222">
        <v>0</v>
      </c>
      <c r="C2222">
        <v>-1</v>
      </c>
      <c r="D2222">
        <v>0</v>
      </c>
      <c r="E2222">
        <v>0</v>
      </c>
      <c r="F2222">
        <v>0</v>
      </c>
      <c r="G2222">
        <v>0</v>
      </c>
      <c r="H2222" s="2">
        <f>H2221+$H$2*(Filter_Test[[#This Row],[debug'[0']]]-H2221)</f>
        <v>6.8894503599215715E-2</v>
      </c>
    </row>
    <row r="2223" spans="1:8" x14ac:dyDescent="0.25">
      <c r="A2223">
        <v>4434</v>
      </c>
      <c r="B2223">
        <v>0</v>
      </c>
      <c r="C2223">
        <v>-1</v>
      </c>
      <c r="D2223">
        <v>0</v>
      </c>
      <c r="E2223">
        <v>0</v>
      </c>
      <c r="F2223">
        <v>0</v>
      </c>
      <c r="G2223">
        <v>0</v>
      </c>
      <c r="H2223" s="2">
        <f>H2222+$H$2*(Filter_Test[[#This Row],[debug'[0']]]-H2222)</f>
        <v>6.2401349607815362E-2</v>
      </c>
    </row>
    <row r="2224" spans="1:8" x14ac:dyDescent="0.25">
      <c r="A2224">
        <v>4436</v>
      </c>
      <c r="B2224">
        <v>0</v>
      </c>
      <c r="C2224">
        <v>-1</v>
      </c>
      <c r="D2224">
        <v>0</v>
      </c>
      <c r="E2224">
        <v>0</v>
      </c>
      <c r="F2224">
        <v>0</v>
      </c>
      <c r="G2224">
        <v>0</v>
      </c>
      <c r="H2224" s="2">
        <f>H2223+$H$2*(Filter_Test[[#This Row],[debug'[0']]]-H2223)</f>
        <v>5.6520160962755334E-2</v>
      </c>
    </row>
    <row r="2225" spans="1:8" x14ac:dyDescent="0.25">
      <c r="A2225">
        <v>4438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 s="2">
        <f>H2224+$H$2*(Filter_Test[[#This Row],[debug'[0']]]-H2224)</f>
        <v>5.119326128894619E-2</v>
      </c>
    </row>
    <row r="2226" spans="1:8" x14ac:dyDescent="0.25">
      <c r="A2226">
        <v>4440</v>
      </c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 s="2">
        <f>H2225+$H$2*(Filter_Test[[#This Row],[debug'[0']]]-H2225)</f>
        <v>4.6368410081586507E-2</v>
      </c>
    </row>
    <row r="2227" spans="1:8" x14ac:dyDescent="0.25">
      <c r="A2227">
        <v>4442</v>
      </c>
      <c r="B2227">
        <v>-1</v>
      </c>
      <c r="C2227">
        <v>0</v>
      </c>
      <c r="D2227">
        <v>0</v>
      </c>
      <c r="E2227">
        <v>0</v>
      </c>
      <c r="F2227">
        <v>0</v>
      </c>
      <c r="G2227">
        <v>0</v>
      </c>
      <c r="H2227" s="2">
        <f>H2226+$H$2*(Filter_Test[[#This Row],[debug'[0']]]-H2226)</f>
        <v>-5.2249489220235805E-2</v>
      </c>
    </row>
    <row r="2228" spans="1:8" x14ac:dyDescent="0.25">
      <c r="A2228">
        <v>4444</v>
      </c>
      <c r="B2228">
        <v>-1</v>
      </c>
      <c r="C2228">
        <v>0</v>
      </c>
      <c r="D2228">
        <v>0</v>
      </c>
      <c r="E2228">
        <v>0</v>
      </c>
      <c r="F2228">
        <v>0</v>
      </c>
      <c r="G2228">
        <v>0</v>
      </c>
      <c r="H2228" s="2">
        <f>H2227+$H$2*(Filter_Test[[#This Row],[debug'[0']]]-H2227)</f>
        <v>-0.14157287048328623</v>
      </c>
    </row>
    <row r="2229" spans="1:8" x14ac:dyDescent="0.25">
      <c r="A2229">
        <v>4446</v>
      </c>
      <c r="B2229">
        <v>-1</v>
      </c>
      <c r="C2229">
        <v>0</v>
      </c>
      <c r="D2229">
        <v>0</v>
      </c>
      <c r="E2229">
        <v>0</v>
      </c>
      <c r="F2229">
        <v>0</v>
      </c>
      <c r="G2229">
        <v>0</v>
      </c>
      <c r="H2229" s="2">
        <f>H2228+$H$2*(Filter_Test[[#This Row],[debug'[0']]]-H2228)</f>
        <v>-0.22247772139524269</v>
      </c>
    </row>
    <row r="2230" spans="1:8" x14ac:dyDescent="0.25">
      <c r="A2230">
        <v>4448</v>
      </c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 s="2">
        <f>H2229+$H$2*(Filter_Test[[#This Row],[debug'[0']]]-H2229)</f>
        <v>-0.20150969014156195</v>
      </c>
    </row>
    <row r="2231" spans="1:8" x14ac:dyDescent="0.25">
      <c r="A2231">
        <v>4450</v>
      </c>
      <c r="B2231">
        <v>-1</v>
      </c>
      <c r="C2231">
        <v>-1</v>
      </c>
      <c r="D2231">
        <v>0</v>
      </c>
      <c r="E2231">
        <v>0</v>
      </c>
      <c r="F2231">
        <v>0</v>
      </c>
      <c r="G2231">
        <v>0</v>
      </c>
      <c r="H2231" s="2">
        <f>H2230+$H$2*(Filter_Test[[#This Row],[debug'[0']]]-H2230)</f>
        <v>-0.27676562888397915</v>
      </c>
    </row>
    <row r="2232" spans="1:8" x14ac:dyDescent="0.25">
      <c r="A2232">
        <v>4452</v>
      </c>
      <c r="B2232">
        <v>1</v>
      </c>
      <c r="C2232">
        <v>-1</v>
      </c>
      <c r="D2232">
        <v>0</v>
      </c>
      <c r="E2232">
        <v>0</v>
      </c>
      <c r="F2232">
        <v>0</v>
      </c>
      <c r="G2232">
        <v>0</v>
      </c>
      <c r="H2232" s="2">
        <f>H2231+$H$2*(Filter_Test[[#This Row],[debug'[0']]]-H2231)</f>
        <v>-0.15643330328224331</v>
      </c>
    </row>
    <row r="2233" spans="1:8" x14ac:dyDescent="0.25">
      <c r="A2233">
        <v>4454</v>
      </c>
      <c r="B2233">
        <v>0</v>
      </c>
      <c r="C2233">
        <v>-1</v>
      </c>
      <c r="D2233">
        <v>0</v>
      </c>
      <c r="E2233">
        <v>0</v>
      </c>
      <c r="F2233">
        <v>0</v>
      </c>
      <c r="G2233">
        <v>0</v>
      </c>
      <c r="H2233" s="2">
        <f>H2232+$H$2*(Filter_Test[[#This Row],[debug'[0']]]-H2232)</f>
        <v>-0.14168981179119491</v>
      </c>
    </row>
    <row r="2234" spans="1:8" x14ac:dyDescent="0.25">
      <c r="A2234">
        <v>4456</v>
      </c>
      <c r="B2234">
        <v>0</v>
      </c>
      <c r="C2234">
        <v>0</v>
      </c>
      <c r="D2234">
        <v>1</v>
      </c>
      <c r="E2234">
        <v>0</v>
      </c>
      <c r="F2234">
        <v>0</v>
      </c>
      <c r="G2234">
        <v>0</v>
      </c>
      <c r="H2234" s="2">
        <f>H2233+$H$2*(Filter_Test[[#This Row],[debug'[0']]]-H2233)</f>
        <v>-0.12833586163684277</v>
      </c>
    </row>
    <row r="2235" spans="1:8" x14ac:dyDescent="0.25">
      <c r="A2235">
        <v>4458</v>
      </c>
      <c r="B2235">
        <v>0</v>
      </c>
      <c r="C2235">
        <v>-1</v>
      </c>
      <c r="D2235">
        <v>0</v>
      </c>
      <c r="E2235">
        <v>0</v>
      </c>
      <c r="F2235">
        <v>0</v>
      </c>
      <c r="G2235">
        <v>0</v>
      </c>
      <c r="H2235" s="2">
        <f>H2234+$H$2*(Filter_Test[[#This Row],[debug'[0']]]-H2234)</f>
        <v>-0.11624049163353013</v>
      </c>
    </row>
    <row r="2236" spans="1:8" x14ac:dyDescent="0.25">
      <c r="A2236">
        <v>4460</v>
      </c>
      <c r="B2236">
        <v>0</v>
      </c>
      <c r="C2236">
        <v>-1</v>
      </c>
      <c r="D2236">
        <v>0</v>
      </c>
      <c r="E2236">
        <v>0</v>
      </c>
      <c r="F2236">
        <v>0</v>
      </c>
      <c r="G2236">
        <v>0</v>
      </c>
      <c r="H2236" s="2">
        <f>H2235+$H$2*(Filter_Test[[#This Row],[debug'[0']]]-H2235)</f>
        <v>-0.10528508339656321</v>
      </c>
    </row>
    <row r="2237" spans="1:8" x14ac:dyDescent="0.25">
      <c r="A2237">
        <v>4462</v>
      </c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 s="2">
        <f>H2236+$H$2*(Filter_Test[[#This Row],[debug'[0']]]-H2236)</f>
        <v>-9.5362198060626263E-2</v>
      </c>
    </row>
    <row r="2238" spans="1:8" x14ac:dyDescent="0.25">
      <c r="A2238">
        <v>4464</v>
      </c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 s="2">
        <f>H2237+$H$2*(Filter_Test[[#This Row],[debug'[0']]]-H2237)</f>
        <v>-8.6374522634903111E-2</v>
      </c>
    </row>
    <row r="2239" spans="1:8" x14ac:dyDescent="0.25">
      <c r="A2239">
        <v>4466</v>
      </c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 s="2">
        <f>H2238+$H$2*(Filter_Test[[#This Row],[debug'[0']]]-H2238)</f>
        <v>-7.8233915661889003E-2</v>
      </c>
    </row>
    <row r="2240" spans="1:8" x14ac:dyDescent="0.25">
      <c r="A2240">
        <v>4468</v>
      </c>
      <c r="B2240">
        <v>0</v>
      </c>
      <c r="C2240">
        <v>1</v>
      </c>
      <c r="D2240">
        <v>0</v>
      </c>
      <c r="E2240">
        <v>0</v>
      </c>
      <c r="F2240">
        <v>0</v>
      </c>
      <c r="G2240">
        <v>0</v>
      </c>
      <c r="H2240" s="2">
        <f>H2239+$H$2*(Filter_Test[[#This Row],[debug'[0']]]-H2239)</f>
        <v>-7.0860542820740391E-2</v>
      </c>
    </row>
    <row r="2241" spans="1:8" x14ac:dyDescent="0.25">
      <c r="A2241">
        <v>4470</v>
      </c>
      <c r="B2241">
        <v>0</v>
      </c>
      <c r="C2241">
        <v>1</v>
      </c>
      <c r="D2241">
        <v>0</v>
      </c>
      <c r="E2241">
        <v>0</v>
      </c>
      <c r="F2241">
        <v>0</v>
      </c>
      <c r="G2241">
        <v>0</v>
      </c>
      <c r="H2241" s="2">
        <f>H2240+$H$2*(Filter_Test[[#This Row],[debug'[0']]]-H2240)</f>
        <v>-6.4182093998089704E-2</v>
      </c>
    </row>
    <row r="2242" spans="1:8" x14ac:dyDescent="0.25">
      <c r="A2242">
        <v>4472</v>
      </c>
      <c r="B2242">
        <v>0</v>
      </c>
      <c r="C2242">
        <v>1</v>
      </c>
      <c r="D2242">
        <v>0</v>
      </c>
      <c r="E2242">
        <v>0</v>
      </c>
      <c r="F2242">
        <v>0</v>
      </c>
      <c r="G2242">
        <v>0</v>
      </c>
      <c r="H2242" s="2">
        <f>H2241+$H$2*(Filter_Test[[#This Row],[debug'[0']]]-H2241)</f>
        <v>-5.8133074148197461E-2</v>
      </c>
    </row>
    <row r="2243" spans="1:8" x14ac:dyDescent="0.25">
      <c r="A2243">
        <v>4474</v>
      </c>
      <c r="B2243">
        <v>0</v>
      </c>
      <c r="C2243">
        <v>2</v>
      </c>
      <c r="D2243">
        <v>0</v>
      </c>
      <c r="E2243">
        <v>0</v>
      </c>
      <c r="F2243">
        <v>0</v>
      </c>
      <c r="G2243">
        <v>0</v>
      </c>
      <c r="H2243" s="2">
        <f>H2242+$H$2*(Filter_Test[[#This Row],[debug'[0']]]-H2242)</f>
        <v>-5.2654160987960427E-2</v>
      </c>
    </row>
    <row r="2244" spans="1:8" x14ac:dyDescent="0.25">
      <c r="A2244">
        <v>4476</v>
      </c>
      <c r="B2244">
        <v>-1</v>
      </c>
      <c r="C2244">
        <v>1</v>
      </c>
      <c r="D2244">
        <v>0</v>
      </c>
      <c r="E2244">
        <v>0</v>
      </c>
      <c r="F2244">
        <v>0</v>
      </c>
      <c r="G2244">
        <v>0</v>
      </c>
      <c r="H2244" s="2">
        <f>H2243+$H$2*(Filter_Test[[#This Row],[debug'[0']]]-H2243)</f>
        <v>-0.14193940283543288</v>
      </c>
    </row>
    <row r="2245" spans="1:8" x14ac:dyDescent="0.25">
      <c r="A2245">
        <v>4478</v>
      </c>
      <c r="B2245">
        <v>0</v>
      </c>
      <c r="C2245">
        <v>1</v>
      </c>
      <c r="D2245">
        <v>0</v>
      </c>
      <c r="E2245">
        <v>0</v>
      </c>
      <c r="F2245">
        <v>0</v>
      </c>
      <c r="G2245">
        <v>0</v>
      </c>
      <c r="H2245" s="2">
        <f>H2244+$H$2*(Filter_Test[[#This Row],[debug'[0']]]-H2244)</f>
        <v>-0.12856192927935134</v>
      </c>
    </row>
    <row r="2246" spans="1:8" x14ac:dyDescent="0.25">
      <c r="A2246">
        <v>4480</v>
      </c>
      <c r="B2246">
        <v>0</v>
      </c>
      <c r="C2246">
        <v>1</v>
      </c>
      <c r="D2246">
        <v>0</v>
      </c>
      <c r="E2246">
        <v>0</v>
      </c>
      <c r="F2246">
        <v>0</v>
      </c>
      <c r="G2246">
        <v>0</v>
      </c>
      <c r="H2246" s="2">
        <f>H2245+$H$2*(Filter_Test[[#This Row],[debug'[0']]]-H2245)</f>
        <v>-0.11644525290269112</v>
      </c>
    </row>
    <row r="2247" spans="1:8" x14ac:dyDescent="0.25">
      <c r="A2247">
        <v>4482</v>
      </c>
      <c r="B2247">
        <v>0</v>
      </c>
      <c r="C2247">
        <v>1</v>
      </c>
      <c r="D2247">
        <v>0</v>
      </c>
      <c r="E2247">
        <v>0</v>
      </c>
      <c r="F2247">
        <v>0</v>
      </c>
      <c r="G2247">
        <v>0</v>
      </c>
      <c r="H2247" s="2">
        <f>H2246+$H$2*(Filter_Test[[#This Row],[debug'[0']]]-H2246)</f>
        <v>-0.10547054637075612</v>
      </c>
    </row>
    <row r="2248" spans="1:8" x14ac:dyDescent="0.25">
      <c r="A2248">
        <v>4484</v>
      </c>
      <c r="B2248">
        <v>0</v>
      </c>
      <c r="C2248">
        <v>1</v>
      </c>
      <c r="D2248">
        <v>0</v>
      </c>
      <c r="E2248">
        <v>0</v>
      </c>
      <c r="F2248">
        <v>0</v>
      </c>
      <c r="G2248">
        <v>0</v>
      </c>
      <c r="H2248" s="2">
        <f>H2247+$H$2*(Filter_Test[[#This Row],[debug'[0']]]-H2247)</f>
        <v>-9.5530181561302052E-2</v>
      </c>
    </row>
    <row r="2249" spans="1:8" x14ac:dyDescent="0.25">
      <c r="A2249">
        <v>4486</v>
      </c>
      <c r="B2249">
        <v>-1</v>
      </c>
      <c r="C2249">
        <v>1</v>
      </c>
      <c r="D2249">
        <v>0</v>
      </c>
      <c r="E2249">
        <v>0</v>
      </c>
      <c r="F2249">
        <v>0</v>
      </c>
      <c r="G2249">
        <v>0</v>
      </c>
      <c r="H2249" s="2">
        <f>H2248+$H$2*(Filter_Test[[#This Row],[debug'[0']]]-H2248)</f>
        <v>-0.18077445367132328</v>
      </c>
    </row>
    <row r="2250" spans="1:8" x14ac:dyDescent="0.25">
      <c r="A2250">
        <v>4488</v>
      </c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 s="2">
        <f>H2249+$H$2*(Filter_Test[[#This Row],[debug'[0']]]-H2249)</f>
        <v>-0.16373686280300714</v>
      </c>
    </row>
    <row r="2251" spans="1:8" x14ac:dyDescent="0.25">
      <c r="A2251">
        <v>4490</v>
      </c>
      <c r="B2251">
        <v>-1</v>
      </c>
      <c r="C2251">
        <v>0</v>
      </c>
      <c r="D2251">
        <v>0</v>
      </c>
      <c r="E2251">
        <v>0</v>
      </c>
      <c r="F2251">
        <v>0</v>
      </c>
      <c r="G2251">
        <v>0</v>
      </c>
      <c r="H2251" s="2">
        <f>H2250+$H$2*(Filter_Test[[#This Row],[debug'[0']]]-H2250)</f>
        <v>-0.2425528066515879</v>
      </c>
    </row>
    <row r="2252" spans="1:8" x14ac:dyDescent="0.25">
      <c r="A2252">
        <v>4492</v>
      </c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 s="2">
        <f>H2251+$H$2*(Filter_Test[[#This Row],[debug'[0']]]-H2251)</f>
        <v>-0.21969274318706147</v>
      </c>
    </row>
    <row r="2253" spans="1:8" x14ac:dyDescent="0.25">
      <c r="A2253">
        <v>4494</v>
      </c>
      <c r="B2253">
        <v>0</v>
      </c>
      <c r="C2253">
        <v>1</v>
      </c>
      <c r="D2253">
        <v>1</v>
      </c>
      <c r="E2253">
        <v>0</v>
      </c>
      <c r="F2253">
        <v>0</v>
      </c>
      <c r="G2253">
        <v>0</v>
      </c>
      <c r="H2253" s="2">
        <f>H2252+$H$2*(Filter_Test[[#This Row],[debug'[0']]]-H2252)</f>
        <v>-0.19898718994575765</v>
      </c>
    </row>
    <row r="2254" spans="1:8" x14ac:dyDescent="0.25">
      <c r="A2254">
        <v>4496</v>
      </c>
      <c r="B2254">
        <v>0</v>
      </c>
      <c r="C2254">
        <v>1</v>
      </c>
      <c r="D2254">
        <v>0</v>
      </c>
      <c r="E2254">
        <v>0</v>
      </c>
      <c r="F2254">
        <v>0</v>
      </c>
      <c r="G2254">
        <v>0</v>
      </c>
      <c r="H2254" s="2">
        <f>H2253+$H$2*(Filter_Test[[#This Row],[debug'[0']]]-H2253)</f>
        <v>-0.18023308912299557</v>
      </c>
    </row>
    <row r="2255" spans="1:8" x14ac:dyDescent="0.25">
      <c r="A2255">
        <v>4498</v>
      </c>
      <c r="B2255">
        <v>0</v>
      </c>
      <c r="C2255">
        <v>1</v>
      </c>
      <c r="D2255">
        <v>1</v>
      </c>
      <c r="E2255">
        <v>0</v>
      </c>
      <c r="F2255">
        <v>0</v>
      </c>
      <c r="G2255">
        <v>0</v>
      </c>
      <c r="H2255" s="2">
        <f>H2254+$H$2*(Filter_Test[[#This Row],[debug'[0']]]-H2254)</f>
        <v>-0.16324652066131765</v>
      </c>
    </row>
    <row r="2256" spans="1:8" x14ac:dyDescent="0.25">
      <c r="A2256">
        <v>4500</v>
      </c>
      <c r="B2256">
        <v>0</v>
      </c>
      <c r="C2256">
        <v>1</v>
      </c>
      <c r="D2256">
        <v>0</v>
      </c>
      <c r="E2256">
        <v>0</v>
      </c>
      <c r="F2256">
        <v>0</v>
      </c>
      <c r="G2256">
        <v>0</v>
      </c>
      <c r="H2256" s="2">
        <f>H2255+$H$2*(Filter_Test[[#This Row],[debug'[0']]]-H2255)</f>
        <v>-0.14786089856030696</v>
      </c>
    </row>
    <row r="2257" spans="1:8" x14ac:dyDescent="0.25">
      <c r="A2257">
        <v>4502</v>
      </c>
      <c r="B2257">
        <v>0</v>
      </c>
      <c r="C2257">
        <v>1</v>
      </c>
      <c r="D2257">
        <v>0</v>
      </c>
      <c r="E2257">
        <v>0</v>
      </c>
      <c r="F2257">
        <v>0</v>
      </c>
      <c r="G2257">
        <v>0</v>
      </c>
      <c r="H2257" s="2">
        <f>H2256+$H$2*(Filter_Test[[#This Row],[debug'[0']]]-H2256)</f>
        <v>-0.13392533718019958</v>
      </c>
    </row>
    <row r="2258" spans="1:8" x14ac:dyDescent="0.25">
      <c r="A2258">
        <v>4504</v>
      </c>
      <c r="B2258">
        <v>1</v>
      </c>
      <c r="C2258">
        <v>0</v>
      </c>
      <c r="D2258">
        <v>0</v>
      </c>
      <c r="E2258">
        <v>0</v>
      </c>
      <c r="F2258">
        <v>0</v>
      </c>
      <c r="G2258">
        <v>0</v>
      </c>
      <c r="H2258" s="2">
        <f>H2257+$H$2*(Filter_Test[[#This Row],[debug'[0']]]-H2257)</f>
        <v>-2.7055391910060261E-2</v>
      </c>
    </row>
    <row r="2259" spans="1:8" x14ac:dyDescent="0.25">
      <c r="A2259">
        <v>4506</v>
      </c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 s="2">
        <f>H2258+$H$2*(Filter_Test[[#This Row],[debug'[0']]]-H2258)</f>
        <v>-2.450548129612112E-2</v>
      </c>
    </row>
    <row r="2260" spans="1:8" x14ac:dyDescent="0.25">
      <c r="A2260">
        <v>4508</v>
      </c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 s="2">
        <f>H2259+$H$2*(Filter_Test[[#This Row],[debug'[0']]]-H2259)</f>
        <v>-2.2195894095743834E-2</v>
      </c>
    </row>
    <row r="2261" spans="1:8" x14ac:dyDescent="0.25">
      <c r="A2261">
        <v>4510</v>
      </c>
      <c r="B2261">
        <v>1</v>
      </c>
      <c r="C2261">
        <v>0</v>
      </c>
      <c r="D2261">
        <v>0</v>
      </c>
      <c r="E2261">
        <v>0</v>
      </c>
      <c r="F2261">
        <v>1</v>
      </c>
      <c r="G2261">
        <v>0</v>
      </c>
      <c r="H2261" s="2">
        <f>H2260+$H$2*(Filter_Test[[#This Row],[debug'[0']]]-H2260)</f>
        <v>7.4143799246881331E-2</v>
      </c>
    </row>
    <row r="2262" spans="1:8" x14ac:dyDescent="0.25">
      <c r="A2262">
        <v>4512</v>
      </c>
      <c r="B2262">
        <v>0</v>
      </c>
      <c r="C2262">
        <v>0</v>
      </c>
      <c r="D2262">
        <v>0</v>
      </c>
      <c r="E2262">
        <v>0</v>
      </c>
      <c r="F2262">
        <v>1</v>
      </c>
      <c r="G2262">
        <v>0</v>
      </c>
      <c r="H2262" s="2">
        <f>H2261+$H$2*(Filter_Test[[#This Row],[debug'[0']]]-H2261)</f>
        <v>6.7155910796184159E-2</v>
      </c>
    </row>
    <row r="2263" spans="1:8" x14ac:dyDescent="0.25">
      <c r="A2263">
        <v>4514</v>
      </c>
      <c r="B2263">
        <v>1</v>
      </c>
      <c r="C2263">
        <v>0</v>
      </c>
      <c r="D2263">
        <v>0</v>
      </c>
      <c r="E2263">
        <v>0</v>
      </c>
      <c r="F2263">
        <v>1</v>
      </c>
      <c r="G2263">
        <v>0</v>
      </c>
      <c r="H2263" s="2">
        <f>H2262+$H$2*(Filter_Test[[#This Row],[debug'[0']]]-H2262)</f>
        <v>0.15507439492380526</v>
      </c>
    </row>
    <row r="2264" spans="1:8" x14ac:dyDescent="0.25">
      <c r="A2264">
        <v>4516</v>
      </c>
      <c r="B2264">
        <v>0</v>
      </c>
      <c r="C2264">
        <v>0</v>
      </c>
      <c r="D2264">
        <v>0</v>
      </c>
      <c r="E2264">
        <v>0</v>
      </c>
      <c r="F2264">
        <v>1</v>
      </c>
      <c r="G2264">
        <v>0</v>
      </c>
      <c r="H2264" s="2">
        <f>H2263+$H$2*(Filter_Test[[#This Row],[debug'[0']]]-H2263)</f>
        <v>0.14045897752823</v>
      </c>
    </row>
    <row r="2265" spans="1:8" x14ac:dyDescent="0.25">
      <c r="A2265">
        <v>4518</v>
      </c>
      <c r="B2265">
        <v>0</v>
      </c>
      <c r="C2265">
        <v>0</v>
      </c>
      <c r="D2265">
        <v>0</v>
      </c>
      <c r="E2265">
        <v>0</v>
      </c>
      <c r="F2265">
        <v>1</v>
      </c>
      <c r="G2265">
        <v>0</v>
      </c>
      <c r="H2265" s="2">
        <f>H2264+$H$2*(Filter_Test[[#This Row],[debug'[0']]]-H2264)</f>
        <v>0.12722103077022737</v>
      </c>
    </row>
    <row r="2266" spans="1:8" x14ac:dyDescent="0.25">
      <c r="A2266">
        <v>4520</v>
      </c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 s="2">
        <f>H2265+$H$2*(Filter_Test[[#This Row],[debug'[0']]]-H2265)</f>
        <v>0.11523073110073134</v>
      </c>
    </row>
    <row r="2267" spans="1:8" x14ac:dyDescent="0.25">
      <c r="A2267">
        <v>4522</v>
      </c>
      <c r="B2267">
        <v>-1</v>
      </c>
      <c r="C2267">
        <v>-1</v>
      </c>
      <c r="D2267">
        <v>0</v>
      </c>
      <c r="E2267">
        <v>0</v>
      </c>
      <c r="F2267">
        <v>0</v>
      </c>
      <c r="G2267">
        <v>0</v>
      </c>
      <c r="H2267" s="2">
        <f>H2266+$H$2*(Filter_Test[[#This Row],[debug'[0']]]-H2266)</f>
        <v>1.0122710944222388E-2</v>
      </c>
    </row>
    <row r="2268" spans="1:8" x14ac:dyDescent="0.25">
      <c r="A2268">
        <v>4524</v>
      </c>
      <c r="B2268">
        <v>0</v>
      </c>
      <c r="C2268">
        <v>-1</v>
      </c>
      <c r="D2268">
        <v>0</v>
      </c>
      <c r="E2268">
        <v>0</v>
      </c>
      <c r="F2268">
        <v>0</v>
      </c>
      <c r="G2268">
        <v>0</v>
      </c>
      <c r="H2268" s="2">
        <f>H2267+$H$2*(Filter_Test[[#This Row],[debug'[0']]]-H2267)</f>
        <v>9.1686679141189265E-3</v>
      </c>
    </row>
    <row r="2269" spans="1:8" x14ac:dyDescent="0.25">
      <c r="A2269">
        <v>4526</v>
      </c>
      <c r="B2269">
        <v>-1</v>
      </c>
      <c r="C2269">
        <v>0</v>
      </c>
      <c r="D2269">
        <v>0</v>
      </c>
      <c r="E2269">
        <v>0</v>
      </c>
      <c r="F2269">
        <v>0</v>
      </c>
      <c r="G2269">
        <v>0</v>
      </c>
      <c r="H2269" s="2">
        <f>H2268+$H$2*(Filter_Test[[#This Row],[debug'[0']]]-H2268)</f>
        <v>-8.5943238286440876E-2</v>
      </c>
    </row>
    <row r="2270" spans="1:8" x14ac:dyDescent="0.25">
      <c r="A2270">
        <v>4528</v>
      </c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 s="2">
        <f>H2269+$H$2*(Filter_Test[[#This Row],[debug'[0']]]-H2269)</f>
        <v>-7.7843278905648891E-2</v>
      </c>
    </row>
    <row r="2271" spans="1:8" x14ac:dyDescent="0.25">
      <c r="A2271">
        <v>4530</v>
      </c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 s="2">
        <f>H2270+$H$2*(Filter_Test[[#This Row],[debug'[0']]]-H2270)</f>
        <v>-7.0506722711409051E-2</v>
      </c>
    </row>
    <row r="2272" spans="1:8" x14ac:dyDescent="0.25">
      <c r="A2272">
        <v>4532</v>
      </c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 s="2">
        <f>H2271+$H$2*(Filter_Test[[#This Row],[debug'[0']]]-H2271)</f>
        <v>-6.386162064844339E-2</v>
      </c>
    </row>
    <row r="2273" spans="1:8" x14ac:dyDescent="0.25">
      <c r="A2273">
        <v>4534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 s="2">
        <f>H2272+$H$2*(Filter_Test[[#This Row],[debug'[0']]]-H2272)</f>
        <v>-5.7842804700178753E-2</v>
      </c>
    </row>
    <row r="2274" spans="1:8" x14ac:dyDescent="0.25">
      <c r="A2274">
        <v>4536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 s="2">
        <f>H2273+$H$2*(Filter_Test[[#This Row],[debug'[0']]]-H2273)</f>
        <v>-5.2391248790905433E-2</v>
      </c>
    </row>
    <row r="2275" spans="1:8" x14ac:dyDescent="0.25">
      <c r="A2275">
        <v>4538</v>
      </c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 s="2">
        <f>H2274+$H$2*(Filter_Test[[#This Row],[debug'[0']]]-H2274)</f>
        <v>-4.7453489921488325E-2</v>
      </c>
    </row>
    <row r="2276" spans="1:8" x14ac:dyDescent="0.25">
      <c r="A2276">
        <v>4540</v>
      </c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 s="2">
        <f>H2275+$H$2*(Filter_Test[[#This Row],[debug'[0']]]-H2275)</f>
        <v>-4.2981103861751975E-2</v>
      </c>
    </row>
    <row r="2277" spans="1:8" x14ac:dyDescent="0.25">
      <c r="A2277">
        <v>4542</v>
      </c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 s="2">
        <f>H2276+$H$2*(Filter_Test[[#This Row],[debug'[0']]]-H2276)</f>
        <v>-3.8930230257694182E-2</v>
      </c>
    </row>
    <row r="2278" spans="1:8" x14ac:dyDescent="0.25">
      <c r="A2278">
        <v>4544</v>
      </c>
      <c r="B2278">
        <v>0</v>
      </c>
      <c r="C2278">
        <v>1</v>
      </c>
      <c r="D2278">
        <v>0</v>
      </c>
      <c r="E2278">
        <v>0</v>
      </c>
      <c r="F2278">
        <v>0</v>
      </c>
      <c r="G2278">
        <v>0</v>
      </c>
      <c r="H2278" s="2">
        <f>H2277+$H$2*(Filter_Test[[#This Row],[debug'[0']]]-H2277)</f>
        <v>-3.5261142496290247E-2</v>
      </c>
    </row>
    <row r="2279" spans="1:8" x14ac:dyDescent="0.25">
      <c r="A2279">
        <v>4546</v>
      </c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 s="2">
        <f>H2278+$H$2*(Filter_Test[[#This Row],[debug'[0']]]-H2278)</f>
        <v>-3.1937858109584397E-2</v>
      </c>
    </row>
    <row r="2280" spans="1:8" x14ac:dyDescent="0.25">
      <c r="A2280">
        <v>4548</v>
      </c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 s="2">
        <f>H2279+$H$2*(Filter_Test[[#This Row],[debug'[0']]]-H2279)</f>
        <v>-2.8927785897330492E-2</v>
      </c>
    </row>
    <row r="2281" spans="1:8" x14ac:dyDescent="0.25">
      <c r="A2281">
        <v>4550</v>
      </c>
      <c r="B2281">
        <v>-1</v>
      </c>
      <c r="C2281">
        <v>0</v>
      </c>
      <c r="D2281">
        <v>0</v>
      </c>
      <c r="E2281">
        <v>0</v>
      </c>
      <c r="F2281">
        <v>0</v>
      </c>
      <c r="G2281">
        <v>0</v>
      </c>
      <c r="H2281" s="2">
        <f>H2280+$H$2*(Filter_Test[[#This Row],[debug'[0']]]-H2280)</f>
        <v>-0.12044918591523412</v>
      </c>
    </row>
    <row r="2282" spans="1:8" x14ac:dyDescent="0.25">
      <c r="A2282">
        <v>4552</v>
      </c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 s="2">
        <f>H2281+$H$2*(Filter_Test[[#This Row],[debug'[0']]]-H2281)</f>
        <v>-0.109097117587169</v>
      </c>
    </row>
    <row r="2283" spans="1:8" x14ac:dyDescent="0.25">
      <c r="A2283">
        <v>4554</v>
      </c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 s="2">
        <f>H2282+$H$2*(Filter_Test[[#This Row],[debug'[0']]]-H2282)</f>
        <v>-9.8814956492978848E-2</v>
      </c>
    </row>
    <row r="2284" spans="1:8" x14ac:dyDescent="0.25">
      <c r="A2284">
        <v>4556</v>
      </c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 s="2">
        <f>H2283+$H$2*(Filter_Test[[#This Row],[debug'[0']]]-H2283)</f>
        <v>-8.9501866251484721E-2</v>
      </c>
    </row>
    <row r="2285" spans="1:8" x14ac:dyDescent="0.25">
      <c r="A2285">
        <v>4558</v>
      </c>
      <c r="B2285">
        <v>0</v>
      </c>
      <c r="C2285">
        <v>0</v>
      </c>
      <c r="D2285">
        <v>1</v>
      </c>
      <c r="E2285">
        <v>0</v>
      </c>
      <c r="F2285">
        <v>0</v>
      </c>
      <c r="G2285">
        <v>0</v>
      </c>
      <c r="H2285" s="2">
        <f>H2284+$H$2*(Filter_Test[[#This Row],[debug'[0']]]-H2284)</f>
        <v>-8.1066514086537506E-2</v>
      </c>
    </row>
    <row r="2286" spans="1:8" x14ac:dyDescent="0.25">
      <c r="A2286">
        <v>4560</v>
      </c>
      <c r="B2286">
        <v>-1</v>
      </c>
      <c r="C2286">
        <v>0</v>
      </c>
      <c r="D2286">
        <v>1</v>
      </c>
      <c r="E2286">
        <v>0</v>
      </c>
      <c r="F2286">
        <v>0</v>
      </c>
      <c r="G2286">
        <v>0</v>
      </c>
      <c r="H2286" s="2">
        <f>H2285+$H$2*(Filter_Test[[#This Row],[debug'[0']]]-H2285)</f>
        <v>-0.1676739547410393</v>
      </c>
    </row>
    <row r="2287" spans="1:8" x14ac:dyDescent="0.25">
      <c r="A2287">
        <v>4562</v>
      </c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 s="2">
        <f>H2286+$H$2*(Filter_Test[[#This Row],[debug'[0']]]-H2286)</f>
        <v>-0.1518710568086554</v>
      </c>
    </row>
    <row r="2288" spans="1:8" x14ac:dyDescent="0.25">
      <c r="A2288">
        <v>4564</v>
      </c>
      <c r="B2288">
        <v>-1</v>
      </c>
      <c r="C2288">
        <v>0</v>
      </c>
      <c r="D2288">
        <v>0</v>
      </c>
      <c r="E2288">
        <v>0</v>
      </c>
      <c r="F2288">
        <v>0</v>
      </c>
      <c r="G2288">
        <v>0</v>
      </c>
      <c r="H2288" s="2">
        <f>H2287+$H$2*(Filter_Test[[#This Row],[debug'[0']]]-H2287)</f>
        <v>-0.23180532652545949</v>
      </c>
    </row>
    <row r="2289" spans="1:8" x14ac:dyDescent="0.25">
      <c r="A2289">
        <v>4566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 s="2">
        <f>H2288+$H$2*(Filter_Test[[#This Row],[debug'[0']]]-H2288)</f>
        <v>-0.20995818919919848</v>
      </c>
    </row>
    <row r="2290" spans="1:8" x14ac:dyDescent="0.25">
      <c r="A2290">
        <v>4568</v>
      </c>
      <c r="B2290">
        <v>1</v>
      </c>
      <c r="C2290">
        <v>0</v>
      </c>
      <c r="D2290">
        <v>0</v>
      </c>
      <c r="E2290">
        <v>0</v>
      </c>
      <c r="F2290">
        <v>0</v>
      </c>
      <c r="G2290">
        <v>0</v>
      </c>
      <c r="H2290" s="2">
        <f>H2289+$H$2*(Filter_Test[[#This Row],[debug'[0']]]-H2289)</f>
        <v>-9.5922316449028169E-2</v>
      </c>
    </row>
    <row r="2291" spans="1:8" x14ac:dyDescent="0.25">
      <c r="A2291">
        <v>4570</v>
      </c>
      <c r="B2291">
        <v>1</v>
      </c>
      <c r="C2291">
        <v>0</v>
      </c>
      <c r="D2291">
        <v>0</v>
      </c>
      <c r="E2291">
        <v>0</v>
      </c>
      <c r="F2291">
        <v>0</v>
      </c>
      <c r="G2291">
        <v>0</v>
      </c>
      <c r="H2291" s="2">
        <f>H2290+$H$2*(Filter_Test[[#This Row],[debug'[0']]]-H2290)</f>
        <v>7.3659284988130819E-3</v>
      </c>
    </row>
    <row r="2292" spans="1:8" x14ac:dyDescent="0.25">
      <c r="A2292">
        <v>4572</v>
      </c>
      <c r="B2292">
        <v>1</v>
      </c>
      <c r="C2292">
        <v>0</v>
      </c>
      <c r="D2292">
        <v>0</v>
      </c>
      <c r="E2292">
        <v>0</v>
      </c>
      <c r="F2292">
        <v>0</v>
      </c>
      <c r="G2292">
        <v>0</v>
      </c>
      <c r="H2292" s="2">
        <f>H2291+$H$2*(Filter_Test[[#This Row],[debug'[0']]]-H2291)</f>
        <v>0.1009194857007447</v>
      </c>
    </row>
    <row r="2293" spans="1:8" x14ac:dyDescent="0.25">
      <c r="A2293">
        <v>4574</v>
      </c>
      <c r="B2293">
        <v>1</v>
      </c>
      <c r="C2293">
        <v>0</v>
      </c>
      <c r="D2293">
        <v>0</v>
      </c>
      <c r="E2293">
        <v>0</v>
      </c>
      <c r="F2293">
        <v>0</v>
      </c>
      <c r="G2293">
        <v>0</v>
      </c>
      <c r="H2293" s="2">
        <f>H2292+$H$2*(Filter_Test[[#This Row],[debug'[0']]]-H2292)</f>
        <v>0.18565582786199292</v>
      </c>
    </row>
    <row r="2294" spans="1:8" x14ac:dyDescent="0.25">
      <c r="A2294">
        <v>4576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 s="2">
        <f>H2293+$H$2*(Filter_Test[[#This Row],[debug'[0']]]-H2293)</f>
        <v>0.16815817831477187</v>
      </c>
    </row>
    <row r="2295" spans="1:8" x14ac:dyDescent="0.25">
      <c r="A2295">
        <v>4578</v>
      </c>
      <c r="B2295">
        <v>1</v>
      </c>
      <c r="C2295">
        <v>0</v>
      </c>
      <c r="D2295">
        <v>0</v>
      </c>
      <c r="E2295">
        <v>0</v>
      </c>
      <c r="F2295">
        <v>0</v>
      </c>
      <c r="G2295">
        <v>0</v>
      </c>
      <c r="H2295" s="2">
        <f>H2294+$H$2*(Filter_Test[[#This Row],[debug'[0']]]-H2294)</f>
        <v>0.24655742299342376</v>
      </c>
    </row>
    <row r="2296" spans="1:8" x14ac:dyDescent="0.25">
      <c r="A2296">
        <v>4580</v>
      </c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 s="2">
        <f>H2295+$H$2*(Filter_Test[[#This Row],[debug'[0']]]-H2295)</f>
        <v>0.22331993333049863</v>
      </c>
    </row>
    <row r="2297" spans="1:8" x14ac:dyDescent="0.25">
      <c r="A2297">
        <v>4582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 s="2">
        <f>H2296+$H$2*(Filter_Test[[#This Row],[debug'[0']]]-H2296)</f>
        <v>0.20227252547196092</v>
      </c>
    </row>
    <row r="2298" spans="1:8" x14ac:dyDescent="0.25">
      <c r="A2298">
        <v>4584</v>
      </c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 s="2">
        <f>H2297+$H$2*(Filter_Test[[#This Row],[debug'[0']]]-H2297)</f>
        <v>0.18320878907058791</v>
      </c>
    </row>
    <row r="2299" spans="1:8" x14ac:dyDescent="0.25">
      <c r="A2299">
        <v>4586</v>
      </c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 s="2">
        <f>H2298+$H$2*(Filter_Test[[#This Row],[debug'[0']]]-H2298)</f>
        <v>0.16594176749607067</v>
      </c>
    </row>
    <row r="2300" spans="1:8" x14ac:dyDescent="0.25">
      <c r="A2300">
        <v>4588</v>
      </c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 s="2">
        <f>H2299+$H$2*(Filter_Test[[#This Row],[debug'[0']]]-H2299)</f>
        <v>0.15030212436538984</v>
      </c>
    </row>
    <row r="2301" spans="1:8" x14ac:dyDescent="0.25">
      <c r="A2301">
        <v>4590</v>
      </c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 s="2">
        <f>H2300+$H$2*(Filter_Test[[#This Row],[debug'[0']]]-H2300)</f>
        <v>0.13613648287363239</v>
      </c>
    </row>
    <row r="2302" spans="1:8" x14ac:dyDescent="0.25">
      <c r="A2302">
        <v>4592</v>
      </c>
      <c r="B2302">
        <v>0</v>
      </c>
      <c r="C2302">
        <v>0</v>
      </c>
      <c r="D2302">
        <v>0</v>
      </c>
      <c r="E2302">
        <v>0</v>
      </c>
      <c r="F2302">
        <v>0</v>
      </c>
      <c r="G2302">
        <v>0</v>
      </c>
      <c r="H2302" s="2">
        <f>H2301+$H$2*(Filter_Test[[#This Row],[debug'[0']]]-H2301)</f>
        <v>0.12330592163919171</v>
      </c>
    </row>
    <row r="2303" spans="1:8" x14ac:dyDescent="0.25">
      <c r="A2303">
        <v>4594</v>
      </c>
      <c r="B2303">
        <v>-1</v>
      </c>
      <c r="C2303">
        <v>0</v>
      </c>
      <c r="D2303">
        <v>0</v>
      </c>
      <c r="E2303">
        <v>0</v>
      </c>
      <c r="F2303">
        <v>0</v>
      </c>
      <c r="G2303">
        <v>0</v>
      </c>
      <c r="H2303" s="2">
        <f>H2302+$H$2*(Filter_Test[[#This Row],[debug'[0']]]-H2302)</f>
        <v>1.7436832704523827E-2</v>
      </c>
    </row>
    <row r="2304" spans="1:8" x14ac:dyDescent="0.25">
      <c r="A2304">
        <v>4596</v>
      </c>
      <c r="B2304">
        <v>-1</v>
      </c>
      <c r="C2304">
        <v>-1</v>
      </c>
      <c r="D2304">
        <v>0</v>
      </c>
      <c r="E2304">
        <v>0</v>
      </c>
      <c r="F2304">
        <v>0</v>
      </c>
      <c r="G2304">
        <v>0</v>
      </c>
      <c r="H2304" s="2">
        <f>H2303+$H$2*(Filter_Test[[#This Row],[debug'[0']]]-H2303)</f>
        <v>-7.8454329668962139E-2</v>
      </c>
    </row>
    <row r="2305" spans="1:8" x14ac:dyDescent="0.25">
      <c r="A2305">
        <v>4598</v>
      </c>
      <c r="B2305">
        <v>-1</v>
      </c>
      <c r="C2305">
        <v>0</v>
      </c>
      <c r="D2305">
        <v>0</v>
      </c>
      <c r="E2305">
        <v>0</v>
      </c>
      <c r="F2305">
        <v>0</v>
      </c>
      <c r="G2305">
        <v>0</v>
      </c>
      <c r="H2305" s="2">
        <f>H2304+$H$2*(Filter_Test[[#This Row],[debug'[0']]]-H2304)</f>
        <v>-0.16530796290474623</v>
      </c>
    </row>
    <row r="2306" spans="1:8" x14ac:dyDescent="0.25">
      <c r="A2306">
        <v>4600</v>
      </c>
      <c r="B2306">
        <v>0</v>
      </c>
      <c r="C2306">
        <v>0</v>
      </c>
      <c r="D2306">
        <v>0</v>
      </c>
      <c r="E2306">
        <v>0</v>
      </c>
      <c r="F2306">
        <v>0</v>
      </c>
      <c r="G2306">
        <v>0</v>
      </c>
      <c r="H2306" s="2">
        <f>H2305+$H$2*(Filter_Test[[#This Row],[debug'[0']]]-H2305)</f>
        <v>-0.14972805444950288</v>
      </c>
    </row>
    <row r="2307" spans="1:8" x14ac:dyDescent="0.25">
      <c r="A2307">
        <v>4602</v>
      </c>
      <c r="B2307">
        <v>0</v>
      </c>
      <c r="C2307">
        <v>0</v>
      </c>
      <c r="D2307">
        <v>0</v>
      </c>
      <c r="E2307">
        <v>0</v>
      </c>
      <c r="F2307">
        <v>0</v>
      </c>
      <c r="G2307">
        <v>0</v>
      </c>
      <c r="H2307" s="2">
        <f>H2306+$H$2*(Filter_Test[[#This Row],[debug'[0']]]-H2306)</f>
        <v>-0.13561651777265735</v>
      </c>
    </row>
    <row r="2308" spans="1:8" x14ac:dyDescent="0.25">
      <c r="A2308">
        <v>4604</v>
      </c>
      <c r="B2308">
        <v>0</v>
      </c>
      <c r="C2308">
        <v>0</v>
      </c>
      <c r="D2308">
        <v>0</v>
      </c>
      <c r="E2308">
        <v>0</v>
      </c>
      <c r="F2308">
        <v>0</v>
      </c>
      <c r="G2308">
        <v>0</v>
      </c>
      <c r="H2308" s="2">
        <f>H2307+$H$2*(Filter_Test[[#This Row],[debug'[0']]]-H2307)</f>
        <v>-0.12283496209445705</v>
      </c>
    </row>
    <row r="2309" spans="1:8" x14ac:dyDescent="0.25">
      <c r="A2309">
        <v>4606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v>0</v>
      </c>
      <c r="H2309" s="2">
        <f>H2308+$H$2*(Filter_Test[[#This Row],[debug'[0']]]-H2308)</f>
        <v>-0.11125803965885923</v>
      </c>
    </row>
    <row r="2310" spans="1:8" x14ac:dyDescent="0.25">
      <c r="A2310">
        <v>4608</v>
      </c>
      <c r="B2310">
        <v>0</v>
      </c>
      <c r="C2310">
        <v>0</v>
      </c>
      <c r="D2310">
        <v>0</v>
      </c>
      <c r="E2310">
        <v>0</v>
      </c>
      <c r="F2310">
        <v>0</v>
      </c>
      <c r="G2310">
        <v>0</v>
      </c>
      <c r="H2310" s="2">
        <f>H2309+$H$2*(Filter_Test[[#This Row],[debug'[0']]]-H2309)</f>
        <v>-0.10077221645750702</v>
      </c>
    </row>
    <row r="2311" spans="1:8" x14ac:dyDescent="0.25">
      <c r="A2311">
        <v>4610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0</v>
      </c>
      <c r="H2311" s="2">
        <f>H2310+$H$2*(Filter_Test[[#This Row],[debug'[0']]]-H2310)</f>
        <v>-9.1274658810241077E-2</v>
      </c>
    </row>
    <row r="2312" spans="1:8" x14ac:dyDescent="0.25">
      <c r="A2312">
        <v>4612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  <c r="H2312" s="2">
        <f>H2311+$H$2*(Filter_Test[[#This Row],[debug'[0']]]-H2311)</f>
        <v>-8.2672224882926026E-2</v>
      </c>
    </row>
    <row r="2313" spans="1:8" x14ac:dyDescent="0.25">
      <c r="A2313">
        <v>4614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 s="2">
        <f>H2312+$H$2*(Filter_Test[[#This Row],[debug'[0']]]-H2312)</f>
        <v>-7.4880551252482316E-2</v>
      </c>
    </row>
    <row r="2314" spans="1:8" x14ac:dyDescent="0.25">
      <c r="A2314">
        <v>4616</v>
      </c>
      <c r="B2314">
        <v>0</v>
      </c>
      <c r="C2314">
        <v>-1</v>
      </c>
      <c r="D2314">
        <v>0</v>
      </c>
      <c r="E2314">
        <v>0</v>
      </c>
      <c r="F2314">
        <v>0</v>
      </c>
      <c r="G2314">
        <v>0</v>
      </c>
      <c r="H2314" s="2">
        <f>H2313+$H$2*(Filter_Test[[#This Row],[debug'[0']]]-H2313)</f>
        <v>-6.782322556113575E-2</v>
      </c>
    </row>
    <row r="2315" spans="1:8" x14ac:dyDescent="0.25">
      <c r="A2315">
        <v>4618</v>
      </c>
      <c r="B2315">
        <v>-1</v>
      </c>
      <c r="C2315">
        <v>-1</v>
      </c>
      <c r="D2315">
        <v>0</v>
      </c>
      <c r="E2315">
        <v>0</v>
      </c>
      <c r="F2315">
        <v>0</v>
      </c>
      <c r="G2315">
        <v>0</v>
      </c>
      <c r="H2315" s="2">
        <f>H2314+$H$2*(Filter_Test[[#This Row],[debug'[0']]]-H2314)</f>
        <v>-0.15567881675386069</v>
      </c>
    </row>
    <row r="2316" spans="1:8" x14ac:dyDescent="0.25">
      <c r="A2316">
        <v>4620</v>
      </c>
      <c r="B2316">
        <v>0</v>
      </c>
      <c r="C2316">
        <v>-1</v>
      </c>
      <c r="D2316">
        <v>0</v>
      </c>
      <c r="E2316">
        <v>0</v>
      </c>
      <c r="F2316">
        <v>0</v>
      </c>
      <c r="G2316">
        <v>0</v>
      </c>
      <c r="H2316" s="2">
        <f>H2315+$H$2*(Filter_Test[[#This Row],[debug'[0']]]-H2315)</f>
        <v>-0.14100643394285628</v>
      </c>
    </row>
    <row r="2317" spans="1:8" x14ac:dyDescent="0.25">
      <c r="A2317">
        <v>4622</v>
      </c>
      <c r="B2317">
        <v>-1</v>
      </c>
      <c r="C2317">
        <v>-1</v>
      </c>
      <c r="D2317">
        <v>0</v>
      </c>
      <c r="E2317">
        <v>0</v>
      </c>
      <c r="F2317">
        <v>0</v>
      </c>
      <c r="G2317">
        <v>0</v>
      </c>
      <c r="H2317" s="2">
        <f>H2316+$H$2*(Filter_Test[[#This Row],[debug'[0']]]-H2316)</f>
        <v>-0.22196467024103692</v>
      </c>
    </row>
    <row r="2318" spans="1:8" x14ac:dyDescent="0.25">
      <c r="A2318">
        <v>4624</v>
      </c>
      <c r="B2318">
        <v>-1</v>
      </c>
      <c r="C2318">
        <v>0</v>
      </c>
      <c r="D2318">
        <v>1</v>
      </c>
      <c r="E2318">
        <v>0</v>
      </c>
      <c r="F2318">
        <v>0</v>
      </c>
      <c r="G2318">
        <v>0</v>
      </c>
      <c r="H2318" s="2">
        <f>H2317+$H$2*(Filter_Test[[#This Row],[debug'[0']]]-H2317)</f>
        <v>-0.29529277252715902</v>
      </c>
    </row>
    <row r="2319" spans="1:8" x14ac:dyDescent="0.25">
      <c r="A2319">
        <v>4626</v>
      </c>
      <c r="B2319">
        <v>0</v>
      </c>
      <c r="C2319">
        <v>0</v>
      </c>
      <c r="D2319">
        <v>1</v>
      </c>
      <c r="E2319">
        <v>0</v>
      </c>
      <c r="F2319">
        <v>0</v>
      </c>
      <c r="G2319">
        <v>0</v>
      </c>
      <c r="H2319" s="2">
        <f>H2318+$H$2*(Filter_Test[[#This Row],[debug'[0']]]-H2318)</f>
        <v>-0.26746208438227448</v>
      </c>
    </row>
    <row r="2320" spans="1:8" x14ac:dyDescent="0.25">
      <c r="A2320">
        <v>4628</v>
      </c>
      <c r="B2320">
        <v>-1</v>
      </c>
      <c r="C2320">
        <v>0</v>
      </c>
      <c r="D2320">
        <v>0</v>
      </c>
      <c r="E2320">
        <v>0</v>
      </c>
      <c r="F2320">
        <v>0</v>
      </c>
      <c r="G2320">
        <v>0</v>
      </c>
      <c r="H2320" s="2">
        <f>H2319+$H$2*(Filter_Test[[#This Row],[debug'[0']]]-H2319)</f>
        <v>-0.33650215640769326</v>
      </c>
    </row>
    <row r="2321" spans="1:8" x14ac:dyDescent="0.25">
      <c r="A2321">
        <v>4630</v>
      </c>
      <c r="B2321">
        <v>0</v>
      </c>
      <c r="C2321">
        <v>-1</v>
      </c>
      <c r="D2321">
        <v>0</v>
      </c>
      <c r="E2321">
        <v>0</v>
      </c>
      <c r="F2321">
        <v>0</v>
      </c>
      <c r="G2321">
        <v>0</v>
      </c>
      <c r="H2321" s="2">
        <f>H2320+$H$2*(Filter_Test[[#This Row],[debug'[0']]]-H2320)</f>
        <v>-0.30478757533306727</v>
      </c>
    </row>
    <row r="2322" spans="1:8" x14ac:dyDescent="0.25">
      <c r="A2322">
        <v>4632</v>
      </c>
      <c r="B2322">
        <v>0</v>
      </c>
      <c r="C2322">
        <v>0</v>
      </c>
      <c r="D2322">
        <v>0</v>
      </c>
      <c r="E2322">
        <v>0</v>
      </c>
      <c r="F2322">
        <v>0</v>
      </c>
      <c r="G2322">
        <v>0</v>
      </c>
      <c r="H2322" s="2">
        <f>H2321+$H$2*(Filter_Test[[#This Row],[debug'[0']]]-H2321)</f>
        <v>-0.27606202310591299</v>
      </c>
    </row>
    <row r="2323" spans="1:8" x14ac:dyDescent="0.25">
      <c r="A2323">
        <v>4634</v>
      </c>
      <c r="B2323">
        <v>1</v>
      </c>
      <c r="C2323">
        <v>-1</v>
      </c>
      <c r="D2323">
        <v>0</v>
      </c>
      <c r="E2323">
        <v>0</v>
      </c>
      <c r="F2323">
        <v>0</v>
      </c>
      <c r="G2323">
        <v>0</v>
      </c>
      <c r="H2323" s="2">
        <f>H2322+$H$2*(Filter_Test[[#This Row],[debug'[0']]]-H2322)</f>
        <v>-0.15579601078647903</v>
      </c>
    </row>
    <row r="2324" spans="1:8" x14ac:dyDescent="0.25">
      <c r="A2324">
        <v>4636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0</v>
      </c>
      <c r="H2324" s="2">
        <f>H2323+$H$2*(Filter_Test[[#This Row],[debug'[0']]]-H2323)</f>
        <v>-0.14111258269811708</v>
      </c>
    </row>
    <row r="2325" spans="1:8" x14ac:dyDescent="0.25">
      <c r="A2325">
        <v>4638</v>
      </c>
      <c r="B2325">
        <v>0</v>
      </c>
      <c r="C2325">
        <v>0</v>
      </c>
      <c r="D2325">
        <v>0</v>
      </c>
      <c r="E2325">
        <v>0</v>
      </c>
      <c r="F2325">
        <v>0</v>
      </c>
      <c r="G2325">
        <v>0</v>
      </c>
      <c r="H2325" s="2">
        <f>H2324+$H$2*(Filter_Test[[#This Row],[debug'[0']]]-H2324)</f>
        <v>-0.12781303510411249</v>
      </c>
    </row>
    <row r="2326" spans="1:8" x14ac:dyDescent="0.25">
      <c r="A2326">
        <v>4640</v>
      </c>
      <c r="B2326">
        <v>-1</v>
      </c>
      <c r="C2326">
        <v>1</v>
      </c>
      <c r="D2326">
        <v>0</v>
      </c>
      <c r="E2326">
        <v>0</v>
      </c>
      <c r="F2326">
        <v>0</v>
      </c>
      <c r="G2326">
        <v>0</v>
      </c>
      <c r="H2326" s="2">
        <f>H2325+$H$2*(Filter_Test[[#This Row],[debug'[0']]]-H2325)</f>
        <v>-0.21001471994832344</v>
      </c>
    </row>
    <row r="2327" spans="1:8" x14ac:dyDescent="0.25">
      <c r="A2327">
        <v>4642</v>
      </c>
      <c r="B2327">
        <v>0</v>
      </c>
      <c r="C2327">
        <v>0</v>
      </c>
      <c r="D2327">
        <v>0</v>
      </c>
      <c r="E2327">
        <v>0</v>
      </c>
      <c r="F2327">
        <v>0</v>
      </c>
      <c r="G2327">
        <v>0</v>
      </c>
      <c r="H2327" s="2">
        <f>H2326+$H$2*(Filter_Test[[#This Row],[debug'[0']]]-H2326)</f>
        <v>-0.19022129890826231</v>
      </c>
    </row>
    <row r="2328" spans="1:8" x14ac:dyDescent="0.25">
      <c r="A2328">
        <v>4644</v>
      </c>
      <c r="B2328">
        <v>-1</v>
      </c>
      <c r="C2328">
        <v>1</v>
      </c>
      <c r="D2328">
        <v>-1</v>
      </c>
      <c r="E2328">
        <v>0</v>
      </c>
      <c r="F2328">
        <v>0</v>
      </c>
      <c r="G2328">
        <v>0</v>
      </c>
      <c r="H2328" s="2">
        <f>H2327+$H$2*(Filter_Test[[#This Row],[debug'[0']]]-H2327)</f>
        <v>-0.26654114345976093</v>
      </c>
    </row>
    <row r="2329" spans="1:8" x14ac:dyDescent="0.25">
      <c r="A2329">
        <v>4646</v>
      </c>
      <c r="B2329">
        <v>0</v>
      </c>
      <c r="C2329">
        <v>1</v>
      </c>
      <c r="D2329">
        <v>0</v>
      </c>
      <c r="E2329">
        <v>0</v>
      </c>
      <c r="F2329">
        <v>0</v>
      </c>
      <c r="G2329">
        <v>0</v>
      </c>
      <c r="H2329" s="2">
        <f>H2328+$H$2*(Filter_Test[[#This Row],[debug'[0']]]-H2328)</f>
        <v>-0.24142023251458269</v>
      </c>
    </row>
    <row r="2330" spans="1:8" x14ac:dyDescent="0.25">
      <c r="A2330">
        <v>4648</v>
      </c>
      <c r="B2330">
        <v>0</v>
      </c>
      <c r="C2330">
        <v>1</v>
      </c>
      <c r="D2330">
        <v>0</v>
      </c>
      <c r="E2330">
        <v>0</v>
      </c>
      <c r="F2330">
        <v>0</v>
      </c>
      <c r="G2330">
        <v>0</v>
      </c>
      <c r="H2330" s="2">
        <f>H2329+$H$2*(Filter_Test[[#This Row],[debug'[0']]]-H2329)</f>
        <v>-0.21866691164771013</v>
      </c>
    </row>
    <row r="2331" spans="1:8" x14ac:dyDescent="0.25">
      <c r="A2331">
        <v>4650</v>
      </c>
      <c r="B2331">
        <v>0</v>
      </c>
      <c r="C2331">
        <v>0</v>
      </c>
      <c r="D2331">
        <v>0</v>
      </c>
      <c r="E2331">
        <v>0</v>
      </c>
      <c r="F2331">
        <v>0</v>
      </c>
      <c r="G2331">
        <v>0</v>
      </c>
      <c r="H2331" s="2">
        <f>H2330+$H$2*(Filter_Test[[#This Row],[debug'[0']]]-H2330)</f>
        <v>-0.1980580407512417</v>
      </c>
    </row>
    <row r="2332" spans="1:8" x14ac:dyDescent="0.25">
      <c r="A2332">
        <v>4652</v>
      </c>
      <c r="B2332">
        <v>-1</v>
      </c>
      <c r="C2332">
        <v>1</v>
      </c>
      <c r="D2332">
        <v>0</v>
      </c>
      <c r="E2332">
        <v>0</v>
      </c>
      <c r="F2332">
        <v>0</v>
      </c>
      <c r="G2332">
        <v>0</v>
      </c>
      <c r="H2332" s="2">
        <f>H2331+$H$2*(Filter_Test[[#This Row],[debug'[0']]]-H2331)</f>
        <v>-0.27363928978468083</v>
      </c>
    </row>
    <row r="2333" spans="1:8" x14ac:dyDescent="0.25">
      <c r="A2333">
        <v>4654</v>
      </c>
      <c r="B2333">
        <v>-1</v>
      </c>
      <c r="C2333">
        <v>0</v>
      </c>
      <c r="D2333">
        <v>0</v>
      </c>
      <c r="E2333">
        <v>0</v>
      </c>
      <c r="F2333">
        <v>0</v>
      </c>
      <c r="G2333">
        <v>0</v>
      </c>
      <c r="H2333" s="2">
        <f>H2332+$H$2*(Filter_Test[[#This Row],[debug'[0']]]-H2332)</f>
        <v>-0.34209717391674216</v>
      </c>
    </row>
    <row r="2334" spans="1:8" x14ac:dyDescent="0.25">
      <c r="A2334">
        <v>4656</v>
      </c>
      <c r="B2334">
        <v>-1</v>
      </c>
      <c r="C2334">
        <v>1</v>
      </c>
      <c r="D2334">
        <v>0</v>
      </c>
      <c r="E2334">
        <v>0</v>
      </c>
      <c r="F2334">
        <v>0</v>
      </c>
      <c r="G2334">
        <v>0</v>
      </c>
      <c r="H2334" s="2">
        <f>H2333+$H$2*(Filter_Test[[#This Row],[debug'[0']]]-H2333)</f>
        <v>-0.40410305447271594</v>
      </c>
    </row>
    <row r="2335" spans="1:8" x14ac:dyDescent="0.25">
      <c r="A2335">
        <v>4658</v>
      </c>
      <c r="B2335">
        <v>-1</v>
      </c>
      <c r="C2335">
        <v>1</v>
      </c>
      <c r="D2335">
        <v>0</v>
      </c>
      <c r="E2335">
        <v>0</v>
      </c>
      <c r="F2335">
        <v>0</v>
      </c>
      <c r="G2335">
        <v>0</v>
      </c>
      <c r="H2335" s="2">
        <f>H2334+$H$2*(Filter_Test[[#This Row],[debug'[0']]]-H2334)</f>
        <v>-0.4602650184636693</v>
      </c>
    </row>
    <row r="2336" spans="1:8" x14ac:dyDescent="0.25">
      <c r="A2336">
        <v>4660</v>
      </c>
      <c r="B2336">
        <v>0</v>
      </c>
      <c r="C2336">
        <v>0</v>
      </c>
      <c r="D2336">
        <v>0</v>
      </c>
      <c r="E2336">
        <v>0</v>
      </c>
      <c r="F2336">
        <v>0</v>
      </c>
      <c r="G2336">
        <v>0</v>
      </c>
      <c r="H2336" s="2">
        <f>H2335+$H$2*(Filter_Test[[#This Row],[debug'[0']]]-H2335)</f>
        <v>-0.41688606244237425</v>
      </c>
    </row>
    <row r="2337" spans="1:8" x14ac:dyDescent="0.25">
      <c r="A2337">
        <v>4662</v>
      </c>
      <c r="B2337">
        <v>0</v>
      </c>
      <c r="C2337">
        <v>1</v>
      </c>
      <c r="D2337">
        <v>0</v>
      </c>
      <c r="E2337">
        <v>0</v>
      </c>
      <c r="F2337">
        <v>0</v>
      </c>
      <c r="G2337">
        <v>0</v>
      </c>
      <c r="H2337" s="2">
        <f>H2336+$H$2*(Filter_Test[[#This Row],[debug'[0']]]-H2336)</f>
        <v>-0.37759547670778609</v>
      </c>
    </row>
    <row r="2338" spans="1:8" x14ac:dyDescent="0.25">
      <c r="A2338">
        <v>4664</v>
      </c>
      <c r="B2338">
        <v>1</v>
      </c>
      <c r="C2338">
        <v>1</v>
      </c>
      <c r="D2338">
        <v>0</v>
      </c>
      <c r="E2338">
        <v>0</v>
      </c>
      <c r="F2338">
        <v>0</v>
      </c>
      <c r="G2338">
        <v>0</v>
      </c>
      <c r="H2338" s="2">
        <f>H2337+$H$2*(Filter_Test[[#This Row],[debug'[0']]]-H2337)</f>
        <v>-0.24776016183047481</v>
      </c>
    </row>
    <row r="2339" spans="1:8" x14ac:dyDescent="0.25">
      <c r="A2339">
        <v>4666</v>
      </c>
      <c r="B2339">
        <v>1</v>
      </c>
      <c r="C2339">
        <v>1</v>
      </c>
      <c r="D2339">
        <v>1</v>
      </c>
      <c r="E2339">
        <v>0</v>
      </c>
      <c r="F2339">
        <v>0</v>
      </c>
      <c r="G2339">
        <v>0</v>
      </c>
      <c r="H2339" s="2">
        <f>H2338+$H$2*(Filter_Test[[#This Row],[debug'[0']]]-H2338)</f>
        <v>-0.13016153709501588</v>
      </c>
    </row>
    <row r="2340" spans="1:8" x14ac:dyDescent="0.25">
      <c r="A2340">
        <v>4668</v>
      </c>
      <c r="B2340">
        <v>1</v>
      </c>
      <c r="C2340">
        <v>1</v>
      </c>
      <c r="D2340">
        <v>0</v>
      </c>
      <c r="E2340">
        <v>0</v>
      </c>
      <c r="F2340">
        <v>0</v>
      </c>
      <c r="G2340">
        <v>0</v>
      </c>
      <c r="H2340" s="2">
        <f>H2339+$H$2*(Filter_Test[[#This Row],[debug'[0']]]-H2339)</f>
        <v>-2.3646321625792388E-2</v>
      </c>
    </row>
    <row r="2341" spans="1:8" x14ac:dyDescent="0.25">
      <c r="A2341">
        <v>4670</v>
      </c>
      <c r="B2341">
        <v>0</v>
      </c>
      <c r="C2341">
        <v>1</v>
      </c>
      <c r="D2341">
        <v>0</v>
      </c>
      <c r="E2341">
        <v>0</v>
      </c>
      <c r="F2341">
        <v>0</v>
      </c>
      <c r="G2341">
        <v>0</v>
      </c>
      <c r="H2341" s="2">
        <f>H2340+$H$2*(Filter_Test[[#This Row],[debug'[0']]]-H2340)</f>
        <v>-2.1417708316672064E-2</v>
      </c>
    </row>
    <row r="2342" spans="1:8" x14ac:dyDescent="0.25">
      <c r="A2342">
        <v>4672</v>
      </c>
      <c r="B2342">
        <v>0</v>
      </c>
      <c r="C2342">
        <v>1</v>
      </c>
      <c r="D2342">
        <v>0</v>
      </c>
      <c r="E2342">
        <v>0</v>
      </c>
      <c r="F2342">
        <v>0</v>
      </c>
      <c r="G2342">
        <v>0</v>
      </c>
      <c r="H2342" s="2">
        <f>H2341+$H$2*(Filter_Test[[#This Row],[debug'[0']]]-H2341)</f>
        <v>-1.9399136863540486E-2</v>
      </c>
    </row>
    <row r="2343" spans="1:8" x14ac:dyDescent="0.25">
      <c r="A2343">
        <v>4674</v>
      </c>
      <c r="B2343">
        <v>0</v>
      </c>
      <c r="C2343">
        <v>1</v>
      </c>
      <c r="D2343">
        <v>0</v>
      </c>
      <c r="E2343">
        <v>0</v>
      </c>
      <c r="F2343">
        <v>0</v>
      </c>
      <c r="G2343">
        <v>0</v>
      </c>
      <c r="H2343" s="2">
        <f>H2342+$H$2*(Filter_Test[[#This Row],[debug'[0']]]-H2342)</f>
        <v>-1.7570811287846034E-2</v>
      </c>
    </row>
    <row r="2344" spans="1:8" x14ac:dyDescent="0.25">
      <c r="A2344">
        <v>4676</v>
      </c>
      <c r="B2344">
        <v>0</v>
      </c>
      <c r="C2344">
        <v>1</v>
      </c>
      <c r="D2344">
        <v>0</v>
      </c>
      <c r="E2344">
        <v>0</v>
      </c>
      <c r="F2344">
        <v>0</v>
      </c>
      <c r="G2344">
        <v>0</v>
      </c>
      <c r="H2344" s="2">
        <f>H2343+$H$2*(Filter_Test[[#This Row],[debug'[0']]]-H2343)</f>
        <v>-1.5914801338060742E-2</v>
      </c>
    </row>
    <row r="2345" spans="1:8" x14ac:dyDescent="0.25">
      <c r="A2345">
        <v>4678</v>
      </c>
      <c r="B2345">
        <v>1</v>
      </c>
      <c r="C2345">
        <v>1</v>
      </c>
      <c r="D2345">
        <v>0</v>
      </c>
      <c r="E2345">
        <v>0</v>
      </c>
      <c r="F2345">
        <v>0</v>
      </c>
      <c r="G2345">
        <v>0</v>
      </c>
      <c r="H2345" s="2">
        <f>H2344+$H$2*(Filter_Test[[#This Row],[debug'[0']]]-H2344)</f>
        <v>7.9832912958642838E-2</v>
      </c>
    </row>
    <row r="2346" spans="1:8" x14ac:dyDescent="0.25">
      <c r="A2346">
        <v>4680</v>
      </c>
      <c r="B2346">
        <v>1</v>
      </c>
      <c r="C2346">
        <v>0</v>
      </c>
      <c r="D2346">
        <v>0</v>
      </c>
      <c r="E2346">
        <v>0</v>
      </c>
      <c r="F2346">
        <v>0</v>
      </c>
      <c r="G2346">
        <v>0</v>
      </c>
      <c r="H2346" s="2">
        <f>H2345+$H$2*(Filter_Test[[#This Row],[debug'[0']]]-H2345)</f>
        <v>0.16655661778037026</v>
      </c>
    </row>
    <row r="2347" spans="1:8" x14ac:dyDescent="0.25">
      <c r="A2347">
        <v>4682</v>
      </c>
      <c r="B2347">
        <v>0</v>
      </c>
      <c r="C2347">
        <v>0</v>
      </c>
      <c r="D2347">
        <v>0</v>
      </c>
      <c r="E2347">
        <v>0</v>
      </c>
      <c r="F2347">
        <v>0</v>
      </c>
      <c r="G2347">
        <v>0</v>
      </c>
      <c r="H2347" s="2">
        <f>H2346+$H$2*(Filter_Test[[#This Row],[debug'[0']]]-H2346)</f>
        <v>0.15085902637560303</v>
      </c>
    </row>
    <row r="2348" spans="1:8" x14ac:dyDescent="0.25">
      <c r="A2348">
        <v>4684</v>
      </c>
      <c r="B2348">
        <v>0</v>
      </c>
      <c r="C2348">
        <v>1</v>
      </c>
      <c r="D2348">
        <v>0</v>
      </c>
      <c r="E2348">
        <v>0</v>
      </c>
      <c r="F2348">
        <v>0</v>
      </c>
      <c r="G2348">
        <v>0</v>
      </c>
      <c r="H2348" s="2">
        <f>H2347+$H$2*(Filter_Test[[#This Row],[debug'[0']]]-H2347)</f>
        <v>0.13664089810592392</v>
      </c>
    </row>
    <row r="2349" spans="1:8" x14ac:dyDescent="0.25">
      <c r="A2349">
        <v>4686</v>
      </c>
      <c r="B2349">
        <v>0</v>
      </c>
      <c r="C2349">
        <v>1</v>
      </c>
      <c r="D2349">
        <v>0</v>
      </c>
      <c r="E2349">
        <v>0</v>
      </c>
      <c r="F2349">
        <v>0</v>
      </c>
      <c r="G2349">
        <v>0</v>
      </c>
      <c r="H2349" s="2">
        <f>H2348+$H$2*(Filter_Test[[#This Row],[debug'[0']]]-H2348)</f>
        <v>0.12376279685583946</v>
      </c>
    </row>
    <row r="2350" spans="1:8" x14ac:dyDescent="0.25">
      <c r="A2350">
        <v>4688</v>
      </c>
      <c r="B2350">
        <v>0</v>
      </c>
      <c r="C2350">
        <v>1</v>
      </c>
      <c r="D2350">
        <v>0</v>
      </c>
      <c r="E2350">
        <v>0</v>
      </c>
      <c r="F2350">
        <v>0</v>
      </c>
      <c r="G2350">
        <v>0</v>
      </c>
      <c r="H2350" s="2">
        <f>H2349+$H$2*(Filter_Test[[#This Row],[debug'[0']]]-H2349)</f>
        <v>0.11209842805413853</v>
      </c>
    </row>
    <row r="2351" spans="1:8" x14ac:dyDescent="0.25">
      <c r="A2351">
        <v>4690</v>
      </c>
      <c r="B2351">
        <v>1</v>
      </c>
      <c r="C2351">
        <v>1</v>
      </c>
      <c r="D2351">
        <v>0</v>
      </c>
      <c r="E2351">
        <v>0</v>
      </c>
      <c r="F2351">
        <v>1</v>
      </c>
      <c r="G2351">
        <v>0</v>
      </c>
      <c r="H2351" s="2">
        <f>H2350+$H$2*(Filter_Test[[#This Row],[debug'[0']]]-H2350)</f>
        <v>0.19578117972021697</v>
      </c>
    </row>
    <row r="2352" spans="1:8" x14ac:dyDescent="0.25">
      <c r="A2352">
        <v>4692</v>
      </c>
      <c r="B2352">
        <v>1</v>
      </c>
      <c r="C2352">
        <v>0</v>
      </c>
      <c r="D2352">
        <v>0</v>
      </c>
      <c r="E2352">
        <v>0</v>
      </c>
      <c r="F2352">
        <v>0</v>
      </c>
      <c r="G2352">
        <v>0</v>
      </c>
      <c r="H2352" s="2">
        <f>H2351+$H$2*(Filter_Test[[#This Row],[debug'[0']]]-H2351)</f>
        <v>0.27157701785030547</v>
      </c>
    </row>
    <row r="2353" spans="1:8" x14ac:dyDescent="0.25">
      <c r="A2353">
        <v>4694</v>
      </c>
      <c r="B2353">
        <v>1</v>
      </c>
      <c r="C2353">
        <v>0</v>
      </c>
      <c r="D2353">
        <v>0</v>
      </c>
      <c r="E2353">
        <v>0</v>
      </c>
      <c r="F2353">
        <v>1</v>
      </c>
      <c r="G2353">
        <v>0</v>
      </c>
      <c r="H2353" s="2">
        <f>H2352+$H$2*(Filter_Test[[#This Row],[debug'[0']]]-H2352)</f>
        <v>0.34022926653312896</v>
      </c>
    </row>
    <row r="2354" spans="1:8" x14ac:dyDescent="0.25">
      <c r="A2354">
        <v>4696</v>
      </c>
      <c r="B2354">
        <v>0</v>
      </c>
      <c r="C2354">
        <v>0</v>
      </c>
      <c r="D2354">
        <v>1</v>
      </c>
      <c r="E2354">
        <v>0</v>
      </c>
      <c r="F2354">
        <v>0</v>
      </c>
      <c r="G2354">
        <v>0</v>
      </c>
      <c r="H2354" s="2">
        <f>H2353+$H$2*(Filter_Test[[#This Row],[debug'[0']]]-H2353)</f>
        <v>0.3081634136048273</v>
      </c>
    </row>
    <row r="2355" spans="1:8" x14ac:dyDescent="0.25">
      <c r="A2355">
        <v>4698</v>
      </c>
      <c r="B2355">
        <v>0</v>
      </c>
      <c r="C2355">
        <v>0</v>
      </c>
      <c r="D2355">
        <v>0</v>
      </c>
      <c r="E2355">
        <v>0</v>
      </c>
      <c r="F2355">
        <v>1</v>
      </c>
      <c r="G2355">
        <v>0</v>
      </c>
      <c r="H2355" s="2">
        <f>H2354+$H$2*(Filter_Test[[#This Row],[debug'[0']]]-H2354)</f>
        <v>0.27911969611624493</v>
      </c>
    </row>
    <row r="2356" spans="1:8" x14ac:dyDescent="0.25">
      <c r="A2356">
        <v>4700</v>
      </c>
      <c r="B2356">
        <v>-1</v>
      </c>
      <c r="C2356">
        <v>1</v>
      </c>
      <c r="D2356">
        <v>0</v>
      </c>
      <c r="E2356">
        <v>0</v>
      </c>
      <c r="F2356">
        <v>1</v>
      </c>
      <c r="G2356">
        <v>0</v>
      </c>
      <c r="H2356" s="2">
        <f>H2355+$H$2*(Filter_Test[[#This Row],[debug'[0']]]-H2355)</f>
        <v>0.15856550490482083</v>
      </c>
    </row>
    <row r="2357" spans="1:8" x14ac:dyDescent="0.25">
      <c r="A2357">
        <v>4702</v>
      </c>
      <c r="B2357">
        <v>-1</v>
      </c>
      <c r="C2357">
        <v>0</v>
      </c>
      <c r="D2357">
        <v>0</v>
      </c>
      <c r="E2357">
        <v>0</v>
      </c>
      <c r="F2357">
        <v>1</v>
      </c>
      <c r="G2357">
        <v>0</v>
      </c>
      <c r="H2357" s="2">
        <f>H2356+$H$2*(Filter_Test[[#This Row],[debug'[0']]]-H2356)</f>
        <v>4.9373278537474793E-2</v>
      </c>
    </row>
    <row r="2358" spans="1:8" x14ac:dyDescent="0.25">
      <c r="A2358">
        <v>4704</v>
      </c>
      <c r="B2358">
        <v>0</v>
      </c>
      <c r="C2358">
        <v>0</v>
      </c>
      <c r="D2358">
        <v>0</v>
      </c>
      <c r="E2358">
        <v>0</v>
      </c>
      <c r="F2358">
        <v>1</v>
      </c>
      <c r="G2358">
        <v>0</v>
      </c>
      <c r="H2358" s="2">
        <f>H2357+$H$2*(Filter_Test[[#This Row],[debug'[0']]]-H2357)</f>
        <v>4.471995666336559E-2</v>
      </c>
    </row>
    <row r="2359" spans="1:8" x14ac:dyDescent="0.25">
      <c r="A2359">
        <v>4706</v>
      </c>
      <c r="B2359">
        <v>0</v>
      </c>
      <c r="C2359">
        <v>0</v>
      </c>
      <c r="D2359">
        <v>0</v>
      </c>
      <c r="E2359">
        <v>0</v>
      </c>
      <c r="F2359">
        <v>1</v>
      </c>
      <c r="G2359">
        <v>0</v>
      </c>
      <c r="H2359" s="2">
        <f>H2358+$H$2*(Filter_Test[[#This Row],[debug'[0']]]-H2358)</f>
        <v>4.0505200043691091E-2</v>
      </c>
    </row>
    <row r="2360" spans="1:8" x14ac:dyDescent="0.25">
      <c r="A2360">
        <v>4708</v>
      </c>
      <c r="B2360">
        <v>-1</v>
      </c>
      <c r="C2360">
        <v>0</v>
      </c>
      <c r="D2360">
        <v>0</v>
      </c>
      <c r="E2360">
        <v>0</v>
      </c>
      <c r="F2360">
        <v>1</v>
      </c>
      <c r="G2360">
        <v>0</v>
      </c>
      <c r="H2360" s="2">
        <f>H2359+$H$2*(Filter_Test[[#This Row],[debug'[0']]]-H2359)</f>
        <v>-5.7560104730686047E-2</v>
      </c>
    </row>
    <row r="2361" spans="1:8" x14ac:dyDescent="0.25">
      <c r="A2361">
        <v>4710</v>
      </c>
      <c r="B2361">
        <v>0</v>
      </c>
      <c r="C2361">
        <v>0</v>
      </c>
      <c r="D2361">
        <v>-1</v>
      </c>
      <c r="E2361">
        <v>0</v>
      </c>
      <c r="F2361">
        <v>0</v>
      </c>
      <c r="G2361">
        <v>0</v>
      </c>
      <c r="H2361" s="2">
        <f>H2360+$H$2*(Filter_Test[[#This Row],[debug'[0']]]-H2360)</f>
        <v>-5.2135192665832573E-2</v>
      </c>
    </row>
    <row r="2362" spans="1:8" x14ac:dyDescent="0.25">
      <c r="A2362">
        <v>4712</v>
      </c>
      <c r="B2362">
        <v>-1</v>
      </c>
      <c r="C2362">
        <v>0</v>
      </c>
      <c r="D2362">
        <v>0</v>
      </c>
      <c r="E2362">
        <v>0</v>
      </c>
      <c r="F2362">
        <v>0</v>
      </c>
      <c r="G2362">
        <v>0</v>
      </c>
      <c r="H2362" s="2">
        <f>H2361+$H$2*(Filter_Test[[#This Row],[debug'[0']]]-H2361)</f>
        <v>-0.14146934612535231</v>
      </c>
    </row>
    <row r="2363" spans="1:8" x14ac:dyDescent="0.25">
      <c r="A2363">
        <v>4714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0</v>
      </c>
      <c r="H2363" s="2">
        <f>H2362+$H$2*(Filter_Test[[#This Row],[debug'[0']]]-H2362)</f>
        <v>-0.12813617437048555</v>
      </c>
    </row>
    <row r="2364" spans="1:8" x14ac:dyDescent="0.25">
      <c r="A2364">
        <v>4716</v>
      </c>
      <c r="B2364">
        <v>-1</v>
      </c>
      <c r="C2364">
        <v>0</v>
      </c>
      <c r="D2364">
        <v>0</v>
      </c>
      <c r="E2364">
        <v>0</v>
      </c>
      <c r="F2364">
        <v>0</v>
      </c>
      <c r="G2364">
        <v>0</v>
      </c>
      <c r="H2364" s="2">
        <f>H2363+$H$2*(Filter_Test[[#This Row],[debug'[0']]]-H2363)</f>
        <v>-0.2103074040563368</v>
      </c>
    </row>
    <row r="2365" spans="1:8" x14ac:dyDescent="0.25">
      <c r="A2365">
        <v>4718</v>
      </c>
      <c r="B2365">
        <v>0</v>
      </c>
      <c r="C2365">
        <v>-1</v>
      </c>
      <c r="D2365">
        <v>0</v>
      </c>
      <c r="E2365">
        <v>0</v>
      </c>
      <c r="F2365">
        <v>0</v>
      </c>
      <c r="G2365">
        <v>0</v>
      </c>
      <c r="H2365" s="2">
        <f>H2364+$H$2*(Filter_Test[[#This Row],[debug'[0']]]-H2364)</f>
        <v>-0.19048639818896895</v>
      </c>
    </row>
    <row r="2366" spans="1:8" x14ac:dyDescent="0.25">
      <c r="A2366">
        <v>4720</v>
      </c>
      <c r="B2366">
        <v>0</v>
      </c>
      <c r="C2366">
        <v>-1</v>
      </c>
      <c r="D2366">
        <v>0</v>
      </c>
      <c r="E2366">
        <v>0</v>
      </c>
      <c r="F2366">
        <v>0</v>
      </c>
      <c r="G2366">
        <v>0</v>
      </c>
      <c r="H2366" s="2">
        <f>H2365+$H$2*(Filter_Test[[#This Row],[debug'[0']]]-H2365)</f>
        <v>-0.17253347811419162</v>
      </c>
    </row>
    <row r="2367" spans="1:8" x14ac:dyDescent="0.25">
      <c r="A2367">
        <v>4722</v>
      </c>
      <c r="B2367">
        <v>0</v>
      </c>
      <c r="C2367">
        <v>-1</v>
      </c>
      <c r="D2367">
        <v>0</v>
      </c>
      <c r="E2367">
        <v>0</v>
      </c>
      <c r="F2367">
        <v>0</v>
      </c>
      <c r="G2367">
        <v>0</v>
      </c>
      <c r="H2367" s="2">
        <f>H2366+$H$2*(Filter_Test[[#This Row],[debug'[0']]]-H2366)</f>
        <v>-0.15627258089393642</v>
      </c>
    </row>
    <row r="2368" spans="1:8" x14ac:dyDescent="0.25">
      <c r="A2368">
        <v>4724</v>
      </c>
      <c r="B2368">
        <v>0</v>
      </c>
      <c r="C2368">
        <v>0</v>
      </c>
      <c r="D2368">
        <v>1</v>
      </c>
      <c r="E2368">
        <v>0</v>
      </c>
      <c r="F2368">
        <v>0</v>
      </c>
      <c r="G2368">
        <v>0</v>
      </c>
      <c r="H2368" s="2">
        <f>H2367+$H$2*(Filter_Test[[#This Row],[debug'[0']]]-H2367)</f>
        <v>-0.14154423713111919</v>
      </c>
    </row>
    <row r="2369" spans="1:8" x14ac:dyDescent="0.25">
      <c r="A2369">
        <v>4726</v>
      </c>
      <c r="B2369">
        <v>1</v>
      </c>
      <c r="C2369">
        <v>-1</v>
      </c>
      <c r="D2369">
        <v>1</v>
      </c>
      <c r="E2369">
        <v>0</v>
      </c>
      <c r="F2369">
        <v>0</v>
      </c>
      <c r="G2369">
        <v>0</v>
      </c>
      <c r="H2369" s="2">
        <f>H2368+$H$2*(Filter_Test[[#This Row],[debug'[0']]]-H2368)</f>
        <v>-3.3956227457552515E-2</v>
      </c>
    </row>
    <row r="2370" spans="1:8" x14ac:dyDescent="0.25">
      <c r="A2370">
        <v>4728</v>
      </c>
      <c r="B2370">
        <v>1</v>
      </c>
      <c r="C2370">
        <v>-1</v>
      </c>
      <c r="D2370">
        <v>0</v>
      </c>
      <c r="E2370">
        <v>0</v>
      </c>
      <c r="F2370">
        <v>0</v>
      </c>
      <c r="G2370">
        <v>0</v>
      </c>
      <c r="H2370" s="2">
        <f>H2369+$H$2*(Filter_Test[[#This Row],[debug'[0']]]-H2369)</f>
        <v>6.3491851191869397E-2</v>
      </c>
    </row>
    <row r="2371" spans="1:8" x14ac:dyDescent="0.25">
      <c r="A2371">
        <v>4730</v>
      </c>
      <c r="B2371">
        <v>0</v>
      </c>
      <c r="C2371">
        <v>-1</v>
      </c>
      <c r="D2371">
        <v>0</v>
      </c>
      <c r="E2371">
        <v>0</v>
      </c>
      <c r="F2371">
        <v>0</v>
      </c>
      <c r="G2371">
        <v>0</v>
      </c>
      <c r="H2371" s="2">
        <f>H2370+$H$2*(Filter_Test[[#This Row],[debug'[0']]]-H2370)</f>
        <v>5.7507885193853601E-2</v>
      </c>
    </row>
    <row r="2372" spans="1:8" x14ac:dyDescent="0.25">
      <c r="A2372">
        <v>4732</v>
      </c>
      <c r="B2372">
        <v>1</v>
      </c>
      <c r="C2372">
        <v>-1</v>
      </c>
      <c r="D2372">
        <v>0</v>
      </c>
      <c r="E2372">
        <v>0</v>
      </c>
      <c r="F2372">
        <v>0</v>
      </c>
      <c r="G2372">
        <v>0</v>
      </c>
      <c r="H2372" s="2">
        <f>H2371+$H$2*(Filter_Test[[#This Row],[debug'[0']]]-H2371)</f>
        <v>0.14633567431209252</v>
      </c>
    </row>
    <row r="2373" spans="1:8" x14ac:dyDescent="0.25">
      <c r="A2373">
        <v>4734</v>
      </c>
      <c r="B2373">
        <v>-1</v>
      </c>
      <c r="C2373">
        <v>-1</v>
      </c>
      <c r="D2373">
        <v>0</v>
      </c>
      <c r="E2373">
        <v>0</v>
      </c>
      <c r="F2373">
        <v>0</v>
      </c>
      <c r="G2373">
        <v>0</v>
      </c>
      <c r="H2373" s="2">
        <f>H2372+$H$2*(Filter_Test[[#This Row],[debug'[0']]]-H2372)</f>
        <v>3.8296082323089384E-2</v>
      </c>
    </row>
    <row r="2374" spans="1:8" x14ac:dyDescent="0.25">
      <c r="A2374">
        <v>4736</v>
      </c>
      <c r="B2374">
        <v>0</v>
      </c>
      <c r="C2374">
        <v>-1</v>
      </c>
      <c r="D2374">
        <v>0</v>
      </c>
      <c r="E2374">
        <v>0</v>
      </c>
      <c r="F2374">
        <v>0</v>
      </c>
      <c r="G2374">
        <v>0</v>
      </c>
      <c r="H2374" s="2">
        <f>H2373+$H$2*(Filter_Test[[#This Row],[debug'[0']]]-H2373)</f>
        <v>3.4686761596464756E-2</v>
      </c>
    </row>
    <row r="2375" spans="1:8" x14ac:dyDescent="0.25">
      <c r="A2375">
        <v>4738</v>
      </c>
      <c r="B2375">
        <v>0</v>
      </c>
      <c r="C2375">
        <v>-1</v>
      </c>
      <c r="D2375">
        <v>0</v>
      </c>
      <c r="E2375">
        <v>0</v>
      </c>
      <c r="F2375">
        <v>0</v>
      </c>
      <c r="G2375">
        <v>0</v>
      </c>
      <c r="H2375" s="2">
        <f>H2374+$H$2*(Filter_Test[[#This Row],[debug'[0']]]-H2374)</f>
        <v>3.1417611334216528E-2</v>
      </c>
    </row>
    <row r="2376" spans="1:8" x14ac:dyDescent="0.25">
      <c r="A2376">
        <v>4740</v>
      </c>
      <c r="B2376">
        <v>-1</v>
      </c>
      <c r="C2376">
        <v>-1</v>
      </c>
      <c r="D2376">
        <v>0</v>
      </c>
      <c r="E2376">
        <v>0</v>
      </c>
      <c r="F2376">
        <v>0</v>
      </c>
      <c r="G2376">
        <v>0</v>
      </c>
      <c r="H2376" s="2">
        <f>H2375+$H$2*(Filter_Test[[#This Row],[debug'[0']]]-H2375)</f>
        <v>-6.5791208382304692E-2</v>
      </c>
    </row>
    <row r="2377" spans="1:8" x14ac:dyDescent="0.25">
      <c r="A2377">
        <v>4742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 s="2">
        <f>H2376+$H$2*(Filter_Test[[#This Row],[debug'[0']]]-H2376)</f>
        <v>-5.9590533074565383E-2</v>
      </c>
    </row>
    <row r="2378" spans="1:8" x14ac:dyDescent="0.25">
      <c r="A2378">
        <v>4744</v>
      </c>
      <c r="B2378">
        <v>-1</v>
      </c>
      <c r="C2378">
        <v>0</v>
      </c>
      <c r="D2378">
        <v>0</v>
      </c>
      <c r="E2378">
        <v>0</v>
      </c>
      <c r="F2378">
        <v>0</v>
      </c>
      <c r="G2378">
        <v>0</v>
      </c>
      <c r="H2378" s="2">
        <f>H2377+$H$2*(Filter_Test[[#This Row],[debug'[0']]]-H2377)</f>
        <v>-0.14822203725434255</v>
      </c>
    </row>
    <row r="2379" spans="1:8" x14ac:dyDescent="0.25">
      <c r="A2379">
        <v>4746</v>
      </c>
      <c r="B2379">
        <v>0</v>
      </c>
      <c r="C2379">
        <v>0</v>
      </c>
      <c r="D2379">
        <v>0</v>
      </c>
      <c r="E2379">
        <v>0</v>
      </c>
      <c r="F2379">
        <v>0</v>
      </c>
      <c r="G2379">
        <v>0</v>
      </c>
      <c r="H2379" s="2">
        <f>H2378+$H$2*(Filter_Test[[#This Row],[debug'[0']]]-H2378)</f>
        <v>-0.1342524393541919</v>
      </c>
    </row>
    <row r="2380" spans="1:8" x14ac:dyDescent="0.25">
      <c r="A2380">
        <v>4748</v>
      </c>
      <c r="B2380">
        <v>0</v>
      </c>
      <c r="C2380">
        <v>0</v>
      </c>
      <c r="D2380">
        <v>0</v>
      </c>
      <c r="E2380">
        <v>0</v>
      </c>
      <c r="F2380">
        <v>0</v>
      </c>
      <c r="G2380">
        <v>0</v>
      </c>
      <c r="H2380" s="2">
        <f>H2379+$H$2*(Filter_Test[[#This Row],[debug'[0']]]-H2379)</f>
        <v>-0.12159944503814274</v>
      </c>
    </row>
    <row r="2381" spans="1:8" x14ac:dyDescent="0.25">
      <c r="A2381">
        <v>4750</v>
      </c>
      <c r="B2381">
        <v>0</v>
      </c>
      <c r="C2381">
        <v>1</v>
      </c>
      <c r="D2381">
        <v>0</v>
      </c>
      <c r="E2381">
        <v>0</v>
      </c>
      <c r="F2381">
        <v>0</v>
      </c>
      <c r="G2381">
        <v>0</v>
      </c>
      <c r="H2381" s="2">
        <f>H2380+$H$2*(Filter_Test[[#This Row],[debug'[0']]]-H2380)</f>
        <v>-0.11013896734176999</v>
      </c>
    </row>
    <row r="2382" spans="1:8" x14ac:dyDescent="0.25">
      <c r="A2382">
        <v>4752</v>
      </c>
      <c r="B2382">
        <v>0</v>
      </c>
      <c r="C2382">
        <v>0</v>
      </c>
      <c r="D2382">
        <v>0</v>
      </c>
      <c r="E2382">
        <v>0</v>
      </c>
      <c r="F2382">
        <v>0</v>
      </c>
      <c r="G2382">
        <v>0</v>
      </c>
      <c r="H2382" s="2">
        <f>H2381+$H$2*(Filter_Test[[#This Row],[debug'[0']]]-H2381)</f>
        <v>-9.9758614221523864E-2</v>
      </c>
    </row>
    <row r="2383" spans="1:8" x14ac:dyDescent="0.25">
      <c r="A2383">
        <v>4754</v>
      </c>
      <c r="B2383">
        <v>0</v>
      </c>
      <c r="C2383">
        <v>0</v>
      </c>
      <c r="D2383">
        <v>0</v>
      </c>
      <c r="E2383">
        <v>0</v>
      </c>
      <c r="F2383">
        <v>-1</v>
      </c>
      <c r="G2383">
        <v>0</v>
      </c>
      <c r="H2383" s="2">
        <f>H2382+$H$2*(Filter_Test[[#This Row],[debug'[0']]]-H2382)</f>
        <v>-9.0356586334404743E-2</v>
      </c>
    </row>
    <row r="2384" spans="1:8" x14ac:dyDescent="0.25">
      <c r="A2384">
        <v>4756</v>
      </c>
      <c r="B2384">
        <v>0</v>
      </c>
      <c r="C2384">
        <v>0</v>
      </c>
      <c r="D2384">
        <v>0</v>
      </c>
      <c r="E2384">
        <v>0</v>
      </c>
      <c r="F2384">
        <v>-1</v>
      </c>
      <c r="G2384">
        <v>0</v>
      </c>
      <c r="H2384" s="2">
        <f>H2383+$H$2*(Filter_Test[[#This Row],[debug'[0']]]-H2383)</f>
        <v>-8.1840678699456215E-2</v>
      </c>
    </row>
    <row r="2385" spans="1:8" x14ac:dyDescent="0.25">
      <c r="A2385">
        <v>4758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 s="2">
        <f>H2384+$H$2*(Filter_Test[[#This Row],[debug'[0']]]-H2384)</f>
        <v>-7.4127376450445787E-2</v>
      </c>
    </row>
    <row r="2386" spans="1:8" x14ac:dyDescent="0.25">
      <c r="A2386">
        <v>4760</v>
      </c>
      <c r="B2386">
        <v>0</v>
      </c>
      <c r="C2386">
        <v>0</v>
      </c>
      <c r="D2386">
        <v>0</v>
      </c>
      <c r="E2386">
        <v>0</v>
      </c>
      <c r="F2386">
        <v>0</v>
      </c>
      <c r="G2386">
        <v>0</v>
      </c>
      <c r="H2386" s="2">
        <f>H2385+$H$2*(Filter_Test[[#This Row],[debug'[0']]]-H2385)</f>
        <v>-6.7141035811847619E-2</v>
      </c>
    </row>
    <row r="2387" spans="1:8" x14ac:dyDescent="0.25">
      <c r="A2387">
        <v>4762</v>
      </c>
      <c r="B2387">
        <v>0</v>
      </c>
      <c r="C2387">
        <v>-1</v>
      </c>
      <c r="D2387">
        <v>0</v>
      </c>
      <c r="E2387">
        <v>0</v>
      </c>
      <c r="F2387">
        <v>0</v>
      </c>
      <c r="G2387">
        <v>0</v>
      </c>
      <c r="H2387" s="2">
        <f>H2386+$H$2*(Filter_Test[[#This Row],[debug'[0']]]-H2386)</f>
        <v>-6.0813142266020331E-2</v>
      </c>
    </row>
    <row r="2388" spans="1:8" x14ac:dyDescent="0.25">
      <c r="A2388">
        <v>4764</v>
      </c>
      <c r="B2388">
        <v>0</v>
      </c>
      <c r="C2388">
        <v>-1</v>
      </c>
      <c r="D2388">
        <v>0</v>
      </c>
      <c r="E2388">
        <v>0</v>
      </c>
      <c r="F2388">
        <v>0</v>
      </c>
      <c r="G2388">
        <v>0</v>
      </c>
      <c r="H2388" s="2">
        <f>H2387+$H$2*(Filter_Test[[#This Row],[debug'[0']]]-H2387)</f>
        <v>-5.508163863648112E-2</v>
      </c>
    </row>
    <row r="2389" spans="1:8" x14ac:dyDescent="0.25">
      <c r="A2389">
        <v>4766</v>
      </c>
      <c r="B2389">
        <v>0</v>
      </c>
      <c r="C2389">
        <v>-1</v>
      </c>
      <c r="D2389">
        <v>0</v>
      </c>
      <c r="E2389">
        <v>0</v>
      </c>
      <c r="F2389">
        <v>0</v>
      </c>
      <c r="G2389">
        <v>0</v>
      </c>
      <c r="H2389" s="2">
        <f>H2388+$H$2*(Filter_Test[[#This Row],[debug'[0']]]-H2388)</f>
        <v>-4.9890316497839413E-2</v>
      </c>
    </row>
    <row r="2390" spans="1:8" x14ac:dyDescent="0.25">
      <c r="A2390">
        <v>4768</v>
      </c>
      <c r="B2390">
        <v>-1</v>
      </c>
      <c r="C2390">
        <v>-1</v>
      </c>
      <c r="D2390">
        <v>0</v>
      </c>
      <c r="E2390">
        <v>0</v>
      </c>
      <c r="F2390">
        <v>0</v>
      </c>
      <c r="G2390">
        <v>0</v>
      </c>
      <c r="H2390" s="2">
        <f>H2389+$H$2*(Filter_Test[[#This Row],[debug'[0']]]-H2389)</f>
        <v>-0.13943604455168673</v>
      </c>
    </row>
    <row r="2391" spans="1:8" x14ac:dyDescent="0.25">
      <c r="A2391">
        <v>4770</v>
      </c>
      <c r="B2391">
        <v>0</v>
      </c>
      <c r="C2391">
        <v>0</v>
      </c>
      <c r="D2391">
        <v>0</v>
      </c>
      <c r="E2391">
        <v>0</v>
      </c>
      <c r="F2391">
        <v>0</v>
      </c>
      <c r="G2391">
        <v>0</v>
      </c>
      <c r="H2391" s="2">
        <f>H2390+$H$2*(Filter_Test[[#This Row],[debug'[0']]]-H2390)</f>
        <v>-0.12629450695541078</v>
      </c>
    </row>
    <row r="2392" spans="1:8" x14ac:dyDescent="0.25">
      <c r="A2392">
        <v>4772</v>
      </c>
      <c r="B2392">
        <v>-1</v>
      </c>
      <c r="C2392">
        <v>0</v>
      </c>
      <c r="D2392">
        <v>0</v>
      </c>
      <c r="E2392">
        <v>0</v>
      </c>
      <c r="F2392">
        <v>0</v>
      </c>
      <c r="G2392">
        <v>0</v>
      </c>
      <c r="H2392" s="2">
        <f>H2391+$H$2*(Filter_Test[[#This Row],[debug'[0']]]-H2391)</f>
        <v>-0.20863930970590866</v>
      </c>
    </row>
    <row r="2393" spans="1:8" x14ac:dyDescent="0.25">
      <c r="A2393">
        <v>4774</v>
      </c>
      <c r="B2393">
        <v>-1</v>
      </c>
      <c r="C2393">
        <v>0</v>
      </c>
      <c r="D2393">
        <v>0</v>
      </c>
      <c r="E2393">
        <v>0</v>
      </c>
      <c r="F2393">
        <v>0</v>
      </c>
      <c r="G2393">
        <v>0</v>
      </c>
      <c r="H2393" s="2">
        <f>H2392+$H$2*(Filter_Test[[#This Row],[debug'[0']]]-H2392)</f>
        <v>-0.28322329763493859</v>
      </c>
    </row>
    <row r="2394" spans="1:8" x14ac:dyDescent="0.25">
      <c r="A2394">
        <v>4776</v>
      </c>
      <c r="B2394">
        <v>-1</v>
      </c>
      <c r="C2394">
        <v>0</v>
      </c>
      <c r="D2394">
        <v>0</v>
      </c>
      <c r="E2394">
        <v>0</v>
      </c>
      <c r="F2394">
        <v>0</v>
      </c>
      <c r="G2394">
        <v>0</v>
      </c>
      <c r="H2394" s="2">
        <f>H2393+$H$2*(Filter_Test[[#This Row],[debug'[0']]]-H2393)</f>
        <v>-0.35077791030737043</v>
      </c>
    </row>
    <row r="2395" spans="1:8" x14ac:dyDescent="0.25">
      <c r="A2395">
        <v>4778</v>
      </c>
      <c r="B2395">
        <v>-1</v>
      </c>
      <c r="C2395">
        <v>0</v>
      </c>
      <c r="D2395">
        <v>0</v>
      </c>
      <c r="E2395">
        <v>0</v>
      </c>
      <c r="F2395">
        <v>0</v>
      </c>
      <c r="G2395">
        <v>0</v>
      </c>
      <c r="H2395" s="2">
        <f>H2394+$H$2*(Filter_Test[[#This Row],[debug'[0']]]-H2394)</f>
        <v>-0.41196565073316777</v>
      </c>
    </row>
    <row r="2396" spans="1:8" x14ac:dyDescent="0.25">
      <c r="A2396">
        <v>4780</v>
      </c>
      <c r="B2396">
        <v>0</v>
      </c>
      <c r="C2396">
        <v>0</v>
      </c>
      <c r="D2396">
        <v>0</v>
      </c>
      <c r="E2396">
        <v>0</v>
      </c>
      <c r="F2396">
        <v>0</v>
      </c>
      <c r="G2396">
        <v>0</v>
      </c>
      <c r="H2396" s="2">
        <f>H2395+$H$2*(Filter_Test[[#This Row],[debug'[0']]]-H2395)</f>
        <v>-0.37313880287692802</v>
      </c>
    </row>
    <row r="2397" spans="1:8" x14ac:dyDescent="0.25">
      <c r="A2397">
        <v>4782</v>
      </c>
      <c r="B2397">
        <v>1</v>
      </c>
      <c r="C2397">
        <v>1</v>
      </c>
      <c r="D2397">
        <v>0</v>
      </c>
      <c r="E2397">
        <v>0</v>
      </c>
      <c r="F2397">
        <v>0</v>
      </c>
      <c r="G2397">
        <v>0</v>
      </c>
      <c r="H2397" s="2">
        <f>H2396+$H$2*(Filter_Test[[#This Row],[debug'[0']]]-H2396)</f>
        <v>-0.24372351961261082</v>
      </c>
    </row>
    <row r="2398" spans="1:8" x14ac:dyDescent="0.25">
      <c r="A2398">
        <v>4784</v>
      </c>
      <c r="B2398">
        <v>-1</v>
      </c>
      <c r="C2398">
        <v>1</v>
      </c>
      <c r="D2398">
        <v>1</v>
      </c>
      <c r="E2398">
        <v>0</v>
      </c>
      <c r="F2398">
        <v>0</v>
      </c>
      <c r="G2398">
        <v>0</v>
      </c>
      <c r="H2398" s="2">
        <f>H2397+$H$2*(Filter_Test[[#This Row],[debug'[0']]]-H2397)</f>
        <v>-0.31500089865864384</v>
      </c>
    </row>
    <row r="2399" spans="1:8" x14ac:dyDescent="0.25">
      <c r="A2399">
        <v>4786</v>
      </c>
      <c r="B2399">
        <v>0</v>
      </c>
      <c r="C2399">
        <v>0</v>
      </c>
      <c r="D2399">
        <v>0</v>
      </c>
      <c r="E2399">
        <v>0</v>
      </c>
      <c r="F2399">
        <v>0</v>
      </c>
      <c r="G2399">
        <v>0</v>
      </c>
      <c r="H2399" s="2">
        <f>H2398+$H$2*(Filter_Test[[#This Row],[debug'[0']]]-H2398)</f>
        <v>-0.28531276338563849</v>
      </c>
    </row>
    <row r="2400" spans="1:8" x14ac:dyDescent="0.25">
      <c r="A2400">
        <v>4788</v>
      </c>
      <c r="B2400">
        <v>0</v>
      </c>
      <c r="C2400">
        <v>1</v>
      </c>
      <c r="D2400">
        <v>0</v>
      </c>
      <c r="E2400">
        <v>0</v>
      </c>
      <c r="F2400">
        <v>0</v>
      </c>
      <c r="G2400">
        <v>0</v>
      </c>
      <c r="H2400" s="2">
        <f>H2399+$H$2*(Filter_Test[[#This Row],[debug'[0']]]-H2399)</f>
        <v>-0.25842266894280674</v>
      </c>
    </row>
    <row r="2401" spans="1:8" x14ac:dyDescent="0.25">
      <c r="A2401">
        <v>4790</v>
      </c>
      <c r="B2401">
        <v>0</v>
      </c>
      <c r="C2401">
        <v>0</v>
      </c>
      <c r="D2401">
        <v>1</v>
      </c>
      <c r="E2401">
        <v>0</v>
      </c>
      <c r="F2401">
        <v>0</v>
      </c>
      <c r="G2401">
        <v>0</v>
      </c>
      <c r="H2401" s="2">
        <f>H2400+$H$2*(Filter_Test[[#This Row],[debug'[0']]]-H2400)</f>
        <v>-0.23406690619465309</v>
      </c>
    </row>
    <row r="2402" spans="1:8" x14ac:dyDescent="0.25">
      <c r="A2402">
        <v>4792</v>
      </c>
      <c r="B2402">
        <v>1</v>
      </c>
      <c r="C2402">
        <v>0</v>
      </c>
      <c r="D2402">
        <v>1</v>
      </c>
      <c r="E2402">
        <v>0</v>
      </c>
      <c r="F2402">
        <v>0</v>
      </c>
      <c r="G2402">
        <v>0</v>
      </c>
      <c r="H2402" s="2">
        <f>H2401+$H$2*(Filter_Test[[#This Row],[debug'[0']]]-H2401)</f>
        <v>-0.11775884039847091</v>
      </c>
    </row>
    <row r="2403" spans="1:8" x14ac:dyDescent="0.25">
      <c r="A2403">
        <v>4794</v>
      </c>
      <c r="B2403">
        <v>1</v>
      </c>
      <c r="C2403">
        <v>0</v>
      </c>
      <c r="D2403">
        <v>0</v>
      </c>
      <c r="E2403">
        <v>0</v>
      </c>
      <c r="F2403">
        <v>0</v>
      </c>
      <c r="G2403">
        <v>0</v>
      </c>
      <c r="H2403" s="2">
        <f>H2402+$H$2*(Filter_Test[[#This Row],[debug'[0']]]-H2402)</f>
        <v>-1.2412551554044457E-2</v>
      </c>
    </row>
    <row r="2404" spans="1:8" x14ac:dyDescent="0.25">
      <c r="A2404">
        <v>4796</v>
      </c>
      <c r="B2404">
        <v>0</v>
      </c>
      <c r="C2404">
        <v>0</v>
      </c>
      <c r="D2404">
        <v>0</v>
      </c>
      <c r="E2404">
        <v>0</v>
      </c>
      <c r="F2404">
        <v>0</v>
      </c>
      <c r="G2404">
        <v>0</v>
      </c>
      <c r="H2404" s="2">
        <f>H2403+$H$2*(Filter_Test[[#This Row],[debug'[0']]]-H2403)</f>
        <v>-1.1242696130809738E-2</v>
      </c>
    </row>
    <row r="2405" spans="1:8" x14ac:dyDescent="0.25">
      <c r="A2405">
        <v>4798</v>
      </c>
      <c r="B2405">
        <v>0</v>
      </c>
      <c r="C2405">
        <v>1</v>
      </c>
      <c r="D2405">
        <v>0</v>
      </c>
      <c r="E2405">
        <v>0</v>
      </c>
      <c r="F2405">
        <v>0</v>
      </c>
      <c r="G2405">
        <v>0</v>
      </c>
      <c r="H2405" s="2">
        <f>H2404+$H$2*(Filter_Test[[#This Row],[debug'[0']]]-H2404)</f>
        <v>-1.018309698367691E-2</v>
      </c>
    </row>
    <row r="2406" spans="1:8" x14ac:dyDescent="0.25">
      <c r="A2406">
        <v>4800</v>
      </c>
      <c r="B2406">
        <v>-1</v>
      </c>
      <c r="C2406">
        <v>1</v>
      </c>
      <c r="D2406">
        <v>0</v>
      </c>
      <c r="E2406">
        <v>0</v>
      </c>
      <c r="F2406">
        <v>0</v>
      </c>
      <c r="G2406">
        <v>0</v>
      </c>
      <c r="H2406" s="2">
        <f>H2405+$H$2*(Filter_Test[[#This Row],[debug'[0']]]-H2405)</f>
        <v>-0.10347114231112935</v>
      </c>
    </row>
    <row r="2407" spans="1:8" x14ac:dyDescent="0.25">
      <c r="A2407">
        <v>4802</v>
      </c>
      <c r="B2407">
        <v>-1</v>
      </c>
      <c r="C2407">
        <v>1</v>
      </c>
      <c r="D2407">
        <v>0</v>
      </c>
      <c r="E2407">
        <v>0</v>
      </c>
      <c r="F2407">
        <v>0</v>
      </c>
      <c r="G2407">
        <v>0</v>
      </c>
      <c r="H2407" s="2">
        <f>H2406+$H$2*(Filter_Test[[#This Row],[debug'[0']]]-H2406)</f>
        <v>-0.18796699650252752</v>
      </c>
    </row>
    <row r="2408" spans="1:8" x14ac:dyDescent="0.25">
      <c r="A2408">
        <v>4804</v>
      </c>
      <c r="B2408">
        <v>-1</v>
      </c>
      <c r="C2408">
        <v>1</v>
      </c>
      <c r="D2408">
        <v>0</v>
      </c>
      <c r="E2408">
        <v>0</v>
      </c>
      <c r="F2408">
        <v>0</v>
      </c>
      <c r="G2408">
        <v>0</v>
      </c>
      <c r="H2408" s="2">
        <f>H2407+$H$2*(Filter_Test[[#This Row],[debug'[0']]]-H2407)</f>
        <v>-0.26449930405033095</v>
      </c>
    </row>
    <row r="2409" spans="1:8" x14ac:dyDescent="0.25">
      <c r="A2409">
        <v>4806</v>
      </c>
      <c r="B2409">
        <v>-1</v>
      </c>
      <c r="C2409">
        <v>0</v>
      </c>
      <c r="D2409">
        <v>-1</v>
      </c>
      <c r="E2409">
        <v>0</v>
      </c>
      <c r="F2409">
        <v>0</v>
      </c>
      <c r="G2409">
        <v>0</v>
      </c>
      <c r="H2409" s="2">
        <f>H2408+$H$2*(Filter_Test[[#This Row],[debug'[0']]]-H2408)</f>
        <v>-0.33381861154350079</v>
      </c>
    </row>
    <row r="2410" spans="1:8" x14ac:dyDescent="0.25">
      <c r="A2410">
        <v>4808</v>
      </c>
      <c r="B2410">
        <v>-1</v>
      </c>
      <c r="C2410">
        <v>0</v>
      </c>
      <c r="D2410">
        <v>-1</v>
      </c>
      <c r="E2410">
        <v>0</v>
      </c>
      <c r="F2410">
        <v>0</v>
      </c>
      <c r="G2410">
        <v>0</v>
      </c>
      <c r="H2410" s="2">
        <f>H2409+$H$2*(Filter_Test[[#This Row],[debug'[0']]]-H2409)</f>
        <v>-0.39660472822149639</v>
      </c>
    </row>
    <row r="2411" spans="1:8" x14ac:dyDescent="0.25">
      <c r="A2411">
        <v>4810</v>
      </c>
      <c r="B2411">
        <v>-1</v>
      </c>
      <c r="C2411">
        <v>0</v>
      </c>
      <c r="D2411">
        <v>0</v>
      </c>
      <c r="E2411">
        <v>0</v>
      </c>
      <c r="F2411">
        <v>0</v>
      </c>
      <c r="G2411">
        <v>0</v>
      </c>
      <c r="H2411" s="2">
        <f>H2410+$H$2*(Filter_Test[[#This Row],[debug'[0']]]-H2410)</f>
        <v>-0.45347339281240129</v>
      </c>
    </row>
    <row r="2412" spans="1:8" x14ac:dyDescent="0.25">
      <c r="A2412">
        <v>4812</v>
      </c>
      <c r="B2412">
        <v>0</v>
      </c>
      <c r="C2412">
        <v>0</v>
      </c>
      <c r="D2412">
        <v>0</v>
      </c>
      <c r="E2412">
        <v>0</v>
      </c>
      <c r="F2412">
        <v>0</v>
      </c>
      <c r="G2412">
        <v>0</v>
      </c>
      <c r="H2412" s="2">
        <f>H2411+$H$2*(Filter_Test[[#This Row],[debug'[0']]]-H2411)</f>
        <v>-0.41073453242866492</v>
      </c>
    </row>
    <row r="2413" spans="1:8" x14ac:dyDescent="0.25">
      <c r="A2413">
        <v>4814</v>
      </c>
      <c r="B2413">
        <v>-2</v>
      </c>
      <c r="C2413">
        <v>1</v>
      </c>
      <c r="D2413">
        <v>0</v>
      </c>
      <c r="E2413">
        <v>0</v>
      </c>
      <c r="F2413">
        <v>0</v>
      </c>
      <c r="G2413">
        <v>0</v>
      </c>
      <c r="H2413" s="2">
        <f>H2412+$H$2*(Filter_Test[[#This Row],[debug'[0']]]-H2412)</f>
        <v>-0.56051927395444656</v>
      </c>
    </row>
    <row r="2414" spans="1:8" x14ac:dyDescent="0.25">
      <c r="A2414">
        <v>4816</v>
      </c>
      <c r="B2414">
        <v>-1</v>
      </c>
      <c r="C2414">
        <v>1</v>
      </c>
      <c r="D2414">
        <v>0</v>
      </c>
      <c r="E2414">
        <v>0</v>
      </c>
      <c r="F2414">
        <v>0</v>
      </c>
      <c r="G2414">
        <v>0</v>
      </c>
      <c r="H2414" s="2">
        <f>H2413+$H$2*(Filter_Test[[#This Row],[debug'[0']]]-H2413)</f>
        <v>-0.60193935656461717</v>
      </c>
    </row>
    <row r="2415" spans="1:8" x14ac:dyDescent="0.25">
      <c r="A2415">
        <v>4818</v>
      </c>
      <c r="B2415">
        <v>-1</v>
      </c>
      <c r="C2415">
        <v>0</v>
      </c>
      <c r="D2415">
        <v>0</v>
      </c>
      <c r="E2415">
        <v>0</v>
      </c>
      <c r="F2415">
        <v>0</v>
      </c>
      <c r="G2415">
        <v>0</v>
      </c>
      <c r="H2415" s="2">
        <f>H2414+$H$2*(Filter_Test[[#This Row],[debug'[0']]]-H2414)</f>
        <v>-0.63945568835761191</v>
      </c>
    </row>
    <row r="2416" spans="1:8" x14ac:dyDescent="0.25">
      <c r="A2416">
        <v>4820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  <c r="H2416" s="2">
        <f>H2415+$H$2*(Filter_Test[[#This Row],[debug'[0']]]-H2415)</f>
        <v>-0.57918840957239759</v>
      </c>
    </row>
    <row r="2417" spans="1:8" x14ac:dyDescent="0.25">
      <c r="A2417">
        <v>4822</v>
      </c>
      <c r="B2417">
        <v>1</v>
      </c>
      <c r="C2417">
        <v>0</v>
      </c>
      <c r="D2417">
        <v>0</v>
      </c>
      <c r="E2417">
        <v>0</v>
      </c>
      <c r="F2417">
        <v>0</v>
      </c>
      <c r="G2417">
        <v>0</v>
      </c>
      <c r="H2417" s="2">
        <f>H2416+$H$2*(Filter_Test[[#This Row],[debug'[0']]]-H2416)</f>
        <v>-0.4303534083879938</v>
      </c>
    </row>
    <row r="2418" spans="1:8" x14ac:dyDescent="0.25">
      <c r="A2418">
        <v>4824</v>
      </c>
      <c r="B2418">
        <v>0</v>
      </c>
      <c r="C2418">
        <v>0</v>
      </c>
      <c r="D2418">
        <v>0</v>
      </c>
      <c r="E2418">
        <v>0</v>
      </c>
      <c r="F2418">
        <v>0</v>
      </c>
      <c r="G2418">
        <v>0</v>
      </c>
      <c r="H2418" s="2">
        <f>H2417+$H$2*(Filter_Test[[#This Row],[debug'[0']]]-H2417)</f>
        <v>-0.38979355520082232</v>
      </c>
    </row>
    <row r="2419" spans="1:8" x14ac:dyDescent="0.25">
      <c r="A2419">
        <v>4826</v>
      </c>
      <c r="B2419">
        <v>0</v>
      </c>
      <c r="C2419">
        <v>0</v>
      </c>
      <c r="D2419">
        <v>0</v>
      </c>
      <c r="E2419">
        <v>0</v>
      </c>
      <c r="F2419">
        <v>0</v>
      </c>
      <c r="G2419">
        <v>0</v>
      </c>
      <c r="H2419" s="2">
        <f>H2418+$H$2*(Filter_Test[[#This Row],[debug'[0']]]-H2418)</f>
        <v>-0.35305637811775581</v>
      </c>
    </row>
    <row r="2420" spans="1:8" x14ac:dyDescent="0.25">
      <c r="A2420">
        <v>4828</v>
      </c>
      <c r="B2420">
        <v>0</v>
      </c>
      <c r="C2420">
        <v>1</v>
      </c>
      <c r="D2420">
        <v>0</v>
      </c>
      <c r="E2420">
        <v>0</v>
      </c>
      <c r="F2420">
        <v>0</v>
      </c>
      <c r="G2420">
        <v>0</v>
      </c>
      <c r="H2420" s="2">
        <f>H2419+$H$2*(Filter_Test[[#This Row],[debug'[0']]]-H2419)</f>
        <v>-0.31978159840382298</v>
      </c>
    </row>
    <row r="2421" spans="1:8" x14ac:dyDescent="0.25">
      <c r="A2421">
        <v>4830</v>
      </c>
      <c r="B2421">
        <v>0</v>
      </c>
      <c r="C2421">
        <v>0</v>
      </c>
      <c r="D2421">
        <v>0</v>
      </c>
      <c r="E2421">
        <v>0</v>
      </c>
      <c r="F2421">
        <v>0</v>
      </c>
      <c r="G2421">
        <v>0</v>
      </c>
      <c r="H2421" s="2">
        <f>H2420+$H$2*(Filter_Test[[#This Row],[debug'[0']]]-H2420)</f>
        <v>-0.28964289279486344</v>
      </c>
    </row>
    <row r="2422" spans="1:8" x14ac:dyDescent="0.25">
      <c r="A2422">
        <v>4832</v>
      </c>
      <c r="B2422">
        <v>0</v>
      </c>
      <c r="C2422">
        <v>0</v>
      </c>
      <c r="D2422">
        <v>0</v>
      </c>
      <c r="E2422">
        <v>0</v>
      </c>
      <c r="F2422">
        <v>0</v>
      </c>
      <c r="G2422">
        <v>0</v>
      </c>
      <c r="H2422" s="2">
        <f>H2421+$H$2*(Filter_Test[[#This Row],[debug'[0']]]-H2421)</f>
        <v>-0.26234469326979826</v>
      </c>
    </row>
    <row r="2423" spans="1:8" x14ac:dyDescent="0.25">
      <c r="A2423">
        <v>4834</v>
      </c>
      <c r="B2423">
        <v>1</v>
      </c>
      <c r="C2423">
        <v>1</v>
      </c>
      <c r="D2423">
        <v>0</v>
      </c>
      <c r="E2423">
        <v>0</v>
      </c>
      <c r="F2423">
        <v>0</v>
      </c>
      <c r="G2423">
        <v>0</v>
      </c>
      <c r="H2423" s="2">
        <f>H2422+$H$2*(Filter_Test[[#This Row],[debug'[0']]]-H2422)</f>
        <v>-0.14337150882956451</v>
      </c>
    </row>
    <row r="2424" spans="1:8" x14ac:dyDescent="0.25">
      <c r="A2424">
        <v>4836</v>
      </c>
      <c r="B2424">
        <v>1</v>
      </c>
      <c r="C2424">
        <v>1</v>
      </c>
      <c r="D2424">
        <v>0</v>
      </c>
      <c r="E2424">
        <v>0</v>
      </c>
      <c r="F2424">
        <v>0</v>
      </c>
      <c r="G2424">
        <v>0</v>
      </c>
      <c r="H2424" s="2">
        <f>H2423+$H$2*(Filter_Test[[#This Row],[debug'[0']]]-H2423)</f>
        <v>-3.561128285567941E-2</v>
      </c>
    </row>
    <row r="2425" spans="1:8" x14ac:dyDescent="0.25">
      <c r="A2425">
        <v>4838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 s="2">
        <f>H2424+$H$2*(Filter_Test[[#This Row],[debug'[0']]]-H2424)</f>
        <v>-3.2254998517550093E-2</v>
      </c>
    </row>
    <row r="2426" spans="1:8" x14ac:dyDescent="0.25">
      <c r="A2426">
        <v>4840</v>
      </c>
      <c r="B2426">
        <v>0</v>
      </c>
      <c r="C2426">
        <v>1</v>
      </c>
      <c r="D2426">
        <v>0</v>
      </c>
      <c r="E2426">
        <v>0</v>
      </c>
      <c r="F2426">
        <v>0</v>
      </c>
      <c r="G2426">
        <v>0</v>
      </c>
      <c r="H2426" s="2">
        <f>H2425+$H$2*(Filter_Test[[#This Row],[debug'[0']]]-H2425)</f>
        <v>-2.9215036526021542E-2</v>
      </c>
    </row>
    <row r="2427" spans="1:8" x14ac:dyDescent="0.25">
      <c r="A2427">
        <v>4842</v>
      </c>
      <c r="B2427">
        <v>0</v>
      </c>
      <c r="C2427">
        <v>1</v>
      </c>
      <c r="D2427">
        <v>1</v>
      </c>
      <c r="E2427">
        <v>0</v>
      </c>
      <c r="F2427">
        <v>0</v>
      </c>
      <c r="G2427">
        <v>0</v>
      </c>
      <c r="H2427" s="2">
        <f>H2426+$H$2*(Filter_Test[[#This Row],[debug'[0']]]-H2426)</f>
        <v>-2.646158420228634E-2</v>
      </c>
    </row>
    <row r="2428" spans="1:8" x14ac:dyDescent="0.25">
      <c r="A2428">
        <v>4844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  <c r="H2428" s="2">
        <f>H2427+$H$2*(Filter_Test[[#This Row],[debug'[0']]]-H2427)</f>
        <v>-2.3967638646318824E-2</v>
      </c>
    </row>
    <row r="2429" spans="1:8" x14ac:dyDescent="0.25">
      <c r="A2429">
        <v>4846</v>
      </c>
      <c r="B2429">
        <v>1</v>
      </c>
      <c r="C2429">
        <v>1</v>
      </c>
      <c r="D2429">
        <v>0</v>
      </c>
      <c r="E2429">
        <v>0</v>
      </c>
      <c r="F2429">
        <v>0</v>
      </c>
      <c r="G2429">
        <v>0</v>
      </c>
      <c r="H2429" s="2">
        <f>H2428+$H$2*(Filter_Test[[#This Row],[debug'[0']]]-H2428)</f>
        <v>7.2539037686230073E-2</v>
      </c>
    </row>
    <row r="2430" spans="1:8" x14ac:dyDescent="0.25">
      <c r="A2430">
        <v>4848</v>
      </c>
      <c r="B2430">
        <v>1</v>
      </c>
      <c r="C2430">
        <v>0</v>
      </c>
      <c r="D2430">
        <v>0</v>
      </c>
      <c r="E2430">
        <v>0</v>
      </c>
      <c r="F2430">
        <v>0</v>
      </c>
      <c r="G2430">
        <v>0</v>
      </c>
      <c r="H2430" s="2">
        <f>H2429+$H$2*(Filter_Test[[#This Row],[debug'[0']]]-H2429)</f>
        <v>0.15995017405711787</v>
      </c>
    </row>
    <row r="2431" spans="1:8" x14ac:dyDescent="0.25">
      <c r="A2431">
        <v>4850</v>
      </c>
      <c r="B2431">
        <v>1</v>
      </c>
      <c r="C2431">
        <v>1</v>
      </c>
      <c r="D2431">
        <v>0</v>
      </c>
      <c r="E2431">
        <v>0</v>
      </c>
      <c r="F2431">
        <v>0</v>
      </c>
      <c r="G2431">
        <v>0</v>
      </c>
      <c r="H2431" s="2">
        <f>H2430+$H$2*(Filter_Test[[#This Row],[debug'[0']]]-H2430)</f>
        <v>0.23912300491206415</v>
      </c>
    </row>
    <row r="2432" spans="1:8" x14ac:dyDescent="0.25">
      <c r="A2432">
        <v>4852</v>
      </c>
      <c r="B2432">
        <v>1</v>
      </c>
      <c r="C2432">
        <v>1</v>
      </c>
      <c r="D2432">
        <v>0</v>
      </c>
      <c r="E2432">
        <v>0</v>
      </c>
      <c r="F2432">
        <v>0</v>
      </c>
      <c r="G2432">
        <v>0</v>
      </c>
      <c r="H2432" s="2">
        <f>H2431+$H$2*(Filter_Test[[#This Row],[debug'[0']]]-H2431)</f>
        <v>0.31083397225367626</v>
      </c>
    </row>
    <row r="2433" spans="1:8" x14ac:dyDescent="0.25">
      <c r="A2433">
        <v>4854</v>
      </c>
      <c r="B2433">
        <v>0</v>
      </c>
      <c r="C2433">
        <v>1</v>
      </c>
      <c r="D2433">
        <v>0</v>
      </c>
      <c r="E2433">
        <v>0</v>
      </c>
      <c r="F2433">
        <v>0</v>
      </c>
      <c r="G2433">
        <v>0</v>
      </c>
      <c r="H2433" s="2">
        <f>H2432+$H$2*(Filter_Test[[#This Row],[debug'[0']]]-H2432)</f>
        <v>0.28153856054212778</v>
      </c>
    </row>
    <row r="2434" spans="1:8" x14ac:dyDescent="0.25">
      <c r="A2434">
        <v>4856</v>
      </c>
      <c r="B2434">
        <v>0</v>
      </c>
      <c r="C2434">
        <v>1</v>
      </c>
      <c r="D2434">
        <v>-1</v>
      </c>
      <c r="E2434">
        <v>0</v>
      </c>
      <c r="F2434">
        <v>0</v>
      </c>
      <c r="G2434">
        <v>0</v>
      </c>
      <c r="H2434" s="2">
        <f>H2433+$H$2*(Filter_Test[[#This Row],[debug'[0']]]-H2433)</f>
        <v>0.25500417633708594</v>
      </c>
    </row>
    <row r="2435" spans="1:8" x14ac:dyDescent="0.25">
      <c r="A2435">
        <v>4858</v>
      </c>
      <c r="B2435">
        <v>0</v>
      </c>
      <c r="C2435">
        <v>1</v>
      </c>
      <c r="D2435">
        <v>0</v>
      </c>
      <c r="E2435">
        <v>0</v>
      </c>
      <c r="F2435">
        <v>0</v>
      </c>
      <c r="G2435">
        <v>0</v>
      </c>
      <c r="H2435" s="2">
        <f>H2434+$H$2*(Filter_Test[[#This Row],[debug'[0']]]-H2434)</f>
        <v>0.23097059892662677</v>
      </c>
    </row>
    <row r="2436" spans="1:8" x14ac:dyDescent="0.25">
      <c r="A2436">
        <v>4860</v>
      </c>
      <c r="B2436">
        <v>0</v>
      </c>
      <c r="C2436">
        <v>1</v>
      </c>
      <c r="D2436">
        <v>0</v>
      </c>
      <c r="E2436">
        <v>0</v>
      </c>
      <c r="F2436">
        <v>0</v>
      </c>
      <c r="G2436">
        <v>0</v>
      </c>
      <c r="H2436" s="2">
        <f>H2435+$H$2*(Filter_Test[[#This Row],[debug'[0']]]-H2435)</f>
        <v>0.20920213282313302</v>
      </c>
    </row>
    <row r="2437" spans="1:8" x14ac:dyDescent="0.25">
      <c r="A2437">
        <v>4862</v>
      </c>
      <c r="B2437">
        <v>0</v>
      </c>
      <c r="C2437">
        <v>0</v>
      </c>
      <c r="D2437">
        <v>0</v>
      </c>
      <c r="E2437">
        <v>0</v>
      </c>
      <c r="F2437">
        <v>0</v>
      </c>
      <c r="G2437">
        <v>0</v>
      </c>
      <c r="H2437" s="2">
        <f>H2436+$H$2*(Filter_Test[[#This Row],[debug'[0']]]-H2436)</f>
        <v>0.1894852963153589</v>
      </c>
    </row>
    <row r="2438" spans="1:8" x14ac:dyDescent="0.25">
      <c r="A2438">
        <v>4864</v>
      </c>
      <c r="B2438">
        <v>0</v>
      </c>
      <c r="C2438">
        <v>0</v>
      </c>
      <c r="D2438">
        <v>0</v>
      </c>
      <c r="E2438">
        <v>0</v>
      </c>
      <c r="F2438">
        <v>0</v>
      </c>
      <c r="G2438">
        <v>0</v>
      </c>
      <c r="H2438" s="2">
        <f>H2437+$H$2*(Filter_Test[[#This Row],[debug'[0']]]-H2437)</f>
        <v>0.17162672786933042</v>
      </c>
    </row>
    <row r="2439" spans="1:8" x14ac:dyDescent="0.25">
      <c r="A2439">
        <v>4866</v>
      </c>
      <c r="B2439">
        <v>0</v>
      </c>
      <c r="C2439">
        <v>0</v>
      </c>
      <c r="D2439">
        <v>0</v>
      </c>
      <c r="E2439">
        <v>0</v>
      </c>
      <c r="F2439">
        <v>0</v>
      </c>
      <c r="G2439">
        <v>0</v>
      </c>
      <c r="H2439" s="2">
        <f>H2438+$H$2*(Filter_Test[[#This Row],[debug'[0']]]-H2438)</f>
        <v>0.15545128984631212</v>
      </c>
    </row>
    <row r="2440" spans="1:8" x14ac:dyDescent="0.25">
      <c r="A2440">
        <v>4868</v>
      </c>
      <c r="B2440">
        <v>0</v>
      </c>
      <c r="C2440">
        <v>-1</v>
      </c>
      <c r="D2440">
        <v>0</v>
      </c>
      <c r="E2440">
        <v>0</v>
      </c>
      <c r="F2440">
        <v>0</v>
      </c>
      <c r="G2440">
        <v>0</v>
      </c>
      <c r="H2440" s="2">
        <f>H2439+$H$2*(Filter_Test[[#This Row],[debug'[0']]]-H2439)</f>
        <v>0.14080035094114518</v>
      </c>
    </row>
    <row r="2441" spans="1:8" x14ac:dyDescent="0.25">
      <c r="A2441">
        <v>4870</v>
      </c>
      <c r="B2441">
        <v>-1</v>
      </c>
      <c r="C2441">
        <v>0</v>
      </c>
      <c r="D2441">
        <v>0</v>
      </c>
      <c r="E2441">
        <v>0</v>
      </c>
      <c r="F2441">
        <v>0</v>
      </c>
      <c r="G2441">
        <v>0</v>
      </c>
      <c r="H2441" s="2">
        <f>H2440+$H$2*(Filter_Test[[#This Row],[debug'[0']]]-H2440)</f>
        <v>3.3282450889264417E-2</v>
      </c>
    </row>
    <row r="2442" spans="1:8" x14ac:dyDescent="0.25">
      <c r="A2442">
        <v>4872</v>
      </c>
      <c r="B2442">
        <v>-1</v>
      </c>
      <c r="C2442">
        <v>0</v>
      </c>
      <c r="D2442">
        <v>0</v>
      </c>
      <c r="E2442">
        <v>0</v>
      </c>
      <c r="F2442">
        <v>0</v>
      </c>
      <c r="G2442">
        <v>0</v>
      </c>
      <c r="H2442" s="2">
        <f>H2441+$H$2*(Filter_Test[[#This Row],[debug'[0']]]-H2441)</f>
        <v>-6.4102125814644653E-2</v>
      </c>
    </row>
    <row r="2443" spans="1:8" x14ac:dyDescent="0.25">
      <c r="A2443">
        <v>4874</v>
      </c>
      <c r="B2443">
        <v>-2</v>
      </c>
      <c r="C2443">
        <v>-1</v>
      </c>
      <c r="D2443">
        <v>0</v>
      </c>
      <c r="E2443">
        <v>0</v>
      </c>
      <c r="F2443">
        <v>0</v>
      </c>
      <c r="G2443">
        <v>0</v>
      </c>
      <c r="H2443" s="2">
        <f>H2442+$H$2*(Filter_Test[[#This Row],[debug'[0']]]-H2442)</f>
        <v>-0.24655620200386896</v>
      </c>
    </row>
    <row r="2444" spans="1:8" x14ac:dyDescent="0.25">
      <c r="A2444">
        <v>4876</v>
      </c>
      <c r="B2444">
        <v>-1</v>
      </c>
      <c r="C2444">
        <v>-1</v>
      </c>
      <c r="D2444">
        <v>0</v>
      </c>
      <c r="E2444">
        <v>0</v>
      </c>
      <c r="F2444">
        <v>0</v>
      </c>
      <c r="G2444">
        <v>0</v>
      </c>
      <c r="H2444" s="2">
        <f>H2443+$H$2*(Filter_Test[[#This Row],[debug'[0']]]-H2443)</f>
        <v>-0.31756660702419209</v>
      </c>
    </row>
    <row r="2445" spans="1:8" x14ac:dyDescent="0.25">
      <c r="A2445">
        <v>4878</v>
      </c>
      <c r="B2445">
        <v>-1</v>
      </c>
      <c r="C2445">
        <v>0</v>
      </c>
      <c r="D2445">
        <v>0</v>
      </c>
      <c r="E2445">
        <v>0</v>
      </c>
      <c r="F2445">
        <v>0</v>
      </c>
      <c r="G2445">
        <v>0</v>
      </c>
      <c r="H2445" s="2">
        <f>H2444+$H$2*(Filter_Test[[#This Row],[debug'[0']]]-H2444)</f>
        <v>-0.38188443904230673</v>
      </c>
    </row>
    <row r="2446" spans="1:8" x14ac:dyDescent="0.25">
      <c r="A2446">
        <v>4880</v>
      </c>
      <c r="B2446">
        <v>-1</v>
      </c>
      <c r="C2446">
        <v>0</v>
      </c>
      <c r="D2446">
        <v>0</v>
      </c>
      <c r="E2446">
        <v>0</v>
      </c>
      <c r="F2446">
        <v>0</v>
      </c>
      <c r="G2446">
        <v>0</v>
      </c>
      <c r="H2446" s="2">
        <f>H2445+$H$2*(Filter_Test[[#This Row],[debug'[0']]]-H2445)</f>
        <v>-0.44014045820353342</v>
      </c>
    </row>
    <row r="2447" spans="1:8" x14ac:dyDescent="0.25">
      <c r="A2447">
        <v>4882</v>
      </c>
      <c r="B2447">
        <v>0</v>
      </c>
      <c r="C2447">
        <v>0</v>
      </c>
      <c r="D2447">
        <v>0</v>
      </c>
      <c r="E2447">
        <v>0</v>
      </c>
      <c r="F2447">
        <v>0</v>
      </c>
      <c r="G2447">
        <v>0</v>
      </c>
      <c r="H2447" s="2">
        <f>H2446+$H$2*(Filter_Test[[#This Row],[debug'[0']]]-H2446)</f>
        <v>-0.39865819730233742</v>
      </c>
    </row>
    <row r="2448" spans="1:8" x14ac:dyDescent="0.25">
      <c r="A2448">
        <v>4884</v>
      </c>
      <c r="B2448">
        <v>-1</v>
      </c>
      <c r="C2448">
        <v>0</v>
      </c>
      <c r="D2448">
        <v>0</v>
      </c>
      <c r="E2448">
        <v>0</v>
      </c>
      <c r="F2448">
        <v>0</v>
      </c>
      <c r="G2448">
        <v>0</v>
      </c>
      <c r="H2448" s="2">
        <f>H2447+$H$2*(Filter_Test[[#This Row],[debug'[0']]]-H2447)</f>
        <v>-0.45533332699188001</v>
      </c>
    </row>
    <row r="2449" spans="1:8" x14ac:dyDescent="0.25">
      <c r="A2449">
        <v>4886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  <c r="H2449" s="2">
        <f>H2448+$H$2*(Filter_Test[[#This Row],[debug'[0']]]-H2448)</f>
        <v>-0.41241917194151134</v>
      </c>
    </row>
    <row r="2450" spans="1:8" x14ac:dyDescent="0.25">
      <c r="A2450">
        <v>4888</v>
      </c>
      <c r="B2450">
        <v>-1</v>
      </c>
      <c r="C2450">
        <v>-1</v>
      </c>
      <c r="D2450">
        <v>0</v>
      </c>
      <c r="E2450">
        <v>0</v>
      </c>
      <c r="F2450">
        <v>0</v>
      </c>
      <c r="G2450">
        <v>0</v>
      </c>
      <c r="H2450" s="2">
        <f>H2449+$H$2*(Filter_Test[[#This Row],[debug'[0']]]-H2449)</f>
        <v>-0.467797360326074</v>
      </c>
    </row>
    <row r="2451" spans="1:8" x14ac:dyDescent="0.25">
      <c r="A2451">
        <v>4890</v>
      </c>
      <c r="B2451">
        <v>-1</v>
      </c>
      <c r="C2451">
        <v>-1</v>
      </c>
      <c r="D2451">
        <v>0</v>
      </c>
      <c r="E2451">
        <v>0</v>
      </c>
      <c r="F2451">
        <v>0</v>
      </c>
      <c r="G2451">
        <v>0</v>
      </c>
      <c r="H2451" s="2">
        <f>H2450+$H$2*(Filter_Test[[#This Row],[debug'[0']]]-H2450)</f>
        <v>-0.51795627741669503</v>
      </c>
    </row>
    <row r="2452" spans="1:8" x14ac:dyDescent="0.25">
      <c r="A2452">
        <v>4892</v>
      </c>
      <c r="B2452">
        <v>0</v>
      </c>
      <c r="C2452">
        <v>-1</v>
      </c>
      <c r="D2452">
        <v>0</v>
      </c>
      <c r="E2452">
        <v>0</v>
      </c>
      <c r="F2452">
        <v>0</v>
      </c>
      <c r="G2452">
        <v>0</v>
      </c>
      <c r="H2452" s="2">
        <f>H2451+$H$2*(Filter_Test[[#This Row],[debug'[0']]]-H2451)</f>
        <v>-0.46914004833630485</v>
      </c>
    </row>
    <row r="2453" spans="1:8" x14ac:dyDescent="0.25">
      <c r="A2453">
        <v>4894</v>
      </c>
      <c r="B2453">
        <v>0</v>
      </c>
      <c r="C2453">
        <v>-1</v>
      </c>
      <c r="D2453">
        <v>0</v>
      </c>
      <c r="E2453">
        <v>0</v>
      </c>
      <c r="F2453">
        <v>0</v>
      </c>
      <c r="G2453">
        <v>0</v>
      </c>
      <c r="H2453" s="2">
        <f>H2452+$H$2*(Filter_Test[[#This Row],[debug'[0']]]-H2452)</f>
        <v>-0.424924640455562</v>
      </c>
    </row>
    <row r="2454" spans="1:8" x14ac:dyDescent="0.25">
      <c r="A2454">
        <v>4896</v>
      </c>
      <c r="B2454">
        <v>1</v>
      </c>
      <c r="C2454">
        <v>-1</v>
      </c>
      <c r="D2454">
        <v>0</v>
      </c>
      <c r="E2454">
        <v>0</v>
      </c>
      <c r="F2454">
        <v>0</v>
      </c>
      <c r="G2454">
        <v>0</v>
      </c>
      <c r="H2454" s="2">
        <f>H2453+$H$2*(Filter_Test[[#This Row],[debug'[0']]]-H2453)</f>
        <v>-0.29062865698433388</v>
      </c>
    </row>
    <row r="2455" spans="1:8" x14ac:dyDescent="0.25">
      <c r="A2455">
        <v>4898</v>
      </c>
      <c r="B2455">
        <v>1</v>
      </c>
      <c r="C2455">
        <v>-2</v>
      </c>
      <c r="D2455">
        <v>0</v>
      </c>
      <c r="E2455">
        <v>0</v>
      </c>
      <c r="F2455">
        <v>0</v>
      </c>
      <c r="G2455">
        <v>0</v>
      </c>
      <c r="H2455" s="2">
        <f>H2454+$H$2*(Filter_Test[[#This Row],[debug'[0']]]-H2454)</f>
        <v>-0.16898977176550056</v>
      </c>
    </row>
    <row r="2456" spans="1:8" x14ac:dyDescent="0.25">
      <c r="A2456">
        <v>4900</v>
      </c>
      <c r="B2456">
        <v>0</v>
      </c>
      <c r="C2456">
        <v>-2</v>
      </c>
      <c r="D2456">
        <v>0</v>
      </c>
      <c r="E2456">
        <v>0</v>
      </c>
      <c r="F2456">
        <v>0</v>
      </c>
      <c r="G2456">
        <v>0</v>
      </c>
      <c r="H2456" s="2">
        <f>H2455+$H$2*(Filter_Test[[#This Row],[debug'[0']]]-H2455)</f>
        <v>-0.1530628610001912</v>
      </c>
    </row>
    <row r="2457" spans="1:8" x14ac:dyDescent="0.25">
      <c r="A2457">
        <v>4902</v>
      </c>
      <c r="B2457">
        <v>0</v>
      </c>
      <c r="C2457">
        <v>-1</v>
      </c>
      <c r="D2457">
        <v>0</v>
      </c>
      <c r="E2457">
        <v>0</v>
      </c>
      <c r="F2457">
        <v>0</v>
      </c>
      <c r="G2457">
        <v>0</v>
      </c>
      <c r="H2457" s="2">
        <f>H2456+$H$2*(Filter_Test[[#This Row],[debug'[0']]]-H2456)</f>
        <v>-0.13863702621052212</v>
      </c>
    </row>
    <row r="2458" spans="1:8" x14ac:dyDescent="0.25">
      <c r="A2458">
        <v>4904</v>
      </c>
      <c r="B2458">
        <v>0</v>
      </c>
      <c r="C2458">
        <v>-1</v>
      </c>
      <c r="D2458">
        <v>0</v>
      </c>
      <c r="E2458">
        <v>0</v>
      </c>
      <c r="F2458">
        <v>0</v>
      </c>
      <c r="G2458">
        <v>0</v>
      </c>
      <c r="H2458" s="2">
        <f>H2457+$H$2*(Filter_Test[[#This Row],[debug'[0']]]-H2457)</f>
        <v>-0.12557079431876678</v>
      </c>
    </row>
    <row r="2459" spans="1:8" x14ac:dyDescent="0.25">
      <c r="A2459">
        <v>4906</v>
      </c>
      <c r="B2459">
        <v>-1</v>
      </c>
      <c r="C2459">
        <v>-1</v>
      </c>
      <c r="D2459">
        <v>0</v>
      </c>
      <c r="E2459">
        <v>0</v>
      </c>
      <c r="F2459">
        <v>0</v>
      </c>
      <c r="G2459">
        <v>0</v>
      </c>
      <c r="H2459" s="2">
        <f>H2458+$H$2*(Filter_Test[[#This Row],[debug'[0']]]-H2458)</f>
        <v>-0.20798380537834238</v>
      </c>
    </row>
    <row r="2460" spans="1:8" x14ac:dyDescent="0.25">
      <c r="A2460">
        <v>4908</v>
      </c>
      <c r="B2460">
        <v>0</v>
      </c>
      <c r="C2460">
        <v>-1</v>
      </c>
      <c r="D2460">
        <v>0</v>
      </c>
      <c r="E2460">
        <v>0</v>
      </c>
      <c r="F2460">
        <v>0</v>
      </c>
      <c r="G2460">
        <v>0</v>
      </c>
      <c r="H2460" s="2">
        <f>H2459+$H$2*(Filter_Test[[#This Row],[debug'[0']]]-H2459)</f>
        <v>-0.1883817935270749</v>
      </c>
    </row>
    <row r="2461" spans="1:8" x14ac:dyDescent="0.25">
      <c r="A2461">
        <v>4910</v>
      </c>
      <c r="B2461">
        <v>0</v>
      </c>
      <c r="C2461">
        <v>-1</v>
      </c>
      <c r="D2461">
        <v>0</v>
      </c>
      <c r="E2461">
        <v>0</v>
      </c>
      <c r="F2461">
        <v>-1</v>
      </c>
      <c r="G2461">
        <v>0</v>
      </c>
      <c r="H2461" s="2">
        <f>H2460+$H$2*(Filter_Test[[#This Row],[debug'[0']]]-H2460)</f>
        <v>-0.17062722776863307</v>
      </c>
    </row>
    <row r="2462" spans="1:8" x14ac:dyDescent="0.25">
      <c r="A2462">
        <v>4912</v>
      </c>
      <c r="B2462">
        <v>-1</v>
      </c>
      <c r="C2462">
        <v>0</v>
      </c>
      <c r="D2462">
        <v>0</v>
      </c>
      <c r="E2462">
        <v>0</v>
      </c>
      <c r="F2462">
        <v>-1</v>
      </c>
      <c r="G2462">
        <v>0</v>
      </c>
      <c r="H2462" s="2">
        <f>H2461+$H$2*(Filter_Test[[#This Row],[debug'[0']]]-H2461)</f>
        <v>-0.24879377001851696</v>
      </c>
    </row>
    <row r="2463" spans="1:8" x14ac:dyDescent="0.25">
      <c r="A2463">
        <v>4914</v>
      </c>
      <c r="B2463">
        <v>0</v>
      </c>
      <c r="C2463">
        <v>0</v>
      </c>
      <c r="D2463">
        <v>0</v>
      </c>
      <c r="E2463">
        <v>0</v>
      </c>
      <c r="F2463">
        <v>-1</v>
      </c>
      <c r="G2463">
        <v>0</v>
      </c>
      <c r="H2463" s="2">
        <f>H2462+$H$2*(Filter_Test[[#This Row],[debug'[0']]]-H2462)</f>
        <v>-0.22534550961404454</v>
      </c>
    </row>
    <row r="2464" spans="1:8" x14ac:dyDescent="0.25">
      <c r="A2464">
        <v>4916</v>
      </c>
      <c r="B2464">
        <v>0</v>
      </c>
      <c r="C2464">
        <v>0</v>
      </c>
      <c r="D2464">
        <v>0</v>
      </c>
      <c r="E2464">
        <v>0</v>
      </c>
      <c r="F2464">
        <v>-1</v>
      </c>
      <c r="G2464">
        <v>0</v>
      </c>
      <c r="H2464" s="2">
        <f>H2463+$H$2*(Filter_Test[[#This Row],[debug'[0']]]-H2463)</f>
        <v>-0.20410719568835661</v>
      </c>
    </row>
    <row r="2465" spans="1:8" x14ac:dyDescent="0.25">
      <c r="A2465">
        <v>4918</v>
      </c>
      <c r="B2465">
        <v>0</v>
      </c>
      <c r="C2465">
        <v>-1</v>
      </c>
      <c r="D2465">
        <v>0</v>
      </c>
      <c r="E2465">
        <v>0</v>
      </c>
      <c r="F2465">
        <v>-1</v>
      </c>
      <c r="G2465">
        <v>0</v>
      </c>
      <c r="H2465" s="2">
        <f>H2464+$H$2*(Filter_Test[[#This Row],[debug'[0']]]-H2464)</f>
        <v>-0.18487054569277594</v>
      </c>
    </row>
    <row r="2466" spans="1:8" x14ac:dyDescent="0.25">
      <c r="A2466">
        <v>4920</v>
      </c>
      <c r="B2466">
        <v>-1</v>
      </c>
      <c r="C2466">
        <v>0</v>
      </c>
      <c r="D2466">
        <v>0</v>
      </c>
      <c r="E2466">
        <v>0</v>
      </c>
      <c r="F2466">
        <v>-1</v>
      </c>
      <c r="G2466">
        <v>0</v>
      </c>
      <c r="H2466" s="2">
        <f>H2465+$H$2*(Filter_Test[[#This Row],[debug'[0']]]-H2465)</f>
        <v>-0.26169468685406289</v>
      </c>
    </row>
    <row r="2467" spans="1:8" x14ac:dyDescent="0.25">
      <c r="A2467">
        <v>4922</v>
      </c>
      <c r="B2467">
        <v>-1</v>
      </c>
      <c r="C2467">
        <v>0</v>
      </c>
      <c r="D2467">
        <v>1</v>
      </c>
      <c r="E2467">
        <v>0</v>
      </c>
      <c r="F2467">
        <v>-1</v>
      </c>
      <c r="G2467">
        <v>0</v>
      </c>
      <c r="H2467" s="2">
        <f>H2466+$H$2*(Filter_Test[[#This Row],[debug'[0']]]-H2466)</f>
        <v>-0.33127832329063051</v>
      </c>
    </row>
    <row r="2468" spans="1:8" x14ac:dyDescent="0.25">
      <c r="A2468">
        <v>4924</v>
      </c>
      <c r="B2468">
        <v>-1</v>
      </c>
      <c r="C2468">
        <v>0</v>
      </c>
      <c r="D2468">
        <v>1</v>
      </c>
      <c r="E2468">
        <v>0</v>
      </c>
      <c r="F2468">
        <v>-1</v>
      </c>
      <c r="G2468">
        <v>0</v>
      </c>
      <c r="H2468" s="2">
        <f>H2467+$H$2*(Filter_Test[[#This Row],[debug'[0']]]-H2467)</f>
        <v>-0.39430385649602262</v>
      </c>
    </row>
    <row r="2469" spans="1:8" x14ac:dyDescent="0.25">
      <c r="A2469">
        <v>4926</v>
      </c>
      <c r="B2469">
        <v>-1</v>
      </c>
      <c r="C2469">
        <v>0</v>
      </c>
      <c r="D2469">
        <v>1</v>
      </c>
      <c r="E2469">
        <v>0</v>
      </c>
      <c r="F2469">
        <v>-1</v>
      </c>
      <c r="G2469">
        <v>0</v>
      </c>
      <c r="H2469" s="2">
        <f>H2468+$H$2*(Filter_Test[[#This Row],[debug'[0']]]-H2468)</f>
        <v>-0.45138937313821553</v>
      </c>
    </row>
    <row r="2470" spans="1:8" x14ac:dyDescent="0.25">
      <c r="A2470">
        <v>4928</v>
      </c>
      <c r="B2470">
        <v>0</v>
      </c>
      <c r="C2470">
        <v>0</v>
      </c>
      <c r="D2470">
        <v>1</v>
      </c>
      <c r="E2470">
        <v>0</v>
      </c>
      <c r="F2470">
        <v>-1</v>
      </c>
      <c r="G2470">
        <v>0</v>
      </c>
      <c r="H2470" s="2">
        <f>H2469+$H$2*(Filter_Test[[#This Row],[debug'[0']]]-H2469)</f>
        <v>-0.40884692698142994</v>
      </c>
    </row>
    <row r="2471" spans="1:8" x14ac:dyDescent="0.25">
      <c r="A2471">
        <v>4930</v>
      </c>
      <c r="B2471">
        <v>0</v>
      </c>
      <c r="C2471">
        <v>0</v>
      </c>
      <c r="D2471">
        <v>1</v>
      </c>
      <c r="E2471">
        <v>0</v>
      </c>
      <c r="F2471">
        <v>-1</v>
      </c>
      <c r="G2471">
        <v>0</v>
      </c>
      <c r="H2471" s="2">
        <f>H2470+$H$2*(Filter_Test[[#This Row],[debug'[0']]]-H2470)</f>
        <v>-0.37031401191400126</v>
      </c>
    </row>
    <row r="2472" spans="1:8" x14ac:dyDescent="0.25">
      <c r="A2472">
        <v>4932</v>
      </c>
      <c r="B2472">
        <v>0</v>
      </c>
      <c r="C2472">
        <v>0</v>
      </c>
      <c r="D2472">
        <v>0</v>
      </c>
      <c r="E2472">
        <v>0</v>
      </c>
      <c r="F2472">
        <v>-1</v>
      </c>
      <c r="G2472">
        <v>0</v>
      </c>
      <c r="H2472" s="2">
        <f>H2471+$H$2*(Filter_Test[[#This Row],[debug'[0']]]-H2471)</f>
        <v>-0.33541273853348957</v>
      </c>
    </row>
    <row r="2473" spans="1:8" x14ac:dyDescent="0.25">
      <c r="A2473">
        <v>4934</v>
      </c>
      <c r="B2473">
        <v>1</v>
      </c>
      <c r="C2473">
        <v>0</v>
      </c>
      <c r="D2473">
        <v>1</v>
      </c>
      <c r="E2473">
        <v>0</v>
      </c>
      <c r="F2473">
        <v>-1</v>
      </c>
      <c r="G2473">
        <v>0</v>
      </c>
      <c r="H2473" s="2">
        <f>H2472+$H$2*(Filter_Test[[#This Row],[debug'[0']]]-H2472)</f>
        <v>-0.20955305306687844</v>
      </c>
    </row>
    <row r="2474" spans="1:8" x14ac:dyDescent="0.25">
      <c r="A2474">
        <v>4936</v>
      </c>
      <c r="B2474">
        <v>0</v>
      </c>
      <c r="C2474">
        <v>0</v>
      </c>
      <c r="D2474">
        <v>0</v>
      </c>
      <c r="E2474">
        <v>0</v>
      </c>
      <c r="F2474">
        <v>-1</v>
      </c>
      <c r="G2474">
        <v>0</v>
      </c>
      <c r="H2474" s="2">
        <f>H2473+$H$2*(Filter_Test[[#This Row],[debug'[0']]]-H2473)</f>
        <v>-0.18980314310531191</v>
      </c>
    </row>
    <row r="2475" spans="1:8" x14ac:dyDescent="0.25">
      <c r="A2475">
        <v>4938</v>
      </c>
      <c r="B2475">
        <v>1</v>
      </c>
      <c r="C2475">
        <v>-1</v>
      </c>
      <c r="D2475">
        <v>0</v>
      </c>
      <c r="E2475">
        <v>0</v>
      </c>
      <c r="F2475">
        <v>-1</v>
      </c>
      <c r="G2475">
        <v>0</v>
      </c>
      <c r="H2475" s="2">
        <f>H2474+$H$2*(Filter_Test[[#This Row],[debug'[0']]]-H2474)</f>
        <v>-7.7666838697381113E-2</v>
      </c>
    </row>
    <row r="2476" spans="1:8" x14ac:dyDescent="0.25">
      <c r="A2476">
        <v>4940</v>
      </c>
      <c r="B2476">
        <v>0</v>
      </c>
      <c r="C2476">
        <v>0</v>
      </c>
      <c r="D2476">
        <v>1</v>
      </c>
      <c r="E2476">
        <v>0</v>
      </c>
      <c r="F2476">
        <v>-1</v>
      </c>
      <c r="G2476">
        <v>0</v>
      </c>
      <c r="H2476" s="2">
        <f>H2475+$H$2*(Filter_Test[[#This Row],[debug'[0']]]-H2475)</f>
        <v>-7.0346911601004036E-2</v>
      </c>
    </row>
    <row r="2477" spans="1:8" x14ac:dyDescent="0.25">
      <c r="A2477">
        <v>4942</v>
      </c>
      <c r="B2477">
        <v>0</v>
      </c>
      <c r="C2477">
        <v>0</v>
      </c>
      <c r="D2477">
        <v>1</v>
      </c>
      <c r="E2477">
        <v>0</v>
      </c>
      <c r="F2477">
        <v>-1</v>
      </c>
      <c r="G2477">
        <v>0</v>
      </c>
      <c r="H2477" s="2">
        <f>H2476+$H$2*(Filter_Test[[#This Row],[debug'[0']]]-H2476)</f>
        <v>-6.371687138035069E-2</v>
      </c>
    </row>
    <row r="2478" spans="1:8" x14ac:dyDescent="0.25">
      <c r="A2478">
        <v>4944</v>
      </c>
      <c r="B2478">
        <v>0</v>
      </c>
      <c r="C2478">
        <v>0</v>
      </c>
      <c r="D2478">
        <v>1</v>
      </c>
      <c r="E2478">
        <v>0</v>
      </c>
      <c r="F2478">
        <v>0</v>
      </c>
      <c r="G2478">
        <v>0</v>
      </c>
      <c r="H2478" s="2">
        <f>H2477+$H$2*(Filter_Test[[#This Row],[debug'[0']]]-H2477)</f>
        <v>-5.7711697729203627E-2</v>
      </c>
    </row>
    <row r="2479" spans="1:8" x14ac:dyDescent="0.25">
      <c r="A2479">
        <v>4946</v>
      </c>
      <c r="B2479">
        <v>0</v>
      </c>
      <c r="C2479">
        <v>1</v>
      </c>
      <c r="D2479">
        <v>0</v>
      </c>
      <c r="E2479">
        <v>0</v>
      </c>
      <c r="F2479">
        <v>0</v>
      </c>
      <c r="G2479">
        <v>0</v>
      </c>
      <c r="H2479" s="2">
        <f>H2478+$H$2*(Filter_Test[[#This Row],[debug'[0']]]-H2478)</f>
        <v>-5.2272498360835799E-2</v>
      </c>
    </row>
    <row r="2480" spans="1:8" x14ac:dyDescent="0.25">
      <c r="A2480">
        <v>4948</v>
      </c>
      <c r="B2480">
        <v>-1</v>
      </c>
      <c r="C2480">
        <v>1</v>
      </c>
      <c r="D2480">
        <v>0</v>
      </c>
      <c r="E2480">
        <v>0</v>
      </c>
      <c r="F2480">
        <v>0</v>
      </c>
      <c r="G2480">
        <v>0</v>
      </c>
      <c r="H2480" s="2">
        <f>H2479+$H$2*(Filter_Test[[#This Row],[debug'[0']]]-H2479)</f>
        <v>-0.14159371106347399</v>
      </c>
    </row>
    <row r="2481" spans="1:8" x14ac:dyDescent="0.25">
      <c r="A2481">
        <v>4950</v>
      </c>
      <c r="B2481">
        <v>0</v>
      </c>
      <c r="C2481">
        <v>1</v>
      </c>
      <c r="D2481">
        <v>0</v>
      </c>
      <c r="E2481">
        <v>0</v>
      </c>
      <c r="F2481">
        <v>0</v>
      </c>
      <c r="G2481">
        <v>0</v>
      </c>
      <c r="H2481" s="2">
        <f>H2480+$H$2*(Filter_Test[[#This Row],[debug'[0']]]-H2480)</f>
        <v>-0.12824881818932821</v>
      </c>
    </row>
    <row r="2482" spans="1:8" x14ac:dyDescent="0.25">
      <c r="A2482">
        <v>4952</v>
      </c>
      <c r="B2482">
        <v>0</v>
      </c>
      <c r="C2482">
        <v>2</v>
      </c>
      <c r="D2482">
        <v>-1</v>
      </c>
      <c r="E2482">
        <v>0</v>
      </c>
      <c r="F2482">
        <v>0</v>
      </c>
      <c r="G2482">
        <v>0</v>
      </c>
      <c r="H2482" s="2">
        <f>H2481+$H$2*(Filter_Test[[#This Row],[debug'[0']]]-H2481)</f>
        <v>-0.11616165183767321</v>
      </c>
    </row>
    <row r="2483" spans="1:8" x14ac:dyDescent="0.25">
      <c r="A2483">
        <v>4954</v>
      </c>
      <c r="B2483">
        <v>0</v>
      </c>
      <c r="C2483">
        <v>1</v>
      </c>
      <c r="D2483">
        <v>-1</v>
      </c>
      <c r="E2483">
        <v>0</v>
      </c>
      <c r="F2483">
        <v>0</v>
      </c>
      <c r="G2483">
        <v>0</v>
      </c>
      <c r="H2483" s="2">
        <f>H2482+$H$2*(Filter_Test[[#This Row],[debug'[0']]]-H2482)</f>
        <v>-0.10521367407641052</v>
      </c>
    </row>
    <row r="2484" spans="1:8" x14ac:dyDescent="0.25">
      <c r="A2484">
        <v>4956</v>
      </c>
      <c r="B2484">
        <v>0</v>
      </c>
      <c r="C2484">
        <v>2</v>
      </c>
      <c r="D2484">
        <v>-1</v>
      </c>
      <c r="E2484">
        <v>0</v>
      </c>
      <c r="F2484">
        <v>0</v>
      </c>
      <c r="G2484">
        <v>0</v>
      </c>
      <c r="H2484" s="2">
        <f>H2483+$H$2*(Filter_Test[[#This Row],[debug'[0']]]-H2483)</f>
        <v>-9.5297518910341258E-2</v>
      </c>
    </row>
    <row r="2485" spans="1:8" x14ac:dyDescent="0.25">
      <c r="A2485">
        <v>4958</v>
      </c>
      <c r="B2485">
        <v>0</v>
      </c>
      <c r="C2485">
        <v>3</v>
      </c>
      <c r="D2485">
        <v>-1</v>
      </c>
      <c r="E2485">
        <v>0</v>
      </c>
      <c r="F2485">
        <v>0</v>
      </c>
      <c r="G2485">
        <v>0</v>
      </c>
      <c r="H2485" s="2">
        <f>H2484+$H$2*(Filter_Test[[#This Row],[debug'[0']]]-H2484)</f>
        <v>-8.6315939350919385E-2</v>
      </c>
    </row>
    <row r="2486" spans="1:8" x14ac:dyDescent="0.25">
      <c r="A2486">
        <v>4960</v>
      </c>
      <c r="B2486">
        <v>0</v>
      </c>
      <c r="C2486">
        <v>2</v>
      </c>
      <c r="D2486">
        <v>-1</v>
      </c>
      <c r="E2486">
        <v>0</v>
      </c>
      <c r="F2486">
        <v>0</v>
      </c>
      <c r="G2486">
        <v>0</v>
      </c>
      <c r="H2486" s="2">
        <f>H2485+$H$2*(Filter_Test[[#This Row],[debug'[0']]]-H2485)</f>
        <v>-7.8180853722342875E-2</v>
      </c>
    </row>
    <row r="2487" spans="1:8" x14ac:dyDescent="0.25">
      <c r="A2487">
        <v>4962</v>
      </c>
      <c r="B2487">
        <v>-1</v>
      </c>
      <c r="C2487">
        <v>2</v>
      </c>
      <c r="D2487">
        <v>-1</v>
      </c>
      <c r="E2487">
        <v>0</v>
      </c>
      <c r="F2487">
        <v>0</v>
      </c>
      <c r="G2487">
        <v>0</v>
      </c>
      <c r="H2487" s="2">
        <f>H2486+$H$2*(Filter_Test[[#This Row],[debug'[0']]]-H2486)</f>
        <v>-0.16506026145887195</v>
      </c>
    </row>
    <row r="2488" spans="1:8" x14ac:dyDescent="0.25">
      <c r="A2488">
        <v>4964</v>
      </c>
      <c r="B2488">
        <v>0</v>
      </c>
      <c r="C2488">
        <v>2</v>
      </c>
      <c r="D2488">
        <v>0</v>
      </c>
      <c r="E2488">
        <v>0</v>
      </c>
      <c r="F2488">
        <v>0</v>
      </c>
      <c r="G2488">
        <v>0</v>
      </c>
      <c r="H2488" s="2">
        <f>H2487+$H$2*(Filter_Test[[#This Row],[debug'[0']]]-H2487)</f>
        <v>-0.14950369831490787</v>
      </c>
    </row>
    <row r="2489" spans="1:8" x14ac:dyDescent="0.25">
      <c r="A2489">
        <v>4966</v>
      </c>
      <c r="B2489">
        <v>0</v>
      </c>
      <c r="C2489">
        <v>2</v>
      </c>
      <c r="D2489">
        <v>0</v>
      </c>
      <c r="E2489">
        <v>0</v>
      </c>
      <c r="F2489">
        <v>0</v>
      </c>
      <c r="G2489">
        <v>0</v>
      </c>
      <c r="H2489" s="2">
        <f>H2488+$H$2*(Filter_Test[[#This Row],[debug'[0']]]-H2488)</f>
        <v>-0.13541330670558929</v>
      </c>
    </row>
    <row r="2490" spans="1:8" x14ac:dyDescent="0.25">
      <c r="A2490">
        <v>4968</v>
      </c>
      <c r="B2490">
        <v>1</v>
      </c>
      <c r="C2490">
        <v>2</v>
      </c>
      <c r="D2490">
        <v>0</v>
      </c>
      <c r="E2490">
        <v>0</v>
      </c>
      <c r="F2490">
        <v>0</v>
      </c>
      <c r="G2490">
        <v>0</v>
      </c>
      <c r="H2490" s="2">
        <f>H2489+$H$2*(Filter_Test[[#This Row],[debug'[0']]]-H2489)</f>
        <v>-2.840312361155807E-2</v>
      </c>
    </row>
    <row r="2491" spans="1:8" x14ac:dyDescent="0.25">
      <c r="A2491">
        <v>4970</v>
      </c>
      <c r="B2491">
        <v>1</v>
      </c>
      <c r="C2491">
        <v>1</v>
      </c>
      <c r="D2491">
        <v>0</v>
      </c>
      <c r="E2491">
        <v>0</v>
      </c>
      <c r="F2491">
        <v>1</v>
      </c>
      <c r="G2491">
        <v>0</v>
      </c>
      <c r="H2491" s="2">
        <f>H2490+$H$2*(Filter_Test[[#This Row],[debug'[0']]]-H2490)</f>
        <v>6.8521587330447928E-2</v>
      </c>
    </row>
    <row r="2492" spans="1:8" x14ac:dyDescent="0.25">
      <c r="A2492">
        <v>4972</v>
      </c>
      <c r="B2492">
        <v>0</v>
      </c>
      <c r="C2492">
        <v>1</v>
      </c>
      <c r="D2492">
        <v>0</v>
      </c>
      <c r="E2492">
        <v>0</v>
      </c>
      <c r="F2492">
        <v>1</v>
      </c>
      <c r="G2492">
        <v>0</v>
      </c>
      <c r="H2492" s="2">
        <f>H2491+$H$2*(Filter_Test[[#This Row],[debug'[0']]]-H2491)</f>
        <v>6.206357986935853E-2</v>
      </c>
    </row>
    <row r="2493" spans="1:8" x14ac:dyDescent="0.25">
      <c r="A2493">
        <v>4974</v>
      </c>
      <c r="B2493">
        <v>0</v>
      </c>
      <c r="C2493">
        <v>1</v>
      </c>
      <c r="D2493">
        <v>0</v>
      </c>
      <c r="E2493">
        <v>0</v>
      </c>
      <c r="F2493">
        <v>1</v>
      </c>
      <c r="G2493">
        <v>0</v>
      </c>
      <c r="H2493" s="2">
        <f>H2492+$H$2*(Filter_Test[[#This Row],[debug'[0']]]-H2492)</f>
        <v>5.6214225272166726E-2</v>
      </c>
    </row>
    <row r="2494" spans="1:8" x14ac:dyDescent="0.25">
      <c r="A2494">
        <v>4976</v>
      </c>
      <c r="B2494">
        <v>0</v>
      </c>
      <c r="C2494">
        <v>1</v>
      </c>
      <c r="D2494">
        <v>1</v>
      </c>
      <c r="E2494">
        <v>0</v>
      </c>
      <c r="F2494">
        <v>1</v>
      </c>
      <c r="G2494">
        <v>0</v>
      </c>
      <c r="H2494" s="2">
        <f>H2493+$H$2*(Filter_Test[[#This Row],[debug'[0']]]-H2493)</f>
        <v>5.0916159357898304E-2</v>
      </c>
    </row>
    <row r="2495" spans="1:8" x14ac:dyDescent="0.25">
      <c r="A2495">
        <v>4978</v>
      </c>
      <c r="B2495">
        <v>1</v>
      </c>
      <c r="C2495">
        <v>0</v>
      </c>
      <c r="D2495">
        <v>1</v>
      </c>
      <c r="E2495">
        <v>0</v>
      </c>
      <c r="F2495">
        <v>1</v>
      </c>
      <c r="G2495">
        <v>0</v>
      </c>
      <c r="H2495" s="2">
        <f>H2494+$H$2*(Filter_Test[[#This Row],[debug'[0']]]-H2494)</f>
        <v>0.14036520399995867</v>
      </c>
    </row>
    <row r="2496" spans="1:8" x14ac:dyDescent="0.25">
      <c r="A2496">
        <v>4980</v>
      </c>
      <c r="B2496">
        <v>0</v>
      </c>
      <c r="C2496">
        <v>0</v>
      </c>
      <c r="D2496">
        <v>0</v>
      </c>
      <c r="E2496">
        <v>0</v>
      </c>
      <c r="F2496">
        <v>1</v>
      </c>
      <c r="G2496">
        <v>0</v>
      </c>
      <c r="H2496" s="2">
        <f>H2495+$H$2*(Filter_Test[[#This Row],[debug'[0']]]-H2495)</f>
        <v>0.12713609518878158</v>
      </c>
    </row>
    <row r="2497" spans="1:8" x14ac:dyDescent="0.25">
      <c r="A2497">
        <v>4982</v>
      </c>
      <c r="B2497">
        <v>0</v>
      </c>
      <c r="C2497">
        <v>0</v>
      </c>
      <c r="D2497">
        <v>0</v>
      </c>
      <c r="E2497">
        <v>0</v>
      </c>
      <c r="F2497">
        <v>1</v>
      </c>
      <c r="G2497">
        <v>0</v>
      </c>
      <c r="H2497" s="2">
        <f>H2496+$H$2*(Filter_Test[[#This Row],[debug'[0']]]-H2496)</f>
        <v>0.11515380050924651</v>
      </c>
    </row>
    <row r="2498" spans="1:8" x14ac:dyDescent="0.25">
      <c r="A2498">
        <v>4984</v>
      </c>
      <c r="B2498">
        <v>-1</v>
      </c>
      <c r="C2498">
        <v>0</v>
      </c>
      <c r="D2498">
        <v>0</v>
      </c>
      <c r="E2498">
        <v>0</v>
      </c>
      <c r="F2498">
        <v>1</v>
      </c>
      <c r="G2498">
        <v>0</v>
      </c>
      <c r="H2498" s="2">
        <f>H2497+$H$2*(Filter_Test[[#This Row],[debug'[0']]]-H2497)</f>
        <v>1.0053030890168915E-2</v>
      </c>
    </row>
    <row r="2499" spans="1:8" x14ac:dyDescent="0.25">
      <c r="A2499">
        <v>4986</v>
      </c>
      <c r="B2499">
        <v>1</v>
      </c>
      <c r="C2499">
        <v>0</v>
      </c>
      <c r="D2499">
        <v>0</v>
      </c>
      <c r="E2499">
        <v>0</v>
      </c>
      <c r="F2499">
        <v>1</v>
      </c>
      <c r="G2499">
        <v>0</v>
      </c>
      <c r="H2499" s="2">
        <f>H2498+$H$2*(Filter_Test[[#This Row],[debug'[0']]]-H2498)</f>
        <v>0.10335333465813672</v>
      </c>
    </row>
    <row r="2500" spans="1:8" x14ac:dyDescent="0.25">
      <c r="A2500">
        <v>4988</v>
      </c>
      <c r="B2500">
        <v>0</v>
      </c>
      <c r="C2500">
        <v>0</v>
      </c>
      <c r="D2500">
        <v>0</v>
      </c>
      <c r="E2500">
        <v>0</v>
      </c>
      <c r="F2500">
        <v>1</v>
      </c>
      <c r="G2500">
        <v>0</v>
      </c>
      <c r="H2500" s="2">
        <f>H2499+$H$2*(Filter_Test[[#This Row],[debug'[0']]]-H2499)</f>
        <v>9.3612512351556432E-2</v>
      </c>
    </row>
    <row r="2501" spans="1:8" x14ac:dyDescent="0.25">
      <c r="A2501">
        <v>4990</v>
      </c>
      <c r="B2501">
        <v>1</v>
      </c>
      <c r="C2501">
        <v>-1</v>
      </c>
      <c r="D2501">
        <v>0</v>
      </c>
      <c r="E2501">
        <v>0</v>
      </c>
      <c r="F2501">
        <v>1</v>
      </c>
      <c r="G2501">
        <v>0</v>
      </c>
      <c r="H2501" s="2">
        <f>H2500+$H$2*(Filter_Test[[#This Row],[debug'[0']]]-H2500)</f>
        <v>0.1790375205266182</v>
      </c>
    </row>
    <row r="2502" spans="1:8" x14ac:dyDescent="0.25">
      <c r="A2502">
        <v>4992</v>
      </c>
      <c r="B2502">
        <v>1</v>
      </c>
      <c r="C2502">
        <v>-1</v>
      </c>
      <c r="D2502">
        <v>1</v>
      </c>
      <c r="E2502">
        <v>0</v>
      </c>
      <c r="F2502">
        <v>1</v>
      </c>
      <c r="G2502">
        <v>0</v>
      </c>
      <c r="H2502" s="2">
        <f>H2501+$H$2*(Filter_Test[[#This Row],[debug'[0']]]-H2501)</f>
        <v>0.25641141135821133</v>
      </c>
    </row>
    <row r="2503" spans="1:8" x14ac:dyDescent="0.25">
      <c r="A2503">
        <v>4994</v>
      </c>
      <c r="B2503">
        <v>0</v>
      </c>
      <c r="C2503">
        <v>0</v>
      </c>
      <c r="D2503">
        <v>0</v>
      </c>
      <c r="E2503">
        <v>0</v>
      </c>
      <c r="F2503">
        <v>1</v>
      </c>
      <c r="G2503">
        <v>0</v>
      </c>
      <c r="H2503" s="2">
        <f>H2502+$H$2*(Filter_Test[[#This Row],[debug'[0']]]-H2502)</f>
        <v>0.23224520517162492</v>
      </c>
    </row>
    <row r="2504" spans="1:8" x14ac:dyDescent="0.25">
      <c r="A2504">
        <v>4996</v>
      </c>
      <c r="B2504">
        <v>0</v>
      </c>
      <c r="C2504">
        <v>-1</v>
      </c>
      <c r="D2504">
        <v>0</v>
      </c>
      <c r="E2504">
        <v>0</v>
      </c>
      <c r="F2504">
        <v>1</v>
      </c>
      <c r="G2504">
        <v>0</v>
      </c>
      <c r="H2504" s="2">
        <f>H2503+$H$2*(Filter_Test[[#This Row],[debug'[0']]]-H2503)</f>
        <v>0.21035661025966598</v>
      </c>
    </row>
    <row r="2505" spans="1:8" x14ac:dyDescent="0.25">
      <c r="A2505">
        <v>4998</v>
      </c>
      <c r="B2505">
        <v>-1</v>
      </c>
      <c r="C2505">
        <v>0</v>
      </c>
      <c r="D2505">
        <v>0</v>
      </c>
      <c r="E2505">
        <v>0</v>
      </c>
      <c r="F2505">
        <v>1</v>
      </c>
      <c r="G2505">
        <v>0</v>
      </c>
      <c r="H2505" s="2">
        <f>H2504+$H$2*(Filter_Test[[#This Row],[debug'[0']]]-H2504)</f>
        <v>9.6283187209197665E-2</v>
      </c>
    </row>
    <row r="2506" spans="1:8" x14ac:dyDescent="0.25">
      <c r="A2506">
        <v>5000</v>
      </c>
      <c r="B2506">
        <v>0</v>
      </c>
      <c r="C2506">
        <v>-1</v>
      </c>
      <c r="D2506">
        <v>0</v>
      </c>
      <c r="E2506">
        <v>0</v>
      </c>
      <c r="F2506">
        <v>1</v>
      </c>
      <c r="G2506">
        <v>0</v>
      </c>
      <c r="H2506" s="2">
        <f>H2505+$H$2*(Filter_Test[[#This Row],[debug'[0']]]-H2505)</f>
        <v>8.7208710601178879E-2</v>
      </c>
    </row>
    <row r="2507" spans="1:8" x14ac:dyDescent="0.25">
      <c r="A2507">
        <v>5002</v>
      </c>
      <c r="B2507">
        <v>0</v>
      </c>
      <c r="C2507">
        <v>0</v>
      </c>
      <c r="D2507">
        <v>0</v>
      </c>
      <c r="E2507">
        <v>0</v>
      </c>
      <c r="F2507">
        <v>1</v>
      </c>
      <c r="G2507">
        <v>0</v>
      </c>
      <c r="H2507" s="2">
        <f>H2506+$H$2*(Filter_Test[[#This Row],[debug'[0']]]-H2506)</f>
        <v>7.8989483264567825E-2</v>
      </c>
    </row>
    <row r="2508" spans="1:8" x14ac:dyDescent="0.25">
      <c r="A2508">
        <v>5004</v>
      </c>
      <c r="B2508">
        <v>-1</v>
      </c>
      <c r="C2508">
        <v>0</v>
      </c>
      <c r="D2508">
        <v>0</v>
      </c>
      <c r="E2508">
        <v>0</v>
      </c>
      <c r="F2508">
        <v>1</v>
      </c>
      <c r="G2508">
        <v>0</v>
      </c>
      <c r="H2508" s="2">
        <f>H2507+$H$2*(Filter_Test[[#This Row],[debug'[0']]]-H2507)</f>
        <v>-2.2702879753170577E-2</v>
      </c>
    </row>
    <row r="2509" spans="1:8" x14ac:dyDescent="0.25">
      <c r="A2509">
        <v>5006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0</v>
      </c>
      <c r="H2509" s="2">
        <f>H2508+$H$2*(Filter_Test[[#This Row],[debug'[0']]]-H2508)</f>
        <v>-2.0563183745733783E-2</v>
      </c>
    </row>
    <row r="2510" spans="1:8" x14ac:dyDescent="0.25">
      <c r="A2510">
        <v>5008</v>
      </c>
      <c r="B2510">
        <v>0</v>
      </c>
      <c r="C2510">
        <v>0</v>
      </c>
      <c r="D2510">
        <v>0</v>
      </c>
      <c r="E2510">
        <v>0</v>
      </c>
      <c r="F2510">
        <v>0</v>
      </c>
      <c r="G2510">
        <v>0</v>
      </c>
      <c r="H2510" s="2">
        <f>H2509+$H$2*(Filter_Test[[#This Row],[debug'[0']]]-H2509)</f>
        <v>-1.8625149336033354E-2</v>
      </c>
    </row>
    <row r="2511" spans="1:8" x14ac:dyDescent="0.25">
      <c r="A2511">
        <v>5010</v>
      </c>
      <c r="B2511">
        <v>0</v>
      </c>
      <c r="C2511">
        <v>0</v>
      </c>
      <c r="D2511">
        <v>0</v>
      </c>
      <c r="E2511">
        <v>0</v>
      </c>
      <c r="F2511">
        <v>0</v>
      </c>
      <c r="G2511">
        <v>0</v>
      </c>
      <c r="H2511" s="2">
        <f>H2510+$H$2*(Filter_Test[[#This Row],[debug'[0']]]-H2510)</f>
        <v>-1.6869770366250498E-2</v>
      </c>
    </row>
    <row r="2512" spans="1:8" x14ac:dyDescent="0.25">
      <c r="A2512">
        <v>5012</v>
      </c>
      <c r="B2512">
        <v>-1</v>
      </c>
      <c r="C2512">
        <v>-1</v>
      </c>
      <c r="D2512">
        <v>0</v>
      </c>
      <c r="E2512">
        <v>0</v>
      </c>
      <c r="F2512">
        <v>0</v>
      </c>
      <c r="G2512">
        <v>0</v>
      </c>
      <c r="H2512" s="2">
        <f>H2511+$H$2*(Filter_Test[[#This Row],[debug'[0']]]-H2511)</f>
        <v>-0.1095276115744335</v>
      </c>
    </row>
    <row r="2513" spans="1:8" x14ac:dyDescent="0.25">
      <c r="A2513">
        <v>5014</v>
      </c>
      <c r="B2513">
        <v>-1</v>
      </c>
      <c r="C2513">
        <v>0</v>
      </c>
      <c r="D2513">
        <v>0</v>
      </c>
      <c r="E2513">
        <v>0</v>
      </c>
      <c r="F2513">
        <v>0</v>
      </c>
      <c r="G2513">
        <v>0</v>
      </c>
      <c r="H2513" s="2">
        <f>H2512+$H$2*(Filter_Test[[#This Row],[debug'[0']]]-H2512)</f>
        <v>-0.19345265698550299</v>
      </c>
    </row>
    <row r="2514" spans="1:8" x14ac:dyDescent="0.25">
      <c r="A2514">
        <v>5016</v>
      </c>
      <c r="B2514">
        <v>0</v>
      </c>
      <c r="C2514">
        <v>-1</v>
      </c>
      <c r="D2514">
        <v>0</v>
      </c>
      <c r="E2514">
        <v>0</v>
      </c>
      <c r="F2514">
        <v>0</v>
      </c>
      <c r="G2514">
        <v>0</v>
      </c>
      <c r="H2514" s="2">
        <f>H2513+$H$2*(Filter_Test[[#This Row],[debug'[0']]]-H2513)</f>
        <v>-0.17522017360541051</v>
      </c>
    </row>
    <row r="2515" spans="1:8" x14ac:dyDescent="0.25">
      <c r="A2515">
        <v>5018</v>
      </c>
      <c r="B2515">
        <v>-1</v>
      </c>
      <c r="C2515">
        <v>-1</v>
      </c>
      <c r="D2515">
        <v>0</v>
      </c>
      <c r="E2515">
        <v>0</v>
      </c>
      <c r="F2515">
        <v>0</v>
      </c>
      <c r="G2515">
        <v>0</v>
      </c>
      <c r="H2515" s="2">
        <f>H2514+$H$2*(Filter_Test[[#This Row],[debug'[0']]]-H2514)</f>
        <v>-0.25295384090831974</v>
      </c>
    </row>
    <row r="2516" spans="1:8" x14ac:dyDescent="0.25">
      <c r="A2516">
        <v>5020</v>
      </c>
      <c r="B2516">
        <v>0</v>
      </c>
      <c r="C2516">
        <v>-1</v>
      </c>
      <c r="D2516">
        <v>0</v>
      </c>
      <c r="E2516">
        <v>0</v>
      </c>
      <c r="F2516">
        <v>0</v>
      </c>
      <c r="G2516">
        <v>0</v>
      </c>
      <c r="H2516" s="2">
        <f>H2515+$H$2*(Filter_Test[[#This Row],[debug'[0']]]-H2515)</f>
        <v>-0.22911350305947278</v>
      </c>
    </row>
    <row r="2517" spans="1:8" x14ac:dyDescent="0.25">
      <c r="A2517">
        <v>5022</v>
      </c>
      <c r="B2517">
        <v>0</v>
      </c>
      <c r="C2517">
        <v>-1</v>
      </c>
      <c r="D2517">
        <v>0</v>
      </c>
      <c r="E2517">
        <v>0</v>
      </c>
      <c r="F2517">
        <v>0</v>
      </c>
      <c r="G2517">
        <v>0</v>
      </c>
      <c r="H2517" s="2">
        <f>H2516+$H$2*(Filter_Test[[#This Row],[debug'[0']]]-H2516)</f>
        <v>-0.20752006411797691</v>
      </c>
    </row>
    <row r="2518" spans="1:8" x14ac:dyDescent="0.25">
      <c r="A2518">
        <v>5024</v>
      </c>
      <c r="B2518">
        <v>0</v>
      </c>
      <c r="C2518">
        <v>-1</v>
      </c>
      <c r="D2518">
        <v>0</v>
      </c>
      <c r="E2518">
        <v>0</v>
      </c>
      <c r="F2518">
        <v>0</v>
      </c>
      <c r="G2518">
        <v>0</v>
      </c>
      <c r="H2518" s="2">
        <f>H2517+$H$2*(Filter_Test[[#This Row],[debug'[0']]]-H2517)</f>
        <v>-0.18796175885081134</v>
      </c>
    </row>
    <row r="2519" spans="1:8" x14ac:dyDescent="0.25">
      <c r="A2519">
        <v>5026</v>
      </c>
      <c r="B2519">
        <v>0</v>
      </c>
      <c r="C2519">
        <v>-1</v>
      </c>
      <c r="D2519">
        <v>0</v>
      </c>
      <c r="E2519">
        <v>0</v>
      </c>
      <c r="F2519">
        <v>0</v>
      </c>
      <c r="G2519">
        <v>0</v>
      </c>
      <c r="H2519" s="2">
        <f>H2518+$H$2*(Filter_Test[[#This Row],[debug'[0']]]-H2518)</f>
        <v>-0.17024678042796559</v>
      </c>
    </row>
    <row r="2520" spans="1:8" x14ac:dyDescent="0.25">
      <c r="A2520">
        <v>5028</v>
      </c>
      <c r="B2520">
        <v>0</v>
      </c>
      <c r="C2520">
        <v>-1</v>
      </c>
      <c r="D2520">
        <v>0</v>
      </c>
      <c r="E2520">
        <v>0</v>
      </c>
      <c r="F2520">
        <v>0</v>
      </c>
      <c r="G2520">
        <v>0</v>
      </c>
      <c r="H2520" s="2">
        <f>H2519+$H$2*(Filter_Test[[#This Row],[debug'[0']]]-H2519)</f>
        <v>-0.15420139938727126</v>
      </c>
    </row>
    <row r="2521" spans="1:8" x14ac:dyDescent="0.25">
      <c r="A2521">
        <v>5030</v>
      </c>
      <c r="B2521">
        <v>0</v>
      </c>
      <c r="C2521">
        <v>-1</v>
      </c>
      <c r="D2521">
        <v>0</v>
      </c>
      <c r="E2521">
        <v>0</v>
      </c>
      <c r="F2521">
        <v>-1</v>
      </c>
      <c r="G2521">
        <v>0</v>
      </c>
      <c r="H2521" s="2">
        <f>H2520+$H$2*(Filter_Test[[#This Row],[debug'[0']]]-H2520)</f>
        <v>-0.13966825988262174</v>
      </c>
    </row>
    <row r="2522" spans="1:8" x14ac:dyDescent="0.25">
      <c r="A2522">
        <v>5032</v>
      </c>
      <c r="B2522">
        <v>0</v>
      </c>
      <c r="C2522">
        <v>-1</v>
      </c>
      <c r="D2522">
        <v>0</v>
      </c>
      <c r="E2522">
        <v>0</v>
      </c>
      <c r="F2522">
        <v>-1</v>
      </c>
      <c r="G2522">
        <v>0</v>
      </c>
      <c r="H2522" s="2">
        <f>H2521+$H$2*(Filter_Test[[#This Row],[debug'[0']]]-H2521)</f>
        <v>-0.1265048365070143</v>
      </c>
    </row>
    <row r="2523" spans="1:8" x14ac:dyDescent="0.25">
      <c r="A2523">
        <v>5034</v>
      </c>
      <c r="B2523">
        <v>0</v>
      </c>
      <c r="C2523">
        <v>-1</v>
      </c>
      <c r="D2523">
        <v>1</v>
      </c>
      <c r="E2523">
        <v>0</v>
      </c>
      <c r="F2523">
        <v>-1</v>
      </c>
      <c r="G2523">
        <v>0</v>
      </c>
      <c r="H2523" s="2">
        <f>H2522+$H$2*(Filter_Test[[#This Row],[debug'[0']]]-H2522)</f>
        <v>-0.11458203655659388</v>
      </c>
    </row>
    <row r="2524" spans="1:8" x14ac:dyDescent="0.25">
      <c r="A2524">
        <v>5036</v>
      </c>
      <c r="B2524">
        <v>0</v>
      </c>
      <c r="C2524">
        <v>-1</v>
      </c>
      <c r="D2524">
        <v>1</v>
      </c>
      <c r="E2524">
        <v>0</v>
      </c>
      <c r="F2524">
        <v>-1</v>
      </c>
      <c r="G2524">
        <v>0</v>
      </c>
      <c r="H2524" s="2">
        <f>H2523+$H$2*(Filter_Test[[#This Row],[debug'[0']]]-H2523)</f>
        <v>-0.1037829340282073</v>
      </c>
    </row>
    <row r="2525" spans="1:8" x14ac:dyDescent="0.25">
      <c r="A2525">
        <v>5038</v>
      </c>
      <c r="B2525">
        <v>0</v>
      </c>
      <c r="C2525">
        <v>-1</v>
      </c>
      <c r="D2525">
        <v>0</v>
      </c>
      <c r="E2525">
        <v>0</v>
      </c>
      <c r="F2525">
        <v>-1</v>
      </c>
      <c r="G2525">
        <v>0</v>
      </c>
      <c r="H2525" s="2">
        <f>H2524+$H$2*(Filter_Test[[#This Row],[debug'[0']]]-H2524)</f>
        <v>-9.4001622934877002E-2</v>
      </c>
    </row>
    <row r="2526" spans="1:8" x14ac:dyDescent="0.25">
      <c r="A2526">
        <v>5040</v>
      </c>
      <c r="B2526">
        <v>0</v>
      </c>
      <c r="C2526">
        <v>-1</v>
      </c>
      <c r="D2526">
        <v>0</v>
      </c>
      <c r="E2526">
        <v>0</v>
      </c>
      <c r="F2526">
        <v>-1</v>
      </c>
      <c r="G2526">
        <v>0</v>
      </c>
      <c r="H2526" s="2">
        <f>H2525+$H$2*(Filter_Test[[#This Row],[debug'[0']]]-H2525)</f>
        <v>-8.5142178693745185E-2</v>
      </c>
    </row>
    <row r="2527" spans="1:8" x14ac:dyDescent="0.25">
      <c r="A2527">
        <v>5042</v>
      </c>
      <c r="B2527">
        <v>0</v>
      </c>
      <c r="C2527">
        <v>-1</v>
      </c>
      <c r="D2527">
        <v>0</v>
      </c>
      <c r="E2527">
        <v>0</v>
      </c>
      <c r="F2527">
        <v>-1</v>
      </c>
      <c r="G2527">
        <v>0</v>
      </c>
      <c r="H2527" s="2">
        <f>H2526+$H$2*(Filter_Test[[#This Row],[debug'[0']]]-H2526)</f>
        <v>-7.7117717400898206E-2</v>
      </c>
    </row>
    <row r="2528" spans="1:8" x14ac:dyDescent="0.25">
      <c r="A2528">
        <v>5044</v>
      </c>
      <c r="B2528">
        <v>-1</v>
      </c>
      <c r="C2528">
        <v>-1</v>
      </c>
      <c r="D2528">
        <v>0</v>
      </c>
      <c r="E2528">
        <v>0</v>
      </c>
      <c r="F2528">
        <v>-1</v>
      </c>
      <c r="G2528">
        <v>0</v>
      </c>
      <c r="H2528" s="2">
        <f>H2527+$H$2*(Filter_Test[[#This Row],[debug'[0']]]-H2527)</f>
        <v>-0.16409732337514371</v>
      </c>
    </row>
    <row r="2529" spans="1:8" x14ac:dyDescent="0.25">
      <c r="A2529">
        <v>5046</v>
      </c>
      <c r="B2529">
        <v>0</v>
      </c>
      <c r="C2529">
        <v>0</v>
      </c>
      <c r="D2529">
        <v>0</v>
      </c>
      <c r="E2529">
        <v>0</v>
      </c>
      <c r="F2529">
        <v>-1</v>
      </c>
      <c r="G2529">
        <v>0</v>
      </c>
      <c r="H2529" s="2">
        <f>H2528+$H$2*(Filter_Test[[#This Row],[debug'[0']]]-H2528)</f>
        <v>-0.14863151500747071</v>
      </c>
    </row>
    <row r="2530" spans="1:8" x14ac:dyDescent="0.25">
      <c r="A2530">
        <v>5048</v>
      </c>
      <c r="B2530">
        <v>0</v>
      </c>
      <c r="C2530">
        <v>0</v>
      </c>
      <c r="D2530">
        <v>0</v>
      </c>
      <c r="E2530">
        <v>0</v>
      </c>
      <c r="F2530">
        <v>-1</v>
      </c>
      <c r="G2530">
        <v>0</v>
      </c>
      <c r="H2530" s="2">
        <f>H2529+$H$2*(Filter_Test[[#This Row],[debug'[0']]]-H2529)</f>
        <v>-0.13462332473828897</v>
      </c>
    </row>
    <row r="2531" spans="1:8" x14ac:dyDescent="0.25">
      <c r="A2531">
        <v>5050</v>
      </c>
      <c r="B2531">
        <v>0</v>
      </c>
      <c r="C2531">
        <v>1</v>
      </c>
      <c r="D2531">
        <v>0</v>
      </c>
      <c r="E2531">
        <v>0</v>
      </c>
      <c r="F2531">
        <v>-1</v>
      </c>
      <c r="G2531">
        <v>0</v>
      </c>
      <c r="H2531" s="2">
        <f>H2530+$H$2*(Filter_Test[[#This Row],[debug'[0']]]-H2530)</f>
        <v>-0.12193537529829973</v>
      </c>
    </row>
    <row r="2532" spans="1:8" x14ac:dyDescent="0.25">
      <c r="A2532">
        <v>5052</v>
      </c>
      <c r="B2532">
        <v>-1</v>
      </c>
      <c r="C2532">
        <v>1</v>
      </c>
      <c r="D2532">
        <v>0</v>
      </c>
      <c r="E2532">
        <v>0</v>
      </c>
      <c r="F2532">
        <v>-1</v>
      </c>
      <c r="G2532">
        <v>0</v>
      </c>
      <c r="H2532" s="2">
        <f>H2531+$H$2*(Filter_Test[[#This Row],[debug'[0']]]-H2531)</f>
        <v>-0.20469101652849794</v>
      </c>
    </row>
    <row r="2533" spans="1:8" x14ac:dyDescent="0.25">
      <c r="A2533">
        <v>5054</v>
      </c>
      <c r="B2533">
        <v>0</v>
      </c>
      <c r="C2533">
        <v>1</v>
      </c>
      <c r="D2533">
        <v>0</v>
      </c>
      <c r="E2533">
        <v>0</v>
      </c>
      <c r="F2533">
        <v>-1</v>
      </c>
      <c r="G2533">
        <v>0</v>
      </c>
      <c r="H2533" s="2">
        <f>H2532+$H$2*(Filter_Test[[#This Row],[debug'[0']]]-H2532)</f>
        <v>-0.18539934271504527</v>
      </c>
    </row>
    <row r="2534" spans="1:8" x14ac:dyDescent="0.25">
      <c r="A2534">
        <v>5056</v>
      </c>
      <c r="B2534">
        <v>0</v>
      </c>
      <c r="C2534">
        <v>1</v>
      </c>
      <c r="D2534">
        <v>-1</v>
      </c>
      <c r="E2534">
        <v>0</v>
      </c>
      <c r="F2534">
        <v>-1</v>
      </c>
      <c r="G2534">
        <v>0</v>
      </c>
      <c r="H2534" s="2">
        <f>H2533+$H$2*(Filter_Test[[#This Row],[debug'[0']]]-H2533)</f>
        <v>-0.1679258663234264</v>
      </c>
    </row>
    <row r="2535" spans="1:8" x14ac:dyDescent="0.25">
      <c r="A2535">
        <v>5058</v>
      </c>
      <c r="B2535">
        <v>0</v>
      </c>
      <c r="C2535">
        <v>1</v>
      </c>
      <c r="D2535">
        <v>-1</v>
      </c>
      <c r="E2535">
        <v>0</v>
      </c>
      <c r="F2535">
        <v>-1</v>
      </c>
      <c r="G2535">
        <v>0</v>
      </c>
      <c r="H2535" s="2">
        <f>H2534+$H$2*(Filter_Test[[#This Row],[debug'[0']]]-H2534)</f>
        <v>-0.15209922628374506</v>
      </c>
    </row>
    <row r="2536" spans="1:8" x14ac:dyDescent="0.25">
      <c r="A2536">
        <v>5060</v>
      </c>
      <c r="B2536">
        <v>1</v>
      </c>
      <c r="C2536">
        <v>1</v>
      </c>
      <c r="D2536">
        <v>0</v>
      </c>
      <c r="E2536">
        <v>0</v>
      </c>
      <c r="F2536">
        <v>-1</v>
      </c>
      <c r="G2536">
        <v>0</v>
      </c>
      <c r="H2536" s="2">
        <f>H2535+$H$2*(Filter_Test[[#This Row],[debug'[0']]]-H2535)</f>
        <v>-4.3516432318760123E-2</v>
      </c>
    </row>
    <row r="2537" spans="1:8" x14ac:dyDescent="0.25">
      <c r="A2537">
        <v>5062</v>
      </c>
      <c r="B2537">
        <v>0</v>
      </c>
      <c r="C2537">
        <v>1</v>
      </c>
      <c r="D2537">
        <v>0</v>
      </c>
      <c r="E2537">
        <v>0</v>
      </c>
      <c r="F2537">
        <v>-1</v>
      </c>
      <c r="G2537">
        <v>0</v>
      </c>
      <c r="H2537" s="2">
        <f>H2536+$H$2*(Filter_Test[[#This Row],[debug'[0']]]-H2536)</f>
        <v>-3.9415105196268493E-2</v>
      </c>
    </row>
    <row r="2538" spans="1:8" x14ac:dyDescent="0.25">
      <c r="A2538">
        <v>5064</v>
      </c>
      <c r="B2538">
        <v>0</v>
      </c>
      <c r="C2538">
        <v>1</v>
      </c>
      <c r="D2538">
        <v>0</v>
      </c>
      <c r="E2538">
        <v>0</v>
      </c>
      <c r="F2538">
        <v>0</v>
      </c>
      <c r="G2538">
        <v>0</v>
      </c>
      <c r="H2538" s="2">
        <f>H2537+$H$2*(Filter_Test[[#This Row],[debug'[0']]]-H2537)</f>
        <v>-3.5700319048516511E-2</v>
      </c>
    </row>
    <row r="2539" spans="1:8" x14ac:dyDescent="0.25">
      <c r="A2539">
        <v>5066</v>
      </c>
      <c r="B2539">
        <v>0</v>
      </c>
      <c r="C2539">
        <v>1</v>
      </c>
      <c r="D2539">
        <v>0</v>
      </c>
      <c r="E2539">
        <v>0</v>
      </c>
      <c r="F2539">
        <v>0</v>
      </c>
      <c r="G2539">
        <v>0</v>
      </c>
      <c r="H2539" s="2">
        <f>H2538+$H$2*(Filter_Test[[#This Row],[debug'[0']]]-H2538)</f>
        <v>-3.2335643246907575E-2</v>
      </c>
    </row>
    <row r="2540" spans="1:8" x14ac:dyDescent="0.25">
      <c r="A2540">
        <v>5068</v>
      </c>
      <c r="B2540">
        <v>-1</v>
      </c>
      <c r="C2540">
        <v>1</v>
      </c>
      <c r="D2540">
        <v>0</v>
      </c>
      <c r="E2540">
        <v>0</v>
      </c>
      <c r="F2540">
        <v>0</v>
      </c>
      <c r="G2540">
        <v>0</v>
      </c>
      <c r="H2540" s="2">
        <f>H2539+$H$2*(Filter_Test[[#This Row],[debug'[0']]]-H2539)</f>
        <v>-0.12353586027639381</v>
      </c>
    </row>
    <row r="2541" spans="1:8" x14ac:dyDescent="0.25">
      <c r="A2541">
        <v>5070</v>
      </c>
      <c r="B2541">
        <v>0</v>
      </c>
      <c r="C2541">
        <v>1</v>
      </c>
      <c r="D2541">
        <v>0</v>
      </c>
      <c r="E2541">
        <v>0</v>
      </c>
      <c r="F2541">
        <v>0</v>
      </c>
      <c r="G2541">
        <v>0</v>
      </c>
      <c r="H2541" s="2">
        <f>H2540+$H$2*(Filter_Test[[#This Row],[debug'[0']]]-H2540)</f>
        <v>-0.11189287974341738</v>
      </c>
    </row>
    <row r="2542" spans="1:8" x14ac:dyDescent="0.25">
      <c r="A2542">
        <v>5072</v>
      </c>
      <c r="B2542">
        <v>-1</v>
      </c>
      <c r="C2542">
        <v>1</v>
      </c>
      <c r="D2542">
        <v>0</v>
      </c>
      <c r="E2542">
        <v>0</v>
      </c>
      <c r="F2542">
        <v>0</v>
      </c>
      <c r="G2542">
        <v>0</v>
      </c>
      <c r="H2542" s="2">
        <f>H2541+$H$2*(Filter_Test[[#This Row],[debug'[0']]]-H2541)</f>
        <v>-0.1955950038813834</v>
      </c>
    </row>
    <row r="2543" spans="1:8" x14ac:dyDescent="0.25">
      <c r="A2543">
        <v>5074</v>
      </c>
      <c r="B2543">
        <v>1</v>
      </c>
      <c r="C2543">
        <v>0</v>
      </c>
      <c r="D2543">
        <v>0</v>
      </c>
      <c r="E2543">
        <v>0</v>
      </c>
      <c r="F2543">
        <v>0</v>
      </c>
      <c r="G2543">
        <v>0</v>
      </c>
      <c r="H2543" s="2">
        <f>H2542+$H$2*(Filter_Test[[#This Row],[debug'[0']]]-H2542)</f>
        <v>-8.2912829455510983E-2</v>
      </c>
    </row>
    <row r="2544" spans="1:8" x14ac:dyDescent="0.25">
      <c r="A2544">
        <v>5076</v>
      </c>
      <c r="B2544">
        <v>0</v>
      </c>
      <c r="C2544">
        <v>1</v>
      </c>
      <c r="D2544">
        <v>0</v>
      </c>
      <c r="E2544">
        <v>0</v>
      </c>
      <c r="F2544">
        <v>0</v>
      </c>
      <c r="G2544">
        <v>0</v>
      </c>
      <c r="H2544" s="2">
        <f>H2543+$H$2*(Filter_Test[[#This Row],[debug'[0']]]-H2543)</f>
        <v>-7.509847937833769E-2</v>
      </c>
    </row>
    <row r="2545" spans="1:8" x14ac:dyDescent="0.25">
      <c r="A2545">
        <v>5078</v>
      </c>
      <c r="B2545">
        <v>1</v>
      </c>
      <c r="C2545">
        <v>0</v>
      </c>
      <c r="D2545">
        <v>0</v>
      </c>
      <c r="E2545">
        <v>0</v>
      </c>
      <c r="F2545">
        <v>0</v>
      </c>
      <c r="G2545">
        <v>0</v>
      </c>
      <c r="H2545" s="2">
        <f>H2544+$H$2*(Filter_Test[[#This Row],[debug'[0']]]-H2544)</f>
        <v>2.622716516267859E-2</v>
      </c>
    </row>
    <row r="2546" spans="1:8" x14ac:dyDescent="0.25">
      <c r="A2546">
        <v>5080</v>
      </c>
      <c r="B2546">
        <v>0</v>
      </c>
      <c r="C2546">
        <v>0</v>
      </c>
      <c r="D2546">
        <v>0</v>
      </c>
      <c r="E2546">
        <v>0</v>
      </c>
      <c r="F2546">
        <v>0</v>
      </c>
      <c r="G2546">
        <v>0</v>
      </c>
      <c r="H2546" s="2">
        <f>H2545+$H$2*(Filter_Test[[#This Row],[debug'[0']]]-H2545)</f>
        <v>2.3755313080691873E-2</v>
      </c>
    </row>
    <row r="2547" spans="1:8" x14ac:dyDescent="0.25">
      <c r="A2547">
        <v>5082</v>
      </c>
      <c r="B2547">
        <v>0</v>
      </c>
      <c r="C2547">
        <v>0</v>
      </c>
      <c r="D2547">
        <v>0</v>
      </c>
      <c r="E2547">
        <v>0</v>
      </c>
      <c r="F2547">
        <v>0</v>
      </c>
      <c r="G2547">
        <v>0</v>
      </c>
      <c r="H2547" s="2">
        <f>H2546+$H$2*(Filter_Test[[#This Row],[debug'[0']]]-H2546)</f>
        <v>2.1516427568951061E-2</v>
      </c>
    </row>
    <row r="2548" spans="1:8" x14ac:dyDescent="0.25">
      <c r="A2548">
        <v>5084</v>
      </c>
      <c r="B2548">
        <v>0</v>
      </c>
      <c r="C2548">
        <v>0</v>
      </c>
      <c r="D2548">
        <v>0</v>
      </c>
      <c r="E2548">
        <v>0</v>
      </c>
      <c r="F2548">
        <v>0</v>
      </c>
      <c r="G2548">
        <v>0</v>
      </c>
      <c r="H2548" s="2">
        <f>H2547+$H$2*(Filter_Test[[#This Row],[debug'[0']]]-H2547)</f>
        <v>1.9488552045487655E-2</v>
      </c>
    </row>
    <row r="2549" spans="1:8" x14ac:dyDescent="0.25">
      <c r="A2549">
        <v>5086</v>
      </c>
      <c r="B2549">
        <v>0</v>
      </c>
      <c r="C2549">
        <v>0</v>
      </c>
      <c r="D2549">
        <v>0</v>
      </c>
      <c r="E2549">
        <v>0</v>
      </c>
      <c r="F2549">
        <v>0</v>
      </c>
      <c r="G2549">
        <v>0</v>
      </c>
      <c r="H2549" s="2">
        <f>H2548+$H$2*(Filter_Test[[#This Row],[debug'[0']]]-H2548)</f>
        <v>1.7651799287431463E-2</v>
      </c>
    </row>
    <row r="2550" spans="1:8" x14ac:dyDescent="0.25">
      <c r="A2550">
        <v>5088</v>
      </c>
      <c r="B2550">
        <v>1</v>
      </c>
      <c r="C2550">
        <v>0</v>
      </c>
      <c r="D2550">
        <v>0</v>
      </c>
      <c r="E2550">
        <v>0</v>
      </c>
      <c r="F2550">
        <v>1</v>
      </c>
      <c r="G2550">
        <v>0</v>
      </c>
      <c r="H2550" s="2">
        <f>H2549+$H$2*(Filter_Test[[#This Row],[debug'[0']]]-H2549)</f>
        <v>0.11023593600620417</v>
      </c>
    </row>
    <row r="2551" spans="1:8" x14ac:dyDescent="0.25">
      <c r="A2551">
        <v>5090</v>
      </c>
      <c r="B2551">
        <v>0</v>
      </c>
      <c r="C2551">
        <v>0</v>
      </c>
      <c r="D2551">
        <v>0</v>
      </c>
      <c r="E2551">
        <v>0</v>
      </c>
      <c r="F2551">
        <v>1</v>
      </c>
      <c r="G2551">
        <v>0</v>
      </c>
      <c r="H2551" s="2">
        <f>H2550+$H$2*(Filter_Test[[#This Row],[debug'[0']]]-H2550)</f>
        <v>9.9846443804643609E-2</v>
      </c>
    </row>
    <row r="2552" spans="1:8" x14ac:dyDescent="0.25">
      <c r="A2552">
        <v>5092</v>
      </c>
      <c r="B2552">
        <v>0</v>
      </c>
      <c r="C2552">
        <v>0</v>
      </c>
      <c r="D2552">
        <v>0</v>
      </c>
      <c r="E2552">
        <v>0</v>
      </c>
      <c r="F2552">
        <v>1</v>
      </c>
      <c r="G2552">
        <v>0</v>
      </c>
      <c r="H2552" s="2">
        <f>H2551+$H$2*(Filter_Test[[#This Row],[debug'[0']]]-H2551)</f>
        <v>9.0436138174331576E-2</v>
      </c>
    </row>
    <row r="2553" spans="1:8" x14ac:dyDescent="0.25">
      <c r="A2553">
        <v>5094</v>
      </c>
      <c r="B2553">
        <v>1</v>
      </c>
      <c r="C2553">
        <v>0</v>
      </c>
      <c r="D2553">
        <v>0</v>
      </c>
      <c r="E2553">
        <v>0</v>
      </c>
      <c r="F2553">
        <v>1</v>
      </c>
      <c r="G2553">
        <v>0</v>
      </c>
      <c r="H2553" s="2">
        <f>H2552+$H$2*(Filter_Test[[#This Row],[debug'[0']]]-H2552)</f>
        <v>0.17616051256280002</v>
      </c>
    </row>
    <row r="2554" spans="1:8" x14ac:dyDescent="0.25">
      <c r="A2554">
        <v>5096</v>
      </c>
      <c r="B2554">
        <v>0</v>
      </c>
      <c r="C2554">
        <v>1</v>
      </c>
      <c r="D2554">
        <v>0</v>
      </c>
      <c r="E2554">
        <v>0</v>
      </c>
      <c r="F2554">
        <v>1</v>
      </c>
      <c r="G2554">
        <v>0</v>
      </c>
      <c r="H2554" s="2">
        <f>H2553+$H$2*(Filter_Test[[#This Row],[debug'[0']]]-H2553)</f>
        <v>0.15955777539920288</v>
      </c>
    </row>
    <row r="2555" spans="1:8" x14ac:dyDescent="0.25">
      <c r="A2555">
        <v>5098</v>
      </c>
      <c r="B2555">
        <v>0</v>
      </c>
      <c r="C2555">
        <v>1</v>
      </c>
      <c r="D2555">
        <v>0</v>
      </c>
      <c r="E2555">
        <v>0</v>
      </c>
      <c r="F2555">
        <v>1</v>
      </c>
      <c r="G2555">
        <v>0</v>
      </c>
      <c r="H2555" s="2">
        <f>H2554+$H$2*(Filter_Test[[#This Row],[debug'[0']]]-H2554)</f>
        <v>0.14451980934868491</v>
      </c>
    </row>
    <row r="2556" spans="1:8" x14ac:dyDescent="0.25">
      <c r="A2556">
        <v>5100</v>
      </c>
      <c r="B2556">
        <v>0</v>
      </c>
      <c r="C2556">
        <v>1</v>
      </c>
      <c r="D2556">
        <v>0</v>
      </c>
      <c r="E2556">
        <v>0</v>
      </c>
      <c r="F2556">
        <v>1</v>
      </c>
      <c r="G2556">
        <v>0</v>
      </c>
      <c r="H2556" s="2">
        <f>H2555+$H$2*(Filter_Test[[#This Row],[debug'[0']]]-H2555)</f>
        <v>0.13089913820824414</v>
      </c>
    </row>
    <row r="2557" spans="1:8" x14ac:dyDescent="0.25">
      <c r="A2557">
        <v>5102</v>
      </c>
      <c r="B2557">
        <v>0</v>
      </c>
      <c r="C2557">
        <v>1</v>
      </c>
      <c r="D2557">
        <v>0</v>
      </c>
      <c r="E2557">
        <v>0</v>
      </c>
      <c r="F2557">
        <v>1</v>
      </c>
      <c r="G2557">
        <v>0</v>
      </c>
      <c r="H2557" s="2">
        <f>H2556+$H$2*(Filter_Test[[#This Row],[debug'[0']]]-H2556)</f>
        <v>0.1185621850795565</v>
      </c>
    </row>
    <row r="2558" spans="1:8" x14ac:dyDescent="0.25">
      <c r="A2558">
        <v>5104</v>
      </c>
      <c r="B2558">
        <v>1</v>
      </c>
      <c r="C2558">
        <v>1</v>
      </c>
      <c r="D2558">
        <v>0</v>
      </c>
      <c r="E2558">
        <v>0</v>
      </c>
      <c r="F2558">
        <v>1</v>
      </c>
      <c r="G2558">
        <v>0</v>
      </c>
      <c r="H2558" s="2">
        <f>H2557+$H$2*(Filter_Test[[#This Row],[debug'[0']]]-H2557)</f>
        <v>0.20163574199806567</v>
      </c>
    </row>
    <row r="2559" spans="1:8" x14ac:dyDescent="0.25">
      <c r="A2559">
        <v>5106</v>
      </c>
      <c r="B2559">
        <v>1</v>
      </c>
      <c r="C2559">
        <v>1</v>
      </c>
      <c r="D2559">
        <v>0</v>
      </c>
      <c r="E2559">
        <v>0</v>
      </c>
      <c r="F2559">
        <v>1</v>
      </c>
      <c r="G2559">
        <v>0</v>
      </c>
      <c r="H2559" s="2">
        <f>H2558+$H$2*(Filter_Test[[#This Row],[debug'[0']]]-H2558)</f>
        <v>0.27687980063289197</v>
      </c>
    </row>
    <row r="2560" spans="1:8" x14ac:dyDescent="0.25">
      <c r="A2560">
        <v>5108</v>
      </c>
      <c r="B2560">
        <v>0</v>
      </c>
      <c r="C2560">
        <v>1</v>
      </c>
      <c r="D2560">
        <v>0</v>
      </c>
      <c r="E2560">
        <v>0</v>
      </c>
      <c r="F2560">
        <v>0</v>
      </c>
      <c r="G2560">
        <v>0</v>
      </c>
      <c r="H2560" s="2">
        <f>H2559+$H$2*(Filter_Test[[#This Row],[debug'[0']]]-H2559)</f>
        <v>0.25078449420502097</v>
      </c>
    </row>
    <row r="2561" spans="1:8" x14ac:dyDescent="0.25">
      <c r="A2561">
        <v>5110</v>
      </c>
      <c r="B2561">
        <v>1</v>
      </c>
      <c r="C2561">
        <v>1</v>
      </c>
      <c r="D2561">
        <v>0</v>
      </c>
      <c r="E2561">
        <v>0</v>
      </c>
      <c r="F2561">
        <v>1</v>
      </c>
      <c r="G2561">
        <v>0</v>
      </c>
      <c r="H2561" s="2">
        <f>H2560+$H$2*(Filter_Test[[#This Row],[debug'[0']]]-H2560)</f>
        <v>0.32139639207385295</v>
      </c>
    </row>
    <row r="2562" spans="1:8" x14ac:dyDescent="0.25">
      <c r="A2562">
        <v>5112</v>
      </c>
      <c r="B2562">
        <v>1</v>
      </c>
      <c r="C2562">
        <v>0</v>
      </c>
      <c r="D2562">
        <v>0</v>
      </c>
      <c r="E2562">
        <v>0</v>
      </c>
      <c r="F2562">
        <v>0</v>
      </c>
      <c r="G2562">
        <v>0</v>
      </c>
      <c r="H2562" s="2">
        <f>H2561+$H$2*(Filter_Test[[#This Row],[debug'[0']]]-H2561)</f>
        <v>0.38535327535466229</v>
      </c>
    </row>
    <row r="2563" spans="1:8" x14ac:dyDescent="0.25">
      <c r="A2563">
        <v>5114</v>
      </c>
      <c r="B2563">
        <v>1</v>
      </c>
      <c r="C2563">
        <v>0</v>
      </c>
      <c r="D2563">
        <v>0</v>
      </c>
      <c r="E2563">
        <v>0</v>
      </c>
      <c r="F2563">
        <v>0</v>
      </c>
      <c r="G2563">
        <v>0</v>
      </c>
      <c r="H2563" s="2">
        <f>H2562+$H$2*(Filter_Test[[#This Row],[debug'[0']]]-H2562)</f>
        <v>0.44328236439562696</v>
      </c>
    </row>
    <row r="2564" spans="1:8" x14ac:dyDescent="0.25">
      <c r="A2564">
        <v>5116</v>
      </c>
      <c r="B2564">
        <v>2</v>
      </c>
      <c r="C2564">
        <v>-1</v>
      </c>
      <c r="D2564">
        <v>0</v>
      </c>
      <c r="E2564">
        <v>0</v>
      </c>
      <c r="F2564">
        <v>0</v>
      </c>
      <c r="G2564">
        <v>0</v>
      </c>
      <c r="H2564" s="2">
        <f>H2563+$H$2*(Filter_Test[[#This Row],[debug'[0']]]-H2563)</f>
        <v>0.58999954502747809</v>
      </c>
    </row>
    <row r="2565" spans="1:8" x14ac:dyDescent="0.25">
      <c r="A2565">
        <v>5118</v>
      </c>
      <c r="B2565">
        <v>1</v>
      </c>
      <c r="C2565">
        <v>-1</v>
      </c>
      <c r="D2565">
        <v>0</v>
      </c>
      <c r="E2565">
        <v>0</v>
      </c>
      <c r="F2565">
        <v>0</v>
      </c>
      <c r="G2565">
        <v>0</v>
      </c>
      <c r="H2565" s="2">
        <f>H2564+$H$2*(Filter_Test[[#This Row],[debug'[0']]]-H2564)</f>
        <v>0.6286411775467825</v>
      </c>
    </row>
    <row r="2566" spans="1:8" x14ac:dyDescent="0.25">
      <c r="A2566">
        <v>5120</v>
      </c>
      <c r="B2566">
        <v>1</v>
      </c>
      <c r="C2566">
        <v>-1</v>
      </c>
      <c r="D2566">
        <v>0</v>
      </c>
      <c r="E2566">
        <v>0</v>
      </c>
      <c r="F2566">
        <v>0</v>
      </c>
      <c r="G2566">
        <v>0</v>
      </c>
      <c r="H2566" s="2">
        <f>H2565+$H$2*(Filter_Test[[#This Row],[debug'[0']]]-H2565)</f>
        <v>0.663640922000726</v>
      </c>
    </row>
    <row r="2567" spans="1:8" x14ac:dyDescent="0.25">
      <c r="A2567">
        <v>5122</v>
      </c>
      <c r="B2567">
        <v>0</v>
      </c>
      <c r="C2567">
        <v>-1</v>
      </c>
      <c r="D2567">
        <v>0</v>
      </c>
      <c r="E2567">
        <v>0</v>
      </c>
      <c r="F2567">
        <v>0</v>
      </c>
      <c r="G2567">
        <v>0</v>
      </c>
      <c r="H2567" s="2">
        <f>H2566+$H$2*(Filter_Test[[#This Row],[debug'[0']]]-H2566)</f>
        <v>0.60109423864535483</v>
      </c>
    </row>
    <row r="2568" spans="1:8" x14ac:dyDescent="0.25">
      <c r="A2568">
        <v>5124</v>
      </c>
      <c r="B2568">
        <v>0</v>
      </c>
      <c r="C2568">
        <v>-1</v>
      </c>
      <c r="D2568">
        <v>0</v>
      </c>
      <c r="E2568">
        <v>0</v>
      </c>
      <c r="F2568">
        <v>0</v>
      </c>
      <c r="G2568">
        <v>0</v>
      </c>
      <c r="H2568" s="2">
        <f>H2567+$H$2*(Filter_Test[[#This Row],[debug'[0']]]-H2567)</f>
        <v>0.54444244131805297</v>
      </c>
    </row>
    <row r="2569" spans="1:8" x14ac:dyDescent="0.25">
      <c r="A2569">
        <v>5126</v>
      </c>
      <c r="B2569">
        <v>1</v>
      </c>
      <c r="C2569">
        <v>0</v>
      </c>
      <c r="D2569">
        <v>1</v>
      </c>
      <c r="E2569">
        <v>0</v>
      </c>
      <c r="F2569">
        <v>0</v>
      </c>
      <c r="G2569">
        <v>0</v>
      </c>
      <c r="H2569" s="2">
        <f>H2568+$H$2*(Filter_Test[[#This Row],[debug'[0']]]-H2568)</f>
        <v>0.58737772970732816</v>
      </c>
    </row>
    <row r="2570" spans="1:8" x14ac:dyDescent="0.25">
      <c r="A2570">
        <v>5128</v>
      </c>
      <c r="B2570">
        <v>1</v>
      </c>
      <c r="C2570">
        <v>0</v>
      </c>
      <c r="D2570">
        <v>0</v>
      </c>
      <c r="E2570">
        <v>0</v>
      </c>
      <c r="F2570">
        <v>0</v>
      </c>
      <c r="G2570">
        <v>0</v>
      </c>
      <c r="H2570" s="2">
        <f>H2569+$H$2*(Filter_Test[[#This Row],[debug'[0']]]-H2569)</f>
        <v>0.62626646249909812</v>
      </c>
    </row>
    <row r="2571" spans="1:8" x14ac:dyDescent="0.25">
      <c r="A2571">
        <v>5130</v>
      </c>
      <c r="B2571">
        <v>0</v>
      </c>
      <c r="C2571">
        <v>1</v>
      </c>
      <c r="D2571">
        <v>0</v>
      </c>
      <c r="E2571">
        <v>0</v>
      </c>
      <c r="F2571">
        <v>0</v>
      </c>
      <c r="G2571">
        <v>0</v>
      </c>
      <c r="H2571" s="2">
        <f>H2570+$H$2*(Filter_Test[[#This Row],[debug'[0']]]-H2570)</f>
        <v>0.56724223896579307</v>
      </c>
    </row>
    <row r="2572" spans="1:8" x14ac:dyDescent="0.25">
      <c r="A2572">
        <v>5132</v>
      </c>
      <c r="B2572">
        <v>1</v>
      </c>
      <c r="C2572">
        <v>0</v>
      </c>
      <c r="D2572">
        <v>0</v>
      </c>
      <c r="E2572">
        <v>0</v>
      </c>
      <c r="F2572">
        <v>0</v>
      </c>
      <c r="G2572">
        <v>0</v>
      </c>
      <c r="H2572" s="2">
        <f>H2571+$H$2*(Filter_Test[[#This Row],[debug'[0']]]-H2571)</f>
        <v>0.60802869705126406</v>
      </c>
    </row>
    <row r="2573" spans="1:8" x14ac:dyDescent="0.25">
      <c r="A2573">
        <v>5134</v>
      </c>
      <c r="B2573">
        <v>0</v>
      </c>
      <c r="C2573">
        <v>1</v>
      </c>
      <c r="D2573">
        <v>0</v>
      </c>
      <c r="E2573">
        <v>0</v>
      </c>
      <c r="F2573">
        <v>0</v>
      </c>
      <c r="G2573">
        <v>0</v>
      </c>
      <c r="H2573" s="2">
        <f>H2572+$H$2*(Filter_Test[[#This Row],[debug'[0']]]-H2572)</f>
        <v>0.55072334241642329</v>
      </c>
    </row>
    <row r="2574" spans="1:8" x14ac:dyDescent="0.25">
      <c r="A2574">
        <v>5136</v>
      </c>
      <c r="B2574">
        <v>-1</v>
      </c>
      <c r="C2574">
        <v>1</v>
      </c>
      <c r="D2574">
        <v>0</v>
      </c>
      <c r="E2574">
        <v>0</v>
      </c>
      <c r="F2574">
        <v>0</v>
      </c>
      <c r="G2574">
        <v>0</v>
      </c>
      <c r="H2574" s="2">
        <f>H2573+$H$2*(Filter_Test[[#This Row],[debug'[0']]]-H2573)</f>
        <v>0.40457111060785395</v>
      </c>
    </row>
    <row r="2575" spans="1:8" x14ac:dyDescent="0.25">
      <c r="A2575">
        <v>5138</v>
      </c>
      <c r="B2575">
        <v>1</v>
      </c>
      <c r="C2575">
        <v>1</v>
      </c>
      <c r="D2575">
        <v>0</v>
      </c>
      <c r="E2575">
        <v>0</v>
      </c>
      <c r="F2575">
        <v>0</v>
      </c>
      <c r="G2575">
        <v>0</v>
      </c>
      <c r="H2575" s="2">
        <f>H2574+$H$2*(Filter_Test[[#This Row],[debug'[0']]]-H2574)</f>
        <v>0.46068896134733883</v>
      </c>
    </row>
    <row r="2576" spans="1:8" x14ac:dyDescent="0.25">
      <c r="A2576">
        <v>5140</v>
      </c>
      <c r="B2576">
        <v>0</v>
      </c>
      <c r="C2576">
        <v>1</v>
      </c>
      <c r="D2576">
        <v>0</v>
      </c>
      <c r="E2576">
        <v>0</v>
      </c>
      <c r="F2576">
        <v>0</v>
      </c>
      <c r="G2576">
        <v>0</v>
      </c>
      <c r="H2576" s="2">
        <f>H2575+$H$2*(Filter_Test[[#This Row],[debug'[0']]]-H2575)</f>
        <v>0.41727004965057746</v>
      </c>
    </row>
    <row r="2577" spans="1:8" x14ac:dyDescent="0.25">
      <c r="A2577">
        <v>5142</v>
      </c>
      <c r="B2577">
        <v>1</v>
      </c>
      <c r="C2577">
        <v>0</v>
      </c>
      <c r="D2577">
        <v>0</v>
      </c>
      <c r="E2577">
        <v>1</v>
      </c>
      <c r="F2577">
        <v>0</v>
      </c>
      <c r="G2577">
        <v>0</v>
      </c>
      <c r="H2577" s="2">
        <f>H2576+$H$2*(Filter_Test[[#This Row],[debug'[0']]]-H2576)</f>
        <v>0.47219105358191216</v>
      </c>
    </row>
    <row r="2578" spans="1:8" x14ac:dyDescent="0.25">
      <c r="A2578">
        <v>5144</v>
      </c>
      <c r="B2578">
        <v>1</v>
      </c>
      <c r="C2578">
        <v>0</v>
      </c>
      <c r="D2578">
        <v>0</v>
      </c>
      <c r="E2578">
        <v>1</v>
      </c>
      <c r="F2578">
        <v>0</v>
      </c>
      <c r="G2578">
        <v>0</v>
      </c>
      <c r="H2578" s="2">
        <f>H2577+$H$2*(Filter_Test[[#This Row],[debug'[0']]]-H2577)</f>
        <v>0.52193587483889314</v>
      </c>
    </row>
    <row r="2579" spans="1:8" x14ac:dyDescent="0.25">
      <c r="A2579">
        <v>5146</v>
      </c>
      <c r="B2579">
        <v>1</v>
      </c>
      <c r="C2579">
        <v>0</v>
      </c>
      <c r="D2579">
        <v>0</v>
      </c>
      <c r="E2579">
        <v>0</v>
      </c>
      <c r="F2579">
        <v>0</v>
      </c>
      <c r="G2579">
        <v>0</v>
      </c>
      <c r="H2579" s="2">
        <f>H2578+$H$2*(Filter_Test[[#This Row],[debug'[0']]]-H2578)</f>
        <v>0.56699235714542207</v>
      </c>
    </row>
    <row r="2580" spans="1:8" x14ac:dyDescent="0.25">
      <c r="A2580">
        <v>5148</v>
      </c>
      <c r="B2580">
        <v>1</v>
      </c>
      <c r="C2580">
        <v>-1</v>
      </c>
      <c r="D2580">
        <v>0</v>
      </c>
      <c r="E2580">
        <v>1</v>
      </c>
      <c r="F2580">
        <v>0</v>
      </c>
      <c r="G2580">
        <v>0</v>
      </c>
      <c r="H2580" s="2">
        <f>H2579+$H$2*(Filter_Test[[#This Row],[debug'[0']]]-H2579)</f>
        <v>0.60780236603762727</v>
      </c>
    </row>
    <row r="2581" spans="1:8" x14ac:dyDescent="0.25">
      <c r="A2581">
        <v>5150</v>
      </c>
      <c r="B2581">
        <v>1</v>
      </c>
      <c r="C2581">
        <v>-1</v>
      </c>
      <c r="D2581">
        <v>0</v>
      </c>
      <c r="E2581">
        <v>1</v>
      </c>
      <c r="F2581">
        <v>0</v>
      </c>
      <c r="G2581">
        <v>0</v>
      </c>
      <c r="H2581" s="2">
        <f>H2580+$H$2*(Filter_Test[[#This Row],[debug'[0']]]-H2580)</f>
        <v>0.64476612220597196</v>
      </c>
    </row>
    <row r="2582" spans="1:8" x14ac:dyDescent="0.25">
      <c r="A2582">
        <v>5152</v>
      </c>
      <c r="B2582">
        <v>0</v>
      </c>
      <c r="C2582">
        <v>-1</v>
      </c>
      <c r="D2582">
        <v>0</v>
      </c>
      <c r="E2582">
        <v>1</v>
      </c>
      <c r="F2582">
        <v>0</v>
      </c>
      <c r="G2582">
        <v>0</v>
      </c>
      <c r="H2582" s="2">
        <f>H2581+$H$2*(Filter_Test[[#This Row],[debug'[0']]]-H2581)</f>
        <v>0.58399834682179619</v>
      </c>
    </row>
    <row r="2583" spans="1:8" x14ac:dyDescent="0.25">
      <c r="A2583">
        <v>5154</v>
      </c>
      <c r="B2583">
        <v>1</v>
      </c>
      <c r="C2583">
        <v>-1</v>
      </c>
      <c r="D2583">
        <v>0</v>
      </c>
      <c r="E2583">
        <v>1</v>
      </c>
      <c r="F2583">
        <v>0</v>
      </c>
      <c r="G2583">
        <v>0</v>
      </c>
      <c r="H2583" s="2">
        <f>H2582+$H$2*(Filter_Test[[#This Row],[debug'[0']]]-H2582)</f>
        <v>0.62320557894697182</v>
      </c>
    </row>
    <row r="2584" spans="1:8" x14ac:dyDescent="0.25">
      <c r="A2584">
        <v>5156</v>
      </c>
      <c r="B2584">
        <v>0</v>
      </c>
      <c r="C2584">
        <v>0</v>
      </c>
      <c r="D2584">
        <v>0</v>
      </c>
      <c r="E2584">
        <v>0</v>
      </c>
      <c r="F2584">
        <v>0</v>
      </c>
      <c r="G2584">
        <v>0</v>
      </c>
      <c r="H2584" s="2">
        <f>H2583+$H$2*(Filter_Test[[#This Row],[debug'[0']]]-H2583)</f>
        <v>0.5644698368920924</v>
      </c>
    </row>
    <row r="2585" spans="1:8" x14ac:dyDescent="0.25">
      <c r="A2585">
        <v>5158</v>
      </c>
      <c r="B2585">
        <v>0</v>
      </c>
      <c r="C2585">
        <v>0</v>
      </c>
      <c r="D2585">
        <v>0</v>
      </c>
      <c r="E2585">
        <v>1</v>
      </c>
      <c r="F2585">
        <v>0</v>
      </c>
      <c r="G2585">
        <v>0</v>
      </c>
      <c r="H2585" s="2">
        <f>H2584+$H$2*(Filter_Test[[#This Row],[debug'[0']]]-H2584)</f>
        <v>0.51126980810949563</v>
      </c>
    </row>
    <row r="2586" spans="1:8" x14ac:dyDescent="0.25">
      <c r="A2586">
        <v>5160</v>
      </c>
      <c r="B2586">
        <v>0</v>
      </c>
      <c r="C2586">
        <v>1</v>
      </c>
      <c r="D2586">
        <v>0</v>
      </c>
      <c r="E2586">
        <v>1</v>
      </c>
      <c r="F2586">
        <v>0</v>
      </c>
      <c r="G2586">
        <v>0</v>
      </c>
      <c r="H2586" s="2">
        <f>H2585+$H$2*(Filter_Test[[#This Row],[debug'[0']]]-H2585)</f>
        <v>0.463083763914724</v>
      </c>
    </row>
    <row r="2587" spans="1:8" x14ac:dyDescent="0.25">
      <c r="A2587">
        <v>5162</v>
      </c>
      <c r="B2587">
        <v>0</v>
      </c>
      <c r="C2587">
        <v>1</v>
      </c>
      <c r="D2587">
        <v>0</v>
      </c>
      <c r="E2587">
        <v>1</v>
      </c>
      <c r="F2587">
        <v>0</v>
      </c>
      <c r="G2587">
        <v>0</v>
      </c>
      <c r="H2587" s="2">
        <f>H2586+$H$2*(Filter_Test[[#This Row],[debug'[0']]]-H2586)</f>
        <v>0.41943914739338778</v>
      </c>
    </row>
    <row r="2588" spans="1:8" x14ac:dyDescent="0.25">
      <c r="A2588">
        <v>5164</v>
      </c>
      <c r="B2588">
        <v>0</v>
      </c>
      <c r="C2588">
        <v>1</v>
      </c>
      <c r="D2588">
        <v>0</v>
      </c>
      <c r="E2588">
        <v>1</v>
      </c>
      <c r="F2588">
        <v>0</v>
      </c>
      <c r="G2588">
        <v>0</v>
      </c>
      <c r="H2588" s="2">
        <f>H2587+$H$2*(Filter_Test[[#This Row],[debug'[0']]]-H2587)</f>
        <v>0.37990793907101678</v>
      </c>
    </row>
    <row r="2589" spans="1:8" x14ac:dyDescent="0.25">
      <c r="A2589">
        <v>5166</v>
      </c>
      <c r="B2589">
        <v>1</v>
      </c>
      <c r="C2589">
        <v>1</v>
      </c>
      <c r="D2589">
        <v>-1</v>
      </c>
      <c r="E2589">
        <v>1</v>
      </c>
      <c r="F2589">
        <v>0</v>
      </c>
      <c r="G2589">
        <v>0</v>
      </c>
      <c r="H2589" s="2">
        <f>H2588+$H$2*(Filter_Test[[#This Row],[debug'[0']]]-H2588)</f>
        <v>0.43835023896593223</v>
      </c>
    </row>
    <row r="2590" spans="1:8" x14ac:dyDescent="0.25">
      <c r="A2590">
        <v>5168</v>
      </c>
      <c r="B2590">
        <v>0</v>
      </c>
      <c r="C2590">
        <v>0</v>
      </c>
      <c r="D2590">
        <v>0</v>
      </c>
      <c r="E2590">
        <v>0</v>
      </c>
      <c r="F2590">
        <v>0</v>
      </c>
      <c r="G2590">
        <v>0</v>
      </c>
      <c r="H2590" s="2">
        <f>H2589+$H$2*(Filter_Test[[#This Row],[debug'[0']]]-H2589)</f>
        <v>0.39703670225289112</v>
      </c>
    </row>
    <row r="2591" spans="1:8" x14ac:dyDescent="0.25">
      <c r="A2591">
        <v>5170</v>
      </c>
      <c r="B2591">
        <v>0</v>
      </c>
      <c r="C2591">
        <v>0</v>
      </c>
      <c r="D2591">
        <v>0</v>
      </c>
      <c r="E2591">
        <v>0</v>
      </c>
      <c r="F2591">
        <v>0</v>
      </c>
      <c r="G2591">
        <v>0</v>
      </c>
      <c r="H2591" s="2">
        <f>H2590+$H$2*(Filter_Test[[#This Row],[debug'[0']]]-H2590)</f>
        <v>0.35961687464279513</v>
      </c>
    </row>
    <row r="2592" spans="1:8" x14ac:dyDescent="0.25">
      <c r="A2592">
        <v>5172</v>
      </c>
      <c r="B2592">
        <v>0</v>
      </c>
      <c r="C2592">
        <v>-1</v>
      </c>
      <c r="D2592">
        <v>0</v>
      </c>
      <c r="E2592">
        <v>0</v>
      </c>
      <c r="F2592">
        <v>0</v>
      </c>
      <c r="G2592">
        <v>0</v>
      </c>
      <c r="H2592" s="2">
        <f>H2591+$H$2*(Filter_Test[[#This Row],[debug'[0']]]-H2591)</f>
        <v>0.32572378269825331</v>
      </c>
    </row>
    <row r="2593" spans="1:8" x14ac:dyDescent="0.25">
      <c r="A2593">
        <v>5174</v>
      </c>
      <c r="B2593">
        <v>0</v>
      </c>
      <c r="C2593">
        <v>-1</v>
      </c>
      <c r="D2593">
        <v>0</v>
      </c>
      <c r="E2593">
        <v>0</v>
      </c>
      <c r="F2593">
        <v>0</v>
      </c>
      <c r="G2593">
        <v>0</v>
      </c>
      <c r="H2593" s="2">
        <f>H2592+$H$2*(Filter_Test[[#This Row],[debug'[0']]]-H2592)</f>
        <v>0.29502503941352398</v>
      </c>
    </row>
    <row r="2594" spans="1:8" x14ac:dyDescent="0.25">
      <c r="A2594">
        <v>5176</v>
      </c>
      <c r="B2594">
        <v>0</v>
      </c>
      <c r="C2594">
        <v>-2</v>
      </c>
      <c r="D2594">
        <v>0</v>
      </c>
      <c r="E2594">
        <v>0</v>
      </c>
      <c r="F2594">
        <v>0</v>
      </c>
      <c r="G2594">
        <v>0</v>
      </c>
      <c r="H2594" s="2">
        <f>H2593+$H$2*(Filter_Test[[#This Row],[debug'[0']]]-H2593)</f>
        <v>0.26721958452012701</v>
      </c>
    </row>
    <row r="2595" spans="1:8" x14ac:dyDescent="0.25">
      <c r="A2595">
        <v>5178</v>
      </c>
      <c r="B2595">
        <v>0</v>
      </c>
      <c r="C2595">
        <v>-2</v>
      </c>
      <c r="D2595">
        <v>0</v>
      </c>
      <c r="E2595">
        <v>0</v>
      </c>
      <c r="F2595">
        <v>0</v>
      </c>
      <c r="G2595">
        <v>0</v>
      </c>
      <c r="H2595" s="2">
        <f>H2594+$H$2*(Filter_Test[[#This Row],[debug'[0']]]-H2594)</f>
        <v>0.24203473201141457</v>
      </c>
    </row>
    <row r="2596" spans="1:8" x14ac:dyDescent="0.25">
      <c r="A2596">
        <v>5180</v>
      </c>
      <c r="B2596">
        <v>0</v>
      </c>
      <c r="C2596">
        <v>-2</v>
      </c>
      <c r="D2596">
        <v>0</v>
      </c>
      <c r="E2596">
        <v>0</v>
      </c>
      <c r="F2596">
        <v>0</v>
      </c>
      <c r="G2596">
        <v>0</v>
      </c>
      <c r="H2596" s="2">
        <f>H2595+$H$2*(Filter_Test[[#This Row],[debug'[0']]]-H2595)</f>
        <v>0.21922349593139553</v>
      </c>
    </row>
    <row r="2597" spans="1:8" x14ac:dyDescent="0.25">
      <c r="A2597">
        <v>5182</v>
      </c>
      <c r="B2597">
        <v>0</v>
      </c>
      <c r="C2597">
        <v>-1</v>
      </c>
      <c r="D2597">
        <v>0</v>
      </c>
      <c r="E2597">
        <v>0</v>
      </c>
      <c r="F2597">
        <v>0</v>
      </c>
      <c r="G2597">
        <v>0</v>
      </c>
      <c r="H2597" s="2">
        <f>H2596+$H$2*(Filter_Test[[#This Row],[debug'[0']]]-H2596)</f>
        <v>0.19856216820202521</v>
      </c>
    </row>
    <row r="2598" spans="1:8" x14ac:dyDescent="0.25">
      <c r="A2598">
        <v>5184</v>
      </c>
      <c r="B2598">
        <v>0</v>
      </c>
      <c r="C2598">
        <v>-1</v>
      </c>
      <c r="D2598">
        <v>0</v>
      </c>
      <c r="E2598">
        <v>0</v>
      </c>
      <c r="F2598">
        <v>0</v>
      </c>
      <c r="G2598">
        <v>0</v>
      </c>
      <c r="H2598" s="2">
        <f>H2597+$H$2*(Filter_Test[[#This Row],[debug'[0']]]-H2597)</f>
        <v>0.17984812473489492</v>
      </c>
    </row>
    <row r="2599" spans="1:8" x14ac:dyDescent="0.25">
      <c r="A2599">
        <v>5186</v>
      </c>
      <c r="B2599">
        <v>0</v>
      </c>
      <c r="C2599">
        <v>-1</v>
      </c>
      <c r="D2599">
        <v>0</v>
      </c>
      <c r="E2599">
        <v>0</v>
      </c>
      <c r="F2599">
        <v>0</v>
      </c>
      <c r="G2599">
        <v>0</v>
      </c>
      <c r="H2599" s="2">
        <f>H2598+$H$2*(Filter_Test[[#This Row],[debug'[0']]]-H2598)</f>
        <v>0.16289783831202354</v>
      </c>
    </row>
    <row r="2600" spans="1:8" x14ac:dyDescent="0.25">
      <c r="A2600">
        <v>5188</v>
      </c>
      <c r="B2600">
        <v>0</v>
      </c>
      <c r="C2600">
        <v>-1</v>
      </c>
      <c r="D2600">
        <v>0</v>
      </c>
      <c r="E2600">
        <v>0</v>
      </c>
      <c r="F2600">
        <v>0</v>
      </c>
      <c r="G2600">
        <v>0</v>
      </c>
      <c r="H2600" s="2">
        <f>H2599+$H$2*(Filter_Test[[#This Row],[debug'[0']]]-H2599)</f>
        <v>0.1475450787482222</v>
      </c>
    </row>
    <row r="2601" spans="1:8" x14ac:dyDescent="0.25">
      <c r="A2601">
        <v>5190</v>
      </c>
      <c r="B2601">
        <v>0</v>
      </c>
      <c r="C2601">
        <v>-1</v>
      </c>
      <c r="D2601">
        <v>0</v>
      </c>
      <c r="E2601">
        <v>0</v>
      </c>
      <c r="F2601">
        <v>0</v>
      </c>
      <c r="G2601">
        <v>0</v>
      </c>
      <c r="H2601" s="2">
        <f>H2600+$H$2*(Filter_Test[[#This Row],[debug'[0']]]-H2600)</f>
        <v>0.13363928268415992</v>
      </c>
    </row>
    <row r="2602" spans="1:8" x14ac:dyDescent="0.25">
      <c r="A2602">
        <v>5192</v>
      </c>
      <c r="B2602">
        <v>0</v>
      </c>
      <c r="C2602">
        <v>0</v>
      </c>
      <c r="D2602">
        <v>0</v>
      </c>
      <c r="E2602">
        <v>0</v>
      </c>
      <c r="F2602">
        <v>0</v>
      </c>
      <c r="G2602">
        <v>0</v>
      </c>
      <c r="H2602" s="2">
        <f>H2601+$H$2*(Filter_Test[[#This Row],[debug'[0']]]-H2601)</f>
        <v>0.12104407702281293</v>
      </c>
    </row>
    <row r="2603" spans="1:8" x14ac:dyDescent="0.25">
      <c r="A2603">
        <v>5194</v>
      </c>
      <c r="B2603">
        <v>1</v>
      </c>
      <c r="C2603">
        <v>0</v>
      </c>
      <c r="D2603">
        <v>0</v>
      </c>
      <c r="E2603">
        <v>0</v>
      </c>
      <c r="F2603">
        <v>0</v>
      </c>
      <c r="G2603">
        <v>0</v>
      </c>
      <c r="H2603" s="2">
        <f>H2602+$H$2*(Filter_Test[[#This Row],[debug'[0']]]-H2602)</f>
        <v>0.20388372113644393</v>
      </c>
    </row>
    <row r="2604" spans="1:8" x14ac:dyDescent="0.25">
      <c r="A2604">
        <v>5196</v>
      </c>
      <c r="B2604">
        <v>0</v>
      </c>
      <c r="C2604">
        <v>0</v>
      </c>
      <c r="D2604">
        <v>0</v>
      </c>
      <c r="E2604">
        <v>0</v>
      </c>
      <c r="F2604">
        <v>0</v>
      </c>
      <c r="G2604">
        <v>0</v>
      </c>
      <c r="H2604" s="2">
        <f>H2603+$H$2*(Filter_Test[[#This Row],[debug'[0']]]-H2603)</f>
        <v>0.18466813312117986</v>
      </c>
    </row>
    <row r="2605" spans="1:8" x14ac:dyDescent="0.25">
      <c r="A2605">
        <v>5198</v>
      </c>
      <c r="B2605">
        <v>0</v>
      </c>
      <c r="C2605">
        <v>0</v>
      </c>
      <c r="D2605">
        <v>0</v>
      </c>
      <c r="E2605">
        <v>0</v>
      </c>
      <c r="F2605">
        <v>0</v>
      </c>
      <c r="G2605">
        <v>0</v>
      </c>
      <c r="H2605" s="2">
        <f>H2604+$H$2*(Filter_Test[[#This Row],[debug'[0']]]-H2604)</f>
        <v>0.16726357161021063</v>
      </c>
    </row>
    <row r="2606" spans="1:8" x14ac:dyDescent="0.25">
      <c r="A2606">
        <v>5200</v>
      </c>
      <c r="B2606">
        <v>-1</v>
      </c>
      <c r="C2606">
        <v>0</v>
      </c>
      <c r="D2606">
        <v>0</v>
      </c>
      <c r="E2606">
        <v>0</v>
      </c>
      <c r="F2606">
        <v>0</v>
      </c>
      <c r="G2606">
        <v>0</v>
      </c>
      <c r="H2606" s="2">
        <f>H2605+$H$2*(Filter_Test[[#This Row],[debug'[0']]]-H2605)</f>
        <v>5.7251571769002002E-2</v>
      </c>
    </row>
    <row r="2607" spans="1:8" x14ac:dyDescent="0.25">
      <c r="A2607">
        <v>5202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 s="2">
        <f>H2606+$H$2*(Filter_Test[[#This Row],[debug'[0']]]-H2606)</f>
        <v>5.1855738250723038E-2</v>
      </c>
    </row>
    <row r="2608" spans="1:8" x14ac:dyDescent="0.25">
      <c r="A2608">
        <v>5204</v>
      </c>
      <c r="B2608">
        <v>1</v>
      </c>
      <c r="C2608">
        <v>0</v>
      </c>
      <c r="D2608">
        <v>0</v>
      </c>
      <c r="E2608">
        <v>0</v>
      </c>
      <c r="F2608">
        <v>0</v>
      </c>
      <c r="G2608">
        <v>0</v>
      </c>
      <c r="H2608" s="2">
        <f>H2607+$H$2*(Filter_Test[[#This Row],[debug'[0']]]-H2607)</f>
        <v>0.14121622966836844</v>
      </c>
    </row>
    <row r="2609" spans="1:8" x14ac:dyDescent="0.25">
      <c r="A2609">
        <v>5206</v>
      </c>
      <c r="B2609">
        <v>1</v>
      </c>
      <c r="C2609">
        <v>-1</v>
      </c>
      <c r="D2609">
        <v>0</v>
      </c>
      <c r="E2609">
        <v>0</v>
      </c>
      <c r="F2609">
        <v>0</v>
      </c>
      <c r="G2609">
        <v>0</v>
      </c>
      <c r="H2609" s="2">
        <f>H2608+$H$2*(Filter_Test[[#This Row],[debug'[0']]]-H2608)</f>
        <v>0.22215469318524839</v>
      </c>
    </row>
    <row r="2610" spans="1:8" x14ac:dyDescent="0.25">
      <c r="A2610">
        <v>5208</v>
      </c>
      <c r="B2610">
        <v>1</v>
      </c>
      <c r="C2610">
        <v>-1</v>
      </c>
      <c r="D2610">
        <v>0</v>
      </c>
      <c r="E2610">
        <v>0</v>
      </c>
      <c r="F2610">
        <v>-1</v>
      </c>
      <c r="G2610">
        <v>0</v>
      </c>
      <c r="H2610" s="2">
        <f>H2609+$H$2*(Filter_Test[[#This Row],[debug'[0']]]-H2609)</f>
        <v>0.29546488623080402</v>
      </c>
    </row>
    <row r="2611" spans="1:8" x14ac:dyDescent="0.25">
      <c r="A2611">
        <v>5210</v>
      </c>
      <c r="B2611">
        <v>0</v>
      </c>
      <c r="C2611">
        <v>-1</v>
      </c>
      <c r="D2611">
        <v>0</v>
      </c>
      <c r="E2611">
        <v>0</v>
      </c>
      <c r="F2611">
        <v>-1</v>
      </c>
      <c r="G2611">
        <v>0</v>
      </c>
      <c r="H2611" s="2">
        <f>H2610+$H$2*(Filter_Test[[#This Row],[debug'[0']]]-H2610)</f>
        <v>0.26761797675151089</v>
      </c>
    </row>
    <row r="2612" spans="1:8" x14ac:dyDescent="0.25">
      <c r="A2612">
        <v>5212</v>
      </c>
      <c r="B2612">
        <v>-1</v>
      </c>
      <c r="C2612">
        <v>0</v>
      </c>
      <c r="D2612">
        <v>0</v>
      </c>
      <c r="E2612">
        <v>0</v>
      </c>
      <c r="F2612">
        <v>-1</v>
      </c>
      <c r="G2612">
        <v>0</v>
      </c>
      <c r="H2612" s="2">
        <f>H2611+$H$2*(Filter_Test[[#This Row],[debug'[0']]]-H2611)</f>
        <v>0.1481477970518838</v>
      </c>
    </row>
    <row r="2613" spans="1:8" x14ac:dyDescent="0.25">
      <c r="A2613">
        <v>5214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v>0</v>
      </c>
      <c r="H2613" s="2">
        <f>H2612+$H$2*(Filter_Test[[#This Row],[debug'[0']]]-H2612)</f>
        <v>0.13418519612597252</v>
      </c>
    </row>
    <row r="2614" spans="1:8" x14ac:dyDescent="0.25">
      <c r="A2614">
        <v>5216</v>
      </c>
      <c r="B2614">
        <v>0</v>
      </c>
      <c r="C2614">
        <v>0</v>
      </c>
      <c r="D2614">
        <v>0</v>
      </c>
      <c r="E2614">
        <v>0</v>
      </c>
      <c r="F2614">
        <v>0</v>
      </c>
      <c r="G2614">
        <v>0</v>
      </c>
      <c r="H2614" s="2">
        <f>H2613+$H$2*(Filter_Test[[#This Row],[debug'[0']]]-H2613)</f>
        <v>0.1215385393348767</v>
      </c>
    </row>
    <row r="2615" spans="1:8" x14ac:dyDescent="0.25">
      <c r="A2615">
        <v>5218</v>
      </c>
      <c r="B2615">
        <v>0</v>
      </c>
      <c r="C2615">
        <v>0</v>
      </c>
      <c r="D2615">
        <v>0</v>
      </c>
      <c r="E2615">
        <v>0</v>
      </c>
      <c r="F2615">
        <v>0</v>
      </c>
      <c r="G2615">
        <v>0</v>
      </c>
      <c r="H2615" s="2">
        <f>H2614+$H$2*(Filter_Test[[#This Row],[debug'[0']]]-H2614)</f>
        <v>0.11008380186580222</v>
      </c>
    </row>
    <row r="2616" spans="1:8" x14ac:dyDescent="0.25">
      <c r="A2616">
        <v>5220</v>
      </c>
      <c r="B2616">
        <v>0</v>
      </c>
      <c r="C2616">
        <v>0</v>
      </c>
      <c r="D2616">
        <v>1</v>
      </c>
      <c r="E2616">
        <v>0</v>
      </c>
      <c r="F2616">
        <v>0</v>
      </c>
      <c r="G2616">
        <v>0</v>
      </c>
      <c r="H2616" s="2">
        <f>H2615+$H$2*(Filter_Test[[#This Row],[debug'[0']]]-H2615)</f>
        <v>9.9708647969177056E-2</v>
      </c>
    </row>
    <row r="2617" spans="1:8" x14ac:dyDescent="0.25">
      <c r="A2617">
        <v>5222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 s="2">
        <f>H2616+$H$2*(Filter_Test[[#This Row],[debug'[0']]]-H2616)</f>
        <v>9.0311329290396924E-2</v>
      </c>
    </row>
    <row r="2618" spans="1:8" x14ac:dyDescent="0.25">
      <c r="A2618">
        <v>5224</v>
      </c>
      <c r="B2618">
        <v>0</v>
      </c>
      <c r="C2618">
        <v>0</v>
      </c>
      <c r="D2618">
        <v>0</v>
      </c>
      <c r="E2618">
        <v>0</v>
      </c>
      <c r="F2618">
        <v>0</v>
      </c>
      <c r="G2618">
        <v>0</v>
      </c>
      <c r="H2618" s="2">
        <f>H2617+$H$2*(Filter_Test[[#This Row],[debug'[0']]]-H2617)</f>
        <v>8.1799687031357732E-2</v>
      </c>
    </row>
    <row r="2619" spans="1:8" x14ac:dyDescent="0.25">
      <c r="A2619">
        <v>5226</v>
      </c>
      <c r="B2619">
        <v>-1</v>
      </c>
      <c r="C2619">
        <v>0</v>
      </c>
      <c r="D2619">
        <v>0</v>
      </c>
      <c r="E2619">
        <v>0</v>
      </c>
      <c r="F2619">
        <v>0</v>
      </c>
      <c r="G2619">
        <v>0</v>
      </c>
      <c r="H2619" s="2">
        <f>H2618+$H$2*(Filter_Test[[#This Row],[debug'[0']]]-H2618)</f>
        <v>-2.0157531451645797E-2</v>
      </c>
    </row>
    <row r="2620" spans="1:8" x14ac:dyDescent="0.25">
      <c r="A2620">
        <v>5228</v>
      </c>
      <c r="B2620">
        <v>0</v>
      </c>
      <c r="C2620">
        <v>0</v>
      </c>
      <c r="D2620">
        <v>0</v>
      </c>
      <c r="E2620">
        <v>0</v>
      </c>
      <c r="F2620">
        <v>0</v>
      </c>
      <c r="G2620">
        <v>0</v>
      </c>
      <c r="H2620" s="2">
        <f>H2619+$H$2*(Filter_Test[[#This Row],[debug'[0']]]-H2619)</f>
        <v>-1.8257728869955928E-2</v>
      </c>
    </row>
    <row r="2621" spans="1:8" x14ac:dyDescent="0.25">
      <c r="A2621">
        <v>5230</v>
      </c>
      <c r="B2621">
        <v>0</v>
      </c>
      <c r="C2621">
        <v>0</v>
      </c>
      <c r="D2621">
        <v>0</v>
      </c>
      <c r="E2621">
        <v>0</v>
      </c>
      <c r="F2621">
        <v>0</v>
      </c>
      <c r="G2621">
        <v>0</v>
      </c>
      <c r="H2621" s="2">
        <f>H2620+$H$2*(Filter_Test[[#This Row],[debug'[0']]]-H2620)</f>
        <v>-1.6536978463283294E-2</v>
      </c>
    </row>
    <row r="2622" spans="1:8" x14ac:dyDescent="0.25">
      <c r="A2622">
        <v>5232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0</v>
      </c>
      <c r="H2622" s="2">
        <f>H2621+$H$2*(Filter_Test[[#This Row],[debug'[0']]]-H2621)</f>
        <v>-1.4978404961698591E-2</v>
      </c>
    </row>
    <row r="2623" spans="1:8" x14ac:dyDescent="0.25">
      <c r="A2623">
        <v>5234</v>
      </c>
      <c r="B2623">
        <v>0</v>
      </c>
      <c r="C2623">
        <v>0</v>
      </c>
      <c r="D2623">
        <v>0</v>
      </c>
      <c r="E2623">
        <v>0</v>
      </c>
      <c r="F2623">
        <v>0</v>
      </c>
      <c r="G2623">
        <v>0</v>
      </c>
      <c r="H2623" s="2">
        <f>H2622+$H$2*(Filter_Test[[#This Row],[debug'[0']]]-H2622)</f>
        <v>-1.3566723551993636E-2</v>
      </c>
    </row>
    <row r="2624" spans="1:8" x14ac:dyDescent="0.25">
      <c r="A2624">
        <v>5236</v>
      </c>
      <c r="B2624">
        <v>0</v>
      </c>
      <c r="C2624">
        <v>0</v>
      </c>
      <c r="D2624">
        <v>0</v>
      </c>
      <c r="E2624">
        <v>0</v>
      </c>
      <c r="F2624">
        <v>0</v>
      </c>
      <c r="G2624">
        <v>0</v>
      </c>
      <c r="H2624" s="2">
        <f>H2623+$H$2*(Filter_Test[[#This Row],[debug'[0']]]-H2623)</f>
        <v>-1.2288089980666831E-2</v>
      </c>
    </row>
    <row r="2625" spans="1:8" x14ac:dyDescent="0.25">
      <c r="A2625">
        <v>5238</v>
      </c>
      <c r="B2625">
        <v>0</v>
      </c>
      <c r="C2625">
        <v>1</v>
      </c>
      <c r="D2625">
        <v>0</v>
      </c>
      <c r="E2625">
        <v>0</v>
      </c>
      <c r="F2625">
        <v>0</v>
      </c>
      <c r="G2625">
        <v>0</v>
      </c>
      <c r="H2625" s="2">
        <f>H2624+$H$2*(Filter_Test[[#This Row],[debug'[0']]]-H2624)</f>
        <v>-1.1129964784369433E-2</v>
      </c>
    </row>
    <row r="2626" spans="1:8" x14ac:dyDescent="0.25">
      <c r="A2626">
        <v>5240</v>
      </c>
      <c r="B2626">
        <v>0</v>
      </c>
      <c r="C2626">
        <v>1</v>
      </c>
      <c r="D2626">
        <v>0</v>
      </c>
      <c r="E2626">
        <v>0</v>
      </c>
      <c r="F2626">
        <v>0</v>
      </c>
      <c r="G2626">
        <v>0</v>
      </c>
      <c r="H2626" s="2">
        <f>H2625+$H$2*(Filter_Test[[#This Row],[debug'[0']]]-H2625)</f>
        <v>-1.0080990316330789E-2</v>
      </c>
    </row>
    <row r="2627" spans="1:8" x14ac:dyDescent="0.25">
      <c r="A2627">
        <v>5242</v>
      </c>
      <c r="B2627">
        <v>1</v>
      </c>
      <c r="C2627">
        <v>1</v>
      </c>
      <c r="D2627">
        <v>0</v>
      </c>
      <c r="E2627">
        <v>0</v>
      </c>
      <c r="F2627">
        <v>0</v>
      </c>
      <c r="G2627">
        <v>0</v>
      </c>
      <c r="H2627" s="2">
        <f>H2626+$H$2*(Filter_Test[[#This Row],[debug'[0']]]-H2626)</f>
        <v>8.511690024492384E-2</v>
      </c>
    </row>
    <row r="2628" spans="1:8" x14ac:dyDescent="0.25">
      <c r="A2628">
        <v>5244</v>
      </c>
      <c r="B2628">
        <v>0</v>
      </c>
      <c r="C2628">
        <v>2</v>
      </c>
      <c r="D2628">
        <v>0</v>
      </c>
      <c r="E2628">
        <v>0</v>
      </c>
      <c r="F2628">
        <v>0</v>
      </c>
      <c r="G2628">
        <v>0</v>
      </c>
      <c r="H2628" s="2">
        <f>H2627+$H$2*(Filter_Test[[#This Row],[debug'[0']]]-H2627)</f>
        <v>7.7094821389750198E-2</v>
      </c>
    </row>
    <row r="2629" spans="1:8" x14ac:dyDescent="0.25">
      <c r="A2629">
        <v>5246</v>
      </c>
      <c r="B2629">
        <v>0</v>
      </c>
      <c r="C2629">
        <v>2</v>
      </c>
      <c r="D2629">
        <v>0</v>
      </c>
      <c r="E2629">
        <v>0</v>
      </c>
      <c r="F2629">
        <v>0</v>
      </c>
      <c r="G2629">
        <v>0</v>
      </c>
      <c r="H2629" s="2">
        <f>H2628+$H$2*(Filter_Test[[#This Row],[debug'[0']]]-H2628)</f>
        <v>6.9828805654514506E-2</v>
      </c>
    </row>
    <row r="2630" spans="1:8" x14ac:dyDescent="0.25">
      <c r="A2630">
        <v>5248</v>
      </c>
      <c r="B2630">
        <v>0</v>
      </c>
      <c r="C2630">
        <v>2</v>
      </c>
      <c r="D2630">
        <v>0</v>
      </c>
      <c r="E2630">
        <v>0</v>
      </c>
      <c r="F2630">
        <v>0</v>
      </c>
      <c r="G2630">
        <v>0</v>
      </c>
      <c r="H2630" s="2">
        <f>H2629+$H$2*(Filter_Test[[#This Row],[debug'[0']]]-H2629)</f>
        <v>6.3247595768919335E-2</v>
      </c>
    </row>
    <row r="2631" spans="1:8" x14ac:dyDescent="0.25">
      <c r="A2631">
        <v>5250</v>
      </c>
      <c r="B2631">
        <v>0</v>
      </c>
      <c r="C2631">
        <v>2</v>
      </c>
      <c r="D2631">
        <v>0</v>
      </c>
      <c r="E2631">
        <v>0</v>
      </c>
      <c r="F2631">
        <v>0</v>
      </c>
      <c r="G2631">
        <v>0</v>
      </c>
      <c r="H2631" s="2">
        <f>H2630+$H$2*(Filter_Test[[#This Row],[debug'[0']]]-H2630)</f>
        <v>5.7286650302173718E-2</v>
      </c>
    </row>
    <row r="2632" spans="1:8" x14ac:dyDescent="0.25">
      <c r="A2632">
        <v>5252</v>
      </c>
      <c r="B2632">
        <v>1</v>
      </c>
      <c r="C2632">
        <v>2</v>
      </c>
      <c r="D2632">
        <v>0</v>
      </c>
      <c r="E2632">
        <v>0</v>
      </c>
      <c r="F2632">
        <v>0</v>
      </c>
      <c r="G2632">
        <v>0</v>
      </c>
      <c r="H2632" s="2">
        <f>H2631+$H$2*(Filter_Test[[#This Row],[debug'[0']]]-H2631)</f>
        <v>0.14613529031772521</v>
      </c>
    </row>
    <row r="2633" spans="1:8" x14ac:dyDescent="0.25">
      <c r="A2633">
        <v>5254</v>
      </c>
      <c r="B2633">
        <v>0</v>
      </c>
      <c r="C2633">
        <v>2</v>
      </c>
      <c r="D2633">
        <v>0</v>
      </c>
      <c r="E2633">
        <v>0</v>
      </c>
      <c r="F2633">
        <v>0</v>
      </c>
      <c r="G2633">
        <v>0</v>
      </c>
      <c r="H2633" s="2">
        <f>H2632+$H$2*(Filter_Test[[#This Row],[debug'[0']]]-H2632)</f>
        <v>0.1323623636829539</v>
      </c>
    </row>
    <row r="2634" spans="1:8" x14ac:dyDescent="0.25">
      <c r="A2634">
        <v>5256</v>
      </c>
      <c r="B2634">
        <v>1</v>
      </c>
      <c r="C2634">
        <v>2</v>
      </c>
      <c r="D2634">
        <v>0</v>
      </c>
      <c r="E2634">
        <v>0</v>
      </c>
      <c r="F2634">
        <v>0</v>
      </c>
      <c r="G2634">
        <v>0</v>
      </c>
      <c r="H2634" s="2">
        <f>H2633+$H$2*(Filter_Test[[#This Row],[debug'[0']]]-H2633)</f>
        <v>0.21413528440990326</v>
      </c>
    </row>
    <row r="2635" spans="1:8" x14ac:dyDescent="0.25">
      <c r="A2635">
        <v>5258</v>
      </c>
      <c r="B2635">
        <v>1</v>
      </c>
      <c r="C2635">
        <v>2</v>
      </c>
      <c r="D2635">
        <v>0</v>
      </c>
      <c r="E2635">
        <v>0</v>
      </c>
      <c r="F2635">
        <v>1</v>
      </c>
      <c r="G2635">
        <v>0</v>
      </c>
      <c r="H2635" s="2">
        <f>H2634+$H$2*(Filter_Test[[#This Row],[debug'[0']]]-H2634)</f>
        <v>0.28820128892630165</v>
      </c>
    </row>
    <row r="2636" spans="1:8" x14ac:dyDescent="0.25">
      <c r="A2636">
        <v>5260</v>
      </c>
      <c r="B2636">
        <v>0</v>
      </c>
      <c r="C2636">
        <v>1</v>
      </c>
      <c r="D2636">
        <v>0</v>
      </c>
      <c r="E2636">
        <v>0</v>
      </c>
      <c r="F2636">
        <v>1</v>
      </c>
      <c r="G2636">
        <v>0</v>
      </c>
      <c r="H2636" s="2">
        <f>H2635+$H$2*(Filter_Test[[#This Row],[debug'[0']]]-H2635)</f>
        <v>0.26103895736492227</v>
      </c>
    </row>
    <row r="2637" spans="1:8" x14ac:dyDescent="0.25">
      <c r="A2637">
        <v>5262</v>
      </c>
      <c r="B2637">
        <v>0</v>
      </c>
      <c r="C2637">
        <v>1</v>
      </c>
      <c r="D2637">
        <v>0</v>
      </c>
      <c r="E2637">
        <v>0</v>
      </c>
      <c r="F2637">
        <v>1</v>
      </c>
      <c r="G2637">
        <v>0</v>
      </c>
      <c r="H2637" s="2">
        <f>H2636+$H$2*(Filter_Test[[#This Row],[debug'[0']]]-H2636)</f>
        <v>0.23643661524217091</v>
      </c>
    </row>
    <row r="2638" spans="1:8" x14ac:dyDescent="0.25">
      <c r="A2638">
        <v>5264</v>
      </c>
      <c r="B2638">
        <v>0</v>
      </c>
      <c r="C2638">
        <v>1</v>
      </c>
      <c r="D2638">
        <v>0</v>
      </c>
      <c r="E2638">
        <v>0</v>
      </c>
      <c r="F2638">
        <v>1</v>
      </c>
      <c r="G2638">
        <v>0</v>
      </c>
      <c r="H2638" s="2">
        <f>H2637+$H$2*(Filter_Test[[#This Row],[debug'[0']]]-H2637)</f>
        <v>0.2141529892376377</v>
      </c>
    </row>
    <row r="2639" spans="1:8" x14ac:dyDescent="0.25">
      <c r="A2639">
        <v>5266</v>
      </c>
      <c r="B2639">
        <v>1</v>
      </c>
      <c r="C2639">
        <v>0</v>
      </c>
      <c r="D2639">
        <v>0</v>
      </c>
      <c r="E2639">
        <v>0</v>
      </c>
      <c r="F2639">
        <v>1</v>
      </c>
      <c r="G2639">
        <v>0</v>
      </c>
      <c r="H2639" s="2">
        <f>H2638+$H$2*(Filter_Test[[#This Row],[debug'[0']]]-H2638)</f>
        <v>0.28821732511333381</v>
      </c>
    </row>
    <row r="2640" spans="1:8" x14ac:dyDescent="0.25">
      <c r="A2640">
        <v>5268</v>
      </c>
      <c r="B2640">
        <v>1</v>
      </c>
      <c r="C2640">
        <v>-1</v>
      </c>
      <c r="D2640">
        <v>0</v>
      </c>
      <c r="E2640">
        <v>0</v>
      </c>
      <c r="F2640">
        <v>1</v>
      </c>
      <c r="G2640">
        <v>0</v>
      </c>
      <c r="H2640" s="2">
        <f>H2639+$H$2*(Filter_Test[[#This Row],[debug'[0']]]-H2639)</f>
        <v>0.35530126178462706</v>
      </c>
    </row>
    <row r="2641" spans="1:8" x14ac:dyDescent="0.25">
      <c r="A2641">
        <v>5270</v>
      </c>
      <c r="B2641">
        <v>0</v>
      </c>
      <c r="C2641">
        <v>-1</v>
      </c>
      <c r="D2641">
        <v>0</v>
      </c>
      <c r="E2641">
        <v>0</v>
      </c>
      <c r="F2641">
        <v>1</v>
      </c>
      <c r="G2641">
        <v>0</v>
      </c>
      <c r="H2641" s="2">
        <f>H2640+$H$2*(Filter_Test[[#This Row],[debug'[0']]]-H2640)</f>
        <v>0.321814906769614</v>
      </c>
    </row>
    <row r="2642" spans="1:8" x14ac:dyDescent="0.25">
      <c r="A2642">
        <v>5272</v>
      </c>
      <c r="B2642">
        <v>1</v>
      </c>
      <c r="C2642">
        <v>-1</v>
      </c>
      <c r="D2642">
        <v>0</v>
      </c>
      <c r="E2642">
        <v>0</v>
      </c>
      <c r="F2642">
        <v>1</v>
      </c>
      <c r="G2642">
        <v>0</v>
      </c>
      <c r="H2642" s="2">
        <f>H2641+$H$2*(Filter_Test[[#This Row],[debug'[0']]]-H2641)</f>
        <v>0.3857323459696147</v>
      </c>
    </row>
    <row r="2643" spans="1:8" x14ac:dyDescent="0.25">
      <c r="A2643">
        <v>5274</v>
      </c>
      <c r="B2643">
        <v>1</v>
      </c>
      <c r="C2643">
        <v>0</v>
      </c>
      <c r="D2643">
        <v>0</v>
      </c>
      <c r="E2643">
        <v>0</v>
      </c>
      <c r="F2643">
        <v>1</v>
      </c>
      <c r="G2643">
        <v>0</v>
      </c>
      <c r="H2643" s="2">
        <f>H2642+$H$2*(Filter_Test[[#This Row],[debug'[0']]]-H2642)</f>
        <v>0.44362570844680554</v>
      </c>
    </row>
    <row r="2644" spans="1:8" x14ac:dyDescent="0.25">
      <c r="A2644">
        <v>5276</v>
      </c>
      <c r="B2644">
        <v>1</v>
      </c>
      <c r="C2644">
        <v>0</v>
      </c>
      <c r="D2644">
        <v>0</v>
      </c>
      <c r="E2644">
        <v>0</v>
      </c>
      <c r="F2644">
        <v>1</v>
      </c>
      <c r="G2644">
        <v>0</v>
      </c>
      <c r="H2644" s="2">
        <f>H2643+$H$2*(Filter_Test[[#This Row],[debug'[0']]]-H2643)</f>
        <v>0.4960627500564978</v>
      </c>
    </row>
    <row r="2645" spans="1:8" x14ac:dyDescent="0.25">
      <c r="A2645">
        <v>5278</v>
      </c>
      <c r="B2645">
        <v>0</v>
      </c>
      <c r="C2645">
        <v>-1</v>
      </c>
      <c r="D2645">
        <v>0</v>
      </c>
      <c r="E2645">
        <v>0</v>
      </c>
      <c r="F2645">
        <v>1</v>
      </c>
      <c r="G2645">
        <v>0</v>
      </c>
      <c r="H2645" s="2">
        <f>H2644+$H$2*(Filter_Test[[#This Row],[debug'[0']]]-H2644)</f>
        <v>0.44930993731758651</v>
      </c>
    </row>
    <row r="2646" spans="1:8" x14ac:dyDescent="0.25">
      <c r="A2646">
        <v>5280</v>
      </c>
      <c r="B2646">
        <v>0</v>
      </c>
      <c r="C2646">
        <v>-1</v>
      </c>
      <c r="D2646">
        <v>0</v>
      </c>
      <c r="E2646">
        <v>0</v>
      </c>
      <c r="F2646">
        <v>1</v>
      </c>
      <c r="G2646">
        <v>0</v>
      </c>
      <c r="H2646" s="2">
        <f>H2645+$H$2*(Filter_Test[[#This Row],[debug'[0']]]-H2645)</f>
        <v>0.40696347336973193</v>
      </c>
    </row>
    <row r="2647" spans="1:8" x14ac:dyDescent="0.25">
      <c r="A2647">
        <v>5282</v>
      </c>
      <c r="B2647">
        <v>0</v>
      </c>
      <c r="C2647">
        <v>-1</v>
      </c>
      <c r="D2647">
        <v>0</v>
      </c>
      <c r="E2647">
        <v>0</v>
      </c>
      <c r="F2647">
        <v>1</v>
      </c>
      <c r="G2647">
        <v>0</v>
      </c>
      <c r="H2647" s="2">
        <f>H2646+$H$2*(Filter_Test[[#This Row],[debug'[0']]]-H2646)</f>
        <v>0.36860806962319986</v>
      </c>
    </row>
    <row r="2648" spans="1:8" x14ac:dyDescent="0.25">
      <c r="A2648">
        <v>5284</v>
      </c>
      <c r="B2648">
        <v>0</v>
      </c>
      <c r="C2648">
        <v>-1</v>
      </c>
      <c r="D2648">
        <v>0</v>
      </c>
      <c r="E2648">
        <v>0</v>
      </c>
      <c r="F2648">
        <v>1</v>
      </c>
      <c r="G2648">
        <v>0</v>
      </c>
      <c r="H2648" s="2">
        <f>H2647+$H$2*(Filter_Test[[#This Row],[debug'[0']]]-H2647)</f>
        <v>0.33386757751573509</v>
      </c>
    </row>
    <row r="2649" spans="1:8" x14ac:dyDescent="0.25">
      <c r="A2649">
        <v>5286</v>
      </c>
      <c r="B2649">
        <v>1</v>
      </c>
      <c r="C2649">
        <v>0</v>
      </c>
      <c r="D2649">
        <v>0</v>
      </c>
      <c r="E2649">
        <v>0</v>
      </c>
      <c r="F2649">
        <v>1</v>
      </c>
      <c r="G2649">
        <v>0</v>
      </c>
      <c r="H2649" s="2">
        <f>H2648+$H$2*(Filter_Test[[#This Row],[debug'[0']]]-H2648)</f>
        <v>0.39664907925957127</v>
      </c>
    </row>
    <row r="2650" spans="1:8" x14ac:dyDescent="0.25">
      <c r="A2650">
        <v>5288</v>
      </c>
      <c r="B2650">
        <v>0</v>
      </c>
      <c r="C2650">
        <v>0</v>
      </c>
      <c r="D2650">
        <v>0</v>
      </c>
      <c r="E2650">
        <v>0</v>
      </c>
      <c r="F2650">
        <v>1</v>
      </c>
      <c r="G2650">
        <v>0</v>
      </c>
      <c r="H2650" s="2">
        <f>H2649+$H$2*(Filter_Test[[#This Row],[debug'[0']]]-H2649)</f>
        <v>0.35926578425592054</v>
      </c>
    </row>
    <row r="2651" spans="1:8" x14ac:dyDescent="0.25">
      <c r="A2651">
        <v>5290</v>
      </c>
      <c r="B2651">
        <v>1</v>
      </c>
      <c r="C2651">
        <v>0</v>
      </c>
      <c r="D2651">
        <v>0</v>
      </c>
      <c r="E2651">
        <v>0</v>
      </c>
      <c r="F2651">
        <v>0</v>
      </c>
      <c r="G2651">
        <v>0</v>
      </c>
      <c r="H2651" s="2">
        <f>H2650+$H$2*(Filter_Test[[#This Row],[debug'[0']]]-H2650)</f>
        <v>0.41965356140847704</v>
      </c>
    </row>
    <row r="2652" spans="1:8" x14ac:dyDescent="0.25">
      <c r="A2652">
        <v>5292</v>
      </c>
      <c r="B2652">
        <v>0</v>
      </c>
      <c r="C2652">
        <v>0</v>
      </c>
      <c r="D2652">
        <v>0</v>
      </c>
      <c r="E2652">
        <v>0</v>
      </c>
      <c r="F2652">
        <v>0</v>
      </c>
      <c r="G2652">
        <v>0</v>
      </c>
      <c r="H2652" s="2">
        <f>H2651+$H$2*(Filter_Test[[#This Row],[debug'[0']]]-H2651)</f>
        <v>0.3801021450412671</v>
      </c>
    </row>
    <row r="2653" spans="1:8" x14ac:dyDescent="0.25">
      <c r="A2653">
        <v>5294</v>
      </c>
      <c r="B2653">
        <v>1</v>
      </c>
      <c r="C2653">
        <v>-1</v>
      </c>
      <c r="D2653">
        <v>0</v>
      </c>
      <c r="E2653">
        <v>0</v>
      </c>
      <c r="F2653">
        <v>0</v>
      </c>
      <c r="G2653">
        <v>0</v>
      </c>
      <c r="H2653" s="2">
        <f>H2652+$H$2*(Filter_Test[[#This Row],[debug'[0']]]-H2652)</f>
        <v>0.43852614145469987</v>
      </c>
    </row>
    <row r="2654" spans="1:8" x14ac:dyDescent="0.25">
      <c r="A2654">
        <v>5296</v>
      </c>
      <c r="B2654">
        <v>0</v>
      </c>
      <c r="C2654">
        <v>-1</v>
      </c>
      <c r="D2654">
        <v>0</v>
      </c>
      <c r="E2654">
        <v>0</v>
      </c>
      <c r="F2654">
        <v>0</v>
      </c>
      <c r="G2654">
        <v>0</v>
      </c>
      <c r="H2654" s="2">
        <f>H2653+$H$2*(Filter_Test[[#This Row],[debug'[0']]]-H2653)</f>
        <v>0.39719602632266499</v>
      </c>
    </row>
    <row r="2655" spans="1:8" x14ac:dyDescent="0.25">
      <c r="A2655">
        <v>5298</v>
      </c>
      <c r="B2655">
        <v>-1</v>
      </c>
      <c r="C2655">
        <v>-1</v>
      </c>
      <c r="D2655">
        <v>0</v>
      </c>
      <c r="E2655">
        <v>0</v>
      </c>
      <c r="F2655">
        <v>0</v>
      </c>
      <c r="G2655">
        <v>0</v>
      </c>
      <c r="H2655" s="2">
        <f>H2654+$H$2*(Filter_Test[[#This Row],[debug'[0']]]-H2654)</f>
        <v>0.26551340316506089</v>
      </c>
    </row>
    <row r="2656" spans="1:8" x14ac:dyDescent="0.25">
      <c r="A2656">
        <v>5300</v>
      </c>
      <c r="B2656">
        <v>0</v>
      </c>
      <c r="C2656">
        <v>-1</v>
      </c>
      <c r="D2656">
        <v>0</v>
      </c>
      <c r="E2656">
        <v>0</v>
      </c>
      <c r="F2656">
        <v>0</v>
      </c>
      <c r="G2656">
        <v>0</v>
      </c>
      <c r="H2656" s="2">
        <f>H2655+$H$2*(Filter_Test[[#This Row],[debug'[0']]]-H2655)</f>
        <v>0.24048935446067149</v>
      </c>
    </row>
    <row r="2657" spans="1:8" x14ac:dyDescent="0.25">
      <c r="A2657">
        <v>5302</v>
      </c>
      <c r="B2657">
        <v>-1</v>
      </c>
      <c r="C2657">
        <v>-1</v>
      </c>
      <c r="D2657">
        <v>0</v>
      </c>
      <c r="E2657">
        <v>0</v>
      </c>
      <c r="F2657">
        <v>0</v>
      </c>
      <c r="G2657">
        <v>0</v>
      </c>
      <c r="H2657" s="2">
        <f>H2656+$H$2*(Filter_Test[[#This Row],[debug'[0']]]-H2656)</f>
        <v>0.12357598717577178</v>
      </c>
    </row>
    <row r="2658" spans="1:8" x14ac:dyDescent="0.25">
      <c r="A2658">
        <v>5304</v>
      </c>
      <c r="B2658">
        <v>0</v>
      </c>
      <c r="C2658">
        <v>-1</v>
      </c>
      <c r="D2658">
        <v>0</v>
      </c>
      <c r="E2658">
        <v>0</v>
      </c>
      <c r="F2658">
        <v>0</v>
      </c>
      <c r="G2658">
        <v>0</v>
      </c>
      <c r="H2658" s="2">
        <f>H2657+$H$2*(Filter_Test[[#This Row],[debug'[0']]]-H2657)</f>
        <v>0.11192922477162645</v>
      </c>
    </row>
    <row r="2659" spans="1:8" x14ac:dyDescent="0.25">
      <c r="A2659">
        <v>5306</v>
      </c>
      <c r="B2659">
        <v>0</v>
      </c>
      <c r="C2659">
        <v>0</v>
      </c>
      <c r="D2659">
        <v>0</v>
      </c>
      <c r="E2659">
        <v>0</v>
      </c>
      <c r="F2659">
        <v>0</v>
      </c>
      <c r="G2659">
        <v>0</v>
      </c>
      <c r="H2659" s="2">
        <f>H2658+$H$2*(Filter_Test[[#This Row],[debug'[0']]]-H2658)</f>
        <v>0.10138014386369018</v>
      </c>
    </row>
    <row r="2660" spans="1:8" x14ac:dyDescent="0.25">
      <c r="A2660">
        <v>5308</v>
      </c>
      <c r="B2660">
        <v>0</v>
      </c>
      <c r="C2660">
        <v>0</v>
      </c>
      <c r="D2660">
        <v>0</v>
      </c>
      <c r="E2660">
        <v>0</v>
      </c>
      <c r="F2660">
        <v>0</v>
      </c>
      <c r="G2660">
        <v>0</v>
      </c>
      <c r="H2660" s="2">
        <f>H2659+$H$2*(Filter_Test[[#This Row],[debug'[0']]]-H2659)</f>
        <v>9.1825290408228816E-2</v>
      </c>
    </row>
    <row r="2661" spans="1:8" x14ac:dyDescent="0.25">
      <c r="A2661">
        <v>5310</v>
      </c>
      <c r="B2661">
        <v>-1</v>
      </c>
      <c r="C2661">
        <v>0</v>
      </c>
      <c r="D2661">
        <v>0</v>
      </c>
      <c r="E2661">
        <v>0</v>
      </c>
      <c r="F2661">
        <v>0</v>
      </c>
      <c r="G2661">
        <v>0</v>
      </c>
      <c r="H2661" s="2">
        <f>H2660+$H$2*(Filter_Test[[#This Row],[debug'[0']]]-H2660)</f>
        <v>-1.1076818932272206E-2</v>
      </c>
    </row>
    <row r="2662" spans="1:8" x14ac:dyDescent="0.25">
      <c r="A2662">
        <v>5312</v>
      </c>
      <c r="B2662">
        <v>0</v>
      </c>
      <c r="C2662">
        <v>1</v>
      </c>
      <c r="D2662">
        <v>0</v>
      </c>
      <c r="E2662">
        <v>0</v>
      </c>
      <c r="F2662">
        <v>0</v>
      </c>
      <c r="G2662">
        <v>0</v>
      </c>
      <c r="H2662" s="2">
        <f>H2661+$H$2*(Filter_Test[[#This Row],[debug'[0']]]-H2661)</f>
        <v>-1.0032853342789085E-2</v>
      </c>
    </row>
    <row r="2663" spans="1:8" x14ac:dyDescent="0.25">
      <c r="A2663">
        <v>5314</v>
      </c>
      <c r="B2663">
        <v>0</v>
      </c>
      <c r="C2663">
        <v>1</v>
      </c>
      <c r="D2663">
        <v>0</v>
      </c>
      <c r="E2663">
        <v>0</v>
      </c>
      <c r="F2663">
        <v>0</v>
      </c>
      <c r="G2663">
        <v>0</v>
      </c>
      <c r="H2663" s="2">
        <f>H2662+$H$2*(Filter_Test[[#This Row],[debug'[0']]]-H2662)</f>
        <v>-9.0872791921015848E-3</v>
      </c>
    </row>
    <row r="2664" spans="1:8" x14ac:dyDescent="0.25">
      <c r="A2664">
        <v>5316</v>
      </c>
      <c r="B2664">
        <v>0</v>
      </c>
      <c r="C2664">
        <v>1</v>
      </c>
      <c r="D2664">
        <v>0</v>
      </c>
      <c r="E2664">
        <v>0</v>
      </c>
      <c r="F2664">
        <v>0</v>
      </c>
      <c r="G2664">
        <v>0</v>
      </c>
      <c r="H2664" s="2">
        <f>H2663+$H$2*(Filter_Test[[#This Row],[debug'[0']]]-H2663)</f>
        <v>-8.2308233055708134E-3</v>
      </c>
    </row>
    <row r="2665" spans="1:8" x14ac:dyDescent="0.25">
      <c r="A2665">
        <v>5318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 s="2">
        <f>H2664+$H$2*(Filter_Test[[#This Row],[debug'[0']]]-H2664)</f>
        <v>-7.4550864846775061E-3</v>
      </c>
    </row>
    <row r="2666" spans="1:8" x14ac:dyDescent="0.25">
      <c r="A2666">
        <v>5320</v>
      </c>
      <c r="B2666">
        <v>1</v>
      </c>
      <c r="C2666">
        <v>0</v>
      </c>
      <c r="D2666">
        <v>0</v>
      </c>
      <c r="E2666">
        <v>0</v>
      </c>
      <c r="F2666">
        <v>0</v>
      </c>
      <c r="G2666">
        <v>0</v>
      </c>
      <c r="H2666" s="2">
        <f>H2665+$H$2*(Filter_Test[[#This Row],[debug'[0']]]-H2665)</f>
        <v>8.7495318470980452E-2</v>
      </c>
    </row>
    <row r="2667" spans="1:8" x14ac:dyDescent="0.25">
      <c r="A2667">
        <v>5322</v>
      </c>
      <c r="B2667">
        <v>0</v>
      </c>
      <c r="C2667">
        <v>0</v>
      </c>
      <c r="D2667">
        <v>0</v>
      </c>
      <c r="E2667">
        <v>0</v>
      </c>
      <c r="F2667">
        <v>0</v>
      </c>
      <c r="G2667">
        <v>0</v>
      </c>
      <c r="H2667" s="2">
        <f>H2666+$H$2*(Filter_Test[[#This Row],[debug'[0']]]-H2666)</f>
        <v>7.9249078979022503E-2</v>
      </c>
    </row>
    <row r="2668" spans="1:8" x14ac:dyDescent="0.25">
      <c r="A2668">
        <v>5324</v>
      </c>
      <c r="B2668">
        <v>1</v>
      </c>
      <c r="C2668">
        <v>0</v>
      </c>
      <c r="D2668">
        <v>1</v>
      </c>
      <c r="E2668">
        <v>0</v>
      </c>
      <c r="F2668">
        <v>0</v>
      </c>
      <c r="G2668">
        <v>0</v>
      </c>
      <c r="H2668" s="2">
        <f>H2667+$H$2*(Filter_Test[[#This Row],[debug'[0']]]-H2667)</f>
        <v>0.16602780885698865</v>
      </c>
    </row>
    <row r="2669" spans="1:8" x14ac:dyDescent="0.25">
      <c r="A2669">
        <v>5326</v>
      </c>
      <c r="B2669">
        <v>0</v>
      </c>
      <c r="C2669">
        <v>0</v>
      </c>
      <c r="D2669">
        <v>0</v>
      </c>
      <c r="E2669">
        <v>0</v>
      </c>
      <c r="F2669">
        <v>0</v>
      </c>
      <c r="G2669">
        <v>0</v>
      </c>
      <c r="H2669" s="2">
        <f>H2668+$H$2*(Filter_Test[[#This Row],[debug'[0']]]-H2668)</f>
        <v>0.15038005651908687</v>
      </c>
    </row>
    <row r="2670" spans="1:8" x14ac:dyDescent="0.25">
      <c r="A2670">
        <v>5328</v>
      </c>
      <c r="B2670">
        <v>1</v>
      </c>
      <c r="C2670">
        <v>-1</v>
      </c>
      <c r="D2670">
        <v>1</v>
      </c>
      <c r="E2670">
        <v>0</v>
      </c>
      <c r="F2670">
        <v>0</v>
      </c>
      <c r="G2670">
        <v>0</v>
      </c>
      <c r="H2670" s="2">
        <f>H2669+$H$2*(Filter_Test[[#This Row],[debug'[0']]]-H2669)</f>
        <v>0.23045484970257724</v>
      </c>
    </row>
    <row r="2671" spans="1:8" x14ac:dyDescent="0.25">
      <c r="A2671">
        <v>5330</v>
      </c>
      <c r="B2671">
        <v>0</v>
      </c>
      <c r="C2671">
        <v>-1</v>
      </c>
      <c r="D2671">
        <v>1</v>
      </c>
      <c r="E2671">
        <v>0</v>
      </c>
      <c r="F2671">
        <v>0</v>
      </c>
      <c r="G2671">
        <v>0</v>
      </c>
      <c r="H2671" s="2">
        <f>H2670+$H$2*(Filter_Test[[#This Row],[debug'[0']]]-H2670)</f>
        <v>0.20873499181828453</v>
      </c>
    </row>
    <row r="2672" spans="1:8" x14ac:dyDescent="0.25">
      <c r="A2672">
        <v>5332</v>
      </c>
      <c r="B2672">
        <v>0</v>
      </c>
      <c r="C2672">
        <v>-1</v>
      </c>
      <c r="D2672">
        <v>0</v>
      </c>
      <c r="E2672">
        <v>0</v>
      </c>
      <c r="F2672">
        <v>0</v>
      </c>
      <c r="G2672">
        <v>0</v>
      </c>
      <c r="H2672" s="2">
        <f>H2671+$H$2*(Filter_Test[[#This Row],[debug'[0']]]-H2671)</f>
        <v>0.18906218231298108</v>
      </c>
    </row>
    <row r="2673" spans="1:8" x14ac:dyDescent="0.25">
      <c r="A2673">
        <v>5334</v>
      </c>
      <c r="B2673">
        <v>0</v>
      </c>
      <c r="C2673">
        <v>-1</v>
      </c>
      <c r="D2673">
        <v>0</v>
      </c>
      <c r="E2673">
        <v>0</v>
      </c>
      <c r="F2673">
        <v>0</v>
      </c>
      <c r="G2673">
        <v>0</v>
      </c>
      <c r="H2673" s="2">
        <f>H2672+$H$2*(Filter_Test[[#This Row],[debug'[0']]]-H2672)</f>
        <v>0.17124349142219761</v>
      </c>
    </row>
    <row r="2674" spans="1:8" x14ac:dyDescent="0.25">
      <c r="A2674">
        <v>5336</v>
      </c>
      <c r="B2674">
        <v>-1</v>
      </c>
      <c r="C2674">
        <v>-1</v>
      </c>
      <c r="D2674">
        <v>0</v>
      </c>
      <c r="E2674">
        <v>0</v>
      </c>
      <c r="F2674">
        <v>0</v>
      </c>
      <c r="G2674">
        <v>0</v>
      </c>
      <c r="H2674" s="2">
        <f>H2673+$H$2*(Filter_Test[[#This Row],[debug'[0']]]-H2673)</f>
        <v>6.0856392975692536E-2</v>
      </c>
    </row>
    <row r="2675" spans="1:8" x14ac:dyDescent="0.25">
      <c r="A2675">
        <v>5338</v>
      </c>
      <c r="B2675">
        <v>1</v>
      </c>
      <c r="C2675">
        <v>-1</v>
      </c>
      <c r="D2675">
        <v>0</v>
      </c>
      <c r="E2675">
        <v>0</v>
      </c>
      <c r="F2675">
        <v>0</v>
      </c>
      <c r="G2675">
        <v>0</v>
      </c>
      <c r="H2675" s="2">
        <f>H2674+$H$2*(Filter_Test[[#This Row],[debug'[0']]]-H2674)</f>
        <v>0.14936859267049404</v>
      </c>
    </row>
    <row r="2676" spans="1:8" x14ac:dyDescent="0.25">
      <c r="A2676">
        <v>5340</v>
      </c>
      <c r="B2676">
        <v>0</v>
      </c>
      <c r="C2676">
        <v>0</v>
      </c>
      <c r="D2676">
        <v>0</v>
      </c>
      <c r="E2676">
        <v>0</v>
      </c>
      <c r="F2676">
        <v>0</v>
      </c>
      <c r="G2676">
        <v>0</v>
      </c>
      <c r="H2676" s="2">
        <f>H2675+$H$2*(Filter_Test[[#This Row],[debug'[0']]]-H2675)</f>
        <v>0.13529093446817395</v>
      </c>
    </row>
    <row r="2677" spans="1:8" x14ac:dyDescent="0.25">
      <c r="A2677">
        <v>5342</v>
      </c>
      <c r="B2677">
        <v>0</v>
      </c>
      <c r="C2677">
        <v>0</v>
      </c>
      <c r="D2677">
        <v>0</v>
      </c>
      <c r="E2677">
        <v>0</v>
      </c>
      <c r="F2677">
        <v>0</v>
      </c>
      <c r="G2677">
        <v>0</v>
      </c>
      <c r="H2677" s="2">
        <f>H2676+$H$2*(Filter_Test[[#This Row],[debug'[0']]]-H2676)</f>
        <v>0.12254006429349855</v>
      </c>
    </row>
    <row r="2678" spans="1:8" x14ac:dyDescent="0.25">
      <c r="A2678">
        <v>5344</v>
      </c>
      <c r="B2678">
        <v>-1</v>
      </c>
      <c r="C2678">
        <v>1</v>
      </c>
      <c r="D2678">
        <v>0</v>
      </c>
      <c r="E2678">
        <v>0</v>
      </c>
      <c r="F2678">
        <v>0</v>
      </c>
      <c r="G2678">
        <v>0</v>
      </c>
      <c r="H2678" s="2">
        <f>H2677+$H$2*(Filter_Test[[#This Row],[debug'[0']]]-H2677)</f>
        <v>1.6743155713158472E-2</v>
      </c>
    </row>
    <row r="2679" spans="1:8" x14ac:dyDescent="0.25">
      <c r="A2679">
        <v>5346</v>
      </c>
      <c r="B2679">
        <v>0</v>
      </c>
      <c r="C2679">
        <v>1</v>
      </c>
      <c r="D2679">
        <v>0</v>
      </c>
      <c r="E2679">
        <v>0</v>
      </c>
      <c r="F2679">
        <v>0</v>
      </c>
      <c r="G2679">
        <v>0</v>
      </c>
      <c r="H2679" s="2">
        <f>H2678+$H$2*(Filter_Test[[#This Row],[debug'[0']]]-H2678)</f>
        <v>1.5165150463567414E-2</v>
      </c>
    </row>
    <row r="2680" spans="1:8" x14ac:dyDescent="0.25">
      <c r="A2680">
        <v>5348</v>
      </c>
      <c r="B2680">
        <v>-1</v>
      </c>
      <c r="C2680">
        <v>1</v>
      </c>
      <c r="D2680">
        <v>0</v>
      </c>
      <c r="E2680">
        <v>0</v>
      </c>
      <c r="F2680">
        <v>0</v>
      </c>
      <c r="G2680">
        <v>0</v>
      </c>
      <c r="H2680" s="2">
        <f>H2679+$H$2*(Filter_Test[[#This Row],[debug'[0']]]-H2679)</f>
        <v>-8.0511910902734199E-2</v>
      </c>
    </row>
    <row r="2681" spans="1:8" x14ac:dyDescent="0.25">
      <c r="A2681">
        <v>5350</v>
      </c>
      <c r="B2681">
        <v>0</v>
      </c>
      <c r="C2681">
        <v>1</v>
      </c>
      <c r="D2681">
        <v>-1</v>
      </c>
      <c r="E2681">
        <v>0</v>
      </c>
      <c r="F2681">
        <v>0</v>
      </c>
      <c r="G2681">
        <v>0</v>
      </c>
      <c r="H2681" s="2">
        <f>H2680+$H$2*(Filter_Test[[#This Row],[debug'[0']]]-H2680)</f>
        <v>-7.2923842068179034E-2</v>
      </c>
    </row>
    <row r="2682" spans="1:8" x14ac:dyDescent="0.25">
      <c r="A2682">
        <v>5352</v>
      </c>
      <c r="B2682">
        <v>-1</v>
      </c>
      <c r="C2682">
        <v>1</v>
      </c>
      <c r="D2682">
        <v>0</v>
      </c>
      <c r="E2682">
        <v>0</v>
      </c>
      <c r="F2682">
        <v>0</v>
      </c>
      <c r="G2682">
        <v>0</v>
      </c>
      <c r="H2682" s="2">
        <f>H2681+$H$2*(Filter_Test[[#This Row],[debug'[0']]]-H2681)</f>
        <v>-0.1602987114804848</v>
      </c>
    </row>
    <row r="2683" spans="1:8" x14ac:dyDescent="0.25">
      <c r="A2683">
        <v>5354</v>
      </c>
      <c r="B2683">
        <v>1</v>
      </c>
      <c r="C2683">
        <v>1</v>
      </c>
      <c r="D2683">
        <v>0</v>
      </c>
      <c r="E2683">
        <v>0</v>
      </c>
      <c r="F2683">
        <v>0</v>
      </c>
      <c r="G2683">
        <v>0</v>
      </c>
      <c r="H2683" s="2">
        <f>H2682+$H$2*(Filter_Test[[#This Row],[debug'[0']]]-H2682)</f>
        <v>-5.0943134241780985E-2</v>
      </c>
    </row>
    <row r="2684" spans="1:8" x14ac:dyDescent="0.25">
      <c r="A2684">
        <v>5356</v>
      </c>
      <c r="B2684">
        <v>-1</v>
      </c>
      <c r="C2684">
        <v>1</v>
      </c>
      <c r="D2684">
        <v>0</v>
      </c>
      <c r="E2684">
        <v>0</v>
      </c>
      <c r="F2684">
        <v>0</v>
      </c>
      <c r="G2684">
        <v>0</v>
      </c>
      <c r="H2684" s="2">
        <f>H2683+$H$2*(Filter_Test[[#This Row],[debug'[0']]]-H2683)</f>
        <v>-0.14038963656093023</v>
      </c>
    </row>
    <row r="2685" spans="1:8" x14ac:dyDescent="0.25">
      <c r="A2685">
        <v>5358</v>
      </c>
      <c r="B2685">
        <v>0</v>
      </c>
      <c r="C2685">
        <v>0</v>
      </c>
      <c r="D2685">
        <v>0</v>
      </c>
      <c r="E2685">
        <v>0</v>
      </c>
      <c r="F2685">
        <v>0</v>
      </c>
      <c r="G2685">
        <v>0</v>
      </c>
      <c r="H2685" s="2">
        <f>H2684+$H$2*(Filter_Test[[#This Row],[debug'[0']]]-H2684)</f>
        <v>-0.12715822503513144</v>
      </c>
    </row>
    <row r="2686" spans="1:8" x14ac:dyDescent="0.25">
      <c r="A2686">
        <v>5360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0</v>
      </c>
      <c r="H2686" s="2">
        <f>H2685+$H$2*(Filter_Test[[#This Row],[debug'[0']]]-H2685)</f>
        <v>-0.11517384466671485</v>
      </c>
    </row>
    <row r="2687" spans="1:8" x14ac:dyDescent="0.25">
      <c r="A2687">
        <v>5362</v>
      </c>
      <c r="B2687">
        <v>0</v>
      </c>
      <c r="C2687">
        <v>-1</v>
      </c>
      <c r="D2687">
        <v>0</v>
      </c>
      <c r="E2687">
        <v>0</v>
      </c>
      <c r="F2687">
        <v>0</v>
      </c>
      <c r="G2687">
        <v>0</v>
      </c>
      <c r="H2687" s="2">
        <f>H2686+$H$2*(Filter_Test[[#This Row],[debug'[0']]]-H2686)</f>
        <v>-0.10431896553799555</v>
      </c>
    </row>
    <row r="2688" spans="1:8" x14ac:dyDescent="0.25">
      <c r="A2688">
        <v>5364</v>
      </c>
      <c r="B2688">
        <v>0</v>
      </c>
      <c r="C2688">
        <v>-1</v>
      </c>
      <c r="D2688">
        <v>0</v>
      </c>
      <c r="E2688">
        <v>0</v>
      </c>
      <c r="F2688">
        <v>0</v>
      </c>
      <c r="G2688">
        <v>0</v>
      </c>
      <c r="H2688" s="2">
        <f>H2687+$H$2*(Filter_Test[[#This Row],[debug'[0']]]-H2687)</f>
        <v>-9.4487134665067946E-2</v>
      </c>
    </row>
    <row r="2689" spans="1:8" x14ac:dyDescent="0.25">
      <c r="A2689">
        <v>5366</v>
      </c>
      <c r="B2689">
        <v>0</v>
      </c>
      <c r="C2689">
        <v>-1</v>
      </c>
      <c r="D2689">
        <v>0</v>
      </c>
      <c r="E2689">
        <v>0</v>
      </c>
      <c r="F2689">
        <v>0</v>
      </c>
      <c r="G2689">
        <v>0</v>
      </c>
      <c r="H2689" s="2">
        <f>H2688+$H$2*(Filter_Test[[#This Row],[debug'[0']]]-H2688)</f>
        <v>-8.5581932021392138E-2</v>
      </c>
    </row>
    <row r="2690" spans="1:8" x14ac:dyDescent="0.25">
      <c r="A2690">
        <v>5368</v>
      </c>
      <c r="B2690">
        <v>1</v>
      </c>
      <c r="C2690">
        <v>-1</v>
      </c>
      <c r="D2690">
        <v>0</v>
      </c>
      <c r="E2690">
        <v>0</v>
      </c>
      <c r="F2690">
        <v>0</v>
      </c>
      <c r="G2690">
        <v>0</v>
      </c>
      <c r="H2690" s="2">
        <f>H2689+$H$2*(Filter_Test[[#This Row],[debug'[0']]]-H2689)</f>
        <v>1.6731754653854458E-2</v>
      </c>
    </row>
    <row r="2691" spans="1:8" x14ac:dyDescent="0.25">
      <c r="A2691">
        <v>5370</v>
      </c>
      <c r="B2691">
        <v>-1</v>
      </c>
      <c r="C2691">
        <v>0</v>
      </c>
      <c r="D2691">
        <v>0</v>
      </c>
      <c r="E2691">
        <v>0</v>
      </c>
      <c r="F2691">
        <v>0</v>
      </c>
      <c r="G2691">
        <v>0</v>
      </c>
      <c r="H2691" s="2">
        <f>H2690+$H$2*(Filter_Test[[#This Row],[debug'[0']]]-H2690)</f>
        <v>-7.9092955678905827E-2</v>
      </c>
    </row>
    <row r="2692" spans="1:8" x14ac:dyDescent="0.25">
      <c r="A2692">
        <v>5372</v>
      </c>
      <c r="B2692">
        <v>0</v>
      </c>
      <c r="C2692">
        <v>-1</v>
      </c>
      <c r="D2692">
        <v>0</v>
      </c>
      <c r="E2692">
        <v>0</v>
      </c>
      <c r="F2692">
        <v>0</v>
      </c>
      <c r="G2692">
        <v>0</v>
      </c>
      <c r="H2692" s="2">
        <f>H2691+$H$2*(Filter_Test[[#This Row],[debug'[0']]]-H2691)</f>
        <v>-7.1638620223559213E-2</v>
      </c>
    </row>
    <row r="2693" spans="1:8" x14ac:dyDescent="0.25">
      <c r="A2693">
        <v>5374</v>
      </c>
      <c r="B2693">
        <v>0</v>
      </c>
      <c r="C2693">
        <v>0</v>
      </c>
      <c r="D2693">
        <v>0</v>
      </c>
      <c r="E2693">
        <v>0</v>
      </c>
      <c r="F2693">
        <v>0</v>
      </c>
      <c r="G2693">
        <v>0</v>
      </c>
      <c r="H2693" s="2">
        <f>H2692+$H$2*(Filter_Test[[#This Row],[debug'[0']]]-H2692)</f>
        <v>-6.4886839333329935E-2</v>
      </c>
    </row>
    <row r="2694" spans="1:8" x14ac:dyDescent="0.25">
      <c r="A2694">
        <v>5376</v>
      </c>
      <c r="B2694">
        <v>0</v>
      </c>
      <c r="C2694">
        <v>0</v>
      </c>
      <c r="D2694">
        <v>0</v>
      </c>
      <c r="E2694">
        <v>0</v>
      </c>
      <c r="F2694">
        <v>0</v>
      </c>
      <c r="G2694">
        <v>0</v>
      </c>
      <c r="H2694" s="2">
        <f>H2693+$H$2*(Filter_Test[[#This Row],[debug'[0']]]-H2693)</f>
        <v>-5.877139880040242E-2</v>
      </c>
    </row>
    <row r="2695" spans="1:8" x14ac:dyDescent="0.25">
      <c r="A2695">
        <v>5378</v>
      </c>
      <c r="B2695">
        <v>0</v>
      </c>
      <c r="C2695">
        <v>0</v>
      </c>
      <c r="D2695">
        <v>0</v>
      </c>
      <c r="E2695">
        <v>0</v>
      </c>
      <c r="F2695">
        <v>0</v>
      </c>
      <c r="G2695">
        <v>0</v>
      </c>
      <c r="H2695" s="2">
        <f>H2694+$H$2*(Filter_Test[[#This Row],[debug'[0']]]-H2694)</f>
        <v>-5.3232324959026217E-2</v>
      </c>
    </row>
    <row r="2696" spans="1:8" x14ac:dyDescent="0.25">
      <c r="A2696">
        <v>5380</v>
      </c>
      <c r="B2696">
        <v>1</v>
      </c>
      <c r="C2696">
        <v>0</v>
      </c>
      <c r="D2696">
        <v>0</v>
      </c>
      <c r="E2696">
        <v>0</v>
      </c>
      <c r="F2696">
        <v>0</v>
      </c>
      <c r="G2696">
        <v>0</v>
      </c>
      <c r="H2696" s="2">
        <f>H2695+$H$2*(Filter_Test[[#This Row],[debug'[0']]]-H2695)</f>
        <v>4.6032483079411018E-2</v>
      </c>
    </row>
    <row r="2697" spans="1:8" x14ac:dyDescent="0.25">
      <c r="A2697">
        <v>5382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 s="2">
        <f>H2696+$H$2*(Filter_Test[[#This Row],[debug'[0']]]-H2696)</f>
        <v>4.1694023759347797E-2</v>
      </c>
    </row>
    <row r="2698" spans="1:8" x14ac:dyDescent="0.25">
      <c r="A2698">
        <v>5384</v>
      </c>
      <c r="B2698">
        <v>0</v>
      </c>
      <c r="C2698">
        <v>0</v>
      </c>
      <c r="D2698">
        <v>0</v>
      </c>
      <c r="E2698">
        <v>0</v>
      </c>
      <c r="F2698">
        <v>0</v>
      </c>
      <c r="G2698">
        <v>0</v>
      </c>
      <c r="H2698" s="2">
        <f>H2697+$H$2*(Filter_Test[[#This Row],[debug'[0']]]-H2697)</f>
        <v>3.7764454597118836E-2</v>
      </c>
    </row>
    <row r="2699" spans="1:8" x14ac:dyDescent="0.25">
      <c r="A2699">
        <v>5386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 s="2">
        <f>H2698+$H$2*(Filter_Test[[#This Row],[debug'[0']]]-H2698)</f>
        <v>3.4205238603244821E-2</v>
      </c>
    </row>
    <row r="2700" spans="1:8" x14ac:dyDescent="0.25">
      <c r="A2700">
        <v>5388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 s="2">
        <f>H2699+$H$2*(Filter_Test[[#This Row],[debug'[0']]]-H2699)</f>
        <v>3.0981470813937623E-2</v>
      </c>
    </row>
    <row r="2701" spans="1:8" x14ac:dyDescent="0.25">
      <c r="A2701">
        <v>5390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 s="2">
        <f>H2700+$H$2*(Filter_Test[[#This Row],[debug'[0']]]-H2700)</f>
        <v>2.8061535980743433E-2</v>
      </c>
    </row>
    <row r="2702" spans="1:8" x14ac:dyDescent="0.25">
      <c r="A2702">
        <v>5392</v>
      </c>
      <c r="B2702">
        <v>0</v>
      </c>
      <c r="C2702">
        <v>0</v>
      </c>
      <c r="D2702">
        <v>1</v>
      </c>
      <c r="E2702">
        <v>0</v>
      </c>
      <c r="F2702">
        <v>0</v>
      </c>
      <c r="G2702">
        <v>0</v>
      </c>
      <c r="H2702" s="2">
        <f>H2701+$H$2*(Filter_Test[[#This Row],[debug'[0']]]-H2701)</f>
        <v>2.5416798522176955E-2</v>
      </c>
    </row>
    <row r="2703" spans="1:8" x14ac:dyDescent="0.25">
      <c r="A2703">
        <v>5394</v>
      </c>
      <c r="B2703">
        <v>0</v>
      </c>
      <c r="C2703">
        <v>1</v>
      </c>
      <c r="D2703">
        <v>0</v>
      </c>
      <c r="E2703">
        <v>0</v>
      </c>
      <c r="F2703">
        <v>0</v>
      </c>
      <c r="G2703">
        <v>0</v>
      </c>
      <c r="H2703" s="2">
        <f>H2702+$H$2*(Filter_Test[[#This Row],[debug'[0']]]-H2702)</f>
        <v>2.3021321696725664E-2</v>
      </c>
    </row>
    <row r="2704" spans="1:8" x14ac:dyDescent="0.25">
      <c r="A2704">
        <v>5396</v>
      </c>
      <c r="B2704">
        <v>-1</v>
      </c>
      <c r="C2704">
        <v>1</v>
      </c>
      <c r="D2704">
        <v>0</v>
      </c>
      <c r="E2704">
        <v>0</v>
      </c>
      <c r="F2704">
        <v>0</v>
      </c>
      <c r="G2704">
        <v>0</v>
      </c>
      <c r="H2704" s="2">
        <f>H2703+$H$2*(Filter_Test[[#This Row],[debug'[0']]]-H2703)</f>
        <v>-7.3396166364518942E-2</v>
      </c>
    </row>
    <row r="2705" spans="1:8" x14ac:dyDescent="0.25">
      <c r="A2705">
        <v>5398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 s="2">
        <f>H2704+$H$2*(Filter_Test[[#This Row],[debug'[0']]]-H2704)</f>
        <v>-6.6478740652946136E-2</v>
      </c>
    </row>
    <row r="2706" spans="1:8" x14ac:dyDescent="0.25">
      <c r="A2706">
        <v>5400</v>
      </c>
      <c r="B2706">
        <v>0</v>
      </c>
      <c r="C2706">
        <v>0</v>
      </c>
      <c r="D2706">
        <v>0</v>
      </c>
      <c r="E2706">
        <v>0</v>
      </c>
      <c r="F2706">
        <v>0</v>
      </c>
      <c r="G2706">
        <v>0</v>
      </c>
      <c r="H2706" s="2">
        <f>H2705+$H$2*(Filter_Test[[#This Row],[debug'[0']]]-H2705)</f>
        <v>-6.0213266955290237E-2</v>
      </c>
    </row>
    <row r="2707" spans="1:8" x14ac:dyDescent="0.25">
      <c r="A2707">
        <v>5402</v>
      </c>
      <c r="B2707">
        <v>1</v>
      </c>
      <c r="C2707">
        <v>0</v>
      </c>
      <c r="D2707">
        <v>0</v>
      </c>
      <c r="E2707">
        <v>0</v>
      </c>
      <c r="F2707">
        <v>0</v>
      </c>
      <c r="G2707">
        <v>0</v>
      </c>
      <c r="H2707" s="2">
        <f>H2706+$H$2*(Filter_Test[[#This Row],[debug'[0']]]-H2706)</f>
        <v>3.9709479365864969E-2</v>
      </c>
    </row>
    <row r="2708" spans="1:8" x14ac:dyDescent="0.25">
      <c r="A2708">
        <v>5404</v>
      </c>
      <c r="B2708">
        <v>1</v>
      </c>
      <c r="C2708">
        <v>0</v>
      </c>
      <c r="D2708">
        <v>0</v>
      </c>
      <c r="E2708">
        <v>0</v>
      </c>
      <c r="F2708">
        <v>0</v>
      </c>
      <c r="G2708">
        <v>0</v>
      </c>
      <c r="H2708" s="2">
        <f>H2707+$H$2*(Filter_Test[[#This Row],[debug'[0']]]-H2707)</f>
        <v>0.13021472871394846</v>
      </c>
    </row>
    <row r="2709" spans="1:8" x14ac:dyDescent="0.25">
      <c r="A2709">
        <v>5406</v>
      </c>
      <c r="B2709">
        <v>0</v>
      </c>
      <c r="C2709">
        <v>0</v>
      </c>
      <c r="D2709">
        <v>1</v>
      </c>
      <c r="E2709">
        <v>0</v>
      </c>
      <c r="F2709">
        <v>0</v>
      </c>
      <c r="G2709">
        <v>0</v>
      </c>
      <c r="H2709" s="2">
        <f>H2708+$H$2*(Filter_Test[[#This Row],[debug'[0']]]-H2708)</f>
        <v>0.1179422796604406</v>
      </c>
    </row>
    <row r="2710" spans="1:8" x14ac:dyDescent="0.25">
      <c r="A2710">
        <v>5408</v>
      </c>
      <c r="B2710">
        <v>0</v>
      </c>
      <c r="C2710">
        <v>0</v>
      </c>
      <c r="D2710">
        <v>0</v>
      </c>
      <c r="E2710">
        <v>0</v>
      </c>
      <c r="F2710">
        <v>0</v>
      </c>
      <c r="G2710">
        <v>0</v>
      </c>
      <c r="H2710" s="2">
        <f>H2709+$H$2*(Filter_Test[[#This Row],[debug'[0']]]-H2709)</f>
        <v>0.1068264816805744</v>
      </c>
    </row>
    <row r="2711" spans="1:8" x14ac:dyDescent="0.25">
      <c r="A2711">
        <v>5410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v>0</v>
      </c>
      <c r="H2711" s="2">
        <f>H2710+$H$2*(Filter_Test[[#This Row],[debug'[0']]]-H2710)</f>
        <v>9.6758322978878292E-2</v>
      </c>
    </row>
    <row r="2712" spans="1:8" x14ac:dyDescent="0.25">
      <c r="A2712">
        <v>5412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 s="2">
        <f>H2711+$H$2*(Filter_Test[[#This Row],[debug'[0']]]-H2711)</f>
        <v>8.7639065879554917E-2</v>
      </c>
    </row>
    <row r="2713" spans="1:8" x14ac:dyDescent="0.25">
      <c r="A2713">
        <v>5414</v>
      </c>
      <c r="B2713">
        <v>1</v>
      </c>
      <c r="C2713">
        <v>0</v>
      </c>
      <c r="D2713">
        <v>0</v>
      </c>
      <c r="E2713">
        <v>0</v>
      </c>
      <c r="F2713">
        <v>0</v>
      </c>
      <c r="G2713">
        <v>0</v>
      </c>
      <c r="H2713" s="2">
        <f>H2712+$H$2*(Filter_Test[[#This Row],[debug'[0']]]-H2712)</f>
        <v>0.17362705812120827</v>
      </c>
    </row>
    <row r="2714" spans="1:8" x14ac:dyDescent="0.25">
      <c r="A2714">
        <v>5416</v>
      </c>
      <c r="B2714">
        <v>1</v>
      </c>
      <c r="C2714">
        <v>1</v>
      </c>
      <c r="D2714">
        <v>0</v>
      </c>
      <c r="E2714">
        <v>0</v>
      </c>
      <c r="F2714">
        <v>0</v>
      </c>
      <c r="G2714">
        <v>0</v>
      </c>
      <c r="H2714" s="2">
        <f>H2713+$H$2*(Filter_Test[[#This Row],[debug'[0']]]-H2713)</f>
        <v>0.25151087302116215</v>
      </c>
    </row>
    <row r="2715" spans="1:8" x14ac:dyDescent="0.25">
      <c r="A2715">
        <v>5418</v>
      </c>
      <c r="B2715">
        <v>1</v>
      </c>
      <c r="C2715">
        <v>0</v>
      </c>
      <c r="D2715">
        <v>0</v>
      </c>
      <c r="E2715">
        <v>0</v>
      </c>
      <c r="F2715">
        <v>0</v>
      </c>
      <c r="G2715">
        <v>0</v>
      </c>
      <c r="H2715" s="2">
        <f>H2714+$H$2*(Filter_Test[[#This Row],[debug'[0']]]-H2714)</f>
        <v>0.32205431129941881</v>
      </c>
    </row>
    <row r="2716" spans="1:8" x14ac:dyDescent="0.25">
      <c r="A2716">
        <v>5420</v>
      </c>
      <c r="B2716">
        <v>1</v>
      </c>
      <c r="C2716">
        <v>1</v>
      </c>
      <c r="D2716">
        <v>0</v>
      </c>
      <c r="E2716">
        <v>0</v>
      </c>
      <c r="F2716">
        <v>0</v>
      </c>
      <c r="G2716">
        <v>0</v>
      </c>
      <c r="H2716" s="2">
        <f>H2715+$H$2*(Filter_Test[[#This Row],[debug'[0']]]-H2715)</f>
        <v>0.38594918715405735</v>
      </c>
    </row>
    <row r="2717" spans="1:8" x14ac:dyDescent="0.25">
      <c r="A2717">
        <v>5422</v>
      </c>
      <c r="B2717">
        <v>0</v>
      </c>
      <c r="C2717">
        <v>1</v>
      </c>
      <c r="D2717">
        <v>0</v>
      </c>
      <c r="E2717">
        <v>0</v>
      </c>
      <c r="F2717">
        <v>0</v>
      </c>
      <c r="G2717">
        <v>0</v>
      </c>
      <c r="H2717" s="2">
        <f>H2716+$H$2*(Filter_Test[[#This Row],[debug'[0']]]-H2716)</f>
        <v>0.34957433322339321</v>
      </c>
    </row>
    <row r="2718" spans="1:8" x14ac:dyDescent="0.25">
      <c r="A2718">
        <v>5424</v>
      </c>
      <c r="B2718">
        <v>0</v>
      </c>
      <c r="C2718">
        <v>1</v>
      </c>
      <c r="D2718">
        <v>0</v>
      </c>
      <c r="E2718">
        <v>0</v>
      </c>
      <c r="F2718">
        <v>0</v>
      </c>
      <c r="G2718">
        <v>0</v>
      </c>
      <c r="H2718" s="2">
        <f>H2717+$H$2*(Filter_Test[[#This Row],[debug'[0']]]-H2717)</f>
        <v>0.31662772850924836</v>
      </c>
    </row>
    <row r="2719" spans="1:8" x14ac:dyDescent="0.25">
      <c r="A2719">
        <v>5426</v>
      </c>
      <c r="B2719">
        <v>0</v>
      </c>
      <c r="C2719">
        <v>1</v>
      </c>
      <c r="D2719">
        <v>0</v>
      </c>
      <c r="E2719">
        <v>0</v>
      </c>
      <c r="F2719">
        <v>0</v>
      </c>
      <c r="G2719">
        <v>0</v>
      </c>
      <c r="H2719" s="2">
        <f>H2718+$H$2*(Filter_Test[[#This Row],[debug'[0']]]-H2718)</f>
        <v>0.286786268135024</v>
      </c>
    </row>
    <row r="2720" spans="1:8" x14ac:dyDescent="0.25">
      <c r="A2720">
        <v>5428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0</v>
      </c>
      <c r="H2720" s="2">
        <f>H2719+$H$2*(Filter_Test[[#This Row],[debug'[0']]]-H2719)</f>
        <v>0.25975729914132129</v>
      </c>
    </row>
    <row r="2721" spans="1:8" x14ac:dyDescent="0.25">
      <c r="A2721">
        <v>5430</v>
      </c>
      <c r="B2721">
        <v>1</v>
      </c>
      <c r="C2721">
        <v>1</v>
      </c>
      <c r="D2721">
        <v>0</v>
      </c>
      <c r="E2721">
        <v>0</v>
      </c>
      <c r="F2721">
        <v>0</v>
      </c>
      <c r="G2721">
        <v>0</v>
      </c>
      <c r="H2721" s="2">
        <f>H2720+$H$2*(Filter_Test[[#This Row],[debug'[0']]]-H2720)</f>
        <v>0.32952353006805402</v>
      </c>
    </row>
    <row r="2722" spans="1:8" x14ac:dyDescent="0.25">
      <c r="A2722">
        <v>5432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 s="2">
        <f>H2721+$H$2*(Filter_Test[[#This Row],[debug'[0']]]-H2721)</f>
        <v>0.29846666903065078</v>
      </c>
    </row>
    <row r="2723" spans="1:8" x14ac:dyDescent="0.25">
      <c r="A2723">
        <v>5434</v>
      </c>
      <c r="B2723">
        <v>1</v>
      </c>
      <c r="C2723">
        <v>0</v>
      </c>
      <c r="D2723">
        <v>0</v>
      </c>
      <c r="E2723">
        <v>0</v>
      </c>
      <c r="F2723">
        <v>0</v>
      </c>
      <c r="G2723">
        <v>0</v>
      </c>
      <c r="H2723" s="2">
        <f>H2722+$H$2*(Filter_Test[[#This Row],[debug'[0']]]-H2722)</f>
        <v>0.36458462779530132</v>
      </c>
    </row>
    <row r="2724" spans="1:8" x14ac:dyDescent="0.25">
      <c r="A2724">
        <v>5436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v>0</v>
      </c>
      <c r="H2724" s="2">
        <f>H2723+$H$2*(Filter_Test[[#This Row],[debug'[0']]]-H2723)</f>
        <v>0.33022333614649668</v>
      </c>
    </row>
    <row r="2725" spans="1:8" x14ac:dyDescent="0.25">
      <c r="A2725">
        <v>5438</v>
      </c>
      <c r="B2725">
        <v>1</v>
      </c>
      <c r="C2725">
        <v>0</v>
      </c>
      <c r="D2725">
        <v>0</v>
      </c>
      <c r="E2725">
        <v>0</v>
      </c>
      <c r="F2725">
        <v>0</v>
      </c>
      <c r="G2725">
        <v>0</v>
      </c>
      <c r="H2725" s="2">
        <f>H2724+$H$2*(Filter_Test[[#This Row],[debug'[0']]]-H2724)</f>
        <v>0.39334829954773809</v>
      </c>
    </row>
    <row r="2726" spans="1:8" x14ac:dyDescent="0.25">
      <c r="A2726">
        <v>5440</v>
      </c>
      <c r="B2726">
        <v>1</v>
      </c>
      <c r="C2726">
        <v>0</v>
      </c>
      <c r="D2726">
        <v>0</v>
      </c>
      <c r="E2726">
        <v>0</v>
      </c>
      <c r="F2726">
        <v>0</v>
      </c>
      <c r="G2726">
        <v>0</v>
      </c>
      <c r="H2726" s="2">
        <f>H2725+$H$2*(Filter_Test[[#This Row],[debug'[0']]]-H2725)</f>
        <v>0.45052387531059557</v>
      </c>
    </row>
    <row r="2727" spans="1:8" x14ac:dyDescent="0.25">
      <c r="A2727">
        <v>5442</v>
      </c>
      <c r="B2727">
        <v>1</v>
      </c>
      <c r="C2727">
        <v>0</v>
      </c>
      <c r="D2727">
        <v>0</v>
      </c>
      <c r="E2727">
        <v>0</v>
      </c>
      <c r="F2727">
        <v>0</v>
      </c>
      <c r="G2727">
        <v>0</v>
      </c>
      <c r="H2727" s="2">
        <f>H2726+$H$2*(Filter_Test[[#This Row],[debug'[0']]]-H2726)</f>
        <v>0.50231078001001217</v>
      </c>
    </row>
    <row r="2728" spans="1:8" x14ac:dyDescent="0.25">
      <c r="A2728">
        <v>5444</v>
      </c>
      <c r="B2728">
        <v>1</v>
      </c>
      <c r="C2728">
        <v>1</v>
      </c>
      <c r="D2728">
        <v>1</v>
      </c>
      <c r="E2728">
        <v>0</v>
      </c>
      <c r="F2728">
        <v>0</v>
      </c>
      <c r="G2728">
        <v>0</v>
      </c>
      <c r="H2728" s="2">
        <f>H2727+$H$2*(Filter_Test[[#This Row],[debug'[0']]]-H2727)</f>
        <v>0.54921688392875356</v>
      </c>
    </row>
    <row r="2729" spans="1:8" x14ac:dyDescent="0.25">
      <c r="A2729">
        <v>5446</v>
      </c>
      <c r="B2729">
        <v>0</v>
      </c>
      <c r="C2729">
        <v>1</v>
      </c>
      <c r="D2729">
        <v>1</v>
      </c>
      <c r="E2729">
        <v>0</v>
      </c>
      <c r="F2729">
        <v>0</v>
      </c>
      <c r="G2729">
        <v>0</v>
      </c>
      <c r="H2729" s="2">
        <f>H2728+$H$2*(Filter_Test[[#This Row],[debug'[0']]]-H2728)</f>
        <v>0.49745441209541208</v>
      </c>
    </row>
    <row r="2730" spans="1:8" x14ac:dyDescent="0.25">
      <c r="A2730">
        <v>5448</v>
      </c>
      <c r="B2730">
        <v>0</v>
      </c>
      <c r="C2730">
        <v>1</v>
      </c>
      <c r="D2730">
        <v>0</v>
      </c>
      <c r="E2730">
        <v>0</v>
      </c>
      <c r="F2730">
        <v>0</v>
      </c>
      <c r="G2730">
        <v>0</v>
      </c>
      <c r="H2730" s="2">
        <f>H2729+$H$2*(Filter_Test[[#This Row],[debug'[0']]]-H2729)</f>
        <v>0.45057043829936883</v>
      </c>
    </row>
    <row r="2731" spans="1:8" x14ac:dyDescent="0.25">
      <c r="A2731">
        <v>5450</v>
      </c>
      <c r="B2731">
        <v>0</v>
      </c>
      <c r="C2731">
        <v>1</v>
      </c>
      <c r="D2731">
        <v>0</v>
      </c>
      <c r="E2731">
        <v>0</v>
      </c>
      <c r="F2731">
        <v>0</v>
      </c>
      <c r="G2731">
        <v>0</v>
      </c>
      <c r="H2731" s="2">
        <f>H2730+$H$2*(Filter_Test[[#This Row],[debug'[0']]]-H2730)</f>
        <v>0.40810517493278792</v>
      </c>
    </row>
    <row r="2732" spans="1:8" x14ac:dyDescent="0.25">
      <c r="A2732">
        <v>5452</v>
      </c>
      <c r="B2732">
        <v>0</v>
      </c>
      <c r="C2732">
        <v>1</v>
      </c>
      <c r="D2732">
        <v>0</v>
      </c>
      <c r="E2732">
        <v>0</v>
      </c>
      <c r="F2732">
        <v>0</v>
      </c>
      <c r="G2732">
        <v>0</v>
      </c>
      <c r="H2732" s="2">
        <f>H2731+$H$2*(Filter_Test[[#This Row],[debug'[0']]]-H2731)</f>
        <v>0.36964216834896318</v>
      </c>
    </row>
    <row r="2733" spans="1:8" x14ac:dyDescent="0.25">
      <c r="A2733">
        <v>5454</v>
      </c>
      <c r="B2733">
        <v>1</v>
      </c>
      <c r="C2733">
        <v>0</v>
      </c>
      <c r="D2733">
        <v>0</v>
      </c>
      <c r="E2733">
        <v>0</v>
      </c>
      <c r="F2733">
        <v>0</v>
      </c>
      <c r="G2733">
        <v>0</v>
      </c>
      <c r="H2733" s="2">
        <f>H2732+$H$2*(Filter_Test[[#This Row],[debug'[0']]]-H2732)</f>
        <v>0.42905199434039387</v>
      </c>
    </row>
    <row r="2734" spans="1:8" x14ac:dyDescent="0.25">
      <c r="A2734">
        <v>5456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 s="2">
        <f>H2733+$H$2*(Filter_Test[[#This Row],[debug'[0']]]-H2733)</f>
        <v>0.38861479653755893</v>
      </c>
    </row>
    <row r="2735" spans="1:8" x14ac:dyDescent="0.25">
      <c r="A2735">
        <v>5458</v>
      </c>
      <c r="B2735">
        <v>0</v>
      </c>
      <c r="C2735">
        <v>0</v>
      </c>
      <c r="D2735">
        <v>0</v>
      </c>
      <c r="E2735">
        <v>0</v>
      </c>
      <c r="F2735">
        <v>0</v>
      </c>
      <c r="G2735">
        <v>0</v>
      </c>
      <c r="H2735" s="2">
        <f>H2734+$H$2*(Filter_Test[[#This Row],[debug'[0']]]-H2734)</f>
        <v>0.35198871484119831</v>
      </c>
    </row>
    <row r="2736" spans="1:8" x14ac:dyDescent="0.25">
      <c r="A2736">
        <v>5460</v>
      </c>
      <c r="B2736">
        <v>0</v>
      </c>
      <c r="C2736">
        <v>0</v>
      </c>
      <c r="D2736">
        <v>0</v>
      </c>
      <c r="E2736">
        <v>0</v>
      </c>
      <c r="F2736">
        <v>0</v>
      </c>
      <c r="G2736">
        <v>0</v>
      </c>
      <c r="H2736" s="2">
        <f>H2735+$H$2*(Filter_Test[[#This Row],[debug'[0']]]-H2735)</f>
        <v>0.31881456002044967</v>
      </c>
    </row>
    <row r="2737" spans="1:8" x14ac:dyDescent="0.25">
      <c r="A2737">
        <v>5462</v>
      </c>
      <c r="B2737">
        <v>0</v>
      </c>
      <c r="C2737">
        <v>-1</v>
      </c>
      <c r="D2737">
        <v>0</v>
      </c>
      <c r="E2737">
        <v>0</v>
      </c>
      <c r="F2737">
        <v>0</v>
      </c>
      <c r="G2737">
        <v>0</v>
      </c>
      <c r="H2737" s="2">
        <f>H2736+$H$2*(Filter_Test[[#This Row],[debug'[0']]]-H2736)</f>
        <v>0.28876699563191849</v>
      </c>
    </row>
    <row r="2738" spans="1:8" x14ac:dyDescent="0.25">
      <c r="A2738">
        <v>5464</v>
      </c>
      <c r="B2738">
        <v>0</v>
      </c>
      <c r="C2738">
        <v>-1</v>
      </c>
      <c r="D2738">
        <v>0</v>
      </c>
      <c r="E2738">
        <v>0</v>
      </c>
      <c r="F2738">
        <v>0</v>
      </c>
      <c r="G2738">
        <v>0</v>
      </c>
      <c r="H2738" s="2">
        <f>H2737+$H$2*(Filter_Test[[#This Row],[debug'[0']]]-H2737)</f>
        <v>0.26155134746962555</v>
      </c>
    </row>
    <row r="2739" spans="1:8" x14ac:dyDescent="0.25">
      <c r="A2739">
        <v>5466</v>
      </c>
      <c r="B2739">
        <v>0</v>
      </c>
      <c r="C2739">
        <v>-1</v>
      </c>
      <c r="D2739">
        <v>0</v>
      </c>
      <c r="E2739">
        <v>0</v>
      </c>
      <c r="F2739">
        <v>0</v>
      </c>
      <c r="G2739">
        <v>0</v>
      </c>
      <c r="H2739" s="2">
        <f>H2738+$H$2*(Filter_Test[[#This Row],[debug'[0']]]-H2738)</f>
        <v>0.23690071371721294</v>
      </c>
    </row>
    <row r="2740" spans="1:8" x14ac:dyDescent="0.25">
      <c r="A2740">
        <v>5468</v>
      </c>
      <c r="B2740">
        <v>0</v>
      </c>
      <c r="C2740">
        <v>-1</v>
      </c>
      <c r="D2740">
        <v>0</v>
      </c>
      <c r="E2740">
        <v>0</v>
      </c>
      <c r="F2740">
        <v>0</v>
      </c>
      <c r="G2740">
        <v>0</v>
      </c>
      <c r="H2740" s="2">
        <f>H2739+$H$2*(Filter_Test[[#This Row],[debug'[0']]]-H2739)</f>
        <v>0.21457334746188769</v>
      </c>
    </row>
    <row r="2741" spans="1:8" x14ac:dyDescent="0.25">
      <c r="A2741">
        <v>5470</v>
      </c>
      <c r="B2741">
        <v>0</v>
      </c>
      <c r="C2741">
        <v>-1</v>
      </c>
      <c r="D2741">
        <v>0</v>
      </c>
      <c r="E2741">
        <v>0</v>
      </c>
      <c r="F2741">
        <v>0</v>
      </c>
      <c r="G2741">
        <v>0</v>
      </c>
      <c r="H2741" s="2">
        <f>H2740+$H$2*(Filter_Test[[#This Row],[debug'[0']]]-H2740)</f>
        <v>0.19435028590061459</v>
      </c>
    </row>
    <row r="2742" spans="1:8" x14ac:dyDescent="0.25">
      <c r="A2742">
        <v>5472</v>
      </c>
      <c r="B2742">
        <v>0</v>
      </c>
      <c r="C2742">
        <v>-1</v>
      </c>
      <c r="D2742">
        <v>0</v>
      </c>
      <c r="E2742">
        <v>0</v>
      </c>
      <c r="F2742">
        <v>0</v>
      </c>
      <c r="G2742">
        <v>0</v>
      </c>
      <c r="H2742" s="2">
        <f>H2741+$H$2*(Filter_Test[[#This Row],[debug'[0']]]-H2741)</f>
        <v>0.1760332029883612</v>
      </c>
    </row>
    <row r="2743" spans="1:8" x14ac:dyDescent="0.25">
      <c r="A2743">
        <v>5474</v>
      </c>
      <c r="B2743">
        <v>0</v>
      </c>
      <c r="C2743">
        <v>-1</v>
      </c>
      <c r="D2743">
        <v>0</v>
      </c>
      <c r="E2743">
        <v>0</v>
      </c>
      <c r="F2743">
        <v>0</v>
      </c>
      <c r="G2743">
        <v>0</v>
      </c>
      <c r="H2743" s="2">
        <f>H2742+$H$2*(Filter_Test[[#This Row],[debug'[0']]]-H2742)</f>
        <v>0.15944246446947771</v>
      </c>
    </row>
    <row r="2744" spans="1:8" x14ac:dyDescent="0.25">
      <c r="A2744">
        <v>5476</v>
      </c>
      <c r="B2744">
        <v>0</v>
      </c>
      <c r="C2744">
        <v>0</v>
      </c>
      <c r="D2744">
        <v>0</v>
      </c>
      <c r="E2744">
        <v>0</v>
      </c>
      <c r="F2744">
        <v>0</v>
      </c>
      <c r="G2744">
        <v>0</v>
      </c>
      <c r="H2744" s="2">
        <f>H2743+$H$2*(Filter_Test[[#This Row],[debug'[0']]]-H2743)</f>
        <v>0.14441536621805082</v>
      </c>
    </row>
    <row r="2745" spans="1:8" x14ac:dyDescent="0.25">
      <c r="A2745">
        <v>5478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0</v>
      </c>
      <c r="H2745" s="2">
        <f>H2744+$H$2*(Filter_Test[[#This Row],[debug'[0']]]-H2744)</f>
        <v>0.13080453861076757</v>
      </c>
    </row>
    <row r="2746" spans="1:8" x14ac:dyDescent="0.25">
      <c r="A2746">
        <v>5480</v>
      </c>
      <c r="B2746">
        <v>0</v>
      </c>
      <c r="C2746">
        <v>0</v>
      </c>
      <c r="D2746">
        <v>0</v>
      </c>
      <c r="E2746">
        <v>0</v>
      </c>
      <c r="F2746">
        <v>0</v>
      </c>
      <c r="G2746">
        <v>0</v>
      </c>
      <c r="H2746" s="2">
        <f>H2745+$H$2*(Filter_Test[[#This Row],[debug'[0']]]-H2745)</f>
        <v>0.11847650128409387</v>
      </c>
    </row>
    <row r="2747" spans="1:8" x14ac:dyDescent="0.25">
      <c r="A2747">
        <v>5482</v>
      </c>
      <c r="B2747">
        <v>0</v>
      </c>
      <c r="C2747">
        <v>0</v>
      </c>
      <c r="D2747">
        <v>0</v>
      </c>
      <c r="E2747">
        <v>0</v>
      </c>
      <c r="F2747">
        <v>0</v>
      </c>
      <c r="G2747">
        <v>0</v>
      </c>
      <c r="H2747" s="2">
        <f>H2746+$H$2*(Filter_Test[[#This Row],[debug'[0']]]-H2746)</f>
        <v>0.10731035410237993</v>
      </c>
    </row>
    <row r="2748" spans="1:8" x14ac:dyDescent="0.25">
      <c r="A2748">
        <v>5484</v>
      </c>
      <c r="B2748">
        <v>1</v>
      </c>
      <c r="C2748">
        <v>0</v>
      </c>
      <c r="D2748">
        <v>0</v>
      </c>
      <c r="E2748">
        <v>0</v>
      </c>
      <c r="F2748">
        <v>0</v>
      </c>
      <c r="G2748">
        <v>0</v>
      </c>
      <c r="H2748" s="2">
        <f>H2747+$H$2*(Filter_Test[[#This Row],[debug'[0']]]-H2747)</f>
        <v>0.19144437110700904</v>
      </c>
    </row>
    <row r="2749" spans="1:8" x14ac:dyDescent="0.25">
      <c r="A2749">
        <v>5486</v>
      </c>
      <c r="B2749">
        <v>0</v>
      </c>
      <c r="C2749">
        <v>0</v>
      </c>
      <c r="D2749">
        <v>0</v>
      </c>
      <c r="E2749">
        <v>0</v>
      </c>
      <c r="F2749">
        <v>0</v>
      </c>
      <c r="G2749">
        <v>0</v>
      </c>
      <c r="H2749" s="2">
        <f>H2748+$H$2*(Filter_Test[[#This Row],[debug'[0']]]-H2748)</f>
        <v>0.17340116421178212</v>
      </c>
    </row>
    <row r="2750" spans="1:8" x14ac:dyDescent="0.25">
      <c r="A2750">
        <v>5488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0</v>
      </c>
      <c r="H2750" s="2">
        <f>H2749+$H$2*(Filter_Test[[#This Row],[debug'[0']]]-H2749)</f>
        <v>0.15705848950343254</v>
      </c>
    </row>
    <row r="2751" spans="1:8" x14ac:dyDescent="0.25">
      <c r="A2751">
        <v>5490</v>
      </c>
      <c r="B2751">
        <v>-1</v>
      </c>
      <c r="C2751">
        <v>-1</v>
      </c>
      <c r="D2751">
        <v>0</v>
      </c>
      <c r="E2751">
        <v>0</v>
      </c>
      <c r="F2751">
        <v>0</v>
      </c>
      <c r="G2751">
        <v>0</v>
      </c>
      <c r="H2751" s="2">
        <f>H2750+$H$2*(Filter_Test[[#This Row],[debug'[0']]]-H2750)</f>
        <v>4.8008295991501956E-2</v>
      </c>
    </row>
    <row r="2752" spans="1:8" x14ac:dyDescent="0.25">
      <c r="A2752">
        <v>5492</v>
      </c>
      <c r="B2752">
        <v>-1</v>
      </c>
      <c r="C2752">
        <v>-1</v>
      </c>
      <c r="D2752">
        <v>0</v>
      </c>
      <c r="E2752">
        <v>0</v>
      </c>
      <c r="F2752">
        <v>0</v>
      </c>
      <c r="G2752">
        <v>0</v>
      </c>
      <c r="H2752" s="2">
        <f>H2751+$H$2*(Filter_Test[[#This Row],[debug'[0']]]-H2751)</f>
        <v>-5.0764158916139848E-2</v>
      </c>
    </row>
    <row r="2753" spans="1:8" x14ac:dyDescent="0.25">
      <c r="A2753">
        <v>5494</v>
      </c>
      <c r="B2753">
        <v>0</v>
      </c>
      <c r="C2753">
        <v>-1</v>
      </c>
      <c r="D2753">
        <v>0</v>
      </c>
      <c r="E2753">
        <v>0</v>
      </c>
      <c r="F2753">
        <v>0</v>
      </c>
      <c r="G2753">
        <v>0</v>
      </c>
      <c r="H2753" s="2">
        <f>H2752+$H$2*(Filter_Test[[#This Row],[debug'[0']]]-H2752)</f>
        <v>-4.5979749654641557E-2</v>
      </c>
    </row>
    <row r="2754" spans="1:8" x14ac:dyDescent="0.25">
      <c r="A2754">
        <v>5496</v>
      </c>
      <c r="B2754">
        <v>0</v>
      </c>
      <c r="C2754">
        <v>-1</v>
      </c>
      <c r="D2754">
        <v>0</v>
      </c>
      <c r="E2754">
        <v>0</v>
      </c>
      <c r="F2754">
        <v>0</v>
      </c>
      <c r="G2754">
        <v>0</v>
      </c>
      <c r="H2754" s="2">
        <f>H2753+$H$2*(Filter_Test[[#This Row],[debug'[0']]]-H2753)</f>
        <v>-4.1646260342773966E-2</v>
      </c>
    </row>
    <row r="2755" spans="1:8" x14ac:dyDescent="0.25">
      <c r="A2755">
        <v>5498</v>
      </c>
      <c r="B2755">
        <v>0</v>
      </c>
      <c r="C2755">
        <v>-1</v>
      </c>
      <c r="D2755">
        <v>0</v>
      </c>
      <c r="E2755">
        <v>0</v>
      </c>
      <c r="F2755">
        <v>0</v>
      </c>
      <c r="G2755">
        <v>0</v>
      </c>
      <c r="H2755" s="2">
        <f>H2754+$H$2*(Filter_Test[[#This Row],[debug'[0']]]-H2754)</f>
        <v>-3.772119277650357E-2</v>
      </c>
    </row>
    <row r="2756" spans="1:8" x14ac:dyDescent="0.25">
      <c r="A2756">
        <v>5500</v>
      </c>
      <c r="B2756">
        <v>0</v>
      </c>
      <c r="C2756">
        <v>-1</v>
      </c>
      <c r="D2756">
        <v>0</v>
      </c>
      <c r="E2756">
        <v>0</v>
      </c>
      <c r="F2756">
        <v>0</v>
      </c>
      <c r="G2756">
        <v>0</v>
      </c>
      <c r="H2756" s="2">
        <f>H2755+$H$2*(Filter_Test[[#This Row],[debug'[0']]]-H2755)</f>
        <v>-3.4166054113164333E-2</v>
      </c>
    </row>
    <row r="2757" spans="1:8" x14ac:dyDescent="0.25">
      <c r="A2757">
        <v>5502</v>
      </c>
      <c r="B2757">
        <v>0</v>
      </c>
      <c r="C2757">
        <v>-1</v>
      </c>
      <c r="D2757">
        <v>0</v>
      </c>
      <c r="E2757">
        <v>0</v>
      </c>
      <c r="F2757">
        <v>0</v>
      </c>
      <c r="G2757">
        <v>0</v>
      </c>
      <c r="H2757" s="2">
        <f>H2756+$H$2*(Filter_Test[[#This Row],[debug'[0']]]-H2756)</f>
        <v>-3.094597937504228E-2</v>
      </c>
    </row>
    <row r="2758" spans="1:8" x14ac:dyDescent="0.25">
      <c r="A2758">
        <v>5504</v>
      </c>
      <c r="B2758">
        <v>0</v>
      </c>
      <c r="C2758">
        <v>0</v>
      </c>
      <c r="D2758">
        <v>0</v>
      </c>
      <c r="E2758">
        <v>0</v>
      </c>
      <c r="F2758">
        <v>0</v>
      </c>
      <c r="G2758">
        <v>0</v>
      </c>
      <c r="H2758" s="2">
        <f>H2757+$H$2*(Filter_Test[[#This Row],[debug'[0']]]-H2757)</f>
        <v>-2.8029389531159059E-2</v>
      </c>
    </row>
    <row r="2759" spans="1:8" x14ac:dyDescent="0.25">
      <c r="A2759">
        <v>5506</v>
      </c>
      <c r="B2759">
        <v>0</v>
      </c>
      <c r="C2759">
        <v>-1</v>
      </c>
      <c r="D2759">
        <v>0</v>
      </c>
      <c r="E2759">
        <v>0</v>
      </c>
      <c r="F2759">
        <v>0</v>
      </c>
      <c r="G2759">
        <v>0</v>
      </c>
      <c r="H2759" s="2">
        <f>H2758+$H$2*(Filter_Test[[#This Row],[debug'[0']]]-H2758)</f>
        <v>-2.538768180408818E-2</v>
      </c>
    </row>
    <row r="2760" spans="1:8" x14ac:dyDescent="0.25">
      <c r="A2760">
        <v>5508</v>
      </c>
      <c r="B2760">
        <v>0</v>
      </c>
      <c r="C2760">
        <v>0</v>
      </c>
      <c r="D2760">
        <v>0</v>
      </c>
      <c r="E2760">
        <v>0</v>
      </c>
      <c r="F2760">
        <v>-1</v>
      </c>
      <c r="G2760">
        <v>0</v>
      </c>
      <c r="H2760" s="2">
        <f>H2759+$H$2*(Filter_Test[[#This Row],[debug'[0']]]-H2759)</f>
        <v>-2.2994949164666219E-2</v>
      </c>
    </row>
    <row r="2761" spans="1:8" x14ac:dyDescent="0.25">
      <c r="A2761">
        <v>5510</v>
      </c>
      <c r="B2761">
        <v>0</v>
      </c>
      <c r="C2761">
        <v>0</v>
      </c>
      <c r="D2761">
        <v>0</v>
      </c>
      <c r="E2761">
        <v>0</v>
      </c>
      <c r="F2761">
        <v>-1</v>
      </c>
      <c r="G2761">
        <v>0</v>
      </c>
      <c r="H2761" s="2">
        <f>H2760+$H$2*(Filter_Test[[#This Row],[debug'[0']]]-H2760)</f>
        <v>-2.0827726263704636E-2</v>
      </c>
    </row>
    <row r="2762" spans="1:8" x14ac:dyDescent="0.25">
      <c r="A2762">
        <v>5512</v>
      </c>
      <c r="B2762">
        <v>0</v>
      </c>
      <c r="C2762">
        <v>0</v>
      </c>
      <c r="D2762">
        <v>0</v>
      </c>
      <c r="E2762">
        <v>0</v>
      </c>
      <c r="F2762">
        <v>-1</v>
      </c>
      <c r="G2762">
        <v>0</v>
      </c>
      <c r="H2762" s="2">
        <f>H2761+$H$2*(Filter_Test[[#This Row],[debug'[0']]]-H2761)</f>
        <v>-1.8864759309073626E-2</v>
      </c>
    </row>
    <row r="2763" spans="1:8" x14ac:dyDescent="0.25">
      <c r="A2763">
        <v>5514</v>
      </c>
      <c r="B2763">
        <v>0</v>
      </c>
      <c r="C2763">
        <v>0</v>
      </c>
      <c r="D2763">
        <v>0</v>
      </c>
      <c r="E2763">
        <v>0</v>
      </c>
      <c r="F2763">
        <v>0</v>
      </c>
      <c r="G2763">
        <v>0</v>
      </c>
      <c r="H2763" s="2">
        <f>H2762+$H$2*(Filter_Test[[#This Row],[debug'[0']]]-H2762)</f>
        <v>-1.7086797631359864E-2</v>
      </c>
    </row>
    <row r="2764" spans="1:8" x14ac:dyDescent="0.25">
      <c r="A2764">
        <v>5516</v>
      </c>
      <c r="B2764">
        <v>-1</v>
      </c>
      <c r="C2764">
        <v>0</v>
      </c>
      <c r="D2764">
        <v>0</v>
      </c>
      <c r="E2764">
        <v>0</v>
      </c>
      <c r="F2764">
        <v>0</v>
      </c>
      <c r="G2764">
        <v>0</v>
      </c>
      <c r="H2764" s="2">
        <f>H2763+$H$2*(Filter_Test[[#This Row],[debug'[0']]]-H2763)</f>
        <v>-0.10972418450169198</v>
      </c>
    </row>
    <row r="2765" spans="1:8" x14ac:dyDescent="0.25">
      <c r="A2765">
        <v>5518</v>
      </c>
      <c r="B2765">
        <v>0</v>
      </c>
      <c r="C2765">
        <v>1</v>
      </c>
      <c r="D2765">
        <v>0</v>
      </c>
      <c r="E2765">
        <v>0</v>
      </c>
      <c r="F2765">
        <v>0</v>
      </c>
      <c r="G2765">
        <v>0</v>
      </c>
      <c r="H2765" s="2">
        <f>H2764+$H$2*(Filter_Test[[#This Row],[debug'[0']]]-H2764)</f>
        <v>-9.9382923743142587E-2</v>
      </c>
    </row>
    <row r="2766" spans="1:8" x14ac:dyDescent="0.25">
      <c r="A2766">
        <v>5520</v>
      </c>
      <c r="B2766">
        <v>-1</v>
      </c>
      <c r="C2766">
        <v>1</v>
      </c>
      <c r="D2766">
        <v>0</v>
      </c>
      <c r="E2766">
        <v>0</v>
      </c>
      <c r="F2766">
        <v>0</v>
      </c>
      <c r="G2766">
        <v>0</v>
      </c>
      <c r="H2766" s="2">
        <f>H2765+$H$2*(Filter_Test[[#This Row],[debug'[0']]]-H2765)</f>
        <v>-0.18426408345712442</v>
      </c>
    </row>
    <row r="2767" spans="1:8" x14ac:dyDescent="0.25">
      <c r="A2767">
        <v>5522</v>
      </c>
      <c r="B2767">
        <v>0</v>
      </c>
      <c r="C2767">
        <v>1</v>
      </c>
      <c r="D2767">
        <v>0</v>
      </c>
      <c r="E2767">
        <v>0</v>
      </c>
      <c r="F2767">
        <v>0</v>
      </c>
      <c r="G2767">
        <v>0</v>
      </c>
      <c r="H2767" s="2">
        <f>H2766+$H$2*(Filter_Test[[#This Row],[debug'[0']]]-H2766)</f>
        <v>-0.16689760272984366</v>
      </c>
    </row>
    <row r="2768" spans="1:8" x14ac:dyDescent="0.25">
      <c r="A2768">
        <v>5524</v>
      </c>
      <c r="B2768">
        <v>0</v>
      </c>
      <c r="C2768">
        <v>1</v>
      </c>
      <c r="D2768">
        <v>0</v>
      </c>
      <c r="E2768">
        <v>0</v>
      </c>
      <c r="F2768">
        <v>0</v>
      </c>
      <c r="G2768">
        <v>0</v>
      </c>
      <c r="H2768" s="2">
        <f>H2767+$H$2*(Filter_Test[[#This Row],[debug'[0']]]-H2767)</f>
        <v>-0.15116787425070893</v>
      </c>
    </row>
    <row r="2769" spans="1:8" x14ac:dyDescent="0.25">
      <c r="A2769">
        <v>5526</v>
      </c>
      <c r="B2769">
        <v>-1</v>
      </c>
      <c r="C2769">
        <v>0</v>
      </c>
      <c r="D2769">
        <v>0</v>
      </c>
      <c r="E2769">
        <v>0</v>
      </c>
      <c r="F2769">
        <v>0</v>
      </c>
      <c r="G2769">
        <v>0</v>
      </c>
      <c r="H2769" s="2">
        <f>H2768+$H$2*(Filter_Test[[#This Row],[debug'[0']]]-H2768)</f>
        <v>-0.23116841736225835</v>
      </c>
    </row>
    <row r="2770" spans="1:8" x14ac:dyDescent="0.25">
      <c r="A2770">
        <v>5528</v>
      </c>
      <c r="B2770">
        <v>0</v>
      </c>
      <c r="C2770">
        <v>1</v>
      </c>
      <c r="D2770">
        <v>0</v>
      </c>
      <c r="E2770">
        <v>0</v>
      </c>
      <c r="F2770">
        <v>0</v>
      </c>
      <c r="G2770">
        <v>0</v>
      </c>
      <c r="H2770" s="2">
        <f>H2769+$H$2*(Filter_Test[[#This Row],[debug'[0']]]-H2769)</f>
        <v>-0.20938130731044086</v>
      </c>
    </row>
    <row r="2771" spans="1:8" x14ac:dyDescent="0.25">
      <c r="A2771">
        <v>5530</v>
      </c>
      <c r="B2771">
        <v>0</v>
      </c>
      <c r="C2771">
        <v>1</v>
      </c>
      <c r="D2771">
        <v>0</v>
      </c>
      <c r="E2771">
        <v>0</v>
      </c>
      <c r="F2771">
        <v>0</v>
      </c>
      <c r="G2771">
        <v>0</v>
      </c>
      <c r="H2771" s="2">
        <f>H2770+$H$2*(Filter_Test[[#This Row],[debug'[0']]]-H2770)</f>
        <v>-0.18964758400507561</v>
      </c>
    </row>
    <row r="2772" spans="1:8" x14ac:dyDescent="0.25">
      <c r="A2772">
        <v>5532</v>
      </c>
      <c r="B2772">
        <v>0</v>
      </c>
      <c r="C2772">
        <v>1</v>
      </c>
      <c r="D2772">
        <v>0</v>
      </c>
      <c r="E2772">
        <v>0</v>
      </c>
      <c r="F2772">
        <v>0</v>
      </c>
      <c r="G2772">
        <v>0</v>
      </c>
      <c r="H2772" s="2">
        <f>H2771+$H$2*(Filter_Test[[#This Row],[debug'[0']]]-H2771)</f>
        <v>-0.17177372030463364</v>
      </c>
    </row>
    <row r="2773" spans="1:8" x14ac:dyDescent="0.25">
      <c r="A2773">
        <v>5534</v>
      </c>
      <c r="B2773">
        <v>0</v>
      </c>
      <c r="C2773">
        <v>1</v>
      </c>
      <c r="D2773">
        <v>0</v>
      </c>
      <c r="E2773">
        <v>0</v>
      </c>
      <c r="F2773">
        <v>0</v>
      </c>
      <c r="G2773">
        <v>0</v>
      </c>
      <c r="H2773" s="2">
        <f>H2772+$H$2*(Filter_Test[[#This Row],[debug'[0']]]-H2772)</f>
        <v>-0.15558442857096888</v>
      </c>
    </row>
    <row r="2774" spans="1:8" x14ac:dyDescent="0.25">
      <c r="A2774">
        <v>5536</v>
      </c>
      <c r="B2774">
        <v>0</v>
      </c>
      <c r="C2774">
        <v>0</v>
      </c>
      <c r="D2774">
        <v>0</v>
      </c>
      <c r="E2774">
        <v>0</v>
      </c>
      <c r="F2774">
        <v>0</v>
      </c>
      <c r="G2774">
        <v>0</v>
      </c>
      <c r="H2774" s="2">
        <f>H2773+$H$2*(Filter_Test[[#This Row],[debug'[0']]]-H2773)</f>
        <v>-0.14092094163662322</v>
      </c>
    </row>
    <row r="2775" spans="1:8" x14ac:dyDescent="0.25">
      <c r="A2775">
        <v>5538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  <c r="H2775" s="2">
        <f>H2774+$H$2*(Filter_Test[[#This Row],[debug'[0']]]-H2774)</f>
        <v>-0.12763945578714608</v>
      </c>
    </row>
    <row r="2776" spans="1:8" x14ac:dyDescent="0.25">
      <c r="A2776">
        <v>5540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 s="2">
        <f>H2775+$H$2*(Filter_Test[[#This Row],[debug'[0']]]-H2775)</f>
        <v>-0.11560972048887316</v>
      </c>
    </row>
    <row r="2777" spans="1:8" x14ac:dyDescent="0.25">
      <c r="A2777">
        <v>5542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 s="2">
        <f>H2776+$H$2*(Filter_Test[[#This Row],[debug'[0']]]-H2776)</f>
        <v>-0.10471376103173076</v>
      </c>
    </row>
    <row r="2778" spans="1:8" x14ac:dyDescent="0.25">
      <c r="A2778">
        <v>5544</v>
      </c>
      <c r="B2778">
        <v>0</v>
      </c>
      <c r="C2778">
        <v>0</v>
      </c>
      <c r="D2778">
        <v>0</v>
      </c>
      <c r="E2778">
        <v>0</v>
      </c>
      <c r="F2778">
        <v>0</v>
      </c>
      <c r="G2778">
        <v>0</v>
      </c>
      <c r="H2778" s="2">
        <f>H2777+$H$2*(Filter_Test[[#This Row],[debug'[0']]]-H2777)</f>
        <v>-9.4844721560119485E-2</v>
      </c>
    </row>
    <row r="2779" spans="1:8" x14ac:dyDescent="0.25">
      <c r="A2779">
        <v>5546</v>
      </c>
      <c r="B2779">
        <v>0</v>
      </c>
      <c r="C2779">
        <v>0</v>
      </c>
      <c r="D2779">
        <v>0</v>
      </c>
      <c r="E2779">
        <v>0</v>
      </c>
      <c r="F2779">
        <v>0</v>
      </c>
      <c r="G2779">
        <v>0</v>
      </c>
      <c r="H2779" s="2">
        <f>H2778+$H$2*(Filter_Test[[#This Row],[debug'[0']]]-H2778)</f>
        <v>-8.5905817145568261E-2</v>
      </c>
    </row>
    <row r="2780" spans="1:8" x14ac:dyDescent="0.25">
      <c r="A2780">
        <v>5548</v>
      </c>
      <c r="B2780">
        <v>0</v>
      </c>
      <c r="C2780">
        <v>0</v>
      </c>
      <c r="D2780">
        <v>0</v>
      </c>
      <c r="E2780">
        <v>0</v>
      </c>
      <c r="F2780">
        <v>0</v>
      </c>
      <c r="G2780">
        <v>0</v>
      </c>
      <c r="H2780" s="2">
        <f>H2779+$H$2*(Filter_Test[[#This Row],[debug'[0']]]-H2779)</f>
        <v>-7.7809384624213898E-2</v>
      </c>
    </row>
    <row r="2781" spans="1:8" x14ac:dyDescent="0.25">
      <c r="A2781">
        <v>5550</v>
      </c>
      <c r="B2781">
        <v>0</v>
      </c>
      <c r="C2781">
        <v>0</v>
      </c>
      <c r="D2781">
        <v>0</v>
      </c>
      <c r="E2781">
        <v>0</v>
      </c>
      <c r="F2781">
        <v>0</v>
      </c>
      <c r="G2781">
        <v>0</v>
      </c>
      <c r="H2781" s="2">
        <f>H2780+$H$2*(Filter_Test[[#This Row],[debug'[0']]]-H2780)</f>
        <v>-7.0476022890740703E-2</v>
      </c>
    </row>
    <row r="2782" spans="1:8" x14ac:dyDescent="0.25">
      <c r="A2782">
        <v>5552</v>
      </c>
      <c r="B2782">
        <v>0</v>
      </c>
      <c r="C2782">
        <v>1</v>
      </c>
      <c r="D2782">
        <v>0</v>
      </c>
      <c r="E2782">
        <v>0</v>
      </c>
      <c r="F2782">
        <v>0</v>
      </c>
      <c r="G2782">
        <v>0</v>
      </c>
      <c r="H2782" s="2">
        <f>H2781+$H$2*(Filter_Test[[#This Row],[debug'[0']]]-H2781)</f>
        <v>-6.3833814217707396E-2</v>
      </c>
    </row>
    <row r="2783" spans="1:8" x14ac:dyDescent="0.25">
      <c r="A2783">
        <v>5554</v>
      </c>
      <c r="B2783">
        <v>-1</v>
      </c>
      <c r="C2783">
        <v>0</v>
      </c>
      <c r="D2783">
        <v>0</v>
      </c>
      <c r="E2783">
        <v>0</v>
      </c>
      <c r="F2783">
        <v>0</v>
      </c>
      <c r="G2783">
        <v>0</v>
      </c>
      <c r="H2783" s="2">
        <f>H2782+$H$2*(Filter_Test[[#This Row],[debug'[0']]]-H2782)</f>
        <v>-0.15206539857149223</v>
      </c>
    </row>
    <row r="2784" spans="1:8" x14ac:dyDescent="0.25">
      <c r="A2784">
        <v>5556</v>
      </c>
      <c r="B2784">
        <v>0</v>
      </c>
      <c r="C2784">
        <v>1</v>
      </c>
      <c r="D2784">
        <v>0</v>
      </c>
      <c r="E2784">
        <v>0</v>
      </c>
      <c r="F2784">
        <v>0</v>
      </c>
      <c r="G2784">
        <v>0</v>
      </c>
      <c r="H2784" s="2">
        <f>H2783+$H$2*(Filter_Test[[#This Row],[debug'[0']]]-H2783)</f>
        <v>-0.13773357240097012</v>
      </c>
    </row>
    <row r="2785" spans="1:8" x14ac:dyDescent="0.25">
      <c r="A2785">
        <v>5558</v>
      </c>
      <c r="B2785">
        <v>-1</v>
      </c>
      <c r="C2785">
        <v>0</v>
      </c>
      <c r="D2785">
        <v>0</v>
      </c>
      <c r="E2785">
        <v>0</v>
      </c>
      <c r="F2785">
        <v>0</v>
      </c>
      <c r="G2785">
        <v>0</v>
      </c>
      <c r="H2785" s="2">
        <f>H2784+$H$2*(Filter_Test[[#This Row],[debug'[0']]]-H2784)</f>
        <v>-0.21900026863243693</v>
      </c>
    </row>
    <row r="2786" spans="1:8" x14ac:dyDescent="0.25">
      <c r="A2786">
        <v>5560</v>
      </c>
      <c r="B2786">
        <v>0</v>
      </c>
      <c r="C2786">
        <v>0</v>
      </c>
      <c r="D2786">
        <v>0</v>
      </c>
      <c r="E2786">
        <v>0</v>
      </c>
      <c r="F2786">
        <v>0</v>
      </c>
      <c r="G2786">
        <v>0</v>
      </c>
      <c r="H2786" s="2">
        <f>H2785+$H$2*(Filter_Test[[#This Row],[debug'[0']]]-H2785)</f>
        <v>-0.19835997958034129</v>
      </c>
    </row>
    <row r="2787" spans="1:8" x14ac:dyDescent="0.25">
      <c r="A2787">
        <v>5562</v>
      </c>
      <c r="B2787">
        <v>0</v>
      </c>
      <c r="C2787">
        <v>0</v>
      </c>
      <c r="D2787">
        <v>0</v>
      </c>
      <c r="E2787">
        <v>0</v>
      </c>
      <c r="F2787">
        <v>0</v>
      </c>
      <c r="G2787">
        <v>0</v>
      </c>
      <c r="H2787" s="2">
        <f>H2786+$H$2*(Filter_Test[[#This Row],[debug'[0']]]-H2786)</f>
        <v>-0.17966499194186664</v>
      </c>
    </row>
    <row r="2788" spans="1:8" x14ac:dyDescent="0.25">
      <c r="A2788">
        <v>5564</v>
      </c>
      <c r="B2788">
        <v>0</v>
      </c>
      <c r="C2788">
        <v>-1</v>
      </c>
      <c r="D2788">
        <v>0</v>
      </c>
      <c r="E2788">
        <v>0</v>
      </c>
      <c r="F2788">
        <v>0</v>
      </c>
      <c r="G2788">
        <v>0</v>
      </c>
      <c r="H2788" s="2">
        <f>H2787+$H$2*(Filter_Test[[#This Row],[debug'[0']]]-H2787)</f>
        <v>-0.16273196537811152</v>
      </c>
    </row>
    <row r="2789" spans="1:8" x14ac:dyDescent="0.25">
      <c r="A2789">
        <v>5566</v>
      </c>
      <c r="B2789">
        <v>0</v>
      </c>
      <c r="C2789">
        <v>0</v>
      </c>
      <c r="D2789">
        <v>0</v>
      </c>
      <c r="E2789">
        <v>0</v>
      </c>
      <c r="F2789">
        <v>0</v>
      </c>
      <c r="G2789">
        <v>0</v>
      </c>
      <c r="H2789" s="2">
        <f>H2788+$H$2*(Filter_Test[[#This Row],[debug'[0']]]-H2788)</f>
        <v>-0.14739483897002842</v>
      </c>
    </row>
    <row r="2790" spans="1:8" x14ac:dyDescent="0.25">
      <c r="A2790">
        <v>5568</v>
      </c>
      <c r="B2790">
        <v>0</v>
      </c>
      <c r="C2790">
        <v>-1</v>
      </c>
      <c r="D2790">
        <v>0</v>
      </c>
      <c r="E2790">
        <v>0</v>
      </c>
      <c r="F2790">
        <v>0</v>
      </c>
      <c r="G2790">
        <v>0</v>
      </c>
      <c r="H2790" s="2">
        <f>H2789+$H$2*(Filter_Test[[#This Row],[debug'[0']]]-H2789)</f>
        <v>-0.13350320267146967</v>
      </c>
    </row>
    <row r="2791" spans="1:8" x14ac:dyDescent="0.25">
      <c r="A2791">
        <v>5570</v>
      </c>
      <c r="B2791">
        <v>0</v>
      </c>
      <c r="C2791">
        <v>-1</v>
      </c>
      <c r="D2791">
        <v>0</v>
      </c>
      <c r="E2791">
        <v>0</v>
      </c>
      <c r="F2791">
        <v>0</v>
      </c>
      <c r="G2791">
        <v>0</v>
      </c>
      <c r="H2791" s="2">
        <f>H2790+$H$2*(Filter_Test[[#This Row],[debug'[0']]]-H2790)</f>
        <v>-0.12092082224916773</v>
      </c>
    </row>
    <row r="2792" spans="1:8" x14ac:dyDescent="0.25">
      <c r="A2792">
        <v>5572</v>
      </c>
      <c r="B2792">
        <v>1</v>
      </c>
      <c r="C2792">
        <v>-1</v>
      </c>
      <c r="D2792">
        <v>0</v>
      </c>
      <c r="E2792">
        <v>0</v>
      </c>
      <c r="F2792">
        <v>0</v>
      </c>
      <c r="G2792">
        <v>0</v>
      </c>
      <c r="H2792" s="2">
        <f>H2791+$H$2*(Filter_Test[[#This Row],[debug'[0']]]-H2791)</f>
        <v>-1.5276523636153255E-2</v>
      </c>
    </row>
    <row r="2793" spans="1:8" x14ac:dyDescent="0.25">
      <c r="A2793">
        <v>5574</v>
      </c>
      <c r="B2793">
        <v>1</v>
      </c>
      <c r="C2793">
        <v>0</v>
      </c>
      <c r="D2793">
        <v>0</v>
      </c>
      <c r="E2793">
        <v>0</v>
      </c>
      <c r="F2793">
        <v>0</v>
      </c>
      <c r="G2793">
        <v>0</v>
      </c>
      <c r="H2793" s="2">
        <f>H2792+$H$2*(Filter_Test[[#This Row],[debug'[0']]]-H2792)</f>
        <v>8.0411034404372417E-2</v>
      </c>
    </row>
    <row r="2794" spans="1:8" x14ac:dyDescent="0.25">
      <c r="A2794">
        <v>5576</v>
      </c>
      <c r="B2794">
        <v>1</v>
      </c>
      <c r="C2794">
        <v>0</v>
      </c>
      <c r="D2794">
        <v>0</v>
      </c>
      <c r="E2794">
        <v>0</v>
      </c>
      <c r="F2794">
        <v>0</v>
      </c>
      <c r="G2794">
        <v>0</v>
      </c>
      <c r="H2794" s="2">
        <f>H2793+$H$2*(Filter_Test[[#This Row],[debug'[0']]]-H2793)</f>
        <v>0.16708025256349623</v>
      </c>
    </row>
    <row r="2795" spans="1:8" x14ac:dyDescent="0.25">
      <c r="A2795">
        <v>5578</v>
      </c>
      <c r="B2795">
        <v>0</v>
      </c>
      <c r="C2795">
        <v>0</v>
      </c>
      <c r="D2795">
        <v>0</v>
      </c>
      <c r="E2795">
        <v>0</v>
      </c>
      <c r="F2795">
        <v>0</v>
      </c>
      <c r="G2795">
        <v>0</v>
      </c>
      <c r="H2795" s="2">
        <f>H2794+$H$2*(Filter_Test[[#This Row],[debug'[0']]]-H2794)</f>
        <v>0.15133330974309403</v>
      </c>
    </row>
    <row r="2796" spans="1:8" x14ac:dyDescent="0.25">
      <c r="A2796">
        <v>5580</v>
      </c>
      <c r="B2796">
        <v>0</v>
      </c>
      <c r="C2796">
        <v>0</v>
      </c>
      <c r="D2796">
        <v>0</v>
      </c>
      <c r="E2796">
        <v>0</v>
      </c>
      <c r="F2796">
        <v>0</v>
      </c>
      <c r="G2796">
        <v>0</v>
      </c>
      <c r="H2796" s="2">
        <f>H2795+$H$2*(Filter_Test[[#This Row],[debug'[0']]]-H2795)</f>
        <v>0.13707048131912405</v>
      </c>
    </row>
    <row r="2797" spans="1:8" x14ac:dyDescent="0.25">
      <c r="A2797">
        <v>5582</v>
      </c>
      <c r="B2797">
        <v>0</v>
      </c>
      <c r="C2797">
        <v>1</v>
      </c>
      <c r="D2797">
        <v>0</v>
      </c>
      <c r="E2797">
        <v>0</v>
      </c>
      <c r="F2797">
        <v>0</v>
      </c>
      <c r="G2797">
        <v>0</v>
      </c>
      <c r="H2797" s="2">
        <f>H2796+$H$2*(Filter_Test[[#This Row],[debug'[0']]]-H2796)</f>
        <v>0.12415189280503874</v>
      </c>
    </row>
    <row r="2798" spans="1:8" x14ac:dyDescent="0.25">
      <c r="A2798">
        <v>5584</v>
      </c>
      <c r="B2798">
        <v>0</v>
      </c>
      <c r="C2798">
        <v>0</v>
      </c>
      <c r="D2798">
        <v>0</v>
      </c>
      <c r="E2798">
        <v>0</v>
      </c>
      <c r="F2798">
        <v>0</v>
      </c>
      <c r="G2798">
        <v>0</v>
      </c>
      <c r="H2798" s="2">
        <f>H2797+$H$2*(Filter_Test[[#This Row],[debug'[0']]]-H2797)</f>
        <v>0.11245085257407143</v>
      </c>
    </row>
    <row r="2799" spans="1:8" x14ac:dyDescent="0.25">
      <c r="A2799">
        <v>5586</v>
      </c>
      <c r="B2799">
        <v>0</v>
      </c>
      <c r="C2799">
        <v>1</v>
      </c>
      <c r="D2799">
        <v>0</v>
      </c>
      <c r="E2799">
        <v>0</v>
      </c>
      <c r="F2799">
        <v>0</v>
      </c>
      <c r="G2799">
        <v>0</v>
      </c>
      <c r="H2799" s="2">
        <f>H2798+$H$2*(Filter_Test[[#This Row],[debug'[0']]]-H2798)</f>
        <v>0.10185260940397309</v>
      </c>
    </row>
    <row r="2800" spans="1:8" x14ac:dyDescent="0.25">
      <c r="A2800">
        <v>5588</v>
      </c>
      <c r="B2800">
        <v>0</v>
      </c>
      <c r="C2800">
        <v>1</v>
      </c>
      <c r="D2800">
        <v>0</v>
      </c>
      <c r="E2800">
        <v>0</v>
      </c>
      <c r="F2800">
        <v>0</v>
      </c>
      <c r="G2800">
        <v>0</v>
      </c>
      <c r="H2800" s="2">
        <f>H2799+$H$2*(Filter_Test[[#This Row],[debug'[0']]]-H2799)</f>
        <v>9.2253227120398906E-2</v>
      </c>
    </row>
    <row r="2801" spans="1:8" x14ac:dyDescent="0.25">
      <c r="A2801">
        <v>5590</v>
      </c>
      <c r="B2801">
        <v>0</v>
      </c>
      <c r="C2801">
        <v>1</v>
      </c>
      <c r="D2801">
        <v>0</v>
      </c>
      <c r="E2801">
        <v>0</v>
      </c>
      <c r="F2801">
        <v>0</v>
      </c>
      <c r="G2801">
        <v>0</v>
      </c>
      <c r="H2801" s="2">
        <f>H2800+$H$2*(Filter_Test[[#This Row],[debug'[0']]]-H2800)</f>
        <v>8.3558565302657026E-2</v>
      </c>
    </row>
    <row r="2802" spans="1:8" x14ac:dyDescent="0.25">
      <c r="A2802">
        <v>5592</v>
      </c>
      <c r="B2802">
        <v>0</v>
      </c>
      <c r="C2802">
        <v>1</v>
      </c>
      <c r="D2802">
        <v>0</v>
      </c>
      <c r="E2802">
        <v>0</v>
      </c>
      <c r="F2802">
        <v>0</v>
      </c>
      <c r="G2802">
        <v>0</v>
      </c>
      <c r="H2802" s="2">
        <f>H2801+$H$2*(Filter_Test[[#This Row],[debug'[0']]]-H2801)</f>
        <v>7.5683356055677123E-2</v>
      </c>
    </row>
    <row r="2803" spans="1:8" x14ac:dyDescent="0.25">
      <c r="A2803">
        <v>5594</v>
      </c>
      <c r="B2803">
        <v>0</v>
      </c>
      <c r="C2803">
        <v>1</v>
      </c>
      <c r="D2803">
        <v>0</v>
      </c>
      <c r="E2803">
        <v>0</v>
      </c>
      <c r="F2803">
        <v>0</v>
      </c>
      <c r="G2803">
        <v>0</v>
      </c>
      <c r="H2803" s="2">
        <f>H2802+$H$2*(Filter_Test[[#This Row],[debug'[0']]]-H2802)</f>
        <v>6.8550367794171049E-2</v>
      </c>
    </row>
    <row r="2804" spans="1:8" x14ac:dyDescent="0.25">
      <c r="A2804">
        <v>5596</v>
      </c>
      <c r="B2804">
        <v>0</v>
      </c>
      <c r="C2804">
        <v>0</v>
      </c>
      <c r="D2804">
        <v>0</v>
      </c>
      <c r="E2804">
        <v>0</v>
      </c>
      <c r="F2804">
        <v>0</v>
      </c>
      <c r="G2804">
        <v>0</v>
      </c>
      <c r="H2804" s="2">
        <f>H2803+$H$2*(Filter_Test[[#This Row],[debug'[0']]]-H2803)</f>
        <v>6.2089647838279666E-2</v>
      </c>
    </row>
    <row r="2805" spans="1:8" x14ac:dyDescent="0.25">
      <c r="A2805">
        <v>5598</v>
      </c>
      <c r="B2805">
        <v>1</v>
      </c>
      <c r="C2805">
        <v>0</v>
      </c>
      <c r="D2805">
        <v>0</v>
      </c>
      <c r="E2805">
        <v>0</v>
      </c>
      <c r="F2805">
        <v>0</v>
      </c>
      <c r="G2805">
        <v>0</v>
      </c>
      <c r="H2805" s="2">
        <f>H2804+$H$2*(Filter_Test[[#This Row],[debug'[0']]]-H2804)</f>
        <v>0.15048561600059196</v>
      </c>
    </row>
    <row r="2806" spans="1:8" x14ac:dyDescent="0.25">
      <c r="A2806">
        <v>5600</v>
      </c>
      <c r="B2806">
        <v>1</v>
      </c>
      <c r="C2806">
        <v>0</v>
      </c>
      <c r="D2806">
        <v>0</v>
      </c>
      <c r="E2806">
        <v>0</v>
      </c>
      <c r="F2806">
        <v>0</v>
      </c>
      <c r="G2806">
        <v>0</v>
      </c>
      <c r="H2806" s="2">
        <f>H2805+$H$2*(Filter_Test[[#This Row],[debug'[0']]]-H2805)</f>
        <v>0.2305504604373339</v>
      </c>
    </row>
    <row r="2807" spans="1:8" x14ac:dyDescent="0.25">
      <c r="A2807">
        <v>5602</v>
      </c>
      <c r="B2807">
        <v>1</v>
      </c>
      <c r="C2807">
        <v>-1</v>
      </c>
      <c r="D2807">
        <v>0</v>
      </c>
      <c r="E2807">
        <v>0</v>
      </c>
      <c r="F2807">
        <v>0</v>
      </c>
      <c r="G2807">
        <v>0</v>
      </c>
      <c r="H2807" s="2">
        <f>H2806+$H$2*(Filter_Test[[#This Row],[debug'[0']]]-H2806)</f>
        <v>0.30306937106127751</v>
      </c>
    </row>
    <row r="2808" spans="1:8" x14ac:dyDescent="0.25">
      <c r="A2808">
        <v>5604</v>
      </c>
      <c r="B2808">
        <v>0</v>
      </c>
      <c r="C2808">
        <v>0</v>
      </c>
      <c r="D2808">
        <v>0</v>
      </c>
      <c r="E2808">
        <v>0</v>
      </c>
      <c r="F2808">
        <v>0</v>
      </c>
      <c r="G2808">
        <v>0</v>
      </c>
      <c r="H2808" s="2">
        <f>H2807+$H$2*(Filter_Test[[#This Row],[debug'[0']]]-H2807)</f>
        <v>0.27450575577165187</v>
      </c>
    </row>
    <row r="2809" spans="1:8" x14ac:dyDescent="0.25">
      <c r="A2809">
        <v>5606</v>
      </c>
      <c r="B2809">
        <v>0</v>
      </c>
      <c r="C2809">
        <v>-1</v>
      </c>
      <c r="D2809">
        <v>0</v>
      </c>
      <c r="E2809">
        <v>0</v>
      </c>
      <c r="F2809">
        <v>0</v>
      </c>
      <c r="G2809">
        <v>0</v>
      </c>
      <c r="H2809" s="2">
        <f>H2808+$H$2*(Filter_Test[[#This Row],[debug'[0']]]-H2808)</f>
        <v>0.2486341978006418</v>
      </c>
    </row>
    <row r="2810" spans="1:8" x14ac:dyDescent="0.25">
      <c r="A2810">
        <v>5608</v>
      </c>
      <c r="B2810">
        <v>0</v>
      </c>
      <c r="C2810">
        <v>1</v>
      </c>
      <c r="D2810">
        <v>0</v>
      </c>
      <c r="E2810">
        <v>0</v>
      </c>
      <c r="F2810">
        <v>0</v>
      </c>
      <c r="G2810">
        <v>0</v>
      </c>
      <c r="H2810" s="2">
        <f>H2809+$H$2*(Filter_Test[[#This Row],[debug'[0']]]-H2809)</f>
        <v>0.22520097672339118</v>
      </c>
    </row>
    <row r="2811" spans="1:8" x14ac:dyDescent="0.25">
      <c r="A2811">
        <v>5610</v>
      </c>
      <c r="B2811">
        <v>1</v>
      </c>
      <c r="C2811">
        <v>0</v>
      </c>
      <c r="D2811">
        <v>0</v>
      </c>
      <c r="E2811">
        <v>0</v>
      </c>
      <c r="F2811">
        <v>0</v>
      </c>
      <c r="G2811">
        <v>0</v>
      </c>
      <c r="H2811" s="2">
        <f>H2810+$H$2*(Filter_Test[[#This Row],[debug'[0']]]-H2810)</f>
        <v>0.29822406430942139</v>
      </c>
    </row>
    <row r="2812" spans="1:8" x14ac:dyDescent="0.25">
      <c r="A2812">
        <v>5612</v>
      </c>
      <c r="B2812">
        <v>1</v>
      </c>
      <c r="C2812">
        <v>0</v>
      </c>
      <c r="D2812">
        <v>0</v>
      </c>
      <c r="E2812">
        <v>0</v>
      </c>
      <c r="F2812">
        <v>0</v>
      </c>
      <c r="G2812">
        <v>0</v>
      </c>
      <c r="H2812" s="2">
        <f>H2811+$H$2*(Filter_Test[[#This Row],[debug'[0']]]-H2811)</f>
        <v>0.36436488803037015</v>
      </c>
    </row>
    <row r="2813" spans="1:8" x14ac:dyDescent="0.25">
      <c r="A2813">
        <v>5614</v>
      </c>
      <c r="B2813">
        <v>1</v>
      </c>
      <c r="C2813">
        <v>0</v>
      </c>
      <c r="D2813">
        <v>0</v>
      </c>
      <c r="E2813">
        <v>0</v>
      </c>
      <c r="F2813">
        <v>0</v>
      </c>
      <c r="G2813">
        <v>0</v>
      </c>
      <c r="H2813" s="2">
        <f>H2812+$H$2*(Filter_Test[[#This Row],[debug'[0']]]-H2812)</f>
        <v>0.42427208597419558</v>
      </c>
    </row>
    <row r="2814" spans="1:8" x14ac:dyDescent="0.25">
      <c r="A2814">
        <v>5616</v>
      </c>
      <c r="B2814">
        <v>0</v>
      </c>
      <c r="C2814">
        <v>0</v>
      </c>
      <c r="D2814">
        <v>0</v>
      </c>
      <c r="E2814">
        <v>0</v>
      </c>
      <c r="F2814">
        <v>0</v>
      </c>
      <c r="G2814">
        <v>0</v>
      </c>
      <c r="H2814" s="2">
        <f>H2813+$H$2*(Filter_Test[[#This Row],[debug'[0']]]-H2813)</f>
        <v>0.38428538392160305</v>
      </c>
    </row>
    <row r="2815" spans="1:8" x14ac:dyDescent="0.25">
      <c r="A2815">
        <v>5618</v>
      </c>
      <c r="B2815">
        <v>0</v>
      </c>
      <c r="C2815">
        <v>0</v>
      </c>
      <c r="D2815">
        <v>0</v>
      </c>
      <c r="E2815">
        <v>0</v>
      </c>
      <c r="F2815">
        <v>0</v>
      </c>
      <c r="G2815">
        <v>0</v>
      </c>
      <c r="H2815" s="2">
        <f>H2814+$H$2*(Filter_Test[[#This Row],[debug'[0']]]-H2814)</f>
        <v>0.34806733975130183</v>
      </c>
    </row>
    <row r="2816" spans="1:8" x14ac:dyDescent="0.25">
      <c r="A2816">
        <v>5620</v>
      </c>
      <c r="B2816">
        <v>-1</v>
      </c>
      <c r="C2816">
        <v>1</v>
      </c>
      <c r="D2816">
        <v>0</v>
      </c>
      <c r="E2816">
        <v>0</v>
      </c>
      <c r="F2816">
        <v>0</v>
      </c>
      <c r="G2816">
        <v>0</v>
      </c>
      <c r="H2816" s="2">
        <f>H2815+$H$2*(Filter_Test[[#This Row],[debug'[0']]]-H2815)</f>
        <v>0.22101498621809107</v>
      </c>
    </row>
    <row r="2817" spans="1:8" x14ac:dyDescent="0.25">
      <c r="A2817">
        <v>5622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 s="2">
        <f>H2816+$H$2*(Filter_Test[[#This Row],[debug'[0']]]-H2816)</f>
        <v>0.20018481450701095</v>
      </c>
    </row>
    <row r="2818" spans="1:8" x14ac:dyDescent="0.25">
      <c r="A2818">
        <v>5624</v>
      </c>
      <c r="B2818">
        <v>0</v>
      </c>
      <c r="C2818">
        <v>1</v>
      </c>
      <c r="D2818">
        <v>0</v>
      </c>
      <c r="E2818">
        <v>0</v>
      </c>
      <c r="F2818">
        <v>0</v>
      </c>
      <c r="G2818">
        <v>0</v>
      </c>
      <c r="H2818" s="2">
        <f>H2817+$H$2*(Filter_Test[[#This Row],[debug'[0']]]-H2817)</f>
        <v>0.18131784022854713</v>
      </c>
    </row>
    <row r="2819" spans="1:8" x14ac:dyDescent="0.25">
      <c r="A2819">
        <v>5626</v>
      </c>
      <c r="B2819">
        <v>0</v>
      </c>
      <c r="C2819">
        <v>0</v>
      </c>
      <c r="D2819">
        <v>0</v>
      </c>
      <c r="E2819">
        <v>0</v>
      </c>
      <c r="F2819">
        <v>0</v>
      </c>
      <c r="G2819">
        <v>0</v>
      </c>
      <c r="H2819" s="2">
        <f>H2818+$H$2*(Filter_Test[[#This Row],[debug'[0']]]-H2818)</f>
        <v>0.16422903638374398</v>
      </c>
    </row>
    <row r="2820" spans="1:8" x14ac:dyDescent="0.25">
      <c r="A2820">
        <v>5628</v>
      </c>
      <c r="B2820">
        <v>1</v>
      </c>
      <c r="C2820">
        <v>1</v>
      </c>
      <c r="D2820">
        <v>0</v>
      </c>
      <c r="E2820">
        <v>0</v>
      </c>
      <c r="F2820">
        <v>0</v>
      </c>
      <c r="G2820">
        <v>0</v>
      </c>
      <c r="H2820" s="2">
        <f>H2819+$H$2*(Filter_Test[[#This Row],[debug'[0']]]-H2819)</f>
        <v>0.24299859396515874</v>
      </c>
    </row>
    <row r="2821" spans="1:8" x14ac:dyDescent="0.25">
      <c r="A2821">
        <v>5630</v>
      </c>
      <c r="B2821">
        <v>0</v>
      </c>
      <c r="C2821">
        <v>0</v>
      </c>
      <c r="D2821">
        <v>0</v>
      </c>
      <c r="E2821">
        <v>0</v>
      </c>
      <c r="F2821">
        <v>0</v>
      </c>
      <c r="G2821">
        <v>0</v>
      </c>
      <c r="H2821" s="2">
        <f>H2820+$H$2*(Filter_Test[[#This Row],[debug'[0']]]-H2820)</f>
        <v>0.22009651603615099</v>
      </c>
    </row>
    <row r="2822" spans="1:8" x14ac:dyDescent="0.25">
      <c r="A2822">
        <v>5632</v>
      </c>
      <c r="B2822">
        <v>1</v>
      </c>
      <c r="C2822">
        <v>0</v>
      </c>
      <c r="D2822">
        <v>0</v>
      </c>
      <c r="E2822">
        <v>0</v>
      </c>
      <c r="F2822">
        <v>0</v>
      </c>
      <c r="G2822">
        <v>0</v>
      </c>
      <c r="H2822" s="2">
        <f>H2821+$H$2*(Filter_Test[[#This Row],[debug'[0']]]-H2821)</f>
        <v>0.29360068770804837</v>
      </c>
    </row>
    <row r="2823" spans="1:8" x14ac:dyDescent="0.25">
      <c r="A2823">
        <v>5634</v>
      </c>
      <c r="B2823">
        <v>0</v>
      </c>
      <c r="C2823">
        <v>0</v>
      </c>
      <c r="D2823">
        <v>0</v>
      </c>
      <c r="E2823">
        <v>0</v>
      </c>
      <c r="F2823">
        <v>0</v>
      </c>
      <c r="G2823">
        <v>0</v>
      </c>
      <c r="H2823" s="2">
        <f>H2822+$H$2*(Filter_Test[[#This Row],[debug'[0']]]-H2822)</f>
        <v>0.2659294748002729</v>
      </c>
    </row>
    <row r="2824" spans="1:8" x14ac:dyDescent="0.25">
      <c r="A2824">
        <v>5636</v>
      </c>
      <c r="B2824">
        <v>0</v>
      </c>
      <c r="C2824">
        <v>0</v>
      </c>
      <c r="D2824">
        <v>0</v>
      </c>
      <c r="E2824">
        <v>0</v>
      </c>
      <c r="F2824">
        <v>0</v>
      </c>
      <c r="G2824">
        <v>0</v>
      </c>
      <c r="H2824" s="2">
        <f>H2823+$H$2*(Filter_Test[[#This Row],[debug'[0']]]-H2823)</f>
        <v>0.24086621226810703</v>
      </c>
    </row>
    <row r="2825" spans="1:8" x14ac:dyDescent="0.25">
      <c r="A2825">
        <v>5638</v>
      </c>
      <c r="B2825">
        <v>1</v>
      </c>
      <c r="C2825">
        <v>1</v>
      </c>
      <c r="D2825">
        <v>0</v>
      </c>
      <c r="E2825">
        <v>0</v>
      </c>
      <c r="F2825">
        <v>0</v>
      </c>
      <c r="G2825">
        <v>0</v>
      </c>
      <c r="H2825" s="2">
        <f>H2824+$H$2*(Filter_Test[[#This Row],[debug'[0']]]-H2824)</f>
        <v>0.31241288618701629</v>
      </c>
    </row>
    <row r="2826" spans="1:8" x14ac:dyDescent="0.25">
      <c r="A2826">
        <v>5640</v>
      </c>
      <c r="B2826">
        <v>0</v>
      </c>
      <c r="C2826">
        <v>0</v>
      </c>
      <c r="D2826">
        <v>0</v>
      </c>
      <c r="E2826">
        <v>0</v>
      </c>
      <c r="F2826">
        <v>0</v>
      </c>
      <c r="G2826">
        <v>0</v>
      </c>
      <c r="H2826" s="2">
        <f>H2825+$H$2*(Filter_Test[[#This Row],[debug'[0']]]-H2825)</f>
        <v>0.28296866534305887</v>
      </c>
    </row>
    <row r="2827" spans="1:8" x14ac:dyDescent="0.25">
      <c r="A2827">
        <v>5642</v>
      </c>
      <c r="B2827">
        <v>1</v>
      </c>
      <c r="C2827">
        <v>1</v>
      </c>
      <c r="D2827">
        <v>0</v>
      </c>
      <c r="E2827">
        <v>0</v>
      </c>
      <c r="F2827">
        <v>0</v>
      </c>
      <c r="G2827">
        <v>0</v>
      </c>
      <c r="H2827" s="2">
        <f>H2826+$H$2*(Filter_Test[[#This Row],[debug'[0']]]-H2826)</f>
        <v>0.35054727654361678</v>
      </c>
    </row>
    <row r="2828" spans="1:8" x14ac:dyDescent="0.25">
      <c r="A2828">
        <v>5644</v>
      </c>
      <c r="B2828">
        <v>1</v>
      </c>
      <c r="C2828">
        <v>0</v>
      </c>
      <c r="D2828">
        <v>0</v>
      </c>
      <c r="E2828">
        <v>0</v>
      </c>
      <c r="F2828">
        <v>0</v>
      </c>
      <c r="G2828">
        <v>0</v>
      </c>
      <c r="H2828" s="2">
        <f>H2827+$H$2*(Filter_Test[[#This Row],[debug'[0']]]-H2827)</f>
        <v>0.4117567536895505</v>
      </c>
    </row>
    <row r="2829" spans="1:8" x14ac:dyDescent="0.25">
      <c r="A2829">
        <v>5646</v>
      </c>
      <c r="B2829">
        <v>0</v>
      </c>
      <c r="C2829">
        <v>0</v>
      </c>
      <c r="D2829">
        <v>0</v>
      </c>
      <c r="E2829">
        <v>0</v>
      </c>
      <c r="F2829">
        <v>0</v>
      </c>
      <c r="G2829">
        <v>0</v>
      </c>
      <c r="H2829" s="2">
        <f>H2828+$H$2*(Filter_Test[[#This Row],[debug'[0']]]-H2828)</f>
        <v>0.37294959391583826</v>
      </c>
    </row>
    <row r="2830" spans="1:8" x14ac:dyDescent="0.25">
      <c r="A2830">
        <v>5648</v>
      </c>
      <c r="B2830">
        <v>0</v>
      </c>
      <c r="C2830">
        <v>-1</v>
      </c>
      <c r="D2830">
        <v>0</v>
      </c>
      <c r="E2830">
        <v>0</v>
      </c>
      <c r="F2830">
        <v>0</v>
      </c>
      <c r="G2830">
        <v>0</v>
      </c>
      <c r="H2830" s="2">
        <f>H2829+$H$2*(Filter_Test[[#This Row],[debug'[0']]]-H2829)</f>
        <v>0.33779992278367943</v>
      </c>
    </row>
    <row r="2831" spans="1:8" x14ac:dyDescent="0.25">
      <c r="A2831">
        <v>5650</v>
      </c>
      <c r="B2831">
        <v>0</v>
      </c>
      <c r="C2831">
        <v>-1</v>
      </c>
      <c r="D2831">
        <v>0</v>
      </c>
      <c r="E2831">
        <v>0</v>
      </c>
      <c r="F2831">
        <v>0</v>
      </c>
      <c r="G2831">
        <v>0</v>
      </c>
      <c r="H2831" s="2">
        <f>H2830+$H$2*(Filter_Test[[#This Row],[debug'[0']]]-H2830)</f>
        <v>0.30596303010966724</v>
      </c>
    </row>
    <row r="2832" spans="1:8" x14ac:dyDescent="0.25">
      <c r="A2832">
        <v>5652</v>
      </c>
      <c r="B2832">
        <v>0</v>
      </c>
      <c r="C2832">
        <v>0</v>
      </c>
      <c r="D2832">
        <v>0</v>
      </c>
      <c r="E2832">
        <v>0</v>
      </c>
      <c r="F2832">
        <v>0</v>
      </c>
      <c r="G2832">
        <v>0</v>
      </c>
      <c r="H2832" s="2">
        <f>H2831+$H$2*(Filter_Test[[#This Row],[debug'[0']]]-H2831)</f>
        <v>0.27712669387978917</v>
      </c>
    </row>
    <row r="2833" spans="1:8" x14ac:dyDescent="0.25">
      <c r="A2833">
        <v>5654</v>
      </c>
      <c r="B2833">
        <v>-1</v>
      </c>
      <c r="C2833">
        <v>-1</v>
      </c>
      <c r="D2833">
        <v>0</v>
      </c>
      <c r="E2833">
        <v>0</v>
      </c>
      <c r="F2833">
        <v>0</v>
      </c>
      <c r="G2833">
        <v>0</v>
      </c>
      <c r="H2833" s="2">
        <f>H2832+$H$2*(Filter_Test[[#This Row],[debug'[0']]]-H2832)</f>
        <v>0.15676033870390418</v>
      </c>
    </row>
    <row r="2834" spans="1:8" x14ac:dyDescent="0.25">
      <c r="A2834">
        <v>5656</v>
      </c>
      <c r="B2834">
        <v>0</v>
      </c>
      <c r="C2834">
        <v>0</v>
      </c>
      <c r="D2834">
        <v>0</v>
      </c>
      <c r="E2834">
        <v>0</v>
      </c>
      <c r="F2834">
        <v>0</v>
      </c>
      <c r="G2834">
        <v>0</v>
      </c>
      <c r="H2834" s="2">
        <f>H2833+$H$2*(Filter_Test[[#This Row],[debug'[0']]]-H2833)</f>
        <v>0.14198602485051121</v>
      </c>
    </row>
    <row r="2835" spans="1:8" x14ac:dyDescent="0.25">
      <c r="A2835">
        <v>5658</v>
      </c>
      <c r="B2835">
        <v>0</v>
      </c>
      <c r="C2835">
        <v>0</v>
      </c>
      <c r="D2835">
        <v>0</v>
      </c>
      <c r="E2835">
        <v>0</v>
      </c>
      <c r="F2835">
        <v>0</v>
      </c>
      <c r="G2835">
        <v>0</v>
      </c>
      <c r="H2835" s="2">
        <f>H2834+$H$2*(Filter_Test[[#This Row],[debug'[0']]]-H2834)</f>
        <v>0.12860415727302768</v>
      </c>
    </row>
    <row r="2836" spans="1:8" x14ac:dyDescent="0.25">
      <c r="A2836">
        <v>5660</v>
      </c>
      <c r="B2836">
        <v>0</v>
      </c>
      <c r="C2836">
        <v>-1</v>
      </c>
      <c r="D2836">
        <v>0</v>
      </c>
      <c r="E2836">
        <v>0</v>
      </c>
      <c r="F2836">
        <v>0</v>
      </c>
      <c r="G2836">
        <v>0</v>
      </c>
      <c r="H2836" s="2">
        <f>H2835+$H$2*(Filter_Test[[#This Row],[debug'[0']]]-H2835)</f>
        <v>0.11648350100172618</v>
      </c>
    </row>
    <row r="2837" spans="1:8" x14ac:dyDescent="0.25">
      <c r="A2837">
        <v>5662</v>
      </c>
      <c r="B2837">
        <v>-1</v>
      </c>
      <c r="C2837">
        <v>0</v>
      </c>
      <c r="D2837">
        <v>0</v>
      </c>
      <c r="E2837">
        <v>0</v>
      </c>
      <c r="F2837">
        <v>0</v>
      </c>
      <c r="G2837">
        <v>0</v>
      </c>
      <c r="H2837" s="2">
        <f>H2836+$H$2*(Filter_Test[[#This Row],[debug'[0']]]-H2836)</f>
        <v>1.1257410063689119E-2</v>
      </c>
    </row>
    <row r="2838" spans="1:8" x14ac:dyDescent="0.25">
      <c r="A2838">
        <v>5664</v>
      </c>
      <c r="B2838">
        <v>-1</v>
      </c>
      <c r="C2838">
        <v>-1</v>
      </c>
      <c r="D2838">
        <v>0</v>
      </c>
      <c r="E2838">
        <v>0</v>
      </c>
      <c r="F2838">
        <v>0</v>
      </c>
      <c r="G2838">
        <v>0</v>
      </c>
      <c r="H2838" s="2">
        <f>H2837+$H$2*(Filter_Test[[#This Row],[debug'[0']]]-H2837)</f>
        <v>-8.4051355446640677E-2</v>
      </c>
    </row>
    <row r="2839" spans="1:8" x14ac:dyDescent="0.25">
      <c r="A2839">
        <v>5666</v>
      </c>
      <c r="B2839">
        <v>-1</v>
      </c>
      <c r="C2839">
        <v>0</v>
      </c>
      <c r="D2839">
        <v>0</v>
      </c>
      <c r="E2839">
        <v>0</v>
      </c>
      <c r="F2839">
        <v>0</v>
      </c>
      <c r="G2839">
        <v>0</v>
      </c>
      <c r="H2839" s="2">
        <f>H2838+$H$2*(Filter_Test[[#This Row],[debug'[0']]]-H2838)</f>
        <v>-0.17037748143047154</v>
      </c>
    </row>
    <row r="2840" spans="1:8" x14ac:dyDescent="0.25">
      <c r="A2840">
        <v>5668</v>
      </c>
      <c r="B2840">
        <v>-1</v>
      </c>
      <c r="C2840">
        <v>0</v>
      </c>
      <c r="D2840">
        <v>0</v>
      </c>
      <c r="E2840">
        <v>0</v>
      </c>
      <c r="F2840">
        <v>0</v>
      </c>
      <c r="G2840">
        <v>0</v>
      </c>
      <c r="H2840" s="2">
        <f>H2839+$H$2*(Filter_Test[[#This Row],[debug'[0']]]-H2839)</f>
        <v>-0.24856756171819233</v>
      </c>
    </row>
    <row r="2841" spans="1:8" x14ac:dyDescent="0.25">
      <c r="A2841">
        <v>5670</v>
      </c>
      <c r="B2841">
        <v>-1</v>
      </c>
      <c r="C2841">
        <v>0</v>
      </c>
      <c r="D2841">
        <v>0</v>
      </c>
      <c r="E2841">
        <v>0</v>
      </c>
      <c r="F2841">
        <v>0</v>
      </c>
      <c r="G2841">
        <v>0</v>
      </c>
      <c r="H2841" s="2">
        <f>H2840+$H$2*(Filter_Test[[#This Row],[debug'[0']]]-H2840)</f>
        <v>-0.31938840055144813</v>
      </c>
    </row>
    <row r="2842" spans="1:8" x14ac:dyDescent="0.25">
      <c r="A2842">
        <v>5672</v>
      </c>
      <c r="B2842">
        <v>0</v>
      </c>
      <c r="C2842">
        <v>0</v>
      </c>
      <c r="D2842">
        <v>0</v>
      </c>
      <c r="E2842">
        <v>0</v>
      </c>
      <c r="F2842">
        <v>0</v>
      </c>
      <c r="G2842">
        <v>0</v>
      </c>
      <c r="H2842" s="2">
        <f>H2841+$H$2*(Filter_Test[[#This Row],[debug'[0']]]-H2841)</f>
        <v>-0.28928675296702144</v>
      </c>
    </row>
    <row r="2843" spans="1:8" x14ac:dyDescent="0.25">
      <c r="A2843">
        <v>5674</v>
      </c>
      <c r="B2843">
        <v>0</v>
      </c>
      <c r="C2843">
        <v>-1</v>
      </c>
      <c r="D2843">
        <v>0</v>
      </c>
      <c r="E2843">
        <v>0</v>
      </c>
      <c r="F2843">
        <v>0</v>
      </c>
      <c r="G2843">
        <v>0</v>
      </c>
      <c r="H2843" s="2">
        <f>H2842+$H$2*(Filter_Test[[#This Row],[debug'[0']]]-H2842)</f>
        <v>-0.26202211882996024</v>
      </c>
    </row>
    <row r="2844" spans="1:8" x14ac:dyDescent="0.25">
      <c r="A2844">
        <v>5676</v>
      </c>
      <c r="B2844">
        <v>0</v>
      </c>
      <c r="C2844">
        <v>-1</v>
      </c>
      <c r="D2844">
        <v>0</v>
      </c>
      <c r="E2844">
        <v>0</v>
      </c>
      <c r="F2844">
        <v>0</v>
      </c>
      <c r="G2844">
        <v>0</v>
      </c>
      <c r="H2844" s="2">
        <f>H2843+$H$2*(Filter_Test[[#This Row],[debug'[0']]]-H2843)</f>
        <v>-0.23732711592213318</v>
      </c>
    </row>
    <row r="2845" spans="1:8" x14ac:dyDescent="0.25">
      <c r="A2845">
        <v>5678</v>
      </c>
      <c r="B2845">
        <v>0</v>
      </c>
      <c r="C2845">
        <v>-2</v>
      </c>
      <c r="D2845">
        <v>0</v>
      </c>
      <c r="E2845">
        <v>0</v>
      </c>
      <c r="F2845">
        <v>0</v>
      </c>
      <c r="G2845">
        <v>0</v>
      </c>
      <c r="H2845" s="2">
        <f>H2844+$H$2*(Filter_Test[[#This Row],[debug'[0']]]-H2844)</f>
        <v>-0.21495956220577439</v>
      </c>
    </row>
    <row r="2846" spans="1:8" x14ac:dyDescent="0.25">
      <c r="A2846">
        <v>5680</v>
      </c>
      <c r="B2846">
        <v>-1</v>
      </c>
      <c r="C2846">
        <v>-1</v>
      </c>
      <c r="D2846">
        <v>0</v>
      </c>
      <c r="E2846">
        <v>0</v>
      </c>
      <c r="F2846">
        <v>0</v>
      </c>
      <c r="G2846">
        <v>0</v>
      </c>
      <c r="H2846" s="2">
        <f>H2845+$H$2*(Filter_Test[[#This Row],[debug'[0']]]-H2845)</f>
        <v>-0.28894788037013203</v>
      </c>
    </row>
    <row r="2847" spans="1:8" x14ac:dyDescent="0.25">
      <c r="A2847">
        <v>5682</v>
      </c>
      <c r="B2847">
        <v>-1</v>
      </c>
      <c r="C2847">
        <v>-1</v>
      </c>
      <c r="D2847">
        <v>0</v>
      </c>
      <c r="E2847">
        <v>0</v>
      </c>
      <c r="F2847">
        <v>0</v>
      </c>
      <c r="G2847">
        <v>0</v>
      </c>
      <c r="H2847" s="2">
        <f>H2846+$H$2*(Filter_Test[[#This Row],[debug'[0']]]-H2846)</f>
        <v>-0.35596296383059134</v>
      </c>
    </row>
    <row r="2848" spans="1:8" x14ac:dyDescent="0.25">
      <c r="A2848">
        <v>5684</v>
      </c>
      <c r="B2848">
        <v>0</v>
      </c>
      <c r="C2848">
        <v>-1</v>
      </c>
      <c r="D2848">
        <v>0</v>
      </c>
      <c r="E2848">
        <v>0</v>
      </c>
      <c r="F2848">
        <v>0</v>
      </c>
      <c r="G2848">
        <v>0</v>
      </c>
      <c r="H2848" s="2">
        <f>H2847+$H$2*(Filter_Test[[#This Row],[debug'[0']]]-H2847)</f>
        <v>-0.32241424486698428</v>
      </c>
    </row>
    <row r="2849" spans="1:8" x14ac:dyDescent="0.25">
      <c r="A2849">
        <v>5686</v>
      </c>
      <c r="B2849">
        <v>1</v>
      </c>
      <c r="C2849">
        <v>0</v>
      </c>
      <c r="D2849">
        <v>1</v>
      </c>
      <c r="E2849">
        <v>0</v>
      </c>
      <c r="F2849">
        <v>0</v>
      </c>
      <c r="G2849">
        <v>0</v>
      </c>
      <c r="H2849" s="2">
        <f>H2848+$H$2*(Filter_Test[[#This Row],[debug'[0']]]-H2848)</f>
        <v>-0.19777963856668596</v>
      </c>
    </row>
    <row r="2850" spans="1:8" x14ac:dyDescent="0.25">
      <c r="A2850">
        <v>5688</v>
      </c>
      <c r="B2850">
        <v>1</v>
      </c>
      <c r="C2850">
        <v>-1</v>
      </c>
      <c r="D2850">
        <v>1</v>
      </c>
      <c r="E2850">
        <v>0</v>
      </c>
      <c r="F2850">
        <v>0</v>
      </c>
      <c r="G2850">
        <v>0</v>
      </c>
      <c r="H2850" s="2">
        <f>H2849+$H$2*(Filter_Test[[#This Row],[debug'[0']]]-H2849)</f>
        <v>-8.4891567172469817E-2</v>
      </c>
    </row>
    <row r="2851" spans="1:8" x14ac:dyDescent="0.25">
      <c r="A2851">
        <v>5690</v>
      </c>
      <c r="B2851">
        <v>1</v>
      </c>
      <c r="C2851">
        <v>0</v>
      </c>
      <c r="D2851">
        <v>0</v>
      </c>
      <c r="E2851">
        <v>0</v>
      </c>
      <c r="F2851">
        <v>0</v>
      </c>
      <c r="G2851">
        <v>0</v>
      </c>
      <c r="H2851" s="2">
        <f>H2850+$H$2*(Filter_Test[[#This Row],[debug'[0']]]-H2850)</f>
        <v>1.7357054148646633E-2</v>
      </c>
    </row>
    <row r="2852" spans="1:8" x14ac:dyDescent="0.25">
      <c r="A2852">
        <v>5692</v>
      </c>
      <c r="B2852">
        <v>0</v>
      </c>
      <c r="C2852">
        <v>0</v>
      </c>
      <c r="D2852">
        <v>0</v>
      </c>
      <c r="E2852">
        <v>0</v>
      </c>
      <c r="F2852">
        <v>0</v>
      </c>
      <c r="G2852">
        <v>0</v>
      </c>
      <c r="H2852" s="2">
        <f>H2851+$H$2*(Filter_Test[[#This Row],[debug'[0']]]-H2851)</f>
        <v>1.5721190334606179E-2</v>
      </c>
    </row>
    <row r="2853" spans="1:8" x14ac:dyDescent="0.25">
      <c r="A2853">
        <v>5694</v>
      </c>
      <c r="B2853">
        <v>0</v>
      </c>
      <c r="C2853">
        <v>0</v>
      </c>
      <c r="D2853">
        <v>0</v>
      </c>
      <c r="E2853">
        <v>0</v>
      </c>
      <c r="F2853">
        <v>0</v>
      </c>
      <c r="G2853">
        <v>0</v>
      </c>
      <c r="H2853" s="2">
        <f>H2852+$H$2*(Filter_Test[[#This Row],[debug'[0']]]-H2852)</f>
        <v>1.4239503052779609E-2</v>
      </c>
    </row>
    <row r="2854" spans="1:8" x14ac:dyDescent="0.25">
      <c r="A2854">
        <v>5696</v>
      </c>
      <c r="B2854">
        <v>-1</v>
      </c>
      <c r="C2854">
        <v>1</v>
      </c>
      <c r="D2854">
        <v>0</v>
      </c>
      <c r="E2854">
        <v>0</v>
      </c>
      <c r="F2854">
        <v>0</v>
      </c>
      <c r="G2854">
        <v>0</v>
      </c>
      <c r="H2854" s="2">
        <f>H2853+$H$2*(Filter_Test[[#This Row],[debug'[0']]]-H2853)</f>
        <v>-8.1350318100355618E-2</v>
      </c>
    </row>
    <row r="2855" spans="1:8" x14ac:dyDescent="0.25">
      <c r="A2855">
        <v>5698</v>
      </c>
      <c r="B2855">
        <v>0</v>
      </c>
      <c r="C2855">
        <v>1</v>
      </c>
      <c r="D2855">
        <v>0</v>
      </c>
      <c r="E2855">
        <v>0</v>
      </c>
      <c r="F2855">
        <v>0</v>
      </c>
      <c r="G2855">
        <v>0</v>
      </c>
      <c r="H2855" s="2">
        <f>H2854+$H$2*(Filter_Test[[#This Row],[debug'[0']]]-H2854)</f>
        <v>-7.3683231249017517E-2</v>
      </c>
    </row>
    <row r="2856" spans="1:8" x14ac:dyDescent="0.25">
      <c r="A2856">
        <v>5700</v>
      </c>
      <c r="B2856">
        <v>0</v>
      </c>
      <c r="C2856">
        <v>1</v>
      </c>
      <c r="D2856">
        <v>0</v>
      </c>
      <c r="E2856">
        <v>0</v>
      </c>
      <c r="F2856">
        <v>0</v>
      </c>
      <c r="G2856">
        <v>0</v>
      </c>
      <c r="H2856" s="2">
        <f>H2855+$H$2*(Filter_Test[[#This Row],[debug'[0']]]-H2855)</f>
        <v>-6.6738750309477374E-2</v>
      </c>
    </row>
    <row r="2857" spans="1:8" x14ac:dyDescent="0.25">
      <c r="A2857">
        <v>5702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0</v>
      </c>
      <c r="H2857" s="2">
        <f>H2856+$H$2*(Filter_Test[[#This Row],[debug'[0']]]-H2856)</f>
        <v>-6.0448771279016843E-2</v>
      </c>
    </row>
    <row r="2858" spans="1:8" x14ac:dyDescent="0.25">
      <c r="A2858">
        <v>5704</v>
      </c>
      <c r="B2858">
        <v>0</v>
      </c>
      <c r="C2858">
        <v>1</v>
      </c>
      <c r="D2858">
        <v>0</v>
      </c>
      <c r="E2858">
        <v>0</v>
      </c>
      <c r="F2858">
        <v>0</v>
      </c>
      <c r="G2858">
        <v>0</v>
      </c>
      <c r="H2858" s="2">
        <f>H2857+$H$2*(Filter_Test[[#This Row],[debug'[0']]]-H2857)</f>
        <v>-5.475160880595617E-2</v>
      </c>
    </row>
    <row r="2859" spans="1:8" x14ac:dyDescent="0.25">
      <c r="A2859">
        <v>5706</v>
      </c>
      <c r="B2859">
        <v>0</v>
      </c>
      <c r="C2859">
        <v>0</v>
      </c>
      <c r="D2859">
        <v>0</v>
      </c>
      <c r="E2859">
        <v>0</v>
      </c>
      <c r="F2859">
        <v>0</v>
      </c>
      <c r="G2859">
        <v>0</v>
      </c>
      <c r="H2859" s="2">
        <f>H2858+$H$2*(Filter_Test[[#This Row],[debug'[0']]]-H2858)</f>
        <v>-4.9591391246045745E-2</v>
      </c>
    </row>
    <row r="2860" spans="1:8" x14ac:dyDescent="0.25">
      <c r="A2860">
        <v>5708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0</v>
      </c>
      <c r="H2860" s="2">
        <f>H2859+$H$2*(Filter_Test[[#This Row],[debug'[0']]]-H2859)</f>
        <v>-4.4917512733449509E-2</v>
      </c>
    </row>
    <row r="2861" spans="1:8" x14ac:dyDescent="0.25">
      <c r="A2861">
        <v>5710</v>
      </c>
      <c r="B2861">
        <v>-1</v>
      </c>
      <c r="C2861">
        <v>0</v>
      </c>
      <c r="D2861">
        <v>0</v>
      </c>
      <c r="E2861">
        <v>0</v>
      </c>
      <c r="F2861">
        <v>0</v>
      </c>
      <c r="G2861">
        <v>0</v>
      </c>
      <c r="H2861" s="2">
        <f>H2860+$H$2*(Filter_Test[[#This Row],[debug'[0']]]-H2860)</f>
        <v>-0.13493191650051536</v>
      </c>
    </row>
    <row r="2862" spans="1:8" x14ac:dyDescent="0.25">
      <c r="A2862">
        <v>5712</v>
      </c>
      <c r="B2862">
        <v>-1</v>
      </c>
      <c r="C2862">
        <v>0</v>
      </c>
      <c r="D2862">
        <v>0</v>
      </c>
      <c r="E2862">
        <v>0</v>
      </c>
      <c r="F2862">
        <v>0</v>
      </c>
      <c r="G2862">
        <v>0</v>
      </c>
      <c r="H2862" s="2">
        <f>H2861+$H$2*(Filter_Test[[#This Row],[debug'[0']]]-H2861)</f>
        <v>-0.21646266257982483</v>
      </c>
    </row>
    <row r="2863" spans="1:8" x14ac:dyDescent="0.25">
      <c r="A2863">
        <v>5714</v>
      </c>
      <c r="B2863">
        <v>-1</v>
      </c>
      <c r="C2863">
        <v>0</v>
      </c>
      <c r="D2863">
        <v>0</v>
      </c>
      <c r="E2863">
        <v>0</v>
      </c>
      <c r="F2863">
        <v>0</v>
      </c>
      <c r="G2863">
        <v>0</v>
      </c>
      <c r="H2863" s="2">
        <f>H2862+$H$2*(Filter_Test[[#This Row],[debug'[0']]]-H2862)</f>
        <v>-0.29030931687140071</v>
      </c>
    </row>
    <row r="2864" spans="1:8" x14ac:dyDescent="0.25">
      <c r="A2864">
        <v>5716</v>
      </c>
      <c r="B2864">
        <v>0</v>
      </c>
      <c r="C2864">
        <v>0</v>
      </c>
      <c r="D2864">
        <v>0</v>
      </c>
      <c r="E2864">
        <v>0</v>
      </c>
      <c r="F2864">
        <v>0</v>
      </c>
      <c r="G2864">
        <v>0</v>
      </c>
      <c r="H2864" s="2">
        <f>H2863+$H$2*(Filter_Test[[#This Row],[debug'[0']]]-H2863)</f>
        <v>-0.2629483083568448</v>
      </c>
    </row>
    <row r="2865" spans="1:8" x14ac:dyDescent="0.25">
      <c r="A2865">
        <v>5718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v>0</v>
      </c>
      <c r="H2865" s="2">
        <f>H2864+$H$2*(Filter_Test[[#This Row],[debug'[0']]]-H2864)</f>
        <v>-0.23816601414261299</v>
      </c>
    </row>
    <row r="2866" spans="1:8" x14ac:dyDescent="0.25">
      <c r="A2866">
        <v>5720</v>
      </c>
      <c r="B2866">
        <v>1</v>
      </c>
      <c r="C2866">
        <v>0</v>
      </c>
      <c r="D2866">
        <v>1</v>
      </c>
      <c r="E2866">
        <v>0</v>
      </c>
      <c r="F2866">
        <v>0</v>
      </c>
      <c r="G2866">
        <v>0</v>
      </c>
      <c r="H2866" s="2">
        <f>H2865+$H$2*(Filter_Test[[#This Row],[debug'[0']]]-H2865)</f>
        <v>-0.12147161652396334</v>
      </c>
    </row>
    <row r="2867" spans="1:8" x14ac:dyDescent="0.25">
      <c r="A2867">
        <v>5722</v>
      </c>
      <c r="B2867">
        <v>1</v>
      </c>
      <c r="C2867">
        <v>1</v>
      </c>
      <c r="D2867">
        <v>0</v>
      </c>
      <c r="E2867">
        <v>0</v>
      </c>
      <c r="F2867">
        <v>0</v>
      </c>
      <c r="G2867">
        <v>0</v>
      </c>
      <c r="H2867" s="2">
        <f>H2866+$H$2*(Filter_Test[[#This Row],[debug'[0']]]-H2866)</f>
        <v>-1.5775406773528761E-2</v>
      </c>
    </row>
    <row r="2868" spans="1:8" x14ac:dyDescent="0.25">
      <c r="A2868">
        <v>5724</v>
      </c>
      <c r="B2868">
        <v>1</v>
      </c>
      <c r="C2868">
        <v>1</v>
      </c>
      <c r="D2868">
        <v>0</v>
      </c>
      <c r="E2868">
        <v>0</v>
      </c>
      <c r="F2868">
        <v>0</v>
      </c>
      <c r="G2868">
        <v>0</v>
      </c>
      <c r="H2868" s="2">
        <f>H2867+$H$2*(Filter_Test[[#This Row],[debug'[0']]]-H2867)</f>
        <v>7.9959169894978283E-2</v>
      </c>
    </row>
    <row r="2869" spans="1:8" x14ac:dyDescent="0.25">
      <c r="A2869">
        <v>5726</v>
      </c>
      <c r="B2869">
        <v>0</v>
      </c>
      <c r="C2869">
        <v>1</v>
      </c>
      <c r="D2869">
        <v>0</v>
      </c>
      <c r="E2869">
        <v>0</v>
      </c>
      <c r="F2869">
        <v>0</v>
      </c>
      <c r="G2869">
        <v>0</v>
      </c>
      <c r="H2869" s="2">
        <f>H2868+$H$2*(Filter_Test[[#This Row],[debug'[0']]]-H2868)</f>
        <v>7.2423195673102223E-2</v>
      </c>
    </row>
    <row r="2870" spans="1:8" x14ac:dyDescent="0.25">
      <c r="A2870">
        <v>5728</v>
      </c>
      <c r="B2870">
        <v>0</v>
      </c>
      <c r="C2870">
        <v>1</v>
      </c>
      <c r="D2870">
        <v>0</v>
      </c>
      <c r="E2870">
        <v>0</v>
      </c>
      <c r="F2870">
        <v>0</v>
      </c>
      <c r="G2870">
        <v>0</v>
      </c>
      <c r="H2870" s="2">
        <f>H2869+$H$2*(Filter_Test[[#This Row],[debug'[0']]]-H2869)</f>
        <v>6.5597470288818807E-2</v>
      </c>
    </row>
    <row r="2871" spans="1:8" x14ac:dyDescent="0.25">
      <c r="A2871">
        <v>5730</v>
      </c>
      <c r="B2871">
        <v>0</v>
      </c>
      <c r="C2871">
        <v>2</v>
      </c>
      <c r="D2871">
        <v>0</v>
      </c>
      <c r="E2871">
        <v>0</v>
      </c>
      <c r="F2871">
        <v>0</v>
      </c>
      <c r="G2871">
        <v>0</v>
      </c>
      <c r="H2871" s="2">
        <f>H2870+$H$2*(Filter_Test[[#This Row],[debug'[0']]]-H2870)</f>
        <v>5.9415054366215969E-2</v>
      </c>
    </row>
    <row r="2872" spans="1:8" x14ac:dyDescent="0.25">
      <c r="A2872">
        <v>5732</v>
      </c>
      <c r="B2872">
        <v>0</v>
      </c>
      <c r="C2872">
        <v>1</v>
      </c>
      <c r="D2872">
        <v>0</v>
      </c>
      <c r="E2872">
        <v>0</v>
      </c>
      <c r="F2872">
        <v>0</v>
      </c>
      <c r="G2872">
        <v>0</v>
      </c>
      <c r="H2872" s="2">
        <f>H2871+$H$2*(Filter_Test[[#This Row],[debug'[0']]]-H2871)</f>
        <v>5.3815317416929701E-2</v>
      </c>
    </row>
    <row r="2873" spans="1:8" x14ac:dyDescent="0.25">
      <c r="A2873">
        <v>5734</v>
      </c>
      <c r="B2873">
        <v>0</v>
      </c>
      <c r="C2873">
        <v>1</v>
      </c>
      <c r="D2873">
        <v>0</v>
      </c>
      <c r="E2873">
        <v>0</v>
      </c>
      <c r="F2873">
        <v>0</v>
      </c>
      <c r="G2873">
        <v>0</v>
      </c>
      <c r="H2873" s="2">
        <f>H2872+$H$2*(Filter_Test[[#This Row],[debug'[0']]]-H2872)</f>
        <v>4.8743343241500828E-2</v>
      </c>
    </row>
    <row r="2874" spans="1:8" x14ac:dyDescent="0.25">
      <c r="A2874">
        <v>5736</v>
      </c>
      <c r="B2874">
        <v>0</v>
      </c>
      <c r="C2874">
        <v>1</v>
      </c>
      <c r="D2874">
        <v>0</v>
      </c>
      <c r="E2874">
        <v>0</v>
      </c>
      <c r="F2874">
        <v>0</v>
      </c>
      <c r="G2874">
        <v>0</v>
      </c>
      <c r="H2874" s="2">
        <f>H2873+$H$2*(Filter_Test[[#This Row],[debug'[0']]]-H2873)</f>
        <v>4.414939137033369E-2</v>
      </c>
    </row>
    <row r="2875" spans="1:8" x14ac:dyDescent="0.25">
      <c r="A2875">
        <v>5738</v>
      </c>
      <c r="B2875">
        <v>0</v>
      </c>
      <c r="C2875">
        <v>0</v>
      </c>
      <c r="D2875">
        <v>0</v>
      </c>
      <c r="E2875">
        <v>0</v>
      </c>
      <c r="F2875">
        <v>0</v>
      </c>
      <c r="G2875">
        <v>0</v>
      </c>
      <c r="H2875" s="2">
        <f>H2874+$H$2*(Filter_Test[[#This Row],[debug'[0']]]-H2874)</f>
        <v>3.9988409262648662E-2</v>
      </c>
    </row>
    <row r="2876" spans="1:8" x14ac:dyDescent="0.25">
      <c r="A2876">
        <v>5740</v>
      </c>
      <c r="B2876">
        <v>0</v>
      </c>
      <c r="C2876">
        <v>0</v>
      </c>
      <c r="D2876">
        <v>0</v>
      </c>
      <c r="E2876">
        <v>0</v>
      </c>
      <c r="F2876">
        <v>0</v>
      </c>
      <c r="G2876">
        <v>0</v>
      </c>
      <c r="H2876" s="2">
        <f>H2875+$H$2*(Filter_Test[[#This Row],[debug'[0']]]-H2875)</f>
        <v>3.6219590479600293E-2</v>
      </c>
    </row>
    <row r="2877" spans="1:8" x14ac:dyDescent="0.25">
      <c r="A2877">
        <v>5742</v>
      </c>
      <c r="B2877">
        <v>0</v>
      </c>
      <c r="C2877">
        <v>0</v>
      </c>
      <c r="D2877">
        <v>0</v>
      </c>
      <c r="E2877">
        <v>0</v>
      </c>
      <c r="F2877">
        <v>0</v>
      </c>
      <c r="G2877">
        <v>0</v>
      </c>
      <c r="H2877" s="2">
        <f>H2876+$H$2*(Filter_Test[[#This Row],[debug'[0']]]-H2876)</f>
        <v>3.2805974498597998E-2</v>
      </c>
    </row>
    <row r="2878" spans="1:8" x14ac:dyDescent="0.25">
      <c r="A2878">
        <v>5744</v>
      </c>
      <c r="B2878">
        <v>0</v>
      </c>
      <c r="C2878">
        <v>0</v>
      </c>
      <c r="D2878">
        <v>0</v>
      </c>
      <c r="E2878">
        <v>0</v>
      </c>
      <c r="F2878">
        <v>0</v>
      </c>
      <c r="G2878">
        <v>0</v>
      </c>
      <c r="H2878" s="2">
        <f>H2877+$H$2*(Filter_Test[[#This Row],[debug'[0']]]-H2877)</f>
        <v>2.971408424423851E-2</v>
      </c>
    </row>
    <row r="2879" spans="1:8" x14ac:dyDescent="0.25">
      <c r="A2879">
        <v>5746</v>
      </c>
      <c r="B2879">
        <v>-1</v>
      </c>
      <c r="C2879">
        <v>0</v>
      </c>
      <c r="D2879">
        <v>1</v>
      </c>
      <c r="E2879">
        <v>0</v>
      </c>
      <c r="F2879">
        <v>0</v>
      </c>
      <c r="G2879">
        <v>0</v>
      </c>
      <c r="H2879" s="2">
        <f>H2878+$H$2*(Filter_Test[[#This Row],[debug'[0']]]-H2878)</f>
        <v>-6.7334181826550724E-2</v>
      </c>
    </row>
    <row r="2880" spans="1:8" x14ac:dyDescent="0.25">
      <c r="A2880">
        <v>5748</v>
      </c>
      <c r="B2880">
        <v>-1</v>
      </c>
      <c r="C2880">
        <v>0</v>
      </c>
      <c r="D2880">
        <v>0</v>
      </c>
      <c r="E2880">
        <v>0</v>
      </c>
      <c r="F2880">
        <v>0</v>
      </c>
      <c r="G2880">
        <v>0</v>
      </c>
      <c r="H2880" s="2">
        <f>H2879+$H$2*(Filter_Test[[#This Row],[debug'[0']]]-H2879)</f>
        <v>-0.15523586430539138</v>
      </c>
    </row>
    <row r="2881" spans="1:8" x14ac:dyDescent="0.25">
      <c r="A2881">
        <v>5750</v>
      </c>
      <c r="B2881">
        <v>-1</v>
      </c>
      <c r="C2881">
        <v>0</v>
      </c>
      <c r="D2881">
        <v>0</v>
      </c>
      <c r="E2881">
        <v>0</v>
      </c>
      <c r="F2881">
        <v>0</v>
      </c>
      <c r="G2881">
        <v>0</v>
      </c>
      <c r="H2881" s="2">
        <f>H2880+$H$2*(Filter_Test[[#This Row],[debug'[0']]]-H2880)</f>
        <v>-0.23485300838682077</v>
      </c>
    </row>
    <row r="2882" spans="1:8" x14ac:dyDescent="0.25">
      <c r="A2882">
        <v>5752</v>
      </c>
      <c r="B2882">
        <v>0</v>
      </c>
      <c r="C2882">
        <v>0</v>
      </c>
      <c r="D2882">
        <v>0</v>
      </c>
      <c r="E2882">
        <v>0</v>
      </c>
      <c r="F2882">
        <v>0</v>
      </c>
      <c r="G2882">
        <v>0</v>
      </c>
      <c r="H2882" s="2">
        <f>H2881+$H$2*(Filter_Test[[#This Row],[debug'[0']]]-H2881)</f>
        <v>-0.21271863381217582</v>
      </c>
    </row>
    <row r="2883" spans="1:8" x14ac:dyDescent="0.25">
      <c r="A2883">
        <v>5754</v>
      </c>
      <c r="B2883">
        <v>0</v>
      </c>
      <c r="C2883">
        <v>0</v>
      </c>
      <c r="D2883">
        <v>0</v>
      </c>
      <c r="E2883">
        <v>0</v>
      </c>
      <c r="F2883">
        <v>0</v>
      </c>
      <c r="G2883">
        <v>0</v>
      </c>
      <c r="H2883" s="2">
        <f>H2882+$H$2*(Filter_Test[[#This Row],[debug'[0']]]-H2882)</f>
        <v>-0.19267037489419614</v>
      </c>
    </row>
    <row r="2884" spans="1:8" x14ac:dyDescent="0.25">
      <c r="A2884">
        <v>5756</v>
      </c>
      <c r="B2884">
        <v>1</v>
      </c>
      <c r="C2884">
        <v>0</v>
      </c>
      <c r="D2884">
        <v>0</v>
      </c>
      <c r="E2884">
        <v>0</v>
      </c>
      <c r="F2884">
        <v>0</v>
      </c>
      <c r="G2884">
        <v>0</v>
      </c>
      <c r="H2884" s="2">
        <f>H2883+$H$2*(Filter_Test[[#This Row],[debug'[0']]]-H2883)</f>
        <v>-8.0263840256542401E-2</v>
      </c>
    </row>
    <row r="2885" spans="1:8" x14ac:dyDescent="0.25">
      <c r="A2885">
        <v>5758</v>
      </c>
      <c r="B2885">
        <v>1</v>
      </c>
      <c r="C2885">
        <v>0</v>
      </c>
      <c r="D2885">
        <v>0</v>
      </c>
      <c r="E2885">
        <v>0</v>
      </c>
      <c r="F2885">
        <v>0</v>
      </c>
      <c r="G2885">
        <v>0</v>
      </c>
      <c r="H2885" s="2">
        <f>H2884+$H$2*(Filter_Test[[#This Row],[debug'[0']]]-H2884)</f>
        <v>2.1548628078117124E-2</v>
      </c>
    </row>
    <row r="2886" spans="1:8" x14ac:dyDescent="0.25">
      <c r="A2886">
        <v>5760</v>
      </c>
      <c r="B2886">
        <v>0</v>
      </c>
      <c r="C2886">
        <v>0</v>
      </c>
      <c r="D2886">
        <v>0</v>
      </c>
      <c r="E2886">
        <v>0</v>
      </c>
      <c r="F2886">
        <v>0</v>
      </c>
      <c r="G2886">
        <v>0</v>
      </c>
      <c r="H2886" s="2">
        <f>H2885+$H$2*(Filter_Test[[#This Row],[debug'[0']]]-H2885)</f>
        <v>1.9517717728162579E-2</v>
      </c>
    </row>
    <row r="2887" spans="1:8" x14ac:dyDescent="0.25">
      <c r="A2887">
        <v>5762</v>
      </c>
      <c r="B2887">
        <v>-1</v>
      </c>
      <c r="C2887">
        <v>0</v>
      </c>
      <c r="D2887">
        <v>0</v>
      </c>
      <c r="E2887">
        <v>0</v>
      </c>
      <c r="F2887">
        <v>0</v>
      </c>
      <c r="G2887">
        <v>0</v>
      </c>
      <c r="H2887" s="2">
        <f>H2886+$H$2*(Filter_Test[[#This Row],[debug'[0']]]-H2886)</f>
        <v>-7.6569563438420266E-2</v>
      </c>
    </row>
    <row r="2888" spans="1:8" x14ac:dyDescent="0.25">
      <c r="A2888">
        <v>5764</v>
      </c>
      <c r="B2888">
        <v>0</v>
      </c>
      <c r="C2888">
        <v>0</v>
      </c>
      <c r="D2888">
        <v>0</v>
      </c>
      <c r="E2888">
        <v>0</v>
      </c>
      <c r="F2888">
        <v>0</v>
      </c>
      <c r="G2888">
        <v>0</v>
      </c>
      <c r="H2888" s="2">
        <f>H2887+$H$2*(Filter_Test[[#This Row],[debug'[0']]]-H2887)</f>
        <v>-6.9353052098818702E-2</v>
      </c>
    </row>
    <row r="2889" spans="1:8" x14ac:dyDescent="0.25">
      <c r="A2889">
        <v>5766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0</v>
      </c>
      <c r="H2889" s="2">
        <f>H2888+$H$2*(Filter_Test[[#This Row],[debug'[0']]]-H2888)</f>
        <v>-6.2816680929488333E-2</v>
      </c>
    </row>
    <row r="2890" spans="1:8" x14ac:dyDescent="0.25">
      <c r="A2890">
        <v>5768</v>
      </c>
      <c r="B2890">
        <v>1</v>
      </c>
      <c r="C2890">
        <v>-1</v>
      </c>
      <c r="D2890">
        <v>0</v>
      </c>
      <c r="E2890">
        <v>0</v>
      </c>
      <c r="F2890">
        <v>0</v>
      </c>
      <c r="G2890">
        <v>0</v>
      </c>
      <c r="H2890" s="2">
        <f>H2889+$H$2*(Filter_Test[[#This Row],[debug'[0']]]-H2889)</f>
        <v>3.7351431378134695E-2</v>
      </c>
    </row>
    <row r="2891" spans="1:8" x14ac:dyDescent="0.25">
      <c r="A2891">
        <v>5770</v>
      </c>
      <c r="B2891">
        <v>1</v>
      </c>
      <c r="C2891">
        <v>-1</v>
      </c>
      <c r="D2891">
        <v>1</v>
      </c>
      <c r="E2891">
        <v>0</v>
      </c>
      <c r="F2891">
        <v>0</v>
      </c>
      <c r="G2891">
        <v>0</v>
      </c>
      <c r="H2891" s="2">
        <f>H2890+$H$2*(Filter_Test[[#This Row],[debug'[0']]]-H2890)</f>
        <v>0.12807892151327016</v>
      </c>
    </row>
    <row r="2892" spans="1:8" x14ac:dyDescent="0.25">
      <c r="A2892">
        <v>5772</v>
      </c>
      <c r="B2892">
        <v>1</v>
      </c>
      <c r="C2892">
        <v>-1</v>
      </c>
      <c r="D2892">
        <v>0</v>
      </c>
      <c r="E2892">
        <v>0</v>
      </c>
      <c r="F2892">
        <v>0</v>
      </c>
      <c r="G2892">
        <v>0</v>
      </c>
      <c r="H2892" s="2">
        <f>H2891+$H$2*(Filter_Test[[#This Row],[debug'[0']]]-H2891)</f>
        <v>0.21025554715379013</v>
      </c>
    </row>
    <row r="2893" spans="1:8" x14ac:dyDescent="0.25">
      <c r="A2893">
        <v>5774</v>
      </c>
      <c r="B2893">
        <v>0</v>
      </c>
      <c r="C2893">
        <v>-1</v>
      </c>
      <c r="D2893">
        <v>0</v>
      </c>
      <c r="E2893">
        <v>0</v>
      </c>
      <c r="F2893">
        <v>0</v>
      </c>
      <c r="G2893">
        <v>0</v>
      </c>
      <c r="H2893" s="2">
        <f>H2892+$H$2*(Filter_Test[[#This Row],[debug'[0']]]-H2892)</f>
        <v>0.19043942868434466</v>
      </c>
    </row>
    <row r="2894" spans="1:8" x14ac:dyDescent="0.25">
      <c r="A2894">
        <v>5776</v>
      </c>
      <c r="B2894">
        <v>0</v>
      </c>
      <c r="C2894">
        <v>-1</v>
      </c>
      <c r="D2894">
        <v>0</v>
      </c>
      <c r="E2894">
        <v>0</v>
      </c>
      <c r="F2894">
        <v>0</v>
      </c>
      <c r="G2894">
        <v>0</v>
      </c>
      <c r="H2894" s="2">
        <f>H2893+$H$2*(Filter_Test[[#This Row],[debug'[0']]]-H2893)</f>
        <v>0.17249093538108742</v>
      </c>
    </row>
    <row r="2895" spans="1:8" x14ac:dyDescent="0.25">
      <c r="A2895">
        <v>5778</v>
      </c>
      <c r="B2895">
        <v>0</v>
      </c>
      <c r="C2895">
        <v>-1</v>
      </c>
      <c r="D2895">
        <v>0</v>
      </c>
      <c r="E2895">
        <v>0</v>
      </c>
      <c r="F2895">
        <v>0</v>
      </c>
      <c r="G2895">
        <v>0</v>
      </c>
      <c r="H2895" s="2">
        <f>H2894+$H$2*(Filter_Test[[#This Row],[debug'[0']]]-H2894)</f>
        <v>0.15623404771896574</v>
      </c>
    </row>
    <row r="2896" spans="1:8" x14ac:dyDescent="0.25">
      <c r="A2896">
        <v>5780</v>
      </c>
      <c r="B2896">
        <v>0</v>
      </c>
      <c r="C2896">
        <v>-1</v>
      </c>
      <c r="D2896">
        <v>1</v>
      </c>
      <c r="E2896">
        <v>0</v>
      </c>
      <c r="F2896">
        <v>0</v>
      </c>
      <c r="G2896">
        <v>0</v>
      </c>
      <c r="H2896" s="2">
        <f>H2895+$H$2*(Filter_Test[[#This Row],[debug'[0']]]-H2895)</f>
        <v>0.14150933562233073</v>
      </c>
    </row>
    <row r="2897" spans="1:8" x14ac:dyDescent="0.25">
      <c r="A2897">
        <v>5782</v>
      </c>
      <c r="B2897">
        <v>1</v>
      </c>
      <c r="C2897">
        <v>-1</v>
      </c>
      <c r="D2897">
        <v>1</v>
      </c>
      <c r="E2897">
        <v>0</v>
      </c>
      <c r="F2897">
        <v>0</v>
      </c>
      <c r="G2897">
        <v>0</v>
      </c>
      <c r="H2897" s="2">
        <f>H2896+$H$2*(Filter_Test[[#This Row],[debug'[0']]]-H2896)</f>
        <v>0.22242017455385993</v>
      </c>
    </row>
    <row r="2898" spans="1:8" x14ac:dyDescent="0.25">
      <c r="A2898">
        <v>5784</v>
      </c>
      <c r="B2898">
        <v>0</v>
      </c>
      <c r="C2898">
        <v>0</v>
      </c>
      <c r="D2898">
        <v>1</v>
      </c>
      <c r="E2898">
        <v>0</v>
      </c>
      <c r="F2898">
        <v>0</v>
      </c>
      <c r="G2898">
        <v>0</v>
      </c>
      <c r="H2898" s="2">
        <f>H2897+$H$2*(Filter_Test[[#This Row],[debug'[0']]]-H2897)</f>
        <v>0.20145756696220296</v>
      </c>
    </row>
    <row r="2899" spans="1:8" x14ac:dyDescent="0.25">
      <c r="A2899">
        <v>5786</v>
      </c>
      <c r="B2899">
        <v>1</v>
      </c>
      <c r="C2899">
        <v>0</v>
      </c>
      <c r="D2899">
        <v>0</v>
      </c>
      <c r="E2899">
        <v>0</v>
      </c>
      <c r="F2899">
        <v>0</v>
      </c>
      <c r="G2899">
        <v>0</v>
      </c>
      <c r="H2899" s="2">
        <f>H2898+$H$2*(Filter_Test[[#This Row],[debug'[0']]]-H2898)</f>
        <v>0.27671841819854082</v>
      </c>
    </row>
    <row r="2900" spans="1:8" x14ac:dyDescent="0.25">
      <c r="A2900">
        <v>5788</v>
      </c>
      <c r="B2900">
        <v>1</v>
      </c>
      <c r="C2900">
        <v>1</v>
      </c>
      <c r="D2900">
        <v>0</v>
      </c>
      <c r="E2900">
        <v>0</v>
      </c>
      <c r="F2900">
        <v>0</v>
      </c>
      <c r="G2900">
        <v>0</v>
      </c>
      <c r="H2900" s="2">
        <f>H2899+$H$2*(Filter_Test[[#This Row],[debug'[0']]]-H2899)</f>
        <v>0.3448861013144689</v>
      </c>
    </row>
    <row r="2901" spans="1:8" x14ac:dyDescent="0.25">
      <c r="A2901">
        <v>5790</v>
      </c>
      <c r="B2901">
        <v>1</v>
      </c>
      <c r="C2901">
        <v>1</v>
      </c>
      <c r="D2901">
        <v>0</v>
      </c>
      <c r="E2901">
        <v>0</v>
      </c>
      <c r="F2901">
        <v>0</v>
      </c>
      <c r="G2901">
        <v>0</v>
      </c>
      <c r="H2901" s="2">
        <f>H2900+$H$2*(Filter_Test[[#This Row],[debug'[0']]]-H2900)</f>
        <v>0.4066291316557199</v>
      </c>
    </row>
    <row r="2902" spans="1:8" x14ac:dyDescent="0.25">
      <c r="A2902">
        <v>5792</v>
      </c>
      <c r="B2902">
        <v>0</v>
      </c>
      <c r="C2902">
        <v>1</v>
      </c>
      <c r="D2902">
        <v>0</v>
      </c>
      <c r="E2902">
        <v>0</v>
      </c>
      <c r="F2902">
        <v>0</v>
      </c>
      <c r="G2902">
        <v>0</v>
      </c>
      <c r="H2902" s="2">
        <f>H2901+$H$2*(Filter_Test[[#This Row],[debug'[0']]]-H2901)</f>
        <v>0.36830523887336369</v>
      </c>
    </row>
    <row r="2903" spans="1:8" x14ac:dyDescent="0.25">
      <c r="A2903">
        <v>5794</v>
      </c>
      <c r="B2903">
        <v>0</v>
      </c>
      <c r="C2903">
        <v>0</v>
      </c>
      <c r="D2903">
        <v>0</v>
      </c>
      <c r="E2903">
        <v>0</v>
      </c>
      <c r="F2903">
        <v>0</v>
      </c>
      <c r="G2903">
        <v>0</v>
      </c>
      <c r="H2903" s="2">
        <f>H2902+$H$2*(Filter_Test[[#This Row],[debug'[0']]]-H2902)</f>
        <v>0.33359328789166787</v>
      </c>
    </row>
    <row r="2904" spans="1:8" x14ac:dyDescent="0.25">
      <c r="A2904">
        <v>5796</v>
      </c>
      <c r="B2904">
        <v>0</v>
      </c>
      <c r="C2904">
        <v>1</v>
      </c>
      <c r="D2904">
        <v>0</v>
      </c>
      <c r="E2904">
        <v>0</v>
      </c>
      <c r="F2904">
        <v>0</v>
      </c>
      <c r="G2904">
        <v>0</v>
      </c>
      <c r="H2904" s="2">
        <f>H2903+$H$2*(Filter_Test[[#This Row],[debug'[0']]]-H2903)</f>
        <v>0.302152861215848</v>
      </c>
    </row>
    <row r="2905" spans="1:8" x14ac:dyDescent="0.25">
      <c r="A2905">
        <v>5798</v>
      </c>
      <c r="B2905">
        <v>1</v>
      </c>
      <c r="C2905">
        <v>1</v>
      </c>
      <c r="D2905">
        <v>0</v>
      </c>
      <c r="E2905">
        <v>0</v>
      </c>
      <c r="F2905">
        <v>0</v>
      </c>
      <c r="G2905">
        <v>0</v>
      </c>
      <c r="H2905" s="2">
        <f>H2904+$H$2*(Filter_Test[[#This Row],[debug'[0']]]-H2904)</f>
        <v>0.36792340455183647</v>
      </c>
    </row>
    <row r="2906" spans="1:8" x14ac:dyDescent="0.25">
      <c r="A2906">
        <v>5800</v>
      </c>
      <c r="B2906">
        <v>0</v>
      </c>
      <c r="C2906">
        <v>1</v>
      </c>
      <c r="D2906">
        <v>0</v>
      </c>
      <c r="E2906">
        <v>0</v>
      </c>
      <c r="F2906">
        <v>0</v>
      </c>
      <c r="G2906">
        <v>0</v>
      </c>
      <c r="H2906" s="2">
        <f>H2905+$H$2*(Filter_Test[[#This Row],[debug'[0']]]-H2905)</f>
        <v>0.33324744060712264</v>
      </c>
    </row>
    <row r="2907" spans="1:8" x14ac:dyDescent="0.25">
      <c r="A2907">
        <v>5802</v>
      </c>
      <c r="B2907">
        <v>1</v>
      </c>
      <c r="C2907">
        <v>0</v>
      </c>
      <c r="D2907">
        <v>0</v>
      </c>
      <c r="E2907">
        <v>0</v>
      </c>
      <c r="F2907">
        <v>0</v>
      </c>
      <c r="G2907">
        <v>0</v>
      </c>
      <c r="H2907" s="2">
        <f>H2906+$H$2*(Filter_Test[[#This Row],[debug'[0']]]-H2906)</f>
        <v>0.39608738887764827</v>
      </c>
    </row>
    <row r="2908" spans="1:8" x14ac:dyDescent="0.25">
      <c r="A2908">
        <v>5804</v>
      </c>
      <c r="B2908">
        <v>0</v>
      </c>
      <c r="C2908">
        <v>0</v>
      </c>
      <c r="D2908">
        <v>0</v>
      </c>
      <c r="E2908">
        <v>0</v>
      </c>
      <c r="F2908">
        <v>0</v>
      </c>
      <c r="G2908">
        <v>0</v>
      </c>
      <c r="H2908" s="2">
        <f>H2907+$H$2*(Filter_Test[[#This Row],[debug'[0']]]-H2907)</f>
        <v>0.35875703194532077</v>
      </c>
    </row>
    <row r="2909" spans="1:8" x14ac:dyDescent="0.25">
      <c r="A2909">
        <v>5806</v>
      </c>
      <c r="B2909">
        <v>0</v>
      </c>
      <c r="C2909">
        <v>0</v>
      </c>
      <c r="D2909">
        <v>0</v>
      </c>
      <c r="E2909">
        <v>0</v>
      </c>
      <c r="F2909">
        <v>0</v>
      </c>
      <c r="G2909">
        <v>0</v>
      </c>
      <c r="H2909" s="2">
        <f>H2908+$H$2*(Filter_Test[[#This Row],[debug'[0']]]-H2908)</f>
        <v>0.3249449782658278</v>
      </c>
    </row>
    <row r="2910" spans="1:8" x14ac:dyDescent="0.25">
      <c r="A2910">
        <v>5808</v>
      </c>
      <c r="B2910">
        <v>1</v>
      </c>
      <c r="C2910">
        <v>0</v>
      </c>
      <c r="D2910">
        <v>0</v>
      </c>
      <c r="E2910">
        <v>0</v>
      </c>
      <c r="F2910">
        <v>0</v>
      </c>
      <c r="G2910">
        <v>0</v>
      </c>
      <c r="H2910" s="2">
        <f>H2909+$H$2*(Filter_Test[[#This Row],[debug'[0']]]-H2909)</f>
        <v>0.38856741517729698</v>
      </c>
    </row>
    <row r="2911" spans="1:8" x14ac:dyDescent="0.25">
      <c r="A2911">
        <v>5810</v>
      </c>
      <c r="B2911">
        <v>0</v>
      </c>
      <c r="C2911">
        <v>-1</v>
      </c>
      <c r="D2911">
        <v>0</v>
      </c>
      <c r="E2911">
        <v>0</v>
      </c>
      <c r="F2911">
        <v>0</v>
      </c>
      <c r="G2911">
        <v>0</v>
      </c>
      <c r="H2911" s="2">
        <f>H2910+$H$2*(Filter_Test[[#This Row],[debug'[0']]]-H2910)</f>
        <v>0.35194579906893586</v>
      </c>
    </row>
    <row r="2912" spans="1:8" x14ac:dyDescent="0.25">
      <c r="A2912">
        <v>5812</v>
      </c>
      <c r="B2912">
        <v>0</v>
      </c>
      <c r="C2912">
        <v>0</v>
      </c>
      <c r="D2912">
        <v>0</v>
      </c>
      <c r="E2912">
        <v>0</v>
      </c>
      <c r="F2912">
        <v>0</v>
      </c>
      <c r="G2912">
        <v>0</v>
      </c>
      <c r="H2912" s="2">
        <f>H2911+$H$2*(Filter_Test[[#This Row],[debug'[0']]]-H2911)</f>
        <v>0.31877568896443309</v>
      </c>
    </row>
    <row r="2913" spans="1:8" x14ac:dyDescent="0.25">
      <c r="A2913">
        <v>5814</v>
      </c>
      <c r="B2913">
        <v>-1</v>
      </c>
      <c r="C2913">
        <v>0</v>
      </c>
      <c r="D2913">
        <v>0</v>
      </c>
      <c r="E2913">
        <v>0</v>
      </c>
      <c r="F2913">
        <v>0</v>
      </c>
      <c r="G2913">
        <v>0</v>
      </c>
      <c r="H2913" s="2">
        <f>H2912+$H$2*(Filter_Test[[#This Row],[debug'[0']]]-H2912)</f>
        <v>0.19448400847892866</v>
      </c>
    </row>
    <row r="2914" spans="1:8" x14ac:dyDescent="0.25">
      <c r="A2914">
        <v>5816</v>
      </c>
      <c r="B2914">
        <v>0</v>
      </c>
      <c r="C2914">
        <v>0</v>
      </c>
      <c r="D2914">
        <v>0</v>
      </c>
      <c r="E2914">
        <v>0</v>
      </c>
      <c r="F2914">
        <v>0</v>
      </c>
      <c r="G2914">
        <v>0</v>
      </c>
      <c r="H2914" s="2">
        <f>H2913+$H$2*(Filter_Test[[#This Row],[debug'[0']]]-H2913)</f>
        <v>0.17615432251058574</v>
      </c>
    </row>
    <row r="2915" spans="1:8" x14ac:dyDescent="0.25">
      <c r="A2915">
        <v>5818</v>
      </c>
      <c r="B2915">
        <v>-1</v>
      </c>
      <c r="C2915">
        <v>1</v>
      </c>
      <c r="D2915">
        <v>0</v>
      </c>
      <c r="E2915">
        <v>0</v>
      </c>
      <c r="F2915">
        <v>0</v>
      </c>
      <c r="G2915">
        <v>0</v>
      </c>
      <c r="H2915" s="2">
        <f>H2914+$H$2*(Filter_Test[[#This Row],[debug'[0']]]-H2914)</f>
        <v>6.5304389137971666E-2</v>
      </c>
    </row>
    <row r="2916" spans="1:8" x14ac:dyDescent="0.25">
      <c r="A2916">
        <v>5820</v>
      </c>
      <c r="B2916">
        <v>0</v>
      </c>
      <c r="C2916">
        <v>0</v>
      </c>
      <c r="D2916">
        <v>0</v>
      </c>
      <c r="E2916">
        <v>0</v>
      </c>
      <c r="F2916">
        <v>0</v>
      </c>
      <c r="G2916">
        <v>0</v>
      </c>
      <c r="H2916" s="2">
        <f>H2915+$H$2*(Filter_Test[[#This Row],[debug'[0']]]-H2915)</f>
        <v>5.9149595463081038E-2</v>
      </c>
    </row>
    <row r="2917" spans="1:8" x14ac:dyDescent="0.25">
      <c r="A2917">
        <v>5822</v>
      </c>
      <c r="B2917">
        <v>0</v>
      </c>
      <c r="C2917">
        <v>0</v>
      </c>
      <c r="D2917">
        <v>0</v>
      </c>
      <c r="E2917">
        <v>0</v>
      </c>
      <c r="F2917">
        <v>0</v>
      </c>
      <c r="G2917">
        <v>0</v>
      </c>
      <c r="H2917" s="2">
        <f>H2916+$H$2*(Filter_Test[[#This Row],[debug'[0']]]-H2916)</f>
        <v>5.3574877425992332E-2</v>
      </c>
    </row>
    <row r="2918" spans="1:8" x14ac:dyDescent="0.25">
      <c r="A2918">
        <v>5824</v>
      </c>
      <c r="B2918">
        <v>-1</v>
      </c>
      <c r="C2918">
        <v>0</v>
      </c>
      <c r="D2918">
        <v>0</v>
      </c>
      <c r="E2918">
        <v>0</v>
      </c>
      <c r="F2918">
        <v>0</v>
      </c>
      <c r="G2918">
        <v>0</v>
      </c>
      <c r="H2918" s="2">
        <f>H2917+$H$2*(Filter_Test[[#This Row],[debug'[0']]]-H2917)</f>
        <v>-4.5722215421855589E-2</v>
      </c>
    </row>
    <row r="2919" spans="1:8" x14ac:dyDescent="0.25">
      <c r="A2919">
        <v>5826</v>
      </c>
      <c r="B2919">
        <v>0</v>
      </c>
      <c r="C2919">
        <v>1</v>
      </c>
      <c r="D2919">
        <v>0</v>
      </c>
      <c r="E2919">
        <v>0</v>
      </c>
      <c r="F2919">
        <v>0</v>
      </c>
      <c r="G2919">
        <v>0</v>
      </c>
      <c r="H2919" s="2">
        <f>H2918+$H$2*(Filter_Test[[#This Row],[debug'[0']]]-H2918)</f>
        <v>-4.1412998139601045E-2</v>
      </c>
    </row>
    <row r="2920" spans="1:8" x14ac:dyDescent="0.25">
      <c r="A2920">
        <v>5828</v>
      </c>
      <c r="B2920">
        <v>-1</v>
      </c>
      <c r="C2920">
        <v>1</v>
      </c>
      <c r="D2920">
        <v>0</v>
      </c>
      <c r="E2920">
        <v>0</v>
      </c>
      <c r="F2920">
        <v>0</v>
      </c>
      <c r="G2920">
        <v>0</v>
      </c>
      <c r="H2920" s="2">
        <f>H2919+$H$2*(Filter_Test[[#This Row],[debug'[0']]]-H2919)</f>
        <v>-0.13175769462573989</v>
      </c>
    </row>
    <row r="2921" spans="1:8" x14ac:dyDescent="0.25">
      <c r="A2921">
        <v>5830</v>
      </c>
      <c r="B2921">
        <v>-1</v>
      </c>
      <c r="C2921">
        <v>1</v>
      </c>
      <c r="D2921">
        <v>0</v>
      </c>
      <c r="E2921">
        <v>0</v>
      </c>
      <c r="F2921">
        <v>0</v>
      </c>
      <c r="G2921">
        <v>0</v>
      </c>
      <c r="H2921" s="2">
        <f>H2920+$H$2*(Filter_Test[[#This Row],[debug'[0']]]-H2920)</f>
        <v>-0.21358760406872912</v>
      </c>
    </row>
    <row r="2922" spans="1:8" x14ac:dyDescent="0.25">
      <c r="A2922">
        <v>5832</v>
      </c>
      <c r="B2922">
        <v>-1</v>
      </c>
      <c r="C2922">
        <v>1</v>
      </c>
      <c r="D2922">
        <v>0</v>
      </c>
      <c r="E2922">
        <v>0</v>
      </c>
      <c r="F2922">
        <v>0</v>
      </c>
      <c r="G2922">
        <v>0</v>
      </c>
      <c r="H2922" s="2">
        <f>H2921+$H$2*(Filter_Test[[#This Row],[debug'[0']]]-H2921)</f>
        <v>-0.28770522624121797</v>
      </c>
    </row>
    <row r="2923" spans="1:8" x14ac:dyDescent="0.25">
      <c r="A2923">
        <v>5834</v>
      </c>
      <c r="B2923">
        <v>1</v>
      </c>
      <c r="C2923">
        <v>1</v>
      </c>
      <c r="D2923">
        <v>0</v>
      </c>
      <c r="E2923">
        <v>0</v>
      </c>
      <c r="F2923">
        <v>0</v>
      </c>
      <c r="G2923">
        <v>0</v>
      </c>
      <c r="H2923" s="2">
        <f>H2922+$H$2*(Filter_Test[[#This Row],[debug'[0']]]-H2922)</f>
        <v>-0.16634186787876018</v>
      </c>
    </row>
    <row r="2924" spans="1:8" x14ac:dyDescent="0.25">
      <c r="A2924">
        <v>5836</v>
      </c>
      <c r="B2924">
        <v>1</v>
      </c>
      <c r="C2924">
        <v>0</v>
      </c>
      <c r="D2924">
        <v>0</v>
      </c>
      <c r="E2924">
        <v>0</v>
      </c>
      <c r="F2924">
        <v>0</v>
      </c>
      <c r="G2924">
        <v>0</v>
      </c>
      <c r="H2924" s="2">
        <f>H2923+$H$2*(Filter_Test[[#This Row],[debug'[0']]]-H2923)</f>
        <v>-5.6416736567696871E-2</v>
      </c>
    </row>
    <row r="2925" spans="1:8" x14ac:dyDescent="0.25">
      <c r="A2925">
        <v>5838</v>
      </c>
      <c r="B2925">
        <v>0</v>
      </c>
      <c r="C2925">
        <v>0</v>
      </c>
      <c r="D2925">
        <v>0</v>
      </c>
      <c r="E2925">
        <v>0</v>
      </c>
      <c r="F2925">
        <v>0</v>
      </c>
      <c r="G2925">
        <v>0</v>
      </c>
      <c r="H2925" s="2">
        <f>H2924+$H$2*(Filter_Test[[#This Row],[debug'[0']]]-H2924)</f>
        <v>-5.1099584413479254E-2</v>
      </c>
    </row>
    <row r="2926" spans="1:8" x14ac:dyDescent="0.25">
      <c r="A2926">
        <v>5840</v>
      </c>
      <c r="B2926">
        <v>1</v>
      </c>
      <c r="C2926">
        <v>0</v>
      </c>
      <c r="D2926">
        <v>0</v>
      </c>
      <c r="E2926">
        <v>0</v>
      </c>
      <c r="F2926">
        <v>0</v>
      </c>
      <c r="G2926">
        <v>0</v>
      </c>
      <c r="H2926" s="2">
        <f>H2925+$H$2*(Filter_Test[[#This Row],[debug'[0']]]-H2925)</f>
        <v>4.7964217564060857E-2</v>
      </c>
    </row>
    <row r="2927" spans="1:8" x14ac:dyDescent="0.25">
      <c r="A2927">
        <v>5842</v>
      </c>
      <c r="B2927">
        <v>0</v>
      </c>
      <c r="C2927">
        <v>0</v>
      </c>
      <c r="D2927">
        <v>0</v>
      </c>
      <c r="E2927">
        <v>0</v>
      </c>
      <c r="F2927">
        <v>0</v>
      </c>
      <c r="G2927">
        <v>0</v>
      </c>
      <c r="H2927" s="2">
        <f>H2926+$H$2*(Filter_Test[[#This Row],[debug'[0']]]-H2926)</f>
        <v>4.3443696558027774E-2</v>
      </c>
    </row>
    <row r="2928" spans="1:8" x14ac:dyDescent="0.25">
      <c r="A2928">
        <v>5844</v>
      </c>
      <c r="B2928">
        <v>0</v>
      </c>
      <c r="C2928">
        <v>-1</v>
      </c>
      <c r="D2928">
        <v>1</v>
      </c>
      <c r="E2928">
        <v>0</v>
      </c>
      <c r="F2928">
        <v>0</v>
      </c>
      <c r="G2928">
        <v>0</v>
      </c>
      <c r="H2928" s="2">
        <f>H2927+$H$2*(Filter_Test[[#This Row],[debug'[0']]]-H2927)</f>
        <v>3.9349224619483245E-2</v>
      </c>
    </row>
    <row r="2929" spans="1:8" x14ac:dyDescent="0.25">
      <c r="A2929">
        <v>5846</v>
      </c>
      <c r="B2929">
        <v>1</v>
      </c>
      <c r="C2929">
        <v>-1</v>
      </c>
      <c r="D2929">
        <v>1</v>
      </c>
      <c r="E2929">
        <v>0</v>
      </c>
      <c r="F2929">
        <v>0</v>
      </c>
      <c r="G2929">
        <v>0</v>
      </c>
      <c r="H2929" s="2">
        <f>H2928+$H$2*(Filter_Test[[#This Row],[debug'[0']]]-H2928)</f>
        <v>0.12988842717750634</v>
      </c>
    </row>
    <row r="2930" spans="1:8" x14ac:dyDescent="0.25">
      <c r="A2930">
        <v>5848</v>
      </c>
      <c r="B2930">
        <v>1</v>
      </c>
      <c r="C2930">
        <v>-1</v>
      </c>
      <c r="D2930">
        <v>0</v>
      </c>
      <c r="E2930">
        <v>0</v>
      </c>
      <c r="F2930">
        <v>0</v>
      </c>
      <c r="G2930">
        <v>0</v>
      </c>
      <c r="H2930" s="2">
        <f>H2929+$H$2*(Filter_Test[[#This Row],[debug'[0']]]-H2929)</f>
        <v>0.21189451092698453</v>
      </c>
    </row>
    <row r="2931" spans="1:8" x14ac:dyDescent="0.25">
      <c r="A2931">
        <v>5850</v>
      </c>
      <c r="B2931">
        <v>1</v>
      </c>
      <c r="C2931">
        <v>-1</v>
      </c>
      <c r="D2931">
        <v>0</v>
      </c>
      <c r="E2931">
        <v>0</v>
      </c>
      <c r="F2931">
        <v>0</v>
      </c>
      <c r="G2931">
        <v>0</v>
      </c>
      <c r="H2931" s="2">
        <f>H2930+$H$2*(Filter_Test[[#This Row],[debug'[0']]]-H2930)</f>
        <v>0.28617170336875181</v>
      </c>
    </row>
    <row r="2932" spans="1:8" x14ac:dyDescent="0.25">
      <c r="A2932">
        <v>5852</v>
      </c>
      <c r="B2932">
        <v>1</v>
      </c>
      <c r="C2932">
        <v>-1</v>
      </c>
      <c r="D2932">
        <v>0</v>
      </c>
      <c r="E2932">
        <v>0</v>
      </c>
      <c r="F2932">
        <v>0</v>
      </c>
      <c r="G2932">
        <v>0</v>
      </c>
      <c r="H2932" s="2">
        <f>H2931+$H$2*(Filter_Test[[#This Row],[debug'[0']]]-H2931)</f>
        <v>0.35344843534738912</v>
      </c>
    </row>
    <row r="2933" spans="1:8" x14ac:dyDescent="0.25">
      <c r="A2933">
        <v>5854</v>
      </c>
      <c r="B2933">
        <v>0</v>
      </c>
      <c r="C2933">
        <v>-1</v>
      </c>
      <c r="D2933">
        <v>0</v>
      </c>
      <c r="E2933">
        <v>0</v>
      </c>
      <c r="F2933">
        <v>0</v>
      </c>
      <c r="G2933">
        <v>0</v>
      </c>
      <c r="H2933" s="2">
        <f>H2932+$H$2*(Filter_Test[[#This Row],[debug'[0']]]-H2932)</f>
        <v>0.32013670511008419</v>
      </c>
    </row>
    <row r="2934" spans="1:8" x14ac:dyDescent="0.25">
      <c r="A2934">
        <v>5856</v>
      </c>
      <c r="B2934">
        <v>1</v>
      </c>
      <c r="C2934">
        <v>0</v>
      </c>
      <c r="D2934">
        <v>0</v>
      </c>
      <c r="E2934">
        <v>0</v>
      </c>
      <c r="F2934">
        <v>0</v>
      </c>
      <c r="G2934">
        <v>0</v>
      </c>
      <c r="H2934" s="2">
        <f>H2933+$H$2*(Filter_Test[[#This Row],[debug'[0']]]-H2933)</f>
        <v>0.38421231109022952</v>
      </c>
    </row>
    <row r="2935" spans="1:8" x14ac:dyDescent="0.25">
      <c r="A2935">
        <v>5858</v>
      </c>
      <c r="B2935">
        <v>0</v>
      </c>
      <c r="C2935">
        <v>0</v>
      </c>
      <c r="D2935">
        <v>0</v>
      </c>
      <c r="E2935">
        <v>0</v>
      </c>
      <c r="F2935">
        <v>0</v>
      </c>
      <c r="G2935">
        <v>0</v>
      </c>
      <c r="H2935" s="2">
        <f>H2934+$H$2*(Filter_Test[[#This Row],[debug'[0']]]-H2934)</f>
        <v>0.3480011538720349</v>
      </c>
    </row>
    <row r="2936" spans="1:8" x14ac:dyDescent="0.25">
      <c r="A2936">
        <v>5860</v>
      </c>
      <c r="B2936">
        <v>0</v>
      </c>
      <c r="C2936">
        <v>0</v>
      </c>
      <c r="D2936">
        <v>0</v>
      </c>
      <c r="E2936">
        <v>0</v>
      </c>
      <c r="F2936">
        <v>0</v>
      </c>
      <c r="G2936">
        <v>0</v>
      </c>
      <c r="H2936" s="2">
        <f>H2935+$H$2*(Filter_Test[[#This Row],[debug'[0']]]-H2935)</f>
        <v>0.3152028178186802</v>
      </c>
    </row>
    <row r="2937" spans="1:8" x14ac:dyDescent="0.25">
      <c r="A2937">
        <v>5862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  <c r="H2937" s="2">
        <f>H2936+$H$2*(Filter_Test[[#This Row],[debug'[0']]]-H2936)</f>
        <v>0.28549565211318118</v>
      </c>
    </row>
    <row r="2938" spans="1:8" x14ac:dyDescent="0.25">
      <c r="A2938">
        <v>5864</v>
      </c>
      <c r="B2938">
        <v>0</v>
      </c>
      <c r="C2938">
        <v>0</v>
      </c>
      <c r="D2938">
        <v>0</v>
      </c>
      <c r="E2938">
        <v>0</v>
      </c>
      <c r="F2938">
        <v>0</v>
      </c>
      <c r="G2938">
        <v>0</v>
      </c>
      <c r="H2938" s="2">
        <f>H2937+$H$2*(Filter_Test[[#This Row],[debug'[0']]]-H2937)</f>
        <v>0.25858832081386324</v>
      </c>
    </row>
    <row r="2939" spans="1:8" x14ac:dyDescent="0.25">
      <c r="A2939">
        <v>5866</v>
      </c>
      <c r="B2939">
        <v>-1</v>
      </c>
      <c r="C2939">
        <v>0</v>
      </c>
      <c r="D2939">
        <v>0</v>
      </c>
      <c r="E2939">
        <v>0</v>
      </c>
      <c r="F2939">
        <v>0</v>
      </c>
      <c r="G2939">
        <v>0</v>
      </c>
      <c r="H2939" s="2">
        <f>H2938+$H$2*(Filter_Test[[#This Row],[debug'[0']]]-H2938)</f>
        <v>0.13996916613698085</v>
      </c>
    </row>
    <row r="2940" spans="1:8" x14ac:dyDescent="0.25">
      <c r="A2940">
        <v>5868</v>
      </c>
      <c r="B2940">
        <v>-1</v>
      </c>
      <c r="C2940">
        <v>0</v>
      </c>
      <c r="D2940">
        <v>0</v>
      </c>
      <c r="E2940">
        <v>0</v>
      </c>
      <c r="F2940">
        <v>0</v>
      </c>
      <c r="G2940">
        <v>0</v>
      </c>
      <c r="H2940" s="2">
        <f>H2939+$H$2*(Filter_Test[[#This Row],[debug'[0']]]-H2939)</f>
        <v>3.2529603407336211E-2</v>
      </c>
    </row>
    <row r="2941" spans="1:8" x14ac:dyDescent="0.25">
      <c r="A2941">
        <v>5870</v>
      </c>
      <c r="B2941">
        <v>-1</v>
      </c>
      <c r="C2941">
        <v>-1</v>
      </c>
      <c r="D2941">
        <v>0</v>
      </c>
      <c r="E2941">
        <v>0</v>
      </c>
      <c r="F2941">
        <v>0</v>
      </c>
      <c r="G2941">
        <v>0</v>
      </c>
      <c r="H2941" s="2">
        <f>H2940+$H$2*(Filter_Test[[#This Row],[debug'[0']]]-H2940)</f>
        <v>-6.4784019093017883E-2</v>
      </c>
    </row>
    <row r="2942" spans="1:8" x14ac:dyDescent="0.25">
      <c r="A2942">
        <v>5872</v>
      </c>
      <c r="B2942">
        <v>0</v>
      </c>
      <c r="C2942">
        <v>-1</v>
      </c>
      <c r="D2942">
        <v>1</v>
      </c>
      <c r="E2942">
        <v>0</v>
      </c>
      <c r="F2942">
        <v>0</v>
      </c>
      <c r="G2942">
        <v>0</v>
      </c>
      <c r="H2942" s="2">
        <f>H2941+$H$2*(Filter_Test[[#This Row],[debug'[0']]]-H2941)</f>
        <v>-5.8678269139438508E-2</v>
      </c>
    </row>
    <row r="2943" spans="1:8" x14ac:dyDescent="0.25">
      <c r="A2943">
        <v>5874</v>
      </c>
      <c r="B2943">
        <v>0</v>
      </c>
      <c r="C2943">
        <v>-1</v>
      </c>
      <c r="D2943">
        <v>1</v>
      </c>
      <c r="E2943">
        <v>0</v>
      </c>
      <c r="F2943">
        <v>0</v>
      </c>
      <c r="G2943">
        <v>0</v>
      </c>
      <c r="H2943" s="2">
        <f>H2942+$H$2*(Filter_Test[[#This Row],[debug'[0']]]-H2942)</f>
        <v>-5.314797256182377E-2</v>
      </c>
    </row>
    <row r="2944" spans="1:8" x14ac:dyDescent="0.25">
      <c r="A2944">
        <v>5876</v>
      </c>
      <c r="B2944">
        <v>0</v>
      </c>
      <c r="C2944">
        <v>-1</v>
      </c>
      <c r="D2944">
        <v>1</v>
      </c>
      <c r="E2944">
        <v>0</v>
      </c>
      <c r="F2944">
        <v>0</v>
      </c>
      <c r="G2944">
        <v>0</v>
      </c>
      <c r="H2944" s="2">
        <f>H2943+$H$2*(Filter_Test[[#This Row],[debug'[0']]]-H2943)</f>
        <v>-4.8138894157221244E-2</v>
      </c>
    </row>
    <row r="2945" spans="1:8" x14ac:dyDescent="0.25">
      <c r="A2945">
        <v>5878</v>
      </c>
      <c r="B2945">
        <v>0</v>
      </c>
      <c r="C2945">
        <v>-1</v>
      </c>
      <c r="D2945">
        <v>0</v>
      </c>
      <c r="E2945">
        <v>0</v>
      </c>
      <c r="F2945">
        <v>0</v>
      </c>
      <c r="G2945">
        <v>0</v>
      </c>
      <c r="H2945" s="2">
        <f>H2944+$H$2*(Filter_Test[[#This Row],[debug'[0']]]-H2944)</f>
        <v>-4.3601910270133361E-2</v>
      </c>
    </row>
    <row r="2946" spans="1:8" x14ac:dyDescent="0.25">
      <c r="A2946">
        <v>5880</v>
      </c>
      <c r="B2946">
        <v>-1</v>
      </c>
      <c r="C2946">
        <v>-1</v>
      </c>
      <c r="D2946">
        <v>0</v>
      </c>
      <c r="E2946">
        <v>0</v>
      </c>
      <c r="F2946">
        <v>0</v>
      </c>
      <c r="G2946">
        <v>0</v>
      </c>
      <c r="H2946" s="2">
        <f>H2945+$H$2*(Filter_Test[[#This Row],[debug'[0']]]-H2945)</f>
        <v>-0.13374030664821318</v>
      </c>
    </row>
    <row r="2947" spans="1:8" x14ac:dyDescent="0.25">
      <c r="A2947">
        <v>5882</v>
      </c>
      <c r="B2947">
        <v>-1</v>
      </c>
      <c r="C2947">
        <v>-1</v>
      </c>
      <c r="D2947">
        <v>0</v>
      </c>
      <c r="E2947">
        <v>0</v>
      </c>
      <c r="F2947">
        <v>0</v>
      </c>
      <c r="G2947">
        <v>0</v>
      </c>
      <c r="H2947" s="2">
        <f>H2946+$H$2*(Filter_Test[[#This Row],[debug'[0']]]-H2946)</f>
        <v>-0.21538335931026079</v>
      </c>
    </row>
    <row r="2948" spans="1:8" x14ac:dyDescent="0.25">
      <c r="A2948">
        <v>5884</v>
      </c>
      <c r="B2948">
        <v>-1</v>
      </c>
      <c r="C2948">
        <v>0</v>
      </c>
      <c r="D2948">
        <v>0</v>
      </c>
      <c r="E2948">
        <v>0</v>
      </c>
      <c r="F2948">
        <v>0</v>
      </c>
      <c r="G2948">
        <v>0</v>
      </c>
      <c r="H2948" s="2">
        <f>H2947+$H$2*(Filter_Test[[#This Row],[debug'[0']]]-H2947)</f>
        <v>-0.28933173553851638</v>
      </c>
    </row>
    <row r="2949" spans="1:8" x14ac:dyDescent="0.25">
      <c r="A2949">
        <v>5886</v>
      </c>
      <c r="B2949">
        <v>0</v>
      </c>
      <c r="C2949">
        <v>0</v>
      </c>
      <c r="D2949">
        <v>0</v>
      </c>
      <c r="E2949">
        <v>0</v>
      </c>
      <c r="F2949">
        <v>-1</v>
      </c>
      <c r="G2949">
        <v>0</v>
      </c>
      <c r="H2949" s="2">
        <f>H2948+$H$2*(Filter_Test[[#This Row],[debug'[0']]]-H2948)</f>
        <v>-0.26206286189397077</v>
      </c>
    </row>
    <row r="2950" spans="1:8" x14ac:dyDescent="0.25">
      <c r="A2950">
        <v>5888</v>
      </c>
      <c r="B2950">
        <v>0</v>
      </c>
      <c r="C2950">
        <v>0</v>
      </c>
      <c r="D2950">
        <v>0</v>
      </c>
      <c r="E2950">
        <v>0</v>
      </c>
      <c r="F2950">
        <v>0</v>
      </c>
      <c r="G2950">
        <v>0</v>
      </c>
      <c r="H2950" s="2">
        <f>H2949+$H$2*(Filter_Test[[#This Row],[debug'[0']]]-H2949)</f>
        <v>-0.23736401904282631</v>
      </c>
    </row>
    <row r="2951" spans="1:8" x14ac:dyDescent="0.25">
      <c r="A2951">
        <v>5890</v>
      </c>
      <c r="B2951">
        <v>0</v>
      </c>
      <c r="C2951">
        <v>0</v>
      </c>
      <c r="D2951">
        <v>0</v>
      </c>
      <c r="E2951">
        <v>0</v>
      </c>
      <c r="F2951">
        <v>0</v>
      </c>
      <c r="G2951">
        <v>0</v>
      </c>
      <c r="H2951" s="2">
        <f>H2950+$H$2*(Filter_Test[[#This Row],[debug'[0']]]-H2950)</f>
        <v>-0.21499298728928157</v>
      </c>
    </row>
    <row r="2952" spans="1:8" x14ac:dyDescent="0.25">
      <c r="A2952">
        <v>5892</v>
      </c>
      <c r="B2952">
        <v>0</v>
      </c>
      <c r="C2952">
        <v>1</v>
      </c>
      <c r="D2952">
        <v>0</v>
      </c>
      <c r="E2952">
        <v>0</v>
      </c>
      <c r="F2952">
        <v>0</v>
      </c>
      <c r="G2952">
        <v>0</v>
      </c>
      <c r="H2952" s="2">
        <f>H2951+$H$2*(Filter_Test[[#This Row],[debug'[0']]]-H2951)</f>
        <v>-0.19473037560604164</v>
      </c>
    </row>
    <row r="2953" spans="1:8" x14ac:dyDescent="0.25">
      <c r="A2953">
        <v>5894</v>
      </c>
      <c r="B2953">
        <v>-1</v>
      </c>
      <c r="C2953">
        <v>0</v>
      </c>
      <c r="D2953">
        <v>0</v>
      </c>
      <c r="E2953">
        <v>0</v>
      </c>
      <c r="F2953">
        <v>0</v>
      </c>
      <c r="G2953">
        <v>0</v>
      </c>
      <c r="H2953" s="2">
        <f>H2952+$H$2*(Filter_Test[[#This Row],[debug'[0']]]-H2952)</f>
        <v>-0.27062524969069379</v>
      </c>
    </row>
    <row r="2954" spans="1:8" x14ac:dyDescent="0.25">
      <c r="A2954">
        <v>5896</v>
      </c>
      <c r="B2954">
        <v>0</v>
      </c>
      <c r="C2954">
        <v>1</v>
      </c>
      <c r="D2954">
        <v>0</v>
      </c>
      <c r="E2954">
        <v>0</v>
      </c>
      <c r="F2954">
        <v>0</v>
      </c>
      <c r="G2954">
        <v>0</v>
      </c>
      <c r="H2954" s="2">
        <f>H2953+$H$2*(Filter_Test[[#This Row],[debug'[0']]]-H2953)</f>
        <v>-0.24511942080156818</v>
      </c>
    </row>
    <row r="2955" spans="1:8" x14ac:dyDescent="0.25">
      <c r="A2955">
        <v>5898</v>
      </c>
      <c r="B2955">
        <v>0</v>
      </c>
      <c r="C2955">
        <v>1</v>
      </c>
      <c r="D2955">
        <v>0</v>
      </c>
      <c r="E2955">
        <v>0</v>
      </c>
      <c r="F2955">
        <v>0</v>
      </c>
      <c r="G2955">
        <v>0</v>
      </c>
      <c r="H2955" s="2">
        <f>H2954+$H$2*(Filter_Test[[#This Row],[debug'[0']]]-H2954)</f>
        <v>-0.22201745965229644</v>
      </c>
    </row>
    <row r="2956" spans="1:8" x14ac:dyDescent="0.25">
      <c r="A2956">
        <v>5900</v>
      </c>
      <c r="B2956">
        <v>0</v>
      </c>
      <c r="C2956">
        <v>0</v>
      </c>
      <c r="D2956">
        <v>0</v>
      </c>
      <c r="E2956">
        <v>0</v>
      </c>
      <c r="F2956">
        <v>0</v>
      </c>
      <c r="G2956">
        <v>0</v>
      </c>
      <c r="H2956" s="2">
        <f>H2955+$H$2*(Filter_Test[[#This Row],[debug'[0']]]-H2955)</f>
        <v>-0.20109280704592675</v>
      </c>
    </row>
    <row r="2957" spans="1:8" x14ac:dyDescent="0.25">
      <c r="A2957">
        <v>5902</v>
      </c>
      <c r="B2957">
        <v>0</v>
      </c>
      <c r="C2957">
        <v>0</v>
      </c>
      <c r="D2957">
        <v>0</v>
      </c>
      <c r="E2957">
        <v>0</v>
      </c>
      <c r="F2957">
        <v>0</v>
      </c>
      <c r="G2957">
        <v>0</v>
      </c>
      <c r="H2957" s="2">
        <f>H2956+$H$2*(Filter_Test[[#This Row],[debug'[0']]]-H2956)</f>
        <v>-0.18214025648676974</v>
      </c>
    </row>
    <row r="2958" spans="1:8" x14ac:dyDescent="0.25">
      <c r="A2958">
        <v>5904</v>
      </c>
      <c r="B2958">
        <v>1</v>
      </c>
      <c r="C2958">
        <v>0</v>
      </c>
      <c r="D2958">
        <v>0</v>
      </c>
      <c r="E2958">
        <v>0</v>
      </c>
      <c r="F2958">
        <v>0</v>
      </c>
      <c r="G2958">
        <v>0</v>
      </c>
      <c r="H2958" s="2">
        <f>H2957+$H$2*(Filter_Test[[#This Row],[debug'[0']]]-H2957)</f>
        <v>-7.0726162128022046E-2</v>
      </c>
    </row>
    <row r="2959" spans="1:8" x14ac:dyDescent="0.25">
      <c r="A2959">
        <v>5906</v>
      </c>
      <c r="B2959">
        <v>0</v>
      </c>
      <c r="C2959">
        <v>0</v>
      </c>
      <c r="D2959">
        <v>0</v>
      </c>
      <c r="E2959">
        <v>0</v>
      </c>
      <c r="F2959">
        <v>0</v>
      </c>
      <c r="G2959">
        <v>0</v>
      </c>
      <c r="H2959" s="2">
        <f>H2958+$H$2*(Filter_Test[[#This Row],[debug'[0']]]-H2958)</f>
        <v>-6.4060378387282207E-2</v>
      </c>
    </row>
    <row r="2960" spans="1:8" x14ac:dyDescent="0.25">
      <c r="A2960">
        <v>5908</v>
      </c>
      <c r="B2960">
        <v>0</v>
      </c>
      <c r="C2960">
        <v>0</v>
      </c>
      <c r="D2960">
        <v>0</v>
      </c>
      <c r="E2960">
        <v>0</v>
      </c>
      <c r="F2960">
        <v>0</v>
      </c>
      <c r="G2960">
        <v>0</v>
      </c>
      <c r="H2960" s="2">
        <f>H2959+$H$2*(Filter_Test[[#This Row],[debug'[0']]]-H2959)</f>
        <v>-5.8022829963452163E-2</v>
      </c>
    </row>
    <row r="2961" spans="1:8" x14ac:dyDescent="0.25">
      <c r="A2961">
        <v>5910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0</v>
      </c>
      <c r="H2961" s="2">
        <f>H2960+$H$2*(Filter_Test[[#This Row],[debug'[0']]]-H2960)</f>
        <v>-5.2554307072842033E-2</v>
      </c>
    </row>
    <row r="2962" spans="1:8" x14ac:dyDescent="0.25">
      <c r="A2962">
        <v>5912</v>
      </c>
      <c r="B2962">
        <v>0</v>
      </c>
      <c r="C2962">
        <v>1</v>
      </c>
      <c r="D2962">
        <v>0</v>
      </c>
      <c r="E2962">
        <v>0</v>
      </c>
      <c r="F2962">
        <v>0</v>
      </c>
      <c r="G2962">
        <v>0</v>
      </c>
      <c r="H2962" s="2">
        <f>H2961+$H$2*(Filter_Test[[#This Row],[debug'[0']]]-H2961)</f>
        <v>-4.7601180322405755E-2</v>
      </c>
    </row>
    <row r="2963" spans="1:8" x14ac:dyDescent="0.25">
      <c r="A2963">
        <v>5914</v>
      </c>
      <c r="B2963">
        <v>0</v>
      </c>
      <c r="C2963">
        <v>1</v>
      </c>
      <c r="D2963">
        <v>0</v>
      </c>
      <c r="E2963">
        <v>0</v>
      </c>
      <c r="F2963">
        <v>0</v>
      </c>
      <c r="G2963">
        <v>0</v>
      </c>
      <c r="H2963" s="2">
        <f>H2962+$H$2*(Filter_Test[[#This Row],[debug'[0']]]-H2962)</f>
        <v>-4.3114874770313567E-2</v>
      </c>
    </row>
    <row r="2964" spans="1:8" x14ac:dyDescent="0.25">
      <c r="A2964">
        <v>5916</v>
      </c>
      <c r="B2964">
        <v>0</v>
      </c>
      <c r="C2964">
        <v>1</v>
      </c>
      <c r="D2964">
        <v>0</v>
      </c>
      <c r="E2964">
        <v>0</v>
      </c>
      <c r="F2964">
        <v>0</v>
      </c>
      <c r="G2964">
        <v>0</v>
      </c>
      <c r="H2964" s="2">
        <f>H2963+$H$2*(Filter_Test[[#This Row],[debug'[0']]]-H2963)</f>
        <v>-3.9051393555147737E-2</v>
      </c>
    </row>
    <row r="2965" spans="1:8" x14ac:dyDescent="0.25">
      <c r="A2965">
        <v>5918</v>
      </c>
      <c r="B2965">
        <v>0</v>
      </c>
      <c r="C2965">
        <v>1</v>
      </c>
      <c r="D2965">
        <v>0</v>
      </c>
      <c r="E2965">
        <v>0</v>
      </c>
      <c r="F2965">
        <v>0</v>
      </c>
      <c r="G2965">
        <v>0</v>
      </c>
      <c r="H2965" s="2">
        <f>H2964+$H$2*(Filter_Test[[#This Row],[debug'[0']]]-H2964)</f>
        <v>-3.5370886421988858E-2</v>
      </c>
    </row>
    <row r="2966" spans="1:8" x14ac:dyDescent="0.25">
      <c r="A2966">
        <v>5920</v>
      </c>
      <c r="B2966">
        <v>1</v>
      </c>
      <c r="C2966">
        <v>1</v>
      </c>
      <c r="D2966">
        <v>0</v>
      </c>
      <c r="E2966">
        <v>0</v>
      </c>
      <c r="F2966">
        <v>0</v>
      </c>
      <c r="G2966">
        <v>0</v>
      </c>
      <c r="H2966" s="2">
        <f>H2965+$H$2*(Filter_Test[[#This Row],[debug'[0']]]-H2965)</f>
        <v>6.2210520693733305E-2</v>
      </c>
    </row>
    <row r="2967" spans="1:8" x14ac:dyDescent="0.25">
      <c r="A2967">
        <v>5922</v>
      </c>
      <c r="B2967">
        <v>1</v>
      </c>
      <c r="C2967">
        <v>2</v>
      </c>
      <c r="D2967">
        <v>0</v>
      </c>
      <c r="E2967">
        <v>0</v>
      </c>
      <c r="F2967">
        <v>0</v>
      </c>
      <c r="G2967">
        <v>0</v>
      </c>
      <c r="H2967" s="2">
        <f>H2966+$H$2*(Filter_Test[[#This Row],[debug'[0']]]-H2966)</f>
        <v>0.15059509685780423</v>
      </c>
    </row>
    <row r="2968" spans="1:8" x14ac:dyDescent="0.25">
      <c r="A2968">
        <v>5924</v>
      </c>
      <c r="B2968">
        <v>0</v>
      </c>
      <c r="C2968">
        <v>2</v>
      </c>
      <c r="D2968">
        <v>0</v>
      </c>
      <c r="E2968">
        <v>0</v>
      </c>
      <c r="F2968">
        <v>0</v>
      </c>
      <c r="G2968">
        <v>0</v>
      </c>
      <c r="H2968" s="2">
        <f>H2967+$H$2*(Filter_Test[[#This Row],[debug'[0']]]-H2967)</f>
        <v>0.13640184335915059</v>
      </c>
    </row>
    <row r="2969" spans="1:8" x14ac:dyDescent="0.25">
      <c r="A2969">
        <v>5926</v>
      </c>
      <c r="B2969">
        <v>0</v>
      </c>
      <c r="C2969">
        <v>2</v>
      </c>
      <c r="D2969">
        <v>-1</v>
      </c>
      <c r="E2969">
        <v>0</v>
      </c>
      <c r="F2969">
        <v>0</v>
      </c>
      <c r="G2969">
        <v>0</v>
      </c>
      <c r="H2969" s="2">
        <f>H2968+$H$2*(Filter_Test[[#This Row],[debug'[0']]]-H2968)</f>
        <v>0.1235462724881542</v>
      </c>
    </row>
    <row r="2970" spans="1:8" x14ac:dyDescent="0.25">
      <c r="A2970">
        <v>5928</v>
      </c>
      <c r="B2970">
        <v>-1</v>
      </c>
      <c r="C2970">
        <v>2</v>
      </c>
      <c r="D2970">
        <v>0</v>
      </c>
      <c r="E2970">
        <v>0</v>
      </c>
      <c r="F2970">
        <v>0</v>
      </c>
      <c r="G2970">
        <v>0</v>
      </c>
      <c r="H2970" s="2">
        <f>H2969+$H$2*(Filter_Test[[#This Row],[debug'[0']]]-H2969)</f>
        <v>1.7654531019644773E-2</v>
      </c>
    </row>
    <row r="2971" spans="1:8" x14ac:dyDescent="0.25">
      <c r="A2971">
        <v>5930</v>
      </c>
      <c r="B2971">
        <v>0</v>
      </c>
      <c r="C2971">
        <v>1</v>
      </c>
      <c r="D2971">
        <v>0</v>
      </c>
      <c r="E2971">
        <v>0</v>
      </c>
      <c r="F2971">
        <v>0</v>
      </c>
      <c r="G2971">
        <v>0</v>
      </c>
      <c r="H2971" s="2">
        <f>H2970+$H$2*(Filter_Test[[#This Row],[debug'[0']]]-H2970)</f>
        <v>1.59906306710281E-2</v>
      </c>
    </row>
    <row r="2972" spans="1:8" x14ac:dyDescent="0.25">
      <c r="A2972">
        <v>5932</v>
      </c>
      <c r="B2972">
        <v>0</v>
      </c>
      <c r="C2972">
        <v>1</v>
      </c>
      <c r="D2972">
        <v>0</v>
      </c>
      <c r="E2972">
        <v>0</v>
      </c>
      <c r="F2972">
        <v>0</v>
      </c>
      <c r="G2972">
        <v>0</v>
      </c>
      <c r="H2972" s="2">
        <f>H2971+$H$2*(Filter_Test[[#This Row],[debug'[0']]]-H2971)</f>
        <v>1.4483549235757015E-2</v>
      </c>
    </row>
    <row r="2973" spans="1:8" x14ac:dyDescent="0.25">
      <c r="A2973">
        <v>5934</v>
      </c>
      <c r="B2973">
        <v>0</v>
      </c>
      <c r="C2973">
        <v>0</v>
      </c>
      <c r="D2973">
        <v>0</v>
      </c>
      <c r="E2973">
        <v>0</v>
      </c>
      <c r="F2973">
        <v>1</v>
      </c>
      <c r="G2973">
        <v>0</v>
      </c>
      <c r="H2973" s="2">
        <f>H2972+$H$2*(Filter_Test[[#This Row],[debug'[0']]]-H2972)</f>
        <v>1.3118506879448205E-2</v>
      </c>
    </row>
    <row r="2974" spans="1:8" x14ac:dyDescent="0.25">
      <c r="A2974">
        <v>5936</v>
      </c>
      <c r="B2974">
        <v>1</v>
      </c>
      <c r="C2974">
        <v>0</v>
      </c>
      <c r="D2974">
        <v>1</v>
      </c>
      <c r="E2974">
        <v>0</v>
      </c>
      <c r="F2974">
        <v>1</v>
      </c>
      <c r="G2974">
        <v>0</v>
      </c>
      <c r="H2974" s="2">
        <f>H2973+$H$2*(Filter_Test[[#This Row],[debug'[0']]]-H2973)</f>
        <v>0.10612989634198576</v>
      </c>
    </row>
    <row r="2975" spans="1:8" x14ac:dyDescent="0.25">
      <c r="A2975">
        <v>5938</v>
      </c>
      <c r="B2975">
        <v>0</v>
      </c>
      <c r="C2975">
        <v>0</v>
      </c>
      <c r="D2975">
        <v>1</v>
      </c>
      <c r="E2975">
        <v>0</v>
      </c>
      <c r="F2975">
        <v>1</v>
      </c>
      <c r="G2975">
        <v>0</v>
      </c>
      <c r="H2975" s="2">
        <f>H2974+$H$2*(Filter_Test[[#This Row],[debug'[0']]]-H2974)</f>
        <v>9.61273892617589E-2</v>
      </c>
    </row>
    <row r="2976" spans="1:8" x14ac:dyDescent="0.25">
      <c r="A2976">
        <v>5940</v>
      </c>
      <c r="B2976">
        <v>1</v>
      </c>
      <c r="C2976">
        <v>0</v>
      </c>
      <c r="D2976">
        <v>1</v>
      </c>
      <c r="E2976">
        <v>0</v>
      </c>
      <c r="F2976">
        <v>1</v>
      </c>
      <c r="G2976">
        <v>0</v>
      </c>
      <c r="H2976" s="2">
        <f>H2975+$H$2*(Filter_Test[[#This Row],[debug'[0']]]-H2975)</f>
        <v>0.18131537587204744</v>
      </c>
    </row>
    <row r="2977" spans="1:8" x14ac:dyDescent="0.25">
      <c r="A2977">
        <v>5942</v>
      </c>
      <c r="B2977">
        <v>1</v>
      </c>
      <c r="C2977">
        <v>0</v>
      </c>
      <c r="D2977">
        <v>1</v>
      </c>
      <c r="E2977">
        <v>0</v>
      </c>
      <c r="F2977">
        <v>1</v>
      </c>
      <c r="G2977">
        <v>0</v>
      </c>
      <c r="H2977" s="2">
        <f>H2976+$H$2*(Filter_Test[[#This Row],[debug'[0']]]-H2976)</f>
        <v>0.25847458389506633</v>
      </c>
    </row>
    <row r="2978" spans="1:8" x14ac:dyDescent="0.25">
      <c r="A2978">
        <v>5944</v>
      </c>
      <c r="B2978">
        <v>0</v>
      </c>
      <c r="C2978">
        <v>0</v>
      </c>
      <c r="D2978">
        <v>0</v>
      </c>
      <c r="E2978">
        <v>0</v>
      </c>
      <c r="F2978">
        <v>1</v>
      </c>
      <c r="G2978">
        <v>0</v>
      </c>
      <c r="H2978" s="2">
        <f>H2977+$H$2*(Filter_Test[[#This Row],[debug'[0']]]-H2977)</f>
        <v>0.23411392827793376</v>
      </c>
    </row>
    <row r="2979" spans="1:8" x14ac:dyDescent="0.25">
      <c r="A2979">
        <v>5946</v>
      </c>
      <c r="B2979">
        <v>1</v>
      </c>
      <c r="C2979">
        <v>0</v>
      </c>
      <c r="D2979">
        <v>0</v>
      </c>
      <c r="E2979">
        <v>0</v>
      </c>
      <c r="F2979">
        <v>1</v>
      </c>
      <c r="G2979">
        <v>0</v>
      </c>
      <c r="H2979" s="2">
        <f>H2978+$H$2*(Filter_Test[[#This Row],[debug'[0']]]-H2978)</f>
        <v>0.30629698997019739</v>
      </c>
    </row>
    <row r="2980" spans="1:8" x14ac:dyDescent="0.25">
      <c r="A2980">
        <v>5948</v>
      </c>
      <c r="B2980">
        <v>1</v>
      </c>
      <c r="C2980">
        <v>0</v>
      </c>
      <c r="D2980">
        <v>0</v>
      </c>
      <c r="E2980">
        <v>0</v>
      </c>
      <c r="F2980">
        <v>1</v>
      </c>
      <c r="G2980">
        <v>0</v>
      </c>
      <c r="H2980" s="2">
        <f>H2979+$H$2*(Filter_Test[[#This Row],[debug'[0']]]-H2979)</f>
        <v>0.37167695837268</v>
      </c>
    </row>
    <row r="2981" spans="1:8" x14ac:dyDescent="0.25">
      <c r="A2981">
        <v>5950</v>
      </c>
      <c r="B2981">
        <v>1</v>
      </c>
      <c r="C2981">
        <v>0</v>
      </c>
      <c r="D2981">
        <v>0</v>
      </c>
      <c r="E2981">
        <v>0</v>
      </c>
      <c r="F2981">
        <v>1</v>
      </c>
      <c r="G2981">
        <v>0</v>
      </c>
      <c r="H2981" s="2">
        <f>H2980+$H$2*(Filter_Test[[#This Row],[debug'[0']]]-H2980)</f>
        <v>0.43089500992240748</v>
      </c>
    </row>
    <row r="2982" spans="1:8" x14ac:dyDescent="0.25">
      <c r="A2982">
        <v>5952</v>
      </c>
      <c r="B2982">
        <v>1</v>
      </c>
      <c r="C2982">
        <v>0</v>
      </c>
      <c r="D2982">
        <v>0</v>
      </c>
      <c r="E2982">
        <v>0</v>
      </c>
      <c r="F2982">
        <v>1</v>
      </c>
      <c r="G2982">
        <v>0</v>
      </c>
      <c r="H2982" s="2">
        <f>H2981+$H$2*(Filter_Test[[#This Row],[debug'[0']]]-H2981)</f>
        <v>0.48453189160087917</v>
      </c>
    </row>
    <row r="2983" spans="1:8" x14ac:dyDescent="0.25">
      <c r="A2983">
        <v>5954</v>
      </c>
      <c r="B2983">
        <v>0</v>
      </c>
      <c r="C2983">
        <v>0</v>
      </c>
      <c r="D2983">
        <v>0</v>
      </c>
      <c r="E2983">
        <v>0</v>
      </c>
      <c r="F2983">
        <v>1</v>
      </c>
      <c r="G2983">
        <v>0</v>
      </c>
      <c r="H2983" s="2">
        <f>H2982+$H$2*(Filter_Test[[#This Row],[debug'[0']]]-H2982)</f>
        <v>0.43886583666838053</v>
      </c>
    </row>
    <row r="2984" spans="1:8" x14ac:dyDescent="0.25">
      <c r="A2984">
        <v>5956</v>
      </c>
      <c r="B2984">
        <v>0</v>
      </c>
      <c r="C2984">
        <v>0</v>
      </c>
      <c r="D2984">
        <v>0</v>
      </c>
      <c r="E2984">
        <v>0</v>
      </c>
      <c r="F2984">
        <v>1</v>
      </c>
      <c r="G2984">
        <v>0</v>
      </c>
      <c r="H2984" s="2">
        <f>H2983+$H$2*(Filter_Test[[#This Row],[debug'[0']]]-H2983)</f>
        <v>0.39750370601671287</v>
      </c>
    </row>
    <row r="2985" spans="1:8" x14ac:dyDescent="0.25">
      <c r="A2985">
        <v>5958</v>
      </c>
      <c r="B2985">
        <v>-1</v>
      </c>
      <c r="C2985">
        <v>0</v>
      </c>
      <c r="D2985">
        <v>0</v>
      </c>
      <c r="E2985">
        <v>0</v>
      </c>
      <c r="F2985">
        <v>1</v>
      </c>
      <c r="G2985">
        <v>0</v>
      </c>
      <c r="H2985" s="2">
        <f>H2984+$H$2*(Filter_Test[[#This Row],[debug'[0']]]-H2984)</f>
        <v>0.26579208473111443</v>
      </c>
    </row>
    <row r="2986" spans="1:8" x14ac:dyDescent="0.25">
      <c r="A2986">
        <v>5960</v>
      </c>
      <c r="B2986">
        <v>0</v>
      </c>
      <c r="C2986">
        <v>0</v>
      </c>
      <c r="D2986">
        <v>0</v>
      </c>
      <c r="E2986">
        <v>0</v>
      </c>
      <c r="F2986">
        <v>0</v>
      </c>
      <c r="G2986">
        <v>0</v>
      </c>
      <c r="H2986" s="2">
        <f>H2985+$H$2*(Filter_Test[[#This Row],[debug'[0']]]-H2985)</f>
        <v>0.24074177090790688</v>
      </c>
    </row>
    <row r="2987" spans="1:8" x14ac:dyDescent="0.25">
      <c r="A2987">
        <v>5962</v>
      </c>
      <c r="B2987">
        <v>0</v>
      </c>
      <c r="C2987">
        <v>0</v>
      </c>
      <c r="D2987">
        <v>0</v>
      </c>
      <c r="E2987">
        <v>0</v>
      </c>
      <c r="F2987">
        <v>0</v>
      </c>
      <c r="G2987">
        <v>0</v>
      </c>
      <c r="H2987" s="2">
        <f>H2986+$H$2*(Filter_Test[[#This Row],[debug'[0']]]-H2986)</f>
        <v>0.21805239354101258</v>
      </c>
    </row>
    <row r="2988" spans="1:8" x14ac:dyDescent="0.25">
      <c r="A2988">
        <v>5964</v>
      </c>
      <c r="B2988">
        <v>0</v>
      </c>
      <c r="C2988">
        <v>0</v>
      </c>
      <c r="D2988">
        <v>0</v>
      </c>
      <c r="E2988">
        <v>0</v>
      </c>
      <c r="F2988">
        <v>0</v>
      </c>
      <c r="G2988">
        <v>0</v>
      </c>
      <c r="H2988" s="2">
        <f>H2987+$H$2*(Filter_Test[[#This Row],[debug'[0']]]-H2987)</f>
        <v>0.19750143961162911</v>
      </c>
    </row>
    <row r="2989" spans="1:8" x14ac:dyDescent="0.25">
      <c r="A2989">
        <v>5966</v>
      </c>
      <c r="B2989">
        <v>0</v>
      </c>
      <c r="C2989">
        <v>-1</v>
      </c>
      <c r="D2989">
        <v>0</v>
      </c>
      <c r="E2989">
        <v>0</v>
      </c>
      <c r="F2989">
        <v>0</v>
      </c>
      <c r="G2989">
        <v>0</v>
      </c>
      <c r="H2989" s="2">
        <f>H2988+$H$2*(Filter_Test[[#This Row],[debug'[0']]]-H2988)</f>
        <v>0.17888736745891004</v>
      </c>
    </row>
    <row r="2990" spans="1:8" x14ac:dyDescent="0.25">
      <c r="A2990">
        <v>5968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0</v>
      </c>
      <c r="H2990" s="2">
        <f>H2989+$H$2*(Filter_Test[[#This Row],[debug'[0']]]-H2989)</f>
        <v>0.16202763027604217</v>
      </c>
    </row>
    <row r="2991" spans="1:8" x14ac:dyDescent="0.25">
      <c r="A2991">
        <v>5970</v>
      </c>
      <c r="B2991">
        <v>0</v>
      </c>
      <c r="C2991">
        <v>-1</v>
      </c>
      <c r="D2991">
        <v>0</v>
      </c>
      <c r="E2991">
        <v>0</v>
      </c>
      <c r="F2991">
        <v>0</v>
      </c>
      <c r="G2991">
        <v>0</v>
      </c>
      <c r="H2991" s="2">
        <f>H2990+$H$2*(Filter_Test[[#This Row],[debug'[0']]]-H2990)</f>
        <v>0.14675688588742886</v>
      </c>
    </row>
    <row r="2992" spans="1:8" x14ac:dyDescent="0.25">
      <c r="A2992">
        <v>5972</v>
      </c>
      <c r="B2992">
        <v>0</v>
      </c>
      <c r="C2992">
        <v>0</v>
      </c>
      <c r="D2992">
        <v>0</v>
      </c>
      <c r="E2992">
        <v>0</v>
      </c>
      <c r="F2992">
        <v>0</v>
      </c>
      <c r="G2992">
        <v>0</v>
      </c>
      <c r="H2992" s="2">
        <f>H2991+$H$2*(Filter_Test[[#This Row],[debug'[0']]]-H2991)</f>
        <v>0.13292537525039899</v>
      </c>
    </row>
    <row r="2993" spans="1:8" x14ac:dyDescent="0.25">
      <c r="A2993">
        <v>5974</v>
      </c>
      <c r="B2993">
        <v>0</v>
      </c>
      <c r="C2993">
        <v>0</v>
      </c>
      <c r="D2993">
        <v>0</v>
      </c>
      <c r="E2993">
        <v>0</v>
      </c>
      <c r="F2993">
        <v>0</v>
      </c>
      <c r="G2993">
        <v>0</v>
      </c>
      <c r="H2993" s="2">
        <f>H2992+$H$2*(Filter_Test[[#This Row],[debug'[0']]]-H2992)</f>
        <v>0.12039745377952939</v>
      </c>
    </row>
    <row r="2994" spans="1:8" x14ac:dyDescent="0.25">
      <c r="A2994">
        <v>5976</v>
      </c>
      <c r="B2994">
        <v>1</v>
      </c>
      <c r="C2994">
        <v>0</v>
      </c>
      <c r="D2994">
        <v>0</v>
      </c>
      <c r="E2994">
        <v>0</v>
      </c>
      <c r="F2994">
        <v>0</v>
      </c>
      <c r="G2994">
        <v>0</v>
      </c>
      <c r="H2994" s="2">
        <f>H2993+$H$2*(Filter_Test[[#This Row],[debug'[0']]]-H2993)</f>
        <v>0.2032980406980826</v>
      </c>
    </row>
    <row r="2995" spans="1:8" x14ac:dyDescent="0.25">
      <c r="A2995">
        <v>5978</v>
      </c>
      <c r="B2995">
        <v>0</v>
      </c>
      <c r="C2995">
        <v>0</v>
      </c>
      <c r="D2995">
        <v>0</v>
      </c>
      <c r="E2995">
        <v>0</v>
      </c>
      <c r="F2995">
        <v>0</v>
      </c>
      <c r="G2995">
        <v>0</v>
      </c>
      <c r="H2995" s="2">
        <f>H2994+$H$2*(Filter_Test[[#This Row],[debug'[0']]]-H2994)</f>
        <v>0.18413765176369376</v>
      </c>
    </row>
    <row r="2996" spans="1:8" x14ac:dyDescent="0.25">
      <c r="A2996">
        <v>5980</v>
      </c>
      <c r="B2996">
        <v>1</v>
      </c>
      <c r="C2996">
        <v>0</v>
      </c>
      <c r="D2996">
        <v>0</v>
      </c>
      <c r="E2996">
        <v>0</v>
      </c>
      <c r="F2996">
        <v>0</v>
      </c>
      <c r="G2996">
        <v>0</v>
      </c>
      <c r="H2996" s="2">
        <f>H2995+$H$2*(Filter_Test[[#This Row],[debug'[0']]]-H2995)</f>
        <v>0.26103086655048469</v>
      </c>
    </row>
    <row r="2997" spans="1:8" x14ac:dyDescent="0.25">
      <c r="A2997">
        <v>5982</v>
      </c>
      <c r="B2997">
        <v>1</v>
      </c>
      <c r="C2997">
        <v>0</v>
      </c>
      <c r="D2997">
        <v>0</v>
      </c>
      <c r="E2997">
        <v>0</v>
      </c>
      <c r="F2997">
        <v>0</v>
      </c>
      <c r="G2997">
        <v>0</v>
      </c>
      <c r="H2997" s="2">
        <f>H2996+$H$2*(Filter_Test[[#This Row],[debug'[0']]]-H2996)</f>
        <v>0.33067706657672308</v>
      </c>
    </row>
    <row r="2998" spans="1:8" x14ac:dyDescent="0.25">
      <c r="A2998">
        <v>5984</v>
      </c>
      <c r="B2998">
        <v>1</v>
      </c>
      <c r="C2998">
        <v>0</v>
      </c>
      <c r="D2998">
        <v>0</v>
      </c>
      <c r="E2998">
        <v>0</v>
      </c>
      <c r="F2998">
        <v>0</v>
      </c>
      <c r="G2998">
        <v>0</v>
      </c>
      <c r="H2998" s="2">
        <f>H2997+$H$2*(Filter_Test[[#This Row],[debug'[0']]]-H2997)</f>
        <v>0.39375926689237517</v>
      </c>
    </row>
    <row r="2999" spans="1:8" x14ac:dyDescent="0.25">
      <c r="A2999">
        <v>5986</v>
      </c>
      <c r="B2999">
        <v>0</v>
      </c>
      <c r="C2999">
        <v>1</v>
      </c>
      <c r="D2999">
        <v>0</v>
      </c>
      <c r="E2999">
        <v>0</v>
      </c>
      <c r="F2999">
        <v>0</v>
      </c>
      <c r="G2999">
        <v>0</v>
      </c>
      <c r="H2999" s="2">
        <f>H2998+$H$2*(Filter_Test[[#This Row],[debug'[0']]]-H2998)</f>
        <v>0.35664833028781551</v>
      </c>
    </row>
    <row r="3000" spans="1:8" x14ac:dyDescent="0.25">
      <c r="A3000">
        <v>5988</v>
      </c>
      <c r="B3000">
        <v>0</v>
      </c>
      <c r="C3000">
        <v>1</v>
      </c>
      <c r="D3000">
        <v>0</v>
      </c>
      <c r="E3000">
        <v>0</v>
      </c>
      <c r="F3000">
        <v>0</v>
      </c>
      <c r="G3000">
        <v>0</v>
      </c>
      <c r="H3000" s="2">
        <f>H2999+$H$2*(Filter_Test[[#This Row],[debug'[0']]]-H2999)</f>
        <v>0.32303501705739751</v>
      </c>
    </row>
    <row r="3001" spans="1:8" x14ac:dyDescent="0.25">
      <c r="A3001">
        <v>5990</v>
      </c>
      <c r="B3001">
        <v>0</v>
      </c>
      <c r="C3001">
        <v>1</v>
      </c>
      <c r="D3001">
        <v>0</v>
      </c>
      <c r="E3001">
        <v>0</v>
      </c>
      <c r="F3001">
        <v>0</v>
      </c>
      <c r="G3001">
        <v>0</v>
      </c>
      <c r="H3001" s="2">
        <f>H3000+$H$2*(Filter_Test[[#This Row],[debug'[0']]]-H3000)</f>
        <v>0.29258968396420432</v>
      </c>
    </row>
    <row r="3002" spans="1:8" x14ac:dyDescent="0.25">
      <c r="A3002">
        <v>5992</v>
      </c>
      <c r="B3002">
        <v>0</v>
      </c>
      <c r="C3002">
        <v>1</v>
      </c>
      <c r="D3002">
        <v>0</v>
      </c>
      <c r="E3002">
        <v>0</v>
      </c>
      <c r="F3002">
        <v>0</v>
      </c>
      <c r="G3002">
        <v>0</v>
      </c>
      <c r="H3002" s="2">
        <f>H3001+$H$2*(Filter_Test[[#This Row],[debug'[0']]]-H3001)</f>
        <v>0.26501375591446119</v>
      </c>
    </row>
    <row r="3003" spans="1:8" x14ac:dyDescent="0.25">
      <c r="A3003">
        <v>5994</v>
      </c>
      <c r="B3003">
        <v>0</v>
      </c>
      <c r="C3003">
        <v>1</v>
      </c>
      <c r="D3003">
        <v>0</v>
      </c>
      <c r="E3003">
        <v>0</v>
      </c>
      <c r="F3003">
        <v>0</v>
      </c>
      <c r="G3003">
        <v>0</v>
      </c>
      <c r="H3003" s="2">
        <f>H3002+$H$2*(Filter_Test[[#This Row],[debug'[0']]]-H3002)</f>
        <v>0.2400367978540279</v>
      </c>
    </row>
    <row r="3004" spans="1:8" x14ac:dyDescent="0.25">
      <c r="A3004">
        <v>5996</v>
      </c>
      <c r="B3004">
        <v>0</v>
      </c>
      <c r="C3004">
        <v>0</v>
      </c>
      <c r="D3004">
        <v>0</v>
      </c>
      <c r="E3004">
        <v>0</v>
      </c>
      <c r="F3004">
        <v>0</v>
      </c>
      <c r="G3004">
        <v>0</v>
      </c>
      <c r="H3004" s="2">
        <f>H3003+$H$2*(Filter_Test[[#This Row],[debug'[0']]]-H3003)</f>
        <v>0.21741386263214493</v>
      </c>
    </row>
    <row r="3005" spans="1:8" x14ac:dyDescent="0.25">
      <c r="A3005">
        <v>5998</v>
      </c>
      <c r="B3005">
        <v>0</v>
      </c>
      <c r="C3005">
        <v>1</v>
      </c>
      <c r="D3005">
        <v>0</v>
      </c>
      <c r="E3005">
        <v>0</v>
      </c>
      <c r="F3005">
        <v>0</v>
      </c>
      <c r="G3005">
        <v>0</v>
      </c>
      <c r="H3005" s="2">
        <f>H3004+$H$2*(Filter_Test[[#This Row],[debug'[0']]]-H3004)</f>
        <v>0.19692308882313311</v>
      </c>
    </row>
    <row r="3006" spans="1:8" x14ac:dyDescent="0.25">
      <c r="A3006">
        <v>6000</v>
      </c>
      <c r="B3006">
        <v>0</v>
      </c>
      <c r="C3006">
        <v>0</v>
      </c>
      <c r="D3006">
        <v>0</v>
      </c>
      <c r="E3006">
        <v>0</v>
      </c>
      <c r="F3006">
        <v>0</v>
      </c>
      <c r="G3006">
        <v>0</v>
      </c>
      <c r="H3006" s="2">
        <f>H3005+$H$2*(Filter_Test[[#This Row],[debug'[0']]]-H3005)</f>
        <v>0.17836352494806415</v>
      </c>
    </row>
    <row r="3007" spans="1:8" x14ac:dyDescent="0.25">
      <c r="A3007">
        <v>6002</v>
      </c>
      <c r="B3007">
        <v>0</v>
      </c>
      <c r="C3007">
        <v>1</v>
      </c>
      <c r="D3007">
        <v>0</v>
      </c>
      <c r="E3007">
        <v>0</v>
      </c>
      <c r="F3007">
        <v>0</v>
      </c>
      <c r="G3007">
        <v>0</v>
      </c>
      <c r="H3007" s="2">
        <f>H3006+$H$2*(Filter_Test[[#This Row],[debug'[0']]]-H3006)</f>
        <v>0.1615531587587076</v>
      </c>
    </row>
    <row r="3008" spans="1:8" x14ac:dyDescent="0.25">
      <c r="A3008">
        <v>6004</v>
      </c>
      <c r="B3008">
        <v>0</v>
      </c>
      <c r="C3008">
        <v>1</v>
      </c>
      <c r="D3008">
        <v>0</v>
      </c>
      <c r="E3008">
        <v>0</v>
      </c>
      <c r="F3008">
        <v>0</v>
      </c>
      <c r="G3008">
        <v>0</v>
      </c>
      <c r="H3008" s="2">
        <f>H3007+$H$2*(Filter_Test[[#This Row],[debug'[0']]]-H3007)</f>
        <v>0.14632713225709015</v>
      </c>
    </row>
    <row r="3009" spans="1:8" x14ac:dyDescent="0.25">
      <c r="A3009">
        <v>6006</v>
      </c>
      <c r="B3009">
        <v>0</v>
      </c>
      <c r="C3009">
        <v>1</v>
      </c>
      <c r="D3009">
        <v>0</v>
      </c>
      <c r="E3009">
        <v>0</v>
      </c>
      <c r="F3009">
        <v>0</v>
      </c>
      <c r="G3009">
        <v>0</v>
      </c>
      <c r="H3009" s="2">
        <f>H3008+$H$2*(Filter_Test[[#This Row],[debug'[0']]]-H3008)</f>
        <v>0.13253612494549805</v>
      </c>
    </row>
    <row r="3010" spans="1:8" x14ac:dyDescent="0.25">
      <c r="A3010">
        <v>6008</v>
      </c>
      <c r="B3010">
        <v>0</v>
      </c>
      <c r="C3010">
        <v>0</v>
      </c>
      <c r="D3010">
        <v>1</v>
      </c>
      <c r="E3010">
        <v>0</v>
      </c>
      <c r="F3010">
        <v>0</v>
      </c>
      <c r="G3010">
        <v>0</v>
      </c>
      <c r="H3010" s="2">
        <f>H3009+$H$2*(Filter_Test[[#This Row],[debug'[0']]]-H3009)</f>
        <v>0.12004488945157699</v>
      </c>
    </row>
    <row r="3011" spans="1:8" x14ac:dyDescent="0.25">
      <c r="A3011">
        <v>6010</v>
      </c>
      <c r="B3011">
        <v>0</v>
      </c>
      <c r="C3011">
        <v>0</v>
      </c>
      <c r="D3011">
        <v>0</v>
      </c>
      <c r="E3011">
        <v>0</v>
      </c>
      <c r="F3011">
        <v>0</v>
      </c>
      <c r="G3011">
        <v>0</v>
      </c>
      <c r="H3011" s="2">
        <f>H3010+$H$2*(Filter_Test[[#This Row],[debug'[0']]]-H3010)</f>
        <v>0.10873092516751479</v>
      </c>
    </row>
    <row r="3012" spans="1:8" x14ac:dyDescent="0.25">
      <c r="A3012">
        <v>6012</v>
      </c>
      <c r="B3012">
        <v>1</v>
      </c>
      <c r="C3012">
        <v>-1</v>
      </c>
      <c r="D3012">
        <v>0</v>
      </c>
      <c r="E3012">
        <v>0</v>
      </c>
      <c r="F3012">
        <v>0</v>
      </c>
      <c r="G3012">
        <v>0</v>
      </c>
      <c r="H3012" s="2">
        <f>H3011+$H$2*(Filter_Test[[#This Row],[debug'[0']]]-H3011)</f>
        <v>0.19273105650347999</v>
      </c>
    </row>
    <row r="3013" spans="1:8" x14ac:dyDescent="0.25">
      <c r="A3013">
        <v>6014</v>
      </c>
      <c r="B3013">
        <v>1</v>
      </c>
      <c r="C3013">
        <v>0</v>
      </c>
      <c r="D3013">
        <v>0</v>
      </c>
      <c r="E3013">
        <v>0</v>
      </c>
      <c r="F3013">
        <v>0</v>
      </c>
      <c r="G3013">
        <v>0</v>
      </c>
      <c r="H3013" s="2">
        <f>H3012+$H$2*(Filter_Test[[#This Row],[debug'[0']]]-H3012)</f>
        <v>0.26881436197427583</v>
      </c>
    </row>
    <row r="3014" spans="1:8" x14ac:dyDescent="0.25">
      <c r="A3014">
        <v>6016</v>
      </c>
      <c r="B3014">
        <v>0</v>
      </c>
      <c r="C3014">
        <v>-1</v>
      </c>
      <c r="D3014">
        <v>0</v>
      </c>
      <c r="E3014">
        <v>0</v>
      </c>
      <c r="F3014">
        <v>0</v>
      </c>
      <c r="G3014">
        <v>0</v>
      </c>
      <c r="H3014" s="2">
        <f>H3013+$H$2*(Filter_Test[[#This Row],[debug'[0']]]-H3013)</f>
        <v>0.24347920523154146</v>
      </c>
    </row>
    <row r="3015" spans="1:8" x14ac:dyDescent="0.25">
      <c r="A3015">
        <v>6018</v>
      </c>
      <c r="B3015">
        <v>0</v>
      </c>
      <c r="C3015">
        <v>0</v>
      </c>
      <c r="D3015">
        <v>0</v>
      </c>
      <c r="E3015">
        <v>0</v>
      </c>
      <c r="F3015">
        <v>0</v>
      </c>
      <c r="G3015">
        <v>0</v>
      </c>
      <c r="H3015" s="2">
        <f>H3014+$H$2*(Filter_Test[[#This Row],[debug'[0']]]-H3014)</f>
        <v>0.22053183075782268</v>
      </c>
    </row>
    <row r="3016" spans="1:8" x14ac:dyDescent="0.25">
      <c r="A3016">
        <v>6020</v>
      </c>
      <c r="B3016">
        <v>0</v>
      </c>
      <c r="C3016">
        <v>0</v>
      </c>
      <c r="D3016">
        <v>0</v>
      </c>
      <c r="E3016">
        <v>0</v>
      </c>
      <c r="F3016">
        <v>0</v>
      </c>
      <c r="G3016">
        <v>0</v>
      </c>
      <c r="H3016" s="2">
        <f>H3015+$H$2*(Filter_Test[[#This Row],[debug'[0']]]-H3015)</f>
        <v>0.19974719537607818</v>
      </c>
    </row>
    <row r="3017" spans="1:8" x14ac:dyDescent="0.25">
      <c r="A3017">
        <v>6022</v>
      </c>
      <c r="B3017">
        <v>0</v>
      </c>
      <c r="C3017">
        <v>0</v>
      </c>
      <c r="D3017">
        <v>0</v>
      </c>
      <c r="E3017">
        <v>0</v>
      </c>
      <c r="F3017">
        <v>0</v>
      </c>
      <c r="G3017">
        <v>0</v>
      </c>
      <c r="H3017" s="2">
        <f>H3016+$H$2*(Filter_Test[[#This Row],[debug'[0']]]-H3016)</f>
        <v>0.18092146572901863</v>
      </c>
    </row>
    <row r="3018" spans="1:8" x14ac:dyDescent="0.25">
      <c r="A3018">
        <v>6024</v>
      </c>
      <c r="B3018">
        <v>0</v>
      </c>
      <c r="C3018">
        <v>1</v>
      </c>
      <c r="D3018">
        <v>0</v>
      </c>
      <c r="E3018">
        <v>0</v>
      </c>
      <c r="F3018">
        <v>0</v>
      </c>
      <c r="G3018">
        <v>0</v>
      </c>
      <c r="H3018" s="2">
        <f>H3017+$H$2*(Filter_Test[[#This Row],[debug'[0']]]-H3017)</f>
        <v>0.16387001930068915</v>
      </c>
    </row>
    <row r="3019" spans="1:8" x14ac:dyDescent="0.25">
      <c r="A3019">
        <v>6026</v>
      </c>
      <c r="B3019">
        <v>0</v>
      </c>
      <c r="C3019">
        <v>0</v>
      </c>
      <c r="D3019">
        <v>0</v>
      </c>
      <c r="E3019">
        <v>0</v>
      </c>
      <c r="F3019">
        <v>0</v>
      </c>
      <c r="G3019">
        <v>0</v>
      </c>
      <c r="H3019" s="2">
        <f>H3018+$H$2*(Filter_Test[[#This Row],[debug'[0']]]-H3018)</f>
        <v>0.14842563383732926</v>
      </c>
    </row>
    <row r="3020" spans="1:8" x14ac:dyDescent="0.25">
      <c r="A3020">
        <v>6028</v>
      </c>
      <c r="B3020">
        <v>0</v>
      </c>
      <c r="C3020">
        <v>0</v>
      </c>
      <c r="D3020">
        <v>0</v>
      </c>
      <c r="E3020">
        <v>0</v>
      </c>
      <c r="F3020">
        <v>0</v>
      </c>
      <c r="G3020">
        <v>0</v>
      </c>
      <c r="H3020" s="2">
        <f>H3019+$H$2*(Filter_Test[[#This Row],[debug'[0']]]-H3019)</f>
        <v>0.13443684741129638</v>
      </c>
    </row>
    <row r="3021" spans="1:8" x14ac:dyDescent="0.25">
      <c r="A3021">
        <v>6030</v>
      </c>
      <c r="B3021">
        <v>0</v>
      </c>
      <c r="C3021">
        <v>0</v>
      </c>
      <c r="D3021">
        <v>0</v>
      </c>
      <c r="E3021">
        <v>0</v>
      </c>
      <c r="F3021">
        <v>0</v>
      </c>
      <c r="G3021">
        <v>0</v>
      </c>
      <c r="H3021" s="2">
        <f>H3020+$H$2*(Filter_Test[[#This Row],[debug'[0']]]-H3020)</f>
        <v>0.12176647304532337</v>
      </c>
    </row>
    <row r="3022" spans="1:8" x14ac:dyDescent="0.25">
      <c r="A3022">
        <v>6032</v>
      </c>
      <c r="B3022">
        <v>0</v>
      </c>
      <c r="C3022">
        <v>0</v>
      </c>
      <c r="D3022">
        <v>-1</v>
      </c>
      <c r="E3022">
        <v>0</v>
      </c>
      <c r="F3022">
        <v>0</v>
      </c>
      <c r="G3022">
        <v>0</v>
      </c>
      <c r="H3022" s="2">
        <f>H3021+$H$2*(Filter_Test[[#This Row],[debug'[0']]]-H3021)</f>
        <v>0.11029025333014154</v>
      </c>
    </row>
    <row r="3023" spans="1:8" x14ac:dyDescent="0.25">
      <c r="A3023">
        <v>6034</v>
      </c>
      <c r="B3023">
        <v>0</v>
      </c>
      <c r="C3023">
        <v>0</v>
      </c>
      <c r="D3023">
        <v>0</v>
      </c>
      <c r="E3023">
        <v>0</v>
      </c>
      <c r="F3023">
        <v>0</v>
      </c>
      <c r="G3023">
        <v>0</v>
      </c>
      <c r="H3023" s="2">
        <f>H3022+$H$2*(Filter_Test[[#This Row],[debug'[0']]]-H3022)</f>
        <v>9.9895641841405647E-2</v>
      </c>
    </row>
    <row r="3024" spans="1:8" x14ac:dyDescent="0.25">
      <c r="A3024">
        <v>6036</v>
      </c>
      <c r="B3024">
        <v>0</v>
      </c>
      <c r="C3024">
        <v>-1</v>
      </c>
      <c r="D3024">
        <v>0</v>
      </c>
      <c r="E3024">
        <v>0</v>
      </c>
      <c r="F3024">
        <v>0</v>
      </c>
      <c r="G3024">
        <v>0</v>
      </c>
      <c r="H3024" s="2">
        <f>H3023+$H$2*(Filter_Test[[#This Row],[debug'[0']]]-H3023)</f>
        <v>9.0480699405367737E-2</v>
      </c>
    </row>
    <row r="3025" spans="1:8" x14ac:dyDescent="0.25">
      <c r="A3025">
        <v>6038</v>
      </c>
      <c r="B3025">
        <v>-1</v>
      </c>
      <c r="C3025">
        <v>-1</v>
      </c>
      <c r="D3025">
        <v>0</v>
      </c>
      <c r="E3025">
        <v>0</v>
      </c>
      <c r="F3025">
        <v>0</v>
      </c>
      <c r="G3025">
        <v>0</v>
      </c>
      <c r="H3025" s="2">
        <f>H3024+$H$2*(Filter_Test[[#This Row],[debug'[0']]]-H3024)</f>
        <v>-1.2294685218633139E-2</v>
      </c>
    </row>
    <row r="3026" spans="1:8" x14ac:dyDescent="0.25">
      <c r="A3026">
        <v>6040</v>
      </c>
      <c r="B3026">
        <v>0</v>
      </c>
      <c r="C3026">
        <v>-1</v>
      </c>
      <c r="D3026">
        <v>0</v>
      </c>
      <c r="E3026">
        <v>0</v>
      </c>
      <c r="F3026">
        <v>0</v>
      </c>
      <c r="G3026">
        <v>0</v>
      </c>
      <c r="H3026" s="2">
        <f>H3025+$H$2*(Filter_Test[[#This Row],[debug'[0']]]-H3025)</f>
        <v>-1.1135938435801433E-2</v>
      </c>
    </row>
    <row r="3027" spans="1:8" x14ac:dyDescent="0.25">
      <c r="A3027">
        <v>6042</v>
      </c>
      <c r="B3027">
        <v>-1</v>
      </c>
      <c r="C3027">
        <v>-1</v>
      </c>
      <c r="D3027">
        <v>0</v>
      </c>
      <c r="E3027">
        <v>0</v>
      </c>
      <c r="F3027">
        <v>0</v>
      </c>
      <c r="G3027">
        <v>0</v>
      </c>
      <c r="H3027" s="2">
        <f>H3026+$H$2*(Filter_Test[[#This Row],[debug'[0']]]-H3026)</f>
        <v>-0.10433418057207297</v>
      </c>
    </row>
    <row r="3028" spans="1:8" x14ac:dyDescent="0.25">
      <c r="A3028">
        <v>6044</v>
      </c>
      <c r="B3028">
        <v>0</v>
      </c>
      <c r="C3028">
        <v>-1</v>
      </c>
      <c r="D3028">
        <v>0</v>
      </c>
      <c r="E3028">
        <v>0</v>
      </c>
      <c r="F3028">
        <v>0</v>
      </c>
      <c r="G3028">
        <v>0</v>
      </c>
      <c r="H3028" s="2">
        <f>H3027+$H$2*(Filter_Test[[#This Row],[debug'[0']]]-H3027)</f>
        <v>-9.4500915715966916E-2</v>
      </c>
    </row>
    <row r="3029" spans="1:8" x14ac:dyDescent="0.25">
      <c r="A3029">
        <v>6046</v>
      </c>
      <c r="B3029">
        <v>0</v>
      </c>
      <c r="C3029">
        <v>-1</v>
      </c>
      <c r="D3029">
        <v>0</v>
      </c>
      <c r="E3029">
        <v>0</v>
      </c>
      <c r="F3029">
        <v>0</v>
      </c>
      <c r="G3029">
        <v>0</v>
      </c>
      <c r="H3029" s="2">
        <f>H3028+$H$2*(Filter_Test[[#This Row],[debug'[0']]]-H3028)</f>
        <v>-8.5594414238843217E-2</v>
      </c>
    </row>
    <row r="3030" spans="1:8" x14ac:dyDescent="0.25">
      <c r="A3030">
        <v>6048</v>
      </c>
      <c r="B3030">
        <v>0</v>
      </c>
      <c r="C3030">
        <v>-1</v>
      </c>
      <c r="D3030">
        <v>0</v>
      </c>
      <c r="E3030">
        <v>0</v>
      </c>
      <c r="F3030">
        <v>0</v>
      </c>
      <c r="G3030">
        <v>0</v>
      </c>
      <c r="H3030" s="2">
        <f>H3029+$H$2*(Filter_Test[[#This Row],[debug'[0']]]-H3029)</f>
        <v>-7.7527330750011073E-2</v>
      </c>
    </row>
    <row r="3031" spans="1:8" x14ac:dyDescent="0.25">
      <c r="A3031">
        <v>6050</v>
      </c>
      <c r="B3031">
        <v>1</v>
      </c>
      <c r="C3031">
        <v>-1</v>
      </c>
      <c r="D3031">
        <v>0</v>
      </c>
      <c r="E3031">
        <v>0</v>
      </c>
      <c r="F3031">
        <v>0</v>
      </c>
      <c r="G3031">
        <v>0</v>
      </c>
      <c r="H3031" s="2">
        <f>H3030+$H$2*(Filter_Test[[#This Row],[debug'[0']]]-H3030)</f>
        <v>2.4027227639782545E-2</v>
      </c>
    </row>
    <row r="3032" spans="1:8" x14ac:dyDescent="0.25">
      <c r="A3032">
        <v>6052</v>
      </c>
      <c r="B3032">
        <v>0</v>
      </c>
      <c r="C3032">
        <v>0</v>
      </c>
      <c r="D3032">
        <v>0</v>
      </c>
      <c r="E3032">
        <v>0</v>
      </c>
      <c r="F3032">
        <v>0</v>
      </c>
      <c r="G3032">
        <v>0</v>
      </c>
      <c r="H3032" s="2">
        <f>H3031+$H$2*(Filter_Test[[#This Row],[debug'[0']]]-H3031)</f>
        <v>2.1762714784604432E-2</v>
      </c>
    </row>
    <row r="3033" spans="1:8" x14ac:dyDescent="0.25">
      <c r="A3033">
        <v>6054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 s="2">
        <f>H3032+$H$2*(Filter_Test[[#This Row],[debug'[0']]]-H3032)</f>
        <v>1.9711627237919936E-2</v>
      </c>
    </row>
    <row r="3034" spans="1:8" x14ac:dyDescent="0.25">
      <c r="A3034">
        <v>6056</v>
      </c>
      <c r="B3034">
        <v>0</v>
      </c>
      <c r="C3034">
        <v>0</v>
      </c>
      <c r="D3034">
        <v>0</v>
      </c>
      <c r="E3034">
        <v>0</v>
      </c>
      <c r="F3034">
        <v>0</v>
      </c>
      <c r="G3034">
        <v>0</v>
      </c>
      <c r="H3034" s="2">
        <f>H3033+$H$2*(Filter_Test[[#This Row],[debug'[0']]]-H3033)</f>
        <v>1.7853850138291445E-2</v>
      </c>
    </row>
    <row r="3035" spans="1:8" x14ac:dyDescent="0.25">
      <c r="A3035">
        <v>6058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v>0</v>
      </c>
      <c r="H3035" s="2">
        <f>H3034+$H$2*(Filter_Test[[#This Row],[debug'[0']]]-H3034)</f>
        <v>1.6171164405308958E-2</v>
      </c>
    </row>
    <row r="3036" spans="1:8" x14ac:dyDescent="0.25">
      <c r="A3036">
        <v>6060</v>
      </c>
      <c r="B3036">
        <v>-1</v>
      </c>
      <c r="C3036">
        <v>0</v>
      </c>
      <c r="D3036">
        <v>0</v>
      </c>
      <c r="E3036">
        <v>0</v>
      </c>
      <c r="F3036">
        <v>0</v>
      </c>
      <c r="G3036">
        <v>0</v>
      </c>
      <c r="H3036" s="2">
        <f>H3035+$H$2*(Filter_Test[[#This Row],[debug'[0']]]-H3035)</f>
        <v>-7.9600711541256169E-2</v>
      </c>
    </row>
    <row r="3037" spans="1:8" x14ac:dyDescent="0.25">
      <c r="A3037">
        <v>6062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  <c r="H3037" s="2">
        <f>H3036+$H$2*(Filter_Test[[#This Row],[debug'[0']]]-H3036)</f>
        <v>-7.2098521223300252E-2</v>
      </c>
    </row>
    <row r="3038" spans="1:8" x14ac:dyDescent="0.25">
      <c r="A3038">
        <v>6064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  <c r="H3038" s="2">
        <f>H3037+$H$2*(Filter_Test[[#This Row],[debug'[0']]]-H3037)</f>
        <v>-6.530339568500601E-2</v>
      </c>
    </row>
    <row r="3039" spans="1:8" x14ac:dyDescent="0.25">
      <c r="A3039">
        <v>6066</v>
      </c>
      <c r="B3039">
        <v>0</v>
      </c>
      <c r="C3039">
        <v>0</v>
      </c>
      <c r="D3039">
        <v>0</v>
      </c>
      <c r="E3039">
        <v>0</v>
      </c>
      <c r="F3039">
        <v>0</v>
      </c>
      <c r="G3039">
        <v>0</v>
      </c>
      <c r="H3039" s="2">
        <f>H3038+$H$2*(Filter_Test[[#This Row],[debug'[0']]]-H3038)</f>
        <v>-5.914869564085154E-2</v>
      </c>
    </row>
    <row r="3040" spans="1:8" x14ac:dyDescent="0.25">
      <c r="A3040">
        <v>6068</v>
      </c>
      <c r="B3040">
        <v>0</v>
      </c>
      <c r="C3040">
        <v>0</v>
      </c>
      <c r="D3040">
        <v>0</v>
      </c>
      <c r="E3040">
        <v>0</v>
      </c>
      <c r="F3040">
        <v>0</v>
      </c>
      <c r="G3040">
        <v>0</v>
      </c>
      <c r="H3040" s="2">
        <f>H3039+$H$2*(Filter_Test[[#This Row],[debug'[0']]]-H3039)</f>
        <v>-5.3574062410010004E-2</v>
      </c>
    </row>
    <row r="3041" spans="1:8" x14ac:dyDescent="0.25">
      <c r="A3041">
        <v>6070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 s="2">
        <f>H3040+$H$2*(Filter_Test[[#This Row],[debug'[0']]]-H3040)</f>
        <v>-4.8524825983302551E-2</v>
      </c>
    </row>
    <row r="3042" spans="1:8" x14ac:dyDescent="0.25">
      <c r="A3042">
        <v>6072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  <c r="H3042" s="2">
        <f>H3041+$H$2*(Filter_Test[[#This Row],[debug'[0']]]-H3041)</f>
        <v>-4.3951468878526558E-2</v>
      </c>
    </row>
    <row r="3043" spans="1:8" x14ac:dyDescent="0.25">
      <c r="A3043">
        <v>6074</v>
      </c>
      <c r="B3043">
        <v>0</v>
      </c>
      <c r="C3043">
        <v>0</v>
      </c>
      <c r="D3043">
        <v>0</v>
      </c>
      <c r="E3043">
        <v>0</v>
      </c>
      <c r="F3043">
        <v>0</v>
      </c>
      <c r="G3043">
        <v>0</v>
      </c>
      <c r="H3043" s="2">
        <f>H3042+$H$2*(Filter_Test[[#This Row],[debug'[0']]]-H3042)</f>
        <v>-3.9809140526228776E-2</v>
      </c>
    </row>
    <row r="3044" spans="1:8" x14ac:dyDescent="0.25">
      <c r="A3044">
        <v>6076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  <c r="H3044" s="2">
        <f>H3043+$H$2*(Filter_Test[[#This Row],[debug'[0']]]-H3043)</f>
        <v>-3.6057217423541052E-2</v>
      </c>
    </row>
    <row r="3045" spans="1:8" x14ac:dyDescent="0.25">
      <c r="A3045">
        <v>6078</v>
      </c>
      <c r="B3045">
        <v>0</v>
      </c>
      <c r="C3045">
        <v>0</v>
      </c>
      <c r="D3045">
        <v>0</v>
      </c>
      <c r="E3045">
        <v>0</v>
      </c>
      <c r="F3045">
        <v>0</v>
      </c>
      <c r="G3045">
        <v>0</v>
      </c>
      <c r="H3045" s="2">
        <f>H3044+$H$2*(Filter_Test[[#This Row],[debug'[0']]]-H3044)</f>
        <v>-3.2658904742540455E-2</v>
      </c>
    </row>
    <row r="3046" spans="1:8" x14ac:dyDescent="0.25">
      <c r="A3046">
        <v>6080</v>
      </c>
      <c r="B3046">
        <v>0</v>
      </c>
      <c r="C3046">
        <v>0</v>
      </c>
      <c r="D3046">
        <v>0</v>
      </c>
      <c r="E3046">
        <v>0</v>
      </c>
      <c r="F3046">
        <v>0</v>
      </c>
      <c r="G3046">
        <v>0</v>
      </c>
      <c r="H3046" s="2">
        <f>H3045+$H$2*(Filter_Test[[#This Row],[debug'[0']]]-H3045)</f>
        <v>-2.9580875486136839E-2</v>
      </c>
    </row>
    <row r="3047" spans="1:8" x14ac:dyDescent="0.25">
      <c r="A3047">
        <v>6082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0</v>
      </c>
      <c r="H3047" s="2">
        <f>H3046+$H$2*(Filter_Test[[#This Row],[debug'[0']]]-H3046)</f>
        <v>-2.6792943652716783E-2</v>
      </c>
    </row>
    <row r="3048" spans="1:8" x14ac:dyDescent="0.25">
      <c r="A3048">
        <v>6084</v>
      </c>
      <c r="B3048">
        <v>0</v>
      </c>
      <c r="C3048">
        <v>1</v>
      </c>
      <c r="D3048">
        <v>0</v>
      </c>
      <c r="E3048">
        <v>0</v>
      </c>
      <c r="F3048">
        <v>0</v>
      </c>
      <c r="G3048">
        <v>0</v>
      </c>
      <c r="H3048" s="2">
        <f>H3047+$H$2*(Filter_Test[[#This Row],[debug'[0']]]-H3047)</f>
        <v>-2.4267768204294174E-2</v>
      </c>
    </row>
    <row r="3049" spans="1:8" x14ac:dyDescent="0.25">
      <c r="A3049">
        <v>6086</v>
      </c>
      <c r="B3049">
        <v>-1</v>
      </c>
      <c r="C3049">
        <v>1</v>
      </c>
      <c r="D3049">
        <v>0</v>
      </c>
      <c r="E3049">
        <v>0</v>
      </c>
      <c r="F3049">
        <v>0</v>
      </c>
      <c r="G3049">
        <v>0</v>
      </c>
      <c r="H3049" s="2">
        <f>H3048+$H$2*(Filter_Test[[#This Row],[debug'[0']]]-H3048)</f>
        <v>-0.11622836454269904</v>
      </c>
    </row>
    <row r="3050" spans="1:8" x14ac:dyDescent="0.25">
      <c r="A3050">
        <v>6088</v>
      </c>
      <c r="B3050">
        <v>0</v>
      </c>
      <c r="C3050">
        <v>1</v>
      </c>
      <c r="D3050">
        <v>0</v>
      </c>
      <c r="E3050">
        <v>0</v>
      </c>
      <c r="F3050">
        <v>0</v>
      </c>
      <c r="G3050">
        <v>0</v>
      </c>
      <c r="H3050" s="2">
        <f>H3049+$H$2*(Filter_Test[[#This Row],[debug'[0']]]-H3049)</f>
        <v>-0.10527409925711605</v>
      </c>
    </row>
    <row r="3051" spans="1:8" x14ac:dyDescent="0.25">
      <c r="A3051">
        <v>6090</v>
      </c>
      <c r="B3051">
        <v>0</v>
      </c>
      <c r="C3051">
        <v>1</v>
      </c>
      <c r="D3051">
        <v>0</v>
      </c>
      <c r="E3051">
        <v>0</v>
      </c>
      <c r="F3051">
        <v>0</v>
      </c>
      <c r="G3051">
        <v>0</v>
      </c>
      <c r="H3051" s="2">
        <f>H3050+$H$2*(Filter_Test[[#This Row],[debug'[0']]]-H3050)</f>
        <v>-9.5352249151932897E-2</v>
      </c>
    </row>
    <row r="3052" spans="1:8" x14ac:dyDescent="0.25">
      <c r="A3052">
        <v>6092</v>
      </c>
      <c r="B3052">
        <v>0</v>
      </c>
      <c r="C3052">
        <v>1</v>
      </c>
      <c r="D3052">
        <v>0</v>
      </c>
      <c r="E3052">
        <v>0</v>
      </c>
      <c r="F3052">
        <v>0</v>
      </c>
      <c r="G3052">
        <v>0</v>
      </c>
      <c r="H3052" s="2">
        <f>H3051+$H$2*(Filter_Test[[#This Row],[debug'[0']]]-H3051)</f>
        <v>-8.6365511388763611E-2</v>
      </c>
    </row>
    <row r="3053" spans="1:8" x14ac:dyDescent="0.25">
      <c r="A3053">
        <v>6094</v>
      </c>
      <c r="B3053">
        <v>0</v>
      </c>
      <c r="C3053">
        <v>0</v>
      </c>
      <c r="D3053">
        <v>0</v>
      </c>
      <c r="E3053">
        <v>0</v>
      </c>
      <c r="F3053">
        <v>0</v>
      </c>
      <c r="G3053">
        <v>0</v>
      </c>
      <c r="H3053" s="2">
        <f>H3052+$H$2*(Filter_Test[[#This Row],[debug'[0']]]-H3052)</f>
        <v>-7.8225753705689655E-2</v>
      </c>
    </row>
    <row r="3054" spans="1:8" x14ac:dyDescent="0.25">
      <c r="A3054">
        <v>6096</v>
      </c>
      <c r="B3054">
        <v>1</v>
      </c>
      <c r="C3054">
        <v>0</v>
      </c>
      <c r="D3054">
        <v>0</v>
      </c>
      <c r="E3054">
        <v>0</v>
      </c>
      <c r="F3054">
        <v>0</v>
      </c>
      <c r="G3054">
        <v>0</v>
      </c>
      <c r="H3054" s="2">
        <f>H3053+$H$2*(Filter_Test[[#This Row],[debug'[0']]]-H3053)</f>
        <v>2.3394629496903699E-2</v>
      </c>
    </row>
    <row r="3055" spans="1:8" x14ac:dyDescent="0.25">
      <c r="A3055">
        <v>6098</v>
      </c>
      <c r="B3055">
        <v>0</v>
      </c>
      <c r="C3055">
        <v>0</v>
      </c>
      <c r="D3055">
        <v>0</v>
      </c>
      <c r="E3055">
        <v>0</v>
      </c>
      <c r="F3055">
        <v>0</v>
      </c>
      <c r="G3055">
        <v>0</v>
      </c>
      <c r="H3055" s="2">
        <f>H3054+$H$2*(Filter_Test[[#This Row],[debug'[0']]]-H3054)</f>
        <v>2.1189737612075866E-2</v>
      </c>
    </row>
    <row r="3056" spans="1:8" x14ac:dyDescent="0.25">
      <c r="A3056">
        <v>6100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  <c r="H3056" s="2">
        <f>H3055+$H$2*(Filter_Test[[#This Row],[debug'[0']]]-H3055)</f>
        <v>1.9192651891668081E-2</v>
      </c>
    </row>
    <row r="3057" spans="1:8" x14ac:dyDescent="0.25">
      <c r="A3057">
        <v>6102</v>
      </c>
      <c r="B3057">
        <v>0</v>
      </c>
      <c r="C3057">
        <v>-1</v>
      </c>
      <c r="D3057">
        <v>0</v>
      </c>
      <c r="E3057">
        <v>0</v>
      </c>
      <c r="F3057">
        <v>0</v>
      </c>
      <c r="G3057">
        <v>0</v>
      </c>
      <c r="H3057" s="2">
        <f>H3056+$H$2*(Filter_Test[[#This Row],[debug'[0']]]-H3056)</f>
        <v>1.7383787066094961E-2</v>
      </c>
    </row>
    <row r="3058" spans="1:8" x14ac:dyDescent="0.25">
      <c r="A3058">
        <v>6104</v>
      </c>
      <c r="B3058">
        <v>-1</v>
      </c>
      <c r="C3058">
        <v>0</v>
      </c>
      <c r="D3058">
        <v>0</v>
      </c>
      <c r="E3058">
        <v>0</v>
      </c>
      <c r="F3058">
        <v>0</v>
      </c>
      <c r="G3058">
        <v>0</v>
      </c>
      <c r="H3058" s="2">
        <f>H3057+$H$2*(Filter_Test[[#This Row],[debug'[0']]]-H3057)</f>
        <v>-7.850237587375121E-2</v>
      </c>
    </row>
    <row r="3059" spans="1:8" x14ac:dyDescent="0.25">
      <c r="A3059">
        <v>6106</v>
      </c>
      <c r="B3059">
        <v>0</v>
      </c>
      <c r="C3059">
        <v>0</v>
      </c>
      <c r="D3059">
        <v>0</v>
      </c>
      <c r="E3059">
        <v>0</v>
      </c>
      <c r="F3059">
        <v>0</v>
      </c>
      <c r="G3059">
        <v>0</v>
      </c>
      <c r="H3059" s="2">
        <f>H3058+$H$2*(Filter_Test[[#This Row],[debug'[0']]]-H3058)</f>
        <v>-7.1103701253721563E-2</v>
      </c>
    </row>
    <row r="3060" spans="1:8" x14ac:dyDescent="0.25">
      <c r="A3060">
        <v>6108</v>
      </c>
      <c r="B3060">
        <v>-1</v>
      </c>
      <c r="C3060">
        <v>0</v>
      </c>
      <c r="D3060">
        <v>0</v>
      </c>
      <c r="E3060">
        <v>0</v>
      </c>
      <c r="F3060">
        <v>0</v>
      </c>
      <c r="G3060">
        <v>0</v>
      </c>
      <c r="H3060" s="2">
        <f>H3059+$H$2*(Filter_Test[[#This Row],[debug'[0']]]-H3059)</f>
        <v>-0.1586501148963633</v>
      </c>
    </row>
    <row r="3061" spans="1:8" x14ac:dyDescent="0.25">
      <c r="A3061">
        <v>6110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 s="2">
        <f>H3060+$H$2*(Filter_Test[[#This Row],[debug'[0']]]-H3060)</f>
        <v>-0.14369769383287556</v>
      </c>
    </row>
    <row r="3062" spans="1:8" x14ac:dyDescent="0.25">
      <c r="A3062">
        <v>6112</v>
      </c>
      <c r="B3062">
        <v>-1</v>
      </c>
      <c r="C3062">
        <v>0</v>
      </c>
      <c r="D3062">
        <v>0</v>
      </c>
      <c r="E3062">
        <v>0</v>
      </c>
      <c r="F3062">
        <v>0</v>
      </c>
      <c r="G3062">
        <v>0</v>
      </c>
      <c r="H3062" s="2">
        <f>H3061+$H$2*(Filter_Test[[#This Row],[debug'[0']]]-H3061)</f>
        <v>-0.22440228486207464</v>
      </c>
    </row>
    <row r="3063" spans="1:8" x14ac:dyDescent="0.25">
      <c r="A3063">
        <v>6114</v>
      </c>
      <c r="B3063">
        <v>0</v>
      </c>
      <c r="C3063">
        <v>1</v>
      </c>
      <c r="D3063">
        <v>0</v>
      </c>
      <c r="E3063">
        <v>0</v>
      </c>
      <c r="F3063">
        <v>0</v>
      </c>
      <c r="G3063">
        <v>0</v>
      </c>
      <c r="H3063" s="2">
        <f>H3062+$H$2*(Filter_Test[[#This Row],[debug'[0']]]-H3062)</f>
        <v>-0.2032528677749309</v>
      </c>
    </row>
    <row r="3064" spans="1:8" x14ac:dyDescent="0.25">
      <c r="A3064">
        <v>6116</v>
      </c>
      <c r="B3064">
        <v>0</v>
      </c>
      <c r="C3064">
        <v>1</v>
      </c>
      <c r="D3064">
        <v>0</v>
      </c>
      <c r="E3064">
        <v>0</v>
      </c>
      <c r="F3064">
        <v>0</v>
      </c>
      <c r="G3064">
        <v>0</v>
      </c>
      <c r="H3064" s="2">
        <f>H3063+$H$2*(Filter_Test[[#This Row],[debug'[0']]]-H3063)</f>
        <v>-0.18409673628824749</v>
      </c>
    </row>
    <row r="3065" spans="1:8" x14ac:dyDescent="0.25">
      <c r="A3065">
        <v>6118</v>
      </c>
      <c r="B3065">
        <v>0</v>
      </c>
      <c r="C3065">
        <v>1</v>
      </c>
      <c r="D3065">
        <v>0</v>
      </c>
      <c r="E3065">
        <v>0</v>
      </c>
      <c r="F3065">
        <v>0</v>
      </c>
      <c r="G3065">
        <v>0</v>
      </c>
      <c r="H3065" s="2">
        <f>H3064+$H$2*(Filter_Test[[#This Row],[debug'[0']]]-H3064)</f>
        <v>-0.16674602766005703</v>
      </c>
    </row>
    <row r="3066" spans="1:8" x14ac:dyDescent="0.25">
      <c r="A3066">
        <v>6120</v>
      </c>
      <c r="B3066">
        <v>1</v>
      </c>
      <c r="C3066">
        <v>1</v>
      </c>
      <c r="D3066">
        <v>0</v>
      </c>
      <c r="E3066">
        <v>0</v>
      </c>
      <c r="F3066">
        <v>0</v>
      </c>
      <c r="G3066">
        <v>0</v>
      </c>
      <c r="H3066" s="2">
        <f>H3065+$H$2*(Filter_Test[[#This Row],[debug'[0']]]-H3065)</f>
        <v>-5.6782805186999782E-2</v>
      </c>
    </row>
    <row r="3067" spans="1:8" x14ac:dyDescent="0.25">
      <c r="A3067">
        <v>6122</v>
      </c>
      <c r="B3067">
        <v>0</v>
      </c>
      <c r="C3067">
        <v>1</v>
      </c>
      <c r="D3067">
        <v>0</v>
      </c>
      <c r="E3067">
        <v>0</v>
      </c>
      <c r="F3067">
        <v>0</v>
      </c>
      <c r="G3067">
        <v>0</v>
      </c>
      <c r="H3067" s="2">
        <f>H3066+$H$2*(Filter_Test[[#This Row],[debug'[0']]]-H3066)</f>
        <v>-5.1431151878228817E-2</v>
      </c>
    </row>
    <row r="3068" spans="1:8" x14ac:dyDescent="0.25">
      <c r="A3068">
        <v>6124</v>
      </c>
      <c r="B3068">
        <v>0</v>
      </c>
      <c r="C3068">
        <v>1</v>
      </c>
      <c r="D3068">
        <v>0</v>
      </c>
      <c r="E3068">
        <v>0</v>
      </c>
      <c r="F3068">
        <v>0</v>
      </c>
      <c r="G3068">
        <v>0</v>
      </c>
      <c r="H3068" s="2">
        <f>H3067+$H$2*(Filter_Test[[#This Row],[debug'[0']]]-H3067)</f>
        <v>-4.6583880011039684E-2</v>
      </c>
    </row>
    <row r="3069" spans="1:8" x14ac:dyDescent="0.25">
      <c r="A3069">
        <v>6126</v>
      </c>
      <c r="B3069">
        <v>0</v>
      </c>
      <c r="C3069">
        <v>1</v>
      </c>
      <c r="D3069">
        <v>0</v>
      </c>
      <c r="E3069">
        <v>0</v>
      </c>
      <c r="F3069">
        <v>0</v>
      </c>
      <c r="G3069">
        <v>0</v>
      </c>
      <c r="H3069" s="2">
        <f>H3068+$H$2*(Filter_Test[[#This Row],[debug'[0']]]-H3068)</f>
        <v>-4.2193452754487965E-2</v>
      </c>
    </row>
    <row r="3070" spans="1:8" x14ac:dyDescent="0.25">
      <c r="A3070">
        <v>6128</v>
      </c>
      <c r="B3070">
        <v>1</v>
      </c>
      <c r="C3070">
        <v>1</v>
      </c>
      <c r="D3070">
        <v>0</v>
      </c>
      <c r="E3070">
        <v>0</v>
      </c>
      <c r="F3070">
        <v>0</v>
      </c>
      <c r="G3070">
        <v>0</v>
      </c>
      <c r="H3070" s="2">
        <f>H3069+$H$2*(Filter_Test[[#This Row],[debug'[0']]]-H3069)</f>
        <v>5.6030966089298459E-2</v>
      </c>
    </row>
    <row r="3071" spans="1:8" x14ac:dyDescent="0.25">
      <c r="A3071">
        <v>6130</v>
      </c>
      <c r="B3071">
        <v>0</v>
      </c>
      <c r="C3071">
        <v>0</v>
      </c>
      <c r="D3071">
        <v>1</v>
      </c>
      <c r="E3071">
        <v>0</v>
      </c>
      <c r="F3071">
        <v>0</v>
      </c>
      <c r="G3071">
        <v>0</v>
      </c>
      <c r="H3071" s="2">
        <f>H3070+$H$2*(Filter_Test[[#This Row],[debug'[0']]]-H3070)</f>
        <v>5.0750171946108091E-2</v>
      </c>
    </row>
    <row r="3072" spans="1:8" x14ac:dyDescent="0.25">
      <c r="A3072">
        <v>6132</v>
      </c>
      <c r="B3072">
        <v>1</v>
      </c>
      <c r="C3072">
        <v>0</v>
      </c>
      <c r="D3072">
        <v>1</v>
      </c>
      <c r="E3072">
        <v>0</v>
      </c>
      <c r="F3072">
        <v>0</v>
      </c>
      <c r="G3072">
        <v>0</v>
      </c>
      <c r="H3072" s="2">
        <f>H3071+$H$2*(Filter_Test[[#This Row],[debug'[0']]]-H3071)</f>
        <v>0.1402148605331725</v>
      </c>
    </row>
    <row r="3073" spans="1:8" x14ac:dyDescent="0.25">
      <c r="A3073">
        <v>6134</v>
      </c>
      <c r="B3073">
        <v>0</v>
      </c>
      <c r="C3073">
        <v>0</v>
      </c>
      <c r="D3073">
        <v>1</v>
      </c>
      <c r="E3073">
        <v>0</v>
      </c>
      <c r="F3073">
        <v>0</v>
      </c>
      <c r="G3073">
        <v>0</v>
      </c>
      <c r="H3073" s="2">
        <f>H3072+$H$2*(Filter_Test[[#This Row],[debug'[0']]]-H3072)</f>
        <v>0.12699992125991855</v>
      </c>
    </row>
    <row r="3074" spans="1:8" x14ac:dyDescent="0.25">
      <c r="A3074">
        <v>6136</v>
      </c>
      <c r="B3074">
        <v>1</v>
      </c>
      <c r="C3074">
        <v>0</v>
      </c>
      <c r="D3074">
        <v>0</v>
      </c>
      <c r="E3074">
        <v>0</v>
      </c>
      <c r="F3074">
        <v>0</v>
      </c>
      <c r="G3074">
        <v>0</v>
      </c>
      <c r="H3074" s="2">
        <f>H3073+$H$2*(Filter_Test[[#This Row],[debug'[0']]]-H3073)</f>
        <v>0.20927824027851305</v>
      </c>
    </row>
    <row r="3075" spans="1:8" x14ac:dyDescent="0.25">
      <c r="A3075">
        <v>6138</v>
      </c>
      <c r="B3075">
        <v>0</v>
      </c>
      <c r="C3075">
        <v>-1</v>
      </c>
      <c r="D3075">
        <v>0</v>
      </c>
      <c r="E3075">
        <v>0</v>
      </c>
      <c r="F3075">
        <v>0</v>
      </c>
      <c r="G3075">
        <v>0</v>
      </c>
      <c r="H3075" s="2">
        <f>H3074+$H$2*(Filter_Test[[#This Row],[debug'[0']]]-H3074)</f>
        <v>0.18955423081205777</v>
      </c>
    </row>
    <row r="3076" spans="1:8" x14ac:dyDescent="0.25">
      <c r="A3076">
        <v>6140</v>
      </c>
      <c r="B3076">
        <v>1</v>
      </c>
      <c r="C3076">
        <v>0</v>
      </c>
      <c r="D3076">
        <v>0</v>
      </c>
      <c r="E3076">
        <v>0</v>
      </c>
      <c r="F3076">
        <v>0</v>
      </c>
      <c r="G3076">
        <v>0</v>
      </c>
      <c r="H3076" s="2">
        <f>H3075+$H$2*(Filter_Test[[#This Row],[debug'[0']]]-H3075)</f>
        <v>0.26593694505047083</v>
      </c>
    </row>
    <row r="3077" spans="1:8" x14ac:dyDescent="0.25">
      <c r="A3077">
        <v>6142</v>
      </c>
      <c r="B3077">
        <v>0</v>
      </c>
      <c r="C3077">
        <v>-1</v>
      </c>
      <c r="D3077">
        <v>0</v>
      </c>
      <c r="E3077">
        <v>0</v>
      </c>
      <c r="F3077">
        <v>0</v>
      </c>
      <c r="G3077">
        <v>0</v>
      </c>
      <c r="H3077" s="2">
        <f>H3076+$H$2*(Filter_Test[[#This Row],[debug'[0']]]-H3076)</f>
        <v>0.24087297846381067</v>
      </c>
    </row>
    <row r="3078" spans="1:8" x14ac:dyDescent="0.25">
      <c r="A3078">
        <v>6144</v>
      </c>
      <c r="B3078">
        <v>0</v>
      </c>
      <c r="C3078">
        <v>-1</v>
      </c>
      <c r="D3078">
        <v>0</v>
      </c>
      <c r="E3078">
        <v>0</v>
      </c>
      <c r="F3078">
        <v>0</v>
      </c>
      <c r="G3078">
        <v>0</v>
      </c>
      <c r="H3078" s="2">
        <f>H3077+$H$2*(Filter_Test[[#This Row],[debug'[0']]]-H3077)</f>
        <v>0.21817123507610467</v>
      </c>
    </row>
    <row r="3079" spans="1:8" x14ac:dyDescent="0.25">
      <c r="A3079">
        <v>6146</v>
      </c>
      <c r="B3079">
        <v>0</v>
      </c>
      <c r="C3079">
        <v>0</v>
      </c>
      <c r="D3079">
        <v>0</v>
      </c>
      <c r="E3079">
        <v>0</v>
      </c>
      <c r="F3079">
        <v>0</v>
      </c>
      <c r="G3079">
        <v>0</v>
      </c>
      <c r="H3079" s="2">
        <f>H3078+$H$2*(Filter_Test[[#This Row],[debug'[0']]]-H3078)</f>
        <v>0.19760908059591359</v>
      </c>
    </row>
    <row r="3080" spans="1:8" x14ac:dyDescent="0.25">
      <c r="A3080">
        <v>6148</v>
      </c>
      <c r="B3080">
        <v>0</v>
      </c>
      <c r="C3080">
        <v>0</v>
      </c>
      <c r="D3080">
        <v>0</v>
      </c>
      <c r="E3080">
        <v>0</v>
      </c>
      <c r="F3080">
        <v>0</v>
      </c>
      <c r="G3080">
        <v>0</v>
      </c>
      <c r="H3080" s="2">
        <f>H3079+$H$2*(Filter_Test[[#This Row],[debug'[0']]]-H3079)</f>
        <v>0.17898486351943094</v>
      </c>
    </row>
    <row r="3081" spans="1:8" x14ac:dyDescent="0.25">
      <c r="A3081">
        <v>6150</v>
      </c>
      <c r="B3081">
        <v>0</v>
      </c>
      <c r="C3081">
        <v>0</v>
      </c>
      <c r="D3081">
        <v>0</v>
      </c>
      <c r="E3081">
        <v>0</v>
      </c>
      <c r="F3081">
        <v>0</v>
      </c>
      <c r="G3081">
        <v>0</v>
      </c>
      <c r="H3081" s="2">
        <f>H3080+$H$2*(Filter_Test[[#This Row],[debug'[0']]]-H3080)</f>
        <v>0.16211593754933845</v>
      </c>
    </row>
    <row r="3082" spans="1:8" x14ac:dyDescent="0.25">
      <c r="A3082">
        <v>6152</v>
      </c>
      <c r="B3082">
        <v>0</v>
      </c>
      <c r="C3082">
        <v>-1</v>
      </c>
      <c r="D3082">
        <v>0</v>
      </c>
      <c r="E3082">
        <v>0</v>
      </c>
      <c r="F3082">
        <v>0</v>
      </c>
      <c r="G3082">
        <v>0</v>
      </c>
      <c r="H3082" s="2">
        <f>H3081+$H$2*(Filter_Test[[#This Row],[debug'[0']]]-H3081)</f>
        <v>0.14683687039629376</v>
      </c>
    </row>
    <row r="3083" spans="1:8" x14ac:dyDescent="0.25">
      <c r="A3083">
        <v>6154</v>
      </c>
      <c r="B3083">
        <v>1</v>
      </c>
      <c r="C3083">
        <v>0</v>
      </c>
      <c r="D3083">
        <v>0</v>
      </c>
      <c r="E3083">
        <v>0</v>
      </c>
      <c r="F3083">
        <v>0</v>
      </c>
      <c r="G3083">
        <v>0</v>
      </c>
      <c r="H3083" s="2">
        <f>H3082+$H$2*(Filter_Test[[#This Row],[debug'[0']]]-H3082)</f>
        <v>0.22724560100459415</v>
      </c>
    </row>
    <row r="3084" spans="1:8" x14ac:dyDescent="0.25">
      <c r="A3084">
        <v>6156</v>
      </c>
      <c r="B3084">
        <v>0</v>
      </c>
      <c r="C3084">
        <v>-1</v>
      </c>
      <c r="D3084">
        <v>0</v>
      </c>
      <c r="E3084">
        <v>0</v>
      </c>
      <c r="F3084">
        <v>0</v>
      </c>
      <c r="G3084">
        <v>0</v>
      </c>
      <c r="H3084" s="2">
        <f>H3083+$H$2*(Filter_Test[[#This Row],[debug'[0']]]-H3083)</f>
        <v>0.20582820768429524</v>
      </c>
    </row>
    <row r="3085" spans="1:8" x14ac:dyDescent="0.25">
      <c r="A3085">
        <v>6158</v>
      </c>
      <c r="B3085">
        <v>0</v>
      </c>
      <c r="C3085">
        <v>-1</v>
      </c>
      <c r="D3085">
        <v>0</v>
      </c>
      <c r="E3085">
        <v>0</v>
      </c>
      <c r="F3085">
        <v>0</v>
      </c>
      <c r="G3085">
        <v>0</v>
      </c>
      <c r="H3085" s="2">
        <f>H3084+$H$2*(Filter_Test[[#This Row],[debug'[0']]]-H3084)</f>
        <v>0.18642935612941916</v>
      </c>
    </row>
    <row r="3086" spans="1:8" x14ac:dyDescent="0.25">
      <c r="A3086">
        <v>6160</v>
      </c>
      <c r="B3086">
        <v>0</v>
      </c>
      <c r="C3086">
        <v>-1</v>
      </c>
      <c r="D3086">
        <v>0</v>
      </c>
      <c r="E3086">
        <v>0</v>
      </c>
      <c r="F3086">
        <v>0</v>
      </c>
      <c r="G3086">
        <v>0</v>
      </c>
      <c r="H3086" s="2">
        <f>H3085+$H$2*(Filter_Test[[#This Row],[debug'[0']]]-H3085)</f>
        <v>0.16885880326052941</v>
      </c>
    </row>
    <row r="3087" spans="1:8" x14ac:dyDescent="0.25">
      <c r="A3087">
        <v>6162</v>
      </c>
      <c r="B3087">
        <v>-1</v>
      </c>
      <c r="C3087">
        <v>-1</v>
      </c>
      <c r="D3087">
        <v>0</v>
      </c>
      <c r="E3087">
        <v>0</v>
      </c>
      <c r="F3087">
        <v>0</v>
      </c>
      <c r="G3087">
        <v>0</v>
      </c>
      <c r="H3087" s="2">
        <f>H3086+$H$2*(Filter_Test[[#This Row],[debug'[0']]]-H3086)</f>
        <v>5.8696456378318315E-2</v>
      </c>
    </row>
    <row r="3088" spans="1:8" x14ac:dyDescent="0.25">
      <c r="A3088">
        <v>6164</v>
      </c>
      <c r="B3088">
        <v>0</v>
      </c>
      <c r="C3088">
        <v>-1</v>
      </c>
      <c r="D3088">
        <v>0</v>
      </c>
      <c r="E3088">
        <v>0</v>
      </c>
      <c r="F3088">
        <v>0</v>
      </c>
      <c r="G3088">
        <v>0</v>
      </c>
      <c r="H3088" s="2">
        <f>H3087+$H$2*(Filter_Test[[#This Row],[debug'[0']]]-H3087)</f>
        <v>5.3164445693821956E-2</v>
      </c>
    </row>
    <row r="3089" spans="1:8" x14ac:dyDescent="0.25">
      <c r="A3089">
        <v>6166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0</v>
      </c>
      <c r="H3089" s="2">
        <f>H3088+$H$2*(Filter_Test[[#This Row],[debug'[0']]]-H3088)</f>
        <v>4.815381473310542E-2</v>
      </c>
    </row>
    <row r="3090" spans="1:8" x14ac:dyDescent="0.25">
      <c r="A3090">
        <v>6168</v>
      </c>
      <c r="B3090">
        <v>0</v>
      </c>
      <c r="C3090">
        <v>-1</v>
      </c>
      <c r="D3090">
        <v>0</v>
      </c>
      <c r="E3090">
        <v>0</v>
      </c>
      <c r="F3090">
        <v>0</v>
      </c>
      <c r="G3090">
        <v>0</v>
      </c>
      <c r="H3090" s="2">
        <f>H3089+$H$2*(Filter_Test[[#This Row],[debug'[0']]]-H3089)</f>
        <v>4.3615424614869981E-2</v>
      </c>
    </row>
    <row r="3091" spans="1:8" x14ac:dyDescent="0.25">
      <c r="A3091">
        <v>6170</v>
      </c>
      <c r="B3091">
        <v>0</v>
      </c>
      <c r="C3091">
        <v>0</v>
      </c>
      <c r="D3091">
        <v>0</v>
      </c>
      <c r="E3091">
        <v>0</v>
      </c>
      <c r="F3091">
        <v>0</v>
      </c>
      <c r="G3091">
        <v>0</v>
      </c>
      <c r="H3091" s="2">
        <f>H3090+$H$2*(Filter_Test[[#This Row],[debug'[0']]]-H3090)</f>
        <v>3.9504767688271734E-2</v>
      </c>
    </row>
    <row r="3092" spans="1:8" x14ac:dyDescent="0.25">
      <c r="A3092">
        <v>6172</v>
      </c>
      <c r="B3092">
        <v>0</v>
      </c>
      <c r="C3092">
        <v>0</v>
      </c>
      <c r="D3092">
        <v>0</v>
      </c>
      <c r="E3092">
        <v>0</v>
      </c>
      <c r="F3092">
        <v>0</v>
      </c>
      <c r="G3092">
        <v>0</v>
      </c>
      <c r="H3092" s="2">
        <f>H3091+$H$2*(Filter_Test[[#This Row],[debug'[0']]]-H3091)</f>
        <v>3.5781531049734361E-2</v>
      </c>
    </row>
    <row r="3093" spans="1:8" x14ac:dyDescent="0.25">
      <c r="A3093">
        <v>6174</v>
      </c>
      <c r="B3093">
        <v>1</v>
      </c>
      <c r="C3093">
        <v>1</v>
      </c>
      <c r="D3093">
        <v>0</v>
      </c>
      <c r="E3093">
        <v>0</v>
      </c>
      <c r="F3093">
        <v>0</v>
      </c>
      <c r="G3093">
        <v>0</v>
      </c>
      <c r="H3093" s="2">
        <f>H3092+$H$2*(Filter_Test[[#This Row],[debug'[0']]]-H3092)</f>
        <v>0.12665698080502694</v>
      </c>
    </row>
    <row r="3094" spans="1:8" x14ac:dyDescent="0.25">
      <c r="A3094">
        <v>6176</v>
      </c>
      <c r="B3094">
        <v>0</v>
      </c>
      <c r="C3094">
        <v>1</v>
      </c>
      <c r="D3094">
        <v>0</v>
      </c>
      <c r="E3094">
        <v>0</v>
      </c>
      <c r="F3094">
        <v>0</v>
      </c>
      <c r="G3094">
        <v>0</v>
      </c>
      <c r="H3094" s="2">
        <f>H3093+$H$2*(Filter_Test[[#This Row],[debug'[0']]]-H3093)</f>
        <v>0.11471984159233886</v>
      </c>
    </row>
    <row r="3095" spans="1:8" x14ac:dyDescent="0.25">
      <c r="A3095">
        <v>6178</v>
      </c>
      <c r="B3095">
        <v>0</v>
      </c>
      <c r="C3095">
        <v>1</v>
      </c>
      <c r="D3095">
        <v>0</v>
      </c>
      <c r="E3095">
        <v>0</v>
      </c>
      <c r="F3095">
        <v>0</v>
      </c>
      <c r="G3095">
        <v>0</v>
      </c>
      <c r="H3095" s="2">
        <f>H3094+$H$2*(Filter_Test[[#This Row],[debug'[0']]]-H3094)</f>
        <v>0.10390775124531457</v>
      </c>
    </row>
    <row r="3096" spans="1:8" x14ac:dyDescent="0.25">
      <c r="A3096">
        <v>6180</v>
      </c>
      <c r="B3096">
        <v>0</v>
      </c>
      <c r="C3096">
        <v>1</v>
      </c>
      <c r="D3096">
        <v>0</v>
      </c>
      <c r="E3096">
        <v>0</v>
      </c>
      <c r="F3096">
        <v>0</v>
      </c>
      <c r="G3096">
        <v>0</v>
      </c>
      <c r="H3096" s="2">
        <f>H3095+$H$2*(Filter_Test[[#This Row],[debug'[0']]]-H3095)</f>
        <v>9.411467640641509E-2</v>
      </c>
    </row>
    <row r="3097" spans="1:8" x14ac:dyDescent="0.25">
      <c r="A3097">
        <v>6182</v>
      </c>
      <c r="B3097">
        <v>0</v>
      </c>
      <c r="C3097">
        <v>1</v>
      </c>
      <c r="D3097">
        <v>0</v>
      </c>
      <c r="E3097">
        <v>0</v>
      </c>
      <c r="F3097">
        <v>0</v>
      </c>
      <c r="G3097">
        <v>0</v>
      </c>
      <c r="H3097" s="2">
        <f>H3096+$H$2*(Filter_Test[[#This Row],[debug'[0']]]-H3096)</f>
        <v>8.524457712661386E-2</v>
      </c>
    </row>
    <row r="3098" spans="1:8" x14ac:dyDescent="0.25">
      <c r="A3098">
        <v>6184</v>
      </c>
      <c r="B3098">
        <v>1</v>
      </c>
      <c r="C3098">
        <v>1</v>
      </c>
      <c r="D3098">
        <v>0</v>
      </c>
      <c r="E3098">
        <v>0</v>
      </c>
      <c r="F3098">
        <v>0</v>
      </c>
      <c r="G3098">
        <v>0</v>
      </c>
      <c r="H3098" s="2">
        <f>H3097+$H$2*(Filter_Test[[#This Row],[debug'[0']]]-H3097)</f>
        <v>0.17145824461652748</v>
      </c>
    </row>
    <row r="3099" spans="1:8" x14ac:dyDescent="0.25">
      <c r="A3099">
        <v>6186</v>
      </c>
      <c r="B3099">
        <v>1</v>
      </c>
      <c r="C3099">
        <v>1</v>
      </c>
      <c r="D3099">
        <v>0</v>
      </c>
      <c r="E3099">
        <v>0</v>
      </c>
      <c r="F3099">
        <v>0</v>
      </c>
      <c r="G3099">
        <v>0</v>
      </c>
      <c r="H3099" s="2">
        <f>H3098+$H$2*(Filter_Test[[#This Row],[debug'[0']]]-H3098)</f>
        <v>0.24954646537368075</v>
      </c>
    </row>
    <row r="3100" spans="1:8" x14ac:dyDescent="0.25">
      <c r="A3100">
        <v>6188</v>
      </c>
      <c r="B3100">
        <v>1</v>
      </c>
      <c r="C3100">
        <v>0</v>
      </c>
      <c r="D3100">
        <v>0</v>
      </c>
      <c r="E3100">
        <v>0</v>
      </c>
      <c r="F3100">
        <v>0</v>
      </c>
      <c r="G3100">
        <v>0</v>
      </c>
      <c r="H3100" s="2">
        <f>H3099+$H$2*(Filter_Test[[#This Row],[debug'[0']]]-H3099)</f>
        <v>0.32027504471095691</v>
      </c>
    </row>
    <row r="3101" spans="1:8" x14ac:dyDescent="0.25">
      <c r="A3101">
        <v>6190</v>
      </c>
      <c r="B3101">
        <v>1</v>
      </c>
      <c r="C3101">
        <v>0</v>
      </c>
      <c r="D3101">
        <v>0</v>
      </c>
      <c r="E3101">
        <v>0</v>
      </c>
      <c r="F3101">
        <v>0</v>
      </c>
      <c r="G3101">
        <v>0</v>
      </c>
      <c r="H3101" s="2">
        <f>H3100+$H$2*(Filter_Test[[#This Row],[debug'[0']]]-H3100)</f>
        <v>0.38433761249088816</v>
      </c>
    </row>
    <row r="3102" spans="1:8" x14ac:dyDescent="0.25">
      <c r="A3102">
        <v>6192</v>
      </c>
      <c r="B3102">
        <v>1</v>
      </c>
      <c r="C3102">
        <v>0</v>
      </c>
      <c r="D3102">
        <v>0</v>
      </c>
      <c r="E3102">
        <v>0</v>
      </c>
      <c r="F3102">
        <v>0</v>
      </c>
      <c r="G3102">
        <v>0</v>
      </c>
      <c r="H3102" s="2">
        <f>H3101+$H$2*(Filter_Test[[#This Row],[debug'[0']]]-H3101)</f>
        <v>0.44236242550159349</v>
      </c>
    </row>
    <row r="3103" spans="1:8" x14ac:dyDescent="0.25">
      <c r="A3103">
        <v>6194</v>
      </c>
      <c r="B3103">
        <v>1</v>
      </c>
      <c r="C3103">
        <v>0</v>
      </c>
      <c r="D3103">
        <v>0</v>
      </c>
      <c r="E3103">
        <v>0</v>
      </c>
      <c r="F3103">
        <v>0</v>
      </c>
      <c r="G3103">
        <v>0</v>
      </c>
      <c r="H3103" s="2">
        <f>H3102+$H$2*(Filter_Test[[#This Row],[debug'[0']]]-H3102)</f>
        <v>0.49491852872388825</v>
      </c>
    </row>
    <row r="3104" spans="1:8" x14ac:dyDescent="0.25">
      <c r="A3104">
        <v>6196</v>
      </c>
      <c r="B3104">
        <v>0</v>
      </c>
      <c r="C3104">
        <v>0</v>
      </c>
      <c r="D3104">
        <v>0</v>
      </c>
      <c r="E3104">
        <v>0</v>
      </c>
      <c r="F3104">
        <v>0</v>
      </c>
      <c r="G3104">
        <v>0</v>
      </c>
      <c r="H3104" s="2">
        <f>H3103+$H$2*(Filter_Test[[#This Row],[debug'[0']]]-H3103)</f>
        <v>0.44827355630495513</v>
      </c>
    </row>
    <row r="3105" spans="1:8" x14ac:dyDescent="0.25">
      <c r="A3105">
        <v>6198</v>
      </c>
      <c r="B3105">
        <v>0</v>
      </c>
      <c r="C3105">
        <v>0</v>
      </c>
      <c r="D3105">
        <v>0</v>
      </c>
      <c r="E3105">
        <v>0</v>
      </c>
      <c r="F3105">
        <v>0</v>
      </c>
      <c r="G3105">
        <v>0</v>
      </c>
      <c r="H3105" s="2">
        <f>H3104+$H$2*(Filter_Test[[#This Row],[debug'[0']]]-H3104)</f>
        <v>0.40602476896636863</v>
      </c>
    </row>
    <row r="3106" spans="1:8" x14ac:dyDescent="0.25">
      <c r="A3106">
        <v>6200</v>
      </c>
      <c r="B3106">
        <v>1</v>
      </c>
      <c r="C3106">
        <v>0</v>
      </c>
      <c r="D3106">
        <v>0</v>
      </c>
      <c r="E3106">
        <v>0</v>
      </c>
      <c r="F3106">
        <v>0</v>
      </c>
      <c r="G3106">
        <v>0</v>
      </c>
      <c r="H3106" s="2">
        <f>H3105+$H$2*(Filter_Test[[#This Row],[debug'[0']]]-H3105)</f>
        <v>0.46200561563325532</v>
      </c>
    </row>
    <row r="3107" spans="1:8" x14ac:dyDescent="0.25">
      <c r="A3107">
        <v>6202</v>
      </c>
      <c r="B3107">
        <v>1</v>
      </c>
      <c r="C3107">
        <v>-1</v>
      </c>
      <c r="D3107">
        <v>0</v>
      </c>
      <c r="E3107">
        <v>0</v>
      </c>
      <c r="F3107">
        <v>0</v>
      </c>
      <c r="G3107">
        <v>0</v>
      </c>
      <c r="H3107" s="2">
        <f>H3106+$H$2*(Filter_Test[[#This Row],[debug'[0']]]-H3106)</f>
        <v>0.51271039180122913</v>
      </c>
    </row>
    <row r="3108" spans="1:8" x14ac:dyDescent="0.25">
      <c r="A3108">
        <v>6204</v>
      </c>
      <c r="B3108">
        <v>0</v>
      </c>
      <c r="C3108">
        <v>-1</v>
      </c>
      <c r="D3108">
        <v>0</v>
      </c>
      <c r="E3108">
        <v>0</v>
      </c>
      <c r="F3108">
        <v>0</v>
      </c>
      <c r="G3108">
        <v>0</v>
      </c>
      <c r="H3108" s="2">
        <f>H3107+$H$2*(Filter_Test[[#This Row],[debug'[0']]]-H3107)</f>
        <v>0.46438857579217258</v>
      </c>
    </row>
    <row r="3109" spans="1:8" x14ac:dyDescent="0.25">
      <c r="A3109">
        <v>6206</v>
      </c>
      <c r="B3109">
        <v>1</v>
      </c>
      <c r="C3109">
        <v>-1</v>
      </c>
      <c r="D3109">
        <v>0</v>
      </c>
      <c r="E3109">
        <v>0</v>
      </c>
      <c r="F3109">
        <v>0</v>
      </c>
      <c r="G3109">
        <v>0</v>
      </c>
      <c r="H3109" s="2">
        <f>H3108+$H$2*(Filter_Test[[#This Row],[debug'[0']]]-H3108)</f>
        <v>0.51486876325627484</v>
      </c>
    </row>
    <row r="3110" spans="1:8" x14ac:dyDescent="0.25">
      <c r="A3110">
        <v>6208</v>
      </c>
      <c r="B3110">
        <v>0</v>
      </c>
      <c r="C3110">
        <v>0</v>
      </c>
      <c r="D3110">
        <v>0</v>
      </c>
      <c r="E3110">
        <v>0</v>
      </c>
      <c r="F3110">
        <v>0</v>
      </c>
      <c r="G3110">
        <v>0</v>
      </c>
      <c r="H3110" s="2">
        <f>H3109+$H$2*(Filter_Test[[#This Row],[debug'[0']]]-H3109)</f>
        <v>0.46634352553001157</v>
      </c>
    </row>
    <row r="3111" spans="1:8" x14ac:dyDescent="0.25">
      <c r="A3111">
        <v>6210</v>
      </c>
      <c r="B3111">
        <v>0</v>
      </c>
      <c r="C3111">
        <v>0</v>
      </c>
      <c r="D3111">
        <v>0</v>
      </c>
      <c r="E3111">
        <v>0</v>
      </c>
      <c r="F3111">
        <v>0</v>
      </c>
      <c r="G3111">
        <v>0</v>
      </c>
      <c r="H3111" s="2">
        <f>H3110+$H$2*(Filter_Test[[#This Row],[debug'[0']]]-H3110)</f>
        <v>0.42239168371438413</v>
      </c>
    </row>
    <row r="3112" spans="1:8" x14ac:dyDescent="0.25">
      <c r="A3112">
        <v>6212</v>
      </c>
      <c r="B3112">
        <v>0</v>
      </c>
      <c r="C3112">
        <v>0</v>
      </c>
      <c r="D3112">
        <v>0</v>
      </c>
      <c r="E3112">
        <v>0</v>
      </c>
      <c r="F3112">
        <v>0</v>
      </c>
      <c r="G3112">
        <v>0</v>
      </c>
      <c r="H3112" s="2">
        <f>H3111+$H$2*(Filter_Test[[#This Row],[debug'[0']]]-H3111)</f>
        <v>0.38258220539954813</v>
      </c>
    </row>
    <row r="3113" spans="1:8" x14ac:dyDescent="0.25">
      <c r="A3113">
        <v>6214</v>
      </c>
      <c r="B3113">
        <v>0</v>
      </c>
      <c r="C3113">
        <v>0</v>
      </c>
      <c r="D3113">
        <v>0</v>
      </c>
      <c r="E3113">
        <v>0</v>
      </c>
      <c r="F3113">
        <v>0</v>
      </c>
      <c r="G3113">
        <v>0</v>
      </c>
      <c r="H3113" s="2">
        <f>H3112+$H$2*(Filter_Test[[#This Row],[debug'[0']]]-H3112)</f>
        <v>0.34652468202322606</v>
      </c>
    </row>
    <row r="3114" spans="1:8" x14ac:dyDescent="0.25">
      <c r="A3114">
        <v>6216</v>
      </c>
      <c r="B3114">
        <v>0</v>
      </c>
      <c r="C3114">
        <v>0</v>
      </c>
      <c r="D3114">
        <v>0</v>
      </c>
      <c r="E3114">
        <v>0</v>
      </c>
      <c r="F3114">
        <v>0</v>
      </c>
      <c r="G3114">
        <v>0</v>
      </c>
      <c r="H3114" s="2">
        <f>H3113+$H$2*(Filter_Test[[#This Row],[debug'[0']]]-H3113)</f>
        <v>0.31386550016327486</v>
      </c>
    </row>
    <row r="3115" spans="1:8" x14ac:dyDescent="0.25">
      <c r="A3115">
        <v>6218</v>
      </c>
      <c r="B3115">
        <v>0</v>
      </c>
      <c r="C3115">
        <v>-1</v>
      </c>
      <c r="D3115">
        <v>0</v>
      </c>
      <c r="E3115">
        <v>0</v>
      </c>
      <c r="F3115">
        <v>0</v>
      </c>
      <c r="G3115">
        <v>0</v>
      </c>
      <c r="H3115" s="2">
        <f>H3114+$H$2*(Filter_Test[[#This Row],[debug'[0']]]-H3114)</f>
        <v>0.28428437367742793</v>
      </c>
    </row>
    <row r="3116" spans="1:8" x14ac:dyDescent="0.25">
      <c r="A3116">
        <v>6220</v>
      </c>
      <c r="B3116">
        <v>0</v>
      </c>
      <c r="C3116">
        <v>0</v>
      </c>
      <c r="D3116">
        <v>0</v>
      </c>
      <c r="E3116">
        <v>0</v>
      </c>
      <c r="F3116">
        <v>0</v>
      </c>
      <c r="G3116">
        <v>0</v>
      </c>
      <c r="H3116" s="2">
        <f>H3115+$H$2*(Filter_Test[[#This Row],[debug'[0']]]-H3115)</f>
        <v>0.25749120268116643</v>
      </c>
    </row>
    <row r="3117" spans="1:8" x14ac:dyDescent="0.25">
      <c r="A3117">
        <v>6222</v>
      </c>
      <c r="B3117">
        <v>0</v>
      </c>
      <c r="C3117">
        <v>-1</v>
      </c>
      <c r="D3117">
        <v>0</v>
      </c>
      <c r="E3117">
        <v>0</v>
      </c>
      <c r="F3117">
        <v>0</v>
      </c>
      <c r="G3117">
        <v>0</v>
      </c>
      <c r="H3117" s="2">
        <f>H3116+$H$2*(Filter_Test[[#This Row],[debug'[0']]]-H3116)</f>
        <v>0.23322322855995184</v>
      </c>
    </row>
    <row r="3118" spans="1:8" x14ac:dyDescent="0.25">
      <c r="A3118">
        <v>6224</v>
      </c>
      <c r="B3118">
        <v>-1</v>
      </c>
      <c r="C3118">
        <v>0</v>
      </c>
      <c r="D3118">
        <v>0</v>
      </c>
      <c r="E3118">
        <v>0</v>
      </c>
      <c r="F3118">
        <v>0</v>
      </c>
      <c r="G3118">
        <v>0</v>
      </c>
      <c r="H3118" s="2">
        <f>H3117+$H$2*(Filter_Test[[#This Row],[debug'[0']]]-H3117)</f>
        <v>0.11699467750754491</v>
      </c>
    </row>
    <row r="3119" spans="1:8" x14ac:dyDescent="0.25">
      <c r="A3119">
        <v>6226</v>
      </c>
      <c r="B3119">
        <v>0</v>
      </c>
      <c r="C3119">
        <v>0</v>
      </c>
      <c r="D3119">
        <v>0</v>
      </c>
      <c r="E3119">
        <v>0</v>
      </c>
      <c r="F3119">
        <v>0</v>
      </c>
      <c r="G3119">
        <v>0</v>
      </c>
      <c r="H3119" s="2">
        <f>H3118+$H$2*(Filter_Test[[#This Row],[debug'[0']]]-H3118)</f>
        <v>0.10596818892654061</v>
      </c>
    </row>
    <row r="3120" spans="1:8" x14ac:dyDescent="0.25">
      <c r="A3120">
        <v>6228</v>
      </c>
      <c r="B3120">
        <v>0</v>
      </c>
      <c r="C3120">
        <v>0</v>
      </c>
      <c r="D3120">
        <v>0</v>
      </c>
      <c r="E3120">
        <v>0</v>
      </c>
      <c r="F3120">
        <v>0</v>
      </c>
      <c r="G3120">
        <v>0</v>
      </c>
      <c r="H3120" s="2">
        <f>H3119+$H$2*(Filter_Test[[#This Row],[debug'[0']]]-H3119)</f>
        <v>9.5980922411165556E-2</v>
      </c>
    </row>
    <row r="3121" spans="1:8" x14ac:dyDescent="0.25">
      <c r="A3121">
        <v>6230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 s="2">
        <f>H3120+$H$2*(Filter_Test[[#This Row],[debug'[0']]]-H3120)</f>
        <v>8.6934933589214863E-2</v>
      </c>
    </row>
    <row r="3122" spans="1:8" x14ac:dyDescent="0.25">
      <c r="A3122">
        <v>6232</v>
      </c>
      <c r="B3122">
        <v>0</v>
      </c>
      <c r="C3122">
        <v>0</v>
      </c>
      <c r="D3122">
        <v>0</v>
      </c>
      <c r="E3122">
        <v>0</v>
      </c>
      <c r="F3122">
        <v>0</v>
      </c>
      <c r="G3122">
        <v>0</v>
      </c>
      <c r="H3122" s="2">
        <f>H3121+$H$2*(Filter_Test[[#This Row],[debug'[0']]]-H3121)</f>
        <v>7.8741509128089041E-2</v>
      </c>
    </row>
    <row r="3123" spans="1:8" x14ac:dyDescent="0.25">
      <c r="A3123">
        <v>6234</v>
      </c>
      <c r="B3123">
        <v>0</v>
      </c>
      <c r="C3123">
        <v>0</v>
      </c>
      <c r="D3123">
        <v>0</v>
      </c>
      <c r="E3123">
        <v>0</v>
      </c>
      <c r="F3123">
        <v>0</v>
      </c>
      <c r="G3123">
        <v>0</v>
      </c>
      <c r="H3123" s="2">
        <f>H3122+$H$2*(Filter_Test[[#This Row],[debug'[0']]]-H3122)</f>
        <v>7.1320296729807692E-2</v>
      </c>
    </row>
    <row r="3124" spans="1:8" x14ac:dyDescent="0.25">
      <c r="A3124">
        <v>6236</v>
      </c>
      <c r="B3124">
        <v>0</v>
      </c>
      <c r="C3124">
        <v>-1</v>
      </c>
      <c r="D3124">
        <v>0</v>
      </c>
      <c r="E3124">
        <v>0</v>
      </c>
      <c r="F3124">
        <v>0</v>
      </c>
      <c r="G3124">
        <v>0</v>
      </c>
      <c r="H3124" s="2">
        <f>H3123+$H$2*(Filter_Test[[#This Row],[debug'[0']]]-H3123)</f>
        <v>6.4598517122061452E-2</v>
      </c>
    </row>
    <row r="3125" spans="1:8" x14ac:dyDescent="0.25">
      <c r="A3125">
        <v>6238</v>
      </c>
      <c r="B3125">
        <v>0</v>
      </c>
      <c r="C3125">
        <v>0</v>
      </c>
      <c r="D3125">
        <v>0</v>
      </c>
      <c r="E3125">
        <v>0</v>
      </c>
      <c r="F3125">
        <v>0</v>
      </c>
      <c r="G3125">
        <v>0</v>
      </c>
      <c r="H3125" s="2">
        <f>H3124+$H$2*(Filter_Test[[#This Row],[debug'[0']]]-H3124)</f>
        <v>5.8510250317357571E-2</v>
      </c>
    </row>
    <row r="3126" spans="1:8" x14ac:dyDescent="0.25">
      <c r="A3126">
        <v>6240</v>
      </c>
      <c r="B3126">
        <v>1</v>
      </c>
      <c r="C3126">
        <v>-1</v>
      </c>
      <c r="D3126">
        <v>0</v>
      </c>
      <c r="E3126">
        <v>0</v>
      </c>
      <c r="F3126">
        <v>0</v>
      </c>
      <c r="G3126">
        <v>0</v>
      </c>
      <c r="H3126" s="2">
        <f>H3125+$H$2*(Filter_Test[[#This Row],[debug'[0']]]-H3125)</f>
        <v>0.14724356874835004</v>
      </c>
    </row>
    <row r="3127" spans="1:8" x14ac:dyDescent="0.25">
      <c r="A3127">
        <v>6242</v>
      </c>
      <c r="B3127">
        <v>0</v>
      </c>
      <c r="C3127">
        <v>0</v>
      </c>
      <c r="D3127">
        <v>0</v>
      </c>
      <c r="E3127">
        <v>0</v>
      </c>
      <c r="F3127">
        <v>0</v>
      </c>
      <c r="G3127">
        <v>0</v>
      </c>
      <c r="H3127" s="2">
        <f>H3126+$H$2*(Filter_Test[[#This Row],[debug'[0']]]-H3126)</f>
        <v>0.13336618933230523</v>
      </c>
    </row>
    <row r="3128" spans="1:8" x14ac:dyDescent="0.25">
      <c r="A3128">
        <v>6244</v>
      </c>
      <c r="B3128">
        <v>0</v>
      </c>
      <c r="C3128">
        <v>0</v>
      </c>
      <c r="D3128">
        <v>0</v>
      </c>
      <c r="E3128">
        <v>0</v>
      </c>
      <c r="F3128">
        <v>0</v>
      </c>
      <c r="G3128">
        <v>0</v>
      </c>
      <c r="H3128" s="2">
        <f>H3127+$H$2*(Filter_Test[[#This Row],[debug'[0']]]-H3127)</f>
        <v>0.12079672211299616</v>
      </c>
    </row>
    <row r="3129" spans="1:8" x14ac:dyDescent="0.25">
      <c r="A3129">
        <v>6246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0</v>
      </c>
      <c r="H3129" s="2">
        <f>H3128+$H$2*(Filter_Test[[#This Row],[debug'[0']]]-H3128)</f>
        <v>0.10941189926995867</v>
      </c>
    </row>
    <row r="3130" spans="1:8" x14ac:dyDescent="0.25">
      <c r="A3130">
        <v>6248</v>
      </c>
      <c r="B3130">
        <v>0</v>
      </c>
      <c r="C3130">
        <v>0</v>
      </c>
      <c r="D3130">
        <v>0</v>
      </c>
      <c r="E3130">
        <v>0</v>
      </c>
      <c r="F3130">
        <v>0</v>
      </c>
      <c r="G3130">
        <v>0</v>
      </c>
      <c r="H3130" s="2">
        <f>H3129+$H$2*(Filter_Test[[#This Row],[debug'[0']]]-H3129)</f>
        <v>9.9100070701104409E-2</v>
      </c>
    </row>
    <row r="3131" spans="1:8" x14ac:dyDescent="0.25">
      <c r="A3131">
        <v>6250</v>
      </c>
      <c r="B3131">
        <v>0</v>
      </c>
      <c r="C3131">
        <v>0</v>
      </c>
      <c r="D3131">
        <v>0</v>
      </c>
      <c r="E3131">
        <v>0</v>
      </c>
      <c r="F3131">
        <v>0</v>
      </c>
      <c r="G3131">
        <v>0</v>
      </c>
      <c r="H3131" s="2">
        <f>H3130+$H$2*(Filter_Test[[#This Row],[debug'[0']]]-H3130)</f>
        <v>8.9760109078559844E-2</v>
      </c>
    </row>
    <row r="3132" spans="1:8" x14ac:dyDescent="0.25">
      <c r="A3132">
        <v>6252</v>
      </c>
      <c r="B3132">
        <v>1</v>
      </c>
      <c r="C3132">
        <v>0</v>
      </c>
      <c r="D3132">
        <v>0</v>
      </c>
      <c r="E3132">
        <v>0</v>
      </c>
      <c r="F3132">
        <v>0</v>
      </c>
      <c r="G3132">
        <v>0</v>
      </c>
      <c r="H3132" s="2">
        <f>H3131+$H$2*(Filter_Test[[#This Row],[debug'[0']]]-H3131)</f>
        <v>0.17554819770825497</v>
      </c>
    </row>
    <row r="3133" spans="1:8" x14ac:dyDescent="0.25">
      <c r="A3133">
        <v>6254</v>
      </c>
      <c r="B3133">
        <v>0</v>
      </c>
      <c r="C3133">
        <v>0</v>
      </c>
      <c r="D3133">
        <v>0</v>
      </c>
      <c r="E3133">
        <v>0</v>
      </c>
      <c r="F3133">
        <v>0</v>
      </c>
      <c r="G3133">
        <v>0</v>
      </c>
      <c r="H3133" s="2">
        <f>H3132+$H$2*(Filter_Test[[#This Row],[debug'[0']]]-H3132)</f>
        <v>0.1590031698601195</v>
      </c>
    </row>
    <row r="3134" spans="1:8" x14ac:dyDescent="0.25">
      <c r="A3134">
        <v>6256</v>
      </c>
      <c r="B3134">
        <v>1</v>
      </c>
      <c r="C3134">
        <v>-1</v>
      </c>
      <c r="D3134">
        <v>0</v>
      </c>
      <c r="E3134">
        <v>0</v>
      </c>
      <c r="F3134">
        <v>0</v>
      </c>
      <c r="G3134">
        <v>0</v>
      </c>
      <c r="H3134" s="2">
        <f>H3133+$H$2*(Filter_Test[[#This Row],[debug'[0']]]-H3133)</f>
        <v>0.23826525375791205</v>
      </c>
    </row>
    <row r="3135" spans="1:8" x14ac:dyDescent="0.25">
      <c r="A3135">
        <v>6258</v>
      </c>
      <c r="B3135">
        <v>0</v>
      </c>
      <c r="C3135">
        <v>0</v>
      </c>
      <c r="D3135">
        <v>0</v>
      </c>
      <c r="E3135">
        <v>0</v>
      </c>
      <c r="F3135">
        <v>0</v>
      </c>
      <c r="G3135">
        <v>0</v>
      </c>
      <c r="H3135" s="2">
        <f>H3134+$H$2*(Filter_Test[[#This Row],[debug'[0']]]-H3134)</f>
        <v>0.21580928263356511</v>
      </c>
    </row>
    <row r="3136" spans="1:8" x14ac:dyDescent="0.25">
      <c r="A3136">
        <v>6260</v>
      </c>
      <c r="B3136">
        <v>1</v>
      </c>
      <c r="C3136">
        <v>0</v>
      </c>
      <c r="D3136">
        <v>0</v>
      </c>
      <c r="E3136">
        <v>0</v>
      </c>
      <c r="F3136">
        <v>0</v>
      </c>
      <c r="G3136">
        <v>0</v>
      </c>
      <c r="H3136" s="2">
        <f>H3135+$H$2*(Filter_Test[[#This Row],[debug'[0']]]-H3135)</f>
        <v>0.28971751653431616</v>
      </c>
    </row>
    <row r="3137" spans="1:8" x14ac:dyDescent="0.25">
      <c r="A3137">
        <v>6262</v>
      </c>
      <c r="B3137">
        <v>0</v>
      </c>
      <c r="C3137">
        <v>0</v>
      </c>
      <c r="D3137">
        <v>0</v>
      </c>
      <c r="E3137">
        <v>0</v>
      </c>
      <c r="F3137">
        <v>0</v>
      </c>
      <c r="G3137">
        <v>0</v>
      </c>
      <c r="H3137" s="2">
        <f>H3136+$H$2*(Filter_Test[[#This Row],[debug'[0']]]-H3136)</f>
        <v>0.26241228388750154</v>
      </c>
    </row>
    <row r="3138" spans="1:8" x14ac:dyDescent="0.25">
      <c r="A3138">
        <v>6264</v>
      </c>
      <c r="B3138">
        <v>0</v>
      </c>
      <c r="C3138">
        <v>0</v>
      </c>
      <c r="D3138">
        <v>0</v>
      </c>
      <c r="E3138">
        <v>0</v>
      </c>
      <c r="F3138">
        <v>0</v>
      </c>
      <c r="G3138">
        <v>0</v>
      </c>
      <c r="H3138" s="2">
        <f>H3137+$H$2*(Filter_Test[[#This Row],[debug'[0']]]-H3137)</f>
        <v>0.23768050878932073</v>
      </c>
    </row>
    <row r="3139" spans="1:8" x14ac:dyDescent="0.25">
      <c r="A3139">
        <v>6266</v>
      </c>
      <c r="B3139">
        <v>0</v>
      </c>
      <c r="C3139">
        <v>0</v>
      </c>
      <c r="D3139">
        <v>0</v>
      </c>
      <c r="E3139">
        <v>0</v>
      </c>
      <c r="F3139">
        <v>0</v>
      </c>
      <c r="G3139">
        <v>0</v>
      </c>
      <c r="H3139" s="2">
        <f>H3138+$H$2*(Filter_Test[[#This Row],[debug'[0']]]-H3138)</f>
        <v>0.21527964857990031</v>
      </c>
    </row>
    <row r="3140" spans="1:8" x14ac:dyDescent="0.25">
      <c r="A3140">
        <v>6268</v>
      </c>
      <c r="B3140">
        <v>0</v>
      </c>
      <c r="C3140">
        <v>0</v>
      </c>
      <c r="D3140">
        <v>0</v>
      </c>
      <c r="E3140">
        <v>0</v>
      </c>
      <c r="F3140">
        <v>0</v>
      </c>
      <c r="G3140">
        <v>0</v>
      </c>
      <c r="H3140" s="2">
        <f>H3139+$H$2*(Filter_Test[[#This Row],[debug'[0']]]-H3139)</f>
        <v>0.19499001970652011</v>
      </c>
    </row>
    <row r="3141" spans="1:8" x14ac:dyDescent="0.25">
      <c r="A3141">
        <v>6270</v>
      </c>
      <c r="B3141">
        <v>0</v>
      </c>
      <c r="C3141">
        <v>0</v>
      </c>
      <c r="D3141">
        <v>0</v>
      </c>
      <c r="E3141">
        <v>0</v>
      </c>
      <c r="F3141">
        <v>0</v>
      </c>
      <c r="G3141">
        <v>0</v>
      </c>
      <c r="H3141" s="2">
        <f>H3140+$H$2*(Filter_Test[[#This Row],[debug'[0']]]-H3140)</f>
        <v>0.17661264330352014</v>
      </c>
    </row>
    <row r="3142" spans="1:8" x14ac:dyDescent="0.25">
      <c r="A3142">
        <v>6272</v>
      </c>
      <c r="B3142">
        <v>0</v>
      </c>
      <c r="C3142">
        <v>1</v>
      </c>
      <c r="D3142">
        <v>0</v>
      </c>
      <c r="E3142">
        <v>0</v>
      </c>
      <c r="F3142">
        <v>0</v>
      </c>
      <c r="G3142">
        <v>0</v>
      </c>
      <c r="H3142" s="2">
        <f>H3141+$H$2*(Filter_Test[[#This Row],[debug'[0']]]-H3141)</f>
        <v>0.15996729382151773</v>
      </c>
    </row>
    <row r="3143" spans="1:8" x14ac:dyDescent="0.25">
      <c r="A3143">
        <v>6274</v>
      </c>
      <c r="B3143">
        <v>0</v>
      </c>
      <c r="C3143">
        <v>0</v>
      </c>
      <c r="D3143">
        <v>0</v>
      </c>
      <c r="E3143">
        <v>0</v>
      </c>
      <c r="F3143">
        <v>0</v>
      </c>
      <c r="G3143">
        <v>0</v>
      </c>
      <c r="H3143" s="2">
        <f>H3142+$H$2*(Filter_Test[[#This Row],[debug'[0']]]-H3142)</f>
        <v>0.14489073156898813</v>
      </c>
    </row>
    <row r="3144" spans="1:8" x14ac:dyDescent="0.25">
      <c r="A3144">
        <v>6276</v>
      </c>
      <c r="B3144">
        <v>0</v>
      </c>
      <c r="C3144">
        <v>1</v>
      </c>
      <c r="D3144">
        <v>0</v>
      </c>
      <c r="E3144">
        <v>0</v>
      </c>
      <c r="F3144">
        <v>0</v>
      </c>
      <c r="G3144">
        <v>0</v>
      </c>
      <c r="H3144" s="2">
        <f>H3143+$H$2*(Filter_Test[[#This Row],[debug'[0']]]-H3143)</f>
        <v>0.13123510183287662</v>
      </c>
    </row>
    <row r="3145" spans="1:8" x14ac:dyDescent="0.25">
      <c r="A3145">
        <v>6278</v>
      </c>
      <c r="B3145">
        <v>0</v>
      </c>
      <c r="C3145">
        <v>1</v>
      </c>
      <c r="D3145">
        <v>0</v>
      </c>
      <c r="E3145">
        <v>0</v>
      </c>
      <c r="F3145">
        <v>0</v>
      </c>
      <c r="G3145">
        <v>0</v>
      </c>
      <c r="H3145" s="2">
        <f>H3144+$H$2*(Filter_Test[[#This Row],[debug'[0']]]-H3144)</f>
        <v>0.11886648487853842</v>
      </c>
    </row>
    <row r="3146" spans="1:8" x14ac:dyDescent="0.25">
      <c r="A3146">
        <v>6280</v>
      </c>
      <c r="B3146">
        <v>-1</v>
      </c>
      <c r="C3146">
        <v>1</v>
      </c>
      <c r="D3146">
        <v>-1</v>
      </c>
      <c r="E3146">
        <v>0</v>
      </c>
      <c r="F3146">
        <v>0</v>
      </c>
      <c r="G3146">
        <v>0</v>
      </c>
      <c r="H3146" s="2">
        <f>H3145+$H$2*(Filter_Test[[#This Row],[debug'[0']]]-H3145)</f>
        <v>1.3415803001270876E-2</v>
      </c>
    </row>
    <row r="3147" spans="1:8" x14ac:dyDescent="0.25">
      <c r="A3147">
        <v>6282</v>
      </c>
      <c r="B3147">
        <v>-1</v>
      </c>
      <c r="C3147">
        <v>1</v>
      </c>
      <c r="D3147">
        <v>0</v>
      </c>
      <c r="E3147">
        <v>0</v>
      </c>
      <c r="F3147">
        <v>0</v>
      </c>
      <c r="G3147">
        <v>0</v>
      </c>
      <c r="H3147" s="2">
        <f>H3146+$H$2*(Filter_Test[[#This Row],[debug'[0']]]-H3146)</f>
        <v>-8.2096386250946937E-2</v>
      </c>
    </row>
    <row r="3148" spans="1:8" x14ac:dyDescent="0.25">
      <c r="A3148">
        <v>6284</v>
      </c>
      <c r="B3148">
        <v>-1</v>
      </c>
      <c r="C3148">
        <v>1</v>
      </c>
      <c r="D3148">
        <v>0</v>
      </c>
      <c r="E3148">
        <v>0</v>
      </c>
      <c r="F3148">
        <v>0</v>
      </c>
      <c r="G3148">
        <v>0</v>
      </c>
      <c r="H3148" s="2">
        <f>H3147+$H$2*(Filter_Test[[#This Row],[debug'[0']]]-H3147)</f>
        <v>-0.16860676374067338</v>
      </c>
    </row>
    <row r="3149" spans="1:8" x14ac:dyDescent="0.25">
      <c r="A3149">
        <v>6286</v>
      </c>
      <c r="B3149">
        <v>0</v>
      </c>
      <c r="C3149">
        <v>1</v>
      </c>
      <c r="D3149">
        <v>0</v>
      </c>
      <c r="E3149">
        <v>0</v>
      </c>
      <c r="F3149">
        <v>0</v>
      </c>
      <c r="G3149">
        <v>0</v>
      </c>
      <c r="H3149" s="2">
        <f>H3148+$H$2*(Filter_Test[[#This Row],[debug'[0']]]-H3148)</f>
        <v>-0.15271595063127591</v>
      </c>
    </row>
    <row r="3150" spans="1:8" x14ac:dyDescent="0.25">
      <c r="A3150">
        <v>6288</v>
      </c>
      <c r="B3150">
        <v>-1</v>
      </c>
      <c r="C3150">
        <v>1</v>
      </c>
      <c r="D3150">
        <v>0</v>
      </c>
      <c r="E3150">
        <v>0</v>
      </c>
      <c r="F3150">
        <v>0</v>
      </c>
      <c r="G3150">
        <v>0</v>
      </c>
      <c r="H3150" s="2">
        <f>H3149+$H$2*(Filter_Test[[#This Row],[debug'[0']]]-H3149)</f>
        <v>-0.23257059098129376</v>
      </c>
    </row>
    <row r="3151" spans="1:8" x14ac:dyDescent="0.25">
      <c r="A3151">
        <v>6290</v>
      </c>
      <c r="B3151">
        <v>0</v>
      </c>
      <c r="C3151">
        <v>0</v>
      </c>
      <c r="D3151">
        <v>0</v>
      </c>
      <c r="E3151">
        <v>0</v>
      </c>
      <c r="F3151">
        <v>0</v>
      </c>
      <c r="G3151">
        <v>0</v>
      </c>
      <c r="H3151" s="2">
        <f>H3150+$H$2*(Filter_Test[[#This Row],[debug'[0']]]-H3150)</f>
        <v>-0.21065132917925769</v>
      </c>
    </row>
    <row r="3152" spans="1:8" x14ac:dyDescent="0.25">
      <c r="A3152">
        <v>6292</v>
      </c>
      <c r="B3152">
        <v>0</v>
      </c>
      <c r="C3152">
        <v>0</v>
      </c>
      <c r="D3152">
        <v>0</v>
      </c>
      <c r="E3152">
        <v>0</v>
      </c>
      <c r="F3152">
        <v>0</v>
      </c>
      <c r="G3152">
        <v>0</v>
      </c>
      <c r="H3152" s="2">
        <f>H3151+$H$2*(Filter_Test[[#This Row],[debug'[0']]]-H3151)</f>
        <v>-0.19079790913270325</v>
      </c>
    </row>
    <row r="3153" spans="1:8" x14ac:dyDescent="0.25">
      <c r="A3153">
        <v>6294</v>
      </c>
      <c r="B3153">
        <v>0</v>
      </c>
      <c r="C3153">
        <v>-1</v>
      </c>
      <c r="D3153">
        <v>0</v>
      </c>
      <c r="E3153">
        <v>0</v>
      </c>
      <c r="F3153">
        <v>0</v>
      </c>
      <c r="G3153">
        <v>0</v>
      </c>
      <c r="H3153" s="2">
        <f>H3152+$H$2*(Filter_Test[[#This Row],[debug'[0']]]-H3152)</f>
        <v>-0.17281562984315546</v>
      </c>
    </row>
    <row r="3154" spans="1:8" x14ac:dyDescent="0.25">
      <c r="A3154">
        <v>6296</v>
      </c>
      <c r="B3154">
        <v>0</v>
      </c>
      <c r="C3154">
        <v>-1</v>
      </c>
      <c r="D3154">
        <v>0</v>
      </c>
      <c r="E3154">
        <v>0</v>
      </c>
      <c r="F3154">
        <v>0</v>
      </c>
      <c r="G3154">
        <v>0</v>
      </c>
      <c r="H3154" s="2">
        <f>H3153+$H$2*(Filter_Test[[#This Row],[debug'[0']]]-H3153)</f>
        <v>-0.15652814044893296</v>
      </c>
    </row>
    <row r="3155" spans="1:8" x14ac:dyDescent="0.25">
      <c r="A3155">
        <v>6298</v>
      </c>
      <c r="B3155">
        <v>0</v>
      </c>
      <c r="C3155">
        <v>-1</v>
      </c>
      <c r="D3155">
        <v>0</v>
      </c>
      <c r="E3155">
        <v>0</v>
      </c>
      <c r="F3155">
        <v>0</v>
      </c>
      <c r="G3155">
        <v>0</v>
      </c>
      <c r="H3155" s="2">
        <f>H3154+$H$2*(Filter_Test[[#This Row],[debug'[0']]]-H3154)</f>
        <v>-0.14177571076549977</v>
      </c>
    </row>
    <row r="3156" spans="1:8" x14ac:dyDescent="0.25">
      <c r="A3156">
        <v>6300</v>
      </c>
      <c r="B3156">
        <v>0</v>
      </c>
      <c r="C3156">
        <v>0</v>
      </c>
      <c r="D3156">
        <v>0</v>
      </c>
      <c r="E3156">
        <v>0</v>
      </c>
      <c r="F3156">
        <v>0</v>
      </c>
      <c r="G3156">
        <v>0</v>
      </c>
      <c r="H3156" s="2">
        <f>H3155+$H$2*(Filter_Test[[#This Row],[debug'[0']]]-H3155)</f>
        <v>-0.12841366482354882</v>
      </c>
    </row>
    <row r="3157" spans="1:8" x14ac:dyDescent="0.25">
      <c r="A3157">
        <v>6302</v>
      </c>
      <c r="B3157">
        <v>0</v>
      </c>
      <c r="C3157">
        <v>0</v>
      </c>
      <c r="D3157">
        <v>0</v>
      </c>
      <c r="E3157">
        <v>0</v>
      </c>
      <c r="F3157">
        <v>0</v>
      </c>
      <c r="G3157">
        <v>0</v>
      </c>
      <c r="H3157" s="2">
        <f>H3156+$H$2*(Filter_Test[[#This Row],[debug'[0']]]-H3156)</f>
        <v>-0.11631096204264274</v>
      </c>
    </row>
    <row r="3158" spans="1:8" x14ac:dyDescent="0.25">
      <c r="A3158">
        <v>6304</v>
      </c>
      <c r="B3158">
        <v>0</v>
      </c>
      <c r="C3158">
        <v>0</v>
      </c>
      <c r="D3158">
        <v>0</v>
      </c>
      <c r="E3158">
        <v>0</v>
      </c>
      <c r="F3158">
        <v>0</v>
      </c>
      <c r="G3158">
        <v>0</v>
      </c>
      <c r="H3158" s="2">
        <f>H3157+$H$2*(Filter_Test[[#This Row],[debug'[0']]]-H3157)</f>
        <v>-0.10534891212608891</v>
      </c>
    </row>
    <row r="3159" spans="1:8" x14ac:dyDescent="0.25">
      <c r="A3159">
        <v>6306</v>
      </c>
      <c r="B3159">
        <v>0</v>
      </c>
      <c r="C3159">
        <v>0</v>
      </c>
      <c r="D3159">
        <v>0</v>
      </c>
      <c r="E3159">
        <v>0</v>
      </c>
      <c r="F3159">
        <v>0</v>
      </c>
      <c r="G3159">
        <v>0</v>
      </c>
      <c r="H3159" s="2">
        <f>H3158+$H$2*(Filter_Test[[#This Row],[debug'[0']]]-H3158)</f>
        <v>-9.5420011074118974E-2</v>
      </c>
    </row>
    <row r="3160" spans="1:8" x14ac:dyDescent="0.25">
      <c r="A3160">
        <v>6308</v>
      </c>
      <c r="B3160">
        <v>0</v>
      </c>
      <c r="C3160">
        <v>0</v>
      </c>
      <c r="D3160">
        <v>0</v>
      </c>
      <c r="E3160">
        <v>0</v>
      </c>
      <c r="F3160">
        <v>0</v>
      </c>
      <c r="G3160">
        <v>0</v>
      </c>
      <c r="H3160" s="2">
        <f>H3159+$H$2*(Filter_Test[[#This Row],[debug'[0']]]-H3159)</f>
        <v>-8.6426886900241709E-2</v>
      </c>
    </row>
    <row r="3161" spans="1:8" x14ac:dyDescent="0.25">
      <c r="A3161">
        <v>6310</v>
      </c>
      <c r="B3161">
        <v>1</v>
      </c>
      <c r="C3161">
        <v>1</v>
      </c>
      <c r="D3161">
        <v>0</v>
      </c>
      <c r="E3161">
        <v>0</v>
      </c>
      <c r="F3161">
        <v>0</v>
      </c>
      <c r="G3161">
        <v>0</v>
      </c>
      <c r="H3161" s="2">
        <f>H3160+$H$2*(Filter_Test[[#This Row],[debug'[0']]]-H3160)</f>
        <v>1.5966434896205139E-2</v>
      </c>
    </row>
    <row r="3162" spans="1:8" x14ac:dyDescent="0.25">
      <c r="A3162">
        <v>6312</v>
      </c>
      <c r="B3162">
        <v>1</v>
      </c>
      <c r="C3162">
        <v>1</v>
      </c>
      <c r="D3162">
        <v>0</v>
      </c>
      <c r="E3162">
        <v>0</v>
      </c>
      <c r="F3162">
        <v>0</v>
      </c>
      <c r="G3162">
        <v>0</v>
      </c>
      <c r="H3162" s="2">
        <f>H3161+$H$2*(Filter_Test[[#This Row],[debug'[0']]]-H3161)</f>
        <v>0.10870941346668078</v>
      </c>
    </row>
    <row r="3163" spans="1:8" x14ac:dyDescent="0.25">
      <c r="A3163">
        <v>6314</v>
      </c>
      <c r="B3163">
        <v>1</v>
      </c>
      <c r="C3163">
        <v>1</v>
      </c>
      <c r="D3163">
        <v>0</v>
      </c>
      <c r="E3163">
        <v>0</v>
      </c>
      <c r="F3163">
        <v>0</v>
      </c>
      <c r="G3163">
        <v>0</v>
      </c>
      <c r="H3163" s="2">
        <f>H3162+$H$2*(Filter_Test[[#This Row],[debug'[0']]]-H3162)</f>
        <v>0.19271157223268517</v>
      </c>
    </row>
    <row r="3164" spans="1:8" x14ac:dyDescent="0.25">
      <c r="A3164">
        <v>6316</v>
      </c>
      <c r="B3164">
        <v>0</v>
      </c>
      <c r="C3164">
        <v>1</v>
      </c>
      <c r="D3164">
        <v>0</v>
      </c>
      <c r="E3164">
        <v>0</v>
      </c>
      <c r="F3164">
        <v>0</v>
      </c>
      <c r="G3164">
        <v>0</v>
      </c>
      <c r="H3164" s="2">
        <f>H3163+$H$2*(Filter_Test[[#This Row],[debug'[0']]]-H3163)</f>
        <v>0.1745489344450469</v>
      </c>
    </row>
    <row r="3165" spans="1:8" x14ac:dyDescent="0.25">
      <c r="A3165">
        <v>6318</v>
      </c>
      <c r="B3165">
        <v>1</v>
      </c>
      <c r="C3165">
        <v>1</v>
      </c>
      <c r="D3165">
        <v>0</v>
      </c>
      <c r="E3165">
        <v>0</v>
      </c>
      <c r="F3165">
        <v>0</v>
      </c>
      <c r="G3165">
        <v>0</v>
      </c>
      <c r="H3165" s="2">
        <f>H3164+$H$2*(Filter_Test[[#This Row],[debug'[0']]]-H3164)</f>
        <v>0.25234586454840613</v>
      </c>
    </row>
    <row r="3166" spans="1:8" x14ac:dyDescent="0.25">
      <c r="A3166">
        <v>6320</v>
      </c>
      <c r="B3166">
        <v>0</v>
      </c>
      <c r="C3166">
        <v>0</v>
      </c>
      <c r="D3166">
        <v>0</v>
      </c>
      <c r="E3166">
        <v>0</v>
      </c>
      <c r="F3166">
        <v>0</v>
      </c>
      <c r="G3166">
        <v>0</v>
      </c>
      <c r="H3166" s="2">
        <f>H3165+$H$2*(Filter_Test[[#This Row],[debug'[0']]]-H3165)</f>
        <v>0.228562827121535</v>
      </c>
    </row>
    <row r="3167" spans="1:8" x14ac:dyDescent="0.25">
      <c r="A3167">
        <v>6322</v>
      </c>
      <c r="B3167">
        <v>1</v>
      </c>
      <c r="C3167">
        <v>0</v>
      </c>
      <c r="D3167">
        <v>0</v>
      </c>
      <c r="E3167">
        <v>0</v>
      </c>
      <c r="F3167">
        <v>0</v>
      </c>
      <c r="G3167">
        <v>0</v>
      </c>
      <c r="H3167" s="2">
        <f>H3166+$H$2*(Filter_Test[[#This Row],[debug'[0']]]-H3166)</f>
        <v>0.30126906777216694</v>
      </c>
    </row>
    <row r="3168" spans="1:8" x14ac:dyDescent="0.25">
      <c r="A3168">
        <v>6324</v>
      </c>
      <c r="B3168">
        <v>0</v>
      </c>
      <c r="C3168">
        <v>-1</v>
      </c>
      <c r="D3168">
        <v>0</v>
      </c>
      <c r="E3168">
        <v>0</v>
      </c>
      <c r="F3168">
        <v>0</v>
      </c>
      <c r="G3168">
        <v>0</v>
      </c>
      <c r="H3168" s="2">
        <f>H3167+$H$2*(Filter_Test[[#This Row],[debug'[0']]]-H3167)</f>
        <v>0.27287512707016037</v>
      </c>
    </row>
    <row r="3169" spans="1:8" x14ac:dyDescent="0.25">
      <c r="A3169">
        <v>6326</v>
      </c>
      <c r="B3169">
        <v>0</v>
      </c>
      <c r="C3169">
        <v>0</v>
      </c>
      <c r="D3169">
        <v>0</v>
      </c>
      <c r="E3169">
        <v>0</v>
      </c>
      <c r="F3169">
        <v>0</v>
      </c>
      <c r="G3169">
        <v>0</v>
      </c>
      <c r="H3169" s="2">
        <f>H3168+$H$2*(Filter_Test[[#This Row],[debug'[0']]]-H3168)</f>
        <v>0.24715725223363047</v>
      </c>
    </row>
    <row r="3170" spans="1:8" x14ac:dyDescent="0.25">
      <c r="A3170">
        <v>6328</v>
      </c>
      <c r="B3170">
        <v>-1</v>
      </c>
      <c r="C3170">
        <v>-1</v>
      </c>
      <c r="D3170">
        <v>0</v>
      </c>
      <c r="E3170">
        <v>0</v>
      </c>
      <c r="F3170">
        <v>0</v>
      </c>
      <c r="G3170">
        <v>0</v>
      </c>
      <c r="H3170" s="2">
        <f>H3169+$H$2*(Filter_Test[[#This Row],[debug'[0']]]-H3169)</f>
        <v>0.12961545038897829</v>
      </c>
    </row>
    <row r="3171" spans="1:8" x14ac:dyDescent="0.25">
      <c r="A3171">
        <v>6330</v>
      </c>
      <c r="B3171">
        <v>0</v>
      </c>
      <c r="C3171">
        <v>0</v>
      </c>
      <c r="D3171">
        <v>0</v>
      </c>
      <c r="E3171">
        <v>0</v>
      </c>
      <c r="F3171">
        <v>0</v>
      </c>
      <c r="G3171">
        <v>0</v>
      </c>
      <c r="H3171" s="2">
        <f>H3170+$H$2*(Filter_Test[[#This Row],[debug'[0']]]-H3170)</f>
        <v>0.1173994819869659</v>
      </c>
    </row>
    <row r="3172" spans="1:8" x14ac:dyDescent="0.25">
      <c r="A3172">
        <v>6332</v>
      </c>
      <c r="B3172">
        <v>-1</v>
      </c>
      <c r="C3172">
        <v>-1</v>
      </c>
      <c r="D3172">
        <v>0</v>
      </c>
      <c r="E3172">
        <v>0</v>
      </c>
      <c r="F3172">
        <v>0</v>
      </c>
      <c r="G3172">
        <v>0</v>
      </c>
      <c r="H3172" s="2">
        <f>H3171+$H$2*(Filter_Test[[#This Row],[debug'[0']]]-H3171)</f>
        <v>1.2087061874907129E-2</v>
      </c>
    </row>
    <row r="3173" spans="1:8" x14ac:dyDescent="0.25">
      <c r="A3173">
        <v>6334</v>
      </c>
      <c r="B3173">
        <v>0</v>
      </c>
      <c r="C3173">
        <v>-1</v>
      </c>
      <c r="D3173">
        <v>0</v>
      </c>
      <c r="E3173">
        <v>0</v>
      </c>
      <c r="F3173">
        <v>0</v>
      </c>
      <c r="G3173">
        <v>0</v>
      </c>
      <c r="H3173" s="2">
        <f>H3172+$H$2*(Filter_Test[[#This Row],[debug'[0']]]-H3172)</f>
        <v>1.0947883131216325E-2</v>
      </c>
    </row>
    <row r="3174" spans="1:8" x14ac:dyDescent="0.25">
      <c r="A3174">
        <v>6336</v>
      </c>
      <c r="B3174">
        <v>0</v>
      </c>
      <c r="C3174">
        <v>0</v>
      </c>
      <c r="D3174">
        <v>0</v>
      </c>
      <c r="E3174">
        <v>0</v>
      </c>
      <c r="F3174">
        <v>0</v>
      </c>
      <c r="G3174">
        <v>0</v>
      </c>
      <c r="H3174" s="2">
        <f>H3173+$H$2*(Filter_Test[[#This Row],[debug'[0']]]-H3173)</f>
        <v>9.91606945469466E-3</v>
      </c>
    </row>
    <row r="3175" spans="1:8" x14ac:dyDescent="0.25">
      <c r="A3175">
        <v>6338</v>
      </c>
      <c r="B3175">
        <v>0</v>
      </c>
      <c r="C3175">
        <v>0</v>
      </c>
      <c r="D3175">
        <v>0</v>
      </c>
      <c r="E3175">
        <v>0</v>
      </c>
      <c r="F3175">
        <v>0</v>
      </c>
      <c r="G3175">
        <v>0</v>
      </c>
      <c r="H3175" s="2">
        <f>H3174+$H$2*(Filter_Test[[#This Row],[debug'[0']]]-H3174)</f>
        <v>8.981501926154014E-3</v>
      </c>
    </row>
    <row r="3176" spans="1:8" x14ac:dyDescent="0.25">
      <c r="A3176">
        <v>6340</v>
      </c>
      <c r="B3176">
        <v>1</v>
      </c>
      <c r="C3176">
        <v>1</v>
      </c>
      <c r="D3176">
        <v>0</v>
      </c>
      <c r="E3176">
        <v>0</v>
      </c>
      <c r="F3176">
        <v>0</v>
      </c>
      <c r="G3176">
        <v>0</v>
      </c>
      <c r="H3176" s="2">
        <f>H3175+$H$2*(Filter_Test[[#This Row],[debug'[0']]]-H3175)</f>
        <v>0.10238279491976557</v>
      </c>
    </row>
    <row r="3177" spans="1:8" x14ac:dyDescent="0.25">
      <c r="A3177">
        <v>6342</v>
      </c>
      <c r="B3177">
        <v>0</v>
      </c>
      <c r="C3177">
        <v>1</v>
      </c>
      <c r="D3177">
        <v>0</v>
      </c>
      <c r="E3177">
        <v>0</v>
      </c>
      <c r="F3177">
        <v>0</v>
      </c>
      <c r="G3177">
        <v>0</v>
      </c>
      <c r="H3177" s="2">
        <f>H3176+$H$2*(Filter_Test[[#This Row],[debug'[0']]]-H3176)</f>
        <v>9.2733443828547785E-2</v>
      </c>
    </row>
    <row r="3178" spans="1:8" x14ac:dyDescent="0.25">
      <c r="A3178">
        <v>6344</v>
      </c>
      <c r="B3178">
        <v>0</v>
      </c>
      <c r="C3178">
        <v>1</v>
      </c>
      <c r="D3178">
        <v>0</v>
      </c>
      <c r="E3178">
        <v>0</v>
      </c>
      <c r="F3178">
        <v>0</v>
      </c>
      <c r="G3178">
        <v>0</v>
      </c>
      <c r="H3178" s="2">
        <f>H3177+$H$2*(Filter_Test[[#This Row],[debug'[0']]]-H3177)</f>
        <v>8.3993522652332356E-2</v>
      </c>
    </row>
    <row r="3179" spans="1:8" x14ac:dyDescent="0.25">
      <c r="A3179">
        <v>6346</v>
      </c>
      <c r="B3179">
        <v>0</v>
      </c>
      <c r="C3179">
        <v>1</v>
      </c>
      <c r="D3179">
        <v>0</v>
      </c>
      <c r="E3179">
        <v>0</v>
      </c>
      <c r="F3179">
        <v>0</v>
      </c>
      <c r="G3179">
        <v>0</v>
      </c>
      <c r="H3179" s="2">
        <f>H3178+$H$2*(Filter_Test[[#This Row],[debug'[0']]]-H3178)</f>
        <v>7.6077319640921501E-2</v>
      </c>
    </row>
    <row r="3180" spans="1:8" x14ac:dyDescent="0.25">
      <c r="A3180">
        <v>6348</v>
      </c>
      <c r="B3180">
        <v>0</v>
      </c>
      <c r="C3180">
        <v>0</v>
      </c>
      <c r="D3180">
        <v>0</v>
      </c>
      <c r="E3180">
        <v>0</v>
      </c>
      <c r="F3180">
        <v>0</v>
      </c>
      <c r="G3180">
        <v>0</v>
      </c>
      <c r="H3180" s="2">
        <f>H3179+$H$2*(Filter_Test[[#This Row],[debug'[0']]]-H3179)</f>
        <v>6.8907201186259856E-2</v>
      </c>
    </row>
    <row r="3181" spans="1:8" x14ac:dyDescent="0.25">
      <c r="A3181">
        <v>6350</v>
      </c>
      <c r="B3181">
        <v>0</v>
      </c>
      <c r="C3181">
        <v>1</v>
      </c>
      <c r="D3181">
        <v>0</v>
      </c>
      <c r="E3181">
        <v>0</v>
      </c>
      <c r="F3181">
        <v>0</v>
      </c>
      <c r="G3181">
        <v>0</v>
      </c>
      <c r="H3181" s="2">
        <f>H3180+$H$2*(Filter_Test[[#This Row],[debug'[0']]]-H3180)</f>
        <v>6.2412850475474221E-2</v>
      </c>
    </row>
    <row r="3182" spans="1:8" x14ac:dyDescent="0.25">
      <c r="A3182">
        <v>6352</v>
      </c>
      <c r="B3182">
        <v>0</v>
      </c>
      <c r="C3182">
        <v>0</v>
      </c>
      <c r="D3182">
        <v>1</v>
      </c>
      <c r="E3182">
        <v>0</v>
      </c>
      <c r="F3182">
        <v>0</v>
      </c>
      <c r="G3182">
        <v>0</v>
      </c>
      <c r="H3182" s="2">
        <f>H3181+$H$2*(Filter_Test[[#This Row],[debug'[0']]]-H3181)</f>
        <v>5.6530577899173783E-2</v>
      </c>
    </row>
    <row r="3183" spans="1:8" x14ac:dyDescent="0.25">
      <c r="A3183">
        <v>6354</v>
      </c>
      <c r="B3183">
        <v>0</v>
      </c>
      <c r="C3183">
        <v>-1</v>
      </c>
      <c r="D3183">
        <v>0</v>
      </c>
      <c r="E3183">
        <v>0</v>
      </c>
      <c r="F3183">
        <v>0</v>
      </c>
      <c r="G3183">
        <v>0</v>
      </c>
      <c r="H3183" s="2">
        <f>H3182+$H$2*(Filter_Test[[#This Row],[debug'[0']]]-H3182)</f>
        <v>5.1202696452236886E-2</v>
      </c>
    </row>
    <row r="3184" spans="1:8" x14ac:dyDescent="0.25">
      <c r="A3184">
        <v>6356</v>
      </c>
      <c r="B3184">
        <v>0</v>
      </c>
      <c r="C3184">
        <v>-1</v>
      </c>
      <c r="D3184">
        <v>0</v>
      </c>
      <c r="E3184">
        <v>0</v>
      </c>
      <c r="F3184">
        <v>0</v>
      </c>
      <c r="G3184">
        <v>0</v>
      </c>
      <c r="H3184" s="2">
        <f>H3183+$H$2*(Filter_Test[[#This Row],[debug'[0']]]-H3183)</f>
        <v>4.6376956001686821E-2</v>
      </c>
    </row>
    <row r="3185" spans="1:8" x14ac:dyDescent="0.25">
      <c r="A3185">
        <v>6358</v>
      </c>
      <c r="B3185">
        <v>0</v>
      </c>
      <c r="C3185">
        <v>-1</v>
      </c>
      <c r="D3185">
        <v>0</v>
      </c>
      <c r="E3185">
        <v>0</v>
      </c>
      <c r="F3185">
        <v>0</v>
      </c>
      <c r="G3185">
        <v>0</v>
      </c>
      <c r="H3185" s="2">
        <f>H3184+$H$2*(Filter_Test[[#This Row],[debug'[0']]]-H3184)</f>
        <v>4.2006030873564131E-2</v>
      </c>
    </row>
    <row r="3186" spans="1:8" x14ac:dyDescent="0.25">
      <c r="A3186">
        <v>6360</v>
      </c>
      <c r="B3186">
        <v>0</v>
      </c>
      <c r="C3186">
        <v>-1</v>
      </c>
      <c r="D3186">
        <v>0</v>
      </c>
      <c r="E3186">
        <v>0</v>
      </c>
      <c r="F3186">
        <v>0</v>
      </c>
      <c r="G3186">
        <v>0</v>
      </c>
      <c r="H3186" s="2">
        <f>H3185+$H$2*(Filter_Test[[#This Row],[debug'[0']]]-H3185)</f>
        <v>3.8047055733598477E-2</v>
      </c>
    </row>
    <row r="3187" spans="1:8" x14ac:dyDescent="0.25">
      <c r="A3187">
        <v>6362</v>
      </c>
      <c r="B3187">
        <v>0</v>
      </c>
      <c r="C3187">
        <v>-1</v>
      </c>
      <c r="D3187">
        <v>0</v>
      </c>
      <c r="E3187">
        <v>0</v>
      </c>
      <c r="F3187">
        <v>0</v>
      </c>
      <c r="G3187">
        <v>0</v>
      </c>
      <c r="H3187" s="2">
        <f>H3186+$H$2*(Filter_Test[[#This Row],[debug'[0']]]-H3186)</f>
        <v>3.4461205210096643E-2</v>
      </c>
    </row>
    <row r="3188" spans="1:8" x14ac:dyDescent="0.25">
      <c r="A3188">
        <v>6364</v>
      </c>
      <c r="B3188">
        <v>1</v>
      </c>
      <c r="C3188">
        <v>0</v>
      </c>
      <c r="D3188">
        <v>0</v>
      </c>
      <c r="E3188">
        <v>0</v>
      </c>
      <c r="F3188">
        <v>0</v>
      </c>
      <c r="G3188">
        <v>0</v>
      </c>
      <c r="H3188" s="2">
        <f>H3187+$H$2*(Filter_Test[[#This Row],[debug'[0']]]-H3187)</f>
        <v>0.12546109274413375</v>
      </c>
    </row>
    <row r="3189" spans="1:8" x14ac:dyDescent="0.25">
      <c r="A3189">
        <v>6366</v>
      </c>
      <c r="B3189">
        <v>0</v>
      </c>
      <c r="C3189">
        <v>0</v>
      </c>
      <c r="D3189">
        <v>0</v>
      </c>
      <c r="E3189">
        <v>0</v>
      </c>
      <c r="F3189">
        <v>0</v>
      </c>
      <c r="G3189">
        <v>0</v>
      </c>
      <c r="H3189" s="2">
        <f>H3188+$H$2*(Filter_Test[[#This Row],[debug'[0']]]-H3188)</f>
        <v>0.1136366633258442</v>
      </c>
    </row>
    <row r="3190" spans="1:8" x14ac:dyDescent="0.25">
      <c r="A3190">
        <v>6368</v>
      </c>
      <c r="B3190">
        <v>1</v>
      </c>
      <c r="C3190">
        <v>0</v>
      </c>
      <c r="D3190">
        <v>0</v>
      </c>
      <c r="E3190">
        <v>0</v>
      </c>
      <c r="F3190">
        <v>0</v>
      </c>
      <c r="G3190">
        <v>0</v>
      </c>
      <c r="H3190" s="2">
        <f>H3189+$H$2*(Filter_Test[[#This Row],[debug'[0']]]-H3189)</f>
        <v>0.19717443973305013</v>
      </c>
    </row>
    <row r="3191" spans="1:8" x14ac:dyDescent="0.25">
      <c r="A3191">
        <v>6370</v>
      </c>
      <c r="B3191">
        <v>0</v>
      </c>
      <c r="C3191">
        <v>1</v>
      </c>
      <c r="D3191">
        <v>0</v>
      </c>
      <c r="E3191">
        <v>0</v>
      </c>
      <c r="F3191">
        <v>0</v>
      </c>
      <c r="G3191">
        <v>0</v>
      </c>
      <c r="H3191" s="2">
        <f>H3190+$H$2*(Filter_Test[[#This Row],[debug'[0']]]-H3190)</f>
        <v>0.17859118659281911</v>
      </c>
    </row>
    <row r="3192" spans="1:8" x14ac:dyDescent="0.25">
      <c r="A3192">
        <v>6372</v>
      </c>
      <c r="B3192">
        <v>1</v>
      </c>
      <c r="C3192">
        <v>1</v>
      </c>
      <c r="D3192">
        <v>0</v>
      </c>
      <c r="E3192">
        <v>0</v>
      </c>
      <c r="F3192">
        <v>0</v>
      </c>
      <c r="G3192">
        <v>0</v>
      </c>
      <c r="H3192" s="2">
        <f>H3191+$H$2*(Filter_Test[[#This Row],[debug'[0']]]-H3191)</f>
        <v>0.25600714340663638</v>
      </c>
    </row>
    <row r="3193" spans="1:8" x14ac:dyDescent="0.25">
      <c r="A3193">
        <v>6374</v>
      </c>
      <c r="B3193">
        <v>1</v>
      </c>
      <c r="C3193">
        <v>1</v>
      </c>
      <c r="D3193">
        <v>0</v>
      </c>
      <c r="E3193">
        <v>0</v>
      </c>
      <c r="F3193">
        <v>0</v>
      </c>
      <c r="G3193">
        <v>0</v>
      </c>
      <c r="H3193" s="2">
        <f>H3192+$H$2*(Filter_Test[[#This Row],[debug'[0']]]-H3192)</f>
        <v>0.32612681818454625</v>
      </c>
    </row>
    <row r="3194" spans="1:8" x14ac:dyDescent="0.25">
      <c r="A3194">
        <v>6376</v>
      </c>
      <c r="B3194">
        <v>0</v>
      </c>
      <c r="C3194">
        <v>0</v>
      </c>
      <c r="D3194">
        <v>0</v>
      </c>
      <c r="E3194">
        <v>0</v>
      </c>
      <c r="F3194">
        <v>0</v>
      </c>
      <c r="G3194">
        <v>0</v>
      </c>
      <c r="H3194" s="2">
        <f>H3193+$H$2*(Filter_Test[[#This Row],[debug'[0']]]-H3193)</f>
        <v>0.2953900897001307</v>
      </c>
    </row>
    <row r="3195" spans="1:8" x14ac:dyDescent="0.25">
      <c r="A3195">
        <v>6378</v>
      </c>
      <c r="B3195">
        <v>1</v>
      </c>
      <c r="C3195">
        <v>0</v>
      </c>
      <c r="D3195">
        <v>0</v>
      </c>
      <c r="E3195">
        <v>0</v>
      </c>
      <c r="F3195">
        <v>0</v>
      </c>
      <c r="G3195">
        <v>0</v>
      </c>
      <c r="H3195" s="2">
        <f>H3194+$H$2*(Filter_Test[[#This Row],[debug'[0']]]-H3194)</f>
        <v>0.36179800923546968</v>
      </c>
    </row>
    <row r="3196" spans="1:8" x14ac:dyDescent="0.25">
      <c r="A3196">
        <v>6380</v>
      </c>
      <c r="B3196">
        <v>0</v>
      </c>
      <c r="C3196">
        <v>0</v>
      </c>
      <c r="D3196">
        <v>0</v>
      </c>
      <c r="E3196">
        <v>0</v>
      </c>
      <c r="F3196">
        <v>0</v>
      </c>
      <c r="G3196">
        <v>0</v>
      </c>
      <c r="H3196" s="2">
        <f>H3195+$H$2*(Filter_Test[[#This Row],[debug'[0']]]-H3195)</f>
        <v>0.32769935019854279</v>
      </c>
    </row>
    <row r="3197" spans="1:8" x14ac:dyDescent="0.25">
      <c r="A3197">
        <v>6382</v>
      </c>
      <c r="B3197">
        <v>1</v>
      </c>
      <c r="C3197">
        <v>-1</v>
      </c>
      <c r="D3197">
        <v>0</v>
      </c>
      <c r="E3197">
        <v>0</v>
      </c>
      <c r="F3197">
        <v>0</v>
      </c>
      <c r="G3197">
        <v>0</v>
      </c>
      <c r="H3197" s="2">
        <f>H3196+$H$2*(Filter_Test[[#This Row],[debug'[0']]]-H3196)</f>
        <v>0.39106219367113987</v>
      </c>
    </row>
    <row r="3198" spans="1:8" x14ac:dyDescent="0.25">
      <c r="A3198">
        <v>6384</v>
      </c>
      <c r="B3198">
        <v>0</v>
      </c>
      <c r="C3198">
        <v>0</v>
      </c>
      <c r="D3198">
        <v>0</v>
      </c>
      <c r="E3198">
        <v>0</v>
      </c>
      <c r="F3198">
        <v>0</v>
      </c>
      <c r="G3198">
        <v>0</v>
      </c>
      <c r="H3198" s="2">
        <f>H3197+$H$2*(Filter_Test[[#This Row],[debug'[0']]]-H3197)</f>
        <v>0.35420545022912103</v>
      </c>
    </row>
    <row r="3199" spans="1:8" x14ac:dyDescent="0.25">
      <c r="A3199">
        <v>6386</v>
      </c>
      <c r="B3199">
        <v>0</v>
      </c>
      <c r="C3199">
        <v>-1</v>
      </c>
      <c r="D3199">
        <v>0</v>
      </c>
      <c r="E3199">
        <v>0</v>
      </c>
      <c r="F3199">
        <v>0</v>
      </c>
      <c r="G3199">
        <v>0</v>
      </c>
      <c r="H3199" s="2">
        <f>H3198+$H$2*(Filter_Test[[#This Row],[debug'[0']]]-H3198)</f>
        <v>0.32082237302008287</v>
      </c>
    </row>
    <row r="3200" spans="1:8" x14ac:dyDescent="0.25">
      <c r="A3200">
        <v>6388</v>
      </c>
      <c r="B3200">
        <v>-1</v>
      </c>
      <c r="C3200">
        <v>0</v>
      </c>
      <c r="D3200">
        <v>0</v>
      </c>
      <c r="E3200">
        <v>0</v>
      </c>
      <c r="F3200">
        <v>0</v>
      </c>
      <c r="G3200">
        <v>0</v>
      </c>
      <c r="H3200" s="2">
        <f>H3199+$H$2*(Filter_Test[[#This Row],[debug'[0']]]-H3199)</f>
        <v>0.19633779710677496</v>
      </c>
    </row>
    <row r="3201" spans="1:8" x14ac:dyDescent="0.25">
      <c r="A3201">
        <v>6390</v>
      </c>
      <c r="B3201">
        <v>0</v>
      </c>
      <c r="C3201">
        <v>-1</v>
      </c>
      <c r="D3201">
        <v>0</v>
      </c>
      <c r="E3201">
        <v>0</v>
      </c>
      <c r="F3201">
        <v>0</v>
      </c>
      <c r="G3201">
        <v>0</v>
      </c>
      <c r="H3201" s="2">
        <f>H3200+$H$2*(Filter_Test[[#This Row],[debug'[0']]]-H3200)</f>
        <v>0.17783339567639553</v>
      </c>
    </row>
    <row r="3202" spans="1:8" x14ac:dyDescent="0.25">
      <c r="A3202">
        <v>6392</v>
      </c>
      <c r="B3202">
        <v>-1</v>
      </c>
      <c r="C3202">
        <v>0</v>
      </c>
      <c r="D3202">
        <v>0</v>
      </c>
      <c r="E3202">
        <v>0</v>
      </c>
      <c r="F3202">
        <v>0</v>
      </c>
      <c r="G3202">
        <v>0</v>
      </c>
      <c r="H3202" s="2">
        <f>H3201+$H$2*(Filter_Test[[#This Row],[debug'[0']]]-H3201)</f>
        <v>6.6825213386105003E-2</v>
      </c>
    </row>
    <row r="3203" spans="1:8" x14ac:dyDescent="0.25">
      <c r="A3203">
        <v>6394</v>
      </c>
      <c r="B3203">
        <v>0</v>
      </c>
      <c r="C3203">
        <v>0</v>
      </c>
      <c r="D3203">
        <v>0</v>
      </c>
      <c r="E3203">
        <v>0</v>
      </c>
      <c r="F3203">
        <v>0</v>
      </c>
      <c r="G3203">
        <v>0</v>
      </c>
      <c r="H3203" s="2">
        <f>H3202+$H$2*(Filter_Test[[#This Row],[debug'[0']]]-H3202)</f>
        <v>6.0527085402654272E-2</v>
      </c>
    </row>
    <row r="3204" spans="1:8" x14ac:dyDescent="0.25">
      <c r="A3204">
        <v>6396</v>
      </c>
      <c r="B3204">
        <v>-1</v>
      </c>
      <c r="C3204">
        <v>0</v>
      </c>
      <c r="D3204">
        <v>0</v>
      </c>
      <c r="E3204">
        <v>0</v>
      </c>
      <c r="F3204">
        <v>0</v>
      </c>
      <c r="G3204">
        <v>0</v>
      </c>
      <c r="H3204" s="2">
        <f>H3203+$H$2*(Filter_Test[[#This Row],[debug'[0']]]-H3203)</f>
        <v>-3.9425237610364934E-2</v>
      </c>
    </row>
    <row r="3205" spans="1:8" x14ac:dyDescent="0.25">
      <c r="A3205">
        <v>6398</v>
      </c>
      <c r="B3205">
        <v>0</v>
      </c>
      <c r="C3205">
        <v>0</v>
      </c>
      <c r="D3205">
        <v>0</v>
      </c>
      <c r="E3205">
        <v>0</v>
      </c>
      <c r="F3205">
        <v>0</v>
      </c>
      <c r="G3205">
        <v>0</v>
      </c>
      <c r="H3205" s="2">
        <f>H3204+$H$2*(Filter_Test[[#This Row],[debug'[0']]]-H3204)</f>
        <v>-3.5709496505082303E-2</v>
      </c>
    </row>
    <row r="3206" spans="1:8" x14ac:dyDescent="0.25">
      <c r="A3206">
        <v>6400</v>
      </c>
      <c r="B3206">
        <v>-1</v>
      </c>
      <c r="C3206">
        <v>1</v>
      </c>
      <c r="D3206">
        <v>0</v>
      </c>
      <c r="E3206">
        <v>0</v>
      </c>
      <c r="F3206">
        <v>0</v>
      </c>
      <c r="G3206">
        <v>0</v>
      </c>
      <c r="H3206" s="2">
        <f>H3205+$H$2*(Filter_Test[[#This Row],[debug'[0']]]-H3205)</f>
        <v>-0.12659173535626339</v>
      </c>
    </row>
    <row r="3207" spans="1:8" x14ac:dyDescent="0.25">
      <c r="A3207">
        <v>6402</v>
      </c>
      <c r="B3207">
        <v>0</v>
      </c>
      <c r="C3207">
        <v>0</v>
      </c>
      <c r="D3207">
        <v>0</v>
      </c>
      <c r="E3207">
        <v>0</v>
      </c>
      <c r="F3207">
        <v>0</v>
      </c>
      <c r="G3207">
        <v>0</v>
      </c>
      <c r="H3207" s="2">
        <f>H3206+$H$2*(Filter_Test[[#This Row],[debug'[0']]]-H3206)</f>
        <v>-0.11466074538225078</v>
      </c>
    </row>
    <row r="3208" spans="1:8" x14ac:dyDescent="0.25">
      <c r="A3208">
        <v>6404</v>
      </c>
      <c r="B3208">
        <v>-1</v>
      </c>
      <c r="C3208">
        <v>1</v>
      </c>
      <c r="D3208">
        <v>0</v>
      </c>
      <c r="E3208">
        <v>0</v>
      </c>
      <c r="F3208">
        <v>0</v>
      </c>
      <c r="G3208">
        <v>0</v>
      </c>
      <c r="H3208" s="2">
        <f>H3207+$H$2*(Filter_Test[[#This Row],[debug'[0']]]-H3207)</f>
        <v>-0.19810200432950431</v>
      </c>
    </row>
    <row r="3209" spans="1:8" x14ac:dyDescent="0.25">
      <c r="A3209">
        <v>6406</v>
      </c>
      <c r="B3209">
        <v>1</v>
      </c>
      <c r="C3209">
        <v>0</v>
      </c>
      <c r="D3209">
        <v>0</v>
      </c>
      <c r="E3209">
        <v>0</v>
      </c>
      <c r="F3209">
        <v>0</v>
      </c>
      <c r="G3209">
        <v>0</v>
      </c>
      <c r="H3209" s="2">
        <f>H3208+$H$2*(Filter_Test[[#This Row],[debug'[0']]]-H3208)</f>
        <v>-8.5183550677920994E-2</v>
      </c>
    </row>
    <row r="3210" spans="1:8" x14ac:dyDescent="0.25">
      <c r="A3210">
        <v>6408</v>
      </c>
      <c r="B3210">
        <v>0</v>
      </c>
      <c r="C3210">
        <v>0</v>
      </c>
      <c r="D3210">
        <v>0</v>
      </c>
      <c r="E3210">
        <v>0</v>
      </c>
      <c r="F3210">
        <v>0</v>
      </c>
      <c r="G3210">
        <v>0</v>
      </c>
      <c r="H3210" s="2">
        <f>H3209+$H$2*(Filter_Test[[#This Row],[debug'[0']]]-H3209)</f>
        <v>-7.7155190167427487E-2</v>
      </c>
    </row>
    <row r="3211" spans="1:8" x14ac:dyDescent="0.25">
      <c r="A3211">
        <v>6410</v>
      </c>
      <c r="B3211">
        <v>0</v>
      </c>
      <c r="C3211">
        <v>0</v>
      </c>
      <c r="D3211">
        <v>0</v>
      </c>
      <c r="E3211">
        <v>0</v>
      </c>
      <c r="F3211">
        <v>0</v>
      </c>
      <c r="G3211">
        <v>0</v>
      </c>
      <c r="H3211" s="2">
        <f>H3210+$H$2*(Filter_Test[[#This Row],[debug'[0']]]-H3210)</f>
        <v>-6.9883484808938079E-2</v>
      </c>
    </row>
    <row r="3212" spans="1:8" x14ac:dyDescent="0.25">
      <c r="A3212">
        <v>6412</v>
      </c>
      <c r="B3212">
        <v>1</v>
      </c>
      <c r="C3212">
        <v>0</v>
      </c>
      <c r="D3212">
        <v>0</v>
      </c>
      <c r="E3212">
        <v>0</v>
      </c>
      <c r="F3212">
        <v>0</v>
      </c>
      <c r="G3212">
        <v>0</v>
      </c>
      <c r="H3212" s="2">
        <f>H3211+$H$2*(Filter_Test[[#This Row],[debug'[0']]]-H3211)</f>
        <v>3.0950658073246123E-2</v>
      </c>
    </row>
    <row r="3213" spans="1:8" x14ac:dyDescent="0.25">
      <c r="A3213">
        <v>6414</v>
      </c>
      <c r="B3213">
        <v>-1</v>
      </c>
      <c r="C3213">
        <v>0</v>
      </c>
      <c r="D3213">
        <v>0</v>
      </c>
      <c r="E3213">
        <v>0</v>
      </c>
      <c r="F3213">
        <v>0</v>
      </c>
      <c r="G3213">
        <v>0</v>
      </c>
      <c r="H3213" s="2">
        <f>H3212+$H$2*(Filter_Test[[#This Row],[debug'[0']]]-H3212)</f>
        <v>-6.621415233524805E-2</v>
      </c>
    </row>
    <row r="3214" spans="1:8" x14ac:dyDescent="0.25">
      <c r="A3214">
        <v>6416</v>
      </c>
      <c r="B3214">
        <v>2</v>
      </c>
      <c r="C3214">
        <v>-1</v>
      </c>
      <c r="D3214">
        <v>0</v>
      </c>
      <c r="E3214">
        <v>0</v>
      </c>
      <c r="F3214">
        <v>0</v>
      </c>
      <c r="G3214">
        <v>0</v>
      </c>
      <c r="H3214" s="2">
        <f>H3213+$H$2*(Filter_Test[[#This Row],[debug'[0']]]-H3213)</f>
        <v>0.12852194371634224</v>
      </c>
    </row>
    <row r="3215" spans="1:8" x14ac:dyDescent="0.25">
      <c r="A3215">
        <v>6418</v>
      </c>
      <c r="B3215">
        <v>0</v>
      </c>
      <c r="C3215">
        <v>0</v>
      </c>
      <c r="D3215">
        <v>0</v>
      </c>
      <c r="E3215">
        <v>0</v>
      </c>
      <c r="F3215">
        <v>0</v>
      </c>
      <c r="G3215">
        <v>0</v>
      </c>
      <c r="H3215" s="2">
        <f>H3214+$H$2*(Filter_Test[[#This Row],[debug'[0']]]-H3214)</f>
        <v>0.11640903589021198</v>
      </c>
    </row>
    <row r="3216" spans="1:8" x14ac:dyDescent="0.25">
      <c r="A3216">
        <v>6420</v>
      </c>
      <c r="B3216">
        <v>1</v>
      </c>
      <c r="C3216">
        <v>-1</v>
      </c>
      <c r="D3216">
        <v>0</v>
      </c>
      <c r="E3216">
        <v>0</v>
      </c>
      <c r="F3216">
        <v>0</v>
      </c>
      <c r="G3216">
        <v>0</v>
      </c>
      <c r="H3216" s="2">
        <f>H3215+$H$2*(Filter_Test[[#This Row],[debug'[0']]]-H3215)</f>
        <v>0.19968552233898096</v>
      </c>
    </row>
    <row r="3217" spans="1:8" x14ac:dyDescent="0.25">
      <c r="A3217">
        <v>6422</v>
      </c>
      <c r="B3217">
        <v>0</v>
      </c>
      <c r="C3217">
        <v>0</v>
      </c>
      <c r="D3217">
        <v>0</v>
      </c>
      <c r="E3217">
        <v>0</v>
      </c>
      <c r="F3217">
        <v>0</v>
      </c>
      <c r="G3217">
        <v>0</v>
      </c>
      <c r="H3217" s="2">
        <f>H3216+$H$2*(Filter_Test[[#This Row],[debug'[0']]]-H3216)</f>
        <v>0.18086560523872947</v>
      </c>
    </row>
    <row r="3218" spans="1:8" x14ac:dyDescent="0.25">
      <c r="A3218">
        <v>6424</v>
      </c>
      <c r="B3218">
        <v>-1</v>
      </c>
      <c r="C3218">
        <v>-1</v>
      </c>
      <c r="D3218">
        <v>0</v>
      </c>
      <c r="E3218">
        <v>0</v>
      </c>
      <c r="F3218">
        <v>0</v>
      </c>
      <c r="G3218">
        <v>0</v>
      </c>
      <c r="H3218" s="2">
        <f>H3217+$H$2*(Filter_Test[[#This Row],[debug'[0']]]-H3217)</f>
        <v>6.9571643929883756E-2</v>
      </c>
    </row>
    <row r="3219" spans="1:8" x14ac:dyDescent="0.25">
      <c r="A3219">
        <v>6426</v>
      </c>
      <c r="B3219">
        <v>-2</v>
      </c>
      <c r="C3219">
        <v>0</v>
      </c>
      <c r="D3219">
        <v>0</v>
      </c>
      <c r="E3219">
        <v>0</v>
      </c>
      <c r="F3219">
        <v>0</v>
      </c>
      <c r="G3219">
        <v>0</v>
      </c>
      <c r="H3219" s="2">
        <f>H3218+$H$2*(Filter_Test[[#This Row],[debug'[0']]]-H3218)</f>
        <v>-0.12548088824955245</v>
      </c>
    </row>
    <row r="3220" spans="1:8" x14ac:dyDescent="0.25">
      <c r="A3220">
        <v>6428</v>
      </c>
      <c r="B3220">
        <v>1</v>
      </c>
      <c r="C3220">
        <v>-1</v>
      </c>
      <c r="D3220">
        <v>0</v>
      </c>
      <c r="E3220">
        <v>0</v>
      </c>
      <c r="F3220">
        <v>0</v>
      </c>
      <c r="G3220">
        <v>0</v>
      </c>
      <c r="H3220" s="2">
        <f>H3219+$H$2*(Filter_Test[[#This Row],[debug'[0']]]-H3219)</f>
        <v>-1.9406813541137186E-2</v>
      </c>
    </row>
    <row r="3221" spans="1:8" x14ac:dyDescent="0.25">
      <c r="A3221">
        <v>6430</v>
      </c>
      <c r="B3221">
        <v>-1</v>
      </c>
      <c r="C3221">
        <v>1</v>
      </c>
      <c r="D3221">
        <v>0</v>
      </c>
      <c r="E3221">
        <v>0</v>
      </c>
      <c r="F3221">
        <v>0</v>
      </c>
      <c r="G3221">
        <v>0</v>
      </c>
      <c r="H3221" s="2">
        <f>H3220+$H$2*(Filter_Test[[#This Row],[debug'[0']]]-H3220)</f>
        <v>-0.11182554406331827</v>
      </c>
    </row>
    <row r="3222" spans="1:8" x14ac:dyDescent="0.25">
      <c r="A3222">
        <v>6432</v>
      </c>
      <c r="B3222">
        <v>1</v>
      </c>
      <c r="C3222">
        <v>0</v>
      </c>
      <c r="D3222">
        <v>0</v>
      </c>
      <c r="E3222">
        <v>0</v>
      </c>
      <c r="F3222">
        <v>0</v>
      </c>
      <c r="G3222">
        <v>0</v>
      </c>
      <c r="H3222" s="2">
        <f>H3221+$H$2*(Filter_Test[[#This Row],[debug'[0']]]-H3221)</f>
        <v>-7.0384552242344078E-3</v>
      </c>
    </row>
    <row r="3223" spans="1:8" x14ac:dyDescent="0.25">
      <c r="A3223">
        <v>6434</v>
      </c>
      <c r="B3223">
        <v>-1</v>
      </c>
      <c r="C3223">
        <v>0</v>
      </c>
      <c r="D3223">
        <v>0</v>
      </c>
      <c r="E3223">
        <v>0</v>
      </c>
      <c r="F3223">
        <v>0</v>
      </c>
      <c r="G3223">
        <v>0</v>
      </c>
      <c r="H3223" s="2">
        <f>H3222+$H$2*(Filter_Test[[#This Row],[debug'[0']]]-H3222)</f>
        <v>-0.10062287605517593</v>
      </c>
    </row>
    <row r="3224" spans="1:8" x14ac:dyDescent="0.25">
      <c r="A3224">
        <v>6436</v>
      </c>
      <c r="B3224">
        <v>2</v>
      </c>
      <c r="C3224">
        <v>0</v>
      </c>
      <c r="D3224">
        <v>0</v>
      </c>
      <c r="E3224">
        <v>0</v>
      </c>
      <c r="F3224">
        <v>0</v>
      </c>
      <c r="G3224">
        <v>0</v>
      </c>
      <c r="H3224" s="2">
        <f>H3223+$H$2*(Filter_Test[[#This Row],[debug'[0']]]-H3223)</f>
        <v>9.7356165806152153E-2</v>
      </c>
    </row>
    <row r="3225" spans="1:8" x14ac:dyDescent="0.25">
      <c r="A3225">
        <v>6438</v>
      </c>
      <c r="B3225">
        <v>-1</v>
      </c>
      <c r="C3225">
        <v>0</v>
      </c>
      <c r="D3225">
        <v>0</v>
      </c>
      <c r="E3225">
        <v>0</v>
      </c>
      <c r="F3225">
        <v>0</v>
      </c>
      <c r="G3225">
        <v>0</v>
      </c>
      <c r="H3225" s="2">
        <f>H3224+$H$2*(Filter_Test[[#This Row],[debug'[0']]]-H3224)</f>
        <v>-6.0672162598899571E-3</v>
      </c>
    </row>
    <row r="3226" spans="1:8" x14ac:dyDescent="0.25">
      <c r="A3226">
        <v>6440</v>
      </c>
      <c r="B3226">
        <v>1</v>
      </c>
      <c r="C3226">
        <v>-1</v>
      </c>
      <c r="D3226">
        <v>0</v>
      </c>
      <c r="E3226">
        <v>0</v>
      </c>
      <c r="F3226">
        <v>0</v>
      </c>
      <c r="G3226">
        <v>0</v>
      </c>
      <c r="H3226" s="2">
        <f>H3225+$H$2*(Filter_Test[[#This Row],[debug'[0']]]-H3225)</f>
        <v>8.875238500869817E-2</v>
      </c>
    </row>
    <row r="3227" spans="1:8" x14ac:dyDescent="0.25">
      <c r="A3227">
        <v>6442</v>
      </c>
      <c r="B3227">
        <v>0</v>
      </c>
      <c r="C3227">
        <v>0</v>
      </c>
      <c r="D3227">
        <v>0</v>
      </c>
      <c r="E3227">
        <v>0</v>
      </c>
      <c r="F3227">
        <v>0</v>
      </c>
      <c r="G3227">
        <v>0</v>
      </c>
      <c r="H3227" s="2">
        <f>H3226+$H$2*(Filter_Test[[#This Row],[debug'[0']]]-H3226)</f>
        <v>8.0387669786741195E-2</v>
      </c>
    </row>
    <row r="3228" spans="1:8" x14ac:dyDescent="0.25">
      <c r="A3228">
        <v>6444</v>
      </c>
      <c r="B3228">
        <v>-1</v>
      </c>
      <c r="C3228">
        <v>0</v>
      </c>
      <c r="D3228">
        <v>0</v>
      </c>
      <c r="E3228">
        <v>0</v>
      </c>
      <c r="F3228">
        <v>0</v>
      </c>
      <c r="G3228">
        <v>0</v>
      </c>
      <c r="H3228" s="2">
        <f>H3227+$H$2*(Filter_Test[[#This Row],[debug'[0']]]-H3227)</f>
        <v>-2.143646920618944E-2</v>
      </c>
    </row>
    <row r="3229" spans="1:8" x14ac:dyDescent="0.25">
      <c r="A3229">
        <v>6446</v>
      </c>
      <c r="B3229">
        <v>1</v>
      </c>
      <c r="C3229">
        <v>0</v>
      </c>
      <c r="D3229">
        <v>0</v>
      </c>
      <c r="E3229">
        <v>0</v>
      </c>
      <c r="F3229">
        <v>0</v>
      </c>
      <c r="G3229">
        <v>0</v>
      </c>
      <c r="H3229" s="2">
        <f>H3228+$H$2*(Filter_Test[[#This Row],[debug'[0']]]-H3228)</f>
        <v>7.483165002681641E-2</v>
      </c>
    </row>
    <row r="3230" spans="1:8" x14ac:dyDescent="0.25">
      <c r="A3230">
        <v>6448</v>
      </c>
      <c r="B3230">
        <v>-2</v>
      </c>
      <c r="C3230">
        <v>1</v>
      </c>
      <c r="D3230">
        <v>0</v>
      </c>
      <c r="E3230">
        <v>0</v>
      </c>
      <c r="F3230">
        <v>0</v>
      </c>
      <c r="G3230">
        <v>0</v>
      </c>
      <c r="H3230" s="2">
        <f>H3229+$H$2*(Filter_Test[[#This Row],[debug'[0']]]-H3229)</f>
        <v>-0.12071662604797864</v>
      </c>
    </row>
    <row r="3231" spans="1:8" x14ac:dyDescent="0.25">
      <c r="A3231">
        <v>6450</v>
      </c>
      <c r="B3231">
        <v>1</v>
      </c>
      <c r="C3231">
        <v>0</v>
      </c>
      <c r="D3231">
        <v>0</v>
      </c>
      <c r="E3231">
        <v>0</v>
      </c>
      <c r="F3231">
        <v>0</v>
      </c>
      <c r="G3231">
        <v>0</v>
      </c>
      <c r="H3231" s="2">
        <f>H3230+$H$2*(Filter_Test[[#This Row],[debug'[0']]]-H3230)</f>
        <v>-1.5091572473530573E-2</v>
      </c>
    </row>
    <row r="3232" spans="1:8" x14ac:dyDescent="0.25">
      <c r="A3232">
        <v>6452</v>
      </c>
      <c r="B3232">
        <v>-2</v>
      </c>
      <c r="C3232">
        <v>1</v>
      </c>
      <c r="D3232">
        <v>0</v>
      </c>
      <c r="E3232">
        <v>0</v>
      </c>
      <c r="F3232">
        <v>0</v>
      </c>
      <c r="G3232">
        <v>0</v>
      </c>
      <c r="H3232" s="2">
        <f>H3231+$H$2*(Filter_Test[[#This Row],[debug'[0']]]-H3231)</f>
        <v>-0.20216478449249931</v>
      </c>
    </row>
    <row r="3233" spans="1:8" x14ac:dyDescent="0.25">
      <c r="A3233">
        <v>6454</v>
      </c>
      <c r="B3233">
        <v>-2</v>
      </c>
      <c r="C3233">
        <v>0</v>
      </c>
      <c r="D3233">
        <v>0</v>
      </c>
      <c r="E3233">
        <v>0</v>
      </c>
      <c r="F3233">
        <v>0</v>
      </c>
      <c r="G3233">
        <v>0</v>
      </c>
      <c r="H3233" s="2">
        <f>H3232+$H$2*(Filter_Test[[#This Row],[debug'[0']]]-H3232)</f>
        <v>-0.37160676165460094</v>
      </c>
    </row>
    <row r="3234" spans="1:8" x14ac:dyDescent="0.25">
      <c r="A3234">
        <v>6456</v>
      </c>
      <c r="B3234">
        <v>-1</v>
      </c>
      <c r="C3234">
        <v>1</v>
      </c>
      <c r="D3234">
        <v>0</v>
      </c>
      <c r="E3234">
        <v>0</v>
      </c>
      <c r="F3234">
        <v>0</v>
      </c>
      <c r="G3234">
        <v>0</v>
      </c>
      <c r="H3234" s="2">
        <f>H3233+$H$2*(Filter_Test[[#This Row],[debug'[0']]]-H3233)</f>
        <v>-0.43083142908914307</v>
      </c>
    </row>
    <row r="3235" spans="1:8" x14ac:dyDescent="0.25">
      <c r="A3235">
        <v>6458</v>
      </c>
      <c r="B3235">
        <v>-2</v>
      </c>
      <c r="C3235">
        <v>1</v>
      </c>
      <c r="D3235">
        <v>0</v>
      </c>
      <c r="E3235">
        <v>0</v>
      </c>
      <c r="F3235">
        <v>0</v>
      </c>
      <c r="G3235">
        <v>0</v>
      </c>
      <c r="H3235" s="2">
        <f>H3234+$H$2*(Filter_Test[[#This Row],[debug'[0']]]-H3234)</f>
        <v>-0.57872208272766934</v>
      </c>
    </row>
    <row r="3236" spans="1:8" x14ac:dyDescent="0.25">
      <c r="A3236">
        <v>6460</v>
      </c>
      <c r="B3236">
        <v>1</v>
      </c>
      <c r="C3236">
        <v>0</v>
      </c>
      <c r="D3236">
        <v>0</v>
      </c>
      <c r="E3236">
        <v>0</v>
      </c>
      <c r="F3236">
        <v>0</v>
      </c>
      <c r="G3236">
        <v>0</v>
      </c>
      <c r="H3236" s="2">
        <f>H3235+$H$2*(Filter_Test[[#This Row],[debug'[0']]]-H3235)</f>
        <v>-0.42993103181295267</v>
      </c>
    </row>
    <row r="3237" spans="1:8" x14ac:dyDescent="0.25">
      <c r="A3237">
        <v>6462</v>
      </c>
      <c r="B3237">
        <v>-1</v>
      </c>
      <c r="C3237">
        <v>0</v>
      </c>
      <c r="D3237">
        <v>0</v>
      </c>
      <c r="E3237">
        <v>0</v>
      </c>
      <c r="F3237">
        <v>0</v>
      </c>
      <c r="G3237">
        <v>0</v>
      </c>
      <c r="H3237" s="2">
        <f>H3236+$H$2*(Filter_Test[[#This Row],[debug'[0']]]-H3236)</f>
        <v>-0.48365876628783089</v>
      </c>
    </row>
    <row r="3238" spans="1:8" x14ac:dyDescent="0.25">
      <c r="A3238">
        <v>6464</v>
      </c>
      <c r="B3238">
        <v>0</v>
      </c>
      <c r="C3238">
        <v>0</v>
      </c>
      <c r="D3238">
        <v>0</v>
      </c>
      <c r="E3238">
        <v>0</v>
      </c>
      <c r="F3238">
        <v>0</v>
      </c>
      <c r="G3238">
        <v>0</v>
      </c>
      <c r="H3238" s="2">
        <f>H3237+$H$2*(Filter_Test[[#This Row],[debug'[0']]]-H3237)</f>
        <v>-0.4380750014774063</v>
      </c>
    </row>
    <row r="3239" spans="1:8" x14ac:dyDescent="0.25">
      <c r="A3239">
        <v>6466</v>
      </c>
      <c r="B3239">
        <v>0</v>
      </c>
      <c r="C3239">
        <v>0</v>
      </c>
      <c r="D3239">
        <v>0</v>
      </c>
      <c r="E3239">
        <v>0</v>
      </c>
      <c r="F3239">
        <v>0</v>
      </c>
      <c r="G3239">
        <v>0</v>
      </c>
      <c r="H3239" s="2">
        <f>H3238+$H$2*(Filter_Test[[#This Row],[debug'[0']]]-H3238)</f>
        <v>-0.39678740528652356</v>
      </c>
    </row>
    <row r="3240" spans="1:8" x14ac:dyDescent="0.25">
      <c r="A3240">
        <v>6468</v>
      </c>
      <c r="B3240">
        <v>0</v>
      </c>
      <c r="C3240">
        <v>0</v>
      </c>
      <c r="D3240">
        <v>0</v>
      </c>
      <c r="E3240">
        <v>0</v>
      </c>
      <c r="F3240">
        <v>0</v>
      </c>
      <c r="G3240">
        <v>0</v>
      </c>
      <c r="H3240" s="2">
        <f>H3239+$H$2*(Filter_Test[[#This Row],[debug'[0']]]-H3239)</f>
        <v>-0.35939107336197063</v>
      </c>
    </row>
    <row r="3241" spans="1:8" x14ac:dyDescent="0.25">
      <c r="A3241">
        <v>6470</v>
      </c>
      <c r="B3241">
        <v>1</v>
      </c>
      <c r="C3241">
        <v>0</v>
      </c>
      <c r="D3241">
        <v>0</v>
      </c>
      <c r="E3241">
        <v>0</v>
      </c>
      <c r="F3241">
        <v>0</v>
      </c>
      <c r="G3241">
        <v>0</v>
      </c>
      <c r="H3241" s="2">
        <f>H3240+$H$2*(Filter_Test[[#This Row],[debug'[0']]]-H3240)</f>
        <v>-0.23127148307908532</v>
      </c>
    </row>
    <row r="3242" spans="1:8" x14ac:dyDescent="0.25">
      <c r="A3242">
        <v>6472</v>
      </c>
      <c r="B3242">
        <v>1</v>
      </c>
      <c r="C3242">
        <v>0</v>
      </c>
      <c r="D3242">
        <v>-1</v>
      </c>
      <c r="E3242">
        <v>0</v>
      </c>
      <c r="F3242">
        <v>0</v>
      </c>
      <c r="G3242">
        <v>0</v>
      </c>
      <c r="H3242" s="2">
        <f>H3241+$H$2*(Filter_Test[[#This Row],[debug'[0']]]-H3241)</f>
        <v>-0.1152268797046094</v>
      </c>
    </row>
    <row r="3243" spans="1:8" x14ac:dyDescent="0.25">
      <c r="A3243">
        <v>6474</v>
      </c>
      <c r="B3243">
        <v>-1</v>
      </c>
      <c r="C3243">
        <v>0</v>
      </c>
      <c r="D3243">
        <v>0</v>
      </c>
      <c r="E3243">
        <v>0</v>
      </c>
      <c r="F3243">
        <v>0</v>
      </c>
      <c r="G3243">
        <v>0</v>
      </c>
      <c r="H3243" s="2">
        <f>H3242+$H$2*(Filter_Test[[#This Row],[debug'[0']]]-H3242)</f>
        <v>-0.19861478174902092</v>
      </c>
    </row>
    <row r="3244" spans="1:8" x14ac:dyDescent="0.25">
      <c r="A3244">
        <v>6476</v>
      </c>
      <c r="B3244">
        <v>1</v>
      </c>
      <c r="C3244">
        <v>1</v>
      </c>
      <c r="D3244">
        <v>0</v>
      </c>
      <c r="E3244">
        <v>0</v>
      </c>
      <c r="F3244">
        <v>0</v>
      </c>
      <c r="G3244">
        <v>0</v>
      </c>
      <c r="H3244" s="2">
        <f>H3243+$H$2*(Filter_Test[[#This Row],[debug'[0']]]-H3243)</f>
        <v>-8.564799996421521E-2</v>
      </c>
    </row>
    <row r="3245" spans="1:8" x14ac:dyDescent="0.25">
      <c r="A3245">
        <v>6478</v>
      </c>
      <c r="B3245">
        <v>-1</v>
      </c>
      <c r="C3245">
        <v>0</v>
      </c>
      <c r="D3245">
        <v>0</v>
      </c>
      <c r="E3245">
        <v>0</v>
      </c>
      <c r="F3245">
        <v>0</v>
      </c>
      <c r="G3245">
        <v>0</v>
      </c>
      <c r="H3245" s="2">
        <f>H3244+$H$2*(Filter_Test[[#This Row],[debug'[0']]]-H3244)</f>
        <v>-0.17182364574744186</v>
      </c>
    </row>
    <row r="3246" spans="1:8" x14ac:dyDescent="0.25">
      <c r="A3246">
        <v>6480</v>
      </c>
      <c r="B3246">
        <v>1</v>
      </c>
      <c r="C3246">
        <v>1</v>
      </c>
      <c r="D3246">
        <v>0</v>
      </c>
      <c r="E3246">
        <v>0</v>
      </c>
      <c r="F3246">
        <v>0</v>
      </c>
      <c r="G3246">
        <v>0</v>
      </c>
      <c r="H3246" s="2">
        <f>H3245+$H$2*(Filter_Test[[#This Row],[debug'[0']]]-H3245)</f>
        <v>-6.1381869043952722E-2</v>
      </c>
    </row>
    <row r="3247" spans="1:8" x14ac:dyDescent="0.25">
      <c r="A3247">
        <v>6482</v>
      </c>
      <c r="B3247">
        <v>-2</v>
      </c>
      <c r="C3247">
        <v>1</v>
      </c>
      <c r="D3247">
        <v>0</v>
      </c>
      <c r="E3247">
        <v>0</v>
      </c>
      <c r="F3247">
        <v>0</v>
      </c>
      <c r="G3247">
        <v>0</v>
      </c>
      <c r="H3247" s="2">
        <f>H3246+$H$2*(Filter_Test[[#This Row],[debug'[0']]]-H3246)</f>
        <v>-0.24409232339377751</v>
      </c>
    </row>
    <row r="3248" spans="1:8" x14ac:dyDescent="0.25">
      <c r="A3248">
        <v>6484</v>
      </c>
      <c r="B3248">
        <v>0</v>
      </c>
      <c r="C3248">
        <v>1</v>
      </c>
      <c r="D3248">
        <v>0</v>
      </c>
      <c r="E3248">
        <v>0</v>
      </c>
      <c r="F3248">
        <v>0</v>
      </c>
      <c r="G3248">
        <v>0</v>
      </c>
      <c r="H3248" s="2">
        <f>H3247+$H$2*(Filter_Test[[#This Row],[debug'[0']]]-H3247)</f>
        <v>-0.22108716389463084</v>
      </c>
    </row>
    <row r="3249" spans="1:8" x14ac:dyDescent="0.25">
      <c r="A3249">
        <v>6486</v>
      </c>
      <c r="B3249">
        <v>-2</v>
      </c>
      <c r="C3249">
        <v>2</v>
      </c>
      <c r="D3249">
        <v>0</v>
      </c>
      <c r="E3249">
        <v>0</v>
      </c>
      <c r="F3249">
        <v>0</v>
      </c>
      <c r="G3249">
        <v>0</v>
      </c>
      <c r="H3249" s="2">
        <f>H3248+$H$2*(Filter_Test[[#This Row],[debug'[0']]]-H3248)</f>
        <v>-0.38874574881318719</v>
      </c>
    </row>
    <row r="3250" spans="1:8" x14ac:dyDescent="0.25">
      <c r="A3250">
        <v>6488</v>
      </c>
      <c r="B3250">
        <v>-1</v>
      </c>
      <c r="C3250">
        <v>1</v>
      </c>
      <c r="D3250">
        <v>0</v>
      </c>
      <c r="E3250">
        <v>0</v>
      </c>
      <c r="F3250">
        <v>0</v>
      </c>
      <c r="G3250">
        <v>0</v>
      </c>
      <c r="H3250" s="2">
        <f>H3249+$H$2*(Filter_Test[[#This Row],[debug'[0']]]-H3249)</f>
        <v>-0.44635510476330781</v>
      </c>
    </row>
    <row r="3251" spans="1:8" x14ac:dyDescent="0.25">
      <c r="A3251">
        <v>6490</v>
      </c>
      <c r="B3251">
        <v>-1</v>
      </c>
      <c r="C3251">
        <v>2</v>
      </c>
      <c r="D3251">
        <v>0</v>
      </c>
      <c r="E3251">
        <v>0</v>
      </c>
      <c r="F3251">
        <v>0</v>
      </c>
      <c r="G3251">
        <v>0</v>
      </c>
      <c r="H3251" s="2">
        <f>H3250+$H$2*(Filter_Test[[#This Row],[debug'[0']]]-H3250)</f>
        <v>-0.49853490683050028</v>
      </c>
    </row>
    <row r="3252" spans="1:8" x14ac:dyDescent="0.25">
      <c r="A3252">
        <v>6492</v>
      </c>
      <c r="B3252">
        <v>-1</v>
      </c>
      <c r="C3252">
        <v>1</v>
      </c>
      <c r="D3252">
        <v>1</v>
      </c>
      <c r="E3252">
        <v>0</v>
      </c>
      <c r="F3252">
        <v>0</v>
      </c>
      <c r="G3252">
        <v>0</v>
      </c>
      <c r="H3252" s="2">
        <f>H3251+$H$2*(Filter_Test[[#This Row],[debug'[0']]]-H3251)</f>
        <v>-0.54579687841249092</v>
      </c>
    </row>
    <row r="3253" spans="1:8" x14ac:dyDescent="0.25">
      <c r="A3253">
        <v>6494</v>
      </c>
      <c r="B3253">
        <v>1</v>
      </c>
      <c r="C3253">
        <v>1</v>
      </c>
      <c r="D3253">
        <v>1</v>
      </c>
      <c r="E3253">
        <v>0</v>
      </c>
      <c r="F3253">
        <v>0</v>
      </c>
      <c r="G3253">
        <v>0</v>
      </c>
      <c r="H3253" s="2">
        <f>H3252+$H$2*(Filter_Test[[#This Row],[debug'[0']]]-H3252)</f>
        <v>-0.40010895489760945</v>
      </c>
    </row>
    <row r="3254" spans="1:8" x14ac:dyDescent="0.25">
      <c r="A3254">
        <v>6496</v>
      </c>
      <c r="B3254">
        <v>0</v>
      </c>
      <c r="C3254">
        <v>1</v>
      </c>
      <c r="D3254">
        <v>1</v>
      </c>
      <c r="E3254">
        <v>0</v>
      </c>
      <c r="F3254">
        <v>0</v>
      </c>
      <c r="G3254">
        <v>0</v>
      </c>
      <c r="H3254" s="2">
        <f>H3253+$H$2*(Filter_Test[[#This Row],[debug'[0']]]-H3253)</f>
        <v>-0.36239957429735487</v>
      </c>
    </row>
    <row r="3255" spans="1:8" x14ac:dyDescent="0.25">
      <c r="A3255">
        <v>6498</v>
      </c>
      <c r="B3255">
        <v>2</v>
      </c>
      <c r="C3255">
        <v>0</v>
      </c>
      <c r="D3255">
        <v>1</v>
      </c>
      <c r="E3255">
        <v>0</v>
      </c>
      <c r="F3255">
        <v>0</v>
      </c>
      <c r="G3255">
        <v>0</v>
      </c>
      <c r="H3255" s="2">
        <f>H3254+$H$2*(Filter_Test[[#This Row],[debug'[0']]]-H3254)</f>
        <v>-0.13974865987366814</v>
      </c>
    </row>
    <row r="3256" spans="1:8" x14ac:dyDescent="0.25">
      <c r="A3256">
        <v>6500</v>
      </c>
      <c r="B3256">
        <v>0</v>
      </c>
      <c r="C3256">
        <v>1</v>
      </c>
      <c r="D3256">
        <v>0</v>
      </c>
      <c r="E3256">
        <v>0</v>
      </c>
      <c r="F3256">
        <v>1</v>
      </c>
      <c r="G3256">
        <v>0</v>
      </c>
      <c r="H3256" s="2">
        <f>H3255+$H$2*(Filter_Test[[#This Row],[debug'[0']]]-H3255)</f>
        <v>-0.1265776589774241</v>
      </c>
    </row>
    <row r="3257" spans="1:8" x14ac:dyDescent="0.25">
      <c r="A3257">
        <v>6502</v>
      </c>
      <c r="B3257">
        <v>2</v>
      </c>
      <c r="C3257">
        <v>0</v>
      </c>
      <c r="D3257">
        <v>0</v>
      </c>
      <c r="E3257">
        <v>0</v>
      </c>
      <c r="F3257">
        <v>1</v>
      </c>
      <c r="G3257">
        <v>0</v>
      </c>
      <c r="H3257" s="2">
        <f>H3256+$H$2*(Filter_Test[[#This Row],[debug'[0']]]-H3256)</f>
        <v>7.3847563544525541E-2</v>
      </c>
    </row>
    <row r="3258" spans="1:8" x14ac:dyDescent="0.25">
      <c r="A3258">
        <v>6504</v>
      </c>
      <c r="B3258">
        <v>0</v>
      </c>
      <c r="C3258">
        <v>0</v>
      </c>
      <c r="D3258">
        <v>0</v>
      </c>
      <c r="E3258">
        <v>0</v>
      </c>
      <c r="F3258">
        <v>1</v>
      </c>
      <c r="G3258">
        <v>0</v>
      </c>
      <c r="H3258" s="2">
        <f>H3257+$H$2*(Filter_Test[[#This Row],[debug'[0']]]-H3257)</f>
        <v>6.688759465101593E-2</v>
      </c>
    </row>
    <row r="3259" spans="1:8" x14ac:dyDescent="0.25">
      <c r="A3259">
        <v>6506</v>
      </c>
      <c r="B3259">
        <v>0</v>
      </c>
      <c r="C3259">
        <v>-1</v>
      </c>
      <c r="D3259">
        <v>0</v>
      </c>
      <c r="E3259">
        <v>0</v>
      </c>
      <c r="F3259">
        <v>1</v>
      </c>
      <c r="G3259">
        <v>0</v>
      </c>
      <c r="H3259" s="2">
        <f>H3258+$H$2*(Filter_Test[[#This Row],[debug'[0']]]-H3258)</f>
        <v>6.0583587371858226E-2</v>
      </c>
    </row>
    <row r="3260" spans="1:8" x14ac:dyDescent="0.25">
      <c r="A3260">
        <v>6508</v>
      </c>
      <c r="B3260">
        <v>1</v>
      </c>
      <c r="C3260">
        <v>-1</v>
      </c>
      <c r="D3260">
        <v>0</v>
      </c>
      <c r="E3260">
        <v>0</v>
      </c>
      <c r="F3260">
        <v>1</v>
      </c>
      <c r="G3260">
        <v>0</v>
      </c>
      <c r="H3260" s="2">
        <f>H3259+$H$2*(Filter_Test[[#This Row],[debug'[0']]]-H3259)</f>
        <v>0.14912149838908567</v>
      </c>
    </row>
    <row r="3261" spans="1:8" x14ac:dyDescent="0.25">
      <c r="A3261">
        <v>6510</v>
      </c>
      <c r="B3261">
        <v>0</v>
      </c>
      <c r="C3261">
        <v>0</v>
      </c>
      <c r="D3261">
        <v>0</v>
      </c>
      <c r="E3261">
        <v>0</v>
      </c>
      <c r="F3261">
        <v>1</v>
      </c>
      <c r="G3261">
        <v>0</v>
      </c>
      <c r="H3261" s="2">
        <f>H3260+$H$2*(Filter_Test[[#This Row],[debug'[0']]]-H3260)</f>
        <v>0.13506712827414205</v>
      </c>
    </row>
    <row r="3262" spans="1:8" x14ac:dyDescent="0.25">
      <c r="A3262">
        <v>6512</v>
      </c>
      <c r="B3262">
        <v>-1</v>
      </c>
      <c r="C3262">
        <v>-1</v>
      </c>
      <c r="D3262">
        <v>0</v>
      </c>
      <c r="E3262">
        <v>0</v>
      </c>
      <c r="F3262">
        <v>1</v>
      </c>
      <c r="G3262">
        <v>0</v>
      </c>
      <c r="H3262" s="2">
        <f>H3261+$H$2*(Filter_Test[[#This Row],[debug'[0']]]-H3261)</f>
        <v>2.8089571728622822E-2</v>
      </c>
    </row>
    <row r="3263" spans="1:8" x14ac:dyDescent="0.25">
      <c r="A3263">
        <v>6514</v>
      </c>
      <c r="B3263">
        <v>-1</v>
      </c>
      <c r="C3263">
        <v>0</v>
      </c>
      <c r="D3263">
        <v>0</v>
      </c>
      <c r="E3263">
        <v>0</v>
      </c>
      <c r="F3263">
        <v>1</v>
      </c>
      <c r="G3263">
        <v>0</v>
      </c>
      <c r="H3263" s="2">
        <f>H3262+$H$2*(Filter_Test[[#This Row],[debug'[0']]]-H3262)</f>
        <v>-6.880558764462473E-2</v>
      </c>
    </row>
    <row r="3264" spans="1:8" x14ac:dyDescent="0.25">
      <c r="A3264">
        <v>6516</v>
      </c>
      <c r="B3264">
        <v>-2</v>
      </c>
      <c r="C3264">
        <v>1</v>
      </c>
      <c r="D3264">
        <v>0</v>
      </c>
      <c r="E3264">
        <v>0</v>
      </c>
      <c r="F3264">
        <v>1</v>
      </c>
      <c r="G3264">
        <v>0</v>
      </c>
      <c r="H3264" s="2">
        <f>H3263+$H$2*(Filter_Test[[#This Row],[debug'[0']]]-H3263)</f>
        <v>-0.25081637299990384</v>
      </c>
    </row>
    <row r="3265" spans="1:8" x14ac:dyDescent="0.25">
      <c r="A3265">
        <v>6518</v>
      </c>
      <c r="B3265">
        <v>0</v>
      </c>
      <c r="C3265">
        <v>0</v>
      </c>
      <c r="D3265">
        <v>-1</v>
      </c>
      <c r="E3265">
        <v>0</v>
      </c>
      <c r="F3265">
        <v>1</v>
      </c>
      <c r="G3265">
        <v>0</v>
      </c>
      <c r="H3265" s="2">
        <f>H3264+$H$2*(Filter_Test[[#This Row],[debug'[0']]]-H3264)</f>
        <v>-0.22717748675540778</v>
      </c>
    </row>
    <row r="3266" spans="1:8" x14ac:dyDescent="0.25">
      <c r="A3266">
        <v>6520</v>
      </c>
      <c r="B3266">
        <v>-1</v>
      </c>
      <c r="C3266">
        <v>1</v>
      </c>
      <c r="D3266">
        <v>0</v>
      </c>
      <c r="E3266">
        <v>0</v>
      </c>
      <c r="F3266">
        <v>1</v>
      </c>
      <c r="G3266">
        <v>0</v>
      </c>
      <c r="H3266" s="2">
        <f>H3265+$H$2*(Filter_Test[[#This Row],[debug'[0']]]-H3265)</f>
        <v>-0.30001429265954815</v>
      </c>
    </row>
    <row r="3267" spans="1:8" x14ac:dyDescent="0.25">
      <c r="A3267">
        <v>6522</v>
      </c>
      <c r="B3267">
        <v>0</v>
      </c>
      <c r="C3267">
        <v>0</v>
      </c>
      <c r="D3267">
        <v>0</v>
      </c>
      <c r="E3267">
        <v>0</v>
      </c>
      <c r="F3267">
        <v>0</v>
      </c>
      <c r="G3267">
        <v>0</v>
      </c>
      <c r="H3267" s="2">
        <f>H3266+$H$2*(Filter_Test[[#This Row],[debug'[0']]]-H3266)</f>
        <v>-0.27173861172581293</v>
      </c>
    </row>
    <row r="3268" spans="1:8" x14ac:dyDescent="0.25">
      <c r="A3268">
        <v>6524</v>
      </c>
      <c r="B3268">
        <v>-1</v>
      </c>
      <c r="C3268">
        <v>1</v>
      </c>
      <c r="D3268">
        <v>0</v>
      </c>
      <c r="E3268">
        <v>0</v>
      </c>
      <c r="F3268">
        <v>0</v>
      </c>
      <c r="G3268">
        <v>0</v>
      </c>
      <c r="H3268" s="2">
        <f>H3267+$H$2*(Filter_Test[[#This Row],[debug'[0']]]-H3267)</f>
        <v>-0.34037563054467163</v>
      </c>
    </row>
    <row r="3269" spans="1:8" x14ac:dyDescent="0.25">
      <c r="A3269">
        <v>6526</v>
      </c>
      <c r="B3269">
        <v>-1</v>
      </c>
      <c r="C3269">
        <v>0</v>
      </c>
      <c r="D3269">
        <v>0</v>
      </c>
      <c r="E3269">
        <v>0</v>
      </c>
      <c r="F3269">
        <v>0</v>
      </c>
      <c r="G3269">
        <v>0</v>
      </c>
      <c r="H3269" s="2">
        <f>H3268+$H$2*(Filter_Test[[#This Row],[debug'[0']]]-H3268)</f>
        <v>-0.40254376274096138</v>
      </c>
    </row>
    <row r="3270" spans="1:8" x14ac:dyDescent="0.25">
      <c r="A3270">
        <v>6528</v>
      </c>
      <c r="B3270">
        <v>0</v>
      </c>
      <c r="C3270">
        <v>0</v>
      </c>
      <c r="D3270">
        <v>0</v>
      </c>
      <c r="E3270">
        <v>0</v>
      </c>
      <c r="F3270">
        <v>0</v>
      </c>
      <c r="G3270">
        <v>0</v>
      </c>
      <c r="H3270" s="2">
        <f>H3269+$H$2*(Filter_Test[[#This Row],[debug'[0']]]-H3269)</f>
        <v>-0.36460490690769948</v>
      </c>
    </row>
    <row r="3271" spans="1:8" x14ac:dyDescent="0.25">
      <c r="A3271">
        <v>6530</v>
      </c>
      <c r="B3271">
        <v>0</v>
      </c>
      <c r="C3271">
        <v>0</v>
      </c>
      <c r="D3271">
        <v>1</v>
      </c>
      <c r="E3271">
        <v>0</v>
      </c>
      <c r="F3271">
        <v>0</v>
      </c>
      <c r="G3271">
        <v>0</v>
      </c>
      <c r="H3271" s="2">
        <f>H3270+$H$2*(Filter_Test[[#This Row],[debug'[0']]]-H3270)</f>
        <v>-0.33024170399757891</v>
      </c>
    </row>
    <row r="3272" spans="1:8" x14ac:dyDescent="0.25">
      <c r="A3272">
        <v>6532</v>
      </c>
      <c r="B3272">
        <v>2</v>
      </c>
      <c r="C3272">
        <v>-1</v>
      </c>
      <c r="D3272">
        <v>1</v>
      </c>
      <c r="E3272">
        <v>0</v>
      </c>
      <c r="F3272">
        <v>0</v>
      </c>
      <c r="G3272">
        <v>0</v>
      </c>
      <c r="H3272" s="2">
        <f>H3271+$H$2*(Filter_Test[[#This Row],[debug'[0']]]-H3271)</f>
        <v>-0.11062159744655828</v>
      </c>
    </row>
    <row r="3273" spans="1:8" x14ac:dyDescent="0.25">
      <c r="A3273">
        <v>6534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0</v>
      </c>
      <c r="H3273" s="2">
        <f>H3272+$H$2*(Filter_Test[[#This Row],[debug'[0']]]-H3272)</f>
        <v>-0.10019575751056403</v>
      </c>
    </row>
    <row r="3274" spans="1:8" x14ac:dyDescent="0.25">
      <c r="A3274">
        <v>6536</v>
      </c>
      <c r="B3274">
        <v>0</v>
      </c>
      <c r="C3274">
        <v>0</v>
      </c>
      <c r="D3274">
        <v>0</v>
      </c>
      <c r="E3274">
        <v>0</v>
      </c>
      <c r="F3274">
        <v>0</v>
      </c>
      <c r="G3274">
        <v>0</v>
      </c>
      <c r="H3274" s="2">
        <f>H3273+$H$2*(Filter_Test[[#This Row],[debug'[0']]]-H3273)</f>
        <v>-9.0752529839082469E-2</v>
      </c>
    </row>
    <row r="3275" spans="1:8" x14ac:dyDescent="0.25">
      <c r="A3275">
        <v>6538</v>
      </c>
      <c r="B3275">
        <v>0</v>
      </c>
      <c r="C3275">
        <v>-1</v>
      </c>
      <c r="D3275">
        <v>-1</v>
      </c>
      <c r="E3275">
        <v>0</v>
      </c>
      <c r="F3275">
        <v>0</v>
      </c>
      <c r="G3275">
        <v>0</v>
      </c>
      <c r="H3275" s="2">
        <f>H3274+$H$2*(Filter_Test[[#This Row],[debug'[0']]]-H3274)</f>
        <v>-8.2199305407967965E-2</v>
      </c>
    </row>
    <row r="3276" spans="1:8" x14ac:dyDescent="0.25">
      <c r="A3276">
        <v>6540</v>
      </c>
      <c r="B3276">
        <v>2</v>
      </c>
      <c r="C3276">
        <v>0</v>
      </c>
      <c r="D3276">
        <v>0</v>
      </c>
      <c r="E3276">
        <v>0</v>
      </c>
      <c r="F3276">
        <v>0</v>
      </c>
      <c r="G3276">
        <v>0</v>
      </c>
      <c r="H3276" s="2">
        <f>H3275+$H$2*(Filter_Test[[#This Row],[debug'[0']]]-H3275)</f>
        <v>0.11404335582741529</v>
      </c>
    </row>
    <row r="3277" spans="1:8" x14ac:dyDescent="0.25">
      <c r="A3277">
        <v>6542</v>
      </c>
      <c r="B3277">
        <v>1</v>
      </c>
      <c r="C3277">
        <v>-1</v>
      </c>
      <c r="D3277">
        <v>0</v>
      </c>
      <c r="E3277">
        <v>0</v>
      </c>
      <c r="F3277">
        <v>0</v>
      </c>
      <c r="G3277">
        <v>0</v>
      </c>
      <c r="H3277" s="2">
        <f>H3276+$H$2*(Filter_Test[[#This Row],[debug'[0']]]-H3276)</f>
        <v>0.19754280236936506</v>
      </c>
    </row>
    <row r="3278" spans="1:8" x14ac:dyDescent="0.25">
      <c r="A3278">
        <v>6544</v>
      </c>
      <c r="B3278">
        <v>2</v>
      </c>
      <c r="C3278">
        <v>0</v>
      </c>
      <c r="D3278">
        <v>0</v>
      </c>
      <c r="E3278">
        <v>0</v>
      </c>
      <c r="F3278">
        <v>0</v>
      </c>
      <c r="G3278">
        <v>0</v>
      </c>
      <c r="H3278" s="2">
        <f>H3277+$H$2*(Filter_Test[[#This Row],[debug'[0']]]-H3277)</f>
        <v>0.36742039108395852</v>
      </c>
    </row>
    <row r="3279" spans="1:8" x14ac:dyDescent="0.25">
      <c r="A3279">
        <v>6546</v>
      </c>
      <c r="B3279">
        <v>0</v>
      </c>
      <c r="C3279">
        <v>0</v>
      </c>
      <c r="D3279">
        <v>0</v>
      </c>
      <c r="E3279">
        <v>0</v>
      </c>
      <c r="F3279">
        <v>0</v>
      </c>
      <c r="G3279">
        <v>0</v>
      </c>
      <c r="H3279" s="2">
        <f>H3278+$H$2*(Filter_Test[[#This Row],[debug'[0']]]-H3278)</f>
        <v>0.33279183504170495</v>
      </c>
    </row>
    <row r="3280" spans="1:8" x14ac:dyDescent="0.25">
      <c r="A3280">
        <v>6548</v>
      </c>
      <c r="B3280">
        <v>1</v>
      </c>
      <c r="C3280">
        <v>0</v>
      </c>
      <c r="D3280">
        <v>0</v>
      </c>
      <c r="E3280">
        <v>0</v>
      </c>
      <c r="F3280">
        <v>0</v>
      </c>
      <c r="G3280">
        <v>0</v>
      </c>
      <c r="H3280" s="2">
        <f>H3279+$H$2*(Filter_Test[[#This Row],[debug'[0']]]-H3279)</f>
        <v>0.39567472312514818</v>
      </c>
    </row>
    <row r="3281" spans="1:8" x14ac:dyDescent="0.25">
      <c r="A3281">
        <v>6550</v>
      </c>
      <c r="B3281">
        <v>-1</v>
      </c>
      <c r="C3281">
        <v>1</v>
      </c>
      <c r="D3281">
        <v>0</v>
      </c>
      <c r="E3281">
        <v>0</v>
      </c>
      <c r="F3281">
        <v>0</v>
      </c>
      <c r="G3281">
        <v>0</v>
      </c>
      <c r="H3281" s="2">
        <f>H3280+$H$2*(Filter_Test[[#This Row],[debug'[0']]]-H3280)</f>
        <v>0.26413547941602011</v>
      </c>
    </row>
    <row r="3282" spans="1:8" x14ac:dyDescent="0.25">
      <c r="A3282">
        <v>6552</v>
      </c>
      <c r="B3282">
        <v>0</v>
      </c>
      <c r="C3282">
        <v>1</v>
      </c>
      <c r="D3282">
        <v>0</v>
      </c>
      <c r="E3282">
        <v>0</v>
      </c>
      <c r="F3282">
        <v>0</v>
      </c>
      <c r="G3282">
        <v>0</v>
      </c>
      <c r="H3282" s="2">
        <f>H3281+$H$2*(Filter_Test[[#This Row],[debug'[0']]]-H3281)</f>
        <v>0.23924129696544652</v>
      </c>
    </row>
    <row r="3283" spans="1:8" x14ac:dyDescent="0.25">
      <c r="A3283">
        <v>6554</v>
      </c>
      <c r="B3283">
        <v>-1</v>
      </c>
      <c r="C3283">
        <v>1</v>
      </c>
      <c r="D3283">
        <v>0</v>
      </c>
      <c r="E3283">
        <v>0</v>
      </c>
      <c r="F3283">
        <v>0</v>
      </c>
      <c r="G3283">
        <v>0</v>
      </c>
      <c r="H3283" s="2">
        <f>H3282+$H$2*(Filter_Test[[#This Row],[debug'[0']]]-H3282)</f>
        <v>0.12244555632829451</v>
      </c>
    </row>
    <row r="3284" spans="1:8" x14ac:dyDescent="0.25">
      <c r="A3284">
        <v>6556</v>
      </c>
      <c r="B3284">
        <v>-1</v>
      </c>
      <c r="C3284">
        <v>0</v>
      </c>
      <c r="D3284">
        <v>0</v>
      </c>
      <c r="E3284">
        <v>0</v>
      </c>
      <c r="F3284">
        <v>0</v>
      </c>
      <c r="G3284">
        <v>0</v>
      </c>
      <c r="H3284" s="2">
        <f>H3283+$H$2*(Filter_Test[[#This Row],[debug'[0']]]-H3283)</f>
        <v>1.6657554913830169E-2</v>
      </c>
    </row>
    <row r="3285" spans="1:8" x14ac:dyDescent="0.25">
      <c r="A3285">
        <v>6558</v>
      </c>
      <c r="B3285">
        <v>1</v>
      </c>
      <c r="C3285">
        <v>0</v>
      </c>
      <c r="D3285">
        <v>1</v>
      </c>
      <c r="E3285">
        <v>0</v>
      </c>
      <c r="F3285">
        <v>0</v>
      </c>
      <c r="G3285">
        <v>0</v>
      </c>
      <c r="H3285" s="2">
        <f>H3284+$H$2*(Filter_Test[[#This Row],[debug'[0']]]-H3284)</f>
        <v>0.10933539695720224</v>
      </c>
    </row>
    <row r="3286" spans="1:8" x14ac:dyDescent="0.25">
      <c r="A3286">
        <v>6560</v>
      </c>
      <c r="B3286">
        <v>-1</v>
      </c>
      <c r="C3286">
        <v>0</v>
      </c>
      <c r="D3286">
        <v>1</v>
      </c>
      <c r="E3286">
        <v>0</v>
      </c>
      <c r="F3286">
        <v>0</v>
      </c>
      <c r="G3286">
        <v>0</v>
      </c>
      <c r="H3286" s="2">
        <f>H3285+$H$2*(Filter_Test[[#This Row],[debug'[0']]]-H3285)</f>
        <v>4.7829989537663403E-3</v>
      </c>
    </row>
    <row r="3287" spans="1:8" x14ac:dyDescent="0.25">
      <c r="A3287">
        <v>6562</v>
      </c>
      <c r="B3287">
        <v>1</v>
      </c>
      <c r="C3287">
        <v>0</v>
      </c>
      <c r="D3287">
        <v>1</v>
      </c>
      <c r="E3287">
        <v>0</v>
      </c>
      <c r="F3287">
        <v>0</v>
      </c>
      <c r="G3287">
        <v>0</v>
      </c>
      <c r="H3287" s="2">
        <f>H3286+$H$2*(Filter_Test[[#This Row],[debug'[0']]]-H3286)</f>
        <v>9.8579991530201735E-2</v>
      </c>
    </row>
    <row r="3288" spans="1:8" x14ac:dyDescent="0.25">
      <c r="A3288">
        <v>6564</v>
      </c>
      <c r="B3288">
        <v>-1</v>
      </c>
      <c r="C3288">
        <v>0</v>
      </c>
      <c r="D3288">
        <v>1</v>
      </c>
      <c r="E3288">
        <v>0</v>
      </c>
      <c r="F3288">
        <v>0</v>
      </c>
      <c r="G3288">
        <v>0</v>
      </c>
      <c r="H3288" s="2">
        <f>H3287+$H$2*(Filter_Test[[#This Row],[debug'[0']]]-H3287)</f>
        <v>-4.9587333929588251E-3</v>
      </c>
    </row>
    <row r="3289" spans="1:8" x14ac:dyDescent="0.25">
      <c r="A3289">
        <v>6566</v>
      </c>
      <c r="B3289">
        <v>2</v>
      </c>
      <c r="C3289">
        <v>0</v>
      </c>
      <c r="D3289">
        <v>1</v>
      </c>
      <c r="E3289">
        <v>0</v>
      </c>
      <c r="F3289">
        <v>0</v>
      </c>
      <c r="G3289">
        <v>0</v>
      </c>
      <c r="H3289" s="2">
        <f>H3288+$H$2*(Filter_Test[[#This Row],[debug'[0']]]-H3288)</f>
        <v>0.18400417543438166</v>
      </c>
    </row>
    <row r="3290" spans="1:8" x14ac:dyDescent="0.25">
      <c r="A3290">
        <v>6568</v>
      </c>
      <c r="B3290">
        <v>-1</v>
      </c>
      <c r="C3290">
        <v>0</v>
      </c>
      <c r="D3290">
        <v>0</v>
      </c>
      <c r="E3290">
        <v>0</v>
      </c>
      <c r="F3290">
        <v>0</v>
      </c>
      <c r="G3290">
        <v>0</v>
      </c>
      <c r="H3290" s="2">
        <f>H3289+$H$2*(Filter_Test[[#This Row],[debug'[0']]]-H3289)</f>
        <v>7.2414410853452835E-2</v>
      </c>
    </row>
    <row r="3291" spans="1:8" x14ac:dyDescent="0.25">
      <c r="A3291">
        <v>6570</v>
      </c>
      <c r="B3291">
        <v>1</v>
      </c>
      <c r="C3291">
        <v>-1</v>
      </c>
      <c r="D3291">
        <v>0</v>
      </c>
      <c r="E3291">
        <v>0</v>
      </c>
      <c r="F3291">
        <v>0</v>
      </c>
      <c r="G3291">
        <v>0</v>
      </c>
      <c r="H3291" s="2">
        <f>H3290+$H$2*(Filter_Test[[#This Row],[debug'[0']]]-H3290)</f>
        <v>0.15983729302660943</v>
      </c>
    </row>
    <row r="3292" spans="1:8" x14ac:dyDescent="0.25">
      <c r="A3292">
        <v>6572</v>
      </c>
      <c r="B3292">
        <v>1</v>
      </c>
      <c r="C3292">
        <v>0</v>
      </c>
      <c r="D3292">
        <v>0</v>
      </c>
      <c r="E3292">
        <v>0</v>
      </c>
      <c r="F3292">
        <v>0</v>
      </c>
      <c r="G3292">
        <v>0</v>
      </c>
      <c r="H3292" s="2">
        <f>H3291+$H$2*(Filter_Test[[#This Row],[debug'[0']]]-H3291)</f>
        <v>0.23902076266804095</v>
      </c>
    </row>
    <row r="3293" spans="1:8" x14ac:dyDescent="0.25">
      <c r="A3293">
        <v>6574</v>
      </c>
      <c r="B3293">
        <v>1</v>
      </c>
      <c r="C3293">
        <v>-1</v>
      </c>
      <c r="D3293">
        <v>0</v>
      </c>
      <c r="E3293">
        <v>0</v>
      </c>
      <c r="F3293">
        <v>0</v>
      </c>
      <c r="G3293">
        <v>0</v>
      </c>
      <c r="H3293" s="2">
        <f>H3292+$H$2*(Filter_Test[[#This Row],[debug'[0']]]-H3292)</f>
        <v>0.31074136611413433</v>
      </c>
    </row>
    <row r="3294" spans="1:8" x14ac:dyDescent="0.25">
      <c r="A3294">
        <v>6576</v>
      </c>
      <c r="B3294">
        <v>0</v>
      </c>
      <c r="C3294">
        <v>0</v>
      </c>
      <c r="D3294">
        <v>0</v>
      </c>
      <c r="E3294">
        <v>0</v>
      </c>
      <c r="F3294">
        <v>0</v>
      </c>
      <c r="G3294">
        <v>0</v>
      </c>
      <c r="H3294" s="2">
        <f>H3293+$H$2*(Filter_Test[[#This Row],[debug'[0']]]-H3293)</f>
        <v>0.28145468232561571</v>
      </c>
    </row>
    <row r="3295" spans="1:8" x14ac:dyDescent="0.25">
      <c r="A3295">
        <v>6578</v>
      </c>
      <c r="B3295">
        <v>0</v>
      </c>
      <c r="C3295">
        <v>0</v>
      </c>
      <c r="D3295">
        <v>0</v>
      </c>
      <c r="E3295">
        <v>0</v>
      </c>
      <c r="F3295">
        <v>0</v>
      </c>
      <c r="G3295">
        <v>0</v>
      </c>
      <c r="H3295" s="2">
        <f>H3294+$H$2*(Filter_Test[[#This Row],[debug'[0']]]-H3294)</f>
        <v>0.25492820345623762</v>
      </c>
    </row>
    <row r="3296" spans="1:8" x14ac:dyDescent="0.25">
      <c r="A3296">
        <v>6580</v>
      </c>
      <c r="B3296">
        <v>-2</v>
      </c>
      <c r="C3296">
        <v>0</v>
      </c>
      <c r="D3296">
        <v>0</v>
      </c>
      <c r="E3296">
        <v>0</v>
      </c>
      <c r="F3296">
        <v>0</v>
      </c>
      <c r="G3296">
        <v>0</v>
      </c>
      <c r="H3296" s="2">
        <f>H3295+$H$2*(Filter_Test[[#This Row],[debug'[0']]]-H3295)</f>
        <v>4.2406227105721228E-2</v>
      </c>
    </row>
    <row r="3297" spans="1:8" x14ac:dyDescent="0.25">
      <c r="A3297">
        <v>6582</v>
      </c>
      <c r="B3297">
        <v>1</v>
      </c>
      <c r="C3297">
        <v>0</v>
      </c>
      <c r="D3297">
        <v>0</v>
      </c>
      <c r="E3297">
        <v>0</v>
      </c>
      <c r="F3297">
        <v>0</v>
      </c>
      <c r="G3297">
        <v>0</v>
      </c>
      <c r="H3297" s="2">
        <f>H3296+$H$2*(Filter_Test[[#This Row],[debug'[0']]]-H3296)</f>
        <v>0.13265731396716118</v>
      </c>
    </row>
    <row r="3298" spans="1:8" x14ac:dyDescent="0.25">
      <c r="A3298">
        <v>6584</v>
      </c>
      <c r="B3298">
        <v>-1</v>
      </c>
      <c r="C3298">
        <v>1</v>
      </c>
      <c r="D3298">
        <v>0</v>
      </c>
      <c r="E3298">
        <v>0</v>
      </c>
      <c r="F3298">
        <v>0</v>
      </c>
      <c r="G3298">
        <v>0</v>
      </c>
      <c r="H3298" s="2">
        <f>H3297+$H$2*(Filter_Test[[#This Row],[debug'[0']]]-H3297)</f>
        <v>2.5906877069341749E-2</v>
      </c>
    </row>
    <row r="3299" spans="1:8" x14ac:dyDescent="0.25">
      <c r="A3299">
        <v>6586</v>
      </c>
      <c r="B3299">
        <v>1</v>
      </c>
      <c r="C3299">
        <v>0</v>
      </c>
      <c r="D3299">
        <v>0</v>
      </c>
      <c r="E3299">
        <v>0</v>
      </c>
      <c r="F3299">
        <v>0</v>
      </c>
      <c r="G3299">
        <v>0</v>
      </c>
      <c r="H3299" s="2">
        <f>H3298+$H$2*(Filter_Test[[#This Row],[debug'[0']]]-H3298)</f>
        <v>0.11771299103668059</v>
      </c>
    </row>
    <row r="3300" spans="1:8" x14ac:dyDescent="0.25">
      <c r="A3300">
        <v>6588</v>
      </c>
      <c r="B3300">
        <v>1</v>
      </c>
      <c r="C3300">
        <v>0</v>
      </c>
      <c r="D3300">
        <v>0</v>
      </c>
      <c r="E3300">
        <v>0</v>
      </c>
      <c r="F3300">
        <v>0</v>
      </c>
      <c r="G3300">
        <v>0</v>
      </c>
      <c r="H3300" s="2">
        <f>H3299+$H$2*(Filter_Test[[#This Row],[debug'[0']]]-H3299)</f>
        <v>0.20086658260818688</v>
      </c>
    </row>
    <row r="3301" spans="1:8" x14ac:dyDescent="0.25">
      <c r="A3301">
        <v>6590</v>
      </c>
      <c r="B3301">
        <v>-1</v>
      </c>
      <c r="C3301">
        <v>0</v>
      </c>
      <c r="D3301">
        <v>0</v>
      </c>
      <c r="E3301">
        <v>0</v>
      </c>
      <c r="F3301">
        <v>0</v>
      </c>
      <c r="G3301">
        <v>0</v>
      </c>
      <c r="H3301" s="2">
        <f>H3300+$H$2*(Filter_Test[[#This Row],[debug'[0']]]-H3300)</f>
        <v>8.7687573592286086E-2</v>
      </c>
    </row>
    <row r="3302" spans="1:8" x14ac:dyDescent="0.25">
      <c r="A3302">
        <v>6592</v>
      </c>
      <c r="B3302">
        <v>2</v>
      </c>
      <c r="C3302">
        <v>0</v>
      </c>
      <c r="D3302">
        <v>0</v>
      </c>
      <c r="E3302">
        <v>0</v>
      </c>
      <c r="F3302">
        <v>0</v>
      </c>
      <c r="G3302">
        <v>0</v>
      </c>
      <c r="H3302" s="2">
        <f>H3301+$H$2*(Filter_Test[[#This Row],[debug'[0']]]-H3301)</f>
        <v>0.26791877369741446</v>
      </c>
    </row>
    <row r="3303" spans="1:8" x14ac:dyDescent="0.25">
      <c r="A3303">
        <v>6594</v>
      </c>
      <c r="B3303">
        <v>-1</v>
      </c>
      <c r="C3303">
        <v>0</v>
      </c>
      <c r="D3303">
        <v>0</v>
      </c>
      <c r="E3303">
        <v>0</v>
      </c>
      <c r="F3303">
        <v>0</v>
      </c>
      <c r="G3303">
        <v>0</v>
      </c>
      <c r="H3303" s="2">
        <f>H3302+$H$2*(Filter_Test[[#This Row],[debug'[0']]]-H3302)</f>
        <v>0.14842024455352315</v>
      </c>
    </row>
    <row r="3304" spans="1:8" x14ac:dyDescent="0.25">
      <c r="A3304">
        <v>6596</v>
      </c>
      <c r="B3304">
        <v>1</v>
      </c>
      <c r="C3304">
        <v>0</v>
      </c>
      <c r="D3304">
        <v>0</v>
      </c>
      <c r="E3304">
        <v>0</v>
      </c>
      <c r="F3304">
        <v>0</v>
      </c>
      <c r="G3304">
        <v>0</v>
      </c>
      <c r="H3304" s="2">
        <f>H3303+$H$2*(Filter_Test[[#This Row],[debug'[0']]]-H3303)</f>
        <v>0.22867974566321647</v>
      </c>
    </row>
    <row r="3305" spans="1:8" x14ac:dyDescent="0.25">
      <c r="A3305">
        <v>6598</v>
      </c>
      <c r="B3305">
        <v>-2</v>
      </c>
      <c r="C3305">
        <v>0</v>
      </c>
      <c r="D3305">
        <v>0</v>
      </c>
      <c r="E3305">
        <v>0</v>
      </c>
      <c r="F3305">
        <v>0</v>
      </c>
      <c r="G3305">
        <v>0</v>
      </c>
      <c r="H3305" s="2">
        <f>H3304+$H$2*(Filter_Test[[#This Row],[debug'[0']]]-H3304)</f>
        <v>1.8631628177818577E-2</v>
      </c>
    </row>
    <row r="3306" spans="1:8" x14ac:dyDescent="0.25">
      <c r="A3306">
        <v>6600</v>
      </c>
      <c r="B3306">
        <v>1</v>
      </c>
      <c r="C3306">
        <v>0</v>
      </c>
      <c r="D3306">
        <v>0</v>
      </c>
      <c r="E3306">
        <v>0</v>
      </c>
      <c r="F3306">
        <v>0</v>
      </c>
      <c r="G3306">
        <v>0</v>
      </c>
      <c r="H3306" s="2">
        <f>H3305+$H$2*(Filter_Test[[#This Row],[debug'[0']]]-H3305)</f>
        <v>0.11112341819927682</v>
      </c>
    </row>
    <row r="3307" spans="1:8" x14ac:dyDescent="0.25">
      <c r="A3307">
        <v>6602</v>
      </c>
      <c r="B3307">
        <v>-1</v>
      </c>
      <c r="C3307">
        <v>0</v>
      </c>
      <c r="D3307">
        <v>1</v>
      </c>
      <c r="E3307">
        <v>0</v>
      </c>
      <c r="F3307">
        <v>0</v>
      </c>
      <c r="G3307">
        <v>0</v>
      </c>
      <c r="H3307" s="2">
        <f>H3306+$H$2*(Filter_Test[[#This Row],[debug'[0']]]-H3306)</f>
        <v>6.4025031638839935E-3</v>
      </c>
    </row>
    <row r="3308" spans="1:8" x14ac:dyDescent="0.25">
      <c r="A3308">
        <v>6604</v>
      </c>
      <c r="B3308">
        <v>0</v>
      </c>
      <c r="C3308">
        <v>0</v>
      </c>
      <c r="D3308">
        <v>0</v>
      </c>
      <c r="E3308">
        <v>0</v>
      </c>
      <c r="F3308">
        <v>0</v>
      </c>
      <c r="G3308">
        <v>0</v>
      </c>
      <c r="H3308" s="2">
        <f>H3307+$H$2*(Filter_Test[[#This Row],[debug'[0']]]-H3307)</f>
        <v>5.7990814567566926E-3</v>
      </c>
    </row>
    <row r="3309" spans="1:8" x14ac:dyDescent="0.25">
      <c r="A3309">
        <v>6606</v>
      </c>
      <c r="B3309">
        <v>0</v>
      </c>
      <c r="C3309">
        <v>0</v>
      </c>
      <c r="D3309">
        <v>0</v>
      </c>
      <c r="E3309">
        <v>0</v>
      </c>
      <c r="F3309">
        <v>0</v>
      </c>
      <c r="G3309">
        <v>0</v>
      </c>
      <c r="H3309" s="2">
        <f>H3308+$H$2*(Filter_Test[[#This Row],[debug'[0']]]-H3308)</f>
        <v>5.2525309056932236E-3</v>
      </c>
    </row>
    <row r="3310" spans="1:8" x14ac:dyDescent="0.25">
      <c r="A3310">
        <v>6608</v>
      </c>
      <c r="B3310">
        <v>-2</v>
      </c>
      <c r="C3310">
        <v>-1</v>
      </c>
      <c r="D3310">
        <v>0</v>
      </c>
      <c r="E3310">
        <v>0</v>
      </c>
      <c r="F3310">
        <v>0</v>
      </c>
      <c r="G3310">
        <v>0</v>
      </c>
      <c r="H3310" s="2">
        <f>H3309+$H$2*(Filter_Test[[#This Row],[debug'[0']]]-H3309)</f>
        <v>-0.18373806768487674</v>
      </c>
    </row>
    <row r="3311" spans="1:8" x14ac:dyDescent="0.25">
      <c r="A3311">
        <v>6610</v>
      </c>
      <c r="B3311">
        <v>-1</v>
      </c>
      <c r="C3311">
        <v>0</v>
      </c>
      <c r="D3311">
        <v>0</v>
      </c>
      <c r="E3311">
        <v>0</v>
      </c>
      <c r="F3311">
        <v>0</v>
      </c>
      <c r="G3311">
        <v>0</v>
      </c>
      <c r="H3311" s="2">
        <f>H3310+$H$2*(Filter_Test[[#This Row],[debug'[0']]]-H3310)</f>
        <v>-0.26066894238386273</v>
      </c>
    </row>
    <row r="3312" spans="1:8" x14ac:dyDescent="0.25">
      <c r="A3312">
        <v>6612</v>
      </c>
      <c r="B3312">
        <v>-1</v>
      </c>
      <c r="C3312">
        <v>0</v>
      </c>
      <c r="D3312">
        <v>0</v>
      </c>
      <c r="E3312">
        <v>0</v>
      </c>
      <c r="F3312">
        <v>0</v>
      </c>
      <c r="G3312">
        <v>0</v>
      </c>
      <c r="H3312" s="2">
        <f>H3311+$H$2*(Filter_Test[[#This Row],[debug'[0']]]-H3311)</f>
        <v>-0.3303492529591916</v>
      </c>
    </row>
    <row r="3313" spans="1:8" x14ac:dyDescent="0.25">
      <c r="A3313">
        <v>6614</v>
      </c>
      <c r="B3313">
        <v>1</v>
      </c>
      <c r="C3313">
        <v>0</v>
      </c>
      <c r="D3313">
        <v>0</v>
      </c>
      <c r="E3313">
        <v>0</v>
      </c>
      <c r="F3313">
        <v>0</v>
      </c>
      <c r="G3313">
        <v>0</v>
      </c>
      <c r="H3313" s="2">
        <f>H3312+$H$2*(Filter_Test[[#This Row],[debug'[0']]]-H3312)</f>
        <v>-0.20496678976503363</v>
      </c>
    </row>
    <row r="3314" spans="1:8" x14ac:dyDescent="0.25">
      <c r="A3314">
        <v>6616</v>
      </c>
      <c r="B3314">
        <v>1</v>
      </c>
      <c r="C3314">
        <v>0</v>
      </c>
      <c r="D3314">
        <v>0</v>
      </c>
      <c r="E3314">
        <v>0</v>
      </c>
      <c r="F3314">
        <v>0</v>
      </c>
      <c r="G3314">
        <v>0</v>
      </c>
      <c r="H3314" s="2">
        <f>H3313+$H$2*(Filter_Test[[#This Row],[debug'[0']]]-H3313)</f>
        <v>-9.1401345328668449E-2</v>
      </c>
    </row>
    <row r="3315" spans="1:8" x14ac:dyDescent="0.25">
      <c r="A3315">
        <v>6618</v>
      </c>
      <c r="B3315">
        <v>0</v>
      </c>
      <c r="C3315">
        <v>0</v>
      </c>
      <c r="D3315">
        <v>0</v>
      </c>
      <c r="E3315">
        <v>0</v>
      </c>
      <c r="F3315">
        <v>0</v>
      </c>
      <c r="G3315">
        <v>0</v>
      </c>
      <c r="H3315" s="2">
        <f>H3314+$H$2*(Filter_Test[[#This Row],[debug'[0']]]-H3314)</f>
        <v>-8.2786971478285398E-2</v>
      </c>
    </row>
    <row r="3316" spans="1:8" x14ac:dyDescent="0.25">
      <c r="A3316">
        <v>6620</v>
      </c>
      <c r="B3316">
        <v>1</v>
      </c>
      <c r="C3316">
        <v>1</v>
      </c>
      <c r="D3316">
        <v>0</v>
      </c>
      <c r="E3316">
        <v>0</v>
      </c>
      <c r="F3316">
        <v>0</v>
      </c>
      <c r="G3316">
        <v>0</v>
      </c>
      <c r="H3316" s="2">
        <f>H3315+$H$2*(Filter_Test[[#This Row],[debug'[0']]]-H3315)</f>
        <v>1.9263296371682267E-2</v>
      </c>
    </row>
    <row r="3317" spans="1:8" x14ac:dyDescent="0.25">
      <c r="A3317">
        <v>6622</v>
      </c>
      <c r="B3317">
        <v>1</v>
      </c>
      <c r="C3317">
        <v>1</v>
      </c>
      <c r="D3317">
        <v>0</v>
      </c>
      <c r="E3317">
        <v>0</v>
      </c>
      <c r="F3317">
        <v>0</v>
      </c>
      <c r="G3317">
        <v>0</v>
      </c>
      <c r="H3317" s="2">
        <f>H3316+$H$2*(Filter_Test[[#This Row],[debug'[0']]]-H3316)</f>
        <v>0.11169555306842006</v>
      </c>
    </row>
    <row r="3318" spans="1:8" x14ac:dyDescent="0.25">
      <c r="A3318">
        <v>6624</v>
      </c>
      <c r="B3318">
        <v>0</v>
      </c>
      <c r="C3318">
        <v>1</v>
      </c>
      <c r="D3318">
        <v>0</v>
      </c>
      <c r="E3318">
        <v>0</v>
      </c>
      <c r="F3318">
        <v>0</v>
      </c>
      <c r="G3318">
        <v>0</v>
      </c>
      <c r="H3318" s="2">
        <f>H3317+$H$2*(Filter_Test[[#This Row],[debug'[0']]]-H3317)</f>
        <v>0.10116849519966814</v>
      </c>
    </row>
    <row r="3319" spans="1:8" x14ac:dyDescent="0.25">
      <c r="A3319">
        <v>6626</v>
      </c>
      <c r="B3319">
        <v>2</v>
      </c>
      <c r="C3319">
        <v>1</v>
      </c>
      <c r="D3319">
        <v>0</v>
      </c>
      <c r="E3319">
        <v>0</v>
      </c>
      <c r="F3319">
        <v>0</v>
      </c>
      <c r="G3319">
        <v>0</v>
      </c>
      <c r="H3319" s="2">
        <f>H3318+$H$2*(Filter_Test[[#This Row],[debug'[0']]]-H3318)</f>
        <v>0.28012914837623537</v>
      </c>
    </row>
    <row r="3320" spans="1:8" x14ac:dyDescent="0.25">
      <c r="A3320">
        <v>6628</v>
      </c>
      <c r="B3320">
        <v>0</v>
      </c>
      <c r="C3320">
        <v>0</v>
      </c>
      <c r="D3320">
        <v>0</v>
      </c>
      <c r="E3320">
        <v>0</v>
      </c>
      <c r="F3320">
        <v>0</v>
      </c>
      <c r="G3320">
        <v>0</v>
      </c>
      <c r="H3320" s="2">
        <f>H3319+$H$2*(Filter_Test[[#This Row],[debug'[0']]]-H3319)</f>
        <v>0.25372759813838097</v>
      </c>
    </row>
    <row r="3321" spans="1:8" x14ac:dyDescent="0.25">
      <c r="A3321">
        <v>6630</v>
      </c>
      <c r="B3321">
        <v>1</v>
      </c>
      <c r="C3321">
        <v>0</v>
      </c>
      <c r="D3321">
        <v>0</v>
      </c>
      <c r="E3321">
        <v>0</v>
      </c>
      <c r="F3321">
        <v>0</v>
      </c>
      <c r="G3321">
        <v>0</v>
      </c>
      <c r="H3321" s="2">
        <f>H3320+$H$2*(Filter_Test[[#This Row],[debug'[0']]]-H3320)</f>
        <v>0.32406211499633913</v>
      </c>
    </row>
    <row r="3322" spans="1:8" x14ac:dyDescent="0.25">
      <c r="A3322">
        <v>6632</v>
      </c>
      <c r="B3322">
        <v>-1</v>
      </c>
      <c r="C3322">
        <v>-1</v>
      </c>
      <c r="D3322">
        <v>0</v>
      </c>
      <c r="E3322">
        <v>0</v>
      </c>
      <c r="F3322">
        <v>0</v>
      </c>
      <c r="G3322">
        <v>0</v>
      </c>
      <c r="H3322" s="2">
        <f>H3321+$H$2*(Filter_Test[[#This Row],[debug'[0']]]-H3321)</f>
        <v>0.19927220059526723</v>
      </c>
    </row>
    <row r="3323" spans="1:8" x14ac:dyDescent="0.25">
      <c r="A3323">
        <v>6634</v>
      </c>
      <c r="B3323">
        <v>0</v>
      </c>
      <c r="C3323">
        <v>-1</v>
      </c>
      <c r="D3323">
        <v>0</v>
      </c>
      <c r="E3323">
        <v>0</v>
      </c>
      <c r="F3323">
        <v>0</v>
      </c>
      <c r="G3323">
        <v>0</v>
      </c>
      <c r="H3323" s="2">
        <f>H3322+$H$2*(Filter_Test[[#This Row],[debug'[0']]]-H3322)</f>
        <v>0.18049123815162435</v>
      </c>
    </row>
    <row r="3324" spans="1:8" x14ac:dyDescent="0.25">
      <c r="A3324">
        <v>6636</v>
      </c>
      <c r="B3324">
        <v>-1</v>
      </c>
      <c r="C3324">
        <v>-1</v>
      </c>
      <c r="D3324">
        <v>0</v>
      </c>
      <c r="E3324">
        <v>0</v>
      </c>
      <c r="F3324">
        <v>0</v>
      </c>
      <c r="G3324">
        <v>0</v>
      </c>
      <c r="H3324" s="2">
        <f>H3323+$H$2*(Filter_Test[[#This Row],[debug'[0']]]-H3323)</f>
        <v>6.9232560109496494E-2</v>
      </c>
    </row>
    <row r="3325" spans="1:8" x14ac:dyDescent="0.25">
      <c r="A3325">
        <v>6638</v>
      </c>
      <c r="B3325">
        <v>-1</v>
      </c>
      <c r="C3325">
        <v>-1</v>
      </c>
      <c r="D3325">
        <v>0</v>
      </c>
      <c r="E3325">
        <v>0</v>
      </c>
      <c r="F3325">
        <v>0</v>
      </c>
      <c r="G3325">
        <v>0</v>
      </c>
      <c r="H3325" s="2">
        <f>H3324+$H$2*(Filter_Test[[#This Row],[debug'[0']]]-H3324)</f>
        <v>-3.154023456507353E-2</v>
      </c>
    </row>
    <row r="3326" spans="1:8" x14ac:dyDescent="0.25">
      <c r="A3326">
        <v>6640</v>
      </c>
      <c r="B3326">
        <v>-1</v>
      </c>
      <c r="C3326">
        <v>-1</v>
      </c>
      <c r="D3326">
        <v>0</v>
      </c>
      <c r="E3326">
        <v>0</v>
      </c>
      <c r="F3326">
        <v>0</v>
      </c>
      <c r="G3326">
        <v>0</v>
      </c>
      <c r="H3326" s="2">
        <f>H3325+$H$2*(Filter_Test[[#This Row],[debug'[0']]]-H3325)</f>
        <v>-0.12281541709670331</v>
      </c>
    </row>
    <row r="3327" spans="1:8" x14ac:dyDescent="0.25">
      <c r="A3327">
        <v>6642</v>
      </c>
      <c r="B3327">
        <v>-2</v>
      </c>
      <c r="C3327">
        <v>-1</v>
      </c>
      <c r="D3327">
        <v>0</v>
      </c>
      <c r="E3327">
        <v>0</v>
      </c>
      <c r="F3327">
        <v>0</v>
      </c>
      <c r="G3327">
        <v>0</v>
      </c>
      <c r="H3327" s="2">
        <f>H3326+$H$2*(Filter_Test[[#This Row],[debug'[0']]]-H3326)</f>
        <v>-0.2997358959491338</v>
      </c>
    </row>
    <row r="3328" spans="1:8" x14ac:dyDescent="0.25">
      <c r="A3328">
        <v>6644</v>
      </c>
      <c r="B3328">
        <v>0</v>
      </c>
      <c r="C3328">
        <v>0</v>
      </c>
      <c r="D3328">
        <v>0</v>
      </c>
      <c r="E3328">
        <v>0</v>
      </c>
      <c r="F3328">
        <v>0</v>
      </c>
      <c r="G3328">
        <v>0</v>
      </c>
      <c r="H3328" s="2">
        <f>H3327+$H$2*(Filter_Test[[#This Row],[debug'[0']]]-H3327)</f>
        <v>-0.27148645328720522</v>
      </c>
    </row>
    <row r="3329" spans="1:8" x14ac:dyDescent="0.25">
      <c r="A3329">
        <v>6646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  <c r="H3329" s="2">
        <f>H3328+$H$2*(Filter_Test[[#This Row],[debug'[0']]]-H3328)</f>
        <v>-0.24589945787131826</v>
      </c>
    </row>
    <row r="3330" spans="1:8" x14ac:dyDescent="0.25">
      <c r="A3330">
        <v>6648</v>
      </c>
      <c r="B3330">
        <v>0</v>
      </c>
      <c r="C3330">
        <v>1</v>
      </c>
      <c r="D3330">
        <v>0</v>
      </c>
      <c r="E3330">
        <v>0</v>
      </c>
      <c r="F3330">
        <v>0</v>
      </c>
      <c r="G3330">
        <v>0</v>
      </c>
      <c r="H3330" s="2">
        <f>H3329+$H$2*(Filter_Test[[#This Row],[debug'[0']]]-H3329)</f>
        <v>-0.22272397996021087</v>
      </c>
    </row>
    <row r="3331" spans="1:8" x14ac:dyDescent="0.25">
      <c r="A3331">
        <v>6650</v>
      </c>
      <c r="B3331">
        <v>-1</v>
      </c>
      <c r="C3331">
        <v>1</v>
      </c>
      <c r="D3331">
        <v>0</v>
      </c>
      <c r="E3331">
        <v>0</v>
      </c>
      <c r="F3331">
        <v>0</v>
      </c>
      <c r="G3331">
        <v>0</v>
      </c>
      <c r="H3331" s="2">
        <f>H3330+$H$2*(Filter_Test[[#This Row],[debug'[0']]]-H3330)</f>
        <v>-0.29598051899126632</v>
      </c>
    </row>
    <row r="3332" spans="1:8" x14ac:dyDescent="0.25">
      <c r="A3332">
        <v>6652</v>
      </c>
      <c r="B3332">
        <v>-2</v>
      </c>
      <c r="C3332">
        <v>1</v>
      </c>
      <c r="D3332">
        <v>0</v>
      </c>
      <c r="E3332">
        <v>0</v>
      </c>
      <c r="F3332">
        <v>0</v>
      </c>
      <c r="G3332">
        <v>0</v>
      </c>
      <c r="H3332" s="2">
        <f>H3331+$H$2*(Filter_Test[[#This Row],[debug'[0']]]-H3331)</f>
        <v>-0.45658057148459419</v>
      </c>
    </row>
    <row r="3333" spans="1:8" x14ac:dyDescent="0.25">
      <c r="A3333">
        <v>6654</v>
      </c>
      <c r="B3333">
        <v>0</v>
      </c>
      <c r="C3333">
        <v>1</v>
      </c>
      <c r="D3333">
        <v>0</v>
      </c>
      <c r="E3333">
        <v>0</v>
      </c>
      <c r="F3333">
        <v>0</v>
      </c>
      <c r="G3333">
        <v>0</v>
      </c>
      <c r="H3333" s="2">
        <f>H3332+$H$2*(Filter_Test[[#This Row],[debug'[0']]]-H3332)</f>
        <v>-0.41354886641015925</v>
      </c>
    </row>
    <row r="3334" spans="1:8" x14ac:dyDescent="0.25">
      <c r="A3334">
        <v>6656</v>
      </c>
      <c r="B3334">
        <v>-1</v>
      </c>
      <c r="C3334">
        <v>1</v>
      </c>
      <c r="D3334">
        <v>0</v>
      </c>
      <c r="E3334">
        <v>0</v>
      </c>
      <c r="F3334">
        <v>0</v>
      </c>
      <c r="G3334">
        <v>0</v>
      </c>
      <c r="H3334" s="2">
        <f>H3333+$H$2*(Filter_Test[[#This Row],[debug'[0']]]-H3333)</f>
        <v>-0.46882058359941675</v>
      </c>
    </row>
    <row r="3335" spans="1:8" x14ac:dyDescent="0.25">
      <c r="A3335">
        <v>6658</v>
      </c>
      <c r="B3335">
        <v>0</v>
      </c>
      <c r="C3335">
        <v>1</v>
      </c>
      <c r="D3335">
        <v>0</v>
      </c>
      <c r="E3335">
        <v>0</v>
      </c>
      <c r="F3335">
        <v>0</v>
      </c>
      <c r="G3335">
        <v>0</v>
      </c>
      <c r="H3335" s="2">
        <f>H3334+$H$2*(Filter_Test[[#This Row],[debug'[0']]]-H3334)</f>
        <v>-0.42463528456078853</v>
      </c>
    </row>
    <row r="3336" spans="1:8" x14ac:dyDescent="0.25">
      <c r="A3336">
        <v>6660</v>
      </c>
      <c r="B3336">
        <v>-1</v>
      </c>
      <c r="C3336">
        <v>1</v>
      </c>
      <c r="D3336">
        <v>0</v>
      </c>
      <c r="E3336">
        <v>0</v>
      </c>
      <c r="F3336">
        <v>0</v>
      </c>
      <c r="G3336">
        <v>0</v>
      </c>
      <c r="H3336" s="2">
        <f>H3335+$H$2*(Filter_Test[[#This Row],[debug'[0']]]-H3335)</f>
        <v>-0.47886213145554679</v>
      </c>
    </row>
    <row r="3337" spans="1:8" x14ac:dyDescent="0.25">
      <c r="A3337">
        <v>6662</v>
      </c>
      <c r="B3337">
        <v>-2</v>
      </c>
      <c r="C3337">
        <v>0</v>
      </c>
      <c r="D3337">
        <v>0</v>
      </c>
      <c r="E3337">
        <v>0</v>
      </c>
      <c r="F3337">
        <v>0</v>
      </c>
      <c r="G3337">
        <v>0</v>
      </c>
      <c r="H3337" s="2">
        <f>H3336+$H$2*(Filter_Test[[#This Row],[debug'[0']]]-H3336)</f>
        <v>-0.62222599804304146</v>
      </c>
    </row>
    <row r="3338" spans="1:8" x14ac:dyDescent="0.25">
      <c r="A3338">
        <v>6664</v>
      </c>
      <c r="B3338">
        <v>0</v>
      </c>
      <c r="C3338">
        <v>0</v>
      </c>
      <c r="D3338">
        <v>0</v>
      </c>
      <c r="E3338">
        <v>0</v>
      </c>
      <c r="F3338">
        <v>0</v>
      </c>
      <c r="G3338">
        <v>0</v>
      </c>
      <c r="H3338" s="2">
        <f>H3337+$H$2*(Filter_Test[[#This Row],[debug'[0']]]-H3337)</f>
        <v>-0.56358257931330358</v>
      </c>
    </row>
    <row r="3339" spans="1:8" x14ac:dyDescent="0.25">
      <c r="A3339">
        <v>6666</v>
      </c>
      <c r="B3339">
        <v>-1</v>
      </c>
      <c r="C3339">
        <v>-1</v>
      </c>
      <c r="D3339">
        <v>0</v>
      </c>
      <c r="E3339">
        <v>0</v>
      </c>
      <c r="F3339">
        <v>0</v>
      </c>
      <c r="G3339">
        <v>0</v>
      </c>
      <c r="H3339" s="2">
        <f>H3338+$H$2*(Filter_Test[[#This Row],[debug'[0']]]-H3338)</f>
        <v>-0.60471395219514157</v>
      </c>
    </row>
    <row r="3340" spans="1:8" x14ac:dyDescent="0.25">
      <c r="A3340">
        <v>6668</v>
      </c>
      <c r="B3340">
        <v>0</v>
      </c>
      <c r="C3340">
        <v>-1</v>
      </c>
      <c r="D3340">
        <v>0</v>
      </c>
      <c r="E3340">
        <v>0</v>
      </c>
      <c r="F3340">
        <v>0</v>
      </c>
      <c r="G3340">
        <v>0</v>
      </c>
      <c r="H3340" s="2">
        <f>H3339+$H$2*(Filter_Test[[#This Row],[debug'[0']]]-H3339)</f>
        <v>-0.54772100490295639</v>
      </c>
    </row>
    <row r="3341" spans="1:8" x14ac:dyDescent="0.25">
      <c r="A3341">
        <v>6670</v>
      </c>
      <c r="B3341">
        <v>-1</v>
      </c>
      <c r="C3341">
        <v>0</v>
      </c>
      <c r="D3341">
        <v>1</v>
      </c>
      <c r="E3341">
        <v>0</v>
      </c>
      <c r="F3341">
        <v>0</v>
      </c>
      <c r="G3341">
        <v>0</v>
      </c>
      <c r="H3341" s="2">
        <f>H3340+$H$2*(Filter_Test[[#This Row],[debug'[0']]]-H3340)</f>
        <v>-0.59034729595405178</v>
      </c>
    </row>
    <row r="3342" spans="1:8" x14ac:dyDescent="0.25">
      <c r="A3342">
        <v>6672</v>
      </c>
      <c r="B3342">
        <v>0</v>
      </c>
      <c r="C3342">
        <v>0</v>
      </c>
      <c r="D3342">
        <v>0</v>
      </c>
      <c r="E3342">
        <v>0</v>
      </c>
      <c r="F3342">
        <v>0</v>
      </c>
      <c r="G3342">
        <v>0</v>
      </c>
      <c r="H3342" s="2">
        <f>H3341+$H$2*(Filter_Test[[#This Row],[debug'[0']]]-H3341)</f>
        <v>-0.53470837411297634</v>
      </c>
    </row>
    <row r="3343" spans="1:8" x14ac:dyDescent="0.25">
      <c r="A3343">
        <v>6674</v>
      </c>
      <c r="B3343">
        <v>0</v>
      </c>
      <c r="C3343">
        <v>0</v>
      </c>
      <c r="D3343">
        <v>0</v>
      </c>
      <c r="E3343">
        <v>0</v>
      </c>
      <c r="F3343">
        <v>0</v>
      </c>
      <c r="G3343">
        <v>0</v>
      </c>
      <c r="H3343" s="2">
        <f>H3342+$H$2*(Filter_Test[[#This Row],[debug'[0']]]-H3342)</f>
        <v>-0.48431329711518828</v>
      </c>
    </row>
    <row r="3344" spans="1:8" x14ac:dyDescent="0.25">
      <c r="A3344">
        <v>6676</v>
      </c>
      <c r="B3344">
        <v>0</v>
      </c>
      <c r="C3344">
        <v>0</v>
      </c>
      <c r="D3344">
        <v>0</v>
      </c>
      <c r="E3344">
        <v>0</v>
      </c>
      <c r="F3344">
        <v>0</v>
      </c>
      <c r="G3344">
        <v>0</v>
      </c>
      <c r="H3344" s="2">
        <f>H3343+$H$2*(Filter_Test[[#This Row],[debug'[0']]]-H3343)</f>
        <v>-0.43866784422760052</v>
      </c>
    </row>
    <row r="3345" spans="1:8" x14ac:dyDescent="0.25">
      <c r="A3345">
        <v>6678</v>
      </c>
      <c r="B3345">
        <v>1</v>
      </c>
      <c r="C3345">
        <v>0</v>
      </c>
      <c r="D3345">
        <v>0</v>
      </c>
      <c r="E3345">
        <v>0</v>
      </c>
      <c r="F3345">
        <v>0</v>
      </c>
      <c r="G3345">
        <v>0</v>
      </c>
      <c r="H3345" s="2">
        <f>H3344+$H$2*(Filter_Test[[#This Row],[debug'[0']]]-H3344)</f>
        <v>-0.30307659431616174</v>
      </c>
    </row>
    <row r="3346" spans="1:8" x14ac:dyDescent="0.25">
      <c r="A3346">
        <v>6680</v>
      </c>
      <c r="B3346">
        <v>0</v>
      </c>
      <c r="C3346">
        <v>0</v>
      </c>
      <c r="D3346">
        <v>0</v>
      </c>
      <c r="E3346">
        <v>0</v>
      </c>
      <c r="F3346">
        <v>0</v>
      </c>
      <c r="G3346">
        <v>0</v>
      </c>
      <c r="H3346" s="2">
        <f>H3345+$H$2*(Filter_Test[[#This Row],[debug'[0']]]-H3345)</f>
        <v>-0.2745122982508017</v>
      </c>
    </row>
    <row r="3347" spans="1:8" x14ac:dyDescent="0.25">
      <c r="A3347">
        <v>6682</v>
      </c>
      <c r="B3347">
        <v>0</v>
      </c>
      <c r="C3347">
        <v>1</v>
      </c>
      <c r="D3347">
        <v>-1</v>
      </c>
      <c r="E3347">
        <v>0</v>
      </c>
      <c r="F3347">
        <v>0</v>
      </c>
      <c r="G3347">
        <v>0</v>
      </c>
      <c r="H3347" s="2">
        <f>H3346+$H$2*(Filter_Test[[#This Row],[debug'[0']]]-H3346)</f>
        <v>-0.24864012366565863</v>
      </c>
    </row>
    <row r="3348" spans="1:8" x14ac:dyDescent="0.25">
      <c r="A3348">
        <v>6684</v>
      </c>
      <c r="B3348">
        <v>0</v>
      </c>
      <c r="C3348">
        <v>1</v>
      </c>
      <c r="D3348">
        <v>0</v>
      </c>
      <c r="E3348">
        <v>0</v>
      </c>
      <c r="F3348">
        <v>0</v>
      </c>
      <c r="G3348">
        <v>0</v>
      </c>
      <c r="H3348" s="2">
        <f>H3347+$H$2*(Filter_Test[[#This Row],[debug'[0']]]-H3347)</f>
        <v>-0.2252063440887879</v>
      </c>
    </row>
    <row r="3349" spans="1:8" x14ac:dyDescent="0.25">
      <c r="A3349">
        <v>6686</v>
      </c>
      <c r="B3349">
        <v>0</v>
      </c>
      <c r="C3349">
        <v>1</v>
      </c>
      <c r="D3349">
        <v>0</v>
      </c>
      <c r="E3349">
        <v>0</v>
      </c>
      <c r="F3349">
        <v>0</v>
      </c>
      <c r="G3349">
        <v>0</v>
      </c>
      <c r="H3349" s="2">
        <f>H3348+$H$2*(Filter_Test[[#This Row],[debug'[0']]]-H3348)</f>
        <v>-0.20398114620485336</v>
      </c>
    </row>
    <row r="3350" spans="1:8" x14ac:dyDescent="0.25">
      <c r="A3350">
        <v>6688</v>
      </c>
      <c r="B3350">
        <v>1</v>
      </c>
      <c r="C3350">
        <v>1</v>
      </c>
      <c r="D3350">
        <v>0</v>
      </c>
      <c r="E3350">
        <v>0</v>
      </c>
      <c r="F3350">
        <v>0</v>
      </c>
      <c r="G3350">
        <v>0</v>
      </c>
      <c r="H3350" s="2">
        <f>H3349+$H$2*(Filter_Test[[#This Row],[debug'[0']]]-H3349)</f>
        <v>-9.0508596485519788E-2</v>
      </c>
    </row>
    <row r="3351" spans="1:8" x14ac:dyDescent="0.25">
      <c r="A3351">
        <v>6690</v>
      </c>
      <c r="B3351">
        <v>0</v>
      </c>
      <c r="C3351">
        <v>1</v>
      </c>
      <c r="D3351">
        <v>0</v>
      </c>
      <c r="E3351">
        <v>0</v>
      </c>
      <c r="F3351">
        <v>0</v>
      </c>
      <c r="G3351">
        <v>0</v>
      </c>
      <c r="H3351" s="2">
        <f>H3350+$H$2*(Filter_Test[[#This Row],[debug'[0']]]-H3350)</f>
        <v>-8.1978362231350826E-2</v>
      </c>
    </row>
    <row r="3352" spans="1:8" x14ac:dyDescent="0.25">
      <c r="A3352">
        <v>6692</v>
      </c>
      <c r="B3352">
        <v>1</v>
      </c>
      <c r="C3352">
        <v>1</v>
      </c>
      <c r="D3352">
        <v>0</v>
      </c>
      <c r="E3352">
        <v>0</v>
      </c>
      <c r="F3352">
        <v>0</v>
      </c>
      <c r="G3352">
        <v>0</v>
      </c>
      <c r="H3352" s="2">
        <f>H3351+$H$2*(Filter_Test[[#This Row],[debug'[0']]]-H3351)</f>
        <v>1.9995695992523002E-2</v>
      </c>
    </row>
    <row r="3353" spans="1:8" x14ac:dyDescent="0.25">
      <c r="A3353">
        <v>6694</v>
      </c>
      <c r="B3353">
        <v>-1</v>
      </c>
      <c r="C3353">
        <v>1</v>
      </c>
      <c r="D3353">
        <v>0</v>
      </c>
      <c r="E3353">
        <v>0</v>
      </c>
      <c r="F3353">
        <v>0</v>
      </c>
      <c r="G3353">
        <v>0</v>
      </c>
      <c r="H3353" s="2">
        <f>H3352+$H$2*(Filter_Test[[#This Row],[debug'[0']]]-H3352)</f>
        <v>-7.6136633564176534E-2</v>
      </c>
    </row>
    <row r="3354" spans="1:8" x14ac:dyDescent="0.25">
      <c r="A3354">
        <v>6696</v>
      </c>
      <c r="B3354">
        <v>-1</v>
      </c>
      <c r="C3354">
        <v>0</v>
      </c>
      <c r="D3354">
        <v>1</v>
      </c>
      <c r="E3354">
        <v>0</v>
      </c>
      <c r="F3354">
        <v>0</v>
      </c>
      <c r="G3354">
        <v>0</v>
      </c>
      <c r="H3354" s="2">
        <f>H3353+$H$2*(Filter_Test[[#This Row],[debug'[0']]]-H3353)</f>
        <v>-0.16320870451164207</v>
      </c>
    </row>
    <row r="3355" spans="1:8" x14ac:dyDescent="0.25">
      <c r="A3355">
        <v>6698</v>
      </c>
      <c r="B3355">
        <v>-1</v>
      </c>
      <c r="C3355">
        <v>0</v>
      </c>
      <c r="D3355">
        <v>1</v>
      </c>
      <c r="E3355">
        <v>0</v>
      </c>
      <c r="F3355">
        <v>0</v>
      </c>
      <c r="G3355">
        <v>0</v>
      </c>
      <c r="H3355" s="2">
        <f>H3354+$H$2*(Filter_Test[[#This Row],[debug'[0']]]-H3354)</f>
        <v>-0.2420744261064654</v>
      </c>
    </row>
    <row r="3356" spans="1:8" x14ac:dyDescent="0.25">
      <c r="A3356">
        <v>6700</v>
      </c>
      <c r="B3356">
        <v>-2</v>
      </c>
      <c r="C3356">
        <v>0</v>
      </c>
      <c r="D3356">
        <v>1</v>
      </c>
      <c r="E3356">
        <v>0</v>
      </c>
      <c r="F3356">
        <v>0</v>
      </c>
      <c r="G3356">
        <v>0</v>
      </c>
      <c r="H3356" s="2">
        <f>H3355+$H$2*(Filter_Test[[#This Row],[debug'[0']]]-H3355)</f>
        <v>-0.40775500816151189</v>
      </c>
    </row>
    <row r="3357" spans="1:8" x14ac:dyDescent="0.25">
      <c r="A3357">
        <v>6702</v>
      </c>
      <c r="B3357">
        <v>0</v>
      </c>
      <c r="C3357">
        <v>0</v>
      </c>
      <c r="D3357">
        <v>0</v>
      </c>
      <c r="E3357">
        <v>0</v>
      </c>
      <c r="F3357">
        <v>0</v>
      </c>
      <c r="G3357">
        <v>0</v>
      </c>
      <c r="H3357" s="2">
        <f>H3356+$H$2*(Filter_Test[[#This Row],[debug'[0']]]-H3356)</f>
        <v>-0.36932500401837232</v>
      </c>
    </row>
    <row r="3358" spans="1:8" x14ac:dyDescent="0.25">
      <c r="A3358">
        <v>6704</v>
      </c>
      <c r="B3358">
        <v>-1</v>
      </c>
      <c r="C3358">
        <v>-1</v>
      </c>
      <c r="D3358">
        <v>1</v>
      </c>
      <c r="E3358">
        <v>0</v>
      </c>
      <c r="F3358">
        <v>0</v>
      </c>
      <c r="G3358">
        <v>0</v>
      </c>
      <c r="H3358" s="2">
        <f>H3357+$H$2*(Filter_Test[[#This Row],[debug'[0']]]-H3357)</f>
        <v>-0.42876472204373195</v>
      </c>
    </row>
    <row r="3359" spans="1:8" x14ac:dyDescent="0.25">
      <c r="A3359">
        <v>6706</v>
      </c>
      <c r="B3359">
        <v>1</v>
      </c>
      <c r="C3359">
        <v>-1</v>
      </c>
      <c r="D3359">
        <v>1</v>
      </c>
      <c r="E3359">
        <v>0</v>
      </c>
      <c r="F3359">
        <v>0</v>
      </c>
      <c r="G3359">
        <v>0</v>
      </c>
      <c r="H3359" s="2">
        <f>H3358+$H$2*(Filter_Test[[#This Row],[debug'[0']]]-H3358)</f>
        <v>-0.29410681940930639</v>
      </c>
    </row>
    <row r="3360" spans="1:8" x14ac:dyDescent="0.25">
      <c r="A3360">
        <v>6708</v>
      </c>
      <c r="B3360">
        <v>0</v>
      </c>
      <c r="C3360">
        <v>0</v>
      </c>
      <c r="D3360">
        <v>1</v>
      </c>
      <c r="E3360">
        <v>0</v>
      </c>
      <c r="F3360">
        <v>0</v>
      </c>
      <c r="G3360">
        <v>0</v>
      </c>
      <c r="H3360" s="2">
        <f>H3359+$H$2*(Filter_Test[[#This Row],[debug'[0']]]-H3359)</f>
        <v>-0.26638790471249829</v>
      </c>
    </row>
    <row r="3361" spans="1:8" x14ac:dyDescent="0.25">
      <c r="A3361">
        <v>6710</v>
      </c>
      <c r="B3361">
        <v>1</v>
      </c>
      <c r="C3361">
        <v>0</v>
      </c>
      <c r="D3361">
        <v>1</v>
      </c>
      <c r="E3361">
        <v>0</v>
      </c>
      <c r="F3361">
        <v>0</v>
      </c>
      <c r="G3361">
        <v>0</v>
      </c>
      <c r="H3361" s="2">
        <f>H3360+$H$2*(Filter_Test[[#This Row],[debug'[0']]]-H3360)</f>
        <v>-0.14703365657130563</v>
      </c>
    </row>
    <row r="3362" spans="1:8" x14ac:dyDescent="0.25">
      <c r="A3362">
        <v>6712</v>
      </c>
      <c r="B3362">
        <v>1</v>
      </c>
      <c r="C3362">
        <v>0</v>
      </c>
      <c r="D3362">
        <v>0</v>
      </c>
      <c r="E3362">
        <v>0</v>
      </c>
      <c r="F3362">
        <v>0</v>
      </c>
      <c r="G3362">
        <v>0</v>
      </c>
      <c r="H3362" s="2">
        <f>H3361+$H$2*(Filter_Test[[#This Row],[debug'[0']]]-H3361)</f>
        <v>-3.8928281304166076E-2</v>
      </c>
    </row>
    <row r="3363" spans="1:8" x14ac:dyDescent="0.25">
      <c r="A3363">
        <v>6714</v>
      </c>
      <c r="B3363">
        <v>0</v>
      </c>
      <c r="C3363">
        <v>0</v>
      </c>
      <c r="D3363">
        <v>-1</v>
      </c>
      <c r="E3363">
        <v>0</v>
      </c>
      <c r="F3363">
        <v>0</v>
      </c>
      <c r="G3363">
        <v>0</v>
      </c>
      <c r="H3363" s="2">
        <f>H3362+$H$2*(Filter_Test[[#This Row],[debug'[0']]]-H3362)</f>
        <v>-3.5259377227304725E-2</v>
      </c>
    </row>
    <row r="3364" spans="1:8" x14ac:dyDescent="0.25">
      <c r="A3364">
        <v>6716</v>
      </c>
      <c r="B3364">
        <v>1</v>
      </c>
      <c r="C3364">
        <v>1</v>
      </c>
      <c r="D3364">
        <v>-1</v>
      </c>
      <c r="E3364">
        <v>0</v>
      </c>
      <c r="F3364">
        <v>0</v>
      </c>
      <c r="G3364">
        <v>0</v>
      </c>
      <c r="H3364" s="2">
        <f>H3363+$H$2*(Filter_Test[[#This Row],[debug'[0']]]-H3363)</f>
        <v>6.2311520394412609E-2</v>
      </c>
    </row>
    <row r="3365" spans="1:8" x14ac:dyDescent="0.25">
      <c r="A3365">
        <v>6718</v>
      </c>
      <c r="B3365">
        <v>1</v>
      </c>
      <c r="C3365">
        <v>0</v>
      </c>
      <c r="D3365">
        <v>0</v>
      </c>
      <c r="E3365">
        <v>0</v>
      </c>
      <c r="F3365">
        <v>0</v>
      </c>
      <c r="G3365">
        <v>0</v>
      </c>
      <c r="H3365" s="2">
        <f>H3364+$H$2*(Filter_Test[[#This Row],[debug'[0']]]-H3364)</f>
        <v>0.15068657756095349</v>
      </c>
    </row>
    <row r="3366" spans="1:8" x14ac:dyDescent="0.25">
      <c r="A3366">
        <v>6720</v>
      </c>
      <c r="B3366">
        <v>0</v>
      </c>
      <c r="C3366">
        <v>1</v>
      </c>
      <c r="D3366">
        <v>0</v>
      </c>
      <c r="E3366">
        <v>0</v>
      </c>
      <c r="F3366">
        <v>0</v>
      </c>
      <c r="G3366">
        <v>0</v>
      </c>
      <c r="H3366" s="2">
        <f>H3365+$H$2*(Filter_Test[[#This Row],[debug'[0']]]-H3365)</f>
        <v>0.1364847022091511</v>
      </c>
    </row>
    <row r="3367" spans="1:8" x14ac:dyDescent="0.25">
      <c r="A3367">
        <v>6722</v>
      </c>
      <c r="B3367">
        <v>-1</v>
      </c>
      <c r="C3367">
        <v>0</v>
      </c>
      <c r="D3367">
        <v>0</v>
      </c>
      <c r="E3367">
        <v>0</v>
      </c>
      <c r="F3367">
        <v>0</v>
      </c>
      <c r="G3367">
        <v>0</v>
      </c>
      <c r="H3367" s="2">
        <f>H3366+$H$2*(Filter_Test[[#This Row],[debug'[0']]]-H3366)</f>
        <v>2.9373542467827515E-2</v>
      </c>
    </row>
    <row r="3368" spans="1:8" x14ac:dyDescent="0.25">
      <c r="A3368">
        <v>6724</v>
      </c>
      <c r="B3368">
        <v>-1</v>
      </c>
      <c r="C3368">
        <v>0</v>
      </c>
      <c r="D3368">
        <v>-1</v>
      </c>
      <c r="E3368">
        <v>0</v>
      </c>
      <c r="F3368">
        <v>0</v>
      </c>
      <c r="G3368">
        <v>0</v>
      </c>
      <c r="H3368" s="2">
        <f>H3367+$H$2*(Filter_Test[[#This Row],[debug'[0']]]-H3367)</f>
        <v>-6.7642628296671309E-2</v>
      </c>
    </row>
    <row r="3369" spans="1:8" x14ac:dyDescent="0.25">
      <c r="A3369">
        <v>6726</v>
      </c>
      <c r="B3369">
        <v>-1</v>
      </c>
      <c r="C3369">
        <v>0</v>
      </c>
      <c r="D3369">
        <v>-1</v>
      </c>
      <c r="E3369">
        <v>0</v>
      </c>
      <c r="F3369">
        <v>0</v>
      </c>
      <c r="G3369">
        <v>0</v>
      </c>
      <c r="H3369" s="2">
        <f>H3368+$H$2*(Filter_Test[[#This Row],[debug'[0']]]-H3368)</f>
        <v>-0.15551524038057526</v>
      </c>
    </row>
    <row r="3370" spans="1:8" x14ac:dyDescent="0.25">
      <c r="A3370">
        <v>6728</v>
      </c>
      <c r="B3370">
        <v>-1</v>
      </c>
      <c r="C3370">
        <v>0</v>
      </c>
      <c r="D3370">
        <v>1</v>
      </c>
      <c r="E3370">
        <v>0</v>
      </c>
      <c r="F3370">
        <v>0</v>
      </c>
      <c r="G3370">
        <v>0</v>
      </c>
      <c r="H3370" s="2">
        <f>H3369+$H$2*(Filter_Test[[#This Row],[debug'[0']]]-H3369)</f>
        <v>-0.23510605388724307</v>
      </c>
    </row>
    <row r="3371" spans="1:8" x14ac:dyDescent="0.25">
      <c r="A3371">
        <v>6730</v>
      </c>
      <c r="B3371">
        <v>0</v>
      </c>
      <c r="C3371">
        <v>-1</v>
      </c>
      <c r="D3371">
        <v>1</v>
      </c>
      <c r="E3371">
        <v>0</v>
      </c>
      <c r="F3371">
        <v>0</v>
      </c>
      <c r="G3371">
        <v>0</v>
      </c>
      <c r="H3371" s="2">
        <f>H3370+$H$2*(Filter_Test[[#This Row],[debug'[0']]]-H3370)</f>
        <v>-0.21294783033604361</v>
      </c>
    </row>
    <row r="3372" spans="1:8" x14ac:dyDescent="0.25">
      <c r="A3372">
        <v>6732</v>
      </c>
      <c r="B3372">
        <v>-1</v>
      </c>
      <c r="C3372">
        <v>0</v>
      </c>
      <c r="D3372">
        <v>1</v>
      </c>
      <c r="E3372">
        <v>0</v>
      </c>
      <c r="F3372">
        <v>0</v>
      </c>
      <c r="G3372">
        <v>0</v>
      </c>
      <c r="H3372" s="2">
        <f>H3371+$H$2*(Filter_Test[[#This Row],[debug'[0']]]-H3371)</f>
        <v>-0.28712574976228938</v>
      </c>
    </row>
    <row r="3373" spans="1:8" x14ac:dyDescent="0.25">
      <c r="A3373">
        <v>6734</v>
      </c>
      <c r="B3373">
        <v>-1</v>
      </c>
      <c r="C3373">
        <v>-1</v>
      </c>
      <c r="D3373">
        <v>1</v>
      </c>
      <c r="E3373">
        <v>0</v>
      </c>
      <c r="F3373">
        <v>0</v>
      </c>
      <c r="G3373">
        <v>0</v>
      </c>
      <c r="H3373" s="2">
        <f>H3372+$H$2*(Filter_Test[[#This Row],[debug'[0']]]-H3372)</f>
        <v>-0.35431256498669306</v>
      </c>
    </row>
    <row r="3374" spans="1:8" x14ac:dyDescent="0.25">
      <c r="A3374">
        <v>6736</v>
      </c>
      <c r="B3374">
        <v>0</v>
      </c>
      <c r="C3374">
        <v>-2</v>
      </c>
      <c r="D3374">
        <v>1</v>
      </c>
      <c r="E3374">
        <v>0</v>
      </c>
      <c r="F3374">
        <v>0</v>
      </c>
      <c r="G3374">
        <v>0</v>
      </c>
      <c r="H3374" s="2">
        <f>H3373+$H$2*(Filter_Test[[#This Row],[debug'[0']]]-H3373)</f>
        <v>-0.32091939244959056</v>
      </c>
    </row>
    <row r="3375" spans="1:8" x14ac:dyDescent="0.25">
      <c r="A3375">
        <v>6738</v>
      </c>
      <c r="B3375">
        <v>-1</v>
      </c>
      <c r="C3375">
        <v>-2</v>
      </c>
      <c r="D3375">
        <v>0</v>
      </c>
      <c r="E3375">
        <v>0</v>
      </c>
      <c r="F3375">
        <v>0</v>
      </c>
      <c r="G3375">
        <v>0</v>
      </c>
      <c r="H3375" s="2">
        <f>H3374+$H$2*(Filter_Test[[#This Row],[debug'[0']]]-H3374)</f>
        <v>-0.38492123188586036</v>
      </c>
    </row>
    <row r="3376" spans="1:8" x14ac:dyDescent="0.25">
      <c r="A3376">
        <v>6740</v>
      </c>
      <c r="B3376">
        <v>1</v>
      </c>
      <c r="C3376">
        <v>-2</v>
      </c>
      <c r="D3376">
        <v>0</v>
      </c>
      <c r="E3376">
        <v>0</v>
      </c>
      <c r="F3376">
        <v>0</v>
      </c>
      <c r="G3376">
        <v>0</v>
      </c>
      <c r="H3376" s="2">
        <f>H3375+$H$2*(Filter_Test[[#This Row],[debug'[0']]]-H3375)</f>
        <v>-0.25439548084906605</v>
      </c>
    </row>
    <row r="3377" spans="1:8" x14ac:dyDescent="0.25">
      <c r="A3377">
        <v>6742</v>
      </c>
      <c r="B3377">
        <v>0</v>
      </c>
      <c r="C3377">
        <v>-1</v>
      </c>
      <c r="D3377">
        <v>0</v>
      </c>
      <c r="E3377">
        <v>0</v>
      </c>
      <c r="F3377">
        <v>0</v>
      </c>
      <c r="G3377">
        <v>0</v>
      </c>
      <c r="H3377" s="2">
        <f>H3376+$H$2*(Filter_Test[[#This Row],[debug'[0']]]-H3376)</f>
        <v>-0.23041927163680997</v>
      </c>
    </row>
    <row r="3378" spans="1:8" x14ac:dyDescent="0.25">
      <c r="A3378">
        <v>6744</v>
      </c>
      <c r="B3378">
        <v>1</v>
      </c>
      <c r="C3378">
        <v>-2</v>
      </c>
      <c r="D3378">
        <v>0</v>
      </c>
      <c r="E3378">
        <v>0</v>
      </c>
      <c r="F3378">
        <v>0</v>
      </c>
      <c r="G3378">
        <v>0</v>
      </c>
      <c r="H3378" s="2">
        <f>H3377+$H$2*(Filter_Test[[#This Row],[debug'[0']]]-H3377)</f>
        <v>-0.1144549872985248</v>
      </c>
    </row>
    <row r="3379" spans="1:8" x14ac:dyDescent="0.25">
      <c r="A3379">
        <v>6746</v>
      </c>
      <c r="B3379">
        <v>1</v>
      </c>
      <c r="C3379">
        <v>-1</v>
      </c>
      <c r="D3379">
        <v>0</v>
      </c>
      <c r="E3379">
        <v>0</v>
      </c>
      <c r="F3379">
        <v>0</v>
      </c>
      <c r="G3379">
        <v>0</v>
      </c>
      <c r="H3379" s="2">
        <f>H3378+$H$2*(Filter_Test[[#This Row],[debug'[0']]]-H3378)</f>
        <v>-9.4200792729182553E-3</v>
      </c>
    </row>
    <row r="3380" spans="1:8" x14ac:dyDescent="0.25">
      <c r="A3380">
        <v>6748</v>
      </c>
      <c r="B3380">
        <v>-1</v>
      </c>
      <c r="C3380">
        <v>-1</v>
      </c>
      <c r="D3380">
        <v>0</v>
      </c>
      <c r="E3380">
        <v>0</v>
      </c>
      <c r="F3380">
        <v>0</v>
      </c>
      <c r="G3380">
        <v>0</v>
      </c>
      <c r="H3380" s="2">
        <f>H3379+$H$2*(Filter_Test[[#This Row],[debug'[0']]]-H3379)</f>
        <v>-0.10278003732541105</v>
      </c>
    </row>
    <row r="3381" spans="1:8" x14ac:dyDescent="0.25">
      <c r="A3381">
        <v>6750</v>
      </c>
      <c r="B3381">
        <v>0</v>
      </c>
      <c r="C3381">
        <v>0</v>
      </c>
      <c r="D3381">
        <v>-1</v>
      </c>
      <c r="E3381">
        <v>0</v>
      </c>
      <c r="F3381">
        <v>0</v>
      </c>
      <c r="G3381">
        <v>0</v>
      </c>
      <c r="H3381" s="2">
        <f>H3380+$H$2*(Filter_Test[[#This Row],[debug'[0']]]-H3380)</f>
        <v>-9.3093247019495173E-2</v>
      </c>
    </row>
    <row r="3382" spans="1:8" x14ac:dyDescent="0.25">
      <c r="A3382">
        <v>6752</v>
      </c>
      <c r="B3382">
        <v>-1</v>
      </c>
      <c r="C3382">
        <v>0</v>
      </c>
      <c r="D3382">
        <v>-1</v>
      </c>
      <c r="E3382">
        <v>0</v>
      </c>
      <c r="F3382">
        <v>0</v>
      </c>
      <c r="G3382">
        <v>0</v>
      </c>
      <c r="H3382" s="2">
        <f>H3381+$H$2*(Filter_Test[[#This Row],[debug'[0']]]-H3381)</f>
        <v>-0.17856719479913097</v>
      </c>
    </row>
    <row r="3383" spans="1:8" x14ac:dyDescent="0.25">
      <c r="A3383">
        <v>6754</v>
      </c>
      <c r="B3383">
        <v>0</v>
      </c>
      <c r="C3383">
        <v>1</v>
      </c>
      <c r="D3383">
        <v>-1</v>
      </c>
      <c r="E3383">
        <v>0</v>
      </c>
      <c r="F3383">
        <v>0</v>
      </c>
      <c r="G3383">
        <v>0</v>
      </c>
      <c r="H3383" s="2">
        <f>H3382+$H$2*(Filter_Test[[#This Row],[debug'[0']]]-H3382)</f>
        <v>-0.16173763317853834</v>
      </c>
    </row>
    <row r="3384" spans="1:8" x14ac:dyDescent="0.25">
      <c r="A3384">
        <v>6756</v>
      </c>
      <c r="B3384">
        <v>-1</v>
      </c>
      <c r="C3384">
        <v>1</v>
      </c>
      <c r="D3384">
        <v>0</v>
      </c>
      <c r="E3384">
        <v>0</v>
      </c>
      <c r="F3384">
        <v>0</v>
      </c>
      <c r="G3384">
        <v>0</v>
      </c>
      <c r="H3384" s="2">
        <f>H3383+$H$2*(Filter_Test[[#This Row],[debug'[0']]]-H3383)</f>
        <v>-0.24074199998015122</v>
      </c>
    </row>
    <row r="3385" spans="1:8" x14ac:dyDescent="0.25">
      <c r="A3385">
        <v>6758</v>
      </c>
      <c r="B3385">
        <v>-1</v>
      </c>
      <c r="C3385">
        <v>1</v>
      </c>
      <c r="D3385">
        <v>0</v>
      </c>
      <c r="E3385">
        <v>0</v>
      </c>
      <c r="F3385">
        <v>0</v>
      </c>
      <c r="G3385">
        <v>0</v>
      </c>
      <c r="H3385" s="2">
        <f>H3384+$H$2*(Filter_Test[[#This Row],[debug'[0']]]-H3384)</f>
        <v>-0.31230038063140031</v>
      </c>
    </row>
    <row r="3386" spans="1:8" x14ac:dyDescent="0.25">
      <c r="A3386">
        <v>6760</v>
      </c>
      <c r="B3386">
        <v>-2</v>
      </c>
      <c r="C3386">
        <v>0</v>
      </c>
      <c r="D3386">
        <v>0</v>
      </c>
      <c r="E3386">
        <v>0</v>
      </c>
      <c r="F3386">
        <v>-1</v>
      </c>
      <c r="G3386">
        <v>0</v>
      </c>
      <c r="H3386" s="2">
        <f>H3385+$H$2*(Filter_Test[[#This Row],[debug'[0']]]-H3385)</f>
        <v>-0.47136232240164078</v>
      </c>
    </row>
    <row r="3387" spans="1:8" x14ac:dyDescent="0.25">
      <c r="A3387">
        <v>6762</v>
      </c>
      <c r="B3387">
        <v>-1</v>
      </c>
      <c r="C3387">
        <v>0</v>
      </c>
      <c r="D3387">
        <v>1</v>
      </c>
      <c r="E3387">
        <v>0</v>
      </c>
      <c r="F3387">
        <v>-1</v>
      </c>
      <c r="G3387">
        <v>0</v>
      </c>
      <c r="H3387" s="2">
        <f>H3386+$H$2*(Filter_Test[[#This Row],[debug'[0']]]-H3386)</f>
        <v>-0.521185249732254</v>
      </c>
    </row>
    <row r="3388" spans="1:8" x14ac:dyDescent="0.25">
      <c r="A3388">
        <v>6764</v>
      </c>
      <c r="B3388">
        <v>0</v>
      </c>
      <c r="C3388">
        <v>-1</v>
      </c>
      <c r="D3388">
        <v>0</v>
      </c>
      <c r="E3388">
        <v>0</v>
      </c>
      <c r="F3388">
        <v>-1</v>
      </c>
      <c r="G3388">
        <v>0</v>
      </c>
      <c r="H3388" s="2">
        <f>H3387+$H$2*(Filter_Test[[#This Row],[debug'[0']]]-H3387)</f>
        <v>-0.47206469718070765</v>
      </c>
    </row>
    <row r="3389" spans="1:8" x14ac:dyDescent="0.25">
      <c r="A3389">
        <v>6766</v>
      </c>
      <c r="B3389">
        <v>0</v>
      </c>
      <c r="C3389">
        <v>0</v>
      </c>
      <c r="D3389">
        <v>1</v>
      </c>
      <c r="E3389">
        <v>0</v>
      </c>
      <c r="F3389">
        <v>-1</v>
      </c>
      <c r="G3389">
        <v>0</v>
      </c>
      <c r="H3389" s="2">
        <f>H3388+$H$2*(Filter_Test[[#This Row],[debug'[0']]]-H3388)</f>
        <v>-0.42757364764024763</v>
      </c>
    </row>
    <row r="3390" spans="1:8" x14ac:dyDescent="0.25">
      <c r="A3390">
        <v>6768</v>
      </c>
      <c r="B3390">
        <v>-1</v>
      </c>
      <c r="C3390">
        <v>-1</v>
      </c>
      <c r="D3390">
        <v>0</v>
      </c>
      <c r="E3390">
        <v>0</v>
      </c>
      <c r="F3390">
        <v>-1</v>
      </c>
      <c r="G3390">
        <v>0</v>
      </c>
      <c r="H3390" s="2">
        <f>H3389+$H$2*(Filter_Test[[#This Row],[debug'[0']]]-H3389)</f>
        <v>-0.48152356033908567</v>
      </c>
    </row>
    <row r="3391" spans="1:8" x14ac:dyDescent="0.25">
      <c r="A3391">
        <v>6770</v>
      </c>
      <c r="B3391">
        <v>1</v>
      </c>
      <c r="C3391">
        <v>-1</v>
      </c>
      <c r="D3391">
        <v>0</v>
      </c>
      <c r="E3391">
        <v>0</v>
      </c>
      <c r="F3391">
        <v>-1</v>
      </c>
      <c r="G3391">
        <v>0</v>
      </c>
      <c r="H3391" s="2">
        <f>H3390+$H$2*(Filter_Test[[#This Row],[debug'[0']]]-H3390)</f>
        <v>-0.34189325434064166</v>
      </c>
    </row>
    <row r="3392" spans="1:8" x14ac:dyDescent="0.25">
      <c r="A3392">
        <v>6772</v>
      </c>
      <c r="B3392">
        <v>-1</v>
      </c>
      <c r="C3392">
        <v>-1</v>
      </c>
      <c r="D3392">
        <v>0</v>
      </c>
      <c r="E3392">
        <v>0</v>
      </c>
      <c r="F3392">
        <v>-1</v>
      </c>
      <c r="G3392">
        <v>0</v>
      </c>
      <c r="H3392" s="2">
        <f>H3391+$H$2*(Filter_Test[[#This Row],[debug'[0']]]-H3391)</f>
        <v>-0.40391835386388147</v>
      </c>
    </row>
    <row r="3393" spans="1:8" x14ac:dyDescent="0.25">
      <c r="A3393">
        <v>6774</v>
      </c>
      <c r="B3393">
        <v>1</v>
      </c>
      <c r="C3393">
        <v>-1</v>
      </c>
      <c r="D3393">
        <v>0</v>
      </c>
      <c r="E3393">
        <v>0</v>
      </c>
      <c r="F3393">
        <v>0</v>
      </c>
      <c r="G3393">
        <v>0</v>
      </c>
      <c r="H3393" s="2">
        <f>H3392+$H$2*(Filter_Test[[#This Row],[debug'[0']]]-H3392)</f>
        <v>-0.27160216626172212</v>
      </c>
    </row>
    <row r="3394" spans="1:8" x14ac:dyDescent="0.25">
      <c r="A3394">
        <v>6776</v>
      </c>
      <c r="B3394">
        <v>0</v>
      </c>
      <c r="C3394">
        <v>0</v>
      </c>
      <c r="D3394">
        <v>0</v>
      </c>
      <c r="E3394">
        <v>0</v>
      </c>
      <c r="F3394">
        <v>0</v>
      </c>
      <c r="G3394">
        <v>0</v>
      </c>
      <c r="H3394" s="2">
        <f>H3393+$H$2*(Filter_Test[[#This Row],[debug'[0']]]-H3393)</f>
        <v>-0.24600426515491514</v>
      </c>
    </row>
    <row r="3395" spans="1:8" x14ac:dyDescent="0.25">
      <c r="A3395">
        <v>6778</v>
      </c>
      <c r="B3395">
        <v>0</v>
      </c>
      <c r="C3395">
        <v>0</v>
      </c>
      <c r="D3395">
        <v>0</v>
      </c>
      <c r="E3395">
        <v>0</v>
      </c>
      <c r="F3395">
        <v>0</v>
      </c>
      <c r="G3395">
        <v>0</v>
      </c>
      <c r="H3395" s="2">
        <f>H3394+$H$2*(Filter_Test[[#This Row],[debug'[0']]]-H3394)</f>
        <v>-0.22281890939004204</v>
      </c>
    </row>
    <row r="3396" spans="1:8" x14ac:dyDescent="0.25">
      <c r="A3396">
        <v>6780</v>
      </c>
      <c r="B3396">
        <v>0</v>
      </c>
      <c r="C3396">
        <v>0</v>
      </c>
      <c r="D3396">
        <v>0</v>
      </c>
      <c r="E3396">
        <v>0</v>
      </c>
      <c r="F3396">
        <v>0</v>
      </c>
      <c r="G3396">
        <v>0</v>
      </c>
      <c r="H3396" s="2">
        <f>H3395+$H$2*(Filter_Test[[#This Row],[debug'[0']]]-H3395)</f>
        <v>-0.20181872192542266</v>
      </c>
    </row>
    <row r="3397" spans="1:8" x14ac:dyDescent="0.25">
      <c r="A3397">
        <v>6782</v>
      </c>
      <c r="B3397">
        <v>-1</v>
      </c>
      <c r="C3397">
        <v>0</v>
      </c>
      <c r="D3397">
        <v>0</v>
      </c>
      <c r="E3397">
        <v>0</v>
      </c>
      <c r="F3397">
        <v>0</v>
      </c>
      <c r="G3397">
        <v>0</v>
      </c>
      <c r="H3397" s="2">
        <f>H3396+$H$2*(Filter_Test[[#This Row],[debug'[0']]]-H3396)</f>
        <v>-0.27704553510838281</v>
      </c>
    </row>
    <row r="3398" spans="1:8" x14ac:dyDescent="0.25">
      <c r="A3398">
        <v>6784</v>
      </c>
      <c r="B3398">
        <v>0</v>
      </c>
      <c r="C3398">
        <v>1</v>
      </c>
      <c r="D3398">
        <v>0</v>
      </c>
      <c r="E3398">
        <v>0</v>
      </c>
      <c r="F3398">
        <v>0</v>
      </c>
      <c r="G3398">
        <v>0</v>
      </c>
      <c r="H3398" s="2">
        <f>H3397+$H$2*(Filter_Test[[#This Row],[debug'[0']]]-H3397)</f>
        <v>-0.25093460857419236</v>
      </c>
    </row>
    <row r="3399" spans="1:8" x14ac:dyDescent="0.25">
      <c r="A3399">
        <v>6786</v>
      </c>
      <c r="B3399">
        <v>-1</v>
      </c>
      <c r="C3399">
        <v>1</v>
      </c>
      <c r="D3399">
        <v>0</v>
      </c>
      <c r="E3399">
        <v>0</v>
      </c>
      <c r="F3399">
        <v>0</v>
      </c>
      <c r="G3399">
        <v>0</v>
      </c>
      <c r="H3399" s="2">
        <f>H3398+$H$2*(Filter_Test[[#This Row],[debug'[0']]]-H3398)</f>
        <v>-0.32153235849704276</v>
      </c>
    </row>
    <row r="3400" spans="1:8" x14ac:dyDescent="0.25">
      <c r="A3400">
        <v>6788</v>
      </c>
      <c r="B3400">
        <v>-1</v>
      </c>
      <c r="C3400">
        <v>1</v>
      </c>
      <c r="D3400">
        <v>0</v>
      </c>
      <c r="E3400">
        <v>0</v>
      </c>
      <c r="F3400">
        <v>0</v>
      </c>
      <c r="G3400">
        <v>0</v>
      </c>
      <c r="H3400" s="2">
        <f>H3399+$H$2*(Filter_Test[[#This Row],[debug'[0']]]-H3399)</f>
        <v>-0.38547642724436526</v>
      </c>
    </row>
    <row r="3401" spans="1:8" x14ac:dyDescent="0.25">
      <c r="A3401">
        <v>6790</v>
      </c>
      <c r="B3401">
        <v>-1</v>
      </c>
      <c r="C3401">
        <v>1</v>
      </c>
      <c r="D3401">
        <v>0</v>
      </c>
      <c r="E3401">
        <v>0</v>
      </c>
      <c r="F3401">
        <v>0</v>
      </c>
      <c r="G3401">
        <v>0</v>
      </c>
      <c r="H3401" s="2">
        <f>H3400+$H$2*(Filter_Test[[#This Row],[debug'[0']]]-H3400)</f>
        <v>-0.44339390949317092</v>
      </c>
    </row>
    <row r="3402" spans="1:8" x14ac:dyDescent="0.25">
      <c r="A3402">
        <v>6792</v>
      </c>
      <c r="B3402">
        <v>0</v>
      </c>
      <c r="C3402">
        <v>0</v>
      </c>
      <c r="D3402">
        <v>0</v>
      </c>
      <c r="E3402">
        <v>0</v>
      </c>
      <c r="F3402">
        <v>0</v>
      </c>
      <c r="G3402">
        <v>0</v>
      </c>
      <c r="H3402" s="2">
        <f>H3401+$H$2*(Filter_Test[[#This Row],[debug'[0']]]-H3401)</f>
        <v>-0.40160501803186482</v>
      </c>
    </row>
    <row r="3403" spans="1:8" x14ac:dyDescent="0.25">
      <c r="A3403">
        <v>6794</v>
      </c>
      <c r="B3403">
        <v>-2</v>
      </c>
      <c r="C3403">
        <v>0</v>
      </c>
      <c r="D3403">
        <v>1</v>
      </c>
      <c r="E3403">
        <v>0</v>
      </c>
      <c r="F3403">
        <v>0</v>
      </c>
      <c r="G3403">
        <v>0</v>
      </c>
      <c r="H3403" s="2">
        <f>H3402+$H$2*(Filter_Test[[#This Row],[debug'[0']]]-H3402)</f>
        <v>-0.55225019601844128</v>
      </c>
    </row>
    <row r="3404" spans="1:8" x14ac:dyDescent="0.25">
      <c r="A3404">
        <v>6796</v>
      </c>
      <c r="B3404">
        <v>-1</v>
      </c>
      <c r="C3404">
        <v>0</v>
      </c>
      <c r="D3404">
        <v>1</v>
      </c>
      <c r="E3404">
        <v>0</v>
      </c>
      <c r="F3404">
        <v>0</v>
      </c>
      <c r="G3404">
        <v>0</v>
      </c>
      <c r="H3404" s="2">
        <f>H3403+$H$2*(Filter_Test[[#This Row],[debug'[0']]]-H3403)</f>
        <v>-0.5944496208634833</v>
      </c>
    </row>
    <row r="3405" spans="1:8" x14ac:dyDescent="0.25">
      <c r="A3405">
        <v>6798</v>
      </c>
      <c r="B3405">
        <v>-1</v>
      </c>
      <c r="C3405">
        <v>0</v>
      </c>
      <c r="D3405">
        <v>0</v>
      </c>
      <c r="E3405">
        <v>0</v>
      </c>
      <c r="F3405">
        <v>0</v>
      </c>
      <c r="G3405">
        <v>0</v>
      </c>
      <c r="H3405" s="2">
        <f>H3404+$H$2*(Filter_Test[[#This Row],[debug'[0']]]-H3404)</f>
        <v>-0.63267184361615836</v>
      </c>
    </row>
    <row r="3406" spans="1:8" x14ac:dyDescent="0.25">
      <c r="A3406">
        <v>6800</v>
      </c>
      <c r="B3406">
        <v>0</v>
      </c>
      <c r="C3406">
        <v>0</v>
      </c>
      <c r="D3406">
        <v>0</v>
      </c>
      <c r="E3406">
        <v>0</v>
      </c>
      <c r="F3406">
        <v>0</v>
      </c>
      <c r="G3406">
        <v>0</v>
      </c>
      <c r="H3406" s="2">
        <f>H3405+$H$2*(Filter_Test[[#This Row],[debug'[0']]]-H3405)</f>
        <v>-0.57304392713502939</v>
      </c>
    </row>
    <row r="3407" spans="1:8" x14ac:dyDescent="0.25">
      <c r="A3407">
        <v>6802</v>
      </c>
      <c r="B3407">
        <v>0</v>
      </c>
      <c r="C3407">
        <v>0</v>
      </c>
      <c r="D3407">
        <v>0</v>
      </c>
      <c r="E3407">
        <v>0</v>
      </c>
      <c r="F3407">
        <v>0</v>
      </c>
      <c r="G3407">
        <v>0</v>
      </c>
      <c r="H3407" s="2">
        <f>H3406+$H$2*(Filter_Test[[#This Row],[debug'[0']]]-H3406)</f>
        <v>-0.51903580938487981</v>
      </c>
    </row>
    <row r="3408" spans="1:8" x14ac:dyDescent="0.25">
      <c r="A3408">
        <v>6804</v>
      </c>
      <c r="B3408">
        <v>0</v>
      </c>
      <c r="C3408">
        <v>0</v>
      </c>
      <c r="D3408">
        <v>1</v>
      </c>
      <c r="E3408">
        <v>0</v>
      </c>
      <c r="F3408">
        <v>0</v>
      </c>
      <c r="G3408">
        <v>0</v>
      </c>
      <c r="H3408" s="2">
        <f>H3407+$H$2*(Filter_Test[[#This Row],[debug'[0']]]-H3407)</f>
        <v>-0.47011783681347269</v>
      </c>
    </row>
    <row r="3409" spans="1:8" x14ac:dyDescent="0.25">
      <c r="A3409">
        <v>6806</v>
      </c>
      <c r="B3409">
        <v>-1</v>
      </c>
      <c r="C3409">
        <v>0</v>
      </c>
      <c r="D3409">
        <v>1</v>
      </c>
      <c r="E3409">
        <v>0</v>
      </c>
      <c r="F3409">
        <v>0</v>
      </c>
      <c r="G3409">
        <v>0</v>
      </c>
      <c r="H3409" s="2">
        <f>H3408+$H$2*(Filter_Test[[#This Row],[debug'[0']]]-H3408)</f>
        <v>-0.5200580541475246</v>
      </c>
    </row>
    <row r="3410" spans="1:8" x14ac:dyDescent="0.25">
      <c r="A3410">
        <v>6808</v>
      </c>
      <c r="B3410">
        <v>-1</v>
      </c>
      <c r="C3410">
        <v>1</v>
      </c>
      <c r="D3410">
        <v>0</v>
      </c>
      <c r="E3410">
        <v>0</v>
      </c>
      <c r="F3410">
        <v>0</v>
      </c>
      <c r="G3410">
        <v>0</v>
      </c>
      <c r="H3410" s="2">
        <f>H3409+$H$2*(Filter_Test[[#This Row],[debug'[0']]]-H3409)</f>
        <v>-0.56529151688471635</v>
      </c>
    </row>
    <row r="3411" spans="1:8" x14ac:dyDescent="0.25">
      <c r="A3411">
        <v>6810</v>
      </c>
      <c r="B3411">
        <v>-1</v>
      </c>
      <c r="C3411">
        <v>1</v>
      </c>
      <c r="D3411">
        <v>0</v>
      </c>
      <c r="E3411">
        <v>-1</v>
      </c>
      <c r="F3411">
        <v>0</v>
      </c>
      <c r="G3411">
        <v>0</v>
      </c>
      <c r="H3411" s="2">
        <f>H3410+$H$2*(Filter_Test[[#This Row],[debug'[0']]]-H3410)</f>
        <v>-0.6062618261949605</v>
      </c>
    </row>
    <row r="3412" spans="1:8" x14ac:dyDescent="0.25">
      <c r="A3412">
        <v>6812</v>
      </c>
      <c r="B3412">
        <v>-1</v>
      </c>
      <c r="C3412">
        <v>1</v>
      </c>
      <c r="D3412">
        <v>0</v>
      </c>
      <c r="E3412">
        <v>-1</v>
      </c>
      <c r="F3412">
        <v>0</v>
      </c>
      <c r="G3412">
        <v>0</v>
      </c>
      <c r="H3412" s="2">
        <f>H3411+$H$2*(Filter_Test[[#This Row],[debug'[0']]]-H3411)</f>
        <v>-0.64337077482287364</v>
      </c>
    </row>
    <row r="3413" spans="1:8" x14ac:dyDescent="0.25">
      <c r="A3413">
        <v>6814</v>
      </c>
      <c r="B3413">
        <v>-1</v>
      </c>
      <c r="C3413">
        <v>1</v>
      </c>
      <c r="D3413">
        <v>0</v>
      </c>
      <c r="E3413">
        <v>0</v>
      </c>
      <c r="F3413">
        <v>0</v>
      </c>
      <c r="G3413">
        <v>0</v>
      </c>
      <c r="H3413" s="2">
        <f>H3412+$H$2*(Filter_Test[[#This Row],[debug'[0']]]-H3412)</f>
        <v>-0.67698228743902999</v>
      </c>
    </row>
    <row r="3414" spans="1:8" x14ac:dyDescent="0.25">
      <c r="A3414">
        <v>6816</v>
      </c>
      <c r="B3414">
        <v>0</v>
      </c>
      <c r="C3414">
        <v>1</v>
      </c>
      <c r="D3414">
        <v>0</v>
      </c>
      <c r="E3414">
        <v>0</v>
      </c>
      <c r="F3414">
        <v>0</v>
      </c>
      <c r="G3414">
        <v>0</v>
      </c>
      <c r="H3414" s="2">
        <f>H3413+$H$2*(Filter_Test[[#This Row],[debug'[0']]]-H3413)</f>
        <v>-0.61317821001416384</v>
      </c>
    </row>
    <row r="3415" spans="1:8" x14ac:dyDescent="0.25">
      <c r="A3415">
        <v>6818</v>
      </c>
      <c r="B3415">
        <v>0</v>
      </c>
      <c r="C3415">
        <v>1</v>
      </c>
      <c r="D3415">
        <v>0</v>
      </c>
      <c r="E3415">
        <v>0</v>
      </c>
      <c r="F3415">
        <v>0</v>
      </c>
      <c r="G3415">
        <v>0</v>
      </c>
      <c r="H3415" s="2">
        <f>H3414+$H$2*(Filter_Test[[#This Row],[debug'[0']]]-H3414)</f>
        <v>-0.5553875252165088</v>
      </c>
    </row>
    <row r="3416" spans="1:8" x14ac:dyDescent="0.25">
      <c r="A3416">
        <v>6820</v>
      </c>
      <c r="B3416">
        <v>0</v>
      </c>
      <c r="C3416">
        <v>0</v>
      </c>
      <c r="D3416">
        <v>0</v>
      </c>
      <c r="E3416">
        <v>0</v>
      </c>
      <c r="F3416">
        <v>0</v>
      </c>
      <c r="G3416">
        <v>0</v>
      </c>
      <c r="H3416" s="2">
        <f>H3415+$H$2*(Filter_Test[[#This Row],[debug'[0']]]-H3415)</f>
        <v>-0.50304348414304079</v>
      </c>
    </row>
    <row r="3417" spans="1:8" x14ac:dyDescent="0.25">
      <c r="A3417">
        <v>6822</v>
      </c>
      <c r="B3417">
        <v>0</v>
      </c>
      <c r="C3417">
        <v>0</v>
      </c>
      <c r="D3417">
        <v>0</v>
      </c>
      <c r="E3417">
        <v>0</v>
      </c>
      <c r="F3417">
        <v>0</v>
      </c>
      <c r="G3417">
        <v>0</v>
      </c>
      <c r="H3417" s="2">
        <f>H3416+$H$2*(Filter_Test[[#This Row],[debug'[0']]]-H3416)</f>
        <v>-0.4556327527164411</v>
      </c>
    </row>
    <row r="3418" spans="1:8" x14ac:dyDescent="0.25">
      <c r="A3418">
        <v>6824</v>
      </c>
      <c r="B3418">
        <v>-1</v>
      </c>
      <c r="C3418">
        <v>0</v>
      </c>
      <c r="D3418">
        <v>0</v>
      </c>
      <c r="E3418">
        <v>-1</v>
      </c>
      <c r="F3418">
        <v>0</v>
      </c>
      <c r="G3418">
        <v>0</v>
      </c>
      <c r="H3418" s="2">
        <f>H3417+$H$2*(Filter_Test[[#This Row],[debug'[0']]]-H3417)</f>
        <v>-0.50693815706406886</v>
      </c>
    </row>
    <row r="3419" spans="1:8" x14ac:dyDescent="0.25">
      <c r="A3419">
        <v>6826</v>
      </c>
      <c r="B3419">
        <v>0</v>
      </c>
      <c r="C3419">
        <v>0</v>
      </c>
      <c r="D3419">
        <v>0</v>
      </c>
      <c r="E3419">
        <v>-1</v>
      </c>
      <c r="F3419">
        <v>0</v>
      </c>
      <c r="G3419">
        <v>0</v>
      </c>
      <c r="H3419" s="2">
        <f>H3418+$H$2*(Filter_Test[[#This Row],[debug'[0']]]-H3418)</f>
        <v>-0.45916036136236404</v>
      </c>
    </row>
    <row r="3420" spans="1:8" x14ac:dyDescent="0.25">
      <c r="A3420">
        <v>6828</v>
      </c>
      <c r="B3420">
        <v>0</v>
      </c>
      <c r="C3420">
        <v>0</v>
      </c>
      <c r="D3420">
        <v>0</v>
      </c>
      <c r="E3420">
        <v>-1</v>
      </c>
      <c r="F3420">
        <v>0</v>
      </c>
      <c r="G3420">
        <v>0</v>
      </c>
      <c r="H3420" s="2">
        <f>H3419+$H$2*(Filter_Test[[#This Row],[debug'[0']]]-H3419)</f>
        <v>-0.41588551682009489</v>
      </c>
    </row>
    <row r="3421" spans="1:8" x14ac:dyDescent="0.25">
      <c r="A3421">
        <v>6830</v>
      </c>
      <c r="B3421">
        <v>1</v>
      </c>
      <c r="C3421">
        <v>0</v>
      </c>
      <c r="D3421">
        <v>0</v>
      </c>
      <c r="E3421">
        <v>0</v>
      </c>
      <c r="F3421">
        <v>0</v>
      </c>
      <c r="G3421">
        <v>0</v>
      </c>
      <c r="H3421" s="2">
        <f>H3420+$H$2*(Filter_Test[[#This Row],[debug'[0']]]-H3420)</f>
        <v>-0.28244145068110893</v>
      </c>
    </row>
    <row r="3422" spans="1:8" x14ac:dyDescent="0.25">
      <c r="A3422">
        <v>6832</v>
      </c>
      <c r="B3422">
        <v>0</v>
      </c>
      <c r="C3422">
        <v>1</v>
      </c>
      <c r="D3422">
        <v>0</v>
      </c>
      <c r="E3422">
        <v>-1</v>
      </c>
      <c r="F3422">
        <v>0</v>
      </c>
      <c r="G3422">
        <v>0</v>
      </c>
      <c r="H3422" s="2">
        <f>H3421+$H$2*(Filter_Test[[#This Row],[debug'[0']]]-H3421)</f>
        <v>-0.25582197108523846</v>
      </c>
    </row>
    <row r="3423" spans="1:8" x14ac:dyDescent="0.25">
      <c r="A3423">
        <v>6834</v>
      </c>
      <c r="B3423">
        <v>1</v>
      </c>
      <c r="C3423">
        <v>1</v>
      </c>
      <c r="D3423">
        <v>0</v>
      </c>
      <c r="E3423">
        <v>0</v>
      </c>
      <c r="F3423">
        <v>0</v>
      </c>
      <c r="G3423">
        <v>0</v>
      </c>
      <c r="H3423" s="2">
        <f>H3422+$H$2*(Filter_Test[[#This Row],[debug'[0']]]-H3422)</f>
        <v>-0.13746353872789729</v>
      </c>
    </row>
    <row r="3424" spans="1:8" x14ac:dyDescent="0.25">
      <c r="A3424">
        <v>6836</v>
      </c>
      <c r="B3424">
        <v>0</v>
      </c>
      <c r="C3424">
        <v>1</v>
      </c>
      <c r="D3424">
        <v>0</v>
      </c>
      <c r="E3424">
        <v>0</v>
      </c>
      <c r="F3424">
        <v>0</v>
      </c>
      <c r="G3424">
        <v>0</v>
      </c>
      <c r="H3424" s="2">
        <f>H3423+$H$2*(Filter_Test[[#This Row],[debug'[0']]]-H3423)</f>
        <v>-0.12450790542577675</v>
      </c>
    </row>
    <row r="3425" spans="1:8" x14ac:dyDescent="0.25">
      <c r="A3425">
        <v>6838</v>
      </c>
      <c r="B3425">
        <v>1</v>
      </c>
      <c r="C3425">
        <v>0</v>
      </c>
      <c r="D3425">
        <v>0</v>
      </c>
      <c r="E3425">
        <v>0</v>
      </c>
      <c r="F3425">
        <v>0</v>
      </c>
      <c r="G3425">
        <v>0</v>
      </c>
      <c r="H3425" s="2">
        <f>H3424+$H$2*(Filter_Test[[#This Row],[debug'[0']]]-H3424)</f>
        <v>-1.852553218809877E-2</v>
      </c>
    </row>
    <row r="3426" spans="1:8" x14ac:dyDescent="0.25">
      <c r="A3426">
        <v>6840</v>
      </c>
      <c r="B3426">
        <v>0</v>
      </c>
      <c r="C3426">
        <v>1</v>
      </c>
      <c r="D3426">
        <v>0</v>
      </c>
      <c r="E3426">
        <v>0</v>
      </c>
      <c r="F3426">
        <v>0</v>
      </c>
      <c r="G3426">
        <v>0</v>
      </c>
      <c r="H3426" s="2">
        <f>H3425+$H$2*(Filter_Test[[#This Row],[debug'[0']]]-H3425)</f>
        <v>-1.6779541913319599E-2</v>
      </c>
    </row>
    <row r="3427" spans="1:8" x14ac:dyDescent="0.25">
      <c r="A3427">
        <v>6842</v>
      </c>
      <c r="B3427">
        <v>0</v>
      </c>
      <c r="C3427">
        <v>1</v>
      </c>
      <c r="D3427">
        <v>0</v>
      </c>
      <c r="E3427">
        <v>0</v>
      </c>
      <c r="F3427">
        <v>0</v>
      </c>
      <c r="G3427">
        <v>0</v>
      </c>
      <c r="H3427" s="2">
        <f>H3426+$H$2*(Filter_Test[[#This Row],[debug'[0']]]-H3426)</f>
        <v>-1.5198107345154994E-2</v>
      </c>
    </row>
    <row r="3428" spans="1:8" x14ac:dyDescent="0.25">
      <c r="A3428">
        <v>6844</v>
      </c>
      <c r="B3428">
        <v>0</v>
      </c>
      <c r="C3428">
        <v>1</v>
      </c>
      <c r="D3428">
        <v>0</v>
      </c>
      <c r="E3428">
        <v>0</v>
      </c>
      <c r="F3428">
        <v>0</v>
      </c>
      <c r="G3428">
        <v>0</v>
      </c>
      <c r="H3428" s="2">
        <f>H3427+$H$2*(Filter_Test[[#This Row],[debug'[0']]]-H3427)</f>
        <v>-1.3765719473634754E-2</v>
      </c>
    </row>
    <row r="3429" spans="1:8" x14ac:dyDescent="0.25">
      <c r="A3429">
        <v>6846</v>
      </c>
      <c r="B3429">
        <v>-1</v>
      </c>
      <c r="C3429">
        <v>2</v>
      </c>
      <c r="D3429">
        <v>0</v>
      </c>
      <c r="E3429">
        <v>0</v>
      </c>
      <c r="F3429">
        <v>1</v>
      </c>
      <c r="G3429">
        <v>0</v>
      </c>
      <c r="H3429" s="2">
        <f>H3428+$H$2*(Filter_Test[[#This Row],[debug'[0']]]-H3428)</f>
        <v>-0.10671611058623606</v>
      </c>
    </row>
    <row r="3430" spans="1:8" x14ac:dyDescent="0.25">
      <c r="A3430">
        <v>6848</v>
      </c>
      <c r="B3430">
        <v>-1</v>
      </c>
      <c r="C3430">
        <v>1</v>
      </c>
      <c r="D3430">
        <v>0</v>
      </c>
      <c r="E3430">
        <v>0</v>
      </c>
      <c r="F3430">
        <v>0</v>
      </c>
      <c r="G3430">
        <v>0</v>
      </c>
      <c r="H3430" s="2">
        <f>H3429+$H$2*(Filter_Test[[#This Row],[debug'[0']]]-H3429)</f>
        <v>-0.19090613372280801</v>
      </c>
    </row>
    <row r="3431" spans="1:8" x14ac:dyDescent="0.25">
      <c r="A3431">
        <v>6850</v>
      </c>
      <c r="B3431">
        <v>-1</v>
      </c>
      <c r="C3431">
        <v>1</v>
      </c>
      <c r="D3431">
        <v>0</v>
      </c>
      <c r="E3431">
        <v>0</v>
      </c>
      <c r="F3431">
        <v>1</v>
      </c>
      <c r="G3431">
        <v>0</v>
      </c>
      <c r="H3431" s="2">
        <f>H3430+$H$2*(Filter_Test[[#This Row],[debug'[0']]]-H3430)</f>
        <v>-0.26716143411363769</v>
      </c>
    </row>
    <row r="3432" spans="1:8" x14ac:dyDescent="0.25">
      <c r="A3432">
        <v>6852</v>
      </c>
      <c r="B3432">
        <v>-1</v>
      </c>
      <c r="C3432">
        <v>1</v>
      </c>
      <c r="D3432">
        <v>0</v>
      </c>
      <c r="E3432">
        <v>0</v>
      </c>
      <c r="F3432">
        <v>1</v>
      </c>
      <c r="G3432">
        <v>0</v>
      </c>
      <c r="H3432" s="2">
        <f>H3431+$H$2*(Filter_Test[[#This Row],[debug'[0']]]-H3431)</f>
        <v>-0.33622984175931392</v>
      </c>
    </row>
    <row r="3433" spans="1:8" x14ac:dyDescent="0.25">
      <c r="A3433">
        <v>6854</v>
      </c>
      <c r="B3433">
        <v>-1</v>
      </c>
      <c r="C3433">
        <v>0</v>
      </c>
      <c r="D3433">
        <v>0</v>
      </c>
      <c r="E3433">
        <v>0</v>
      </c>
      <c r="F3433">
        <v>1</v>
      </c>
      <c r="G3433">
        <v>0</v>
      </c>
      <c r="H3433" s="2">
        <f>H3432+$H$2*(Filter_Test[[#This Row],[debug'[0']]]-H3432)</f>
        <v>-0.39878870534334615</v>
      </c>
    </row>
    <row r="3434" spans="1:8" x14ac:dyDescent="0.25">
      <c r="A3434">
        <v>6856</v>
      </c>
      <c r="B3434">
        <v>0</v>
      </c>
      <c r="C3434">
        <v>0</v>
      </c>
      <c r="D3434">
        <v>0</v>
      </c>
      <c r="E3434">
        <v>0</v>
      </c>
      <c r="F3434">
        <v>1</v>
      </c>
      <c r="G3434">
        <v>0</v>
      </c>
      <c r="H3434" s="2">
        <f>H3433+$H$2*(Filter_Test[[#This Row],[debug'[0']]]-H3433)</f>
        <v>-0.36120375533210891</v>
      </c>
    </row>
    <row r="3435" spans="1:8" x14ac:dyDescent="0.25">
      <c r="A3435">
        <v>6858</v>
      </c>
      <c r="B3435">
        <v>0</v>
      </c>
      <c r="C3435">
        <v>0</v>
      </c>
      <c r="D3435">
        <v>0</v>
      </c>
      <c r="E3435">
        <v>0</v>
      </c>
      <c r="F3435">
        <v>1</v>
      </c>
      <c r="G3435">
        <v>0</v>
      </c>
      <c r="H3435" s="2">
        <f>H3434+$H$2*(Filter_Test[[#This Row],[debug'[0']]]-H3434)</f>
        <v>-0.32716110340609694</v>
      </c>
    </row>
    <row r="3436" spans="1:8" x14ac:dyDescent="0.25">
      <c r="A3436">
        <v>6860</v>
      </c>
      <c r="B3436">
        <v>0</v>
      </c>
      <c r="C3436">
        <v>0</v>
      </c>
      <c r="D3436">
        <v>0</v>
      </c>
      <c r="E3436">
        <v>0</v>
      </c>
      <c r="F3436">
        <v>1</v>
      </c>
      <c r="G3436">
        <v>0</v>
      </c>
      <c r="H3436" s="2">
        <f>H3435+$H$2*(Filter_Test[[#This Row],[debug'[0']]]-H3435)</f>
        <v>-0.29632689583606919</v>
      </c>
    </row>
    <row r="3437" spans="1:8" x14ac:dyDescent="0.25">
      <c r="A3437">
        <v>6862</v>
      </c>
      <c r="B3437">
        <v>0</v>
      </c>
      <c r="C3437">
        <v>0</v>
      </c>
      <c r="D3437">
        <v>1</v>
      </c>
      <c r="E3437">
        <v>0</v>
      </c>
      <c r="F3437">
        <v>1</v>
      </c>
      <c r="G3437">
        <v>0</v>
      </c>
      <c r="H3437" s="2">
        <f>H3436+$H$2*(Filter_Test[[#This Row],[debug'[0']]]-H3436)</f>
        <v>-0.26839874386547929</v>
      </c>
    </row>
    <row r="3438" spans="1:8" x14ac:dyDescent="0.25">
      <c r="A3438">
        <v>6864</v>
      </c>
      <c r="B3438">
        <v>0</v>
      </c>
      <c r="C3438">
        <v>0</v>
      </c>
      <c r="D3438">
        <v>1</v>
      </c>
      <c r="E3438">
        <v>0</v>
      </c>
      <c r="F3438">
        <v>1</v>
      </c>
      <c r="G3438">
        <v>0</v>
      </c>
      <c r="H3438" s="2">
        <f>H3437+$H$2*(Filter_Test[[#This Row],[debug'[0']]]-H3437)</f>
        <v>-0.24310275820666374</v>
      </c>
    </row>
    <row r="3439" spans="1:8" x14ac:dyDescent="0.25">
      <c r="A3439">
        <v>6866</v>
      </c>
      <c r="B3439">
        <v>0</v>
      </c>
      <c r="C3439">
        <v>-1</v>
      </c>
      <c r="D3439">
        <v>0</v>
      </c>
      <c r="E3439">
        <v>0</v>
      </c>
      <c r="F3439">
        <v>1</v>
      </c>
      <c r="G3439">
        <v>0</v>
      </c>
      <c r="H3439" s="2">
        <f>H3438+$H$2*(Filter_Test[[#This Row],[debug'[0']]]-H3438)</f>
        <v>-0.22019086302917962</v>
      </c>
    </row>
    <row r="3440" spans="1:8" x14ac:dyDescent="0.25">
      <c r="A3440">
        <v>6868</v>
      </c>
      <c r="B3440">
        <v>0</v>
      </c>
      <c r="C3440">
        <v>-2</v>
      </c>
      <c r="D3440">
        <v>0</v>
      </c>
      <c r="E3440">
        <v>0</v>
      </c>
      <c r="F3440">
        <v>0</v>
      </c>
      <c r="G3440">
        <v>0</v>
      </c>
      <c r="H3440" s="2">
        <f>H3439+$H$2*(Filter_Test[[#This Row],[debug'[0']]]-H3439)</f>
        <v>-0.1994383630987776</v>
      </c>
    </row>
    <row r="3441" spans="1:8" x14ac:dyDescent="0.25">
      <c r="A3441">
        <v>6870</v>
      </c>
      <c r="B3441">
        <v>1</v>
      </c>
      <c r="C3441">
        <v>-2</v>
      </c>
      <c r="D3441">
        <v>0</v>
      </c>
      <c r="E3441">
        <v>0</v>
      </c>
      <c r="F3441">
        <v>0</v>
      </c>
      <c r="G3441">
        <v>0</v>
      </c>
      <c r="H3441" s="2">
        <f>H3440+$H$2*(Filter_Test[[#This Row],[debug'[0']]]-H3440)</f>
        <v>-8.639396060043103E-2</v>
      </c>
    </row>
    <row r="3442" spans="1:8" x14ac:dyDescent="0.25">
      <c r="A3442">
        <v>6872</v>
      </c>
      <c r="B3442">
        <v>0</v>
      </c>
      <c r="C3442">
        <v>-1</v>
      </c>
      <c r="D3442">
        <v>0</v>
      </c>
      <c r="E3442">
        <v>0</v>
      </c>
      <c r="F3442">
        <v>0</v>
      </c>
      <c r="G3442">
        <v>0</v>
      </c>
      <c r="H3442" s="2">
        <f>H3441+$H$2*(Filter_Test[[#This Row],[debug'[0']]]-H3441)</f>
        <v>-7.8251521642325822E-2</v>
      </c>
    </row>
    <row r="3443" spans="1:8" x14ac:dyDescent="0.25">
      <c r="A3443">
        <v>6874</v>
      </c>
      <c r="B3443">
        <v>0</v>
      </c>
      <c r="C3443">
        <v>-1</v>
      </c>
      <c r="D3443">
        <v>0</v>
      </c>
      <c r="E3443">
        <v>0</v>
      </c>
      <c r="F3443">
        <v>0</v>
      </c>
      <c r="G3443">
        <v>0</v>
      </c>
      <c r="H3443" s="2">
        <f>H3442+$H$2*(Filter_Test[[#This Row],[debug'[0']]]-H3442)</f>
        <v>-7.0876489476613222E-2</v>
      </c>
    </row>
    <row r="3444" spans="1:8" x14ac:dyDescent="0.25">
      <c r="A3444">
        <v>6876</v>
      </c>
      <c r="B3444">
        <v>0</v>
      </c>
      <c r="C3444">
        <v>-1</v>
      </c>
      <c r="D3444">
        <v>0</v>
      </c>
      <c r="E3444">
        <v>0</v>
      </c>
      <c r="F3444">
        <v>0</v>
      </c>
      <c r="G3444">
        <v>0</v>
      </c>
      <c r="H3444" s="2">
        <f>H3443+$H$2*(Filter_Test[[#This Row],[debug'[0']]]-H3443)</f>
        <v>-6.4196537717054358E-2</v>
      </c>
    </row>
    <row r="3445" spans="1:8" x14ac:dyDescent="0.25">
      <c r="A3445">
        <v>6878</v>
      </c>
      <c r="B3445">
        <v>0</v>
      </c>
      <c r="C3445">
        <v>-1</v>
      </c>
      <c r="D3445">
        <v>0</v>
      </c>
      <c r="E3445">
        <v>0</v>
      </c>
      <c r="F3445">
        <v>0</v>
      </c>
      <c r="G3445">
        <v>0</v>
      </c>
      <c r="H3445" s="2">
        <f>H3444+$H$2*(Filter_Test[[#This Row],[debug'[0']]]-H3444)</f>
        <v>-5.8146156578720416E-2</v>
      </c>
    </row>
    <row r="3446" spans="1:8" x14ac:dyDescent="0.25">
      <c r="A3446">
        <v>6880</v>
      </c>
      <c r="B3446">
        <v>0</v>
      </c>
      <c r="C3446">
        <v>-1</v>
      </c>
      <c r="D3446">
        <v>0</v>
      </c>
      <c r="E3446">
        <v>0</v>
      </c>
      <c r="F3446">
        <v>0</v>
      </c>
      <c r="G3446">
        <v>0</v>
      </c>
      <c r="H3446" s="2">
        <f>H3445+$H$2*(Filter_Test[[#This Row],[debug'[0']]]-H3445)</f>
        <v>-5.2666010428454722E-2</v>
      </c>
    </row>
    <row r="3447" spans="1:8" x14ac:dyDescent="0.25">
      <c r="A3447">
        <v>6882</v>
      </c>
      <c r="B3447">
        <v>-1</v>
      </c>
      <c r="C3447">
        <v>-1</v>
      </c>
      <c r="D3447">
        <v>0</v>
      </c>
      <c r="E3447">
        <v>0</v>
      </c>
      <c r="F3447">
        <v>0</v>
      </c>
      <c r="G3447">
        <v>0</v>
      </c>
      <c r="H3447" s="2">
        <f>H3446+$H$2*(Filter_Test[[#This Row],[debug'[0']]]-H3446)</f>
        <v>-0.14195013549247101</v>
      </c>
    </row>
    <row r="3448" spans="1:8" x14ac:dyDescent="0.25">
      <c r="A3448">
        <v>6884</v>
      </c>
      <c r="B3448">
        <v>0</v>
      </c>
      <c r="C3448">
        <v>-1</v>
      </c>
      <c r="D3448">
        <v>0</v>
      </c>
      <c r="E3448">
        <v>0</v>
      </c>
      <c r="F3448">
        <v>0</v>
      </c>
      <c r="G3448">
        <v>0</v>
      </c>
      <c r="H3448" s="2">
        <f>H3447+$H$2*(Filter_Test[[#This Row],[debug'[0']]]-H3447)</f>
        <v>-0.12857165040729435</v>
      </c>
    </row>
    <row r="3449" spans="1:8" x14ac:dyDescent="0.25">
      <c r="A3449">
        <v>6886</v>
      </c>
      <c r="B3449">
        <v>0</v>
      </c>
      <c r="C3449">
        <v>-1</v>
      </c>
      <c r="D3449">
        <v>0</v>
      </c>
      <c r="E3449">
        <v>0</v>
      </c>
      <c r="F3449">
        <v>0</v>
      </c>
      <c r="G3449">
        <v>0</v>
      </c>
      <c r="H3449" s="2">
        <f>H3448+$H$2*(Filter_Test[[#This Row],[debug'[0']]]-H3448)</f>
        <v>-0.11645405783591022</v>
      </c>
    </row>
    <row r="3450" spans="1:8" x14ac:dyDescent="0.25">
      <c r="A3450">
        <v>6888</v>
      </c>
      <c r="B3450">
        <v>-1</v>
      </c>
      <c r="C3450">
        <v>-1</v>
      </c>
      <c r="D3450">
        <v>0</v>
      </c>
      <c r="E3450">
        <v>0</v>
      </c>
      <c r="F3450">
        <v>0</v>
      </c>
      <c r="G3450">
        <v>0</v>
      </c>
      <c r="H3450" s="2">
        <f>H3449+$H$2*(Filter_Test[[#This Row],[debug'[0']]]-H3449)</f>
        <v>-0.19972630106626352</v>
      </c>
    </row>
    <row r="3451" spans="1:8" x14ac:dyDescent="0.25">
      <c r="A3451">
        <v>6890</v>
      </c>
      <c r="B3451">
        <v>1</v>
      </c>
      <c r="C3451">
        <v>-1</v>
      </c>
      <c r="D3451">
        <v>0</v>
      </c>
      <c r="E3451">
        <v>0</v>
      </c>
      <c r="F3451">
        <v>0</v>
      </c>
      <c r="G3451">
        <v>0</v>
      </c>
      <c r="H3451" s="2">
        <f>H3450+$H$2*(Filter_Test[[#This Row],[debug'[0']]]-H3450)</f>
        <v>-8.6654761053816629E-2</v>
      </c>
    </row>
    <row r="3452" spans="1:8" x14ac:dyDescent="0.25">
      <c r="A3452">
        <v>6892</v>
      </c>
      <c r="B3452">
        <v>-1</v>
      </c>
      <c r="C3452">
        <v>-1</v>
      </c>
      <c r="D3452">
        <v>1</v>
      </c>
      <c r="E3452">
        <v>0</v>
      </c>
      <c r="F3452">
        <v>0</v>
      </c>
      <c r="G3452">
        <v>0</v>
      </c>
      <c r="H3452" s="2">
        <f>H3451+$H$2*(Filter_Test[[#This Row],[debug'[0']]]-H3451)</f>
        <v>-0.17273552183975294</v>
      </c>
    </row>
    <row r="3453" spans="1:8" x14ac:dyDescent="0.25">
      <c r="A3453">
        <v>6894</v>
      </c>
      <c r="B3453">
        <v>0</v>
      </c>
      <c r="C3453">
        <v>-1</v>
      </c>
      <c r="D3453">
        <v>1</v>
      </c>
      <c r="E3453">
        <v>0</v>
      </c>
      <c r="F3453">
        <v>0</v>
      </c>
      <c r="G3453">
        <v>0</v>
      </c>
      <c r="H3453" s="2">
        <f>H3452+$H$2*(Filter_Test[[#This Row],[debug'[0']]]-H3452)</f>
        <v>-0.15645558244697993</v>
      </c>
    </row>
    <row r="3454" spans="1:8" x14ac:dyDescent="0.25">
      <c r="A3454">
        <v>6896</v>
      </c>
      <c r="B3454">
        <v>1</v>
      </c>
      <c r="C3454">
        <v>-1</v>
      </c>
      <c r="D3454">
        <v>1</v>
      </c>
      <c r="E3454">
        <v>0</v>
      </c>
      <c r="F3454">
        <v>-1</v>
      </c>
      <c r="G3454">
        <v>0</v>
      </c>
      <c r="H3454" s="2">
        <f>H3453+$H$2*(Filter_Test[[#This Row],[debug'[0']]]-H3453)</f>
        <v>-4.7462211586429812E-2</v>
      </c>
    </row>
    <row r="3455" spans="1:8" x14ac:dyDescent="0.25">
      <c r="A3455">
        <v>6898</v>
      </c>
      <c r="B3455">
        <v>0</v>
      </c>
      <c r="C3455">
        <v>-1</v>
      </c>
      <c r="D3455">
        <v>1</v>
      </c>
      <c r="E3455">
        <v>0</v>
      </c>
      <c r="F3455">
        <v>-1</v>
      </c>
      <c r="G3455">
        <v>0</v>
      </c>
      <c r="H3455" s="2">
        <f>H3454+$H$2*(Filter_Test[[#This Row],[debug'[0']]]-H3454)</f>
        <v>-4.2989003529138245E-2</v>
      </c>
    </row>
    <row r="3456" spans="1:8" x14ac:dyDescent="0.25">
      <c r="A3456">
        <v>6900</v>
      </c>
      <c r="B3456">
        <v>1</v>
      </c>
      <c r="C3456">
        <v>-1</v>
      </c>
      <c r="D3456">
        <v>1</v>
      </c>
      <c r="E3456">
        <v>0</v>
      </c>
      <c r="F3456">
        <v>-1</v>
      </c>
      <c r="G3456">
        <v>0</v>
      </c>
      <c r="H3456" s="2">
        <f>H3455+$H$2*(Filter_Test[[#This Row],[debug'[0']]]-H3455)</f>
        <v>5.5310394208724134E-2</v>
      </c>
    </row>
    <row r="3457" spans="1:8" x14ac:dyDescent="0.25">
      <c r="A3457">
        <v>6902</v>
      </c>
      <c r="B3457">
        <v>0</v>
      </c>
      <c r="C3457">
        <v>-1</v>
      </c>
      <c r="D3457">
        <v>1</v>
      </c>
      <c r="E3457">
        <v>0</v>
      </c>
      <c r="F3457">
        <v>-1</v>
      </c>
      <c r="G3457">
        <v>0</v>
      </c>
      <c r="H3457" s="2">
        <f>H3456+$H$2*(Filter_Test[[#This Row],[debug'[0']]]-H3456)</f>
        <v>5.0097512365325642E-2</v>
      </c>
    </row>
    <row r="3458" spans="1:8" x14ac:dyDescent="0.25">
      <c r="A3458">
        <v>6904</v>
      </c>
      <c r="B3458">
        <v>-1</v>
      </c>
      <c r="C3458">
        <v>-1</v>
      </c>
      <c r="D3458">
        <v>0</v>
      </c>
      <c r="E3458">
        <v>0</v>
      </c>
      <c r="F3458">
        <v>-1</v>
      </c>
      <c r="G3458">
        <v>0</v>
      </c>
      <c r="H3458" s="2">
        <f>H3457+$H$2*(Filter_Test[[#This Row],[debug'[0']]]-H3457)</f>
        <v>-4.8871846546669068E-2</v>
      </c>
    </row>
    <row r="3459" spans="1:8" x14ac:dyDescent="0.25">
      <c r="A3459">
        <v>6906</v>
      </c>
      <c r="B3459">
        <v>0</v>
      </c>
      <c r="C3459">
        <v>-1</v>
      </c>
      <c r="D3459">
        <v>0</v>
      </c>
      <c r="E3459">
        <v>0</v>
      </c>
      <c r="F3459">
        <v>-1</v>
      </c>
      <c r="G3459">
        <v>0</v>
      </c>
      <c r="H3459" s="2">
        <f>H3458+$H$2*(Filter_Test[[#This Row],[debug'[0']]]-H3458)</f>
        <v>-4.4265783524317572E-2</v>
      </c>
    </row>
    <row r="3460" spans="1:8" x14ac:dyDescent="0.25">
      <c r="A3460">
        <v>6908</v>
      </c>
      <c r="B3460">
        <v>0</v>
      </c>
      <c r="C3460">
        <v>-1</v>
      </c>
      <c r="D3460">
        <v>0</v>
      </c>
      <c r="E3460">
        <v>0</v>
      </c>
      <c r="F3460">
        <v>-1</v>
      </c>
      <c r="G3460">
        <v>0</v>
      </c>
      <c r="H3460" s="2">
        <f>H3459+$H$2*(Filter_Test[[#This Row],[debug'[0']]]-H3459)</f>
        <v>-4.0093831714555807E-2</v>
      </c>
    </row>
    <row r="3461" spans="1:8" x14ac:dyDescent="0.25">
      <c r="A3461">
        <v>6910</v>
      </c>
      <c r="B3461">
        <v>0</v>
      </c>
      <c r="C3461">
        <v>0</v>
      </c>
      <c r="D3461">
        <v>1</v>
      </c>
      <c r="E3461">
        <v>0</v>
      </c>
      <c r="F3461">
        <v>-1</v>
      </c>
      <c r="G3461">
        <v>0</v>
      </c>
      <c r="H3461" s="2">
        <f>H3460+$H$2*(Filter_Test[[#This Row],[debug'[0']]]-H3460)</f>
        <v>-3.6315077099494386E-2</v>
      </c>
    </row>
    <row r="3462" spans="1:8" x14ac:dyDescent="0.25">
      <c r="A3462">
        <v>6912</v>
      </c>
      <c r="B3462">
        <v>-1</v>
      </c>
      <c r="C3462">
        <v>0</v>
      </c>
      <c r="D3462">
        <v>0</v>
      </c>
      <c r="E3462">
        <v>0</v>
      </c>
      <c r="F3462">
        <v>-1</v>
      </c>
      <c r="G3462">
        <v>0</v>
      </c>
      <c r="H3462" s="2">
        <f>H3461+$H$2*(Filter_Test[[#This Row],[debug'[0']]]-H3461)</f>
        <v>-0.12714024132427862</v>
      </c>
    </row>
    <row r="3463" spans="1:8" x14ac:dyDescent="0.25">
      <c r="A3463">
        <v>6914</v>
      </c>
      <c r="B3463">
        <v>-1</v>
      </c>
      <c r="C3463">
        <v>-1</v>
      </c>
      <c r="D3463">
        <v>0</v>
      </c>
      <c r="E3463">
        <v>0</v>
      </c>
      <c r="F3463">
        <v>-1</v>
      </c>
      <c r="G3463">
        <v>0</v>
      </c>
      <c r="H3463" s="2">
        <f>H3462+$H$2*(Filter_Test[[#This Row],[debug'[0']]]-H3462)</f>
        <v>-0.20940533548837281</v>
      </c>
    </row>
    <row r="3464" spans="1:8" x14ac:dyDescent="0.25">
      <c r="A3464">
        <v>6916</v>
      </c>
      <c r="B3464">
        <v>-1</v>
      </c>
      <c r="C3464">
        <v>-1</v>
      </c>
      <c r="D3464">
        <v>0</v>
      </c>
      <c r="E3464">
        <v>0</v>
      </c>
      <c r="F3464">
        <v>-1</v>
      </c>
      <c r="G3464">
        <v>0</v>
      </c>
      <c r="H3464" s="2">
        <f>H3463+$H$2*(Filter_Test[[#This Row],[debug'[0']]]-H3463)</f>
        <v>-0.28391712718828327</v>
      </c>
    </row>
    <row r="3465" spans="1:8" x14ac:dyDescent="0.25">
      <c r="A3465">
        <v>6918</v>
      </c>
      <c r="B3465">
        <v>-1</v>
      </c>
      <c r="C3465">
        <v>-1</v>
      </c>
      <c r="D3465">
        <v>0</v>
      </c>
      <c r="E3465">
        <v>0</v>
      </c>
      <c r="F3465">
        <v>-1</v>
      </c>
      <c r="G3465">
        <v>0</v>
      </c>
      <c r="H3465" s="2">
        <f>H3464+$H$2*(Filter_Test[[#This Row],[debug'[0']]]-H3464)</f>
        <v>-0.35140634796588616</v>
      </c>
    </row>
    <row r="3466" spans="1:8" x14ac:dyDescent="0.25">
      <c r="A3466">
        <v>6920</v>
      </c>
      <c r="B3466">
        <v>-1</v>
      </c>
      <c r="C3466">
        <v>0</v>
      </c>
      <c r="D3466">
        <v>0</v>
      </c>
      <c r="E3466">
        <v>0</v>
      </c>
      <c r="F3466">
        <v>-1</v>
      </c>
      <c r="G3466">
        <v>0</v>
      </c>
      <c r="H3466" s="2">
        <f>H3465+$H$2*(Filter_Test[[#This Row],[debug'[0']]]-H3465)</f>
        <v>-0.41253485953774655</v>
      </c>
    </row>
    <row r="3467" spans="1:8" x14ac:dyDescent="0.25">
      <c r="A3467">
        <v>6922</v>
      </c>
      <c r="B3467">
        <v>-1</v>
      </c>
      <c r="C3467">
        <v>0</v>
      </c>
      <c r="D3467">
        <v>0</v>
      </c>
      <c r="E3467">
        <v>0</v>
      </c>
      <c r="F3467">
        <v>-1</v>
      </c>
      <c r="G3467">
        <v>0</v>
      </c>
      <c r="H3467" s="2">
        <f>H3466+$H$2*(Filter_Test[[#This Row],[debug'[0']]]-H3466)</f>
        <v>-0.46790214462323587</v>
      </c>
    </row>
    <row r="3468" spans="1:8" x14ac:dyDescent="0.25">
      <c r="A3468">
        <v>6924</v>
      </c>
      <c r="B3468">
        <v>0</v>
      </c>
      <c r="C3468">
        <v>0</v>
      </c>
      <c r="D3468">
        <v>0</v>
      </c>
      <c r="E3468">
        <v>0</v>
      </c>
      <c r="F3468">
        <v>-1</v>
      </c>
      <c r="G3468">
        <v>0</v>
      </c>
      <c r="H3468" s="2">
        <f>H3467+$H$2*(Filter_Test[[#This Row],[debug'[0']]]-H3467)</f>
        <v>-0.42380340641881786</v>
      </c>
    </row>
    <row r="3469" spans="1:8" x14ac:dyDescent="0.25">
      <c r="A3469">
        <v>6926</v>
      </c>
      <c r="B3469">
        <v>-1</v>
      </c>
      <c r="C3469">
        <v>0</v>
      </c>
      <c r="D3469">
        <v>0</v>
      </c>
      <c r="E3469">
        <v>0</v>
      </c>
      <c r="F3469">
        <v>-1</v>
      </c>
      <c r="G3469">
        <v>0</v>
      </c>
      <c r="H3469" s="2">
        <f>H3468+$H$2*(Filter_Test[[#This Row],[debug'[0']]]-H3468)</f>
        <v>-0.47810865598136104</v>
      </c>
    </row>
    <row r="3470" spans="1:8" x14ac:dyDescent="0.25">
      <c r="A3470">
        <v>6928</v>
      </c>
      <c r="B3470">
        <v>1</v>
      </c>
      <c r="C3470">
        <v>0</v>
      </c>
      <c r="D3470">
        <v>0</v>
      </c>
      <c r="E3470">
        <v>0</v>
      </c>
      <c r="F3470">
        <v>-1</v>
      </c>
      <c r="G3470">
        <v>0</v>
      </c>
      <c r="H3470" s="2">
        <f>H3469+$H$2*(Filter_Test[[#This Row],[debug'[0']]]-H3469)</f>
        <v>-0.33880019713620524</v>
      </c>
    </row>
    <row r="3471" spans="1:8" x14ac:dyDescent="0.25">
      <c r="A3471">
        <v>6930</v>
      </c>
      <c r="B3471">
        <v>0</v>
      </c>
      <c r="C3471">
        <v>1</v>
      </c>
      <c r="D3471">
        <v>0</v>
      </c>
      <c r="E3471">
        <v>0</v>
      </c>
      <c r="F3471">
        <v>-1</v>
      </c>
      <c r="G3471">
        <v>0</v>
      </c>
      <c r="H3471" s="2">
        <f>H3470+$H$2*(Filter_Test[[#This Row],[debug'[0']]]-H3470)</f>
        <v>-0.30686903082546896</v>
      </c>
    </row>
    <row r="3472" spans="1:8" x14ac:dyDescent="0.25">
      <c r="A3472">
        <v>6932</v>
      </c>
      <c r="B3472">
        <v>0</v>
      </c>
      <c r="C3472">
        <v>1</v>
      </c>
      <c r="D3472">
        <v>0</v>
      </c>
      <c r="E3472">
        <v>0</v>
      </c>
      <c r="F3472">
        <v>-1</v>
      </c>
      <c r="G3472">
        <v>0</v>
      </c>
      <c r="H3472" s="2">
        <f>H3471+$H$2*(Filter_Test[[#This Row],[debug'[0']]]-H3471)</f>
        <v>-0.27794730603980355</v>
      </c>
    </row>
    <row r="3473" spans="1:8" x14ac:dyDescent="0.25">
      <c r="A3473">
        <v>6934</v>
      </c>
      <c r="B3473">
        <v>0</v>
      </c>
      <c r="C3473">
        <v>1</v>
      </c>
      <c r="D3473">
        <v>0</v>
      </c>
      <c r="E3473">
        <v>0</v>
      </c>
      <c r="F3473">
        <v>-1</v>
      </c>
      <c r="G3473">
        <v>0</v>
      </c>
      <c r="H3473" s="2">
        <f>H3472+$H$2*(Filter_Test[[#This Row],[debug'[0']]]-H3472)</f>
        <v>-0.25175138959761195</v>
      </c>
    </row>
    <row r="3474" spans="1:8" x14ac:dyDescent="0.25">
      <c r="A3474">
        <v>6936</v>
      </c>
      <c r="B3474">
        <v>-1</v>
      </c>
      <c r="C3474">
        <v>1</v>
      </c>
      <c r="D3474">
        <v>-1</v>
      </c>
      <c r="E3474">
        <v>0</v>
      </c>
      <c r="F3474">
        <v>0</v>
      </c>
      <c r="G3474">
        <v>0</v>
      </c>
      <c r="H3474" s="2">
        <f>H3473+$H$2*(Filter_Test[[#This Row],[debug'[0']]]-H3473)</f>
        <v>-0.32227215972257933</v>
      </c>
    </row>
    <row r="3475" spans="1:8" x14ac:dyDescent="0.25">
      <c r="A3475">
        <v>6938</v>
      </c>
      <c r="B3475">
        <v>0</v>
      </c>
      <c r="C3475">
        <v>1</v>
      </c>
      <c r="D3475">
        <v>0</v>
      </c>
      <c r="E3475">
        <v>0</v>
      </c>
      <c r="F3475">
        <v>0</v>
      </c>
      <c r="G3475">
        <v>0</v>
      </c>
      <c r="H3475" s="2">
        <f>H3474+$H$2*(Filter_Test[[#This Row],[debug'[0']]]-H3474)</f>
        <v>-0.2918987242393502</v>
      </c>
    </row>
    <row r="3476" spans="1:8" x14ac:dyDescent="0.25">
      <c r="A3476">
        <v>6940</v>
      </c>
      <c r="B3476">
        <v>-1</v>
      </c>
      <c r="C3476">
        <v>1</v>
      </c>
      <c r="D3476">
        <v>0</v>
      </c>
      <c r="E3476">
        <v>0</v>
      </c>
      <c r="F3476">
        <v>0</v>
      </c>
      <c r="G3476">
        <v>0</v>
      </c>
      <c r="H3476" s="2">
        <f>H3475+$H$2*(Filter_Test[[#This Row],[debug'[0']]]-H3475)</f>
        <v>-0.3586356972171667</v>
      </c>
    </row>
    <row r="3477" spans="1:8" x14ac:dyDescent="0.25">
      <c r="A3477">
        <v>6942</v>
      </c>
      <c r="B3477">
        <v>0</v>
      </c>
      <c r="C3477">
        <v>2</v>
      </c>
      <c r="D3477">
        <v>0</v>
      </c>
      <c r="E3477">
        <v>0</v>
      </c>
      <c r="F3477">
        <v>0</v>
      </c>
      <c r="G3477">
        <v>0</v>
      </c>
      <c r="H3477" s="2">
        <f>H3476+$H$2*(Filter_Test[[#This Row],[debug'[0']]]-H3476)</f>
        <v>-0.32483507906639159</v>
      </c>
    </row>
    <row r="3478" spans="1:8" x14ac:dyDescent="0.25">
      <c r="A3478">
        <v>6944</v>
      </c>
      <c r="B3478">
        <v>-2</v>
      </c>
      <c r="C3478">
        <v>2</v>
      </c>
      <c r="D3478">
        <v>0</v>
      </c>
      <c r="E3478">
        <v>-1</v>
      </c>
      <c r="F3478">
        <v>0</v>
      </c>
      <c r="G3478">
        <v>0</v>
      </c>
      <c r="H3478" s="2">
        <f>H3477+$H$2*(Filter_Test[[#This Row],[debug'[0']]]-H3477)</f>
        <v>-0.48271565334108213</v>
      </c>
    </row>
    <row r="3479" spans="1:8" x14ac:dyDescent="0.25">
      <c r="A3479">
        <v>6946</v>
      </c>
      <c r="B3479">
        <v>-1</v>
      </c>
      <c r="C3479">
        <v>2</v>
      </c>
      <c r="D3479">
        <v>1</v>
      </c>
      <c r="E3479">
        <v>-1</v>
      </c>
      <c r="F3479">
        <v>0</v>
      </c>
      <c r="G3479">
        <v>0</v>
      </c>
      <c r="H3479" s="2">
        <f>H3478+$H$2*(Filter_Test[[#This Row],[debug'[0']]]-H3478)</f>
        <v>-0.53146855443950169</v>
      </c>
    </row>
    <row r="3480" spans="1:8" x14ac:dyDescent="0.25">
      <c r="A3480">
        <v>6948</v>
      </c>
      <c r="B3480">
        <v>-1</v>
      </c>
      <c r="C3480">
        <v>2</v>
      </c>
      <c r="D3480">
        <v>0</v>
      </c>
      <c r="E3480">
        <v>-1</v>
      </c>
      <c r="F3480">
        <v>0</v>
      </c>
      <c r="G3480">
        <v>0</v>
      </c>
      <c r="H3480" s="2">
        <f>H3479+$H$2*(Filter_Test[[#This Row],[debug'[0']]]-H3479)</f>
        <v>-0.5756266028599617</v>
      </c>
    </row>
    <row r="3481" spans="1:8" x14ac:dyDescent="0.25">
      <c r="A3481">
        <v>6950</v>
      </c>
      <c r="B3481">
        <v>0</v>
      </c>
      <c r="C3481">
        <v>2</v>
      </c>
      <c r="D3481">
        <v>0</v>
      </c>
      <c r="E3481">
        <v>0</v>
      </c>
      <c r="F3481">
        <v>0</v>
      </c>
      <c r="G3481">
        <v>0</v>
      </c>
      <c r="H3481" s="2">
        <f>H3480+$H$2*(Filter_Test[[#This Row],[debug'[0']]]-H3480)</f>
        <v>-0.52137507365729052</v>
      </c>
    </row>
    <row r="3482" spans="1:8" x14ac:dyDescent="0.25">
      <c r="A3482">
        <v>6952</v>
      </c>
      <c r="B3482">
        <v>-1</v>
      </c>
      <c r="C3482">
        <v>2</v>
      </c>
      <c r="D3482">
        <v>0</v>
      </c>
      <c r="E3482">
        <v>-1</v>
      </c>
      <c r="F3482">
        <v>0</v>
      </c>
      <c r="G3482">
        <v>0</v>
      </c>
      <c r="H3482" s="2">
        <f>H3481+$H$2*(Filter_Test[[#This Row],[debug'[0']]]-H3481)</f>
        <v>-0.56648441022998686</v>
      </c>
    </row>
    <row r="3483" spans="1:8" x14ac:dyDescent="0.25">
      <c r="A3483">
        <v>6954</v>
      </c>
      <c r="B3483">
        <v>0</v>
      </c>
      <c r="C3483">
        <v>2</v>
      </c>
      <c r="D3483">
        <v>0</v>
      </c>
      <c r="E3483">
        <v>-1</v>
      </c>
      <c r="F3483">
        <v>0</v>
      </c>
      <c r="G3483">
        <v>0</v>
      </c>
      <c r="H3483" s="2">
        <f>H3482+$H$2*(Filter_Test[[#This Row],[debug'[0']]]-H3482)</f>
        <v>-0.51309451238343662</v>
      </c>
    </row>
    <row r="3484" spans="1:8" x14ac:dyDescent="0.25">
      <c r="A3484">
        <v>6956</v>
      </c>
      <c r="B3484">
        <v>0</v>
      </c>
      <c r="C3484">
        <v>2</v>
      </c>
      <c r="D3484">
        <v>1</v>
      </c>
      <c r="E3484">
        <v>-1</v>
      </c>
      <c r="F3484">
        <v>1</v>
      </c>
      <c r="G3484">
        <v>0</v>
      </c>
      <c r="H3484" s="2">
        <f>H3483+$H$2*(Filter_Test[[#This Row],[debug'[0']]]-H3483)</f>
        <v>-0.46473649386240534</v>
      </c>
    </row>
    <row r="3485" spans="1:8" x14ac:dyDescent="0.25">
      <c r="A3485">
        <v>6958</v>
      </c>
      <c r="B3485">
        <v>0</v>
      </c>
      <c r="C3485">
        <v>1</v>
      </c>
      <c r="D3485">
        <v>0</v>
      </c>
      <c r="E3485">
        <v>-1</v>
      </c>
      <c r="F3485">
        <v>1</v>
      </c>
      <c r="G3485">
        <v>0</v>
      </c>
      <c r="H3485" s="2">
        <f>H3484+$H$2*(Filter_Test[[#This Row],[debug'[0']]]-H3484)</f>
        <v>-0.42093611121320901</v>
      </c>
    </row>
    <row r="3486" spans="1:8" x14ac:dyDescent="0.25">
      <c r="A3486">
        <v>6960</v>
      </c>
      <c r="B3486">
        <v>1</v>
      </c>
      <c r="C3486">
        <v>2</v>
      </c>
      <c r="D3486">
        <v>1</v>
      </c>
      <c r="E3486">
        <v>0</v>
      </c>
      <c r="F3486">
        <v>1</v>
      </c>
      <c r="G3486">
        <v>0</v>
      </c>
      <c r="H3486" s="2">
        <f>H3485+$H$2*(Filter_Test[[#This Row],[debug'[0']]]-H3485)</f>
        <v>-0.28701603776697304</v>
      </c>
    </row>
    <row r="3487" spans="1:8" x14ac:dyDescent="0.25">
      <c r="A3487">
        <v>6962</v>
      </c>
      <c r="B3487">
        <v>0</v>
      </c>
      <c r="C3487">
        <v>1</v>
      </c>
      <c r="D3487">
        <v>1</v>
      </c>
      <c r="E3487">
        <v>-1</v>
      </c>
      <c r="F3487">
        <v>1</v>
      </c>
      <c r="G3487">
        <v>0</v>
      </c>
      <c r="H3487" s="2">
        <f>H3486+$H$2*(Filter_Test[[#This Row],[debug'[0']]]-H3486)</f>
        <v>-0.25996541349563784</v>
      </c>
    </row>
    <row r="3488" spans="1:8" x14ac:dyDescent="0.25">
      <c r="A3488">
        <v>6964</v>
      </c>
      <c r="B3488">
        <v>0</v>
      </c>
      <c r="C3488">
        <v>1</v>
      </c>
      <c r="D3488">
        <v>0</v>
      </c>
      <c r="E3488">
        <v>-1</v>
      </c>
      <c r="F3488">
        <v>1</v>
      </c>
      <c r="G3488">
        <v>0</v>
      </c>
      <c r="H3488" s="2">
        <f>H3487+$H$2*(Filter_Test[[#This Row],[debug'[0']]]-H3487)</f>
        <v>-0.23546425049887798</v>
      </c>
    </row>
    <row r="3489" spans="1:8" x14ac:dyDescent="0.25">
      <c r="A3489">
        <v>6966</v>
      </c>
      <c r="B3489">
        <v>-1</v>
      </c>
      <c r="C3489">
        <v>1</v>
      </c>
      <c r="D3489">
        <v>1</v>
      </c>
      <c r="E3489">
        <v>-1</v>
      </c>
      <c r="F3489">
        <v>1</v>
      </c>
      <c r="G3489">
        <v>0</v>
      </c>
      <c r="H3489" s="2">
        <f>H3488+$H$2*(Filter_Test[[#This Row],[debug'[0']]]-H3488)</f>
        <v>-0.30752004732006272</v>
      </c>
    </row>
    <row r="3490" spans="1:8" x14ac:dyDescent="0.25">
      <c r="A3490">
        <v>6968</v>
      </c>
      <c r="B3490">
        <v>-1</v>
      </c>
      <c r="C3490">
        <v>1</v>
      </c>
      <c r="D3490">
        <v>0</v>
      </c>
      <c r="E3490">
        <v>-1</v>
      </c>
      <c r="F3490">
        <v>1</v>
      </c>
      <c r="G3490">
        <v>0</v>
      </c>
      <c r="H3490" s="2">
        <f>H3489+$H$2*(Filter_Test[[#This Row],[debug'[0']]]-H3489)</f>
        <v>-0.37278474528298766</v>
      </c>
    </row>
    <row r="3491" spans="1:8" x14ac:dyDescent="0.25">
      <c r="A3491">
        <v>6970</v>
      </c>
      <c r="B3491">
        <v>-1</v>
      </c>
      <c r="C3491">
        <v>1</v>
      </c>
      <c r="D3491">
        <v>0</v>
      </c>
      <c r="E3491">
        <v>0</v>
      </c>
      <c r="F3491">
        <v>1</v>
      </c>
      <c r="G3491">
        <v>0</v>
      </c>
      <c r="H3491" s="2">
        <f>H3490+$H$2*(Filter_Test[[#This Row],[debug'[0']]]-H3490)</f>
        <v>-0.43189839037614014</v>
      </c>
    </row>
    <row r="3492" spans="1:8" x14ac:dyDescent="0.25">
      <c r="A3492">
        <v>6972</v>
      </c>
      <c r="B3492">
        <v>-1</v>
      </c>
      <c r="C3492">
        <v>0</v>
      </c>
      <c r="D3492">
        <v>0</v>
      </c>
      <c r="E3492">
        <v>0</v>
      </c>
      <c r="F3492">
        <v>1</v>
      </c>
      <c r="G3492">
        <v>0</v>
      </c>
      <c r="H3492" s="2">
        <f>H3491+$H$2*(Filter_Test[[#This Row],[debug'[0']]]-H3491)</f>
        <v>-0.48544070567474579</v>
      </c>
    </row>
    <row r="3493" spans="1:8" x14ac:dyDescent="0.25">
      <c r="A3493">
        <v>6974</v>
      </c>
      <c r="B3493">
        <v>0</v>
      </c>
      <c r="C3493">
        <v>0</v>
      </c>
      <c r="D3493">
        <v>0</v>
      </c>
      <c r="E3493">
        <v>0</v>
      </c>
      <c r="F3493">
        <v>1</v>
      </c>
      <c r="G3493">
        <v>0</v>
      </c>
      <c r="H3493" s="2">
        <f>H3492+$H$2*(Filter_Test[[#This Row],[debug'[0']]]-H3492)</f>
        <v>-0.43968899703370901</v>
      </c>
    </row>
    <row r="3494" spans="1:8" x14ac:dyDescent="0.25">
      <c r="A3494">
        <v>6976</v>
      </c>
      <c r="B3494">
        <v>-1</v>
      </c>
      <c r="C3494">
        <v>0</v>
      </c>
      <c r="D3494">
        <v>0</v>
      </c>
      <c r="E3494">
        <v>0</v>
      </c>
      <c r="F3494">
        <v>1</v>
      </c>
      <c r="G3494">
        <v>0</v>
      </c>
      <c r="H3494" s="2">
        <f>H3493+$H$2*(Filter_Test[[#This Row],[debug'[0']]]-H3493)</f>
        <v>-0.49249706495304185</v>
      </c>
    </row>
    <row r="3495" spans="1:8" x14ac:dyDescent="0.25">
      <c r="A3495">
        <v>6978</v>
      </c>
      <c r="B3495">
        <v>0</v>
      </c>
      <c r="C3495">
        <v>0</v>
      </c>
      <c r="D3495">
        <v>0</v>
      </c>
      <c r="E3495">
        <v>0</v>
      </c>
      <c r="F3495">
        <v>1</v>
      </c>
      <c r="G3495">
        <v>0</v>
      </c>
      <c r="H3495" s="2">
        <f>H3494+$H$2*(Filter_Test[[#This Row],[debug'[0']]]-H3494)</f>
        <v>-0.44608031011791149</v>
      </c>
    </row>
    <row r="3496" spans="1:8" x14ac:dyDescent="0.25">
      <c r="A3496">
        <v>6980</v>
      </c>
      <c r="B3496">
        <v>-1</v>
      </c>
      <c r="C3496">
        <v>1</v>
      </c>
      <c r="D3496">
        <v>0</v>
      </c>
      <c r="E3496">
        <v>-1</v>
      </c>
      <c r="F3496">
        <v>1</v>
      </c>
      <c r="G3496">
        <v>0</v>
      </c>
      <c r="H3496" s="2">
        <f>H3495+$H$2*(Filter_Test[[#This Row],[debug'[0']]]-H3495)</f>
        <v>-0.49828601097028069</v>
      </c>
    </row>
    <row r="3497" spans="1:8" x14ac:dyDescent="0.25">
      <c r="A3497">
        <v>6982</v>
      </c>
      <c r="B3497">
        <v>-1</v>
      </c>
      <c r="C3497">
        <v>0</v>
      </c>
      <c r="D3497">
        <v>0</v>
      </c>
      <c r="E3497">
        <v>0</v>
      </c>
      <c r="F3497">
        <v>1</v>
      </c>
      <c r="G3497">
        <v>0</v>
      </c>
      <c r="H3497" s="2">
        <f>H3496+$H$2*(Filter_Test[[#This Row],[debug'[0']]]-H3496)</f>
        <v>-0.54557144043445061</v>
      </c>
    </row>
    <row r="3498" spans="1:8" x14ac:dyDescent="0.25">
      <c r="A3498">
        <v>6984</v>
      </c>
      <c r="B3498">
        <v>0</v>
      </c>
      <c r="C3498">
        <v>0</v>
      </c>
      <c r="D3498">
        <v>0</v>
      </c>
      <c r="E3498">
        <v>0</v>
      </c>
      <c r="F3498">
        <v>1</v>
      </c>
      <c r="G3498">
        <v>0</v>
      </c>
      <c r="H3498" s="2">
        <f>H3497+$H$2*(Filter_Test[[#This Row],[debug'[0']]]-H3497)</f>
        <v>-0.49415254355613247</v>
      </c>
    </row>
    <row r="3499" spans="1:8" x14ac:dyDescent="0.25">
      <c r="A3499">
        <v>6986</v>
      </c>
      <c r="B3499">
        <v>-1</v>
      </c>
      <c r="C3499">
        <v>-1</v>
      </c>
      <c r="D3499">
        <v>0</v>
      </c>
      <c r="E3499">
        <v>0</v>
      </c>
      <c r="F3499">
        <v>1</v>
      </c>
      <c r="G3499">
        <v>0</v>
      </c>
      <c r="H3499" s="2">
        <f>H3498+$H$2*(Filter_Test[[#This Row],[debug'[0']]]-H3498)</f>
        <v>-0.54182754314616655</v>
      </c>
    </row>
    <row r="3500" spans="1:8" x14ac:dyDescent="0.25">
      <c r="A3500">
        <v>6988</v>
      </c>
      <c r="B3500">
        <v>0</v>
      </c>
      <c r="C3500">
        <v>0</v>
      </c>
      <c r="D3500">
        <v>0</v>
      </c>
      <c r="E3500">
        <v>0</v>
      </c>
      <c r="F3500">
        <v>1</v>
      </c>
      <c r="G3500">
        <v>0</v>
      </c>
      <c r="H3500" s="2">
        <f>H3499+$H$2*(Filter_Test[[#This Row],[debug'[0']]]-H3499)</f>
        <v>-0.49076150027434845</v>
      </c>
    </row>
    <row r="3501" spans="1:8" x14ac:dyDescent="0.25">
      <c r="A3501">
        <v>6990</v>
      </c>
      <c r="B3501">
        <v>0</v>
      </c>
      <c r="C3501">
        <v>-1</v>
      </c>
      <c r="D3501">
        <v>0</v>
      </c>
      <c r="E3501">
        <v>0</v>
      </c>
      <c r="F3501">
        <v>1</v>
      </c>
      <c r="G3501">
        <v>0</v>
      </c>
      <c r="H3501" s="2">
        <f>H3500+$H$2*(Filter_Test[[#This Row],[debug'[0']]]-H3500)</f>
        <v>-0.44450831855655049</v>
      </c>
    </row>
    <row r="3502" spans="1:8" x14ac:dyDescent="0.25">
      <c r="A3502">
        <v>6992</v>
      </c>
      <c r="B3502">
        <v>-1</v>
      </c>
      <c r="C3502">
        <v>-1</v>
      </c>
      <c r="D3502">
        <v>-1</v>
      </c>
      <c r="E3502">
        <v>0</v>
      </c>
      <c r="F3502">
        <v>1</v>
      </c>
      <c r="G3502">
        <v>0</v>
      </c>
      <c r="H3502" s="2">
        <f>H3501+$H$2*(Filter_Test[[#This Row],[debug'[0']]]-H3501)</f>
        <v>-0.49686217612313999</v>
      </c>
    </row>
    <row r="3503" spans="1:8" x14ac:dyDescent="0.25">
      <c r="A3503">
        <v>6994</v>
      </c>
      <c r="B3503">
        <v>0</v>
      </c>
      <c r="C3503">
        <v>-2</v>
      </c>
      <c r="D3503">
        <v>0</v>
      </c>
      <c r="E3503">
        <v>0</v>
      </c>
      <c r="F3503">
        <v>1</v>
      </c>
      <c r="G3503">
        <v>0</v>
      </c>
      <c r="H3503" s="2">
        <f>H3502+$H$2*(Filter_Test[[#This Row],[debug'[0']]]-H3502)</f>
        <v>-0.45003401925248715</v>
      </c>
    </row>
    <row r="3504" spans="1:8" x14ac:dyDescent="0.25">
      <c r="A3504">
        <v>6996</v>
      </c>
      <c r="B3504">
        <v>-1</v>
      </c>
      <c r="C3504">
        <v>-1</v>
      </c>
      <c r="D3504">
        <v>0</v>
      </c>
      <c r="E3504">
        <v>0</v>
      </c>
      <c r="F3504">
        <v>1</v>
      </c>
      <c r="G3504">
        <v>0</v>
      </c>
      <c r="H3504" s="2">
        <f>H3503+$H$2*(Filter_Test[[#This Row],[debug'[0']]]-H3503)</f>
        <v>-0.50186709179770794</v>
      </c>
    </row>
    <row r="3505" spans="1:8" x14ac:dyDescent="0.25">
      <c r="A3505">
        <v>6998</v>
      </c>
      <c r="B3505">
        <v>1</v>
      </c>
      <c r="C3505">
        <v>-2</v>
      </c>
      <c r="D3505">
        <v>0</v>
      </c>
      <c r="E3505">
        <v>0</v>
      </c>
      <c r="F3505">
        <v>0</v>
      </c>
      <c r="G3505">
        <v>0</v>
      </c>
      <c r="H3505" s="2">
        <f>H3504+$H$2*(Filter_Test[[#This Row],[debug'[0']]]-H3504)</f>
        <v>-0.36031945312990954</v>
      </c>
    </row>
    <row r="3506" spans="1:8" x14ac:dyDescent="0.25">
      <c r="A3506">
        <v>7000</v>
      </c>
      <c r="B3506">
        <v>-1</v>
      </c>
      <c r="C3506">
        <v>-2</v>
      </c>
      <c r="D3506">
        <v>0</v>
      </c>
      <c r="E3506">
        <v>0</v>
      </c>
      <c r="F3506">
        <v>0</v>
      </c>
      <c r="G3506">
        <v>0</v>
      </c>
      <c r="H3506" s="2">
        <f>H3505+$H$2*(Filter_Test[[#This Row],[debug'[0']]]-H3505)</f>
        <v>-0.42060792433065086</v>
      </c>
    </row>
    <row r="3507" spans="1:8" x14ac:dyDescent="0.25">
      <c r="A3507">
        <v>7002</v>
      </c>
      <c r="B3507">
        <v>-1</v>
      </c>
      <c r="C3507">
        <v>-2</v>
      </c>
      <c r="D3507">
        <v>0</v>
      </c>
      <c r="E3507">
        <v>0</v>
      </c>
      <c r="F3507">
        <v>0</v>
      </c>
      <c r="G3507">
        <v>0</v>
      </c>
      <c r="H3507" s="2">
        <f>H3506+$H$2*(Filter_Test[[#This Row],[debug'[0']]]-H3506)</f>
        <v>-0.47521434098477994</v>
      </c>
    </row>
    <row r="3508" spans="1:8" x14ac:dyDescent="0.25">
      <c r="A3508">
        <v>7004</v>
      </c>
      <c r="B3508">
        <v>0</v>
      </c>
      <c r="C3508">
        <v>-3</v>
      </c>
      <c r="D3508">
        <v>0</v>
      </c>
      <c r="E3508">
        <v>0</v>
      </c>
      <c r="F3508">
        <v>0</v>
      </c>
      <c r="G3508">
        <v>0</v>
      </c>
      <c r="H3508" s="2">
        <f>H3507+$H$2*(Filter_Test[[#This Row],[debug'[0']]]-H3507)</f>
        <v>-0.43042644450923095</v>
      </c>
    </row>
    <row r="3509" spans="1:8" x14ac:dyDescent="0.25">
      <c r="A3509">
        <v>7006</v>
      </c>
      <c r="B3509">
        <v>-2</v>
      </c>
      <c r="C3509">
        <v>-3</v>
      </c>
      <c r="D3509">
        <v>0</v>
      </c>
      <c r="E3509">
        <v>-1</v>
      </c>
      <c r="F3509">
        <v>0</v>
      </c>
      <c r="G3509">
        <v>0</v>
      </c>
      <c r="H3509" s="2">
        <f>H3508+$H$2*(Filter_Test[[#This Row],[debug'[0']]]-H3508)</f>
        <v>-0.57835526704518925</v>
      </c>
    </row>
    <row r="3510" spans="1:8" x14ac:dyDescent="0.25">
      <c r="A3510">
        <v>7008</v>
      </c>
      <c r="B3510">
        <v>0</v>
      </c>
      <c r="C3510">
        <v>-3</v>
      </c>
      <c r="D3510">
        <v>0</v>
      </c>
      <c r="E3510">
        <v>0</v>
      </c>
      <c r="F3510">
        <v>0</v>
      </c>
      <c r="G3510">
        <v>0</v>
      </c>
      <c r="H3510" s="2">
        <f>H3509+$H$2*(Filter_Test[[#This Row],[debug'[0']]]-H3509)</f>
        <v>-0.52384656730176538</v>
      </c>
    </row>
    <row r="3511" spans="1:8" x14ac:dyDescent="0.25">
      <c r="A3511">
        <v>7010</v>
      </c>
      <c r="B3511">
        <v>-1</v>
      </c>
      <c r="C3511">
        <v>-3</v>
      </c>
      <c r="D3511">
        <v>0</v>
      </c>
      <c r="E3511">
        <v>0</v>
      </c>
      <c r="F3511">
        <v>-1</v>
      </c>
      <c r="G3511">
        <v>0</v>
      </c>
      <c r="H3511" s="2">
        <f>H3510+$H$2*(Filter_Test[[#This Row],[debug'[0']]]-H3510)</f>
        <v>-0.56872297108615544</v>
      </c>
    </row>
    <row r="3512" spans="1:8" x14ac:dyDescent="0.25">
      <c r="A3512">
        <v>7012</v>
      </c>
      <c r="B3512">
        <v>0</v>
      </c>
      <c r="C3512">
        <v>-3</v>
      </c>
      <c r="D3512">
        <v>0</v>
      </c>
      <c r="E3512">
        <v>0</v>
      </c>
      <c r="F3512">
        <v>-1</v>
      </c>
      <c r="G3512">
        <v>0</v>
      </c>
      <c r="H3512" s="2">
        <f>H3511+$H$2*(Filter_Test[[#This Row],[debug'[0']]]-H3511)</f>
        <v>-0.51512209384939467</v>
      </c>
    </row>
    <row r="3513" spans="1:8" x14ac:dyDescent="0.25">
      <c r="A3513">
        <v>7014</v>
      </c>
      <c r="B3513">
        <v>0</v>
      </c>
      <c r="C3513">
        <v>-2</v>
      </c>
      <c r="D3513">
        <v>0</v>
      </c>
      <c r="E3513">
        <v>0</v>
      </c>
      <c r="F3513">
        <v>-1</v>
      </c>
      <c r="G3513">
        <v>0</v>
      </c>
      <c r="H3513" s="2">
        <f>H3512+$H$2*(Filter_Test[[#This Row],[debug'[0']]]-H3512)</f>
        <v>-0.46657298027722316</v>
      </c>
    </row>
    <row r="3514" spans="1:8" x14ac:dyDescent="0.25">
      <c r="A3514">
        <v>7016</v>
      </c>
      <c r="B3514">
        <v>-2</v>
      </c>
      <c r="C3514">
        <v>-2</v>
      </c>
      <c r="D3514">
        <v>0</v>
      </c>
      <c r="E3514">
        <v>-1</v>
      </c>
      <c r="F3514">
        <v>-1</v>
      </c>
      <c r="G3514">
        <v>0</v>
      </c>
      <c r="H3514" s="2">
        <f>H3513+$H$2*(Filter_Test[[#This Row],[debug'[0']]]-H3513)</f>
        <v>-0.61109507207653813</v>
      </c>
    </row>
    <row r="3515" spans="1:8" x14ac:dyDescent="0.25">
      <c r="A3515">
        <v>7018</v>
      </c>
      <c r="B3515">
        <v>0</v>
      </c>
      <c r="C3515">
        <v>-3</v>
      </c>
      <c r="D3515">
        <v>0</v>
      </c>
      <c r="E3515">
        <v>0</v>
      </c>
      <c r="F3515">
        <v>-1</v>
      </c>
      <c r="G3515">
        <v>0</v>
      </c>
      <c r="H3515" s="2">
        <f>H3514+$H$2*(Filter_Test[[#This Row],[debug'[0']]]-H3514)</f>
        <v>-0.55350071840412085</v>
      </c>
    </row>
    <row r="3516" spans="1:8" x14ac:dyDescent="0.25">
      <c r="A3516">
        <v>7020</v>
      </c>
      <c r="B3516">
        <v>-1</v>
      </c>
      <c r="C3516">
        <v>-2</v>
      </c>
      <c r="D3516">
        <v>0</v>
      </c>
      <c r="E3516">
        <v>0</v>
      </c>
      <c r="F3516">
        <v>-1</v>
      </c>
      <c r="G3516">
        <v>0</v>
      </c>
      <c r="H3516" s="2">
        <f>H3515+$H$2*(Filter_Test[[#This Row],[debug'[0']]]-H3515)</f>
        <v>-0.59558228429096283</v>
      </c>
    </row>
    <row r="3517" spans="1:8" x14ac:dyDescent="0.25">
      <c r="A3517">
        <v>7022</v>
      </c>
      <c r="B3517">
        <v>-1</v>
      </c>
      <c r="C3517">
        <v>-2</v>
      </c>
      <c r="D3517">
        <v>0</v>
      </c>
      <c r="E3517">
        <v>0</v>
      </c>
      <c r="F3517">
        <v>-1</v>
      </c>
      <c r="G3517">
        <v>0</v>
      </c>
      <c r="H3517" s="2">
        <f>H3516+$H$2*(Filter_Test[[#This Row],[debug'[0']]]-H3516)</f>
        <v>-0.63369775603055511</v>
      </c>
    </row>
    <row r="3518" spans="1:8" x14ac:dyDescent="0.25">
      <c r="A3518">
        <v>7024</v>
      </c>
      <c r="B3518">
        <v>-1</v>
      </c>
      <c r="C3518">
        <v>-2</v>
      </c>
      <c r="D3518">
        <v>0</v>
      </c>
      <c r="E3518">
        <v>0</v>
      </c>
      <c r="F3518">
        <v>-2</v>
      </c>
      <c r="G3518">
        <v>0</v>
      </c>
      <c r="H3518" s="2">
        <f>H3517+$H$2*(Filter_Test[[#This Row],[debug'[0']]]-H3517)</f>
        <v>-0.66822092918999099</v>
      </c>
    </row>
    <row r="3519" spans="1:8" x14ac:dyDescent="0.25">
      <c r="A3519">
        <v>7026</v>
      </c>
      <c r="B3519">
        <v>-1</v>
      </c>
      <c r="C3519">
        <v>-1</v>
      </c>
      <c r="D3519">
        <v>0</v>
      </c>
      <c r="E3519">
        <v>0</v>
      </c>
      <c r="F3519">
        <v>-2</v>
      </c>
      <c r="G3519">
        <v>0</v>
      </c>
      <c r="H3519" s="2">
        <f>H3518+$H$2*(Filter_Test[[#This Row],[debug'[0']]]-H3518)</f>
        <v>-0.69949036993413816</v>
      </c>
    </row>
    <row r="3520" spans="1:8" x14ac:dyDescent="0.25">
      <c r="A3520">
        <v>7028</v>
      </c>
      <c r="B3520">
        <v>0</v>
      </c>
      <c r="C3520">
        <v>-1</v>
      </c>
      <c r="D3520">
        <v>0</v>
      </c>
      <c r="E3520">
        <v>0</v>
      </c>
      <c r="F3520">
        <v>-2</v>
      </c>
      <c r="G3520">
        <v>0</v>
      </c>
      <c r="H3520" s="2">
        <f>H3519+$H$2*(Filter_Test[[#This Row],[debug'[0']]]-H3519)</f>
        <v>-0.63356495571088134</v>
      </c>
    </row>
    <row r="3521" spans="1:8" x14ac:dyDescent="0.25">
      <c r="A3521">
        <v>7030</v>
      </c>
      <c r="B3521">
        <v>-1</v>
      </c>
      <c r="C3521">
        <v>-1</v>
      </c>
      <c r="D3521">
        <v>0</v>
      </c>
      <c r="E3521">
        <v>0</v>
      </c>
      <c r="F3521">
        <v>-2</v>
      </c>
      <c r="G3521">
        <v>0</v>
      </c>
      <c r="H3521" s="2">
        <f>H3520+$H$2*(Filter_Test[[#This Row],[debug'[0']]]-H3520)</f>
        <v>-0.66810064500557775</v>
      </c>
    </row>
    <row r="3522" spans="1:8" x14ac:dyDescent="0.25">
      <c r="A3522">
        <v>7032</v>
      </c>
      <c r="B3522">
        <v>-1</v>
      </c>
      <c r="C3522">
        <v>-1</v>
      </c>
      <c r="D3522">
        <v>0</v>
      </c>
      <c r="E3522">
        <v>-1</v>
      </c>
      <c r="F3522">
        <v>-2</v>
      </c>
      <c r="G3522">
        <v>0</v>
      </c>
      <c r="H3522" s="2">
        <f>H3521+$H$2*(Filter_Test[[#This Row],[debug'[0']]]-H3521)</f>
        <v>-0.69938142226702782</v>
      </c>
    </row>
    <row r="3523" spans="1:8" x14ac:dyDescent="0.25">
      <c r="A3523">
        <v>7034</v>
      </c>
      <c r="B3523">
        <v>-1</v>
      </c>
      <c r="C3523">
        <v>-1</v>
      </c>
      <c r="D3523">
        <v>0</v>
      </c>
      <c r="E3523">
        <v>-1</v>
      </c>
      <c r="F3523">
        <v>-2</v>
      </c>
      <c r="G3523">
        <v>0</v>
      </c>
      <c r="H3523" s="2">
        <f>H3522+$H$2*(Filter_Test[[#This Row],[debug'[0']]]-H3522)</f>
        <v>-0.7277140557271834</v>
      </c>
    </row>
    <row r="3524" spans="1:8" x14ac:dyDescent="0.25">
      <c r="A3524">
        <v>7036</v>
      </c>
      <c r="B3524">
        <v>0</v>
      </c>
      <c r="C3524">
        <v>0</v>
      </c>
      <c r="D3524">
        <v>0</v>
      </c>
      <c r="E3524">
        <v>-1</v>
      </c>
      <c r="F3524">
        <v>-2</v>
      </c>
      <c r="G3524">
        <v>0</v>
      </c>
      <c r="H3524" s="2">
        <f>H3523+$H$2*(Filter_Test[[#This Row],[debug'[0']]]-H3523)</f>
        <v>-0.65912862178558684</v>
      </c>
    </row>
    <row r="3525" spans="1:8" x14ac:dyDescent="0.25">
      <c r="A3525">
        <v>7038</v>
      </c>
      <c r="B3525">
        <v>0</v>
      </c>
      <c r="C3525">
        <v>0</v>
      </c>
      <c r="D3525">
        <v>0</v>
      </c>
      <c r="E3525">
        <v>0</v>
      </c>
      <c r="F3525">
        <v>-2</v>
      </c>
      <c r="G3525">
        <v>0</v>
      </c>
      <c r="H3525" s="2">
        <f>H3524+$H$2*(Filter_Test[[#This Row],[debug'[0']]]-H3524)</f>
        <v>-0.59700721270641588</v>
      </c>
    </row>
    <row r="3526" spans="1:8" x14ac:dyDescent="0.25">
      <c r="A3526">
        <v>7040</v>
      </c>
      <c r="B3526">
        <v>-1</v>
      </c>
      <c r="C3526">
        <v>1</v>
      </c>
      <c r="D3526">
        <v>0</v>
      </c>
      <c r="E3526">
        <v>-1</v>
      </c>
      <c r="F3526">
        <v>-2</v>
      </c>
      <c r="G3526">
        <v>0</v>
      </c>
      <c r="H3526" s="2">
        <f>H3525+$H$2*(Filter_Test[[#This Row],[debug'[0']]]-H3525)</f>
        <v>-0.63498838810675184</v>
      </c>
    </row>
    <row r="3527" spans="1:8" x14ac:dyDescent="0.25">
      <c r="A3527">
        <v>7042</v>
      </c>
      <c r="B3527">
        <v>-1</v>
      </c>
      <c r="C3527">
        <v>1</v>
      </c>
      <c r="D3527">
        <v>0</v>
      </c>
      <c r="E3527">
        <v>-1</v>
      </c>
      <c r="F3527">
        <v>-2</v>
      </c>
      <c r="G3527">
        <v>0</v>
      </c>
      <c r="H3527" s="2">
        <f>H3526+$H$2*(Filter_Test[[#This Row],[debug'[0']]]-H3526)</f>
        <v>-0.66938992205871573</v>
      </c>
    </row>
    <row r="3528" spans="1:8" x14ac:dyDescent="0.25">
      <c r="A3528">
        <v>7044</v>
      </c>
      <c r="B3528">
        <v>-2</v>
      </c>
      <c r="C3528">
        <v>2</v>
      </c>
      <c r="D3528">
        <v>0</v>
      </c>
      <c r="E3528">
        <v>-1</v>
      </c>
      <c r="F3528">
        <v>-1</v>
      </c>
      <c r="G3528">
        <v>0</v>
      </c>
      <c r="H3528" s="2">
        <f>H3527+$H$2*(Filter_Test[[#This Row],[debug'[0']]]-H3527)</f>
        <v>-0.79479696742830219</v>
      </c>
    </row>
    <row r="3529" spans="1:8" x14ac:dyDescent="0.25">
      <c r="A3529">
        <v>7046</v>
      </c>
      <c r="B3529">
        <v>0</v>
      </c>
      <c r="C3529">
        <v>2</v>
      </c>
      <c r="D3529">
        <v>0</v>
      </c>
      <c r="E3529">
        <v>-1</v>
      </c>
      <c r="F3529">
        <v>-1</v>
      </c>
      <c r="G3529">
        <v>0</v>
      </c>
      <c r="H3529" s="2">
        <f>H3528+$H$2*(Filter_Test[[#This Row],[debug'[0']]]-H3528)</f>
        <v>-0.71988911800925615</v>
      </c>
    </row>
    <row r="3530" spans="1:8" x14ac:dyDescent="0.25">
      <c r="A3530">
        <v>7048</v>
      </c>
      <c r="B3530">
        <v>-1</v>
      </c>
      <c r="C3530">
        <v>2</v>
      </c>
      <c r="D3530">
        <v>0</v>
      </c>
      <c r="E3530">
        <v>-1</v>
      </c>
      <c r="F3530">
        <v>-1</v>
      </c>
      <c r="G3530">
        <v>0</v>
      </c>
      <c r="H3530" s="2">
        <f>H3529+$H$2*(Filter_Test[[#This Row],[debug'[0']]]-H3529)</f>
        <v>-0.74628894668083645</v>
      </c>
    </row>
    <row r="3531" spans="1:8" x14ac:dyDescent="0.25">
      <c r="A3531">
        <v>7050</v>
      </c>
      <c r="B3531">
        <v>0</v>
      </c>
      <c r="C3531">
        <v>2</v>
      </c>
      <c r="D3531">
        <v>0</v>
      </c>
      <c r="E3531">
        <v>-1</v>
      </c>
      <c r="F3531">
        <v>-1</v>
      </c>
      <c r="G3531">
        <v>0</v>
      </c>
      <c r="H3531" s="2">
        <f>H3530+$H$2*(Filter_Test[[#This Row],[debug'[0']]]-H3530)</f>
        <v>-0.67595287051040298</v>
      </c>
    </row>
    <row r="3532" spans="1:8" x14ac:dyDescent="0.25">
      <c r="A3532">
        <v>7052</v>
      </c>
      <c r="B3532">
        <v>0</v>
      </c>
      <c r="C3532">
        <v>3</v>
      </c>
      <c r="D3532">
        <v>1</v>
      </c>
      <c r="E3532">
        <v>-1</v>
      </c>
      <c r="F3532">
        <v>-1</v>
      </c>
      <c r="G3532">
        <v>0</v>
      </c>
      <c r="H3532" s="2">
        <f>H3531+$H$2*(Filter_Test[[#This Row],[debug'[0']]]-H3531)</f>
        <v>-0.61224581334535055</v>
      </c>
    </row>
    <row r="3533" spans="1:8" x14ac:dyDescent="0.25">
      <c r="A3533">
        <v>7054</v>
      </c>
      <c r="B3533">
        <v>-2</v>
      </c>
      <c r="C3533">
        <v>3</v>
      </c>
      <c r="D3533">
        <v>0</v>
      </c>
      <c r="E3533">
        <v>-1</v>
      </c>
      <c r="F3533">
        <v>0</v>
      </c>
      <c r="G3533">
        <v>0</v>
      </c>
      <c r="H3533" s="2">
        <f>H3532+$H$2*(Filter_Test[[#This Row],[debug'[0']]]-H3532)</f>
        <v>-0.74303856407883229</v>
      </c>
    </row>
    <row r="3534" spans="1:8" x14ac:dyDescent="0.25">
      <c r="A3534">
        <v>7056</v>
      </c>
      <c r="B3534">
        <v>-1</v>
      </c>
      <c r="C3534">
        <v>4</v>
      </c>
      <c r="D3534">
        <v>0</v>
      </c>
      <c r="E3534">
        <v>-1</v>
      </c>
      <c r="F3534">
        <v>0</v>
      </c>
      <c r="G3534">
        <v>0</v>
      </c>
      <c r="H3534" s="2">
        <f>H3533+$H$2*(Filter_Test[[#This Row],[debug'[0']]]-H3533)</f>
        <v>-0.76725660885920699</v>
      </c>
    </row>
    <row r="3535" spans="1:8" x14ac:dyDescent="0.25">
      <c r="A3535">
        <v>7058</v>
      </c>
      <c r="B3535">
        <v>-2</v>
      </c>
      <c r="C3535">
        <v>3</v>
      </c>
      <c r="D3535">
        <v>0</v>
      </c>
      <c r="E3535">
        <v>-1</v>
      </c>
      <c r="F3535">
        <v>0</v>
      </c>
      <c r="G3535">
        <v>0</v>
      </c>
      <c r="H3535" s="2">
        <f>H3534+$H$2*(Filter_Test[[#This Row],[debug'[0']]]-H3534)</f>
        <v>-0.8834399363002855</v>
      </c>
    </row>
    <row r="3536" spans="1:8" x14ac:dyDescent="0.25">
      <c r="A3536">
        <v>7060</v>
      </c>
      <c r="B3536">
        <v>0</v>
      </c>
      <c r="C3536">
        <v>3</v>
      </c>
      <c r="D3536">
        <v>0</v>
      </c>
      <c r="E3536">
        <v>-1</v>
      </c>
      <c r="F3536">
        <v>0</v>
      </c>
      <c r="G3536">
        <v>0</v>
      </c>
      <c r="H3536" s="2">
        <f>H3535+$H$2*(Filter_Test[[#This Row],[debug'[0']]]-H3535)</f>
        <v>-0.80017768388722121</v>
      </c>
    </row>
    <row r="3537" spans="1:8" x14ac:dyDescent="0.25">
      <c r="A3537">
        <v>7062</v>
      </c>
      <c r="B3537">
        <v>-1</v>
      </c>
      <c r="C3537">
        <v>3</v>
      </c>
      <c r="D3537">
        <v>1</v>
      </c>
      <c r="E3537">
        <v>-1</v>
      </c>
      <c r="F3537">
        <v>1</v>
      </c>
      <c r="G3537">
        <v>0</v>
      </c>
      <c r="H3537" s="2">
        <f>H3536+$H$2*(Filter_Test[[#This Row],[debug'[0']]]-H3536)</f>
        <v>-0.81901049349691735</v>
      </c>
    </row>
    <row r="3538" spans="1:8" x14ac:dyDescent="0.25">
      <c r="A3538">
        <v>7064</v>
      </c>
      <c r="B3538">
        <v>-1</v>
      </c>
      <c r="C3538">
        <v>3</v>
      </c>
      <c r="D3538">
        <v>0</v>
      </c>
      <c r="E3538">
        <v>-1</v>
      </c>
      <c r="F3538">
        <v>1</v>
      </c>
      <c r="G3538">
        <v>0</v>
      </c>
      <c r="H3538" s="2">
        <f>H3537+$H$2*(Filter_Test[[#This Row],[debug'[0']]]-H3537)</f>
        <v>-0.83606835261712509</v>
      </c>
    </row>
    <row r="3539" spans="1:8" x14ac:dyDescent="0.25">
      <c r="A3539">
        <v>7066</v>
      </c>
      <c r="B3539">
        <v>-1</v>
      </c>
      <c r="C3539">
        <v>3</v>
      </c>
      <c r="D3539">
        <v>0</v>
      </c>
      <c r="E3539">
        <v>-1</v>
      </c>
      <c r="F3539">
        <v>1</v>
      </c>
      <c r="G3539">
        <v>0</v>
      </c>
      <c r="H3539" s="2">
        <f>H3538+$H$2*(Filter_Test[[#This Row],[debug'[0']]]-H3538)</f>
        <v>-0.85151854639039248</v>
      </c>
    </row>
    <row r="3540" spans="1:8" x14ac:dyDescent="0.25">
      <c r="A3540">
        <v>7068</v>
      </c>
      <c r="B3540">
        <v>0</v>
      </c>
      <c r="C3540">
        <v>3</v>
      </c>
      <c r="D3540">
        <v>0</v>
      </c>
      <c r="E3540">
        <v>-1</v>
      </c>
      <c r="F3540">
        <v>1</v>
      </c>
      <c r="G3540">
        <v>0</v>
      </c>
      <c r="H3540" s="2">
        <f>H3539+$H$2*(Filter_Test[[#This Row],[debug'[0']]]-H3539)</f>
        <v>-0.77126481409832703</v>
      </c>
    </row>
    <row r="3541" spans="1:8" x14ac:dyDescent="0.25">
      <c r="A3541">
        <v>7070</v>
      </c>
      <c r="B3541">
        <v>0</v>
      </c>
      <c r="C3541">
        <v>3</v>
      </c>
      <c r="D3541">
        <v>1</v>
      </c>
      <c r="E3541">
        <v>-1</v>
      </c>
      <c r="F3541">
        <v>2</v>
      </c>
      <c r="G3541">
        <v>0</v>
      </c>
      <c r="H3541" s="2">
        <f>H3540+$H$2*(Filter_Test[[#This Row],[debug'[0']]]-H3540)</f>
        <v>-0.69857481788001896</v>
      </c>
    </row>
    <row r="3542" spans="1:8" x14ac:dyDescent="0.25">
      <c r="A3542">
        <v>7072</v>
      </c>
      <c r="B3542">
        <v>0</v>
      </c>
      <c r="C3542">
        <v>3</v>
      </c>
      <c r="D3542">
        <v>0</v>
      </c>
      <c r="E3542">
        <v>-1</v>
      </c>
      <c r="F3542">
        <v>2</v>
      </c>
      <c r="G3542">
        <v>0</v>
      </c>
      <c r="H3542" s="2">
        <f>H3541+$H$2*(Filter_Test[[#This Row],[debug'[0']]]-H3541)</f>
        <v>-0.63273569240497807</v>
      </c>
    </row>
    <row r="3543" spans="1:8" x14ac:dyDescent="0.25">
      <c r="A3543">
        <v>7074</v>
      </c>
      <c r="B3543">
        <v>0</v>
      </c>
      <c r="C3543">
        <v>3</v>
      </c>
      <c r="D3543">
        <v>0</v>
      </c>
      <c r="E3543">
        <v>-1</v>
      </c>
      <c r="F3543">
        <v>2</v>
      </c>
      <c r="G3543">
        <v>0</v>
      </c>
      <c r="H3543" s="2">
        <f>H3542+$H$2*(Filter_Test[[#This Row],[debug'[0']]]-H3542)</f>
        <v>-0.57310175831727217</v>
      </c>
    </row>
    <row r="3544" spans="1:8" x14ac:dyDescent="0.25">
      <c r="A3544">
        <v>7076</v>
      </c>
      <c r="B3544">
        <v>0</v>
      </c>
      <c r="C3544">
        <v>3</v>
      </c>
      <c r="D3544">
        <v>1</v>
      </c>
      <c r="E3544">
        <v>-1</v>
      </c>
      <c r="F3544">
        <v>2</v>
      </c>
      <c r="G3544">
        <v>0</v>
      </c>
      <c r="H3544" s="2">
        <f>H3543+$H$2*(Filter_Test[[#This Row],[debug'[0']]]-H3543)</f>
        <v>-0.51908819010660412</v>
      </c>
    </row>
    <row r="3545" spans="1:8" x14ac:dyDescent="0.25">
      <c r="A3545">
        <v>7078</v>
      </c>
      <c r="B3545">
        <v>0</v>
      </c>
      <c r="C3545">
        <v>2</v>
      </c>
      <c r="D3545">
        <v>1</v>
      </c>
      <c r="E3545">
        <v>-1</v>
      </c>
      <c r="F3545">
        <v>2</v>
      </c>
      <c r="G3545">
        <v>0</v>
      </c>
      <c r="H3545" s="2">
        <f>H3544+$H$2*(Filter_Test[[#This Row],[debug'[0']]]-H3544)</f>
        <v>-0.47016528076848024</v>
      </c>
    </row>
    <row r="3546" spans="1:8" x14ac:dyDescent="0.25">
      <c r="A3546">
        <v>7080</v>
      </c>
      <c r="B3546">
        <v>0</v>
      </c>
      <c r="C3546">
        <v>2</v>
      </c>
      <c r="D3546">
        <v>1</v>
      </c>
      <c r="E3546">
        <v>-1</v>
      </c>
      <c r="F3546">
        <v>2</v>
      </c>
      <c r="G3546">
        <v>0</v>
      </c>
      <c r="H3546" s="2">
        <f>H3545+$H$2*(Filter_Test[[#This Row],[debug'[0']]]-H3545)</f>
        <v>-0.42585324700742305</v>
      </c>
    </row>
    <row r="3547" spans="1:8" x14ac:dyDescent="0.25">
      <c r="A3547">
        <v>7082</v>
      </c>
      <c r="B3547">
        <v>0</v>
      </c>
      <c r="C3547">
        <v>1</v>
      </c>
      <c r="D3547">
        <v>1</v>
      </c>
      <c r="E3547">
        <v>-1</v>
      </c>
      <c r="F3547">
        <v>2</v>
      </c>
      <c r="G3547">
        <v>0</v>
      </c>
      <c r="H3547" s="2">
        <f>H3546+$H$2*(Filter_Test[[#This Row],[debug'[0']]]-H3546)</f>
        <v>-0.38571752403824666</v>
      </c>
    </row>
    <row r="3548" spans="1:8" x14ac:dyDescent="0.25">
      <c r="A3548">
        <v>7084</v>
      </c>
      <c r="B3548">
        <v>0</v>
      </c>
      <c r="C3548">
        <v>1</v>
      </c>
      <c r="D3548">
        <v>0</v>
      </c>
      <c r="E3548">
        <v>-1</v>
      </c>
      <c r="F3548">
        <v>2</v>
      </c>
      <c r="G3548">
        <v>0</v>
      </c>
      <c r="H3548" s="2">
        <f>H3547+$H$2*(Filter_Test[[#This Row],[debug'[0']]]-H3547)</f>
        <v>-0.34936450384186468</v>
      </c>
    </row>
    <row r="3549" spans="1:8" x14ac:dyDescent="0.25">
      <c r="A3549">
        <v>7086</v>
      </c>
      <c r="B3549">
        <v>0</v>
      </c>
      <c r="C3549">
        <v>1</v>
      </c>
      <c r="D3549">
        <v>1</v>
      </c>
      <c r="E3549">
        <v>-1</v>
      </c>
      <c r="F3549">
        <v>3</v>
      </c>
      <c r="G3549">
        <v>0</v>
      </c>
      <c r="H3549" s="2">
        <f>H3548+$H$2*(Filter_Test[[#This Row],[debug'[0']]]-H3548)</f>
        <v>-0.31643767508102533</v>
      </c>
    </row>
    <row r="3550" spans="1:8" x14ac:dyDescent="0.25">
      <c r="A3550">
        <v>7088</v>
      </c>
      <c r="B3550">
        <v>0</v>
      </c>
      <c r="C3550">
        <v>1</v>
      </c>
      <c r="D3550">
        <v>1</v>
      </c>
      <c r="E3550">
        <v>-1</v>
      </c>
      <c r="F3550">
        <v>2</v>
      </c>
      <c r="G3550">
        <v>0</v>
      </c>
      <c r="H3550" s="2">
        <f>H3549+$H$2*(Filter_Test[[#This Row],[debug'[0']]]-H3549)</f>
        <v>-0.28661412682041781</v>
      </c>
    </row>
    <row r="3551" spans="1:8" x14ac:dyDescent="0.25">
      <c r="A3551">
        <v>7090</v>
      </c>
      <c r="B3551">
        <v>0</v>
      </c>
      <c r="C3551">
        <v>1</v>
      </c>
      <c r="D3551">
        <v>1</v>
      </c>
      <c r="E3551">
        <v>0</v>
      </c>
      <c r="F3551">
        <v>2</v>
      </c>
      <c r="G3551">
        <v>0</v>
      </c>
      <c r="H3551" s="2">
        <f>H3550+$H$2*(Filter_Test[[#This Row],[debug'[0']]]-H3550)</f>
        <v>-0.25960138176339548</v>
      </c>
    </row>
    <row r="3552" spans="1:8" x14ac:dyDescent="0.25">
      <c r="A3552">
        <v>7092</v>
      </c>
      <c r="B3552">
        <v>-1</v>
      </c>
      <c r="C3552">
        <v>0</v>
      </c>
      <c r="D3552">
        <v>0</v>
      </c>
      <c r="E3552">
        <v>0</v>
      </c>
      <c r="F3552">
        <v>2</v>
      </c>
      <c r="G3552">
        <v>0</v>
      </c>
      <c r="H3552" s="2">
        <f>H3551+$H$2*(Filter_Test[[#This Row],[debug'[0']]]-H3551)</f>
        <v>-0.32938230755679998</v>
      </c>
    </row>
    <row r="3553" spans="1:8" x14ac:dyDescent="0.25">
      <c r="A3553">
        <v>7094</v>
      </c>
      <c r="B3553">
        <v>0</v>
      </c>
      <c r="C3553">
        <v>0</v>
      </c>
      <c r="D3553">
        <v>0</v>
      </c>
      <c r="E3553">
        <v>0</v>
      </c>
      <c r="F3553">
        <v>2</v>
      </c>
      <c r="G3553">
        <v>0</v>
      </c>
      <c r="H3553" s="2">
        <f>H3552+$H$2*(Filter_Test[[#This Row],[debug'[0']]]-H3552)</f>
        <v>-0.29833875642751306</v>
      </c>
    </row>
    <row r="3554" spans="1:8" x14ac:dyDescent="0.25">
      <c r="A3554">
        <v>7096</v>
      </c>
      <c r="B3554">
        <v>0</v>
      </c>
      <c r="C3554">
        <v>-1</v>
      </c>
      <c r="D3554">
        <v>0</v>
      </c>
      <c r="E3554">
        <v>0</v>
      </c>
      <c r="F3554">
        <v>2</v>
      </c>
      <c r="G3554">
        <v>0</v>
      </c>
      <c r="H3554" s="2">
        <f>H3553+$H$2*(Filter_Test[[#This Row],[debug'[0']]]-H3553)</f>
        <v>-0.27022099106329939</v>
      </c>
    </row>
    <row r="3555" spans="1:8" x14ac:dyDescent="0.25">
      <c r="A3555">
        <v>7098</v>
      </c>
      <c r="B3555">
        <v>0</v>
      </c>
      <c r="C3555">
        <v>-1</v>
      </c>
      <c r="D3555">
        <v>0</v>
      </c>
      <c r="E3555">
        <v>0</v>
      </c>
      <c r="F3555">
        <v>2</v>
      </c>
      <c r="G3555">
        <v>0</v>
      </c>
      <c r="H3555" s="2">
        <f>H3554+$H$2*(Filter_Test[[#This Row],[debug'[0']]]-H3554)</f>
        <v>-0.24475326265219297</v>
      </c>
    </row>
    <row r="3556" spans="1:8" x14ac:dyDescent="0.25">
      <c r="A3556">
        <v>7100</v>
      </c>
      <c r="B3556">
        <v>0</v>
      </c>
      <c r="C3556">
        <v>-2</v>
      </c>
      <c r="D3556">
        <v>-1</v>
      </c>
      <c r="E3556">
        <v>0</v>
      </c>
      <c r="F3556">
        <v>2</v>
      </c>
      <c r="G3556">
        <v>0</v>
      </c>
      <c r="H3556" s="2">
        <f>H3555+$H$2*(Filter_Test[[#This Row],[debug'[0']]]-H3555)</f>
        <v>-0.2216858110954851</v>
      </c>
    </row>
    <row r="3557" spans="1:8" x14ac:dyDescent="0.25">
      <c r="A3557">
        <v>7102</v>
      </c>
      <c r="B3557">
        <v>-1</v>
      </c>
      <c r="C3557">
        <v>-2</v>
      </c>
      <c r="D3557">
        <v>0</v>
      </c>
      <c r="E3557">
        <v>0</v>
      </c>
      <c r="F3557">
        <v>1</v>
      </c>
      <c r="G3557">
        <v>0</v>
      </c>
      <c r="H3557" s="2">
        <f>H3556+$H$2*(Filter_Test[[#This Row],[debug'[0']]]-H3556)</f>
        <v>-0.29504019523689878</v>
      </c>
    </row>
    <row r="3558" spans="1:8" x14ac:dyDescent="0.25">
      <c r="A3558">
        <v>7104</v>
      </c>
      <c r="B3558">
        <v>-1</v>
      </c>
      <c r="C3558">
        <v>-3</v>
      </c>
      <c r="D3558">
        <v>-1</v>
      </c>
      <c r="E3558">
        <v>0</v>
      </c>
      <c r="F3558">
        <v>1</v>
      </c>
      <c r="G3558">
        <v>0</v>
      </c>
      <c r="H3558" s="2">
        <f>H3557+$H$2*(Filter_Test[[#This Row],[debug'[0']]]-H3557)</f>
        <v>-0.36148109154849439</v>
      </c>
    </row>
    <row r="3559" spans="1:8" x14ac:dyDescent="0.25">
      <c r="A3559">
        <v>7106</v>
      </c>
      <c r="B3559">
        <v>0</v>
      </c>
      <c r="C3559">
        <v>-3</v>
      </c>
      <c r="D3559">
        <v>0</v>
      </c>
      <c r="E3559">
        <v>0</v>
      </c>
      <c r="F3559">
        <v>1</v>
      </c>
      <c r="G3559">
        <v>0</v>
      </c>
      <c r="H3559" s="2">
        <f>H3558+$H$2*(Filter_Test[[#This Row],[debug'[0']]]-H3558)</f>
        <v>-0.3274123012998833</v>
      </c>
    </row>
    <row r="3560" spans="1:8" x14ac:dyDescent="0.25">
      <c r="A3560">
        <v>7108</v>
      </c>
      <c r="B3560">
        <v>0</v>
      </c>
      <c r="C3560">
        <v>-4</v>
      </c>
      <c r="D3560">
        <v>0</v>
      </c>
      <c r="E3560">
        <v>0</v>
      </c>
      <c r="F3560">
        <v>1</v>
      </c>
      <c r="G3560">
        <v>0</v>
      </c>
      <c r="H3560" s="2">
        <f>H3559+$H$2*(Filter_Test[[#This Row],[debug'[0']]]-H3559)</f>
        <v>-0.29655441888612405</v>
      </c>
    </row>
    <row r="3561" spans="1:8" x14ac:dyDescent="0.25">
      <c r="A3561">
        <v>7110</v>
      </c>
      <c r="B3561">
        <v>1</v>
      </c>
      <c r="C3561">
        <v>-4</v>
      </c>
      <c r="D3561">
        <v>1</v>
      </c>
      <c r="E3561">
        <v>0</v>
      </c>
      <c r="F3561">
        <v>0</v>
      </c>
      <c r="G3561">
        <v>0</v>
      </c>
      <c r="H3561" s="2">
        <f>H3560+$H$2*(Filter_Test[[#This Row],[debug'[0']]]-H3560)</f>
        <v>-0.17435704376556316</v>
      </c>
    </row>
    <row r="3562" spans="1:8" x14ac:dyDescent="0.25">
      <c r="A3562">
        <v>7112</v>
      </c>
      <c r="B3562">
        <v>0</v>
      </c>
      <c r="C3562">
        <v>-5</v>
      </c>
      <c r="D3562">
        <v>1</v>
      </c>
      <c r="E3562">
        <v>0</v>
      </c>
      <c r="F3562">
        <v>0</v>
      </c>
      <c r="G3562">
        <v>0</v>
      </c>
      <c r="H3562" s="2">
        <f>H3561+$H$2*(Filter_Test[[#This Row],[debug'[0']]]-H3561)</f>
        <v>-0.15792427953169735</v>
      </c>
    </row>
    <row r="3563" spans="1:8" x14ac:dyDescent="0.25">
      <c r="A3563">
        <v>7114</v>
      </c>
      <c r="B3563">
        <v>0</v>
      </c>
      <c r="C3563">
        <v>-5</v>
      </c>
      <c r="D3563">
        <v>1</v>
      </c>
      <c r="E3563">
        <v>0</v>
      </c>
      <c r="F3563">
        <v>0</v>
      </c>
      <c r="G3563">
        <v>0</v>
      </c>
      <c r="H3563" s="2">
        <f>H3562+$H$2*(Filter_Test[[#This Row],[debug'[0']]]-H3562)</f>
        <v>-0.14304026683969012</v>
      </c>
    </row>
    <row r="3564" spans="1:8" x14ac:dyDescent="0.25">
      <c r="A3564">
        <v>7116</v>
      </c>
      <c r="B3564">
        <v>0</v>
      </c>
      <c r="C3564">
        <v>-5</v>
      </c>
      <c r="D3564">
        <v>1</v>
      </c>
      <c r="E3564">
        <v>0</v>
      </c>
      <c r="F3564">
        <v>-1</v>
      </c>
      <c r="G3564">
        <v>0</v>
      </c>
      <c r="H3564" s="2">
        <f>H3563+$H$2*(Filter_Test[[#This Row],[debug'[0']]]-H3563)</f>
        <v>-0.12955903929555729</v>
      </c>
    </row>
    <row r="3565" spans="1:8" x14ac:dyDescent="0.25">
      <c r="A3565">
        <v>7118</v>
      </c>
      <c r="B3565">
        <v>-1</v>
      </c>
      <c r="C3565">
        <v>-5</v>
      </c>
      <c r="D3565">
        <v>1</v>
      </c>
      <c r="E3565">
        <v>0</v>
      </c>
      <c r="F3565">
        <v>-1</v>
      </c>
      <c r="G3565">
        <v>0</v>
      </c>
      <c r="H3565" s="2">
        <f>H3564+$H$2*(Filter_Test[[#This Row],[debug'[0']]]-H3564)</f>
        <v>-0.21159616712153886</v>
      </c>
    </row>
    <row r="3566" spans="1:8" x14ac:dyDescent="0.25">
      <c r="A3566">
        <v>7120</v>
      </c>
      <c r="B3566">
        <v>0</v>
      </c>
      <c r="C3566">
        <v>-4</v>
      </c>
      <c r="D3566">
        <v>1</v>
      </c>
      <c r="E3566">
        <v>0</v>
      </c>
      <c r="F3566">
        <v>-1</v>
      </c>
      <c r="G3566">
        <v>0</v>
      </c>
      <c r="H3566" s="2">
        <f>H3565+$H$2*(Filter_Test[[#This Row],[debug'[0']]]-H3565)</f>
        <v>-0.19165369819683534</v>
      </c>
    </row>
    <row r="3567" spans="1:8" x14ac:dyDescent="0.25">
      <c r="A3567">
        <v>7122</v>
      </c>
      <c r="B3567">
        <v>-1</v>
      </c>
      <c r="C3567">
        <v>-4</v>
      </c>
      <c r="D3567">
        <v>1</v>
      </c>
      <c r="E3567">
        <v>0</v>
      </c>
      <c r="F3567">
        <v>-2</v>
      </c>
      <c r="G3567">
        <v>0</v>
      </c>
      <c r="H3567" s="2">
        <f>H3566+$H$2*(Filter_Test[[#This Row],[debug'[0']]]-H3566)</f>
        <v>-0.26783854229587434</v>
      </c>
    </row>
    <row r="3568" spans="1:8" x14ac:dyDescent="0.25">
      <c r="A3568">
        <v>7124</v>
      </c>
      <c r="B3568">
        <v>-1</v>
      </c>
      <c r="C3568">
        <v>-4</v>
      </c>
      <c r="D3568">
        <v>0</v>
      </c>
      <c r="E3568">
        <v>0</v>
      </c>
      <c r="F3568">
        <v>-2</v>
      </c>
      <c r="G3568">
        <v>0</v>
      </c>
      <c r="H3568" s="2">
        <f>H3567+$H$2*(Filter_Test[[#This Row],[debug'[0']]]-H3567)</f>
        <v>-0.3368431339988206</v>
      </c>
    </row>
    <row r="3569" spans="1:8" x14ac:dyDescent="0.25">
      <c r="A3569">
        <v>7126</v>
      </c>
      <c r="B3569">
        <v>-1</v>
      </c>
      <c r="C3569">
        <v>-4</v>
      </c>
      <c r="D3569">
        <v>0</v>
      </c>
      <c r="E3569">
        <v>0</v>
      </c>
      <c r="F3569">
        <v>-2</v>
      </c>
      <c r="G3569">
        <v>0</v>
      </c>
      <c r="H3569" s="2">
        <f>H3568+$H$2*(Filter_Test[[#This Row],[debug'[0']]]-H3568)</f>
        <v>-0.39934419615102867</v>
      </c>
    </row>
    <row r="3570" spans="1:8" x14ac:dyDescent="0.25">
      <c r="A3570">
        <v>7128</v>
      </c>
      <c r="B3570">
        <v>0</v>
      </c>
      <c r="C3570">
        <v>-3</v>
      </c>
      <c r="D3570">
        <v>0</v>
      </c>
      <c r="E3570">
        <v>0</v>
      </c>
      <c r="F3570">
        <v>-2</v>
      </c>
      <c r="G3570">
        <v>0</v>
      </c>
      <c r="H3570" s="2">
        <f>H3569+$H$2*(Filter_Test[[#This Row],[debug'[0']]]-H3569)</f>
        <v>-0.36170689236457487</v>
      </c>
    </row>
    <row r="3571" spans="1:8" x14ac:dyDescent="0.25">
      <c r="A3571">
        <v>7130</v>
      </c>
      <c r="B3571">
        <v>-1</v>
      </c>
      <c r="C3571">
        <v>-2</v>
      </c>
      <c r="D3571">
        <v>0</v>
      </c>
      <c r="E3571">
        <v>0</v>
      </c>
      <c r="F3571">
        <v>-3</v>
      </c>
      <c r="G3571">
        <v>0</v>
      </c>
      <c r="H3571" s="2">
        <f>H3570+$H$2*(Filter_Test[[#This Row],[debug'[0']]]-H3570)</f>
        <v>-0.42186460049810837</v>
      </c>
    </row>
    <row r="3572" spans="1:8" x14ac:dyDescent="0.25">
      <c r="A3572">
        <v>7132</v>
      </c>
      <c r="B3572">
        <v>-1</v>
      </c>
      <c r="C3572">
        <v>-3</v>
      </c>
      <c r="D3572">
        <v>0</v>
      </c>
      <c r="E3572">
        <v>0</v>
      </c>
      <c r="F3572">
        <v>-3</v>
      </c>
      <c r="G3572">
        <v>0</v>
      </c>
      <c r="H3572" s="2">
        <f>H3571+$H$2*(Filter_Test[[#This Row],[debug'[0']]]-H3571)</f>
        <v>-0.47635257821376864</v>
      </c>
    </row>
    <row r="3573" spans="1:8" x14ac:dyDescent="0.25">
      <c r="A3573">
        <v>7134</v>
      </c>
      <c r="B3573">
        <v>-2</v>
      </c>
      <c r="C3573">
        <v>-2</v>
      </c>
      <c r="D3573">
        <v>0</v>
      </c>
      <c r="E3573">
        <v>0</v>
      </c>
      <c r="F3573">
        <v>-3</v>
      </c>
      <c r="G3573">
        <v>0</v>
      </c>
      <c r="H3573" s="2">
        <f>H3572+$H$2*(Filter_Test[[#This Row],[debug'[0']]]-H3572)</f>
        <v>-0.61995296462210825</v>
      </c>
    </row>
    <row r="3574" spans="1:8" x14ac:dyDescent="0.25">
      <c r="A3574">
        <v>7136</v>
      </c>
      <c r="B3574">
        <v>-1</v>
      </c>
      <c r="C3574">
        <v>-3</v>
      </c>
      <c r="D3574">
        <v>0</v>
      </c>
      <c r="E3574">
        <v>0</v>
      </c>
      <c r="F3574">
        <v>-3</v>
      </c>
      <c r="G3574">
        <v>0</v>
      </c>
      <c r="H3574" s="2">
        <f>H3573+$H$2*(Filter_Test[[#This Row],[debug'[0']]]-H3573)</f>
        <v>-0.65577155385296115</v>
      </c>
    </row>
    <row r="3575" spans="1:8" x14ac:dyDescent="0.25">
      <c r="A3575">
        <v>7138</v>
      </c>
      <c r="B3575">
        <v>-1</v>
      </c>
      <c r="C3575">
        <v>-2</v>
      </c>
      <c r="D3575">
        <v>0</v>
      </c>
      <c r="E3575">
        <v>0</v>
      </c>
      <c r="F3575">
        <v>-3</v>
      </c>
      <c r="G3575">
        <v>0</v>
      </c>
      <c r="H3575" s="2">
        <f>H3574+$H$2*(Filter_Test[[#This Row],[debug'[0']]]-H3574)</f>
        <v>-0.6882143205801261</v>
      </c>
    </row>
    <row r="3576" spans="1:8" x14ac:dyDescent="0.25">
      <c r="A3576">
        <v>7140</v>
      </c>
      <c r="B3576">
        <v>0</v>
      </c>
      <c r="C3576">
        <v>-1</v>
      </c>
      <c r="D3576">
        <v>1</v>
      </c>
      <c r="E3576">
        <v>0</v>
      </c>
      <c r="F3576">
        <v>-3</v>
      </c>
      <c r="G3576">
        <v>0</v>
      </c>
      <c r="H3576" s="2">
        <f>H3575+$H$2*(Filter_Test[[#This Row],[debug'[0']]]-H3575)</f>
        <v>-0.62335164897123163</v>
      </c>
    </row>
    <row r="3577" spans="1:8" x14ac:dyDescent="0.25">
      <c r="A3577">
        <v>7142</v>
      </c>
      <c r="B3577">
        <v>-1</v>
      </c>
      <c r="C3577">
        <v>0</v>
      </c>
      <c r="D3577">
        <v>0</v>
      </c>
      <c r="E3577">
        <v>0</v>
      </c>
      <c r="F3577">
        <v>-3</v>
      </c>
      <c r="G3577">
        <v>0</v>
      </c>
      <c r="H3577" s="2">
        <f>H3576+$H$2*(Filter_Test[[#This Row],[debug'[0']]]-H3576)</f>
        <v>-0.65884991974859231</v>
      </c>
    </row>
    <row r="3578" spans="1:8" x14ac:dyDescent="0.25">
      <c r="A3578">
        <v>7144</v>
      </c>
      <c r="B3578">
        <v>1</v>
      </c>
      <c r="C3578">
        <v>1</v>
      </c>
      <c r="D3578">
        <v>1</v>
      </c>
      <c r="E3578">
        <v>0</v>
      </c>
      <c r="F3578">
        <v>-3</v>
      </c>
      <c r="G3578">
        <v>0</v>
      </c>
      <c r="H3578" s="2">
        <f>H3577+$H$2*(Filter_Test[[#This Row],[debug'[0']]]-H3577)</f>
        <v>-0.50250699810988642</v>
      </c>
    </row>
    <row r="3579" spans="1:8" x14ac:dyDescent="0.25">
      <c r="A3579">
        <v>7146</v>
      </c>
      <c r="B3579">
        <v>0</v>
      </c>
      <c r="C3579">
        <v>1</v>
      </c>
      <c r="D3579">
        <v>1</v>
      </c>
      <c r="E3579">
        <v>0</v>
      </c>
      <c r="F3579">
        <v>-3</v>
      </c>
      <c r="G3579">
        <v>0</v>
      </c>
      <c r="H3579" s="2">
        <f>H3578+$H$2*(Filter_Test[[#This Row],[debug'[0']]]-H3578)</f>
        <v>-0.45514682930070205</v>
      </c>
    </row>
    <row r="3580" spans="1:8" x14ac:dyDescent="0.25">
      <c r="A3580">
        <v>7148</v>
      </c>
      <c r="B3580">
        <v>-1</v>
      </c>
      <c r="C3580">
        <v>2</v>
      </c>
      <c r="D3580">
        <v>1</v>
      </c>
      <c r="E3580">
        <v>0</v>
      </c>
      <c r="F3580">
        <v>-3</v>
      </c>
      <c r="G3580">
        <v>0</v>
      </c>
      <c r="H3580" s="2">
        <f>H3579+$H$2*(Filter_Test[[#This Row],[debug'[0']]]-H3579)</f>
        <v>-0.50649803085132261</v>
      </c>
    </row>
    <row r="3581" spans="1:8" x14ac:dyDescent="0.25">
      <c r="A3581">
        <v>7150</v>
      </c>
      <c r="B3581">
        <v>0</v>
      </c>
      <c r="C3581">
        <v>2</v>
      </c>
      <c r="D3581">
        <v>1</v>
      </c>
      <c r="E3581">
        <v>0</v>
      </c>
      <c r="F3581">
        <v>-3</v>
      </c>
      <c r="G3581">
        <v>0</v>
      </c>
      <c r="H3581" s="2">
        <f>H3580+$H$2*(Filter_Test[[#This Row],[debug'[0']]]-H3580)</f>
        <v>-0.45876171606791627</v>
      </c>
    </row>
    <row r="3582" spans="1:8" x14ac:dyDescent="0.25">
      <c r="A3582">
        <v>7152</v>
      </c>
      <c r="B3582">
        <v>-1</v>
      </c>
      <c r="C3582">
        <v>3</v>
      </c>
      <c r="D3582">
        <v>1</v>
      </c>
      <c r="E3582">
        <v>-1</v>
      </c>
      <c r="F3582">
        <v>-2</v>
      </c>
      <c r="G3582">
        <v>0</v>
      </c>
      <c r="H3582" s="2">
        <f>H3581+$H$2*(Filter_Test[[#This Row],[debug'[0']]]-H3581)</f>
        <v>-0.50977222256719368</v>
      </c>
    </row>
    <row r="3583" spans="1:8" x14ac:dyDescent="0.25">
      <c r="A3583">
        <v>7154</v>
      </c>
      <c r="B3583">
        <v>0</v>
      </c>
      <c r="C3583">
        <v>3</v>
      </c>
      <c r="D3583">
        <v>1</v>
      </c>
      <c r="E3583">
        <v>0</v>
      </c>
      <c r="F3583">
        <v>-2</v>
      </c>
      <c r="G3583">
        <v>0</v>
      </c>
      <c r="H3583" s="2">
        <f>H3582+$H$2*(Filter_Test[[#This Row],[debug'[0']]]-H3582)</f>
        <v>-0.46172732248455661</v>
      </c>
    </row>
    <row r="3584" spans="1:8" x14ac:dyDescent="0.25">
      <c r="A3584">
        <v>7156</v>
      </c>
      <c r="B3584">
        <v>-1</v>
      </c>
      <c r="C3584">
        <v>3</v>
      </c>
      <c r="D3584">
        <v>0</v>
      </c>
      <c r="E3584">
        <v>0</v>
      </c>
      <c r="F3584">
        <v>-2</v>
      </c>
      <c r="G3584">
        <v>0</v>
      </c>
      <c r="H3584" s="2">
        <f>H3583+$H$2*(Filter_Test[[#This Row],[debug'[0']]]-H3583)</f>
        <v>-0.5124583271638754</v>
      </c>
    </row>
    <row r="3585" spans="1:8" x14ac:dyDescent="0.25">
      <c r="A3585">
        <v>7158</v>
      </c>
      <c r="B3585">
        <v>0</v>
      </c>
      <c r="C3585">
        <v>4</v>
      </c>
      <c r="D3585">
        <v>0</v>
      </c>
      <c r="E3585">
        <v>0</v>
      </c>
      <c r="F3585">
        <v>-2</v>
      </c>
      <c r="G3585">
        <v>0</v>
      </c>
      <c r="H3585" s="2">
        <f>H3584+$H$2*(Filter_Test[[#This Row],[debug'[0']]]-H3584)</f>
        <v>-0.46416026768720703</v>
      </c>
    </row>
    <row r="3586" spans="1:8" x14ac:dyDescent="0.25">
      <c r="A3586">
        <v>7160</v>
      </c>
      <c r="B3586">
        <v>-1</v>
      </c>
      <c r="C3586">
        <v>4</v>
      </c>
      <c r="D3586">
        <v>0</v>
      </c>
      <c r="E3586">
        <v>0</v>
      </c>
      <c r="F3586">
        <v>-1</v>
      </c>
      <c r="G3586">
        <v>0</v>
      </c>
      <c r="H3586" s="2">
        <f>H3585+$H$2*(Filter_Test[[#This Row],[debug'[0']]]-H3585)</f>
        <v>-0.51466197268326874</v>
      </c>
    </row>
    <row r="3587" spans="1:8" x14ac:dyDescent="0.25">
      <c r="A3587">
        <v>7162</v>
      </c>
      <c r="B3587">
        <v>-1</v>
      </c>
      <c r="C3587">
        <v>5</v>
      </c>
      <c r="D3587">
        <v>-1</v>
      </c>
      <c r="E3587">
        <v>-1</v>
      </c>
      <c r="F3587">
        <v>-1</v>
      </c>
      <c r="G3587">
        <v>0</v>
      </c>
      <c r="H3587" s="2">
        <f>H3586+$H$2*(Filter_Test[[#This Row],[debug'[0']]]-H3586)</f>
        <v>-0.56040400411704894</v>
      </c>
    </row>
    <row r="3588" spans="1:8" x14ac:dyDescent="0.25">
      <c r="A3588">
        <v>7164</v>
      </c>
      <c r="B3588">
        <v>0</v>
      </c>
      <c r="C3588">
        <v>5</v>
      </c>
      <c r="D3588">
        <v>0</v>
      </c>
      <c r="E3588">
        <v>-1</v>
      </c>
      <c r="F3588">
        <v>0</v>
      </c>
      <c r="G3588">
        <v>0</v>
      </c>
      <c r="H3588" s="2">
        <f>H3587+$H$2*(Filter_Test[[#This Row],[debug'[0']]]-H3587)</f>
        <v>-0.50758717104575624</v>
      </c>
    </row>
    <row r="3589" spans="1:8" x14ac:dyDescent="0.25">
      <c r="A3589">
        <v>7166</v>
      </c>
      <c r="B3589">
        <v>0</v>
      </c>
      <c r="C3589">
        <v>5</v>
      </c>
      <c r="D3589">
        <v>0</v>
      </c>
      <c r="E3589">
        <v>-1</v>
      </c>
      <c r="F3589">
        <v>0</v>
      </c>
      <c r="G3589">
        <v>0</v>
      </c>
      <c r="H3589" s="2">
        <f>H3588+$H$2*(Filter_Test[[#This Row],[debug'[0']]]-H3588)</f>
        <v>-0.45974820721734305</v>
      </c>
    </row>
    <row r="3590" spans="1:8" x14ac:dyDescent="0.25">
      <c r="A3590">
        <v>7168</v>
      </c>
      <c r="B3590">
        <v>-1</v>
      </c>
      <c r="C3590">
        <v>7</v>
      </c>
      <c r="D3590">
        <v>0</v>
      </c>
      <c r="E3590">
        <v>-1</v>
      </c>
      <c r="F3590">
        <v>0</v>
      </c>
      <c r="G3590">
        <v>0</v>
      </c>
      <c r="H3590" s="2">
        <f>H3589+$H$2*(Filter_Test[[#This Row],[debug'[0']]]-H3589)</f>
        <v>-0.5106657391161844</v>
      </c>
    </row>
    <row r="3591" spans="1:8" x14ac:dyDescent="0.25">
      <c r="A3591">
        <v>7170</v>
      </c>
      <c r="B3591">
        <v>0</v>
      </c>
      <c r="C3591">
        <v>6</v>
      </c>
      <c r="D3591">
        <v>0</v>
      </c>
      <c r="E3591">
        <v>0</v>
      </c>
      <c r="F3591">
        <v>1</v>
      </c>
      <c r="G3591">
        <v>0</v>
      </c>
      <c r="H3591" s="2">
        <f>H3590+$H$2*(Filter_Test[[#This Row],[debug'[0']]]-H3590)</f>
        <v>-0.46253662708276222</v>
      </c>
    </row>
    <row r="3592" spans="1:8" x14ac:dyDescent="0.25">
      <c r="A3592">
        <v>7172</v>
      </c>
      <c r="B3592">
        <v>0</v>
      </c>
      <c r="C3592">
        <v>7</v>
      </c>
      <c r="D3592">
        <v>0</v>
      </c>
      <c r="E3592">
        <v>0</v>
      </c>
      <c r="F3592">
        <v>1</v>
      </c>
      <c r="G3592">
        <v>0</v>
      </c>
      <c r="H3592" s="2">
        <f>H3591+$H$2*(Filter_Test[[#This Row],[debug'[0']]]-H3591)</f>
        <v>-0.41894357699298002</v>
      </c>
    </row>
    <row r="3593" spans="1:8" x14ac:dyDescent="0.25">
      <c r="A3593">
        <v>7174</v>
      </c>
      <c r="B3593">
        <v>1</v>
      </c>
      <c r="C3593">
        <v>6</v>
      </c>
      <c r="D3593">
        <v>0</v>
      </c>
      <c r="E3593">
        <v>0</v>
      </c>
      <c r="F3593">
        <v>1</v>
      </c>
      <c r="G3593">
        <v>0</v>
      </c>
      <c r="H3593" s="2">
        <f>H3592+$H$2*(Filter_Test[[#This Row],[debug'[0']]]-H3592)</f>
        <v>-0.28521129547279295</v>
      </c>
    </row>
    <row r="3594" spans="1:8" x14ac:dyDescent="0.25">
      <c r="A3594">
        <v>7176</v>
      </c>
      <c r="B3594">
        <v>1</v>
      </c>
      <c r="C3594">
        <v>6</v>
      </c>
      <c r="D3594">
        <v>1</v>
      </c>
      <c r="E3594">
        <v>0</v>
      </c>
      <c r="F3594">
        <v>2</v>
      </c>
      <c r="G3594">
        <v>0</v>
      </c>
      <c r="H3594" s="2">
        <f>H3593+$H$2*(Filter_Test[[#This Row],[debug'[0']]]-H3593)</f>
        <v>-0.16408298454775455</v>
      </c>
    </row>
    <row r="3595" spans="1:8" x14ac:dyDescent="0.25">
      <c r="A3595">
        <v>7178</v>
      </c>
      <c r="B3595">
        <v>1</v>
      </c>
      <c r="C3595">
        <v>5</v>
      </c>
      <c r="D3595">
        <v>1</v>
      </c>
      <c r="E3595">
        <v>0</v>
      </c>
      <c r="F3595">
        <v>2</v>
      </c>
      <c r="G3595">
        <v>0</v>
      </c>
      <c r="H3595" s="2">
        <f>H3594+$H$2*(Filter_Test[[#This Row],[debug'[0']]]-H3594)</f>
        <v>-5.4370747975031372E-2</v>
      </c>
    </row>
    <row r="3596" spans="1:8" x14ac:dyDescent="0.25">
      <c r="A3596">
        <v>7180</v>
      </c>
      <c r="B3596">
        <v>1</v>
      </c>
      <c r="C3596">
        <v>5</v>
      </c>
      <c r="D3596">
        <v>1</v>
      </c>
      <c r="E3596">
        <v>0</v>
      </c>
      <c r="F3596">
        <v>3</v>
      </c>
      <c r="G3596">
        <v>0</v>
      </c>
      <c r="H3596" s="2">
        <f>H3595+$H$2*(Filter_Test[[#This Row],[debug'[0']]]-H3595)</f>
        <v>4.500135390491862E-2</v>
      </c>
    </row>
    <row r="3597" spans="1:8" x14ac:dyDescent="0.25">
      <c r="A3597">
        <v>7182</v>
      </c>
      <c r="B3597">
        <v>0</v>
      </c>
      <c r="C3597">
        <v>3</v>
      </c>
      <c r="D3597">
        <v>1</v>
      </c>
      <c r="E3597">
        <v>0</v>
      </c>
      <c r="F3597">
        <v>3</v>
      </c>
      <c r="G3597">
        <v>0</v>
      </c>
      <c r="H3597" s="2">
        <f>H3596+$H$2*(Filter_Test[[#This Row],[debug'[0']]]-H3596)</f>
        <v>4.076007622004002E-2</v>
      </c>
    </row>
    <row r="3598" spans="1:8" x14ac:dyDescent="0.25">
      <c r="A3598">
        <v>7184</v>
      </c>
      <c r="B3598">
        <v>0</v>
      </c>
      <c r="C3598">
        <v>3</v>
      </c>
      <c r="D3598">
        <v>1</v>
      </c>
      <c r="E3598">
        <v>0</v>
      </c>
      <c r="F3598">
        <v>3</v>
      </c>
      <c r="G3598">
        <v>0</v>
      </c>
      <c r="H3598" s="2">
        <f>H3597+$H$2*(Filter_Test[[#This Row],[debug'[0']]]-H3597)</f>
        <v>3.6918529539660891E-2</v>
      </c>
    </row>
    <row r="3599" spans="1:8" x14ac:dyDescent="0.25">
      <c r="A3599">
        <v>7186</v>
      </c>
      <c r="B3599">
        <v>-2</v>
      </c>
      <c r="C3599">
        <v>2</v>
      </c>
      <c r="D3599">
        <v>1</v>
      </c>
      <c r="E3599">
        <v>0</v>
      </c>
      <c r="F3599">
        <v>3</v>
      </c>
      <c r="G3599">
        <v>0</v>
      </c>
      <c r="H3599" s="2">
        <f>H3598+$H$2*(Filter_Test[[#This Row],[debug'[0']]]-H3598)</f>
        <v>-0.15505651911122081</v>
      </c>
    </row>
    <row r="3600" spans="1:8" x14ac:dyDescent="0.25">
      <c r="A3600">
        <v>7188</v>
      </c>
      <c r="B3600">
        <v>1</v>
      </c>
      <c r="C3600">
        <v>1</v>
      </c>
      <c r="D3600">
        <v>0</v>
      </c>
      <c r="E3600">
        <v>0</v>
      </c>
      <c r="F3600">
        <v>3</v>
      </c>
      <c r="G3600">
        <v>0</v>
      </c>
      <c r="H3600" s="2">
        <f>H3599+$H$2*(Filter_Test[[#This Row],[debug'[0']]]-H3599)</f>
        <v>-4.6195006863596538E-2</v>
      </c>
    </row>
    <row r="3601" spans="1:8" x14ac:dyDescent="0.25">
      <c r="A3601">
        <v>7190</v>
      </c>
      <c r="B3601">
        <v>-1</v>
      </c>
      <c r="C3601">
        <v>2</v>
      </c>
      <c r="D3601">
        <v>0</v>
      </c>
      <c r="E3601">
        <v>0</v>
      </c>
      <c r="F3601">
        <v>4</v>
      </c>
      <c r="G3601">
        <v>0</v>
      </c>
      <c r="H3601" s="2">
        <f>H3600+$H$2*(Filter_Test[[#This Row],[debug'[0']]]-H3600)</f>
        <v>-0.13608900964543419</v>
      </c>
    </row>
    <row r="3602" spans="1:8" x14ac:dyDescent="0.25">
      <c r="A3602">
        <v>7192</v>
      </c>
      <c r="B3602">
        <v>1</v>
      </c>
      <c r="C3602">
        <v>1</v>
      </c>
      <c r="D3602">
        <v>0</v>
      </c>
      <c r="E3602">
        <v>0</v>
      </c>
      <c r="F3602">
        <v>4</v>
      </c>
      <c r="G3602">
        <v>0</v>
      </c>
      <c r="H3602" s="2">
        <f>H3601+$H$2*(Filter_Test[[#This Row],[debug'[0']]]-H3601)</f>
        <v>-2.9015143049648209E-2</v>
      </c>
    </row>
    <row r="3603" spans="1:8" x14ac:dyDescent="0.25">
      <c r="A3603">
        <v>7194</v>
      </c>
      <c r="B3603">
        <v>-1</v>
      </c>
      <c r="C3603">
        <v>1</v>
      </c>
      <c r="D3603">
        <v>0</v>
      </c>
      <c r="E3603">
        <v>0</v>
      </c>
      <c r="F3603">
        <v>4</v>
      </c>
      <c r="G3603">
        <v>0</v>
      </c>
      <c r="H3603" s="2">
        <f>H3602+$H$2*(Filter_Test[[#This Row],[debug'[0']]]-H3602)</f>
        <v>-0.12052830984991304</v>
      </c>
    </row>
    <row r="3604" spans="1:8" x14ac:dyDescent="0.25">
      <c r="A3604">
        <v>7196</v>
      </c>
      <c r="B3604">
        <v>-1</v>
      </c>
      <c r="C3604">
        <v>0</v>
      </c>
      <c r="D3604">
        <v>-1</v>
      </c>
      <c r="E3604">
        <v>0</v>
      </c>
      <c r="F3604">
        <v>4</v>
      </c>
      <c r="G3604">
        <v>0</v>
      </c>
      <c r="H3604" s="2">
        <f>H3603+$H$2*(Filter_Test[[#This Row],[debug'[0']]]-H3603)</f>
        <v>-0.20341656387438439</v>
      </c>
    </row>
    <row r="3605" spans="1:8" x14ac:dyDescent="0.25">
      <c r="A3605">
        <v>7198</v>
      </c>
      <c r="B3605">
        <v>-1</v>
      </c>
      <c r="C3605">
        <v>0</v>
      </c>
      <c r="D3605">
        <v>0</v>
      </c>
      <c r="E3605">
        <v>0</v>
      </c>
      <c r="F3605">
        <v>4</v>
      </c>
      <c r="G3605">
        <v>0</v>
      </c>
      <c r="H3605" s="2">
        <f>H3604+$H$2*(Filter_Test[[#This Row],[debug'[0']]]-H3604)</f>
        <v>-0.27849278400149086</v>
      </c>
    </row>
    <row r="3606" spans="1:8" x14ac:dyDescent="0.25">
      <c r="A3606">
        <v>7200</v>
      </c>
      <c r="B3606">
        <v>-2</v>
      </c>
      <c r="C3606">
        <v>-1</v>
      </c>
      <c r="D3606">
        <v>-1</v>
      </c>
      <c r="E3606">
        <v>0</v>
      </c>
      <c r="F3606">
        <v>3</v>
      </c>
      <c r="G3606">
        <v>0</v>
      </c>
      <c r="H3606" s="2">
        <f>H3605+$H$2*(Filter_Test[[#This Row],[debug'[0']]]-H3605)</f>
        <v>-0.44074101668797283</v>
      </c>
    </row>
    <row r="3607" spans="1:8" x14ac:dyDescent="0.25">
      <c r="A3607">
        <v>7202</v>
      </c>
      <c r="B3607">
        <v>-1</v>
      </c>
      <c r="C3607">
        <v>-2</v>
      </c>
      <c r="D3607">
        <v>0</v>
      </c>
      <c r="E3607">
        <v>0</v>
      </c>
      <c r="F3607">
        <v>3</v>
      </c>
      <c r="G3607">
        <v>0</v>
      </c>
      <c r="H3607" s="2">
        <f>H3606+$H$2*(Filter_Test[[#This Row],[debug'[0']]]-H3606)</f>
        <v>-0.49344993409078769</v>
      </c>
    </row>
    <row r="3608" spans="1:8" x14ac:dyDescent="0.25">
      <c r="A3608">
        <v>7204</v>
      </c>
      <c r="B3608">
        <v>-3</v>
      </c>
      <c r="C3608">
        <v>-2</v>
      </c>
      <c r="D3608">
        <v>0</v>
      </c>
      <c r="E3608">
        <v>0</v>
      </c>
      <c r="F3608">
        <v>3</v>
      </c>
      <c r="G3608">
        <v>0</v>
      </c>
      <c r="H3608" s="2">
        <f>H3607+$H$2*(Filter_Test[[#This Row],[debug'[0']]]-H3607)</f>
        <v>-0.72968671227824944</v>
      </c>
    </row>
    <row r="3609" spans="1:8" x14ac:dyDescent="0.25">
      <c r="A3609">
        <v>7206</v>
      </c>
      <c r="B3609">
        <v>-3</v>
      </c>
      <c r="C3609">
        <v>-4</v>
      </c>
      <c r="D3609">
        <v>0</v>
      </c>
      <c r="E3609">
        <v>0</v>
      </c>
      <c r="F3609">
        <v>3</v>
      </c>
      <c r="G3609">
        <v>0</v>
      </c>
      <c r="H3609" s="2">
        <f>H3608+$H$2*(Filter_Test[[#This Row],[debug'[0']]]-H3608)</f>
        <v>-0.94365869865986762</v>
      </c>
    </row>
    <row r="3610" spans="1:8" x14ac:dyDescent="0.25">
      <c r="A3610">
        <v>7208</v>
      </c>
      <c r="B3610">
        <v>-2</v>
      </c>
      <c r="C3610">
        <v>-6</v>
      </c>
      <c r="D3610">
        <v>0</v>
      </c>
      <c r="E3610">
        <v>0</v>
      </c>
      <c r="F3610">
        <v>2</v>
      </c>
      <c r="G3610">
        <v>0</v>
      </c>
      <c r="H3610" s="2">
        <f>H3609+$H$2*(Filter_Test[[#This Row],[debug'[0']]]-H3609)</f>
        <v>-1.0432165208190769</v>
      </c>
    </row>
    <row r="3611" spans="1:8" x14ac:dyDescent="0.25">
      <c r="A3611">
        <v>7210</v>
      </c>
      <c r="B3611">
        <v>-1</v>
      </c>
      <c r="C3611">
        <v>-7</v>
      </c>
      <c r="D3611">
        <v>1</v>
      </c>
      <c r="E3611">
        <v>0</v>
      </c>
      <c r="F3611">
        <v>2</v>
      </c>
      <c r="G3611">
        <v>0</v>
      </c>
      <c r="H3611" s="2">
        <f>H3610+$H$2*(Filter_Test[[#This Row],[debug'[0']]]-H3610)</f>
        <v>-1.0391434596895093</v>
      </c>
    </row>
    <row r="3612" spans="1:8" x14ac:dyDescent="0.25">
      <c r="A3612">
        <v>7212</v>
      </c>
      <c r="B3612">
        <v>-1</v>
      </c>
      <c r="C3612">
        <v>-8</v>
      </c>
      <c r="D3612">
        <v>1</v>
      </c>
      <c r="E3612">
        <v>0</v>
      </c>
      <c r="F3612">
        <v>1</v>
      </c>
      <c r="G3612">
        <v>0</v>
      </c>
      <c r="H3612" s="2">
        <f>H3611+$H$2*(Filter_Test[[#This Row],[debug'[0']]]-H3611)</f>
        <v>-1.0354542755276097</v>
      </c>
    </row>
    <row r="3613" spans="1:8" x14ac:dyDescent="0.25">
      <c r="A3613">
        <v>7214</v>
      </c>
      <c r="B3613">
        <v>-1</v>
      </c>
      <c r="C3613">
        <v>-8</v>
      </c>
      <c r="D3613">
        <v>1</v>
      </c>
      <c r="E3613">
        <v>0</v>
      </c>
      <c r="F3613">
        <v>1</v>
      </c>
      <c r="G3613">
        <v>0</v>
      </c>
      <c r="H3613" s="2">
        <f>H3612+$H$2*(Filter_Test[[#This Row],[debug'[0']]]-H3612)</f>
        <v>-1.0321127887815331</v>
      </c>
    </row>
    <row r="3614" spans="1:8" x14ac:dyDescent="0.25">
      <c r="A3614">
        <v>7216</v>
      </c>
      <c r="B3614">
        <v>-2</v>
      </c>
      <c r="C3614">
        <v>-8</v>
      </c>
      <c r="D3614">
        <v>0</v>
      </c>
      <c r="E3614">
        <v>-1</v>
      </c>
      <c r="F3614">
        <v>0</v>
      </c>
      <c r="G3614">
        <v>0</v>
      </c>
      <c r="H3614" s="2">
        <f>H3613+$H$2*(Filter_Test[[#This Row],[debug'[0']]]-H3613)</f>
        <v>-1.1233340093495565</v>
      </c>
    </row>
    <row r="3615" spans="1:8" x14ac:dyDescent="0.25">
      <c r="A3615">
        <v>7218</v>
      </c>
      <c r="B3615">
        <v>-1</v>
      </c>
      <c r="C3615">
        <v>-8</v>
      </c>
      <c r="D3615">
        <v>0</v>
      </c>
      <c r="E3615">
        <v>-1</v>
      </c>
      <c r="F3615">
        <v>0</v>
      </c>
      <c r="G3615">
        <v>0</v>
      </c>
      <c r="H3615" s="2">
        <f>H3614+$H$2*(Filter_Test[[#This Row],[debug'[0']]]-H3614)</f>
        <v>-1.1117100528182462</v>
      </c>
    </row>
    <row r="3616" spans="1:8" x14ac:dyDescent="0.25">
      <c r="A3616">
        <v>7220</v>
      </c>
      <c r="B3616">
        <v>-2</v>
      </c>
      <c r="C3616">
        <v>-8</v>
      </c>
      <c r="D3616">
        <v>-1</v>
      </c>
      <c r="E3616">
        <v>-1</v>
      </c>
      <c r="F3616">
        <v>-1</v>
      </c>
      <c r="G3616">
        <v>0</v>
      </c>
      <c r="H3616" s="2">
        <f>H3615+$H$2*(Filter_Test[[#This Row],[debug'[0']]]-H3615)</f>
        <v>-1.1954294079879622</v>
      </c>
    </row>
    <row r="3617" spans="1:8" x14ac:dyDescent="0.25">
      <c r="A3617">
        <v>7222</v>
      </c>
      <c r="B3617">
        <v>1</v>
      </c>
      <c r="C3617">
        <v>-8</v>
      </c>
      <c r="D3617">
        <v>0</v>
      </c>
      <c r="E3617">
        <v>-1</v>
      </c>
      <c r="F3617">
        <v>-1</v>
      </c>
      <c r="G3617">
        <v>0</v>
      </c>
      <c r="H3617" s="2">
        <f>H3616+$H$2*(Filter_Test[[#This Row],[debug'[0']]]-H3616)</f>
        <v>-0.98851506099966302</v>
      </c>
    </row>
    <row r="3618" spans="1:8" x14ac:dyDescent="0.25">
      <c r="A3618">
        <v>7224</v>
      </c>
      <c r="B3618">
        <v>-1</v>
      </c>
      <c r="C3618">
        <v>-7</v>
      </c>
      <c r="D3618">
        <v>0</v>
      </c>
      <c r="E3618">
        <v>-1</v>
      </c>
      <c r="F3618">
        <v>-2</v>
      </c>
      <c r="G3618">
        <v>0</v>
      </c>
      <c r="H3618" s="2">
        <f>H3617+$H$2*(Filter_Test[[#This Row],[debug'[0']]]-H3617)</f>
        <v>-0.98959749099937455</v>
      </c>
    </row>
    <row r="3619" spans="1:8" x14ac:dyDescent="0.25">
      <c r="A3619">
        <v>7226</v>
      </c>
      <c r="B3619">
        <v>0</v>
      </c>
      <c r="C3619">
        <v>-7</v>
      </c>
      <c r="D3619">
        <v>0</v>
      </c>
      <c r="E3619">
        <v>-1</v>
      </c>
      <c r="F3619">
        <v>-3</v>
      </c>
      <c r="G3619">
        <v>0</v>
      </c>
      <c r="H3619" s="2">
        <f>H3618+$H$2*(Filter_Test[[#This Row],[debug'[0']]]-H3618)</f>
        <v>-0.89633012476733875</v>
      </c>
    </row>
    <row r="3620" spans="1:8" x14ac:dyDescent="0.25">
      <c r="A3620">
        <v>7228</v>
      </c>
      <c r="B3620">
        <v>-2</v>
      </c>
      <c r="C3620">
        <v>-6</v>
      </c>
      <c r="D3620">
        <v>0</v>
      </c>
      <c r="E3620">
        <v>-1</v>
      </c>
      <c r="F3620">
        <v>-3</v>
      </c>
      <c r="G3620">
        <v>0</v>
      </c>
      <c r="H3620" s="2">
        <f>H3619+$H$2*(Filter_Test[[#This Row],[debug'[0']]]-H3619)</f>
        <v>-1.0003485599279176</v>
      </c>
    </row>
    <row r="3621" spans="1:8" x14ac:dyDescent="0.25">
      <c r="A3621">
        <v>7230</v>
      </c>
      <c r="B3621">
        <v>-2</v>
      </c>
      <c r="C3621">
        <v>-5</v>
      </c>
      <c r="D3621">
        <v>0</v>
      </c>
      <c r="E3621">
        <v>-1</v>
      </c>
      <c r="F3621">
        <v>-3</v>
      </c>
      <c r="G3621">
        <v>0</v>
      </c>
      <c r="H3621" s="2">
        <f>H3620+$H$2*(Filter_Test[[#This Row],[debug'[0']]]-H3620)</f>
        <v>-1.0945634885363449</v>
      </c>
    </row>
    <row r="3622" spans="1:8" x14ac:dyDescent="0.25">
      <c r="A3622">
        <v>7232</v>
      </c>
      <c r="B3622">
        <v>-2</v>
      </c>
      <c r="C3622">
        <v>-5</v>
      </c>
      <c r="D3622">
        <v>0</v>
      </c>
      <c r="E3622">
        <v>-1</v>
      </c>
      <c r="F3622">
        <v>-4</v>
      </c>
      <c r="G3622">
        <v>0</v>
      </c>
      <c r="H3622" s="2">
        <f>H3621+$H$2*(Filter_Test[[#This Row],[debug'[0']]]-H3621)</f>
        <v>-1.1798988693175305</v>
      </c>
    </row>
    <row r="3623" spans="1:8" x14ac:dyDescent="0.25">
      <c r="A3623">
        <v>7234</v>
      </c>
      <c r="B3623">
        <v>-1</v>
      </c>
      <c r="C3623">
        <v>-4</v>
      </c>
      <c r="D3623">
        <v>0</v>
      </c>
      <c r="E3623">
        <v>-1</v>
      </c>
      <c r="F3623">
        <v>-4</v>
      </c>
      <c r="G3623">
        <v>0</v>
      </c>
      <c r="H3623" s="2">
        <f>H3622+$H$2*(Filter_Test[[#This Row],[debug'[0']]]-H3622)</f>
        <v>-1.1629438003304187</v>
      </c>
    </row>
    <row r="3624" spans="1:8" x14ac:dyDescent="0.25">
      <c r="A3624">
        <v>7236</v>
      </c>
      <c r="B3624">
        <v>-1</v>
      </c>
      <c r="C3624">
        <v>-4</v>
      </c>
      <c r="D3624">
        <v>1</v>
      </c>
      <c r="E3624">
        <v>-1</v>
      </c>
      <c r="F3624">
        <v>-5</v>
      </c>
      <c r="G3624">
        <v>0</v>
      </c>
      <c r="H3624" s="2">
        <f>H3623+$H$2*(Filter_Test[[#This Row],[debug'[0']]]-H3623)</f>
        <v>-1.1475867089484373</v>
      </c>
    </row>
    <row r="3625" spans="1:8" x14ac:dyDescent="0.25">
      <c r="A3625">
        <v>7238</v>
      </c>
      <c r="B3625">
        <v>-1</v>
      </c>
      <c r="C3625">
        <v>-4</v>
      </c>
      <c r="D3625">
        <v>1</v>
      </c>
      <c r="E3625">
        <v>-1</v>
      </c>
      <c r="F3625">
        <v>-5</v>
      </c>
      <c r="G3625">
        <v>0</v>
      </c>
      <c r="H3625" s="2">
        <f>H3624+$H$2*(Filter_Test[[#This Row],[debug'[0']]]-H3624)</f>
        <v>-1.1336769893304401</v>
      </c>
    </row>
    <row r="3626" spans="1:8" x14ac:dyDescent="0.25">
      <c r="A3626">
        <v>7240</v>
      </c>
      <c r="B3626">
        <v>-1</v>
      </c>
      <c r="C3626">
        <v>-4</v>
      </c>
      <c r="D3626">
        <v>1</v>
      </c>
      <c r="E3626">
        <v>-1</v>
      </c>
      <c r="F3626">
        <v>-5</v>
      </c>
      <c r="G3626">
        <v>0</v>
      </c>
      <c r="H3626" s="2">
        <f>H3625+$H$2*(Filter_Test[[#This Row],[debug'[0']]]-H3625)</f>
        <v>-1.1210782299014048</v>
      </c>
    </row>
    <row r="3627" spans="1:8" x14ac:dyDescent="0.25">
      <c r="A3627">
        <v>7242</v>
      </c>
      <c r="B3627">
        <v>0</v>
      </c>
      <c r="C3627">
        <v>-2</v>
      </c>
      <c r="D3627">
        <v>1</v>
      </c>
      <c r="E3627">
        <v>-1</v>
      </c>
      <c r="F3627">
        <v>-5</v>
      </c>
      <c r="G3627">
        <v>0</v>
      </c>
      <c r="H3627" s="2">
        <f>H3626+$H$2*(Filter_Test[[#This Row],[debug'[0']]]-H3626)</f>
        <v>-1.0154190959666738</v>
      </c>
    </row>
    <row r="3628" spans="1:8" x14ac:dyDescent="0.25">
      <c r="A3628">
        <v>7244</v>
      </c>
      <c r="B3628">
        <v>0</v>
      </c>
      <c r="C3628">
        <v>-1</v>
      </c>
      <c r="D3628">
        <v>1</v>
      </c>
      <c r="E3628">
        <v>-1</v>
      </c>
      <c r="F3628">
        <v>-5</v>
      </c>
      <c r="G3628">
        <v>0</v>
      </c>
      <c r="H3628" s="2">
        <f>H3627+$H$2*(Filter_Test[[#This Row],[debug'[0']]]-H3627)</f>
        <v>-0.91971810080056304</v>
      </c>
    </row>
    <row r="3629" spans="1:8" x14ac:dyDescent="0.25">
      <c r="A3629">
        <v>7246</v>
      </c>
      <c r="B3629">
        <v>0</v>
      </c>
      <c r="C3629">
        <v>1</v>
      </c>
      <c r="D3629">
        <v>0</v>
      </c>
      <c r="E3629">
        <v>-1</v>
      </c>
      <c r="F3629">
        <v>-5</v>
      </c>
      <c r="G3629">
        <v>0</v>
      </c>
      <c r="H3629" s="2">
        <f>H3628+$H$2*(Filter_Test[[#This Row],[debug'[0']]]-H3628)</f>
        <v>-0.83303671193510487</v>
      </c>
    </row>
    <row r="3630" spans="1:8" x14ac:dyDescent="0.25">
      <c r="A3630">
        <v>7248</v>
      </c>
      <c r="B3630">
        <v>0</v>
      </c>
      <c r="C3630">
        <v>4</v>
      </c>
      <c r="D3630">
        <v>0</v>
      </c>
      <c r="E3630">
        <v>-1</v>
      </c>
      <c r="F3630">
        <v>-5</v>
      </c>
      <c r="G3630">
        <v>0</v>
      </c>
      <c r="H3630" s="2">
        <f>H3629+$H$2*(Filter_Test[[#This Row],[debug'[0']]]-H3629)</f>
        <v>-0.75452485150352722</v>
      </c>
    </row>
    <row r="3631" spans="1:8" x14ac:dyDescent="0.25">
      <c r="A3631">
        <v>7250</v>
      </c>
      <c r="B3631">
        <v>1</v>
      </c>
      <c r="C3631">
        <v>5</v>
      </c>
      <c r="D3631">
        <v>1</v>
      </c>
      <c r="E3631">
        <v>-1</v>
      </c>
      <c r="F3631">
        <v>-4</v>
      </c>
      <c r="G3631">
        <v>0</v>
      </c>
      <c r="H3631" s="2">
        <f>H3630+$H$2*(Filter_Test[[#This Row],[debug'[0']]]-H3630)</f>
        <v>-0.58916477998280115</v>
      </c>
    </row>
    <row r="3632" spans="1:8" x14ac:dyDescent="0.25">
      <c r="A3632">
        <v>7252</v>
      </c>
      <c r="B3632">
        <v>1</v>
      </c>
      <c r="C3632">
        <v>7</v>
      </c>
      <c r="D3632">
        <v>0</v>
      </c>
      <c r="E3632">
        <v>-1</v>
      </c>
      <c r="F3632">
        <v>-4</v>
      </c>
      <c r="G3632">
        <v>0</v>
      </c>
      <c r="H3632" s="2">
        <f>H3631+$H$2*(Filter_Test[[#This Row],[debug'[0']]]-H3631)</f>
        <v>-0.43938952803867293</v>
      </c>
    </row>
    <row r="3633" spans="1:8" x14ac:dyDescent="0.25">
      <c r="A3633">
        <v>7254</v>
      </c>
      <c r="B3633">
        <v>2</v>
      </c>
      <c r="C3633">
        <v>7</v>
      </c>
      <c r="D3633">
        <v>0</v>
      </c>
      <c r="E3633">
        <v>-1</v>
      </c>
      <c r="F3633">
        <v>-4</v>
      </c>
      <c r="G3633">
        <v>0</v>
      </c>
      <c r="H3633" s="2">
        <f>H3632+$H$2*(Filter_Test[[#This Row],[debug'[0']]]-H3632)</f>
        <v>-0.2094824814227679</v>
      </c>
    </row>
    <row r="3634" spans="1:8" x14ac:dyDescent="0.25">
      <c r="A3634">
        <v>7256</v>
      </c>
      <c r="B3634">
        <v>0</v>
      </c>
      <c r="C3634">
        <v>9</v>
      </c>
      <c r="D3634">
        <v>1</v>
      </c>
      <c r="E3634">
        <v>-1</v>
      </c>
      <c r="F3634">
        <v>-3</v>
      </c>
      <c r="G3634">
        <v>0</v>
      </c>
      <c r="H3634" s="2">
        <f>H3633+$H$2*(Filter_Test[[#This Row],[debug'[0']]]-H3633)</f>
        <v>-0.18973922268196206</v>
      </c>
    </row>
    <row r="3635" spans="1:8" x14ac:dyDescent="0.25">
      <c r="A3635">
        <v>7258</v>
      </c>
      <c r="B3635">
        <v>1</v>
      </c>
      <c r="C3635">
        <v>9</v>
      </c>
      <c r="D3635">
        <v>1</v>
      </c>
      <c r="E3635">
        <v>-1</v>
      </c>
      <c r="F3635">
        <v>-3</v>
      </c>
      <c r="G3635">
        <v>0</v>
      </c>
      <c r="H3635" s="2">
        <f>H3634+$H$2*(Filter_Test[[#This Row],[debug'[0']]]-H3634)</f>
        <v>-7.7608942632003575E-2</v>
      </c>
    </row>
    <row r="3636" spans="1:8" x14ac:dyDescent="0.25">
      <c r="A3636">
        <v>7260</v>
      </c>
      <c r="B3636">
        <v>0</v>
      </c>
      <c r="C3636">
        <v>10</v>
      </c>
      <c r="D3636">
        <v>1</v>
      </c>
      <c r="E3636">
        <v>-1</v>
      </c>
      <c r="F3636">
        <v>-2</v>
      </c>
      <c r="G3636">
        <v>0</v>
      </c>
      <c r="H3636" s="2">
        <f>H3635+$H$2*(Filter_Test[[#This Row],[debug'[0']]]-H3635)</f>
        <v>-7.029447211123635E-2</v>
      </c>
    </row>
    <row r="3637" spans="1:8" x14ac:dyDescent="0.25">
      <c r="A3637">
        <v>7262</v>
      </c>
      <c r="B3637">
        <v>0</v>
      </c>
      <c r="C3637">
        <v>10</v>
      </c>
      <c r="D3637">
        <v>0</v>
      </c>
      <c r="E3637">
        <v>-1</v>
      </c>
      <c r="F3637">
        <v>-1</v>
      </c>
      <c r="G3637">
        <v>0</v>
      </c>
      <c r="H3637" s="2">
        <f>H3636+$H$2*(Filter_Test[[#This Row],[debug'[0']]]-H3636)</f>
        <v>-6.3669374196057366E-2</v>
      </c>
    </row>
    <row r="3638" spans="1:8" x14ac:dyDescent="0.25">
      <c r="A3638">
        <v>7264</v>
      </c>
      <c r="B3638">
        <v>1</v>
      </c>
      <c r="C3638">
        <v>10</v>
      </c>
      <c r="D3638">
        <v>1</v>
      </c>
      <c r="E3638">
        <v>0</v>
      </c>
      <c r="F3638">
        <v>0</v>
      </c>
      <c r="G3638">
        <v>0</v>
      </c>
      <c r="H3638" s="2">
        <f>H3637+$H$2*(Filter_Test[[#This Row],[debug'[0']]]-H3637)</f>
        <v>3.6579102558626231E-2</v>
      </c>
    </row>
    <row r="3639" spans="1:8" x14ac:dyDescent="0.25">
      <c r="A3639">
        <v>7266</v>
      </c>
      <c r="B3639">
        <v>-1</v>
      </c>
      <c r="C3639">
        <v>11</v>
      </c>
      <c r="D3639">
        <v>2</v>
      </c>
      <c r="E3639">
        <v>0</v>
      </c>
      <c r="F3639">
        <v>1</v>
      </c>
      <c r="G3639">
        <v>0</v>
      </c>
      <c r="H3639" s="2">
        <f>H3638+$H$2*(Filter_Test[[#This Row],[debug'[0']]]-H3638)</f>
        <v>-6.1116176245260181E-2</v>
      </c>
    </row>
    <row r="3640" spans="1:8" x14ac:dyDescent="0.25">
      <c r="A3640">
        <v>7268</v>
      </c>
      <c r="B3640">
        <v>1</v>
      </c>
      <c r="C3640">
        <v>10</v>
      </c>
      <c r="D3640">
        <v>1</v>
      </c>
      <c r="E3640">
        <v>0</v>
      </c>
      <c r="F3640">
        <v>1</v>
      </c>
      <c r="G3640">
        <v>0</v>
      </c>
      <c r="H3640" s="2">
        <f>H3639+$H$2*(Filter_Test[[#This Row],[debug'[0']]]-H3639)</f>
        <v>3.8891667271661851E-2</v>
      </c>
    </row>
    <row r="3641" spans="1:8" x14ac:dyDescent="0.25">
      <c r="A3641">
        <v>7270</v>
      </c>
      <c r="B3641">
        <v>0</v>
      </c>
      <c r="C3641">
        <v>10</v>
      </c>
      <c r="D3641">
        <v>1</v>
      </c>
      <c r="E3641">
        <v>0</v>
      </c>
      <c r="F3641">
        <v>2</v>
      </c>
      <c r="G3641">
        <v>0</v>
      </c>
      <c r="H3641" s="2">
        <f>H3640+$H$2*(Filter_Test[[#This Row],[debug'[0']]]-H3640)</f>
        <v>3.5226213986066506E-2</v>
      </c>
    </row>
    <row r="3642" spans="1:8" x14ac:dyDescent="0.25">
      <c r="A3642">
        <v>7272</v>
      </c>
      <c r="B3642">
        <v>0</v>
      </c>
      <c r="C3642">
        <v>9</v>
      </c>
      <c r="D3642">
        <v>1</v>
      </c>
      <c r="E3642">
        <v>0</v>
      </c>
      <c r="F3642">
        <v>3</v>
      </c>
      <c r="G3642">
        <v>0</v>
      </c>
      <c r="H3642" s="2">
        <f>H3641+$H$2*(Filter_Test[[#This Row],[debug'[0']]]-H3641)</f>
        <v>3.1906221533894247E-2</v>
      </c>
    </row>
    <row r="3643" spans="1:8" x14ac:dyDescent="0.25">
      <c r="A3643">
        <v>7274</v>
      </c>
      <c r="B3643">
        <v>0</v>
      </c>
      <c r="C3643">
        <v>9</v>
      </c>
      <c r="D3643">
        <v>1</v>
      </c>
      <c r="E3643">
        <v>0</v>
      </c>
      <c r="F3643">
        <v>4</v>
      </c>
      <c r="G3643">
        <v>1</v>
      </c>
      <c r="H3643" s="2">
        <f>H3642+$H$2*(Filter_Test[[#This Row],[debug'[0']]]-H3642)</f>
        <v>2.889913099865353E-2</v>
      </c>
    </row>
    <row r="3644" spans="1:8" x14ac:dyDescent="0.25">
      <c r="A3644">
        <v>7276</v>
      </c>
      <c r="B3644">
        <v>-1</v>
      </c>
      <c r="C3644">
        <v>8</v>
      </c>
      <c r="D3644">
        <v>1</v>
      </c>
      <c r="E3644">
        <v>0</v>
      </c>
      <c r="F3644">
        <v>4</v>
      </c>
      <c r="G3644">
        <v>1</v>
      </c>
      <c r="H3644" s="2">
        <f>H3643+$H$2*(Filter_Test[[#This Row],[debug'[0']]]-H3643)</f>
        <v>-6.807232753825522E-2</v>
      </c>
    </row>
    <row r="3645" spans="1:8" x14ac:dyDescent="0.25">
      <c r="A3645">
        <v>7278</v>
      </c>
      <c r="B3645">
        <v>0</v>
      </c>
      <c r="C3645">
        <v>7</v>
      </c>
      <c r="D3645">
        <v>1</v>
      </c>
      <c r="E3645">
        <v>0</v>
      </c>
      <c r="F3645">
        <v>5</v>
      </c>
      <c r="G3645">
        <v>1</v>
      </c>
      <c r="H3645" s="2">
        <f>H3644+$H$2*(Filter_Test[[#This Row],[debug'[0']]]-H3644)</f>
        <v>-6.1656661815046997E-2</v>
      </c>
    </row>
    <row r="3646" spans="1:8" x14ac:dyDescent="0.25">
      <c r="A3646">
        <v>7280</v>
      </c>
      <c r="B3646">
        <v>1</v>
      </c>
      <c r="C3646">
        <v>6</v>
      </c>
      <c r="D3646">
        <v>0</v>
      </c>
      <c r="E3646">
        <v>0</v>
      </c>
      <c r="F3646">
        <v>6</v>
      </c>
      <c r="G3646">
        <v>1</v>
      </c>
      <c r="H3646" s="2">
        <f>H3645+$H$2*(Filter_Test[[#This Row],[debug'[0']]]-H3645)</f>
        <v>3.8402121266737442E-2</v>
      </c>
    </row>
    <row r="3647" spans="1:8" x14ac:dyDescent="0.25">
      <c r="A3647">
        <v>7282</v>
      </c>
      <c r="B3647">
        <v>1</v>
      </c>
      <c r="C3647">
        <v>6</v>
      </c>
      <c r="D3647">
        <v>-1</v>
      </c>
      <c r="E3647">
        <v>0</v>
      </c>
      <c r="F3647">
        <v>6</v>
      </c>
      <c r="G3647">
        <v>1</v>
      </c>
      <c r="H3647" s="2">
        <f>H3646+$H$2*(Filter_Test[[#This Row],[debug'[0']]]-H3646)</f>
        <v>0.12903058621281582</v>
      </c>
    </row>
    <row r="3648" spans="1:8" x14ac:dyDescent="0.25">
      <c r="A3648">
        <v>7284</v>
      </c>
      <c r="B3648">
        <v>0</v>
      </c>
      <c r="C3648">
        <v>5</v>
      </c>
      <c r="D3648">
        <v>-1</v>
      </c>
      <c r="E3648">
        <v>0</v>
      </c>
      <c r="F3648">
        <v>7</v>
      </c>
      <c r="G3648">
        <v>1</v>
      </c>
      <c r="H3648" s="2">
        <f>H3647+$H$2*(Filter_Test[[#This Row],[debug'[0']]]-H3647)</f>
        <v>0.11686973996077882</v>
      </c>
    </row>
    <row r="3649" spans="1:8" x14ac:dyDescent="0.25">
      <c r="A3649">
        <v>7286</v>
      </c>
      <c r="B3649">
        <v>0</v>
      </c>
      <c r="C3649">
        <v>4</v>
      </c>
      <c r="D3649">
        <v>-1</v>
      </c>
      <c r="E3649">
        <v>0</v>
      </c>
      <c r="F3649">
        <v>7</v>
      </c>
      <c r="G3649">
        <v>1</v>
      </c>
      <c r="H3649" s="2">
        <f>H3648+$H$2*(Filter_Test[[#This Row],[debug'[0']]]-H3648)</f>
        <v>0.10585502646614685</v>
      </c>
    </row>
    <row r="3650" spans="1:8" x14ac:dyDescent="0.25">
      <c r="A3650">
        <v>7288</v>
      </c>
      <c r="B3650">
        <v>-1</v>
      </c>
      <c r="C3650">
        <v>3</v>
      </c>
      <c r="D3650">
        <v>-1</v>
      </c>
      <c r="E3650">
        <v>0</v>
      </c>
      <c r="F3650">
        <v>7</v>
      </c>
      <c r="G3650">
        <v>1</v>
      </c>
      <c r="H3650" s="2">
        <f>H3649+$H$2*(Filter_Test[[#This Row],[debug'[0']]]-H3649)</f>
        <v>1.6306456537050623E-3</v>
      </c>
    </row>
    <row r="3651" spans="1:8" x14ac:dyDescent="0.25">
      <c r="A3651">
        <v>7290</v>
      </c>
      <c r="B3651">
        <v>-1</v>
      </c>
      <c r="C3651">
        <v>1</v>
      </c>
      <c r="D3651">
        <v>-1</v>
      </c>
      <c r="E3651">
        <v>0</v>
      </c>
      <c r="F3651">
        <v>7</v>
      </c>
      <c r="G3651">
        <v>1</v>
      </c>
      <c r="H3651" s="2">
        <f>H3650+$H$2*(Filter_Test[[#This Row],[debug'[0']]]-H3650)</f>
        <v>-9.2770818686177356E-2</v>
      </c>
    </row>
    <row r="3652" spans="1:8" x14ac:dyDescent="0.25">
      <c r="A3652">
        <v>7292</v>
      </c>
      <c r="B3652">
        <v>-1</v>
      </c>
      <c r="C3652">
        <v>0</v>
      </c>
      <c r="D3652">
        <v>-1</v>
      </c>
      <c r="E3652">
        <v>0</v>
      </c>
      <c r="F3652">
        <v>7</v>
      </c>
      <c r="G3652">
        <v>1</v>
      </c>
      <c r="H3652" s="2">
        <f>H3651+$H$2*(Filter_Test[[#This Row],[debug'[0']]]-H3651)</f>
        <v>-0.17827515462031099</v>
      </c>
    </row>
    <row r="3653" spans="1:8" x14ac:dyDescent="0.25">
      <c r="A3653">
        <v>7294</v>
      </c>
      <c r="B3653">
        <v>-1</v>
      </c>
      <c r="C3653">
        <v>-2</v>
      </c>
      <c r="D3653">
        <v>-2</v>
      </c>
      <c r="E3653">
        <v>0</v>
      </c>
      <c r="F3653">
        <v>7</v>
      </c>
      <c r="G3653">
        <v>0</v>
      </c>
      <c r="H3653" s="2">
        <f>H3652+$H$2*(Filter_Test[[#This Row],[debug'[0']]]-H3652)</f>
        <v>-0.25572089674582216</v>
      </c>
    </row>
    <row r="3654" spans="1:8" x14ac:dyDescent="0.25">
      <c r="A3654">
        <v>7296</v>
      </c>
      <c r="B3654">
        <v>-1</v>
      </c>
      <c r="C3654">
        <v>-2</v>
      </c>
      <c r="D3654">
        <v>-1</v>
      </c>
      <c r="E3654">
        <v>0</v>
      </c>
      <c r="F3654">
        <v>6</v>
      </c>
      <c r="G3654">
        <v>0</v>
      </c>
      <c r="H3654" s="2">
        <f>H3653+$H$2*(Filter_Test[[#This Row],[debug'[0']]]-H3653)</f>
        <v>-0.3258675496359339</v>
      </c>
    </row>
    <row r="3655" spans="1:8" x14ac:dyDescent="0.25">
      <c r="A3655">
        <v>7298</v>
      </c>
      <c r="B3655">
        <v>-1</v>
      </c>
      <c r="C3655">
        <v>-4</v>
      </c>
      <c r="D3655">
        <v>-2</v>
      </c>
      <c r="E3655">
        <v>0</v>
      </c>
      <c r="F3655">
        <v>6</v>
      </c>
      <c r="G3655">
        <v>0</v>
      </c>
      <c r="H3655" s="2">
        <f>H3654+$H$2*(Filter_Test[[#This Row],[debug'[0']]]-H3654)</f>
        <v>-0.389403036244241</v>
      </c>
    </row>
    <row r="3656" spans="1:8" x14ac:dyDescent="0.25">
      <c r="A3656">
        <v>7300</v>
      </c>
      <c r="B3656">
        <v>-2</v>
      </c>
      <c r="C3656">
        <v>-5</v>
      </c>
      <c r="D3656">
        <v>0</v>
      </c>
      <c r="E3656">
        <v>0</v>
      </c>
      <c r="F3656">
        <v>5</v>
      </c>
      <c r="G3656">
        <v>0</v>
      </c>
      <c r="H3656" s="2">
        <f>H3655+$H$2*(Filter_Test[[#This Row],[debug'[0']]]-H3655)</f>
        <v>-0.54119822392111461</v>
      </c>
    </row>
    <row r="3657" spans="1:8" x14ac:dyDescent="0.25">
      <c r="A3657">
        <v>7302</v>
      </c>
      <c r="B3657">
        <v>-2</v>
      </c>
      <c r="C3657">
        <v>-7</v>
      </c>
      <c r="D3657">
        <v>-1</v>
      </c>
      <c r="E3657">
        <v>0</v>
      </c>
      <c r="F3657">
        <v>5</v>
      </c>
      <c r="G3657">
        <v>0</v>
      </c>
      <c r="H3657" s="2">
        <f>H3656+$H$2*(Filter_Test[[#This Row],[debug'[0']]]-H3656)</f>
        <v>-0.67868705220430969</v>
      </c>
    </row>
    <row r="3658" spans="1:8" x14ac:dyDescent="0.25">
      <c r="A3658">
        <v>7304</v>
      </c>
      <c r="B3658">
        <v>-3</v>
      </c>
      <c r="C3658">
        <v>-7</v>
      </c>
      <c r="D3658">
        <v>-1</v>
      </c>
      <c r="E3658">
        <v>0</v>
      </c>
      <c r="F3658">
        <v>4</v>
      </c>
      <c r="G3658">
        <v>0</v>
      </c>
      <c r="H3658" s="2">
        <f>H3657+$H$2*(Filter_Test[[#This Row],[debug'[0']]]-H3657)</f>
        <v>-0.89746564330864387</v>
      </c>
    </row>
    <row r="3659" spans="1:8" x14ac:dyDescent="0.25">
      <c r="A3659">
        <v>7306</v>
      </c>
      <c r="B3659">
        <v>-1</v>
      </c>
      <c r="C3659">
        <v>-9</v>
      </c>
      <c r="D3659">
        <v>1</v>
      </c>
      <c r="E3659">
        <v>0</v>
      </c>
      <c r="F3659">
        <v>3</v>
      </c>
      <c r="G3659">
        <v>0</v>
      </c>
      <c r="H3659" s="2">
        <f>H3658+$H$2*(Filter_Test[[#This Row],[debug'[0']]]-H3658)</f>
        <v>-0.90712927876030747</v>
      </c>
    </row>
    <row r="3660" spans="1:8" x14ac:dyDescent="0.25">
      <c r="A3660">
        <v>7308</v>
      </c>
      <c r="B3660">
        <v>-1</v>
      </c>
      <c r="C3660">
        <v>-10</v>
      </c>
      <c r="D3660">
        <v>0</v>
      </c>
      <c r="E3660">
        <v>0</v>
      </c>
      <c r="F3660">
        <v>2</v>
      </c>
      <c r="G3660">
        <v>0</v>
      </c>
      <c r="H3660" s="2">
        <f>H3659+$H$2*(Filter_Test[[#This Row],[debug'[0']]]-H3659)</f>
        <v>-0.91588213802771357</v>
      </c>
    </row>
    <row r="3661" spans="1:8" x14ac:dyDescent="0.25">
      <c r="A3661">
        <v>7310</v>
      </c>
      <c r="B3661">
        <v>-3</v>
      </c>
      <c r="C3661">
        <v>-10</v>
      </c>
      <c r="D3661">
        <v>1</v>
      </c>
      <c r="E3661">
        <v>0</v>
      </c>
      <c r="F3661">
        <v>1</v>
      </c>
      <c r="G3661">
        <v>0</v>
      </c>
      <c r="H3661" s="2">
        <f>H3660+$H$2*(Filter_Test[[#This Row],[debug'[0']]]-H3660)</f>
        <v>-1.1123056189593357</v>
      </c>
    </row>
    <row r="3662" spans="1:8" x14ac:dyDescent="0.25">
      <c r="A3662">
        <v>7312</v>
      </c>
      <c r="B3662">
        <v>-1</v>
      </c>
      <c r="C3662">
        <v>-11</v>
      </c>
      <c r="D3662">
        <v>0</v>
      </c>
      <c r="E3662">
        <v>0</v>
      </c>
      <c r="F3662">
        <v>0</v>
      </c>
      <c r="G3662">
        <v>0</v>
      </c>
      <c r="H3662" s="2">
        <f>H3661+$H$2*(Filter_Test[[#This Row],[debug'[0']]]-H3661)</f>
        <v>-1.1017210637349506</v>
      </c>
    </row>
    <row r="3663" spans="1:8" x14ac:dyDescent="0.25">
      <c r="A3663">
        <v>7314</v>
      </c>
      <c r="B3663">
        <v>-3</v>
      </c>
      <c r="C3663">
        <v>-12</v>
      </c>
      <c r="D3663">
        <v>0</v>
      </c>
      <c r="E3663">
        <v>0</v>
      </c>
      <c r="F3663">
        <v>-1</v>
      </c>
      <c r="G3663">
        <v>0</v>
      </c>
      <c r="H3663" s="2">
        <f>H3662+$H$2*(Filter_Test[[#This Row],[debug'[0']]]-H3662)</f>
        <v>-1.2806296385539864</v>
      </c>
    </row>
    <row r="3664" spans="1:8" x14ac:dyDescent="0.25">
      <c r="A3664">
        <v>7316</v>
      </c>
      <c r="B3664">
        <v>0</v>
      </c>
      <c r="C3664">
        <v>-13</v>
      </c>
      <c r="D3664">
        <v>-2</v>
      </c>
      <c r="E3664">
        <v>0</v>
      </c>
      <c r="F3664">
        <v>-2</v>
      </c>
      <c r="G3664">
        <v>0</v>
      </c>
      <c r="H3664" s="2">
        <f>H3663+$H$2*(Filter_Test[[#This Row],[debug'[0']]]-H3663)</f>
        <v>-1.1599331386204697</v>
      </c>
    </row>
    <row r="3665" spans="1:8" x14ac:dyDescent="0.25">
      <c r="A3665">
        <v>7318</v>
      </c>
      <c r="B3665">
        <v>-1</v>
      </c>
      <c r="C3665">
        <v>-13</v>
      </c>
      <c r="D3665">
        <v>0</v>
      </c>
      <c r="E3665">
        <v>-1</v>
      </c>
      <c r="F3665">
        <v>-2</v>
      </c>
      <c r="G3665">
        <v>0</v>
      </c>
      <c r="H3665" s="2">
        <f>H3664+$H$2*(Filter_Test[[#This Row],[debug'[0']]]-H3664)</f>
        <v>-1.144859795419801</v>
      </c>
    </row>
    <row r="3666" spans="1:8" x14ac:dyDescent="0.25">
      <c r="A3666">
        <v>7320</v>
      </c>
      <c r="B3666">
        <v>0</v>
      </c>
      <c r="C3666">
        <v>-12</v>
      </c>
      <c r="D3666">
        <v>-1</v>
      </c>
      <c r="E3666">
        <v>-1</v>
      </c>
      <c r="F3666">
        <v>-3</v>
      </c>
      <c r="G3666">
        <v>0</v>
      </c>
      <c r="H3666" s="2">
        <f>H3665+$H$2*(Filter_Test[[#This Row],[debug'[0']]]-H3665)</f>
        <v>-1.0369593017393661</v>
      </c>
    </row>
    <row r="3667" spans="1:8" x14ac:dyDescent="0.25">
      <c r="A3667">
        <v>7322</v>
      </c>
      <c r="B3667">
        <v>-2</v>
      </c>
      <c r="C3667">
        <v>-10</v>
      </c>
      <c r="D3667">
        <v>0</v>
      </c>
      <c r="E3667">
        <v>-1</v>
      </c>
      <c r="F3667">
        <v>-4</v>
      </c>
      <c r="G3667">
        <v>0</v>
      </c>
      <c r="H3667" s="2">
        <f>H3666+$H$2*(Filter_Test[[#This Row],[debug'[0']]]-H3666)</f>
        <v>-1.1277237492222738</v>
      </c>
    </row>
    <row r="3668" spans="1:8" x14ac:dyDescent="0.25">
      <c r="A3668">
        <v>7324</v>
      </c>
      <c r="B3668">
        <v>-1</v>
      </c>
      <c r="C3668">
        <v>-10</v>
      </c>
      <c r="D3668">
        <v>-2</v>
      </c>
      <c r="E3668">
        <v>-1</v>
      </c>
      <c r="F3668">
        <v>-5</v>
      </c>
      <c r="G3668">
        <v>0</v>
      </c>
      <c r="H3668" s="2">
        <f>H3667+$H$2*(Filter_Test[[#This Row],[debug'[0']]]-H3667)</f>
        <v>-1.1156860694549047</v>
      </c>
    </row>
    <row r="3669" spans="1:8" x14ac:dyDescent="0.25">
      <c r="A3669">
        <v>7326</v>
      </c>
      <c r="B3669">
        <v>-2</v>
      </c>
      <c r="C3669">
        <v>-9</v>
      </c>
      <c r="D3669">
        <v>-1</v>
      </c>
      <c r="E3669">
        <v>-1</v>
      </c>
      <c r="F3669">
        <v>-6</v>
      </c>
      <c r="G3669">
        <v>0</v>
      </c>
      <c r="H3669" s="2">
        <f>H3668+$H$2*(Filter_Test[[#This Row],[debug'[0']]]-H3668)</f>
        <v>-1.1990306938849322</v>
      </c>
    </row>
    <row r="3670" spans="1:8" x14ac:dyDescent="0.25">
      <c r="A3670">
        <v>7328</v>
      </c>
      <c r="B3670">
        <v>-2</v>
      </c>
      <c r="C3670">
        <v>-8</v>
      </c>
      <c r="D3670">
        <v>0</v>
      </c>
      <c r="E3670">
        <v>-1</v>
      </c>
      <c r="F3670">
        <v>-6</v>
      </c>
      <c r="G3670">
        <v>0</v>
      </c>
      <c r="H3670" s="2">
        <f>H3669+$H$2*(Filter_Test[[#This Row],[debug'[0']]]-H3669)</f>
        <v>-1.2745202725201925</v>
      </c>
    </row>
    <row r="3671" spans="1:8" x14ac:dyDescent="0.25">
      <c r="A3671">
        <v>7330</v>
      </c>
      <c r="B3671">
        <v>-1</v>
      </c>
      <c r="C3671">
        <v>-7</v>
      </c>
      <c r="D3671">
        <v>-1</v>
      </c>
      <c r="E3671">
        <v>-1</v>
      </c>
      <c r="F3671">
        <v>-7</v>
      </c>
      <c r="G3671">
        <v>-1</v>
      </c>
      <c r="H3671" s="2">
        <f>H3670+$H$2*(Filter_Test[[#This Row],[debug'[0']]]-H3670)</f>
        <v>-1.2486473463778653</v>
      </c>
    </row>
    <row r="3672" spans="1:8" x14ac:dyDescent="0.25">
      <c r="A3672">
        <v>7332</v>
      </c>
      <c r="B3672">
        <v>0</v>
      </c>
      <c r="C3672">
        <v>-6</v>
      </c>
      <c r="D3672">
        <v>1</v>
      </c>
      <c r="E3672">
        <v>-1</v>
      </c>
      <c r="F3672">
        <v>-7</v>
      </c>
      <c r="G3672">
        <v>0</v>
      </c>
      <c r="H3672" s="2">
        <f>H3671+$H$2*(Filter_Test[[#This Row],[debug'[0']]]-H3671)</f>
        <v>-1.1309651064687125</v>
      </c>
    </row>
    <row r="3673" spans="1:8" x14ac:dyDescent="0.25">
      <c r="A3673">
        <v>7334</v>
      </c>
      <c r="B3673">
        <v>-1</v>
      </c>
      <c r="C3673">
        <v>-5</v>
      </c>
      <c r="D3673">
        <v>-1</v>
      </c>
      <c r="E3673">
        <v>-1</v>
      </c>
      <c r="F3673">
        <v>-8</v>
      </c>
      <c r="G3673">
        <v>-1</v>
      </c>
      <c r="H3673" s="2">
        <f>H3672+$H$2*(Filter_Test[[#This Row],[debug'[0']]]-H3672)</f>
        <v>-1.1186219359779512</v>
      </c>
    </row>
    <row r="3674" spans="1:8" x14ac:dyDescent="0.25">
      <c r="A3674">
        <v>7336</v>
      </c>
      <c r="B3674">
        <v>1</v>
      </c>
      <c r="C3674">
        <v>-4</v>
      </c>
      <c r="D3674">
        <v>1</v>
      </c>
      <c r="E3674">
        <v>-1</v>
      </c>
      <c r="F3674">
        <v>-8</v>
      </c>
      <c r="G3674">
        <v>0</v>
      </c>
      <c r="H3674" s="2">
        <f>H3673+$H$2*(Filter_Test[[#This Row],[debug'[0']]]-H3673)</f>
        <v>-0.91894652268387578</v>
      </c>
    </row>
    <row r="3675" spans="1:8" x14ac:dyDescent="0.25">
      <c r="A3675">
        <v>7338</v>
      </c>
      <c r="B3675">
        <v>0</v>
      </c>
      <c r="C3675">
        <v>-3</v>
      </c>
      <c r="D3675">
        <v>0</v>
      </c>
      <c r="E3675">
        <v>-1</v>
      </c>
      <c r="F3675">
        <v>-8</v>
      </c>
      <c r="G3675">
        <v>0</v>
      </c>
      <c r="H3675" s="2">
        <f>H3674+$H$2*(Filter_Test[[#This Row],[debug'[0']]]-H3674)</f>
        <v>-0.83233785334270927</v>
      </c>
    </row>
    <row r="3676" spans="1:8" x14ac:dyDescent="0.25">
      <c r="A3676">
        <v>7340</v>
      </c>
      <c r="B3676">
        <v>0</v>
      </c>
      <c r="C3676">
        <v>-2</v>
      </c>
      <c r="D3676">
        <v>0</v>
      </c>
      <c r="E3676">
        <v>-1</v>
      </c>
      <c r="F3676">
        <v>-8</v>
      </c>
      <c r="G3676">
        <v>-1</v>
      </c>
      <c r="H3676" s="2">
        <f>H3675+$H$2*(Filter_Test[[#This Row],[debug'[0']]]-H3675)</f>
        <v>-0.75389185878172471</v>
      </c>
    </row>
    <row r="3677" spans="1:8" x14ac:dyDescent="0.25">
      <c r="A3677">
        <v>7342</v>
      </c>
      <c r="B3677">
        <v>2</v>
      </c>
      <c r="C3677">
        <v>0</v>
      </c>
      <c r="D3677">
        <v>1</v>
      </c>
      <c r="E3677">
        <v>-1</v>
      </c>
      <c r="F3677">
        <v>-8</v>
      </c>
      <c r="G3677">
        <v>0</v>
      </c>
      <c r="H3677" s="2">
        <f>H3676+$H$2*(Filter_Test[[#This Row],[debug'[0']]]-H3676)</f>
        <v>-0.49434366581184253</v>
      </c>
    </row>
    <row r="3678" spans="1:8" x14ac:dyDescent="0.25">
      <c r="A3678">
        <v>7344</v>
      </c>
      <c r="B3678">
        <v>1</v>
      </c>
      <c r="C3678">
        <v>1</v>
      </c>
      <c r="D3678">
        <v>0</v>
      </c>
      <c r="E3678">
        <v>-1</v>
      </c>
      <c r="F3678">
        <v>-8</v>
      </c>
      <c r="G3678">
        <v>0</v>
      </c>
      <c r="H3678" s="2">
        <f>H3677+$H$2*(Filter_Test[[#This Row],[debug'[0']]]-H3677)</f>
        <v>-0.35350509333825475</v>
      </c>
    </row>
    <row r="3679" spans="1:8" x14ac:dyDescent="0.25">
      <c r="A3679">
        <v>7346</v>
      </c>
      <c r="B3679">
        <v>3</v>
      </c>
      <c r="C3679">
        <v>4</v>
      </c>
      <c r="D3679">
        <v>2</v>
      </c>
      <c r="E3679">
        <v>-1</v>
      </c>
      <c r="F3679">
        <v>-7</v>
      </c>
      <c r="G3679">
        <v>0</v>
      </c>
      <c r="H3679" s="2">
        <f>H3678+$H$2*(Filter_Test[[#This Row],[debug'[0']]]-H3678)</f>
        <v>-3.7444684388032334E-2</v>
      </c>
    </row>
    <row r="3680" spans="1:8" x14ac:dyDescent="0.25">
      <c r="A3680">
        <v>7348</v>
      </c>
      <c r="B3680">
        <v>3</v>
      </c>
      <c r="C3680">
        <v>4</v>
      </c>
      <c r="D3680">
        <v>1</v>
      </c>
      <c r="E3680">
        <v>-1</v>
      </c>
      <c r="F3680">
        <v>-7</v>
      </c>
      <c r="G3680">
        <v>0</v>
      </c>
      <c r="H3680" s="2">
        <f>H3679+$H$2*(Filter_Test[[#This Row],[debug'[0']]]-H3679)</f>
        <v>0.24882773279673193</v>
      </c>
    </row>
    <row r="3681" spans="1:8" x14ac:dyDescent="0.25">
      <c r="A3681">
        <v>7350</v>
      </c>
      <c r="B3681">
        <v>2</v>
      </c>
      <c r="C3681">
        <v>7</v>
      </c>
      <c r="D3681">
        <v>2</v>
      </c>
      <c r="E3681">
        <v>-1</v>
      </c>
      <c r="F3681">
        <v>-6</v>
      </c>
      <c r="G3681">
        <v>0</v>
      </c>
      <c r="H3681" s="2">
        <f>H3680+$H$2*(Filter_Test[[#This Row],[debug'[0']]]-H3680)</f>
        <v>0.41387183069121103</v>
      </c>
    </row>
    <row r="3682" spans="1:8" x14ac:dyDescent="0.25">
      <c r="A3682">
        <v>7352</v>
      </c>
      <c r="B3682">
        <v>2</v>
      </c>
      <c r="C3682">
        <v>9</v>
      </c>
      <c r="D3682">
        <v>2</v>
      </c>
      <c r="E3682">
        <v>-1</v>
      </c>
      <c r="F3682">
        <v>-5</v>
      </c>
      <c r="G3682">
        <v>0</v>
      </c>
      <c r="H3682" s="2">
        <f>H3681+$H$2*(Filter_Test[[#This Row],[debug'[0']]]-H3681)</f>
        <v>0.56336088882178059</v>
      </c>
    </row>
    <row r="3683" spans="1:8" x14ac:dyDescent="0.25">
      <c r="A3683">
        <v>7354</v>
      </c>
      <c r="B3683">
        <v>1</v>
      </c>
      <c r="C3683">
        <v>11</v>
      </c>
      <c r="D3683">
        <v>2</v>
      </c>
      <c r="E3683">
        <v>-1</v>
      </c>
      <c r="F3683">
        <v>-5</v>
      </c>
      <c r="G3683">
        <v>0</v>
      </c>
      <c r="H3683" s="2">
        <f>H3682+$H$2*(Filter_Test[[#This Row],[debug'[0']]]-H3682)</f>
        <v>0.60451315554020468</v>
      </c>
    </row>
    <row r="3684" spans="1:8" x14ac:dyDescent="0.25">
      <c r="A3684">
        <v>7356</v>
      </c>
      <c r="B3684">
        <v>1</v>
      </c>
      <c r="C3684">
        <v>12</v>
      </c>
      <c r="D3684">
        <v>2</v>
      </c>
      <c r="E3684">
        <v>0</v>
      </c>
      <c r="F3684">
        <v>-4</v>
      </c>
      <c r="G3684">
        <v>0</v>
      </c>
      <c r="H3684" s="2">
        <f>H3683+$H$2*(Filter_Test[[#This Row],[debug'[0']]]-H3683)</f>
        <v>0.64178691249459374</v>
      </c>
    </row>
    <row r="3685" spans="1:8" x14ac:dyDescent="0.25">
      <c r="A3685">
        <v>7358</v>
      </c>
      <c r="B3685">
        <v>-1</v>
      </c>
      <c r="C3685">
        <v>13</v>
      </c>
      <c r="D3685">
        <v>2</v>
      </c>
      <c r="E3685">
        <v>0</v>
      </c>
      <c r="F3685">
        <v>-3</v>
      </c>
      <c r="G3685">
        <v>0</v>
      </c>
      <c r="H3685" s="2">
        <f>H3684+$H$2*(Filter_Test[[#This Row],[debug'[0']]]-H3684)</f>
        <v>0.48705214140300723</v>
      </c>
    </row>
    <row r="3686" spans="1:8" x14ac:dyDescent="0.25">
      <c r="A3686">
        <v>7360</v>
      </c>
      <c r="B3686">
        <v>-2</v>
      </c>
      <c r="C3686">
        <v>14</v>
      </c>
      <c r="D3686">
        <v>0</v>
      </c>
      <c r="E3686">
        <v>0</v>
      </c>
      <c r="F3686">
        <v>-2</v>
      </c>
      <c r="G3686">
        <v>0</v>
      </c>
      <c r="H3686" s="2">
        <f>H3685+$H$2*(Filter_Test[[#This Row],[debug'[0']]]-H3685)</f>
        <v>0.25265299930721374</v>
      </c>
    </row>
    <row r="3687" spans="1:8" x14ac:dyDescent="0.25">
      <c r="A3687">
        <v>7362</v>
      </c>
      <c r="B3687">
        <v>-1</v>
      </c>
      <c r="C3687">
        <v>14</v>
      </c>
      <c r="D3687">
        <v>2</v>
      </c>
      <c r="E3687">
        <v>0</v>
      </c>
      <c r="F3687">
        <v>-1</v>
      </c>
      <c r="G3687">
        <v>0</v>
      </c>
      <c r="H3687" s="2">
        <f>H3686+$H$2*(Filter_Test[[#This Row],[debug'[0']]]-H3686)</f>
        <v>0.13459323550359087</v>
      </c>
    </row>
    <row r="3688" spans="1:8" x14ac:dyDescent="0.25">
      <c r="A3688">
        <v>7364</v>
      </c>
      <c r="B3688">
        <v>-2</v>
      </c>
      <c r="C3688">
        <v>14</v>
      </c>
      <c r="D3688">
        <v>1</v>
      </c>
      <c r="E3688">
        <v>0</v>
      </c>
      <c r="F3688">
        <v>0</v>
      </c>
      <c r="G3688">
        <v>0</v>
      </c>
      <c r="H3688" s="2">
        <f>H3687+$H$2*(Filter_Test[[#This Row],[debug'[0']]]-H3687)</f>
        <v>-6.6587437308225583E-2</v>
      </c>
    </row>
    <row r="3689" spans="1:8" x14ac:dyDescent="0.25">
      <c r="A3689">
        <v>7366</v>
      </c>
      <c r="B3689">
        <v>0</v>
      </c>
      <c r="C3689">
        <v>14</v>
      </c>
      <c r="D3689">
        <v>1</v>
      </c>
      <c r="E3689">
        <v>0</v>
      </c>
      <c r="F3689">
        <v>2</v>
      </c>
      <c r="G3689">
        <v>0</v>
      </c>
      <c r="H3689" s="2">
        <f>H3688+$H$2*(Filter_Test[[#This Row],[debug'[0']]]-H3688)</f>
        <v>-6.0311719192158809E-2</v>
      </c>
    </row>
    <row r="3690" spans="1:8" x14ac:dyDescent="0.25">
      <c r="A3690">
        <v>7368</v>
      </c>
      <c r="B3690">
        <v>-1</v>
      </c>
      <c r="C3690">
        <v>13</v>
      </c>
      <c r="D3690">
        <v>1</v>
      </c>
      <c r="E3690">
        <v>0</v>
      </c>
      <c r="F3690">
        <v>3</v>
      </c>
      <c r="G3690">
        <v>1</v>
      </c>
      <c r="H3690" s="2">
        <f>H3689+$H$2*(Filter_Test[[#This Row],[debug'[0']]]-H3689)</f>
        <v>-0.14887525318166889</v>
      </c>
    </row>
    <row r="3691" spans="1:8" x14ac:dyDescent="0.25">
      <c r="A3691">
        <v>7370</v>
      </c>
      <c r="B3691">
        <v>0</v>
      </c>
      <c r="C3691">
        <v>12</v>
      </c>
      <c r="D3691">
        <v>0</v>
      </c>
      <c r="E3691">
        <v>0</v>
      </c>
      <c r="F3691">
        <v>4</v>
      </c>
      <c r="G3691">
        <v>1</v>
      </c>
      <c r="H3691" s="2">
        <f>H3690+$H$2*(Filter_Test[[#This Row],[debug'[0']]]-H3690)</f>
        <v>-0.13484409113076334</v>
      </c>
    </row>
    <row r="3692" spans="1:8" x14ac:dyDescent="0.25">
      <c r="A3692">
        <v>7372</v>
      </c>
      <c r="B3692">
        <v>0</v>
      </c>
      <c r="C3692">
        <v>11</v>
      </c>
      <c r="D3692">
        <v>1</v>
      </c>
      <c r="E3692">
        <v>0</v>
      </c>
      <c r="F3692">
        <v>5</v>
      </c>
      <c r="G3692">
        <v>1</v>
      </c>
      <c r="H3692" s="2">
        <f>H3691+$H$2*(Filter_Test[[#This Row],[debug'[0']]]-H3691)</f>
        <v>-0.12213533494847138</v>
      </c>
    </row>
    <row r="3693" spans="1:8" x14ac:dyDescent="0.25">
      <c r="A3693">
        <v>7374</v>
      </c>
      <c r="B3693">
        <v>1</v>
      </c>
      <c r="C3693">
        <v>10</v>
      </c>
      <c r="D3693">
        <v>0</v>
      </c>
      <c r="E3693">
        <v>0</v>
      </c>
      <c r="F3693">
        <v>6</v>
      </c>
      <c r="G3693">
        <v>1</v>
      </c>
      <c r="H3693" s="2">
        <f>H3692+$H$2*(Filter_Test[[#This Row],[debug'[0']]]-H3692)</f>
        <v>-1.6376571210242219E-2</v>
      </c>
    </row>
    <row r="3694" spans="1:8" x14ac:dyDescent="0.25">
      <c r="A3694">
        <v>7376</v>
      </c>
      <c r="B3694">
        <v>1</v>
      </c>
      <c r="C3694">
        <v>9</v>
      </c>
      <c r="D3694">
        <v>0</v>
      </c>
      <c r="E3694">
        <v>0</v>
      </c>
      <c r="F3694">
        <v>6</v>
      </c>
      <c r="G3694">
        <v>1</v>
      </c>
      <c r="H3694" s="2">
        <f>H3693+$H$2*(Filter_Test[[#This Row],[debug'[0']]]-H3693)</f>
        <v>7.9414663871604174E-2</v>
      </c>
    </row>
    <row r="3695" spans="1:8" x14ac:dyDescent="0.25">
      <c r="A3695">
        <v>7378</v>
      </c>
      <c r="B3695">
        <v>1</v>
      </c>
      <c r="C3695">
        <v>8</v>
      </c>
      <c r="D3695">
        <v>0</v>
      </c>
      <c r="E3695">
        <v>0</v>
      </c>
      <c r="F3695">
        <v>7</v>
      </c>
      <c r="G3695">
        <v>1</v>
      </c>
      <c r="H3695" s="2">
        <f>H3694+$H$2*(Filter_Test[[#This Row],[debug'[0']]]-H3694)</f>
        <v>0.16617778774110792</v>
      </c>
    </row>
    <row r="3696" spans="1:8" x14ac:dyDescent="0.25">
      <c r="A3696">
        <v>7380</v>
      </c>
      <c r="B3696">
        <v>2</v>
      </c>
      <c r="C3696">
        <v>7</v>
      </c>
      <c r="D3696">
        <v>-1</v>
      </c>
      <c r="E3696">
        <v>0</v>
      </c>
      <c r="F3696">
        <v>8</v>
      </c>
      <c r="G3696">
        <v>1</v>
      </c>
      <c r="H3696" s="2">
        <f>H3695+$H$2*(Filter_Test[[#This Row],[debug'[0']]]-H3695)</f>
        <v>0.33901145944177746</v>
      </c>
    </row>
    <row r="3697" spans="1:8" x14ac:dyDescent="0.25">
      <c r="A3697">
        <v>7382</v>
      </c>
      <c r="B3697">
        <v>0</v>
      </c>
      <c r="C3697">
        <v>7</v>
      </c>
      <c r="D3697">
        <v>0</v>
      </c>
      <c r="E3697">
        <v>0</v>
      </c>
      <c r="F3697">
        <v>8</v>
      </c>
      <c r="G3697">
        <v>1</v>
      </c>
      <c r="H3697" s="2">
        <f>H3696+$H$2*(Filter_Test[[#This Row],[debug'[0']]]-H3696)</f>
        <v>0.30706038212782621</v>
      </c>
    </row>
    <row r="3698" spans="1:8" x14ac:dyDescent="0.25">
      <c r="A3698">
        <v>7384</v>
      </c>
      <c r="B3698">
        <v>0</v>
      </c>
      <c r="C3698">
        <v>5</v>
      </c>
      <c r="D3698">
        <v>0</v>
      </c>
      <c r="E3698">
        <v>0</v>
      </c>
      <c r="F3698">
        <v>9</v>
      </c>
      <c r="G3698">
        <v>1</v>
      </c>
      <c r="H3698" s="2">
        <f>H3697+$H$2*(Filter_Test[[#This Row],[debug'[0']]]-H3697)</f>
        <v>0.27812062290678863</v>
      </c>
    </row>
    <row r="3699" spans="1:8" x14ac:dyDescent="0.25">
      <c r="A3699">
        <v>7386</v>
      </c>
      <c r="B3699">
        <v>-1</v>
      </c>
      <c r="C3699">
        <v>4</v>
      </c>
      <c r="D3699">
        <v>-1</v>
      </c>
      <c r="E3699">
        <v>0</v>
      </c>
      <c r="F3699">
        <v>9</v>
      </c>
      <c r="G3699">
        <v>1</v>
      </c>
      <c r="H3699" s="2">
        <f>H3698+$H$2*(Filter_Test[[#This Row],[debug'[0']]]-H3698)</f>
        <v>0.1576605921270213</v>
      </c>
    </row>
    <row r="3700" spans="1:8" x14ac:dyDescent="0.25">
      <c r="A3700">
        <v>7388</v>
      </c>
      <c r="B3700">
        <v>-1</v>
      </c>
      <c r="C3700">
        <v>3</v>
      </c>
      <c r="D3700">
        <v>0</v>
      </c>
      <c r="E3700">
        <v>0</v>
      </c>
      <c r="F3700">
        <v>9</v>
      </c>
      <c r="G3700">
        <v>1</v>
      </c>
      <c r="H3700" s="2">
        <f>H3699+$H$2*(Filter_Test[[#This Row],[debug'[0']]]-H3699)</f>
        <v>4.8553651779721499E-2</v>
      </c>
    </row>
    <row r="3701" spans="1:8" x14ac:dyDescent="0.25">
      <c r="A3701">
        <v>7390</v>
      </c>
      <c r="B3701">
        <v>-1</v>
      </c>
      <c r="C3701">
        <v>2</v>
      </c>
      <c r="D3701">
        <v>-1</v>
      </c>
      <c r="E3701">
        <v>0</v>
      </c>
      <c r="F3701">
        <v>9</v>
      </c>
      <c r="G3701">
        <v>1</v>
      </c>
      <c r="H3701" s="2">
        <f>H3700+$H$2*(Filter_Test[[#This Row],[debug'[0']]]-H3700)</f>
        <v>-5.0270201700056194E-2</v>
      </c>
    </row>
    <row r="3702" spans="1:8" x14ac:dyDescent="0.25">
      <c r="A3702">
        <v>7392</v>
      </c>
      <c r="B3702">
        <v>-3</v>
      </c>
      <c r="C3702">
        <v>-1</v>
      </c>
      <c r="D3702">
        <v>0</v>
      </c>
      <c r="E3702">
        <v>0</v>
      </c>
      <c r="F3702">
        <v>9</v>
      </c>
      <c r="G3702">
        <v>1</v>
      </c>
      <c r="H3702" s="2">
        <f>H3701+$H$2*(Filter_Test[[#This Row],[debug'[0']]]-H3701)</f>
        <v>-0.32827568563247639</v>
      </c>
    </row>
    <row r="3703" spans="1:8" x14ac:dyDescent="0.25">
      <c r="A3703">
        <v>7394</v>
      </c>
      <c r="B3703">
        <v>-2</v>
      </c>
      <c r="C3703">
        <v>-3</v>
      </c>
      <c r="D3703">
        <v>-2</v>
      </c>
      <c r="E3703">
        <v>0</v>
      </c>
      <c r="F3703">
        <v>8</v>
      </c>
      <c r="G3703">
        <v>0</v>
      </c>
      <c r="H3703" s="2">
        <f>H3702+$H$2*(Filter_Test[[#This Row],[debug'[0']]]-H3702)</f>
        <v>-0.48583199037780977</v>
      </c>
    </row>
    <row r="3704" spans="1:8" x14ac:dyDescent="0.25">
      <c r="A3704">
        <v>7396</v>
      </c>
      <c r="B3704">
        <v>-4</v>
      </c>
      <c r="C3704">
        <v>-4</v>
      </c>
      <c r="D3704">
        <v>-1</v>
      </c>
      <c r="E3704">
        <v>0</v>
      </c>
      <c r="F3704">
        <v>8</v>
      </c>
      <c r="G3704">
        <v>0</v>
      </c>
      <c r="H3704" s="2">
        <f>H3703+$H$2*(Filter_Test[[#This Row],[debug'[0']]]-H3703)</f>
        <v>-0.81703452245308994</v>
      </c>
    </row>
    <row r="3705" spans="1:8" x14ac:dyDescent="0.25">
      <c r="A3705">
        <v>7398</v>
      </c>
      <c r="B3705">
        <v>-2</v>
      </c>
      <c r="C3705">
        <v>-9</v>
      </c>
      <c r="D3705">
        <v>0</v>
      </c>
      <c r="E3705">
        <v>0</v>
      </c>
      <c r="F3705">
        <v>7</v>
      </c>
      <c r="G3705">
        <v>0</v>
      </c>
      <c r="H3705" s="2">
        <f>H3704+$H$2*(Filter_Test[[#This Row],[debug'[0']]]-H3704)</f>
        <v>-0.92852639206444132</v>
      </c>
    </row>
    <row r="3706" spans="1:8" x14ac:dyDescent="0.25">
      <c r="A3706">
        <v>7400</v>
      </c>
      <c r="B3706">
        <v>-1</v>
      </c>
      <c r="C3706">
        <v>-11</v>
      </c>
      <c r="D3706">
        <v>0</v>
      </c>
      <c r="E3706">
        <v>0</v>
      </c>
      <c r="F3706">
        <v>7</v>
      </c>
      <c r="G3706">
        <v>0</v>
      </c>
      <c r="H3706" s="2">
        <f>H3705+$H$2*(Filter_Test[[#This Row],[debug'[0']]]-H3705)</f>
        <v>-0.93526262091291856</v>
      </c>
    </row>
    <row r="3707" spans="1:8" x14ac:dyDescent="0.25">
      <c r="A3707">
        <v>7402</v>
      </c>
      <c r="B3707">
        <v>0</v>
      </c>
      <c r="C3707">
        <v>-12</v>
      </c>
      <c r="D3707">
        <v>-1</v>
      </c>
      <c r="E3707">
        <v>0</v>
      </c>
      <c r="F3707">
        <v>6</v>
      </c>
      <c r="G3707">
        <v>0</v>
      </c>
      <c r="H3707" s="2">
        <f>H3706+$H$2*(Filter_Test[[#This Row],[debug'[0']]]-H3706)</f>
        <v>-0.84711619554180373</v>
      </c>
    </row>
    <row r="3708" spans="1:8" x14ac:dyDescent="0.25">
      <c r="A3708">
        <v>7404</v>
      </c>
      <c r="B3708">
        <v>0</v>
      </c>
      <c r="C3708">
        <v>-13</v>
      </c>
      <c r="D3708">
        <v>0</v>
      </c>
      <c r="E3708">
        <v>0</v>
      </c>
      <c r="F3708">
        <v>5</v>
      </c>
      <c r="G3708">
        <v>0</v>
      </c>
      <c r="H3708" s="2">
        <f>H3707+$H$2*(Filter_Test[[#This Row],[debug'[0']]]-H3707)</f>
        <v>-0.76727737504227178</v>
      </c>
    </row>
    <row r="3709" spans="1:8" x14ac:dyDescent="0.25">
      <c r="A3709">
        <v>7406</v>
      </c>
      <c r="B3709">
        <v>0</v>
      </c>
      <c r="C3709">
        <v>-15</v>
      </c>
      <c r="D3709">
        <v>-1</v>
      </c>
      <c r="E3709">
        <v>0</v>
      </c>
      <c r="F3709">
        <v>4</v>
      </c>
      <c r="G3709">
        <v>0</v>
      </c>
      <c r="H3709" s="2">
        <f>H3708+$H$2*(Filter_Test[[#This Row],[debug'[0']]]-H3708)</f>
        <v>-0.69496318610131791</v>
      </c>
    </row>
    <row r="3710" spans="1:8" x14ac:dyDescent="0.25">
      <c r="A3710">
        <v>7408</v>
      </c>
      <c r="B3710">
        <v>0</v>
      </c>
      <c r="C3710">
        <v>-14</v>
      </c>
      <c r="D3710">
        <v>-1</v>
      </c>
      <c r="E3710">
        <v>-1</v>
      </c>
      <c r="F3710">
        <v>3</v>
      </c>
      <c r="G3710">
        <v>0</v>
      </c>
      <c r="H3710" s="2">
        <f>H3709+$H$2*(Filter_Test[[#This Row],[debug'[0']]]-H3709)</f>
        <v>-0.62946444890218023</v>
      </c>
    </row>
    <row r="3711" spans="1:8" x14ac:dyDescent="0.25">
      <c r="A3711">
        <v>7410</v>
      </c>
      <c r="B3711">
        <v>0</v>
      </c>
      <c r="C3711">
        <v>-15</v>
      </c>
      <c r="D3711">
        <v>-1</v>
      </c>
      <c r="E3711">
        <v>-1</v>
      </c>
      <c r="F3711">
        <v>2</v>
      </c>
      <c r="G3711">
        <v>0</v>
      </c>
      <c r="H3711" s="2">
        <f>H3710+$H$2*(Filter_Test[[#This Row],[debug'[0']]]-H3710)</f>
        <v>-0.57013882225116908</v>
      </c>
    </row>
    <row r="3712" spans="1:8" x14ac:dyDescent="0.25">
      <c r="A3712">
        <v>7412</v>
      </c>
      <c r="B3712">
        <v>-1</v>
      </c>
      <c r="C3712">
        <v>-14</v>
      </c>
      <c r="D3712">
        <v>-1</v>
      </c>
      <c r="E3712">
        <v>-1</v>
      </c>
      <c r="F3712">
        <v>1</v>
      </c>
      <c r="G3712">
        <v>0</v>
      </c>
      <c r="H3712" s="2">
        <f>H3711+$H$2*(Filter_Test[[#This Row],[debug'[0']]]-H3711)</f>
        <v>-0.61065228379354453</v>
      </c>
    </row>
    <row r="3713" spans="1:8" x14ac:dyDescent="0.25">
      <c r="A3713">
        <v>7414</v>
      </c>
      <c r="B3713">
        <v>-1</v>
      </c>
      <c r="C3713">
        <v>-14</v>
      </c>
      <c r="D3713">
        <v>-1</v>
      </c>
      <c r="E3713">
        <v>-1</v>
      </c>
      <c r="F3713">
        <v>0</v>
      </c>
      <c r="G3713">
        <v>0</v>
      </c>
      <c r="H3713" s="2">
        <f>H3712+$H$2*(Filter_Test[[#This Row],[debug'[0']]]-H3712)</f>
        <v>-0.64734744154132939</v>
      </c>
    </row>
    <row r="3714" spans="1:8" x14ac:dyDescent="0.25">
      <c r="A3714">
        <v>7416</v>
      </c>
      <c r="B3714">
        <v>-2</v>
      </c>
      <c r="C3714">
        <v>-14</v>
      </c>
      <c r="D3714">
        <v>-2</v>
      </c>
      <c r="E3714">
        <v>-1</v>
      </c>
      <c r="F3714">
        <v>-1</v>
      </c>
      <c r="G3714">
        <v>0</v>
      </c>
      <c r="H3714" s="2">
        <f>H3713+$H$2*(Filter_Test[[#This Row],[debug'[0']]]-H3713)</f>
        <v>-0.77483194175672532</v>
      </c>
    </row>
    <row r="3715" spans="1:8" x14ac:dyDescent="0.25">
      <c r="A3715">
        <v>7418</v>
      </c>
      <c r="B3715">
        <v>-3</v>
      </c>
      <c r="C3715">
        <v>-13</v>
      </c>
      <c r="D3715">
        <v>-2</v>
      </c>
      <c r="E3715">
        <v>-1</v>
      </c>
      <c r="F3715">
        <v>-2</v>
      </c>
      <c r="G3715">
        <v>0</v>
      </c>
      <c r="H3715" s="2">
        <f>H3714+$H$2*(Filter_Test[[#This Row],[debug'[0']]]-H3714)</f>
        <v>-0.98454909050011741</v>
      </c>
    </row>
    <row r="3716" spans="1:8" x14ac:dyDescent="0.25">
      <c r="A3716">
        <v>7420</v>
      </c>
      <c r="B3716">
        <v>-2</v>
      </c>
      <c r="C3716">
        <v>-13</v>
      </c>
      <c r="D3716">
        <v>-2</v>
      </c>
      <c r="E3716">
        <v>-1</v>
      </c>
      <c r="F3716">
        <v>-3</v>
      </c>
      <c r="G3716">
        <v>0</v>
      </c>
      <c r="H3716" s="2">
        <f>H3715+$H$2*(Filter_Test[[#This Row],[debug'[0']]]-H3715)</f>
        <v>-1.0802530840210944</v>
      </c>
    </row>
    <row r="3717" spans="1:8" x14ac:dyDescent="0.25">
      <c r="A3717">
        <v>7422</v>
      </c>
      <c r="B3717">
        <v>-3</v>
      </c>
      <c r="C3717">
        <v>-11</v>
      </c>
      <c r="D3717">
        <v>-2</v>
      </c>
      <c r="E3717">
        <v>-1</v>
      </c>
      <c r="F3717">
        <v>-4</v>
      </c>
      <c r="G3717">
        <v>-1</v>
      </c>
      <c r="H3717" s="2">
        <f>H3716+$H$2*(Filter_Test[[#This Row],[debug'[0']]]-H3716)</f>
        <v>-1.261184968260824</v>
      </c>
    </row>
    <row r="3718" spans="1:8" x14ac:dyDescent="0.25">
      <c r="A3718">
        <v>7424</v>
      </c>
      <c r="B3718">
        <v>-2</v>
      </c>
      <c r="C3718">
        <v>-11</v>
      </c>
      <c r="D3718">
        <v>-2</v>
      </c>
      <c r="E3718">
        <v>-1</v>
      </c>
      <c r="F3718">
        <v>-5</v>
      </c>
      <c r="G3718">
        <v>-1</v>
      </c>
      <c r="H3718" s="2">
        <f>H3717+$H$2*(Filter_Test[[#This Row],[debug'[0']]]-H3717)</f>
        <v>-1.3308166445430292</v>
      </c>
    </row>
    <row r="3719" spans="1:8" x14ac:dyDescent="0.25">
      <c r="A3719">
        <v>7426</v>
      </c>
      <c r="B3719">
        <v>-3</v>
      </c>
      <c r="C3719">
        <v>-9</v>
      </c>
      <c r="D3719">
        <v>-2</v>
      </c>
      <c r="E3719">
        <v>-1</v>
      </c>
      <c r="F3719">
        <v>-6</v>
      </c>
      <c r="G3719">
        <v>-1</v>
      </c>
      <c r="H3719" s="2">
        <f>H3718+$H$2*(Filter_Test[[#This Row],[debug'[0']]]-H3718)</f>
        <v>-1.4881334695529684</v>
      </c>
    </row>
    <row r="3720" spans="1:8" x14ac:dyDescent="0.25">
      <c r="A3720">
        <v>7428</v>
      </c>
      <c r="B3720">
        <v>-1</v>
      </c>
      <c r="C3720">
        <v>-9</v>
      </c>
      <c r="D3720">
        <v>-1</v>
      </c>
      <c r="E3720">
        <v>-1</v>
      </c>
      <c r="F3720">
        <v>-7</v>
      </c>
      <c r="G3720">
        <v>-1</v>
      </c>
      <c r="H3720" s="2">
        <f>H3719+$H$2*(Filter_Test[[#This Row],[debug'[0']]]-H3719)</f>
        <v>-1.4421279738954014</v>
      </c>
    </row>
    <row r="3721" spans="1:8" x14ac:dyDescent="0.25">
      <c r="A3721">
        <v>7430</v>
      </c>
      <c r="B3721">
        <v>-1</v>
      </c>
      <c r="C3721">
        <v>-7</v>
      </c>
      <c r="D3721">
        <v>-1</v>
      </c>
      <c r="E3721">
        <v>-1</v>
      </c>
      <c r="F3721">
        <v>-7</v>
      </c>
      <c r="G3721">
        <v>-1</v>
      </c>
      <c r="H3721" s="2">
        <f>H3720+$H$2*(Filter_Test[[#This Row],[debug'[0']]]-H3720)</f>
        <v>-1.4004583940533113</v>
      </c>
    </row>
    <row r="3722" spans="1:8" x14ac:dyDescent="0.25">
      <c r="A3722">
        <v>7432</v>
      </c>
      <c r="B3722">
        <v>2</v>
      </c>
      <c r="C3722">
        <v>-7</v>
      </c>
      <c r="D3722">
        <v>0</v>
      </c>
      <c r="E3722">
        <v>-1</v>
      </c>
      <c r="F3722">
        <v>-8</v>
      </c>
      <c r="G3722">
        <v>-1</v>
      </c>
      <c r="H3722" s="2">
        <f>H3721+$H$2*(Filter_Test[[#This Row],[debug'[0']]]-H3721)</f>
        <v>-1.0799727407654425</v>
      </c>
    </row>
    <row r="3723" spans="1:8" x14ac:dyDescent="0.25">
      <c r="A3723">
        <v>7434</v>
      </c>
      <c r="B3723">
        <v>2</v>
      </c>
      <c r="C3723">
        <v>-4</v>
      </c>
      <c r="D3723">
        <v>0</v>
      </c>
      <c r="E3723">
        <v>-1</v>
      </c>
      <c r="F3723">
        <v>-8</v>
      </c>
      <c r="G3723">
        <v>-1</v>
      </c>
      <c r="H3723" s="2">
        <f>H3722+$H$2*(Filter_Test[[#This Row],[debug'[0']]]-H3722)</f>
        <v>-0.7896921486960764</v>
      </c>
    </row>
    <row r="3724" spans="1:8" x14ac:dyDescent="0.25">
      <c r="A3724">
        <v>7436</v>
      </c>
      <c r="B3724">
        <v>2</v>
      </c>
      <c r="C3724">
        <v>-1</v>
      </c>
      <c r="D3724">
        <v>0</v>
      </c>
      <c r="E3724">
        <v>-1</v>
      </c>
      <c r="F3724">
        <v>-9</v>
      </c>
      <c r="G3724">
        <v>-1</v>
      </c>
      <c r="H3724" s="2">
        <f>H3723+$H$2*(Filter_Test[[#This Row],[debug'[0']]]-H3723)</f>
        <v>-0.5267698578924549</v>
      </c>
    </row>
    <row r="3725" spans="1:8" x14ac:dyDescent="0.25">
      <c r="A3725">
        <v>7438</v>
      </c>
      <c r="B3725">
        <v>1</v>
      </c>
      <c r="C3725">
        <v>1</v>
      </c>
      <c r="D3725">
        <v>0</v>
      </c>
      <c r="E3725">
        <v>-1</v>
      </c>
      <c r="F3725">
        <v>-9</v>
      </c>
      <c r="G3725">
        <v>-1</v>
      </c>
      <c r="H3725" s="2">
        <f>H3724+$H$2*(Filter_Test[[#This Row],[debug'[0']]]-H3724)</f>
        <v>-0.38287518881413685</v>
      </c>
    </row>
    <row r="3726" spans="1:8" x14ac:dyDescent="0.25">
      <c r="A3726">
        <v>7440</v>
      </c>
      <c r="B3726">
        <v>1</v>
      </c>
      <c r="C3726">
        <v>3</v>
      </c>
      <c r="D3726">
        <v>0</v>
      </c>
      <c r="E3726">
        <v>-1</v>
      </c>
      <c r="F3726">
        <v>-9</v>
      </c>
      <c r="G3726">
        <v>-1</v>
      </c>
      <c r="H3726" s="2">
        <f>H3725+$H$2*(Filter_Test[[#This Row],[debug'[0']]]-H3725)</f>
        <v>-0.25254227279383412</v>
      </c>
    </row>
    <row r="3727" spans="1:8" x14ac:dyDescent="0.25">
      <c r="A3727">
        <v>7442</v>
      </c>
      <c r="B3727">
        <v>-1</v>
      </c>
      <c r="C3727">
        <v>6</v>
      </c>
      <c r="D3727">
        <v>0</v>
      </c>
      <c r="E3727">
        <v>-1</v>
      </c>
      <c r="F3727">
        <v>-9</v>
      </c>
      <c r="G3727">
        <v>-1</v>
      </c>
      <c r="H3727" s="2">
        <f>H3726+$H$2*(Filter_Test[[#This Row],[debug'[0']]]-H3726)</f>
        <v>-0.32298850393362855</v>
      </c>
    </row>
    <row r="3728" spans="1:8" x14ac:dyDescent="0.25">
      <c r="A3728">
        <v>7444</v>
      </c>
      <c r="B3728">
        <v>-1</v>
      </c>
      <c r="C3728">
        <v>7</v>
      </c>
      <c r="D3728">
        <v>0</v>
      </c>
      <c r="E3728">
        <v>-1</v>
      </c>
      <c r="F3728">
        <v>-8</v>
      </c>
      <c r="G3728">
        <v>-1</v>
      </c>
      <c r="H3728" s="2">
        <f>H3727+$H$2*(Filter_Test[[#This Row],[debug'[0']]]-H3727)</f>
        <v>-0.38679533420676698</v>
      </c>
    </row>
    <row r="3729" spans="1:8" x14ac:dyDescent="0.25">
      <c r="A3729">
        <v>7446</v>
      </c>
      <c r="B3729">
        <v>-2</v>
      </c>
      <c r="C3729">
        <v>9</v>
      </c>
      <c r="D3729">
        <v>-1</v>
      </c>
      <c r="E3729">
        <v>-1</v>
      </c>
      <c r="F3729">
        <v>-8</v>
      </c>
      <c r="G3729">
        <v>-1</v>
      </c>
      <c r="H3729" s="2">
        <f>H3728+$H$2*(Filter_Test[[#This Row],[debug'[0']]]-H3728)</f>
        <v>-0.53883629201055094</v>
      </c>
    </row>
    <row r="3730" spans="1:8" x14ac:dyDescent="0.25">
      <c r="A3730">
        <v>7448</v>
      </c>
      <c r="B3730">
        <v>-2</v>
      </c>
      <c r="C3730">
        <v>11</v>
      </c>
      <c r="D3730">
        <v>0</v>
      </c>
      <c r="E3730">
        <v>-1</v>
      </c>
      <c r="F3730">
        <v>-7</v>
      </c>
      <c r="G3730">
        <v>-1</v>
      </c>
      <c r="H3730" s="2">
        <f>H3729+$H$2*(Filter_Test[[#This Row],[debug'[0']]]-H3729)</f>
        <v>-0.67654772713190114</v>
      </c>
    </row>
    <row r="3731" spans="1:8" x14ac:dyDescent="0.25">
      <c r="A3731">
        <v>7450</v>
      </c>
      <c r="B3731">
        <v>-1</v>
      </c>
      <c r="C3731">
        <v>12</v>
      </c>
      <c r="D3731">
        <v>0</v>
      </c>
      <c r="E3731">
        <v>-1</v>
      </c>
      <c r="F3731">
        <v>-6</v>
      </c>
      <c r="G3731">
        <v>-1</v>
      </c>
      <c r="H3731" s="2">
        <f>H3730+$H$2*(Filter_Test[[#This Row],[debug'[0']]]-H3730)</f>
        <v>-0.70703238565878135</v>
      </c>
    </row>
    <row r="3732" spans="1:8" x14ac:dyDescent="0.25">
      <c r="A3732">
        <v>7452</v>
      </c>
      <c r="B3732">
        <v>-2</v>
      </c>
      <c r="C3732">
        <v>13</v>
      </c>
      <c r="D3732">
        <v>1</v>
      </c>
      <c r="E3732">
        <v>-1</v>
      </c>
      <c r="F3732">
        <v>-6</v>
      </c>
      <c r="G3732">
        <v>-1</v>
      </c>
      <c r="H3732" s="2">
        <f>H3731+$H$2*(Filter_Test[[#This Row],[debug'[0']]]-H3731)</f>
        <v>-0.82889171241509818</v>
      </c>
    </row>
    <row r="3733" spans="1:8" x14ac:dyDescent="0.25">
      <c r="A3733">
        <v>7454</v>
      </c>
      <c r="B3733">
        <v>-1</v>
      </c>
      <c r="C3733">
        <v>13</v>
      </c>
      <c r="D3733">
        <v>1</v>
      </c>
      <c r="E3733">
        <v>-1</v>
      </c>
      <c r="F3733">
        <v>-5</v>
      </c>
      <c r="G3733">
        <v>-1</v>
      </c>
      <c r="H3733" s="2">
        <f>H3732+$H$2*(Filter_Test[[#This Row],[debug'[0']]]-H3732)</f>
        <v>-0.84501828859244987</v>
      </c>
    </row>
    <row r="3734" spans="1:8" x14ac:dyDescent="0.25">
      <c r="A3734">
        <v>7456</v>
      </c>
      <c r="B3734">
        <v>-1</v>
      </c>
      <c r="C3734">
        <v>13</v>
      </c>
      <c r="D3734">
        <v>1</v>
      </c>
      <c r="E3734">
        <v>-1</v>
      </c>
      <c r="F3734">
        <v>-4</v>
      </c>
      <c r="G3734">
        <v>-1</v>
      </c>
      <c r="H3734" s="2">
        <f>H3733+$H$2*(Filter_Test[[#This Row],[debug'[0']]]-H3733)</f>
        <v>-0.85962497077241184</v>
      </c>
    </row>
    <row r="3735" spans="1:8" x14ac:dyDescent="0.25">
      <c r="A3735">
        <v>7458</v>
      </c>
      <c r="B3735">
        <v>2</v>
      </c>
      <c r="C3735">
        <v>13</v>
      </c>
      <c r="D3735">
        <v>2</v>
      </c>
      <c r="E3735">
        <v>-1</v>
      </c>
      <c r="F3735">
        <v>-3</v>
      </c>
      <c r="G3735">
        <v>-1</v>
      </c>
      <c r="H3735" s="2">
        <f>H3734+$H$2*(Filter_Test[[#This Row],[debug'[0']]]-H3734)</f>
        <v>-0.5901116667663957</v>
      </c>
    </row>
    <row r="3736" spans="1:8" x14ac:dyDescent="0.25">
      <c r="A3736">
        <v>7460</v>
      </c>
      <c r="B3736">
        <v>2</v>
      </c>
      <c r="C3736">
        <v>13</v>
      </c>
      <c r="D3736">
        <v>2</v>
      </c>
      <c r="E3736">
        <v>-1</v>
      </c>
      <c r="F3736">
        <v>-1</v>
      </c>
      <c r="G3736">
        <v>0</v>
      </c>
      <c r="H3736" s="2">
        <f>H3735+$H$2*(Filter_Test[[#This Row],[debug'[0']]]-H3735)</f>
        <v>-0.34599939323768003</v>
      </c>
    </row>
    <row r="3737" spans="1:8" x14ac:dyDescent="0.25">
      <c r="A3737">
        <v>7462</v>
      </c>
      <c r="B3737">
        <v>3</v>
      </c>
      <c r="C3737">
        <v>13</v>
      </c>
      <c r="D3737">
        <v>3</v>
      </c>
      <c r="E3737">
        <v>0</v>
      </c>
      <c r="F3737">
        <v>0</v>
      </c>
      <c r="G3737">
        <v>0</v>
      </c>
      <c r="H3737" s="2">
        <f>H3736+$H$2*(Filter_Test[[#This Row],[debug'[0']]]-H3736)</f>
        <v>-3.0646379856338002E-2</v>
      </c>
    </row>
    <row r="3738" spans="1:8" x14ac:dyDescent="0.25">
      <c r="A3738">
        <v>7464</v>
      </c>
      <c r="B3738">
        <v>3</v>
      </c>
      <c r="C3738">
        <v>12</v>
      </c>
      <c r="D3738">
        <v>2</v>
      </c>
      <c r="E3738">
        <v>0</v>
      </c>
      <c r="F3738">
        <v>1</v>
      </c>
      <c r="G3738">
        <v>0</v>
      </c>
      <c r="H3738" s="2">
        <f>H3737+$H$2*(Filter_Test[[#This Row],[debug'[0']]]-H3737)</f>
        <v>0.25498531222121718</v>
      </c>
    </row>
    <row r="3739" spans="1:8" x14ac:dyDescent="0.25">
      <c r="A3739">
        <v>7466</v>
      </c>
      <c r="B3739">
        <v>3</v>
      </c>
      <c r="C3739">
        <v>12</v>
      </c>
      <c r="D3739">
        <v>2</v>
      </c>
      <c r="E3739">
        <v>0</v>
      </c>
      <c r="F3739">
        <v>2</v>
      </c>
      <c r="G3739">
        <v>0</v>
      </c>
      <c r="H3739" s="2">
        <f>H3738+$H$2*(Filter_Test[[#This Row],[debug'[0']]]-H3738)</f>
        <v>0.51369685153487432</v>
      </c>
    </row>
    <row r="3740" spans="1:8" x14ac:dyDescent="0.25">
      <c r="A3740">
        <v>7468</v>
      </c>
      <c r="B3740">
        <v>1</v>
      </c>
      <c r="C3740">
        <v>13</v>
      </c>
      <c r="D3740">
        <v>2</v>
      </c>
      <c r="E3740">
        <v>0</v>
      </c>
      <c r="F3740">
        <v>3</v>
      </c>
      <c r="G3740">
        <v>0</v>
      </c>
      <c r="H3740" s="2">
        <f>H3739+$H$2*(Filter_Test[[#This Row],[debug'[0']]]-H3739)</f>
        <v>0.55952984349394308</v>
      </c>
    </row>
    <row r="3741" spans="1:8" x14ac:dyDescent="0.25">
      <c r="A3741">
        <v>7470</v>
      </c>
      <c r="B3741">
        <v>-1</v>
      </c>
      <c r="C3741">
        <v>13</v>
      </c>
      <c r="D3741">
        <v>1</v>
      </c>
      <c r="E3741">
        <v>0</v>
      </c>
      <c r="F3741">
        <v>4</v>
      </c>
      <c r="G3741">
        <v>0</v>
      </c>
      <c r="H3741" s="2">
        <f>H3740+$H$2*(Filter_Test[[#This Row],[debug'[0']]]-H3740)</f>
        <v>0.41254761851270472</v>
      </c>
    </row>
    <row r="3742" spans="1:8" x14ac:dyDescent="0.25">
      <c r="A3742">
        <v>7472</v>
      </c>
      <c r="B3742">
        <v>-3</v>
      </c>
      <c r="C3742">
        <v>11</v>
      </c>
      <c r="D3742">
        <v>0</v>
      </c>
      <c r="E3742">
        <v>0</v>
      </c>
      <c r="F3742">
        <v>5</v>
      </c>
      <c r="G3742">
        <v>0</v>
      </c>
      <c r="H3742" s="2">
        <f>H3741+$H$2*(Filter_Test[[#This Row],[debug'[0']]]-H3741)</f>
        <v>9.0922582662359031E-2</v>
      </c>
    </row>
    <row r="3743" spans="1:8" x14ac:dyDescent="0.25">
      <c r="A3743">
        <v>7474</v>
      </c>
      <c r="B3743">
        <v>-3</v>
      </c>
      <c r="C3743">
        <v>10</v>
      </c>
      <c r="D3743">
        <v>0</v>
      </c>
      <c r="E3743">
        <v>0</v>
      </c>
      <c r="F3743">
        <v>6</v>
      </c>
      <c r="G3743">
        <v>0</v>
      </c>
      <c r="H3743" s="2">
        <f>H3742+$H$2*(Filter_Test[[#This Row],[debug'[0']]]-H3742)</f>
        <v>-0.20039000769284671</v>
      </c>
    </row>
    <row r="3744" spans="1:8" x14ac:dyDescent="0.25">
      <c r="A3744">
        <v>7476</v>
      </c>
      <c r="B3744">
        <v>-4</v>
      </c>
      <c r="C3744">
        <v>9</v>
      </c>
      <c r="D3744">
        <v>0</v>
      </c>
      <c r="E3744">
        <v>0</v>
      </c>
      <c r="F3744">
        <v>7</v>
      </c>
      <c r="G3744">
        <v>0</v>
      </c>
      <c r="H3744" s="2">
        <f>H3743+$H$2*(Filter_Test[[#This Row],[debug'[0']]]-H3743)</f>
        <v>-0.55849481284300229</v>
      </c>
    </row>
    <row r="3745" spans="1:8" x14ac:dyDescent="0.25">
      <c r="A3745">
        <v>7478</v>
      </c>
      <c r="B3745">
        <v>-2</v>
      </c>
      <c r="C3745">
        <v>6</v>
      </c>
      <c r="D3745">
        <v>-1</v>
      </c>
      <c r="E3745">
        <v>0</v>
      </c>
      <c r="F3745">
        <v>7</v>
      </c>
      <c r="G3745">
        <v>1</v>
      </c>
      <c r="H3745" s="2">
        <f>H3744+$H$2*(Filter_Test[[#This Row],[debug'[0']]]-H3744)</f>
        <v>-0.69435347602552233</v>
      </c>
    </row>
    <row r="3746" spans="1:8" x14ac:dyDescent="0.25">
      <c r="A3746">
        <v>7480</v>
      </c>
      <c r="B3746">
        <v>-3</v>
      </c>
      <c r="C3746">
        <v>4</v>
      </c>
      <c r="D3746">
        <v>-1</v>
      </c>
      <c r="E3746">
        <v>0</v>
      </c>
      <c r="F3746">
        <v>8</v>
      </c>
      <c r="G3746">
        <v>1</v>
      </c>
      <c r="H3746" s="2">
        <f>H3745+$H$2*(Filter_Test[[#This Row],[debug'[0']]]-H3745)</f>
        <v>-0.91165554147031413</v>
      </c>
    </row>
    <row r="3747" spans="1:8" x14ac:dyDescent="0.25">
      <c r="A3747">
        <v>7482</v>
      </c>
      <c r="B3747">
        <v>-1</v>
      </c>
      <c r="C3747">
        <v>2</v>
      </c>
      <c r="D3747">
        <v>-1</v>
      </c>
      <c r="E3747">
        <v>0</v>
      </c>
      <c r="F3747">
        <v>8</v>
      </c>
      <c r="G3747">
        <v>1</v>
      </c>
      <c r="H3747" s="2">
        <f>H3746+$H$2*(Filter_Test[[#This Row],[debug'[0']]]-H3746)</f>
        <v>-0.91998181052738104</v>
      </c>
    </row>
    <row r="3748" spans="1:8" x14ac:dyDescent="0.25">
      <c r="A3748">
        <v>7484</v>
      </c>
      <c r="B3748">
        <v>0</v>
      </c>
      <c r="C3748">
        <v>1</v>
      </c>
      <c r="D3748">
        <v>0</v>
      </c>
      <c r="E3748">
        <v>0</v>
      </c>
      <c r="F3748">
        <v>9</v>
      </c>
      <c r="G3748">
        <v>1</v>
      </c>
      <c r="H3748" s="2">
        <f>H3747+$H$2*(Filter_Test[[#This Row],[debug'[0']]]-H3747)</f>
        <v>-0.83327556760570931</v>
      </c>
    </row>
    <row r="3749" spans="1:8" x14ac:dyDescent="0.25">
      <c r="A3749">
        <v>7486</v>
      </c>
      <c r="B3749">
        <v>-1</v>
      </c>
      <c r="C3749">
        <v>-2</v>
      </c>
      <c r="D3749">
        <v>-1</v>
      </c>
      <c r="E3749">
        <v>0</v>
      </c>
      <c r="F3749">
        <v>9</v>
      </c>
      <c r="G3749">
        <v>1</v>
      </c>
      <c r="H3749" s="2">
        <f>H3748+$H$2*(Filter_Test[[#This Row],[debug'[0']]]-H3748)</f>
        <v>-0.84898897516522431</v>
      </c>
    </row>
    <row r="3750" spans="1:8" x14ac:dyDescent="0.25">
      <c r="A3750">
        <v>7488</v>
      </c>
      <c r="B3750">
        <v>0</v>
      </c>
      <c r="C3750">
        <v>-3</v>
      </c>
      <c r="D3750">
        <v>1</v>
      </c>
      <c r="E3750">
        <v>0</v>
      </c>
      <c r="F3750">
        <v>8</v>
      </c>
      <c r="G3750">
        <v>1</v>
      </c>
      <c r="H3750" s="2">
        <f>H3749+$H$2*(Filter_Test[[#This Row],[debug'[0']]]-H3749)</f>
        <v>-0.76897364934449042</v>
      </c>
    </row>
    <row r="3751" spans="1:8" x14ac:dyDescent="0.25">
      <c r="A3751">
        <v>7490</v>
      </c>
      <c r="B3751">
        <v>-1</v>
      </c>
      <c r="C3751">
        <v>-5</v>
      </c>
      <c r="D3751">
        <v>0</v>
      </c>
      <c r="E3751">
        <v>0</v>
      </c>
      <c r="F3751">
        <v>8</v>
      </c>
      <c r="G3751">
        <v>1</v>
      </c>
      <c r="H3751" s="2">
        <f>H3750+$H$2*(Filter_Test[[#This Row],[debug'[0']]]-H3750)</f>
        <v>-0.79074736992464068</v>
      </c>
    </row>
    <row r="3752" spans="1:8" x14ac:dyDescent="0.25">
      <c r="A3752">
        <v>7492</v>
      </c>
      <c r="B3752">
        <v>0</v>
      </c>
      <c r="C3752">
        <v>-6</v>
      </c>
      <c r="D3752">
        <v>0</v>
      </c>
      <c r="E3752">
        <v>0</v>
      </c>
      <c r="F3752">
        <v>8</v>
      </c>
      <c r="G3752">
        <v>0</v>
      </c>
      <c r="H3752" s="2">
        <f>H3751+$H$2*(Filter_Test[[#This Row],[debug'[0']]]-H3751)</f>
        <v>-0.71622118607861962</v>
      </c>
    </row>
    <row r="3753" spans="1:8" x14ac:dyDescent="0.25">
      <c r="A3753">
        <v>7494</v>
      </c>
      <c r="B3753">
        <v>-1</v>
      </c>
      <c r="C3753">
        <v>-7</v>
      </c>
      <c r="D3753">
        <v>0</v>
      </c>
      <c r="E3753">
        <v>0</v>
      </c>
      <c r="F3753">
        <v>7</v>
      </c>
      <c r="G3753">
        <v>0</v>
      </c>
      <c r="H3753" s="2">
        <f>H3752+$H$2*(Filter_Test[[#This Row],[debug'[0']]]-H3752)</f>
        <v>-0.74296670919041463</v>
      </c>
    </row>
    <row r="3754" spans="1:8" x14ac:dyDescent="0.25">
      <c r="A3754">
        <v>7496</v>
      </c>
      <c r="B3754">
        <v>-1</v>
      </c>
      <c r="C3754">
        <v>-7</v>
      </c>
      <c r="D3754">
        <v>-1</v>
      </c>
      <c r="E3754">
        <v>0</v>
      </c>
      <c r="F3754">
        <v>7</v>
      </c>
      <c r="G3754">
        <v>0</v>
      </c>
      <c r="H3754" s="2">
        <f>H3753+$H$2*(Filter_Test[[#This Row],[debug'[0']]]-H3753)</f>
        <v>-0.76719152613447672</v>
      </c>
    </row>
    <row r="3755" spans="1:8" x14ac:dyDescent="0.25">
      <c r="A3755">
        <v>7498</v>
      </c>
      <c r="B3755">
        <v>-3</v>
      </c>
      <c r="C3755">
        <v>-8</v>
      </c>
      <c r="D3755">
        <v>0</v>
      </c>
      <c r="E3755">
        <v>-1</v>
      </c>
      <c r="F3755">
        <v>6</v>
      </c>
      <c r="G3755">
        <v>0</v>
      </c>
      <c r="H3755" s="2">
        <f>H3754+$H$2*(Filter_Test[[#This Row],[debug'[0']]]-H3754)</f>
        <v>-0.97762876708554569</v>
      </c>
    </row>
    <row r="3756" spans="1:8" x14ac:dyDescent="0.25">
      <c r="A3756">
        <v>7500</v>
      </c>
      <c r="B3756">
        <v>-4</v>
      </c>
      <c r="C3756">
        <v>-9</v>
      </c>
      <c r="D3756">
        <v>-3</v>
      </c>
      <c r="E3756">
        <v>-1</v>
      </c>
      <c r="F3756">
        <v>5</v>
      </c>
      <c r="G3756">
        <v>0</v>
      </c>
      <c r="H3756" s="2">
        <f>H3755+$H$2*(Filter_Test[[#This Row],[debug'[0']]]-H3755)</f>
        <v>-1.2624805449379011</v>
      </c>
    </row>
    <row r="3757" spans="1:8" x14ac:dyDescent="0.25">
      <c r="A3757">
        <v>7502</v>
      </c>
      <c r="B3757">
        <v>-6</v>
      </c>
      <c r="C3757">
        <v>-11</v>
      </c>
      <c r="D3757">
        <v>-2</v>
      </c>
      <c r="E3757">
        <v>-1</v>
      </c>
      <c r="F3757">
        <v>4</v>
      </c>
      <c r="G3757">
        <v>0</v>
      </c>
      <c r="H3757" s="2">
        <f>H3756+$H$2*(Filter_Test[[#This Row],[debug'[0']]]-H3756)</f>
        <v>-1.7089812344257553</v>
      </c>
    </row>
    <row r="3758" spans="1:8" x14ac:dyDescent="0.25">
      <c r="A3758">
        <v>7504</v>
      </c>
      <c r="B3758">
        <v>-4</v>
      </c>
      <c r="C3758">
        <v>-12</v>
      </c>
      <c r="D3758">
        <v>-2</v>
      </c>
      <c r="E3758">
        <v>-1</v>
      </c>
      <c r="F3758">
        <v>3</v>
      </c>
      <c r="G3758">
        <v>0</v>
      </c>
      <c r="H3758" s="2">
        <f>H3757+$H$2*(Filter_Test[[#This Row],[debug'[0']]]-H3757)</f>
        <v>-1.9249046661206874</v>
      </c>
    </row>
    <row r="3759" spans="1:8" x14ac:dyDescent="0.25">
      <c r="A3759">
        <v>7506</v>
      </c>
      <c r="B3759">
        <v>-6</v>
      </c>
      <c r="C3759">
        <v>-14</v>
      </c>
      <c r="D3759">
        <v>-1</v>
      </c>
      <c r="E3759">
        <v>-1</v>
      </c>
      <c r="F3759">
        <v>2</v>
      </c>
      <c r="G3759">
        <v>0</v>
      </c>
      <c r="H3759" s="2">
        <f>H3758+$H$2*(Filter_Test[[#This Row],[debug'[0']]]-H3758)</f>
        <v>-2.3089733530284864</v>
      </c>
    </row>
    <row r="3760" spans="1:8" x14ac:dyDescent="0.25">
      <c r="A3760">
        <v>7508</v>
      </c>
      <c r="B3760">
        <v>-3</v>
      </c>
      <c r="C3760">
        <v>-15</v>
      </c>
      <c r="D3760">
        <v>0</v>
      </c>
      <c r="E3760">
        <v>-1</v>
      </c>
      <c r="F3760">
        <v>1</v>
      </c>
      <c r="G3760">
        <v>0</v>
      </c>
      <c r="H3760" s="2">
        <f>H3759+$H$2*(Filter_Test[[#This Row],[debug'[0']]]-H3759)</f>
        <v>-2.3741010801553011</v>
      </c>
    </row>
    <row r="3761" spans="1:8" x14ac:dyDescent="0.25">
      <c r="A3761">
        <v>7510</v>
      </c>
      <c r="B3761">
        <v>-3</v>
      </c>
      <c r="C3761">
        <v>-15</v>
      </c>
      <c r="D3761">
        <v>0</v>
      </c>
      <c r="E3761">
        <v>-1</v>
      </c>
      <c r="F3761">
        <v>0</v>
      </c>
      <c r="G3761">
        <v>0</v>
      </c>
      <c r="H3761" s="2">
        <f>H3760+$H$2*(Filter_Test[[#This Row],[debug'[0']]]-H3760)</f>
        <v>-2.433090663609518</v>
      </c>
    </row>
    <row r="3762" spans="1:8" x14ac:dyDescent="0.25">
      <c r="A3762">
        <v>7512</v>
      </c>
      <c r="B3762">
        <v>-1</v>
      </c>
      <c r="C3762">
        <v>-15</v>
      </c>
      <c r="D3762">
        <v>-1</v>
      </c>
      <c r="E3762">
        <v>-1</v>
      </c>
      <c r="F3762">
        <v>-1</v>
      </c>
      <c r="G3762">
        <v>-1</v>
      </c>
      <c r="H3762" s="2">
        <f>H3761+$H$2*(Filter_Test[[#This Row],[debug'[0']]]-H3761)</f>
        <v>-2.2980250505878046</v>
      </c>
    </row>
    <row r="3763" spans="1:8" x14ac:dyDescent="0.25">
      <c r="A3763">
        <v>7514</v>
      </c>
      <c r="B3763">
        <v>-2</v>
      </c>
      <c r="C3763">
        <v>-12</v>
      </c>
      <c r="D3763">
        <v>1</v>
      </c>
      <c r="E3763">
        <v>-2</v>
      </c>
      <c r="F3763">
        <v>-2</v>
      </c>
      <c r="G3763">
        <v>0</v>
      </c>
      <c r="H3763" s="2">
        <f>H3762+$H$2*(Filter_Test[[#This Row],[debug'[0']]]-H3762)</f>
        <v>-2.2699368513024334</v>
      </c>
    </row>
    <row r="3764" spans="1:8" x14ac:dyDescent="0.25">
      <c r="A3764">
        <v>7516</v>
      </c>
      <c r="B3764">
        <v>-1</v>
      </c>
      <c r="C3764">
        <v>-10</v>
      </c>
      <c r="D3764">
        <v>0</v>
      </c>
      <c r="E3764">
        <v>-2</v>
      </c>
      <c r="F3764">
        <v>-3</v>
      </c>
      <c r="G3764">
        <v>-1</v>
      </c>
      <c r="H3764" s="2">
        <f>H3763+$H$2*(Filter_Test[[#This Row],[debug'[0']]]-H3763)</f>
        <v>-2.1502481228251931</v>
      </c>
    </row>
    <row r="3765" spans="1:8" x14ac:dyDescent="0.25">
      <c r="A3765">
        <v>7518</v>
      </c>
      <c r="B3765">
        <v>-1</v>
      </c>
      <c r="C3765">
        <v>-8</v>
      </c>
      <c r="D3765">
        <v>0</v>
      </c>
      <c r="E3765">
        <v>-2</v>
      </c>
      <c r="F3765">
        <v>-4</v>
      </c>
      <c r="G3765">
        <v>-1</v>
      </c>
      <c r="H3765" s="2">
        <f>H3764+$H$2*(Filter_Test[[#This Row],[debug'[0']]]-H3764)</f>
        <v>-2.0418397912510007</v>
      </c>
    </row>
    <row r="3766" spans="1:8" x14ac:dyDescent="0.25">
      <c r="A3766">
        <v>7520</v>
      </c>
      <c r="B3766">
        <v>-1</v>
      </c>
      <c r="C3766">
        <v>-7</v>
      </c>
      <c r="D3766">
        <v>0</v>
      </c>
      <c r="E3766">
        <v>-2</v>
      </c>
      <c r="F3766">
        <v>-5</v>
      </c>
      <c r="G3766">
        <v>0</v>
      </c>
      <c r="H3766" s="2">
        <f>H3765+$H$2*(Filter_Test[[#This Row],[debug'[0']]]-H3765)</f>
        <v>-1.9436487042186508</v>
      </c>
    </row>
    <row r="3767" spans="1:8" x14ac:dyDescent="0.25">
      <c r="A3767">
        <v>7522</v>
      </c>
      <c r="B3767">
        <v>0</v>
      </c>
      <c r="C3767">
        <v>-5</v>
      </c>
      <c r="D3767">
        <v>-1</v>
      </c>
      <c r="E3767">
        <v>-2</v>
      </c>
      <c r="F3767">
        <v>-6</v>
      </c>
      <c r="G3767">
        <v>-1</v>
      </c>
      <c r="H3767" s="2">
        <f>H3766+$H$2*(Filter_Test[[#This Row],[debug'[0']]]-H3766)</f>
        <v>-1.7604641295086718</v>
      </c>
    </row>
    <row r="3768" spans="1:8" x14ac:dyDescent="0.25">
      <c r="A3768">
        <v>7524</v>
      </c>
      <c r="B3768">
        <v>-2</v>
      </c>
      <c r="C3768">
        <v>-4</v>
      </c>
      <c r="D3768">
        <v>0</v>
      </c>
      <c r="E3768">
        <v>-2</v>
      </c>
      <c r="F3768">
        <v>-6</v>
      </c>
      <c r="G3768">
        <v>-1</v>
      </c>
      <c r="H3768" s="2">
        <f>H3767+$H$2*(Filter_Test[[#This Row],[debug'[0']]]-H3767)</f>
        <v>-1.7830398534388756</v>
      </c>
    </row>
    <row r="3769" spans="1:8" x14ac:dyDescent="0.25">
      <c r="A3769">
        <v>7526</v>
      </c>
      <c r="B3769">
        <v>-1</v>
      </c>
      <c r="C3769">
        <v>-3</v>
      </c>
      <c r="D3769">
        <v>-2</v>
      </c>
      <c r="E3769">
        <v>-2</v>
      </c>
      <c r="F3769">
        <v>-7</v>
      </c>
      <c r="G3769">
        <v>-1</v>
      </c>
      <c r="H3769" s="2">
        <f>H3768+$H$2*(Filter_Test[[#This Row],[debug'[0']]]-H3768)</f>
        <v>-1.7092400859079275</v>
      </c>
    </row>
    <row r="3770" spans="1:8" x14ac:dyDescent="0.25">
      <c r="A3770">
        <v>7528</v>
      </c>
      <c r="B3770">
        <v>-3</v>
      </c>
      <c r="C3770">
        <v>-2</v>
      </c>
      <c r="D3770">
        <v>-2</v>
      </c>
      <c r="E3770">
        <v>-2</v>
      </c>
      <c r="F3770">
        <v>-7</v>
      </c>
      <c r="G3770">
        <v>-1</v>
      </c>
      <c r="H3770" s="2">
        <f>H3769+$H$2*(Filter_Test[[#This Row],[debug'[0']]]-H3769)</f>
        <v>-1.8308913418177228</v>
      </c>
    </row>
    <row r="3771" spans="1:8" x14ac:dyDescent="0.25">
      <c r="A3771">
        <v>7530</v>
      </c>
      <c r="B3771">
        <v>-2</v>
      </c>
      <c r="C3771">
        <v>-2</v>
      </c>
      <c r="D3771">
        <v>-1</v>
      </c>
      <c r="E3771">
        <v>-2</v>
      </c>
      <c r="F3771">
        <v>-8</v>
      </c>
      <c r="G3771">
        <v>-1</v>
      </c>
      <c r="H3771" s="2">
        <f>H3770+$H$2*(Filter_Test[[#This Row],[debug'[0']]]-H3770)</f>
        <v>-1.8468294573638389</v>
      </c>
    </row>
    <row r="3772" spans="1:8" x14ac:dyDescent="0.25">
      <c r="A3772">
        <v>7532</v>
      </c>
      <c r="B3772">
        <v>-2</v>
      </c>
      <c r="C3772">
        <v>-2</v>
      </c>
      <c r="D3772">
        <v>-1</v>
      </c>
      <c r="E3772">
        <v>-2</v>
      </c>
      <c r="F3772">
        <v>-8</v>
      </c>
      <c r="G3772">
        <v>-1</v>
      </c>
      <c r="H3772" s="2">
        <f>H3771+$H$2*(Filter_Test[[#This Row],[debug'[0']]]-H3771)</f>
        <v>-1.8612654409086027</v>
      </c>
    </row>
    <row r="3773" spans="1:8" x14ac:dyDescent="0.25">
      <c r="A3773">
        <v>7534</v>
      </c>
      <c r="B3773">
        <v>-3</v>
      </c>
      <c r="C3773">
        <v>-1</v>
      </c>
      <c r="D3773">
        <v>0</v>
      </c>
      <c r="E3773">
        <v>-2</v>
      </c>
      <c r="F3773">
        <v>-8</v>
      </c>
      <c r="G3773">
        <v>-1</v>
      </c>
      <c r="H3773" s="2">
        <f>H3772+$H$2*(Filter_Test[[#This Row],[debug'[0']]]-H3772)</f>
        <v>-1.968588644665513</v>
      </c>
    </row>
    <row r="3774" spans="1:8" x14ac:dyDescent="0.25">
      <c r="A3774">
        <v>7536</v>
      </c>
      <c r="B3774">
        <v>-3</v>
      </c>
      <c r="C3774">
        <v>-1</v>
      </c>
      <c r="D3774">
        <v>0</v>
      </c>
      <c r="E3774">
        <v>-2</v>
      </c>
      <c r="F3774">
        <v>-8</v>
      </c>
      <c r="G3774">
        <v>-1</v>
      </c>
      <c r="H3774" s="2">
        <f>H3773+$H$2*(Filter_Test[[#This Row],[debug'[0']]]-H3773)</f>
        <v>-2.0657968747679503</v>
      </c>
    </row>
    <row r="3775" spans="1:8" x14ac:dyDescent="0.25">
      <c r="A3775">
        <v>7538</v>
      </c>
      <c r="B3775">
        <v>-2</v>
      </c>
      <c r="C3775">
        <v>1</v>
      </c>
      <c r="D3775">
        <v>1</v>
      </c>
      <c r="E3775">
        <v>-2</v>
      </c>
      <c r="F3775">
        <v>-7</v>
      </c>
      <c r="G3775">
        <v>-1</v>
      </c>
      <c r="H3775" s="2">
        <f>H3774+$H$2*(Filter_Test[[#This Row],[debug'[0']]]-H3774)</f>
        <v>-2.0595956654159453</v>
      </c>
    </row>
    <row r="3776" spans="1:8" x14ac:dyDescent="0.25">
      <c r="A3776">
        <v>7540</v>
      </c>
      <c r="B3776">
        <v>-2</v>
      </c>
      <c r="C3776">
        <v>2</v>
      </c>
      <c r="D3776">
        <v>0</v>
      </c>
      <c r="E3776">
        <v>-2</v>
      </c>
      <c r="F3776">
        <v>-7</v>
      </c>
      <c r="G3776">
        <v>-1</v>
      </c>
      <c r="H3776" s="2">
        <f>H3775+$H$2*(Filter_Test[[#This Row],[debug'[0']]]-H3775)</f>
        <v>-2.0539789062762495</v>
      </c>
    </row>
    <row r="3777" spans="1:8" x14ac:dyDescent="0.25">
      <c r="A3777">
        <v>7542</v>
      </c>
      <c r="B3777">
        <v>-1</v>
      </c>
      <c r="C3777">
        <v>3</v>
      </c>
      <c r="D3777">
        <v>1</v>
      </c>
      <c r="E3777">
        <v>-2</v>
      </c>
      <c r="F3777">
        <v>-6</v>
      </c>
      <c r="G3777">
        <v>-1</v>
      </c>
      <c r="H3777" s="2">
        <f>H3776+$H$2*(Filter_Test[[#This Row],[debug'[0']]]-H3776)</f>
        <v>-1.9546437346063674</v>
      </c>
    </row>
    <row r="3778" spans="1:8" x14ac:dyDescent="0.25">
      <c r="A3778">
        <v>7544</v>
      </c>
      <c r="B3778">
        <v>1</v>
      </c>
      <c r="C3778">
        <v>8</v>
      </c>
      <c r="D3778">
        <v>0</v>
      </c>
      <c r="E3778">
        <v>-2</v>
      </c>
      <c r="F3778">
        <v>-6</v>
      </c>
      <c r="G3778">
        <v>-1</v>
      </c>
      <c r="H3778" s="2">
        <f>H3777+$H$2*(Filter_Test[[#This Row],[debug'[0']]]-H3777)</f>
        <v>-1.6761751230879331</v>
      </c>
    </row>
    <row r="3779" spans="1:8" x14ac:dyDescent="0.25">
      <c r="A3779">
        <v>7546</v>
      </c>
      <c r="B3779">
        <v>1</v>
      </c>
      <c r="C3779">
        <v>10</v>
      </c>
      <c r="D3779">
        <v>0</v>
      </c>
      <c r="E3779">
        <v>-2</v>
      </c>
      <c r="F3779">
        <v>-5</v>
      </c>
      <c r="G3779">
        <v>-1</v>
      </c>
      <c r="H3779" s="2">
        <f>H3778+$H$2*(Filter_Test[[#This Row],[debug'[0']]]-H3778)</f>
        <v>-1.4239515598955488</v>
      </c>
    </row>
    <row r="3780" spans="1:8" x14ac:dyDescent="0.25">
      <c r="A3780">
        <v>7548</v>
      </c>
      <c r="B3780">
        <v>1</v>
      </c>
      <c r="C3780">
        <v>10</v>
      </c>
      <c r="D3780">
        <v>-1</v>
      </c>
      <c r="E3780">
        <v>-2</v>
      </c>
      <c r="F3780">
        <v>-4</v>
      </c>
      <c r="G3780">
        <v>0</v>
      </c>
      <c r="H3780" s="2">
        <f>H3779+$H$2*(Filter_Test[[#This Row],[debug'[0']]]-H3779)</f>
        <v>-1.1954995074987875</v>
      </c>
    </row>
    <row r="3781" spans="1:8" x14ac:dyDescent="0.25">
      <c r="A3781">
        <v>7550</v>
      </c>
      <c r="B3781">
        <v>1</v>
      </c>
      <c r="C3781">
        <v>11</v>
      </c>
      <c r="D3781">
        <v>0</v>
      </c>
      <c r="E3781">
        <v>-2</v>
      </c>
      <c r="F3781">
        <v>-3</v>
      </c>
      <c r="G3781">
        <v>0</v>
      </c>
      <c r="H3781" s="2">
        <f>H3780+$H$2*(Filter_Test[[#This Row],[debug'[0']]]-H3780)</f>
        <v>-0.98857855378724158</v>
      </c>
    </row>
    <row r="3782" spans="1:8" x14ac:dyDescent="0.25">
      <c r="A3782">
        <v>7552</v>
      </c>
      <c r="B3782">
        <v>0</v>
      </c>
      <c r="C3782">
        <v>11</v>
      </c>
      <c r="D3782">
        <v>0</v>
      </c>
      <c r="E3782">
        <v>-2</v>
      </c>
      <c r="F3782">
        <v>-3</v>
      </c>
      <c r="G3782">
        <v>0</v>
      </c>
      <c r="H3782" s="2">
        <f>H3781+$H$2*(Filter_Test[[#This Row],[debug'[0']]]-H3781)</f>
        <v>-0.89540722012500895</v>
      </c>
    </row>
    <row r="3783" spans="1:8" x14ac:dyDescent="0.25">
      <c r="A3783">
        <v>7554</v>
      </c>
      <c r="B3783">
        <v>0</v>
      </c>
      <c r="C3783">
        <v>10</v>
      </c>
      <c r="D3783">
        <v>0</v>
      </c>
      <c r="E3783">
        <v>-2</v>
      </c>
      <c r="F3783">
        <v>-2</v>
      </c>
      <c r="G3783">
        <v>0</v>
      </c>
      <c r="H3783" s="2">
        <f>H3782+$H$2*(Filter_Test[[#This Row],[debug'[0']]]-H3782)</f>
        <v>-0.81101707778352938</v>
      </c>
    </row>
    <row r="3784" spans="1:8" x14ac:dyDescent="0.25">
      <c r="A3784">
        <v>7556</v>
      </c>
      <c r="B3784">
        <v>1</v>
      </c>
      <c r="C3784">
        <v>10</v>
      </c>
      <c r="D3784">
        <v>2</v>
      </c>
      <c r="E3784">
        <v>-1</v>
      </c>
      <c r="F3784">
        <v>-1</v>
      </c>
      <c r="G3784">
        <v>0</v>
      </c>
      <c r="H3784" s="2">
        <f>H3783+$H$2*(Filter_Test[[#This Row],[debug'[0']]]-H3783)</f>
        <v>-0.64033273937081769</v>
      </c>
    </row>
    <row r="3785" spans="1:8" x14ac:dyDescent="0.25">
      <c r="A3785">
        <v>7558</v>
      </c>
      <c r="B3785">
        <v>0</v>
      </c>
      <c r="C3785">
        <v>9</v>
      </c>
      <c r="D3785">
        <v>1</v>
      </c>
      <c r="E3785">
        <v>-1</v>
      </c>
      <c r="F3785">
        <v>0</v>
      </c>
      <c r="G3785">
        <v>0</v>
      </c>
      <c r="H3785" s="2">
        <f>H3784+$H$2*(Filter_Test[[#This Row],[debug'[0']]]-H3784)</f>
        <v>-0.57998280047500606</v>
      </c>
    </row>
    <row r="3786" spans="1:8" x14ac:dyDescent="0.25">
      <c r="A3786">
        <v>7560</v>
      </c>
      <c r="B3786">
        <v>0</v>
      </c>
      <c r="C3786">
        <v>8</v>
      </c>
      <c r="D3786">
        <v>1</v>
      </c>
      <c r="E3786">
        <v>-1</v>
      </c>
      <c r="F3786">
        <v>1</v>
      </c>
      <c r="G3786">
        <v>0</v>
      </c>
      <c r="H3786" s="2">
        <f>H3785+$H$2*(Filter_Test[[#This Row],[debug'[0']]]-H3785)</f>
        <v>-0.52532070931958463</v>
      </c>
    </row>
    <row r="3787" spans="1:8" x14ac:dyDescent="0.25">
      <c r="A3787">
        <v>7562</v>
      </c>
      <c r="B3787">
        <v>0</v>
      </c>
      <c r="C3787">
        <v>7</v>
      </c>
      <c r="D3787">
        <v>1</v>
      </c>
      <c r="E3787">
        <v>-1</v>
      </c>
      <c r="F3787">
        <v>2</v>
      </c>
      <c r="G3787">
        <v>0</v>
      </c>
      <c r="H3787" s="2">
        <f>H3786+$H$2*(Filter_Test[[#This Row],[debug'[0']]]-H3786)</f>
        <v>-0.47581039888427507</v>
      </c>
    </row>
    <row r="3788" spans="1:8" x14ac:dyDescent="0.25">
      <c r="A3788">
        <v>7564</v>
      </c>
      <c r="B3788">
        <v>-1</v>
      </c>
      <c r="C3788">
        <v>7</v>
      </c>
      <c r="D3788">
        <v>1</v>
      </c>
      <c r="E3788">
        <v>-1</v>
      </c>
      <c r="F3788">
        <v>3</v>
      </c>
      <c r="G3788">
        <v>0</v>
      </c>
      <c r="H3788" s="2">
        <f>H3787+$H$2*(Filter_Test[[#This Row],[debug'[0']]]-H3787)</f>
        <v>-0.52521410488287479</v>
      </c>
    </row>
    <row r="3789" spans="1:8" x14ac:dyDescent="0.25">
      <c r="A3789">
        <v>7566</v>
      </c>
      <c r="B3789">
        <v>-1</v>
      </c>
      <c r="C3789">
        <v>6</v>
      </c>
      <c r="D3789">
        <v>1</v>
      </c>
      <c r="E3789">
        <v>-1</v>
      </c>
      <c r="F3789">
        <v>4</v>
      </c>
      <c r="G3789">
        <v>0</v>
      </c>
      <c r="H3789" s="2">
        <f>H3788+$H$2*(Filter_Test[[#This Row],[debug'[0']]]-H3788)</f>
        <v>-0.56996162128671524</v>
      </c>
    </row>
    <row r="3790" spans="1:8" x14ac:dyDescent="0.25">
      <c r="A3790">
        <v>7568</v>
      </c>
      <c r="B3790">
        <v>1</v>
      </c>
      <c r="C3790">
        <v>5</v>
      </c>
      <c r="D3790">
        <v>0</v>
      </c>
      <c r="E3790">
        <v>-1</v>
      </c>
      <c r="F3790">
        <v>4</v>
      </c>
      <c r="G3790">
        <v>0</v>
      </c>
      <c r="H3790" s="2">
        <f>H3789+$H$2*(Filter_Test[[#This Row],[debug'[0']]]-H3789)</f>
        <v>-0.42199622441114726</v>
      </c>
    </row>
    <row r="3791" spans="1:8" x14ac:dyDescent="0.25">
      <c r="A3791">
        <v>7570</v>
      </c>
      <c r="B3791">
        <v>1</v>
      </c>
      <c r="C3791">
        <v>6</v>
      </c>
      <c r="D3791">
        <v>1</v>
      </c>
      <c r="E3791">
        <v>0</v>
      </c>
      <c r="F3791">
        <v>5</v>
      </c>
      <c r="G3791">
        <v>0</v>
      </c>
      <c r="H3791" s="2">
        <f>H3790+$H$2*(Filter_Test[[#This Row],[debug'[0']]]-H3790)</f>
        <v>-0.28797623764987279</v>
      </c>
    </row>
    <row r="3792" spans="1:8" x14ac:dyDescent="0.25">
      <c r="A3792">
        <v>7572</v>
      </c>
      <c r="B3792">
        <v>2</v>
      </c>
      <c r="C3792">
        <v>6</v>
      </c>
      <c r="D3792">
        <v>1</v>
      </c>
      <c r="E3792">
        <v>0</v>
      </c>
      <c r="F3792">
        <v>5</v>
      </c>
      <c r="G3792">
        <v>0</v>
      </c>
      <c r="H3792" s="2">
        <f>H3791+$H$2*(Filter_Test[[#This Row],[debug'[0']]]-H3791)</f>
        <v>-7.2339557456207154E-2</v>
      </c>
    </row>
    <row r="3793" spans="1:8" x14ac:dyDescent="0.25">
      <c r="A3793">
        <v>7574</v>
      </c>
      <c r="B3793">
        <v>1</v>
      </c>
      <c r="C3793">
        <v>7</v>
      </c>
      <c r="D3793">
        <v>0</v>
      </c>
      <c r="E3793">
        <v>0</v>
      </c>
      <c r="F3793">
        <v>6</v>
      </c>
      <c r="G3793">
        <v>0</v>
      </c>
      <c r="H3793" s="2">
        <f>H3792+$H$2*(Filter_Test[[#This Row],[debug'[0']]]-H3792)</f>
        <v>2.872606481953735E-2</v>
      </c>
    </row>
    <row r="3794" spans="1:8" x14ac:dyDescent="0.25">
      <c r="A3794">
        <v>7576</v>
      </c>
      <c r="B3794">
        <v>1</v>
      </c>
      <c r="C3794">
        <v>7</v>
      </c>
      <c r="D3794">
        <v>-1</v>
      </c>
      <c r="E3794">
        <v>0</v>
      </c>
      <c r="F3794">
        <v>6</v>
      </c>
      <c r="G3794">
        <v>0</v>
      </c>
      <c r="H3794" s="2">
        <f>H3793+$H$2*(Filter_Test[[#This Row],[debug'[0']]]-H3793)</f>
        <v>0.12026647660112307</v>
      </c>
    </row>
    <row r="3795" spans="1:8" x14ac:dyDescent="0.25">
      <c r="A3795">
        <v>7578</v>
      </c>
      <c r="B3795">
        <v>-1</v>
      </c>
      <c r="C3795">
        <v>6</v>
      </c>
      <c r="D3795">
        <v>-1</v>
      </c>
      <c r="E3795">
        <v>0</v>
      </c>
      <c r="F3795">
        <v>6</v>
      </c>
      <c r="G3795">
        <v>0</v>
      </c>
      <c r="H3795" s="2">
        <f>H3794+$H$2*(Filter_Test[[#This Row],[debug'[0']]]-H3794)</f>
        <v>1.4683848612532774E-2</v>
      </c>
    </row>
    <row r="3796" spans="1:8" x14ac:dyDescent="0.25">
      <c r="A3796">
        <v>7580</v>
      </c>
      <c r="B3796">
        <v>-1</v>
      </c>
      <c r="C3796">
        <v>3</v>
      </c>
      <c r="D3796">
        <v>-2</v>
      </c>
      <c r="E3796">
        <v>0</v>
      </c>
      <c r="F3796">
        <v>6</v>
      </c>
      <c r="G3796">
        <v>0</v>
      </c>
      <c r="H3796" s="2">
        <f>H3795+$H$2*(Filter_Test[[#This Row],[debug'[0']]]-H3795)</f>
        <v>-8.0947851122987732E-2</v>
      </c>
    </row>
    <row r="3797" spans="1:8" x14ac:dyDescent="0.25">
      <c r="A3797">
        <v>7582</v>
      </c>
      <c r="B3797">
        <v>-2</v>
      </c>
      <c r="C3797">
        <v>2</v>
      </c>
      <c r="D3797">
        <v>-1</v>
      </c>
      <c r="E3797">
        <v>0</v>
      </c>
      <c r="F3797">
        <v>6</v>
      </c>
      <c r="G3797">
        <v>0</v>
      </c>
      <c r="H3797" s="2">
        <f>H3796+$H$2*(Filter_Test[[#This Row],[debug'[0']]]-H3796)</f>
        <v>-0.26181425510601958</v>
      </c>
    </row>
    <row r="3798" spans="1:8" x14ac:dyDescent="0.25">
      <c r="A3798">
        <v>7584</v>
      </c>
      <c r="B3798">
        <v>-1</v>
      </c>
      <c r="C3798">
        <v>0</v>
      </c>
      <c r="D3798">
        <v>-1</v>
      </c>
      <c r="E3798">
        <v>0</v>
      </c>
      <c r="F3798">
        <v>6</v>
      </c>
      <c r="G3798">
        <v>0</v>
      </c>
      <c r="H3798" s="2">
        <f>H3797+$H$2*(Filter_Test[[#This Row],[debug'[0']]]-H3797)</f>
        <v>-0.33138662250032869</v>
      </c>
    </row>
    <row r="3799" spans="1:8" x14ac:dyDescent="0.25">
      <c r="A3799">
        <v>7586</v>
      </c>
      <c r="B3799">
        <v>-1</v>
      </c>
      <c r="C3799">
        <v>-1</v>
      </c>
      <c r="D3799">
        <v>-2</v>
      </c>
      <c r="E3799">
        <v>0</v>
      </c>
      <c r="F3799">
        <v>6</v>
      </c>
      <c r="G3799">
        <v>0</v>
      </c>
      <c r="H3799" s="2">
        <f>H3798+$H$2*(Filter_Test[[#This Row],[debug'[0']]]-H3798)</f>
        <v>-0.39440194874567347</v>
      </c>
    </row>
    <row r="3800" spans="1:8" x14ac:dyDescent="0.25">
      <c r="A3800">
        <v>7588</v>
      </c>
      <c r="B3800">
        <v>-2</v>
      </c>
      <c r="C3800">
        <v>-2</v>
      </c>
      <c r="D3800">
        <v>-1</v>
      </c>
      <c r="E3800">
        <v>0</v>
      </c>
      <c r="F3800">
        <v>6</v>
      </c>
      <c r="G3800">
        <v>0</v>
      </c>
      <c r="H3800" s="2">
        <f>H3799+$H$2*(Filter_Test[[#This Row],[debug'[0']]]-H3799)</f>
        <v>-0.54572600001883387</v>
      </c>
    </row>
    <row r="3801" spans="1:8" x14ac:dyDescent="0.25">
      <c r="A3801">
        <v>7590</v>
      </c>
      <c r="B3801">
        <v>-1</v>
      </c>
      <c r="C3801">
        <v>-5</v>
      </c>
      <c r="D3801">
        <v>-2</v>
      </c>
      <c r="E3801">
        <v>0</v>
      </c>
      <c r="F3801">
        <v>5</v>
      </c>
      <c r="G3801">
        <v>0</v>
      </c>
      <c r="H3801" s="2">
        <f>H3800+$H$2*(Filter_Test[[#This Row],[debug'[0']]]-H3800)</f>
        <v>-0.58854031585056432</v>
      </c>
    </row>
    <row r="3802" spans="1:8" x14ac:dyDescent="0.25">
      <c r="A3802">
        <v>7592</v>
      </c>
      <c r="B3802">
        <v>-1</v>
      </c>
      <c r="C3802">
        <v>-6</v>
      </c>
      <c r="D3802">
        <v>-1</v>
      </c>
      <c r="E3802">
        <v>0</v>
      </c>
      <c r="F3802">
        <v>5</v>
      </c>
      <c r="G3802">
        <v>0</v>
      </c>
      <c r="H3802" s="2">
        <f>H3801+$H$2*(Filter_Test[[#This Row],[debug'[0']]]-H3801)</f>
        <v>-0.6273194774797316</v>
      </c>
    </row>
    <row r="3803" spans="1:8" x14ac:dyDescent="0.25">
      <c r="A3803">
        <v>7594</v>
      </c>
      <c r="B3803">
        <v>-1</v>
      </c>
      <c r="C3803">
        <v>-7</v>
      </c>
      <c r="D3803">
        <v>-1</v>
      </c>
      <c r="E3803">
        <v>0</v>
      </c>
      <c r="F3803">
        <v>4</v>
      </c>
      <c r="G3803">
        <v>0</v>
      </c>
      <c r="H3803" s="2">
        <f>H3802+$H$2*(Filter_Test[[#This Row],[debug'[0']]]-H3802)</f>
        <v>-0.662443789230302</v>
      </c>
    </row>
    <row r="3804" spans="1:8" x14ac:dyDescent="0.25">
      <c r="A3804">
        <v>7596</v>
      </c>
      <c r="B3804">
        <v>0</v>
      </c>
      <c r="C3804">
        <v>-8</v>
      </c>
      <c r="D3804">
        <v>-2</v>
      </c>
      <c r="E3804">
        <v>0</v>
      </c>
      <c r="F3804">
        <v>4</v>
      </c>
      <c r="G3804">
        <v>0</v>
      </c>
      <c r="H3804" s="2">
        <f>H3803+$H$2*(Filter_Test[[#This Row],[debug'[0']]]-H3803)</f>
        <v>-0.60000993298043892</v>
      </c>
    </row>
    <row r="3805" spans="1:8" x14ac:dyDescent="0.25">
      <c r="A3805">
        <v>7598</v>
      </c>
      <c r="B3805">
        <v>-2</v>
      </c>
      <c r="C3805">
        <v>-8</v>
      </c>
      <c r="D3805">
        <v>-1</v>
      </c>
      <c r="E3805">
        <v>0</v>
      </c>
      <c r="F3805">
        <v>3</v>
      </c>
      <c r="G3805">
        <v>0</v>
      </c>
      <c r="H3805" s="2">
        <f>H3804+$H$2*(Filter_Test[[#This Row],[debug'[0']]]-H3804)</f>
        <v>-0.73195588826985891</v>
      </c>
    </row>
    <row r="3806" spans="1:8" x14ac:dyDescent="0.25">
      <c r="A3806">
        <v>7600</v>
      </c>
      <c r="B3806">
        <v>-1</v>
      </c>
      <c r="C3806">
        <v>-7</v>
      </c>
      <c r="D3806">
        <v>-2</v>
      </c>
      <c r="E3806">
        <v>0</v>
      </c>
      <c r="F3806">
        <v>2</v>
      </c>
      <c r="G3806">
        <v>0</v>
      </c>
      <c r="H3806" s="2">
        <f>H3805+$H$2*(Filter_Test[[#This Row],[debug'[0']]]-H3805)</f>
        <v>-0.75721845063734128</v>
      </c>
    </row>
    <row r="3807" spans="1:8" x14ac:dyDescent="0.25">
      <c r="A3807">
        <v>7602</v>
      </c>
      <c r="B3807">
        <v>0</v>
      </c>
      <c r="C3807">
        <v>-7</v>
      </c>
      <c r="D3807">
        <v>-1</v>
      </c>
      <c r="E3807">
        <v>0</v>
      </c>
      <c r="F3807">
        <v>2</v>
      </c>
      <c r="G3807">
        <v>0</v>
      </c>
      <c r="H3807" s="2">
        <f>H3806+$H$2*(Filter_Test[[#This Row],[debug'[0']]]-H3806)</f>
        <v>-0.68585229298679373</v>
      </c>
    </row>
    <row r="3808" spans="1:8" x14ac:dyDescent="0.25">
      <c r="A3808">
        <v>7604</v>
      </c>
      <c r="B3808">
        <v>-1</v>
      </c>
      <c r="C3808">
        <v>-7</v>
      </c>
      <c r="D3808">
        <v>-1</v>
      </c>
      <c r="E3808">
        <v>-1</v>
      </c>
      <c r="F3808">
        <v>1</v>
      </c>
      <c r="G3808">
        <v>0</v>
      </c>
      <c r="H3808" s="2">
        <f>H3807+$H$2*(Filter_Test[[#This Row],[debug'[0']]]-H3807)</f>
        <v>-0.71546001684163674</v>
      </c>
    </row>
    <row r="3809" spans="1:8" x14ac:dyDescent="0.25">
      <c r="A3809">
        <v>7606</v>
      </c>
      <c r="B3809">
        <v>0</v>
      </c>
      <c r="C3809">
        <v>-6</v>
      </c>
      <c r="D3809">
        <v>-1</v>
      </c>
      <c r="E3809">
        <v>-1</v>
      </c>
      <c r="F3809">
        <v>0</v>
      </c>
      <c r="G3809">
        <v>-1</v>
      </c>
      <c r="H3809" s="2">
        <f>H3808+$H$2*(Filter_Test[[#This Row],[debug'[0']]]-H3808)</f>
        <v>-0.64802949885622929</v>
      </c>
    </row>
    <row r="3810" spans="1:8" x14ac:dyDescent="0.25">
      <c r="A3810">
        <v>7608</v>
      </c>
      <c r="B3810">
        <v>-2</v>
      </c>
      <c r="C3810">
        <v>-6</v>
      </c>
      <c r="D3810">
        <v>0</v>
      </c>
      <c r="E3810">
        <v>-1</v>
      </c>
      <c r="F3810">
        <v>-1</v>
      </c>
      <c r="G3810">
        <v>-1</v>
      </c>
      <c r="H3810" s="2">
        <f>H3809+$H$2*(Filter_Test[[#This Row],[debug'[0']]]-H3809)</f>
        <v>-0.77544971668413076</v>
      </c>
    </row>
    <row r="3811" spans="1:8" x14ac:dyDescent="0.25">
      <c r="A3811">
        <v>7610</v>
      </c>
      <c r="B3811">
        <v>-3</v>
      </c>
      <c r="C3811">
        <v>-6</v>
      </c>
      <c r="D3811">
        <v>-1</v>
      </c>
      <c r="E3811">
        <v>-1</v>
      </c>
      <c r="F3811">
        <v>-1</v>
      </c>
      <c r="G3811">
        <v>-1</v>
      </c>
      <c r="H3811" s="2">
        <f>H3810+$H$2*(Filter_Test[[#This Row],[debug'[0']]]-H3810)</f>
        <v>-0.98510864151231758</v>
      </c>
    </row>
    <row r="3812" spans="1:8" x14ac:dyDescent="0.25">
      <c r="A3812">
        <v>7612</v>
      </c>
      <c r="B3812">
        <v>-3</v>
      </c>
      <c r="C3812">
        <v>-5</v>
      </c>
      <c r="D3812">
        <v>0</v>
      </c>
      <c r="E3812">
        <v>-1</v>
      </c>
      <c r="F3812">
        <v>-2</v>
      </c>
      <c r="G3812">
        <v>-1</v>
      </c>
      <c r="H3812" s="2">
        <f>H3811+$H$2*(Filter_Test[[#This Row],[debug'[0']]]-H3811)</f>
        <v>-1.1750076782005114</v>
      </c>
    </row>
    <row r="3813" spans="1:8" x14ac:dyDescent="0.25">
      <c r="A3813">
        <v>7614</v>
      </c>
      <c r="B3813">
        <v>-2</v>
      </c>
      <c r="C3813">
        <v>-5</v>
      </c>
      <c r="D3813">
        <v>0</v>
      </c>
      <c r="E3813">
        <v>-1</v>
      </c>
      <c r="F3813">
        <v>-3</v>
      </c>
      <c r="G3813">
        <v>-1</v>
      </c>
      <c r="H3813" s="2">
        <f>H3812+$H$2*(Filter_Test[[#This Row],[debug'[0']]]-H3812)</f>
        <v>-1.2527613727235092</v>
      </c>
    </row>
    <row r="3814" spans="1:8" x14ac:dyDescent="0.25">
      <c r="A3814">
        <v>7616</v>
      </c>
      <c r="B3814">
        <v>-1</v>
      </c>
      <c r="C3814">
        <v>-6</v>
      </c>
      <c r="D3814">
        <v>0</v>
      </c>
      <c r="E3814">
        <v>-1</v>
      </c>
      <c r="F3814">
        <v>-3</v>
      </c>
      <c r="G3814">
        <v>-1</v>
      </c>
      <c r="H3814" s="2">
        <f>H3813+$H$2*(Filter_Test[[#This Row],[debug'[0']]]-H3813)</f>
        <v>-1.2289391745737257</v>
      </c>
    </row>
    <row r="3815" spans="1:8" x14ac:dyDescent="0.25">
      <c r="A3815">
        <v>7618</v>
      </c>
      <c r="B3815">
        <v>-1</v>
      </c>
      <c r="C3815">
        <v>-6</v>
      </c>
      <c r="D3815">
        <v>0</v>
      </c>
      <c r="E3815">
        <v>-1</v>
      </c>
      <c r="F3815">
        <v>-4</v>
      </c>
      <c r="G3815">
        <v>-1</v>
      </c>
      <c r="H3815" s="2">
        <f>H3814+$H$2*(Filter_Test[[#This Row],[debug'[0']]]-H3814)</f>
        <v>-1.2073621657049338</v>
      </c>
    </row>
    <row r="3816" spans="1:8" x14ac:dyDescent="0.25">
      <c r="A3816">
        <v>7620</v>
      </c>
      <c r="B3816">
        <v>-1</v>
      </c>
      <c r="C3816">
        <v>-7</v>
      </c>
      <c r="D3816">
        <v>-1</v>
      </c>
      <c r="E3816">
        <v>-1</v>
      </c>
      <c r="F3816">
        <v>-4</v>
      </c>
      <c r="G3816">
        <v>-1</v>
      </c>
      <c r="H3816" s="2">
        <f>H3815+$H$2*(Filter_Test[[#This Row],[debug'[0']]]-H3815)</f>
        <v>-1.1878187420126012</v>
      </c>
    </row>
    <row r="3817" spans="1:8" x14ac:dyDescent="0.25">
      <c r="A3817">
        <v>7622</v>
      </c>
      <c r="B3817">
        <v>-2</v>
      </c>
      <c r="C3817">
        <v>-6</v>
      </c>
      <c r="D3817">
        <v>-1</v>
      </c>
      <c r="E3817">
        <v>-1</v>
      </c>
      <c r="F3817">
        <v>-5</v>
      </c>
      <c r="G3817">
        <v>-1</v>
      </c>
      <c r="H3817" s="2">
        <f>H3816+$H$2*(Filter_Test[[#This Row],[debug'[0']]]-H3816)</f>
        <v>-1.2643650222168969</v>
      </c>
    </row>
    <row r="3818" spans="1:8" x14ac:dyDescent="0.25">
      <c r="A3818">
        <v>7624</v>
      </c>
      <c r="B3818">
        <v>-1</v>
      </c>
      <c r="C3818">
        <v>-6</v>
      </c>
      <c r="D3818">
        <v>0</v>
      </c>
      <c r="E3818">
        <v>-1</v>
      </c>
      <c r="F3818">
        <v>-5</v>
      </c>
      <c r="G3818">
        <v>-1</v>
      </c>
      <c r="H3818" s="2">
        <f>H3817+$H$2*(Filter_Test[[#This Row],[debug'[0']]]-H3817)</f>
        <v>-1.2394492058670157</v>
      </c>
    </row>
    <row r="3819" spans="1:8" x14ac:dyDescent="0.25">
      <c r="A3819">
        <v>7626</v>
      </c>
      <c r="B3819">
        <v>-1</v>
      </c>
      <c r="C3819">
        <v>-6</v>
      </c>
      <c r="D3819">
        <v>0</v>
      </c>
      <c r="E3819">
        <v>-1</v>
      </c>
      <c r="F3819">
        <v>-5</v>
      </c>
      <c r="G3819">
        <v>-1</v>
      </c>
      <c r="H3819" s="2">
        <f>H3818+$H$2*(Filter_Test[[#This Row],[debug'[0']]]-H3818)</f>
        <v>-1.216881649885224</v>
      </c>
    </row>
    <row r="3820" spans="1:8" x14ac:dyDescent="0.25">
      <c r="A3820">
        <v>7628</v>
      </c>
      <c r="B3820">
        <v>-1</v>
      </c>
      <c r="C3820">
        <v>-4</v>
      </c>
      <c r="D3820">
        <v>-1</v>
      </c>
      <c r="E3820">
        <v>-1</v>
      </c>
      <c r="F3820">
        <v>-5</v>
      </c>
      <c r="G3820">
        <v>-1</v>
      </c>
      <c r="H3820" s="2">
        <f>H3819+$H$2*(Filter_Test[[#This Row],[debug'[0']]]-H3819)</f>
        <v>-1.1964410359458884</v>
      </c>
    </row>
    <row r="3821" spans="1:8" x14ac:dyDescent="0.25">
      <c r="A3821">
        <v>7630</v>
      </c>
      <c r="B3821">
        <v>0</v>
      </c>
      <c r="C3821">
        <v>-3</v>
      </c>
      <c r="D3821">
        <v>0</v>
      </c>
      <c r="E3821">
        <v>-1</v>
      </c>
      <c r="F3821">
        <v>-5</v>
      </c>
      <c r="G3821">
        <v>-1</v>
      </c>
      <c r="H3821" s="2">
        <f>H3820+$H$2*(Filter_Test[[#This Row],[debug'[0']]]-H3820)</f>
        <v>-1.0836791248764595</v>
      </c>
    </row>
    <row r="3822" spans="1:8" x14ac:dyDescent="0.25">
      <c r="A3822">
        <v>7632</v>
      </c>
      <c r="B3822">
        <v>-1</v>
      </c>
      <c r="C3822">
        <v>-2</v>
      </c>
      <c r="D3822">
        <v>1</v>
      </c>
      <c r="E3822">
        <v>-1</v>
      </c>
      <c r="F3822">
        <v>-5</v>
      </c>
      <c r="G3822">
        <v>-1</v>
      </c>
      <c r="H3822" s="2">
        <f>H3821+$H$2*(Filter_Test[[#This Row],[debug'[0']]]-H3821)</f>
        <v>-1.0757925531573382</v>
      </c>
    </row>
    <row r="3823" spans="1:8" x14ac:dyDescent="0.25">
      <c r="A3823">
        <v>7634</v>
      </c>
      <c r="B3823">
        <v>1</v>
      </c>
      <c r="C3823">
        <v>0</v>
      </c>
      <c r="D3823">
        <v>0</v>
      </c>
      <c r="E3823">
        <v>-1</v>
      </c>
      <c r="F3823">
        <v>-5</v>
      </c>
      <c r="G3823">
        <v>-1</v>
      </c>
      <c r="H3823" s="2">
        <f>H3822+$H$2*(Filter_Test[[#This Row],[debug'[0']]]-H3822)</f>
        <v>-0.88015371409607335</v>
      </c>
    </row>
    <row r="3824" spans="1:8" x14ac:dyDescent="0.25">
      <c r="A3824">
        <v>7636</v>
      </c>
      <c r="B3824">
        <v>0</v>
      </c>
      <c r="C3824">
        <v>0</v>
      </c>
      <c r="D3824">
        <v>1</v>
      </c>
      <c r="E3824">
        <v>-1</v>
      </c>
      <c r="F3824">
        <v>-5</v>
      </c>
      <c r="G3824">
        <v>-1</v>
      </c>
      <c r="H3824" s="2">
        <f>H3823+$H$2*(Filter_Test[[#This Row],[debug'[0']]]-H3823)</f>
        <v>-0.79720118082905356</v>
      </c>
    </row>
    <row r="3825" spans="1:8" x14ac:dyDescent="0.25">
      <c r="A3825">
        <v>7638</v>
      </c>
      <c r="B3825">
        <v>1</v>
      </c>
      <c r="C3825">
        <v>1</v>
      </c>
      <c r="D3825">
        <v>1</v>
      </c>
      <c r="E3825">
        <v>-1</v>
      </c>
      <c r="F3825">
        <v>-5</v>
      </c>
      <c r="G3825">
        <v>0</v>
      </c>
      <c r="H3825" s="2">
        <f>H3824+$H$2*(Filter_Test[[#This Row],[debug'[0']]]-H3824)</f>
        <v>-0.62781896002758986</v>
      </c>
    </row>
    <row r="3826" spans="1:8" x14ac:dyDescent="0.25">
      <c r="A3826">
        <v>7640</v>
      </c>
      <c r="B3826">
        <v>1</v>
      </c>
      <c r="C3826">
        <v>2</v>
      </c>
      <c r="D3826">
        <v>1</v>
      </c>
      <c r="E3826">
        <v>-1</v>
      </c>
      <c r="F3826">
        <v>-5</v>
      </c>
      <c r="G3826">
        <v>0</v>
      </c>
      <c r="H3826" s="2">
        <f>H3825+$H$2*(Filter_Test[[#This Row],[debug'[0']]]-H3825)</f>
        <v>-0.47440063744168426</v>
      </c>
    </row>
    <row r="3827" spans="1:8" x14ac:dyDescent="0.25">
      <c r="A3827">
        <v>7642</v>
      </c>
      <c r="B3827">
        <v>0</v>
      </c>
      <c r="C3827">
        <v>3</v>
      </c>
      <c r="D3827">
        <v>1</v>
      </c>
      <c r="E3827">
        <v>-1</v>
      </c>
      <c r="F3827">
        <v>-4</v>
      </c>
      <c r="G3827">
        <v>0</v>
      </c>
      <c r="H3827" s="2">
        <f>H3826+$H$2*(Filter_Test[[#This Row],[debug'[0']]]-H3826)</f>
        <v>-0.42968943071833093</v>
      </c>
    </row>
    <row r="3828" spans="1:8" x14ac:dyDescent="0.25">
      <c r="A3828">
        <v>7644</v>
      </c>
      <c r="B3828">
        <v>1</v>
      </c>
      <c r="C3828">
        <v>4</v>
      </c>
      <c r="D3828">
        <v>0</v>
      </c>
      <c r="E3828">
        <v>-1</v>
      </c>
      <c r="F3828">
        <v>-4</v>
      </c>
      <c r="G3828">
        <v>0</v>
      </c>
      <c r="H3828" s="2">
        <f>H3827+$H$2*(Filter_Test[[#This Row],[debug'[0']]]-H3827)</f>
        <v>-0.29494437634454052</v>
      </c>
    </row>
    <row r="3829" spans="1:8" x14ac:dyDescent="0.25">
      <c r="A3829">
        <v>7646</v>
      </c>
      <c r="B3829">
        <v>1</v>
      </c>
      <c r="C3829">
        <v>4</v>
      </c>
      <c r="D3829">
        <v>0</v>
      </c>
      <c r="E3829">
        <v>-1</v>
      </c>
      <c r="F3829">
        <v>-3</v>
      </c>
      <c r="G3829">
        <v>0</v>
      </c>
      <c r="H3829" s="2">
        <f>H3828+$H$2*(Filter_Test[[#This Row],[debug'[0']]]-H3828)</f>
        <v>-0.17289874415859779</v>
      </c>
    </row>
    <row r="3830" spans="1:8" x14ac:dyDescent="0.25">
      <c r="A3830">
        <v>7648</v>
      </c>
      <c r="B3830">
        <v>1</v>
      </c>
      <c r="C3830">
        <v>4</v>
      </c>
      <c r="D3830">
        <v>0</v>
      </c>
      <c r="E3830">
        <v>-1</v>
      </c>
      <c r="F3830">
        <v>-3</v>
      </c>
      <c r="G3830">
        <v>0</v>
      </c>
      <c r="H3830" s="2">
        <f>H3829+$H$2*(Filter_Test[[#This Row],[debug'[0']]]-H3829)</f>
        <v>-6.2355641816997445E-2</v>
      </c>
    </row>
    <row r="3831" spans="1:8" x14ac:dyDescent="0.25">
      <c r="A3831">
        <v>7650</v>
      </c>
      <c r="B3831">
        <v>3</v>
      </c>
      <c r="C3831">
        <v>4</v>
      </c>
      <c r="D3831">
        <v>0</v>
      </c>
      <c r="E3831">
        <v>0</v>
      </c>
      <c r="F3831">
        <v>-3</v>
      </c>
      <c r="G3831">
        <v>0</v>
      </c>
      <c r="H3831" s="2">
        <f>H3830+$H$2*(Filter_Test[[#This Row],[debug'[0']]]-H3830)</f>
        <v>0.22626457779334863</v>
      </c>
    </row>
    <row r="3832" spans="1:8" x14ac:dyDescent="0.25">
      <c r="A3832">
        <v>7652</v>
      </c>
      <c r="B3832">
        <v>1</v>
      </c>
      <c r="C3832">
        <v>4</v>
      </c>
      <c r="D3832">
        <v>0</v>
      </c>
      <c r="E3832">
        <v>0</v>
      </c>
      <c r="F3832">
        <v>-2</v>
      </c>
      <c r="G3832">
        <v>0</v>
      </c>
      <c r="H3832" s="2">
        <f>H3831+$H$2*(Filter_Test[[#This Row],[debug'[0']]]-H3831)</f>
        <v>0.29918742334014703</v>
      </c>
    </row>
    <row r="3833" spans="1:8" x14ac:dyDescent="0.25">
      <c r="A3833">
        <v>7654</v>
      </c>
      <c r="B3833">
        <v>3</v>
      </c>
      <c r="C3833">
        <v>4</v>
      </c>
      <c r="D3833">
        <v>1</v>
      </c>
      <c r="E3833">
        <v>0</v>
      </c>
      <c r="F3833">
        <v>-1</v>
      </c>
      <c r="G3833">
        <v>0</v>
      </c>
      <c r="H3833" s="2">
        <f>H3832+$H$2*(Filter_Test[[#This Row],[debug'[0']]]-H3832)</f>
        <v>0.5537330118268724</v>
      </c>
    </row>
    <row r="3834" spans="1:8" x14ac:dyDescent="0.25">
      <c r="A3834">
        <v>7656</v>
      </c>
      <c r="B3834">
        <v>1</v>
      </c>
      <c r="C3834">
        <v>6</v>
      </c>
      <c r="D3834">
        <v>1</v>
      </c>
      <c r="E3834">
        <v>0</v>
      </c>
      <c r="F3834">
        <v>-1</v>
      </c>
      <c r="G3834">
        <v>0</v>
      </c>
      <c r="H3834" s="2">
        <f>H3833+$H$2*(Filter_Test[[#This Row],[debug'[0']]]-H3833)</f>
        <v>0.5957926845744026</v>
      </c>
    </row>
    <row r="3835" spans="1:8" x14ac:dyDescent="0.25">
      <c r="A3835">
        <v>7658</v>
      </c>
      <c r="B3835">
        <v>3</v>
      </c>
      <c r="C3835">
        <v>7</v>
      </c>
      <c r="D3835">
        <v>1</v>
      </c>
      <c r="E3835">
        <v>0</v>
      </c>
      <c r="F3835">
        <v>0</v>
      </c>
      <c r="G3835">
        <v>0</v>
      </c>
      <c r="H3835" s="2">
        <f>H3834+$H$2*(Filter_Test[[#This Row],[debug'[0']]]-H3834)</f>
        <v>0.82238388576983945</v>
      </c>
    </row>
    <row r="3836" spans="1:8" x14ac:dyDescent="0.25">
      <c r="A3836">
        <v>7660</v>
      </c>
      <c r="B3836">
        <v>3</v>
      </c>
      <c r="C3836">
        <v>8</v>
      </c>
      <c r="D3836">
        <v>2</v>
      </c>
      <c r="E3836">
        <v>0</v>
      </c>
      <c r="F3836">
        <v>1</v>
      </c>
      <c r="G3836">
        <v>0</v>
      </c>
      <c r="H3836" s="2">
        <f>H3835+$H$2*(Filter_Test[[#This Row],[debug'[0']]]-H3835)</f>
        <v>1.0276193693739661</v>
      </c>
    </row>
    <row r="3837" spans="1:8" x14ac:dyDescent="0.25">
      <c r="A3837">
        <v>7662</v>
      </c>
      <c r="B3837">
        <v>2</v>
      </c>
      <c r="C3837">
        <v>9</v>
      </c>
      <c r="D3837">
        <v>1</v>
      </c>
      <c r="E3837">
        <v>1</v>
      </c>
      <c r="F3837">
        <v>1</v>
      </c>
      <c r="G3837">
        <v>0</v>
      </c>
      <c r="H3837" s="2">
        <f>H3836+$H$2*(Filter_Test[[#This Row],[debug'[0']]]-H3836)</f>
        <v>1.119264084743999</v>
      </c>
    </row>
    <row r="3838" spans="1:8" x14ac:dyDescent="0.25">
      <c r="A3838">
        <v>7664</v>
      </c>
      <c r="B3838">
        <v>3</v>
      </c>
      <c r="C3838">
        <v>9</v>
      </c>
      <c r="D3838">
        <v>1</v>
      </c>
      <c r="E3838">
        <v>1</v>
      </c>
      <c r="F3838">
        <v>2</v>
      </c>
      <c r="G3838">
        <v>0</v>
      </c>
      <c r="H3838" s="2">
        <f>H3837+$H$2*(Filter_Test[[#This Row],[debug'[0']]]-H3837)</f>
        <v>1.2965192687853209</v>
      </c>
    </row>
    <row r="3839" spans="1:8" x14ac:dyDescent="0.25">
      <c r="A3839">
        <v>7666</v>
      </c>
      <c r="B3839">
        <v>1</v>
      </c>
      <c r="C3839">
        <v>9</v>
      </c>
      <c r="D3839">
        <v>1</v>
      </c>
      <c r="E3839">
        <v>1</v>
      </c>
      <c r="F3839">
        <v>2</v>
      </c>
      <c r="G3839">
        <v>0</v>
      </c>
      <c r="H3839" s="2">
        <f>H3838+$H$2*(Filter_Test[[#This Row],[debug'[0']]]-H3838)</f>
        <v>1.2685729860914075</v>
      </c>
    </row>
    <row r="3840" spans="1:8" x14ac:dyDescent="0.25">
      <c r="A3840">
        <v>7668</v>
      </c>
      <c r="B3840">
        <v>1</v>
      </c>
      <c r="C3840">
        <v>8</v>
      </c>
      <c r="D3840">
        <v>0</v>
      </c>
      <c r="E3840">
        <v>1</v>
      </c>
      <c r="F3840">
        <v>3</v>
      </c>
      <c r="G3840">
        <v>0</v>
      </c>
      <c r="H3840" s="2">
        <f>H3839+$H$2*(Filter_Test[[#This Row],[debug'[0']]]-H3839)</f>
        <v>1.2432605784896842</v>
      </c>
    </row>
    <row r="3841" spans="1:8" x14ac:dyDescent="0.25">
      <c r="A3841">
        <v>7670</v>
      </c>
      <c r="B3841">
        <v>0</v>
      </c>
      <c r="C3841">
        <v>7</v>
      </c>
      <c r="D3841">
        <v>0</v>
      </c>
      <c r="E3841">
        <v>1</v>
      </c>
      <c r="F3841">
        <v>3</v>
      </c>
      <c r="G3841">
        <v>0</v>
      </c>
      <c r="H3841" s="2">
        <f>H3840+$H$2*(Filter_Test[[#This Row],[debug'[0']]]-H3840)</f>
        <v>1.1260860294932546</v>
      </c>
    </row>
    <row r="3842" spans="1:8" x14ac:dyDescent="0.25">
      <c r="A3842">
        <v>7672</v>
      </c>
      <c r="B3842">
        <v>-1</v>
      </c>
      <c r="C3842">
        <v>5</v>
      </c>
      <c r="D3842">
        <v>-1</v>
      </c>
      <c r="E3842">
        <v>1</v>
      </c>
      <c r="F3842">
        <v>4</v>
      </c>
      <c r="G3842">
        <v>0</v>
      </c>
      <c r="H3842" s="2">
        <f>H3841+$H$2*(Filter_Test[[#This Row],[debug'[0']]]-H3841)</f>
        <v>0.92570714195857762</v>
      </c>
    </row>
    <row r="3843" spans="1:8" x14ac:dyDescent="0.25">
      <c r="A3843">
        <v>7674</v>
      </c>
      <c r="B3843">
        <v>-1</v>
      </c>
      <c r="C3843">
        <v>5</v>
      </c>
      <c r="D3843">
        <v>-1</v>
      </c>
      <c r="E3843">
        <v>1</v>
      </c>
      <c r="F3843">
        <v>4</v>
      </c>
      <c r="G3843">
        <v>0</v>
      </c>
      <c r="H3843" s="2">
        <f>H3842+$H$2*(Filter_Test[[#This Row],[debug'[0']]]-H3842)</f>
        <v>0.74421351965430371</v>
      </c>
    </row>
    <row r="3844" spans="1:8" x14ac:dyDescent="0.25">
      <c r="A3844">
        <v>7676</v>
      </c>
      <c r="B3844">
        <v>-1</v>
      </c>
      <c r="C3844">
        <v>3</v>
      </c>
      <c r="D3844">
        <v>-1</v>
      </c>
      <c r="E3844">
        <v>1</v>
      </c>
      <c r="F3844">
        <v>5</v>
      </c>
      <c r="G3844">
        <v>0</v>
      </c>
      <c r="H3844" s="2">
        <f>H3843+$H$2*(Filter_Test[[#This Row],[debug'[0']]]-H3843)</f>
        <v>0.57982526826516501</v>
      </c>
    </row>
    <row r="3845" spans="1:8" x14ac:dyDescent="0.25">
      <c r="A3845">
        <v>7678</v>
      </c>
      <c r="B3845">
        <v>0</v>
      </c>
      <c r="C3845">
        <v>2</v>
      </c>
      <c r="D3845">
        <v>-2</v>
      </c>
      <c r="E3845">
        <v>1</v>
      </c>
      <c r="F3845">
        <v>5</v>
      </c>
      <c r="G3845">
        <v>0</v>
      </c>
      <c r="H3845" s="2">
        <f>H3844+$H$2*(Filter_Test[[#This Row],[debug'[0']]]-H3844)</f>
        <v>0.52517802417073778</v>
      </c>
    </row>
    <row r="3846" spans="1:8" x14ac:dyDescent="0.25">
      <c r="A3846">
        <v>7680</v>
      </c>
      <c r="B3846">
        <v>0</v>
      </c>
      <c r="C3846">
        <v>2</v>
      </c>
      <c r="D3846">
        <v>-1</v>
      </c>
      <c r="E3846">
        <v>1</v>
      </c>
      <c r="F3846">
        <v>5</v>
      </c>
      <c r="G3846">
        <v>0</v>
      </c>
      <c r="H3846" s="2">
        <f>H3845+$H$2*(Filter_Test[[#This Row],[debug'[0']]]-H3845)</f>
        <v>0.47568116149389</v>
      </c>
    </row>
    <row r="3847" spans="1:8" x14ac:dyDescent="0.25">
      <c r="A3847">
        <v>7682</v>
      </c>
      <c r="B3847">
        <v>1</v>
      </c>
      <c r="C3847">
        <v>2</v>
      </c>
      <c r="D3847">
        <v>-1</v>
      </c>
      <c r="E3847">
        <v>1</v>
      </c>
      <c r="F3847">
        <v>5</v>
      </c>
      <c r="G3847">
        <v>0</v>
      </c>
      <c r="H3847" s="2">
        <f>H3846+$H$2*(Filter_Test[[#This Row],[debug'[0']]]-H3846)</f>
        <v>0.52509704782957589</v>
      </c>
    </row>
    <row r="3848" spans="1:8" x14ac:dyDescent="0.25">
      <c r="A3848">
        <v>7684</v>
      </c>
      <c r="B3848">
        <v>0</v>
      </c>
      <c r="C3848">
        <v>4</v>
      </c>
      <c r="D3848">
        <v>-1</v>
      </c>
      <c r="E3848">
        <v>1</v>
      </c>
      <c r="F3848">
        <v>5</v>
      </c>
      <c r="G3848">
        <v>0</v>
      </c>
      <c r="H3848" s="2">
        <f>H3847+$H$2*(Filter_Test[[#This Row],[debug'[0']]]-H3847)</f>
        <v>0.47560781699308341</v>
      </c>
    </row>
    <row r="3849" spans="1:8" x14ac:dyDescent="0.25">
      <c r="A3849">
        <v>7686</v>
      </c>
      <c r="B3849">
        <v>1</v>
      </c>
      <c r="C3849">
        <v>4</v>
      </c>
      <c r="D3849">
        <v>0</v>
      </c>
      <c r="E3849">
        <v>1</v>
      </c>
      <c r="F3849">
        <v>5</v>
      </c>
      <c r="G3849">
        <v>0</v>
      </c>
      <c r="H3849" s="2">
        <f>H3848+$H$2*(Filter_Test[[#This Row],[debug'[0']]]-H3848)</f>
        <v>0.52503061588511668</v>
      </c>
    </row>
    <row r="3850" spans="1:8" x14ac:dyDescent="0.25">
      <c r="A3850">
        <v>7688</v>
      </c>
      <c r="B3850">
        <v>-1</v>
      </c>
      <c r="C3850">
        <v>4</v>
      </c>
      <c r="D3850">
        <v>0</v>
      </c>
      <c r="E3850">
        <v>1</v>
      </c>
      <c r="F3850">
        <v>5</v>
      </c>
      <c r="G3850">
        <v>0</v>
      </c>
      <c r="H3850" s="2">
        <f>H3849+$H$2*(Filter_Test[[#This Row],[debug'[0']]]-H3849)</f>
        <v>0.38129986650419068</v>
      </c>
    </row>
    <row r="3851" spans="1:8" x14ac:dyDescent="0.25">
      <c r="A3851">
        <v>7690</v>
      </c>
      <c r="B3851">
        <v>-4</v>
      </c>
      <c r="C3851">
        <v>1</v>
      </c>
      <c r="D3851">
        <v>-1</v>
      </c>
      <c r="E3851">
        <v>1</v>
      </c>
      <c r="F3851">
        <v>5</v>
      </c>
      <c r="G3851">
        <v>0</v>
      </c>
      <c r="H3851" s="2">
        <f>H3850+$H$2*(Filter_Test[[#This Row],[debug'[0']]]-H3850)</f>
        <v>-3.1627917709314501E-2</v>
      </c>
    </row>
    <row r="3852" spans="1:8" x14ac:dyDescent="0.25">
      <c r="A3852">
        <v>7692</v>
      </c>
      <c r="B3852">
        <v>-4</v>
      </c>
      <c r="C3852">
        <v>-1</v>
      </c>
      <c r="D3852">
        <v>-1</v>
      </c>
      <c r="E3852">
        <v>0</v>
      </c>
      <c r="F3852">
        <v>5</v>
      </c>
      <c r="G3852">
        <v>0</v>
      </c>
      <c r="H3852" s="2">
        <f>H3851+$H$2*(Filter_Test[[#This Row],[debug'[0']]]-H3851)</f>
        <v>-0.40563817512237188</v>
      </c>
    </row>
    <row r="3853" spans="1:8" x14ac:dyDescent="0.25">
      <c r="A3853">
        <v>7694</v>
      </c>
      <c r="B3853">
        <v>-4</v>
      </c>
      <c r="C3853">
        <v>-3</v>
      </c>
      <c r="D3853">
        <v>-2</v>
      </c>
      <c r="E3853">
        <v>0</v>
      </c>
      <c r="F3853">
        <v>5</v>
      </c>
      <c r="G3853">
        <v>0</v>
      </c>
      <c r="H3853" s="2">
        <f>H3852+$H$2*(Filter_Test[[#This Row],[debug'[0']]]-H3852)</f>
        <v>-0.74439879622374661</v>
      </c>
    </row>
    <row r="3854" spans="1:8" x14ac:dyDescent="0.25">
      <c r="A3854">
        <v>7696</v>
      </c>
      <c r="B3854">
        <v>-4</v>
      </c>
      <c r="C3854">
        <v>-5</v>
      </c>
      <c r="D3854">
        <v>-2</v>
      </c>
      <c r="E3854">
        <v>0</v>
      </c>
      <c r="F3854">
        <v>4</v>
      </c>
      <c r="G3854">
        <v>0</v>
      </c>
      <c r="H3854" s="2">
        <f>H3853+$H$2*(Filter_Test[[#This Row],[debug'[0']]]-H3853)</f>
        <v>-1.0512319809677935</v>
      </c>
    </row>
    <row r="3855" spans="1:8" x14ac:dyDescent="0.25">
      <c r="A3855">
        <v>7698</v>
      </c>
      <c r="B3855">
        <v>-3</v>
      </c>
      <c r="C3855">
        <v>-7</v>
      </c>
      <c r="D3855">
        <v>-1</v>
      </c>
      <c r="E3855">
        <v>0</v>
      </c>
      <c r="F3855">
        <v>4</v>
      </c>
      <c r="G3855">
        <v>0</v>
      </c>
      <c r="H3855" s="2">
        <f>H3854+$H$2*(Filter_Test[[#This Row],[debug'[0']]]-H3854)</f>
        <v>-1.2348990397320629</v>
      </c>
    </row>
    <row r="3856" spans="1:8" x14ac:dyDescent="0.25">
      <c r="A3856">
        <v>7700</v>
      </c>
      <c r="B3856">
        <v>-4</v>
      </c>
      <c r="C3856">
        <v>-9</v>
      </c>
      <c r="D3856">
        <v>-1</v>
      </c>
      <c r="E3856">
        <v>0</v>
      </c>
      <c r="F3856">
        <v>3</v>
      </c>
      <c r="G3856">
        <v>-1</v>
      </c>
      <c r="H3856" s="2">
        <f>H3855+$H$2*(Filter_Test[[#This Row],[debug'[0']]]-H3855)</f>
        <v>-1.495503665628418</v>
      </c>
    </row>
    <row r="3857" spans="1:8" x14ac:dyDescent="0.25">
      <c r="A3857">
        <v>7702</v>
      </c>
      <c r="B3857">
        <v>-4</v>
      </c>
      <c r="C3857">
        <v>-9</v>
      </c>
      <c r="D3857">
        <v>-1</v>
      </c>
      <c r="E3857">
        <v>-1</v>
      </c>
      <c r="F3857">
        <v>3</v>
      </c>
      <c r="G3857">
        <v>-1</v>
      </c>
      <c r="H3857" s="2">
        <f>H3856+$H$2*(Filter_Test[[#This Row],[debug'[0']]]-H3856)</f>
        <v>-1.7315468841785477</v>
      </c>
    </row>
    <row r="3858" spans="1:8" x14ac:dyDescent="0.25">
      <c r="A3858">
        <v>7704</v>
      </c>
      <c r="B3858">
        <v>-3</v>
      </c>
      <c r="C3858">
        <v>-9</v>
      </c>
      <c r="D3858">
        <v>0</v>
      </c>
      <c r="E3858">
        <v>-1</v>
      </c>
      <c r="F3858">
        <v>2</v>
      </c>
      <c r="G3858">
        <v>-1</v>
      </c>
      <c r="H3858" s="2">
        <f>H3857+$H$2*(Filter_Test[[#This Row],[debug'[0']]]-H3857)</f>
        <v>-1.8510957738811804</v>
      </c>
    </row>
    <row r="3859" spans="1:8" x14ac:dyDescent="0.25">
      <c r="A3859">
        <v>7706</v>
      </c>
      <c r="B3859">
        <v>-2</v>
      </c>
      <c r="C3859">
        <v>-10</v>
      </c>
      <c r="D3859">
        <v>0</v>
      </c>
      <c r="E3859">
        <v>-1</v>
      </c>
      <c r="F3859">
        <v>1</v>
      </c>
      <c r="G3859">
        <v>-1</v>
      </c>
      <c r="H3859" s="2">
        <f>H3858+$H$2*(Filter_Test[[#This Row],[debug'[0']]]-H3858)</f>
        <v>-1.8651296665670811</v>
      </c>
    </row>
    <row r="3860" spans="1:8" x14ac:dyDescent="0.25">
      <c r="A3860">
        <v>7708</v>
      </c>
      <c r="B3860">
        <v>-2</v>
      </c>
      <c r="C3860">
        <v>-8</v>
      </c>
      <c r="D3860">
        <v>1</v>
      </c>
      <c r="E3860">
        <v>-1</v>
      </c>
      <c r="F3860">
        <v>1</v>
      </c>
      <c r="G3860">
        <v>-1</v>
      </c>
      <c r="H3860" s="2">
        <f>H3859+$H$2*(Filter_Test[[#This Row],[debug'[0']]]-H3859)</f>
        <v>-1.877840896028083</v>
      </c>
    </row>
    <row r="3861" spans="1:8" x14ac:dyDescent="0.25">
      <c r="A3861">
        <v>7710</v>
      </c>
      <c r="B3861">
        <v>-1</v>
      </c>
      <c r="C3861">
        <v>-7</v>
      </c>
      <c r="D3861">
        <v>0</v>
      </c>
      <c r="E3861">
        <v>-1</v>
      </c>
      <c r="F3861">
        <v>0</v>
      </c>
      <c r="G3861">
        <v>-1</v>
      </c>
      <c r="H3861" s="2">
        <f>H3860+$H$2*(Filter_Test[[#This Row],[debug'[0']]]-H3860)</f>
        <v>-1.7951063407286079</v>
      </c>
    </row>
    <row r="3862" spans="1:8" x14ac:dyDescent="0.25">
      <c r="A3862">
        <v>7712</v>
      </c>
      <c r="B3862">
        <v>-1</v>
      </c>
      <c r="C3862">
        <v>-5</v>
      </c>
      <c r="D3862">
        <v>-1</v>
      </c>
      <c r="E3862">
        <v>-1</v>
      </c>
      <c r="F3862">
        <v>0</v>
      </c>
      <c r="G3862">
        <v>-1</v>
      </c>
      <c r="H3862" s="2">
        <f>H3861+$H$2*(Filter_Test[[#This Row],[debug'[0']]]-H3861)</f>
        <v>-1.7201693335629382</v>
      </c>
    </row>
    <row r="3863" spans="1:8" x14ac:dyDescent="0.25">
      <c r="A3863">
        <v>7714</v>
      </c>
      <c r="B3863">
        <v>-1</v>
      </c>
      <c r="C3863">
        <v>-5</v>
      </c>
      <c r="D3863">
        <v>-1</v>
      </c>
      <c r="E3863">
        <v>-2</v>
      </c>
      <c r="F3863">
        <v>-1</v>
      </c>
      <c r="G3863">
        <v>-1</v>
      </c>
      <c r="H3863" s="2">
        <f>H3862+$H$2*(Filter_Test[[#This Row],[debug'[0']]]-H3862)</f>
        <v>-1.6522949729330787</v>
      </c>
    </row>
    <row r="3864" spans="1:8" x14ac:dyDescent="0.25">
      <c r="A3864">
        <v>7716</v>
      </c>
      <c r="B3864">
        <v>-2</v>
      </c>
      <c r="C3864">
        <v>-4</v>
      </c>
      <c r="D3864">
        <v>-2</v>
      </c>
      <c r="E3864">
        <v>-2</v>
      </c>
      <c r="F3864">
        <v>-2</v>
      </c>
      <c r="G3864">
        <v>-1</v>
      </c>
      <c r="H3864" s="2">
        <f>H3863+$H$2*(Filter_Test[[#This Row],[debug'[0']]]-H3863)</f>
        <v>-1.6850653996925691</v>
      </c>
    </row>
    <row r="3865" spans="1:8" x14ac:dyDescent="0.25">
      <c r="A3865">
        <v>7718</v>
      </c>
      <c r="B3865">
        <v>-3</v>
      </c>
      <c r="C3865">
        <v>-6</v>
      </c>
      <c r="D3865">
        <v>-2</v>
      </c>
      <c r="E3865">
        <v>-2</v>
      </c>
      <c r="F3865">
        <v>-3</v>
      </c>
      <c r="G3865">
        <v>-1</v>
      </c>
      <c r="H3865" s="2">
        <f>H3864+$H$2*(Filter_Test[[#This Row],[debug'[0']]]-H3864)</f>
        <v>-1.8089950661008747</v>
      </c>
    </row>
    <row r="3866" spans="1:8" x14ac:dyDescent="0.25">
      <c r="A3866">
        <v>7720</v>
      </c>
      <c r="B3866">
        <v>-3</v>
      </c>
      <c r="C3866">
        <v>-7</v>
      </c>
      <c r="D3866">
        <v>-1</v>
      </c>
      <c r="E3866">
        <v>-2</v>
      </c>
      <c r="F3866">
        <v>-3</v>
      </c>
      <c r="G3866">
        <v>-1</v>
      </c>
      <c r="H3866" s="2">
        <f>H3865+$H$2*(Filter_Test[[#This Row],[debug'[0']]]-H3865)</f>
        <v>-1.9212446366226754</v>
      </c>
    </row>
    <row r="3867" spans="1:8" x14ac:dyDescent="0.25">
      <c r="A3867">
        <v>7722</v>
      </c>
      <c r="B3867">
        <v>-2</v>
      </c>
      <c r="C3867">
        <v>-9</v>
      </c>
      <c r="D3867">
        <v>-1</v>
      </c>
      <c r="E3867">
        <v>-2</v>
      </c>
      <c r="F3867">
        <v>-4</v>
      </c>
      <c r="G3867">
        <v>-1</v>
      </c>
      <c r="H3867" s="2">
        <f>H3866+$H$2*(Filter_Test[[#This Row],[debug'[0']]]-H3866)</f>
        <v>-1.9286671547531853</v>
      </c>
    </row>
    <row r="3868" spans="1:8" x14ac:dyDescent="0.25">
      <c r="A3868">
        <v>7724</v>
      </c>
      <c r="B3868">
        <v>0</v>
      </c>
      <c r="C3868">
        <v>-9</v>
      </c>
      <c r="D3868">
        <v>0</v>
      </c>
      <c r="E3868">
        <v>-2</v>
      </c>
      <c r="F3868">
        <v>-4</v>
      </c>
      <c r="G3868">
        <v>-1</v>
      </c>
      <c r="H3868" s="2">
        <f>H3867+$H$2*(Filter_Test[[#This Row],[debug'[0']]]-H3867)</f>
        <v>-1.7468945578154091</v>
      </c>
    </row>
    <row r="3869" spans="1:8" x14ac:dyDescent="0.25">
      <c r="A3869">
        <v>7726</v>
      </c>
      <c r="B3869">
        <v>-1</v>
      </c>
      <c r="C3869">
        <v>-9</v>
      </c>
      <c r="D3869">
        <v>0</v>
      </c>
      <c r="E3869">
        <v>-2</v>
      </c>
      <c r="F3869">
        <v>-5</v>
      </c>
      <c r="G3869">
        <v>-1</v>
      </c>
      <c r="H3869" s="2">
        <f>H3868+$H$2*(Filter_Test[[#This Row],[debug'[0']]]-H3868)</f>
        <v>-1.6765014041402366</v>
      </c>
    </row>
    <row r="3870" spans="1:8" x14ac:dyDescent="0.25">
      <c r="A3870">
        <v>7728</v>
      </c>
      <c r="B3870">
        <v>0</v>
      </c>
      <c r="C3870">
        <v>-7</v>
      </c>
      <c r="D3870">
        <v>0</v>
      </c>
      <c r="E3870">
        <v>-2</v>
      </c>
      <c r="F3870">
        <v>-5</v>
      </c>
      <c r="G3870">
        <v>-1</v>
      </c>
      <c r="H3870" s="2">
        <f>H3869+$H$2*(Filter_Test[[#This Row],[debug'[0']]]-H3869)</f>
        <v>-1.5184948692908384</v>
      </c>
    </row>
    <row r="3871" spans="1:8" x14ac:dyDescent="0.25">
      <c r="A3871">
        <v>7730</v>
      </c>
      <c r="B3871">
        <v>0</v>
      </c>
      <c r="C3871">
        <v>-5</v>
      </c>
      <c r="D3871">
        <v>-1</v>
      </c>
      <c r="E3871">
        <v>-2</v>
      </c>
      <c r="F3871">
        <v>-5</v>
      </c>
      <c r="G3871">
        <v>-1</v>
      </c>
      <c r="H3871" s="2">
        <f>H3870+$H$2*(Filter_Test[[#This Row],[debug'[0']]]-H3870)</f>
        <v>-1.3753800995145018</v>
      </c>
    </row>
    <row r="3872" spans="1:8" x14ac:dyDescent="0.25">
      <c r="A3872">
        <v>7732</v>
      </c>
      <c r="B3872">
        <v>-1</v>
      </c>
      <c r="C3872">
        <v>-2</v>
      </c>
      <c r="D3872">
        <v>-1</v>
      </c>
      <c r="E3872">
        <v>-2</v>
      </c>
      <c r="F3872">
        <v>-5</v>
      </c>
      <c r="G3872">
        <v>-1</v>
      </c>
      <c r="H3872" s="2">
        <f>H3871+$H$2*(Filter_Test[[#This Row],[debug'[0']]]-H3871)</f>
        <v>-1.3400013586263448</v>
      </c>
    </row>
    <row r="3873" spans="1:8" x14ac:dyDescent="0.25">
      <c r="A3873">
        <v>7734</v>
      </c>
      <c r="B3873">
        <v>-1</v>
      </c>
      <c r="C3873">
        <v>-1</v>
      </c>
      <c r="D3873">
        <v>-1</v>
      </c>
      <c r="E3873">
        <v>-2</v>
      </c>
      <c r="F3873">
        <v>-6</v>
      </c>
      <c r="G3873">
        <v>-1</v>
      </c>
      <c r="H3873" s="2">
        <f>H3872+$H$2*(Filter_Test[[#This Row],[debug'[0']]]-H3872)</f>
        <v>-1.3079569855122126</v>
      </c>
    </row>
    <row r="3874" spans="1:8" x14ac:dyDescent="0.25">
      <c r="A3874">
        <v>7736</v>
      </c>
      <c r="B3874">
        <v>0</v>
      </c>
      <c r="C3874">
        <v>1</v>
      </c>
      <c r="D3874">
        <v>-1</v>
      </c>
      <c r="E3874">
        <v>-2</v>
      </c>
      <c r="F3874">
        <v>-6</v>
      </c>
      <c r="G3874">
        <v>-1</v>
      </c>
      <c r="H3874" s="2">
        <f>H3873+$H$2*(Filter_Test[[#This Row],[debug'[0']]]-H3873)</f>
        <v>-1.184684943805314</v>
      </c>
    </row>
    <row r="3875" spans="1:8" x14ac:dyDescent="0.25">
      <c r="A3875">
        <v>7738</v>
      </c>
      <c r="B3875">
        <v>-1</v>
      </c>
      <c r="C3875">
        <v>2</v>
      </c>
      <c r="D3875">
        <v>-1</v>
      </c>
      <c r="E3875">
        <v>-2</v>
      </c>
      <c r="F3875">
        <v>-6</v>
      </c>
      <c r="G3875">
        <v>-1</v>
      </c>
      <c r="H3875" s="2">
        <f>H3874+$H$2*(Filter_Test[[#This Row],[debug'[0']]]-H3874)</f>
        <v>-1.1672787979246915</v>
      </c>
    </row>
    <row r="3876" spans="1:8" x14ac:dyDescent="0.25">
      <c r="A3876">
        <v>7740</v>
      </c>
      <c r="B3876">
        <v>0</v>
      </c>
      <c r="C3876">
        <v>3</v>
      </c>
      <c r="D3876">
        <v>-1</v>
      </c>
      <c r="E3876">
        <v>-2</v>
      </c>
      <c r="F3876">
        <v>-6</v>
      </c>
      <c r="G3876">
        <v>-1</v>
      </c>
      <c r="H3876" s="2">
        <f>H3875+$H$2*(Filter_Test[[#This Row],[debug'[0']]]-H3875)</f>
        <v>-1.0572653630371514</v>
      </c>
    </row>
    <row r="3877" spans="1:8" x14ac:dyDescent="0.25">
      <c r="A3877">
        <v>7742</v>
      </c>
      <c r="B3877">
        <v>0</v>
      </c>
      <c r="C3877">
        <v>4</v>
      </c>
      <c r="D3877">
        <v>0</v>
      </c>
      <c r="E3877">
        <v>-1</v>
      </c>
      <c r="F3877">
        <v>-5</v>
      </c>
      <c r="G3877">
        <v>-1</v>
      </c>
      <c r="H3877" s="2">
        <f>H3876+$H$2*(Filter_Test[[#This Row],[debug'[0']]]-H3876)</f>
        <v>-0.95762045011477759</v>
      </c>
    </row>
    <row r="3878" spans="1:8" x14ac:dyDescent="0.25">
      <c r="A3878">
        <v>7744</v>
      </c>
      <c r="B3878">
        <v>0</v>
      </c>
      <c r="C3878">
        <v>4</v>
      </c>
      <c r="D3878">
        <v>0</v>
      </c>
      <c r="E3878">
        <v>-1</v>
      </c>
      <c r="F3878">
        <v>-5</v>
      </c>
      <c r="G3878">
        <v>-1</v>
      </c>
      <c r="H3878" s="2">
        <f>H3877+$H$2*(Filter_Test[[#This Row],[debug'[0']]]-H3877)</f>
        <v>-0.86736684898453953</v>
      </c>
    </row>
    <row r="3879" spans="1:8" x14ac:dyDescent="0.25">
      <c r="A3879">
        <v>7746</v>
      </c>
      <c r="B3879">
        <v>1</v>
      </c>
      <c r="C3879">
        <v>3</v>
      </c>
      <c r="D3879">
        <v>1</v>
      </c>
      <c r="E3879">
        <v>-1</v>
      </c>
      <c r="F3879">
        <v>-5</v>
      </c>
      <c r="G3879">
        <v>-1</v>
      </c>
      <c r="H3879" s="2">
        <f>H3878+$H$2*(Filter_Test[[#This Row],[debug'[0']]]-H3878)</f>
        <v>-0.69137166975473097</v>
      </c>
    </row>
    <row r="3880" spans="1:8" x14ac:dyDescent="0.25">
      <c r="A3880">
        <v>7748</v>
      </c>
      <c r="B3880">
        <v>-1</v>
      </c>
      <c r="C3880">
        <v>5</v>
      </c>
      <c r="D3880">
        <v>1</v>
      </c>
      <c r="E3880">
        <v>-1</v>
      </c>
      <c r="F3880">
        <v>-4</v>
      </c>
      <c r="G3880">
        <v>-1</v>
      </c>
      <c r="H3880" s="2">
        <f>H3879+$H$2*(Filter_Test[[#This Row],[debug'[0']]]-H3879)</f>
        <v>-0.72045920460437762</v>
      </c>
    </row>
    <row r="3881" spans="1:8" x14ac:dyDescent="0.25">
      <c r="A3881">
        <v>7750</v>
      </c>
      <c r="B3881">
        <v>0</v>
      </c>
      <c r="C3881">
        <v>6</v>
      </c>
      <c r="D3881">
        <v>1</v>
      </c>
      <c r="E3881">
        <v>-1</v>
      </c>
      <c r="F3881">
        <v>-3</v>
      </c>
      <c r="G3881">
        <v>-1</v>
      </c>
      <c r="H3881" s="2">
        <f>H3880+$H$2*(Filter_Test[[#This Row],[debug'[0']]]-H3880)</f>
        <v>-0.65255752427248992</v>
      </c>
    </row>
    <row r="3882" spans="1:8" x14ac:dyDescent="0.25">
      <c r="A3882">
        <v>7752</v>
      </c>
      <c r="B3882">
        <v>0</v>
      </c>
      <c r="C3882">
        <v>6</v>
      </c>
      <c r="D3882">
        <v>0</v>
      </c>
      <c r="E3882">
        <v>-1</v>
      </c>
      <c r="F3882">
        <v>-3</v>
      </c>
      <c r="G3882">
        <v>-1</v>
      </c>
      <c r="H3882" s="2">
        <f>H3881+$H$2*(Filter_Test[[#This Row],[debug'[0']]]-H3881)</f>
        <v>-0.59105542654351395</v>
      </c>
    </row>
    <row r="3883" spans="1:8" x14ac:dyDescent="0.25">
      <c r="A3883">
        <v>7754</v>
      </c>
      <c r="B3883">
        <v>0</v>
      </c>
      <c r="C3883">
        <v>8</v>
      </c>
      <c r="D3883">
        <v>-1</v>
      </c>
      <c r="E3883">
        <v>-1</v>
      </c>
      <c r="F3883">
        <v>-2</v>
      </c>
      <c r="G3883">
        <v>-1</v>
      </c>
      <c r="H3883" s="2">
        <f>H3882+$H$2*(Filter_Test[[#This Row],[debug'[0']]]-H3882)</f>
        <v>-0.53534976496670938</v>
      </c>
    </row>
    <row r="3884" spans="1:8" x14ac:dyDescent="0.25">
      <c r="A3884">
        <v>7756</v>
      </c>
      <c r="B3884">
        <v>1</v>
      </c>
      <c r="C3884">
        <v>8</v>
      </c>
      <c r="D3884">
        <v>-1</v>
      </c>
      <c r="E3884">
        <v>-1</v>
      </c>
      <c r="F3884">
        <v>-2</v>
      </c>
      <c r="G3884">
        <v>-1</v>
      </c>
      <c r="H3884" s="2">
        <f>H3883+$H$2*(Filter_Test[[#This Row],[debug'[0']]]-H3883)</f>
        <v>-0.3906464586974025</v>
      </c>
    </row>
    <row r="3885" spans="1:8" x14ac:dyDescent="0.25">
      <c r="A3885">
        <v>7758</v>
      </c>
      <c r="B3885">
        <v>0</v>
      </c>
      <c r="C3885">
        <v>9</v>
      </c>
      <c r="D3885">
        <v>-2</v>
      </c>
      <c r="E3885">
        <v>-1</v>
      </c>
      <c r="F3885">
        <v>-1</v>
      </c>
      <c r="G3885">
        <v>-1</v>
      </c>
      <c r="H3885" s="2">
        <f>H3884+$H$2*(Filter_Test[[#This Row],[debug'[0']]]-H3884)</f>
        <v>-0.35382889735356365</v>
      </c>
    </row>
    <row r="3886" spans="1:8" x14ac:dyDescent="0.25">
      <c r="A3886">
        <v>7760</v>
      </c>
      <c r="B3886">
        <v>0</v>
      </c>
      <c r="C3886">
        <v>8</v>
      </c>
      <c r="D3886">
        <v>-2</v>
      </c>
      <c r="E3886">
        <v>-1</v>
      </c>
      <c r="F3886">
        <v>0</v>
      </c>
      <c r="G3886">
        <v>-1</v>
      </c>
      <c r="H3886" s="2">
        <f>H3885+$H$2*(Filter_Test[[#This Row],[debug'[0']]]-H3885)</f>
        <v>-0.32048130941695169</v>
      </c>
    </row>
    <row r="3887" spans="1:8" x14ac:dyDescent="0.25">
      <c r="A3887">
        <v>7762</v>
      </c>
      <c r="B3887">
        <v>0</v>
      </c>
      <c r="C3887">
        <v>8</v>
      </c>
      <c r="D3887">
        <v>-2</v>
      </c>
      <c r="E3887">
        <v>-1</v>
      </c>
      <c r="F3887">
        <v>1</v>
      </c>
      <c r="G3887">
        <v>-1</v>
      </c>
      <c r="H3887" s="2">
        <f>H3886+$H$2*(Filter_Test[[#This Row],[debug'[0']]]-H3886)</f>
        <v>-0.29027665759863769</v>
      </c>
    </row>
    <row r="3888" spans="1:8" x14ac:dyDescent="0.25">
      <c r="A3888">
        <v>7764</v>
      </c>
      <c r="B3888">
        <v>-1</v>
      </c>
      <c r="C3888">
        <v>8</v>
      </c>
      <c r="D3888">
        <v>0</v>
      </c>
      <c r="E3888">
        <v>-1</v>
      </c>
      <c r="F3888">
        <v>1</v>
      </c>
      <c r="G3888">
        <v>0</v>
      </c>
      <c r="H3888" s="2">
        <f>H3887+$H$2*(Filter_Test[[#This Row],[debug'[0']]]-H3887)</f>
        <v>-0.35716650675571709</v>
      </c>
    </row>
    <row r="3889" spans="1:8" x14ac:dyDescent="0.25">
      <c r="A3889">
        <v>7766</v>
      </c>
      <c r="B3889">
        <v>-1</v>
      </c>
      <c r="C3889">
        <v>7</v>
      </c>
      <c r="D3889">
        <v>1</v>
      </c>
      <c r="E3889">
        <v>0</v>
      </c>
      <c r="F3889">
        <v>2</v>
      </c>
      <c r="G3889">
        <v>0</v>
      </c>
      <c r="H3889" s="2">
        <f>H3888+$H$2*(Filter_Test[[#This Row],[debug'[0']]]-H3888)</f>
        <v>-0.41775213615144818</v>
      </c>
    </row>
    <row r="3890" spans="1:8" x14ac:dyDescent="0.25">
      <c r="A3890">
        <v>7768</v>
      </c>
      <c r="B3890">
        <v>-2</v>
      </c>
      <c r="C3890">
        <v>7</v>
      </c>
      <c r="D3890">
        <v>1</v>
      </c>
      <c r="E3890">
        <v>0</v>
      </c>
      <c r="F3890">
        <v>3</v>
      </c>
      <c r="G3890">
        <v>0</v>
      </c>
      <c r="H3890" s="2">
        <f>H3889+$H$2*(Filter_Test[[#This Row],[debug'[0']]]-H3889)</f>
        <v>-0.56687548410819077</v>
      </c>
    </row>
    <row r="3891" spans="1:8" x14ac:dyDescent="0.25">
      <c r="A3891">
        <v>7770</v>
      </c>
      <c r="B3891">
        <v>0</v>
      </c>
      <c r="C3891">
        <v>6</v>
      </c>
      <c r="D3891">
        <v>1</v>
      </c>
      <c r="E3891">
        <v>0</v>
      </c>
      <c r="F3891">
        <v>3</v>
      </c>
      <c r="G3891">
        <v>0</v>
      </c>
      <c r="H3891" s="2">
        <f>H3890+$H$2*(Filter_Test[[#This Row],[debug'[0']]]-H3890)</f>
        <v>-0.51344872841695732</v>
      </c>
    </row>
    <row r="3892" spans="1:8" x14ac:dyDescent="0.25">
      <c r="A3892">
        <v>7772</v>
      </c>
      <c r="B3892">
        <v>0</v>
      </c>
      <c r="C3892">
        <v>6</v>
      </c>
      <c r="D3892">
        <v>1</v>
      </c>
      <c r="E3892">
        <v>0</v>
      </c>
      <c r="F3892">
        <v>4</v>
      </c>
      <c r="G3892">
        <v>0</v>
      </c>
      <c r="H3892" s="2">
        <f>H3891+$H$2*(Filter_Test[[#This Row],[debug'[0']]]-H3891)</f>
        <v>-0.4650573258212653</v>
      </c>
    </row>
    <row r="3893" spans="1:8" x14ac:dyDescent="0.25">
      <c r="A3893">
        <v>7774</v>
      </c>
      <c r="B3893">
        <v>0</v>
      </c>
      <c r="C3893">
        <v>7</v>
      </c>
      <c r="D3893">
        <v>1</v>
      </c>
      <c r="E3893">
        <v>0</v>
      </c>
      <c r="F3893">
        <v>4</v>
      </c>
      <c r="G3893">
        <v>0</v>
      </c>
      <c r="H3893" s="2">
        <f>H3892+$H$2*(Filter_Test[[#This Row],[debug'[0']]]-H3892)</f>
        <v>-0.42122670547231922</v>
      </c>
    </row>
    <row r="3894" spans="1:8" x14ac:dyDescent="0.25">
      <c r="A3894">
        <v>7776</v>
      </c>
      <c r="B3894">
        <v>1</v>
      </c>
      <c r="C3894">
        <v>6</v>
      </c>
      <c r="D3894">
        <v>-1</v>
      </c>
      <c r="E3894">
        <v>0</v>
      </c>
      <c r="F3894">
        <v>5</v>
      </c>
      <c r="G3894">
        <v>0</v>
      </c>
      <c r="H3894" s="2">
        <f>H3893+$H$2*(Filter_Test[[#This Row],[debug'[0']]]-H3893)</f>
        <v>-0.28727924416239536</v>
      </c>
    </row>
    <row r="3895" spans="1:8" x14ac:dyDescent="0.25">
      <c r="A3895">
        <v>7778</v>
      </c>
      <c r="B3895">
        <v>-1</v>
      </c>
      <c r="C3895">
        <v>6</v>
      </c>
      <c r="D3895">
        <v>-2</v>
      </c>
      <c r="E3895">
        <v>0</v>
      </c>
      <c r="F3895">
        <v>5</v>
      </c>
      <c r="G3895">
        <v>0</v>
      </c>
      <c r="H3895" s="2">
        <f>H3894+$H$2*(Filter_Test[[#This Row],[debug'[0']]]-H3894)</f>
        <v>-0.35445159288040684</v>
      </c>
    </row>
    <row r="3896" spans="1:8" x14ac:dyDescent="0.25">
      <c r="A3896">
        <v>7780</v>
      </c>
      <c r="B3896">
        <v>-1</v>
      </c>
      <c r="C3896">
        <v>5</v>
      </c>
      <c r="D3896">
        <v>-3</v>
      </c>
      <c r="E3896">
        <v>0</v>
      </c>
      <c r="F3896">
        <v>5</v>
      </c>
      <c r="G3896">
        <v>0</v>
      </c>
      <c r="H3896" s="2">
        <f>H3895+$H$2*(Filter_Test[[#This Row],[debug'[0']]]-H3895)</f>
        <v>-0.41529309688071203</v>
      </c>
    </row>
    <row r="3897" spans="1:8" x14ac:dyDescent="0.25">
      <c r="A3897">
        <v>7782</v>
      </c>
      <c r="B3897">
        <v>-3</v>
      </c>
      <c r="C3897">
        <v>4</v>
      </c>
      <c r="D3897">
        <v>-4</v>
      </c>
      <c r="E3897">
        <v>-1</v>
      </c>
      <c r="F3897">
        <v>6</v>
      </c>
      <c r="G3897">
        <v>-1</v>
      </c>
      <c r="H3897" s="2">
        <f>H3896+$H$2*(Filter_Test[[#This Row],[debug'[0']]]-H3896)</f>
        <v>-0.65889598343638345</v>
      </c>
    </row>
    <row r="3898" spans="1:8" x14ac:dyDescent="0.25">
      <c r="A3898">
        <v>7784</v>
      </c>
      <c r="B3898">
        <v>-3</v>
      </c>
      <c r="C3898">
        <v>1</v>
      </c>
      <c r="D3898">
        <v>-3</v>
      </c>
      <c r="E3898">
        <v>-1</v>
      </c>
      <c r="F3898">
        <v>6</v>
      </c>
      <c r="G3898">
        <v>0</v>
      </c>
      <c r="H3898" s="2">
        <f>H3897+$H$2*(Filter_Test[[#This Row],[debug'[0']]]-H3897)</f>
        <v>-0.87953983882815789</v>
      </c>
    </row>
    <row r="3899" spans="1:8" x14ac:dyDescent="0.25">
      <c r="A3899">
        <v>7786</v>
      </c>
      <c r="B3899">
        <v>-1</v>
      </c>
      <c r="C3899">
        <v>0</v>
      </c>
      <c r="D3899">
        <v>-2</v>
      </c>
      <c r="E3899">
        <v>0</v>
      </c>
      <c r="F3899">
        <v>6</v>
      </c>
      <c r="G3899">
        <v>0</v>
      </c>
      <c r="H3899" s="2">
        <f>H3898+$H$2*(Filter_Test[[#This Row],[debug'[0']]]-H3898)</f>
        <v>-0.89089294154978893</v>
      </c>
    </row>
    <row r="3900" spans="1:8" x14ac:dyDescent="0.25">
      <c r="A3900">
        <v>7788</v>
      </c>
      <c r="B3900">
        <v>-1</v>
      </c>
      <c r="C3900">
        <v>-2</v>
      </c>
      <c r="D3900">
        <v>-1</v>
      </c>
      <c r="E3900">
        <v>0</v>
      </c>
      <c r="F3900">
        <v>5</v>
      </c>
      <c r="G3900">
        <v>-1</v>
      </c>
      <c r="H3900" s="2">
        <f>H3899+$H$2*(Filter_Test[[#This Row],[debug'[0']]]-H3899)</f>
        <v>-0.90117603954824821</v>
      </c>
    </row>
    <row r="3901" spans="1:8" x14ac:dyDescent="0.25">
      <c r="A3901">
        <v>7790</v>
      </c>
      <c r="B3901">
        <v>0</v>
      </c>
      <c r="C3901">
        <v>-4</v>
      </c>
      <c r="D3901">
        <v>0</v>
      </c>
      <c r="E3901">
        <v>0</v>
      </c>
      <c r="F3901">
        <v>5</v>
      </c>
      <c r="G3901">
        <v>-1</v>
      </c>
      <c r="H3901" s="2">
        <f>H3900+$H$2*(Filter_Test[[#This Row],[debug'[0']]]-H3900)</f>
        <v>-0.81624219878517057</v>
      </c>
    </row>
    <row r="3902" spans="1:8" x14ac:dyDescent="0.25">
      <c r="A3902">
        <v>7792</v>
      </c>
      <c r="B3902">
        <v>-1</v>
      </c>
      <c r="C3902">
        <v>-4</v>
      </c>
      <c r="D3902">
        <v>1</v>
      </c>
      <c r="E3902">
        <v>-1</v>
      </c>
      <c r="F3902">
        <v>5</v>
      </c>
      <c r="G3902">
        <v>-1</v>
      </c>
      <c r="H3902" s="2">
        <f>H3901+$H$2*(Filter_Test[[#This Row],[debug'[0']]]-H3901)</f>
        <v>-0.83356096353526021</v>
      </c>
    </row>
    <row r="3903" spans="1:8" x14ac:dyDescent="0.25">
      <c r="A3903">
        <v>7794</v>
      </c>
      <c r="B3903">
        <v>-1</v>
      </c>
      <c r="C3903">
        <v>-4</v>
      </c>
      <c r="D3903">
        <v>2</v>
      </c>
      <c r="E3903">
        <v>-1</v>
      </c>
      <c r="F3903">
        <v>5</v>
      </c>
      <c r="G3903">
        <v>-1</v>
      </c>
      <c r="H3903" s="2">
        <f>H3902+$H$2*(Filter_Test[[#This Row],[debug'[0']]]-H3902)</f>
        <v>-0.84924747316210591</v>
      </c>
    </row>
    <row r="3904" spans="1:8" x14ac:dyDescent="0.25">
      <c r="A3904">
        <v>7796</v>
      </c>
      <c r="B3904">
        <v>-2</v>
      </c>
      <c r="C3904">
        <v>-4</v>
      </c>
      <c r="D3904">
        <v>1</v>
      </c>
      <c r="E3904">
        <v>-1</v>
      </c>
      <c r="F3904">
        <v>4</v>
      </c>
      <c r="G3904">
        <v>-1</v>
      </c>
      <c r="H3904" s="2">
        <f>H3903+$H$2*(Filter_Test[[#This Row],[debug'[0']]]-H3903)</f>
        <v>-0.95770334369452048</v>
      </c>
    </row>
    <row r="3905" spans="1:8" x14ac:dyDescent="0.25">
      <c r="A3905">
        <v>7798</v>
      </c>
      <c r="B3905">
        <v>-3</v>
      </c>
      <c r="C3905">
        <v>-3</v>
      </c>
      <c r="D3905">
        <v>0</v>
      </c>
      <c r="E3905">
        <v>-1</v>
      </c>
      <c r="F3905">
        <v>4</v>
      </c>
      <c r="G3905">
        <v>-1</v>
      </c>
      <c r="H3905" s="2">
        <f>H3904+$H$2*(Filter_Test[[#This Row],[debug'[0']]]-H3904)</f>
        <v>-1.1501852688515293</v>
      </c>
    </row>
    <row r="3906" spans="1:8" x14ac:dyDescent="0.25">
      <c r="A3906">
        <v>7800</v>
      </c>
      <c r="B3906">
        <v>-3</v>
      </c>
      <c r="C3906">
        <v>-4</v>
      </c>
      <c r="D3906">
        <v>-1</v>
      </c>
      <c r="E3906">
        <v>-1</v>
      </c>
      <c r="F3906">
        <v>3</v>
      </c>
      <c r="G3906">
        <v>-1</v>
      </c>
      <c r="H3906" s="2">
        <f>H3905+$H$2*(Filter_Test[[#This Row],[debug'[0']]]-H3905)</f>
        <v>-1.3245261999478757</v>
      </c>
    </row>
    <row r="3907" spans="1:8" x14ac:dyDescent="0.25">
      <c r="A3907">
        <v>7802</v>
      </c>
      <c r="B3907">
        <v>-3</v>
      </c>
      <c r="C3907">
        <v>-6</v>
      </c>
      <c r="D3907">
        <v>-2</v>
      </c>
      <c r="E3907">
        <v>-1</v>
      </c>
      <c r="F3907">
        <v>2</v>
      </c>
      <c r="G3907">
        <v>-1</v>
      </c>
      <c r="H3907" s="2">
        <f>H3906+$H$2*(Filter_Test[[#This Row],[debug'[0']]]-H3906)</f>
        <v>-1.4824358853936535</v>
      </c>
    </row>
    <row r="3908" spans="1:8" x14ac:dyDescent="0.25">
      <c r="A3908">
        <v>7804</v>
      </c>
      <c r="B3908">
        <v>-2</v>
      </c>
      <c r="C3908">
        <v>-8</v>
      </c>
      <c r="D3908">
        <v>-1</v>
      </c>
      <c r="E3908">
        <v>-1</v>
      </c>
      <c r="F3908">
        <v>2</v>
      </c>
      <c r="G3908">
        <v>-1</v>
      </c>
      <c r="H3908" s="2">
        <f>H3907+$H$2*(Filter_Test[[#This Row],[debug'[0']]]-H3907)</f>
        <v>-1.5312151539999235</v>
      </c>
    </row>
    <row r="3909" spans="1:8" x14ac:dyDescent="0.25">
      <c r="A3909">
        <v>7806</v>
      </c>
      <c r="B3909">
        <v>-3</v>
      </c>
      <c r="C3909">
        <v>-9</v>
      </c>
      <c r="D3909">
        <v>-1</v>
      </c>
      <c r="E3909">
        <v>-1</v>
      </c>
      <c r="F3909">
        <v>1</v>
      </c>
      <c r="G3909">
        <v>-1</v>
      </c>
      <c r="H3909" s="2">
        <f>H3908+$H$2*(Filter_Test[[#This Row],[debug'[0']]]-H3908)</f>
        <v>-1.6696448644568591</v>
      </c>
    </row>
    <row r="3910" spans="1:8" x14ac:dyDescent="0.25">
      <c r="A3910">
        <v>7808</v>
      </c>
      <c r="B3910">
        <v>-3</v>
      </c>
      <c r="C3910">
        <v>-10</v>
      </c>
      <c r="D3910">
        <v>-1</v>
      </c>
      <c r="E3910">
        <v>-1</v>
      </c>
      <c r="F3910">
        <v>0</v>
      </c>
      <c r="G3910">
        <v>-1</v>
      </c>
      <c r="H3910" s="2">
        <f>H3909+$H$2*(Filter_Test[[#This Row],[debug'[0']]]-H3909)</f>
        <v>-1.7950278820714927</v>
      </c>
    </row>
    <row r="3911" spans="1:8" x14ac:dyDescent="0.25">
      <c r="A3911">
        <v>7810</v>
      </c>
      <c r="B3911">
        <v>-2</v>
      </c>
      <c r="C3911">
        <v>-12</v>
      </c>
      <c r="D3911">
        <v>1</v>
      </c>
      <c r="E3911">
        <v>-1</v>
      </c>
      <c r="F3911">
        <v>-1</v>
      </c>
      <c r="G3911">
        <v>-1</v>
      </c>
      <c r="H3911" s="2">
        <f>H3910+$H$2*(Filter_Test[[#This Row],[debug'[0']]]-H3910)</f>
        <v>-1.8143460490677408</v>
      </c>
    </row>
    <row r="3912" spans="1:8" x14ac:dyDescent="0.25">
      <c r="A3912">
        <v>7812</v>
      </c>
      <c r="B3912">
        <v>-3</v>
      </c>
      <c r="C3912">
        <v>-11</v>
      </c>
      <c r="D3912">
        <v>1</v>
      </c>
      <c r="E3912">
        <v>-2</v>
      </c>
      <c r="F3912">
        <v>-1</v>
      </c>
      <c r="G3912">
        <v>-1</v>
      </c>
      <c r="H3912" s="2">
        <f>H3911+$H$2*(Filter_Test[[#This Row],[debug'[0']]]-H3911)</f>
        <v>-1.9260913013261958</v>
      </c>
    </row>
    <row r="3913" spans="1:8" x14ac:dyDescent="0.25">
      <c r="A3913">
        <v>7814</v>
      </c>
      <c r="B3913">
        <v>-3</v>
      </c>
      <c r="C3913">
        <v>-11</v>
      </c>
      <c r="D3913">
        <v>1</v>
      </c>
      <c r="E3913">
        <v>-2</v>
      </c>
      <c r="F3913">
        <v>-2</v>
      </c>
      <c r="G3913">
        <v>-1</v>
      </c>
      <c r="H3913" s="2">
        <f>H3912+$H$2*(Filter_Test[[#This Row],[debug'[0']]]-H3912)</f>
        <v>-2.0273048116775896</v>
      </c>
    </row>
    <row r="3914" spans="1:8" x14ac:dyDescent="0.25">
      <c r="A3914">
        <v>7816</v>
      </c>
      <c r="B3914">
        <v>-2</v>
      </c>
      <c r="C3914">
        <v>-9</v>
      </c>
      <c r="D3914">
        <v>1</v>
      </c>
      <c r="E3914">
        <v>-2</v>
      </c>
      <c r="F3914">
        <v>-3</v>
      </c>
      <c r="G3914">
        <v>-1</v>
      </c>
      <c r="H3914" s="2">
        <f>H3913+$H$2*(Filter_Test[[#This Row],[debug'[0']]]-H3913)</f>
        <v>-2.0247313938043705</v>
      </c>
    </row>
    <row r="3915" spans="1:8" x14ac:dyDescent="0.25">
      <c r="A3915">
        <v>7818</v>
      </c>
      <c r="B3915">
        <v>-3</v>
      </c>
      <c r="C3915">
        <v>-5</v>
      </c>
      <c r="D3915">
        <v>0</v>
      </c>
      <c r="E3915">
        <v>-2</v>
      </c>
      <c r="F3915">
        <v>-3</v>
      </c>
      <c r="G3915">
        <v>0</v>
      </c>
      <c r="H3915" s="2">
        <f>H3914+$H$2*(Filter_Test[[#This Row],[debug'[0']]]-H3914)</f>
        <v>-2.1166482944593987</v>
      </c>
    </row>
    <row r="3916" spans="1:8" x14ac:dyDescent="0.25">
      <c r="A3916">
        <v>7820</v>
      </c>
      <c r="B3916">
        <v>-3</v>
      </c>
      <c r="C3916">
        <v>-3</v>
      </c>
      <c r="D3916">
        <v>-1</v>
      </c>
      <c r="E3916">
        <v>-2</v>
      </c>
      <c r="F3916">
        <v>-4</v>
      </c>
      <c r="G3916">
        <v>0</v>
      </c>
      <c r="H3916" s="2">
        <f>H3915+$H$2*(Filter_Test[[#This Row],[debug'[0']]]-H3915)</f>
        <v>-2.1999022313192698</v>
      </c>
    </row>
    <row r="3917" spans="1:8" x14ac:dyDescent="0.25">
      <c r="A3917">
        <v>7822</v>
      </c>
      <c r="B3917">
        <v>-4</v>
      </c>
      <c r="C3917">
        <v>-3</v>
      </c>
      <c r="D3917">
        <v>-2</v>
      </c>
      <c r="E3917">
        <v>-2</v>
      </c>
      <c r="F3917">
        <v>-5</v>
      </c>
      <c r="G3917">
        <v>0</v>
      </c>
      <c r="H3917" s="2">
        <f>H3916+$H$2*(Filter_Test[[#This Row],[debug'[0']]]-H3916)</f>
        <v>-2.3695574490941924</v>
      </c>
    </row>
    <row r="3918" spans="1:8" x14ac:dyDescent="0.25">
      <c r="A3918">
        <v>7824</v>
      </c>
      <c r="B3918">
        <v>-5</v>
      </c>
      <c r="C3918">
        <v>-3</v>
      </c>
      <c r="D3918">
        <v>-3</v>
      </c>
      <c r="E3918">
        <v>-2</v>
      </c>
      <c r="F3918">
        <v>-5</v>
      </c>
      <c r="G3918">
        <v>0</v>
      </c>
      <c r="H3918" s="2">
        <f>H3917+$H$2*(Filter_Test[[#This Row],[debug'[0']]]-H3917)</f>
        <v>-2.617470818902663</v>
      </c>
    </row>
    <row r="3919" spans="1:8" x14ac:dyDescent="0.25">
      <c r="A3919">
        <v>7826</v>
      </c>
      <c r="B3919">
        <v>-3</v>
      </c>
      <c r="C3919">
        <v>-3</v>
      </c>
      <c r="D3919">
        <v>-4</v>
      </c>
      <c r="E3919">
        <v>-2</v>
      </c>
      <c r="F3919">
        <v>-5</v>
      </c>
      <c r="G3919">
        <v>-1</v>
      </c>
      <c r="H3919" s="2">
        <f>H3918+$H$2*(Filter_Test[[#This Row],[debug'[0']]]-H3918)</f>
        <v>-2.6535233448562363</v>
      </c>
    </row>
    <row r="3920" spans="1:8" x14ac:dyDescent="0.25">
      <c r="A3920">
        <v>7828</v>
      </c>
      <c r="B3920">
        <v>-4</v>
      </c>
      <c r="C3920">
        <v>-3</v>
      </c>
      <c r="D3920">
        <v>-4</v>
      </c>
      <c r="E3920">
        <v>-2</v>
      </c>
      <c r="F3920">
        <v>-6</v>
      </c>
      <c r="G3920">
        <v>-1</v>
      </c>
      <c r="H3920" s="2">
        <f>H3919+$H$2*(Filter_Test[[#This Row],[debug'[0']]]-H3919)</f>
        <v>-2.7804257798971306</v>
      </c>
    </row>
    <row r="3921" spans="1:8" x14ac:dyDescent="0.25">
      <c r="A3921">
        <v>7830</v>
      </c>
      <c r="B3921">
        <v>-3</v>
      </c>
      <c r="C3921">
        <v>-3</v>
      </c>
      <c r="D3921">
        <v>-3</v>
      </c>
      <c r="E3921">
        <v>-2</v>
      </c>
      <c r="F3921">
        <v>-6</v>
      </c>
      <c r="G3921">
        <v>-1</v>
      </c>
      <c r="H3921" s="2">
        <f>H3920+$H$2*(Filter_Test[[#This Row],[debug'[0']]]-H3920)</f>
        <v>-2.8011201626009172</v>
      </c>
    </row>
    <row r="3922" spans="1:8" x14ac:dyDescent="0.25">
      <c r="A3922">
        <v>7832</v>
      </c>
      <c r="B3922">
        <v>-3</v>
      </c>
      <c r="C3922">
        <v>-4</v>
      </c>
      <c r="D3922">
        <v>-1</v>
      </c>
      <c r="E3922">
        <v>-3</v>
      </c>
      <c r="F3922">
        <v>-6</v>
      </c>
      <c r="G3922">
        <v>-1</v>
      </c>
      <c r="H3922" s="2">
        <f>H3921+$H$2*(Filter_Test[[#This Row],[debug'[0']]]-H3921)</f>
        <v>-2.8198641456845199</v>
      </c>
    </row>
    <row r="3923" spans="1:8" x14ac:dyDescent="0.25">
      <c r="A3923">
        <v>7834</v>
      </c>
      <c r="B3923">
        <v>-3</v>
      </c>
      <c r="C3923">
        <v>-3</v>
      </c>
      <c r="D3923">
        <v>0</v>
      </c>
      <c r="E3923">
        <v>-3</v>
      </c>
      <c r="F3923">
        <v>-6</v>
      </c>
      <c r="G3923">
        <v>-1</v>
      </c>
      <c r="H3923" s="2">
        <f>H3922+$H$2*(Filter_Test[[#This Row],[debug'[0']]]-H3922)</f>
        <v>-2.836841549981489</v>
      </c>
    </row>
    <row r="3924" spans="1:8" x14ac:dyDescent="0.25">
      <c r="A3924">
        <v>7836</v>
      </c>
      <c r="B3924">
        <v>-1</v>
      </c>
      <c r="C3924">
        <v>-2</v>
      </c>
      <c r="D3924">
        <v>0</v>
      </c>
      <c r="E3924">
        <v>-3</v>
      </c>
      <c r="F3924">
        <v>-6</v>
      </c>
      <c r="G3924">
        <v>-1</v>
      </c>
      <c r="H3924" s="2">
        <f>H3923+$H$2*(Filter_Test[[#This Row],[debug'[0']]]-H3923)</f>
        <v>-2.6637233124045787</v>
      </c>
    </row>
    <row r="3925" spans="1:8" x14ac:dyDescent="0.25">
      <c r="A3925">
        <v>7838</v>
      </c>
      <c r="B3925">
        <v>-1</v>
      </c>
      <c r="C3925">
        <v>2</v>
      </c>
      <c r="D3925">
        <v>-1</v>
      </c>
      <c r="E3925">
        <v>-3</v>
      </c>
      <c r="F3925">
        <v>-5</v>
      </c>
      <c r="G3925">
        <v>-1</v>
      </c>
      <c r="H3925" s="2">
        <f>H3924+$H$2*(Filter_Test[[#This Row],[debug'[0']]]-H3924)</f>
        <v>-2.5069210843288898</v>
      </c>
    </row>
    <row r="3926" spans="1:8" x14ac:dyDescent="0.25">
      <c r="A3926">
        <v>7840</v>
      </c>
      <c r="B3926">
        <v>-1</v>
      </c>
      <c r="C3926">
        <v>4</v>
      </c>
      <c r="D3926">
        <v>-1</v>
      </c>
      <c r="E3926">
        <v>-3</v>
      </c>
      <c r="F3926">
        <v>-5</v>
      </c>
      <c r="G3926">
        <v>-1</v>
      </c>
      <c r="H3926" s="2">
        <f>H3925+$H$2*(Filter_Test[[#This Row],[debug'[0']]]-H3925)</f>
        <v>-2.3648971180868736</v>
      </c>
    </row>
    <row r="3927" spans="1:8" x14ac:dyDescent="0.25">
      <c r="A3927">
        <v>7842</v>
      </c>
      <c r="B3927">
        <v>-3</v>
      </c>
      <c r="C3927">
        <v>7</v>
      </c>
      <c r="D3927">
        <v>-3</v>
      </c>
      <c r="E3927">
        <v>-3</v>
      </c>
      <c r="F3927">
        <v>-4</v>
      </c>
      <c r="G3927">
        <v>-1</v>
      </c>
      <c r="H3927" s="2">
        <f>H3926+$H$2*(Filter_Test[[#This Row],[debug'[0']]]-H3926)</f>
        <v>-2.4247541545296332</v>
      </c>
    </row>
    <row r="3928" spans="1:8" x14ac:dyDescent="0.25">
      <c r="A3928">
        <v>7844</v>
      </c>
      <c r="B3928">
        <v>-3</v>
      </c>
      <c r="C3928">
        <v>7</v>
      </c>
      <c r="D3928">
        <v>-4</v>
      </c>
      <c r="E3928">
        <v>-3</v>
      </c>
      <c r="F3928">
        <v>-4</v>
      </c>
      <c r="G3928">
        <v>-1</v>
      </c>
      <c r="H3928" s="2">
        <f>H3927+$H$2*(Filter_Test[[#This Row],[debug'[0']]]-H3927)</f>
        <v>-2.4789697981937659</v>
      </c>
    </row>
    <row r="3929" spans="1:8" x14ac:dyDescent="0.25">
      <c r="A3929">
        <v>7846</v>
      </c>
      <c r="B3929">
        <v>-3</v>
      </c>
      <c r="C3929">
        <v>8</v>
      </c>
      <c r="D3929">
        <v>-3</v>
      </c>
      <c r="E3929">
        <v>-3</v>
      </c>
      <c r="F3929">
        <v>-3</v>
      </c>
      <c r="G3929">
        <v>-1</v>
      </c>
      <c r="H3929" s="2">
        <f>H3928+$H$2*(Filter_Test[[#This Row],[debug'[0']]]-H3928)</f>
        <v>-2.5280757378225522</v>
      </c>
    </row>
    <row r="3930" spans="1:8" x14ac:dyDescent="0.25">
      <c r="A3930">
        <v>7848</v>
      </c>
      <c r="B3930">
        <v>-2</v>
      </c>
      <c r="C3930">
        <v>7</v>
      </c>
      <c r="D3930">
        <v>-4</v>
      </c>
      <c r="E3930">
        <v>-3</v>
      </c>
      <c r="F3930">
        <v>-3</v>
      </c>
      <c r="G3930">
        <v>-1</v>
      </c>
      <c r="H3930" s="2">
        <f>H3929+$H$2*(Filter_Test[[#This Row],[debug'[0']]]-H3929)</f>
        <v>-2.4783057720680821</v>
      </c>
    </row>
    <row r="3931" spans="1:8" x14ac:dyDescent="0.25">
      <c r="A3931">
        <v>7850</v>
      </c>
      <c r="B3931">
        <v>0</v>
      </c>
      <c r="C3931">
        <v>6</v>
      </c>
      <c r="D3931">
        <v>-2</v>
      </c>
      <c r="E3931">
        <v>-2</v>
      </c>
      <c r="F3931">
        <v>-2</v>
      </c>
      <c r="G3931">
        <v>-1</v>
      </c>
      <c r="H3931" s="2">
        <f>H3930+$H$2*(Filter_Test[[#This Row],[debug'[0']]]-H3930)</f>
        <v>-2.2447309558617343</v>
      </c>
    </row>
    <row r="3932" spans="1:8" x14ac:dyDescent="0.25">
      <c r="A3932">
        <v>7852</v>
      </c>
      <c r="B3932">
        <v>0</v>
      </c>
      <c r="C3932">
        <v>6</v>
      </c>
      <c r="D3932">
        <v>0</v>
      </c>
      <c r="E3932">
        <v>-2</v>
      </c>
      <c r="F3932">
        <v>-1</v>
      </c>
      <c r="G3932">
        <v>-1</v>
      </c>
      <c r="H3932" s="2">
        <f>H3931+$H$2*(Filter_Test[[#This Row],[debug'[0']]]-H3931)</f>
        <v>-2.0331700474551098</v>
      </c>
    </row>
    <row r="3933" spans="1:8" x14ac:dyDescent="0.25">
      <c r="A3933">
        <v>7854</v>
      </c>
      <c r="B3933">
        <v>0</v>
      </c>
      <c r="C3933">
        <v>6</v>
      </c>
      <c r="D3933">
        <v>1</v>
      </c>
      <c r="E3933">
        <v>-2</v>
      </c>
      <c r="F3933">
        <v>-1</v>
      </c>
      <c r="G3933">
        <v>-2</v>
      </c>
      <c r="H3933" s="2">
        <f>H3932+$H$2*(Filter_Test[[#This Row],[debug'[0']]]-H3932)</f>
        <v>-1.8415482849175961</v>
      </c>
    </row>
    <row r="3934" spans="1:8" x14ac:dyDescent="0.25">
      <c r="A3934">
        <v>7856</v>
      </c>
      <c r="B3934">
        <v>0</v>
      </c>
      <c r="C3934">
        <v>6</v>
      </c>
      <c r="D3934">
        <v>1</v>
      </c>
      <c r="E3934">
        <v>-2</v>
      </c>
      <c r="F3934">
        <v>0</v>
      </c>
      <c r="G3934">
        <v>-2</v>
      </c>
      <c r="H3934" s="2">
        <f>H3933+$H$2*(Filter_Test[[#This Row],[debug'[0']]]-H3933)</f>
        <v>-1.6679864480237561</v>
      </c>
    </row>
    <row r="3935" spans="1:8" x14ac:dyDescent="0.25">
      <c r="A3935">
        <v>7858</v>
      </c>
      <c r="B3935">
        <v>1</v>
      </c>
      <c r="C3935">
        <v>6</v>
      </c>
      <c r="D3935">
        <v>1</v>
      </c>
      <c r="E3935">
        <v>-2</v>
      </c>
      <c r="F3935">
        <v>1</v>
      </c>
      <c r="G3935">
        <v>-2</v>
      </c>
      <c r="H3935" s="2">
        <f>H3934+$H$2*(Filter_Test[[#This Row],[debug'[0']]]-H3934)</f>
        <v>-1.4165346492740993</v>
      </c>
    </row>
    <row r="3936" spans="1:8" x14ac:dyDescent="0.25">
      <c r="A3936">
        <v>7860</v>
      </c>
      <c r="B3936">
        <v>1</v>
      </c>
      <c r="C3936">
        <v>6</v>
      </c>
      <c r="D3936">
        <v>1</v>
      </c>
      <c r="E3936">
        <v>-2</v>
      </c>
      <c r="F3936">
        <v>2</v>
      </c>
      <c r="G3936">
        <v>-1</v>
      </c>
      <c r="H3936" s="2">
        <f>H3935+$H$2*(Filter_Test[[#This Row],[debug'[0']]]-H3935)</f>
        <v>-1.1887816242349585</v>
      </c>
    </row>
    <row r="3937" spans="1:8" x14ac:dyDescent="0.25">
      <c r="A3937">
        <v>7862</v>
      </c>
      <c r="B3937">
        <v>2</v>
      </c>
      <c r="C3937">
        <v>7</v>
      </c>
      <c r="D3937">
        <v>0</v>
      </c>
      <c r="E3937">
        <v>-2</v>
      </c>
      <c r="F3937">
        <v>2</v>
      </c>
      <c r="G3937">
        <v>-1</v>
      </c>
      <c r="H3937" s="2">
        <f>H3936+$H$2*(Filter_Test[[#This Row],[debug'[0']]]-H3936)</f>
        <v>-0.88824603649699829</v>
      </c>
    </row>
    <row r="3938" spans="1:8" x14ac:dyDescent="0.25">
      <c r="A3938">
        <v>7864</v>
      </c>
      <c r="B3938">
        <v>1</v>
      </c>
      <c r="C3938">
        <v>8</v>
      </c>
      <c r="D3938">
        <v>0</v>
      </c>
      <c r="E3938">
        <v>-1</v>
      </c>
      <c r="F3938">
        <v>3</v>
      </c>
      <c r="G3938">
        <v>-1</v>
      </c>
      <c r="H3938" s="2">
        <f>H3937+$H$2*(Filter_Test[[#This Row],[debug'[0']]]-H3937)</f>
        <v>-0.7102830402041278</v>
      </c>
    </row>
    <row r="3939" spans="1:8" x14ac:dyDescent="0.25">
      <c r="A3939">
        <v>7866</v>
      </c>
      <c r="B3939">
        <v>-1</v>
      </c>
      <c r="C3939">
        <v>8</v>
      </c>
      <c r="D3939">
        <v>0</v>
      </c>
      <c r="E3939">
        <v>-1</v>
      </c>
      <c r="F3939">
        <v>4</v>
      </c>
      <c r="G3939">
        <v>-1</v>
      </c>
      <c r="H3939" s="2">
        <f>H3938+$H$2*(Filter_Test[[#This Row],[debug'[0']]]-H3938)</f>
        <v>-0.73758822037958027</v>
      </c>
    </row>
    <row r="3940" spans="1:8" x14ac:dyDescent="0.25">
      <c r="A3940">
        <v>7868</v>
      </c>
      <c r="B3940">
        <v>-1</v>
      </c>
      <c r="C3940">
        <v>6</v>
      </c>
      <c r="D3940">
        <v>-1</v>
      </c>
      <c r="E3940">
        <v>-1</v>
      </c>
      <c r="F3940">
        <v>4</v>
      </c>
      <c r="G3940">
        <v>-1</v>
      </c>
      <c r="H3940" s="2">
        <f>H3939+$H$2*(Filter_Test[[#This Row],[debug'[0']]]-H3939)</f>
        <v>-0.76231994795170832</v>
      </c>
    </row>
    <row r="3941" spans="1:8" x14ac:dyDescent="0.25">
      <c r="A3941">
        <v>7870</v>
      </c>
      <c r="B3941">
        <v>-2</v>
      </c>
      <c r="C3941">
        <v>5</v>
      </c>
      <c r="D3941">
        <v>-1</v>
      </c>
      <c r="E3941">
        <v>-1</v>
      </c>
      <c r="F3941">
        <v>4</v>
      </c>
      <c r="G3941">
        <v>-1</v>
      </c>
      <c r="H3941" s="2">
        <f>H3940+$H$2*(Filter_Test[[#This Row],[debug'[0']]]-H3940)</f>
        <v>-0.8789685447219947</v>
      </c>
    </row>
    <row r="3942" spans="1:8" x14ac:dyDescent="0.25">
      <c r="A3942">
        <v>7872</v>
      </c>
      <c r="B3942">
        <v>0</v>
      </c>
      <c r="C3942">
        <v>3</v>
      </c>
      <c r="D3942">
        <v>0</v>
      </c>
      <c r="E3942">
        <v>-1</v>
      </c>
      <c r="F3942">
        <v>5</v>
      </c>
      <c r="G3942">
        <v>-1</v>
      </c>
      <c r="H3942" s="2">
        <f>H3941+$H$2*(Filter_Test[[#This Row],[debug'[0']]]-H3941)</f>
        <v>-0.7961277110369408</v>
      </c>
    </row>
    <row r="3943" spans="1:8" x14ac:dyDescent="0.25">
      <c r="A3943">
        <v>7874</v>
      </c>
      <c r="B3943">
        <v>1</v>
      </c>
      <c r="C3943">
        <v>1</v>
      </c>
      <c r="D3943">
        <v>1</v>
      </c>
      <c r="E3943">
        <v>-1</v>
      </c>
      <c r="F3943">
        <v>5</v>
      </c>
      <c r="G3943">
        <v>-1</v>
      </c>
      <c r="H3943" s="2">
        <f>H3942+$H$2*(Filter_Test[[#This Row],[debug'[0']]]-H3942)</f>
        <v>-0.62684666237985964</v>
      </c>
    </row>
    <row r="3944" spans="1:8" x14ac:dyDescent="0.25">
      <c r="A3944">
        <v>7876</v>
      </c>
      <c r="B3944">
        <v>1</v>
      </c>
      <c r="C3944">
        <v>0</v>
      </c>
      <c r="D3944">
        <v>2</v>
      </c>
      <c r="E3944">
        <v>0</v>
      </c>
      <c r="F3944">
        <v>5</v>
      </c>
      <c r="G3944">
        <v>-1</v>
      </c>
      <c r="H3944" s="2">
        <f>H3943+$H$2*(Filter_Test[[#This Row],[debug'[0']]]-H3943)</f>
        <v>-0.47351997668837043</v>
      </c>
    </row>
    <row r="3945" spans="1:8" x14ac:dyDescent="0.25">
      <c r="A3945">
        <v>7878</v>
      </c>
      <c r="B3945">
        <v>0</v>
      </c>
      <c r="C3945">
        <v>1</v>
      </c>
      <c r="D3945">
        <v>1</v>
      </c>
      <c r="E3945">
        <v>0</v>
      </c>
      <c r="F3945">
        <v>5</v>
      </c>
      <c r="G3945">
        <v>0</v>
      </c>
      <c r="H3945" s="2">
        <f>H3944+$H$2*(Filter_Test[[#This Row],[debug'[0']]]-H3944)</f>
        <v>-0.4288917702856046</v>
      </c>
    </row>
    <row r="3946" spans="1:8" x14ac:dyDescent="0.25">
      <c r="A3946">
        <v>7880</v>
      </c>
      <c r="B3946">
        <v>0</v>
      </c>
      <c r="C3946">
        <v>1</v>
      </c>
      <c r="D3946">
        <v>0</v>
      </c>
      <c r="E3946">
        <v>0</v>
      </c>
      <c r="F3946">
        <v>5</v>
      </c>
      <c r="G3946">
        <v>0</v>
      </c>
      <c r="H3946" s="2">
        <f>H3945+$H$2*(Filter_Test[[#This Row],[debug'[0']]]-H3945)</f>
        <v>-0.38846967324417331</v>
      </c>
    </row>
    <row r="3947" spans="1:8" x14ac:dyDescent="0.25">
      <c r="A3947">
        <v>7882</v>
      </c>
      <c r="B3947">
        <v>-2</v>
      </c>
      <c r="C3947">
        <v>1</v>
      </c>
      <c r="D3947">
        <v>1</v>
      </c>
      <c r="E3947">
        <v>0</v>
      </c>
      <c r="F3947">
        <v>5</v>
      </c>
      <c r="G3947">
        <v>0</v>
      </c>
      <c r="H3947" s="2">
        <f>H3946+$H$2*(Filter_Test[[#This Row],[debug'[0']]]-H3946)</f>
        <v>-0.54035282831137121</v>
      </c>
    </row>
    <row r="3948" spans="1:8" x14ac:dyDescent="0.25">
      <c r="A3948">
        <v>7884</v>
      </c>
      <c r="B3948">
        <v>-3</v>
      </c>
      <c r="C3948">
        <v>1</v>
      </c>
      <c r="D3948">
        <v>-1</v>
      </c>
      <c r="E3948">
        <v>0</v>
      </c>
      <c r="F3948">
        <v>5</v>
      </c>
      <c r="G3948">
        <v>0</v>
      </c>
      <c r="H3948" s="2">
        <f>H3947+$H$2*(Filter_Test[[#This Row],[debug'[0']]]-H3947)</f>
        <v>-0.77216911286136847</v>
      </c>
    </row>
    <row r="3949" spans="1:8" x14ac:dyDescent="0.25">
      <c r="A3949">
        <v>7886</v>
      </c>
      <c r="B3949">
        <v>-4</v>
      </c>
      <c r="C3949">
        <v>1</v>
      </c>
      <c r="D3949">
        <v>-1</v>
      </c>
      <c r="E3949">
        <v>0</v>
      </c>
      <c r="F3949">
        <v>4</v>
      </c>
      <c r="G3949">
        <v>0</v>
      </c>
      <c r="H3949" s="2">
        <f>H3948+$H$2*(Filter_Test[[#This Row],[debug'[0']]]-H3948)</f>
        <v>-1.076385006923317</v>
      </c>
    </row>
    <row r="3950" spans="1:8" x14ac:dyDescent="0.25">
      <c r="A3950">
        <v>7888</v>
      </c>
      <c r="B3950">
        <v>-3</v>
      </c>
      <c r="C3950">
        <v>-1</v>
      </c>
      <c r="D3950">
        <v>-2</v>
      </c>
      <c r="E3950">
        <v>0</v>
      </c>
      <c r="F3950">
        <v>4</v>
      </c>
      <c r="G3950">
        <v>0</v>
      </c>
      <c r="H3950" s="2">
        <f>H3949+$H$2*(Filter_Test[[#This Row],[debug'[0']]]-H3949)</f>
        <v>-1.2576814488408636</v>
      </c>
    </row>
    <row r="3951" spans="1:8" x14ac:dyDescent="0.25">
      <c r="A3951">
        <v>7890</v>
      </c>
      <c r="B3951">
        <v>-3</v>
      </c>
      <c r="C3951">
        <v>-3</v>
      </c>
      <c r="D3951">
        <v>-3</v>
      </c>
      <c r="E3951">
        <v>-1</v>
      </c>
      <c r="F3951">
        <v>4</v>
      </c>
      <c r="G3951">
        <v>0</v>
      </c>
      <c r="H3951" s="2">
        <f>H3950+$H$2*(Filter_Test[[#This Row],[debug'[0']]]-H3950)</f>
        <v>-1.4218911036569062</v>
      </c>
    </row>
    <row r="3952" spans="1:8" x14ac:dyDescent="0.25">
      <c r="A3952">
        <v>7892</v>
      </c>
      <c r="B3952">
        <v>0</v>
      </c>
      <c r="C3952">
        <v>-5</v>
      </c>
      <c r="D3952">
        <v>-3</v>
      </c>
      <c r="E3952">
        <v>0</v>
      </c>
      <c r="F3952">
        <v>3</v>
      </c>
      <c r="G3952">
        <v>0</v>
      </c>
      <c r="H3952" s="2">
        <f>H3951+$H$2*(Filter_Test[[#This Row],[debug'[0']]]-H3951)</f>
        <v>-1.2878810242933096</v>
      </c>
    </row>
    <row r="3953" spans="1:8" x14ac:dyDescent="0.25">
      <c r="A3953">
        <v>7894</v>
      </c>
      <c r="B3953">
        <v>0</v>
      </c>
      <c r="C3953">
        <v>-5</v>
      </c>
      <c r="D3953">
        <v>-3</v>
      </c>
      <c r="E3953">
        <v>-1</v>
      </c>
      <c r="F3953">
        <v>3</v>
      </c>
      <c r="G3953">
        <v>0</v>
      </c>
      <c r="H3953" s="2">
        <f>H3952+$H$2*(Filter_Test[[#This Row],[debug'[0']]]-H3952)</f>
        <v>-1.1665010973547829</v>
      </c>
    </row>
    <row r="3954" spans="1:8" x14ac:dyDescent="0.25">
      <c r="A3954">
        <v>7896</v>
      </c>
      <c r="B3954">
        <v>1</v>
      </c>
      <c r="C3954">
        <v>-8</v>
      </c>
      <c r="D3954">
        <v>-2</v>
      </c>
      <c r="E3954">
        <v>-1</v>
      </c>
      <c r="F3954">
        <v>2</v>
      </c>
      <c r="G3954">
        <v>0</v>
      </c>
      <c r="H3954" s="2">
        <f>H3953+$H$2*(Filter_Test[[#This Row],[debug'[0']]]-H3953)</f>
        <v>-0.96231317941146255</v>
      </c>
    </row>
    <row r="3955" spans="1:8" x14ac:dyDescent="0.25">
      <c r="A3955">
        <v>7898</v>
      </c>
      <c r="B3955">
        <v>1</v>
      </c>
      <c r="C3955">
        <v>-7</v>
      </c>
      <c r="D3955">
        <v>-2</v>
      </c>
      <c r="E3955">
        <v>-1</v>
      </c>
      <c r="F3955">
        <v>1</v>
      </c>
      <c r="G3955">
        <v>0</v>
      </c>
      <c r="H3955" s="2">
        <f>H3954+$H$2*(Filter_Test[[#This Row],[debug'[0']]]-H3954)</f>
        <v>-0.77736951935701815</v>
      </c>
    </row>
    <row r="3956" spans="1:8" x14ac:dyDescent="0.25">
      <c r="A3956">
        <v>7900</v>
      </c>
      <c r="B3956">
        <v>0</v>
      </c>
      <c r="C3956">
        <v>-7</v>
      </c>
      <c r="D3956">
        <v>-1</v>
      </c>
      <c r="E3956">
        <v>-1</v>
      </c>
      <c r="F3956">
        <v>1</v>
      </c>
      <c r="G3956">
        <v>-1</v>
      </c>
      <c r="H3956" s="2">
        <f>H3955+$H$2*(Filter_Test[[#This Row],[debug'[0']]]-H3955)</f>
        <v>-0.70410416822291899</v>
      </c>
    </row>
    <row r="3957" spans="1:8" x14ac:dyDescent="0.25">
      <c r="A3957">
        <v>7902</v>
      </c>
      <c r="B3957">
        <v>0</v>
      </c>
      <c r="C3957">
        <v>-6</v>
      </c>
      <c r="D3957">
        <v>0</v>
      </c>
      <c r="E3957">
        <v>-1</v>
      </c>
      <c r="F3957">
        <v>0</v>
      </c>
      <c r="G3957">
        <v>-1</v>
      </c>
      <c r="H3957" s="2">
        <f>H3956+$H$2*(Filter_Test[[#This Row],[debug'[0']]]-H3956)</f>
        <v>-0.63774391375538675</v>
      </c>
    </row>
    <row r="3958" spans="1:8" x14ac:dyDescent="0.25">
      <c r="A3958">
        <v>7904</v>
      </c>
      <c r="B3958">
        <v>-2</v>
      </c>
      <c r="C3958">
        <v>-5</v>
      </c>
      <c r="D3958">
        <v>0</v>
      </c>
      <c r="E3958">
        <v>-1</v>
      </c>
      <c r="F3958">
        <v>0</v>
      </c>
      <c r="G3958">
        <v>-1</v>
      </c>
      <c r="H3958" s="2">
        <f>H3957+$H$2*(Filter_Test[[#This Row],[debug'[0']]]-H3957)</f>
        <v>-0.76613352514100852</v>
      </c>
    </row>
    <row r="3959" spans="1:8" x14ac:dyDescent="0.25">
      <c r="A3959">
        <v>7906</v>
      </c>
      <c r="B3959">
        <v>-4</v>
      </c>
      <c r="C3959">
        <v>-4</v>
      </c>
      <c r="D3959">
        <v>-2</v>
      </c>
      <c r="E3959">
        <v>-1</v>
      </c>
      <c r="F3959">
        <v>-1</v>
      </c>
      <c r="G3959">
        <v>-1</v>
      </c>
      <c r="H3959" s="2">
        <f>H3958+$H$2*(Filter_Test[[#This Row],[debug'[0']]]-H3958)</f>
        <v>-1.0709182599442284</v>
      </c>
    </row>
    <row r="3960" spans="1:8" x14ac:dyDescent="0.25">
      <c r="A3960">
        <v>7908</v>
      </c>
      <c r="B3960">
        <v>-4</v>
      </c>
      <c r="C3960">
        <v>-3</v>
      </c>
      <c r="D3960">
        <v>-3</v>
      </c>
      <c r="E3960">
        <v>-1</v>
      </c>
      <c r="F3960">
        <v>-2</v>
      </c>
      <c r="G3960">
        <v>-1</v>
      </c>
      <c r="H3960" s="2">
        <f>H3959+$H$2*(Filter_Test[[#This Row],[debug'[0']]]-H3959)</f>
        <v>-1.3469777102339249</v>
      </c>
    </row>
    <row r="3961" spans="1:8" x14ac:dyDescent="0.25">
      <c r="A3961">
        <v>7910</v>
      </c>
      <c r="B3961">
        <v>-5</v>
      </c>
      <c r="C3961">
        <v>-2</v>
      </c>
      <c r="D3961">
        <v>-3</v>
      </c>
      <c r="E3961">
        <v>-1</v>
      </c>
      <c r="F3961">
        <v>-2</v>
      </c>
      <c r="G3961">
        <v>-1</v>
      </c>
      <c r="H3961" s="2">
        <f>H3960+$H$2*(Filter_Test[[#This Row],[debug'[0']]]-H3960)</f>
        <v>-1.6912669499017907</v>
      </c>
    </row>
    <row r="3962" spans="1:8" x14ac:dyDescent="0.25">
      <c r="A3962">
        <v>7912</v>
      </c>
      <c r="B3962">
        <v>-1</v>
      </c>
      <c r="C3962">
        <v>-4</v>
      </c>
      <c r="D3962">
        <v>-3</v>
      </c>
      <c r="E3962">
        <v>-1</v>
      </c>
      <c r="F3962">
        <v>-3</v>
      </c>
      <c r="G3962">
        <v>-1</v>
      </c>
      <c r="H3962" s="2">
        <f>H3961+$H$2*(Filter_Test[[#This Row],[debug'[0']]]-H3961)</f>
        <v>-1.626116574757364</v>
      </c>
    </row>
    <row r="3963" spans="1:8" x14ac:dyDescent="0.25">
      <c r="A3963">
        <v>7914</v>
      </c>
      <c r="B3963">
        <v>-1</v>
      </c>
      <c r="C3963">
        <v>-5</v>
      </c>
      <c r="D3963">
        <v>-2</v>
      </c>
      <c r="E3963">
        <v>-1</v>
      </c>
      <c r="F3963">
        <v>-3</v>
      </c>
      <c r="G3963">
        <v>-1</v>
      </c>
      <c r="H3963" s="2">
        <f>H3962+$H$2*(Filter_Test[[#This Row],[debug'[0']]]-H3962)</f>
        <v>-1.5671064778109078</v>
      </c>
    </row>
    <row r="3964" spans="1:8" x14ac:dyDescent="0.25">
      <c r="A3964">
        <v>7916</v>
      </c>
      <c r="B3964">
        <v>-1</v>
      </c>
      <c r="C3964">
        <v>-5</v>
      </c>
      <c r="D3964">
        <v>-1</v>
      </c>
      <c r="E3964">
        <v>-2</v>
      </c>
      <c r="F3964">
        <v>-3</v>
      </c>
      <c r="G3964">
        <v>-1</v>
      </c>
      <c r="H3964" s="2">
        <f>H3963+$H$2*(Filter_Test[[#This Row],[debug'[0']]]-H3963)</f>
        <v>-1.5136579514760899</v>
      </c>
    </row>
    <row r="3965" spans="1:8" x14ac:dyDescent="0.25">
      <c r="A3965">
        <v>7918</v>
      </c>
      <c r="B3965">
        <v>-1</v>
      </c>
      <c r="C3965">
        <v>-6</v>
      </c>
      <c r="D3965">
        <v>1</v>
      </c>
      <c r="E3965">
        <v>-2</v>
      </c>
      <c r="F3965">
        <v>-4</v>
      </c>
      <c r="G3965">
        <v>-1</v>
      </c>
      <c r="H3965" s="2">
        <f>H3964+$H$2*(Filter_Test[[#This Row],[debug'[0']]]-H3964)</f>
        <v>-1.4652468300716319</v>
      </c>
    </row>
    <row r="3966" spans="1:8" x14ac:dyDescent="0.25">
      <c r="A3966">
        <v>7920</v>
      </c>
      <c r="B3966">
        <v>-1</v>
      </c>
      <c r="C3966">
        <v>-5</v>
      </c>
      <c r="D3966">
        <v>2</v>
      </c>
      <c r="E3966">
        <v>-2</v>
      </c>
      <c r="F3966">
        <v>-4</v>
      </c>
      <c r="G3966">
        <v>-1</v>
      </c>
      <c r="H3966" s="2">
        <f>H3965+$H$2*(Filter_Test[[#This Row],[debug'[0']]]-H3965)</f>
        <v>-1.4213983493678626</v>
      </c>
    </row>
    <row r="3967" spans="1:8" x14ac:dyDescent="0.25">
      <c r="A3967">
        <v>7922</v>
      </c>
      <c r="B3967">
        <v>-1</v>
      </c>
      <c r="C3967">
        <v>-4</v>
      </c>
      <c r="D3967">
        <v>3</v>
      </c>
      <c r="E3967">
        <v>-1</v>
      </c>
      <c r="F3967">
        <v>-4</v>
      </c>
      <c r="G3967">
        <v>-1</v>
      </c>
      <c r="H3967" s="2">
        <f>H3966+$H$2*(Filter_Test[[#This Row],[debug'[0']]]-H3966)</f>
        <v>-1.3816824906095944</v>
      </c>
    </row>
    <row r="3968" spans="1:8" x14ac:dyDescent="0.25">
      <c r="A3968">
        <v>7924</v>
      </c>
      <c r="B3968">
        <v>-1</v>
      </c>
      <c r="C3968">
        <v>-2</v>
      </c>
      <c r="D3968">
        <v>2</v>
      </c>
      <c r="E3968">
        <v>-1</v>
      </c>
      <c r="F3968">
        <v>-4</v>
      </c>
      <c r="G3968">
        <v>-1</v>
      </c>
      <c r="H3968" s="2">
        <f>H3967+$H$2*(Filter_Test[[#This Row],[debug'[0']]]-H3967)</f>
        <v>-1.3457097633545057</v>
      </c>
    </row>
    <row r="3969" spans="1:8" x14ac:dyDescent="0.25">
      <c r="A3969">
        <v>7926</v>
      </c>
      <c r="B3969">
        <v>-1</v>
      </c>
      <c r="C3969">
        <v>-1</v>
      </c>
      <c r="D3969">
        <v>2</v>
      </c>
      <c r="E3969">
        <v>-1</v>
      </c>
      <c r="F3969">
        <v>-4</v>
      </c>
      <c r="G3969">
        <v>-1</v>
      </c>
      <c r="H3969" s="2">
        <f>H3968+$H$2*(Filter_Test[[#This Row],[debug'[0']]]-H3968)</f>
        <v>-1.3131273857696422</v>
      </c>
    </row>
    <row r="3970" spans="1:8" x14ac:dyDescent="0.25">
      <c r="A3970">
        <v>7928</v>
      </c>
      <c r="B3970">
        <v>-3</v>
      </c>
      <c r="C3970">
        <v>0</v>
      </c>
      <c r="D3970">
        <v>1</v>
      </c>
      <c r="E3970">
        <v>-2</v>
      </c>
      <c r="F3970">
        <v>-4</v>
      </c>
      <c r="G3970">
        <v>-1</v>
      </c>
      <c r="H3970" s="2">
        <f>H3969+$H$2*(Filter_Test[[#This Row],[debug'[0']]]-H3969)</f>
        <v>-1.4721113841418791</v>
      </c>
    </row>
    <row r="3971" spans="1:8" x14ac:dyDescent="0.25">
      <c r="A3971">
        <v>7930</v>
      </c>
      <c r="B3971">
        <v>-3</v>
      </c>
      <c r="C3971">
        <v>-1</v>
      </c>
      <c r="D3971">
        <v>0</v>
      </c>
      <c r="E3971">
        <v>-2</v>
      </c>
      <c r="F3971">
        <v>-4</v>
      </c>
      <c r="G3971">
        <v>-1</v>
      </c>
      <c r="H3971" s="2">
        <f>H3970+$H$2*(Filter_Test[[#This Row],[debug'[0']]]-H3970)</f>
        <v>-1.6161114936743797</v>
      </c>
    </row>
    <row r="3972" spans="1:8" x14ac:dyDescent="0.25">
      <c r="A3972">
        <v>7932</v>
      </c>
      <c r="B3972">
        <v>-3</v>
      </c>
      <c r="C3972">
        <v>-1</v>
      </c>
      <c r="D3972">
        <v>1</v>
      </c>
      <c r="E3972">
        <v>-2</v>
      </c>
      <c r="F3972">
        <v>-4</v>
      </c>
      <c r="G3972">
        <v>0</v>
      </c>
      <c r="H3972" s="2">
        <f>H3971+$H$2*(Filter_Test[[#This Row],[debug'[0']]]-H3971)</f>
        <v>-1.7465399126201773</v>
      </c>
    </row>
    <row r="3973" spans="1:8" x14ac:dyDescent="0.25">
      <c r="A3973">
        <v>7934</v>
      </c>
      <c r="B3973">
        <v>-1</v>
      </c>
      <c r="C3973">
        <v>-2</v>
      </c>
      <c r="D3973">
        <v>1</v>
      </c>
      <c r="E3973">
        <v>-2</v>
      </c>
      <c r="F3973">
        <v>-4</v>
      </c>
      <c r="G3973">
        <v>0</v>
      </c>
      <c r="H3973" s="2">
        <f>H3972+$H$2*(Filter_Test[[#This Row],[debug'[0']]]-H3972)</f>
        <v>-1.6761801834672039</v>
      </c>
    </row>
    <row r="3974" spans="1:8" x14ac:dyDescent="0.25">
      <c r="A3974">
        <v>7936</v>
      </c>
      <c r="B3974">
        <v>1</v>
      </c>
      <c r="C3974">
        <v>-3</v>
      </c>
      <c r="D3974">
        <v>2</v>
      </c>
      <c r="E3974">
        <v>-1</v>
      </c>
      <c r="F3974">
        <v>-4</v>
      </c>
      <c r="G3974">
        <v>0</v>
      </c>
      <c r="H3974" s="2">
        <f>H3973+$H$2*(Filter_Test[[#This Row],[debug'[0']]]-H3973)</f>
        <v>-1.4239561433453094</v>
      </c>
    </row>
    <row r="3975" spans="1:8" x14ac:dyDescent="0.25">
      <c r="A3975">
        <v>7938</v>
      </c>
      <c r="B3975">
        <v>1</v>
      </c>
      <c r="C3975">
        <v>-4</v>
      </c>
      <c r="D3975">
        <v>3</v>
      </c>
      <c r="E3975">
        <v>-2</v>
      </c>
      <c r="F3975">
        <v>-4</v>
      </c>
      <c r="G3975">
        <v>0</v>
      </c>
      <c r="H3975" s="2">
        <f>H3974+$H$2*(Filter_Test[[#This Row],[debug'[0']]]-H3974)</f>
        <v>-1.1955036589685852</v>
      </c>
    </row>
    <row r="3976" spans="1:8" x14ac:dyDescent="0.25">
      <c r="A3976">
        <v>7940</v>
      </c>
      <c r="B3976">
        <v>2</v>
      </c>
      <c r="C3976">
        <v>-3</v>
      </c>
      <c r="D3976">
        <v>2</v>
      </c>
      <c r="E3976">
        <v>-1</v>
      </c>
      <c r="F3976">
        <v>-3</v>
      </c>
      <c r="G3976">
        <v>0</v>
      </c>
      <c r="H3976" s="2">
        <f>H3975+$H$2*(Filter_Test[[#This Row],[debug'[0']]]-H3975)</f>
        <v>-0.89433453438253496</v>
      </c>
    </row>
    <row r="3977" spans="1:8" x14ac:dyDescent="0.25">
      <c r="A3977">
        <v>7942</v>
      </c>
      <c r="B3977">
        <v>1</v>
      </c>
      <c r="C3977">
        <v>-2</v>
      </c>
      <c r="D3977">
        <v>2</v>
      </c>
      <c r="E3977">
        <v>-1</v>
      </c>
      <c r="F3977">
        <v>-3</v>
      </c>
      <c r="G3977">
        <v>0</v>
      </c>
      <c r="H3977" s="2">
        <f>H3976+$H$2*(Filter_Test[[#This Row],[debug'[0']]]-H3976)</f>
        <v>-0.71579771068280662</v>
      </c>
    </row>
    <row r="3978" spans="1:8" x14ac:dyDescent="0.25">
      <c r="A3978">
        <v>7944</v>
      </c>
      <c r="B3978">
        <v>0</v>
      </c>
      <c r="C3978">
        <v>-1</v>
      </c>
      <c r="D3978">
        <v>1</v>
      </c>
      <c r="E3978">
        <v>-1</v>
      </c>
      <c r="F3978">
        <v>-3</v>
      </c>
      <c r="G3978">
        <v>1</v>
      </c>
      <c r="H3978" s="2">
        <f>H3977+$H$2*(Filter_Test[[#This Row],[debug'[0']]]-H3977)</f>
        <v>-0.6483353658026817</v>
      </c>
    </row>
    <row r="3979" spans="1:8" x14ac:dyDescent="0.25">
      <c r="A3979">
        <v>7946</v>
      </c>
      <c r="B3979">
        <v>-1</v>
      </c>
      <c r="C3979">
        <v>1</v>
      </c>
      <c r="D3979">
        <v>0</v>
      </c>
      <c r="E3979">
        <v>-1</v>
      </c>
      <c r="F3979">
        <v>-3</v>
      </c>
      <c r="G3979">
        <v>1</v>
      </c>
      <c r="H3979" s="2">
        <f>H3978+$H$2*(Filter_Test[[#This Row],[debug'[0']]]-H3978)</f>
        <v>-0.68147897674233082</v>
      </c>
    </row>
    <row r="3980" spans="1:8" x14ac:dyDescent="0.25">
      <c r="A3980">
        <v>7948</v>
      </c>
      <c r="B3980">
        <v>-2</v>
      </c>
      <c r="C3980">
        <v>5</v>
      </c>
      <c r="D3980">
        <v>-1</v>
      </c>
      <c r="E3980">
        <v>-1</v>
      </c>
      <c r="F3980">
        <v>-2</v>
      </c>
      <c r="G3980">
        <v>1</v>
      </c>
      <c r="H3980" s="2">
        <f>H3979+$H$2*(Filter_Test[[#This Row],[debug'[0']]]-H3979)</f>
        <v>-0.80574665555043057</v>
      </c>
    </row>
    <row r="3981" spans="1:8" x14ac:dyDescent="0.25">
      <c r="A3981">
        <v>7950</v>
      </c>
      <c r="B3981">
        <v>-2</v>
      </c>
      <c r="C3981">
        <v>5</v>
      </c>
      <c r="D3981">
        <v>-2</v>
      </c>
      <c r="E3981">
        <v>-1</v>
      </c>
      <c r="F3981">
        <v>-2</v>
      </c>
      <c r="G3981">
        <v>1</v>
      </c>
      <c r="H3981" s="2">
        <f>H3980+$H$2*(Filter_Test[[#This Row],[debug'[0']]]-H3980)</f>
        <v>-0.91830238155386479</v>
      </c>
    </row>
    <row r="3982" spans="1:8" x14ac:dyDescent="0.25">
      <c r="A3982">
        <v>7952</v>
      </c>
      <c r="B3982">
        <v>-1</v>
      </c>
      <c r="C3982">
        <v>5</v>
      </c>
      <c r="D3982">
        <v>-2</v>
      </c>
      <c r="E3982">
        <v>-1</v>
      </c>
      <c r="F3982">
        <v>-2</v>
      </c>
      <c r="G3982">
        <v>1</v>
      </c>
      <c r="H3982" s="2">
        <f>H3981+$H$2*(Filter_Test[[#This Row],[debug'[0']]]-H3981)</f>
        <v>-0.92600220069164962</v>
      </c>
    </row>
    <row r="3983" spans="1:8" x14ac:dyDescent="0.25">
      <c r="A3983">
        <v>7954</v>
      </c>
      <c r="B3983">
        <v>0</v>
      </c>
      <c r="C3983">
        <v>4</v>
      </c>
      <c r="D3983">
        <v>-3</v>
      </c>
      <c r="E3983">
        <v>-1</v>
      </c>
      <c r="F3983">
        <v>-1</v>
      </c>
      <c r="G3983">
        <v>1</v>
      </c>
      <c r="H3983" s="2">
        <f>H3982+$H$2*(Filter_Test[[#This Row],[debug'[0']]]-H3982)</f>
        <v>-0.8387285493646236</v>
      </c>
    </row>
    <row r="3984" spans="1:8" x14ac:dyDescent="0.25">
      <c r="A3984">
        <v>7956</v>
      </c>
      <c r="B3984">
        <v>2</v>
      </c>
      <c r="C3984">
        <v>3</v>
      </c>
      <c r="D3984">
        <v>-3</v>
      </c>
      <c r="E3984">
        <v>-1</v>
      </c>
      <c r="F3984">
        <v>-1</v>
      </c>
      <c r="G3984">
        <v>1</v>
      </c>
      <c r="H3984" s="2">
        <f>H3983+$H$2*(Filter_Test[[#This Row],[debug'[0']]]-H3983)</f>
        <v>-0.57118468667803823</v>
      </c>
    </row>
    <row r="3985" spans="1:8" x14ac:dyDescent="0.25">
      <c r="A3985">
        <v>7958</v>
      </c>
      <c r="B3985">
        <v>2</v>
      </c>
      <c r="C3985">
        <v>3</v>
      </c>
      <c r="D3985">
        <v>-3</v>
      </c>
      <c r="E3985">
        <v>-1</v>
      </c>
      <c r="F3985">
        <v>-1</v>
      </c>
      <c r="G3985">
        <v>1</v>
      </c>
      <c r="H3985" s="2">
        <f>H3984+$H$2*(Filter_Test[[#This Row],[debug'[0']]]-H3984)</f>
        <v>-0.3288562389973293</v>
      </c>
    </row>
    <row r="3986" spans="1:8" x14ac:dyDescent="0.25">
      <c r="A3986">
        <v>7960</v>
      </c>
      <c r="B3986">
        <v>2</v>
      </c>
      <c r="C3986">
        <v>4</v>
      </c>
      <c r="D3986">
        <v>-3</v>
      </c>
      <c r="E3986">
        <v>0</v>
      </c>
      <c r="F3986">
        <v>0</v>
      </c>
      <c r="G3986">
        <v>0</v>
      </c>
      <c r="H3986" s="2">
        <f>H3985+$H$2*(Filter_Test[[#This Row],[debug'[0']]]-H3985)</f>
        <v>-0.10936670944630633</v>
      </c>
    </row>
    <row r="3987" spans="1:8" x14ac:dyDescent="0.25">
      <c r="A3987">
        <v>7962</v>
      </c>
      <c r="B3987">
        <v>3</v>
      </c>
      <c r="C3987">
        <v>4</v>
      </c>
      <c r="D3987">
        <v>-3</v>
      </c>
      <c r="E3987">
        <v>0</v>
      </c>
      <c r="F3987">
        <v>0</v>
      </c>
      <c r="G3987">
        <v>0</v>
      </c>
      <c r="H3987" s="2">
        <f>H3986+$H$2*(Filter_Test[[#This Row],[debug'[0']]]-H3986)</f>
        <v>0.18368419890508919</v>
      </c>
    </row>
    <row r="3988" spans="1:8" x14ac:dyDescent="0.25">
      <c r="A3988">
        <v>7964</v>
      </c>
      <c r="B3988">
        <v>1</v>
      </c>
      <c r="C3988">
        <v>6</v>
      </c>
      <c r="D3988">
        <v>-2</v>
      </c>
      <c r="E3988">
        <v>0</v>
      </c>
      <c r="F3988">
        <v>1</v>
      </c>
      <c r="G3988">
        <v>0</v>
      </c>
      <c r="H3988" s="2">
        <f>H3987+$H$2*(Filter_Test[[#This Row],[debug'[0']]]-H3987)</f>
        <v>0.26062015061696031</v>
      </c>
    </row>
    <row r="3989" spans="1:8" x14ac:dyDescent="0.25">
      <c r="A3989">
        <v>7966</v>
      </c>
      <c r="B3989">
        <v>1</v>
      </c>
      <c r="C3989">
        <v>7</v>
      </c>
      <c r="D3989">
        <v>-3</v>
      </c>
      <c r="E3989">
        <v>0</v>
      </c>
      <c r="F3989">
        <v>1</v>
      </c>
      <c r="G3989">
        <v>0</v>
      </c>
      <c r="H3989" s="2">
        <f>H3988+$H$2*(Filter_Test[[#This Row],[debug'[0']]]-H3988)</f>
        <v>0.33030505970798285</v>
      </c>
    </row>
    <row r="3990" spans="1:8" x14ac:dyDescent="0.25">
      <c r="A3990">
        <v>7968</v>
      </c>
      <c r="B3990">
        <v>0</v>
      </c>
      <c r="C3990">
        <v>9</v>
      </c>
      <c r="D3990">
        <v>-4</v>
      </c>
      <c r="E3990">
        <v>0</v>
      </c>
      <c r="F3990">
        <v>2</v>
      </c>
      <c r="G3990">
        <v>-1</v>
      </c>
      <c r="H3990" s="2">
        <f>H3989+$H$2*(Filter_Test[[#This Row],[debug'[0']]]-H3989)</f>
        <v>0.29917454123731874</v>
      </c>
    </row>
    <row r="3991" spans="1:8" x14ac:dyDescent="0.25">
      <c r="A3991">
        <v>7970</v>
      </c>
      <c r="B3991">
        <v>-2</v>
      </c>
      <c r="C3991">
        <v>10</v>
      </c>
      <c r="D3991">
        <v>-4</v>
      </c>
      <c r="E3991">
        <v>0</v>
      </c>
      <c r="F3991">
        <v>2</v>
      </c>
      <c r="G3991">
        <v>-1</v>
      </c>
      <c r="H3991" s="2">
        <f>H3990+$H$2*(Filter_Test[[#This Row],[debug'[0']]]-H3990)</f>
        <v>8.248244579516345E-2</v>
      </c>
    </row>
    <row r="3992" spans="1:8" x14ac:dyDescent="0.25">
      <c r="A3992">
        <v>7972</v>
      </c>
      <c r="B3992">
        <v>-1</v>
      </c>
      <c r="C3992">
        <v>11</v>
      </c>
      <c r="D3992">
        <v>-5</v>
      </c>
      <c r="E3992">
        <v>0</v>
      </c>
      <c r="F3992">
        <v>3</v>
      </c>
      <c r="G3992">
        <v>-1</v>
      </c>
      <c r="H3992" s="2">
        <f>H3991+$H$2*(Filter_Test[[#This Row],[debug'[0']]]-H3991)</f>
        <v>-1.9539121185336447E-2</v>
      </c>
    </row>
    <row r="3993" spans="1:8" x14ac:dyDescent="0.25">
      <c r="A3993">
        <v>7974</v>
      </c>
      <c r="B3993">
        <v>0</v>
      </c>
      <c r="C3993">
        <v>11</v>
      </c>
      <c r="D3993">
        <v>-5</v>
      </c>
      <c r="E3993">
        <v>0</v>
      </c>
      <c r="F3993">
        <v>4</v>
      </c>
      <c r="G3993">
        <v>-2</v>
      </c>
      <c r="H3993" s="2">
        <f>H3992+$H$2*(Filter_Test[[#This Row],[debug'[0']]]-H3992)</f>
        <v>-1.7697602398132836E-2</v>
      </c>
    </row>
    <row r="3994" spans="1:8" x14ac:dyDescent="0.25">
      <c r="A3994">
        <v>7976</v>
      </c>
      <c r="B3994">
        <v>0</v>
      </c>
      <c r="C3994">
        <v>9</v>
      </c>
      <c r="D3994">
        <v>-4</v>
      </c>
      <c r="E3994">
        <v>0</v>
      </c>
      <c r="F3994">
        <v>4</v>
      </c>
      <c r="G3994">
        <v>-2</v>
      </c>
      <c r="H3994" s="2">
        <f>H3993+$H$2*(Filter_Test[[#This Row],[debug'[0']]]-H3993)</f>
        <v>-1.6029642667729018E-2</v>
      </c>
    </row>
    <row r="3995" spans="1:8" x14ac:dyDescent="0.25">
      <c r="A3995">
        <v>7978</v>
      </c>
      <c r="B3995">
        <v>2</v>
      </c>
      <c r="C3995">
        <v>8</v>
      </c>
      <c r="D3995">
        <v>-3</v>
      </c>
      <c r="E3995">
        <v>0</v>
      </c>
      <c r="F3995">
        <v>5</v>
      </c>
      <c r="G3995">
        <v>-2</v>
      </c>
      <c r="H3995" s="2">
        <f>H3994+$H$2*(Filter_Test[[#This Row],[debug'[0']]]-H3994)</f>
        <v>0.17397667477699674</v>
      </c>
    </row>
    <row r="3996" spans="1:8" x14ac:dyDescent="0.25">
      <c r="A3996">
        <v>7980</v>
      </c>
      <c r="B3996">
        <v>2</v>
      </c>
      <c r="C3996">
        <v>6</v>
      </c>
      <c r="D3996">
        <v>-3</v>
      </c>
      <c r="E3996">
        <v>0</v>
      </c>
      <c r="F3996">
        <v>5</v>
      </c>
      <c r="G3996">
        <v>-2</v>
      </c>
      <c r="H3996" s="2">
        <f>H3995+$H$2*(Filter_Test[[#This Row],[debug'[0']]]-H3995)</f>
        <v>0.34607531869112251</v>
      </c>
    </row>
    <row r="3997" spans="1:8" x14ac:dyDescent="0.25">
      <c r="A3997">
        <v>7982</v>
      </c>
      <c r="B3997">
        <v>2</v>
      </c>
      <c r="C3997">
        <v>6</v>
      </c>
      <c r="D3997">
        <v>-3</v>
      </c>
      <c r="E3997">
        <v>0</v>
      </c>
      <c r="F3997">
        <v>5</v>
      </c>
      <c r="G3997">
        <v>-3</v>
      </c>
      <c r="H3997" s="2">
        <f>H3996+$H$2*(Filter_Test[[#This Row],[debug'[0']]]-H3996)</f>
        <v>0.50195404754284678</v>
      </c>
    </row>
    <row r="3998" spans="1:8" x14ac:dyDescent="0.25">
      <c r="A3998">
        <v>7984</v>
      </c>
      <c r="B3998">
        <v>1</v>
      </c>
      <c r="C3998">
        <v>4</v>
      </c>
      <c r="D3998">
        <v>-1</v>
      </c>
      <c r="E3998">
        <v>1</v>
      </c>
      <c r="F3998">
        <v>6</v>
      </c>
      <c r="G3998">
        <v>-3</v>
      </c>
      <c r="H3998" s="2">
        <f>H3997+$H$2*(Filter_Test[[#This Row],[debug'[0']]]-H3997)</f>
        <v>0.54889377270453255</v>
      </c>
    </row>
    <row r="3999" spans="1:8" x14ac:dyDescent="0.25">
      <c r="A3999">
        <v>7986</v>
      </c>
      <c r="B3999">
        <v>0</v>
      </c>
      <c r="C3999">
        <v>4</v>
      </c>
      <c r="D3999">
        <v>0</v>
      </c>
      <c r="E3999">
        <v>1</v>
      </c>
      <c r="F3999">
        <v>6</v>
      </c>
      <c r="G3999">
        <v>-3</v>
      </c>
      <c r="H3999" s="2">
        <f>H3998+$H$2*(Filter_Test[[#This Row],[debug'[0']]]-H3998)</f>
        <v>0.4971617533866402</v>
      </c>
    </row>
    <row r="4000" spans="1:8" x14ac:dyDescent="0.25">
      <c r="A4000">
        <v>7988</v>
      </c>
      <c r="B4000">
        <v>0</v>
      </c>
      <c r="C4000">
        <v>3</v>
      </c>
      <c r="D4000">
        <v>0</v>
      </c>
      <c r="E4000">
        <v>1</v>
      </c>
      <c r="F4000">
        <v>6</v>
      </c>
      <c r="G4000">
        <v>-3</v>
      </c>
      <c r="H4000" s="2">
        <f>H3999+$H$2*(Filter_Test[[#This Row],[debug'[0']]]-H3999)</f>
        <v>0.45030536202408156</v>
      </c>
    </row>
    <row r="4001" spans="1:8" x14ac:dyDescent="0.25">
      <c r="A4001">
        <v>7990</v>
      </c>
      <c r="B4001">
        <v>-1</v>
      </c>
      <c r="C4001">
        <v>3</v>
      </c>
      <c r="D4001">
        <v>0</v>
      </c>
      <c r="E4001">
        <v>1</v>
      </c>
      <c r="F4001">
        <v>6</v>
      </c>
      <c r="G4001">
        <v>-3</v>
      </c>
      <c r="H4001" s="2">
        <f>H4000+$H$2*(Filter_Test[[#This Row],[debug'[0']]]-H4000)</f>
        <v>0.31361730190017933</v>
      </c>
    </row>
    <row r="4002" spans="1:8" x14ac:dyDescent="0.25">
      <c r="A4002">
        <v>7992</v>
      </c>
      <c r="B4002">
        <v>-2</v>
      </c>
      <c r="C4002">
        <v>0</v>
      </c>
      <c r="D4002">
        <v>0</v>
      </c>
      <c r="E4002">
        <v>0</v>
      </c>
      <c r="F4002">
        <v>6</v>
      </c>
      <c r="G4002">
        <v>-3</v>
      </c>
      <c r="H4002" s="2">
        <f>H4001+$H$2*(Filter_Test[[#This Row],[debug'[0']]]-H4001)</f>
        <v>9.5564008334144079E-2</v>
      </c>
    </row>
    <row r="4003" spans="1:8" x14ac:dyDescent="0.25">
      <c r="A4003">
        <v>7994</v>
      </c>
      <c r="B4003">
        <v>-2</v>
      </c>
      <c r="C4003">
        <v>-1</v>
      </c>
      <c r="D4003">
        <v>0</v>
      </c>
      <c r="E4003">
        <v>0</v>
      </c>
      <c r="F4003">
        <v>6</v>
      </c>
      <c r="G4003">
        <v>-3</v>
      </c>
      <c r="H4003" s="2">
        <f>H4002+$H$2*(Filter_Test[[#This Row],[debug'[0']]]-H4002)</f>
        <v>-0.10193824647714772</v>
      </c>
    </row>
    <row r="4004" spans="1:8" x14ac:dyDescent="0.25">
      <c r="A4004">
        <v>7996</v>
      </c>
      <c r="B4004">
        <v>-1</v>
      </c>
      <c r="C4004">
        <v>-3</v>
      </c>
      <c r="D4004">
        <v>1</v>
      </c>
      <c r="E4004">
        <v>0</v>
      </c>
      <c r="F4004">
        <v>6</v>
      </c>
      <c r="G4004">
        <v>-2</v>
      </c>
      <c r="H4004" s="2">
        <f>H4003+$H$2*(Filter_Test[[#This Row],[debug'[0']]]-H4003)</f>
        <v>-0.18657857269726852</v>
      </c>
    </row>
    <row r="4005" spans="1:8" x14ac:dyDescent="0.25">
      <c r="A4005">
        <v>7998</v>
      </c>
      <c r="B4005">
        <v>2</v>
      </c>
      <c r="C4005">
        <v>-4</v>
      </c>
      <c r="D4005">
        <v>2</v>
      </c>
      <c r="E4005">
        <v>0</v>
      </c>
      <c r="F4005">
        <v>5</v>
      </c>
      <c r="G4005">
        <v>-2</v>
      </c>
      <c r="H4005" s="2">
        <f>H4004+$H$2*(Filter_Test[[#This Row],[debug'[0']]]-H4004)</f>
        <v>1.9501602717209299E-2</v>
      </c>
    </row>
    <row r="4006" spans="1:8" x14ac:dyDescent="0.25">
      <c r="A4006">
        <v>8000</v>
      </c>
      <c r="B4006">
        <v>1</v>
      </c>
      <c r="C4006">
        <v>-5</v>
      </c>
      <c r="D4006">
        <v>2</v>
      </c>
      <c r="E4006">
        <v>0</v>
      </c>
      <c r="F4006">
        <v>5</v>
      </c>
      <c r="G4006">
        <v>-2</v>
      </c>
      <c r="H4006" s="2">
        <f>H4005+$H$2*(Filter_Test[[#This Row],[debug'[0']]]-H4005)</f>
        <v>0.11191139957001475</v>
      </c>
    </row>
    <row r="4007" spans="1:8" x14ac:dyDescent="0.25">
      <c r="A4007">
        <v>8002</v>
      </c>
      <c r="B4007">
        <v>1</v>
      </c>
      <c r="C4007">
        <v>-5</v>
      </c>
      <c r="D4007">
        <v>2</v>
      </c>
      <c r="E4007">
        <v>0</v>
      </c>
      <c r="F4007">
        <v>4</v>
      </c>
      <c r="G4007">
        <v>-2</v>
      </c>
      <c r="H4007" s="2">
        <f>H4006+$H$2*(Filter_Test[[#This Row],[debug'[0']]]-H4006)</f>
        <v>0.19561177825544523</v>
      </c>
    </row>
    <row r="4008" spans="1:8" x14ac:dyDescent="0.25">
      <c r="A4008">
        <v>8004</v>
      </c>
      <c r="B4008">
        <v>-1</v>
      </c>
      <c r="C4008">
        <v>-6</v>
      </c>
      <c r="D4008">
        <v>3</v>
      </c>
      <c r="E4008">
        <v>0</v>
      </c>
      <c r="F4008">
        <v>4</v>
      </c>
      <c r="G4008">
        <v>-2</v>
      </c>
      <c r="H4008" s="2">
        <f>H4007+$H$2*(Filter_Test[[#This Row],[debug'[0']]]-H4007)</f>
        <v>8.2928022882063177E-2</v>
      </c>
    </row>
    <row r="4009" spans="1:8" x14ac:dyDescent="0.25">
      <c r="A4009">
        <v>8006</v>
      </c>
      <c r="B4009">
        <v>-3</v>
      </c>
      <c r="C4009">
        <v>-7</v>
      </c>
      <c r="D4009">
        <v>3</v>
      </c>
      <c r="E4009">
        <v>0</v>
      </c>
      <c r="F4009">
        <v>3</v>
      </c>
      <c r="G4009">
        <v>-2</v>
      </c>
      <c r="H4009" s="2">
        <f>H4008+$H$2*(Filter_Test[[#This Row],[debug'[0']]]-H4008)</f>
        <v>-0.20763109796490864</v>
      </c>
    </row>
    <row r="4010" spans="1:8" x14ac:dyDescent="0.25">
      <c r="A4010">
        <v>8008</v>
      </c>
      <c r="B4010">
        <v>-4</v>
      </c>
      <c r="C4010">
        <v>-8</v>
      </c>
      <c r="D4010">
        <v>3</v>
      </c>
      <c r="E4010">
        <v>0</v>
      </c>
      <c r="F4010">
        <v>2</v>
      </c>
      <c r="G4010">
        <v>-1</v>
      </c>
      <c r="H4010" s="2">
        <f>H4009+$H$2*(Filter_Test[[#This Row],[debug'[0']]]-H4009)</f>
        <v>-0.56505344643498367</v>
      </c>
    </row>
    <row r="4011" spans="1:8" x14ac:dyDescent="0.25">
      <c r="A4011">
        <v>8010</v>
      </c>
      <c r="B4011">
        <v>-5</v>
      </c>
      <c r="C4011">
        <v>-8</v>
      </c>
      <c r="D4011">
        <v>3</v>
      </c>
      <c r="E4011">
        <v>0</v>
      </c>
      <c r="F4011">
        <v>1</v>
      </c>
      <c r="G4011">
        <v>-1</v>
      </c>
      <c r="H4011" s="2">
        <f>H4010+$H$2*(Filter_Test[[#This Row],[debug'[0']]]-H4010)</f>
        <v>-0.98303731178728038</v>
      </c>
    </row>
    <row r="4012" spans="1:8" x14ac:dyDescent="0.25">
      <c r="A4012">
        <v>8012</v>
      </c>
      <c r="B4012">
        <v>-5</v>
      </c>
      <c r="C4012">
        <v>-7</v>
      </c>
      <c r="D4012">
        <v>1</v>
      </c>
      <c r="E4012">
        <v>-1</v>
      </c>
      <c r="F4012">
        <v>0</v>
      </c>
      <c r="G4012">
        <v>-1</v>
      </c>
      <c r="H4012" s="2">
        <f>H4011+$H$2*(Filter_Test[[#This Row],[debug'[0']]]-H4011)</f>
        <v>-1.3616271259182819</v>
      </c>
    </row>
    <row r="4013" spans="1:8" x14ac:dyDescent="0.25">
      <c r="A4013">
        <v>8014</v>
      </c>
      <c r="B4013">
        <v>-4</v>
      </c>
      <c r="C4013">
        <v>-7</v>
      </c>
      <c r="D4013">
        <v>1</v>
      </c>
      <c r="E4013">
        <v>-1</v>
      </c>
      <c r="F4013">
        <v>-1</v>
      </c>
      <c r="G4013">
        <v>-1</v>
      </c>
      <c r="H4013" s="2">
        <f>H4012+$H$2*(Filter_Test[[#This Row],[debug'[0']]]-H4012)</f>
        <v>-1.6102879110776533</v>
      </c>
    </row>
    <row r="4014" spans="1:8" x14ac:dyDescent="0.25">
      <c r="A4014">
        <v>8016</v>
      </c>
      <c r="B4014">
        <v>-4</v>
      </c>
      <c r="C4014">
        <v>-6</v>
      </c>
      <c r="D4014">
        <v>0</v>
      </c>
      <c r="E4014">
        <v>-1</v>
      </c>
      <c r="F4014">
        <v>-1</v>
      </c>
      <c r="G4014">
        <v>-1</v>
      </c>
      <c r="H4014" s="2">
        <f>H4013+$H$2*(Filter_Test[[#This Row],[debug'[0']]]-H4013)</f>
        <v>-1.8355129693602481</v>
      </c>
    </row>
    <row r="4015" spans="1:8" x14ac:dyDescent="0.25">
      <c r="A4015">
        <v>8018</v>
      </c>
      <c r="B4015">
        <v>-1</v>
      </c>
      <c r="C4015">
        <v>-6</v>
      </c>
      <c r="D4015">
        <v>0</v>
      </c>
      <c r="E4015">
        <v>-1</v>
      </c>
      <c r="F4015">
        <v>-2</v>
      </c>
      <c r="G4015">
        <v>0</v>
      </c>
      <c r="H4015" s="2">
        <f>H4014+$H$2*(Filter_Test[[#This Row],[debug'[0']]]-H4014)</f>
        <v>-1.7567677271646136</v>
      </c>
    </row>
    <row r="4016" spans="1:8" x14ac:dyDescent="0.25">
      <c r="A4016">
        <v>8020</v>
      </c>
      <c r="B4016">
        <v>-1</v>
      </c>
      <c r="C4016">
        <v>-6</v>
      </c>
      <c r="D4016">
        <v>0</v>
      </c>
      <c r="E4016">
        <v>-1</v>
      </c>
      <c r="F4016">
        <v>-3</v>
      </c>
      <c r="G4016">
        <v>0</v>
      </c>
      <c r="H4016" s="2">
        <f>H4015+$H$2*(Filter_Test[[#This Row],[debug'[0']]]-H4015)</f>
        <v>-1.6854440492005878</v>
      </c>
    </row>
    <row r="4017" spans="1:8" x14ac:dyDescent="0.25">
      <c r="A4017">
        <v>8022</v>
      </c>
      <c r="B4017">
        <v>0</v>
      </c>
      <c r="C4017">
        <v>-6</v>
      </c>
      <c r="D4017">
        <v>-1</v>
      </c>
      <c r="E4017">
        <v>-1</v>
      </c>
      <c r="F4017">
        <v>-3</v>
      </c>
      <c r="G4017">
        <v>0</v>
      </c>
      <c r="H4017" s="2">
        <f>H4016+$H$2*(Filter_Test[[#This Row],[debug'[0']]]-H4016)</f>
        <v>-1.5265946899104317</v>
      </c>
    </row>
    <row r="4018" spans="1:8" x14ac:dyDescent="0.25">
      <c r="A4018">
        <v>8024</v>
      </c>
      <c r="B4018">
        <v>-2</v>
      </c>
      <c r="C4018">
        <v>-5</v>
      </c>
      <c r="D4018">
        <v>-1</v>
      </c>
      <c r="E4018">
        <v>-2</v>
      </c>
      <c r="F4018">
        <v>-4</v>
      </c>
      <c r="G4018">
        <v>0</v>
      </c>
      <c r="H4018" s="2">
        <f>H4017+$H$2*(Filter_Test[[#This Row],[debug'[0']]]-H4017)</f>
        <v>-1.5712120892408652</v>
      </c>
    </row>
    <row r="4019" spans="1:8" x14ac:dyDescent="0.25">
      <c r="A4019">
        <v>8026</v>
      </c>
      <c r="B4019">
        <v>-2</v>
      </c>
      <c r="C4019">
        <v>-4</v>
      </c>
      <c r="D4019">
        <v>-2</v>
      </c>
      <c r="E4019">
        <v>-2</v>
      </c>
      <c r="F4019">
        <v>-4</v>
      </c>
      <c r="G4019">
        <v>0</v>
      </c>
      <c r="H4019" s="2">
        <f>H4018+$H$2*(Filter_Test[[#This Row],[debug'[0']]]-H4018)</f>
        <v>-1.6116243977525355</v>
      </c>
    </row>
    <row r="4020" spans="1:8" x14ac:dyDescent="0.25">
      <c r="A4020">
        <v>8028</v>
      </c>
      <c r="B4020">
        <v>-3</v>
      </c>
      <c r="C4020">
        <v>-2</v>
      </c>
      <c r="D4020">
        <v>-3</v>
      </c>
      <c r="E4020">
        <v>-2</v>
      </c>
      <c r="F4020">
        <v>-5</v>
      </c>
      <c r="G4020">
        <v>0</v>
      </c>
      <c r="H4020" s="2">
        <f>H4019+$H$2*(Filter_Test[[#This Row],[debug'[0']]]-H4019)</f>
        <v>-1.7424757155258537</v>
      </c>
    </row>
    <row r="4021" spans="1:8" x14ac:dyDescent="0.25">
      <c r="A4021">
        <v>8030</v>
      </c>
      <c r="B4021">
        <v>-5</v>
      </c>
      <c r="C4021">
        <v>-1</v>
      </c>
      <c r="D4021">
        <v>-3</v>
      </c>
      <c r="E4021">
        <v>-2</v>
      </c>
      <c r="F4021">
        <v>-5</v>
      </c>
      <c r="G4021">
        <v>0</v>
      </c>
      <c r="H4021" s="2">
        <f>H4020+$H$2*(Filter_Test[[#This Row],[debug'[0']]]-H4020)</f>
        <v>-2.0494901463556836</v>
      </c>
    </row>
    <row r="4022" spans="1:8" x14ac:dyDescent="0.25">
      <c r="A4022">
        <v>8032</v>
      </c>
      <c r="B4022">
        <v>-4</v>
      </c>
      <c r="C4022">
        <v>0</v>
      </c>
      <c r="D4022">
        <v>-3</v>
      </c>
      <c r="E4022">
        <v>-2</v>
      </c>
      <c r="F4022">
        <v>-5</v>
      </c>
      <c r="G4022">
        <v>0</v>
      </c>
      <c r="H4022" s="2">
        <f>H4021+$H$2*(Filter_Test[[#This Row],[debug'[0']]]-H4021)</f>
        <v>-2.2333213691645883</v>
      </c>
    </row>
    <row r="4023" spans="1:8" x14ac:dyDescent="0.25">
      <c r="A4023">
        <v>8034</v>
      </c>
      <c r="B4023">
        <v>-5</v>
      </c>
      <c r="C4023">
        <v>1</v>
      </c>
      <c r="D4023">
        <v>-4</v>
      </c>
      <c r="E4023">
        <v>-2</v>
      </c>
      <c r="F4023">
        <v>-5</v>
      </c>
      <c r="G4023">
        <v>0</v>
      </c>
      <c r="H4023" s="2">
        <f>H4022+$H$2*(Filter_Test[[#This Row],[debug'[0']]]-H4022)</f>
        <v>-2.4940746870088804</v>
      </c>
    </row>
    <row r="4024" spans="1:8" x14ac:dyDescent="0.25">
      <c r="A4024">
        <v>8036</v>
      </c>
      <c r="B4024">
        <v>-4</v>
      </c>
      <c r="C4024">
        <v>1</v>
      </c>
      <c r="D4024">
        <v>-4</v>
      </c>
      <c r="E4024">
        <v>-2</v>
      </c>
      <c r="F4024">
        <v>-5</v>
      </c>
      <c r="G4024">
        <v>0</v>
      </c>
      <c r="H4024" s="2">
        <f>H4023+$H$2*(Filter_Test[[#This Row],[debug'[0']]]-H4023)</f>
        <v>-2.6360048040133148</v>
      </c>
    </row>
    <row r="4025" spans="1:8" x14ac:dyDescent="0.25">
      <c r="A4025">
        <v>8038</v>
      </c>
      <c r="B4025">
        <v>-1</v>
      </c>
      <c r="C4025">
        <v>2</v>
      </c>
      <c r="D4025">
        <v>-3</v>
      </c>
      <c r="E4025">
        <v>-2</v>
      </c>
      <c r="F4025">
        <v>-4</v>
      </c>
      <c r="G4025">
        <v>0</v>
      </c>
      <c r="H4025" s="2">
        <f>H4024+$H$2*(Filter_Test[[#This Row],[debug'[0']]]-H4024)</f>
        <v>-2.4818149838075398</v>
      </c>
    </row>
    <row r="4026" spans="1:8" x14ac:dyDescent="0.25">
      <c r="A4026">
        <v>8040</v>
      </c>
      <c r="B4026">
        <v>-1</v>
      </c>
      <c r="C4026">
        <v>2</v>
      </c>
      <c r="D4026">
        <v>-3</v>
      </c>
      <c r="E4026">
        <v>-3</v>
      </c>
      <c r="F4026">
        <v>-4</v>
      </c>
      <c r="G4026">
        <v>0</v>
      </c>
      <c r="H4026" s="2">
        <f>H4025+$H$2*(Filter_Test[[#This Row],[debug'[0']]]-H4025)</f>
        <v>-2.3421572117942686</v>
      </c>
    </row>
    <row r="4027" spans="1:8" x14ac:dyDescent="0.25">
      <c r="A4027">
        <v>8042</v>
      </c>
      <c r="B4027">
        <v>1</v>
      </c>
      <c r="C4027">
        <v>1</v>
      </c>
      <c r="D4027">
        <v>-3</v>
      </c>
      <c r="E4027">
        <v>-2</v>
      </c>
      <c r="F4027">
        <v>-4</v>
      </c>
      <c r="G4027">
        <v>0</v>
      </c>
      <c r="H4027" s="2">
        <f>H4026+$H$2*(Filter_Test[[#This Row],[debug'[0']]]-H4026)</f>
        <v>-2.0271663154828179</v>
      </c>
    </row>
    <row r="4028" spans="1:8" x14ac:dyDescent="0.25">
      <c r="A4028">
        <v>8044</v>
      </c>
      <c r="B4028">
        <v>1</v>
      </c>
      <c r="C4028">
        <v>1</v>
      </c>
      <c r="D4028">
        <v>-2</v>
      </c>
      <c r="E4028">
        <v>-2</v>
      </c>
      <c r="F4028">
        <v>-3</v>
      </c>
      <c r="G4028">
        <v>0</v>
      </c>
      <c r="H4028" s="2">
        <f>H4027+$H$2*(Filter_Test[[#This Row],[debug'[0']]]-H4027)</f>
        <v>-1.7418626117453588</v>
      </c>
    </row>
    <row r="4029" spans="1:8" x14ac:dyDescent="0.25">
      <c r="A4029">
        <v>8046</v>
      </c>
      <c r="B4029">
        <v>2</v>
      </c>
      <c r="C4029">
        <v>1</v>
      </c>
      <c r="D4029">
        <v>-2</v>
      </c>
      <c r="E4029">
        <v>-2</v>
      </c>
      <c r="F4029">
        <v>-3</v>
      </c>
      <c r="G4029">
        <v>0</v>
      </c>
      <c r="H4029" s="2">
        <f>H4028+$H$2*(Filter_Test[[#This Row],[debug'[0']]]-H4028)</f>
        <v>-1.3892003689913128</v>
      </c>
    </row>
    <row r="4030" spans="1:8" x14ac:dyDescent="0.25">
      <c r="A4030">
        <v>8048</v>
      </c>
      <c r="B4030">
        <v>0</v>
      </c>
      <c r="C4030">
        <v>1</v>
      </c>
      <c r="D4030">
        <v>-1</v>
      </c>
      <c r="E4030">
        <v>-2</v>
      </c>
      <c r="F4030">
        <v>-3</v>
      </c>
      <c r="G4030">
        <v>0</v>
      </c>
      <c r="H4030" s="2">
        <f>H4029+$H$2*(Filter_Test[[#This Row],[debug'[0']]]-H4029)</f>
        <v>-1.2582713187836927</v>
      </c>
    </row>
    <row r="4031" spans="1:8" x14ac:dyDescent="0.25">
      <c r="A4031">
        <v>8050</v>
      </c>
      <c r="B4031">
        <v>-1</v>
      </c>
      <c r="C4031">
        <v>0</v>
      </c>
      <c r="D4031">
        <v>0</v>
      </c>
      <c r="E4031">
        <v>-2</v>
      </c>
      <c r="F4031">
        <v>-2</v>
      </c>
      <c r="G4031">
        <v>0</v>
      </c>
      <c r="H4031" s="2">
        <f>H4030+$H$2*(Filter_Test[[#This Row],[debug'[0']]]-H4030)</f>
        <v>-1.2339298204519789</v>
      </c>
    </row>
    <row r="4032" spans="1:8" x14ac:dyDescent="0.25">
      <c r="A4032">
        <v>8052</v>
      </c>
      <c r="B4032">
        <v>-2</v>
      </c>
      <c r="C4032">
        <v>0</v>
      </c>
      <c r="D4032">
        <v>0</v>
      </c>
      <c r="E4032">
        <v>-2</v>
      </c>
      <c r="F4032">
        <v>-2</v>
      </c>
      <c r="G4032">
        <v>0</v>
      </c>
      <c r="H4032" s="2">
        <f>H4031+$H$2*(Filter_Test[[#This Row],[debug'[0']]]-H4031)</f>
        <v>-1.3061302338980472</v>
      </c>
    </row>
    <row r="4033" spans="1:8" x14ac:dyDescent="0.25">
      <c r="A4033">
        <v>8054</v>
      </c>
      <c r="B4033">
        <v>-3</v>
      </c>
      <c r="C4033">
        <v>1</v>
      </c>
      <c r="D4033">
        <v>1</v>
      </c>
      <c r="E4033">
        <v>-2</v>
      </c>
      <c r="F4033">
        <v>-1</v>
      </c>
      <c r="G4033">
        <v>0</v>
      </c>
      <c r="H4033" s="2">
        <f>H4032+$H$2*(Filter_Test[[#This Row],[debug'[0']]]-H4032)</f>
        <v>-1.4657736982977598</v>
      </c>
    </row>
    <row r="4034" spans="1:8" x14ac:dyDescent="0.25">
      <c r="A4034">
        <v>8056</v>
      </c>
      <c r="B4034">
        <v>-2</v>
      </c>
      <c r="C4034">
        <v>1</v>
      </c>
      <c r="D4034">
        <v>1</v>
      </c>
      <c r="E4034">
        <v>-2</v>
      </c>
      <c r="F4034">
        <v>-1</v>
      </c>
      <c r="G4034">
        <v>0</v>
      </c>
      <c r="H4034" s="2">
        <f>H4033+$H$2*(Filter_Test[[#This Row],[debug'[0']]]-H4033)</f>
        <v>-1.5161233410412258</v>
      </c>
    </row>
    <row r="4035" spans="1:8" x14ac:dyDescent="0.25">
      <c r="A4035">
        <v>8058</v>
      </c>
      <c r="B4035">
        <v>-1</v>
      </c>
      <c r="C4035">
        <v>1</v>
      </c>
      <c r="D4035">
        <v>2</v>
      </c>
      <c r="E4035">
        <v>-2</v>
      </c>
      <c r="F4035">
        <v>0</v>
      </c>
      <c r="G4035">
        <v>-1</v>
      </c>
      <c r="H4035" s="2">
        <f>H4034+$H$2*(Filter_Test[[#This Row],[debug'[0']]]-H4034)</f>
        <v>-1.4674798621443859</v>
      </c>
    </row>
    <row r="4036" spans="1:8" x14ac:dyDescent="0.25">
      <c r="A4036">
        <v>8060</v>
      </c>
      <c r="B4036">
        <v>1</v>
      </c>
      <c r="C4036">
        <v>0</v>
      </c>
      <c r="D4036">
        <v>3</v>
      </c>
      <c r="E4036">
        <v>-1</v>
      </c>
      <c r="F4036">
        <v>0</v>
      </c>
      <c r="G4036">
        <v>0</v>
      </c>
      <c r="H4036" s="2">
        <f>H4035+$H$2*(Filter_Test[[#This Row],[debug'[0']]]-H4035)</f>
        <v>-1.2349253639105791</v>
      </c>
    </row>
    <row r="4037" spans="1:8" x14ac:dyDescent="0.25">
      <c r="A4037">
        <v>8062</v>
      </c>
      <c r="B4037">
        <v>2</v>
      </c>
      <c r="C4037">
        <v>0</v>
      </c>
      <c r="D4037">
        <v>2</v>
      </c>
      <c r="E4037">
        <v>-1</v>
      </c>
      <c r="F4037">
        <v>0</v>
      </c>
      <c r="G4037">
        <v>0</v>
      </c>
      <c r="H4037" s="2">
        <f>H4036+$H$2*(Filter_Test[[#This Row],[debug'[0']]]-H4036)</f>
        <v>-0.93004083116539615</v>
      </c>
    </row>
    <row r="4038" spans="1:8" x14ac:dyDescent="0.25">
      <c r="A4038">
        <v>8064</v>
      </c>
      <c r="B4038">
        <v>0</v>
      </c>
      <c r="C4038">
        <v>0</v>
      </c>
      <c r="D4038">
        <v>2</v>
      </c>
      <c r="E4038">
        <v>-1</v>
      </c>
      <c r="F4038">
        <v>0</v>
      </c>
      <c r="G4038">
        <v>0</v>
      </c>
      <c r="H4038" s="2">
        <f>H4037+$H$2*(Filter_Test[[#This Row],[debug'[0']]]-H4037)</f>
        <v>-0.8423865478835636</v>
      </c>
    </row>
    <row r="4039" spans="1:8" x14ac:dyDescent="0.25">
      <c r="A4039">
        <v>8066</v>
      </c>
      <c r="B4039">
        <v>1</v>
      </c>
      <c r="C4039">
        <v>-1</v>
      </c>
      <c r="D4039">
        <v>3</v>
      </c>
      <c r="E4039">
        <v>-1</v>
      </c>
      <c r="F4039">
        <v>0</v>
      </c>
      <c r="G4039">
        <v>0</v>
      </c>
      <c r="H4039" s="2">
        <f>H4038+$H$2*(Filter_Test[[#This Row],[debug'[0']]]-H4038)</f>
        <v>-0.66874570656645371</v>
      </c>
    </row>
    <row r="4040" spans="1:8" x14ac:dyDescent="0.25">
      <c r="A4040">
        <v>8068</v>
      </c>
      <c r="B4040">
        <v>-1</v>
      </c>
      <c r="C4040">
        <v>-1</v>
      </c>
      <c r="D4040">
        <v>3</v>
      </c>
      <c r="E4040">
        <v>-1</v>
      </c>
      <c r="F4040">
        <v>0</v>
      </c>
      <c r="G4040">
        <v>0</v>
      </c>
      <c r="H4040" s="2">
        <f>H4039+$H$2*(Filter_Test[[#This Row],[debug'[0']]]-H4039)</f>
        <v>-0.69996568820808092</v>
      </c>
    </row>
    <row r="4041" spans="1:8" x14ac:dyDescent="0.25">
      <c r="A4041">
        <v>8070</v>
      </c>
      <c r="B4041">
        <v>-2</v>
      </c>
      <c r="C4041">
        <v>-1</v>
      </c>
      <c r="D4041">
        <v>2</v>
      </c>
      <c r="E4041">
        <v>-1</v>
      </c>
      <c r="F4041">
        <v>0</v>
      </c>
      <c r="G4041">
        <v>0</v>
      </c>
      <c r="H4041" s="2">
        <f>H4040+$H$2*(Filter_Test[[#This Row],[debug'[0']]]-H4040)</f>
        <v>-0.82249103550828562</v>
      </c>
    </row>
    <row r="4042" spans="1:8" x14ac:dyDescent="0.25">
      <c r="A4042">
        <v>8072</v>
      </c>
      <c r="B4042">
        <v>-1</v>
      </c>
      <c r="C4042">
        <v>-1</v>
      </c>
      <c r="D4042">
        <v>2</v>
      </c>
      <c r="E4042">
        <v>-1</v>
      </c>
      <c r="F4042">
        <v>0</v>
      </c>
      <c r="G4042">
        <v>0</v>
      </c>
      <c r="H4042" s="2">
        <f>H4041+$H$2*(Filter_Test[[#This Row],[debug'[0']]]-H4041)</f>
        <v>-0.83922086127209061</v>
      </c>
    </row>
    <row r="4043" spans="1:8" x14ac:dyDescent="0.25">
      <c r="A4043">
        <v>8074</v>
      </c>
      <c r="B4043">
        <v>-1</v>
      </c>
      <c r="C4043">
        <v>-1</v>
      </c>
      <c r="D4043">
        <v>2</v>
      </c>
      <c r="E4043">
        <v>0</v>
      </c>
      <c r="F4043">
        <v>0</v>
      </c>
      <c r="G4043">
        <v>0</v>
      </c>
      <c r="H4043" s="2">
        <f>H4042+$H$2*(Filter_Test[[#This Row],[debug'[0']]]-H4042)</f>
        <v>-0.85437393810443341</v>
      </c>
    </row>
    <row r="4044" spans="1:8" x14ac:dyDescent="0.25">
      <c r="A4044">
        <v>8076</v>
      </c>
      <c r="B4044">
        <v>1</v>
      </c>
      <c r="C4044">
        <v>-1</v>
      </c>
      <c r="D4044">
        <v>0</v>
      </c>
      <c r="E4044">
        <v>0</v>
      </c>
      <c r="F4044">
        <v>0</v>
      </c>
      <c r="G4044">
        <v>0</v>
      </c>
      <c r="H4044" s="2">
        <f>H4043+$H$2*(Filter_Test[[#This Row],[debug'[0']]]-H4043)</f>
        <v>-0.67960331187571554</v>
      </c>
    </row>
    <row r="4045" spans="1:8" x14ac:dyDescent="0.25">
      <c r="A4045">
        <v>8078</v>
      </c>
      <c r="B4045">
        <v>2</v>
      </c>
      <c r="C4045">
        <v>0</v>
      </c>
      <c r="D4045">
        <v>0</v>
      </c>
      <c r="E4045">
        <v>0</v>
      </c>
      <c r="F4045">
        <v>0</v>
      </c>
      <c r="G4045">
        <v>0</v>
      </c>
      <c r="H4045" s="2">
        <f>H4044+$H$2*(Filter_Test[[#This Row],[debug'[0']]]-H4044)</f>
        <v>-0.42705664950200672</v>
      </c>
    </row>
    <row r="4046" spans="1:8" x14ac:dyDescent="0.25">
      <c r="A4046">
        <v>8080</v>
      </c>
      <c r="B4046">
        <v>3</v>
      </c>
      <c r="C4046">
        <v>1</v>
      </c>
      <c r="D4046">
        <v>0</v>
      </c>
      <c r="E4046">
        <v>0</v>
      </c>
      <c r="F4046">
        <v>0</v>
      </c>
      <c r="G4046">
        <v>0</v>
      </c>
      <c r="H4046" s="2">
        <f>H4045+$H$2*(Filter_Test[[#This Row],[debug'[0']]]-H4045)</f>
        <v>-0.1040641696966601</v>
      </c>
    </row>
    <row r="4047" spans="1:8" x14ac:dyDescent="0.25">
      <c r="A4047">
        <v>8082</v>
      </c>
      <c r="B4047">
        <v>4</v>
      </c>
      <c r="C4047">
        <v>1</v>
      </c>
      <c r="D4047">
        <v>0</v>
      </c>
      <c r="E4047">
        <v>0</v>
      </c>
      <c r="F4047">
        <v>0</v>
      </c>
      <c r="G4047">
        <v>0</v>
      </c>
      <c r="H4047" s="2">
        <f>H4046+$H$2*(Filter_Test[[#This Row],[debug'[0']]]-H4046)</f>
        <v>0.28273476566474354</v>
      </c>
    </row>
    <row r="4048" spans="1:8" x14ac:dyDescent="0.25">
      <c r="A4048">
        <v>8084</v>
      </c>
      <c r="B4048">
        <v>4</v>
      </c>
      <c r="C4048">
        <v>3</v>
      </c>
      <c r="D4048">
        <v>-2</v>
      </c>
      <c r="E4048">
        <v>0</v>
      </c>
      <c r="F4048">
        <v>0</v>
      </c>
      <c r="G4048">
        <v>0</v>
      </c>
      <c r="H4048" s="2">
        <f>H4047+$H$2*(Filter_Test[[#This Row],[debug'[0']]]-H4047)</f>
        <v>0.63307876021371501</v>
      </c>
    </row>
    <row r="4049" spans="1:8" x14ac:dyDescent="0.25">
      <c r="A4049">
        <v>8086</v>
      </c>
      <c r="B4049">
        <v>4</v>
      </c>
      <c r="C4049">
        <v>3</v>
      </c>
      <c r="D4049">
        <v>-2</v>
      </c>
      <c r="E4049">
        <v>0</v>
      </c>
      <c r="F4049">
        <v>0</v>
      </c>
      <c r="G4049">
        <v>0</v>
      </c>
      <c r="H4049" s="2">
        <f>H4048+$H$2*(Filter_Test[[#This Row],[debug'[0']]]-H4048)</f>
        <v>0.95040361117755601</v>
      </c>
    </row>
    <row r="4050" spans="1:8" x14ac:dyDescent="0.25">
      <c r="A4050">
        <v>8088</v>
      </c>
      <c r="B4050">
        <v>2</v>
      </c>
      <c r="C4050">
        <v>4</v>
      </c>
      <c r="D4050">
        <v>-3</v>
      </c>
      <c r="E4050">
        <v>0</v>
      </c>
      <c r="F4050">
        <v>0</v>
      </c>
      <c r="G4050">
        <v>-1</v>
      </c>
      <c r="H4050" s="2">
        <f>H4049+$H$2*(Filter_Test[[#This Row],[debug'[0']]]-H4049)</f>
        <v>1.0493257403083249</v>
      </c>
    </row>
    <row r="4051" spans="1:8" x14ac:dyDescent="0.25">
      <c r="A4051">
        <v>8090</v>
      </c>
      <c r="B4051">
        <v>1</v>
      </c>
      <c r="C4051">
        <v>4</v>
      </c>
      <c r="D4051">
        <v>-4</v>
      </c>
      <c r="E4051">
        <v>1</v>
      </c>
      <c r="F4051">
        <v>0</v>
      </c>
      <c r="G4051">
        <v>-1</v>
      </c>
      <c r="H4051" s="2">
        <f>H4050+$H$2*(Filter_Test[[#This Row],[debug'[0']]]-H4050)</f>
        <v>1.0446768988067596</v>
      </c>
    </row>
    <row r="4052" spans="1:8" x14ac:dyDescent="0.25">
      <c r="A4052">
        <v>8092</v>
      </c>
      <c r="B4052">
        <v>-1</v>
      </c>
      <c r="C4052">
        <v>5</v>
      </c>
      <c r="D4052">
        <v>-4</v>
      </c>
      <c r="E4052">
        <v>1</v>
      </c>
      <c r="F4052">
        <v>1</v>
      </c>
      <c r="G4052">
        <v>-1</v>
      </c>
      <c r="H4052" s="2">
        <f>H4051+$H$2*(Filter_Test[[#This Row],[debug'[0']]]-H4051)</f>
        <v>0.85197064107907727</v>
      </c>
    </row>
    <row r="4053" spans="1:8" x14ac:dyDescent="0.25">
      <c r="A4053">
        <v>8094</v>
      </c>
      <c r="B4053">
        <v>0</v>
      </c>
      <c r="C4053">
        <v>6</v>
      </c>
      <c r="D4053">
        <v>-4</v>
      </c>
      <c r="E4053">
        <v>1</v>
      </c>
      <c r="F4053">
        <v>1</v>
      </c>
      <c r="G4053">
        <v>-1</v>
      </c>
      <c r="H4053" s="2">
        <f>H4052+$H$2*(Filter_Test[[#This Row],[debug'[0']]]-H4052)</f>
        <v>0.77167429986643077</v>
      </c>
    </row>
    <row r="4054" spans="1:8" x14ac:dyDescent="0.25">
      <c r="A4054">
        <v>8096</v>
      </c>
      <c r="B4054">
        <v>0</v>
      </c>
      <c r="C4054">
        <v>6</v>
      </c>
      <c r="D4054">
        <v>-4</v>
      </c>
      <c r="E4054">
        <v>1</v>
      </c>
      <c r="F4054">
        <v>1</v>
      </c>
      <c r="G4054">
        <v>-1</v>
      </c>
      <c r="H4054" s="2">
        <f>H4053+$H$2*(Filter_Test[[#This Row],[debug'[0']]]-H4053)</f>
        <v>0.69894571052369803</v>
      </c>
    </row>
    <row r="4055" spans="1:8" x14ac:dyDescent="0.25">
      <c r="A4055">
        <v>8098</v>
      </c>
      <c r="B4055">
        <v>3</v>
      </c>
      <c r="C4055">
        <v>6</v>
      </c>
      <c r="D4055">
        <v>-3</v>
      </c>
      <c r="E4055">
        <v>1</v>
      </c>
      <c r="F4055">
        <v>1</v>
      </c>
      <c r="G4055">
        <v>-1</v>
      </c>
      <c r="H4055" s="2">
        <f>H4054+$H$2*(Filter_Test[[#This Row],[debug'[0']]]-H4054)</f>
        <v>0.91581496806359897</v>
      </c>
    </row>
    <row r="4056" spans="1:8" x14ac:dyDescent="0.25">
      <c r="A4056">
        <v>8100</v>
      </c>
      <c r="B4056">
        <v>3</v>
      </c>
      <c r="C4056">
        <v>6</v>
      </c>
      <c r="D4056">
        <v>-2</v>
      </c>
      <c r="E4056">
        <v>1</v>
      </c>
      <c r="F4056">
        <v>2</v>
      </c>
      <c r="G4056">
        <v>-1</v>
      </c>
      <c r="H4056" s="2">
        <f>H4055+$H$2*(Filter_Test[[#This Row],[debug'[0']]]-H4055)</f>
        <v>1.1122447796151951</v>
      </c>
    </row>
    <row r="4057" spans="1:8" x14ac:dyDescent="0.25">
      <c r="A4057">
        <v>8102</v>
      </c>
      <c r="B4057">
        <v>3</v>
      </c>
      <c r="C4057">
        <v>5</v>
      </c>
      <c r="D4057">
        <v>-3</v>
      </c>
      <c r="E4057">
        <v>1</v>
      </c>
      <c r="F4057">
        <v>2</v>
      </c>
      <c r="G4057">
        <v>-1</v>
      </c>
      <c r="H4057" s="2">
        <f>H4056+$H$2*(Filter_Test[[#This Row],[debug'[0']]]-H4056)</f>
        <v>1.2901615175792955</v>
      </c>
    </row>
    <row r="4058" spans="1:8" x14ac:dyDescent="0.25">
      <c r="A4058">
        <v>8104</v>
      </c>
      <c r="B4058">
        <v>3</v>
      </c>
      <c r="C4058">
        <v>3</v>
      </c>
      <c r="D4058">
        <v>-1</v>
      </c>
      <c r="E4058">
        <v>1</v>
      </c>
      <c r="F4058">
        <v>2</v>
      </c>
      <c r="G4058">
        <v>-1</v>
      </c>
      <c r="H4058" s="2">
        <f>H4057+$H$2*(Filter_Test[[#This Row],[debug'[0']]]-H4057)</f>
        <v>1.4513099980352357</v>
      </c>
    </row>
    <row r="4059" spans="1:8" x14ac:dyDescent="0.25">
      <c r="A4059">
        <v>8106</v>
      </c>
      <c r="B4059">
        <v>1</v>
      </c>
      <c r="C4059">
        <v>3</v>
      </c>
      <c r="D4059">
        <v>-1</v>
      </c>
      <c r="E4059">
        <v>1</v>
      </c>
      <c r="F4059">
        <v>2</v>
      </c>
      <c r="G4059">
        <v>-1</v>
      </c>
      <c r="H4059" s="2">
        <f>H4058+$H$2*(Filter_Test[[#This Row],[debug'[0']]]-H4058)</f>
        <v>1.4087750328056621</v>
      </c>
    </row>
    <row r="4060" spans="1:8" x14ac:dyDescent="0.25">
      <c r="A4060">
        <v>8108</v>
      </c>
      <c r="B4060">
        <v>0</v>
      </c>
      <c r="C4060">
        <v>1</v>
      </c>
      <c r="D4060">
        <v>-1</v>
      </c>
      <c r="E4060">
        <v>1</v>
      </c>
      <c r="F4060">
        <v>3</v>
      </c>
      <c r="G4060">
        <v>-1</v>
      </c>
      <c r="H4060" s="2">
        <f>H4059+$H$2*(Filter_Test[[#This Row],[debug'[0']]]-H4059)</f>
        <v>1.2760011139969725</v>
      </c>
    </row>
    <row r="4061" spans="1:8" x14ac:dyDescent="0.25">
      <c r="A4061">
        <v>8110</v>
      </c>
      <c r="B4061">
        <v>0</v>
      </c>
      <c r="C4061">
        <v>1</v>
      </c>
      <c r="D4061">
        <v>0</v>
      </c>
      <c r="E4061">
        <v>2</v>
      </c>
      <c r="F4061">
        <v>3</v>
      </c>
      <c r="G4061">
        <v>-1</v>
      </c>
      <c r="H4061" s="2">
        <f>H4060+$H$2*(Filter_Test[[#This Row],[debug'[0']]]-H4060)</f>
        <v>1.155740842225814</v>
      </c>
    </row>
    <row r="4062" spans="1:8" x14ac:dyDescent="0.25">
      <c r="A4062">
        <v>8112</v>
      </c>
      <c r="B4062">
        <v>-2</v>
      </c>
      <c r="C4062">
        <v>-1</v>
      </c>
      <c r="D4062">
        <v>0</v>
      </c>
      <c r="E4062">
        <v>1</v>
      </c>
      <c r="F4062">
        <v>3</v>
      </c>
      <c r="G4062">
        <v>0</v>
      </c>
      <c r="H4062" s="2">
        <f>H4061+$H$2*(Filter_Test[[#This Row],[debug'[0']]]-H4061)</f>
        <v>0.85831927482871739</v>
      </c>
    </row>
    <row r="4063" spans="1:8" x14ac:dyDescent="0.25">
      <c r="A4063">
        <v>8114</v>
      </c>
      <c r="B4063">
        <v>-2</v>
      </c>
      <c r="C4063">
        <v>-2</v>
      </c>
      <c r="D4063">
        <v>2</v>
      </c>
      <c r="E4063">
        <v>1</v>
      </c>
      <c r="F4063">
        <v>3</v>
      </c>
      <c r="G4063">
        <v>0</v>
      </c>
      <c r="H4063" s="2">
        <f>H4062+$H$2*(Filter_Test[[#This Row],[debug'[0']]]-H4062)</f>
        <v>0.58892902976623729</v>
      </c>
    </row>
    <row r="4064" spans="1:8" x14ac:dyDescent="0.25">
      <c r="A4064">
        <v>8116</v>
      </c>
      <c r="B4064">
        <v>0</v>
      </c>
      <c r="C4064">
        <v>-5</v>
      </c>
      <c r="D4064">
        <v>3</v>
      </c>
      <c r="E4064">
        <v>1</v>
      </c>
      <c r="F4064">
        <v>3</v>
      </c>
      <c r="G4064">
        <v>0</v>
      </c>
      <c r="H4064" s="2">
        <f>H4063+$H$2*(Filter_Test[[#This Row],[debug'[0']]]-H4063)</f>
        <v>0.53342377636425597</v>
      </c>
    </row>
    <row r="4065" spans="1:8" x14ac:dyDescent="0.25">
      <c r="A4065">
        <v>8118</v>
      </c>
      <c r="B4065">
        <v>-1</v>
      </c>
      <c r="C4065">
        <v>-5</v>
      </c>
      <c r="D4065">
        <v>3</v>
      </c>
      <c r="E4065">
        <v>1</v>
      </c>
      <c r="F4065">
        <v>3</v>
      </c>
      <c r="G4065">
        <v>0</v>
      </c>
      <c r="H4065" s="2">
        <f>H4064+$H$2*(Filter_Test[[#This Row],[debug'[0']]]-H4064)</f>
        <v>0.38890199024428007</v>
      </c>
    </row>
    <row r="4066" spans="1:8" x14ac:dyDescent="0.25">
      <c r="A4066">
        <v>8120</v>
      </c>
      <c r="B4066">
        <v>1</v>
      </c>
      <c r="C4066">
        <v>-5</v>
      </c>
      <c r="D4066">
        <v>3</v>
      </c>
      <c r="E4066">
        <v>1</v>
      </c>
      <c r="F4066">
        <v>2</v>
      </c>
      <c r="G4066">
        <v>0</v>
      </c>
      <c r="H4066" s="2">
        <f>H4065+$H$2*(Filter_Test[[#This Row],[debug'[0']]]-H4065)</f>
        <v>0.44649662078643748</v>
      </c>
    </row>
    <row r="4067" spans="1:8" x14ac:dyDescent="0.25">
      <c r="A4067">
        <v>8122</v>
      </c>
      <c r="B4067">
        <v>1</v>
      </c>
      <c r="C4067">
        <v>-6</v>
      </c>
      <c r="D4067">
        <v>4</v>
      </c>
      <c r="E4067">
        <v>1</v>
      </c>
      <c r="F4067">
        <v>2</v>
      </c>
      <c r="G4067">
        <v>0</v>
      </c>
      <c r="H4067" s="2">
        <f>H4066+$H$2*(Filter_Test[[#This Row],[debug'[0']]]-H4066)</f>
        <v>0.49866308528267106</v>
      </c>
    </row>
    <row r="4068" spans="1:8" x14ac:dyDescent="0.25">
      <c r="A4068">
        <v>8124</v>
      </c>
      <c r="B4068">
        <v>0</v>
      </c>
      <c r="C4068">
        <v>-6</v>
      </c>
      <c r="D4068">
        <v>3</v>
      </c>
      <c r="E4068">
        <v>1</v>
      </c>
      <c r="F4068">
        <v>1</v>
      </c>
      <c r="G4068">
        <v>0</v>
      </c>
      <c r="H4068" s="2">
        <f>H4067+$H$2*(Filter_Test[[#This Row],[debug'[0']]]-H4067)</f>
        <v>0.45166519672245725</v>
      </c>
    </row>
    <row r="4069" spans="1:8" x14ac:dyDescent="0.25">
      <c r="A4069">
        <v>8126</v>
      </c>
      <c r="B4069">
        <v>-1</v>
      </c>
      <c r="C4069">
        <v>-5</v>
      </c>
      <c r="D4069">
        <v>3</v>
      </c>
      <c r="E4069">
        <v>1</v>
      </c>
      <c r="F4069">
        <v>1</v>
      </c>
      <c r="G4069">
        <v>0</v>
      </c>
      <c r="H4069" s="2">
        <f>H4068+$H$2*(Filter_Test[[#This Row],[debug'[0']]]-H4068)</f>
        <v>0.31484897519759969</v>
      </c>
    </row>
    <row r="4070" spans="1:8" x14ac:dyDescent="0.25">
      <c r="A4070">
        <v>8128</v>
      </c>
      <c r="B4070">
        <v>-1</v>
      </c>
      <c r="C4070">
        <v>-5</v>
      </c>
      <c r="D4070">
        <v>4</v>
      </c>
      <c r="E4070">
        <v>1</v>
      </c>
      <c r="F4070">
        <v>0</v>
      </c>
      <c r="G4070">
        <v>0</v>
      </c>
      <c r="H4070" s="2">
        <f>H4069+$H$2*(Filter_Test[[#This Row],[debug'[0']]]-H4069)</f>
        <v>0.19092737876577429</v>
      </c>
    </row>
    <row r="4071" spans="1:8" x14ac:dyDescent="0.25">
      <c r="A4071">
        <v>8130</v>
      </c>
      <c r="B4071">
        <v>-2</v>
      </c>
      <c r="C4071">
        <v>-5</v>
      </c>
      <c r="D4071">
        <v>3</v>
      </c>
      <c r="E4071">
        <v>0</v>
      </c>
      <c r="F4071">
        <v>0</v>
      </c>
      <c r="G4071">
        <v>0</v>
      </c>
      <c r="H4071" s="2">
        <f>H4070+$H$2*(Filter_Test[[#This Row],[debug'[0']]]-H4070)</f>
        <v>-1.5562661964604652E-2</v>
      </c>
    </row>
    <row r="4072" spans="1:8" x14ac:dyDescent="0.25">
      <c r="A4072">
        <v>8132</v>
      </c>
      <c r="B4072">
        <v>-1</v>
      </c>
      <c r="C4072">
        <v>-6</v>
      </c>
      <c r="D4072">
        <v>3</v>
      </c>
      <c r="E4072">
        <v>0</v>
      </c>
      <c r="F4072">
        <v>-1</v>
      </c>
      <c r="G4072">
        <v>0</v>
      </c>
      <c r="H4072" s="2">
        <f>H4071+$H$2*(Filter_Test[[#This Row],[debug'[0']]]-H4071)</f>
        <v>-0.10834369523734934</v>
      </c>
    </row>
    <row r="4073" spans="1:8" x14ac:dyDescent="0.25">
      <c r="A4073">
        <v>8134</v>
      </c>
      <c r="B4073">
        <v>-1</v>
      </c>
      <c r="C4073">
        <v>-7</v>
      </c>
      <c r="D4073">
        <v>4</v>
      </c>
      <c r="E4073">
        <v>0</v>
      </c>
      <c r="F4073">
        <v>-2</v>
      </c>
      <c r="G4073">
        <v>0</v>
      </c>
      <c r="H4073" s="2">
        <f>H4072+$H$2*(Filter_Test[[#This Row],[debug'[0']]]-H4072)</f>
        <v>-0.19238032213443029</v>
      </c>
    </row>
    <row r="4074" spans="1:8" x14ac:dyDescent="0.25">
      <c r="A4074">
        <v>8136</v>
      </c>
      <c r="B4074">
        <v>0</v>
      </c>
      <c r="C4074">
        <v>-8</v>
      </c>
      <c r="D4074">
        <v>4</v>
      </c>
      <c r="E4074">
        <v>0</v>
      </c>
      <c r="F4074">
        <v>-2</v>
      </c>
      <c r="G4074">
        <v>1</v>
      </c>
      <c r="H4074" s="2">
        <f>H4073+$H$2*(Filter_Test[[#This Row],[debug'[0']]]-H4073)</f>
        <v>-0.17424890393304737</v>
      </c>
    </row>
    <row r="4075" spans="1:8" x14ac:dyDescent="0.25">
      <c r="A4075">
        <v>8138</v>
      </c>
      <c r="B4075">
        <v>-2</v>
      </c>
      <c r="C4075">
        <v>-8</v>
      </c>
      <c r="D4075">
        <v>4</v>
      </c>
      <c r="E4075">
        <v>0</v>
      </c>
      <c r="F4075">
        <v>-3</v>
      </c>
      <c r="G4075">
        <v>1</v>
      </c>
      <c r="H4075" s="2">
        <f>H4074+$H$2*(Filter_Test[[#This Row],[debug'[0']]]-H4074)</f>
        <v>-0.34632189085367088</v>
      </c>
    </row>
    <row r="4076" spans="1:8" x14ac:dyDescent="0.25">
      <c r="A4076">
        <v>8140</v>
      </c>
      <c r="B4076">
        <v>0</v>
      </c>
      <c r="C4076">
        <v>-8</v>
      </c>
      <c r="D4076">
        <v>4</v>
      </c>
      <c r="E4076">
        <v>0</v>
      </c>
      <c r="F4076">
        <v>-3</v>
      </c>
      <c r="G4076">
        <v>1</v>
      </c>
      <c r="H4076" s="2">
        <f>H4075+$H$2*(Filter_Test[[#This Row],[debug'[0']]]-H4075)</f>
        <v>-0.31368182161117431</v>
      </c>
    </row>
    <row r="4077" spans="1:8" x14ac:dyDescent="0.25">
      <c r="A4077">
        <v>8142</v>
      </c>
      <c r="B4077">
        <v>1</v>
      </c>
      <c r="C4077">
        <v>-6</v>
      </c>
      <c r="D4077">
        <v>0</v>
      </c>
      <c r="E4077">
        <v>0</v>
      </c>
      <c r="F4077">
        <v>-4</v>
      </c>
      <c r="G4077">
        <v>0</v>
      </c>
      <c r="H4077" s="2">
        <f>H4076+$H$2*(Filter_Test[[#This Row],[debug'[0']]]-H4076)</f>
        <v>-0.18987022681333066</v>
      </c>
    </row>
    <row r="4078" spans="1:8" x14ac:dyDescent="0.25">
      <c r="A4078">
        <v>8144</v>
      </c>
      <c r="B4078">
        <v>1</v>
      </c>
      <c r="C4078">
        <v>-4</v>
      </c>
      <c r="D4078">
        <v>-2</v>
      </c>
      <c r="E4078">
        <v>0</v>
      </c>
      <c r="F4078">
        <v>-4</v>
      </c>
      <c r="G4078">
        <v>0</v>
      </c>
      <c r="H4078" s="2">
        <f>H4077+$H$2*(Filter_Test[[#This Row],[debug'[0']]]-H4077)</f>
        <v>-7.7727599914871243E-2</v>
      </c>
    </row>
    <row r="4079" spans="1:8" x14ac:dyDescent="0.25">
      <c r="A4079">
        <v>8146</v>
      </c>
      <c r="B4079">
        <v>1</v>
      </c>
      <c r="C4079">
        <v>-3</v>
      </c>
      <c r="D4079">
        <v>-3</v>
      </c>
      <c r="E4079">
        <v>0</v>
      </c>
      <c r="F4079">
        <v>-5</v>
      </c>
      <c r="G4079">
        <v>0</v>
      </c>
      <c r="H4079" s="2">
        <f>H4078+$H$2*(Filter_Test[[#This Row],[debug'[0']]]-H4078)</f>
        <v>2.384583339903433E-2</v>
      </c>
    </row>
    <row r="4080" spans="1:8" x14ac:dyDescent="0.25">
      <c r="A4080">
        <v>8148</v>
      </c>
      <c r="B4080">
        <v>1</v>
      </c>
      <c r="C4080">
        <v>-1</v>
      </c>
      <c r="D4080">
        <v>-5</v>
      </c>
      <c r="E4080">
        <v>0</v>
      </c>
      <c r="F4080">
        <v>-5</v>
      </c>
      <c r="G4080">
        <v>0</v>
      </c>
      <c r="H4080" s="2">
        <f>H4079+$H$2*(Filter_Test[[#This Row],[debug'[0']]]-H4079)</f>
        <v>0.11584619615597415</v>
      </c>
    </row>
    <row r="4081" spans="1:8" x14ac:dyDescent="0.25">
      <c r="A4081">
        <v>8150</v>
      </c>
      <c r="B4081">
        <v>1</v>
      </c>
      <c r="C4081">
        <v>0</v>
      </c>
      <c r="D4081">
        <v>-5</v>
      </c>
      <c r="E4081">
        <v>0</v>
      </c>
      <c r="F4081">
        <v>-5</v>
      </c>
      <c r="G4081">
        <v>0</v>
      </c>
      <c r="H4081" s="2">
        <f>H4080+$H$2*(Filter_Test[[#This Row],[debug'[0']]]-H4080)</f>
        <v>0.19917572899997002</v>
      </c>
    </row>
    <row r="4082" spans="1:8" x14ac:dyDescent="0.25">
      <c r="A4082">
        <v>8152</v>
      </c>
      <c r="B4082">
        <v>-1</v>
      </c>
      <c r="C4082">
        <v>1</v>
      </c>
      <c r="D4082">
        <v>-5</v>
      </c>
      <c r="E4082">
        <v>-1</v>
      </c>
      <c r="F4082">
        <v>-5</v>
      </c>
      <c r="G4082">
        <v>0</v>
      </c>
      <c r="H4082" s="2">
        <f>H4081+$H$2*(Filter_Test[[#This Row],[debug'[0']]]-H4081)</f>
        <v>8.6156079182285308E-2</v>
      </c>
    </row>
    <row r="4083" spans="1:8" x14ac:dyDescent="0.25">
      <c r="A4083">
        <v>8154</v>
      </c>
      <c r="B4083">
        <v>0</v>
      </c>
      <c r="C4083">
        <v>3</v>
      </c>
      <c r="D4083">
        <v>-5</v>
      </c>
      <c r="E4083">
        <v>0</v>
      </c>
      <c r="F4083">
        <v>-4</v>
      </c>
      <c r="G4083">
        <v>0</v>
      </c>
      <c r="H4083" s="2">
        <f>H4082+$H$2*(Filter_Test[[#This Row],[debug'[0']]]-H4082)</f>
        <v>7.8036060019650272E-2</v>
      </c>
    </row>
    <row r="4084" spans="1:8" x14ac:dyDescent="0.25">
      <c r="A4084">
        <v>8156</v>
      </c>
      <c r="B4084">
        <v>-2</v>
      </c>
      <c r="C4084">
        <v>3</v>
      </c>
      <c r="D4084">
        <v>-5</v>
      </c>
      <c r="E4084">
        <v>0</v>
      </c>
      <c r="F4084">
        <v>-4</v>
      </c>
      <c r="G4084">
        <v>0</v>
      </c>
      <c r="H4084" s="2">
        <f>H4083+$H$2*(Filter_Test[[#This Row],[debug'[0']]]-H4083)</f>
        <v>-0.11781422458192206</v>
      </c>
    </row>
    <row r="4085" spans="1:8" x14ac:dyDescent="0.25">
      <c r="A4085">
        <v>8158</v>
      </c>
      <c r="B4085">
        <v>0</v>
      </c>
      <c r="C4085">
        <v>4</v>
      </c>
      <c r="D4085">
        <v>-4</v>
      </c>
      <c r="E4085">
        <v>0</v>
      </c>
      <c r="F4085">
        <v>-4</v>
      </c>
      <c r="G4085">
        <v>0</v>
      </c>
      <c r="H4085" s="2">
        <f>H4084+$H$2*(Filter_Test[[#This Row],[debug'[0']]]-H4084)</f>
        <v>-0.10671049550887374</v>
      </c>
    </row>
    <row r="4086" spans="1:8" x14ac:dyDescent="0.25">
      <c r="A4086">
        <v>8160</v>
      </c>
      <c r="B4086">
        <v>0</v>
      </c>
      <c r="C4086">
        <v>5</v>
      </c>
      <c r="D4086">
        <v>-4</v>
      </c>
      <c r="E4086">
        <v>0</v>
      </c>
      <c r="F4086">
        <v>-4</v>
      </c>
      <c r="G4086">
        <v>0</v>
      </c>
      <c r="H4086" s="2">
        <f>H4085+$H$2*(Filter_Test[[#This Row],[debug'[0']]]-H4085)</f>
        <v>-9.6653268246325613E-2</v>
      </c>
    </row>
    <row r="4087" spans="1:8" x14ac:dyDescent="0.25">
      <c r="A4087">
        <v>8162</v>
      </c>
      <c r="B4087">
        <v>2</v>
      </c>
      <c r="C4087">
        <v>6</v>
      </c>
      <c r="D4087">
        <v>-4</v>
      </c>
      <c r="E4087">
        <v>0</v>
      </c>
      <c r="F4087">
        <v>-3</v>
      </c>
      <c r="G4087">
        <v>0</v>
      </c>
      <c r="H4087" s="2">
        <f>H4086+$H$2*(Filter_Test[[#This Row],[debug'[0']]]-H4086)</f>
        <v>0.10095164689310496</v>
      </c>
    </row>
    <row r="4088" spans="1:8" x14ac:dyDescent="0.25">
      <c r="A4088">
        <v>8164</v>
      </c>
      <c r="B4088">
        <v>2</v>
      </c>
      <c r="C4088">
        <v>6</v>
      </c>
      <c r="D4088">
        <v>-4</v>
      </c>
      <c r="E4088">
        <v>0</v>
      </c>
      <c r="F4088">
        <v>-3</v>
      </c>
      <c r="G4088">
        <v>0</v>
      </c>
      <c r="H4088" s="2">
        <f>H4087+$H$2*(Filter_Test[[#This Row],[debug'[0']]]-H4087)</f>
        <v>0.27993273754107745</v>
      </c>
    </row>
    <row r="4089" spans="1:8" x14ac:dyDescent="0.25">
      <c r="A4089">
        <v>8166</v>
      </c>
      <c r="B4089">
        <v>3</v>
      </c>
      <c r="C4089">
        <v>7</v>
      </c>
      <c r="D4089">
        <v>-5</v>
      </c>
      <c r="E4089">
        <v>0</v>
      </c>
      <c r="F4089">
        <v>-2</v>
      </c>
      <c r="G4089">
        <v>0</v>
      </c>
      <c r="H4089" s="2">
        <f>H4088+$H$2*(Filter_Test[[#This Row],[debug'[0']]]-H4088)</f>
        <v>0.53629303741140899</v>
      </c>
    </row>
    <row r="4090" spans="1:8" x14ac:dyDescent="0.25">
      <c r="A4090">
        <v>8168</v>
      </c>
      <c r="B4090">
        <v>2</v>
      </c>
      <c r="C4090">
        <v>7</v>
      </c>
      <c r="D4090">
        <v>-5</v>
      </c>
      <c r="E4090">
        <v>0</v>
      </c>
      <c r="F4090">
        <v>-1</v>
      </c>
      <c r="G4090">
        <v>-1</v>
      </c>
      <c r="H4090" s="2">
        <f>H4089+$H$2*(Filter_Test[[#This Row],[debug'[0']]]-H4089)</f>
        <v>0.67424416863170544</v>
      </c>
    </row>
    <row r="4091" spans="1:8" x14ac:dyDescent="0.25">
      <c r="A4091">
        <v>8170</v>
      </c>
      <c r="B4091">
        <v>1</v>
      </c>
      <c r="C4091">
        <v>7</v>
      </c>
      <c r="D4091">
        <v>-4</v>
      </c>
      <c r="E4091">
        <v>0</v>
      </c>
      <c r="F4091">
        <v>-1</v>
      </c>
      <c r="G4091">
        <v>-1</v>
      </c>
      <c r="H4091" s="2">
        <f>H4090+$H$2*(Filter_Test[[#This Row],[debug'[0']]]-H4090)</f>
        <v>0.70494593243242554</v>
      </c>
    </row>
    <row r="4092" spans="1:8" x14ac:dyDescent="0.25">
      <c r="A4092">
        <v>8172</v>
      </c>
      <c r="B4092">
        <v>-2</v>
      </c>
      <c r="C4092">
        <v>5</v>
      </c>
      <c r="D4092">
        <v>-2</v>
      </c>
      <c r="E4092">
        <v>0</v>
      </c>
      <c r="F4092">
        <v>0</v>
      </c>
      <c r="G4092">
        <v>-1</v>
      </c>
      <c r="H4092" s="2">
        <f>H4091+$H$2*(Filter_Test[[#This Row],[debug'[0']]]-H4091)</f>
        <v>0.45001078434180652</v>
      </c>
    </row>
    <row r="4093" spans="1:8" x14ac:dyDescent="0.25">
      <c r="A4093">
        <v>8174</v>
      </c>
      <c r="B4093">
        <v>-1</v>
      </c>
      <c r="C4093">
        <v>4</v>
      </c>
      <c r="D4093">
        <v>0</v>
      </c>
      <c r="E4093">
        <v>0</v>
      </c>
      <c r="F4093">
        <v>0</v>
      </c>
      <c r="G4093">
        <v>-1</v>
      </c>
      <c r="H4093" s="2">
        <f>H4092+$H$2*(Filter_Test[[#This Row],[debug'[0']]]-H4092)</f>
        <v>0.31335048751038075</v>
      </c>
    </row>
    <row r="4094" spans="1:8" x14ac:dyDescent="0.25">
      <c r="A4094">
        <v>8176</v>
      </c>
      <c r="B4094">
        <v>-1</v>
      </c>
      <c r="C4094">
        <v>3</v>
      </c>
      <c r="D4094">
        <v>1</v>
      </c>
      <c r="E4094">
        <v>0</v>
      </c>
      <c r="F4094">
        <v>1</v>
      </c>
      <c r="G4094">
        <v>0</v>
      </c>
      <c r="H4094" s="2">
        <f>H4093+$H$2*(Filter_Test[[#This Row],[debug'[0']]]-H4093)</f>
        <v>0.18957012021584518</v>
      </c>
    </row>
    <row r="4095" spans="1:8" x14ac:dyDescent="0.25">
      <c r="A4095">
        <v>8178</v>
      </c>
      <c r="B4095">
        <v>3</v>
      </c>
      <c r="C4095">
        <v>1</v>
      </c>
      <c r="D4095">
        <v>4</v>
      </c>
      <c r="E4095">
        <v>1</v>
      </c>
      <c r="F4095">
        <v>1</v>
      </c>
      <c r="G4095">
        <v>0</v>
      </c>
      <c r="H4095" s="2">
        <f>H4094+$H$2*(Filter_Test[[#This Row],[debug'[0']]]-H4094)</f>
        <v>0.45444689612861955</v>
      </c>
    </row>
    <row r="4096" spans="1:8" x14ac:dyDescent="0.25">
      <c r="A4096">
        <v>8180</v>
      </c>
      <c r="B4096">
        <v>3</v>
      </c>
      <c r="C4096">
        <v>2</v>
      </c>
      <c r="D4096">
        <v>4</v>
      </c>
      <c r="E4096">
        <v>1</v>
      </c>
      <c r="F4096">
        <v>2</v>
      </c>
      <c r="G4096">
        <v>0</v>
      </c>
      <c r="H4096" s="2">
        <f>H4095+$H$2*(Filter_Test[[#This Row],[debug'[0']]]-H4095)</f>
        <v>0.69435962404197027</v>
      </c>
    </row>
    <row r="4097" spans="1:8" x14ac:dyDescent="0.25">
      <c r="A4097">
        <v>8182</v>
      </c>
      <c r="B4097">
        <v>2</v>
      </c>
      <c r="C4097">
        <v>2</v>
      </c>
      <c r="D4097">
        <v>4</v>
      </c>
      <c r="E4097">
        <v>0</v>
      </c>
      <c r="F4097">
        <v>2</v>
      </c>
      <c r="G4097">
        <v>0</v>
      </c>
      <c r="H4097" s="2">
        <f>H4096+$H$2*(Filter_Test[[#This Row],[debug'[0']]]-H4096)</f>
        <v>0.81741333044216913</v>
      </c>
    </row>
    <row r="4098" spans="1:8" x14ac:dyDescent="0.25">
      <c r="A4098">
        <v>8184</v>
      </c>
      <c r="B4098">
        <v>0</v>
      </c>
      <c r="C4098">
        <v>2</v>
      </c>
      <c r="D4098">
        <v>3</v>
      </c>
      <c r="E4098">
        <v>0</v>
      </c>
      <c r="F4098">
        <v>2</v>
      </c>
      <c r="G4098">
        <v>-1</v>
      </c>
      <c r="H4098" s="2">
        <f>H4097+$H$2*(Filter_Test[[#This Row],[debug'[0']]]-H4097)</f>
        <v>0.74037393902626458</v>
      </c>
    </row>
    <row r="4099" spans="1:8" x14ac:dyDescent="0.25">
      <c r="A4099">
        <v>8186</v>
      </c>
      <c r="B4099">
        <v>-1</v>
      </c>
      <c r="C4099">
        <v>2</v>
      </c>
      <c r="D4099">
        <v>3</v>
      </c>
      <c r="E4099">
        <v>0</v>
      </c>
      <c r="F4099">
        <v>3</v>
      </c>
      <c r="G4099">
        <v>-1</v>
      </c>
      <c r="H4099" s="2">
        <f>H4098+$H$2*(Filter_Test[[#This Row],[debug'[0']]]-H4098)</f>
        <v>0.5763475595859433</v>
      </c>
    </row>
    <row r="4100" spans="1:8" x14ac:dyDescent="0.25">
      <c r="A4100">
        <v>8188</v>
      </c>
      <c r="B4100">
        <v>-1</v>
      </c>
      <c r="C4100">
        <v>2</v>
      </c>
      <c r="D4100">
        <v>2</v>
      </c>
      <c r="E4100">
        <v>1</v>
      </c>
      <c r="F4100">
        <v>3</v>
      </c>
      <c r="G4100">
        <v>-1</v>
      </c>
      <c r="H4100" s="2">
        <f>H4099+$H$2*(Filter_Test[[#This Row],[debug'[0']]]-H4099)</f>
        <v>0.42778030220496133</v>
      </c>
    </row>
    <row r="4101" spans="1:8" x14ac:dyDescent="0.25">
      <c r="A4101">
        <v>8190</v>
      </c>
      <c r="B4101">
        <v>-1</v>
      </c>
      <c r="C4101">
        <v>1</v>
      </c>
      <c r="D4101">
        <v>2</v>
      </c>
      <c r="E4101">
        <v>1</v>
      </c>
      <c r="F4101">
        <v>3</v>
      </c>
      <c r="G4101">
        <v>-1</v>
      </c>
      <c r="H4101" s="2">
        <f>H4100+$H$2*(Filter_Test[[#This Row],[debug'[0']]]-H4100)</f>
        <v>0.29321517895454169</v>
      </c>
    </row>
    <row r="4102" spans="1:8" x14ac:dyDescent="0.25">
      <c r="A4102">
        <v>8192</v>
      </c>
      <c r="B4102">
        <v>0</v>
      </c>
      <c r="C4102">
        <v>0</v>
      </c>
      <c r="D4102">
        <v>2</v>
      </c>
      <c r="E4102">
        <v>1</v>
      </c>
      <c r="F4102">
        <v>3</v>
      </c>
      <c r="G4102">
        <v>-1</v>
      </c>
      <c r="H4102" s="2">
        <f>H4101+$H$2*(Filter_Test[[#This Row],[debug'[0']]]-H4101)</f>
        <v>0.26558029939080352</v>
      </c>
    </row>
    <row r="4103" spans="1:8" x14ac:dyDescent="0.25">
      <c r="A4103">
        <v>8194</v>
      </c>
      <c r="B4103">
        <v>1</v>
      </c>
      <c r="C4103">
        <v>-2</v>
      </c>
      <c r="D4103">
        <v>3</v>
      </c>
      <c r="E4103">
        <v>1</v>
      </c>
      <c r="F4103">
        <v>3</v>
      </c>
      <c r="G4103">
        <v>-1</v>
      </c>
      <c r="H4103" s="2">
        <f>H4102+$H$2*(Filter_Test[[#This Row],[debug'[0']]]-H4102)</f>
        <v>0.3347977254733675</v>
      </c>
    </row>
    <row r="4104" spans="1:8" x14ac:dyDescent="0.25">
      <c r="A4104">
        <v>8196</v>
      </c>
      <c r="B4104">
        <v>0</v>
      </c>
      <c r="C4104">
        <v>-2</v>
      </c>
      <c r="D4104">
        <v>3</v>
      </c>
      <c r="E4104">
        <v>0</v>
      </c>
      <c r="F4104">
        <v>3</v>
      </c>
      <c r="G4104">
        <v>-1</v>
      </c>
      <c r="H4104" s="2">
        <f>H4103+$H$2*(Filter_Test[[#This Row],[debug'[0']]]-H4103)</f>
        <v>0.30324378322979639</v>
      </c>
    </row>
    <row r="4105" spans="1:8" x14ac:dyDescent="0.25">
      <c r="A4105">
        <v>8198</v>
      </c>
      <c r="B4105">
        <v>2</v>
      </c>
      <c r="C4105">
        <v>-3</v>
      </c>
      <c r="D4105">
        <v>4</v>
      </c>
      <c r="E4105">
        <v>1</v>
      </c>
      <c r="F4105">
        <v>3</v>
      </c>
      <c r="G4105">
        <v>0</v>
      </c>
      <c r="H4105" s="2">
        <f>H4104+$H$2*(Filter_Test[[#This Row],[debug'[0']]]-H4104)</f>
        <v>0.46315928919593885</v>
      </c>
    </row>
    <row r="4106" spans="1:8" x14ac:dyDescent="0.25">
      <c r="A4106">
        <v>8200</v>
      </c>
      <c r="B4106">
        <v>2</v>
      </c>
      <c r="C4106">
        <v>-4</v>
      </c>
      <c r="D4106">
        <v>4</v>
      </c>
      <c r="E4106">
        <v>1</v>
      </c>
      <c r="F4106">
        <v>3</v>
      </c>
      <c r="G4106">
        <v>0</v>
      </c>
      <c r="H4106" s="2">
        <f>H4105+$H$2*(Filter_Test[[#This Row],[debug'[0']]]-H4105)</f>
        <v>0.60800311379993144</v>
      </c>
    </row>
    <row r="4107" spans="1:8" x14ac:dyDescent="0.25">
      <c r="A4107">
        <v>8202</v>
      </c>
      <c r="B4107">
        <v>3</v>
      </c>
      <c r="C4107">
        <v>-4</v>
      </c>
      <c r="D4107">
        <v>3</v>
      </c>
      <c r="E4107">
        <v>1</v>
      </c>
      <c r="F4107">
        <v>3</v>
      </c>
      <c r="G4107">
        <v>0</v>
      </c>
      <c r="H4107" s="2">
        <f>H4106+$H$2*(Filter_Test[[#This Row],[debug'[0']]]-H4106)</f>
        <v>0.8334435091528053</v>
      </c>
    </row>
    <row r="4108" spans="1:8" x14ac:dyDescent="0.25">
      <c r="A4108">
        <v>8204</v>
      </c>
      <c r="B4108">
        <v>2</v>
      </c>
      <c r="C4108">
        <v>-2</v>
      </c>
      <c r="D4108">
        <v>1</v>
      </c>
      <c r="E4108">
        <v>1</v>
      </c>
      <c r="F4108">
        <v>3</v>
      </c>
      <c r="G4108">
        <v>0</v>
      </c>
      <c r="H4108" s="2">
        <f>H4107+$H$2*(Filter_Test[[#This Row],[debug'[0']]]-H4107)</f>
        <v>0.94338886820209633</v>
      </c>
    </row>
    <row r="4109" spans="1:8" x14ac:dyDescent="0.25">
      <c r="A4109">
        <v>8206</v>
      </c>
      <c r="B4109">
        <v>2</v>
      </c>
      <c r="C4109">
        <v>-1</v>
      </c>
      <c r="D4109">
        <v>0</v>
      </c>
      <c r="E4109">
        <v>1</v>
      </c>
      <c r="F4109">
        <v>2</v>
      </c>
      <c r="G4109">
        <v>-1</v>
      </c>
      <c r="H4109" s="2">
        <f>H4108+$H$2*(Filter_Test[[#This Row],[debug'[0']]]-H4108)</f>
        <v>1.0429721212828211</v>
      </c>
    </row>
    <row r="4110" spans="1:8" x14ac:dyDescent="0.25">
      <c r="A4110">
        <v>8208</v>
      </c>
      <c r="B4110">
        <v>1</v>
      </c>
      <c r="C4110">
        <v>1</v>
      </c>
      <c r="D4110">
        <v>-3</v>
      </c>
      <c r="E4110">
        <v>1</v>
      </c>
      <c r="F4110">
        <v>2</v>
      </c>
      <c r="G4110">
        <v>-1</v>
      </c>
      <c r="H4110" s="2">
        <f>H4109+$H$2*(Filter_Test[[#This Row],[debug'[0']]]-H4109)</f>
        <v>1.0389220942668826</v>
      </c>
    </row>
    <row r="4111" spans="1:8" x14ac:dyDescent="0.25">
      <c r="A4111">
        <v>8210</v>
      </c>
      <c r="B4111">
        <v>1</v>
      </c>
      <c r="C4111">
        <v>0</v>
      </c>
      <c r="D4111">
        <v>-4</v>
      </c>
      <c r="E4111">
        <v>1</v>
      </c>
      <c r="F4111">
        <v>2</v>
      </c>
      <c r="G4111">
        <v>-1</v>
      </c>
      <c r="H4111" s="2">
        <f>H4110+$H$2*(Filter_Test[[#This Row],[debug'[0']]]-H4110)</f>
        <v>1.0352537733045477</v>
      </c>
    </row>
    <row r="4112" spans="1:8" x14ac:dyDescent="0.25">
      <c r="A4112">
        <v>8212</v>
      </c>
      <c r="B4112">
        <v>1</v>
      </c>
      <c r="C4112">
        <v>1</v>
      </c>
      <c r="D4112">
        <v>-4</v>
      </c>
      <c r="E4112">
        <v>1</v>
      </c>
      <c r="F4112">
        <v>2</v>
      </c>
      <c r="G4112">
        <v>-1</v>
      </c>
      <c r="H4112" s="2">
        <f>H4111+$H$2*(Filter_Test[[#This Row],[debug'[0']]]-H4111)</f>
        <v>1.0319311834478011</v>
      </c>
    </row>
    <row r="4113" spans="1:8" x14ac:dyDescent="0.25">
      <c r="A4113">
        <v>8214</v>
      </c>
      <c r="B4113">
        <v>1</v>
      </c>
      <c r="C4113">
        <v>1</v>
      </c>
      <c r="D4113">
        <v>-4</v>
      </c>
      <c r="E4113">
        <v>1</v>
      </c>
      <c r="F4113">
        <v>2</v>
      </c>
      <c r="G4113">
        <v>0</v>
      </c>
      <c r="H4113" s="2">
        <f>H4112+$H$2*(Filter_Test[[#This Row],[debug'[0']]]-H4112)</f>
        <v>1.0289217403075999</v>
      </c>
    </row>
    <row r="4114" spans="1:8" x14ac:dyDescent="0.25">
      <c r="A4114">
        <v>8216</v>
      </c>
      <c r="B4114">
        <v>2</v>
      </c>
      <c r="C4114">
        <v>-1</v>
      </c>
      <c r="D4114">
        <v>-3</v>
      </c>
      <c r="E4114">
        <v>1</v>
      </c>
      <c r="F4114">
        <v>1</v>
      </c>
      <c r="G4114">
        <v>0</v>
      </c>
      <c r="H4114" s="2">
        <f>H4113+$H$2*(Filter_Test[[#This Row],[debug'[0']]]-H4113)</f>
        <v>1.120443710108912</v>
      </c>
    </row>
    <row r="4115" spans="1:8" x14ac:dyDescent="0.25">
      <c r="A4115">
        <v>8218</v>
      </c>
      <c r="B4115">
        <v>2</v>
      </c>
      <c r="C4115">
        <v>-1</v>
      </c>
      <c r="D4115">
        <v>-3</v>
      </c>
      <c r="E4115">
        <v>1</v>
      </c>
      <c r="F4115">
        <v>1</v>
      </c>
      <c r="G4115">
        <v>0</v>
      </c>
      <c r="H4115" s="2">
        <f>H4114+$H$2*(Filter_Test[[#This Row],[debug'[0']]]-H4114)</f>
        <v>1.203339937471128</v>
      </c>
    </row>
    <row r="4116" spans="1:8" x14ac:dyDescent="0.25">
      <c r="A4116">
        <v>8220</v>
      </c>
      <c r="B4116">
        <v>2</v>
      </c>
      <c r="C4116">
        <v>1</v>
      </c>
      <c r="D4116">
        <v>-2</v>
      </c>
      <c r="E4116">
        <v>1</v>
      </c>
      <c r="F4116">
        <v>1</v>
      </c>
      <c r="G4116">
        <v>0</v>
      </c>
      <c r="H4116" s="2">
        <f>H4115+$H$2*(Filter_Test[[#This Row],[debug'[0']]]-H4115)</f>
        <v>1.2784233794666007</v>
      </c>
    </row>
    <row r="4117" spans="1:8" x14ac:dyDescent="0.25">
      <c r="A4117">
        <v>8222</v>
      </c>
      <c r="B4117">
        <v>3</v>
      </c>
      <c r="C4117">
        <v>1</v>
      </c>
      <c r="D4117">
        <v>-2</v>
      </c>
      <c r="E4117">
        <v>1</v>
      </c>
      <c r="F4117">
        <v>1</v>
      </c>
      <c r="G4117">
        <v>0</v>
      </c>
      <c r="H4117" s="2">
        <f>H4116+$H$2*(Filter_Test[[#This Row],[debug'[0']]]-H4116)</f>
        <v>1.4406781533763908</v>
      </c>
    </row>
    <row r="4118" spans="1:8" x14ac:dyDescent="0.25">
      <c r="A4118">
        <v>8224</v>
      </c>
      <c r="B4118">
        <v>1</v>
      </c>
      <c r="C4118">
        <v>2</v>
      </c>
      <c r="D4118">
        <v>-3</v>
      </c>
      <c r="E4118">
        <v>1</v>
      </c>
      <c r="F4118">
        <v>1</v>
      </c>
      <c r="G4118">
        <v>0</v>
      </c>
      <c r="H4118" s="2">
        <f>H4117+$H$2*(Filter_Test[[#This Row],[debug'[0']]]-H4117)</f>
        <v>1.3991452158990472</v>
      </c>
    </row>
    <row r="4119" spans="1:8" x14ac:dyDescent="0.25">
      <c r="A4119">
        <v>8226</v>
      </c>
      <c r="B4119">
        <v>0</v>
      </c>
      <c r="C4119">
        <v>1</v>
      </c>
      <c r="D4119">
        <v>-3</v>
      </c>
      <c r="E4119">
        <v>1</v>
      </c>
      <c r="F4119">
        <v>1</v>
      </c>
      <c r="G4119">
        <v>0</v>
      </c>
      <c r="H4119" s="2">
        <f>H4118+$H$2*(Filter_Test[[#This Row],[debug'[0']]]-H4118)</f>
        <v>1.2672788859518347</v>
      </c>
    </row>
    <row r="4120" spans="1:8" x14ac:dyDescent="0.25">
      <c r="A4120">
        <v>8228</v>
      </c>
      <c r="B4120">
        <v>-1</v>
      </c>
      <c r="C4120">
        <v>2</v>
      </c>
      <c r="D4120">
        <v>-3</v>
      </c>
      <c r="E4120">
        <v>1</v>
      </c>
      <c r="F4120">
        <v>1</v>
      </c>
      <c r="G4120">
        <v>0</v>
      </c>
      <c r="H4120" s="2">
        <f>H4119+$H$2*(Filter_Test[[#This Row],[debug'[0']]]-H4119)</f>
        <v>1.0535928851994687</v>
      </c>
    </row>
    <row r="4121" spans="1:8" x14ac:dyDescent="0.25">
      <c r="A4121">
        <v>8230</v>
      </c>
      <c r="B4121">
        <v>-2</v>
      </c>
      <c r="C4121">
        <v>1</v>
      </c>
      <c r="D4121">
        <v>-3</v>
      </c>
      <c r="E4121">
        <v>1</v>
      </c>
      <c r="F4121">
        <v>0</v>
      </c>
      <c r="G4121">
        <v>0</v>
      </c>
      <c r="H4121" s="2">
        <f>H4120+$H$2*(Filter_Test[[#This Row],[debug'[0']]]-H4120)</f>
        <v>0.76579853594356739</v>
      </c>
    </row>
    <row r="4122" spans="1:8" x14ac:dyDescent="0.25">
      <c r="A4122">
        <v>8232</v>
      </c>
      <c r="B4122">
        <v>0</v>
      </c>
      <c r="C4122">
        <v>0</v>
      </c>
      <c r="D4122">
        <v>-2</v>
      </c>
      <c r="E4122">
        <v>1</v>
      </c>
      <c r="F4122">
        <v>0</v>
      </c>
      <c r="G4122">
        <v>0</v>
      </c>
      <c r="H4122" s="2">
        <f>H4121+$H$2*(Filter_Test[[#This Row],[debug'[0']]]-H4121)</f>
        <v>0.69362372430406349</v>
      </c>
    </row>
    <row r="4123" spans="1:8" x14ac:dyDescent="0.25">
      <c r="A4123">
        <v>8234</v>
      </c>
      <c r="B4123">
        <v>1</v>
      </c>
      <c r="C4123">
        <v>-2</v>
      </c>
      <c r="D4123">
        <v>-1</v>
      </c>
      <c r="E4123">
        <v>1</v>
      </c>
      <c r="F4123">
        <v>0</v>
      </c>
      <c r="G4123">
        <v>0</v>
      </c>
      <c r="H4123" s="2">
        <f>H4122+$H$2*(Filter_Test[[#This Row],[debug'[0']]]-H4122)</f>
        <v>0.72249900801288014</v>
      </c>
    </row>
    <row r="4124" spans="1:8" x14ac:dyDescent="0.25">
      <c r="A4124">
        <v>8236</v>
      </c>
      <c r="B4124">
        <v>1</v>
      </c>
      <c r="C4124">
        <v>-2</v>
      </c>
      <c r="D4124">
        <v>1</v>
      </c>
      <c r="E4124">
        <v>1</v>
      </c>
      <c r="F4124">
        <v>0</v>
      </c>
      <c r="G4124">
        <v>0</v>
      </c>
      <c r="H4124" s="2">
        <f>H4123+$H$2*(Filter_Test[[#This Row],[debug'[0']]]-H4123)</f>
        <v>0.74865286034659861</v>
      </c>
    </row>
    <row r="4125" spans="1:8" x14ac:dyDescent="0.25">
      <c r="A4125">
        <v>8238</v>
      </c>
      <c r="B4125">
        <v>3</v>
      </c>
      <c r="C4125">
        <v>-4</v>
      </c>
      <c r="D4125">
        <v>2</v>
      </c>
      <c r="E4125">
        <v>1</v>
      </c>
      <c r="F4125">
        <v>0</v>
      </c>
      <c r="G4125">
        <v>0</v>
      </c>
      <c r="H4125" s="2">
        <f>H4124+$H$2*(Filter_Test[[#This Row],[debug'[0']]]-H4124)</f>
        <v>0.96083732938506416</v>
      </c>
    </row>
    <row r="4126" spans="1:8" x14ac:dyDescent="0.25">
      <c r="A4126">
        <v>8240</v>
      </c>
      <c r="B4126">
        <v>1</v>
      </c>
      <c r="C4126">
        <v>-4</v>
      </c>
      <c r="D4126">
        <v>2</v>
      </c>
      <c r="E4126">
        <v>1</v>
      </c>
      <c r="F4126">
        <v>-1</v>
      </c>
      <c r="G4126">
        <v>0</v>
      </c>
      <c r="H4126" s="2">
        <f>H4125+$H$2*(Filter_Test[[#This Row],[debug'[0']]]-H4125)</f>
        <v>0.96452832413402934</v>
      </c>
    </row>
    <row r="4127" spans="1:8" x14ac:dyDescent="0.25">
      <c r="A4127">
        <v>8242</v>
      </c>
      <c r="B4127">
        <v>1</v>
      </c>
      <c r="C4127">
        <v>-4</v>
      </c>
      <c r="D4127">
        <v>2</v>
      </c>
      <c r="E4127">
        <v>1</v>
      </c>
      <c r="F4127">
        <v>-1</v>
      </c>
      <c r="G4127">
        <v>0</v>
      </c>
      <c r="H4127" s="2">
        <f>H4126+$H$2*(Filter_Test[[#This Row],[debug'[0']]]-H4126)</f>
        <v>0.9678714508233609</v>
      </c>
    </row>
    <row r="4128" spans="1:8" x14ac:dyDescent="0.25">
      <c r="A4128">
        <v>8244</v>
      </c>
      <c r="B4128">
        <v>1</v>
      </c>
      <c r="C4128">
        <v>-6</v>
      </c>
      <c r="D4128">
        <v>3</v>
      </c>
      <c r="E4128">
        <v>1</v>
      </c>
      <c r="F4128">
        <v>-1</v>
      </c>
      <c r="G4128">
        <v>0</v>
      </c>
      <c r="H4128" s="2">
        <f>H4127+$H$2*(Filter_Test[[#This Row],[debug'[0']]]-H4127)</f>
        <v>0.97089949524527575</v>
      </c>
    </row>
    <row r="4129" spans="1:8" x14ac:dyDescent="0.25">
      <c r="A4129">
        <v>8246</v>
      </c>
      <c r="B4129">
        <v>0</v>
      </c>
      <c r="C4129">
        <v>-6</v>
      </c>
      <c r="D4129">
        <v>2</v>
      </c>
      <c r="E4129">
        <v>1</v>
      </c>
      <c r="F4129">
        <v>-1</v>
      </c>
      <c r="G4129">
        <v>0</v>
      </c>
      <c r="H4129" s="2">
        <f>H4128+$H$2*(Filter_Test[[#This Row],[debug'[0']]]-H4128)</f>
        <v>0.87939437359617789</v>
      </c>
    </row>
    <row r="4130" spans="1:8" x14ac:dyDescent="0.25">
      <c r="A4130">
        <v>8248</v>
      </c>
      <c r="B4130">
        <v>-1</v>
      </c>
      <c r="C4130">
        <v>-5</v>
      </c>
      <c r="D4130">
        <v>2</v>
      </c>
      <c r="E4130">
        <v>1</v>
      </c>
      <c r="F4130">
        <v>-1</v>
      </c>
      <c r="G4130">
        <v>0</v>
      </c>
      <c r="H4130" s="2">
        <f>H4129+$H$2*(Filter_Test[[#This Row],[debug'[0']]]-H4129)</f>
        <v>0.70226562687754557</v>
      </c>
    </row>
    <row r="4131" spans="1:8" x14ac:dyDescent="0.25">
      <c r="A4131">
        <v>8250</v>
      </c>
      <c r="B4131">
        <v>0</v>
      </c>
      <c r="C4131">
        <v>-6</v>
      </c>
      <c r="D4131">
        <v>1</v>
      </c>
      <c r="E4131">
        <v>1</v>
      </c>
      <c r="F4131">
        <v>-2</v>
      </c>
      <c r="G4131">
        <v>0</v>
      </c>
      <c r="H4131" s="2">
        <f>H4130+$H$2*(Filter_Test[[#This Row],[debug'[0']]]-H4130)</f>
        <v>0.63607865084953175</v>
      </c>
    </row>
    <row r="4132" spans="1:8" x14ac:dyDescent="0.25">
      <c r="A4132">
        <v>8252</v>
      </c>
      <c r="B4132">
        <v>0</v>
      </c>
      <c r="C4132">
        <v>-4</v>
      </c>
      <c r="D4132">
        <v>1</v>
      </c>
      <c r="E4132">
        <v>1</v>
      </c>
      <c r="F4132">
        <v>-2</v>
      </c>
      <c r="G4132">
        <v>0</v>
      </c>
      <c r="H4132" s="2">
        <f>H4131+$H$2*(Filter_Test[[#This Row],[debug'[0']]]-H4131)</f>
        <v>0.57612965035110586</v>
      </c>
    </row>
    <row r="4133" spans="1:8" x14ac:dyDescent="0.25">
      <c r="A4133">
        <v>8254</v>
      </c>
      <c r="B4133">
        <v>1</v>
      </c>
      <c r="C4133">
        <v>-3</v>
      </c>
      <c r="D4133">
        <v>1</v>
      </c>
      <c r="E4133">
        <v>1</v>
      </c>
      <c r="F4133">
        <v>-2</v>
      </c>
      <c r="G4133">
        <v>0</v>
      </c>
      <c r="H4133" s="2">
        <f>H4132+$H$2*(Filter_Test[[#This Row],[debug'[0']]]-H4132)</f>
        <v>0.61607848964705092</v>
      </c>
    </row>
    <row r="4134" spans="1:8" x14ac:dyDescent="0.25">
      <c r="A4134">
        <v>8256</v>
      </c>
      <c r="B4134">
        <v>0</v>
      </c>
      <c r="C4134">
        <v>-1</v>
      </c>
      <c r="D4134">
        <v>2</v>
      </c>
      <c r="E4134">
        <v>1</v>
      </c>
      <c r="F4134">
        <v>-2</v>
      </c>
      <c r="G4134">
        <v>0</v>
      </c>
      <c r="H4134" s="2">
        <f>H4133+$H$2*(Filter_Test[[#This Row],[debug'[0']]]-H4133)</f>
        <v>0.55801445993375476</v>
      </c>
    </row>
    <row r="4135" spans="1:8" x14ac:dyDescent="0.25">
      <c r="A4135">
        <v>8258</v>
      </c>
      <c r="B4135">
        <v>2</v>
      </c>
      <c r="C4135">
        <v>-1</v>
      </c>
      <c r="D4135">
        <v>2</v>
      </c>
      <c r="E4135">
        <v>1</v>
      </c>
      <c r="F4135">
        <v>-2</v>
      </c>
      <c r="G4135">
        <v>0</v>
      </c>
      <c r="H4135" s="2">
        <f>H4134+$H$2*(Filter_Test[[#This Row],[debug'[0']]]-H4134)</f>
        <v>0.69391839531139954</v>
      </c>
    </row>
    <row r="4136" spans="1:8" x14ac:dyDescent="0.25">
      <c r="A4136">
        <v>8260</v>
      </c>
      <c r="B4136">
        <v>1</v>
      </c>
      <c r="C4136">
        <v>0</v>
      </c>
      <c r="D4136">
        <v>2</v>
      </c>
      <c r="E4136">
        <v>1</v>
      </c>
      <c r="F4136">
        <v>-2</v>
      </c>
      <c r="G4136">
        <v>0</v>
      </c>
      <c r="H4136" s="2">
        <f>H4135+$H$2*(Filter_Test[[#This Row],[debug'[0']]]-H4135)</f>
        <v>0.72276590693206</v>
      </c>
    </row>
    <row r="4137" spans="1:8" x14ac:dyDescent="0.25">
      <c r="A4137">
        <v>8262</v>
      </c>
      <c r="B4137">
        <v>0</v>
      </c>
      <c r="C4137">
        <v>0</v>
      </c>
      <c r="D4137">
        <v>2</v>
      </c>
      <c r="E4137">
        <v>1</v>
      </c>
      <c r="F4137">
        <v>-2</v>
      </c>
      <c r="G4137">
        <v>0</v>
      </c>
      <c r="H4137" s="2">
        <f>H4136+$H$2*(Filter_Test[[#This Row],[debug'[0']]]-H4136)</f>
        <v>0.65464682502757232</v>
      </c>
    </row>
    <row r="4138" spans="1:8" x14ac:dyDescent="0.25">
      <c r="A4138">
        <v>8264</v>
      </c>
      <c r="B4138">
        <v>1</v>
      </c>
      <c r="C4138">
        <v>1</v>
      </c>
      <c r="D4138">
        <v>1</v>
      </c>
      <c r="E4138">
        <v>1</v>
      </c>
      <c r="F4138">
        <v>-2</v>
      </c>
      <c r="G4138">
        <v>0</v>
      </c>
      <c r="H4138" s="2">
        <f>H4137+$H$2*(Filter_Test[[#This Row],[debug'[0']]]-H4137)</f>
        <v>0.68719559494919102</v>
      </c>
    </row>
    <row r="4139" spans="1:8" x14ac:dyDescent="0.25">
      <c r="A4139">
        <v>8266</v>
      </c>
      <c r="B4139">
        <v>-1</v>
      </c>
      <c r="C4139">
        <v>3</v>
      </c>
      <c r="D4139">
        <v>0</v>
      </c>
      <c r="E4139">
        <v>0</v>
      </c>
      <c r="F4139">
        <v>-2</v>
      </c>
      <c r="G4139">
        <v>0</v>
      </c>
      <c r="H4139" s="2">
        <f>H4138+$H$2*(Filter_Test[[#This Row],[debug'[0']]]-H4138)</f>
        <v>0.52818115636134788</v>
      </c>
    </row>
    <row r="4140" spans="1:8" x14ac:dyDescent="0.25">
      <c r="A4140">
        <v>8268</v>
      </c>
      <c r="B4140">
        <v>0</v>
      </c>
      <c r="C4140">
        <v>3</v>
      </c>
      <c r="D4140">
        <v>-1</v>
      </c>
      <c r="E4140">
        <v>1</v>
      </c>
      <c r="F4140">
        <v>-1</v>
      </c>
      <c r="G4140">
        <v>-1</v>
      </c>
      <c r="H4140" s="2">
        <f>H4139+$H$2*(Filter_Test[[#This Row],[debug'[0']]]-H4139)</f>
        <v>0.47840125514366671</v>
      </c>
    </row>
    <row r="4141" spans="1:8" x14ac:dyDescent="0.25">
      <c r="A4141">
        <v>8270</v>
      </c>
      <c r="B4141">
        <v>-2</v>
      </c>
      <c r="C4141">
        <v>4</v>
      </c>
      <c r="D4141">
        <v>-2</v>
      </c>
      <c r="E4141">
        <v>0</v>
      </c>
      <c r="F4141">
        <v>-1</v>
      </c>
      <c r="G4141">
        <v>-1</v>
      </c>
      <c r="H4141" s="2">
        <f>H4140+$H$2*(Filter_Test[[#This Row],[debug'[0']]]-H4140)</f>
        <v>0.24481743986945473</v>
      </c>
    </row>
    <row r="4142" spans="1:8" x14ac:dyDescent="0.25">
      <c r="A4142">
        <v>8272</v>
      </c>
      <c r="B4142">
        <v>-1</v>
      </c>
      <c r="C4142">
        <v>5</v>
      </c>
      <c r="D4142">
        <v>-3</v>
      </c>
      <c r="E4142">
        <v>0</v>
      </c>
      <c r="F4142">
        <v>-1</v>
      </c>
      <c r="G4142">
        <v>-1</v>
      </c>
      <c r="H4142" s="2">
        <f>H4141+$H$2*(Filter_Test[[#This Row],[debug'[0']]]-H4141)</f>
        <v>0.12749616014482473</v>
      </c>
    </row>
    <row r="4143" spans="1:8" x14ac:dyDescent="0.25">
      <c r="A4143">
        <v>8274</v>
      </c>
      <c r="B4143">
        <v>0</v>
      </c>
      <c r="C4143">
        <v>6</v>
      </c>
      <c r="D4143">
        <v>-3</v>
      </c>
      <c r="E4143">
        <v>0</v>
      </c>
      <c r="F4143">
        <v>-1</v>
      </c>
      <c r="G4143">
        <v>-1</v>
      </c>
      <c r="H4143" s="2">
        <f>H4142+$H$2*(Filter_Test[[#This Row],[debug'[0']]]-H4142)</f>
        <v>0.11547993014266805</v>
      </c>
    </row>
    <row r="4144" spans="1:8" x14ac:dyDescent="0.25">
      <c r="A4144">
        <v>8276</v>
      </c>
      <c r="B4144">
        <v>-1</v>
      </c>
      <c r="C4144">
        <v>8</v>
      </c>
      <c r="D4144">
        <v>-3</v>
      </c>
      <c r="E4144">
        <v>0</v>
      </c>
      <c r="F4144">
        <v>0</v>
      </c>
      <c r="G4144">
        <v>-1</v>
      </c>
      <c r="H4144" s="2">
        <f>H4143+$H$2*(Filter_Test[[#This Row],[debug'[0']]]-H4143)</f>
        <v>1.0348423529776204E-2</v>
      </c>
    </row>
    <row r="4145" spans="1:8" x14ac:dyDescent="0.25">
      <c r="A4145">
        <v>8278</v>
      </c>
      <c r="B4145">
        <v>1</v>
      </c>
      <c r="C4145">
        <v>7</v>
      </c>
      <c r="D4145">
        <v>-2</v>
      </c>
      <c r="E4145">
        <v>0</v>
      </c>
      <c r="F4145">
        <v>0</v>
      </c>
      <c r="G4145">
        <v>0</v>
      </c>
      <c r="H4145" s="2">
        <f>H4144+$H$2*(Filter_Test[[#This Row],[debug'[0']]]-H4144)</f>
        <v>0.10362088719734858</v>
      </c>
    </row>
    <row r="4146" spans="1:8" x14ac:dyDescent="0.25">
      <c r="A4146">
        <v>8280</v>
      </c>
      <c r="B4146">
        <v>0</v>
      </c>
      <c r="C4146">
        <v>9</v>
      </c>
      <c r="D4146">
        <v>-2</v>
      </c>
      <c r="E4146">
        <v>0</v>
      </c>
      <c r="F4146">
        <v>0</v>
      </c>
      <c r="G4146">
        <v>0</v>
      </c>
      <c r="H4146" s="2">
        <f>H4145+$H$2*(Filter_Test[[#This Row],[debug'[0']]]-H4145)</f>
        <v>9.3854848658019172E-2</v>
      </c>
    </row>
    <row r="4147" spans="1:8" x14ac:dyDescent="0.25">
      <c r="A4147">
        <v>8282</v>
      </c>
      <c r="B4147">
        <v>0</v>
      </c>
      <c r="C4147">
        <v>9</v>
      </c>
      <c r="D4147">
        <v>-2</v>
      </c>
      <c r="E4147">
        <v>0</v>
      </c>
      <c r="F4147">
        <v>1</v>
      </c>
      <c r="G4147">
        <v>0</v>
      </c>
      <c r="H4147" s="2">
        <f>H4146+$H$2*(Filter_Test[[#This Row],[debug'[0']]]-H4146)</f>
        <v>8.5009237566584725E-2</v>
      </c>
    </row>
    <row r="4148" spans="1:8" x14ac:dyDescent="0.25">
      <c r="A4148">
        <v>8284</v>
      </c>
      <c r="B4148">
        <v>-1</v>
      </c>
      <c r="C4148">
        <v>9</v>
      </c>
      <c r="D4148">
        <v>-2</v>
      </c>
      <c r="E4148">
        <v>0</v>
      </c>
      <c r="F4148">
        <v>1</v>
      </c>
      <c r="G4148">
        <v>0</v>
      </c>
      <c r="H4148" s="2">
        <f>H4147+$H$2*(Filter_Test[[#This Row],[debug'[0']]]-H4147)</f>
        <v>-1.7250473927902618E-2</v>
      </c>
    </row>
    <row r="4149" spans="1:8" x14ac:dyDescent="0.25">
      <c r="A4149">
        <v>8286</v>
      </c>
      <c r="B4149">
        <v>-2</v>
      </c>
      <c r="C4149">
        <v>8</v>
      </c>
      <c r="D4149">
        <v>-2</v>
      </c>
      <c r="E4149">
        <v>0</v>
      </c>
      <c r="F4149">
        <v>1</v>
      </c>
      <c r="G4149">
        <v>0</v>
      </c>
      <c r="H4149" s="2">
        <f>H4148+$H$2*(Filter_Test[[#This Row],[debug'[0']]]-H4148)</f>
        <v>-0.20412021427840493</v>
      </c>
    </row>
    <row r="4150" spans="1:8" x14ac:dyDescent="0.25">
      <c r="A4150">
        <v>8288</v>
      </c>
      <c r="B4150">
        <v>-1</v>
      </c>
      <c r="C4150">
        <v>6</v>
      </c>
      <c r="D4150">
        <v>-3</v>
      </c>
      <c r="E4150">
        <v>0</v>
      </c>
      <c r="F4150">
        <v>1</v>
      </c>
      <c r="G4150">
        <v>0</v>
      </c>
      <c r="H4150" s="2">
        <f>H4149+$H$2*(Filter_Test[[#This Row],[debug'[0']]]-H4149)</f>
        <v>-0.27913011691731238</v>
      </c>
    </row>
    <row r="4151" spans="1:8" x14ac:dyDescent="0.25">
      <c r="A4151">
        <v>8290</v>
      </c>
      <c r="B4151">
        <v>-1</v>
      </c>
      <c r="C4151">
        <v>6</v>
      </c>
      <c r="D4151">
        <v>-2</v>
      </c>
      <c r="E4151">
        <v>0</v>
      </c>
      <c r="F4151">
        <v>1</v>
      </c>
      <c r="G4151">
        <v>0</v>
      </c>
      <c r="H4151" s="2">
        <f>H4150+$H$2*(Filter_Test[[#This Row],[debug'[0']]]-H4150)</f>
        <v>-0.34707050278391349</v>
      </c>
    </row>
    <row r="4152" spans="1:8" x14ac:dyDescent="0.25">
      <c r="A4152">
        <v>8292</v>
      </c>
      <c r="B4152">
        <v>1</v>
      </c>
      <c r="C4152">
        <v>3</v>
      </c>
      <c r="D4152">
        <v>-2</v>
      </c>
      <c r="E4152">
        <v>0</v>
      </c>
      <c r="F4152">
        <v>2</v>
      </c>
      <c r="G4152">
        <v>0</v>
      </c>
      <c r="H4152" s="2">
        <f>H4151+$H$2*(Filter_Test[[#This Row],[debug'[0']]]-H4151)</f>
        <v>-0.22011209892150993</v>
      </c>
    </row>
    <row r="4153" spans="1:8" x14ac:dyDescent="0.25">
      <c r="A4153">
        <v>8294</v>
      </c>
      <c r="B4153">
        <v>2</v>
      </c>
      <c r="C4153">
        <v>3</v>
      </c>
      <c r="D4153">
        <v>-1</v>
      </c>
      <c r="E4153">
        <v>0</v>
      </c>
      <c r="F4153">
        <v>2</v>
      </c>
      <c r="G4153">
        <v>0</v>
      </c>
      <c r="H4153" s="2">
        <f>H4152+$H$2*(Filter_Test[[#This Row],[debug'[0']]]-H4152)</f>
        <v>-1.0871463117980984E-2</v>
      </c>
    </row>
    <row r="4154" spans="1:8" x14ac:dyDescent="0.25">
      <c r="A4154">
        <v>8296</v>
      </c>
      <c r="B4154">
        <v>1</v>
      </c>
      <c r="C4154">
        <v>1</v>
      </c>
      <c r="D4154">
        <v>-1</v>
      </c>
      <c r="E4154">
        <v>0</v>
      </c>
      <c r="F4154">
        <v>2</v>
      </c>
      <c r="G4154">
        <v>0</v>
      </c>
      <c r="H4154" s="2">
        <f>H4153+$H$2*(Filter_Test[[#This Row],[debug'[0']]]-H4153)</f>
        <v>8.4400927749669438E-2</v>
      </c>
    </row>
    <row r="4155" spans="1:8" x14ac:dyDescent="0.25">
      <c r="A4155">
        <v>8298</v>
      </c>
      <c r="B4155">
        <v>1</v>
      </c>
      <c r="C4155">
        <v>1</v>
      </c>
      <c r="D4155">
        <v>0</v>
      </c>
      <c r="E4155">
        <v>0</v>
      </c>
      <c r="F4155">
        <v>2</v>
      </c>
      <c r="G4155">
        <v>0</v>
      </c>
      <c r="H4155" s="2">
        <f>H4154+$H$2*(Filter_Test[[#This Row],[debug'[0']]]-H4154)</f>
        <v>0.17069410732012749</v>
      </c>
    </row>
    <row r="4156" spans="1:8" x14ac:dyDescent="0.25">
      <c r="A4156">
        <v>8300</v>
      </c>
      <c r="B4156">
        <v>-2</v>
      </c>
      <c r="C4156">
        <v>-2</v>
      </c>
      <c r="D4156">
        <v>0</v>
      </c>
      <c r="E4156">
        <v>-1</v>
      </c>
      <c r="F4156">
        <v>2</v>
      </c>
      <c r="G4156">
        <v>0</v>
      </c>
      <c r="H4156" s="2">
        <f>H4155+$H$2*(Filter_Test[[#This Row],[debug'[0']]]-H4155)</f>
        <v>-3.3888992502299486E-2</v>
      </c>
    </row>
    <row r="4157" spans="1:8" x14ac:dyDescent="0.25">
      <c r="A4157">
        <v>8302</v>
      </c>
      <c r="B4157">
        <v>-3</v>
      </c>
      <c r="C4157">
        <v>-2</v>
      </c>
      <c r="D4157">
        <v>1</v>
      </c>
      <c r="E4157">
        <v>0</v>
      </c>
      <c r="F4157">
        <v>2</v>
      </c>
      <c r="G4157">
        <v>0</v>
      </c>
      <c r="H4157" s="2">
        <f>H4156+$H$2*(Filter_Test[[#This Row],[debug'[0']]]-H4156)</f>
        <v>-0.31343836902889732</v>
      </c>
    </row>
    <row r="4158" spans="1:8" x14ac:dyDescent="0.25">
      <c r="A4158">
        <v>8304</v>
      </c>
      <c r="B4158">
        <v>-3</v>
      </c>
      <c r="C4158">
        <v>-5</v>
      </c>
      <c r="D4158">
        <v>1</v>
      </c>
      <c r="E4158">
        <v>0</v>
      </c>
      <c r="F4158">
        <v>2</v>
      </c>
      <c r="G4158">
        <v>0</v>
      </c>
      <c r="H4158" s="2">
        <f>H4157+$H$2*(Filter_Test[[#This Row],[debug'[0']]]-H4157)</f>
        <v>-0.56664083752714811</v>
      </c>
    </row>
    <row r="4159" spans="1:8" x14ac:dyDescent="0.25">
      <c r="A4159">
        <v>8306</v>
      </c>
      <c r="B4159">
        <v>-4</v>
      </c>
      <c r="C4159">
        <v>-5</v>
      </c>
      <c r="D4159">
        <v>2</v>
      </c>
      <c r="E4159">
        <v>-1</v>
      </c>
      <c r="F4159">
        <v>2</v>
      </c>
      <c r="G4159">
        <v>0</v>
      </c>
      <c r="H4159" s="2">
        <f>H4158+$H$2*(Filter_Test[[#This Row],[debug'[0']]]-H4158)</f>
        <v>-0.89022731518594567</v>
      </c>
    </row>
    <row r="4160" spans="1:8" x14ac:dyDescent="0.25">
      <c r="A4160">
        <v>8308</v>
      </c>
      <c r="B4160">
        <v>-2</v>
      </c>
      <c r="C4160">
        <v>-6</v>
      </c>
      <c r="D4160">
        <v>2</v>
      </c>
      <c r="E4160">
        <v>-1</v>
      </c>
      <c r="F4160">
        <v>2</v>
      </c>
      <c r="G4160">
        <v>0</v>
      </c>
      <c r="H4160" s="2">
        <f>H4159+$H$2*(Filter_Test[[#This Row],[debug'[0']]]-H4159)</f>
        <v>-0.99482092659893928</v>
      </c>
    </row>
    <row r="4161" spans="1:8" x14ac:dyDescent="0.25">
      <c r="A4161">
        <v>8310</v>
      </c>
      <c r="B4161">
        <v>-2</v>
      </c>
      <c r="C4161">
        <v>-7</v>
      </c>
      <c r="D4161">
        <v>2</v>
      </c>
      <c r="E4161">
        <v>-1</v>
      </c>
      <c r="F4161">
        <v>1</v>
      </c>
      <c r="G4161">
        <v>0</v>
      </c>
      <c r="H4161" s="2">
        <f>H4160+$H$2*(Filter_Test[[#This Row],[debug'[0']]]-H4160)</f>
        <v>-1.0895568223751084</v>
      </c>
    </row>
    <row r="4162" spans="1:8" x14ac:dyDescent="0.25">
      <c r="A4162">
        <v>8312</v>
      </c>
      <c r="B4162">
        <v>-1</v>
      </c>
      <c r="C4162">
        <v>-7</v>
      </c>
      <c r="D4162">
        <v>1</v>
      </c>
      <c r="E4162">
        <v>-1</v>
      </c>
      <c r="F4162">
        <v>1</v>
      </c>
      <c r="G4162">
        <v>0</v>
      </c>
      <c r="H4162" s="2">
        <f>H4161+$H$2*(Filter_Test[[#This Row],[debug'[0']]]-H4161)</f>
        <v>-1.0811162907175338</v>
      </c>
    </row>
    <row r="4163" spans="1:8" x14ac:dyDescent="0.25">
      <c r="A4163">
        <v>8314</v>
      </c>
      <c r="B4163">
        <v>0</v>
      </c>
      <c r="C4163">
        <v>-7</v>
      </c>
      <c r="D4163">
        <v>1</v>
      </c>
      <c r="E4163">
        <v>-1</v>
      </c>
      <c r="F4163">
        <v>1</v>
      </c>
      <c r="G4163">
        <v>0</v>
      </c>
      <c r="H4163" s="2">
        <f>H4162+$H$2*(Filter_Test[[#This Row],[debug'[0']]]-H4162)</f>
        <v>-0.97922348081970023</v>
      </c>
    </row>
    <row r="4164" spans="1:8" x14ac:dyDescent="0.25">
      <c r="A4164">
        <v>8316</v>
      </c>
      <c r="B4164">
        <v>-1</v>
      </c>
      <c r="C4164">
        <v>-6</v>
      </c>
      <c r="D4164">
        <v>1</v>
      </c>
      <c r="E4164">
        <v>-1</v>
      </c>
      <c r="F4164">
        <v>1</v>
      </c>
      <c r="G4164">
        <v>0</v>
      </c>
      <c r="H4164" s="2">
        <f>H4163+$H$2*(Filter_Test[[#This Row],[debug'[0']]]-H4163)</f>
        <v>-0.98118162162042011</v>
      </c>
    </row>
    <row r="4165" spans="1:8" x14ac:dyDescent="0.25">
      <c r="A4165">
        <v>8318</v>
      </c>
      <c r="B4165">
        <v>0</v>
      </c>
      <c r="C4165">
        <v>-6</v>
      </c>
      <c r="D4165">
        <v>1</v>
      </c>
      <c r="E4165">
        <v>-1</v>
      </c>
      <c r="F4165">
        <v>1</v>
      </c>
      <c r="G4165">
        <v>0</v>
      </c>
      <c r="H4165" s="2">
        <f>H4164+$H$2*(Filter_Test[[#This Row],[debug'[0']]]-H4164)</f>
        <v>-0.88870743239081917</v>
      </c>
    </row>
    <row r="4166" spans="1:8" x14ac:dyDescent="0.25">
      <c r="A4166">
        <v>8320</v>
      </c>
      <c r="B4166">
        <v>-1</v>
      </c>
      <c r="C4166">
        <v>-6</v>
      </c>
      <c r="D4166">
        <v>2</v>
      </c>
      <c r="E4166">
        <v>-1</v>
      </c>
      <c r="F4166">
        <v>1</v>
      </c>
      <c r="G4166">
        <v>0</v>
      </c>
      <c r="H4166" s="2">
        <f>H4165+$H$2*(Filter_Test[[#This Row],[debug'[0']]]-H4165)</f>
        <v>-0.89919650977482357</v>
      </c>
    </row>
    <row r="4167" spans="1:8" x14ac:dyDescent="0.25">
      <c r="A4167">
        <v>8322</v>
      </c>
      <c r="B4167">
        <v>-4</v>
      </c>
      <c r="C4167">
        <v>-4</v>
      </c>
      <c r="D4167">
        <v>2</v>
      </c>
      <c r="E4167">
        <v>-1</v>
      </c>
      <c r="F4167">
        <v>1</v>
      </c>
      <c r="G4167">
        <v>0</v>
      </c>
      <c r="H4167" s="2">
        <f>H4166+$H$2*(Filter_Test[[#This Row],[debug'[0']]]-H4166)</f>
        <v>-1.1914403537283338</v>
      </c>
    </row>
    <row r="4168" spans="1:8" x14ac:dyDescent="0.25">
      <c r="A4168">
        <v>8324</v>
      </c>
      <c r="B4168">
        <v>-4</v>
      </c>
      <c r="C4168">
        <v>-4</v>
      </c>
      <c r="D4168">
        <v>2</v>
      </c>
      <c r="E4168">
        <v>-1</v>
      </c>
      <c r="F4168">
        <v>1</v>
      </c>
      <c r="G4168">
        <v>0</v>
      </c>
      <c r="H4168" s="2">
        <f>H4167+$H$2*(Filter_Test[[#This Row],[debug'[0']]]-H4167)</f>
        <v>-1.4561408642852083</v>
      </c>
    </row>
    <row r="4169" spans="1:8" x14ac:dyDescent="0.25">
      <c r="A4169">
        <v>8326</v>
      </c>
      <c r="B4169">
        <v>-6</v>
      </c>
      <c r="C4169">
        <v>-2</v>
      </c>
      <c r="D4169">
        <v>2</v>
      </c>
      <c r="E4169">
        <v>-2</v>
      </c>
      <c r="F4169">
        <v>1</v>
      </c>
      <c r="G4169">
        <v>0</v>
      </c>
      <c r="H4169" s="2">
        <f>H4168+$H$2*(Filter_Test[[#This Row],[debug'[0']]]-H4168)</f>
        <v>-1.884389498676462</v>
      </c>
    </row>
    <row r="4170" spans="1:8" x14ac:dyDescent="0.25">
      <c r="A4170">
        <v>8328</v>
      </c>
      <c r="B4170">
        <v>-3</v>
      </c>
      <c r="C4170">
        <v>-1</v>
      </c>
      <c r="D4170">
        <v>1</v>
      </c>
      <c r="E4170">
        <v>-2</v>
      </c>
      <c r="F4170">
        <v>0</v>
      </c>
      <c r="G4170">
        <v>0</v>
      </c>
      <c r="H4170" s="2">
        <f>H4169+$H$2*(Filter_Test[[#This Row],[debug'[0']]]-H4169)</f>
        <v>-1.9895333113332316</v>
      </c>
    </row>
    <row r="4171" spans="1:8" x14ac:dyDescent="0.25">
      <c r="A4171">
        <v>8330</v>
      </c>
      <c r="B4171">
        <v>-3</v>
      </c>
      <c r="C4171">
        <v>0</v>
      </c>
      <c r="D4171">
        <v>0</v>
      </c>
      <c r="E4171">
        <v>-2</v>
      </c>
      <c r="F4171">
        <v>0</v>
      </c>
      <c r="G4171">
        <v>0</v>
      </c>
      <c r="H4171" s="2">
        <f>H4170+$H$2*(Filter_Test[[#This Row],[debug'[0']]]-H4170)</f>
        <v>-2.0847675531076133</v>
      </c>
    </row>
    <row r="4172" spans="1:8" x14ac:dyDescent="0.25">
      <c r="A4172">
        <v>8332</v>
      </c>
      <c r="B4172">
        <v>-1</v>
      </c>
      <c r="C4172">
        <v>0</v>
      </c>
      <c r="D4172">
        <v>-1</v>
      </c>
      <c r="E4172">
        <v>-2</v>
      </c>
      <c r="F4172">
        <v>0</v>
      </c>
      <c r="G4172">
        <v>0</v>
      </c>
      <c r="H4172" s="2">
        <f>H4171+$H$2*(Filter_Test[[#This Row],[debug'[0']]]-H4171)</f>
        <v>-1.9825306198367496</v>
      </c>
    </row>
    <row r="4173" spans="1:8" x14ac:dyDescent="0.25">
      <c r="A4173">
        <v>8334</v>
      </c>
      <c r="B4173">
        <v>0</v>
      </c>
      <c r="C4173">
        <v>1</v>
      </c>
      <c r="D4173">
        <v>-1</v>
      </c>
      <c r="E4173">
        <v>-2</v>
      </c>
      <c r="F4173">
        <v>0</v>
      </c>
      <c r="G4173">
        <v>0</v>
      </c>
      <c r="H4173" s="2">
        <f>H4172+$H$2*(Filter_Test[[#This Row],[debug'[0']]]-H4172)</f>
        <v>-1.795681510912871</v>
      </c>
    </row>
    <row r="4174" spans="1:8" x14ac:dyDescent="0.25">
      <c r="A4174">
        <v>8336</v>
      </c>
      <c r="B4174">
        <v>-1</v>
      </c>
      <c r="C4174">
        <v>1</v>
      </c>
      <c r="D4174">
        <v>-1</v>
      </c>
      <c r="E4174">
        <v>-2</v>
      </c>
      <c r="F4174">
        <v>0</v>
      </c>
      <c r="G4174">
        <v>0</v>
      </c>
      <c r="H4174" s="2">
        <f>H4173+$H$2*(Filter_Test[[#This Row],[debug'[0']]]-H4173)</f>
        <v>-1.7206902952344378</v>
      </c>
    </row>
    <row r="4175" spans="1:8" x14ac:dyDescent="0.25">
      <c r="A4175">
        <v>8338</v>
      </c>
      <c r="B4175">
        <v>0</v>
      </c>
      <c r="C4175">
        <v>1</v>
      </c>
      <c r="D4175">
        <v>-1</v>
      </c>
      <c r="E4175">
        <v>-2</v>
      </c>
      <c r="F4175">
        <v>0</v>
      </c>
      <c r="G4175">
        <v>0</v>
      </c>
      <c r="H4175" s="2">
        <f>H4174+$H$2*(Filter_Test[[#This Row],[debug'[0']]]-H4174)</f>
        <v>-1.5585190555160851</v>
      </c>
    </row>
    <row r="4176" spans="1:8" x14ac:dyDescent="0.25">
      <c r="A4176">
        <v>8340</v>
      </c>
      <c r="B4176">
        <v>-3</v>
      </c>
      <c r="C4176">
        <v>1</v>
      </c>
      <c r="D4176">
        <v>-1</v>
      </c>
      <c r="E4176">
        <v>-2</v>
      </c>
      <c r="F4176">
        <v>-1</v>
      </c>
      <c r="G4176">
        <v>0</v>
      </c>
      <c r="H4176" s="2">
        <f>H4175+$H$2*(Filter_Test[[#This Row],[debug'[0']]]-H4175)</f>
        <v>-1.6943754338804953</v>
      </c>
    </row>
    <row r="4177" spans="1:8" x14ac:dyDescent="0.25">
      <c r="A4177">
        <v>8342</v>
      </c>
      <c r="B4177">
        <v>-3</v>
      </c>
      <c r="C4177">
        <v>2</v>
      </c>
      <c r="D4177">
        <v>-1</v>
      </c>
      <c r="E4177">
        <v>-2</v>
      </c>
      <c r="F4177">
        <v>-1</v>
      </c>
      <c r="G4177">
        <v>0</v>
      </c>
      <c r="H4177" s="2">
        <f>H4176+$H$2*(Filter_Test[[#This Row],[debug'[0']]]-H4176)</f>
        <v>-1.8174276502385172</v>
      </c>
    </row>
    <row r="4178" spans="1:8" x14ac:dyDescent="0.25">
      <c r="A4178">
        <v>8344</v>
      </c>
      <c r="B4178">
        <v>-5</v>
      </c>
      <c r="C4178">
        <v>2</v>
      </c>
      <c r="D4178">
        <v>-1</v>
      </c>
      <c r="E4178">
        <v>-2</v>
      </c>
      <c r="F4178">
        <v>-1</v>
      </c>
      <c r="G4178">
        <v>0</v>
      </c>
      <c r="H4178" s="2">
        <f>H4177+$H$2*(Filter_Test[[#This Row],[debug'[0']]]-H4177)</f>
        <v>-2.1173780276443774</v>
      </c>
    </row>
    <row r="4179" spans="1:8" x14ac:dyDescent="0.25">
      <c r="A4179">
        <v>8346</v>
      </c>
      <c r="B4179">
        <v>-5</v>
      </c>
      <c r="C4179">
        <v>3</v>
      </c>
      <c r="D4179">
        <v>0</v>
      </c>
      <c r="E4179">
        <v>-2</v>
      </c>
      <c r="F4179">
        <v>-1</v>
      </c>
      <c r="G4179">
        <v>0</v>
      </c>
      <c r="H4179" s="2">
        <f>H4178+$H$2*(Filter_Test[[#This Row],[debug'[0']]]-H4178)</f>
        <v>-2.3890587479872458</v>
      </c>
    </row>
    <row r="4180" spans="1:8" x14ac:dyDescent="0.25">
      <c r="A4180">
        <v>8348</v>
      </c>
      <c r="B4180">
        <v>-5</v>
      </c>
      <c r="C4180">
        <v>3</v>
      </c>
      <c r="D4180">
        <v>1</v>
      </c>
      <c r="E4180">
        <v>-2</v>
      </c>
      <c r="F4180">
        <v>-1</v>
      </c>
      <c r="G4180">
        <v>0</v>
      </c>
      <c r="H4180" s="2">
        <f>H4179+$H$2*(Filter_Test[[#This Row],[debug'[0']]]-H4179)</f>
        <v>-2.6351341636755801</v>
      </c>
    </row>
    <row r="4181" spans="1:8" x14ac:dyDescent="0.25">
      <c r="A4181">
        <v>8350</v>
      </c>
      <c r="B4181">
        <v>-4</v>
      </c>
      <c r="C4181">
        <v>3</v>
      </c>
      <c r="D4181">
        <v>0</v>
      </c>
      <c r="E4181">
        <v>-3</v>
      </c>
      <c r="F4181">
        <v>-1</v>
      </c>
      <c r="G4181">
        <v>0</v>
      </c>
      <c r="H4181" s="2">
        <f>H4180+$H$2*(Filter_Test[[#This Row],[debug'[0']]]-H4180)</f>
        <v>-2.7637697382115545</v>
      </c>
    </row>
    <row r="4182" spans="1:8" x14ac:dyDescent="0.25">
      <c r="A4182">
        <v>8352</v>
      </c>
      <c r="B4182">
        <v>-1</v>
      </c>
      <c r="C4182">
        <v>2</v>
      </c>
      <c r="D4182">
        <v>0</v>
      </c>
      <c r="E4182">
        <v>-2</v>
      </c>
      <c r="F4182">
        <v>-1</v>
      </c>
      <c r="G4182">
        <v>0</v>
      </c>
      <c r="H4182" s="2">
        <f>H4181+$H$2*(Filter_Test[[#This Row],[debug'[0']]]-H4181)</f>
        <v>-2.5975383566458721</v>
      </c>
    </row>
    <row r="4183" spans="1:8" x14ac:dyDescent="0.25">
      <c r="A4183">
        <v>8354</v>
      </c>
      <c r="B4183">
        <v>-1</v>
      </c>
      <c r="C4183">
        <v>2</v>
      </c>
      <c r="D4183">
        <v>0</v>
      </c>
      <c r="E4183">
        <v>-3</v>
      </c>
      <c r="F4183">
        <v>-1</v>
      </c>
      <c r="G4183">
        <v>0</v>
      </c>
      <c r="H4183" s="2">
        <f>H4182+$H$2*(Filter_Test[[#This Row],[debug'[0']]]-H4182)</f>
        <v>-2.4469739136938746</v>
      </c>
    </row>
    <row r="4184" spans="1:8" x14ac:dyDescent="0.25">
      <c r="A4184">
        <v>8356</v>
      </c>
      <c r="B4184">
        <v>1</v>
      </c>
      <c r="C4184">
        <v>1</v>
      </c>
      <c r="D4184">
        <v>-1</v>
      </c>
      <c r="E4184">
        <v>-2</v>
      </c>
      <c r="F4184">
        <v>-1</v>
      </c>
      <c r="G4184">
        <v>0</v>
      </c>
      <c r="H4184" s="2">
        <f>H4183+$H$2*(Filter_Test[[#This Row],[debug'[0']]]-H4183)</f>
        <v>-2.1221042759625846</v>
      </c>
    </row>
    <row r="4185" spans="1:8" x14ac:dyDescent="0.25">
      <c r="A4185">
        <v>8358</v>
      </c>
      <c r="B4185">
        <v>-1</v>
      </c>
      <c r="C4185">
        <v>0</v>
      </c>
      <c r="D4185">
        <v>-2</v>
      </c>
      <c r="E4185">
        <v>-3</v>
      </c>
      <c r="F4185">
        <v>-1</v>
      </c>
      <c r="G4185">
        <v>0</v>
      </c>
      <c r="H4185" s="2">
        <f>H4184+$H$2*(Filter_Test[[#This Row],[debug'[0']]]-H4184)</f>
        <v>-2.0163484394648119</v>
      </c>
    </row>
    <row r="4186" spans="1:8" x14ac:dyDescent="0.25">
      <c r="A4186">
        <v>8360</v>
      </c>
      <c r="B4186">
        <v>0</v>
      </c>
      <c r="C4186">
        <v>-1</v>
      </c>
      <c r="D4186">
        <v>-1</v>
      </c>
      <c r="E4186">
        <v>-2</v>
      </c>
      <c r="F4186">
        <v>-1</v>
      </c>
      <c r="G4186">
        <v>0</v>
      </c>
      <c r="H4186" s="2">
        <f>H4185+$H$2*(Filter_Test[[#This Row],[debug'[0']]]-H4185)</f>
        <v>-1.8263120761298151</v>
      </c>
    </row>
    <row r="4187" spans="1:8" x14ac:dyDescent="0.25">
      <c r="A4187">
        <v>8362</v>
      </c>
      <c r="B4187">
        <v>-3</v>
      </c>
      <c r="C4187">
        <v>-1</v>
      </c>
      <c r="D4187">
        <v>0</v>
      </c>
      <c r="E4187">
        <v>-3</v>
      </c>
      <c r="F4187">
        <v>-1</v>
      </c>
      <c r="G4187">
        <v>0</v>
      </c>
      <c r="H4187" s="2">
        <f>H4186+$H$2*(Filter_Test[[#This Row],[debug'[0']]]-H4186)</f>
        <v>-1.936929556906944</v>
      </c>
    </row>
    <row r="4188" spans="1:8" x14ac:dyDescent="0.25">
      <c r="A4188">
        <v>8364</v>
      </c>
      <c r="B4188">
        <v>-1</v>
      </c>
      <c r="C4188">
        <v>-2</v>
      </c>
      <c r="D4188">
        <v>1</v>
      </c>
      <c r="E4188">
        <v>-2</v>
      </c>
      <c r="F4188">
        <v>-1</v>
      </c>
      <c r="G4188">
        <v>0</v>
      </c>
      <c r="H4188" s="2">
        <f>H4187+$H$2*(Filter_Test[[#This Row],[debug'[0']]]-H4187)</f>
        <v>-1.8486260265196441</v>
      </c>
    </row>
    <row r="4189" spans="1:8" x14ac:dyDescent="0.25">
      <c r="A4189">
        <v>8366</v>
      </c>
      <c r="B4189">
        <v>-1</v>
      </c>
      <c r="C4189">
        <v>-3</v>
      </c>
      <c r="D4189">
        <v>2</v>
      </c>
      <c r="E4189">
        <v>-2</v>
      </c>
      <c r="F4189">
        <v>-1</v>
      </c>
      <c r="G4189">
        <v>1</v>
      </c>
      <c r="H4189" s="2">
        <f>H4188+$H$2*(Filter_Test[[#This Row],[debug'[0']]]-H4188)</f>
        <v>-1.7686449078028679</v>
      </c>
    </row>
    <row r="4190" spans="1:8" x14ac:dyDescent="0.25">
      <c r="A4190">
        <v>8368</v>
      </c>
      <c r="B4190">
        <v>1</v>
      </c>
      <c r="C4190">
        <v>-3</v>
      </c>
      <c r="D4190">
        <v>2</v>
      </c>
      <c r="E4190">
        <v>-2</v>
      </c>
      <c r="F4190">
        <v>-1</v>
      </c>
      <c r="G4190">
        <v>0</v>
      </c>
      <c r="H4190" s="2">
        <f>H4189+$H$2*(Filter_Test[[#This Row],[debug'[0']]]-H4189)</f>
        <v>-1.5077062727202994</v>
      </c>
    </row>
    <row r="4191" spans="1:8" x14ac:dyDescent="0.25">
      <c r="A4191">
        <v>8370</v>
      </c>
      <c r="B4191">
        <v>1</v>
      </c>
      <c r="C4191">
        <v>-4</v>
      </c>
      <c r="D4191">
        <v>2</v>
      </c>
      <c r="E4191">
        <v>-2</v>
      </c>
      <c r="F4191">
        <v>-1</v>
      </c>
      <c r="G4191">
        <v>0</v>
      </c>
      <c r="H4191" s="2">
        <f>H4190+$H$2*(Filter_Test[[#This Row],[debug'[0']]]-H4190)</f>
        <v>-1.2713605246081254</v>
      </c>
    </row>
    <row r="4192" spans="1:8" x14ac:dyDescent="0.25">
      <c r="A4192">
        <v>8372</v>
      </c>
      <c r="B4192">
        <v>2</v>
      </c>
      <c r="C4192">
        <v>-3</v>
      </c>
      <c r="D4192">
        <v>2</v>
      </c>
      <c r="E4192">
        <v>-2</v>
      </c>
      <c r="F4192">
        <v>-1</v>
      </c>
      <c r="G4192">
        <v>0</v>
      </c>
      <c r="H4192" s="2">
        <f>H4191+$H$2*(Filter_Test[[#This Row],[debug'[0']]]-H4191)</f>
        <v>-0.96304205886754923</v>
      </c>
    </row>
    <row r="4193" spans="1:8" x14ac:dyDescent="0.25">
      <c r="A4193">
        <v>8374</v>
      </c>
      <c r="B4193">
        <v>2</v>
      </c>
      <c r="C4193">
        <v>-3</v>
      </c>
      <c r="D4193">
        <v>0</v>
      </c>
      <c r="E4193">
        <v>-2</v>
      </c>
      <c r="F4193">
        <v>-1</v>
      </c>
      <c r="G4193">
        <v>0</v>
      </c>
      <c r="H4193" s="2">
        <f>H4192+$H$2*(Filter_Test[[#This Row],[debug'[0']]]-H4192)</f>
        <v>-0.6837819239350732</v>
      </c>
    </row>
    <row r="4194" spans="1:8" x14ac:dyDescent="0.25">
      <c r="A4194">
        <v>8376</v>
      </c>
      <c r="B4194">
        <v>1</v>
      </c>
      <c r="C4194">
        <v>-2</v>
      </c>
      <c r="D4194">
        <v>-1</v>
      </c>
      <c r="E4194">
        <v>-1</v>
      </c>
      <c r="F4194">
        <v>-1</v>
      </c>
      <c r="G4194">
        <v>0</v>
      </c>
      <c r="H4194" s="2">
        <f>H4193+$H$2*(Filter_Test[[#This Row],[debug'[0']]]-H4193)</f>
        <v>-0.52508921626062177</v>
      </c>
    </row>
    <row r="4195" spans="1:8" x14ac:dyDescent="0.25">
      <c r="A4195">
        <v>8378</v>
      </c>
      <c r="B4195">
        <v>1</v>
      </c>
      <c r="C4195">
        <v>-2</v>
      </c>
      <c r="D4195">
        <v>-1</v>
      </c>
      <c r="E4195">
        <v>-1</v>
      </c>
      <c r="F4195">
        <v>-1</v>
      </c>
      <c r="G4195">
        <v>0</v>
      </c>
      <c r="H4195" s="2">
        <f>H4194+$H$2*(Filter_Test[[#This Row],[debug'[0']]]-H4194)</f>
        <v>-0.38135294392442021</v>
      </c>
    </row>
    <row r="4196" spans="1:8" x14ac:dyDescent="0.25">
      <c r="A4196">
        <v>8380</v>
      </c>
      <c r="B4196">
        <v>0</v>
      </c>
      <c r="C4196">
        <v>-1</v>
      </c>
      <c r="D4196">
        <v>-1</v>
      </c>
      <c r="E4196">
        <v>-1</v>
      </c>
      <c r="F4196">
        <v>0</v>
      </c>
      <c r="G4196">
        <v>0</v>
      </c>
      <c r="H4196" s="2">
        <f>H4195+$H$2*(Filter_Test[[#This Row],[debug'[0']]]-H4195)</f>
        <v>-0.34541127571268626</v>
      </c>
    </row>
    <row r="4197" spans="1:8" x14ac:dyDescent="0.25">
      <c r="A4197">
        <v>8382</v>
      </c>
      <c r="B4197">
        <v>0</v>
      </c>
      <c r="C4197">
        <v>1</v>
      </c>
      <c r="D4197">
        <v>-1</v>
      </c>
      <c r="E4197">
        <v>-1</v>
      </c>
      <c r="F4197">
        <v>0</v>
      </c>
      <c r="G4197">
        <v>0</v>
      </c>
      <c r="H4197" s="2">
        <f>H4196+$H$2*(Filter_Test[[#This Row],[debug'[0']]]-H4196)</f>
        <v>-0.31285702992530467</v>
      </c>
    </row>
    <row r="4198" spans="1:8" x14ac:dyDescent="0.25">
      <c r="A4198">
        <v>8384</v>
      </c>
      <c r="B4198">
        <v>-1</v>
      </c>
      <c r="C4198">
        <v>2</v>
      </c>
      <c r="D4198">
        <v>1</v>
      </c>
      <c r="E4198">
        <v>-1</v>
      </c>
      <c r="F4198">
        <v>0</v>
      </c>
      <c r="G4198">
        <v>0</v>
      </c>
      <c r="H4198" s="2">
        <f>H4197+$H$2*(Filter_Test[[#This Row],[debug'[0']]]-H4197)</f>
        <v>-0.37761872912788069</v>
      </c>
    </row>
    <row r="4199" spans="1:8" x14ac:dyDescent="0.25">
      <c r="A4199">
        <v>8386</v>
      </c>
      <c r="B4199">
        <v>-1</v>
      </c>
      <c r="C4199">
        <v>3</v>
      </c>
      <c r="D4199">
        <v>1</v>
      </c>
      <c r="E4199">
        <v>0</v>
      </c>
      <c r="F4199">
        <v>0</v>
      </c>
      <c r="G4199">
        <v>0</v>
      </c>
      <c r="H4199" s="2">
        <f>H4198+$H$2*(Filter_Test[[#This Row],[debug'[0']]]-H4198)</f>
        <v>-0.43627678197699254</v>
      </c>
    </row>
    <row r="4200" spans="1:8" x14ac:dyDescent="0.25">
      <c r="A4200">
        <v>8388</v>
      </c>
      <c r="B4200">
        <v>-1</v>
      </c>
      <c r="C4200">
        <v>4</v>
      </c>
      <c r="D4200">
        <v>1</v>
      </c>
      <c r="E4200">
        <v>0</v>
      </c>
      <c r="F4200">
        <v>0</v>
      </c>
      <c r="G4200">
        <v>0</v>
      </c>
      <c r="H4200" s="2">
        <f>H4199+$H$2*(Filter_Test[[#This Row],[debug'[0']]]-H4199)</f>
        <v>-0.48940644358896485</v>
      </c>
    </row>
    <row r="4201" spans="1:8" x14ac:dyDescent="0.25">
      <c r="A4201">
        <v>8390</v>
      </c>
      <c r="B4201">
        <v>-1</v>
      </c>
      <c r="C4201">
        <v>5</v>
      </c>
      <c r="D4201">
        <v>1</v>
      </c>
      <c r="E4201">
        <v>0</v>
      </c>
      <c r="F4201">
        <v>0</v>
      </c>
      <c r="G4201">
        <v>0</v>
      </c>
      <c r="H4201" s="2">
        <f>H4200+$H$2*(Filter_Test[[#This Row],[debug'[0']]]-H4200)</f>
        <v>-0.53752875256270061</v>
      </c>
    </row>
    <row r="4202" spans="1:8" x14ac:dyDescent="0.25">
      <c r="A4202">
        <v>8392</v>
      </c>
      <c r="B4202">
        <v>1</v>
      </c>
      <c r="C4202">
        <v>5</v>
      </c>
      <c r="D4202">
        <v>1</v>
      </c>
      <c r="E4202">
        <v>0</v>
      </c>
      <c r="F4202">
        <v>0</v>
      </c>
      <c r="G4202">
        <v>0</v>
      </c>
      <c r="H4202" s="2">
        <f>H4201+$H$2*(Filter_Test[[#This Row],[debug'[0']]]-H4201)</f>
        <v>-0.39262008155067885</v>
      </c>
    </row>
    <row r="4203" spans="1:8" x14ac:dyDescent="0.25">
      <c r="A4203">
        <v>8394</v>
      </c>
      <c r="B4203">
        <v>2</v>
      </c>
      <c r="C4203">
        <v>5</v>
      </c>
      <c r="D4203">
        <v>-1</v>
      </c>
      <c r="E4203">
        <v>0</v>
      </c>
      <c r="F4203">
        <v>0</v>
      </c>
      <c r="G4203">
        <v>0</v>
      </c>
      <c r="H4203" s="2">
        <f>H4202+$H$2*(Filter_Test[[#This Row],[debug'[0']]]-H4202)</f>
        <v>-0.16712095141974811</v>
      </c>
    </row>
    <row r="4204" spans="1:8" x14ac:dyDescent="0.25">
      <c r="A4204">
        <v>8396</v>
      </c>
      <c r="B4204">
        <v>0</v>
      </c>
      <c r="C4204">
        <v>5</v>
      </c>
      <c r="D4204">
        <v>-1</v>
      </c>
      <c r="E4204">
        <v>0</v>
      </c>
      <c r="F4204">
        <v>0</v>
      </c>
      <c r="G4204">
        <v>0</v>
      </c>
      <c r="H4204" s="2">
        <f>H4203+$H$2*(Filter_Test[[#This Row],[debug'[0']]]-H4203)</f>
        <v>-0.15137017282251158</v>
      </c>
    </row>
    <row r="4205" spans="1:8" x14ac:dyDescent="0.25">
      <c r="A4205">
        <v>8398</v>
      </c>
      <c r="B4205">
        <v>-1</v>
      </c>
      <c r="C4205">
        <v>4</v>
      </c>
      <c r="D4205">
        <v>-1</v>
      </c>
      <c r="E4205">
        <v>0</v>
      </c>
      <c r="F4205">
        <v>0</v>
      </c>
      <c r="G4205">
        <v>0</v>
      </c>
      <c r="H4205" s="2">
        <f>H4204+$H$2*(Filter_Test[[#This Row],[debug'[0']]]-H4204)</f>
        <v>-0.23135164974285077</v>
      </c>
    </row>
    <row r="4206" spans="1:8" x14ac:dyDescent="0.25">
      <c r="A4206">
        <v>8400</v>
      </c>
      <c r="B4206">
        <v>-2</v>
      </c>
      <c r="C4206">
        <v>3</v>
      </c>
      <c r="D4206">
        <v>-2</v>
      </c>
      <c r="E4206">
        <v>0</v>
      </c>
      <c r="F4206">
        <v>0</v>
      </c>
      <c r="G4206">
        <v>0</v>
      </c>
      <c r="H4206" s="2">
        <f>H4205+$H$2*(Filter_Test[[#This Row],[debug'[0']]]-H4205)</f>
        <v>-0.39804282966139781</v>
      </c>
    </row>
    <row r="4207" spans="1:8" x14ac:dyDescent="0.25">
      <c r="A4207">
        <v>8402</v>
      </c>
      <c r="B4207">
        <v>-3</v>
      </c>
      <c r="C4207">
        <v>3</v>
      </c>
      <c r="D4207">
        <v>-1</v>
      </c>
      <c r="E4207">
        <v>0</v>
      </c>
      <c r="F4207">
        <v>1</v>
      </c>
      <c r="G4207">
        <v>0</v>
      </c>
      <c r="H4207" s="2">
        <f>H4206+$H$2*(Filter_Test[[#This Row],[debug'[0']]]-H4206)</f>
        <v>-0.64327151560012896</v>
      </c>
    </row>
    <row r="4208" spans="1:8" x14ac:dyDescent="0.25">
      <c r="A4208">
        <v>8404</v>
      </c>
      <c r="B4208">
        <v>-1</v>
      </c>
      <c r="C4208">
        <v>3</v>
      </c>
      <c r="D4208">
        <v>-1</v>
      </c>
      <c r="E4208">
        <v>0</v>
      </c>
      <c r="F4208">
        <v>1</v>
      </c>
      <c r="G4208">
        <v>0</v>
      </c>
      <c r="H4208" s="2">
        <f>H4207+$H$2*(Filter_Test[[#This Row],[debug'[0']]]-H4207)</f>
        <v>-0.67689238317763467</v>
      </c>
    </row>
    <row r="4209" spans="1:8" x14ac:dyDescent="0.25">
      <c r="A4209">
        <v>8406</v>
      </c>
      <c r="B4209">
        <v>-2</v>
      </c>
      <c r="C4209">
        <v>3</v>
      </c>
      <c r="D4209">
        <v>-1</v>
      </c>
      <c r="E4209">
        <v>0</v>
      </c>
      <c r="F4209">
        <v>1</v>
      </c>
      <c r="G4209">
        <v>0</v>
      </c>
      <c r="H4209" s="2">
        <f>H4208+$H$2*(Filter_Test[[#This Row],[debug'[0']]]-H4208)</f>
        <v>-0.80159233824516996</v>
      </c>
    </row>
    <row r="4210" spans="1:8" x14ac:dyDescent="0.25">
      <c r="A4210">
        <v>8408</v>
      </c>
      <c r="B4210">
        <v>-1</v>
      </c>
      <c r="C4210">
        <v>3</v>
      </c>
      <c r="D4210">
        <v>-1</v>
      </c>
      <c r="E4210">
        <v>0</v>
      </c>
      <c r="F4210">
        <v>1</v>
      </c>
      <c r="G4210">
        <v>0</v>
      </c>
      <c r="H4210" s="2">
        <f>H4209+$H$2*(Filter_Test[[#This Row],[debug'[0']]]-H4209)</f>
        <v>-0.82029181982271704</v>
      </c>
    </row>
    <row r="4211" spans="1:8" x14ac:dyDescent="0.25">
      <c r="A4211">
        <v>8410</v>
      </c>
      <c r="B4211">
        <v>-2</v>
      </c>
      <c r="C4211">
        <v>3</v>
      </c>
      <c r="D4211">
        <v>-1</v>
      </c>
      <c r="E4211">
        <v>-1</v>
      </c>
      <c r="F4211">
        <v>1</v>
      </c>
      <c r="G4211">
        <v>0</v>
      </c>
      <c r="H4211" s="2">
        <f>H4210+$H$2*(Filter_Test[[#This Row],[debug'[0']]]-H4210)</f>
        <v>-0.93147669638945918</v>
      </c>
    </row>
    <row r="4212" spans="1:8" x14ac:dyDescent="0.25">
      <c r="A4212">
        <v>8412</v>
      </c>
      <c r="B4212">
        <v>-2</v>
      </c>
      <c r="C4212">
        <v>2</v>
      </c>
      <c r="D4212">
        <v>-2</v>
      </c>
      <c r="E4212">
        <v>-1</v>
      </c>
      <c r="F4212">
        <v>1</v>
      </c>
      <c r="G4212">
        <v>0</v>
      </c>
      <c r="H4212" s="2">
        <f>H4211+$H$2*(Filter_Test[[#This Row],[debug'[0']]]-H4211)</f>
        <v>-1.0321826452138303</v>
      </c>
    </row>
    <row r="4213" spans="1:8" x14ac:dyDescent="0.25">
      <c r="A4213">
        <v>8414</v>
      </c>
      <c r="B4213">
        <v>-2</v>
      </c>
      <c r="C4213">
        <v>1</v>
      </c>
      <c r="D4213">
        <v>-2</v>
      </c>
      <c r="E4213">
        <v>-1</v>
      </c>
      <c r="F4213">
        <v>1</v>
      </c>
      <c r="G4213">
        <v>0</v>
      </c>
      <c r="H4213" s="2">
        <f>H4212+$H$2*(Filter_Test[[#This Row],[debug'[0']]]-H4212)</f>
        <v>-1.1233972819682183</v>
      </c>
    </row>
    <row r="4214" spans="1:8" x14ac:dyDescent="0.25">
      <c r="A4214">
        <v>8416</v>
      </c>
      <c r="B4214">
        <v>-2</v>
      </c>
      <c r="C4214">
        <v>0</v>
      </c>
      <c r="D4214">
        <v>-3</v>
      </c>
      <c r="E4214">
        <v>-1</v>
      </c>
      <c r="F4214">
        <v>1</v>
      </c>
      <c r="G4214">
        <v>0</v>
      </c>
      <c r="H4214" s="2">
        <f>H4213+$H$2*(Filter_Test[[#This Row],[debug'[0']]]-H4213)</f>
        <v>-1.2060151417407829</v>
      </c>
    </row>
    <row r="4215" spans="1:8" x14ac:dyDescent="0.25">
      <c r="A4215">
        <v>8418</v>
      </c>
      <c r="B4215">
        <v>-1</v>
      </c>
      <c r="C4215">
        <v>-1</v>
      </c>
      <c r="D4215">
        <v>-2</v>
      </c>
      <c r="E4215">
        <v>-1</v>
      </c>
      <c r="F4215">
        <v>1</v>
      </c>
      <c r="G4215">
        <v>0</v>
      </c>
      <c r="H4215" s="2">
        <f>H4214+$H$2*(Filter_Test[[#This Row],[debug'[0']]]-H4214)</f>
        <v>-1.1865986720661499</v>
      </c>
    </row>
    <row r="4216" spans="1:8" x14ac:dyDescent="0.25">
      <c r="A4216">
        <v>8420</v>
      </c>
      <c r="B4216">
        <v>-1</v>
      </c>
      <c r="C4216">
        <v>-1</v>
      </c>
      <c r="D4216">
        <v>-2</v>
      </c>
      <c r="E4216">
        <v>-1</v>
      </c>
      <c r="F4216">
        <v>1</v>
      </c>
      <c r="G4216">
        <v>0</v>
      </c>
      <c r="H4216" s="2">
        <f>H4215+$H$2*(Filter_Test[[#This Row],[debug'[0']]]-H4215)</f>
        <v>-1.169012161546171</v>
      </c>
    </row>
    <row r="4217" spans="1:8" x14ac:dyDescent="0.25">
      <c r="A4217">
        <v>8422</v>
      </c>
      <c r="B4217">
        <v>-1</v>
      </c>
      <c r="C4217">
        <v>-3</v>
      </c>
      <c r="D4217">
        <v>-1</v>
      </c>
      <c r="E4217">
        <v>-1</v>
      </c>
      <c r="F4217">
        <v>1</v>
      </c>
      <c r="G4217">
        <v>0</v>
      </c>
      <c r="H4217" s="2">
        <f>H4216+$H$2*(Filter_Test[[#This Row],[debug'[0']]]-H4216)</f>
        <v>-1.1530831405937476</v>
      </c>
    </row>
    <row r="4218" spans="1:8" x14ac:dyDescent="0.25">
      <c r="A4218">
        <v>8424</v>
      </c>
      <c r="B4218">
        <v>-1</v>
      </c>
      <c r="C4218">
        <v>-3</v>
      </c>
      <c r="D4218">
        <v>0</v>
      </c>
      <c r="E4218">
        <v>-1</v>
      </c>
      <c r="F4218">
        <v>1</v>
      </c>
      <c r="G4218">
        <v>0</v>
      </c>
      <c r="H4218" s="2">
        <f>H4217+$H$2*(Filter_Test[[#This Row],[debug'[0']]]-H4217)</f>
        <v>-1.1386553944974145</v>
      </c>
    </row>
    <row r="4219" spans="1:8" x14ac:dyDescent="0.25">
      <c r="A4219">
        <v>8426</v>
      </c>
      <c r="B4219">
        <v>-1</v>
      </c>
      <c r="C4219">
        <v>-4</v>
      </c>
      <c r="D4219">
        <v>1</v>
      </c>
      <c r="E4219">
        <v>-1</v>
      </c>
      <c r="F4219">
        <v>1</v>
      </c>
      <c r="G4219">
        <v>0</v>
      </c>
      <c r="H4219" s="2">
        <f>H4218+$H$2*(Filter_Test[[#This Row],[debug'[0']]]-H4218)</f>
        <v>-1.1255874314354044</v>
      </c>
    </row>
    <row r="4220" spans="1:8" x14ac:dyDescent="0.25">
      <c r="A4220">
        <v>8428</v>
      </c>
      <c r="B4220">
        <v>-1</v>
      </c>
      <c r="C4220">
        <v>-6</v>
      </c>
      <c r="D4220">
        <v>2</v>
      </c>
      <c r="E4220">
        <v>-1</v>
      </c>
      <c r="F4220">
        <v>1</v>
      </c>
      <c r="G4220">
        <v>0</v>
      </c>
      <c r="H4220" s="2">
        <f>H4219+$H$2*(Filter_Test[[#This Row],[debug'[0']]]-H4219)</f>
        <v>-1.1137510948759841</v>
      </c>
    </row>
    <row r="4221" spans="1:8" x14ac:dyDescent="0.25">
      <c r="A4221">
        <v>8430</v>
      </c>
      <c r="B4221">
        <v>-1</v>
      </c>
      <c r="C4221">
        <v>-7</v>
      </c>
      <c r="D4221">
        <v>2</v>
      </c>
      <c r="E4221">
        <v>-1</v>
      </c>
      <c r="F4221">
        <v>1</v>
      </c>
      <c r="G4221">
        <v>0</v>
      </c>
      <c r="H4221" s="2">
        <f>H4220+$H$2*(Filter_Test[[#This Row],[debug'[0']]]-H4220)</f>
        <v>-1.1030303067559786</v>
      </c>
    </row>
    <row r="4222" spans="1:8" x14ac:dyDescent="0.25">
      <c r="A4222">
        <v>8432</v>
      </c>
      <c r="B4222">
        <v>-1</v>
      </c>
      <c r="C4222">
        <v>-6</v>
      </c>
      <c r="D4222">
        <v>1</v>
      </c>
      <c r="E4222">
        <v>-1</v>
      </c>
      <c r="F4222">
        <v>1</v>
      </c>
      <c r="G4222">
        <v>0</v>
      </c>
      <c r="H4222" s="2">
        <f>H4221+$H$2*(Filter_Test[[#This Row],[debug'[0']]]-H4221)</f>
        <v>-1.093319929111928</v>
      </c>
    </row>
    <row r="4223" spans="1:8" x14ac:dyDescent="0.25">
      <c r="A4223">
        <v>8434</v>
      </c>
      <c r="B4223">
        <v>0</v>
      </c>
      <c r="C4223">
        <v>-7</v>
      </c>
      <c r="D4223">
        <v>1</v>
      </c>
      <c r="E4223">
        <v>-1</v>
      </c>
      <c r="F4223">
        <v>0</v>
      </c>
      <c r="G4223">
        <v>0</v>
      </c>
      <c r="H4223" s="2">
        <f>H4222+$H$2*(Filter_Test[[#This Row],[debug'[0']]]-H4222)</f>
        <v>-0.99027695339228761</v>
      </c>
    </row>
    <row r="4224" spans="1:8" x14ac:dyDescent="0.25">
      <c r="A4224">
        <v>8436</v>
      </c>
      <c r="B4224">
        <v>-1</v>
      </c>
      <c r="C4224">
        <v>-6</v>
      </c>
      <c r="D4224">
        <v>-1</v>
      </c>
      <c r="E4224">
        <v>-1</v>
      </c>
      <c r="F4224">
        <v>0</v>
      </c>
      <c r="G4224">
        <v>0</v>
      </c>
      <c r="H4224" s="2">
        <f>H4223+$H$2*(Filter_Test[[#This Row],[debug'[0']]]-H4223)</f>
        <v>-0.99119332894608658</v>
      </c>
    </row>
    <row r="4225" spans="1:8" x14ac:dyDescent="0.25">
      <c r="A4225">
        <v>8438</v>
      </c>
      <c r="B4225">
        <v>-1</v>
      </c>
      <c r="C4225">
        <v>-5</v>
      </c>
      <c r="D4225">
        <v>0</v>
      </c>
      <c r="E4225">
        <v>-1</v>
      </c>
      <c r="F4225">
        <v>0</v>
      </c>
      <c r="G4225">
        <v>0</v>
      </c>
      <c r="H4225" s="2">
        <f>H4224+$H$2*(Filter_Test[[#This Row],[debug'[0']]]-H4224)</f>
        <v>-0.99202333813865329</v>
      </c>
    </row>
    <row r="4226" spans="1:8" x14ac:dyDescent="0.25">
      <c r="A4226">
        <v>8440</v>
      </c>
      <c r="B4226">
        <v>-1</v>
      </c>
      <c r="C4226">
        <v>-4</v>
      </c>
      <c r="D4226">
        <v>1</v>
      </c>
      <c r="E4226">
        <v>-1</v>
      </c>
      <c r="F4226">
        <v>0</v>
      </c>
      <c r="G4226">
        <v>0</v>
      </c>
      <c r="H4226" s="2">
        <f>H4225+$H$2*(Filter_Test[[#This Row],[debug'[0']]]-H4225)</f>
        <v>-0.99277512080776664</v>
      </c>
    </row>
    <row r="4227" spans="1:8" x14ac:dyDescent="0.25">
      <c r="A4227">
        <v>8442</v>
      </c>
      <c r="B4227">
        <v>-1</v>
      </c>
      <c r="C4227">
        <v>-3</v>
      </c>
      <c r="D4227">
        <v>2</v>
      </c>
      <c r="E4227">
        <v>-1</v>
      </c>
      <c r="F4227">
        <v>0</v>
      </c>
      <c r="G4227">
        <v>0</v>
      </c>
      <c r="H4227" s="2">
        <f>H4226+$H$2*(Filter_Test[[#This Row],[debug'[0']]]-H4226)</f>
        <v>-0.99345604962956846</v>
      </c>
    </row>
    <row r="4228" spans="1:8" x14ac:dyDescent="0.25">
      <c r="A4228">
        <v>8444</v>
      </c>
      <c r="B4228">
        <v>-1</v>
      </c>
      <c r="C4228">
        <v>-1</v>
      </c>
      <c r="D4228">
        <v>2</v>
      </c>
      <c r="E4228">
        <v>-1</v>
      </c>
      <c r="F4228">
        <v>0</v>
      </c>
      <c r="G4228">
        <v>0</v>
      </c>
      <c r="H4228" s="2">
        <f>H4227+$H$2*(Filter_Test[[#This Row],[debug'[0']]]-H4227)</f>
        <v>-0.99407280242184459</v>
      </c>
    </row>
    <row r="4229" spans="1:8" x14ac:dyDescent="0.25">
      <c r="A4229">
        <v>8446</v>
      </c>
      <c r="B4229">
        <v>0</v>
      </c>
      <c r="C4229">
        <v>0</v>
      </c>
      <c r="D4229">
        <v>2</v>
      </c>
      <c r="E4229">
        <v>-1</v>
      </c>
      <c r="F4229">
        <v>0</v>
      </c>
      <c r="G4229">
        <v>0</v>
      </c>
      <c r="H4229" s="2">
        <f>H4228+$H$2*(Filter_Test[[#This Row],[debug'[0']]]-H4228)</f>
        <v>-0.90038364802518811</v>
      </c>
    </row>
    <row r="4230" spans="1:8" x14ac:dyDescent="0.25">
      <c r="A4230">
        <v>8448</v>
      </c>
      <c r="B4230">
        <v>-2</v>
      </c>
      <c r="C4230">
        <v>1</v>
      </c>
      <c r="D4230">
        <v>2</v>
      </c>
      <c r="E4230">
        <v>-1</v>
      </c>
      <c r="F4230">
        <v>0</v>
      </c>
      <c r="G4230">
        <v>0</v>
      </c>
      <c r="H4230" s="2">
        <f>H4229+$H$2*(Filter_Test[[#This Row],[debug'[0']]]-H4229)</f>
        <v>-1.0040200476191263</v>
      </c>
    </row>
    <row r="4231" spans="1:8" x14ac:dyDescent="0.25">
      <c r="A4231">
        <v>8450</v>
      </c>
      <c r="B4231">
        <v>-3</v>
      </c>
      <c r="C4231">
        <v>2</v>
      </c>
      <c r="D4231">
        <v>2</v>
      </c>
      <c r="E4231">
        <v>-1</v>
      </c>
      <c r="F4231">
        <v>0</v>
      </c>
      <c r="G4231">
        <v>0</v>
      </c>
      <c r="H4231" s="2">
        <f>H4230+$H$2*(Filter_Test[[#This Row],[debug'[0']]]-H4230)</f>
        <v>-1.192136726272494</v>
      </c>
    </row>
    <row r="4232" spans="1:8" x14ac:dyDescent="0.25">
      <c r="A4232">
        <v>8452</v>
      </c>
      <c r="B4232">
        <v>-3</v>
      </c>
      <c r="C4232">
        <v>2</v>
      </c>
      <c r="D4232">
        <v>1</v>
      </c>
      <c r="E4232">
        <v>-1</v>
      </c>
      <c r="F4232">
        <v>-1</v>
      </c>
      <c r="G4232">
        <v>0</v>
      </c>
      <c r="H4232" s="2">
        <f>H4231+$H$2*(Filter_Test[[#This Row],[debug'[0']]]-H4231)</f>
        <v>-1.3625238256556078</v>
      </c>
    </row>
    <row r="4233" spans="1:8" x14ac:dyDescent="0.25">
      <c r="A4233">
        <v>8454</v>
      </c>
      <c r="B4233">
        <v>-4</v>
      </c>
      <c r="C4233">
        <v>1</v>
      </c>
      <c r="D4233">
        <v>1</v>
      </c>
      <c r="E4233">
        <v>-1</v>
      </c>
      <c r="F4233">
        <v>-1</v>
      </c>
      <c r="G4233">
        <v>0</v>
      </c>
      <c r="H4233" s="2">
        <f>H4232+$H$2*(Filter_Test[[#This Row],[debug'[0']]]-H4232)</f>
        <v>-1.6111000988557613</v>
      </c>
    </row>
    <row r="4234" spans="1:8" x14ac:dyDescent="0.25">
      <c r="A4234">
        <v>8456</v>
      </c>
      <c r="B4234">
        <v>-3</v>
      </c>
      <c r="C4234">
        <v>0</v>
      </c>
      <c r="D4234">
        <v>0</v>
      </c>
      <c r="E4234">
        <v>-1</v>
      </c>
      <c r="F4234">
        <v>-1</v>
      </c>
      <c r="G4234">
        <v>0</v>
      </c>
      <c r="H4234" s="2">
        <f>H4233+$H$2*(Filter_Test[[#This Row],[debug'[0']]]-H4233)</f>
        <v>-1.7420008306359511</v>
      </c>
    </row>
    <row r="4235" spans="1:8" x14ac:dyDescent="0.25">
      <c r="A4235">
        <v>8458</v>
      </c>
      <c r="B4235">
        <v>-2</v>
      </c>
      <c r="C4235">
        <v>-1</v>
      </c>
      <c r="D4235">
        <v>0</v>
      </c>
      <c r="E4235">
        <v>-1</v>
      </c>
      <c r="F4235">
        <v>-1</v>
      </c>
      <c r="G4235">
        <v>0</v>
      </c>
      <c r="H4235" s="2">
        <f>H4234+$H$2*(Filter_Test[[#This Row],[debug'[0']]]-H4234)</f>
        <v>-1.7663166794891421</v>
      </c>
    </row>
    <row r="4236" spans="1:8" x14ac:dyDescent="0.25">
      <c r="A4236">
        <v>8460</v>
      </c>
      <c r="B4236">
        <v>-1</v>
      </c>
      <c r="C4236">
        <v>-2</v>
      </c>
      <c r="D4236">
        <v>0</v>
      </c>
      <c r="E4236">
        <v>-1</v>
      </c>
      <c r="F4236">
        <v>-1</v>
      </c>
      <c r="G4236">
        <v>0</v>
      </c>
      <c r="H4236" s="2">
        <f>H4235+$H$2*(Filter_Test[[#This Row],[debug'[0']]]-H4235)</f>
        <v>-1.6940930339709497</v>
      </c>
    </row>
    <row r="4237" spans="1:8" x14ac:dyDescent="0.25">
      <c r="A4237">
        <v>8462</v>
      </c>
      <c r="B4237">
        <v>-1</v>
      </c>
      <c r="C4237">
        <v>-2</v>
      </c>
      <c r="D4237">
        <v>0</v>
      </c>
      <c r="E4237">
        <v>-1</v>
      </c>
      <c r="F4237">
        <v>-1</v>
      </c>
      <c r="G4237">
        <v>0</v>
      </c>
      <c r="H4237" s="2">
        <f>H4236+$H$2*(Filter_Test[[#This Row],[debug'[0']]]-H4236)</f>
        <v>-1.6286763066780201</v>
      </c>
    </row>
    <row r="4238" spans="1:8" x14ac:dyDescent="0.25">
      <c r="A4238">
        <v>8464</v>
      </c>
      <c r="B4238">
        <v>-2</v>
      </c>
      <c r="C4238">
        <v>0</v>
      </c>
      <c r="D4238">
        <v>-1</v>
      </c>
      <c r="E4238">
        <v>-2</v>
      </c>
      <c r="F4238">
        <v>-1</v>
      </c>
      <c r="G4238">
        <v>0</v>
      </c>
      <c r="H4238" s="2">
        <f>H4237+$H$2*(Filter_Test[[#This Row],[debug'[0']]]-H4237)</f>
        <v>-1.663672740289345</v>
      </c>
    </row>
    <row r="4239" spans="1:8" x14ac:dyDescent="0.25">
      <c r="A4239">
        <v>8466</v>
      </c>
      <c r="B4239">
        <v>-4</v>
      </c>
      <c r="C4239">
        <v>2</v>
      </c>
      <c r="D4239">
        <v>-1</v>
      </c>
      <c r="E4239">
        <v>-2</v>
      </c>
      <c r="F4239">
        <v>-1</v>
      </c>
      <c r="G4239">
        <v>0</v>
      </c>
      <c r="H4239" s="2">
        <f>H4238+$H$2*(Filter_Test[[#This Row],[debug'[0']]]-H4238)</f>
        <v>-1.8838663969540019</v>
      </c>
    </row>
    <row r="4240" spans="1:8" x14ac:dyDescent="0.25">
      <c r="A4240">
        <v>8468</v>
      </c>
      <c r="B4240">
        <v>-4</v>
      </c>
      <c r="C4240">
        <v>3</v>
      </c>
      <c r="D4240">
        <v>-1</v>
      </c>
      <c r="E4240">
        <v>-2</v>
      </c>
      <c r="F4240">
        <v>-1</v>
      </c>
      <c r="G4240">
        <v>0</v>
      </c>
      <c r="H4240" s="2">
        <f>H4239+$H$2*(Filter_Test[[#This Row],[debug'[0']]]-H4239)</f>
        <v>-2.0833072903943162</v>
      </c>
    </row>
    <row r="4241" spans="1:8" x14ac:dyDescent="0.25">
      <c r="A4241">
        <v>8470</v>
      </c>
      <c r="B4241">
        <v>-3</v>
      </c>
      <c r="C4241">
        <v>3</v>
      </c>
      <c r="D4241">
        <v>-2</v>
      </c>
      <c r="E4241">
        <v>-2</v>
      </c>
      <c r="F4241">
        <v>-1</v>
      </c>
      <c r="G4241">
        <v>0</v>
      </c>
      <c r="H4241" s="2">
        <f>H4240+$H$2*(Filter_Test[[#This Row],[debug'[0']]]-H4240)</f>
        <v>-2.1697035428572122</v>
      </c>
    </row>
    <row r="4242" spans="1:8" x14ac:dyDescent="0.25">
      <c r="A4242">
        <v>8472</v>
      </c>
      <c r="B4242">
        <v>0</v>
      </c>
      <c r="C4242">
        <v>2</v>
      </c>
      <c r="D4242">
        <v>-3</v>
      </c>
      <c r="E4242">
        <v>-2</v>
      </c>
      <c r="F4242">
        <v>-2</v>
      </c>
      <c r="G4242">
        <v>0</v>
      </c>
      <c r="H4242" s="2">
        <f>H4241+$H$2*(Filter_Test[[#This Row],[debug'[0']]]-H4241)</f>
        <v>-1.9652138015359732</v>
      </c>
    </row>
    <row r="4243" spans="1:8" x14ac:dyDescent="0.25">
      <c r="A4243">
        <v>8474</v>
      </c>
      <c r="B4243">
        <v>1</v>
      </c>
      <c r="C4243">
        <v>1</v>
      </c>
      <c r="D4243">
        <v>-4</v>
      </c>
      <c r="E4243">
        <v>-2</v>
      </c>
      <c r="F4243">
        <v>-2</v>
      </c>
      <c r="G4243">
        <v>0</v>
      </c>
      <c r="H4243" s="2">
        <f>H4242+$H$2*(Filter_Test[[#This Row],[debug'[0']]]-H4242)</f>
        <v>-1.6857489846791189</v>
      </c>
    </row>
    <row r="4244" spans="1:8" x14ac:dyDescent="0.25">
      <c r="A4244">
        <v>8476</v>
      </c>
      <c r="B4244">
        <v>2</v>
      </c>
      <c r="C4244">
        <v>1</v>
      </c>
      <c r="D4244">
        <v>-6</v>
      </c>
      <c r="E4244">
        <v>-2</v>
      </c>
      <c r="F4244">
        <v>-2</v>
      </c>
      <c r="G4244">
        <v>0</v>
      </c>
      <c r="H4244" s="2">
        <f>H4243+$H$2*(Filter_Test[[#This Row],[debug'[0']]]-H4243)</f>
        <v>-1.3383753266818001</v>
      </c>
    </row>
    <row r="4245" spans="1:8" x14ac:dyDescent="0.25">
      <c r="A4245">
        <v>8478</v>
      </c>
      <c r="B4245">
        <v>1</v>
      </c>
      <c r="C4245">
        <v>2</v>
      </c>
      <c r="D4245">
        <v>-6</v>
      </c>
      <c r="E4245">
        <v>-2</v>
      </c>
      <c r="F4245">
        <v>-2</v>
      </c>
      <c r="G4245">
        <v>0</v>
      </c>
      <c r="H4245" s="2">
        <f>H4244+$H$2*(Filter_Test[[#This Row],[debug'[0']]]-H4244)</f>
        <v>-1.117988644252625</v>
      </c>
    </row>
    <row r="4246" spans="1:8" x14ac:dyDescent="0.25">
      <c r="A4246">
        <v>8480</v>
      </c>
      <c r="B4246">
        <v>3</v>
      </c>
      <c r="C4246">
        <v>2</v>
      </c>
      <c r="D4246">
        <v>-5</v>
      </c>
      <c r="E4246">
        <v>-1</v>
      </c>
      <c r="F4246">
        <v>-1</v>
      </c>
      <c r="G4246">
        <v>0</v>
      </c>
      <c r="H4246" s="2">
        <f>H4245+$H$2*(Filter_Test[[#This Row],[debug'[0']]]-H4245)</f>
        <v>-0.72987735808211784</v>
      </c>
    </row>
    <row r="4247" spans="1:8" x14ac:dyDescent="0.25">
      <c r="A4247">
        <v>8482</v>
      </c>
      <c r="B4247">
        <v>0</v>
      </c>
      <c r="C4247">
        <v>4</v>
      </c>
      <c r="D4247">
        <v>-5</v>
      </c>
      <c r="E4247">
        <v>-2</v>
      </c>
      <c r="F4247">
        <v>-1</v>
      </c>
      <c r="G4247">
        <v>-1</v>
      </c>
      <c r="H4247" s="2">
        <f>H4246+$H$2*(Filter_Test[[#This Row],[debug'[0']]]-H4246)</f>
        <v>-0.66108803769694857</v>
      </c>
    </row>
    <row r="4248" spans="1:8" x14ac:dyDescent="0.25">
      <c r="A4248">
        <v>8484</v>
      </c>
      <c r="B4248">
        <v>2</v>
      </c>
      <c r="C4248">
        <v>3</v>
      </c>
      <c r="D4248">
        <v>-4</v>
      </c>
      <c r="E4248">
        <v>-1</v>
      </c>
      <c r="F4248">
        <v>-1</v>
      </c>
      <c r="G4248">
        <v>-1</v>
      </c>
      <c r="H4248" s="2">
        <f>H4247+$H$2*(Filter_Test[[#This Row],[debug'[0']]]-H4247)</f>
        <v>-0.41028639880341622</v>
      </c>
    </row>
    <row r="4249" spans="1:8" x14ac:dyDescent="0.25">
      <c r="A4249">
        <v>8486</v>
      </c>
      <c r="B4249">
        <v>1</v>
      </c>
      <c r="C4249">
        <v>4</v>
      </c>
      <c r="D4249">
        <v>-4</v>
      </c>
      <c r="E4249">
        <v>-1</v>
      </c>
      <c r="F4249">
        <v>-1</v>
      </c>
      <c r="G4249">
        <v>-1</v>
      </c>
      <c r="H4249" s="2">
        <f>H4248+$H$2*(Filter_Test[[#This Row],[debug'[0']]]-H4248)</f>
        <v>-0.2773700371052637</v>
      </c>
    </row>
    <row r="4250" spans="1:8" x14ac:dyDescent="0.25">
      <c r="A4250">
        <v>8488</v>
      </c>
      <c r="B4250">
        <v>1</v>
      </c>
      <c r="C4250">
        <v>2</v>
      </c>
      <c r="D4250">
        <v>-4</v>
      </c>
      <c r="E4250">
        <v>-1</v>
      </c>
      <c r="F4250">
        <v>-1</v>
      </c>
      <c r="G4250">
        <v>-1</v>
      </c>
      <c r="H4250" s="2">
        <f>H4249+$H$2*(Filter_Test[[#This Row],[debug'[0']]]-H4249)</f>
        <v>-0.15698074737069517</v>
      </c>
    </row>
    <row r="4251" spans="1:8" x14ac:dyDescent="0.25">
      <c r="A4251">
        <v>8490</v>
      </c>
      <c r="B4251">
        <v>3</v>
      </c>
      <c r="C4251">
        <v>1</v>
      </c>
      <c r="D4251">
        <v>-3</v>
      </c>
      <c r="E4251">
        <v>0</v>
      </c>
      <c r="F4251">
        <v>-1</v>
      </c>
      <c r="G4251">
        <v>-1</v>
      </c>
      <c r="H4251" s="2">
        <f>H4250+$H$2*(Filter_Test[[#This Row],[debug'[0']]]-H4250)</f>
        <v>0.14055767833323052</v>
      </c>
    </row>
    <row r="4252" spans="1:8" x14ac:dyDescent="0.25">
      <c r="A4252">
        <v>8492</v>
      </c>
      <c r="B4252">
        <v>2</v>
      </c>
      <c r="C4252">
        <v>1</v>
      </c>
      <c r="D4252">
        <v>-3</v>
      </c>
      <c r="E4252">
        <v>0</v>
      </c>
      <c r="F4252">
        <v>0</v>
      </c>
      <c r="G4252">
        <v>-1</v>
      </c>
      <c r="H4252" s="2">
        <f>H4251+$H$2*(Filter_Test[[#This Row],[debug'[0']]]-H4251)</f>
        <v>0.31580598845889868</v>
      </c>
    </row>
    <row r="4253" spans="1:8" x14ac:dyDescent="0.25">
      <c r="A4253">
        <v>8494</v>
      </c>
      <c r="B4253">
        <v>3</v>
      </c>
      <c r="C4253">
        <v>0</v>
      </c>
      <c r="D4253">
        <v>-3</v>
      </c>
      <c r="E4253">
        <v>0</v>
      </c>
      <c r="F4253">
        <v>0</v>
      </c>
      <c r="G4253">
        <v>-1</v>
      </c>
      <c r="H4253" s="2">
        <f>H4252+$H$2*(Filter_Test[[#This Row],[debug'[0']]]-H4252)</f>
        <v>0.56878531408291588</v>
      </c>
    </row>
    <row r="4254" spans="1:8" x14ac:dyDescent="0.25">
      <c r="A4254">
        <v>8496</v>
      </c>
      <c r="B4254">
        <v>4</v>
      </c>
      <c r="C4254">
        <v>0</v>
      </c>
      <c r="D4254">
        <v>-4</v>
      </c>
      <c r="E4254">
        <v>0</v>
      </c>
      <c r="F4254">
        <v>0</v>
      </c>
      <c r="G4254">
        <v>-2</v>
      </c>
      <c r="H4254" s="2">
        <f>H4253+$H$2*(Filter_Test[[#This Row],[debug'[0']]]-H4253)</f>
        <v>0.89216967958791149</v>
      </c>
    </row>
    <row r="4255" spans="1:8" x14ac:dyDescent="0.25">
      <c r="A4255">
        <v>8498</v>
      </c>
      <c r="B4255">
        <v>4</v>
      </c>
      <c r="C4255">
        <v>0</v>
      </c>
      <c r="D4255">
        <v>-4</v>
      </c>
      <c r="E4255">
        <v>1</v>
      </c>
      <c r="F4255">
        <v>0</v>
      </c>
      <c r="G4255">
        <v>-2</v>
      </c>
      <c r="H4255" s="2">
        <f>H4254+$H$2*(Filter_Test[[#This Row],[debug'[0']]]-H4254)</f>
        <v>1.1850757866842185</v>
      </c>
    </row>
    <row r="4256" spans="1:8" x14ac:dyDescent="0.25">
      <c r="A4256">
        <v>8500</v>
      </c>
      <c r="B4256">
        <v>5</v>
      </c>
      <c r="C4256">
        <v>1</v>
      </c>
      <c r="D4256">
        <v>-3</v>
      </c>
      <c r="E4256">
        <v>1</v>
      </c>
      <c r="F4256">
        <v>1</v>
      </c>
      <c r="G4256">
        <v>-2</v>
      </c>
      <c r="H4256" s="2">
        <f>H4255+$H$2*(Filter_Test[[#This Row],[debug'[0']]]-H4255)</f>
        <v>1.5446239231608589</v>
      </c>
    </row>
    <row r="4257" spans="1:8" x14ac:dyDescent="0.25">
      <c r="A4257">
        <v>8502</v>
      </c>
      <c r="B4257">
        <v>5</v>
      </c>
      <c r="C4257">
        <v>2</v>
      </c>
      <c r="D4257">
        <v>-1</v>
      </c>
      <c r="E4257">
        <v>1</v>
      </c>
      <c r="F4257">
        <v>1</v>
      </c>
      <c r="G4257">
        <v>-2</v>
      </c>
      <c r="H4257" s="2">
        <f>H4256+$H$2*(Filter_Test[[#This Row],[debug'[0']]]-H4256)</f>
        <v>1.8702854461124918</v>
      </c>
    </row>
    <row r="4258" spans="1:8" x14ac:dyDescent="0.25">
      <c r="A4258">
        <v>8504</v>
      </c>
      <c r="B4258">
        <v>2</v>
      </c>
      <c r="C4258">
        <v>4</v>
      </c>
      <c r="D4258">
        <v>0</v>
      </c>
      <c r="E4258">
        <v>1</v>
      </c>
      <c r="F4258">
        <v>1</v>
      </c>
      <c r="G4258">
        <v>-2</v>
      </c>
      <c r="H4258" s="2">
        <f>H4257+$H$2*(Filter_Test[[#This Row],[debug'[0']]]-H4257)</f>
        <v>1.8825107547991919</v>
      </c>
    </row>
    <row r="4259" spans="1:8" x14ac:dyDescent="0.25">
      <c r="A4259">
        <v>8506</v>
      </c>
      <c r="B4259">
        <v>2</v>
      </c>
      <c r="C4259">
        <v>4</v>
      </c>
      <c r="D4259">
        <v>1</v>
      </c>
      <c r="E4259">
        <v>2</v>
      </c>
      <c r="F4259">
        <v>1</v>
      </c>
      <c r="G4259">
        <v>-2</v>
      </c>
      <c r="H4259" s="2">
        <f>H4258+$H$2*(Filter_Test[[#This Row],[debug'[0']]]-H4258)</f>
        <v>1.893583855287152</v>
      </c>
    </row>
    <row r="4260" spans="1:8" x14ac:dyDescent="0.25">
      <c r="A4260">
        <v>8508</v>
      </c>
      <c r="B4260">
        <v>1</v>
      </c>
      <c r="C4260">
        <v>5</v>
      </c>
      <c r="D4260">
        <v>2</v>
      </c>
      <c r="E4260">
        <v>2</v>
      </c>
      <c r="F4260">
        <v>1</v>
      </c>
      <c r="G4260">
        <v>-2</v>
      </c>
      <c r="H4260" s="2">
        <f>H4259+$H$2*(Filter_Test[[#This Row],[debug'[0']]]-H4259)</f>
        <v>1.8093655610330552</v>
      </c>
    </row>
    <row r="4261" spans="1:8" x14ac:dyDescent="0.25">
      <c r="A4261">
        <v>8510</v>
      </c>
      <c r="B4261">
        <v>0</v>
      </c>
      <c r="C4261">
        <v>6</v>
      </c>
      <c r="D4261">
        <v>1</v>
      </c>
      <c r="E4261">
        <v>2</v>
      </c>
      <c r="F4261">
        <v>2</v>
      </c>
      <c r="G4261">
        <v>-2</v>
      </c>
      <c r="H4261" s="2">
        <f>H4260+$H$2*(Filter_Test[[#This Row],[debug'[0']]]-H4260)</f>
        <v>1.6388368744070607</v>
      </c>
    </row>
    <row r="4262" spans="1:8" x14ac:dyDescent="0.25">
      <c r="A4262">
        <v>8512</v>
      </c>
      <c r="B4262">
        <v>0</v>
      </c>
      <c r="C4262">
        <v>6</v>
      </c>
      <c r="D4262">
        <v>1</v>
      </c>
      <c r="E4262">
        <v>2</v>
      </c>
      <c r="F4262">
        <v>2</v>
      </c>
      <c r="G4262">
        <v>-2</v>
      </c>
      <c r="H4262" s="2">
        <f>H4261+$H$2*(Filter_Test[[#This Row],[debug'[0']]]-H4261)</f>
        <v>1.4843801378549824</v>
      </c>
    </row>
    <row r="4263" spans="1:8" x14ac:dyDescent="0.25">
      <c r="A4263">
        <v>8514</v>
      </c>
      <c r="B4263">
        <v>0</v>
      </c>
      <c r="C4263">
        <v>5</v>
      </c>
      <c r="D4263">
        <v>1</v>
      </c>
      <c r="E4263">
        <v>2</v>
      </c>
      <c r="F4263">
        <v>2</v>
      </c>
      <c r="G4263">
        <v>-2</v>
      </c>
      <c r="H4263" s="2">
        <f>H4262+$H$2*(Filter_Test[[#This Row],[debug'[0']]]-H4262)</f>
        <v>1.3444806057683878</v>
      </c>
    </row>
    <row r="4264" spans="1:8" x14ac:dyDescent="0.25">
      <c r="A4264">
        <v>8516</v>
      </c>
      <c r="B4264">
        <v>2</v>
      </c>
      <c r="C4264">
        <v>5</v>
      </c>
      <c r="D4264">
        <v>2</v>
      </c>
      <c r="E4264">
        <v>2</v>
      </c>
      <c r="F4264">
        <v>2</v>
      </c>
      <c r="G4264">
        <v>-2</v>
      </c>
      <c r="H4264" s="2">
        <f>H4263+$H$2*(Filter_Test[[#This Row],[debug'[0']]]-H4263)</f>
        <v>1.4062618531644977</v>
      </c>
    </row>
    <row r="4265" spans="1:8" x14ac:dyDescent="0.25">
      <c r="A4265">
        <v>8518</v>
      </c>
      <c r="B4265">
        <v>2</v>
      </c>
      <c r="C4265">
        <v>4</v>
      </c>
      <c r="D4265">
        <v>1</v>
      </c>
      <c r="E4265">
        <v>2</v>
      </c>
      <c r="F4265">
        <v>2</v>
      </c>
      <c r="G4265">
        <v>-2</v>
      </c>
      <c r="H4265" s="2">
        <f>H4264+$H$2*(Filter_Test[[#This Row],[debug'[0']]]-H4264)</f>
        <v>1.4622203551721307</v>
      </c>
    </row>
    <row r="4266" spans="1:8" x14ac:dyDescent="0.25">
      <c r="A4266">
        <v>8520</v>
      </c>
      <c r="B4266">
        <v>1</v>
      </c>
      <c r="C4266">
        <v>1</v>
      </c>
      <c r="D4266">
        <v>0</v>
      </c>
      <c r="E4266">
        <v>2</v>
      </c>
      <c r="F4266">
        <v>2</v>
      </c>
      <c r="G4266">
        <v>-2</v>
      </c>
      <c r="H4266" s="2">
        <f>H4265+$H$2*(Filter_Test[[#This Row],[debug'[0']]]-H4265)</f>
        <v>1.4186571130076777</v>
      </c>
    </row>
    <row r="4267" spans="1:8" x14ac:dyDescent="0.25">
      <c r="A4267">
        <v>8522</v>
      </c>
      <c r="B4267">
        <v>-1</v>
      </c>
      <c r="C4267">
        <v>-1</v>
      </c>
      <c r="D4267">
        <v>0</v>
      </c>
      <c r="E4267">
        <v>2</v>
      </c>
      <c r="F4267">
        <v>2</v>
      </c>
      <c r="G4267">
        <v>-2</v>
      </c>
      <c r="H4267" s="2">
        <f>H4266+$H$2*(Filter_Test[[#This Row],[debug'[0']]]-H4266)</f>
        <v>1.1907040504743491</v>
      </c>
    </row>
    <row r="4268" spans="1:8" x14ac:dyDescent="0.25">
      <c r="A4268">
        <v>8524</v>
      </c>
      <c r="B4268">
        <v>-1</v>
      </c>
      <c r="C4268">
        <v>-1</v>
      </c>
      <c r="D4268">
        <v>-1</v>
      </c>
      <c r="E4268">
        <v>2</v>
      </c>
      <c r="F4268">
        <v>2</v>
      </c>
      <c r="G4268">
        <v>-2</v>
      </c>
      <c r="H4268" s="2">
        <f>H4267+$H$2*(Filter_Test[[#This Row],[debug'[0']]]-H4267)</f>
        <v>0.98423505793956056</v>
      </c>
    </row>
    <row r="4269" spans="1:8" x14ac:dyDescent="0.25">
      <c r="A4269">
        <v>8526</v>
      </c>
      <c r="B4269">
        <v>-3</v>
      </c>
      <c r="C4269">
        <v>-1</v>
      </c>
      <c r="D4269">
        <v>-1</v>
      </c>
      <c r="E4269">
        <v>2</v>
      </c>
      <c r="F4269">
        <v>2</v>
      </c>
      <c r="G4269">
        <v>-2</v>
      </c>
      <c r="H4269" s="2">
        <f>H4268+$H$2*(Filter_Test[[#This Row],[debug'[0']]]-H4268)</f>
        <v>0.60872975029362575</v>
      </c>
    </row>
    <row r="4270" spans="1:8" x14ac:dyDescent="0.25">
      <c r="A4270">
        <v>8528</v>
      </c>
      <c r="B4270">
        <v>-2</v>
      </c>
      <c r="C4270">
        <v>0</v>
      </c>
      <c r="D4270">
        <v>-1</v>
      </c>
      <c r="E4270">
        <v>2</v>
      </c>
      <c r="F4270">
        <v>2</v>
      </c>
      <c r="G4270">
        <v>-2</v>
      </c>
      <c r="H4270" s="2">
        <f>H4269+$H$2*(Filter_Test[[#This Row],[debug'[0']]]-H4269)</f>
        <v>0.36286276373191806</v>
      </c>
    </row>
    <row r="4271" spans="1:8" x14ac:dyDescent="0.25">
      <c r="A4271">
        <v>8530</v>
      </c>
      <c r="B4271">
        <v>-4</v>
      </c>
      <c r="C4271">
        <v>1</v>
      </c>
      <c r="D4271">
        <v>-1</v>
      </c>
      <c r="E4271">
        <v>1</v>
      </c>
      <c r="F4271">
        <v>2</v>
      </c>
      <c r="G4271">
        <v>-2</v>
      </c>
      <c r="H4271" s="2">
        <f>H4270+$H$2*(Filter_Test[[#This Row],[debug'[0']]]-H4270)</f>
        <v>-4.8327364482901591E-2</v>
      </c>
    </row>
    <row r="4272" spans="1:8" x14ac:dyDescent="0.25">
      <c r="A4272">
        <v>8532</v>
      </c>
      <c r="B4272">
        <v>-3</v>
      </c>
      <c r="C4272">
        <v>1</v>
      </c>
      <c r="D4272">
        <v>-1</v>
      </c>
      <c r="E4272">
        <v>1</v>
      </c>
      <c r="F4272">
        <v>2</v>
      </c>
      <c r="G4272">
        <v>-2</v>
      </c>
      <c r="H4272" s="2">
        <f>H4271+$H$2*(Filter_Test[[#This Row],[debug'[0']]]-H4271)</f>
        <v>-0.32651595650917775</v>
      </c>
    </row>
    <row r="4273" spans="1:8" x14ac:dyDescent="0.25">
      <c r="A4273">
        <v>8534</v>
      </c>
      <c r="B4273">
        <v>-1</v>
      </c>
      <c r="C4273">
        <v>1</v>
      </c>
      <c r="D4273">
        <v>-1</v>
      </c>
      <c r="E4273">
        <v>1</v>
      </c>
      <c r="F4273">
        <v>2</v>
      </c>
      <c r="G4273">
        <v>-2</v>
      </c>
      <c r="H4273" s="2">
        <f>H4272+$H$2*(Filter_Test[[#This Row],[debug'[0']]]-H4272)</f>
        <v>-0.38999033220939922</v>
      </c>
    </row>
    <row r="4274" spans="1:8" x14ac:dyDescent="0.25">
      <c r="A4274">
        <v>8536</v>
      </c>
      <c r="B4274">
        <v>-1</v>
      </c>
      <c r="C4274">
        <v>0</v>
      </c>
      <c r="D4274">
        <v>-1</v>
      </c>
      <c r="E4274">
        <v>1</v>
      </c>
      <c r="F4274">
        <v>2</v>
      </c>
      <c r="G4274">
        <v>-2</v>
      </c>
      <c r="H4274" s="2">
        <f>H4273+$H$2*(Filter_Test[[#This Row],[debug'[0']]]-H4273)</f>
        <v>-0.44748238893789027</v>
      </c>
    </row>
    <row r="4275" spans="1:8" x14ac:dyDescent="0.25">
      <c r="A4275">
        <v>8538</v>
      </c>
      <c r="B4275">
        <v>0</v>
      </c>
      <c r="C4275">
        <v>0</v>
      </c>
      <c r="D4275">
        <v>-1</v>
      </c>
      <c r="E4275">
        <v>1</v>
      </c>
      <c r="F4275">
        <v>2</v>
      </c>
      <c r="G4275">
        <v>-2</v>
      </c>
      <c r="H4275" s="2">
        <f>H4274+$H$2*(Filter_Test[[#This Row],[debug'[0']]]-H4274)</f>
        <v>-0.40530816736694769</v>
      </c>
    </row>
    <row r="4276" spans="1:8" x14ac:dyDescent="0.25">
      <c r="A4276">
        <v>8540</v>
      </c>
      <c r="B4276">
        <v>0</v>
      </c>
      <c r="C4276">
        <v>0</v>
      </c>
      <c r="D4276">
        <v>-2</v>
      </c>
      <c r="E4276">
        <v>1</v>
      </c>
      <c r="F4276">
        <v>2</v>
      </c>
      <c r="G4276">
        <v>-2</v>
      </c>
      <c r="H4276" s="2">
        <f>H4275+$H$2*(Filter_Test[[#This Row],[debug'[0']]]-H4275)</f>
        <v>-0.36710877253574936</v>
      </c>
    </row>
    <row r="4277" spans="1:8" x14ac:dyDescent="0.25">
      <c r="A4277">
        <v>8542</v>
      </c>
      <c r="B4277">
        <v>0</v>
      </c>
      <c r="C4277">
        <v>0</v>
      </c>
      <c r="D4277">
        <v>-2</v>
      </c>
      <c r="E4277">
        <v>0</v>
      </c>
      <c r="F4277">
        <v>2</v>
      </c>
      <c r="G4277">
        <v>-2</v>
      </c>
      <c r="H4277" s="2">
        <f>H4276+$H$2*(Filter_Test[[#This Row],[debug'[0']]]-H4276)</f>
        <v>-0.33250958584974905</v>
      </c>
    </row>
    <row r="4278" spans="1:8" x14ac:dyDescent="0.25">
      <c r="A4278">
        <v>8544</v>
      </c>
      <c r="B4278">
        <v>-1</v>
      </c>
      <c r="C4278">
        <v>0</v>
      </c>
      <c r="D4278">
        <v>-3</v>
      </c>
      <c r="E4278">
        <v>0</v>
      </c>
      <c r="F4278">
        <v>2</v>
      </c>
      <c r="G4278">
        <v>-1</v>
      </c>
      <c r="H4278" s="2">
        <f>H4277+$H$2*(Filter_Test[[#This Row],[debug'[0']]]-H4277)</f>
        <v>-0.39541907529283016</v>
      </c>
    </row>
    <row r="4279" spans="1:8" x14ac:dyDescent="0.25">
      <c r="A4279">
        <v>8546</v>
      </c>
      <c r="B4279">
        <v>-4</v>
      </c>
      <c r="C4279">
        <v>0</v>
      </c>
      <c r="D4279">
        <v>-2</v>
      </c>
      <c r="E4279">
        <v>0</v>
      </c>
      <c r="F4279">
        <v>2</v>
      </c>
      <c r="G4279">
        <v>-1</v>
      </c>
      <c r="H4279" s="2">
        <f>H4278+$H$2*(Filter_Test[[#This Row],[debug'[0']]]-H4278)</f>
        <v>-0.73514282386272856</v>
      </c>
    </row>
    <row r="4280" spans="1:8" x14ac:dyDescent="0.25">
      <c r="A4280">
        <v>8548</v>
      </c>
      <c r="B4280">
        <v>-3</v>
      </c>
      <c r="C4280">
        <v>-1</v>
      </c>
      <c r="D4280">
        <v>-2</v>
      </c>
      <c r="E4280">
        <v>0</v>
      </c>
      <c r="F4280">
        <v>2</v>
      </c>
      <c r="G4280">
        <v>-1</v>
      </c>
      <c r="H4280" s="2">
        <f>H4279+$H$2*(Filter_Test[[#This Row],[debug'[0']]]-H4279)</f>
        <v>-0.94860058384221779</v>
      </c>
    </row>
    <row r="4281" spans="1:8" x14ac:dyDescent="0.25">
      <c r="A4281">
        <v>8550</v>
      </c>
      <c r="B4281">
        <v>-4</v>
      </c>
      <c r="C4281">
        <v>-1</v>
      </c>
      <c r="D4281">
        <v>0</v>
      </c>
      <c r="E4281">
        <v>0</v>
      </c>
      <c r="F4281">
        <v>2</v>
      </c>
      <c r="G4281">
        <v>-1</v>
      </c>
      <c r="H4281" s="2">
        <f>H4280+$H$2*(Filter_Test[[#This Row],[debug'[0']]]-H4280)</f>
        <v>-1.2361882035113019</v>
      </c>
    </row>
    <row r="4282" spans="1:8" x14ac:dyDescent="0.25">
      <c r="A4282">
        <v>8552</v>
      </c>
      <c r="B4282">
        <v>0</v>
      </c>
      <c r="C4282">
        <v>-3</v>
      </c>
      <c r="D4282">
        <v>1</v>
      </c>
      <c r="E4282">
        <v>0</v>
      </c>
      <c r="F4282">
        <v>1</v>
      </c>
      <c r="G4282">
        <v>-1</v>
      </c>
      <c r="H4282" s="2">
        <f>H4281+$H$2*(Filter_Test[[#This Row],[debug'[0']]]-H4281)</f>
        <v>-1.1196802101531378</v>
      </c>
    </row>
    <row r="4283" spans="1:8" x14ac:dyDescent="0.25">
      <c r="A4283">
        <v>8554</v>
      </c>
      <c r="B4283">
        <v>-1</v>
      </c>
      <c r="C4283">
        <v>-3</v>
      </c>
      <c r="D4283">
        <v>1</v>
      </c>
      <c r="E4283">
        <v>0</v>
      </c>
      <c r="F4283">
        <v>1</v>
      </c>
      <c r="G4283">
        <v>-1</v>
      </c>
      <c r="H4283" s="2">
        <f>H4282+$H$2*(Filter_Test[[#This Row],[debug'[0']]]-H4282)</f>
        <v>-1.1084006160832225</v>
      </c>
    </row>
    <row r="4284" spans="1:8" x14ac:dyDescent="0.25">
      <c r="A4284">
        <v>8556</v>
      </c>
      <c r="B4284">
        <v>0</v>
      </c>
      <c r="C4284">
        <v>-4</v>
      </c>
      <c r="D4284">
        <v>2</v>
      </c>
      <c r="E4284">
        <v>0</v>
      </c>
      <c r="F4284">
        <v>1</v>
      </c>
      <c r="G4284">
        <v>0</v>
      </c>
      <c r="H4284" s="2">
        <f>H4283+$H$2*(Filter_Test[[#This Row],[debug'[0']]]-H4283)</f>
        <v>-1.0039363191015789</v>
      </c>
    </row>
    <row r="4285" spans="1:8" x14ac:dyDescent="0.25">
      <c r="A4285">
        <v>8558</v>
      </c>
      <c r="B4285">
        <v>0</v>
      </c>
      <c r="C4285">
        <v>-3</v>
      </c>
      <c r="D4285">
        <v>3</v>
      </c>
      <c r="E4285">
        <v>-1</v>
      </c>
      <c r="F4285">
        <v>1</v>
      </c>
      <c r="G4285">
        <v>0</v>
      </c>
      <c r="H4285" s="2">
        <f>H4284+$H$2*(Filter_Test[[#This Row],[debug'[0']]]-H4284)</f>
        <v>-0.90931755015873394</v>
      </c>
    </row>
    <row r="4286" spans="1:8" x14ac:dyDescent="0.25">
      <c r="A4286">
        <v>8560</v>
      </c>
      <c r="B4286">
        <v>-3</v>
      </c>
      <c r="C4286">
        <v>-4</v>
      </c>
      <c r="D4286">
        <v>3</v>
      </c>
      <c r="E4286">
        <v>-1</v>
      </c>
      <c r="F4286">
        <v>1</v>
      </c>
      <c r="G4286">
        <v>0</v>
      </c>
      <c r="H4286" s="2">
        <f>H4285+$H$2*(Filter_Test[[#This Row],[debug'[0']]]-H4285)</f>
        <v>-1.1063597289210469</v>
      </c>
    </row>
    <row r="4287" spans="1:8" x14ac:dyDescent="0.25">
      <c r="A4287">
        <v>8562</v>
      </c>
      <c r="B4287">
        <v>-4</v>
      </c>
      <c r="C4287">
        <v>-5</v>
      </c>
      <c r="D4287">
        <v>4</v>
      </c>
      <c r="E4287">
        <v>-1</v>
      </c>
      <c r="F4287">
        <v>0</v>
      </c>
      <c r="G4287">
        <v>0</v>
      </c>
      <c r="H4287" s="2">
        <f>H4286+$H$2*(Filter_Test[[#This Row],[debug'[0']]]-H4286)</f>
        <v>-1.3790788994536434</v>
      </c>
    </row>
    <row r="4288" spans="1:8" x14ac:dyDescent="0.25">
      <c r="A4288">
        <v>8564</v>
      </c>
      <c r="B4288">
        <v>-7</v>
      </c>
      <c r="C4288">
        <v>-4</v>
      </c>
      <c r="D4288">
        <v>4</v>
      </c>
      <c r="E4288">
        <v>-1</v>
      </c>
      <c r="F4288">
        <v>0</v>
      </c>
      <c r="G4288">
        <v>0</v>
      </c>
      <c r="H4288" s="2">
        <f>H4287+$H$2*(Filter_Test[[#This Row],[debug'[0']]]-H4287)</f>
        <v>-1.9088382325301718</v>
      </c>
    </row>
    <row r="4289" spans="1:8" x14ac:dyDescent="0.25">
      <c r="A4289">
        <v>8566</v>
      </c>
      <c r="B4289">
        <v>-5</v>
      </c>
      <c r="C4289">
        <v>-5</v>
      </c>
      <c r="D4289">
        <v>4</v>
      </c>
      <c r="E4289">
        <v>-1</v>
      </c>
      <c r="F4289">
        <v>0</v>
      </c>
      <c r="G4289">
        <v>0</v>
      </c>
      <c r="H4289" s="2">
        <f>H4288+$H$2*(Filter_Test[[#This Row],[debug'[0']]]-H4288)</f>
        <v>-2.2001733655223976</v>
      </c>
    </row>
    <row r="4290" spans="1:8" x14ac:dyDescent="0.25">
      <c r="A4290">
        <v>8568</v>
      </c>
      <c r="B4290">
        <v>-5</v>
      </c>
      <c r="C4290">
        <v>-4</v>
      </c>
      <c r="D4290">
        <v>4</v>
      </c>
      <c r="E4290">
        <v>-1</v>
      </c>
      <c r="F4290">
        <v>0</v>
      </c>
      <c r="G4290">
        <v>0</v>
      </c>
      <c r="H4290" s="2">
        <f>H4289+$H$2*(Filter_Test[[#This Row],[debug'[0']]]-H4289)</f>
        <v>-2.4640508091083939</v>
      </c>
    </row>
    <row r="4291" spans="1:8" x14ac:dyDescent="0.25">
      <c r="A4291">
        <v>8570</v>
      </c>
      <c r="B4291">
        <v>-3</v>
      </c>
      <c r="C4291">
        <v>-4</v>
      </c>
      <c r="D4291">
        <v>4</v>
      </c>
      <c r="E4291">
        <v>-1</v>
      </c>
      <c r="F4291">
        <v>0</v>
      </c>
      <c r="G4291">
        <v>0</v>
      </c>
      <c r="H4291" s="2">
        <f>H4290+$H$2*(Filter_Test[[#This Row],[debug'[0']]]-H4290)</f>
        <v>-2.5145628303324679</v>
      </c>
    </row>
    <row r="4292" spans="1:8" x14ac:dyDescent="0.25">
      <c r="A4292">
        <v>8572</v>
      </c>
      <c r="B4292">
        <v>-1</v>
      </c>
      <c r="C4292">
        <v>-3</v>
      </c>
      <c r="D4292">
        <v>5</v>
      </c>
      <c r="E4292">
        <v>-1</v>
      </c>
      <c r="F4292">
        <v>0</v>
      </c>
      <c r="G4292">
        <v>1</v>
      </c>
      <c r="H4292" s="2">
        <f>H4291+$H$2*(Filter_Test[[#This Row],[debug'[0']]]-H4291)</f>
        <v>-2.3718186464972884</v>
      </c>
    </row>
    <row r="4293" spans="1:8" x14ac:dyDescent="0.25">
      <c r="A4293">
        <v>8574</v>
      </c>
      <c r="B4293">
        <v>-2</v>
      </c>
      <c r="C4293">
        <v>-2</v>
      </c>
      <c r="D4293">
        <v>4</v>
      </c>
      <c r="E4293">
        <v>-2</v>
      </c>
      <c r="F4293">
        <v>-1</v>
      </c>
      <c r="G4293">
        <v>1</v>
      </c>
      <c r="H4293" s="2">
        <f>H4292+$H$2*(Filter_Test[[#This Row],[debug'[0']]]-H4292)</f>
        <v>-2.3367755646481809</v>
      </c>
    </row>
    <row r="4294" spans="1:8" x14ac:dyDescent="0.25">
      <c r="A4294">
        <v>8576</v>
      </c>
      <c r="B4294">
        <v>-3</v>
      </c>
      <c r="C4294">
        <v>-3</v>
      </c>
      <c r="D4294">
        <v>3</v>
      </c>
      <c r="E4294">
        <v>-2</v>
      </c>
      <c r="F4294">
        <v>-1</v>
      </c>
      <c r="G4294">
        <v>1</v>
      </c>
      <c r="H4294" s="2">
        <f>H4293+$H$2*(Filter_Test[[#This Row],[debug'[0']]]-H4293)</f>
        <v>-2.3992829950616565</v>
      </c>
    </row>
    <row r="4295" spans="1:8" x14ac:dyDescent="0.25">
      <c r="A4295">
        <v>8578</v>
      </c>
      <c r="B4295">
        <v>-3</v>
      </c>
      <c r="C4295">
        <v>-4</v>
      </c>
      <c r="D4295">
        <v>3</v>
      </c>
      <c r="E4295">
        <v>-2</v>
      </c>
      <c r="F4295">
        <v>-1</v>
      </c>
      <c r="G4295">
        <v>1</v>
      </c>
      <c r="H4295" s="2">
        <f>H4294+$H$2*(Filter_Test[[#This Row],[debug'[0']]]-H4294)</f>
        <v>-2.4558992389496797</v>
      </c>
    </row>
    <row r="4296" spans="1:8" x14ac:dyDescent="0.25">
      <c r="A4296">
        <v>8580</v>
      </c>
      <c r="B4296">
        <v>-5</v>
      </c>
      <c r="C4296">
        <v>-5</v>
      </c>
      <c r="D4296">
        <v>3</v>
      </c>
      <c r="E4296">
        <v>-2</v>
      </c>
      <c r="F4296">
        <v>-2</v>
      </c>
      <c r="G4296">
        <v>1</v>
      </c>
      <c r="H4296" s="2">
        <f>H4295+$H$2*(Filter_Test[[#This Row],[debug'[0']]]-H4295)</f>
        <v>-2.6956750867769164</v>
      </c>
    </row>
    <row r="4297" spans="1:8" x14ac:dyDescent="0.25">
      <c r="A4297">
        <v>8582</v>
      </c>
      <c r="B4297">
        <v>-5</v>
      </c>
      <c r="C4297">
        <v>-5</v>
      </c>
      <c r="D4297">
        <v>2</v>
      </c>
      <c r="E4297">
        <v>-2</v>
      </c>
      <c r="F4297">
        <v>-2</v>
      </c>
      <c r="G4297">
        <v>1</v>
      </c>
      <c r="H4297" s="2">
        <f>H4296+$H$2*(Filter_Test[[#This Row],[debug'[0']]]-H4296)</f>
        <v>-2.9128525933428837</v>
      </c>
    </row>
    <row r="4298" spans="1:8" x14ac:dyDescent="0.25">
      <c r="A4298">
        <v>8584</v>
      </c>
      <c r="B4298">
        <v>-7</v>
      </c>
      <c r="C4298">
        <v>-5</v>
      </c>
      <c r="D4298">
        <v>1</v>
      </c>
      <c r="E4298">
        <v>-2</v>
      </c>
      <c r="F4298">
        <v>-2</v>
      </c>
      <c r="G4298">
        <v>1</v>
      </c>
      <c r="H4298" s="2">
        <f>H4297+$H$2*(Filter_Test[[#This Row],[debug'[0']]]-H4297)</f>
        <v>-3.2980571613496608</v>
      </c>
    </row>
    <row r="4299" spans="1:8" x14ac:dyDescent="0.25">
      <c r="A4299">
        <v>8586</v>
      </c>
      <c r="B4299">
        <v>-4</v>
      </c>
      <c r="C4299">
        <v>-3</v>
      </c>
      <c r="D4299">
        <v>1</v>
      </c>
      <c r="E4299">
        <v>-2</v>
      </c>
      <c r="F4299">
        <v>-2</v>
      </c>
      <c r="G4299">
        <v>1</v>
      </c>
      <c r="H4299" s="2">
        <f>H4298+$H$2*(Filter_Test[[#This Row],[debug'[0']]]-H4298)</f>
        <v>-3.3642137153039768</v>
      </c>
    </row>
    <row r="4300" spans="1:8" x14ac:dyDescent="0.25">
      <c r="A4300">
        <v>8588</v>
      </c>
      <c r="B4300">
        <v>-4</v>
      </c>
      <c r="C4300">
        <v>-2</v>
      </c>
      <c r="D4300">
        <v>0</v>
      </c>
      <c r="E4300">
        <v>-2</v>
      </c>
      <c r="F4300">
        <v>-2</v>
      </c>
      <c r="G4300">
        <v>1</v>
      </c>
      <c r="H4300" s="2">
        <f>H4299+$H$2*(Filter_Test[[#This Row],[debug'[0']]]-H4299)</f>
        <v>-3.424135160941602</v>
      </c>
    </row>
    <row r="4301" spans="1:8" x14ac:dyDescent="0.25">
      <c r="A4301">
        <v>8590</v>
      </c>
      <c r="B4301">
        <v>1</v>
      </c>
      <c r="C4301">
        <v>-1</v>
      </c>
      <c r="D4301">
        <v>-1</v>
      </c>
      <c r="E4301">
        <v>-2</v>
      </c>
      <c r="F4301">
        <v>-2</v>
      </c>
      <c r="G4301">
        <v>2</v>
      </c>
      <c r="H4301" s="2">
        <f>H4300+$H$2*(Filter_Test[[#This Row],[debug'[0']]]-H4300)</f>
        <v>-3.0071702453385289</v>
      </c>
    </row>
    <row r="4302" spans="1:8" x14ac:dyDescent="0.25">
      <c r="A4302">
        <v>8592</v>
      </c>
      <c r="B4302">
        <v>1</v>
      </c>
      <c r="C4302">
        <v>0</v>
      </c>
      <c r="D4302">
        <v>-2</v>
      </c>
      <c r="E4302">
        <v>-2</v>
      </c>
      <c r="F4302">
        <v>-2</v>
      </c>
      <c r="G4302">
        <v>2</v>
      </c>
      <c r="H4302" s="2">
        <f>H4301+$H$2*(Filter_Test[[#This Row],[debug'[0']]]-H4301)</f>
        <v>-2.6295033472053548</v>
      </c>
    </row>
    <row r="4303" spans="1:8" x14ac:dyDescent="0.25">
      <c r="A4303">
        <v>8594</v>
      </c>
      <c r="B4303">
        <v>1</v>
      </c>
      <c r="C4303">
        <v>1</v>
      </c>
      <c r="D4303">
        <v>-3</v>
      </c>
      <c r="E4303">
        <v>-3</v>
      </c>
      <c r="F4303">
        <v>-3</v>
      </c>
      <c r="G4303">
        <v>2</v>
      </c>
      <c r="H4303" s="2">
        <f>H4302+$H$2*(Filter_Test[[#This Row],[debug'[0']]]-H4302)</f>
        <v>-2.2874307156525577</v>
      </c>
    </row>
    <row r="4304" spans="1:8" x14ac:dyDescent="0.25">
      <c r="A4304">
        <v>8596</v>
      </c>
      <c r="B4304">
        <v>1</v>
      </c>
      <c r="C4304">
        <v>2</v>
      </c>
      <c r="D4304">
        <v>-4</v>
      </c>
      <c r="E4304">
        <v>-3</v>
      </c>
      <c r="F4304">
        <v>-3</v>
      </c>
      <c r="G4304">
        <v>2</v>
      </c>
      <c r="H4304" s="2">
        <f>H4303+$H$2*(Filter_Test[[#This Row],[debug'[0']]]-H4303)</f>
        <v>-1.9775976700881723</v>
      </c>
    </row>
    <row r="4305" spans="1:8" x14ac:dyDescent="0.25">
      <c r="A4305">
        <v>8598</v>
      </c>
      <c r="B4305">
        <v>0</v>
      </c>
      <c r="C4305">
        <v>2</v>
      </c>
      <c r="D4305">
        <v>-5</v>
      </c>
      <c r="E4305">
        <v>-3</v>
      </c>
      <c r="F4305">
        <v>-3</v>
      </c>
      <c r="G4305">
        <v>1</v>
      </c>
      <c r="H4305" s="2">
        <f>H4304+$H$2*(Filter_Test[[#This Row],[debug'[0']]]-H4304)</f>
        <v>-1.7912134807250135</v>
      </c>
    </row>
    <row r="4306" spans="1:8" x14ac:dyDescent="0.25">
      <c r="A4306">
        <v>8600</v>
      </c>
      <c r="B4306">
        <v>-1</v>
      </c>
      <c r="C4306">
        <v>2</v>
      </c>
      <c r="D4306">
        <v>-6</v>
      </c>
      <c r="E4306">
        <v>-3</v>
      </c>
      <c r="F4306">
        <v>-3</v>
      </c>
      <c r="G4306">
        <v>1</v>
      </c>
      <c r="H4306" s="2">
        <f>H4305+$H$2*(Filter_Test[[#This Row],[debug'[0']]]-H4305)</f>
        <v>-1.7166433669710062</v>
      </c>
    </row>
    <row r="4307" spans="1:8" x14ac:dyDescent="0.25">
      <c r="A4307">
        <v>8602</v>
      </c>
      <c r="B4307">
        <v>-1</v>
      </c>
      <c r="C4307">
        <v>2</v>
      </c>
      <c r="D4307">
        <v>-5</v>
      </c>
      <c r="E4307">
        <v>-3</v>
      </c>
      <c r="F4307">
        <v>-2</v>
      </c>
      <c r="G4307">
        <v>1</v>
      </c>
      <c r="H4307" s="2">
        <f>H4306+$H$2*(Filter_Test[[#This Row],[debug'[0']]]-H4306)</f>
        <v>-1.6491013208634071</v>
      </c>
    </row>
    <row r="4308" spans="1:8" x14ac:dyDescent="0.25">
      <c r="A4308">
        <v>8604</v>
      </c>
      <c r="B4308">
        <v>-1</v>
      </c>
      <c r="C4308">
        <v>2</v>
      </c>
      <c r="D4308">
        <v>-5</v>
      </c>
      <c r="E4308">
        <v>-2</v>
      </c>
      <c r="F4308">
        <v>-2</v>
      </c>
      <c r="G4308">
        <v>1</v>
      </c>
      <c r="H4308" s="2">
        <f>H4307+$H$2*(Filter_Test[[#This Row],[debug'[0']]]-H4307)</f>
        <v>-1.5879249626316099</v>
      </c>
    </row>
    <row r="4309" spans="1:8" x14ac:dyDescent="0.25">
      <c r="A4309">
        <v>8606</v>
      </c>
      <c r="B4309">
        <v>0</v>
      </c>
      <c r="C4309">
        <v>3</v>
      </c>
      <c r="D4309">
        <v>-5</v>
      </c>
      <c r="E4309">
        <v>-2</v>
      </c>
      <c r="F4309">
        <v>-2</v>
      </c>
      <c r="G4309">
        <v>1</v>
      </c>
      <c r="H4309" s="2">
        <f>H4308+$H$2*(Filter_Test[[#This Row],[debug'[0']]]-H4308)</f>
        <v>-1.4382665607199505</v>
      </c>
    </row>
    <row r="4310" spans="1:8" x14ac:dyDescent="0.25">
      <c r="A4310">
        <v>8608</v>
      </c>
      <c r="B4310">
        <v>2</v>
      </c>
      <c r="C4310">
        <v>4</v>
      </c>
      <c r="D4310">
        <v>-4</v>
      </c>
      <c r="E4310">
        <v>-2</v>
      </c>
      <c r="F4310">
        <v>-2</v>
      </c>
      <c r="G4310">
        <v>0</v>
      </c>
      <c r="H4310" s="2">
        <f>H4309+$H$2*(Filter_Test[[#This Row],[debug'[0']]]-H4309)</f>
        <v>-1.1142175716727132</v>
      </c>
    </row>
    <row r="4311" spans="1:8" x14ac:dyDescent="0.25">
      <c r="A4311">
        <v>8610</v>
      </c>
      <c r="B4311">
        <v>3</v>
      </c>
      <c r="C4311">
        <v>5</v>
      </c>
      <c r="D4311">
        <v>-3</v>
      </c>
      <c r="E4311">
        <v>-2</v>
      </c>
      <c r="F4311">
        <v>-1</v>
      </c>
      <c r="G4311">
        <v>0</v>
      </c>
      <c r="H4311" s="2">
        <f>H4310+$H$2*(Filter_Test[[#This Row],[debug'[0']]]-H4310)</f>
        <v>-0.72646170071960225</v>
      </c>
    </row>
    <row r="4312" spans="1:8" x14ac:dyDescent="0.25">
      <c r="A4312">
        <v>8612</v>
      </c>
      <c r="B4312">
        <v>3</v>
      </c>
      <c r="C4312">
        <v>3</v>
      </c>
      <c r="D4312">
        <v>-3</v>
      </c>
      <c r="E4312">
        <v>-2</v>
      </c>
      <c r="F4312">
        <v>-1</v>
      </c>
      <c r="G4312">
        <v>-1</v>
      </c>
      <c r="H4312" s="2">
        <f>H4311+$H$2*(Filter_Test[[#This Row],[debug'[0']]]-H4311)</f>
        <v>-0.37525095963366939</v>
      </c>
    </row>
    <row r="4313" spans="1:8" x14ac:dyDescent="0.25">
      <c r="A4313">
        <v>8614</v>
      </c>
      <c r="B4313">
        <v>2</v>
      </c>
      <c r="C4313">
        <v>3</v>
      </c>
      <c r="D4313">
        <v>-2</v>
      </c>
      <c r="E4313">
        <v>-1</v>
      </c>
      <c r="F4313">
        <v>-1</v>
      </c>
      <c r="G4313">
        <v>-1</v>
      </c>
      <c r="H4313" s="2">
        <f>H4312+$H$2*(Filter_Test[[#This Row],[debug'[0']]]-H4312)</f>
        <v>-0.15138883067715214</v>
      </c>
    </row>
    <row r="4314" spans="1:8" x14ac:dyDescent="0.25">
      <c r="A4314">
        <v>8616</v>
      </c>
      <c r="B4314">
        <v>2</v>
      </c>
      <c r="C4314">
        <v>1</v>
      </c>
      <c r="D4314">
        <v>-2</v>
      </c>
      <c r="E4314">
        <v>-1</v>
      </c>
      <c r="F4314">
        <v>-1</v>
      </c>
      <c r="G4314">
        <v>-1</v>
      </c>
      <c r="H4314" s="2">
        <f>H4313+$H$2*(Filter_Test[[#This Row],[debug'[0']]]-H4313)</f>
        <v>5.1374789686962158E-2</v>
      </c>
    </row>
    <row r="4315" spans="1:8" x14ac:dyDescent="0.25">
      <c r="A4315">
        <v>8618</v>
      </c>
      <c r="B4315">
        <v>-1</v>
      </c>
      <c r="C4315">
        <v>0</v>
      </c>
      <c r="D4315">
        <v>-1</v>
      </c>
      <c r="E4315">
        <v>-1</v>
      </c>
      <c r="F4315">
        <v>-1</v>
      </c>
      <c r="G4315">
        <v>-1</v>
      </c>
      <c r="H4315" s="2">
        <f>H4314+$H$2*(Filter_Test[[#This Row],[debug'[0']]]-H4314)</f>
        <v>-4.7714949776540047E-2</v>
      </c>
    </row>
    <row r="4316" spans="1:8" x14ac:dyDescent="0.25">
      <c r="A4316">
        <v>8620</v>
      </c>
      <c r="B4316">
        <v>-1</v>
      </c>
      <c r="C4316">
        <v>-2</v>
      </c>
      <c r="D4316">
        <v>1</v>
      </c>
      <c r="E4316">
        <v>-1</v>
      </c>
      <c r="F4316">
        <v>0</v>
      </c>
      <c r="G4316">
        <v>-2</v>
      </c>
      <c r="H4316" s="2">
        <f>H4315+$H$2*(Filter_Test[[#This Row],[debug'[0']]]-H4315)</f>
        <v>-0.13746570131370231</v>
      </c>
    </row>
    <row r="4317" spans="1:8" x14ac:dyDescent="0.25">
      <c r="A4317">
        <v>8622</v>
      </c>
      <c r="B4317">
        <v>-2</v>
      </c>
      <c r="C4317">
        <v>-2</v>
      </c>
      <c r="D4317">
        <v>1</v>
      </c>
      <c r="E4317">
        <v>0</v>
      </c>
      <c r="F4317">
        <v>0</v>
      </c>
      <c r="G4317">
        <v>-2</v>
      </c>
      <c r="H4317" s="2">
        <f>H4316+$H$2*(Filter_Test[[#This Row],[debug'[0']]]-H4316)</f>
        <v>-0.31300542340805904</v>
      </c>
    </row>
    <row r="4318" spans="1:8" x14ac:dyDescent="0.25">
      <c r="A4318">
        <v>8624</v>
      </c>
      <c r="B4318">
        <v>-1</v>
      </c>
      <c r="C4318">
        <v>-2</v>
      </c>
      <c r="D4318">
        <v>2</v>
      </c>
      <c r="E4318">
        <v>0</v>
      </c>
      <c r="F4318">
        <v>0</v>
      </c>
      <c r="G4318">
        <v>-2</v>
      </c>
      <c r="H4318" s="2">
        <f>H4317+$H$2*(Filter_Test[[#This Row],[debug'[0']]]-H4317)</f>
        <v>-0.37775313685437717</v>
      </c>
    </row>
    <row r="4319" spans="1:8" x14ac:dyDescent="0.25">
      <c r="A4319">
        <v>8626</v>
      </c>
      <c r="B4319">
        <v>0</v>
      </c>
      <c r="C4319">
        <v>-1</v>
      </c>
      <c r="D4319">
        <v>4</v>
      </c>
      <c r="E4319">
        <v>0</v>
      </c>
      <c r="F4319">
        <v>0</v>
      </c>
      <c r="G4319">
        <v>-2</v>
      </c>
      <c r="H4319" s="2">
        <f>H4318+$H$2*(Filter_Test[[#This Row],[debug'[0']]]-H4318)</f>
        <v>-0.34215074246601085</v>
      </c>
    </row>
    <row r="4320" spans="1:8" x14ac:dyDescent="0.25">
      <c r="A4320">
        <v>8628</v>
      </c>
      <c r="B4320">
        <v>1</v>
      </c>
      <c r="C4320">
        <v>-1</v>
      </c>
      <c r="D4320">
        <v>4</v>
      </c>
      <c r="E4320">
        <v>0</v>
      </c>
      <c r="F4320">
        <v>1</v>
      </c>
      <c r="G4320">
        <v>-2</v>
      </c>
      <c r="H4320" s="2">
        <f>H4319+$H$2*(Filter_Test[[#This Row],[debug'[0']]]-H4319)</f>
        <v>-0.21565601508977167</v>
      </c>
    </row>
    <row r="4321" spans="1:8" x14ac:dyDescent="0.25">
      <c r="A4321">
        <v>8630</v>
      </c>
      <c r="B4321">
        <v>0</v>
      </c>
      <c r="C4321">
        <v>0</v>
      </c>
      <c r="D4321">
        <v>4</v>
      </c>
      <c r="E4321">
        <v>0</v>
      </c>
      <c r="F4321">
        <v>1</v>
      </c>
      <c r="G4321">
        <v>-2</v>
      </c>
      <c r="H4321" s="2">
        <f>H4320+$H$2*(Filter_Test[[#This Row],[debug'[0']]]-H4320)</f>
        <v>-0.19533091450851739</v>
      </c>
    </row>
    <row r="4322" spans="1:8" x14ac:dyDescent="0.25">
      <c r="A4322">
        <v>8632</v>
      </c>
      <c r="B4322">
        <v>-2</v>
      </c>
      <c r="C4322">
        <v>-1</v>
      </c>
      <c r="D4322">
        <v>3</v>
      </c>
      <c r="E4322">
        <v>0</v>
      </c>
      <c r="F4322">
        <v>1</v>
      </c>
      <c r="G4322">
        <v>-2</v>
      </c>
      <c r="H4322" s="2">
        <f>H4321+$H$2*(Filter_Test[[#This Row],[debug'[0']]]-H4321)</f>
        <v>-0.36541696874273694</v>
      </c>
    </row>
    <row r="4323" spans="1:8" x14ac:dyDescent="0.25">
      <c r="A4323">
        <v>8634</v>
      </c>
      <c r="B4323">
        <v>0</v>
      </c>
      <c r="C4323">
        <v>-3</v>
      </c>
      <c r="D4323">
        <v>3</v>
      </c>
      <c r="E4323">
        <v>0</v>
      </c>
      <c r="F4323">
        <v>0</v>
      </c>
      <c r="G4323">
        <v>-2</v>
      </c>
      <c r="H4323" s="2">
        <f>H4322+$H$2*(Filter_Test[[#This Row],[debug'[0']]]-H4322)</f>
        <v>-0.33097723080775993</v>
      </c>
    </row>
    <row r="4324" spans="1:8" x14ac:dyDescent="0.25">
      <c r="A4324">
        <v>8636</v>
      </c>
      <c r="B4324">
        <v>-2</v>
      </c>
      <c r="C4324">
        <v>-4</v>
      </c>
      <c r="D4324">
        <v>3</v>
      </c>
      <c r="E4324">
        <v>0</v>
      </c>
      <c r="F4324">
        <v>0</v>
      </c>
      <c r="G4324">
        <v>-1</v>
      </c>
      <c r="H4324" s="2">
        <f>H4323+$H$2*(Filter_Test[[#This Row],[debug'[0']]]-H4323)</f>
        <v>-0.48827892091881298</v>
      </c>
    </row>
    <row r="4325" spans="1:8" x14ac:dyDescent="0.25">
      <c r="A4325">
        <v>8638</v>
      </c>
      <c r="B4325">
        <v>-1</v>
      </c>
      <c r="C4325">
        <v>-4</v>
      </c>
      <c r="D4325">
        <v>3</v>
      </c>
      <c r="E4325">
        <v>0</v>
      </c>
      <c r="F4325">
        <v>0</v>
      </c>
      <c r="G4325">
        <v>-1</v>
      </c>
      <c r="H4325" s="2">
        <f>H4324+$H$2*(Filter_Test[[#This Row],[debug'[0']]]-H4324)</f>
        <v>-0.53650749640066797</v>
      </c>
    </row>
    <row r="4326" spans="1:8" x14ac:dyDescent="0.25">
      <c r="A4326">
        <v>8640</v>
      </c>
      <c r="B4326">
        <v>-1</v>
      </c>
      <c r="C4326">
        <v>-4</v>
      </c>
      <c r="D4326">
        <v>3</v>
      </c>
      <c r="E4326">
        <v>0</v>
      </c>
      <c r="F4326">
        <v>0</v>
      </c>
      <c r="G4326">
        <v>-1</v>
      </c>
      <c r="H4326" s="2">
        <f>H4325+$H$2*(Filter_Test[[#This Row],[debug'[0']]]-H4325)</f>
        <v>-0.58019063572971608</v>
      </c>
    </row>
    <row r="4327" spans="1:8" x14ac:dyDescent="0.25">
      <c r="A4327">
        <v>8642</v>
      </c>
      <c r="B4327">
        <v>-4</v>
      </c>
      <c r="C4327">
        <v>-3</v>
      </c>
      <c r="D4327">
        <v>1</v>
      </c>
      <c r="E4327">
        <v>0</v>
      </c>
      <c r="F4327">
        <v>0</v>
      </c>
      <c r="G4327">
        <v>-1</v>
      </c>
      <c r="H4327" s="2">
        <f>H4326+$H$2*(Filter_Test[[#This Row],[debug'[0']]]-H4326)</f>
        <v>-0.90250007499378926</v>
      </c>
    </row>
    <row r="4328" spans="1:8" x14ac:dyDescent="0.25">
      <c r="A4328">
        <v>8644</v>
      </c>
      <c r="B4328">
        <v>-3</v>
      </c>
      <c r="C4328">
        <v>-2</v>
      </c>
      <c r="D4328">
        <v>0</v>
      </c>
      <c r="E4328">
        <v>0</v>
      </c>
      <c r="F4328">
        <v>0</v>
      </c>
      <c r="G4328">
        <v>-1</v>
      </c>
      <c r="H4328" s="2">
        <f>H4327+$H$2*(Filter_Test[[#This Row],[debug'[0']]]-H4327)</f>
        <v>-1.1001847856529288</v>
      </c>
    </row>
    <row r="4329" spans="1:8" x14ac:dyDescent="0.25">
      <c r="A4329">
        <v>8646</v>
      </c>
      <c r="B4329">
        <v>-3</v>
      </c>
      <c r="C4329">
        <v>-2</v>
      </c>
      <c r="D4329">
        <v>-1</v>
      </c>
      <c r="E4329">
        <v>-1</v>
      </c>
      <c r="F4329">
        <v>0</v>
      </c>
      <c r="G4329">
        <v>0</v>
      </c>
      <c r="H4329" s="2">
        <f>H4328+$H$2*(Filter_Test[[#This Row],[debug'[0']]]-H4328)</f>
        <v>-1.279238151270055</v>
      </c>
    </row>
    <row r="4330" spans="1:8" x14ac:dyDescent="0.25">
      <c r="A4330">
        <v>8648</v>
      </c>
      <c r="B4330">
        <v>-2</v>
      </c>
      <c r="C4330">
        <v>0</v>
      </c>
      <c r="D4330">
        <v>-2</v>
      </c>
      <c r="E4330">
        <v>-1</v>
      </c>
      <c r="F4330">
        <v>0</v>
      </c>
      <c r="G4330">
        <v>0</v>
      </c>
      <c r="H4330" s="2">
        <f>H4329+$H$2*(Filter_Test[[#This Row],[debug'[0']]]-H4329)</f>
        <v>-1.3471683551387887</v>
      </c>
    </row>
    <row r="4331" spans="1:8" x14ac:dyDescent="0.25">
      <c r="A4331">
        <v>8650</v>
      </c>
      <c r="B4331">
        <v>0</v>
      </c>
      <c r="C4331">
        <v>1</v>
      </c>
      <c r="D4331">
        <v>-3</v>
      </c>
      <c r="E4331">
        <v>-1</v>
      </c>
      <c r="F4331">
        <v>0</v>
      </c>
      <c r="G4331">
        <v>0</v>
      </c>
      <c r="H4331" s="2">
        <f>H4330+$H$2*(Filter_Test[[#This Row],[debug'[0']]]-H4330)</f>
        <v>-1.2202007289092087</v>
      </c>
    </row>
    <row r="4332" spans="1:8" x14ac:dyDescent="0.25">
      <c r="A4332">
        <v>8652</v>
      </c>
      <c r="B4332">
        <v>0</v>
      </c>
      <c r="C4332">
        <v>1</v>
      </c>
      <c r="D4332">
        <v>-4</v>
      </c>
      <c r="E4332">
        <v>-1</v>
      </c>
      <c r="F4332">
        <v>-1</v>
      </c>
      <c r="G4332">
        <v>0</v>
      </c>
      <c r="H4332" s="2">
        <f>H4331+$H$2*(Filter_Test[[#This Row],[debug'[0']]]-H4331)</f>
        <v>-1.1051995195338262</v>
      </c>
    </row>
    <row r="4333" spans="1:8" x14ac:dyDescent="0.25">
      <c r="A4333">
        <v>8654</v>
      </c>
      <c r="B4333">
        <v>-1</v>
      </c>
      <c r="C4333">
        <v>1</v>
      </c>
      <c r="D4333">
        <v>-5</v>
      </c>
      <c r="E4333">
        <v>-1</v>
      </c>
      <c r="F4333">
        <v>-1</v>
      </c>
      <c r="G4333">
        <v>0</v>
      </c>
      <c r="H4333" s="2">
        <f>H4332+$H$2*(Filter_Test[[#This Row],[debug'[0']]]-H4332)</f>
        <v>-1.0952846984019668</v>
      </c>
    </row>
    <row r="4334" spans="1:8" x14ac:dyDescent="0.25">
      <c r="A4334">
        <v>8656</v>
      </c>
      <c r="B4334">
        <v>-2</v>
      </c>
      <c r="C4334">
        <v>1</v>
      </c>
      <c r="D4334">
        <v>-4</v>
      </c>
      <c r="E4334">
        <v>-1</v>
      </c>
      <c r="F4334">
        <v>-1</v>
      </c>
      <c r="G4334">
        <v>0</v>
      </c>
      <c r="H4334" s="2">
        <f>H4333+$H$2*(Filter_Test[[#This Row],[debug'[0']]]-H4333)</f>
        <v>-1.1805521067546865</v>
      </c>
    </row>
    <row r="4335" spans="1:8" x14ac:dyDescent="0.25">
      <c r="A4335">
        <v>8658</v>
      </c>
      <c r="B4335">
        <v>-2</v>
      </c>
      <c r="C4335">
        <v>1</v>
      </c>
      <c r="D4335">
        <v>-4</v>
      </c>
      <c r="E4335">
        <v>-1</v>
      </c>
      <c r="F4335">
        <v>-1</v>
      </c>
      <c r="G4335">
        <v>0</v>
      </c>
      <c r="H4335" s="2">
        <f>H4334+$H$2*(Filter_Test[[#This Row],[debug'[0']]]-H4334)</f>
        <v>-1.2577832511972598</v>
      </c>
    </row>
    <row r="4336" spans="1:8" x14ac:dyDescent="0.25">
      <c r="A4336">
        <v>8660</v>
      </c>
      <c r="B4336">
        <v>-2</v>
      </c>
      <c r="C4336">
        <v>2</v>
      </c>
      <c r="D4336">
        <v>-4</v>
      </c>
      <c r="E4336">
        <v>-1</v>
      </c>
      <c r="F4336">
        <v>-1</v>
      </c>
      <c r="G4336">
        <v>0</v>
      </c>
      <c r="H4336" s="2">
        <f>H4335+$H$2*(Filter_Test[[#This Row],[debug'[0']]]-H4335)</f>
        <v>-1.3277355317595594</v>
      </c>
    </row>
    <row r="4337" spans="1:8" x14ac:dyDescent="0.25">
      <c r="A4337">
        <v>8662</v>
      </c>
      <c r="B4337">
        <v>-3</v>
      </c>
      <c r="C4337">
        <v>4</v>
      </c>
      <c r="D4337">
        <v>-4</v>
      </c>
      <c r="E4337">
        <v>-1</v>
      </c>
      <c r="F4337">
        <v>-1</v>
      </c>
      <c r="G4337">
        <v>0</v>
      </c>
      <c r="H4337" s="2">
        <f>H4336+$H$2*(Filter_Test[[#This Row],[debug'[0']]]-H4336)</f>
        <v>-1.4853427448080616</v>
      </c>
    </row>
    <row r="4338" spans="1:8" x14ac:dyDescent="0.25">
      <c r="A4338">
        <v>8664</v>
      </c>
      <c r="B4338">
        <v>-1</v>
      </c>
      <c r="C4338">
        <v>4</v>
      </c>
      <c r="D4338">
        <v>-4</v>
      </c>
      <c r="E4338">
        <v>-1</v>
      </c>
      <c r="F4338">
        <v>-1</v>
      </c>
      <c r="G4338">
        <v>0</v>
      </c>
      <c r="H4338" s="2">
        <f>H4337+$H$2*(Filter_Test[[#This Row],[debug'[0']]]-H4337)</f>
        <v>-1.4396002687611982</v>
      </c>
    </row>
    <row r="4339" spans="1:8" x14ac:dyDescent="0.25">
      <c r="A4339">
        <v>8666</v>
      </c>
      <c r="B4339">
        <v>-1</v>
      </c>
      <c r="C4339">
        <v>4</v>
      </c>
      <c r="D4339">
        <v>-3</v>
      </c>
      <c r="E4339">
        <v>-1</v>
      </c>
      <c r="F4339">
        <v>-1</v>
      </c>
      <c r="G4339">
        <v>0</v>
      </c>
      <c r="H4339" s="2">
        <f>H4338+$H$2*(Filter_Test[[#This Row],[debug'[0']]]-H4338)</f>
        <v>-1.3981689195155098</v>
      </c>
    </row>
    <row r="4340" spans="1:8" x14ac:dyDescent="0.25">
      <c r="A4340">
        <v>8668</v>
      </c>
      <c r="B4340">
        <v>0</v>
      </c>
      <c r="C4340">
        <v>4</v>
      </c>
      <c r="D4340">
        <v>-3</v>
      </c>
      <c r="E4340">
        <v>-1</v>
      </c>
      <c r="F4340">
        <v>-1</v>
      </c>
      <c r="G4340">
        <v>0</v>
      </c>
      <c r="H4340" s="2">
        <f>H4339+$H$2*(Filter_Test[[#This Row],[debug'[0']]]-H4339)</f>
        <v>-1.2663946033346847</v>
      </c>
    </row>
    <row r="4341" spans="1:8" x14ac:dyDescent="0.25">
      <c r="A4341">
        <v>8670</v>
      </c>
      <c r="B4341">
        <v>1</v>
      </c>
      <c r="C4341">
        <v>3</v>
      </c>
      <c r="D4341">
        <v>-2</v>
      </c>
      <c r="E4341">
        <v>-1</v>
      </c>
      <c r="F4341">
        <v>0</v>
      </c>
      <c r="G4341">
        <v>0</v>
      </c>
      <c r="H4341" s="2">
        <f>H4340+$H$2*(Filter_Test[[#This Row],[debug'[0']]]-H4340)</f>
        <v>-1.0527919442555307</v>
      </c>
    </row>
    <row r="4342" spans="1:8" x14ac:dyDescent="0.25">
      <c r="A4342">
        <v>8672</v>
      </c>
      <c r="B4342">
        <v>0</v>
      </c>
      <c r="C4342">
        <v>2</v>
      </c>
      <c r="D4342">
        <v>0</v>
      </c>
      <c r="E4342">
        <v>-1</v>
      </c>
      <c r="F4342">
        <v>0</v>
      </c>
      <c r="G4342">
        <v>0</v>
      </c>
      <c r="H4342" s="2">
        <f>H4341+$H$2*(Filter_Test[[#This Row],[debug'[0']]]-H4341)</f>
        <v>-0.95356864112057993</v>
      </c>
    </row>
    <row r="4343" spans="1:8" x14ac:dyDescent="0.25">
      <c r="A4343">
        <v>8674</v>
      </c>
      <c r="B4343">
        <v>-1</v>
      </c>
      <c r="C4343">
        <v>0</v>
      </c>
      <c r="D4343">
        <v>1</v>
      </c>
      <c r="E4343">
        <v>-1</v>
      </c>
      <c r="F4343">
        <v>0</v>
      </c>
      <c r="G4343">
        <v>0</v>
      </c>
      <c r="H4343" s="2">
        <f>H4342+$H$2*(Filter_Test[[#This Row],[debug'[0']]]-H4342)</f>
        <v>-0.95794469359913326</v>
      </c>
    </row>
    <row r="4344" spans="1:8" x14ac:dyDescent="0.25">
      <c r="A4344">
        <v>8676</v>
      </c>
      <c r="B4344">
        <v>-2</v>
      </c>
      <c r="C4344">
        <v>-1</v>
      </c>
      <c r="D4344">
        <v>3</v>
      </c>
      <c r="E4344">
        <v>-1</v>
      </c>
      <c r="F4344">
        <v>0</v>
      </c>
      <c r="G4344">
        <v>0</v>
      </c>
      <c r="H4344" s="2">
        <f>H4343+$H$2*(Filter_Test[[#This Row],[debug'[0']]]-H4343)</f>
        <v>-1.05615609245583</v>
      </c>
    </row>
    <row r="4345" spans="1:8" x14ac:dyDescent="0.25">
      <c r="A4345">
        <v>8678</v>
      </c>
      <c r="B4345">
        <v>-3</v>
      </c>
      <c r="C4345">
        <v>-2</v>
      </c>
      <c r="D4345">
        <v>4</v>
      </c>
      <c r="E4345">
        <v>-1</v>
      </c>
      <c r="F4345">
        <v>0</v>
      </c>
      <c r="G4345">
        <v>0</v>
      </c>
      <c r="H4345" s="2">
        <f>H4344+$H$2*(Filter_Test[[#This Row],[debug'[0']]]-H4344)</f>
        <v>-1.2393590646458112</v>
      </c>
    </row>
    <row r="4346" spans="1:8" x14ac:dyDescent="0.25">
      <c r="A4346">
        <v>8680</v>
      </c>
      <c r="B4346">
        <v>-3</v>
      </c>
      <c r="C4346">
        <v>-3</v>
      </c>
      <c r="D4346">
        <v>5</v>
      </c>
      <c r="E4346">
        <v>-1</v>
      </c>
      <c r="F4346">
        <v>0</v>
      </c>
      <c r="G4346">
        <v>0</v>
      </c>
      <c r="H4346" s="2">
        <f>H4345+$H$2*(Filter_Test[[#This Row],[debug'[0']]]-H4345)</f>
        <v>-1.4052955634893567</v>
      </c>
    </row>
    <row r="4347" spans="1:8" x14ac:dyDescent="0.25">
      <c r="A4347">
        <v>8682</v>
      </c>
      <c r="B4347">
        <v>-4</v>
      </c>
      <c r="C4347">
        <v>-3</v>
      </c>
      <c r="D4347">
        <v>6</v>
      </c>
      <c r="E4347">
        <v>-1</v>
      </c>
      <c r="F4347">
        <v>0</v>
      </c>
      <c r="G4347">
        <v>0</v>
      </c>
      <c r="H4347" s="2">
        <f>H4346+$H$2*(Filter_Test[[#This Row],[debug'[0']]]-H4346)</f>
        <v>-1.649840695368717</v>
      </c>
    </row>
    <row r="4348" spans="1:8" x14ac:dyDescent="0.25">
      <c r="A4348">
        <v>8684</v>
      </c>
      <c r="B4348">
        <v>-4</v>
      </c>
      <c r="C4348">
        <v>-3</v>
      </c>
      <c r="D4348">
        <v>6</v>
      </c>
      <c r="E4348">
        <v>-2</v>
      </c>
      <c r="F4348">
        <v>1</v>
      </c>
      <c r="G4348">
        <v>0</v>
      </c>
      <c r="H4348" s="2">
        <f>H4347+$H$2*(Filter_Test[[#This Row],[debug'[0']]]-H4347)</f>
        <v>-1.8713379915545771</v>
      </c>
    </row>
    <row r="4349" spans="1:8" x14ac:dyDescent="0.25">
      <c r="A4349">
        <v>8686</v>
      </c>
      <c r="B4349">
        <v>-5</v>
      </c>
      <c r="C4349">
        <v>-4</v>
      </c>
      <c r="D4349">
        <v>5</v>
      </c>
      <c r="E4349">
        <v>-2</v>
      </c>
      <c r="F4349">
        <v>0</v>
      </c>
      <c r="G4349">
        <v>0</v>
      </c>
      <c r="H4349" s="2">
        <f>H4348+$H$2*(Filter_Test[[#This Row],[debug'[0']]]-H4348)</f>
        <v>-2.166207438993506</v>
      </c>
    </row>
    <row r="4350" spans="1:8" x14ac:dyDescent="0.25">
      <c r="A4350">
        <v>8688</v>
      </c>
      <c r="B4350">
        <v>-5</v>
      </c>
      <c r="C4350">
        <v>-5</v>
      </c>
      <c r="D4350">
        <v>5</v>
      </c>
      <c r="E4350">
        <v>-2</v>
      </c>
      <c r="F4350">
        <v>0</v>
      </c>
      <c r="G4350">
        <v>0</v>
      </c>
      <c r="H4350" s="2">
        <f>H4349+$H$2*(Filter_Test[[#This Row],[debug'[0']]]-H4349)</f>
        <v>-2.4332860957371683</v>
      </c>
    </row>
    <row r="4351" spans="1:8" x14ac:dyDescent="0.25">
      <c r="A4351">
        <v>8690</v>
      </c>
      <c r="B4351">
        <v>-4</v>
      </c>
      <c r="C4351">
        <v>-6</v>
      </c>
      <c r="D4351">
        <v>5</v>
      </c>
      <c r="E4351">
        <v>-2</v>
      </c>
      <c r="F4351">
        <v>0</v>
      </c>
      <c r="G4351">
        <v>0</v>
      </c>
      <c r="H4351" s="2">
        <f>H4350+$H$2*(Filter_Test[[#This Row],[debug'[0']]]-H4350)</f>
        <v>-2.5809454024944412</v>
      </c>
    </row>
    <row r="4352" spans="1:8" x14ac:dyDescent="0.25">
      <c r="A4352">
        <v>8692</v>
      </c>
      <c r="B4352">
        <v>-3</v>
      </c>
      <c r="C4352">
        <v>-7</v>
      </c>
      <c r="D4352">
        <v>4</v>
      </c>
      <c r="E4352">
        <v>-2</v>
      </c>
      <c r="F4352">
        <v>0</v>
      </c>
      <c r="G4352">
        <v>0</v>
      </c>
      <c r="H4352" s="2">
        <f>H4351+$H$2*(Filter_Test[[#This Row],[debug'[0']]]-H4351)</f>
        <v>-2.6204403678437358</v>
      </c>
    </row>
    <row r="4353" spans="1:8" x14ac:dyDescent="0.25">
      <c r="A4353">
        <v>8694</v>
      </c>
      <c r="B4353">
        <v>-3</v>
      </c>
      <c r="C4353">
        <v>-8</v>
      </c>
      <c r="D4353">
        <v>4</v>
      </c>
      <c r="E4353">
        <v>-2</v>
      </c>
      <c r="F4353">
        <v>0</v>
      </c>
      <c r="G4353">
        <v>0</v>
      </c>
      <c r="H4353" s="2">
        <f>H4352+$H$2*(Filter_Test[[#This Row],[debug'[0']]]-H4352)</f>
        <v>-2.6562130204031766</v>
      </c>
    </row>
    <row r="4354" spans="1:8" x14ac:dyDescent="0.25">
      <c r="A4354">
        <v>8696</v>
      </c>
      <c r="B4354">
        <v>-2</v>
      </c>
      <c r="C4354">
        <v>-7</v>
      </c>
      <c r="D4354">
        <v>4</v>
      </c>
      <c r="E4354">
        <v>-2</v>
      </c>
      <c r="F4354">
        <v>0</v>
      </c>
      <c r="G4354">
        <v>0</v>
      </c>
      <c r="H4354" s="2">
        <f>H4353+$H$2*(Filter_Test[[#This Row],[debug'[0']]]-H4353)</f>
        <v>-2.5943664002805189</v>
      </c>
    </row>
    <row r="4355" spans="1:8" x14ac:dyDescent="0.25">
      <c r="A4355">
        <v>8698</v>
      </c>
      <c r="B4355">
        <v>-1</v>
      </c>
      <c r="C4355">
        <v>-5</v>
      </c>
      <c r="D4355">
        <v>3</v>
      </c>
      <c r="E4355">
        <v>-2</v>
      </c>
      <c r="F4355">
        <v>-1</v>
      </c>
      <c r="G4355">
        <v>0</v>
      </c>
      <c r="H4355" s="2">
        <f>H4354+$H$2*(Filter_Test[[#This Row],[debug'[0']]]-H4354)</f>
        <v>-2.4441009071729685</v>
      </c>
    </row>
    <row r="4356" spans="1:8" x14ac:dyDescent="0.25">
      <c r="A4356">
        <v>8700</v>
      </c>
      <c r="B4356">
        <v>-1</v>
      </c>
      <c r="C4356">
        <v>-4</v>
      </c>
      <c r="D4356">
        <v>1</v>
      </c>
      <c r="E4356">
        <v>-2</v>
      </c>
      <c r="F4356">
        <v>-1</v>
      </c>
      <c r="G4356">
        <v>0</v>
      </c>
      <c r="H4356" s="2">
        <f>H4355+$H$2*(Filter_Test[[#This Row],[debug'[0']]]-H4355)</f>
        <v>-2.3079976031424598</v>
      </c>
    </row>
    <row r="4357" spans="1:8" x14ac:dyDescent="0.25">
      <c r="A4357">
        <v>8702</v>
      </c>
      <c r="B4357">
        <v>-1</v>
      </c>
      <c r="C4357">
        <v>-3</v>
      </c>
      <c r="D4357">
        <v>-1</v>
      </c>
      <c r="E4357">
        <v>-2</v>
      </c>
      <c r="F4357">
        <v>-1</v>
      </c>
      <c r="G4357">
        <v>0</v>
      </c>
      <c r="H4357" s="2">
        <f>H4356+$H$2*(Filter_Test[[#This Row],[debug'[0']]]-H4356)</f>
        <v>-2.1847217333140976</v>
      </c>
    </row>
    <row r="4358" spans="1:8" x14ac:dyDescent="0.25">
      <c r="A4358">
        <v>8704</v>
      </c>
      <c r="B4358">
        <v>0</v>
      </c>
      <c r="C4358">
        <v>-1</v>
      </c>
      <c r="D4358">
        <v>-3</v>
      </c>
      <c r="E4358">
        <v>-2</v>
      </c>
      <c r="F4358">
        <v>-1</v>
      </c>
      <c r="G4358">
        <v>0</v>
      </c>
      <c r="H4358" s="2">
        <f>H4357+$H$2*(Filter_Test[[#This Row],[debug'[0']]]-H4357)</f>
        <v>-1.9788165608885717</v>
      </c>
    </row>
    <row r="4359" spans="1:8" x14ac:dyDescent="0.25">
      <c r="A4359">
        <v>8706</v>
      </c>
      <c r="B4359">
        <v>0</v>
      </c>
      <c r="C4359">
        <v>0</v>
      </c>
      <c r="D4359">
        <v>-5</v>
      </c>
      <c r="E4359">
        <v>-2</v>
      </c>
      <c r="F4359">
        <v>-2</v>
      </c>
      <c r="G4359">
        <v>0</v>
      </c>
      <c r="H4359" s="2">
        <f>H4358+$H$2*(Filter_Test[[#This Row],[debug'[0']]]-H4358)</f>
        <v>-1.792317493773891</v>
      </c>
    </row>
    <row r="4360" spans="1:8" x14ac:dyDescent="0.25">
      <c r="A4360">
        <v>8708</v>
      </c>
      <c r="B4360">
        <v>0</v>
      </c>
      <c r="C4360">
        <v>1</v>
      </c>
      <c r="D4360">
        <v>-6</v>
      </c>
      <c r="E4360">
        <v>-2</v>
      </c>
      <c r="F4360">
        <v>-2</v>
      </c>
      <c r="G4360">
        <v>0</v>
      </c>
      <c r="H4360" s="2">
        <f>H4359+$H$2*(Filter_Test[[#This Row],[debug'[0']]]-H4359)</f>
        <v>-1.6233955496336754</v>
      </c>
    </row>
    <row r="4361" spans="1:8" x14ac:dyDescent="0.25">
      <c r="A4361">
        <v>8710</v>
      </c>
      <c r="B4361">
        <v>0</v>
      </c>
      <c r="C4361">
        <v>1</v>
      </c>
      <c r="D4361">
        <v>-8</v>
      </c>
      <c r="E4361">
        <v>-2</v>
      </c>
      <c r="F4361">
        <v>-2</v>
      </c>
      <c r="G4361">
        <v>0</v>
      </c>
      <c r="H4361" s="2">
        <f>H4360+$H$2*(Filter_Test[[#This Row],[debug'[0']]]-H4360)</f>
        <v>-1.4703941236556899</v>
      </c>
    </row>
    <row r="4362" spans="1:8" x14ac:dyDescent="0.25">
      <c r="A4362">
        <v>8712</v>
      </c>
      <c r="B4362">
        <v>1</v>
      </c>
      <c r="C4362">
        <v>2</v>
      </c>
      <c r="D4362">
        <v>-8</v>
      </c>
      <c r="E4362">
        <v>-2</v>
      </c>
      <c r="F4362">
        <v>-2</v>
      </c>
      <c r="G4362">
        <v>0</v>
      </c>
      <c r="H4362" s="2">
        <f>H4361+$H$2*(Filter_Test[[#This Row],[debug'[0']]]-H4361)</f>
        <v>-1.2375649627452465</v>
      </c>
    </row>
    <row r="4363" spans="1:8" x14ac:dyDescent="0.25">
      <c r="A4363">
        <v>8714</v>
      </c>
      <c r="B4363">
        <v>1</v>
      </c>
      <c r="C4363">
        <v>2</v>
      </c>
      <c r="D4363">
        <v>-7</v>
      </c>
      <c r="E4363">
        <v>-2</v>
      </c>
      <c r="F4363">
        <v>-2</v>
      </c>
      <c r="G4363">
        <v>0</v>
      </c>
      <c r="H4363" s="2">
        <f>H4362+$H$2*(Filter_Test[[#This Row],[debug'[0']]]-H4362)</f>
        <v>-1.0266794332785349</v>
      </c>
    </row>
    <row r="4364" spans="1:8" x14ac:dyDescent="0.25">
      <c r="A4364">
        <v>8716</v>
      </c>
      <c r="B4364">
        <v>3</v>
      </c>
      <c r="C4364">
        <v>2</v>
      </c>
      <c r="D4364">
        <v>-6</v>
      </c>
      <c r="E4364">
        <v>-1</v>
      </c>
      <c r="F4364">
        <v>-2</v>
      </c>
      <c r="G4364">
        <v>0</v>
      </c>
      <c r="H4364" s="2">
        <f>H4363+$H$2*(Filter_Test[[#This Row],[debug'[0']]]-H4363)</f>
        <v>-0.6471738375000663</v>
      </c>
    </row>
    <row r="4365" spans="1:8" x14ac:dyDescent="0.25">
      <c r="A4365">
        <v>8718</v>
      </c>
      <c r="B4365">
        <v>2</v>
      </c>
      <c r="C4365">
        <v>4</v>
      </c>
      <c r="D4365">
        <v>-6</v>
      </c>
      <c r="E4365">
        <v>-1</v>
      </c>
      <c r="F4365">
        <v>-2</v>
      </c>
      <c r="G4365">
        <v>0</v>
      </c>
      <c r="H4365" s="2">
        <f>H4364+$H$2*(Filter_Test[[#This Row],[debug'[0']]]-H4364)</f>
        <v>-0.39768358108010704</v>
      </c>
    </row>
    <row r="4366" spans="1:8" x14ac:dyDescent="0.25">
      <c r="A4366">
        <v>8720</v>
      </c>
      <c r="B4366">
        <v>4</v>
      </c>
      <c r="C4366">
        <v>6</v>
      </c>
      <c r="D4366">
        <v>-6</v>
      </c>
      <c r="E4366">
        <v>-1</v>
      </c>
      <c r="F4366">
        <v>-2</v>
      </c>
      <c r="G4366">
        <v>-1</v>
      </c>
      <c r="H4366" s="2">
        <f>H4365+$H$2*(Filter_Test[[#This Row],[debug'[0']]]-H4365)</f>
        <v>1.6788331853904492E-2</v>
      </c>
    </row>
    <row r="4367" spans="1:8" x14ac:dyDescent="0.25">
      <c r="A4367">
        <v>8722</v>
      </c>
      <c r="B4367">
        <v>3</v>
      </c>
      <c r="C4367">
        <v>8</v>
      </c>
      <c r="D4367">
        <v>-5</v>
      </c>
      <c r="E4367">
        <v>-1</v>
      </c>
      <c r="F4367">
        <v>-2</v>
      </c>
      <c r="G4367">
        <v>-1</v>
      </c>
      <c r="H4367" s="2">
        <f>H4366+$H$2*(Filter_Test[[#This Row],[debug'[0']]]-H4366)</f>
        <v>0.29794940767643824</v>
      </c>
    </row>
    <row r="4368" spans="1:8" x14ac:dyDescent="0.25">
      <c r="A4368">
        <v>8724</v>
      </c>
      <c r="B4368">
        <v>2</v>
      </c>
      <c r="C4368">
        <v>10</v>
      </c>
      <c r="D4368">
        <v>-5</v>
      </c>
      <c r="E4368">
        <v>0</v>
      </c>
      <c r="F4368">
        <v>-1</v>
      </c>
      <c r="G4368">
        <v>-1</v>
      </c>
      <c r="H4368" s="2">
        <f>H4367+$H$2*(Filter_Test[[#This Row],[debug'[0']]]-H4367)</f>
        <v>0.45836389678289396</v>
      </c>
    </row>
    <row r="4369" spans="1:8" x14ac:dyDescent="0.25">
      <c r="A4369">
        <v>8726</v>
      </c>
      <c r="B4369">
        <v>2</v>
      </c>
      <c r="C4369">
        <v>12</v>
      </c>
      <c r="D4369">
        <v>-4</v>
      </c>
      <c r="E4369">
        <v>0</v>
      </c>
      <c r="F4369">
        <v>-1</v>
      </c>
      <c r="G4369">
        <v>-1</v>
      </c>
      <c r="H4369" s="2">
        <f>H4368+$H$2*(Filter_Test[[#This Row],[debug'[0']]]-H4368)</f>
        <v>0.60365967647416363</v>
      </c>
    </row>
    <row r="4370" spans="1:8" x14ac:dyDescent="0.25">
      <c r="A4370">
        <v>8728</v>
      </c>
      <c r="B4370">
        <v>2</v>
      </c>
      <c r="C4370">
        <v>11</v>
      </c>
      <c r="D4370">
        <v>-2</v>
      </c>
      <c r="E4370">
        <v>0</v>
      </c>
      <c r="F4370">
        <v>-1</v>
      </c>
      <c r="G4370">
        <v>-1</v>
      </c>
      <c r="H4370" s="2">
        <f>H4369+$H$2*(Filter_Test[[#This Row],[debug'[0']]]-H4369)</f>
        <v>0.73526165154316248</v>
      </c>
    </row>
    <row r="4371" spans="1:8" x14ac:dyDescent="0.25">
      <c r="A4371">
        <v>8730</v>
      </c>
      <c r="B4371">
        <v>3</v>
      </c>
      <c r="C4371">
        <v>9</v>
      </c>
      <c r="D4371">
        <v>0</v>
      </c>
      <c r="E4371">
        <v>1</v>
      </c>
      <c r="F4371">
        <v>-1</v>
      </c>
      <c r="G4371">
        <v>-1</v>
      </c>
      <c r="H4371" s="2">
        <f>H4370+$H$2*(Filter_Test[[#This Row],[debug'[0']]]-H4370)</f>
        <v>0.94870821227761493</v>
      </c>
    </row>
    <row r="4372" spans="1:8" x14ac:dyDescent="0.25">
      <c r="A4372">
        <v>8732</v>
      </c>
      <c r="B4372">
        <v>5</v>
      </c>
      <c r="C4372">
        <v>4</v>
      </c>
      <c r="D4372">
        <v>4</v>
      </c>
      <c r="E4372">
        <v>1</v>
      </c>
      <c r="F4372">
        <v>0</v>
      </c>
      <c r="G4372">
        <v>0</v>
      </c>
      <c r="H4372" s="2">
        <f>H4371+$H$2*(Filter_Test[[#This Row],[debug'[0']]]-H4371)</f>
        <v>1.330533467813334</v>
      </c>
    </row>
    <row r="4373" spans="1:8" x14ac:dyDescent="0.25">
      <c r="A4373">
        <v>8734</v>
      </c>
      <c r="B4373">
        <v>4</v>
      </c>
      <c r="C4373">
        <v>3</v>
      </c>
      <c r="D4373">
        <v>4</v>
      </c>
      <c r="E4373">
        <v>1</v>
      </c>
      <c r="F4373">
        <v>0</v>
      </c>
      <c r="G4373">
        <v>0</v>
      </c>
      <c r="H4373" s="2">
        <f>H4372+$H$2*(Filter_Test[[#This Row],[debug'[0']]]-H4372)</f>
        <v>1.5821247612089775</v>
      </c>
    </row>
    <row r="4374" spans="1:8" x14ac:dyDescent="0.25">
      <c r="A4374">
        <v>8736</v>
      </c>
      <c r="B4374">
        <v>2</v>
      </c>
      <c r="C4374">
        <v>2</v>
      </c>
      <c r="D4374">
        <v>5</v>
      </c>
      <c r="E4374">
        <v>1</v>
      </c>
      <c r="F4374">
        <v>0</v>
      </c>
      <c r="G4374">
        <v>0</v>
      </c>
      <c r="H4374" s="2">
        <f>H4373+$H$2*(Filter_Test[[#This Row],[debug'[0']]]-H4373)</f>
        <v>1.6215085746180662</v>
      </c>
    </row>
    <row r="4375" spans="1:8" x14ac:dyDescent="0.25">
      <c r="A4375">
        <v>8738</v>
      </c>
      <c r="B4375">
        <v>0</v>
      </c>
      <c r="C4375">
        <v>1</v>
      </c>
      <c r="D4375">
        <v>5</v>
      </c>
      <c r="E4375">
        <v>1</v>
      </c>
      <c r="F4375">
        <v>1</v>
      </c>
      <c r="G4375">
        <v>0</v>
      </c>
      <c r="H4375" s="2">
        <f>H4374+$H$2*(Filter_Test[[#This Row],[debug'[0']]]-H4374)</f>
        <v>1.468684991845477</v>
      </c>
    </row>
    <row r="4376" spans="1:8" x14ac:dyDescent="0.25">
      <c r="A4376">
        <v>8740</v>
      </c>
      <c r="B4376">
        <v>-1</v>
      </c>
      <c r="C4376">
        <v>0</v>
      </c>
      <c r="D4376">
        <v>5</v>
      </c>
      <c r="E4376">
        <v>2</v>
      </c>
      <c r="F4376">
        <v>1</v>
      </c>
      <c r="G4376">
        <v>0</v>
      </c>
      <c r="H4376" s="2">
        <f>H4375+$H$2*(Filter_Test[[#This Row],[debug'[0']]]-H4375)</f>
        <v>1.236016912813203</v>
      </c>
    </row>
    <row r="4377" spans="1:8" x14ac:dyDescent="0.25">
      <c r="A4377">
        <v>8742</v>
      </c>
      <c r="B4377">
        <v>-2</v>
      </c>
      <c r="C4377">
        <v>0</v>
      </c>
      <c r="D4377">
        <v>5</v>
      </c>
      <c r="E4377">
        <v>2</v>
      </c>
      <c r="F4377">
        <v>1</v>
      </c>
      <c r="G4377">
        <v>0</v>
      </c>
      <c r="H4377" s="2">
        <f>H4376+$H$2*(Filter_Test[[#This Row],[debug'[0']]]-H4376)</f>
        <v>0.93102950400761464</v>
      </c>
    </row>
    <row r="4378" spans="1:8" x14ac:dyDescent="0.25">
      <c r="A4378">
        <v>8744</v>
      </c>
      <c r="B4378">
        <v>-1</v>
      </c>
      <c r="C4378">
        <v>-1</v>
      </c>
      <c r="D4378">
        <v>6</v>
      </c>
      <c r="E4378">
        <v>2</v>
      </c>
      <c r="F4378">
        <v>2</v>
      </c>
      <c r="G4378">
        <v>0</v>
      </c>
      <c r="H4378" s="2">
        <f>H4377+$H$2*(Filter_Test[[#This Row],[debug'[0']]]-H4377)</f>
        <v>0.74903426089795078</v>
      </c>
    </row>
    <row r="4379" spans="1:8" x14ac:dyDescent="0.25">
      <c r="A4379">
        <v>8746</v>
      </c>
      <c r="B4379">
        <v>1</v>
      </c>
      <c r="C4379">
        <v>-2</v>
      </c>
      <c r="D4379">
        <v>6</v>
      </c>
      <c r="E4379">
        <v>2</v>
      </c>
      <c r="F4379">
        <v>2</v>
      </c>
      <c r="G4379">
        <v>0</v>
      </c>
      <c r="H4379" s="2">
        <f>H4378+$H$2*(Filter_Test[[#This Row],[debug'[0']]]-H4378)</f>
        <v>0.77268722456592265</v>
      </c>
    </row>
    <row r="4380" spans="1:8" x14ac:dyDescent="0.25">
      <c r="A4380">
        <v>8748</v>
      </c>
      <c r="B4380">
        <v>0</v>
      </c>
      <c r="C4380">
        <v>-3</v>
      </c>
      <c r="D4380">
        <v>5</v>
      </c>
      <c r="E4380">
        <v>2</v>
      </c>
      <c r="F4380">
        <v>2</v>
      </c>
      <c r="G4380">
        <v>0</v>
      </c>
      <c r="H4380" s="2">
        <f>H4379+$H$2*(Filter_Test[[#This Row],[debug'[0']]]-H4379)</f>
        <v>0.699863169319353</v>
      </c>
    </row>
    <row r="4381" spans="1:8" x14ac:dyDescent="0.25">
      <c r="A4381">
        <v>8750</v>
      </c>
      <c r="B4381">
        <v>2</v>
      </c>
      <c r="C4381">
        <v>-4</v>
      </c>
      <c r="D4381">
        <v>5</v>
      </c>
      <c r="E4381">
        <v>2</v>
      </c>
      <c r="F4381">
        <v>2</v>
      </c>
      <c r="G4381">
        <v>0</v>
      </c>
      <c r="H4381" s="2">
        <f>H4380+$H$2*(Filter_Test[[#This Row],[debug'[0']]]-H4380)</f>
        <v>0.82239817879718813</v>
      </c>
    </row>
    <row r="4382" spans="1:8" x14ac:dyDescent="0.25">
      <c r="A4382">
        <v>8752</v>
      </c>
      <c r="B4382">
        <v>1</v>
      </c>
      <c r="C4382">
        <v>-4</v>
      </c>
      <c r="D4382">
        <v>5</v>
      </c>
      <c r="E4382">
        <v>2</v>
      </c>
      <c r="F4382">
        <v>2</v>
      </c>
      <c r="G4382">
        <v>0</v>
      </c>
      <c r="H4382" s="2">
        <f>H4381+$H$2*(Filter_Test[[#This Row],[debug'[0']]]-H4381)</f>
        <v>0.83913675609983573</v>
      </c>
    </row>
    <row r="4383" spans="1:8" x14ac:dyDescent="0.25">
      <c r="A4383">
        <v>8754</v>
      </c>
      <c r="B4383">
        <v>1</v>
      </c>
      <c r="C4383">
        <v>-4</v>
      </c>
      <c r="D4383">
        <v>4</v>
      </c>
      <c r="E4383">
        <v>2</v>
      </c>
      <c r="F4383">
        <v>2</v>
      </c>
      <c r="G4383">
        <v>0</v>
      </c>
      <c r="H4383" s="2">
        <f>H4382+$H$2*(Filter_Test[[#This Row],[debug'[0']]]-H4382)</f>
        <v>0.8542977596579171</v>
      </c>
    </row>
    <row r="4384" spans="1:8" x14ac:dyDescent="0.25">
      <c r="A4384">
        <v>8756</v>
      </c>
      <c r="B4384">
        <v>1</v>
      </c>
      <c r="C4384">
        <v>-4</v>
      </c>
      <c r="D4384">
        <v>4</v>
      </c>
      <c r="E4384">
        <v>1</v>
      </c>
      <c r="F4384">
        <v>2</v>
      </c>
      <c r="G4384">
        <v>0</v>
      </c>
      <c r="H4384" s="2">
        <f>H4383+$H$2*(Filter_Test[[#This Row],[debug'[0']]]-H4383)</f>
        <v>0.86802987229402495</v>
      </c>
    </row>
    <row r="4385" spans="1:8" x14ac:dyDescent="0.25">
      <c r="A4385">
        <v>8758</v>
      </c>
      <c r="B4385">
        <v>0</v>
      </c>
      <c r="C4385">
        <v>-3</v>
      </c>
      <c r="D4385">
        <v>3</v>
      </c>
      <c r="E4385">
        <v>1</v>
      </c>
      <c r="F4385">
        <v>2</v>
      </c>
      <c r="G4385">
        <v>0</v>
      </c>
      <c r="H4385" s="2">
        <f>H4384+$H$2*(Filter_Test[[#This Row],[debug'[0']]]-H4384)</f>
        <v>0.7862199841971631</v>
      </c>
    </row>
    <row r="4386" spans="1:8" x14ac:dyDescent="0.25">
      <c r="A4386">
        <v>8760</v>
      </c>
      <c r="B4386">
        <v>0</v>
      </c>
      <c r="C4386">
        <v>-3</v>
      </c>
      <c r="D4386">
        <v>2</v>
      </c>
      <c r="E4386">
        <v>1</v>
      </c>
      <c r="F4386">
        <v>2</v>
      </c>
      <c r="G4386">
        <v>0</v>
      </c>
      <c r="H4386" s="2">
        <f>H4385+$H$2*(Filter_Test[[#This Row],[debug'[0']]]-H4385)</f>
        <v>0.71212049640338437</v>
      </c>
    </row>
    <row r="4387" spans="1:8" x14ac:dyDescent="0.25">
      <c r="A4387">
        <v>8762</v>
      </c>
      <c r="B4387">
        <v>0</v>
      </c>
      <c r="C4387">
        <v>-3</v>
      </c>
      <c r="D4387">
        <v>0</v>
      </c>
      <c r="E4387">
        <v>1</v>
      </c>
      <c r="F4387">
        <v>2</v>
      </c>
      <c r="G4387">
        <v>0</v>
      </c>
      <c r="H4387" s="2">
        <f>H4386+$H$2*(Filter_Test[[#This Row],[debug'[0']]]-H4386)</f>
        <v>0.64500472080423665</v>
      </c>
    </row>
    <row r="4388" spans="1:8" x14ac:dyDescent="0.25">
      <c r="A4388">
        <v>8764</v>
      </c>
      <c r="B4388">
        <v>-1</v>
      </c>
      <c r="C4388">
        <v>-4</v>
      </c>
      <c r="D4388">
        <v>-3</v>
      </c>
      <c r="E4388">
        <v>1</v>
      </c>
      <c r="F4388">
        <v>2</v>
      </c>
      <c r="G4388">
        <v>0</v>
      </c>
      <c r="H4388" s="2">
        <f>H4387+$H$2*(Filter_Test[[#This Row],[debug'[0']]]-H4387)</f>
        <v>0.48996667842426311</v>
      </c>
    </row>
    <row r="4389" spans="1:8" x14ac:dyDescent="0.25">
      <c r="A4389">
        <v>8766</v>
      </c>
      <c r="B4389">
        <v>1</v>
      </c>
      <c r="C4389">
        <v>-4</v>
      </c>
      <c r="D4389">
        <v>-5</v>
      </c>
      <c r="E4389">
        <v>1</v>
      </c>
      <c r="F4389">
        <v>1</v>
      </c>
      <c r="G4389">
        <v>0</v>
      </c>
      <c r="H4389" s="2">
        <f>H4388+$H$2*(Filter_Test[[#This Row],[debug'[0']]]-H4388)</f>
        <v>0.53803618650871321</v>
      </c>
    </row>
    <row r="4390" spans="1:8" x14ac:dyDescent="0.25">
      <c r="A4390">
        <v>8768</v>
      </c>
      <c r="B4390">
        <v>3</v>
      </c>
      <c r="C4390">
        <v>-4</v>
      </c>
      <c r="D4390">
        <v>-5</v>
      </c>
      <c r="E4390">
        <v>1</v>
      </c>
      <c r="F4390">
        <v>1</v>
      </c>
      <c r="G4390">
        <v>0</v>
      </c>
      <c r="H4390" s="2">
        <f>H4389+$H$2*(Filter_Test[[#This Row],[debug'[0']]]-H4389)</f>
        <v>0.77007080940475736</v>
      </c>
    </row>
    <row r="4391" spans="1:8" x14ac:dyDescent="0.25">
      <c r="A4391">
        <v>8770</v>
      </c>
      <c r="B4391">
        <v>4</v>
      </c>
      <c r="C4391">
        <v>-2</v>
      </c>
      <c r="D4391">
        <v>-5</v>
      </c>
      <c r="E4391">
        <v>1</v>
      </c>
      <c r="F4391">
        <v>1</v>
      </c>
      <c r="G4391">
        <v>0</v>
      </c>
      <c r="H4391" s="2">
        <f>H4390+$H$2*(Filter_Test[[#This Row],[debug'[0']]]-H4390)</f>
        <v>1.0744844639084346</v>
      </c>
    </row>
    <row r="4392" spans="1:8" x14ac:dyDescent="0.25">
      <c r="A4392">
        <v>8772</v>
      </c>
      <c r="B4392">
        <v>4</v>
      </c>
      <c r="C4392">
        <v>-1</v>
      </c>
      <c r="D4392">
        <v>-5</v>
      </c>
      <c r="E4392">
        <v>1</v>
      </c>
      <c r="F4392">
        <v>1</v>
      </c>
      <c r="G4392">
        <v>0</v>
      </c>
      <c r="H4392" s="2">
        <f>H4391+$H$2*(Filter_Test[[#This Row],[debug'[0']]]-H4391)</f>
        <v>1.3502078073928765</v>
      </c>
    </row>
    <row r="4393" spans="1:8" x14ac:dyDescent="0.25">
      <c r="A4393">
        <v>8774</v>
      </c>
      <c r="B4393">
        <v>2</v>
      </c>
      <c r="C4393">
        <v>-1</v>
      </c>
      <c r="D4393">
        <v>-5</v>
      </c>
      <c r="E4393">
        <v>1</v>
      </c>
      <c r="F4393">
        <v>1</v>
      </c>
      <c r="G4393">
        <v>0</v>
      </c>
      <c r="H4393" s="2">
        <f>H4392+$H$2*(Filter_Test[[#This Row],[debug'[0']]]-H4392)</f>
        <v>1.4114492787525128</v>
      </c>
    </row>
    <row r="4394" spans="1:8" x14ac:dyDescent="0.25">
      <c r="A4394">
        <v>8776</v>
      </c>
      <c r="B4394">
        <v>0</v>
      </c>
      <c r="C4394">
        <v>-1</v>
      </c>
      <c r="D4394">
        <v>-4</v>
      </c>
      <c r="E4394">
        <v>1</v>
      </c>
      <c r="F4394">
        <v>1</v>
      </c>
      <c r="G4394">
        <v>0</v>
      </c>
      <c r="H4394" s="2">
        <f>H4393+$H$2*(Filter_Test[[#This Row],[debug'[0']]]-H4393)</f>
        <v>1.2784233182012077</v>
      </c>
    </row>
    <row r="4395" spans="1:8" x14ac:dyDescent="0.25">
      <c r="A4395">
        <v>8778</v>
      </c>
      <c r="B4395">
        <v>0</v>
      </c>
      <c r="C4395">
        <v>0</v>
      </c>
      <c r="D4395">
        <v>-3</v>
      </c>
      <c r="E4395">
        <v>1</v>
      </c>
      <c r="F4395">
        <v>0</v>
      </c>
      <c r="G4395">
        <v>0</v>
      </c>
      <c r="H4395" s="2">
        <f>H4394+$H$2*(Filter_Test[[#This Row],[debug'[0']]]-H4394)</f>
        <v>1.1579347590620437</v>
      </c>
    </row>
    <row r="4396" spans="1:8" x14ac:dyDescent="0.25">
      <c r="A4396">
        <v>8780</v>
      </c>
      <c r="B4396">
        <v>-1</v>
      </c>
      <c r="C4396">
        <v>0</v>
      </c>
      <c r="D4396">
        <v>-4</v>
      </c>
      <c r="E4396">
        <v>1</v>
      </c>
      <c r="F4396">
        <v>0</v>
      </c>
      <c r="G4396">
        <v>0</v>
      </c>
      <c r="H4396" s="2">
        <f>H4395+$H$2*(Filter_Test[[#This Row],[debug'[0']]]-H4395)</f>
        <v>0.95455419948218245</v>
      </c>
    </row>
    <row r="4397" spans="1:8" x14ac:dyDescent="0.25">
      <c r="A4397">
        <v>8782</v>
      </c>
      <c r="B4397">
        <v>-1</v>
      </c>
      <c r="C4397">
        <v>1</v>
      </c>
      <c r="D4397">
        <v>-3</v>
      </c>
      <c r="E4397">
        <v>1</v>
      </c>
      <c r="F4397">
        <v>0</v>
      </c>
      <c r="G4397">
        <v>0</v>
      </c>
      <c r="H4397" s="2">
        <f>H4396+$H$2*(Filter_Test[[#This Row],[debug'[0']]]-H4396)</f>
        <v>0.77034180605809333</v>
      </c>
    </row>
    <row r="4398" spans="1:8" x14ac:dyDescent="0.25">
      <c r="A4398">
        <v>8784</v>
      </c>
      <c r="B4398">
        <v>2</v>
      </c>
      <c r="C4398">
        <v>0</v>
      </c>
      <c r="D4398">
        <v>-3</v>
      </c>
      <c r="E4398">
        <v>1</v>
      </c>
      <c r="F4398">
        <v>0</v>
      </c>
      <c r="G4398">
        <v>0</v>
      </c>
      <c r="H4398" s="2">
        <f>H4397+$H$2*(Filter_Test[[#This Row],[debug'[0']]]-H4397)</f>
        <v>0.88623436051352489</v>
      </c>
    </row>
    <row r="4399" spans="1:8" x14ac:dyDescent="0.25">
      <c r="A4399">
        <v>8786</v>
      </c>
      <c r="B4399">
        <v>2</v>
      </c>
      <c r="C4399">
        <v>1</v>
      </c>
      <c r="D4399">
        <v>-2</v>
      </c>
      <c r="E4399">
        <v>1</v>
      </c>
      <c r="F4399">
        <v>0</v>
      </c>
      <c r="G4399">
        <v>0</v>
      </c>
      <c r="H4399" s="2">
        <f>H4398+$H$2*(Filter_Test[[#This Row],[debug'[0']]]-H4398)</f>
        <v>0.9912042990384683</v>
      </c>
    </row>
    <row r="4400" spans="1:8" x14ac:dyDescent="0.25">
      <c r="A4400">
        <v>8788</v>
      </c>
      <c r="B4400">
        <v>4</v>
      </c>
      <c r="C4400">
        <v>2</v>
      </c>
      <c r="D4400">
        <v>-1</v>
      </c>
      <c r="E4400">
        <v>1</v>
      </c>
      <c r="F4400">
        <v>-1</v>
      </c>
      <c r="G4400">
        <v>0</v>
      </c>
      <c r="H4400" s="2">
        <f>H4399+$H$2*(Filter_Test[[#This Row],[debug'[0']]]-H4399)</f>
        <v>1.2747766131472673</v>
      </c>
    </row>
    <row r="4401" spans="1:8" x14ac:dyDescent="0.25">
      <c r="A4401">
        <v>8790</v>
      </c>
      <c r="B4401">
        <v>5</v>
      </c>
      <c r="C4401">
        <v>1</v>
      </c>
      <c r="D4401">
        <v>0</v>
      </c>
      <c r="E4401">
        <v>1</v>
      </c>
      <c r="F4401">
        <v>-1</v>
      </c>
      <c r="G4401">
        <v>0</v>
      </c>
      <c r="H4401" s="2">
        <f>H4400+$H$2*(Filter_Test[[#This Row],[debug'[0']]]-H4400)</f>
        <v>1.6258706459007903</v>
      </c>
    </row>
    <row r="4402" spans="1:8" x14ac:dyDescent="0.25">
      <c r="A4402">
        <v>8792</v>
      </c>
      <c r="B4402">
        <v>3</v>
      </c>
      <c r="C4402">
        <v>1</v>
      </c>
      <c r="D4402">
        <v>1</v>
      </c>
      <c r="E4402">
        <v>1</v>
      </c>
      <c r="F4402">
        <v>-1</v>
      </c>
      <c r="G4402">
        <v>0</v>
      </c>
      <c r="H4402" s="2">
        <f>H4401+$H$2*(Filter_Test[[#This Row],[debug'[0']]]-H4401)</f>
        <v>1.7553792864183952</v>
      </c>
    </row>
    <row r="4403" spans="1:8" x14ac:dyDescent="0.25">
      <c r="A4403">
        <v>8794</v>
      </c>
      <c r="B4403">
        <v>1</v>
      </c>
      <c r="C4403">
        <v>-1</v>
      </c>
      <c r="D4403">
        <v>1</v>
      </c>
      <c r="E4403">
        <v>1</v>
      </c>
      <c r="F4403">
        <v>-1</v>
      </c>
      <c r="G4403">
        <v>0</v>
      </c>
      <c r="H4403" s="2">
        <f>H4402+$H$2*(Filter_Test[[#This Row],[debug'[0']]]-H4402)</f>
        <v>1.6841864659118173</v>
      </c>
    </row>
    <row r="4404" spans="1:8" x14ac:dyDescent="0.25">
      <c r="A4404">
        <v>8796</v>
      </c>
      <c r="B4404">
        <v>-1</v>
      </c>
      <c r="C4404">
        <v>-2</v>
      </c>
      <c r="D4404">
        <v>3</v>
      </c>
      <c r="E4404">
        <v>1</v>
      </c>
      <c r="F4404">
        <v>-1</v>
      </c>
      <c r="G4404">
        <v>0</v>
      </c>
      <c r="H4404" s="2">
        <f>H4403+$H$2*(Filter_Test[[#This Row],[debug'[0']]]-H4403)</f>
        <v>1.4312078514466058</v>
      </c>
    </row>
    <row r="4405" spans="1:8" x14ac:dyDescent="0.25">
      <c r="A4405">
        <v>8798</v>
      </c>
      <c r="B4405">
        <v>-3</v>
      </c>
      <c r="C4405">
        <v>-6</v>
      </c>
      <c r="D4405">
        <v>4</v>
      </c>
      <c r="E4405">
        <v>1</v>
      </c>
      <c r="F4405">
        <v>-2</v>
      </c>
      <c r="G4405">
        <v>0</v>
      </c>
      <c r="H4405" s="2">
        <f>H4404+$H$2*(Filter_Test[[#This Row],[debug'[0']]]-H4404)</f>
        <v>1.0135763504675837</v>
      </c>
    </row>
    <row r="4406" spans="1:8" x14ac:dyDescent="0.25">
      <c r="A4406">
        <v>8800</v>
      </c>
      <c r="B4406">
        <v>-1</v>
      </c>
      <c r="C4406">
        <v>-7</v>
      </c>
      <c r="D4406">
        <v>4</v>
      </c>
      <c r="E4406">
        <v>1</v>
      </c>
      <c r="F4406">
        <v>-2</v>
      </c>
      <c r="G4406">
        <v>0</v>
      </c>
      <c r="H4406" s="2">
        <f>H4405+$H$2*(Filter_Test[[#This Row],[debug'[0']]]-H4405)</f>
        <v>0.82380125036545049</v>
      </c>
    </row>
    <row r="4407" spans="1:8" x14ac:dyDescent="0.25">
      <c r="A4407">
        <v>8802</v>
      </c>
      <c r="B4407">
        <v>-1</v>
      </c>
      <c r="C4407">
        <v>-8</v>
      </c>
      <c r="D4407">
        <v>5</v>
      </c>
      <c r="E4407">
        <v>1</v>
      </c>
      <c r="F4407">
        <v>-2</v>
      </c>
      <c r="G4407">
        <v>0</v>
      </c>
      <c r="H4407" s="2">
        <f>H4406+$H$2*(Filter_Test[[#This Row],[debug'[0']]]-H4406)</f>
        <v>0.65191203207277115</v>
      </c>
    </row>
    <row r="4408" spans="1:8" x14ac:dyDescent="0.25">
      <c r="A4408">
        <v>8804</v>
      </c>
      <c r="B4408">
        <v>1</v>
      </c>
      <c r="C4408">
        <v>-7</v>
      </c>
      <c r="D4408">
        <v>5</v>
      </c>
      <c r="E4408">
        <v>1</v>
      </c>
      <c r="F4408">
        <v>-2</v>
      </c>
      <c r="G4408">
        <v>0</v>
      </c>
      <c r="H4408" s="2">
        <f>H4407+$H$2*(Filter_Test[[#This Row],[debug'[0']]]-H4407)</f>
        <v>0.6847185501580666</v>
      </c>
    </row>
    <row r="4409" spans="1:8" x14ac:dyDescent="0.25">
      <c r="A4409">
        <v>8806</v>
      </c>
      <c r="B4409">
        <v>3</v>
      </c>
      <c r="C4409">
        <v>-4</v>
      </c>
      <c r="D4409">
        <v>1</v>
      </c>
      <c r="E4409">
        <v>1</v>
      </c>
      <c r="F4409">
        <v>-2</v>
      </c>
      <c r="G4409">
        <v>0</v>
      </c>
      <c r="H4409" s="2">
        <f>H4408+$H$2*(Filter_Test[[#This Row],[debug'[0']]]-H4408)</f>
        <v>0.90292868597255083</v>
      </c>
    </row>
    <row r="4410" spans="1:8" x14ac:dyDescent="0.25">
      <c r="A4410">
        <v>8808</v>
      </c>
      <c r="B4410">
        <v>3</v>
      </c>
      <c r="C4410">
        <v>-4</v>
      </c>
      <c r="D4410">
        <v>2</v>
      </c>
      <c r="E4410">
        <v>1</v>
      </c>
      <c r="F4410">
        <v>-2</v>
      </c>
      <c r="G4410">
        <v>0</v>
      </c>
      <c r="H4410" s="2">
        <f>H4409+$H$2*(Filter_Test[[#This Row],[debug'[0']]]-H4409)</f>
        <v>1.1005730009986268</v>
      </c>
    </row>
    <row r="4411" spans="1:8" x14ac:dyDescent="0.25">
      <c r="A4411">
        <v>8810</v>
      </c>
      <c r="B4411">
        <v>1</v>
      </c>
      <c r="C4411">
        <v>-3</v>
      </c>
      <c r="D4411">
        <v>1</v>
      </c>
      <c r="E4411">
        <v>1</v>
      </c>
      <c r="F4411">
        <v>-2</v>
      </c>
      <c r="G4411">
        <v>0</v>
      </c>
      <c r="H4411" s="2">
        <f>H4410+$H$2*(Filter_Test[[#This Row],[debug'[0']]]-H4410)</f>
        <v>1.0910942189660238</v>
      </c>
    </row>
    <row r="4412" spans="1:8" x14ac:dyDescent="0.25">
      <c r="A4412">
        <v>8812</v>
      </c>
      <c r="B4412">
        <v>0</v>
      </c>
      <c r="C4412">
        <v>-2</v>
      </c>
      <c r="D4412">
        <v>0</v>
      </c>
      <c r="E4412">
        <v>1</v>
      </c>
      <c r="F4412">
        <v>-2</v>
      </c>
      <c r="G4412">
        <v>0</v>
      </c>
      <c r="H4412" s="2">
        <f>H4411+$H$2*(Filter_Test[[#This Row],[debug'[0']]]-H4411)</f>
        <v>0.98826101148568513</v>
      </c>
    </row>
    <row r="4413" spans="1:8" x14ac:dyDescent="0.25">
      <c r="A4413">
        <v>8814</v>
      </c>
      <c r="B4413">
        <v>0</v>
      </c>
      <c r="C4413">
        <v>-2</v>
      </c>
      <c r="D4413">
        <v>0</v>
      </c>
      <c r="E4413">
        <v>1</v>
      </c>
      <c r="F4413">
        <v>-2</v>
      </c>
      <c r="G4413">
        <v>0</v>
      </c>
      <c r="H4413" s="2">
        <f>H4412+$H$2*(Filter_Test[[#This Row],[debug'[0']]]-H4412)</f>
        <v>0.89511960548030578</v>
      </c>
    </row>
    <row r="4414" spans="1:8" x14ac:dyDescent="0.25">
      <c r="A4414">
        <v>8816</v>
      </c>
      <c r="B4414">
        <v>-1</v>
      </c>
      <c r="C4414">
        <v>-1</v>
      </c>
      <c r="D4414">
        <v>0</v>
      </c>
      <c r="E4414">
        <v>1</v>
      </c>
      <c r="F4414">
        <v>-2</v>
      </c>
      <c r="G4414">
        <v>0</v>
      </c>
      <c r="H4414" s="2">
        <f>H4413+$H$2*(Filter_Test[[#This Row],[debug'[0']]]-H4413)</f>
        <v>0.71650879057277828</v>
      </c>
    </row>
    <row r="4415" spans="1:8" x14ac:dyDescent="0.25">
      <c r="A4415">
        <v>8818</v>
      </c>
      <c r="B4415">
        <v>1</v>
      </c>
      <c r="C4415">
        <v>-1</v>
      </c>
      <c r="D4415">
        <v>0</v>
      </c>
      <c r="E4415">
        <v>1</v>
      </c>
      <c r="F4415">
        <v>-2</v>
      </c>
      <c r="G4415">
        <v>0</v>
      </c>
      <c r="H4415" s="2">
        <f>H4414+$H$2*(Filter_Test[[#This Row],[debug'[0']]]-H4414)</f>
        <v>0.7432272075995936</v>
      </c>
    </row>
    <row r="4416" spans="1:8" x14ac:dyDescent="0.25">
      <c r="A4416">
        <v>8820</v>
      </c>
      <c r="B4416">
        <v>1</v>
      </c>
      <c r="C4416">
        <v>0</v>
      </c>
      <c r="D4416">
        <v>-1</v>
      </c>
      <c r="E4416">
        <v>1</v>
      </c>
      <c r="F4416">
        <v>-2</v>
      </c>
      <c r="G4416">
        <v>0</v>
      </c>
      <c r="H4416" s="2">
        <f>H4415+$H$2*(Filter_Test[[#This Row],[debug'[0']]]-H4415)</f>
        <v>0.76742747314699922</v>
      </c>
    </row>
    <row r="4417" spans="1:8" x14ac:dyDescent="0.25">
      <c r="A4417">
        <v>8822</v>
      </c>
      <c r="B4417">
        <v>3</v>
      </c>
      <c r="C4417">
        <v>1</v>
      </c>
      <c r="D4417">
        <v>-2</v>
      </c>
      <c r="E4417">
        <v>1</v>
      </c>
      <c r="F4417">
        <v>-2</v>
      </c>
      <c r="G4417">
        <v>0</v>
      </c>
      <c r="H4417" s="2">
        <f>H4416+$H$2*(Filter_Test[[#This Row],[debug'[0']]]-H4416)</f>
        <v>0.97784247661603285</v>
      </c>
    </row>
    <row r="4418" spans="1:8" x14ac:dyDescent="0.25">
      <c r="A4418">
        <v>8824</v>
      </c>
      <c r="B4418">
        <v>4</v>
      </c>
      <c r="C4418">
        <v>2</v>
      </c>
      <c r="D4418">
        <v>-3</v>
      </c>
      <c r="E4418">
        <v>1</v>
      </c>
      <c r="F4418">
        <v>-2</v>
      </c>
      <c r="G4418">
        <v>-1</v>
      </c>
      <c r="H4418" s="2">
        <f>H4417+$H$2*(Filter_Test[[#This Row],[debug'[0']]]-H4417)</f>
        <v>1.2626741128196586</v>
      </c>
    </row>
    <row r="4419" spans="1:8" x14ac:dyDescent="0.25">
      <c r="A4419">
        <v>8826</v>
      </c>
      <c r="B4419">
        <v>5</v>
      </c>
      <c r="C4419">
        <v>3</v>
      </c>
      <c r="D4419">
        <v>-5</v>
      </c>
      <c r="E4419">
        <v>1</v>
      </c>
      <c r="F4419">
        <v>-2</v>
      </c>
      <c r="G4419">
        <v>-1</v>
      </c>
      <c r="H4419" s="2">
        <f>H4418+$H$2*(Filter_Test[[#This Row],[debug'[0']]]-H4418)</f>
        <v>1.61490877935676</v>
      </c>
    </row>
    <row r="4420" spans="1:8" x14ac:dyDescent="0.25">
      <c r="A4420">
        <v>8828</v>
      </c>
      <c r="B4420">
        <v>4</v>
      </c>
      <c r="C4420">
        <v>5</v>
      </c>
      <c r="D4420">
        <v>-5</v>
      </c>
      <c r="E4420">
        <v>1</v>
      </c>
      <c r="F4420">
        <v>-1</v>
      </c>
      <c r="G4420">
        <v>-1</v>
      </c>
      <c r="H4420" s="2">
        <f>H4419+$H$2*(Filter_Test[[#This Row],[debug'[0']]]-H4419)</f>
        <v>1.8396983310641895</v>
      </c>
    </row>
    <row r="4421" spans="1:8" x14ac:dyDescent="0.25">
      <c r="A4421">
        <v>8830</v>
      </c>
      <c r="B4421">
        <v>4</v>
      </c>
      <c r="C4421">
        <v>6</v>
      </c>
      <c r="D4421">
        <v>-4</v>
      </c>
      <c r="E4421">
        <v>1</v>
      </c>
      <c r="F4421">
        <v>-1</v>
      </c>
      <c r="G4421">
        <v>-1</v>
      </c>
      <c r="H4421" s="2">
        <f>H4420+$H$2*(Filter_Test[[#This Row],[debug'[0']]]-H4420)</f>
        <v>2.0433019666441847</v>
      </c>
    </row>
    <row r="4422" spans="1:8" x14ac:dyDescent="0.25">
      <c r="A4422">
        <v>8832</v>
      </c>
      <c r="B4422">
        <v>3</v>
      </c>
      <c r="C4422">
        <v>6</v>
      </c>
      <c r="D4422">
        <v>-4</v>
      </c>
      <c r="E4422">
        <v>1</v>
      </c>
      <c r="F4422">
        <v>-1</v>
      </c>
      <c r="G4422">
        <v>-1</v>
      </c>
      <c r="H4422" s="2">
        <f>H4421+$H$2*(Filter_Test[[#This Row],[debug'[0']]]-H4421)</f>
        <v>2.1334686320430176</v>
      </c>
    </row>
    <row r="4423" spans="1:8" x14ac:dyDescent="0.25">
      <c r="A4423">
        <v>8834</v>
      </c>
      <c r="B4423">
        <v>1</v>
      </c>
      <c r="C4423">
        <v>6</v>
      </c>
      <c r="D4423">
        <v>-4</v>
      </c>
      <c r="E4423">
        <v>1</v>
      </c>
      <c r="F4423">
        <v>0</v>
      </c>
      <c r="G4423">
        <v>-1</v>
      </c>
      <c r="H4423" s="2">
        <f>H4422+$H$2*(Filter_Test[[#This Row],[debug'[0']]]-H4422)</f>
        <v>2.0266417302179933</v>
      </c>
    </row>
    <row r="4424" spans="1:8" x14ac:dyDescent="0.25">
      <c r="A4424">
        <v>8836</v>
      </c>
      <c r="B4424">
        <v>0</v>
      </c>
      <c r="C4424">
        <v>5</v>
      </c>
      <c r="D4424">
        <v>-1</v>
      </c>
      <c r="E4424">
        <v>1</v>
      </c>
      <c r="F4424">
        <v>0</v>
      </c>
      <c r="G4424">
        <v>-1</v>
      </c>
      <c r="H4424" s="2">
        <f>H4423+$H$2*(Filter_Test[[#This Row],[debug'[0']]]-H4423)</f>
        <v>1.8356352470846526</v>
      </c>
    </row>
    <row r="4425" spans="1:8" x14ac:dyDescent="0.25">
      <c r="A4425">
        <v>8838</v>
      </c>
      <c r="B4425">
        <v>0</v>
      </c>
      <c r="C4425">
        <v>6</v>
      </c>
      <c r="D4425">
        <v>-1</v>
      </c>
      <c r="E4425">
        <v>1</v>
      </c>
      <c r="F4425">
        <v>0</v>
      </c>
      <c r="G4425">
        <v>0</v>
      </c>
      <c r="H4425" s="2">
        <f>H4424+$H$2*(Filter_Test[[#This Row],[debug'[0']]]-H4424)</f>
        <v>1.6626307008773038</v>
      </c>
    </row>
    <row r="4426" spans="1:8" x14ac:dyDescent="0.25">
      <c r="A4426">
        <v>8840</v>
      </c>
      <c r="B4426">
        <v>2</v>
      </c>
      <c r="C4426">
        <v>7</v>
      </c>
      <c r="D4426">
        <v>-1</v>
      </c>
      <c r="E4426">
        <v>2</v>
      </c>
      <c r="F4426">
        <v>0</v>
      </c>
      <c r="G4426">
        <v>0</v>
      </c>
      <c r="H4426" s="2">
        <f>H4425+$H$2*(Filter_Test[[#This Row],[debug'[0']]]-H4425)</f>
        <v>1.6944270082274218</v>
      </c>
    </row>
    <row r="4427" spans="1:8" x14ac:dyDescent="0.25">
      <c r="A4427">
        <v>8842</v>
      </c>
      <c r="B4427">
        <v>1</v>
      </c>
      <c r="C4427">
        <v>8</v>
      </c>
      <c r="D4427">
        <v>-1</v>
      </c>
      <c r="E4427">
        <v>2</v>
      </c>
      <c r="F4427">
        <v>1</v>
      </c>
      <c r="G4427">
        <v>-1</v>
      </c>
      <c r="H4427" s="2">
        <f>H4426+$H$2*(Filter_Test[[#This Row],[debug'[0']]]-H4426)</f>
        <v>1.6289788046023737</v>
      </c>
    </row>
    <row r="4428" spans="1:8" x14ac:dyDescent="0.25">
      <c r="A4428">
        <v>8844</v>
      </c>
      <c r="B4428">
        <v>4</v>
      </c>
      <c r="C4428">
        <v>8</v>
      </c>
      <c r="D4428">
        <v>1</v>
      </c>
      <c r="E4428">
        <v>2</v>
      </c>
      <c r="F4428">
        <v>1</v>
      </c>
      <c r="G4428">
        <v>0</v>
      </c>
      <c r="H4428" s="2">
        <f>H4427+$H$2*(Filter_Test[[#This Row],[debug'[0']]]-H4427)</f>
        <v>1.8524422876713798</v>
      </c>
    </row>
    <row r="4429" spans="1:8" x14ac:dyDescent="0.25">
      <c r="A4429">
        <v>8846</v>
      </c>
      <c r="B4429">
        <v>3</v>
      </c>
      <c r="C4429">
        <v>9</v>
      </c>
      <c r="D4429">
        <v>1</v>
      </c>
      <c r="E4429">
        <v>2</v>
      </c>
      <c r="F4429">
        <v>1</v>
      </c>
      <c r="G4429">
        <v>0</v>
      </c>
      <c r="H4429" s="2">
        <f>H4428+$H$2*(Filter_Test[[#This Row],[debug'[0']]]-H4428)</f>
        <v>1.9605970540300368</v>
      </c>
    </row>
    <row r="4430" spans="1:8" x14ac:dyDescent="0.25">
      <c r="A4430">
        <v>8848</v>
      </c>
      <c r="B4430">
        <v>3</v>
      </c>
      <c r="C4430">
        <v>7</v>
      </c>
      <c r="D4430">
        <v>1</v>
      </c>
      <c r="E4430">
        <v>2</v>
      </c>
      <c r="F4430">
        <v>1</v>
      </c>
      <c r="G4430">
        <v>0</v>
      </c>
      <c r="H4430" s="2">
        <f>H4429+$H$2*(Filter_Test[[#This Row],[debug'[0']]]-H4429)</f>
        <v>2.0585584738054017</v>
      </c>
    </row>
    <row r="4431" spans="1:8" x14ac:dyDescent="0.25">
      <c r="A4431">
        <v>8850</v>
      </c>
      <c r="B4431">
        <v>1</v>
      </c>
      <c r="C4431">
        <v>5</v>
      </c>
      <c r="D4431">
        <v>2</v>
      </c>
      <c r="E4431">
        <v>2</v>
      </c>
      <c r="F4431">
        <v>1</v>
      </c>
      <c r="G4431">
        <v>0</v>
      </c>
      <c r="H4431" s="2">
        <f>H4430+$H$2*(Filter_Test[[#This Row],[debug'[0']]]-H4430)</f>
        <v>1.9587916880643335</v>
      </c>
    </row>
    <row r="4432" spans="1:8" x14ac:dyDescent="0.25">
      <c r="A4432">
        <v>8852</v>
      </c>
      <c r="B4432">
        <v>0</v>
      </c>
      <c r="C4432">
        <v>3</v>
      </c>
      <c r="D4432">
        <v>4</v>
      </c>
      <c r="E4432">
        <v>2</v>
      </c>
      <c r="F4432">
        <v>1</v>
      </c>
      <c r="G4432">
        <v>0</v>
      </c>
      <c r="H4432" s="2">
        <f>H4431+$H$2*(Filter_Test[[#This Row],[debug'[0']]]-H4431)</f>
        <v>1.7741799207502638</v>
      </c>
    </row>
    <row r="4433" spans="1:8" x14ac:dyDescent="0.25">
      <c r="A4433">
        <v>8854</v>
      </c>
      <c r="B4433">
        <v>-1</v>
      </c>
      <c r="C4433">
        <v>3</v>
      </c>
      <c r="D4433">
        <v>4</v>
      </c>
      <c r="E4433">
        <v>2</v>
      </c>
      <c r="F4433">
        <v>1</v>
      </c>
      <c r="G4433">
        <v>0</v>
      </c>
      <c r="H4433" s="2">
        <f>H4432+$H$2*(Filter_Test[[#This Row],[debug'[0']]]-H4432)</f>
        <v>1.5127196229873034</v>
      </c>
    </row>
    <row r="4434" spans="1:8" x14ac:dyDescent="0.25">
      <c r="A4434">
        <v>8856</v>
      </c>
      <c r="B4434">
        <v>-2</v>
      </c>
      <c r="C4434">
        <v>1</v>
      </c>
      <c r="D4434">
        <v>6</v>
      </c>
      <c r="E4434">
        <v>2</v>
      </c>
      <c r="F4434">
        <v>2</v>
      </c>
      <c r="G4434">
        <v>0</v>
      </c>
      <c r="H4434" s="2">
        <f>H4433+$H$2*(Filter_Test[[#This Row],[debug'[0']]]-H4433)</f>
        <v>1.1816535981363749</v>
      </c>
    </row>
    <row r="4435" spans="1:8" x14ac:dyDescent="0.25">
      <c r="A4435">
        <v>8858</v>
      </c>
      <c r="B4435">
        <v>-2</v>
      </c>
      <c r="C4435">
        <v>0</v>
      </c>
      <c r="D4435">
        <v>6</v>
      </c>
      <c r="E4435">
        <v>2</v>
      </c>
      <c r="F4435">
        <v>2</v>
      </c>
      <c r="G4435">
        <v>0</v>
      </c>
      <c r="H4435" s="2">
        <f>H4434+$H$2*(Filter_Test[[#This Row],[debug'[0']]]-H4434)</f>
        <v>0.88178981103119192</v>
      </c>
    </row>
    <row r="4436" spans="1:8" x14ac:dyDescent="0.25">
      <c r="A4436">
        <v>8860</v>
      </c>
      <c r="B4436">
        <v>-2</v>
      </c>
      <c r="C4436">
        <v>0</v>
      </c>
      <c r="D4436">
        <v>6</v>
      </c>
      <c r="E4436">
        <v>2</v>
      </c>
      <c r="F4436">
        <v>2</v>
      </c>
      <c r="G4436">
        <v>0</v>
      </c>
      <c r="H4436" s="2">
        <f>H4435+$H$2*(Filter_Test[[#This Row],[debug'[0']]]-H4435)</f>
        <v>0.61018752004542653</v>
      </c>
    </row>
    <row r="4437" spans="1:8" x14ac:dyDescent="0.25">
      <c r="A4437">
        <v>8862</v>
      </c>
      <c r="B4437">
        <v>0</v>
      </c>
      <c r="C4437">
        <v>-2</v>
      </c>
      <c r="D4437">
        <v>5</v>
      </c>
      <c r="E4437">
        <v>2</v>
      </c>
      <c r="F4437">
        <v>2</v>
      </c>
      <c r="G4437">
        <v>0</v>
      </c>
      <c r="H4437" s="2">
        <f>H4436+$H$2*(Filter_Test[[#This Row],[debug'[0']]]-H4436)</f>
        <v>0.55267870113681994</v>
      </c>
    </row>
    <row r="4438" spans="1:8" x14ac:dyDescent="0.25">
      <c r="A4438">
        <v>8864</v>
      </c>
      <c r="B4438">
        <v>1</v>
      </c>
      <c r="C4438">
        <v>-2</v>
      </c>
      <c r="D4438">
        <v>4</v>
      </c>
      <c r="E4438">
        <v>2</v>
      </c>
      <c r="F4438">
        <v>2</v>
      </c>
      <c r="G4438">
        <v>0</v>
      </c>
      <c r="H4438" s="2">
        <f>H4437+$H$2*(Filter_Test[[#This Row],[debug'[0']]]-H4437)</f>
        <v>0.59483774032590431</v>
      </c>
    </row>
    <row r="4439" spans="1:8" x14ac:dyDescent="0.25">
      <c r="A4439">
        <v>8866</v>
      </c>
      <c r="B4439">
        <v>2</v>
      </c>
      <c r="C4439">
        <v>-2</v>
      </c>
      <c r="D4439">
        <v>3</v>
      </c>
      <c r="E4439">
        <v>1</v>
      </c>
      <c r="F4439">
        <v>2</v>
      </c>
      <c r="G4439">
        <v>0</v>
      </c>
      <c r="H4439" s="2">
        <f>H4438+$H$2*(Filter_Test[[#This Row],[debug'[0']]]-H4438)</f>
        <v>0.72727116328871744</v>
      </c>
    </row>
    <row r="4440" spans="1:8" x14ac:dyDescent="0.25">
      <c r="A4440">
        <v>8868</v>
      </c>
      <c r="B4440">
        <v>3</v>
      </c>
      <c r="C4440">
        <v>-2</v>
      </c>
      <c r="D4440">
        <v>2</v>
      </c>
      <c r="E4440">
        <v>1</v>
      </c>
      <c r="F4440">
        <v>2</v>
      </c>
      <c r="G4440">
        <v>0</v>
      </c>
      <c r="H4440" s="2">
        <f>H4439+$H$2*(Filter_Test[[#This Row],[debug'[0']]]-H4439)</f>
        <v>0.94147080979913267</v>
      </c>
    </row>
    <row r="4441" spans="1:8" x14ac:dyDescent="0.25">
      <c r="A4441">
        <v>8870</v>
      </c>
      <c r="B4441">
        <v>1</v>
      </c>
      <c r="C4441">
        <v>-1</v>
      </c>
      <c r="D4441">
        <v>1</v>
      </c>
      <c r="E4441">
        <v>1</v>
      </c>
      <c r="F4441">
        <v>2</v>
      </c>
      <c r="G4441">
        <v>0</v>
      </c>
      <c r="H4441" s="2">
        <f>H4440+$H$2*(Filter_Test[[#This Row],[debug'[0']]]-H4440)</f>
        <v>0.94698705601780075</v>
      </c>
    </row>
    <row r="4442" spans="1:8" x14ac:dyDescent="0.25">
      <c r="A4442">
        <v>8872</v>
      </c>
      <c r="B4442">
        <v>1</v>
      </c>
      <c r="C4442">
        <v>-3</v>
      </c>
      <c r="D4442">
        <v>0</v>
      </c>
      <c r="E4442">
        <v>1</v>
      </c>
      <c r="F4442">
        <v>2</v>
      </c>
      <c r="G4442">
        <v>0</v>
      </c>
      <c r="H4442" s="2">
        <f>H4441+$H$2*(Filter_Test[[#This Row],[debug'[0']]]-H4441)</f>
        <v>0.95198340827859007</v>
      </c>
    </row>
    <row r="4443" spans="1:8" x14ac:dyDescent="0.25">
      <c r="A4443">
        <v>8874</v>
      </c>
      <c r="B4443">
        <v>-2</v>
      </c>
      <c r="C4443">
        <v>-3</v>
      </c>
      <c r="D4443">
        <v>0</v>
      </c>
      <c r="E4443">
        <v>1</v>
      </c>
      <c r="F4443">
        <v>2</v>
      </c>
      <c r="G4443">
        <v>0</v>
      </c>
      <c r="H4443" s="2">
        <f>H4442+$H$2*(Filter_Test[[#This Row],[debug'[0']]]-H4442)</f>
        <v>0.67376552660958078</v>
      </c>
    </row>
    <row r="4444" spans="1:8" x14ac:dyDescent="0.25">
      <c r="A4444">
        <v>8876</v>
      </c>
      <c r="B4444">
        <v>0</v>
      </c>
      <c r="C4444">
        <v>-3</v>
      </c>
      <c r="D4444">
        <v>0</v>
      </c>
      <c r="E4444">
        <v>1</v>
      </c>
      <c r="F4444">
        <v>2</v>
      </c>
      <c r="G4444">
        <v>1</v>
      </c>
      <c r="H4444" s="2">
        <f>H4443+$H$2*(Filter_Test[[#This Row],[debug'[0']]]-H4443)</f>
        <v>0.61026462175041929</v>
      </c>
    </row>
    <row r="4445" spans="1:8" x14ac:dyDescent="0.25">
      <c r="A4445">
        <v>8878</v>
      </c>
      <c r="B4445">
        <v>0</v>
      </c>
      <c r="C4445">
        <v>-3</v>
      </c>
      <c r="D4445">
        <v>-1</v>
      </c>
      <c r="E4445">
        <v>1</v>
      </c>
      <c r="F4445">
        <v>2</v>
      </c>
      <c r="G4445">
        <v>1</v>
      </c>
      <c r="H4445" s="2">
        <f>H4444+$H$2*(Filter_Test[[#This Row],[debug'[0']]]-H4444)</f>
        <v>0.55274853617731312</v>
      </c>
    </row>
    <row r="4446" spans="1:8" x14ac:dyDescent="0.25">
      <c r="A4446">
        <v>8880</v>
      </c>
      <c r="B4446">
        <v>3</v>
      </c>
      <c r="C4446">
        <v>-2</v>
      </c>
      <c r="D4446">
        <v>-2</v>
      </c>
      <c r="E4446">
        <v>1</v>
      </c>
      <c r="F4446">
        <v>2</v>
      </c>
      <c r="G4446">
        <v>0</v>
      </c>
      <c r="H4446" s="2">
        <f>H4445+$H$2*(Filter_Test[[#This Row],[debug'[0']]]-H4445)</f>
        <v>0.78339655278427967</v>
      </c>
    </row>
    <row r="4447" spans="1:8" x14ac:dyDescent="0.25">
      <c r="A4447">
        <v>8882</v>
      </c>
      <c r="B4447">
        <v>3</v>
      </c>
      <c r="C4447">
        <v>-2</v>
      </c>
      <c r="D4447">
        <v>-3</v>
      </c>
      <c r="E4447">
        <v>1</v>
      </c>
      <c r="F4447">
        <v>2</v>
      </c>
      <c r="G4447">
        <v>0</v>
      </c>
      <c r="H4447" s="2">
        <f>H4446+$H$2*(Filter_Test[[#This Row],[debug'[0']]]-H4446)</f>
        <v>0.99230650595512127</v>
      </c>
    </row>
    <row r="4448" spans="1:8" x14ac:dyDescent="0.25">
      <c r="A4448">
        <v>8884</v>
      </c>
      <c r="B4448">
        <v>4</v>
      </c>
      <c r="C4448">
        <v>-1</v>
      </c>
      <c r="D4448">
        <v>-5</v>
      </c>
      <c r="E4448">
        <v>1</v>
      </c>
      <c r="F4448">
        <v>2</v>
      </c>
      <c r="G4448">
        <v>0</v>
      </c>
      <c r="H4448" s="2">
        <f>H4447+$H$2*(Filter_Test[[#This Row],[debug'[0']]]-H4447)</f>
        <v>1.2757749395093574</v>
      </c>
    </row>
    <row r="4449" spans="1:8" x14ac:dyDescent="0.25">
      <c r="A4449">
        <v>8886</v>
      </c>
      <c r="B4449">
        <v>2</v>
      </c>
      <c r="C4449">
        <v>-1</v>
      </c>
      <c r="D4449">
        <v>-6</v>
      </c>
      <c r="E4449">
        <v>1</v>
      </c>
      <c r="F4449">
        <v>2</v>
      </c>
      <c r="G4449">
        <v>0</v>
      </c>
      <c r="H4449" s="2">
        <f>H4448+$H$2*(Filter_Test[[#This Row],[debug'[0']]]-H4448)</f>
        <v>1.3440315433968482</v>
      </c>
    </row>
    <row r="4450" spans="1:8" x14ac:dyDescent="0.25">
      <c r="A4450">
        <v>8888</v>
      </c>
      <c r="B4450">
        <v>1</v>
      </c>
      <c r="C4450">
        <v>0</v>
      </c>
      <c r="D4450">
        <v>-5</v>
      </c>
      <c r="E4450">
        <v>1</v>
      </c>
      <c r="F4450">
        <v>2</v>
      </c>
      <c r="G4450">
        <v>0</v>
      </c>
      <c r="H4450" s="2">
        <f>H4449+$H$2*(Filter_Test[[#This Row],[debug'[0']]]-H4449)</f>
        <v>1.3116073343166872</v>
      </c>
    </row>
    <row r="4451" spans="1:8" x14ac:dyDescent="0.25">
      <c r="A4451">
        <v>8890</v>
      </c>
      <c r="B4451">
        <v>1</v>
      </c>
      <c r="C4451">
        <v>0</v>
      </c>
      <c r="D4451">
        <v>-5</v>
      </c>
      <c r="E4451">
        <v>1</v>
      </c>
      <c r="F4451">
        <v>2</v>
      </c>
      <c r="G4451">
        <v>0</v>
      </c>
      <c r="H4451" s="2">
        <f>H4450+$H$2*(Filter_Test[[#This Row],[debug'[0']]]-H4450)</f>
        <v>1.2822390349478672</v>
      </c>
    </row>
    <row r="4452" spans="1:8" x14ac:dyDescent="0.25">
      <c r="A4452">
        <v>8892</v>
      </c>
      <c r="B4452">
        <v>-1</v>
      </c>
      <c r="C4452">
        <v>1</v>
      </c>
      <c r="D4452">
        <v>-4</v>
      </c>
      <c r="E4452">
        <v>1</v>
      </c>
      <c r="F4452">
        <v>1</v>
      </c>
      <c r="G4452">
        <v>0</v>
      </c>
      <c r="H4452" s="2">
        <f>H4451+$H$2*(Filter_Test[[#This Row],[debug'[0']]]-H4451)</f>
        <v>1.0671430733700249</v>
      </c>
    </row>
    <row r="4453" spans="1:8" x14ac:dyDescent="0.25">
      <c r="A4453">
        <v>8894</v>
      </c>
      <c r="B4453">
        <v>0</v>
      </c>
      <c r="C4453">
        <v>2</v>
      </c>
      <c r="D4453">
        <v>-3</v>
      </c>
      <c r="E4453">
        <v>1</v>
      </c>
      <c r="F4453">
        <v>1</v>
      </c>
      <c r="G4453">
        <v>0</v>
      </c>
      <c r="H4453" s="2">
        <f>H4452+$H$2*(Filter_Test[[#This Row],[debug'[0']]]-H4452)</f>
        <v>0.96656720818116981</v>
      </c>
    </row>
    <row r="4454" spans="1:8" x14ac:dyDescent="0.25">
      <c r="A4454">
        <v>8896</v>
      </c>
      <c r="B4454">
        <v>0</v>
      </c>
      <c r="C4454">
        <v>2</v>
      </c>
      <c r="D4454">
        <v>-1</v>
      </c>
      <c r="E4454">
        <v>1</v>
      </c>
      <c r="F4454">
        <v>1</v>
      </c>
      <c r="G4454">
        <v>0</v>
      </c>
      <c r="H4454" s="2">
        <f>H4453+$H$2*(Filter_Test[[#This Row],[debug'[0']]]-H4453)</f>
        <v>0.875470394968487</v>
      </c>
    </row>
    <row r="4455" spans="1:8" x14ac:dyDescent="0.25">
      <c r="A4455">
        <v>8898</v>
      </c>
      <c r="B4455">
        <v>-1</v>
      </c>
      <c r="C4455">
        <v>2</v>
      </c>
      <c r="D4455">
        <v>1</v>
      </c>
      <c r="E4455">
        <v>1</v>
      </c>
      <c r="F4455">
        <v>1</v>
      </c>
      <c r="G4455">
        <v>0</v>
      </c>
      <c r="H4455" s="2">
        <f>H4454+$H$2*(Filter_Test[[#This Row],[debug'[0']]]-H4454)</f>
        <v>0.69871147452274263</v>
      </c>
    </row>
    <row r="4456" spans="1:8" x14ac:dyDescent="0.25">
      <c r="A4456">
        <v>8900</v>
      </c>
      <c r="B4456">
        <v>1</v>
      </c>
      <c r="C4456">
        <v>1</v>
      </c>
      <c r="D4456">
        <v>0</v>
      </c>
      <c r="E4456">
        <v>1</v>
      </c>
      <c r="F4456">
        <v>1</v>
      </c>
      <c r="G4456">
        <v>0</v>
      </c>
      <c r="H4456" s="2">
        <f>H4455+$H$2*(Filter_Test[[#This Row],[debug'[0']]]-H4455)</f>
        <v>0.72710724907025026</v>
      </c>
    </row>
    <row r="4457" spans="1:8" x14ac:dyDescent="0.25">
      <c r="A4457">
        <v>8902</v>
      </c>
      <c r="B4457">
        <v>0</v>
      </c>
      <c r="C4457">
        <v>2</v>
      </c>
      <c r="D4457">
        <v>0</v>
      </c>
      <c r="E4457">
        <v>1</v>
      </c>
      <c r="F4457">
        <v>1</v>
      </c>
      <c r="G4457">
        <v>0</v>
      </c>
      <c r="H4457" s="2">
        <f>H4456+$H$2*(Filter_Test[[#This Row],[debug'[0']]]-H4456)</f>
        <v>0.65857900530872082</v>
      </c>
    </row>
    <row r="4458" spans="1:8" x14ac:dyDescent="0.25">
      <c r="A4458">
        <v>8904</v>
      </c>
      <c r="B4458">
        <v>-1</v>
      </c>
      <c r="C4458">
        <v>1</v>
      </c>
      <c r="D4458">
        <v>0</v>
      </c>
      <c r="E4458">
        <v>1</v>
      </c>
      <c r="F4458">
        <v>0</v>
      </c>
      <c r="G4458">
        <v>0</v>
      </c>
      <c r="H4458" s="2">
        <f>H4457+$H$2*(Filter_Test[[#This Row],[debug'[0']]]-H4457)</f>
        <v>0.50226161675443648</v>
      </c>
    </row>
    <row r="4459" spans="1:8" x14ac:dyDescent="0.25">
      <c r="A4459">
        <v>8906</v>
      </c>
      <c r="B4459">
        <v>-1</v>
      </c>
      <c r="C4459">
        <v>0</v>
      </c>
      <c r="D4459">
        <v>1</v>
      </c>
      <c r="E4459">
        <v>1</v>
      </c>
      <c r="F4459">
        <v>0</v>
      </c>
      <c r="G4459">
        <v>0</v>
      </c>
      <c r="H4459" s="2">
        <f>H4458+$H$2*(Filter_Test[[#This Row],[debug'[0']]]-H4458)</f>
        <v>0.36067679498546656</v>
      </c>
    </row>
    <row r="4460" spans="1:8" x14ac:dyDescent="0.25">
      <c r="A4460">
        <v>8908</v>
      </c>
      <c r="B4460">
        <v>-2</v>
      </c>
      <c r="C4460">
        <v>-1</v>
      </c>
      <c r="D4460">
        <v>1</v>
      </c>
      <c r="E4460">
        <v>1</v>
      </c>
      <c r="F4460">
        <v>0</v>
      </c>
      <c r="G4460">
        <v>0</v>
      </c>
      <c r="H4460" s="2">
        <f>H4459+$H$2*(Filter_Test[[#This Row],[debug'[0']]]-H4459)</f>
        <v>0.13818824868667939</v>
      </c>
    </row>
    <row r="4461" spans="1:8" x14ac:dyDescent="0.25">
      <c r="A4461">
        <v>8910</v>
      </c>
      <c r="B4461">
        <v>-1</v>
      </c>
      <c r="C4461">
        <v>-2</v>
      </c>
      <c r="D4461">
        <v>1</v>
      </c>
      <c r="E4461">
        <v>1</v>
      </c>
      <c r="F4461">
        <v>0</v>
      </c>
      <c r="G4461">
        <v>0</v>
      </c>
      <c r="H4461" s="2">
        <f>H4460+$H$2*(Filter_Test[[#This Row],[debug'[0']]]-H4460)</f>
        <v>3.0916533472390262E-2</v>
      </c>
    </row>
    <row r="4462" spans="1:8" x14ac:dyDescent="0.25">
      <c r="A4462">
        <v>8912</v>
      </c>
      <c r="B4462">
        <v>-2</v>
      </c>
      <c r="C4462">
        <v>-3</v>
      </c>
      <c r="D4462">
        <v>5</v>
      </c>
      <c r="E4462">
        <v>0</v>
      </c>
      <c r="F4462">
        <v>0</v>
      </c>
      <c r="G4462">
        <v>0</v>
      </c>
      <c r="H4462" s="2">
        <f>H4461+$H$2*(Filter_Test[[#This Row],[debug'[0']]]-H4461)</f>
        <v>-0.16049284037593703</v>
      </c>
    </row>
    <row r="4463" spans="1:8" x14ac:dyDescent="0.25">
      <c r="A4463">
        <v>8914</v>
      </c>
      <c r="B4463">
        <v>-2</v>
      </c>
      <c r="C4463">
        <v>-3</v>
      </c>
      <c r="D4463">
        <v>5</v>
      </c>
      <c r="E4463">
        <v>0</v>
      </c>
      <c r="F4463">
        <v>-1</v>
      </c>
      <c r="G4463">
        <v>0</v>
      </c>
      <c r="H4463" s="2">
        <f>H4462+$H$2*(Filter_Test[[#This Row],[debug'[0']]]-H4462)</f>
        <v>-0.3338623057429605</v>
      </c>
    </row>
    <row r="4464" spans="1:8" x14ac:dyDescent="0.25">
      <c r="A4464">
        <v>8916</v>
      </c>
      <c r="B4464">
        <v>-2</v>
      </c>
      <c r="C4464">
        <v>-3</v>
      </c>
      <c r="D4464">
        <v>5</v>
      </c>
      <c r="E4464">
        <v>0</v>
      </c>
      <c r="F4464">
        <v>-1</v>
      </c>
      <c r="G4464">
        <v>0</v>
      </c>
      <c r="H4464" s="2">
        <f>H4463+$H$2*(Filter_Test[[#This Row],[debug'[0']]]-H4463)</f>
        <v>-0.49089208394736905</v>
      </c>
    </row>
    <row r="4465" spans="1:8" x14ac:dyDescent="0.25">
      <c r="A4465">
        <v>8918</v>
      </c>
      <c r="B4465">
        <v>-1</v>
      </c>
      <c r="C4465">
        <v>-2</v>
      </c>
      <c r="D4465">
        <v>4</v>
      </c>
      <c r="E4465">
        <v>0</v>
      </c>
      <c r="F4465">
        <v>-1</v>
      </c>
      <c r="G4465">
        <v>0</v>
      </c>
      <c r="H4465" s="2">
        <f>H4464+$H$2*(Filter_Test[[#This Row],[debug'[0']]]-H4464)</f>
        <v>-0.53887437461602972</v>
      </c>
    </row>
    <row r="4466" spans="1:8" x14ac:dyDescent="0.25">
      <c r="A4466">
        <v>8920</v>
      </c>
      <c r="B4466">
        <v>-1</v>
      </c>
      <c r="C4466">
        <v>-2</v>
      </c>
      <c r="D4466">
        <v>1</v>
      </c>
      <c r="E4466">
        <v>0</v>
      </c>
      <c r="F4466">
        <v>-1</v>
      </c>
      <c r="G4466">
        <v>0</v>
      </c>
      <c r="H4466" s="2">
        <f>H4465+$H$2*(Filter_Test[[#This Row],[debug'[0']]]-H4465)</f>
        <v>-0.58233444092867814</v>
      </c>
    </row>
    <row r="4467" spans="1:8" x14ac:dyDescent="0.25">
      <c r="A4467">
        <v>8922</v>
      </c>
      <c r="B4467">
        <v>0</v>
      </c>
      <c r="C4467">
        <v>-2</v>
      </c>
      <c r="D4467">
        <v>0</v>
      </c>
      <c r="E4467">
        <v>0</v>
      </c>
      <c r="F4467">
        <v>-1</v>
      </c>
      <c r="G4467">
        <v>0</v>
      </c>
      <c r="H4467" s="2">
        <f>H4466+$H$2*(Filter_Test[[#This Row],[debug'[0']]]-H4466)</f>
        <v>-0.52745071288206247</v>
      </c>
    </row>
    <row r="4468" spans="1:8" x14ac:dyDescent="0.25">
      <c r="A4468">
        <v>8924</v>
      </c>
      <c r="B4468">
        <v>-2</v>
      </c>
      <c r="C4468">
        <v>-3</v>
      </c>
      <c r="D4468">
        <v>-1</v>
      </c>
      <c r="E4468">
        <v>-1</v>
      </c>
      <c r="F4468">
        <v>-1</v>
      </c>
      <c r="G4468">
        <v>0</v>
      </c>
      <c r="H4468" s="2">
        <f>H4467+$H$2*(Filter_Test[[#This Row],[debug'[0']]]-H4467)</f>
        <v>-0.66623521355582049</v>
      </c>
    </row>
    <row r="4469" spans="1:8" x14ac:dyDescent="0.25">
      <c r="A4469">
        <v>8926</v>
      </c>
      <c r="B4469">
        <v>-2</v>
      </c>
      <c r="C4469">
        <v>-2</v>
      </c>
      <c r="D4469">
        <v>-1</v>
      </c>
      <c r="E4469">
        <v>-1</v>
      </c>
      <c r="F4469">
        <v>-1</v>
      </c>
      <c r="G4469">
        <v>0</v>
      </c>
      <c r="H4469" s="2">
        <f>H4468+$H$2*(Filter_Test[[#This Row],[debug'[0']]]-H4468)</f>
        <v>-0.79193958319711433</v>
      </c>
    </row>
    <row r="4470" spans="1:8" x14ac:dyDescent="0.25">
      <c r="A4470">
        <v>8928</v>
      </c>
      <c r="B4470">
        <v>-2</v>
      </c>
      <c r="C4470">
        <v>-3</v>
      </c>
      <c r="D4470">
        <v>0</v>
      </c>
      <c r="E4470">
        <v>-1</v>
      </c>
      <c r="F4470">
        <v>-1</v>
      </c>
      <c r="G4470">
        <v>0</v>
      </c>
      <c r="H4470" s="2">
        <f>H4469+$H$2*(Filter_Test[[#This Row],[debug'[0']]]-H4469)</f>
        <v>-0.90579659511273136</v>
      </c>
    </row>
    <row r="4471" spans="1:8" x14ac:dyDescent="0.25">
      <c r="A4471">
        <v>8930</v>
      </c>
      <c r="B4471">
        <v>-3</v>
      </c>
      <c r="C4471">
        <v>-2</v>
      </c>
      <c r="D4471">
        <v>1</v>
      </c>
      <c r="E4471">
        <v>-1</v>
      </c>
      <c r="F4471">
        <v>-1</v>
      </c>
      <c r="G4471">
        <v>0</v>
      </c>
      <c r="H4471" s="2">
        <f>H4470+$H$2*(Filter_Test[[#This Row],[debug'[0']]]-H4470)</f>
        <v>-1.1031706160702286</v>
      </c>
    </row>
    <row r="4472" spans="1:8" x14ac:dyDescent="0.25">
      <c r="A4472">
        <v>8932</v>
      </c>
      <c r="B4472">
        <v>-3</v>
      </c>
      <c r="C4472">
        <v>-1</v>
      </c>
      <c r="D4472">
        <v>2</v>
      </c>
      <c r="E4472">
        <v>-1</v>
      </c>
      <c r="F4472">
        <v>-1</v>
      </c>
      <c r="G4472">
        <v>0</v>
      </c>
      <c r="H4472" s="2">
        <f>H4471+$H$2*(Filter_Test[[#This Row],[debug'[0']]]-H4471)</f>
        <v>-1.2819425738002392</v>
      </c>
    </row>
    <row r="4473" spans="1:8" x14ac:dyDescent="0.25">
      <c r="A4473">
        <v>8934</v>
      </c>
      <c r="B4473">
        <v>-2</v>
      </c>
      <c r="C4473">
        <v>-1</v>
      </c>
      <c r="D4473">
        <v>1</v>
      </c>
      <c r="E4473">
        <v>-1</v>
      </c>
      <c r="F4473">
        <v>-1</v>
      </c>
      <c r="G4473">
        <v>0</v>
      </c>
      <c r="H4473" s="2">
        <f>H4472+$H$2*(Filter_Test[[#This Row],[debug'[0']]]-H4472)</f>
        <v>-1.3496178918503821</v>
      </c>
    </row>
    <row r="4474" spans="1:8" x14ac:dyDescent="0.25">
      <c r="A4474">
        <v>8936</v>
      </c>
      <c r="B4474">
        <v>-2</v>
      </c>
      <c r="C4474">
        <v>2</v>
      </c>
      <c r="D4474">
        <v>1</v>
      </c>
      <c r="E4474">
        <v>-1</v>
      </c>
      <c r="F4474">
        <v>-1</v>
      </c>
      <c r="G4474">
        <v>0</v>
      </c>
      <c r="H4474" s="2">
        <f>H4473+$H$2*(Filter_Test[[#This Row],[debug'[0']]]-H4473)</f>
        <v>-1.4109149614400545</v>
      </c>
    </row>
    <row r="4475" spans="1:8" x14ac:dyDescent="0.25">
      <c r="A4475">
        <v>8938</v>
      </c>
      <c r="B4475">
        <v>1</v>
      </c>
      <c r="C4475">
        <v>1</v>
      </c>
      <c r="D4475">
        <v>1</v>
      </c>
      <c r="E4475">
        <v>-1</v>
      </c>
      <c r="F4475">
        <v>-1</v>
      </c>
      <c r="G4475">
        <v>0</v>
      </c>
      <c r="H4475" s="2">
        <f>H4474+$H$2*(Filter_Test[[#This Row],[debug'[0']]]-H4474)</f>
        <v>-1.1836915795013607</v>
      </c>
    </row>
    <row r="4476" spans="1:8" x14ac:dyDescent="0.25">
      <c r="A4476">
        <v>8940</v>
      </c>
      <c r="B4476">
        <v>2</v>
      </c>
      <c r="C4476">
        <v>1</v>
      </c>
      <c r="D4476">
        <v>0</v>
      </c>
      <c r="E4476">
        <v>-1</v>
      </c>
      <c r="F4476">
        <v>-1</v>
      </c>
      <c r="G4476">
        <v>0</v>
      </c>
      <c r="H4476" s="2">
        <f>H4475+$H$2*(Filter_Test[[#This Row],[debug'[0']]]-H4475)</f>
        <v>-0.88363571717764589</v>
      </c>
    </row>
    <row r="4477" spans="1:8" x14ac:dyDescent="0.25">
      <c r="A4477">
        <v>8942</v>
      </c>
      <c r="B4477">
        <v>1</v>
      </c>
      <c r="C4477">
        <v>1</v>
      </c>
      <c r="D4477">
        <v>-1</v>
      </c>
      <c r="E4477">
        <v>-1</v>
      </c>
      <c r="F4477">
        <v>-1</v>
      </c>
      <c r="G4477">
        <v>0</v>
      </c>
      <c r="H4477" s="2">
        <f>H4476+$H$2*(Filter_Test[[#This Row],[debug'[0']]]-H4476)</f>
        <v>-0.7061072332439069</v>
      </c>
    </row>
    <row r="4478" spans="1:8" x14ac:dyDescent="0.25">
      <c r="A4478">
        <v>8944</v>
      </c>
      <c r="B4478">
        <v>1</v>
      </c>
      <c r="C4478">
        <v>0</v>
      </c>
      <c r="D4478">
        <v>-2</v>
      </c>
      <c r="E4478">
        <v>-1</v>
      </c>
      <c r="F4478">
        <v>-1</v>
      </c>
      <c r="G4478">
        <v>0</v>
      </c>
      <c r="H4478" s="2">
        <f>H4477+$H$2*(Filter_Test[[#This Row],[debug'[0']]]-H4477)</f>
        <v>-0.54531041473804298</v>
      </c>
    </row>
    <row r="4479" spans="1:8" x14ac:dyDescent="0.25">
      <c r="A4479">
        <v>8946</v>
      </c>
      <c r="B4479">
        <v>0</v>
      </c>
      <c r="C4479">
        <v>-1</v>
      </c>
      <c r="D4479">
        <v>-3</v>
      </c>
      <c r="E4479">
        <v>-1</v>
      </c>
      <c r="F4479">
        <v>-1</v>
      </c>
      <c r="G4479">
        <v>0</v>
      </c>
      <c r="H4479" s="2">
        <f>H4478+$H$2*(Filter_Test[[#This Row],[debug'[0']]]-H4478)</f>
        <v>-0.4939161189520318</v>
      </c>
    </row>
    <row r="4480" spans="1:8" x14ac:dyDescent="0.25">
      <c r="A4480">
        <v>8948</v>
      </c>
      <c r="B4480">
        <v>1</v>
      </c>
      <c r="C4480">
        <v>-1</v>
      </c>
      <c r="D4480">
        <v>-3</v>
      </c>
      <c r="E4480">
        <v>-1</v>
      </c>
      <c r="F4480">
        <v>-1</v>
      </c>
      <c r="G4480">
        <v>0</v>
      </c>
      <c r="H4480" s="2">
        <f>H4479+$H$2*(Filter_Test[[#This Row],[debug'[0']]]-H4479)</f>
        <v>-0.35311784182065942</v>
      </c>
    </row>
    <row r="4481" spans="1:8" x14ac:dyDescent="0.25">
      <c r="A4481">
        <v>8950</v>
      </c>
      <c r="B4481">
        <v>2</v>
      </c>
      <c r="C4481">
        <v>0</v>
      </c>
      <c r="D4481">
        <v>-2</v>
      </c>
      <c r="E4481">
        <v>-1</v>
      </c>
      <c r="F4481">
        <v>-1</v>
      </c>
      <c r="G4481">
        <v>0</v>
      </c>
      <c r="H4481" s="2">
        <f>H4480+$H$2*(Filter_Test[[#This Row],[debug'[0']]]-H4480)</f>
        <v>-0.13134171007381384</v>
      </c>
    </row>
    <row r="4482" spans="1:8" x14ac:dyDescent="0.25">
      <c r="A4482">
        <v>8952</v>
      </c>
      <c r="B4482">
        <v>1</v>
      </c>
      <c r="C4482">
        <v>1</v>
      </c>
      <c r="D4482">
        <v>0</v>
      </c>
      <c r="E4482">
        <v>-1</v>
      </c>
      <c r="F4482">
        <v>-1</v>
      </c>
      <c r="G4482">
        <v>0</v>
      </c>
      <c r="H4482" s="2">
        <f>H4481+$H$2*(Filter_Test[[#This Row],[debug'[0']]]-H4481)</f>
        <v>-2.4715265921785634E-2</v>
      </c>
    </row>
    <row r="4483" spans="1:8" x14ac:dyDescent="0.25">
      <c r="A4483">
        <v>8954</v>
      </c>
      <c r="B4483">
        <v>3</v>
      </c>
      <c r="C4483">
        <v>1</v>
      </c>
      <c r="D4483">
        <v>1</v>
      </c>
      <c r="E4483">
        <v>0</v>
      </c>
      <c r="F4483">
        <v>-1</v>
      </c>
      <c r="G4483">
        <v>1</v>
      </c>
      <c r="H4483" s="2">
        <f>H4482+$H$2*(Filter_Test[[#This Row],[debug'[0']]]-H4482)</f>
        <v>0.26035743183683774</v>
      </c>
    </row>
    <row r="4484" spans="1:8" x14ac:dyDescent="0.25">
      <c r="A4484">
        <v>8956</v>
      </c>
      <c r="B4484">
        <v>1</v>
      </c>
      <c r="C4484">
        <v>3</v>
      </c>
      <c r="D4484">
        <v>0</v>
      </c>
      <c r="E4484">
        <v>0</v>
      </c>
      <c r="F4484">
        <v>-1</v>
      </c>
      <c r="G4484">
        <v>1</v>
      </c>
      <c r="H4484" s="2">
        <f>H4483+$H$2*(Filter_Test[[#This Row],[debug'[0']]]-H4483)</f>
        <v>0.33006710158954811</v>
      </c>
    </row>
    <row r="4485" spans="1:8" x14ac:dyDescent="0.25">
      <c r="A4485">
        <v>8958</v>
      </c>
      <c r="B4485">
        <v>0</v>
      </c>
      <c r="C4485">
        <v>1</v>
      </c>
      <c r="D4485">
        <v>0</v>
      </c>
      <c r="E4485">
        <v>0</v>
      </c>
      <c r="F4485">
        <v>-1</v>
      </c>
      <c r="G4485">
        <v>1</v>
      </c>
      <c r="H4485" s="2">
        <f>H4484+$H$2*(Filter_Test[[#This Row],[debug'[0']]]-H4484)</f>
        <v>0.2989590101431861</v>
      </c>
    </row>
    <row r="4486" spans="1:8" x14ac:dyDescent="0.25">
      <c r="A4486">
        <v>8960</v>
      </c>
      <c r="B4486">
        <v>-1</v>
      </c>
      <c r="C4486">
        <v>1</v>
      </c>
      <c r="D4486">
        <v>1</v>
      </c>
      <c r="E4486">
        <v>0</v>
      </c>
      <c r="F4486">
        <v>-1</v>
      </c>
      <c r="G4486">
        <v>1</v>
      </c>
      <c r="H4486" s="2">
        <f>H4485+$H$2*(Filter_Test[[#This Row],[debug'[0']]]-H4485)</f>
        <v>0.176535007635783</v>
      </c>
    </row>
    <row r="4487" spans="1:8" x14ac:dyDescent="0.25">
      <c r="A4487">
        <v>8962</v>
      </c>
      <c r="B4487">
        <v>0</v>
      </c>
      <c r="C4487">
        <v>-1</v>
      </c>
      <c r="D4487">
        <v>-2</v>
      </c>
      <c r="E4487">
        <v>0</v>
      </c>
      <c r="F4487">
        <v>-1</v>
      </c>
      <c r="G4487">
        <v>0</v>
      </c>
      <c r="H4487" s="2">
        <f>H4486+$H$2*(Filter_Test[[#This Row],[debug'[0']]]-H4486)</f>
        <v>0.15989697514308318</v>
      </c>
    </row>
    <row r="4488" spans="1:8" x14ac:dyDescent="0.25">
      <c r="A4488">
        <v>8964</v>
      </c>
      <c r="B4488">
        <v>1</v>
      </c>
      <c r="C4488">
        <v>-1</v>
      </c>
      <c r="D4488">
        <v>-1</v>
      </c>
      <c r="E4488">
        <v>0</v>
      </c>
      <c r="F4488">
        <v>-1</v>
      </c>
      <c r="G4488">
        <v>0</v>
      </c>
      <c r="H4488" s="2">
        <f>H4487+$H$2*(Filter_Test[[#This Row],[debug'[0']]]-H4487)</f>
        <v>0.23907481987755477</v>
      </c>
    </row>
    <row r="4489" spans="1:8" x14ac:dyDescent="0.25">
      <c r="A4489">
        <v>8966</v>
      </c>
      <c r="B4489">
        <v>1</v>
      </c>
      <c r="C4489">
        <v>-1</v>
      </c>
      <c r="D4489">
        <v>-1</v>
      </c>
      <c r="E4489">
        <v>0</v>
      </c>
      <c r="F4489">
        <v>-1</v>
      </c>
      <c r="G4489">
        <v>0</v>
      </c>
      <c r="H4489" s="2">
        <f>H4488+$H$2*(Filter_Test[[#This Row],[debug'[0']]]-H4488)</f>
        <v>0.31079032855167971</v>
      </c>
    </row>
    <row r="4490" spans="1:8" x14ac:dyDescent="0.25">
      <c r="A4490">
        <v>8968</v>
      </c>
      <c r="B4490">
        <v>3</v>
      </c>
      <c r="C4490">
        <v>0</v>
      </c>
      <c r="D4490">
        <v>-1</v>
      </c>
      <c r="E4490">
        <v>1</v>
      </c>
      <c r="F4490">
        <v>-1</v>
      </c>
      <c r="G4490">
        <v>0</v>
      </c>
      <c r="H4490" s="2">
        <f>H4489+$H$2*(Filter_Test[[#This Row],[debug'[0']]]-H4489)</f>
        <v>0.56424236898521962</v>
      </c>
    </row>
    <row r="4491" spans="1:8" x14ac:dyDescent="0.25">
      <c r="A4491">
        <v>8970</v>
      </c>
      <c r="B4491">
        <v>2</v>
      </c>
      <c r="C4491">
        <v>2</v>
      </c>
      <c r="D4491">
        <v>0</v>
      </c>
      <c r="E4491">
        <v>1</v>
      </c>
      <c r="F4491">
        <v>0</v>
      </c>
      <c r="G4491">
        <v>0</v>
      </c>
      <c r="H4491" s="2">
        <f>H4490+$H$2*(Filter_Test[[#This Row],[debug'[0']]]-H4490)</f>
        <v>0.69955933776316515</v>
      </c>
    </row>
    <row r="4492" spans="1:8" x14ac:dyDescent="0.25">
      <c r="A4492">
        <v>8972</v>
      </c>
      <c r="B4492">
        <v>2</v>
      </c>
      <c r="C4492">
        <v>2</v>
      </c>
      <c r="D4492">
        <v>1</v>
      </c>
      <c r="E4492">
        <v>1</v>
      </c>
      <c r="F4492">
        <v>0</v>
      </c>
      <c r="G4492">
        <v>0</v>
      </c>
      <c r="H4492" s="2">
        <f>H4491+$H$2*(Filter_Test[[#This Row],[debug'[0']]]-H4491)</f>
        <v>0.82212298269054573</v>
      </c>
    </row>
    <row r="4493" spans="1:8" x14ac:dyDescent="0.25">
      <c r="A4493">
        <v>8974</v>
      </c>
      <c r="B4493">
        <v>1</v>
      </c>
      <c r="C4493">
        <v>2</v>
      </c>
      <c r="D4493">
        <v>1</v>
      </c>
      <c r="E4493">
        <v>1</v>
      </c>
      <c r="F4493">
        <v>0</v>
      </c>
      <c r="G4493">
        <v>0</v>
      </c>
      <c r="H4493" s="2">
        <f>H4492+$H$2*(Filter_Test[[#This Row],[debug'[0']]]-H4492)</f>
        <v>0.83888749661520112</v>
      </c>
    </row>
    <row r="4494" spans="1:8" x14ac:dyDescent="0.25">
      <c r="A4494">
        <v>8976</v>
      </c>
      <c r="B4494">
        <v>0</v>
      </c>
      <c r="C4494">
        <v>2</v>
      </c>
      <c r="D4494">
        <v>0</v>
      </c>
      <c r="E4494">
        <v>1</v>
      </c>
      <c r="F4494">
        <v>0</v>
      </c>
      <c r="G4494">
        <v>0</v>
      </c>
      <c r="H4494" s="2">
        <f>H4493+$H$2*(Filter_Test[[#This Row],[debug'[0']]]-H4493)</f>
        <v>0.75982421271856171</v>
      </c>
    </row>
    <row r="4495" spans="1:8" x14ac:dyDescent="0.25">
      <c r="A4495">
        <v>8978</v>
      </c>
      <c r="B4495">
        <v>0</v>
      </c>
      <c r="C4495">
        <v>1</v>
      </c>
      <c r="D4495">
        <v>0</v>
      </c>
      <c r="E4495">
        <v>1</v>
      </c>
      <c r="F4495">
        <v>0</v>
      </c>
      <c r="G4495">
        <v>0</v>
      </c>
      <c r="H4495" s="2">
        <f>H4494+$H$2*(Filter_Test[[#This Row],[debug'[0']]]-H4494)</f>
        <v>0.68821246777767331</v>
      </c>
    </row>
    <row r="4496" spans="1:8" x14ac:dyDescent="0.25">
      <c r="A4496">
        <v>8980</v>
      </c>
      <c r="B4496">
        <v>0</v>
      </c>
      <c r="C4496">
        <v>0</v>
      </c>
      <c r="D4496">
        <v>-1</v>
      </c>
      <c r="E4496">
        <v>1</v>
      </c>
      <c r="F4496">
        <v>0</v>
      </c>
      <c r="G4496">
        <v>0</v>
      </c>
      <c r="H4496" s="2">
        <f>H4495+$H$2*(Filter_Test[[#This Row],[debug'[0']]]-H4495)</f>
        <v>0.62334997079129606</v>
      </c>
    </row>
    <row r="4497" spans="1:8" x14ac:dyDescent="0.25">
      <c r="A4497">
        <v>8982</v>
      </c>
      <c r="B4497">
        <v>0</v>
      </c>
      <c r="C4497">
        <v>-1</v>
      </c>
      <c r="D4497">
        <v>-2</v>
      </c>
      <c r="E4497">
        <v>1</v>
      </c>
      <c r="F4497">
        <v>0</v>
      </c>
      <c r="G4497">
        <v>0</v>
      </c>
      <c r="H4497" s="2">
        <f>H4496+$H$2*(Filter_Test[[#This Row],[debug'[0']]]-H4496)</f>
        <v>0.56460062012569567</v>
      </c>
    </row>
    <row r="4498" spans="1:8" x14ac:dyDescent="0.25">
      <c r="A4498">
        <v>8984</v>
      </c>
      <c r="B4498">
        <v>1</v>
      </c>
      <c r="C4498">
        <v>-1</v>
      </c>
      <c r="D4498">
        <v>-2</v>
      </c>
      <c r="E4498">
        <v>1</v>
      </c>
      <c r="F4498">
        <v>0</v>
      </c>
      <c r="G4498">
        <v>0</v>
      </c>
      <c r="H4498" s="2">
        <f>H4497+$H$2*(Filter_Test[[#This Row],[debug'[0']]]-H4497)</f>
        <v>0.60563604492141565</v>
      </c>
    </row>
    <row r="4499" spans="1:8" x14ac:dyDescent="0.25">
      <c r="A4499">
        <v>8986</v>
      </c>
      <c r="B4499">
        <v>1</v>
      </c>
      <c r="C4499">
        <v>0</v>
      </c>
      <c r="D4499">
        <v>-3</v>
      </c>
      <c r="E4499">
        <v>1</v>
      </c>
      <c r="F4499">
        <v>0</v>
      </c>
      <c r="G4499">
        <v>0</v>
      </c>
      <c r="H4499" s="2">
        <f>H4498+$H$2*(Filter_Test[[#This Row],[debug'[0']]]-H4498)</f>
        <v>0.64280397204488049</v>
      </c>
    </row>
    <row r="4500" spans="1:8" x14ac:dyDescent="0.25">
      <c r="A4500">
        <v>8988</v>
      </c>
      <c r="B4500">
        <v>1</v>
      </c>
      <c r="C4500">
        <v>1</v>
      </c>
      <c r="D4500">
        <v>-3</v>
      </c>
      <c r="E4500">
        <v>1</v>
      </c>
      <c r="F4500">
        <v>0</v>
      </c>
      <c r="G4500">
        <v>-1</v>
      </c>
      <c r="H4500" s="2">
        <f>H4499+$H$2*(Filter_Test[[#This Row],[debug'[0']]]-H4499)</f>
        <v>0.67646890456433817</v>
      </c>
    </row>
    <row r="4501" spans="1:8" x14ac:dyDescent="0.25">
      <c r="A4501">
        <v>8990</v>
      </c>
      <c r="B4501">
        <v>0</v>
      </c>
      <c r="C4501">
        <v>2</v>
      </c>
      <c r="D4501">
        <v>-2</v>
      </c>
      <c r="E4501">
        <v>1</v>
      </c>
      <c r="F4501">
        <v>0</v>
      </c>
      <c r="G4501">
        <v>-1</v>
      </c>
      <c r="H4501" s="2">
        <f>H4500+$H$2*(Filter_Test[[#This Row],[debug'[0']]]-H4500)</f>
        <v>0.61271321233550036</v>
      </c>
    </row>
    <row r="4502" spans="1:8" x14ac:dyDescent="0.25">
      <c r="A4502">
        <v>8992</v>
      </c>
      <c r="B4502">
        <v>0</v>
      </c>
      <c r="C4502">
        <v>2</v>
      </c>
      <c r="D4502">
        <v>-1</v>
      </c>
      <c r="E4502">
        <v>1</v>
      </c>
      <c r="F4502">
        <v>1</v>
      </c>
      <c r="G4502">
        <v>0</v>
      </c>
      <c r="H4502" s="2">
        <f>H4501+$H$2*(Filter_Test[[#This Row],[debug'[0']]]-H4501)</f>
        <v>0.554966352536582</v>
      </c>
    </row>
    <row r="4503" spans="1:8" x14ac:dyDescent="0.25">
      <c r="A4503">
        <v>8994</v>
      </c>
      <c r="B4503">
        <v>1</v>
      </c>
      <c r="C4503">
        <v>2</v>
      </c>
      <c r="D4503">
        <v>-1</v>
      </c>
      <c r="E4503">
        <v>1</v>
      </c>
      <c r="F4503">
        <v>1</v>
      </c>
      <c r="G4503">
        <v>-1</v>
      </c>
      <c r="H4503" s="2">
        <f>H4502+$H$2*(Filter_Test[[#This Row],[debug'[0']]]-H4502)</f>
        <v>0.59690978566072228</v>
      </c>
    </row>
    <row r="4504" spans="1:8" x14ac:dyDescent="0.25">
      <c r="A4504">
        <v>8996</v>
      </c>
      <c r="B4504">
        <v>0</v>
      </c>
      <c r="C4504">
        <v>1</v>
      </c>
      <c r="D4504">
        <v>-1</v>
      </c>
      <c r="E4504">
        <v>1</v>
      </c>
      <c r="F4504">
        <v>1</v>
      </c>
      <c r="G4504">
        <v>-1</v>
      </c>
      <c r="H4504" s="2">
        <f>H4503+$H$2*(Filter_Test[[#This Row],[debug'[0']]]-H4503)</f>
        <v>0.54065236373609482</v>
      </c>
    </row>
    <row r="4505" spans="1:8" x14ac:dyDescent="0.25">
      <c r="A4505">
        <v>8998</v>
      </c>
      <c r="B4505">
        <v>1</v>
      </c>
      <c r="C4505">
        <v>1</v>
      </c>
      <c r="D4505">
        <v>-1</v>
      </c>
      <c r="E4505">
        <v>1</v>
      </c>
      <c r="F4505">
        <v>1</v>
      </c>
      <c r="G4505">
        <v>-1</v>
      </c>
      <c r="H4505" s="2">
        <f>H4504+$H$2*(Filter_Test[[#This Row],[debug'[0']]]-H4504)</f>
        <v>0.58394485852201039</v>
      </c>
    </row>
    <row r="4506" spans="1:8" x14ac:dyDescent="0.25">
      <c r="A4506">
        <v>9000</v>
      </c>
      <c r="B4506">
        <v>1</v>
      </c>
      <c r="C4506">
        <v>0</v>
      </c>
      <c r="D4506">
        <v>-2</v>
      </c>
      <c r="E4506">
        <v>1</v>
      </c>
      <c r="F4506">
        <v>0</v>
      </c>
      <c r="G4506">
        <v>-1</v>
      </c>
      <c r="H4506" s="2">
        <f>H4505+$H$2*(Filter_Test[[#This Row],[debug'[0']]]-H4505)</f>
        <v>0.62315713180067578</v>
      </c>
    </row>
    <row r="4507" spans="1:8" x14ac:dyDescent="0.25">
      <c r="A4507">
        <v>9002</v>
      </c>
      <c r="B4507">
        <v>1</v>
      </c>
      <c r="C4507">
        <v>-2</v>
      </c>
      <c r="D4507">
        <v>-3</v>
      </c>
      <c r="E4507">
        <v>1</v>
      </c>
      <c r="F4507">
        <v>0</v>
      </c>
      <c r="G4507">
        <v>-1</v>
      </c>
      <c r="H4507" s="2">
        <f>H4506+$H$2*(Filter_Test[[#This Row],[debug'[0']]]-H4506)</f>
        <v>0.65867373538945684</v>
      </c>
    </row>
    <row r="4508" spans="1:8" x14ac:dyDescent="0.25">
      <c r="A4508">
        <v>9004</v>
      </c>
      <c r="B4508">
        <v>2</v>
      </c>
      <c r="C4508">
        <v>-2</v>
      </c>
      <c r="D4508">
        <v>-2</v>
      </c>
      <c r="E4508">
        <v>1</v>
      </c>
      <c r="F4508">
        <v>0</v>
      </c>
      <c r="G4508">
        <v>-1</v>
      </c>
      <c r="H4508" s="2">
        <f>H4507+$H$2*(Filter_Test[[#This Row],[debug'[0']]]-H4507)</f>
        <v>0.78509075755848245</v>
      </c>
    </row>
    <row r="4509" spans="1:8" x14ac:dyDescent="0.25">
      <c r="A4509">
        <v>9006</v>
      </c>
      <c r="B4509">
        <v>1</v>
      </c>
      <c r="C4509">
        <v>-2</v>
      </c>
      <c r="D4509">
        <v>-2</v>
      </c>
      <c r="E4509">
        <v>1</v>
      </c>
      <c r="F4509">
        <v>0</v>
      </c>
      <c r="G4509">
        <v>-1</v>
      </c>
      <c r="H4509" s="2">
        <f>H4508+$H$2*(Filter_Test[[#This Row],[debug'[0']]]-H4508)</f>
        <v>0.80534547647576704</v>
      </c>
    </row>
    <row r="4510" spans="1:8" x14ac:dyDescent="0.25">
      <c r="A4510">
        <v>9008</v>
      </c>
      <c r="B4510">
        <v>2</v>
      </c>
      <c r="C4510">
        <v>-2</v>
      </c>
      <c r="D4510">
        <v>-2</v>
      </c>
      <c r="E4510">
        <v>1</v>
      </c>
      <c r="F4510">
        <v>0</v>
      </c>
      <c r="G4510">
        <v>-1</v>
      </c>
      <c r="H4510" s="2">
        <f>H4509+$H$2*(Filter_Test[[#This Row],[debug'[0']]]-H4509)</f>
        <v>0.91793901271621337</v>
      </c>
    </row>
    <row r="4511" spans="1:8" x14ac:dyDescent="0.25">
      <c r="A4511">
        <v>9010</v>
      </c>
      <c r="B4511">
        <v>1</v>
      </c>
      <c r="C4511">
        <v>-1</v>
      </c>
      <c r="D4511">
        <v>-2</v>
      </c>
      <c r="E4511">
        <v>1</v>
      </c>
      <c r="F4511">
        <v>0</v>
      </c>
      <c r="G4511">
        <v>-1</v>
      </c>
      <c r="H4511" s="2">
        <f>H4510+$H$2*(Filter_Test[[#This Row],[debug'[0']]]-H4510)</f>
        <v>0.92567307856012548</v>
      </c>
    </row>
    <row r="4512" spans="1:8" x14ac:dyDescent="0.25">
      <c r="A4512">
        <v>9012</v>
      </c>
      <c r="B4512">
        <v>-1</v>
      </c>
      <c r="C4512">
        <v>-1</v>
      </c>
      <c r="D4512">
        <v>-1</v>
      </c>
      <c r="E4512">
        <v>1</v>
      </c>
      <c r="F4512">
        <v>0</v>
      </c>
      <c r="G4512">
        <v>-1</v>
      </c>
      <c r="H4512" s="2">
        <f>H4511+$H$2*(Filter_Test[[#This Row],[debug'[0']]]-H4511)</f>
        <v>0.74418266665552157</v>
      </c>
    </row>
    <row r="4513" spans="1:8" x14ac:dyDescent="0.25">
      <c r="A4513">
        <v>9014</v>
      </c>
      <c r="B4513">
        <v>-1</v>
      </c>
      <c r="C4513">
        <v>0</v>
      </c>
      <c r="D4513">
        <v>0</v>
      </c>
      <c r="E4513">
        <v>1</v>
      </c>
      <c r="F4513">
        <v>0</v>
      </c>
      <c r="G4513">
        <v>-1</v>
      </c>
      <c r="H4513" s="2">
        <f>H4512+$H$2*(Filter_Test[[#This Row],[debug'[0']]]-H4512)</f>
        <v>0.57979732309301235</v>
      </c>
    </row>
    <row r="4514" spans="1:8" x14ac:dyDescent="0.25">
      <c r="A4514">
        <v>9016</v>
      </c>
      <c r="B4514">
        <v>-3</v>
      </c>
      <c r="C4514">
        <v>0</v>
      </c>
      <c r="D4514">
        <v>0</v>
      </c>
      <c r="E4514">
        <v>0</v>
      </c>
      <c r="F4514">
        <v>0</v>
      </c>
      <c r="G4514">
        <v>-1</v>
      </c>
      <c r="H4514" s="2">
        <f>H4513+$H$2*(Filter_Test[[#This Row],[debug'[0']]]-H4513)</f>
        <v>0.24240937394592993</v>
      </c>
    </row>
    <row r="4515" spans="1:8" x14ac:dyDescent="0.25">
      <c r="A4515">
        <v>9018</v>
      </c>
      <c r="B4515">
        <v>-2</v>
      </c>
      <c r="C4515">
        <v>-1</v>
      </c>
      <c r="D4515">
        <v>-1</v>
      </c>
      <c r="E4515">
        <v>1</v>
      </c>
      <c r="F4515">
        <v>0</v>
      </c>
      <c r="G4515">
        <v>-1</v>
      </c>
      <c r="H4515" s="2">
        <f>H4514+$H$2*(Filter_Test[[#This Row],[debug'[0']]]-H4514)</f>
        <v>3.1067269480047316E-2</v>
      </c>
    </row>
    <row r="4516" spans="1:8" x14ac:dyDescent="0.25">
      <c r="A4516">
        <v>9020</v>
      </c>
      <c r="B4516">
        <v>-2</v>
      </c>
      <c r="C4516">
        <v>-1</v>
      </c>
      <c r="D4516">
        <v>-1</v>
      </c>
      <c r="E4516">
        <v>0</v>
      </c>
      <c r="F4516">
        <v>0</v>
      </c>
      <c r="G4516">
        <v>-1</v>
      </c>
      <c r="H4516" s="2">
        <f>H4515+$H$2*(Filter_Test[[#This Row],[debug'[0']]]-H4515)</f>
        <v>-0.16035631090230859</v>
      </c>
    </row>
    <row r="4517" spans="1:8" x14ac:dyDescent="0.25">
      <c r="A4517">
        <v>9022</v>
      </c>
      <c r="B4517">
        <v>-1</v>
      </c>
      <c r="C4517">
        <v>-2</v>
      </c>
      <c r="D4517">
        <v>-1</v>
      </c>
      <c r="E4517">
        <v>0</v>
      </c>
      <c r="F4517">
        <v>0</v>
      </c>
      <c r="G4517">
        <v>-1</v>
      </c>
      <c r="H4517" s="2">
        <f>H4516+$H$2*(Filter_Test[[#This Row],[debug'[0']]]-H4516)</f>
        <v>-0.23949086426137878</v>
      </c>
    </row>
    <row r="4518" spans="1:8" x14ac:dyDescent="0.25">
      <c r="A4518">
        <v>9024</v>
      </c>
      <c r="B4518">
        <v>0</v>
      </c>
      <c r="C4518">
        <v>-1</v>
      </c>
      <c r="D4518">
        <v>0</v>
      </c>
      <c r="E4518">
        <v>0</v>
      </c>
      <c r="F4518">
        <v>0</v>
      </c>
      <c r="G4518">
        <v>-1</v>
      </c>
      <c r="H4518" s="2">
        <f>H4517+$H$2*(Filter_Test[[#This Row],[debug'[0']]]-H4517)</f>
        <v>-0.21691938206841624</v>
      </c>
    </row>
    <row r="4519" spans="1:8" x14ac:dyDescent="0.25">
      <c r="A4519">
        <v>9026</v>
      </c>
      <c r="B4519">
        <v>1</v>
      </c>
      <c r="C4519">
        <v>-1</v>
      </c>
      <c r="D4519">
        <v>1</v>
      </c>
      <c r="E4519">
        <v>0</v>
      </c>
      <c r="F4519">
        <v>0</v>
      </c>
      <c r="G4519">
        <v>-1</v>
      </c>
      <c r="H4519" s="2">
        <f>H4518+$H$2*(Filter_Test[[#This Row],[debug'[0']]]-H4518)</f>
        <v>-0.10222743234690122</v>
      </c>
    </row>
    <row r="4520" spans="1:8" x14ac:dyDescent="0.25">
      <c r="A4520">
        <v>9028</v>
      </c>
      <c r="B4520">
        <v>-2</v>
      </c>
      <c r="C4520">
        <v>-1</v>
      </c>
      <c r="D4520">
        <v>1</v>
      </c>
      <c r="E4520">
        <v>0</v>
      </c>
      <c r="F4520">
        <v>0</v>
      </c>
      <c r="G4520">
        <v>-1</v>
      </c>
      <c r="H4520" s="2">
        <f>H4519+$H$2*(Filter_Test[[#This Row],[debug'[0']]]-H4519)</f>
        <v>-0.28108828304859762</v>
      </c>
    </row>
    <row r="4521" spans="1:8" x14ac:dyDescent="0.25">
      <c r="A4521">
        <v>9030</v>
      </c>
      <c r="B4521">
        <v>-6</v>
      </c>
      <c r="C4521">
        <v>0</v>
      </c>
      <c r="D4521">
        <v>2</v>
      </c>
      <c r="E4521">
        <v>-1</v>
      </c>
      <c r="F4521">
        <v>0</v>
      </c>
      <c r="G4521">
        <v>-1</v>
      </c>
      <c r="H4521" s="2">
        <f>H4520+$H$2*(Filter_Test[[#This Row],[debug'[0']]]-H4520)</f>
        <v>-0.820083014143691</v>
      </c>
    </row>
    <row r="4522" spans="1:8" x14ac:dyDescent="0.25">
      <c r="A4522">
        <v>9032</v>
      </c>
      <c r="B4522">
        <v>-6</v>
      </c>
      <c r="C4522">
        <v>-1</v>
      </c>
      <c r="D4522">
        <v>2</v>
      </c>
      <c r="E4522">
        <v>-1</v>
      </c>
      <c r="F4522">
        <v>0</v>
      </c>
      <c r="G4522">
        <v>-1</v>
      </c>
      <c r="H4522" s="2">
        <f>H4521+$H$2*(Filter_Test[[#This Row],[debug'[0']]]-H4521)</f>
        <v>-1.3082786886128259</v>
      </c>
    </row>
    <row r="4523" spans="1:8" x14ac:dyDescent="0.25">
      <c r="A4523">
        <v>9034</v>
      </c>
      <c r="B4523">
        <v>-6</v>
      </c>
      <c r="C4523">
        <v>0</v>
      </c>
      <c r="D4523">
        <v>2</v>
      </c>
      <c r="E4523">
        <v>-1</v>
      </c>
      <c r="F4523">
        <v>0</v>
      </c>
      <c r="G4523">
        <v>-1</v>
      </c>
      <c r="H4523" s="2">
        <f>H4522+$H$2*(Filter_Test[[#This Row],[debug'[0']]]-H4522)</f>
        <v>-1.7504630047491645</v>
      </c>
    </row>
    <row r="4524" spans="1:8" x14ac:dyDescent="0.25">
      <c r="A4524">
        <v>9036</v>
      </c>
      <c r="B4524">
        <v>-5</v>
      </c>
      <c r="C4524">
        <v>0</v>
      </c>
      <c r="D4524">
        <v>2</v>
      </c>
      <c r="E4524">
        <v>-1</v>
      </c>
      <c r="F4524">
        <v>0</v>
      </c>
      <c r="G4524">
        <v>-1</v>
      </c>
      <c r="H4524" s="2">
        <f>H4523+$H$2*(Filter_Test[[#This Row],[debug'[0']]]-H4523)</f>
        <v>-2.0567246513046129</v>
      </c>
    </row>
    <row r="4525" spans="1:8" x14ac:dyDescent="0.25">
      <c r="A4525">
        <v>9038</v>
      </c>
      <c r="B4525">
        <v>-4</v>
      </c>
      <c r="C4525">
        <v>0</v>
      </c>
      <c r="D4525">
        <v>3</v>
      </c>
      <c r="E4525">
        <v>-1</v>
      </c>
      <c r="F4525">
        <v>0</v>
      </c>
      <c r="G4525">
        <v>-1</v>
      </c>
      <c r="H4525" s="2">
        <f>H4524+$H$2*(Filter_Test[[#This Row],[debug'[0']]]-H4524)</f>
        <v>-2.23987403808552</v>
      </c>
    </row>
    <row r="4526" spans="1:8" x14ac:dyDescent="0.25">
      <c r="A4526">
        <v>9040</v>
      </c>
      <c r="B4526">
        <v>-3</v>
      </c>
      <c r="C4526">
        <v>0</v>
      </c>
      <c r="D4526">
        <v>3</v>
      </c>
      <c r="E4526">
        <v>-1</v>
      </c>
      <c r="F4526">
        <v>0</v>
      </c>
      <c r="G4526">
        <v>-1</v>
      </c>
      <c r="H4526" s="2">
        <f>H4525+$H$2*(Filter_Test[[#This Row],[debug'[0']]]-H4525)</f>
        <v>-2.311514222218122</v>
      </c>
    </row>
    <row r="4527" spans="1:8" x14ac:dyDescent="0.25">
      <c r="A4527">
        <v>9042</v>
      </c>
      <c r="B4527">
        <v>-3</v>
      </c>
      <c r="C4527">
        <v>0</v>
      </c>
      <c r="D4527">
        <v>3</v>
      </c>
      <c r="E4527">
        <v>-2</v>
      </c>
      <c r="F4527">
        <v>0</v>
      </c>
      <c r="G4527">
        <v>0</v>
      </c>
      <c r="H4527" s="2">
        <f>H4526+$H$2*(Filter_Test[[#This Row],[debug'[0']]]-H4526)</f>
        <v>-2.3764024780655402</v>
      </c>
    </row>
    <row r="4528" spans="1:8" x14ac:dyDescent="0.25">
      <c r="A4528">
        <v>9044</v>
      </c>
      <c r="B4528">
        <v>-3</v>
      </c>
      <c r="C4528">
        <v>1</v>
      </c>
      <c r="D4528">
        <v>3</v>
      </c>
      <c r="E4528">
        <v>-2</v>
      </c>
      <c r="F4528">
        <v>0</v>
      </c>
      <c r="G4528">
        <v>0</v>
      </c>
      <c r="H4528" s="2">
        <f>H4527+$H$2*(Filter_Test[[#This Row],[debug'[0']]]-H4527)</f>
        <v>-2.4351751598767231</v>
      </c>
    </row>
    <row r="4529" spans="1:8" x14ac:dyDescent="0.25">
      <c r="A4529">
        <v>9046</v>
      </c>
      <c r="B4529">
        <v>-4</v>
      </c>
      <c r="C4529">
        <v>1</v>
      </c>
      <c r="D4529">
        <v>4</v>
      </c>
      <c r="E4529">
        <v>-2</v>
      </c>
      <c r="F4529">
        <v>0</v>
      </c>
      <c r="G4529">
        <v>0</v>
      </c>
      <c r="H4529" s="2">
        <f>H4528+$H$2*(Filter_Test[[#This Row],[debug'[0']]]-H4528)</f>
        <v>-2.5826564265333065</v>
      </c>
    </row>
    <row r="4530" spans="1:8" x14ac:dyDescent="0.25">
      <c r="A4530">
        <v>9048</v>
      </c>
      <c r="B4530">
        <v>-5</v>
      </c>
      <c r="C4530">
        <v>1</v>
      </c>
      <c r="D4530">
        <v>4</v>
      </c>
      <c r="E4530">
        <v>-3</v>
      </c>
      <c r="F4530">
        <v>0</v>
      </c>
      <c r="G4530">
        <v>0</v>
      </c>
      <c r="H4530" s="2">
        <f>H4529+$H$2*(Filter_Test[[#This Row],[debug'[0']]]-H4529)</f>
        <v>-2.8104856908814702</v>
      </c>
    </row>
    <row r="4531" spans="1:8" x14ac:dyDescent="0.25">
      <c r="A4531">
        <v>9050</v>
      </c>
      <c r="B4531">
        <v>-5</v>
      </c>
      <c r="C4531">
        <v>1</v>
      </c>
      <c r="D4531">
        <v>3</v>
      </c>
      <c r="E4531">
        <v>-3</v>
      </c>
      <c r="F4531">
        <v>-1</v>
      </c>
      <c r="G4531">
        <v>0</v>
      </c>
      <c r="H4531" s="2">
        <f>H4530+$H$2*(Filter_Test[[#This Row],[debug'[0']]]-H4530)</f>
        <v>-3.0168425529351652</v>
      </c>
    </row>
    <row r="4532" spans="1:8" x14ac:dyDescent="0.25">
      <c r="A4532">
        <v>9052</v>
      </c>
      <c r="B4532">
        <v>-5</v>
      </c>
      <c r="C4532">
        <v>0</v>
      </c>
      <c r="D4532">
        <v>2</v>
      </c>
      <c r="E4532">
        <v>-3</v>
      </c>
      <c r="F4532">
        <v>-1</v>
      </c>
      <c r="G4532">
        <v>0</v>
      </c>
      <c r="H4532" s="2">
        <f>H4531+$H$2*(Filter_Test[[#This Row],[debug'[0']]]-H4531)</f>
        <v>-3.2037507389334885</v>
      </c>
    </row>
    <row r="4533" spans="1:8" x14ac:dyDescent="0.25">
      <c r="A4533">
        <v>9054</v>
      </c>
      <c r="B4533">
        <v>-4</v>
      </c>
      <c r="C4533">
        <v>-1</v>
      </c>
      <c r="D4533">
        <v>3</v>
      </c>
      <c r="E4533">
        <v>-3</v>
      </c>
      <c r="F4533">
        <v>-1</v>
      </c>
      <c r="G4533">
        <v>0</v>
      </c>
      <c r="H4533" s="2">
        <f>H4532+$H$2*(Filter_Test[[#This Row],[debug'[0']]]-H4532)</f>
        <v>-3.2787954638032741</v>
      </c>
    </row>
    <row r="4534" spans="1:8" x14ac:dyDescent="0.25">
      <c r="A4534">
        <v>9056</v>
      </c>
      <c r="B4534">
        <v>-3</v>
      </c>
      <c r="C4534">
        <v>-2</v>
      </c>
      <c r="D4534">
        <v>3</v>
      </c>
      <c r="E4534">
        <v>-3</v>
      </c>
      <c r="F4534">
        <v>-1</v>
      </c>
      <c r="G4534">
        <v>1</v>
      </c>
      <c r="H4534" s="2">
        <f>H4533+$H$2*(Filter_Test[[#This Row],[debug'[0']]]-H4533)</f>
        <v>-3.2525196103751184</v>
      </c>
    </row>
    <row r="4535" spans="1:8" x14ac:dyDescent="0.25">
      <c r="A4535">
        <v>9058</v>
      </c>
      <c r="B4535">
        <v>-2</v>
      </c>
      <c r="C4535">
        <v>-4</v>
      </c>
      <c r="D4535">
        <v>2</v>
      </c>
      <c r="E4535">
        <v>-3</v>
      </c>
      <c r="F4535">
        <v>-1</v>
      </c>
      <c r="G4535">
        <v>1</v>
      </c>
      <c r="H4535" s="2">
        <f>H4534+$H$2*(Filter_Test[[#This Row],[debug'[0']]]-H4534)</f>
        <v>-3.1344724181821699</v>
      </c>
    </row>
    <row r="4536" spans="1:8" x14ac:dyDescent="0.25">
      <c r="A4536">
        <v>9060</v>
      </c>
      <c r="B4536">
        <v>0</v>
      </c>
      <c r="C4536">
        <v>-6</v>
      </c>
      <c r="D4536">
        <v>2</v>
      </c>
      <c r="E4536">
        <v>-3</v>
      </c>
      <c r="F4536">
        <v>-1</v>
      </c>
      <c r="G4536">
        <v>1</v>
      </c>
      <c r="H4536" s="2">
        <f>H4535+$H$2*(Filter_Test[[#This Row],[debug'[0']]]-H4535)</f>
        <v>-2.839055352526942</v>
      </c>
    </row>
    <row r="4537" spans="1:8" x14ac:dyDescent="0.25">
      <c r="A4537">
        <v>9062</v>
      </c>
      <c r="B4537">
        <v>0</v>
      </c>
      <c r="C4537">
        <v>-6</v>
      </c>
      <c r="D4537">
        <v>2</v>
      </c>
      <c r="E4537">
        <v>-3</v>
      </c>
      <c r="F4537">
        <v>-1</v>
      </c>
      <c r="G4537">
        <v>1</v>
      </c>
      <c r="H4537" s="2">
        <f>H4536+$H$2*(Filter_Test[[#This Row],[debug'[0']]]-H4536)</f>
        <v>-2.5714806893679394</v>
      </c>
    </row>
    <row r="4538" spans="1:8" x14ac:dyDescent="0.25">
      <c r="A4538">
        <v>9064</v>
      </c>
      <c r="B4538">
        <v>-1</v>
      </c>
      <c r="C4538">
        <v>-6</v>
      </c>
      <c r="D4538">
        <v>0</v>
      </c>
      <c r="E4538">
        <v>-3</v>
      </c>
      <c r="F4538">
        <v>-1</v>
      </c>
      <c r="G4538">
        <v>1</v>
      </c>
      <c r="H4538" s="2">
        <f>H4537+$H$2*(Filter_Test[[#This Row],[debug'[0']]]-H4537)</f>
        <v>-2.423372123698643</v>
      </c>
    </row>
    <row r="4539" spans="1:8" x14ac:dyDescent="0.25">
      <c r="A4539">
        <v>9066</v>
      </c>
      <c r="B4539">
        <v>0</v>
      </c>
      <c r="C4539">
        <v>-5</v>
      </c>
      <c r="D4539">
        <v>0</v>
      </c>
      <c r="E4539">
        <v>-3</v>
      </c>
      <c r="F4539">
        <v>-1</v>
      </c>
      <c r="G4539">
        <v>1</v>
      </c>
      <c r="H4539" s="2">
        <f>H4538+$H$2*(Filter_Test[[#This Row],[debug'[0']]]-H4538)</f>
        <v>-2.1949746818768645</v>
      </c>
    </row>
    <row r="4540" spans="1:8" x14ac:dyDescent="0.25">
      <c r="A4540">
        <v>9068</v>
      </c>
      <c r="B4540">
        <v>-1</v>
      </c>
      <c r="C4540">
        <v>-3</v>
      </c>
      <c r="D4540">
        <v>-1</v>
      </c>
      <c r="E4540">
        <v>-3</v>
      </c>
      <c r="F4540">
        <v>-1</v>
      </c>
      <c r="G4540">
        <v>1</v>
      </c>
      <c r="H4540" s="2">
        <f>H4539+$H$2*(Filter_Test[[#This Row],[debug'[0']]]-H4539)</f>
        <v>-2.0823509714225596</v>
      </c>
    </row>
    <row r="4541" spans="1:8" x14ac:dyDescent="0.25">
      <c r="A4541">
        <v>9070</v>
      </c>
      <c r="B4541">
        <v>-1</v>
      </c>
      <c r="C4541">
        <v>-1</v>
      </c>
      <c r="D4541">
        <v>-2</v>
      </c>
      <c r="E4541">
        <v>-3</v>
      </c>
      <c r="F4541">
        <v>-1</v>
      </c>
      <c r="G4541">
        <v>1</v>
      </c>
      <c r="H4541" s="2">
        <f>H4540+$H$2*(Filter_Test[[#This Row],[debug'[0']]]-H4540)</f>
        <v>-1.9803417956097529</v>
      </c>
    </row>
    <row r="4542" spans="1:8" x14ac:dyDescent="0.25">
      <c r="A4542">
        <v>9072</v>
      </c>
      <c r="B4542">
        <v>-1</v>
      </c>
      <c r="C4542">
        <v>0</v>
      </c>
      <c r="D4542">
        <v>-3</v>
      </c>
      <c r="E4542">
        <v>-3</v>
      </c>
      <c r="F4542">
        <v>-1</v>
      </c>
      <c r="G4542">
        <v>1</v>
      </c>
      <c r="H4542" s="2">
        <f>H4541+$H$2*(Filter_Test[[#This Row],[debug'[0']]]-H4541)</f>
        <v>-1.887946758116914</v>
      </c>
    </row>
    <row r="4543" spans="1:8" x14ac:dyDescent="0.25">
      <c r="A4543">
        <v>9074</v>
      </c>
      <c r="B4543">
        <v>1</v>
      </c>
      <c r="C4543">
        <v>1</v>
      </c>
      <c r="D4543">
        <v>-3</v>
      </c>
      <c r="E4543">
        <v>-2</v>
      </c>
      <c r="F4543">
        <v>-1</v>
      </c>
      <c r="G4543">
        <v>1</v>
      </c>
      <c r="H4543" s="2">
        <f>H4542+$H$2*(Filter_Test[[#This Row],[debug'[0']]]-H4542)</f>
        <v>-1.6157641885391574</v>
      </c>
    </row>
    <row r="4544" spans="1:8" x14ac:dyDescent="0.25">
      <c r="A4544">
        <v>9076</v>
      </c>
      <c r="B4544">
        <v>1</v>
      </c>
      <c r="C4544">
        <v>1</v>
      </c>
      <c r="D4544">
        <v>-3</v>
      </c>
      <c r="E4544">
        <v>-2</v>
      </c>
      <c r="F4544">
        <v>-1</v>
      </c>
      <c r="G4544">
        <v>1</v>
      </c>
      <c r="H4544" s="2">
        <f>H4543+$H$2*(Filter_Test[[#This Row],[debug'[0']]]-H4543)</f>
        <v>-1.3692342217920208</v>
      </c>
    </row>
    <row r="4545" spans="1:8" x14ac:dyDescent="0.25">
      <c r="A4545">
        <v>9078</v>
      </c>
      <c r="B4545">
        <v>3</v>
      </c>
      <c r="C4545">
        <v>3</v>
      </c>
      <c r="D4545">
        <v>-3</v>
      </c>
      <c r="E4545">
        <v>-2</v>
      </c>
      <c r="F4545">
        <v>-1</v>
      </c>
      <c r="G4545">
        <v>1</v>
      </c>
      <c r="H4545" s="2">
        <f>H4544+$H$2*(Filter_Test[[#This Row],[debug'[0']]]-H4544)</f>
        <v>-0.95744359780217292</v>
      </c>
    </row>
    <row r="4546" spans="1:8" x14ac:dyDescent="0.25">
      <c r="A4546">
        <v>9080</v>
      </c>
      <c r="B4546">
        <v>3</v>
      </c>
      <c r="C4546">
        <v>2</v>
      </c>
      <c r="D4546">
        <v>-3</v>
      </c>
      <c r="E4546">
        <v>-2</v>
      </c>
      <c r="F4546">
        <v>-1</v>
      </c>
      <c r="G4546">
        <v>1</v>
      </c>
      <c r="H4546" s="2">
        <f>H4545+$H$2*(Filter_Test[[#This Row],[debug'[0']]]-H4545)</f>
        <v>-0.58446332578663496</v>
      </c>
    </row>
    <row r="4547" spans="1:8" x14ac:dyDescent="0.25">
      <c r="A4547">
        <v>9082</v>
      </c>
      <c r="B4547">
        <v>2</v>
      </c>
      <c r="C4547">
        <v>2</v>
      </c>
      <c r="D4547">
        <v>-3</v>
      </c>
      <c r="E4547">
        <v>-1</v>
      </c>
      <c r="F4547">
        <v>-1</v>
      </c>
      <c r="G4547">
        <v>1</v>
      </c>
      <c r="H4547" s="2">
        <f>H4546+$H$2*(Filter_Test[[#This Row],[debug'[0']]]-H4546)</f>
        <v>-0.34088339585372884</v>
      </c>
    </row>
    <row r="4548" spans="1:8" x14ac:dyDescent="0.25">
      <c r="A4548">
        <v>9084</v>
      </c>
      <c r="B4548">
        <v>0</v>
      </c>
      <c r="C4548">
        <v>2</v>
      </c>
      <c r="D4548">
        <v>-4</v>
      </c>
      <c r="E4548">
        <v>-1</v>
      </c>
      <c r="F4548">
        <v>-1</v>
      </c>
      <c r="G4548">
        <v>1</v>
      </c>
      <c r="H4548" s="2">
        <f>H4547+$H$2*(Filter_Test[[#This Row],[debug'[0']]]-H4547)</f>
        <v>-0.30875589268938436</v>
      </c>
    </row>
    <row r="4549" spans="1:8" x14ac:dyDescent="0.25">
      <c r="A4549">
        <v>9086</v>
      </c>
      <c r="B4549">
        <v>1</v>
      </c>
      <c r="C4549">
        <v>3</v>
      </c>
      <c r="D4549">
        <v>-5</v>
      </c>
      <c r="E4549">
        <v>-1</v>
      </c>
      <c r="F4549">
        <v>-1</v>
      </c>
      <c r="G4549">
        <v>0</v>
      </c>
      <c r="H4549" s="2">
        <f>H4548+$H$2*(Filter_Test[[#This Row],[debug'[0']]]-H4548)</f>
        <v>-0.18540855575492471</v>
      </c>
    </row>
    <row r="4550" spans="1:8" x14ac:dyDescent="0.25">
      <c r="A4550">
        <v>9088</v>
      </c>
      <c r="B4550">
        <v>-1</v>
      </c>
      <c r="C4550">
        <v>3</v>
      </c>
      <c r="D4550">
        <v>-5</v>
      </c>
      <c r="E4550">
        <v>0</v>
      </c>
      <c r="F4550">
        <v>-1</v>
      </c>
      <c r="G4550">
        <v>0</v>
      </c>
      <c r="H4550" s="2">
        <f>H4549+$H$2*(Filter_Test[[#This Row],[debug'[0']]]-H4549)</f>
        <v>-0.26218199066244752</v>
      </c>
    </row>
    <row r="4551" spans="1:8" x14ac:dyDescent="0.25">
      <c r="A4551">
        <v>9090</v>
      </c>
      <c r="B4551">
        <v>2</v>
      </c>
      <c r="C4551">
        <v>3</v>
      </c>
      <c r="D4551">
        <v>-3</v>
      </c>
      <c r="E4551">
        <v>0</v>
      </c>
      <c r="F4551">
        <v>-1</v>
      </c>
      <c r="G4551">
        <v>0</v>
      </c>
      <c r="H4551" s="2">
        <f>H4550+$H$2*(Filter_Test[[#This Row],[debug'[0']]]-H4550)</f>
        <v>-4.8976360973999156E-2</v>
      </c>
    </row>
    <row r="4552" spans="1:8" x14ac:dyDescent="0.25">
      <c r="A4552">
        <v>9092</v>
      </c>
      <c r="B4552">
        <v>1</v>
      </c>
      <c r="C4552">
        <v>5</v>
      </c>
      <c r="D4552">
        <v>-3</v>
      </c>
      <c r="E4552">
        <v>0</v>
      </c>
      <c r="F4552">
        <v>0</v>
      </c>
      <c r="G4552">
        <v>0</v>
      </c>
      <c r="H4552" s="2">
        <f>H4551+$H$2*(Filter_Test[[#This Row],[debug'[0']]]-H4551)</f>
        <v>4.9887331908758964E-2</v>
      </c>
    </row>
    <row r="4553" spans="1:8" x14ac:dyDescent="0.25">
      <c r="A4553">
        <v>9094</v>
      </c>
      <c r="B4553">
        <v>2</v>
      </c>
      <c r="C4553">
        <v>5</v>
      </c>
      <c r="D4553">
        <v>-2</v>
      </c>
      <c r="E4553">
        <v>0</v>
      </c>
      <c r="F4553">
        <v>0</v>
      </c>
      <c r="G4553">
        <v>0</v>
      </c>
      <c r="H4553" s="2">
        <f>H4552+$H$2*(Filter_Test[[#This Row],[debug'[0']]]-H4552)</f>
        <v>0.23368112086119397</v>
      </c>
    </row>
    <row r="4554" spans="1:8" x14ac:dyDescent="0.25">
      <c r="A4554">
        <v>9096</v>
      </c>
      <c r="B4554">
        <v>2</v>
      </c>
      <c r="C4554">
        <v>6</v>
      </c>
      <c r="D4554">
        <v>-1</v>
      </c>
      <c r="E4554">
        <v>0</v>
      </c>
      <c r="F4554">
        <v>0</v>
      </c>
      <c r="G4554">
        <v>-1</v>
      </c>
      <c r="H4554" s="2">
        <f>H4553+$H$2*(Filter_Test[[#This Row],[debug'[0']]]-H4553)</f>
        <v>0.40015275329917688</v>
      </c>
    </row>
    <row r="4555" spans="1:8" x14ac:dyDescent="0.25">
      <c r="A4555">
        <v>9098</v>
      </c>
      <c r="B4555">
        <v>1</v>
      </c>
      <c r="C4555">
        <v>6</v>
      </c>
      <c r="D4555">
        <v>-1</v>
      </c>
      <c r="E4555">
        <v>0</v>
      </c>
      <c r="F4555">
        <v>1</v>
      </c>
      <c r="G4555">
        <v>-1</v>
      </c>
      <c r="H4555" s="2">
        <f>H4554+$H$2*(Filter_Test[[#This Row],[debug'[0']]]-H4554)</f>
        <v>0.45668702440451797</v>
      </c>
    </row>
    <row r="4556" spans="1:8" x14ac:dyDescent="0.25">
      <c r="A4556">
        <v>9100</v>
      </c>
      <c r="B4556">
        <v>1</v>
      </c>
      <c r="C4556">
        <v>7</v>
      </c>
      <c r="D4556">
        <v>0</v>
      </c>
      <c r="E4556">
        <v>1</v>
      </c>
      <c r="F4556">
        <v>1</v>
      </c>
      <c r="G4556">
        <v>-1</v>
      </c>
      <c r="H4556" s="2">
        <f>H4555+$H$2*(Filter_Test[[#This Row],[debug'[0']]]-H4555)</f>
        <v>0.50789306598644124</v>
      </c>
    </row>
    <row r="4557" spans="1:8" x14ac:dyDescent="0.25">
      <c r="A4557">
        <v>9102</v>
      </c>
      <c r="B4557">
        <v>-1</v>
      </c>
      <c r="C4557">
        <v>7</v>
      </c>
      <c r="D4557">
        <v>1</v>
      </c>
      <c r="E4557">
        <v>1</v>
      </c>
      <c r="F4557">
        <v>2</v>
      </c>
      <c r="G4557">
        <v>-1</v>
      </c>
      <c r="H4557" s="2">
        <f>H4556+$H$2*(Filter_Test[[#This Row],[debug'[0']]]-H4556)</f>
        <v>0.36577749263138148</v>
      </c>
    </row>
    <row r="4558" spans="1:8" x14ac:dyDescent="0.25">
      <c r="A4558">
        <v>9104</v>
      </c>
      <c r="B4558">
        <v>-1</v>
      </c>
      <c r="C4558">
        <v>8</v>
      </c>
      <c r="D4558">
        <v>2</v>
      </c>
      <c r="E4558">
        <v>1</v>
      </c>
      <c r="F4558">
        <v>2</v>
      </c>
      <c r="G4558">
        <v>-1</v>
      </c>
      <c r="H4558" s="2">
        <f>H4557+$H$2*(Filter_Test[[#This Row],[debug'[0']]]-H4557)</f>
        <v>0.23705599651271042</v>
      </c>
    </row>
    <row r="4559" spans="1:8" x14ac:dyDescent="0.25">
      <c r="A4559">
        <v>9106</v>
      </c>
      <c r="B4559">
        <v>-2</v>
      </c>
      <c r="C4559">
        <v>8</v>
      </c>
      <c r="D4559">
        <v>2</v>
      </c>
      <c r="E4559">
        <v>1</v>
      </c>
      <c r="F4559">
        <v>3</v>
      </c>
      <c r="G4559">
        <v>-2</v>
      </c>
      <c r="H4559" s="2">
        <f>H4558+$H$2*(Filter_Test[[#This Row],[debug'[0']]]-H4558)</f>
        <v>2.6218435983310695E-2</v>
      </c>
    </row>
    <row r="4560" spans="1:8" x14ac:dyDescent="0.25">
      <c r="A4560">
        <v>9108</v>
      </c>
      <c r="B4560">
        <v>0</v>
      </c>
      <c r="C4560">
        <v>7</v>
      </c>
      <c r="D4560">
        <v>2</v>
      </c>
      <c r="E4560">
        <v>1</v>
      </c>
      <c r="F4560">
        <v>3</v>
      </c>
      <c r="G4560">
        <v>-2</v>
      </c>
      <c r="H4560" s="2">
        <f>H4559+$H$2*(Filter_Test[[#This Row],[debug'[0']]]-H4559)</f>
        <v>2.3747406607097201E-2</v>
      </c>
    </row>
    <row r="4561" spans="1:8" x14ac:dyDescent="0.25">
      <c r="A4561">
        <v>9110</v>
      </c>
      <c r="B4561">
        <v>-1</v>
      </c>
      <c r="C4561">
        <v>6</v>
      </c>
      <c r="D4561">
        <v>2</v>
      </c>
      <c r="E4561">
        <v>1</v>
      </c>
      <c r="F4561">
        <v>4</v>
      </c>
      <c r="G4561">
        <v>-2</v>
      </c>
      <c r="H4561" s="2">
        <f>H4560+$H$2*(Filter_Test[[#This Row],[debug'[0']]]-H4560)</f>
        <v>-7.2738513344756575E-2</v>
      </c>
    </row>
    <row r="4562" spans="1:8" x14ac:dyDescent="0.25">
      <c r="A4562">
        <v>9112</v>
      </c>
      <c r="B4562">
        <v>1</v>
      </c>
      <c r="C4562">
        <v>6</v>
      </c>
      <c r="D4562">
        <v>3</v>
      </c>
      <c r="E4562">
        <v>1</v>
      </c>
      <c r="F4562">
        <v>4</v>
      </c>
      <c r="G4562">
        <v>-1</v>
      </c>
      <c r="H4562" s="2">
        <f>H4561+$H$2*(Filter_Test[[#This Row],[debug'[0']]]-H4561)</f>
        <v>2.8364709637645133E-2</v>
      </c>
    </row>
    <row r="4563" spans="1:8" x14ac:dyDescent="0.25">
      <c r="A4563">
        <v>9114</v>
      </c>
      <c r="B4563">
        <v>1</v>
      </c>
      <c r="C4563">
        <v>3</v>
      </c>
      <c r="D4563">
        <v>2</v>
      </c>
      <c r="E4563">
        <v>1</v>
      </c>
      <c r="F4563">
        <v>4</v>
      </c>
      <c r="G4563">
        <v>-1</v>
      </c>
      <c r="H4563" s="2">
        <f>H4562+$H$2*(Filter_Test[[#This Row],[debug'[0']]]-H4562)</f>
        <v>0.11993917834277391</v>
      </c>
    </row>
    <row r="4564" spans="1:8" x14ac:dyDescent="0.25">
      <c r="A4564">
        <v>9116</v>
      </c>
      <c r="B4564">
        <v>2</v>
      </c>
      <c r="C4564">
        <v>2</v>
      </c>
      <c r="D4564">
        <v>2</v>
      </c>
      <c r="E4564">
        <v>1</v>
      </c>
      <c r="F4564">
        <v>4</v>
      </c>
      <c r="G4564">
        <v>-1</v>
      </c>
      <c r="H4564" s="2">
        <f>H4563+$H$2*(Filter_Test[[#This Row],[debug'[0']]]-H4563)</f>
        <v>0.29713073631138387</v>
      </c>
    </row>
    <row r="4565" spans="1:8" x14ac:dyDescent="0.25">
      <c r="A4565">
        <v>9118</v>
      </c>
      <c r="B4565">
        <v>1</v>
      </c>
      <c r="C4565">
        <v>-2</v>
      </c>
      <c r="D4565">
        <v>2</v>
      </c>
      <c r="E4565">
        <v>0</v>
      </c>
      <c r="F4565">
        <v>4</v>
      </c>
      <c r="G4565">
        <v>-1</v>
      </c>
      <c r="H4565" s="2">
        <f>H4564+$H$2*(Filter_Test[[#This Row],[debug'[0']]]-H4564)</f>
        <v>0.36337460376853059</v>
      </c>
    </row>
    <row r="4566" spans="1:8" x14ac:dyDescent="0.25">
      <c r="A4566">
        <v>9120</v>
      </c>
      <c r="B4566">
        <v>2</v>
      </c>
      <c r="C4566">
        <v>-2</v>
      </c>
      <c r="D4566">
        <v>2</v>
      </c>
      <c r="E4566">
        <v>0</v>
      </c>
      <c r="F4566">
        <v>4</v>
      </c>
      <c r="G4566">
        <v>0</v>
      </c>
      <c r="H4566" s="2">
        <f>H4565+$H$2*(Filter_Test[[#This Row],[debug'[0']]]-H4565)</f>
        <v>0.51762291341290867</v>
      </c>
    </row>
    <row r="4567" spans="1:8" x14ac:dyDescent="0.25">
      <c r="A4567">
        <v>9122</v>
      </c>
      <c r="B4567">
        <v>0</v>
      </c>
      <c r="C4567">
        <v>-5</v>
      </c>
      <c r="D4567">
        <v>1</v>
      </c>
      <c r="E4567">
        <v>0</v>
      </c>
      <c r="F4567">
        <v>4</v>
      </c>
      <c r="G4567">
        <v>0</v>
      </c>
      <c r="H4567" s="2">
        <f>H4566+$H$2*(Filter_Test[[#This Row],[debug'[0']]]-H4566)</f>
        <v>0.4688381031496765</v>
      </c>
    </row>
    <row r="4568" spans="1:8" x14ac:dyDescent="0.25">
      <c r="A4568">
        <v>9124</v>
      </c>
      <c r="B4568">
        <v>-1</v>
      </c>
      <c r="C4568">
        <v>-4</v>
      </c>
      <c r="D4568">
        <v>0</v>
      </c>
      <c r="E4568">
        <v>0</v>
      </c>
      <c r="F4568">
        <v>4</v>
      </c>
      <c r="G4568">
        <v>0</v>
      </c>
      <c r="H4568" s="2">
        <f>H4567+$H$2*(Filter_Test[[#This Row],[debug'[0']]]-H4567)</f>
        <v>0.33040337332464281</v>
      </c>
    </row>
    <row r="4569" spans="1:8" x14ac:dyDescent="0.25">
      <c r="A4569">
        <v>9126</v>
      </c>
      <c r="B4569">
        <v>-2</v>
      </c>
      <c r="C4569">
        <v>-3</v>
      </c>
      <c r="D4569">
        <v>-1</v>
      </c>
      <c r="E4569">
        <v>0</v>
      </c>
      <c r="F4569">
        <v>4</v>
      </c>
      <c r="G4569">
        <v>0</v>
      </c>
      <c r="H4569" s="2">
        <f>H4568+$H$2*(Filter_Test[[#This Row],[debug'[0']]]-H4568)</f>
        <v>0.11076802979851574</v>
      </c>
    </row>
    <row r="4570" spans="1:8" x14ac:dyDescent="0.25">
      <c r="A4570">
        <v>9128</v>
      </c>
      <c r="B4570">
        <v>0</v>
      </c>
      <c r="C4570">
        <v>-2</v>
      </c>
      <c r="D4570">
        <v>-2</v>
      </c>
      <c r="E4570">
        <v>0</v>
      </c>
      <c r="F4570">
        <v>4</v>
      </c>
      <c r="G4570">
        <v>0</v>
      </c>
      <c r="H4570" s="2">
        <f>H4569+$H$2*(Filter_Test[[#This Row],[debug'[0']]]-H4569)</f>
        <v>0.10032838893848678</v>
      </c>
    </row>
    <row r="4571" spans="1:8" x14ac:dyDescent="0.25">
      <c r="A4571">
        <v>9130</v>
      </c>
      <c r="B4571">
        <v>0</v>
      </c>
      <c r="C4571">
        <v>2</v>
      </c>
      <c r="D4571">
        <v>-3</v>
      </c>
      <c r="E4571">
        <v>0</v>
      </c>
      <c r="F4571">
        <v>3</v>
      </c>
      <c r="G4571">
        <v>0</v>
      </c>
      <c r="H4571" s="2">
        <f>H4570+$H$2*(Filter_Test[[#This Row],[debug'[0']]]-H4570)</f>
        <v>9.0872661049417297E-2</v>
      </c>
    </row>
    <row r="4572" spans="1:8" x14ac:dyDescent="0.25">
      <c r="A4572">
        <v>9132</v>
      </c>
      <c r="B4572">
        <v>2</v>
      </c>
      <c r="C4572">
        <v>2</v>
      </c>
      <c r="D4572">
        <v>-3</v>
      </c>
      <c r="E4572">
        <v>0</v>
      </c>
      <c r="F4572">
        <v>3</v>
      </c>
      <c r="G4572">
        <v>1</v>
      </c>
      <c r="H4572" s="2">
        <f>H4571+$H$2*(Filter_Test[[#This Row],[debug'[0']]]-H4571)</f>
        <v>0.27080367373385472</v>
      </c>
    </row>
    <row r="4573" spans="1:8" x14ac:dyDescent="0.25">
      <c r="A4573">
        <v>9134</v>
      </c>
      <c r="B4573">
        <v>0</v>
      </c>
      <c r="C4573">
        <v>2</v>
      </c>
      <c r="D4573">
        <v>-3</v>
      </c>
      <c r="E4573">
        <v>0</v>
      </c>
      <c r="F4573">
        <v>3</v>
      </c>
      <c r="G4573">
        <v>0</v>
      </c>
      <c r="H4573" s="2">
        <f>H4572+$H$2*(Filter_Test[[#This Row],[debug'[0']]]-H4572)</f>
        <v>0.24528102877483257</v>
      </c>
    </row>
    <row r="4574" spans="1:8" x14ac:dyDescent="0.25">
      <c r="A4574">
        <v>9136</v>
      </c>
      <c r="B4574">
        <v>-1</v>
      </c>
      <c r="C4574">
        <v>1</v>
      </c>
      <c r="D4574">
        <v>-4</v>
      </c>
      <c r="E4574">
        <v>0</v>
      </c>
      <c r="F4574">
        <v>2</v>
      </c>
      <c r="G4574">
        <v>0</v>
      </c>
      <c r="H4574" s="2">
        <f>H4573+$H$2*(Filter_Test[[#This Row],[debug'[0']]]-H4573)</f>
        <v>0.12791605682521995</v>
      </c>
    </row>
    <row r="4575" spans="1:8" x14ac:dyDescent="0.25">
      <c r="A4575">
        <v>9138</v>
      </c>
      <c r="B4575">
        <v>-1</v>
      </c>
      <c r="C4575">
        <v>-1</v>
      </c>
      <c r="D4575">
        <v>-3</v>
      </c>
      <c r="E4575">
        <v>0</v>
      </c>
      <c r="F4575">
        <v>2</v>
      </c>
      <c r="G4575">
        <v>0</v>
      </c>
      <c r="H4575" s="2">
        <f>H4574+$H$2*(Filter_Test[[#This Row],[debug'[0']]]-H4574)</f>
        <v>2.1612472885577591E-2</v>
      </c>
    </row>
    <row r="4576" spans="1:8" x14ac:dyDescent="0.25">
      <c r="A4576">
        <v>9140</v>
      </c>
      <c r="B4576">
        <v>-2</v>
      </c>
      <c r="C4576">
        <v>-2</v>
      </c>
      <c r="D4576">
        <v>-2</v>
      </c>
      <c r="E4576">
        <v>0</v>
      </c>
      <c r="F4576">
        <v>1</v>
      </c>
      <c r="G4576">
        <v>0</v>
      </c>
      <c r="H4576" s="2">
        <f>H4575+$H$2*(Filter_Test[[#This Row],[debug'[0']]]-H4575)</f>
        <v>-0.16892001391110717</v>
      </c>
    </row>
    <row r="4577" spans="1:8" x14ac:dyDescent="0.25">
      <c r="A4577">
        <v>9142</v>
      </c>
      <c r="B4577">
        <v>-2</v>
      </c>
      <c r="C4577">
        <v>-2</v>
      </c>
      <c r="D4577">
        <v>-2</v>
      </c>
      <c r="E4577">
        <v>0</v>
      </c>
      <c r="F4577">
        <v>1</v>
      </c>
      <c r="G4577">
        <v>0</v>
      </c>
      <c r="H4577" s="2">
        <f>H4576+$H$2*(Filter_Test[[#This Row],[debug'[0']]]-H4576)</f>
        <v>-0.34149523688407213</v>
      </c>
    </row>
    <row r="4578" spans="1:8" x14ac:dyDescent="0.25">
      <c r="A4578">
        <v>9144</v>
      </c>
      <c r="B4578">
        <v>-3</v>
      </c>
      <c r="C4578">
        <v>-1</v>
      </c>
      <c r="D4578">
        <v>-1</v>
      </c>
      <c r="E4578">
        <v>0</v>
      </c>
      <c r="F4578">
        <v>1</v>
      </c>
      <c r="G4578">
        <v>0</v>
      </c>
      <c r="H4578" s="2">
        <f>H4577+$H$2*(Filter_Test[[#This Row],[debug'[0']]]-H4577)</f>
        <v>-0.59205340788422633</v>
      </c>
    </row>
    <row r="4579" spans="1:8" x14ac:dyDescent="0.25">
      <c r="A4579">
        <v>9146</v>
      </c>
      <c r="B4579">
        <v>-1</v>
      </c>
      <c r="C4579">
        <v>-2</v>
      </c>
      <c r="D4579">
        <v>-1</v>
      </c>
      <c r="E4579">
        <v>0</v>
      </c>
      <c r="F4579">
        <v>1</v>
      </c>
      <c r="G4579">
        <v>-1</v>
      </c>
      <c r="H4579" s="2">
        <f>H4578+$H$2*(Filter_Test[[#This Row],[debug'[0']]]-H4578)</f>
        <v>-0.63050146838966348</v>
      </c>
    </row>
    <row r="4580" spans="1:8" x14ac:dyDescent="0.25">
      <c r="A4580">
        <v>9148</v>
      </c>
      <c r="B4580">
        <v>-2</v>
      </c>
      <c r="C4580">
        <v>-1</v>
      </c>
      <c r="D4580">
        <v>0</v>
      </c>
      <c r="E4580">
        <v>0</v>
      </c>
      <c r="F4580">
        <v>0</v>
      </c>
      <c r="G4580">
        <v>-1</v>
      </c>
      <c r="H4580" s="2">
        <f>H4579+$H$2*(Filter_Test[[#This Row],[debug'[0']]]-H4579)</f>
        <v>-0.75957366416993477</v>
      </c>
    </row>
    <row r="4581" spans="1:8" x14ac:dyDescent="0.25">
      <c r="A4581">
        <v>9150</v>
      </c>
      <c r="B4581">
        <v>0</v>
      </c>
      <c r="C4581">
        <v>-1</v>
      </c>
      <c r="D4581">
        <v>1</v>
      </c>
      <c r="E4581">
        <v>0</v>
      </c>
      <c r="F4581">
        <v>0</v>
      </c>
      <c r="G4581">
        <v>-1</v>
      </c>
      <c r="H4581" s="2">
        <f>H4580+$H$2*(Filter_Test[[#This Row],[debug'[0']]]-H4580)</f>
        <v>-0.68798553287343833</v>
      </c>
    </row>
    <row r="4582" spans="1:8" x14ac:dyDescent="0.25">
      <c r="A4582">
        <v>9152</v>
      </c>
      <c r="B4582">
        <v>-2</v>
      </c>
      <c r="C4582">
        <v>-1</v>
      </c>
      <c r="D4582">
        <v>2</v>
      </c>
      <c r="E4582">
        <v>-1</v>
      </c>
      <c r="F4582">
        <v>0</v>
      </c>
      <c r="G4582">
        <v>-1</v>
      </c>
      <c r="H4582" s="2">
        <f>H4581+$H$2*(Filter_Test[[#This Row],[debug'[0']]]-H4581)</f>
        <v>-0.81163998321328834</v>
      </c>
    </row>
    <row r="4583" spans="1:8" x14ac:dyDescent="0.25">
      <c r="A4583">
        <v>9154</v>
      </c>
      <c r="B4583">
        <v>-3</v>
      </c>
      <c r="C4583">
        <v>-1</v>
      </c>
      <c r="D4583">
        <v>2</v>
      </c>
      <c r="E4583">
        <v>-1</v>
      </c>
      <c r="F4583">
        <v>0</v>
      </c>
      <c r="G4583">
        <v>-1</v>
      </c>
      <c r="H4583" s="2">
        <f>H4582+$H$2*(Filter_Test[[#This Row],[debug'[0']]]-H4582)</f>
        <v>-1.0178880557776915</v>
      </c>
    </row>
    <row r="4584" spans="1:8" x14ac:dyDescent="0.25">
      <c r="A4584">
        <v>9156</v>
      </c>
      <c r="B4584">
        <v>-4</v>
      </c>
      <c r="C4584">
        <v>-2</v>
      </c>
      <c r="D4584">
        <v>1</v>
      </c>
      <c r="E4584">
        <v>-1</v>
      </c>
      <c r="F4584">
        <v>-1</v>
      </c>
      <c r="G4584">
        <v>-1</v>
      </c>
      <c r="H4584" s="2">
        <f>H4583+$H$2*(Filter_Test[[#This Row],[debug'[0']]]-H4583)</f>
        <v>-1.2989454850622268</v>
      </c>
    </row>
    <row r="4585" spans="1:8" x14ac:dyDescent="0.25">
      <c r="A4585">
        <v>9158</v>
      </c>
      <c r="B4585">
        <v>-7</v>
      </c>
      <c r="C4585">
        <v>-1</v>
      </c>
      <c r="D4585">
        <v>2</v>
      </c>
      <c r="E4585">
        <v>-1</v>
      </c>
      <c r="F4585">
        <v>-1</v>
      </c>
      <c r="G4585">
        <v>-1</v>
      </c>
      <c r="H4585" s="2">
        <f>H4584+$H$2*(Filter_Test[[#This Row],[debug'[0']]]-H4584)</f>
        <v>-1.8362572145175298</v>
      </c>
    </row>
    <row r="4586" spans="1:8" x14ac:dyDescent="0.25">
      <c r="A4586">
        <v>9160</v>
      </c>
      <c r="B4586">
        <v>-8</v>
      </c>
      <c r="C4586">
        <v>-2</v>
      </c>
      <c r="D4586">
        <v>4</v>
      </c>
      <c r="E4586">
        <v>-2</v>
      </c>
      <c r="F4586">
        <v>-1</v>
      </c>
      <c r="G4586">
        <v>-1</v>
      </c>
      <c r="H4586" s="2">
        <f>H4585+$H$2*(Filter_Test[[#This Row],[debug'[0']]]-H4585)</f>
        <v>-2.4171762861221944</v>
      </c>
    </row>
    <row r="4587" spans="1:8" x14ac:dyDescent="0.25">
      <c r="A4587">
        <v>9162</v>
      </c>
      <c r="B4587">
        <v>-5</v>
      </c>
      <c r="C4587">
        <v>-1</v>
      </c>
      <c r="D4587">
        <v>4</v>
      </c>
      <c r="E4587">
        <v>-2</v>
      </c>
      <c r="F4587">
        <v>-1</v>
      </c>
      <c r="G4587">
        <v>0</v>
      </c>
      <c r="H4587" s="2">
        <f>H4586+$H$2*(Filter_Test[[#This Row],[debug'[0']]]-H4586)</f>
        <v>-2.6606016862732749</v>
      </c>
    </row>
    <row r="4588" spans="1:8" x14ac:dyDescent="0.25">
      <c r="A4588">
        <v>9164</v>
      </c>
      <c r="B4588">
        <v>-5</v>
      </c>
      <c r="C4588">
        <v>-1</v>
      </c>
      <c r="D4588">
        <v>4</v>
      </c>
      <c r="E4588">
        <v>-2</v>
      </c>
      <c r="F4588">
        <v>-1</v>
      </c>
      <c r="G4588">
        <v>0</v>
      </c>
      <c r="H4588" s="2">
        <f>H4587+$H$2*(Filter_Test[[#This Row],[debug'[0']]]-H4587)</f>
        <v>-2.8810847829600017</v>
      </c>
    </row>
    <row r="4589" spans="1:8" x14ac:dyDescent="0.25">
      <c r="A4589">
        <v>9166</v>
      </c>
      <c r="B4589">
        <v>-2</v>
      </c>
      <c r="C4589">
        <v>-1</v>
      </c>
      <c r="D4589">
        <v>4</v>
      </c>
      <c r="E4589">
        <v>-2</v>
      </c>
      <c r="F4589">
        <v>-1</v>
      </c>
      <c r="G4589">
        <v>0</v>
      </c>
      <c r="H4589" s="2">
        <f>H4588+$H$2*(Filter_Test[[#This Row],[debug'[0']]]-H4588)</f>
        <v>-2.7980444985198947</v>
      </c>
    </row>
    <row r="4590" spans="1:8" x14ac:dyDescent="0.25">
      <c r="A4590">
        <v>9168</v>
      </c>
      <c r="B4590">
        <v>-3</v>
      </c>
      <c r="C4590">
        <v>-3</v>
      </c>
      <c r="D4590">
        <v>4</v>
      </c>
      <c r="E4590">
        <v>-3</v>
      </c>
      <c r="F4590">
        <v>-1</v>
      </c>
      <c r="G4590">
        <v>0</v>
      </c>
      <c r="H4590" s="2">
        <f>H4589+$H$2*(Filter_Test[[#This Row],[debug'[0']]]-H4589)</f>
        <v>-2.817078356113953</v>
      </c>
    </row>
    <row r="4591" spans="1:8" x14ac:dyDescent="0.25">
      <c r="A4591">
        <v>9170</v>
      </c>
      <c r="B4591">
        <v>-3</v>
      </c>
      <c r="C4591">
        <v>-4</v>
      </c>
      <c r="D4591">
        <v>4</v>
      </c>
      <c r="E4591">
        <v>-3</v>
      </c>
      <c r="F4591">
        <v>-1</v>
      </c>
      <c r="G4591">
        <v>1</v>
      </c>
      <c r="H4591" s="2">
        <f>H4590+$H$2*(Filter_Test[[#This Row],[debug'[0']]]-H4590)</f>
        <v>-2.834318314892402</v>
      </c>
    </row>
    <row r="4592" spans="1:8" x14ac:dyDescent="0.25">
      <c r="A4592">
        <v>9172</v>
      </c>
      <c r="B4592">
        <v>-4</v>
      </c>
      <c r="C4592">
        <v>-7</v>
      </c>
      <c r="D4592">
        <v>3</v>
      </c>
      <c r="E4592">
        <v>-3</v>
      </c>
      <c r="F4592">
        <v>-1</v>
      </c>
      <c r="G4592">
        <v>1</v>
      </c>
      <c r="H4592" s="2">
        <f>H4591+$H$2*(Filter_Test[[#This Row],[debug'[0']]]-H4591)</f>
        <v>-2.9441812254431481</v>
      </c>
    </row>
    <row r="4593" spans="1:8" x14ac:dyDescent="0.25">
      <c r="A4593">
        <v>9174</v>
      </c>
      <c r="B4593">
        <v>-3</v>
      </c>
      <c r="C4593">
        <v>-7</v>
      </c>
      <c r="D4593">
        <v>3</v>
      </c>
      <c r="E4593">
        <v>-3</v>
      </c>
      <c r="F4593">
        <v>-2</v>
      </c>
      <c r="G4593">
        <v>1</v>
      </c>
      <c r="H4593" s="2">
        <f>H4592+$H$2*(Filter_Test[[#This Row],[debug'[0']]]-H4592)</f>
        <v>-2.9494420210055536</v>
      </c>
    </row>
    <row r="4594" spans="1:8" x14ac:dyDescent="0.25">
      <c r="A4594">
        <v>9176</v>
      </c>
      <c r="B4594">
        <v>-2</v>
      </c>
      <c r="C4594">
        <v>-9</v>
      </c>
      <c r="D4594">
        <v>2</v>
      </c>
      <c r="E4594">
        <v>-3</v>
      </c>
      <c r="F4594">
        <v>-2</v>
      </c>
      <c r="G4594">
        <v>2</v>
      </c>
      <c r="H4594" s="2">
        <f>H4593+$H$2*(Filter_Test[[#This Row],[debug'[0']]]-H4593)</f>
        <v>-2.8599592186595388</v>
      </c>
    </row>
    <row r="4595" spans="1:8" x14ac:dyDescent="0.25">
      <c r="A4595">
        <v>9178</v>
      </c>
      <c r="B4595">
        <v>-1</v>
      </c>
      <c r="C4595">
        <v>-9</v>
      </c>
      <c r="D4595">
        <v>1</v>
      </c>
      <c r="E4595">
        <v>-3</v>
      </c>
      <c r="F4595">
        <v>-2</v>
      </c>
      <c r="G4595">
        <v>2</v>
      </c>
      <c r="H4595" s="2">
        <f>H4594+$H$2*(Filter_Test[[#This Row],[debug'[0']]]-H4594)</f>
        <v>-2.6846621921400162</v>
      </c>
    </row>
    <row r="4596" spans="1:8" x14ac:dyDescent="0.25">
      <c r="A4596">
        <v>9180</v>
      </c>
      <c r="B4596">
        <v>-1</v>
      </c>
      <c r="C4596">
        <v>-7</v>
      </c>
      <c r="D4596">
        <v>0</v>
      </c>
      <c r="E4596">
        <v>-3</v>
      </c>
      <c r="F4596">
        <v>-2</v>
      </c>
      <c r="G4596">
        <v>2</v>
      </c>
      <c r="H4596" s="2">
        <f>H4595+$H$2*(Filter_Test[[#This Row],[debug'[0']]]-H4595)</f>
        <v>-2.5258865211417896</v>
      </c>
    </row>
    <row r="4597" spans="1:8" x14ac:dyDescent="0.25">
      <c r="A4597">
        <v>9182</v>
      </c>
      <c r="B4597">
        <v>-1</v>
      </c>
      <c r="C4597">
        <v>-6</v>
      </c>
      <c r="D4597">
        <v>0</v>
      </c>
      <c r="E4597">
        <v>-3</v>
      </c>
      <c r="F4597">
        <v>-2</v>
      </c>
      <c r="G4597">
        <v>2</v>
      </c>
      <c r="H4597" s="2">
        <f>H4596+$H$2*(Filter_Test[[#This Row],[debug'[0']]]-H4596)</f>
        <v>-2.3820751045908675</v>
      </c>
    </row>
    <row r="4598" spans="1:8" x14ac:dyDescent="0.25">
      <c r="A4598">
        <v>9184</v>
      </c>
      <c r="B4598">
        <v>0</v>
      </c>
      <c r="C4598">
        <v>-3</v>
      </c>
      <c r="D4598">
        <v>-2</v>
      </c>
      <c r="E4598">
        <v>-3</v>
      </c>
      <c r="F4598">
        <v>-2</v>
      </c>
      <c r="G4598">
        <v>2</v>
      </c>
      <c r="H4598" s="2">
        <f>H4597+$H$2*(Filter_Test[[#This Row],[debug'[0']]]-H4597)</f>
        <v>-2.1575698151244134</v>
      </c>
    </row>
    <row r="4599" spans="1:8" x14ac:dyDescent="0.25">
      <c r="A4599">
        <v>9186</v>
      </c>
      <c r="B4599">
        <v>-1</v>
      </c>
      <c r="C4599">
        <v>-2</v>
      </c>
      <c r="D4599">
        <v>-3</v>
      </c>
      <c r="E4599">
        <v>-3</v>
      </c>
      <c r="F4599">
        <v>-2</v>
      </c>
      <c r="G4599">
        <v>2</v>
      </c>
      <c r="H4599" s="2">
        <f>H4598+$H$2*(Filter_Test[[#This Row],[debug'[0']]]-H4598)</f>
        <v>-2.0484714303080489</v>
      </c>
    </row>
    <row r="4600" spans="1:8" x14ac:dyDescent="0.25">
      <c r="A4600">
        <v>9188</v>
      </c>
      <c r="B4600">
        <v>-1</v>
      </c>
      <c r="C4600">
        <v>-2</v>
      </c>
      <c r="D4600">
        <v>-4</v>
      </c>
      <c r="E4600">
        <v>-3</v>
      </c>
      <c r="F4600">
        <v>-2</v>
      </c>
      <c r="G4600">
        <v>2</v>
      </c>
      <c r="H4600" s="2">
        <f>H4599+$H$2*(Filter_Test[[#This Row],[debug'[0']]]-H4599)</f>
        <v>-1.9496553260194125</v>
      </c>
    </row>
    <row r="4601" spans="1:8" x14ac:dyDescent="0.25">
      <c r="A4601">
        <v>9190</v>
      </c>
      <c r="B4601">
        <v>-2</v>
      </c>
      <c r="C4601">
        <v>-1</v>
      </c>
      <c r="D4601">
        <v>-4</v>
      </c>
      <c r="E4601">
        <v>-3</v>
      </c>
      <c r="F4601">
        <v>-3</v>
      </c>
      <c r="G4601">
        <v>2</v>
      </c>
      <c r="H4601" s="2">
        <f>H4600+$H$2*(Filter_Test[[#This Row],[debug'[0']]]-H4600)</f>
        <v>-1.9544001997571561</v>
      </c>
    </row>
    <row r="4602" spans="1:8" x14ac:dyDescent="0.25">
      <c r="A4602">
        <v>9192</v>
      </c>
      <c r="B4602">
        <v>-2</v>
      </c>
      <c r="C4602">
        <v>-1</v>
      </c>
      <c r="D4602">
        <v>-4</v>
      </c>
      <c r="E4602">
        <v>-3</v>
      </c>
      <c r="F4602">
        <v>-3</v>
      </c>
      <c r="G4602">
        <v>1</v>
      </c>
      <c r="H4602" s="2">
        <f>H4601+$H$2*(Filter_Test[[#This Row],[debug'[0']]]-H4601)</f>
        <v>-1.9586978796805985</v>
      </c>
    </row>
    <row r="4603" spans="1:8" x14ac:dyDescent="0.25">
      <c r="A4603">
        <v>9194</v>
      </c>
      <c r="B4603">
        <v>-2</v>
      </c>
      <c r="C4603">
        <v>1</v>
      </c>
      <c r="D4603">
        <v>-3</v>
      </c>
      <c r="E4603">
        <v>-2</v>
      </c>
      <c r="F4603">
        <v>-3</v>
      </c>
      <c r="G4603">
        <v>1</v>
      </c>
      <c r="H4603" s="2">
        <f>H4602+$H$2*(Filter_Test[[#This Row],[debug'[0']]]-H4602)</f>
        <v>-1.9625905128137919</v>
      </c>
    </row>
    <row r="4604" spans="1:8" x14ac:dyDescent="0.25">
      <c r="A4604">
        <v>9196</v>
      </c>
      <c r="B4604">
        <v>-1</v>
      </c>
      <c r="C4604">
        <v>1</v>
      </c>
      <c r="D4604">
        <v>-3</v>
      </c>
      <c r="E4604">
        <v>-2</v>
      </c>
      <c r="F4604">
        <v>-3</v>
      </c>
      <c r="G4604">
        <v>1</v>
      </c>
      <c r="H4604" s="2">
        <f>H4603+$H$2*(Filter_Test[[#This Row],[debug'[0']]]-H4603)</f>
        <v>-1.8718684943096606</v>
      </c>
    </row>
    <row r="4605" spans="1:8" x14ac:dyDescent="0.25">
      <c r="A4605">
        <v>9198</v>
      </c>
      <c r="B4605">
        <v>-1</v>
      </c>
      <c r="C4605">
        <v>2</v>
      </c>
      <c r="D4605">
        <v>-2</v>
      </c>
      <c r="E4605">
        <v>-2</v>
      </c>
      <c r="F4605">
        <v>-3</v>
      </c>
      <c r="G4605">
        <v>1</v>
      </c>
      <c r="H4605" s="2">
        <f>H4604+$H$2*(Filter_Test[[#This Row],[debug'[0']]]-H4604)</f>
        <v>-1.7896968246110718</v>
      </c>
    </row>
    <row r="4606" spans="1:8" x14ac:dyDescent="0.25">
      <c r="A4606">
        <v>9200</v>
      </c>
      <c r="B4606">
        <v>0</v>
      </c>
      <c r="C4606">
        <v>3</v>
      </c>
      <c r="D4606">
        <v>-2</v>
      </c>
      <c r="E4606">
        <v>-2</v>
      </c>
      <c r="F4606">
        <v>-3</v>
      </c>
      <c r="G4606">
        <v>0</v>
      </c>
      <c r="H4606" s="2">
        <f>H4605+$H$2*(Filter_Test[[#This Row],[debug'[0']]]-H4605)</f>
        <v>-1.6210218727205381</v>
      </c>
    </row>
    <row r="4607" spans="1:8" x14ac:dyDescent="0.25">
      <c r="A4607">
        <v>9202</v>
      </c>
      <c r="B4607">
        <v>1</v>
      </c>
      <c r="C4607">
        <v>4</v>
      </c>
      <c r="D4607">
        <v>-2</v>
      </c>
      <c r="E4607">
        <v>-2</v>
      </c>
      <c r="F4607">
        <v>-3</v>
      </c>
      <c r="G4607">
        <v>0</v>
      </c>
      <c r="H4607" s="2">
        <f>H4606+$H$2*(Filter_Test[[#This Row],[debug'[0']]]-H4606)</f>
        <v>-1.3739963809134279</v>
      </c>
    </row>
    <row r="4608" spans="1:8" x14ac:dyDescent="0.25">
      <c r="A4608">
        <v>9204</v>
      </c>
      <c r="B4608">
        <v>1</v>
      </c>
      <c r="C4608">
        <v>5</v>
      </c>
      <c r="D4608">
        <v>-1</v>
      </c>
      <c r="E4608">
        <v>-1</v>
      </c>
      <c r="F4608">
        <v>-2</v>
      </c>
      <c r="G4608">
        <v>0</v>
      </c>
      <c r="H4608" s="2">
        <f>H4607+$H$2*(Filter_Test[[#This Row],[debug'[0']]]-H4607)</f>
        <v>-1.1502524932156364</v>
      </c>
    </row>
    <row r="4609" spans="1:8" x14ac:dyDescent="0.25">
      <c r="A4609">
        <v>9206</v>
      </c>
      <c r="B4609">
        <v>2</v>
      </c>
      <c r="C4609">
        <v>5</v>
      </c>
      <c r="D4609">
        <v>0</v>
      </c>
      <c r="E4609">
        <v>-1</v>
      </c>
      <c r="F4609">
        <v>-2</v>
      </c>
      <c r="G4609">
        <v>0</v>
      </c>
      <c r="H4609" s="2">
        <f>H4608+$H$2*(Filter_Test[[#This Row],[debug'[0']]]-H4608)</f>
        <v>-0.85334819052646127</v>
      </c>
    </row>
    <row r="4610" spans="1:8" x14ac:dyDescent="0.25">
      <c r="A4610">
        <v>9208</v>
      </c>
      <c r="B4610">
        <v>0</v>
      </c>
      <c r="C4610">
        <v>4</v>
      </c>
      <c r="D4610">
        <v>1</v>
      </c>
      <c r="E4610">
        <v>-1</v>
      </c>
      <c r="F4610">
        <v>-2</v>
      </c>
      <c r="G4610">
        <v>0</v>
      </c>
      <c r="H4610" s="2">
        <f>H4609+$H$2*(Filter_Test[[#This Row],[debug'[0']]]-H4609)</f>
        <v>-0.77292201833709906</v>
      </c>
    </row>
    <row r="4611" spans="1:8" x14ac:dyDescent="0.25">
      <c r="A4611">
        <v>9210</v>
      </c>
      <c r="B4611">
        <v>-2</v>
      </c>
      <c r="C4611">
        <v>3</v>
      </c>
      <c r="D4611">
        <v>2</v>
      </c>
      <c r="E4611">
        <v>-1</v>
      </c>
      <c r="F4611">
        <v>-2</v>
      </c>
      <c r="G4611">
        <v>-1</v>
      </c>
      <c r="H4611" s="2">
        <f>H4610+$H$2*(Filter_Test[[#This Row],[debug'[0']]]-H4610)</f>
        <v>-0.88857139351431791</v>
      </c>
    </row>
    <row r="4612" spans="1:8" x14ac:dyDescent="0.25">
      <c r="A4612">
        <v>9212</v>
      </c>
      <c r="B4612">
        <v>-4</v>
      </c>
      <c r="C4612">
        <v>3</v>
      </c>
      <c r="D4612">
        <v>3</v>
      </c>
      <c r="E4612">
        <v>-1</v>
      </c>
      <c r="F4612">
        <v>-2</v>
      </c>
      <c r="G4612">
        <v>-1</v>
      </c>
      <c r="H4612" s="2">
        <f>H4611+$H$2*(Filter_Test[[#This Row],[debug'[0']]]-H4611)</f>
        <v>-1.1818166310834544</v>
      </c>
    </row>
    <row r="4613" spans="1:8" x14ac:dyDescent="0.25">
      <c r="A4613">
        <v>9214</v>
      </c>
      <c r="B4613">
        <v>-4</v>
      </c>
      <c r="C4613">
        <v>2</v>
      </c>
      <c r="D4613">
        <v>4</v>
      </c>
      <c r="E4613">
        <v>-1</v>
      </c>
      <c r="F4613">
        <v>-2</v>
      </c>
      <c r="G4613">
        <v>-1</v>
      </c>
      <c r="H4613" s="2">
        <f>H4612+$H$2*(Filter_Test[[#This Row],[debug'[0']]]-H4612)</f>
        <v>-1.4474241561311689</v>
      </c>
    </row>
    <row r="4614" spans="1:8" x14ac:dyDescent="0.25">
      <c r="A4614">
        <v>9216</v>
      </c>
      <c r="B4614">
        <v>-4</v>
      </c>
      <c r="C4614">
        <v>3</v>
      </c>
      <c r="D4614">
        <v>6</v>
      </c>
      <c r="E4614">
        <v>-1</v>
      </c>
      <c r="F4614">
        <v>-1</v>
      </c>
      <c r="G4614">
        <v>-1</v>
      </c>
      <c r="H4614" s="2">
        <f>H4613+$H$2*(Filter_Test[[#This Row],[debug'[0']]]-H4613)</f>
        <v>-1.6879987616960415</v>
      </c>
    </row>
    <row r="4615" spans="1:8" x14ac:dyDescent="0.25">
      <c r="A4615">
        <v>9218</v>
      </c>
      <c r="B4615">
        <v>-2</v>
      </c>
      <c r="C4615">
        <v>3</v>
      </c>
      <c r="D4615">
        <v>6</v>
      </c>
      <c r="E4615">
        <v>-1</v>
      </c>
      <c r="F4615">
        <v>-1</v>
      </c>
      <c r="G4615">
        <v>-1</v>
      </c>
      <c r="H4615" s="2">
        <f>H4614+$H$2*(Filter_Test[[#This Row],[debug'[0']]]-H4614)</f>
        <v>-1.7174041856410405</v>
      </c>
    </row>
    <row r="4616" spans="1:8" x14ac:dyDescent="0.25">
      <c r="A4616">
        <v>9220</v>
      </c>
      <c r="B4616">
        <v>-2</v>
      </c>
      <c r="C4616">
        <v>3</v>
      </c>
      <c r="D4616">
        <v>5</v>
      </c>
      <c r="E4616">
        <v>-1</v>
      </c>
      <c r="F4616">
        <v>0</v>
      </c>
      <c r="G4616">
        <v>-1</v>
      </c>
      <c r="H4616" s="2">
        <f>H4615+$H$2*(Filter_Test[[#This Row],[debug'[0']]]-H4615)</f>
        <v>-1.7440382136708004</v>
      </c>
    </row>
    <row r="4617" spans="1:8" x14ac:dyDescent="0.25">
      <c r="A4617">
        <v>9222</v>
      </c>
      <c r="B4617">
        <v>-1</v>
      </c>
      <c r="C4617">
        <v>2</v>
      </c>
      <c r="D4617">
        <v>5</v>
      </c>
      <c r="E4617">
        <v>-1</v>
      </c>
      <c r="F4617">
        <v>0</v>
      </c>
      <c r="G4617">
        <v>-1</v>
      </c>
      <c r="H4617" s="2">
        <f>H4616+$H$2*(Filter_Test[[#This Row],[debug'[0']]]-H4616)</f>
        <v>-1.6739142640890525</v>
      </c>
    </row>
    <row r="4618" spans="1:8" x14ac:dyDescent="0.25">
      <c r="A4618">
        <v>9224</v>
      </c>
      <c r="B4618">
        <v>-1</v>
      </c>
      <c r="C4618">
        <v>0</v>
      </c>
      <c r="D4618">
        <v>5</v>
      </c>
      <c r="E4618">
        <v>-1</v>
      </c>
      <c r="F4618">
        <v>0</v>
      </c>
      <c r="G4618">
        <v>0</v>
      </c>
      <c r="H4618" s="2">
        <f>H4617+$H$2*(Filter_Test[[#This Row],[debug'[0']]]-H4617)</f>
        <v>-1.6103993410527064</v>
      </c>
    </row>
    <row r="4619" spans="1:8" x14ac:dyDescent="0.25">
      <c r="A4619">
        <v>9226</v>
      </c>
      <c r="B4619">
        <v>-2</v>
      </c>
      <c r="C4619">
        <v>-2</v>
      </c>
      <c r="D4619">
        <v>5</v>
      </c>
      <c r="E4619">
        <v>-1</v>
      </c>
      <c r="F4619">
        <v>0</v>
      </c>
      <c r="G4619">
        <v>0</v>
      </c>
      <c r="H4619" s="2">
        <f>H4618+$H$2*(Filter_Test[[#This Row],[debug'[0']]]-H4618)</f>
        <v>-1.6471183380921832</v>
      </c>
    </row>
    <row r="4620" spans="1:8" x14ac:dyDescent="0.25">
      <c r="A4620">
        <v>9228</v>
      </c>
      <c r="B4620">
        <v>0</v>
      </c>
      <c r="C4620">
        <v>-3</v>
      </c>
      <c r="D4620">
        <v>5</v>
      </c>
      <c r="E4620">
        <v>-1</v>
      </c>
      <c r="F4620">
        <v>0</v>
      </c>
      <c r="G4620">
        <v>0</v>
      </c>
      <c r="H4620" s="2">
        <f>H4619+$H$2*(Filter_Test[[#This Row],[debug'[0']]]-H4619)</f>
        <v>-1.4918810919758803</v>
      </c>
    </row>
    <row r="4621" spans="1:8" x14ac:dyDescent="0.25">
      <c r="A4621">
        <v>9230</v>
      </c>
      <c r="B4621">
        <v>0</v>
      </c>
      <c r="C4621">
        <v>-4</v>
      </c>
      <c r="D4621">
        <v>4</v>
      </c>
      <c r="E4621">
        <v>-1</v>
      </c>
      <c r="F4621">
        <v>1</v>
      </c>
      <c r="G4621">
        <v>0</v>
      </c>
      <c r="H4621" s="2">
        <f>H4620+$H$2*(Filter_Test[[#This Row],[debug'[0']]]-H4620)</f>
        <v>-1.351274611618452</v>
      </c>
    </row>
    <row r="4622" spans="1:8" x14ac:dyDescent="0.25">
      <c r="A4622">
        <v>9232</v>
      </c>
      <c r="B4622">
        <v>0</v>
      </c>
      <c r="C4622">
        <v>-5</v>
      </c>
      <c r="D4622">
        <v>3</v>
      </c>
      <c r="E4622">
        <v>-1</v>
      </c>
      <c r="F4622">
        <v>1</v>
      </c>
      <c r="G4622">
        <v>0</v>
      </c>
      <c r="H4622" s="2">
        <f>H4621+$H$2*(Filter_Test[[#This Row],[debug'[0']]]-H4621)</f>
        <v>-1.2239199798331641</v>
      </c>
    </row>
    <row r="4623" spans="1:8" x14ac:dyDescent="0.25">
      <c r="A4623">
        <v>9234</v>
      </c>
      <c r="B4623">
        <v>1</v>
      </c>
      <c r="C4623">
        <v>-5</v>
      </c>
      <c r="D4623">
        <v>2</v>
      </c>
      <c r="E4623">
        <v>-1</v>
      </c>
      <c r="F4623">
        <v>1</v>
      </c>
      <c r="G4623">
        <v>1</v>
      </c>
      <c r="H4623" s="2">
        <f>H4622+$H$2*(Filter_Test[[#This Row],[debug'[0']]]-H4622)</f>
        <v>-1.0143204597087012</v>
      </c>
    </row>
    <row r="4624" spans="1:8" x14ac:dyDescent="0.25">
      <c r="A4624">
        <v>9236</v>
      </c>
      <c r="B4624">
        <v>2</v>
      </c>
      <c r="C4624">
        <v>-4</v>
      </c>
      <c r="D4624">
        <v>1</v>
      </c>
      <c r="E4624">
        <v>-1</v>
      </c>
      <c r="F4624">
        <v>1</v>
      </c>
      <c r="G4624">
        <v>1</v>
      </c>
      <c r="H4624" s="2">
        <f>H4623+$H$2*(Filter_Test[[#This Row],[debug'[0']]]-H4623)</f>
        <v>-0.7302274493551133</v>
      </c>
    </row>
    <row r="4625" spans="1:8" x14ac:dyDescent="0.25">
      <c r="A4625">
        <v>9238</v>
      </c>
      <c r="B4625">
        <v>2</v>
      </c>
      <c r="C4625">
        <v>-4</v>
      </c>
      <c r="D4625">
        <v>-1</v>
      </c>
      <c r="E4625">
        <v>-1</v>
      </c>
      <c r="F4625">
        <v>1</v>
      </c>
      <c r="G4625">
        <v>1</v>
      </c>
      <c r="H4625" s="2">
        <f>H4624+$H$2*(Filter_Test[[#This Row],[debug'[0']]]-H4624)</f>
        <v>-0.47290957442941661</v>
      </c>
    </row>
    <row r="4626" spans="1:8" x14ac:dyDescent="0.25">
      <c r="A4626">
        <v>9240</v>
      </c>
      <c r="B4626">
        <v>2</v>
      </c>
      <c r="C4626">
        <v>-3</v>
      </c>
      <c r="D4626">
        <v>-3</v>
      </c>
      <c r="E4626">
        <v>-1</v>
      </c>
      <c r="F4626">
        <v>1</v>
      </c>
      <c r="G4626">
        <v>1</v>
      </c>
      <c r="H4626" s="2">
        <f>H4625+$H$2*(Filter_Test[[#This Row],[debug'[0']]]-H4625)</f>
        <v>-0.23984333786883713</v>
      </c>
    </row>
    <row r="4627" spans="1:8" x14ac:dyDescent="0.25">
      <c r="A4627">
        <v>9242</v>
      </c>
      <c r="B4627">
        <v>1</v>
      </c>
      <c r="C4627">
        <v>-2</v>
      </c>
      <c r="D4627">
        <v>-5</v>
      </c>
      <c r="E4627">
        <v>-1</v>
      </c>
      <c r="F4627">
        <v>0</v>
      </c>
      <c r="G4627">
        <v>1</v>
      </c>
      <c r="H4627" s="2">
        <f>H4626+$H$2*(Filter_Test[[#This Row],[debug'[0']]]-H4626)</f>
        <v>-0.12299085621330755</v>
      </c>
    </row>
    <row r="4628" spans="1:8" x14ac:dyDescent="0.25">
      <c r="A4628">
        <v>9244</v>
      </c>
      <c r="B4628">
        <v>1</v>
      </c>
      <c r="C4628">
        <v>-2</v>
      </c>
      <c r="D4628">
        <v>-6</v>
      </c>
      <c r="E4628">
        <v>-1</v>
      </c>
      <c r="F4628">
        <v>0</v>
      </c>
      <c r="G4628">
        <v>1</v>
      </c>
      <c r="H4628" s="2">
        <f>H4627+$H$2*(Filter_Test[[#This Row],[debug'[0']]]-H4627)</f>
        <v>-1.7151461495460402E-2</v>
      </c>
    </row>
    <row r="4629" spans="1:8" x14ac:dyDescent="0.25">
      <c r="A4629">
        <v>9246</v>
      </c>
      <c r="B4629">
        <v>3</v>
      </c>
      <c r="C4629">
        <v>-1</v>
      </c>
      <c r="D4629">
        <v>-7</v>
      </c>
      <c r="E4629">
        <v>0</v>
      </c>
      <c r="F4629">
        <v>0</v>
      </c>
      <c r="G4629">
        <v>1</v>
      </c>
      <c r="H4629" s="2">
        <f>H4628+$H$2*(Filter_Test[[#This Row],[debug'[0']]]-H4628)</f>
        <v>0.26720836449059493</v>
      </c>
    </row>
    <row r="4630" spans="1:8" x14ac:dyDescent="0.25">
      <c r="A4630">
        <v>9248</v>
      </c>
      <c r="B4630">
        <v>4</v>
      </c>
      <c r="C4630">
        <v>0</v>
      </c>
      <c r="D4630">
        <v>-7</v>
      </c>
      <c r="E4630">
        <v>0</v>
      </c>
      <c r="F4630">
        <v>0</v>
      </c>
      <c r="G4630">
        <v>1</v>
      </c>
      <c r="H4630" s="2">
        <f>H4629+$H$2*(Filter_Test[[#This Row],[debug'[0']]]-H4629)</f>
        <v>0.61901568787552819</v>
      </c>
    </row>
    <row r="4631" spans="1:8" x14ac:dyDescent="0.25">
      <c r="A4631">
        <v>9250</v>
      </c>
      <c r="B4631">
        <v>5</v>
      </c>
      <c r="C4631">
        <v>1</v>
      </c>
      <c r="D4631">
        <v>-7</v>
      </c>
      <c r="E4631">
        <v>0</v>
      </c>
      <c r="F4631">
        <v>0</v>
      </c>
      <c r="G4631">
        <v>1</v>
      </c>
      <c r="H4631" s="2">
        <f>H4630+$H$2*(Filter_Test[[#This Row],[debug'[0']]]-H4630)</f>
        <v>1.0319137317893994</v>
      </c>
    </row>
    <row r="4632" spans="1:8" x14ac:dyDescent="0.25">
      <c r="A4632">
        <v>9252</v>
      </c>
      <c r="B4632">
        <v>3</v>
      </c>
      <c r="C4632">
        <v>2</v>
      </c>
      <c r="D4632">
        <v>-7</v>
      </c>
      <c r="E4632">
        <v>0</v>
      </c>
      <c r="F4632">
        <v>-1</v>
      </c>
      <c r="G4632">
        <v>1</v>
      </c>
      <c r="H4632" s="2">
        <f>H4631+$H$2*(Filter_Test[[#This Row],[debug'[0']]]-H4631)</f>
        <v>1.2174014926446406</v>
      </c>
    </row>
    <row r="4633" spans="1:8" x14ac:dyDescent="0.25">
      <c r="A4633">
        <v>9254</v>
      </c>
      <c r="B4633">
        <v>1</v>
      </c>
      <c r="C4633">
        <v>3</v>
      </c>
      <c r="D4633">
        <v>-7</v>
      </c>
      <c r="E4633">
        <v>1</v>
      </c>
      <c r="F4633">
        <v>-1</v>
      </c>
      <c r="G4633">
        <v>1</v>
      </c>
      <c r="H4633" s="2">
        <f>H4632+$H$2*(Filter_Test[[#This Row],[debug'[0']]]-H4632)</f>
        <v>1.1969118846794848</v>
      </c>
    </row>
    <row r="4634" spans="1:8" x14ac:dyDescent="0.25">
      <c r="A4634">
        <v>9256</v>
      </c>
      <c r="B4634">
        <v>1</v>
      </c>
      <c r="C4634">
        <v>3</v>
      </c>
      <c r="D4634">
        <v>-7</v>
      </c>
      <c r="E4634">
        <v>1</v>
      </c>
      <c r="F4634">
        <v>-1</v>
      </c>
      <c r="G4634">
        <v>0</v>
      </c>
      <c r="H4634" s="2">
        <f>H4633+$H$2*(Filter_Test[[#This Row],[debug'[0']]]-H4633)</f>
        <v>1.1783533767700771</v>
      </c>
    </row>
    <row r="4635" spans="1:8" x14ac:dyDescent="0.25">
      <c r="A4635">
        <v>9258</v>
      </c>
      <c r="B4635">
        <v>1</v>
      </c>
      <c r="C4635">
        <v>2</v>
      </c>
      <c r="D4635">
        <v>-6</v>
      </c>
      <c r="E4635">
        <v>1</v>
      </c>
      <c r="F4635">
        <v>-1</v>
      </c>
      <c r="G4635">
        <v>0</v>
      </c>
      <c r="H4635" s="2">
        <f>H4634+$H$2*(Filter_Test[[#This Row],[debug'[0']]]-H4634)</f>
        <v>1.1615439670239629</v>
      </c>
    </row>
    <row r="4636" spans="1:8" x14ac:dyDescent="0.25">
      <c r="A4636">
        <v>9260</v>
      </c>
      <c r="B4636">
        <v>2</v>
      </c>
      <c r="C4636">
        <v>1</v>
      </c>
      <c r="D4636">
        <v>-5</v>
      </c>
      <c r="E4636">
        <v>2</v>
      </c>
      <c r="F4636">
        <v>-1</v>
      </c>
      <c r="G4636">
        <v>0</v>
      </c>
      <c r="H4636" s="2">
        <f>H4635+$H$2*(Filter_Test[[#This Row],[debug'[0']]]-H4635)</f>
        <v>1.2405665864306297</v>
      </c>
    </row>
    <row r="4637" spans="1:8" x14ac:dyDescent="0.25">
      <c r="A4637">
        <v>9262</v>
      </c>
      <c r="B4637">
        <v>3</v>
      </c>
      <c r="C4637">
        <v>1</v>
      </c>
      <c r="D4637">
        <v>-3</v>
      </c>
      <c r="E4637">
        <v>2</v>
      </c>
      <c r="F4637">
        <v>-1</v>
      </c>
      <c r="G4637">
        <v>0</v>
      </c>
      <c r="H4637" s="2">
        <f>H4636+$H$2*(Filter_Test[[#This Row],[debug'[0']]]-H4636)</f>
        <v>1.406389279027128</v>
      </c>
    </row>
    <row r="4638" spans="1:8" x14ac:dyDescent="0.25">
      <c r="A4638">
        <v>9264</v>
      </c>
      <c r="B4638">
        <v>4</v>
      </c>
      <c r="C4638">
        <v>1</v>
      </c>
      <c r="D4638">
        <v>-2</v>
      </c>
      <c r="E4638">
        <v>2</v>
      </c>
      <c r="F4638">
        <v>-1</v>
      </c>
      <c r="G4638">
        <v>0</v>
      </c>
      <c r="H4638" s="2">
        <f>H4637+$H$2*(Filter_Test[[#This Row],[debug'[0']]]-H4637)</f>
        <v>1.6508313306455311</v>
      </c>
    </row>
    <row r="4639" spans="1:8" x14ac:dyDescent="0.25">
      <c r="A4639">
        <v>9266</v>
      </c>
      <c r="B4639">
        <v>5</v>
      </c>
      <c r="C4639">
        <v>1</v>
      </c>
      <c r="D4639">
        <v>2</v>
      </c>
      <c r="E4639">
        <v>2</v>
      </c>
      <c r="F4639">
        <v>-1</v>
      </c>
      <c r="G4639">
        <v>0</v>
      </c>
      <c r="H4639" s="2">
        <f>H4638+$H$2*(Filter_Test[[#This Row],[debug'[0']]]-H4638)</f>
        <v>1.9664830412638441</v>
      </c>
    </row>
    <row r="4640" spans="1:8" x14ac:dyDescent="0.25">
      <c r="A4640">
        <v>9268</v>
      </c>
      <c r="B4640">
        <v>2</v>
      </c>
      <c r="C4640">
        <v>1</v>
      </c>
      <c r="D4640">
        <v>3</v>
      </c>
      <c r="E4640">
        <v>2</v>
      </c>
      <c r="F4640">
        <v>-1</v>
      </c>
      <c r="G4640">
        <v>0</v>
      </c>
      <c r="H4640" s="2">
        <f>H4639+$H$2*(Filter_Test[[#This Row],[debug'[0']]]-H4639)</f>
        <v>1.9696419402039296</v>
      </c>
    </row>
    <row r="4641" spans="1:8" x14ac:dyDescent="0.25">
      <c r="A4641">
        <v>9270</v>
      </c>
      <c r="B4641">
        <v>1</v>
      </c>
      <c r="C4641">
        <v>1</v>
      </c>
      <c r="D4641">
        <v>3</v>
      </c>
      <c r="E4641">
        <v>2</v>
      </c>
      <c r="F4641">
        <v>-1</v>
      </c>
      <c r="G4641">
        <v>0</v>
      </c>
      <c r="H4641" s="2">
        <f>H4640+$H$2*(Filter_Test[[#This Row],[debug'[0']]]-H4640)</f>
        <v>1.8782553403252131</v>
      </c>
    </row>
    <row r="4642" spans="1:8" x14ac:dyDescent="0.25">
      <c r="A4642">
        <v>9272</v>
      </c>
      <c r="B4642">
        <v>-2</v>
      </c>
      <c r="C4642">
        <v>3</v>
      </c>
      <c r="D4642">
        <v>3</v>
      </c>
      <c r="E4642">
        <v>2</v>
      </c>
      <c r="F4642">
        <v>0</v>
      </c>
      <c r="G4642">
        <v>-1</v>
      </c>
      <c r="H4642" s="2">
        <f>H4641+$H$2*(Filter_Test[[#This Row],[debug'[0']]]-H4641)</f>
        <v>1.5127383857478809</v>
      </c>
    </row>
    <row r="4643" spans="1:8" x14ac:dyDescent="0.25">
      <c r="A4643">
        <v>9274</v>
      </c>
      <c r="B4643">
        <v>-4</v>
      </c>
      <c r="C4643">
        <v>2</v>
      </c>
      <c r="D4643">
        <v>3</v>
      </c>
      <c r="E4643">
        <v>2</v>
      </c>
      <c r="F4643">
        <v>0</v>
      </c>
      <c r="G4643">
        <v>-1</v>
      </c>
      <c r="H4643" s="2">
        <f>H4642+$H$2*(Filter_Test[[#This Row],[debug'[0']]]-H4642)</f>
        <v>0.99317503333304102</v>
      </c>
    </row>
    <row r="4644" spans="1:8" x14ac:dyDescent="0.25">
      <c r="A4644">
        <v>9276</v>
      </c>
      <c r="B4644">
        <v>-3</v>
      </c>
      <c r="C4644">
        <v>2</v>
      </c>
      <c r="D4644">
        <v>4</v>
      </c>
      <c r="E4644">
        <v>2</v>
      </c>
      <c r="F4644">
        <v>0</v>
      </c>
      <c r="G4644">
        <v>-1</v>
      </c>
      <c r="H4644" s="2">
        <f>H4643+$H$2*(Filter_Test[[#This Row],[debug'[0']]]-H4643)</f>
        <v>0.61682715285652323</v>
      </c>
    </row>
    <row r="4645" spans="1:8" x14ac:dyDescent="0.25">
      <c r="A4645">
        <v>9278</v>
      </c>
      <c r="B4645">
        <v>-2</v>
      </c>
      <c r="C4645">
        <v>1</v>
      </c>
      <c r="D4645">
        <v>4</v>
      </c>
      <c r="E4645">
        <v>2</v>
      </c>
      <c r="F4645">
        <v>0</v>
      </c>
      <c r="G4645">
        <v>-1</v>
      </c>
      <c r="H4645" s="2">
        <f>H4644+$H$2*(Filter_Test[[#This Row],[debug'[0']]]-H4644)</f>
        <v>0.37019700408267281</v>
      </c>
    </row>
    <row r="4646" spans="1:8" x14ac:dyDescent="0.25">
      <c r="A4646">
        <v>9280</v>
      </c>
      <c r="B4646">
        <v>0</v>
      </c>
      <c r="C4646">
        <v>1</v>
      </c>
      <c r="D4646">
        <v>5</v>
      </c>
      <c r="E4646">
        <v>1</v>
      </c>
      <c r="F4646">
        <v>0</v>
      </c>
      <c r="G4646">
        <v>-1</v>
      </c>
      <c r="H4646" s="2">
        <f>H4645+$H$2*(Filter_Test[[#This Row],[debug'[0']]]-H4645)</f>
        <v>0.33530675843046054</v>
      </c>
    </row>
    <row r="4647" spans="1:8" x14ac:dyDescent="0.25">
      <c r="A4647">
        <v>9282</v>
      </c>
      <c r="B4647">
        <v>2</v>
      </c>
      <c r="C4647">
        <v>-1</v>
      </c>
      <c r="D4647">
        <v>5</v>
      </c>
      <c r="E4647">
        <v>1</v>
      </c>
      <c r="F4647">
        <v>0</v>
      </c>
      <c r="G4647">
        <v>-1</v>
      </c>
      <c r="H4647" s="2">
        <f>H4646+$H$2*(Filter_Test[[#This Row],[debug'[0']]]-H4646)</f>
        <v>0.49220040017632383</v>
      </c>
    </row>
    <row r="4648" spans="1:8" x14ac:dyDescent="0.25">
      <c r="A4648">
        <v>9284</v>
      </c>
      <c r="B4648">
        <v>2</v>
      </c>
      <c r="C4648">
        <v>-3</v>
      </c>
      <c r="D4648">
        <v>4</v>
      </c>
      <c r="E4648">
        <v>1</v>
      </c>
      <c r="F4648">
        <v>0</v>
      </c>
      <c r="G4648">
        <v>-1</v>
      </c>
      <c r="H4648" s="2">
        <f>H4647+$H$2*(Filter_Test[[#This Row],[debug'[0']]]-H4647)</f>
        <v>0.63430716455307457</v>
      </c>
    </row>
    <row r="4649" spans="1:8" x14ac:dyDescent="0.25">
      <c r="A4649">
        <v>9286</v>
      </c>
      <c r="B4649">
        <v>3</v>
      </c>
      <c r="C4649">
        <v>-3</v>
      </c>
      <c r="D4649">
        <v>4</v>
      </c>
      <c r="E4649">
        <v>1</v>
      </c>
      <c r="F4649">
        <v>0</v>
      </c>
      <c r="G4649">
        <v>-1</v>
      </c>
      <c r="H4649" s="2">
        <f>H4648+$H$2*(Filter_Test[[#This Row],[debug'[0']]]-H4648)</f>
        <v>0.85726846152777658</v>
      </c>
    </row>
    <row r="4650" spans="1:8" x14ac:dyDescent="0.25">
      <c r="A4650">
        <v>9288</v>
      </c>
      <c r="B4650">
        <v>2</v>
      </c>
      <c r="C4650">
        <v>-3</v>
      </c>
      <c r="D4650">
        <v>4</v>
      </c>
      <c r="E4650">
        <v>1</v>
      </c>
      <c r="F4650">
        <v>0</v>
      </c>
      <c r="G4650">
        <v>-1</v>
      </c>
      <c r="H4650" s="2">
        <f>H4649+$H$2*(Filter_Test[[#This Row],[debug'[0']]]-H4649)</f>
        <v>0.96496837171646754</v>
      </c>
    </row>
    <row r="4651" spans="1:8" x14ac:dyDescent="0.25">
      <c r="A4651">
        <v>9290</v>
      </c>
      <c r="B4651">
        <v>1</v>
      </c>
      <c r="C4651">
        <v>-3</v>
      </c>
      <c r="D4651">
        <v>2</v>
      </c>
      <c r="E4651">
        <v>1</v>
      </c>
      <c r="F4651">
        <v>0</v>
      </c>
      <c r="G4651">
        <v>-1</v>
      </c>
      <c r="H4651" s="2">
        <f>H4650+$H$2*(Filter_Test[[#This Row],[debug'[0']]]-H4650)</f>
        <v>0.96827002489823255</v>
      </c>
    </row>
    <row r="4652" spans="1:8" x14ac:dyDescent="0.25">
      <c r="A4652">
        <v>9292</v>
      </c>
      <c r="B4652">
        <v>-1</v>
      </c>
      <c r="C4652">
        <v>-2</v>
      </c>
      <c r="D4652">
        <v>1</v>
      </c>
      <c r="E4652">
        <v>1</v>
      </c>
      <c r="F4652">
        <v>0</v>
      </c>
      <c r="G4652">
        <v>-1</v>
      </c>
      <c r="H4652" s="2">
        <f>H4651+$H$2*(Filter_Test[[#This Row],[debug'[0']]]-H4651)</f>
        <v>0.78276494538319397</v>
      </c>
    </row>
    <row r="4653" spans="1:8" x14ac:dyDescent="0.25">
      <c r="A4653">
        <v>9294</v>
      </c>
      <c r="B4653">
        <v>-3</v>
      </c>
      <c r="C4653">
        <v>-1</v>
      </c>
      <c r="D4653">
        <v>-2</v>
      </c>
      <c r="E4653">
        <v>0</v>
      </c>
      <c r="F4653">
        <v>0</v>
      </c>
      <c r="G4653">
        <v>-1</v>
      </c>
      <c r="H4653" s="2">
        <f>H4652+$H$2*(Filter_Test[[#This Row],[debug'[0']]]-H4652)</f>
        <v>0.42624774850300884</v>
      </c>
    </row>
    <row r="4654" spans="1:8" x14ac:dyDescent="0.25">
      <c r="A4654">
        <v>9296</v>
      </c>
      <c r="B4654">
        <v>-1</v>
      </c>
      <c r="C4654">
        <v>-1</v>
      </c>
      <c r="D4654">
        <v>-4</v>
      </c>
      <c r="E4654">
        <v>1</v>
      </c>
      <c r="F4654">
        <v>0</v>
      </c>
      <c r="G4654">
        <v>-1</v>
      </c>
      <c r="H4654" s="2">
        <f>H4653+$H$2*(Filter_Test[[#This Row],[debug'[0']]]-H4653)</f>
        <v>0.29182706503612776</v>
      </c>
    </row>
    <row r="4655" spans="1:8" x14ac:dyDescent="0.25">
      <c r="A4655">
        <v>9298</v>
      </c>
      <c r="B4655">
        <v>0</v>
      </c>
      <c r="C4655">
        <v>0</v>
      </c>
      <c r="D4655">
        <v>-6</v>
      </c>
      <c r="E4655">
        <v>0</v>
      </c>
      <c r="F4655">
        <v>0</v>
      </c>
      <c r="G4655">
        <v>-1</v>
      </c>
      <c r="H4655" s="2">
        <f>H4654+$H$2*(Filter_Test[[#This Row],[debug'[0']]]-H4654)</f>
        <v>0.26432301212704268</v>
      </c>
    </row>
    <row r="4656" spans="1:8" x14ac:dyDescent="0.25">
      <c r="A4656">
        <v>9300</v>
      </c>
      <c r="B4656">
        <v>2</v>
      </c>
      <c r="C4656">
        <v>1</v>
      </c>
      <c r="D4656">
        <v>-6</v>
      </c>
      <c r="E4656">
        <v>1</v>
      </c>
      <c r="F4656">
        <v>0</v>
      </c>
      <c r="G4656">
        <v>-1</v>
      </c>
      <c r="H4656" s="2">
        <f>H4655+$H$2*(Filter_Test[[#This Row],[debug'[0']]]-H4655)</f>
        <v>0.42790671435023897</v>
      </c>
    </row>
    <row r="4657" spans="1:8" x14ac:dyDescent="0.25">
      <c r="A4657">
        <v>9302</v>
      </c>
      <c r="B4657">
        <v>3</v>
      </c>
      <c r="C4657">
        <v>2</v>
      </c>
      <c r="D4657">
        <v>-7</v>
      </c>
      <c r="E4657">
        <v>0</v>
      </c>
      <c r="F4657">
        <v>0</v>
      </c>
      <c r="G4657">
        <v>-1</v>
      </c>
      <c r="H4657" s="2">
        <f>H4656+$H$2*(Filter_Test[[#This Row],[debug'[0']]]-H4656)</f>
        <v>0.67032079546658663</v>
      </c>
    </row>
    <row r="4658" spans="1:8" x14ac:dyDescent="0.25">
      <c r="A4658">
        <v>9304</v>
      </c>
      <c r="B4658">
        <v>3</v>
      </c>
      <c r="C4658">
        <v>1</v>
      </c>
      <c r="D4658">
        <v>-7</v>
      </c>
      <c r="E4658">
        <v>0</v>
      </c>
      <c r="F4658">
        <v>0</v>
      </c>
      <c r="G4658">
        <v>-1</v>
      </c>
      <c r="H4658" s="2">
        <f>H4657+$H$2*(Filter_Test[[#This Row],[debug'[0']]]-H4657)</f>
        <v>0.88988788769207916</v>
      </c>
    </row>
    <row r="4659" spans="1:8" x14ac:dyDescent="0.25">
      <c r="A4659">
        <v>9306</v>
      </c>
      <c r="B4659">
        <v>2</v>
      </c>
      <c r="C4659">
        <v>1</v>
      </c>
      <c r="D4659">
        <v>-7</v>
      </c>
      <c r="E4659">
        <v>0</v>
      </c>
      <c r="F4659">
        <v>0</v>
      </c>
      <c r="G4659">
        <v>-1</v>
      </c>
      <c r="H4659" s="2">
        <f>H4658+$H$2*(Filter_Test[[#This Row],[debug'[0']]]-H4658)</f>
        <v>0.99451348939270745</v>
      </c>
    </row>
    <row r="4660" spans="1:8" x14ac:dyDescent="0.25">
      <c r="A4660">
        <v>9308</v>
      </c>
      <c r="B4660">
        <v>1</v>
      </c>
      <c r="C4660">
        <v>1</v>
      </c>
      <c r="D4660">
        <v>-7</v>
      </c>
      <c r="E4660">
        <v>0</v>
      </c>
      <c r="F4660">
        <v>0</v>
      </c>
      <c r="G4660">
        <v>-1</v>
      </c>
      <c r="H4660" s="2">
        <f>H4659+$H$2*(Filter_Test[[#This Row],[debug'[0']]]-H4659)</f>
        <v>0.99503058083523888</v>
      </c>
    </row>
    <row r="4661" spans="1:8" x14ac:dyDescent="0.25">
      <c r="A4661">
        <v>9310</v>
      </c>
      <c r="B4661">
        <v>0</v>
      </c>
      <c r="C4661">
        <v>1</v>
      </c>
      <c r="D4661">
        <v>-5</v>
      </c>
      <c r="E4661">
        <v>0</v>
      </c>
      <c r="F4661">
        <v>0</v>
      </c>
      <c r="G4661">
        <v>-1</v>
      </c>
      <c r="H4661" s="2">
        <f>H4660+$H$2*(Filter_Test[[#This Row],[debug'[0']]]-H4660)</f>
        <v>0.90125115794976374</v>
      </c>
    </row>
    <row r="4662" spans="1:8" x14ac:dyDescent="0.25">
      <c r="A4662">
        <v>9312</v>
      </c>
      <c r="B4662">
        <v>-2</v>
      </c>
      <c r="C4662">
        <v>1</v>
      </c>
      <c r="D4662">
        <v>-4</v>
      </c>
      <c r="E4662">
        <v>0</v>
      </c>
      <c r="F4662">
        <v>0</v>
      </c>
      <c r="G4662">
        <v>-1</v>
      </c>
      <c r="H4662" s="2">
        <f>H4661+$H$2*(Filter_Test[[#This Row],[debug'[0']]]-H4661)</f>
        <v>0.62781467822874792</v>
      </c>
    </row>
    <row r="4663" spans="1:8" x14ac:dyDescent="0.25">
      <c r="A4663">
        <v>9314</v>
      </c>
      <c r="B4663">
        <v>-1</v>
      </c>
      <c r="C4663">
        <v>1</v>
      </c>
      <c r="D4663">
        <v>-3</v>
      </c>
      <c r="E4663">
        <v>1</v>
      </c>
      <c r="F4663">
        <v>0</v>
      </c>
      <c r="G4663">
        <v>-1</v>
      </c>
      <c r="H4663" s="2">
        <f>H4662+$H$2*(Filter_Test[[#This Row],[debug'[0']]]-H4662)</f>
        <v>0.47439675919287594</v>
      </c>
    </row>
    <row r="4664" spans="1:8" x14ac:dyDescent="0.25">
      <c r="A4664">
        <v>9316</v>
      </c>
      <c r="B4664">
        <v>-2</v>
      </c>
      <c r="C4664">
        <v>2</v>
      </c>
      <c r="D4664">
        <v>-2</v>
      </c>
      <c r="E4664">
        <v>1</v>
      </c>
      <c r="F4664">
        <v>0</v>
      </c>
      <c r="G4664">
        <v>-1</v>
      </c>
      <c r="H4664" s="2">
        <f>H4663+$H$2*(Filter_Test[[#This Row],[debug'[0']]]-H4663)</f>
        <v>0.24119035877047398</v>
      </c>
    </row>
    <row r="4665" spans="1:8" x14ac:dyDescent="0.25">
      <c r="A4665">
        <v>9318</v>
      </c>
      <c r="B4665">
        <v>0</v>
      </c>
      <c r="C4665">
        <v>1</v>
      </c>
      <c r="D4665">
        <v>0</v>
      </c>
      <c r="E4665">
        <v>1</v>
      </c>
      <c r="F4665">
        <v>0</v>
      </c>
      <c r="G4665">
        <v>-1</v>
      </c>
      <c r="H4665" s="2">
        <f>H4664+$H$2*(Filter_Test[[#This Row],[debug'[0']]]-H4664)</f>
        <v>0.21845870299357376</v>
      </c>
    </row>
    <row r="4666" spans="1:8" x14ac:dyDescent="0.25">
      <c r="A4666">
        <v>9320</v>
      </c>
      <c r="B4666">
        <v>2</v>
      </c>
      <c r="C4666">
        <v>1</v>
      </c>
      <c r="D4666">
        <v>2</v>
      </c>
      <c r="E4666">
        <v>1</v>
      </c>
      <c r="F4666">
        <v>0</v>
      </c>
      <c r="G4666">
        <v>-1</v>
      </c>
      <c r="H4666" s="2">
        <f>H4665+$H$2*(Filter_Test[[#This Row],[debug'[0']]]-H4665)</f>
        <v>0.38636501451584038</v>
      </c>
    </row>
    <row r="4667" spans="1:8" x14ac:dyDescent="0.25">
      <c r="A4667">
        <v>9322</v>
      </c>
      <c r="B4667">
        <v>3</v>
      </c>
      <c r="C4667">
        <v>0</v>
      </c>
      <c r="D4667">
        <v>4</v>
      </c>
      <c r="E4667">
        <v>1</v>
      </c>
      <c r="F4667">
        <v>0</v>
      </c>
      <c r="G4667">
        <v>0</v>
      </c>
      <c r="H4667" s="2">
        <f>H4666+$H$2*(Filter_Test[[#This Row],[debug'[0']]]-H4666)</f>
        <v>0.63269430860270937</v>
      </c>
    </row>
    <row r="4668" spans="1:8" x14ac:dyDescent="0.25">
      <c r="A4668">
        <v>9324</v>
      </c>
      <c r="B4668">
        <v>0</v>
      </c>
      <c r="C4668">
        <v>-1</v>
      </c>
      <c r="D4668">
        <v>5</v>
      </c>
      <c r="E4668">
        <v>0</v>
      </c>
      <c r="F4668">
        <v>0</v>
      </c>
      <c r="G4668">
        <v>0</v>
      </c>
      <c r="H4668" s="2">
        <f>H4667+$H$2*(Filter_Test[[#This Row],[debug'[0']]]-H4667)</f>
        <v>0.57306427484647904</v>
      </c>
    </row>
    <row r="4669" spans="1:8" x14ac:dyDescent="0.25">
      <c r="A4669">
        <v>9326</v>
      </c>
      <c r="B4669">
        <v>-2</v>
      </c>
      <c r="C4669">
        <v>-2</v>
      </c>
      <c r="D4669">
        <v>5</v>
      </c>
      <c r="E4669">
        <v>0</v>
      </c>
      <c r="F4669">
        <v>0</v>
      </c>
      <c r="G4669">
        <v>0</v>
      </c>
      <c r="H4669" s="2">
        <f>H4668+$H$2*(Filter_Test[[#This Row],[debug'[0']]]-H4668)</f>
        <v>0.33055868015431766</v>
      </c>
    </row>
    <row r="4670" spans="1:8" x14ac:dyDescent="0.25">
      <c r="A4670">
        <v>9328</v>
      </c>
      <c r="B4670">
        <v>-4</v>
      </c>
      <c r="C4670">
        <v>-2</v>
      </c>
      <c r="D4670">
        <v>5</v>
      </c>
      <c r="E4670">
        <v>0</v>
      </c>
      <c r="F4670">
        <v>0</v>
      </c>
      <c r="G4670">
        <v>0</v>
      </c>
      <c r="H4670" s="2">
        <f>H4669+$H$2*(Filter_Test[[#This Row],[debug'[0']]]-H4669)</f>
        <v>-7.7586859911051742E-2</v>
      </c>
    </row>
    <row r="4671" spans="1:8" x14ac:dyDescent="0.25">
      <c r="A4671">
        <v>9330</v>
      </c>
      <c r="B4671">
        <v>-4</v>
      </c>
      <c r="C4671">
        <v>-3</v>
      </c>
      <c r="D4671">
        <v>6</v>
      </c>
      <c r="E4671">
        <v>0</v>
      </c>
      <c r="F4671">
        <v>0</v>
      </c>
      <c r="G4671">
        <v>0</v>
      </c>
      <c r="H4671" s="2">
        <f>H4670+$H$2*(Filter_Test[[#This Row],[debug'[0']]]-H4670)</f>
        <v>-0.44726558906847708</v>
      </c>
    </row>
    <row r="4672" spans="1:8" x14ac:dyDescent="0.25">
      <c r="A4672">
        <v>9332</v>
      </c>
      <c r="B4672">
        <v>-2</v>
      </c>
      <c r="C4672">
        <v>-3</v>
      </c>
      <c r="D4672">
        <v>6</v>
      </c>
      <c r="E4672">
        <v>0</v>
      </c>
      <c r="F4672">
        <v>0</v>
      </c>
      <c r="G4672">
        <v>0</v>
      </c>
      <c r="H4672" s="2">
        <f>H4671+$H$2*(Filter_Test[[#This Row],[debug'[0']]]-H4671)</f>
        <v>-0.5936073596192335</v>
      </c>
    </row>
    <row r="4673" spans="1:8" x14ac:dyDescent="0.25">
      <c r="A4673">
        <v>9334</v>
      </c>
      <c r="B4673">
        <v>1</v>
      </c>
      <c r="C4673">
        <v>-4</v>
      </c>
      <c r="D4673">
        <v>6</v>
      </c>
      <c r="E4673">
        <v>1</v>
      </c>
      <c r="F4673">
        <v>0</v>
      </c>
      <c r="G4673">
        <v>0</v>
      </c>
      <c r="H4673" s="2">
        <f>H4672+$H$2*(Filter_Test[[#This Row],[debug'[0']]]-H4672)</f>
        <v>-0.44341340440864119</v>
      </c>
    </row>
    <row r="4674" spans="1:8" x14ac:dyDescent="0.25">
      <c r="A4674">
        <v>9336</v>
      </c>
      <c r="B4674">
        <v>1</v>
      </c>
      <c r="C4674">
        <v>-4</v>
      </c>
      <c r="D4674">
        <v>7</v>
      </c>
      <c r="E4674">
        <v>1</v>
      </c>
      <c r="F4674">
        <v>-1</v>
      </c>
      <c r="G4674">
        <v>1</v>
      </c>
      <c r="H4674" s="2">
        <f>H4673+$H$2*(Filter_Test[[#This Row],[debug'[0']]]-H4673)</f>
        <v>-0.30737489598714457</v>
      </c>
    </row>
    <row r="4675" spans="1:8" x14ac:dyDescent="0.25">
      <c r="A4675">
        <v>9338</v>
      </c>
      <c r="B4675">
        <v>2</v>
      </c>
      <c r="C4675">
        <v>-5</v>
      </c>
      <c r="D4675">
        <v>7</v>
      </c>
      <c r="E4675">
        <v>0</v>
      </c>
      <c r="F4675">
        <v>-1</v>
      </c>
      <c r="G4675">
        <v>1</v>
      </c>
      <c r="H4675" s="2">
        <f>H4674+$H$2*(Filter_Test[[#This Row],[debug'[0']]]-H4674)</f>
        <v>-8.9909935317822764E-2</v>
      </c>
    </row>
    <row r="4676" spans="1:8" x14ac:dyDescent="0.25">
      <c r="A4676">
        <v>9340</v>
      </c>
      <c r="B4676">
        <v>3</v>
      </c>
      <c r="C4676">
        <v>-6</v>
      </c>
      <c r="D4676">
        <v>6</v>
      </c>
      <c r="E4676">
        <v>0</v>
      </c>
      <c r="F4676">
        <v>-1</v>
      </c>
      <c r="G4676">
        <v>1</v>
      </c>
      <c r="H4676" s="2">
        <f>H4675+$H$2*(Filter_Test[[#This Row],[debug'[0']]]-H4675)</f>
        <v>0.20130721527363477</v>
      </c>
    </row>
    <row r="4677" spans="1:8" x14ac:dyDescent="0.25">
      <c r="A4677">
        <v>9342</v>
      </c>
      <c r="B4677">
        <v>3</v>
      </c>
      <c r="C4677">
        <v>-6</v>
      </c>
      <c r="D4677">
        <v>5</v>
      </c>
      <c r="E4677">
        <v>0</v>
      </c>
      <c r="F4677">
        <v>-1</v>
      </c>
      <c r="G4677">
        <v>1</v>
      </c>
      <c r="H4677" s="2">
        <f>H4676+$H$2*(Filter_Test[[#This Row],[debug'[0']]]-H4676)</f>
        <v>0.46507779603816801</v>
      </c>
    </row>
    <row r="4678" spans="1:8" x14ac:dyDescent="0.25">
      <c r="A4678">
        <v>9344</v>
      </c>
      <c r="B4678">
        <v>3</v>
      </c>
      <c r="C4678">
        <v>-6</v>
      </c>
      <c r="D4678">
        <v>4</v>
      </c>
      <c r="E4678">
        <v>0</v>
      </c>
      <c r="F4678">
        <v>-1</v>
      </c>
      <c r="G4678">
        <v>1</v>
      </c>
      <c r="H4678" s="2">
        <f>H4677+$H$2*(Filter_Test[[#This Row],[debug'[0']]]-H4677)</f>
        <v>0.70398858523981223</v>
      </c>
    </row>
    <row r="4679" spans="1:8" x14ac:dyDescent="0.25">
      <c r="A4679">
        <v>9346</v>
      </c>
      <c r="B4679">
        <v>0</v>
      </c>
      <c r="C4679">
        <v>-6</v>
      </c>
      <c r="D4679">
        <v>2</v>
      </c>
      <c r="E4679">
        <v>0</v>
      </c>
      <c r="F4679">
        <v>-1</v>
      </c>
      <c r="G4679">
        <v>1</v>
      </c>
      <c r="H4679" s="2">
        <f>H4678+$H$2*(Filter_Test[[#This Row],[debug'[0']]]-H4678)</f>
        <v>0.63763922421179831</v>
      </c>
    </row>
    <row r="4680" spans="1:8" x14ac:dyDescent="0.25">
      <c r="A4680">
        <v>9348</v>
      </c>
      <c r="B4680">
        <v>1</v>
      </c>
      <c r="C4680">
        <v>-5</v>
      </c>
      <c r="D4680">
        <v>0</v>
      </c>
      <c r="E4680">
        <v>0</v>
      </c>
      <c r="F4680">
        <v>-1</v>
      </c>
      <c r="G4680">
        <v>1</v>
      </c>
      <c r="H4680" s="2">
        <f>H4679+$H$2*(Filter_Test[[#This Row],[debug'[0']]]-H4679)</f>
        <v>0.67179092274675767</v>
      </c>
    </row>
    <row r="4681" spans="1:8" x14ac:dyDescent="0.25">
      <c r="A4681">
        <v>9350</v>
      </c>
      <c r="B4681">
        <v>-1</v>
      </c>
      <c r="C4681">
        <v>-5</v>
      </c>
      <c r="D4681">
        <v>-2</v>
      </c>
      <c r="E4681">
        <v>0</v>
      </c>
      <c r="F4681">
        <v>-1</v>
      </c>
      <c r="G4681">
        <v>0</v>
      </c>
      <c r="H4681" s="2">
        <f>H4680+$H$2*(Filter_Test[[#This Row],[debug'[0']]]-H4680)</f>
        <v>0.5142283403095782</v>
      </c>
    </row>
    <row r="4682" spans="1:8" x14ac:dyDescent="0.25">
      <c r="A4682">
        <v>9352</v>
      </c>
      <c r="B4682">
        <v>-1</v>
      </c>
      <c r="C4682">
        <v>-4</v>
      </c>
      <c r="D4682">
        <v>-4</v>
      </c>
      <c r="E4682">
        <v>0</v>
      </c>
      <c r="F4682">
        <v>-2</v>
      </c>
      <c r="G4682">
        <v>0</v>
      </c>
      <c r="H4682" s="2">
        <f>H4681+$H$2*(Filter_Test[[#This Row],[debug'[0']]]-H4681)</f>
        <v>0.37151568141635716</v>
      </c>
    </row>
    <row r="4683" spans="1:8" x14ac:dyDescent="0.25">
      <c r="A4683">
        <v>9354</v>
      </c>
      <c r="B4683">
        <v>0</v>
      </c>
      <c r="C4683">
        <v>-2</v>
      </c>
      <c r="D4683">
        <v>-5</v>
      </c>
      <c r="E4683">
        <v>0</v>
      </c>
      <c r="F4683">
        <v>-2</v>
      </c>
      <c r="G4683">
        <v>0</v>
      </c>
      <c r="H4683" s="2">
        <f>H4682+$H$2*(Filter_Test[[#This Row],[debug'[0']]]-H4682)</f>
        <v>0.33650115335342612</v>
      </c>
    </row>
    <row r="4684" spans="1:8" x14ac:dyDescent="0.25">
      <c r="A4684">
        <v>9356</v>
      </c>
      <c r="B4684">
        <v>2</v>
      </c>
      <c r="C4684">
        <v>-1</v>
      </c>
      <c r="D4684">
        <v>-7</v>
      </c>
      <c r="E4684">
        <v>0</v>
      </c>
      <c r="F4684">
        <v>-2</v>
      </c>
      <c r="G4684">
        <v>0</v>
      </c>
      <c r="H4684" s="2">
        <f>H4683+$H$2*(Filter_Test[[#This Row],[debug'[0']]]-H4683)</f>
        <v>0.49328222602982519</v>
      </c>
    </row>
    <row r="4685" spans="1:8" x14ac:dyDescent="0.25">
      <c r="A4685">
        <v>9358</v>
      </c>
      <c r="B4685">
        <v>4</v>
      </c>
      <c r="C4685">
        <v>2</v>
      </c>
      <c r="D4685">
        <v>-9</v>
      </c>
      <c r="E4685">
        <v>1</v>
      </c>
      <c r="F4685">
        <v>-2</v>
      </c>
      <c r="G4685">
        <v>0</v>
      </c>
      <c r="H4685" s="2">
        <f>H4684+$H$2*(Filter_Test[[#This Row],[debug'[0']]]-H4684)</f>
        <v>0.82378258993734876</v>
      </c>
    </row>
    <row r="4686" spans="1:8" x14ac:dyDescent="0.25">
      <c r="A4686">
        <v>9360</v>
      </c>
      <c r="B4686">
        <v>6</v>
      </c>
      <c r="C4686">
        <v>3</v>
      </c>
      <c r="D4686">
        <v>-7</v>
      </c>
      <c r="E4686">
        <v>1</v>
      </c>
      <c r="F4686">
        <v>-2</v>
      </c>
      <c r="G4686">
        <v>0</v>
      </c>
      <c r="H4686" s="2">
        <f>H4685+$H$2*(Filter_Test[[#This Row],[debug'[0']]]-H4685)</f>
        <v>1.3116295876024411</v>
      </c>
    </row>
    <row r="4687" spans="1:8" x14ac:dyDescent="0.25">
      <c r="A4687">
        <v>9362</v>
      </c>
      <c r="B4687">
        <v>4</v>
      </c>
      <c r="C4687">
        <v>3</v>
      </c>
      <c r="D4687">
        <v>-7</v>
      </c>
      <c r="E4687">
        <v>1</v>
      </c>
      <c r="F4687">
        <v>-2</v>
      </c>
      <c r="G4687">
        <v>0</v>
      </c>
      <c r="H4687" s="2">
        <f>H4686+$H$2*(Filter_Test[[#This Row],[debug'[0']]]-H4686)</f>
        <v>1.5650025297339312</v>
      </c>
    </row>
    <row r="4688" spans="1:8" x14ac:dyDescent="0.25">
      <c r="A4688">
        <v>9364</v>
      </c>
      <c r="B4688">
        <v>2</v>
      </c>
      <c r="C4688">
        <v>2</v>
      </c>
      <c r="D4688">
        <v>-7</v>
      </c>
      <c r="E4688">
        <v>0</v>
      </c>
      <c r="F4688">
        <v>-2</v>
      </c>
      <c r="G4688">
        <v>0</v>
      </c>
      <c r="H4688" s="2">
        <f>H4687+$H$2*(Filter_Test[[#This Row],[debug'[0']]]-H4687)</f>
        <v>1.6060000754414721</v>
      </c>
    </row>
    <row r="4689" spans="1:8" x14ac:dyDescent="0.25">
      <c r="A4689">
        <v>9366</v>
      </c>
      <c r="B4689">
        <v>-2</v>
      </c>
      <c r="C4689">
        <v>2</v>
      </c>
      <c r="D4689">
        <v>-5</v>
      </c>
      <c r="E4689">
        <v>0</v>
      </c>
      <c r="F4689">
        <v>-2</v>
      </c>
      <c r="G4689">
        <v>0</v>
      </c>
      <c r="H4689" s="2">
        <f>H4688+$H$2*(Filter_Test[[#This Row],[debug'[0']]]-H4688)</f>
        <v>1.266142575065937</v>
      </c>
    </row>
    <row r="4690" spans="1:8" x14ac:dyDescent="0.25">
      <c r="A4690">
        <v>9368</v>
      </c>
      <c r="B4690">
        <v>1</v>
      </c>
      <c r="C4690">
        <v>3</v>
      </c>
      <c r="D4690">
        <v>-3</v>
      </c>
      <c r="E4690">
        <v>0</v>
      </c>
      <c r="F4690">
        <v>-2</v>
      </c>
      <c r="G4690">
        <v>0</v>
      </c>
      <c r="H4690" s="2">
        <f>H4689+$H$2*(Filter_Test[[#This Row],[debug'[0']]]-H4689)</f>
        <v>1.2410592283068984</v>
      </c>
    </row>
    <row r="4691" spans="1:8" x14ac:dyDescent="0.25">
      <c r="A4691">
        <v>9370</v>
      </c>
      <c r="B4691">
        <v>0</v>
      </c>
      <c r="C4691">
        <v>3</v>
      </c>
      <c r="D4691">
        <v>-2</v>
      </c>
      <c r="E4691">
        <v>1</v>
      </c>
      <c r="F4691">
        <v>-2</v>
      </c>
      <c r="G4691">
        <v>0</v>
      </c>
      <c r="H4691" s="2">
        <f>H4690+$H$2*(Filter_Test[[#This Row],[debug'[0']]]-H4690)</f>
        <v>1.1240921516773352</v>
      </c>
    </row>
    <row r="4692" spans="1:8" x14ac:dyDescent="0.25">
      <c r="A4692">
        <v>9372</v>
      </c>
      <c r="B4692">
        <v>2</v>
      </c>
      <c r="C4692">
        <v>5</v>
      </c>
      <c r="D4692">
        <v>0</v>
      </c>
      <c r="E4692">
        <v>1</v>
      </c>
      <c r="F4692">
        <v>-1</v>
      </c>
      <c r="G4692">
        <v>0</v>
      </c>
      <c r="H4692" s="2">
        <f>H4691+$H$2*(Filter_Test[[#This Row],[debug'[0']]]-H4691)</f>
        <v>1.2066445215226991</v>
      </c>
    </row>
    <row r="4693" spans="1:8" x14ac:dyDescent="0.25">
      <c r="A4693">
        <v>9374</v>
      </c>
      <c r="B4693">
        <v>3</v>
      </c>
      <c r="C4693">
        <v>7</v>
      </c>
      <c r="D4693">
        <v>2</v>
      </c>
      <c r="E4693">
        <v>1</v>
      </c>
      <c r="F4693">
        <v>-1</v>
      </c>
      <c r="G4693">
        <v>0</v>
      </c>
      <c r="H4693" s="2">
        <f>H4692+$H$2*(Filter_Test[[#This Row],[debug'[0']]]-H4692)</f>
        <v>1.375664293416478</v>
      </c>
    </row>
    <row r="4694" spans="1:8" x14ac:dyDescent="0.25">
      <c r="A4694">
        <v>9376</v>
      </c>
      <c r="B4694">
        <v>2</v>
      </c>
      <c r="C4694">
        <v>8</v>
      </c>
      <c r="D4694">
        <v>3</v>
      </c>
      <c r="E4694">
        <v>1</v>
      </c>
      <c r="F4694">
        <v>-1</v>
      </c>
      <c r="G4694">
        <v>0</v>
      </c>
      <c r="H4694" s="2">
        <f>H4693+$H$2*(Filter_Test[[#This Row],[debug'[0']]]-H4693)</f>
        <v>1.4345065474917755</v>
      </c>
    </row>
    <row r="4695" spans="1:8" x14ac:dyDescent="0.25">
      <c r="A4695">
        <v>9378</v>
      </c>
      <c r="B4695">
        <v>3</v>
      </c>
      <c r="C4695">
        <v>7</v>
      </c>
      <c r="D4695">
        <v>3</v>
      </c>
      <c r="E4695">
        <v>1</v>
      </c>
      <c r="F4695">
        <v>-1</v>
      </c>
      <c r="G4695">
        <v>0</v>
      </c>
      <c r="H4695" s="2">
        <f>H4694+$H$2*(Filter_Test[[#This Row],[debug'[0']]]-H4694)</f>
        <v>1.5820508293810582</v>
      </c>
    </row>
    <row r="4696" spans="1:8" x14ac:dyDescent="0.25">
      <c r="A4696">
        <v>9380</v>
      </c>
      <c r="B4696">
        <v>0</v>
      </c>
      <c r="C4696">
        <v>5</v>
      </c>
      <c r="D4696">
        <v>4</v>
      </c>
      <c r="E4696">
        <v>1</v>
      </c>
      <c r="F4696">
        <v>-1</v>
      </c>
      <c r="G4696">
        <v>0</v>
      </c>
      <c r="H4696" s="2">
        <f>H4695+$H$2*(Filter_Test[[#This Row],[debug'[0']]]-H4695)</f>
        <v>1.4329460514853831</v>
      </c>
    </row>
    <row r="4697" spans="1:8" x14ac:dyDescent="0.25">
      <c r="A4697">
        <v>9382</v>
      </c>
      <c r="B4697">
        <v>-1</v>
      </c>
      <c r="C4697">
        <v>3</v>
      </c>
      <c r="D4697">
        <v>5</v>
      </c>
      <c r="E4697">
        <v>1</v>
      </c>
      <c r="F4697">
        <v>-1</v>
      </c>
      <c r="G4697">
        <v>0</v>
      </c>
      <c r="H4697" s="2">
        <f>H4696+$H$2*(Filter_Test[[#This Row],[debug'[0']]]-H4696)</f>
        <v>1.2036462882275798</v>
      </c>
    </row>
    <row r="4698" spans="1:8" x14ac:dyDescent="0.25">
      <c r="A4698">
        <v>9384</v>
      </c>
      <c r="B4698">
        <v>-2</v>
      </c>
      <c r="C4698">
        <v>1</v>
      </c>
      <c r="D4698">
        <v>6</v>
      </c>
      <c r="E4698">
        <v>1</v>
      </c>
      <c r="F4698">
        <v>-1</v>
      </c>
      <c r="G4698">
        <v>1</v>
      </c>
      <c r="H4698" s="2">
        <f>H4697+$H$2*(Filter_Test[[#This Row],[debug'[0']]]-H4697)</f>
        <v>0.90170973891370065</v>
      </c>
    </row>
    <row r="4699" spans="1:8" x14ac:dyDescent="0.25">
      <c r="A4699">
        <v>9386</v>
      </c>
      <c r="B4699">
        <v>-1</v>
      </c>
      <c r="C4699">
        <v>0</v>
      </c>
      <c r="D4699">
        <v>6</v>
      </c>
      <c r="E4699">
        <v>1</v>
      </c>
      <c r="F4699">
        <v>-1</v>
      </c>
      <c r="G4699">
        <v>1</v>
      </c>
      <c r="H4699" s="2">
        <f>H4698+$H$2*(Filter_Test[[#This Row],[debug'[0']]]-H4698)</f>
        <v>0.72247781856275728</v>
      </c>
    </row>
    <row r="4700" spans="1:8" x14ac:dyDescent="0.25">
      <c r="A4700">
        <v>9388</v>
      </c>
      <c r="B4700">
        <v>-2</v>
      </c>
      <c r="C4700">
        <v>0</v>
      </c>
      <c r="D4700">
        <v>6</v>
      </c>
      <c r="E4700">
        <v>1</v>
      </c>
      <c r="F4700">
        <v>0</v>
      </c>
      <c r="G4700">
        <v>1</v>
      </c>
      <c r="H4700" s="2">
        <f>H4699+$H$2*(Filter_Test[[#This Row],[debug'[0']]]-H4699)</f>
        <v>0.46589032913201961</v>
      </c>
    </row>
    <row r="4701" spans="1:8" x14ac:dyDescent="0.25">
      <c r="A4701">
        <v>9390</v>
      </c>
      <c r="B4701">
        <v>-2</v>
      </c>
      <c r="C4701">
        <v>0</v>
      </c>
      <c r="D4701">
        <v>6</v>
      </c>
      <c r="E4701">
        <v>1</v>
      </c>
      <c r="F4701">
        <v>0</v>
      </c>
      <c r="G4701">
        <v>1</v>
      </c>
      <c r="H4701" s="2">
        <f>H4700+$H$2*(Filter_Test[[#This Row],[debug'[0']]]-H4700)</f>
        <v>0.23348564085524151</v>
      </c>
    </row>
    <row r="4702" spans="1:8" x14ac:dyDescent="0.25">
      <c r="A4702">
        <v>9392</v>
      </c>
      <c r="B4702">
        <v>1</v>
      </c>
      <c r="C4702">
        <v>0</v>
      </c>
      <c r="D4702">
        <v>6</v>
      </c>
      <c r="E4702">
        <v>1</v>
      </c>
      <c r="F4702">
        <v>0</v>
      </c>
      <c r="G4702">
        <v>1</v>
      </c>
      <c r="H4702" s="2">
        <f>H4701+$H$2*(Filter_Test[[#This Row],[debug'[0']]]-H4701)</f>
        <v>0.30572791724204934</v>
      </c>
    </row>
    <row r="4703" spans="1:8" x14ac:dyDescent="0.25">
      <c r="A4703">
        <v>9394</v>
      </c>
      <c r="B4703">
        <v>2</v>
      </c>
      <c r="C4703">
        <v>0</v>
      </c>
      <c r="D4703">
        <v>5</v>
      </c>
      <c r="E4703">
        <v>1</v>
      </c>
      <c r="F4703">
        <v>0</v>
      </c>
      <c r="G4703">
        <v>1</v>
      </c>
      <c r="H4703" s="2">
        <f>H4702+$H$2*(Filter_Test[[#This Row],[debug'[0']]]-H4702)</f>
        <v>0.46540929909328899</v>
      </c>
    </row>
    <row r="4704" spans="1:8" x14ac:dyDescent="0.25">
      <c r="A4704">
        <v>9396</v>
      </c>
      <c r="B4704">
        <v>3</v>
      </c>
      <c r="C4704">
        <v>0</v>
      </c>
      <c r="D4704">
        <v>6</v>
      </c>
      <c r="E4704">
        <v>1</v>
      </c>
      <c r="F4704">
        <v>1</v>
      </c>
      <c r="G4704">
        <v>1</v>
      </c>
      <c r="H4704" s="2">
        <f>H4703+$H$2*(Filter_Test[[#This Row],[debug'[0']]]-H4703)</f>
        <v>0.70428884486805488</v>
      </c>
    </row>
    <row r="4705" spans="1:8" x14ac:dyDescent="0.25">
      <c r="A4705">
        <v>9398</v>
      </c>
      <c r="B4705">
        <v>3</v>
      </c>
      <c r="C4705">
        <v>-1</v>
      </c>
      <c r="D4705">
        <v>5</v>
      </c>
      <c r="E4705">
        <v>1</v>
      </c>
      <c r="F4705">
        <v>1</v>
      </c>
      <c r="G4705">
        <v>1</v>
      </c>
      <c r="H4705" s="2">
        <f>H4704+$H$2*(Filter_Test[[#This Row],[debug'[0']]]-H4704)</f>
        <v>0.92065452385985458</v>
      </c>
    </row>
    <row r="4706" spans="1:8" x14ac:dyDescent="0.25">
      <c r="A4706">
        <v>9400</v>
      </c>
      <c r="B4706">
        <v>1</v>
      </c>
      <c r="C4706">
        <v>-1</v>
      </c>
      <c r="D4706">
        <v>2</v>
      </c>
      <c r="E4706">
        <v>1</v>
      </c>
      <c r="F4706">
        <v>1</v>
      </c>
      <c r="G4706">
        <v>1</v>
      </c>
      <c r="H4706" s="2">
        <f>H4705+$H$2*(Filter_Test[[#This Row],[debug'[0']]]-H4705)</f>
        <v>0.92813265880797857</v>
      </c>
    </row>
    <row r="4707" spans="1:8" x14ac:dyDescent="0.25">
      <c r="A4707">
        <v>9402</v>
      </c>
      <c r="B4707">
        <v>0</v>
      </c>
      <c r="C4707">
        <v>-3</v>
      </c>
      <c r="D4707">
        <v>0</v>
      </c>
      <c r="E4707">
        <v>1</v>
      </c>
      <c r="F4707">
        <v>1</v>
      </c>
      <c r="G4707">
        <v>0</v>
      </c>
      <c r="H4707" s="2">
        <f>H4706+$H$2*(Filter_Test[[#This Row],[debug'[0']]]-H4706)</f>
        <v>0.84065821653394135</v>
      </c>
    </row>
    <row r="4708" spans="1:8" x14ac:dyDescent="0.25">
      <c r="A4708">
        <v>9404</v>
      </c>
      <c r="B4708">
        <v>0</v>
      </c>
      <c r="C4708">
        <v>-1</v>
      </c>
      <c r="D4708">
        <v>-1</v>
      </c>
      <c r="E4708">
        <v>1</v>
      </c>
      <c r="F4708">
        <v>1</v>
      </c>
      <c r="G4708">
        <v>0</v>
      </c>
      <c r="H4708" s="2">
        <f>H4707+$H$2*(Filter_Test[[#This Row],[debug'[0']]]-H4707)</f>
        <v>0.7614280462166535</v>
      </c>
    </row>
    <row r="4709" spans="1:8" x14ac:dyDescent="0.25">
      <c r="A4709">
        <v>9406</v>
      </c>
      <c r="B4709">
        <v>-1</v>
      </c>
      <c r="C4709">
        <v>0</v>
      </c>
      <c r="D4709">
        <v>-3</v>
      </c>
      <c r="E4709">
        <v>1</v>
      </c>
      <c r="F4709">
        <v>1</v>
      </c>
      <c r="G4709">
        <v>0</v>
      </c>
      <c r="H4709" s="2">
        <f>H4708+$H$2*(Filter_Test[[#This Row],[debug'[0']]]-H4708)</f>
        <v>0.59541736392201572</v>
      </c>
    </row>
    <row r="4710" spans="1:8" x14ac:dyDescent="0.25">
      <c r="A4710">
        <v>9408</v>
      </c>
      <c r="B4710">
        <v>0</v>
      </c>
      <c r="C4710">
        <v>3</v>
      </c>
      <c r="D4710">
        <v>-6</v>
      </c>
      <c r="E4710">
        <v>1</v>
      </c>
      <c r="F4710">
        <v>1</v>
      </c>
      <c r="G4710">
        <v>0</v>
      </c>
      <c r="H4710" s="2">
        <f>H4709+$H$2*(Filter_Test[[#This Row],[debug'[0']]]-H4709)</f>
        <v>0.53930059943249953</v>
      </c>
    </row>
    <row r="4711" spans="1:8" x14ac:dyDescent="0.25">
      <c r="A4711">
        <v>9410</v>
      </c>
      <c r="B4711">
        <v>0</v>
      </c>
      <c r="C4711">
        <v>3</v>
      </c>
      <c r="D4711">
        <v>-7</v>
      </c>
      <c r="E4711">
        <v>1</v>
      </c>
      <c r="F4711">
        <v>2</v>
      </c>
      <c r="G4711">
        <v>0</v>
      </c>
      <c r="H4711" s="2">
        <f>H4710+$H$2*(Filter_Test[[#This Row],[debug'[0']]]-H4710)</f>
        <v>0.48847271539488818</v>
      </c>
    </row>
    <row r="4712" spans="1:8" x14ac:dyDescent="0.25">
      <c r="A4712">
        <v>9412</v>
      </c>
      <c r="B4712">
        <v>2</v>
      </c>
      <c r="C4712">
        <v>4</v>
      </c>
      <c r="D4712">
        <v>-7</v>
      </c>
      <c r="E4712">
        <v>1</v>
      </c>
      <c r="F4712">
        <v>2</v>
      </c>
      <c r="G4712">
        <v>0</v>
      </c>
      <c r="H4712" s="2">
        <f>H4711+$H$2*(Filter_Test[[#This Row],[debug'[0']]]-H4711)</f>
        <v>0.63093080578536664</v>
      </c>
    </row>
    <row r="4713" spans="1:8" x14ac:dyDescent="0.25">
      <c r="A4713">
        <v>9414</v>
      </c>
      <c r="B4713">
        <v>1</v>
      </c>
      <c r="C4713">
        <v>4</v>
      </c>
      <c r="D4713">
        <v>-6</v>
      </c>
      <c r="E4713">
        <v>0</v>
      </c>
      <c r="F4713">
        <v>2</v>
      </c>
      <c r="G4713">
        <v>0</v>
      </c>
      <c r="H4713" s="2">
        <f>H4712+$H$2*(Filter_Test[[#This Row],[debug'[0']]]-H4712)</f>
        <v>0.66571475786169654</v>
      </c>
    </row>
    <row r="4714" spans="1:8" x14ac:dyDescent="0.25">
      <c r="A4714">
        <v>9416</v>
      </c>
      <c r="B4714">
        <v>0</v>
      </c>
      <c r="C4714">
        <v>3</v>
      </c>
      <c r="D4714">
        <v>-6</v>
      </c>
      <c r="E4714">
        <v>0</v>
      </c>
      <c r="F4714">
        <v>2</v>
      </c>
      <c r="G4714">
        <v>0</v>
      </c>
      <c r="H4714" s="2">
        <f>H4713+$H$2*(Filter_Test[[#This Row],[debug'[0']]]-H4713)</f>
        <v>0.60297262008115815</v>
      </c>
    </row>
    <row r="4715" spans="1:8" x14ac:dyDescent="0.25">
      <c r="A4715">
        <v>9418</v>
      </c>
      <c r="B4715">
        <v>-1</v>
      </c>
      <c r="C4715">
        <v>2</v>
      </c>
      <c r="D4715">
        <v>-5</v>
      </c>
      <c r="E4715">
        <v>0</v>
      </c>
      <c r="F4715">
        <v>2</v>
      </c>
      <c r="G4715">
        <v>0</v>
      </c>
      <c r="H4715" s="2">
        <f>H4714+$H$2*(Filter_Test[[#This Row],[debug'[0']]]-H4714)</f>
        <v>0.45189600986658168</v>
      </c>
    </row>
    <row r="4716" spans="1:8" x14ac:dyDescent="0.25">
      <c r="A4716">
        <v>9420</v>
      </c>
      <c r="B4716">
        <v>-2</v>
      </c>
      <c r="C4716">
        <v>0</v>
      </c>
      <c r="D4716">
        <v>-4</v>
      </c>
      <c r="E4716">
        <v>0</v>
      </c>
      <c r="F4716">
        <v>1</v>
      </c>
      <c r="G4716">
        <v>0</v>
      </c>
      <c r="H4716" s="2">
        <f>H4715+$H$2*(Filter_Test[[#This Row],[debug'[0']]]-H4715)</f>
        <v>0.22081025510769228</v>
      </c>
    </row>
    <row r="4717" spans="1:8" x14ac:dyDescent="0.25">
      <c r="A4717">
        <v>9422</v>
      </c>
      <c r="B4717">
        <v>-3</v>
      </c>
      <c r="C4717">
        <v>-1</v>
      </c>
      <c r="D4717">
        <v>-3</v>
      </c>
      <c r="E4717">
        <v>0</v>
      </c>
      <c r="F4717">
        <v>1</v>
      </c>
      <c r="G4717">
        <v>0</v>
      </c>
      <c r="H4717" s="2">
        <f>H4716+$H$2*(Filter_Test[[#This Row],[debug'[0']]]-H4716)</f>
        <v>-8.2743959973897524E-2</v>
      </c>
    </row>
    <row r="4718" spans="1:8" x14ac:dyDescent="0.25">
      <c r="A4718">
        <v>9424</v>
      </c>
      <c r="B4718">
        <v>-2</v>
      </c>
      <c r="C4718">
        <v>0</v>
      </c>
      <c r="D4718">
        <v>-2</v>
      </c>
      <c r="E4718">
        <v>0</v>
      </c>
      <c r="F4718">
        <v>1</v>
      </c>
      <c r="G4718">
        <v>0</v>
      </c>
      <c r="H4718" s="2">
        <f>H4717+$H$2*(Filter_Test[[#This Row],[debug'[0']]]-H4717)</f>
        <v>-0.26344108468579741</v>
      </c>
    </row>
    <row r="4719" spans="1:8" x14ac:dyDescent="0.25">
      <c r="A4719">
        <v>9426</v>
      </c>
      <c r="B4719">
        <v>-2</v>
      </c>
      <c r="C4719">
        <v>2</v>
      </c>
      <c r="D4719">
        <v>-1</v>
      </c>
      <c r="E4719">
        <v>0</v>
      </c>
      <c r="F4719">
        <v>2</v>
      </c>
      <c r="G4719">
        <v>0</v>
      </c>
      <c r="H4719" s="2">
        <f>H4718+$H$2*(Filter_Test[[#This Row],[debug'[0']]]-H4718)</f>
        <v>-0.42710790661210618</v>
      </c>
    </row>
    <row r="4720" spans="1:8" x14ac:dyDescent="0.25">
      <c r="A4720">
        <v>9428</v>
      </c>
      <c r="B4720">
        <v>-1</v>
      </c>
      <c r="C4720">
        <v>2</v>
      </c>
      <c r="D4720">
        <v>-1</v>
      </c>
      <c r="E4720">
        <v>0</v>
      </c>
      <c r="F4720">
        <v>2</v>
      </c>
      <c r="G4720">
        <v>0</v>
      </c>
      <c r="H4720" s="2">
        <f>H4719+$H$2*(Filter_Test[[#This Row],[debug'[0']]]-H4719)</f>
        <v>-0.48110171436871874</v>
      </c>
    </row>
    <row r="4721" spans="1:8" x14ac:dyDescent="0.25">
      <c r="A4721">
        <v>9430</v>
      </c>
      <c r="B4721">
        <v>0</v>
      </c>
      <c r="C4721">
        <v>2</v>
      </c>
      <c r="D4721">
        <v>-1</v>
      </c>
      <c r="E4721">
        <v>0</v>
      </c>
      <c r="F4721">
        <v>2</v>
      </c>
      <c r="G4721">
        <v>0</v>
      </c>
      <c r="H4721" s="2">
        <f>H4720+$H$2*(Filter_Test[[#This Row],[debug'[0']]]-H4720)</f>
        <v>-0.43575894602401211</v>
      </c>
    </row>
    <row r="4722" spans="1:8" x14ac:dyDescent="0.25">
      <c r="A4722">
        <v>9432</v>
      </c>
      <c r="B4722">
        <v>-1</v>
      </c>
      <c r="C4722">
        <v>0</v>
      </c>
      <c r="D4722">
        <v>0</v>
      </c>
      <c r="E4722">
        <v>0</v>
      </c>
      <c r="F4722">
        <v>1</v>
      </c>
      <c r="G4722">
        <v>0</v>
      </c>
      <c r="H4722" s="2">
        <f>H4721+$H$2*(Filter_Test[[#This Row],[debug'[0']]]-H4721)</f>
        <v>-0.48893741252475387</v>
      </c>
    </row>
    <row r="4723" spans="1:8" x14ac:dyDescent="0.25">
      <c r="A4723">
        <v>9434</v>
      </c>
      <c r="B4723">
        <v>0</v>
      </c>
      <c r="C4723">
        <v>-1</v>
      </c>
      <c r="D4723">
        <v>2</v>
      </c>
      <c r="E4723">
        <v>0</v>
      </c>
      <c r="F4723">
        <v>1</v>
      </c>
      <c r="G4723">
        <v>0</v>
      </c>
      <c r="H4723" s="2">
        <f>H4722+$H$2*(Filter_Test[[#This Row],[debug'[0']]]-H4722)</f>
        <v>-0.4428561470271648</v>
      </c>
    </row>
    <row r="4724" spans="1:8" x14ac:dyDescent="0.25">
      <c r="A4724">
        <v>9436</v>
      </c>
      <c r="B4724">
        <v>0</v>
      </c>
      <c r="C4724">
        <v>-4</v>
      </c>
      <c r="D4724">
        <v>3</v>
      </c>
      <c r="E4724">
        <v>0</v>
      </c>
      <c r="F4724">
        <v>1</v>
      </c>
      <c r="G4724">
        <v>0</v>
      </c>
      <c r="H4724" s="2">
        <f>H4723+$H$2*(Filter_Test[[#This Row],[debug'[0']]]-H4723)</f>
        <v>-0.40111793848423616</v>
      </c>
    </row>
    <row r="4725" spans="1:8" x14ac:dyDescent="0.25">
      <c r="A4725">
        <v>9438</v>
      </c>
      <c r="B4725">
        <v>-2</v>
      </c>
      <c r="C4725">
        <v>-5</v>
      </c>
      <c r="D4725">
        <v>3</v>
      </c>
      <c r="E4725">
        <v>-1</v>
      </c>
      <c r="F4725">
        <v>1</v>
      </c>
      <c r="G4725">
        <v>0</v>
      </c>
      <c r="H4725" s="2">
        <f>H4724+$H$2*(Filter_Test[[#This Row],[debug'[0']]]-H4724)</f>
        <v>-0.55180902263666898</v>
      </c>
    </row>
    <row r="4726" spans="1:8" x14ac:dyDescent="0.25">
      <c r="A4726">
        <v>9440</v>
      </c>
      <c r="B4726">
        <v>-6</v>
      </c>
      <c r="C4726">
        <v>-5</v>
      </c>
      <c r="D4726">
        <v>4</v>
      </c>
      <c r="E4726">
        <v>-1</v>
      </c>
      <c r="F4726">
        <v>1</v>
      </c>
      <c r="G4726">
        <v>0</v>
      </c>
      <c r="H4726" s="2">
        <f>H4725+$H$2*(Filter_Test[[#This Row],[debug'[0']]]-H4725)</f>
        <v>-1.065288925131834</v>
      </c>
    </row>
    <row r="4727" spans="1:8" x14ac:dyDescent="0.25">
      <c r="A4727">
        <v>9442</v>
      </c>
      <c r="B4727">
        <v>-6</v>
      </c>
      <c r="C4727">
        <v>-5</v>
      </c>
      <c r="D4727">
        <v>5</v>
      </c>
      <c r="E4727">
        <v>-1</v>
      </c>
      <c r="F4727">
        <v>1</v>
      </c>
      <c r="G4727">
        <v>0</v>
      </c>
      <c r="H4727" s="2">
        <f>H4726+$H$2*(Filter_Test[[#This Row],[debug'[0']]]-H4726)</f>
        <v>-1.5303744869436546</v>
      </c>
    </row>
    <row r="4728" spans="1:8" x14ac:dyDescent="0.25">
      <c r="A4728">
        <v>9444</v>
      </c>
      <c r="B4728">
        <v>-5</v>
      </c>
      <c r="C4728">
        <v>-5</v>
      </c>
      <c r="D4728">
        <v>5</v>
      </c>
      <c r="E4728">
        <v>-1</v>
      </c>
      <c r="F4728">
        <v>0</v>
      </c>
      <c r="G4728">
        <v>0</v>
      </c>
      <c r="H4728" s="2">
        <f>H4727+$H$2*(Filter_Test[[#This Row],[debug'[0']]]-H4727)</f>
        <v>-1.8573789876194207</v>
      </c>
    </row>
    <row r="4729" spans="1:8" x14ac:dyDescent="0.25">
      <c r="A4729">
        <v>9446</v>
      </c>
      <c r="B4729">
        <v>-2</v>
      </c>
      <c r="C4729">
        <v>-5</v>
      </c>
      <c r="D4729">
        <v>3</v>
      </c>
      <c r="E4729">
        <v>-1</v>
      </c>
      <c r="F4729">
        <v>0</v>
      </c>
      <c r="G4729">
        <v>0</v>
      </c>
      <c r="H4729" s="2">
        <f>H4728+$H$2*(Filter_Test[[#This Row],[debug'[0']]]-H4728)</f>
        <v>-1.8708207013616918</v>
      </c>
    </row>
    <row r="4730" spans="1:8" x14ac:dyDescent="0.25">
      <c r="A4730">
        <v>9448</v>
      </c>
      <c r="B4730">
        <v>1</v>
      </c>
      <c r="C4730">
        <v>-6</v>
      </c>
      <c r="D4730">
        <v>3</v>
      </c>
      <c r="E4730">
        <v>-1</v>
      </c>
      <c r="F4730">
        <v>0</v>
      </c>
      <c r="G4730">
        <v>-1</v>
      </c>
      <c r="H4730" s="2">
        <f>H4729+$H$2*(Filter_Test[[#This Row],[debug'[0']]]-H4729)</f>
        <v>-1.60025222460655</v>
      </c>
    </row>
    <row r="4731" spans="1:8" x14ac:dyDescent="0.25">
      <c r="A4731">
        <v>9450</v>
      </c>
      <c r="B4731">
        <v>0</v>
      </c>
      <c r="C4731">
        <v>-8</v>
      </c>
      <c r="D4731">
        <v>2</v>
      </c>
      <c r="E4731">
        <v>-2</v>
      </c>
      <c r="F4731">
        <v>0</v>
      </c>
      <c r="G4731">
        <v>-1</v>
      </c>
      <c r="H4731" s="2">
        <f>H4730+$H$2*(Filter_Test[[#This Row],[debug'[0']]]-H4730)</f>
        <v>-1.4494320056251102</v>
      </c>
    </row>
    <row r="4732" spans="1:8" x14ac:dyDescent="0.25">
      <c r="A4732">
        <v>9452</v>
      </c>
      <c r="B4732">
        <v>1</v>
      </c>
      <c r="C4732">
        <v>-9</v>
      </c>
      <c r="D4732">
        <v>1</v>
      </c>
      <c r="E4732">
        <v>-2</v>
      </c>
      <c r="F4732">
        <v>-1</v>
      </c>
      <c r="G4732">
        <v>-1</v>
      </c>
      <c r="H4732" s="2">
        <f>H4731+$H$2*(Filter_Test[[#This Row],[debug'[0']]]-H4731)</f>
        <v>-1.2185784777949236</v>
      </c>
    </row>
    <row r="4733" spans="1:8" x14ac:dyDescent="0.25">
      <c r="A4733">
        <v>9454</v>
      </c>
      <c r="B4733">
        <v>-2</v>
      </c>
      <c r="C4733">
        <v>-10</v>
      </c>
      <c r="D4733">
        <v>-2</v>
      </c>
      <c r="E4733">
        <v>-2</v>
      </c>
      <c r="F4733">
        <v>-1</v>
      </c>
      <c r="G4733">
        <v>-1</v>
      </c>
      <c r="H4733" s="2">
        <f>H4732+$H$2*(Filter_Test[[#This Row],[debug'[0']]]-H4732)</f>
        <v>-1.2922257212004162</v>
      </c>
    </row>
    <row r="4734" spans="1:8" x14ac:dyDescent="0.25">
      <c r="A4734">
        <v>9456</v>
      </c>
      <c r="B4734">
        <v>-1</v>
      </c>
      <c r="C4734">
        <v>-9</v>
      </c>
      <c r="D4734">
        <v>-2</v>
      </c>
      <c r="E4734">
        <v>-2</v>
      </c>
      <c r="F4734">
        <v>-1</v>
      </c>
      <c r="G4734">
        <v>-1</v>
      </c>
      <c r="H4734" s="2">
        <f>H4733+$H$2*(Filter_Test[[#This Row],[debug'[0']]]-H4733)</f>
        <v>-1.2646840958330201</v>
      </c>
    </row>
    <row r="4735" spans="1:8" x14ac:dyDescent="0.25">
      <c r="A4735">
        <v>9458</v>
      </c>
      <c r="B4735">
        <v>-3</v>
      </c>
      <c r="C4735">
        <v>-7</v>
      </c>
      <c r="D4735">
        <v>-3</v>
      </c>
      <c r="E4735">
        <v>-2</v>
      </c>
      <c r="F4735">
        <v>-1</v>
      </c>
      <c r="G4735">
        <v>-1</v>
      </c>
      <c r="H4735" s="2">
        <f>H4734+$H$2*(Filter_Test[[#This Row],[debug'[0']]]-H4734)</f>
        <v>-1.4282337667186755</v>
      </c>
    </row>
    <row r="4736" spans="1:8" x14ac:dyDescent="0.25">
      <c r="A4736">
        <v>9460</v>
      </c>
      <c r="B4736">
        <v>-3</v>
      </c>
      <c r="C4736">
        <v>-7</v>
      </c>
      <c r="D4736">
        <v>-3</v>
      </c>
      <c r="E4736">
        <v>-2</v>
      </c>
      <c r="F4736">
        <v>-1</v>
      </c>
      <c r="G4736">
        <v>-1</v>
      </c>
      <c r="H4736" s="2">
        <f>H4735+$H$2*(Filter_Test[[#This Row],[debug'[0']]]-H4735)</f>
        <v>-1.5763692442677888</v>
      </c>
    </row>
    <row r="4737" spans="1:8" x14ac:dyDescent="0.25">
      <c r="A4737">
        <v>9462</v>
      </c>
      <c r="B4737">
        <v>-2</v>
      </c>
      <c r="C4737">
        <v>-4</v>
      </c>
      <c r="D4737">
        <v>-5</v>
      </c>
      <c r="E4737">
        <v>-2</v>
      </c>
      <c r="F4737">
        <v>-2</v>
      </c>
      <c r="G4737">
        <v>-1</v>
      </c>
      <c r="H4737" s="2">
        <f>H4736+$H$2*(Filter_Test[[#This Row],[debug'[0']]]-H4736)</f>
        <v>-1.616295502369079</v>
      </c>
    </row>
    <row r="4738" spans="1:8" x14ac:dyDescent="0.25">
      <c r="A4738">
        <v>9464</v>
      </c>
      <c r="B4738">
        <v>-1</v>
      </c>
      <c r="C4738">
        <v>-2</v>
      </c>
      <c r="D4738">
        <v>-6</v>
      </c>
      <c r="E4738">
        <v>-2</v>
      </c>
      <c r="F4738">
        <v>-2</v>
      </c>
      <c r="G4738">
        <v>-1</v>
      </c>
      <c r="H4738" s="2">
        <f>H4737+$H$2*(Filter_Test[[#This Row],[debug'[0']]]-H4737)</f>
        <v>-1.5582110196885852</v>
      </c>
    </row>
    <row r="4739" spans="1:8" x14ac:dyDescent="0.25">
      <c r="A4739">
        <v>9466</v>
      </c>
      <c r="B4739">
        <v>0</v>
      </c>
      <c r="C4739">
        <v>-3</v>
      </c>
      <c r="D4739">
        <v>-6</v>
      </c>
      <c r="E4739">
        <v>-2</v>
      </c>
      <c r="F4739">
        <v>-2</v>
      </c>
      <c r="G4739">
        <v>-1</v>
      </c>
      <c r="H4739" s="2">
        <f>H4738+$H$2*(Filter_Test[[#This Row],[debug'[0']]]-H4738)</f>
        <v>-1.4113530909226957</v>
      </c>
    </row>
    <row r="4740" spans="1:8" x14ac:dyDescent="0.25">
      <c r="A4740">
        <v>9468</v>
      </c>
      <c r="B4740">
        <v>-2</v>
      </c>
      <c r="C4740">
        <v>-2</v>
      </c>
      <c r="D4740">
        <v>-6</v>
      </c>
      <c r="E4740">
        <v>-2</v>
      </c>
      <c r="F4740">
        <v>-2</v>
      </c>
      <c r="G4740">
        <v>-1</v>
      </c>
      <c r="H4740" s="2">
        <f>H4739+$H$2*(Filter_Test[[#This Row],[debug'[0']]]-H4739)</f>
        <v>-1.4668317550761636</v>
      </c>
    </row>
    <row r="4741" spans="1:8" x14ac:dyDescent="0.25">
      <c r="A4741">
        <v>9470</v>
      </c>
      <c r="B4741">
        <v>-1</v>
      </c>
      <c r="C4741">
        <v>-3</v>
      </c>
      <c r="D4741">
        <v>-6</v>
      </c>
      <c r="E4741">
        <v>-2</v>
      </c>
      <c r="F4741">
        <v>-3</v>
      </c>
      <c r="G4741">
        <v>-1</v>
      </c>
      <c r="H4741" s="2">
        <f>H4740+$H$2*(Filter_Test[[#This Row],[debug'[0']]]-H4740)</f>
        <v>-1.4228338987098725</v>
      </c>
    </row>
    <row r="4742" spans="1:8" x14ac:dyDescent="0.25">
      <c r="A4742">
        <v>9472</v>
      </c>
      <c r="B4742">
        <v>-3</v>
      </c>
      <c r="C4742">
        <v>-2</v>
      </c>
      <c r="D4742">
        <v>-6</v>
      </c>
      <c r="E4742">
        <v>-2</v>
      </c>
      <c r="F4742">
        <v>-3</v>
      </c>
      <c r="G4742">
        <v>-1</v>
      </c>
      <c r="H4742" s="2">
        <f>H4741+$H$2*(Filter_Test[[#This Row],[debug'[0']]]-H4741)</f>
        <v>-1.5714783018289902</v>
      </c>
    </row>
    <row r="4743" spans="1:8" x14ac:dyDescent="0.25">
      <c r="A4743">
        <v>9474</v>
      </c>
      <c r="B4743">
        <v>-2</v>
      </c>
      <c r="C4743">
        <v>-2</v>
      </c>
      <c r="D4743">
        <v>-5</v>
      </c>
      <c r="E4743">
        <v>-2</v>
      </c>
      <c r="F4743">
        <v>-3</v>
      </c>
      <c r="G4743">
        <v>-1</v>
      </c>
      <c r="H4743" s="2">
        <f>H4742+$H$2*(Filter_Test[[#This Row],[debug'[0']]]-H4742)</f>
        <v>-1.6118655203953263</v>
      </c>
    </row>
    <row r="4744" spans="1:8" x14ac:dyDescent="0.25">
      <c r="A4744">
        <v>9476</v>
      </c>
      <c r="B4744">
        <v>-2</v>
      </c>
      <c r="C4744">
        <v>1</v>
      </c>
      <c r="D4744">
        <v>-2</v>
      </c>
      <c r="E4744">
        <v>-2</v>
      </c>
      <c r="F4744">
        <v>-3</v>
      </c>
      <c r="G4744">
        <v>-1</v>
      </c>
      <c r="H4744" s="2">
        <f>H4743+$H$2*(Filter_Test[[#This Row],[debug'[0']]]-H4743)</f>
        <v>-1.6484463332872545</v>
      </c>
    </row>
    <row r="4745" spans="1:8" x14ac:dyDescent="0.25">
      <c r="A4745">
        <v>9478</v>
      </c>
      <c r="B4745">
        <v>0</v>
      </c>
      <c r="C4745">
        <v>2</v>
      </c>
      <c r="D4745">
        <v>1</v>
      </c>
      <c r="E4745">
        <v>-2</v>
      </c>
      <c r="F4745">
        <v>-3</v>
      </c>
      <c r="G4745">
        <v>-1</v>
      </c>
      <c r="H4745" s="2">
        <f>H4744+$H$2*(Filter_Test[[#This Row],[debug'[0']]]-H4744)</f>
        <v>-1.4930839265724865</v>
      </c>
    </row>
    <row r="4746" spans="1:8" x14ac:dyDescent="0.25">
      <c r="A4746">
        <v>9480</v>
      </c>
      <c r="B4746">
        <v>-3</v>
      </c>
      <c r="C4746">
        <v>5</v>
      </c>
      <c r="D4746">
        <v>1</v>
      </c>
      <c r="E4746">
        <v>-2</v>
      </c>
      <c r="F4746">
        <v>-3</v>
      </c>
      <c r="G4746">
        <v>-1</v>
      </c>
      <c r="H4746" s="2">
        <f>H4745+$H$2*(Filter_Test[[#This Row],[debug'[0']]]-H4745)</f>
        <v>-1.6351074205481742</v>
      </c>
    </row>
    <row r="4747" spans="1:8" x14ac:dyDescent="0.25">
      <c r="A4747">
        <v>9482</v>
      </c>
      <c r="B4747">
        <v>-4</v>
      </c>
      <c r="C4747">
        <v>6</v>
      </c>
      <c r="D4747">
        <v>2</v>
      </c>
      <c r="E4747">
        <v>-2</v>
      </c>
      <c r="F4747">
        <v>-3</v>
      </c>
      <c r="G4747">
        <v>-1</v>
      </c>
      <c r="H4747" s="2">
        <f>H4746+$H$2*(Filter_Test[[#This Row],[debug'[0']]]-H4746)</f>
        <v>-1.8579932951722202</v>
      </c>
    </row>
    <row r="4748" spans="1:8" x14ac:dyDescent="0.25">
      <c r="A4748">
        <v>9484</v>
      </c>
      <c r="B4748">
        <v>-3</v>
      </c>
      <c r="C4748">
        <v>6</v>
      </c>
      <c r="D4748">
        <v>4</v>
      </c>
      <c r="E4748">
        <v>-2</v>
      </c>
      <c r="F4748">
        <v>-3</v>
      </c>
      <c r="G4748">
        <v>0</v>
      </c>
      <c r="H4748" s="2">
        <f>H4747+$H$2*(Filter_Test[[#This Row],[debug'[0']]]-H4747)</f>
        <v>-1.9656248913993375</v>
      </c>
    </row>
    <row r="4749" spans="1:8" x14ac:dyDescent="0.25">
      <c r="A4749">
        <v>9486</v>
      </c>
      <c r="B4749">
        <v>-2</v>
      </c>
      <c r="C4749">
        <v>6</v>
      </c>
      <c r="D4749">
        <v>5</v>
      </c>
      <c r="E4749">
        <v>-2</v>
      </c>
      <c r="F4749">
        <v>-3</v>
      </c>
      <c r="G4749">
        <v>-1</v>
      </c>
      <c r="H4749" s="2">
        <f>H4748+$H$2*(Filter_Test[[#This Row],[debug'[0']]]-H4748)</f>
        <v>-1.9688646690587233</v>
      </c>
    </row>
    <row r="4750" spans="1:8" x14ac:dyDescent="0.25">
      <c r="A4750">
        <v>9488</v>
      </c>
      <c r="B4750">
        <v>-1</v>
      </c>
      <c r="C4750">
        <v>6</v>
      </c>
      <c r="D4750">
        <v>5</v>
      </c>
      <c r="E4750">
        <v>-2</v>
      </c>
      <c r="F4750">
        <v>-3</v>
      </c>
      <c r="G4750">
        <v>0</v>
      </c>
      <c r="H4750" s="2">
        <f>H4749+$H$2*(Filter_Test[[#This Row],[debug'[0']]]-H4749)</f>
        <v>-1.8775513252595954</v>
      </c>
    </row>
    <row r="4751" spans="1:8" x14ac:dyDescent="0.25">
      <c r="A4751">
        <v>9490</v>
      </c>
      <c r="B4751">
        <v>-2</v>
      </c>
      <c r="C4751">
        <v>5</v>
      </c>
      <c r="D4751">
        <v>6</v>
      </c>
      <c r="E4751">
        <v>-2</v>
      </c>
      <c r="F4751">
        <v>-3</v>
      </c>
      <c r="G4751">
        <v>0</v>
      </c>
      <c r="H4751" s="2">
        <f>H4750+$H$2*(Filter_Test[[#This Row],[debug'[0']]]-H4750)</f>
        <v>-1.8890918409697832</v>
      </c>
    </row>
    <row r="4752" spans="1:8" x14ac:dyDescent="0.25">
      <c r="A4752">
        <v>9492</v>
      </c>
      <c r="B4752">
        <v>-2</v>
      </c>
      <c r="C4752">
        <v>5</v>
      </c>
      <c r="D4752">
        <v>7</v>
      </c>
      <c r="E4752">
        <v>-2</v>
      </c>
      <c r="F4752">
        <v>-2</v>
      </c>
      <c r="G4752">
        <v>0</v>
      </c>
      <c r="H4752" s="2">
        <f>H4751+$H$2*(Filter_Test[[#This Row],[debug'[0']]]-H4751)</f>
        <v>-1.8995446886987581</v>
      </c>
    </row>
    <row r="4753" spans="1:8" x14ac:dyDescent="0.25">
      <c r="A4753">
        <v>9494</v>
      </c>
      <c r="B4753">
        <v>-3</v>
      </c>
      <c r="C4753">
        <v>5</v>
      </c>
      <c r="D4753">
        <v>6</v>
      </c>
      <c r="E4753">
        <v>-2</v>
      </c>
      <c r="F4753">
        <v>-2</v>
      </c>
      <c r="G4753">
        <v>0</v>
      </c>
      <c r="H4753" s="2">
        <f>H4752+$H$2*(Filter_Test[[#This Row],[debug'[0']]]-H4752)</f>
        <v>-2.0032601583463938</v>
      </c>
    </row>
    <row r="4754" spans="1:8" x14ac:dyDescent="0.25">
      <c r="A4754">
        <v>9496</v>
      </c>
      <c r="B4754">
        <v>-3</v>
      </c>
      <c r="C4754">
        <v>5</v>
      </c>
      <c r="D4754">
        <v>5</v>
      </c>
      <c r="E4754">
        <v>-2</v>
      </c>
      <c r="F4754">
        <v>-2</v>
      </c>
      <c r="G4754">
        <v>0</v>
      </c>
      <c r="H4754" s="2">
        <f>H4753+$H$2*(Filter_Test[[#This Row],[debug'[0']]]-H4753)</f>
        <v>-2.0972006752687706</v>
      </c>
    </row>
    <row r="4755" spans="1:8" x14ac:dyDescent="0.25">
      <c r="A4755">
        <v>9498</v>
      </c>
      <c r="B4755">
        <v>-4</v>
      </c>
      <c r="C4755">
        <v>5</v>
      </c>
      <c r="D4755">
        <v>5</v>
      </c>
      <c r="E4755">
        <v>-2</v>
      </c>
      <c r="F4755">
        <v>-1</v>
      </c>
      <c r="G4755">
        <v>0</v>
      </c>
      <c r="H4755" s="2">
        <f>H4754+$H$2*(Filter_Test[[#This Row],[debug'[0']]]-H4754)</f>
        <v>-2.2765352866637083</v>
      </c>
    </row>
    <row r="4756" spans="1:8" x14ac:dyDescent="0.25">
      <c r="A4756">
        <v>9500</v>
      </c>
      <c r="B4756">
        <v>-3</v>
      </c>
      <c r="C4756">
        <v>5</v>
      </c>
      <c r="D4756">
        <v>4</v>
      </c>
      <c r="E4756">
        <v>-2</v>
      </c>
      <c r="F4756">
        <v>-1</v>
      </c>
      <c r="G4756">
        <v>0</v>
      </c>
      <c r="H4756" s="2">
        <f>H4755+$H$2*(Filter_Test[[#This Row],[debug'[0']]]-H4755)</f>
        <v>-2.3447202295201706</v>
      </c>
    </row>
    <row r="4757" spans="1:8" x14ac:dyDescent="0.25">
      <c r="A4757">
        <v>9502</v>
      </c>
      <c r="B4757">
        <v>-1</v>
      </c>
      <c r="C4757">
        <v>3</v>
      </c>
      <c r="D4757">
        <v>2</v>
      </c>
      <c r="E4757">
        <v>-2</v>
      </c>
      <c r="F4757">
        <v>-1</v>
      </c>
      <c r="G4757">
        <v>0</v>
      </c>
      <c r="H4757" s="2">
        <f>H4756+$H$2*(Filter_Test[[#This Row],[debug'[0']]]-H4756)</f>
        <v>-2.2179833336943462</v>
      </c>
    </row>
    <row r="4758" spans="1:8" x14ac:dyDescent="0.25">
      <c r="A4758">
        <v>9504</v>
      </c>
      <c r="B4758">
        <v>0</v>
      </c>
      <c r="C4758">
        <v>3</v>
      </c>
      <c r="D4758">
        <v>2</v>
      </c>
      <c r="E4758">
        <v>-2</v>
      </c>
      <c r="F4758">
        <v>-1</v>
      </c>
      <c r="G4758">
        <v>0</v>
      </c>
      <c r="H4758" s="2">
        <f>H4757+$H$2*(Filter_Test[[#This Row],[debug'[0']]]-H4757)</f>
        <v>-2.0089433292867835</v>
      </c>
    </row>
    <row r="4759" spans="1:8" x14ac:dyDescent="0.25">
      <c r="A4759">
        <v>9506</v>
      </c>
      <c r="B4759">
        <v>2</v>
      </c>
      <c r="C4759">
        <v>2</v>
      </c>
      <c r="D4759">
        <v>1</v>
      </c>
      <c r="E4759">
        <v>-2</v>
      </c>
      <c r="F4759">
        <v>0</v>
      </c>
      <c r="G4759">
        <v>0</v>
      </c>
      <c r="H4759" s="2">
        <f>H4758+$H$2*(Filter_Test[[#This Row],[debug'[0']]]-H4758)</f>
        <v>-1.6311093219284287</v>
      </c>
    </row>
    <row r="4760" spans="1:8" x14ac:dyDescent="0.25">
      <c r="A4760">
        <v>9508</v>
      </c>
      <c r="B4760">
        <v>1</v>
      </c>
      <c r="C4760">
        <v>3</v>
      </c>
      <c r="D4760">
        <v>-1</v>
      </c>
      <c r="E4760">
        <v>-2</v>
      </c>
      <c r="F4760">
        <v>0</v>
      </c>
      <c r="G4760">
        <v>0</v>
      </c>
      <c r="H4760" s="2">
        <f>H4759+$H$2*(Filter_Test[[#This Row],[debug'[0']]]-H4759)</f>
        <v>-1.3831331104315696</v>
      </c>
    </row>
    <row r="4761" spans="1:8" x14ac:dyDescent="0.25">
      <c r="A4761">
        <v>9510</v>
      </c>
      <c r="B4761">
        <v>-1</v>
      </c>
      <c r="C4761">
        <v>4</v>
      </c>
      <c r="D4761">
        <v>-3</v>
      </c>
      <c r="E4761">
        <v>-2</v>
      </c>
      <c r="F4761">
        <v>1</v>
      </c>
      <c r="G4761">
        <v>0</v>
      </c>
      <c r="H4761" s="2">
        <f>H4760+$H$2*(Filter_Test[[#This Row],[debug'[0']]]-H4760)</f>
        <v>-1.3470236654792049</v>
      </c>
    </row>
    <row r="4762" spans="1:8" x14ac:dyDescent="0.25">
      <c r="A4762">
        <v>9512</v>
      </c>
      <c r="B4762">
        <v>-1</v>
      </c>
      <c r="C4762">
        <v>6</v>
      </c>
      <c r="D4762">
        <v>-4</v>
      </c>
      <c r="E4762">
        <v>-2</v>
      </c>
      <c r="F4762">
        <v>1</v>
      </c>
      <c r="G4762">
        <v>0</v>
      </c>
      <c r="H4762" s="2">
        <f>H4761+$H$2*(Filter_Test[[#This Row],[debug'[0']]]-H4761)</f>
        <v>-1.3143174555364667</v>
      </c>
    </row>
    <row r="4763" spans="1:8" x14ac:dyDescent="0.25">
      <c r="A4763">
        <v>9514</v>
      </c>
      <c r="B4763">
        <v>-1</v>
      </c>
      <c r="C4763">
        <v>6</v>
      </c>
      <c r="D4763">
        <v>-4</v>
      </c>
      <c r="E4763">
        <v>-2</v>
      </c>
      <c r="F4763">
        <v>2</v>
      </c>
      <c r="G4763">
        <v>0</v>
      </c>
      <c r="H4763" s="2">
        <f>H4762+$H$2*(Filter_Test[[#This Row],[debug'[0']]]-H4762)</f>
        <v>-1.2846937332602146</v>
      </c>
    </row>
    <row r="4764" spans="1:8" x14ac:dyDescent="0.25">
      <c r="A4764">
        <v>9516</v>
      </c>
      <c r="B4764">
        <v>-1</v>
      </c>
      <c r="C4764">
        <v>7</v>
      </c>
      <c r="D4764">
        <v>-5</v>
      </c>
      <c r="E4764">
        <v>-2</v>
      </c>
      <c r="F4764">
        <v>2</v>
      </c>
      <c r="G4764">
        <v>0</v>
      </c>
      <c r="H4764" s="2">
        <f>H4763+$H$2*(Filter_Test[[#This Row],[debug'[0']]]-H4763)</f>
        <v>-1.2578619810322142</v>
      </c>
    </row>
    <row r="4765" spans="1:8" x14ac:dyDescent="0.25">
      <c r="A4765">
        <v>9518</v>
      </c>
      <c r="B4765">
        <v>0</v>
      </c>
      <c r="C4765">
        <v>5</v>
      </c>
      <c r="D4765">
        <v>-6</v>
      </c>
      <c r="E4765">
        <v>-1</v>
      </c>
      <c r="F4765">
        <v>2</v>
      </c>
      <c r="G4765">
        <v>0</v>
      </c>
      <c r="H4765" s="2">
        <f>H4764+$H$2*(Filter_Test[[#This Row],[debug'[0']]]-H4764)</f>
        <v>-1.1393112822669931</v>
      </c>
    </row>
    <row r="4766" spans="1:8" x14ac:dyDescent="0.25">
      <c r="A4766">
        <v>9520</v>
      </c>
      <c r="B4766">
        <v>0</v>
      </c>
      <c r="C4766">
        <v>3</v>
      </c>
      <c r="D4766">
        <v>-6</v>
      </c>
      <c r="E4766">
        <v>-1</v>
      </c>
      <c r="F4766">
        <v>2</v>
      </c>
      <c r="G4766">
        <v>0</v>
      </c>
      <c r="H4766" s="2">
        <f>H4765+$H$2*(Filter_Test[[#This Row],[debug'[0']]]-H4765)</f>
        <v>-1.0319337236313344</v>
      </c>
    </row>
    <row r="4767" spans="1:8" x14ac:dyDescent="0.25">
      <c r="A4767">
        <v>9522</v>
      </c>
      <c r="B4767">
        <v>1</v>
      </c>
      <c r="C4767">
        <v>1</v>
      </c>
      <c r="D4767">
        <v>-6</v>
      </c>
      <c r="E4767">
        <v>-1</v>
      </c>
      <c r="F4767">
        <v>2</v>
      </c>
      <c r="G4767">
        <v>0</v>
      </c>
      <c r="H4767" s="2">
        <f>H4766+$H$2*(Filter_Test[[#This Row],[debug'[0']]]-H4766)</f>
        <v>-0.84042848186908781</v>
      </c>
    </row>
    <row r="4768" spans="1:8" x14ac:dyDescent="0.25">
      <c r="A4768">
        <v>9524</v>
      </c>
      <c r="B4768">
        <v>4</v>
      </c>
      <c r="C4768">
        <v>0</v>
      </c>
      <c r="D4768">
        <v>-5</v>
      </c>
      <c r="E4768">
        <v>-1</v>
      </c>
      <c r="F4768">
        <v>3</v>
      </c>
      <c r="G4768">
        <v>0</v>
      </c>
      <c r="H4768" s="2">
        <f>H4767+$H$2*(Filter_Test[[#This Row],[debug'[0']]]-H4767)</f>
        <v>-0.38422884510308619</v>
      </c>
    </row>
    <row r="4769" spans="1:8" x14ac:dyDescent="0.25">
      <c r="A4769">
        <v>9526</v>
      </c>
      <c r="B4769">
        <v>3</v>
      </c>
      <c r="C4769">
        <v>1</v>
      </c>
      <c r="D4769">
        <v>-5</v>
      </c>
      <c r="E4769">
        <v>-1</v>
      </c>
      <c r="F4769">
        <v>3</v>
      </c>
      <c r="G4769">
        <v>0</v>
      </c>
      <c r="H4769" s="2">
        <f>H4768+$H$2*(Filter_Test[[#This Row],[debug'[0']]]-H4768)</f>
        <v>-6.5272790767810451E-2</v>
      </c>
    </row>
    <row r="4770" spans="1:8" x14ac:dyDescent="0.25">
      <c r="A4770">
        <v>9528</v>
      </c>
      <c r="B4770">
        <v>3</v>
      </c>
      <c r="C4770">
        <v>1</v>
      </c>
      <c r="D4770">
        <v>-4</v>
      </c>
      <c r="E4770">
        <v>0</v>
      </c>
      <c r="F4770">
        <v>3</v>
      </c>
      <c r="G4770">
        <v>0</v>
      </c>
      <c r="H4770" s="2">
        <f>H4769+$H$2*(Filter_Test[[#This Row],[debug'[0']]]-H4769)</f>
        <v>0.22362236365393462</v>
      </c>
    </row>
    <row r="4771" spans="1:8" x14ac:dyDescent="0.25">
      <c r="A4771">
        <v>9530</v>
      </c>
      <c r="B4771">
        <v>0</v>
      </c>
      <c r="C4771">
        <v>3</v>
      </c>
      <c r="D4771">
        <v>-3</v>
      </c>
      <c r="E4771">
        <v>0</v>
      </c>
      <c r="F4771">
        <v>3</v>
      </c>
      <c r="G4771">
        <v>0</v>
      </c>
      <c r="H4771" s="2">
        <f>H4770+$H$2*(Filter_Test[[#This Row],[debug'[0']]]-H4770)</f>
        <v>0.20254645240892705</v>
      </c>
    </row>
    <row r="4772" spans="1:8" x14ac:dyDescent="0.25">
      <c r="A4772">
        <v>9532</v>
      </c>
      <c r="B4772">
        <v>-4</v>
      </c>
      <c r="C4772">
        <v>2</v>
      </c>
      <c r="D4772">
        <v>-2</v>
      </c>
      <c r="E4772">
        <v>-1</v>
      </c>
      <c r="F4772">
        <v>3</v>
      </c>
      <c r="G4772">
        <v>0</v>
      </c>
      <c r="H4772" s="2">
        <f>H4771+$H$2*(Filter_Test[[#This Row],[debug'[0']]]-H4771)</f>
        <v>-0.19353421942880489</v>
      </c>
    </row>
    <row r="4773" spans="1:8" x14ac:dyDescent="0.25">
      <c r="A4773">
        <v>9534</v>
      </c>
      <c r="B4773">
        <v>-6</v>
      </c>
      <c r="C4773">
        <v>2</v>
      </c>
      <c r="D4773">
        <v>-2</v>
      </c>
      <c r="E4773">
        <v>0</v>
      </c>
      <c r="F4773">
        <v>3</v>
      </c>
      <c r="G4773">
        <v>0</v>
      </c>
      <c r="H4773" s="2">
        <f>H4772+$H$2*(Filter_Test[[#This Row],[debug'[0']]]-H4772)</f>
        <v>-0.74078072661569461</v>
      </c>
    </row>
    <row r="4774" spans="1:8" x14ac:dyDescent="0.25">
      <c r="A4774">
        <v>9536</v>
      </c>
      <c r="B4774">
        <v>-4</v>
      </c>
      <c r="C4774">
        <v>0</v>
      </c>
      <c r="D4774">
        <v>-1</v>
      </c>
      <c r="E4774">
        <v>0</v>
      </c>
      <c r="F4774">
        <v>3</v>
      </c>
      <c r="G4774">
        <v>0</v>
      </c>
      <c r="H4774" s="2">
        <f>H4773+$H$2*(Filter_Test[[#This Row],[debug'[0']]]-H4773)</f>
        <v>-1.0479549063867664</v>
      </c>
    </row>
    <row r="4775" spans="1:8" x14ac:dyDescent="0.25">
      <c r="A4775">
        <v>9538</v>
      </c>
      <c r="B4775">
        <v>-1</v>
      </c>
      <c r="C4775">
        <v>-1</v>
      </c>
      <c r="D4775">
        <v>0</v>
      </c>
      <c r="E4775">
        <v>0</v>
      </c>
      <c r="F4775">
        <v>3</v>
      </c>
      <c r="G4775">
        <v>0</v>
      </c>
      <c r="H4775" s="2">
        <f>H4774+$H$2*(Filter_Test[[#This Row],[debug'[0']]]-H4774)</f>
        <v>-1.0434352629385188</v>
      </c>
    </row>
    <row r="4776" spans="1:8" x14ac:dyDescent="0.25">
      <c r="A4776">
        <v>9540</v>
      </c>
      <c r="B4776">
        <v>-1</v>
      </c>
      <c r="C4776">
        <v>-1</v>
      </c>
      <c r="D4776">
        <v>0</v>
      </c>
      <c r="E4776">
        <v>0</v>
      </c>
      <c r="F4776">
        <v>3</v>
      </c>
      <c r="G4776">
        <v>0</v>
      </c>
      <c r="H4776" s="2">
        <f>H4775+$H$2*(Filter_Test[[#This Row],[debug'[0']]]-H4775)</f>
        <v>-1.0393415858498871</v>
      </c>
    </row>
    <row r="4777" spans="1:8" x14ac:dyDescent="0.25">
      <c r="A4777">
        <v>9542</v>
      </c>
      <c r="B4777">
        <v>4</v>
      </c>
      <c r="C4777">
        <v>-1</v>
      </c>
      <c r="D4777">
        <v>-2</v>
      </c>
      <c r="E4777">
        <v>0</v>
      </c>
      <c r="F4777">
        <v>3</v>
      </c>
      <c r="G4777">
        <v>-1</v>
      </c>
      <c r="H4777" s="2">
        <f>H4776+$H$2*(Filter_Test[[#This Row],[debug'[0']]]-H4776)</f>
        <v>-0.5643948306988209</v>
      </c>
    </row>
    <row r="4778" spans="1:8" x14ac:dyDescent="0.25">
      <c r="A4778">
        <v>9544</v>
      </c>
      <c r="B4778">
        <v>1</v>
      </c>
      <c r="C4778">
        <v>-1</v>
      </c>
      <c r="D4778">
        <v>0</v>
      </c>
      <c r="E4778">
        <v>0</v>
      </c>
      <c r="F4778">
        <v>3</v>
      </c>
      <c r="G4778">
        <v>-1</v>
      </c>
      <c r="H4778" s="2">
        <f>H4777+$H$2*(Filter_Test[[#This Row],[debug'[0']]]-H4777)</f>
        <v>-0.416954091475703</v>
      </c>
    </row>
    <row r="4779" spans="1:8" x14ac:dyDescent="0.25">
      <c r="A4779">
        <v>9546</v>
      </c>
      <c r="B4779">
        <v>1</v>
      </c>
      <c r="C4779">
        <v>-1</v>
      </c>
      <c r="D4779">
        <v>1</v>
      </c>
      <c r="E4779">
        <v>0</v>
      </c>
      <c r="F4779">
        <v>3</v>
      </c>
      <c r="G4779">
        <v>-1</v>
      </c>
      <c r="H4779" s="2">
        <f>H4778+$H$2*(Filter_Test[[#This Row],[debug'[0']]]-H4778)</f>
        <v>-0.28340931454808094</v>
      </c>
    </row>
    <row r="4780" spans="1:8" x14ac:dyDescent="0.25">
      <c r="A4780">
        <v>9548</v>
      </c>
      <c r="B4780">
        <v>-3</v>
      </c>
      <c r="C4780">
        <v>-2</v>
      </c>
      <c r="D4780">
        <v>1</v>
      </c>
      <c r="E4780">
        <v>-1</v>
      </c>
      <c r="F4780">
        <v>2</v>
      </c>
      <c r="G4780">
        <v>-1</v>
      </c>
      <c r="H4780" s="2">
        <f>H4779+$H$2*(Filter_Test[[#This Row],[debug'[0']]]-H4779)</f>
        <v>-0.53944195475486723</v>
      </c>
    </row>
    <row r="4781" spans="1:8" x14ac:dyDescent="0.25">
      <c r="A4781">
        <v>9550</v>
      </c>
      <c r="B4781">
        <v>-5</v>
      </c>
      <c r="C4781">
        <v>-5</v>
      </c>
      <c r="D4781">
        <v>-1</v>
      </c>
      <c r="E4781">
        <v>-1</v>
      </c>
      <c r="F4781">
        <v>2</v>
      </c>
      <c r="G4781">
        <v>-1</v>
      </c>
      <c r="H4781" s="2">
        <f>H4780+$H$2*(Filter_Test[[#This Row],[debug'[0']]]-H4780)</f>
        <v>-0.95983964633045593</v>
      </c>
    </row>
    <row r="4782" spans="1:8" x14ac:dyDescent="0.25">
      <c r="A4782">
        <v>9552</v>
      </c>
      <c r="B4782">
        <v>-6</v>
      </c>
      <c r="C4782">
        <v>-7</v>
      </c>
      <c r="D4782">
        <v>-1</v>
      </c>
      <c r="E4782">
        <v>-1</v>
      </c>
      <c r="F4782">
        <v>1</v>
      </c>
      <c r="G4782">
        <v>-1</v>
      </c>
      <c r="H4782" s="2">
        <f>H4781+$H$2*(Filter_Test[[#This Row],[debug'[0']]]-H4781)</f>
        <v>-1.4348635685305391</v>
      </c>
    </row>
    <row r="4783" spans="1:8" x14ac:dyDescent="0.25">
      <c r="A4783">
        <v>9554</v>
      </c>
      <c r="B4783">
        <v>-2</v>
      </c>
      <c r="C4783">
        <v>-9</v>
      </c>
      <c r="D4783">
        <v>-1</v>
      </c>
      <c r="E4783">
        <v>-1</v>
      </c>
      <c r="F4783">
        <v>1</v>
      </c>
      <c r="G4783">
        <v>-1</v>
      </c>
      <c r="H4783" s="2">
        <f>H4782+$H$2*(Filter_Test[[#This Row],[debug'[0']]]-H4782)</f>
        <v>-1.4881264223719515</v>
      </c>
    </row>
    <row r="4784" spans="1:8" x14ac:dyDescent="0.25">
      <c r="A4784">
        <v>9556</v>
      </c>
      <c r="B4784">
        <v>1</v>
      </c>
      <c r="C4784">
        <v>-9</v>
      </c>
      <c r="D4784">
        <v>-2</v>
      </c>
      <c r="E4784">
        <v>-1</v>
      </c>
      <c r="F4784">
        <v>1</v>
      </c>
      <c r="G4784">
        <v>-2</v>
      </c>
      <c r="H4784" s="2">
        <f>H4783+$H$2*(Filter_Test[[#This Row],[debug'[0']]]-H4783)</f>
        <v>-1.2536260316801602</v>
      </c>
    </row>
    <row r="4785" spans="1:8" x14ac:dyDescent="0.25">
      <c r="A4785">
        <v>9558</v>
      </c>
      <c r="B4785">
        <v>3</v>
      </c>
      <c r="C4785">
        <v>-8</v>
      </c>
      <c r="D4785">
        <v>-2</v>
      </c>
      <c r="E4785">
        <v>-1</v>
      </c>
      <c r="F4785">
        <v>0</v>
      </c>
      <c r="G4785">
        <v>-2</v>
      </c>
      <c r="H4785" s="2">
        <f>H4784+$H$2*(Filter_Test[[#This Row],[debug'[0']]]-H4784)</f>
        <v>-0.85273122291281933</v>
      </c>
    </row>
    <row r="4786" spans="1:8" x14ac:dyDescent="0.25">
      <c r="A4786">
        <v>9560</v>
      </c>
      <c r="B4786">
        <v>2</v>
      </c>
      <c r="C4786">
        <v>-7</v>
      </c>
      <c r="D4786">
        <v>-2</v>
      </c>
      <c r="E4786">
        <v>-1</v>
      </c>
      <c r="F4786">
        <v>0</v>
      </c>
      <c r="G4786">
        <v>-2</v>
      </c>
      <c r="H4786" s="2">
        <f>H4785+$H$2*(Filter_Test[[#This Row],[debug'[0']]]-H4785)</f>
        <v>-0.58386763933574515</v>
      </c>
    </row>
    <row r="4787" spans="1:8" x14ac:dyDescent="0.25">
      <c r="A4787">
        <v>9562</v>
      </c>
      <c r="B4787">
        <v>-1</v>
      </c>
      <c r="C4787">
        <v>-6</v>
      </c>
      <c r="D4787">
        <v>-2</v>
      </c>
      <c r="E4787">
        <v>-2</v>
      </c>
      <c r="F4787">
        <v>-1</v>
      </c>
      <c r="G4787">
        <v>-2</v>
      </c>
      <c r="H4787" s="2">
        <f>H4786+$H$2*(Filter_Test[[#This Row],[debug'[0']]]-H4786)</f>
        <v>-0.62308719035125915</v>
      </c>
    </row>
    <row r="4788" spans="1:8" x14ac:dyDescent="0.25">
      <c r="A4788">
        <v>9564</v>
      </c>
      <c r="B4788">
        <v>-2</v>
      </c>
      <c r="C4788">
        <v>-6</v>
      </c>
      <c r="D4788">
        <v>-3</v>
      </c>
      <c r="E4788">
        <v>-1</v>
      </c>
      <c r="F4788">
        <v>-2</v>
      </c>
      <c r="G4788">
        <v>-2</v>
      </c>
      <c r="H4788" s="2">
        <f>H4787+$H$2*(Filter_Test[[#This Row],[debug'[0']]]-H4787)</f>
        <v>-0.75285816537404404</v>
      </c>
    </row>
    <row r="4789" spans="1:8" x14ac:dyDescent="0.25">
      <c r="A4789">
        <v>9566</v>
      </c>
      <c r="B4789">
        <v>-6</v>
      </c>
      <c r="C4789">
        <v>-4</v>
      </c>
      <c r="D4789">
        <v>-3</v>
      </c>
      <c r="E4789">
        <v>-2</v>
      </c>
      <c r="F4789">
        <v>-2</v>
      </c>
      <c r="G4789">
        <v>-2</v>
      </c>
      <c r="H4789" s="2">
        <f>H4788+$H$2*(Filter_Test[[#This Row],[debug'[0']]]-H4788)</f>
        <v>-1.2473896325741811</v>
      </c>
    </row>
    <row r="4790" spans="1:8" x14ac:dyDescent="0.25">
      <c r="A4790">
        <v>9568</v>
      </c>
      <c r="B4790">
        <v>-6</v>
      </c>
      <c r="C4790">
        <v>-4</v>
      </c>
      <c r="D4790">
        <v>-3</v>
      </c>
      <c r="E4790">
        <v>-2</v>
      </c>
      <c r="F4790">
        <v>-3</v>
      </c>
      <c r="G4790">
        <v>-2</v>
      </c>
      <c r="H4790" s="2">
        <f>H4789+$H$2*(Filter_Test[[#This Row],[debug'[0']]]-H4789)</f>
        <v>-1.6953126070445703</v>
      </c>
    </row>
    <row r="4791" spans="1:8" x14ac:dyDescent="0.25">
      <c r="A4791">
        <v>9570</v>
      </c>
      <c r="B4791">
        <v>-6</v>
      </c>
      <c r="C4791">
        <v>-4</v>
      </c>
      <c r="D4791">
        <v>-2</v>
      </c>
      <c r="E4791">
        <v>-2</v>
      </c>
      <c r="F4791">
        <v>-3</v>
      </c>
      <c r="G4791">
        <v>-2</v>
      </c>
      <c r="H4791" s="2">
        <f>H4790+$H$2*(Filter_Test[[#This Row],[debug'[0']]]-H4790)</f>
        <v>-2.1010198357358516</v>
      </c>
    </row>
    <row r="4792" spans="1:8" x14ac:dyDescent="0.25">
      <c r="A4792">
        <v>9572</v>
      </c>
      <c r="B4792">
        <v>-5</v>
      </c>
      <c r="C4792">
        <v>-4</v>
      </c>
      <c r="D4792">
        <v>-3</v>
      </c>
      <c r="E4792">
        <v>-2</v>
      </c>
      <c r="F4792">
        <v>-4</v>
      </c>
      <c r="G4792">
        <v>-2</v>
      </c>
      <c r="H4792" s="2">
        <f>H4791+$H$2*(Filter_Test[[#This Row],[debug'[0']]]-H4791)</f>
        <v>-2.3742422793444948</v>
      </c>
    </row>
    <row r="4793" spans="1:8" x14ac:dyDescent="0.25">
      <c r="A4793">
        <v>9574</v>
      </c>
      <c r="B4793">
        <v>-1</v>
      </c>
      <c r="C4793">
        <v>-4</v>
      </c>
      <c r="D4793">
        <v>-3</v>
      </c>
      <c r="E4793">
        <v>-2</v>
      </c>
      <c r="F4793">
        <v>-4</v>
      </c>
      <c r="G4793">
        <v>-2</v>
      </c>
      <c r="H4793" s="2">
        <f>H4792+$H$2*(Filter_Test[[#This Row],[debug'[0']]]-H4792)</f>
        <v>-2.2447229958732602</v>
      </c>
    </row>
    <row r="4794" spans="1:8" x14ac:dyDescent="0.25">
      <c r="A4794">
        <v>9576</v>
      </c>
      <c r="B4794">
        <v>1</v>
      </c>
      <c r="C4794">
        <v>-3</v>
      </c>
      <c r="D4794">
        <v>-2</v>
      </c>
      <c r="E4794">
        <v>-2</v>
      </c>
      <c r="F4794">
        <v>-4</v>
      </c>
      <c r="G4794">
        <v>-2</v>
      </c>
      <c r="H4794" s="2">
        <f>H4793+$H$2*(Filter_Test[[#This Row],[debug'[0']]]-H4793)</f>
        <v>-1.9389150580701813</v>
      </c>
    </row>
    <row r="4795" spans="1:8" x14ac:dyDescent="0.25">
      <c r="A4795">
        <v>9578</v>
      </c>
      <c r="B4795">
        <v>1</v>
      </c>
      <c r="C4795">
        <v>-3</v>
      </c>
      <c r="D4795">
        <v>-2</v>
      </c>
      <c r="E4795">
        <v>-2</v>
      </c>
      <c r="F4795">
        <v>-4</v>
      </c>
      <c r="G4795">
        <v>-2</v>
      </c>
      <c r="H4795" s="2">
        <f>H4794+$H$2*(Filter_Test[[#This Row],[debug'[0']]]-H4794)</f>
        <v>-1.6619288393914502</v>
      </c>
    </row>
    <row r="4796" spans="1:8" x14ac:dyDescent="0.25">
      <c r="A4796">
        <v>9580</v>
      </c>
      <c r="B4796">
        <v>1</v>
      </c>
      <c r="C4796">
        <v>-1</v>
      </c>
      <c r="D4796">
        <v>-2</v>
      </c>
      <c r="E4796">
        <v>-2</v>
      </c>
      <c r="F4796">
        <v>-4</v>
      </c>
      <c r="G4796">
        <v>-2</v>
      </c>
      <c r="H4796" s="2">
        <f>H4795+$H$2*(Filter_Test[[#This Row],[debug'[0']]]-H4795)</f>
        <v>-1.4110479568051206</v>
      </c>
    </row>
    <row r="4797" spans="1:8" x14ac:dyDescent="0.25">
      <c r="A4797">
        <v>9582</v>
      </c>
      <c r="B4797">
        <v>-3</v>
      </c>
      <c r="C4797">
        <v>1</v>
      </c>
      <c r="D4797">
        <v>-1</v>
      </c>
      <c r="E4797">
        <v>-2</v>
      </c>
      <c r="F4797">
        <v>-4</v>
      </c>
      <c r="G4797">
        <v>-2</v>
      </c>
      <c r="H4797" s="2">
        <f>H4796+$H$2*(Filter_Test[[#This Row],[debug'[0']]]-H4796)</f>
        <v>-1.5608031587793463</v>
      </c>
    </row>
    <row r="4798" spans="1:8" x14ac:dyDescent="0.25">
      <c r="A4798">
        <v>9584</v>
      </c>
      <c r="B4798">
        <v>-3</v>
      </c>
      <c r="C4798">
        <v>1</v>
      </c>
      <c r="D4798">
        <v>-1</v>
      </c>
      <c r="E4798">
        <v>-2</v>
      </c>
      <c r="F4798">
        <v>-4</v>
      </c>
      <c r="G4798">
        <v>-2</v>
      </c>
      <c r="H4798" s="2">
        <f>H4797+$H$2*(Filter_Test[[#This Row],[debug'[0']]]-H4797)</f>
        <v>-1.6964442654827996</v>
      </c>
    </row>
    <row r="4799" spans="1:8" x14ac:dyDescent="0.25">
      <c r="A4799">
        <v>9586</v>
      </c>
      <c r="B4799">
        <v>-7</v>
      </c>
      <c r="C4799">
        <v>3</v>
      </c>
      <c r="D4799">
        <v>2</v>
      </c>
      <c r="E4799">
        <v>-2</v>
      </c>
      <c r="F4799">
        <v>-4</v>
      </c>
      <c r="G4799">
        <v>-2</v>
      </c>
      <c r="H4799" s="2">
        <f>H4798+$H$2*(Filter_Test[[#This Row],[debug'[0']]]-H4798)</f>
        <v>-2.196292617486697</v>
      </c>
    </row>
    <row r="4800" spans="1:8" x14ac:dyDescent="0.25">
      <c r="A4800">
        <v>9588</v>
      </c>
      <c r="B4800">
        <v>-4</v>
      </c>
      <c r="C4800">
        <v>2</v>
      </c>
      <c r="D4800">
        <v>2</v>
      </c>
      <c r="E4800">
        <v>-2</v>
      </c>
      <c r="F4800">
        <v>-4</v>
      </c>
      <c r="G4800">
        <v>-1</v>
      </c>
      <c r="H4800" s="2">
        <f>H4799+$H$2*(Filter_Test[[#This Row],[debug'[0']]]-H4799)</f>
        <v>-2.3662880333505809</v>
      </c>
    </row>
    <row r="4801" spans="1:8" x14ac:dyDescent="0.25">
      <c r="A4801">
        <v>9590</v>
      </c>
      <c r="B4801">
        <v>-4</v>
      </c>
      <c r="C4801">
        <v>4</v>
      </c>
      <c r="D4801">
        <v>3</v>
      </c>
      <c r="E4801">
        <v>-2</v>
      </c>
      <c r="F4801">
        <v>-3</v>
      </c>
      <c r="G4801">
        <v>-1</v>
      </c>
      <c r="H4801" s="2">
        <f>H4800+$H$2*(Filter_Test[[#This Row],[debug'[0']]]-H4800)</f>
        <v>-2.5202617587258072</v>
      </c>
    </row>
    <row r="4802" spans="1:8" x14ac:dyDescent="0.25">
      <c r="A4802">
        <v>9592</v>
      </c>
      <c r="B4802">
        <v>0</v>
      </c>
      <c r="C4802">
        <v>4</v>
      </c>
      <c r="D4802">
        <v>3</v>
      </c>
      <c r="E4802">
        <v>-2</v>
      </c>
      <c r="F4802">
        <v>-3</v>
      </c>
      <c r="G4802">
        <v>-1</v>
      </c>
      <c r="H4802" s="2">
        <f>H4801+$H$2*(Filter_Test[[#This Row],[debug'[0']]]-H4801)</f>
        <v>-2.2827326839357185</v>
      </c>
    </row>
    <row r="4803" spans="1:8" x14ac:dyDescent="0.25">
      <c r="A4803">
        <v>9594</v>
      </c>
      <c r="B4803">
        <v>0</v>
      </c>
      <c r="C4803">
        <v>7</v>
      </c>
      <c r="D4803">
        <v>3</v>
      </c>
      <c r="E4803">
        <v>-3</v>
      </c>
      <c r="F4803">
        <v>-2</v>
      </c>
      <c r="G4803">
        <v>-1</v>
      </c>
      <c r="H4803" s="2">
        <f>H4802+$H$2*(Filter_Test[[#This Row],[debug'[0']]]-H4802)</f>
        <v>-2.0675901970368655</v>
      </c>
    </row>
    <row r="4804" spans="1:8" x14ac:dyDescent="0.25">
      <c r="A4804">
        <v>9596</v>
      </c>
      <c r="B4804">
        <v>-1</v>
      </c>
      <c r="C4804">
        <v>8</v>
      </c>
      <c r="D4804">
        <v>3</v>
      </c>
      <c r="E4804">
        <v>-3</v>
      </c>
      <c r="F4804">
        <v>-1</v>
      </c>
      <c r="G4804">
        <v>-1</v>
      </c>
      <c r="H4804" s="2">
        <f>H4803+$H$2*(Filter_Test[[#This Row],[debug'[0']]]-H4803)</f>
        <v>-1.9669721914352007</v>
      </c>
    </row>
    <row r="4805" spans="1:8" x14ac:dyDescent="0.25">
      <c r="A4805">
        <v>9598</v>
      </c>
      <c r="B4805">
        <v>-2</v>
      </c>
      <c r="C4805">
        <v>8</v>
      </c>
      <c r="D4805">
        <v>4</v>
      </c>
      <c r="E4805">
        <v>-3</v>
      </c>
      <c r="F4805">
        <v>0</v>
      </c>
      <c r="G4805">
        <v>-1</v>
      </c>
      <c r="H4805" s="2">
        <f>H4804+$H$2*(Filter_Test[[#This Row],[debug'[0']]]-H4804)</f>
        <v>-1.970084989057741</v>
      </c>
    </row>
    <row r="4806" spans="1:8" x14ac:dyDescent="0.25">
      <c r="A4806">
        <v>9600</v>
      </c>
      <c r="B4806">
        <v>-3</v>
      </c>
      <c r="C4806">
        <v>6</v>
      </c>
      <c r="D4806">
        <v>3</v>
      </c>
      <c r="E4806">
        <v>-3</v>
      </c>
      <c r="F4806">
        <v>0</v>
      </c>
      <c r="G4806">
        <v>-1</v>
      </c>
      <c r="H4806" s="2">
        <f>H4805+$H$2*(Filter_Test[[#This Row],[debug'[0']]]-H4805)</f>
        <v>-2.0671521920236824</v>
      </c>
    </row>
    <row r="4807" spans="1:8" x14ac:dyDescent="0.25">
      <c r="A4807">
        <v>9602</v>
      </c>
      <c r="B4807">
        <v>-5</v>
      </c>
      <c r="C4807">
        <v>7</v>
      </c>
      <c r="D4807">
        <v>2</v>
      </c>
      <c r="E4807">
        <v>-3</v>
      </c>
      <c r="F4807">
        <v>1</v>
      </c>
      <c r="G4807">
        <v>-1</v>
      </c>
      <c r="H4807" s="2">
        <f>H4806+$H$2*(Filter_Test[[#This Row],[debug'[0']]]-H4806)</f>
        <v>-2.3435665858527424</v>
      </c>
    </row>
    <row r="4808" spans="1:8" x14ac:dyDescent="0.25">
      <c r="A4808">
        <v>9604</v>
      </c>
      <c r="B4808">
        <v>-6</v>
      </c>
      <c r="C4808">
        <v>5</v>
      </c>
      <c r="D4808">
        <v>2</v>
      </c>
      <c r="E4808">
        <v>-3</v>
      </c>
      <c r="F4808">
        <v>2</v>
      </c>
      <c r="G4808">
        <v>-1</v>
      </c>
      <c r="H4808" s="2">
        <f>H4807+$H$2*(Filter_Test[[#This Row],[debug'[0']]]-H4807)</f>
        <v>-2.6881773164195004</v>
      </c>
    </row>
    <row r="4809" spans="1:8" x14ac:dyDescent="0.25">
      <c r="A4809">
        <v>9606</v>
      </c>
      <c r="B4809">
        <v>-4</v>
      </c>
      <c r="C4809">
        <v>4</v>
      </c>
      <c r="D4809">
        <v>3</v>
      </c>
      <c r="E4809">
        <v>-3</v>
      </c>
      <c r="F4809">
        <v>2</v>
      </c>
      <c r="G4809">
        <v>-1</v>
      </c>
      <c r="H4809" s="2">
        <f>H4808+$H$2*(Filter_Test[[#This Row],[debug'[0']]]-H4808)</f>
        <v>-2.8118136915859688</v>
      </c>
    </row>
    <row r="4810" spans="1:8" x14ac:dyDescent="0.25">
      <c r="A4810">
        <v>9608</v>
      </c>
      <c r="B4810">
        <v>-2</v>
      </c>
      <c r="C4810">
        <v>4</v>
      </c>
      <c r="D4810">
        <v>1</v>
      </c>
      <c r="E4810">
        <v>-3</v>
      </c>
      <c r="F4810">
        <v>3</v>
      </c>
      <c r="G4810">
        <v>0</v>
      </c>
      <c r="H4810" s="2">
        <f>H4809+$H$2*(Filter_Test[[#This Row],[debug'[0']]]-H4809)</f>
        <v>-2.7353020536988661</v>
      </c>
    </row>
    <row r="4811" spans="1:8" x14ac:dyDescent="0.25">
      <c r="A4811">
        <v>9610</v>
      </c>
      <c r="B4811">
        <v>0</v>
      </c>
      <c r="C4811">
        <v>5</v>
      </c>
      <c r="D4811">
        <v>0</v>
      </c>
      <c r="E4811">
        <v>-3</v>
      </c>
      <c r="F4811">
        <v>3</v>
      </c>
      <c r="G4811">
        <v>0</v>
      </c>
      <c r="H4811" s="2">
        <f>H4810+$H$2*(Filter_Test[[#This Row],[debug'[0']]]-H4810)</f>
        <v>-2.4775059085813833</v>
      </c>
    </row>
    <row r="4812" spans="1:8" x14ac:dyDescent="0.25">
      <c r="A4812">
        <v>9612</v>
      </c>
      <c r="B4812">
        <v>0</v>
      </c>
      <c r="C4812">
        <v>4</v>
      </c>
      <c r="D4812">
        <v>0</v>
      </c>
      <c r="E4812">
        <v>-3</v>
      </c>
      <c r="F4812">
        <v>4</v>
      </c>
      <c r="G4812">
        <v>0</v>
      </c>
      <c r="H4812" s="2">
        <f>H4811+$H$2*(Filter_Test[[#This Row],[debug'[0']]]-H4811)</f>
        <v>-2.2440064777326461</v>
      </c>
    </row>
    <row r="4813" spans="1:8" x14ac:dyDescent="0.25">
      <c r="A4813">
        <v>9614</v>
      </c>
      <c r="B4813">
        <v>1</v>
      </c>
      <c r="C4813">
        <v>4</v>
      </c>
      <c r="D4813">
        <v>0</v>
      </c>
      <c r="E4813">
        <v>-3</v>
      </c>
      <c r="F4813">
        <v>4</v>
      </c>
      <c r="G4813">
        <v>0</v>
      </c>
      <c r="H4813" s="2">
        <f>H4812+$H$2*(Filter_Test[[#This Row],[debug'[0']]]-H4812)</f>
        <v>-1.9382660701733685</v>
      </c>
    </row>
    <row r="4814" spans="1:8" x14ac:dyDescent="0.25">
      <c r="A4814">
        <v>9616</v>
      </c>
      <c r="B4814">
        <v>-2</v>
      </c>
      <c r="C4814">
        <v>5</v>
      </c>
      <c r="D4814">
        <v>-1</v>
      </c>
      <c r="E4814">
        <v>-3</v>
      </c>
      <c r="F4814">
        <v>4</v>
      </c>
      <c r="G4814">
        <v>0</v>
      </c>
      <c r="H4814" s="2">
        <f>H4813+$H$2*(Filter_Test[[#This Row],[debug'[0']]]-H4813)</f>
        <v>-1.9440843559859857</v>
      </c>
    </row>
    <row r="4815" spans="1:8" x14ac:dyDescent="0.25">
      <c r="A4815">
        <v>9618</v>
      </c>
      <c r="B4815">
        <v>-5</v>
      </c>
      <c r="C4815">
        <v>4</v>
      </c>
      <c r="D4815">
        <v>0</v>
      </c>
      <c r="E4815">
        <v>-3</v>
      </c>
      <c r="F4815">
        <v>5</v>
      </c>
      <c r="G4815">
        <v>0</v>
      </c>
      <c r="H4815" s="2">
        <f>H4814+$H$2*(Filter_Test[[#This Row],[debug'[0']]]-H4814)</f>
        <v>-2.2320976201027221</v>
      </c>
    </row>
    <row r="4816" spans="1:8" x14ac:dyDescent="0.25">
      <c r="A4816">
        <v>9620</v>
      </c>
      <c r="B4816">
        <v>-5</v>
      </c>
      <c r="C4816">
        <v>3</v>
      </c>
      <c r="D4816">
        <v>1</v>
      </c>
      <c r="E4816">
        <v>-3</v>
      </c>
      <c r="F4816">
        <v>5</v>
      </c>
      <c r="G4816">
        <v>0</v>
      </c>
      <c r="H4816" s="2">
        <f>H4815+$H$2*(Filter_Test[[#This Row],[debug'[0']]]-H4815)</f>
        <v>-2.492966273578892</v>
      </c>
    </row>
    <row r="4817" spans="1:8" x14ac:dyDescent="0.25">
      <c r="A4817">
        <v>9622</v>
      </c>
      <c r="B4817">
        <v>-3</v>
      </c>
      <c r="C4817">
        <v>2</v>
      </c>
      <c r="D4817">
        <v>1</v>
      </c>
      <c r="E4817">
        <v>-2</v>
      </c>
      <c r="F4817">
        <v>5</v>
      </c>
      <c r="G4817">
        <v>0</v>
      </c>
      <c r="H4817" s="2">
        <f>H4816+$H$2*(Filter_Test[[#This Row],[debug'[0']]]-H4816)</f>
        <v>-2.5407530764802964</v>
      </c>
    </row>
    <row r="4818" spans="1:8" x14ac:dyDescent="0.25">
      <c r="A4818">
        <v>9624</v>
      </c>
      <c r="B4818">
        <v>2</v>
      </c>
      <c r="C4818">
        <v>0</v>
      </c>
      <c r="D4818">
        <v>1</v>
      </c>
      <c r="E4818">
        <v>-2</v>
      </c>
      <c r="F4818">
        <v>5</v>
      </c>
      <c r="G4818">
        <v>1</v>
      </c>
      <c r="H4818" s="2">
        <f>H4817+$H$2*(Filter_Test[[#This Row],[debug'[0']]]-H4817)</f>
        <v>-2.1127971812752238</v>
      </c>
    </row>
    <row r="4819" spans="1:8" x14ac:dyDescent="0.25">
      <c r="A4819">
        <v>9626</v>
      </c>
      <c r="B4819">
        <v>1</v>
      </c>
      <c r="C4819">
        <v>1</v>
      </c>
      <c r="D4819">
        <v>1</v>
      </c>
      <c r="E4819">
        <v>-2</v>
      </c>
      <c r="F4819">
        <v>4</v>
      </c>
      <c r="G4819">
        <v>1</v>
      </c>
      <c r="H4819" s="2">
        <f>H4818+$H$2*(Filter_Test[[#This Row],[debug'[0']]]-H4818)</f>
        <v>-1.819422958570946</v>
      </c>
    </row>
    <row r="4820" spans="1:8" x14ac:dyDescent="0.25">
      <c r="A4820">
        <v>9628</v>
      </c>
      <c r="B4820">
        <v>2</v>
      </c>
      <c r="C4820">
        <v>0</v>
      </c>
      <c r="D4820">
        <v>1</v>
      </c>
      <c r="E4820">
        <v>-2</v>
      </c>
      <c r="F4820">
        <v>4</v>
      </c>
      <c r="G4820">
        <v>1</v>
      </c>
      <c r="H4820" s="2">
        <f>H4819+$H$2*(Filter_Test[[#This Row],[debug'[0']]]-H4819)</f>
        <v>-1.4594508253429859</v>
      </c>
    </row>
    <row r="4821" spans="1:8" x14ac:dyDescent="0.25">
      <c r="A4821">
        <v>9630</v>
      </c>
      <c r="B4821">
        <v>-1</v>
      </c>
      <c r="C4821">
        <v>0</v>
      </c>
      <c r="D4821">
        <v>0</v>
      </c>
      <c r="E4821">
        <v>-2</v>
      </c>
      <c r="F4821">
        <v>4</v>
      </c>
      <c r="G4821">
        <v>1</v>
      </c>
      <c r="H4821" s="2">
        <f>H4820+$H$2*(Filter_Test[[#This Row],[debug'[0']]]-H4820)</f>
        <v>-1.416148605215487</v>
      </c>
    </row>
    <row r="4822" spans="1:8" x14ac:dyDescent="0.25">
      <c r="A4822">
        <v>9632</v>
      </c>
      <c r="B4822">
        <v>-1</v>
      </c>
      <c r="C4822">
        <v>0</v>
      </c>
      <c r="D4822">
        <v>1</v>
      </c>
      <c r="E4822">
        <v>-2</v>
      </c>
      <c r="F4822">
        <v>4</v>
      </c>
      <c r="G4822">
        <v>1</v>
      </c>
      <c r="H4822" s="2">
        <f>H4821+$H$2*(Filter_Test[[#This Row],[debug'[0']]]-H4821)</f>
        <v>-1.3769275231870886</v>
      </c>
    </row>
    <row r="4823" spans="1:8" x14ac:dyDescent="0.25">
      <c r="A4823">
        <v>9634</v>
      </c>
      <c r="B4823">
        <v>-3</v>
      </c>
      <c r="C4823">
        <v>0</v>
      </c>
      <c r="D4823">
        <v>1</v>
      </c>
      <c r="E4823">
        <v>-2</v>
      </c>
      <c r="F4823">
        <v>3</v>
      </c>
      <c r="G4823">
        <v>1</v>
      </c>
      <c r="H4823" s="2">
        <f>H4822+$H$2*(Filter_Test[[#This Row],[debug'[0']]]-H4822)</f>
        <v>-1.5298985002690655</v>
      </c>
    </row>
    <row r="4824" spans="1:8" x14ac:dyDescent="0.25">
      <c r="A4824">
        <v>9636</v>
      </c>
      <c r="B4824">
        <v>-5</v>
      </c>
      <c r="C4824">
        <v>-1</v>
      </c>
      <c r="D4824">
        <v>2</v>
      </c>
      <c r="E4824">
        <v>-2</v>
      </c>
      <c r="F4824">
        <v>3</v>
      </c>
      <c r="G4824">
        <v>1</v>
      </c>
      <c r="H4824" s="2">
        <f>H4823+$H$2*(Filter_Test[[#This Row],[debug'[0']]]-H4823)</f>
        <v>-1.8569478616320343</v>
      </c>
    </row>
    <row r="4825" spans="1:8" x14ac:dyDescent="0.25">
      <c r="A4825">
        <v>9638</v>
      </c>
      <c r="B4825">
        <v>-5</v>
      </c>
      <c r="C4825">
        <v>-2</v>
      </c>
      <c r="D4825">
        <v>2</v>
      </c>
      <c r="E4825">
        <v>-2</v>
      </c>
      <c r="F4825">
        <v>3</v>
      </c>
      <c r="G4825">
        <v>1</v>
      </c>
      <c r="H4825" s="2">
        <f>H4824+$H$2*(Filter_Test[[#This Row],[debug'[0']]]-H4824)</f>
        <v>-2.1531735468644291</v>
      </c>
    </row>
    <row r="4826" spans="1:8" x14ac:dyDescent="0.25">
      <c r="A4826">
        <v>9640</v>
      </c>
      <c r="B4826">
        <v>-3</v>
      </c>
      <c r="C4826">
        <v>-1</v>
      </c>
      <c r="D4826">
        <v>1</v>
      </c>
      <c r="E4826">
        <v>-2</v>
      </c>
      <c r="F4826">
        <v>2</v>
      </c>
      <c r="G4826">
        <v>1</v>
      </c>
      <c r="H4826" s="2">
        <f>H4825+$H$2*(Filter_Test[[#This Row],[debug'[0']]]-H4825)</f>
        <v>-2.2329850597855154</v>
      </c>
    </row>
    <row r="4827" spans="1:8" x14ac:dyDescent="0.25">
      <c r="A4827">
        <v>9642</v>
      </c>
      <c r="B4827">
        <v>-1</v>
      </c>
      <c r="C4827">
        <v>-1</v>
      </c>
      <c r="D4827">
        <v>1</v>
      </c>
      <c r="E4827">
        <v>-2</v>
      </c>
      <c r="F4827">
        <v>2</v>
      </c>
      <c r="G4827">
        <v>1</v>
      </c>
      <c r="H4827" s="2">
        <f>H4826+$H$2*(Filter_Test[[#This Row],[debug'[0']]]-H4826)</f>
        <v>-2.1167789556112711</v>
      </c>
    </row>
    <row r="4828" spans="1:8" x14ac:dyDescent="0.25">
      <c r="A4828">
        <v>9644</v>
      </c>
      <c r="B4828">
        <v>2</v>
      </c>
      <c r="C4828">
        <v>1</v>
      </c>
      <c r="D4828">
        <v>0</v>
      </c>
      <c r="E4828">
        <v>-1</v>
      </c>
      <c r="F4828">
        <v>2</v>
      </c>
      <c r="G4828">
        <v>1</v>
      </c>
      <c r="H4828" s="2">
        <f>H4827+$H$2*(Filter_Test[[#This Row],[debug'[0']]]-H4827)</f>
        <v>-1.7287816799092282</v>
      </c>
    </row>
    <row r="4829" spans="1:8" x14ac:dyDescent="0.25">
      <c r="A4829">
        <v>9646</v>
      </c>
      <c r="B4829">
        <v>2</v>
      </c>
      <c r="C4829">
        <v>1</v>
      </c>
      <c r="D4829">
        <v>0</v>
      </c>
      <c r="E4829">
        <v>-1</v>
      </c>
      <c r="F4829">
        <v>2</v>
      </c>
      <c r="G4829">
        <v>1</v>
      </c>
      <c r="H4829" s="2">
        <f>H4828+$H$2*(Filter_Test[[#This Row],[debug'[0']]]-H4828)</f>
        <v>-1.3773522859359371</v>
      </c>
    </row>
    <row r="4830" spans="1:8" x14ac:dyDescent="0.25">
      <c r="A4830">
        <v>9648</v>
      </c>
      <c r="B4830">
        <v>3</v>
      </c>
      <c r="C4830">
        <v>2</v>
      </c>
      <c r="D4830">
        <v>-2</v>
      </c>
      <c r="E4830">
        <v>-1</v>
      </c>
      <c r="F4830">
        <v>1</v>
      </c>
      <c r="G4830">
        <v>1</v>
      </c>
      <c r="H4830" s="2">
        <f>H4829+$H$2*(Filter_Test[[#This Row],[debug'[0']]]-H4829)</f>
        <v>-0.96479655242581219</v>
      </c>
    </row>
    <row r="4831" spans="1:8" x14ac:dyDescent="0.25">
      <c r="A4831">
        <v>9650</v>
      </c>
      <c r="B4831">
        <v>2</v>
      </c>
      <c r="C4831">
        <v>0</v>
      </c>
      <c r="D4831">
        <v>-3</v>
      </c>
      <c r="E4831">
        <v>-1</v>
      </c>
      <c r="F4831">
        <v>1</v>
      </c>
      <c r="G4831">
        <v>1</v>
      </c>
      <c r="H4831" s="2">
        <f>H4830+$H$2*(Filter_Test[[#This Row],[debug'[0']]]-H4830)</f>
        <v>-0.68537106037113382</v>
      </c>
    </row>
    <row r="4832" spans="1:8" x14ac:dyDescent="0.25">
      <c r="A4832">
        <v>9652</v>
      </c>
      <c r="B4832">
        <v>0</v>
      </c>
      <c r="C4832">
        <v>0</v>
      </c>
      <c r="D4832">
        <v>-3</v>
      </c>
      <c r="E4832">
        <v>-1</v>
      </c>
      <c r="F4832">
        <v>1</v>
      </c>
      <c r="G4832">
        <v>1</v>
      </c>
      <c r="H4832" s="2">
        <f>H4831+$H$2*(Filter_Test[[#This Row],[debug'[0']]]-H4831)</f>
        <v>-0.62077635972378387</v>
      </c>
    </row>
    <row r="4833" spans="1:8" x14ac:dyDescent="0.25">
      <c r="A4833">
        <v>9654</v>
      </c>
      <c r="B4833">
        <v>-1</v>
      </c>
      <c r="C4833">
        <v>-2</v>
      </c>
      <c r="D4833">
        <v>-2</v>
      </c>
      <c r="E4833">
        <v>-1</v>
      </c>
      <c r="F4833">
        <v>1</v>
      </c>
      <c r="G4833">
        <v>1</v>
      </c>
      <c r="H4833" s="2">
        <f>H4832+$H$2*(Filter_Test[[#This Row],[debug'[0']]]-H4832)</f>
        <v>-0.656517345794564</v>
      </c>
    </row>
    <row r="4834" spans="1:8" x14ac:dyDescent="0.25">
      <c r="A4834">
        <v>9656</v>
      </c>
      <c r="B4834">
        <v>-1</v>
      </c>
      <c r="C4834">
        <v>-3</v>
      </c>
      <c r="D4834">
        <v>-2</v>
      </c>
      <c r="E4834">
        <v>-1</v>
      </c>
      <c r="F4834">
        <v>0</v>
      </c>
      <c r="G4834">
        <v>1</v>
      </c>
      <c r="H4834" s="2">
        <f>H4833+$H$2*(Filter_Test[[#This Row],[debug'[0']]]-H4833)</f>
        <v>-0.68888982328718362</v>
      </c>
    </row>
    <row r="4835" spans="1:8" x14ac:dyDescent="0.25">
      <c r="A4835">
        <v>9658</v>
      </c>
      <c r="B4835">
        <v>-3</v>
      </c>
      <c r="C4835">
        <v>-3</v>
      </c>
      <c r="D4835">
        <v>-3</v>
      </c>
      <c r="E4835">
        <v>-1</v>
      </c>
      <c r="F4835">
        <v>0</v>
      </c>
      <c r="G4835">
        <v>0</v>
      </c>
      <c r="H4835" s="2">
        <f>H4834+$H$2*(Filter_Test[[#This Row],[debug'[0']]]-H4834)</f>
        <v>-0.9067068258711114</v>
      </c>
    </row>
    <row r="4836" spans="1:8" x14ac:dyDescent="0.25">
      <c r="A4836">
        <v>9660</v>
      </c>
      <c r="B4836">
        <v>-1</v>
      </c>
      <c r="C4836">
        <v>-6</v>
      </c>
      <c r="D4836">
        <v>-4</v>
      </c>
      <c r="E4836">
        <v>-1</v>
      </c>
      <c r="F4836">
        <v>0</v>
      </c>
      <c r="G4836">
        <v>0</v>
      </c>
      <c r="H4836" s="2">
        <f>H4835+$H$2*(Filter_Test[[#This Row],[debug'[0']]]-H4835)</f>
        <v>-0.91549950038531314</v>
      </c>
    </row>
    <row r="4837" spans="1:8" x14ac:dyDescent="0.25">
      <c r="A4837">
        <v>9662</v>
      </c>
      <c r="B4837">
        <v>0</v>
      </c>
      <c r="C4837">
        <v>-7</v>
      </c>
      <c r="D4837">
        <v>-5</v>
      </c>
      <c r="E4837">
        <v>-1</v>
      </c>
      <c r="F4837">
        <v>0</v>
      </c>
      <c r="G4837">
        <v>0</v>
      </c>
      <c r="H4837" s="2">
        <f>H4836+$H$2*(Filter_Test[[#This Row],[debug'[0']]]-H4836)</f>
        <v>-0.82921570524204435</v>
      </c>
    </row>
    <row r="4838" spans="1:8" x14ac:dyDescent="0.25">
      <c r="A4838">
        <v>9664</v>
      </c>
      <c r="B4838">
        <v>3</v>
      </c>
      <c r="C4838">
        <v>-8</v>
      </c>
      <c r="D4838">
        <v>-4</v>
      </c>
      <c r="E4838">
        <v>0</v>
      </c>
      <c r="F4838">
        <v>-1</v>
      </c>
      <c r="G4838">
        <v>0</v>
      </c>
      <c r="H4838" s="2">
        <f>H4837+$H$2*(Filter_Test[[#This Row],[debug'[0']]]-H4837)</f>
        <v>-0.46832062738407243</v>
      </c>
    </row>
    <row r="4839" spans="1:8" x14ac:dyDescent="0.25">
      <c r="A4839">
        <v>9666</v>
      </c>
      <c r="B4839">
        <v>2</v>
      </c>
      <c r="C4839">
        <v>-9</v>
      </c>
      <c r="D4839">
        <v>-4</v>
      </c>
      <c r="E4839">
        <v>0</v>
      </c>
      <c r="F4839">
        <v>-1</v>
      </c>
      <c r="G4839">
        <v>0</v>
      </c>
      <c r="H4839" s="2">
        <f>H4838+$H$2*(Filter_Test[[#This Row],[debug'[0']]]-H4838)</f>
        <v>-0.2356868888932539</v>
      </c>
    </row>
    <row r="4840" spans="1:8" x14ac:dyDescent="0.25">
      <c r="A4840">
        <v>9668</v>
      </c>
      <c r="B4840">
        <v>-1</v>
      </c>
      <c r="C4840">
        <v>-9</v>
      </c>
      <c r="D4840">
        <v>-3</v>
      </c>
      <c r="E4840">
        <v>0</v>
      </c>
      <c r="F4840">
        <v>-1</v>
      </c>
      <c r="G4840">
        <v>0</v>
      </c>
      <c r="H4840" s="2">
        <f>H4839+$H$2*(Filter_Test[[#This Row],[debug'[0']]]-H4839)</f>
        <v>-0.30772170254011327</v>
      </c>
    </row>
    <row r="4841" spans="1:8" x14ac:dyDescent="0.25">
      <c r="A4841">
        <v>9670</v>
      </c>
      <c r="B4841">
        <v>-3</v>
      </c>
      <c r="C4841">
        <v>-9</v>
      </c>
      <c r="D4841">
        <v>-1</v>
      </c>
      <c r="E4841">
        <v>0</v>
      </c>
      <c r="F4841">
        <v>-2</v>
      </c>
      <c r="G4841">
        <v>0</v>
      </c>
      <c r="H4841" s="2">
        <f>H4840+$H$2*(Filter_Test[[#This Row],[debug'[0']]]-H4840)</f>
        <v>-0.56146295416168979</v>
      </c>
    </row>
    <row r="4842" spans="1:8" x14ac:dyDescent="0.25">
      <c r="A4842">
        <v>9672</v>
      </c>
      <c r="B4842">
        <v>-3</v>
      </c>
      <c r="C4842">
        <v>-9</v>
      </c>
      <c r="D4842">
        <v>-1</v>
      </c>
      <c r="E4842">
        <v>0</v>
      </c>
      <c r="F4842">
        <v>-2</v>
      </c>
      <c r="G4842">
        <v>0</v>
      </c>
      <c r="H4842" s="2">
        <f>H4841+$H$2*(Filter_Test[[#This Row],[debug'[0']]]-H4841)</f>
        <v>-0.79128965622305558</v>
      </c>
    </row>
    <row r="4843" spans="1:8" x14ac:dyDescent="0.25">
      <c r="A4843">
        <v>9674</v>
      </c>
      <c r="B4843">
        <v>-1</v>
      </c>
      <c r="C4843">
        <v>-9</v>
      </c>
      <c r="D4843">
        <v>-1</v>
      </c>
      <c r="E4843">
        <v>0</v>
      </c>
      <c r="F4843">
        <v>-2</v>
      </c>
      <c r="G4843">
        <v>-1</v>
      </c>
      <c r="H4843" s="2">
        <f>H4842+$H$2*(Filter_Test[[#This Row],[debug'[0']]]-H4842)</f>
        <v>-0.81096014270519101</v>
      </c>
    </row>
    <row r="4844" spans="1:8" x14ac:dyDescent="0.25">
      <c r="A4844">
        <v>9676</v>
      </c>
      <c r="B4844">
        <v>2</v>
      </c>
      <c r="C4844">
        <v>-9</v>
      </c>
      <c r="D4844">
        <v>-1</v>
      </c>
      <c r="E4844">
        <v>0</v>
      </c>
      <c r="F4844">
        <v>-3</v>
      </c>
      <c r="G4844">
        <v>-1</v>
      </c>
      <c r="H4844" s="2">
        <f>H4843+$H$2*(Filter_Test[[#This Row],[debug'[0']]]-H4843)</f>
        <v>-0.54603339068950074</v>
      </c>
    </row>
    <row r="4845" spans="1:8" x14ac:dyDescent="0.25">
      <c r="A4845">
        <v>9678</v>
      </c>
      <c r="B4845">
        <v>3</v>
      </c>
      <c r="C4845">
        <v>-9</v>
      </c>
      <c r="D4845">
        <v>-1</v>
      </c>
      <c r="E4845">
        <v>0</v>
      </c>
      <c r="F4845">
        <v>-3</v>
      </c>
      <c r="G4845">
        <v>-1</v>
      </c>
      <c r="H4845" s="2">
        <f>H4844+$H$2*(Filter_Test[[#This Row],[debug'[0']]]-H4844)</f>
        <v>-0.21182761720227355</v>
      </c>
    </row>
    <row r="4846" spans="1:8" x14ac:dyDescent="0.25">
      <c r="A4846">
        <v>9680</v>
      </c>
      <c r="B4846">
        <v>3</v>
      </c>
      <c r="C4846">
        <v>-8</v>
      </c>
      <c r="D4846">
        <v>-1</v>
      </c>
      <c r="E4846">
        <v>0</v>
      </c>
      <c r="F4846">
        <v>-4</v>
      </c>
      <c r="G4846">
        <v>-1</v>
      </c>
      <c r="H4846" s="2">
        <f>H4845+$H$2*(Filter_Test[[#This Row],[debug'[0']]]-H4845)</f>
        <v>9.0880004201710607E-2</v>
      </c>
    </row>
    <row r="4847" spans="1:8" x14ac:dyDescent="0.25">
      <c r="A4847">
        <v>9682</v>
      </c>
      <c r="B4847">
        <v>2</v>
      </c>
      <c r="C4847">
        <v>-8</v>
      </c>
      <c r="D4847">
        <v>-2</v>
      </c>
      <c r="E4847">
        <v>0</v>
      </c>
      <c r="F4847">
        <v>-4</v>
      </c>
      <c r="G4847">
        <v>-1</v>
      </c>
      <c r="H4847" s="2">
        <f>H4846+$H$2*(Filter_Test[[#This Row],[debug'[0']]]-H4846)</f>
        <v>0.27081032481034906</v>
      </c>
    </row>
    <row r="4848" spans="1:8" x14ac:dyDescent="0.25">
      <c r="A4848">
        <v>9684</v>
      </c>
      <c r="B4848">
        <v>1</v>
      </c>
      <c r="C4848">
        <v>-9</v>
      </c>
      <c r="D4848">
        <v>-2</v>
      </c>
      <c r="E4848">
        <v>0</v>
      </c>
      <c r="F4848">
        <v>-5</v>
      </c>
      <c r="G4848">
        <v>-1</v>
      </c>
      <c r="H4848" s="2">
        <f>H4847+$H$2*(Filter_Test[[#This Row],[debug'[0']]]-H4847)</f>
        <v>0.33953483260982908</v>
      </c>
    </row>
    <row r="4849" spans="1:8" x14ac:dyDescent="0.25">
      <c r="A4849">
        <v>9686</v>
      </c>
      <c r="B4849">
        <v>-1</v>
      </c>
      <c r="C4849">
        <v>-9</v>
      </c>
      <c r="D4849">
        <v>-1</v>
      </c>
      <c r="E4849">
        <v>0</v>
      </c>
      <c r="F4849">
        <v>-5</v>
      </c>
      <c r="G4849">
        <v>-1</v>
      </c>
      <c r="H4849" s="2">
        <f>H4848+$H$2*(Filter_Test[[#This Row],[debug'[0']]]-H4848)</f>
        <v>0.21328664892918892</v>
      </c>
    </row>
    <row r="4850" spans="1:8" x14ac:dyDescent="0.25">
      <c r="A4850">
        <v>9688</v>
      </c>
      <c r="B4850">
        <v>-2</v>
      </c>
      <c r="C4850">
        <v>-9</v>
      </c>
      <c r="D4850">
        <v>0</v>
      </c>
      <c r="E4850">
        <v>0</v>
      </c>
      <c r="F4850">
        <v>-5</v>
      </c>
      <c r="G4850">
        <v>-1</v>
      </c>
      <c r="H4850" s="2">
        <f>H4849+$H$2*(Filter_Test[[#This Row],[debug'[0']]]-H4849)</f>
        <v>4.6892966322596152E-3</v>
      </c>
    </row>
    <row r="4851" spans="1:8" x14ac:dyDescent="0.25">
      <c r="A4851">
        <v>9690</v>
      </c>
      <c r="B4851">
        <v>1</v>
      </c>
      <c r="C4851">
        <v>-8</v>
      </c>
      <c r="D4851">
        <v>-2</v>
      </c>
      <c r="E4851">
        <v>0</v>
      </c>
      <c r="F4851">
        <v>-6</v>
      </c>
      <c r="G4851">
        <v>-1</v>
      </c>
      <c r="H4851" s="2">
        <f>H4850+$H$2*(Filter_Test[[#This Row],[debug'[0']]]-H4850)</f>
        <v>9.84951204444411E-2</v>
      </c>
    </row>
    <row r="4852" spans="1:8" x14ac:dyDescent="0.25">
      <c r="A4852">
        <v>9692</v>
      </c>
      <c r="B4852">
        <v>1</v>
      </c>
      <c r="C4852">
        <v>-7</v>
      </c>
      <c r="D4852">
        <v>-2</v>
      </c>
      <c r="E4852">
        <v>0</v>
      </c>
      <c r="F4852">
        <v>-6</v>
      </c>
      <c r="G4852">
        <v>-2</v>
      </c>
      <c r="H4852" s="2">
        <f>H4851+$H$2*(Filter_Test[[#This Row],[debug'[0']]]-H4851)</f>
        <v>0.18345995364805395</v>
      </c>
    </row>
    <row r="4853" spans="1:8" x14ac:dyDescent="0.25">
      <c r="A4853">
        <v>9694</v>
      </c>
      <c r="B4853">
        <v>3</v>
      </c>
      <c r="C4853">
        <v>-5</v>
      </c>
      <c r="D4853">
        <v>-2</v>
      </c>
      <c r="E4853">
        <v>0</v>
      </c>
      <c r="F4853">
        <v>-6</v>
      </c>
      <c r="G4853">
        <v>-2</v>
      </c>
      <c r="H4853" s="2">
        <f>H4852+$H$2*(Filter_Test[[#This Row],[debug'[0']]]-H4852)</f>
        <v>0.44891259919287579</v>
      </c>
    </row>
    <row r="4854" spans="1:8" x14ac:dyDescent="0.25">
      <c r="A4854">
        <v>9696</v>
      </c>
      <c r="B4854">
        <v>3</v>
      </c>
      <c r="C4854">
        <v>-4</v>
      </c>
      <c r="D4854">
        <v>-2</v>
      </c>
      <c r="E4854">
        <v>0</v>
      </c>
      <c r="F4854">
        <v>-7</v>
      </c>
      <c r="G4854">
        <v>-2</v>
      </c>
      <c r="H4854" s="2">
        <f>H4853+$H$2*(Filter_Test[[#This Row],[debug'[0']]]-H4853)</f>
        <v>0.68934692230410999</v>
      </c>
    </row>
    <row r="4855" spans="1:8" x14ac:dyDescent="0.25">
      <c r="A4855">
        <v>9698</v>
      </c>
      <c r="B4855">
        <v>3</v>
      </c>
      <c r="C4855">
        <v>-3</v>
      </c>
      <c r="D4855">
        <v>-3</v>
      </c>
      <c r="E4855">
        <v>1</v>
      </c>
      <c r="F4855">
        <v>-7</v>
      </c>
      <c r="G4855">
        <v>-2</v>
      </c>
      <c r="H4855" s="2">
        <f>H4854+$H$2*(Filter_Test[[#This Row],[debug'[0']]]-H4854)</f>
        <v>0.90712084432063156</v>
      </c>
    </row>
    <row r="4856" spans="1:8" x14ac:dyDescent="0.25">
      <c r="A4856">
        <v>9700</v>
      </c>
      <c r="B4856">
        <v>4</v>
      </c>
      <c r="C4856">
        <v>1</v>
      </c>
      <c r="D4856">
        <v>-4</v>
      </c>
      <c r="E4856">
        <v>1</v>
      </c>
      <c r="F4856">
        <v>-7</v>
      </c>
      <c r="G4856">
        <v>-2</v>
      </c>
      <c r="H4856" s="2">
        <f>H4855+$H$2*(Filter_Test[[#This Row],[debug'[0']]]-H4855)</f>
        <v>1.1986178373383307</v>
      </c>
    </row>
    <row r="4857" spans="1:8" x14ac:dyDescent="0.25">
      <c r="A4857">
        <v>9702</v>
      </c>
      <c r="B4857">
        <v>5</v>
      </c>
      <c r="C4857">
        <v>2</v>
      </c>
      <c r="D4857">
        <v>-4</v>
      </c>
      <c r="E4857">
        <v>1</v>
      </c>
      <c r="F4857">
        <v>-7</v>
      </c>
      <c r="G4857">
        <v>-2</v>
      </c>
      <c r="H4857" s="2">
        <f>H4856+$H$2*(Filter_Test[[#This Row],[debug'[0']]]-H4856)</f>
        <v>1.5568896656094862</v>
      </c>
    </row>
    <row r="4858" spans="1:8" x14ac:dyDescent="0.25">
      <c r="A4858">
        <v>9704</v>
      </c>
      <c r="B4858">
        <v>5</v>
      </c>
      <c r="C4858">
        <v>4</v>
      </c>
      <c r="D4858">
        <v>-4</v>
      </c>
      <c r="E4858">
        <v>2</v>
      </c>
      <c r="F4858">
        <v>-6</v>
      </c>
      <c r="G4858">
        <v>-2</v>
      </c>
      <c r="H4858" s="2">
        <f>H4857+$H$2*(Filter_Test[[#This Row],[debug'[0']]]-H4857)</f>
        <v>1.8813951695700961</v>
      </c>
    </row>
    <row r="4859" spans="1:8" x14ac:dyDescent="0.25">
      <c r="A4859">
        <v>9706</v>
      </c>
      <c r="B4859">
        <v>4</v>
      </c>
      <c r="C4859">
        <v>8</v>
      </c>
      <c r="D4859">
        <v>-3</v>
      </c>
      <c r="E4859">
        <v>2</v>
      </c>
      <c r="F4859">
        <v>-6</v>
      </c>
      <c r="G4859">
        <v>-2</v>
      </c>
      <c r="H4859" s="2">
        <f>H4858+$H$2*(Filter_Test[[#This Row],[debug'[0']]]-H4858)</f>
        <v>2.0810689707042491</v>
      </c>
    </row>
    <row r="4860" spans="1:8" x14ac:dyDescent="0.25">
      <c r="A4860">
        <v>9708</v>
      </c>
      <c r="B4860">
        <v>3</v>
      </c>
      <c r="C4860">
        <v>8</v>
      </c>
      <c r="D4860">
        <v>-2</v>
      </c>
      <c r="E4860">
        <v>2</v>
      </c>
      <c r="F4860">
        <v>-6</v>
      </c>
      <c r="G4860">
        <v>-2</v>
      </c>
      <c r="H4860" s="2">
        <f>H4859+$H$2*(Filter_Test[[#This Row],[debug'[0']]]-H4859)</f>
        <v>2.1676761798279864</v>
      </c>
    </row>
    <row r="4861" spans="1:8" x14ac:dyDescent="0.25">
      <c r="A4861">
        <v>9710</v>
      </c>
      <c r="B4861">
        <v>2</v>
      </c>
      <c r="C4861">
        <v>9</v>
      </c>
      <c r="D4861">
        <v>-2</v>
      </c>
      <c r="E4861">
        <v>2</v>
      </c>
      <c r="F4861">
        <v>-5</v>
      </c>
      <c r="G4861">
        <v>-2</v>
      </c>
      <c r="H4861" s="2">
        <f>H4860+$H$2*(Filter_Test[[#This Row],[debug'[0']]]-H4860)</f>
        <v>2.1518730721860981</v>
      </c>
    </row>
    <row r="4862" spans="1:8" x14ac:dyDescent="0.25">
      <c r="A4862">
        <v>9712</v>
      </c>
      <c r="B4862">
        <v>2</v>
      </c>
      <c r="C4862">
        <v>9</v>
      </c>
      <c r="D4862">
        <v>-2</v>
      </c>
      <c r="E4862">
        <v>2</v>
      </c>
      <c r="F4862">
        <v>-5</v>
      </c>
      <c r="G4862">
        <v>-2</v>
      </c>
      <c r="H4862" s="2">
        <f>H4861+$H$2*(Filter_Test[[#This Row],[debug'[0']]]-H4861)</f>
        <v>2.1375593723503594</v>
      </c>
    </row>
    <row r="4863" spans="1:8" x14ac:dyDescent="0.25">
      <c r="A4863">
        <v>9714</v>
      </c>
      <c r="B4863">
        <v>0</v>
      </c>
      <c r="C4863">
        <v>7</v>
      </c>
      <c r="D4863">
        <v>-1</v>
      </c>
      <c r="E4863">
        <v>2</v>
      </c>
      <c r="F4863">
        <v>-4</v>
      </c>
      <c r="G4863">
        <v>-2</v>
      </c>
      <c r="H4863" s="2">
        <f>H4862+$H$2*(Filter_Test[[#This Row],[debug'[0']]]-H4862)</f>
        <v>1.9360991477267224</v>
      </c>
    </row>
    <row r="4864" spans="1:8" x14ac:dyDescent="0.25">
      <c r="A4864">
        <v>9716</v>
      </c>
      <c r="B4864">
        <v>-1</v>
      </c>
      <c r="C4864">
        <v>8</v>
      </c>
      <c r="D4864">
        <v>-1</v>
      </c>
      <c r="E4864">
        <v>2</v>
      </c>
      <c r="F4864">
        <v>-3</v>
      </c>
      <c r="G4864">
        <v>-2</v>
      </c>
      <c r="H4864" s="2">
        <f>H4863+$H$2*(Filter_Test[[#This Row],[debug'[0']]]-H4863)</f>
        <v>1.6593783223454368</v>
      </c>
    </row>
    <row r="4865" spans="1:8" x14ac:dyDescent="0.25">
      <c r="A4865">
        <v>9718</v>
      </c>
      <c r="B4865">
        <v>-2</v>
      </c>
      <c r="C4865">
        <v>7</v>
      </c>
      <c r="D4865">
        <v>1</v>
      </c>
      <c r="E4865">
        <v>2</v>
      </c>
      <c r="F4865">
        <v>-2</v>
      </c>
      <c r="G4865">
        <v>-2</v>
      </c>
      <c r="H4865" s="2">
        <f>H4864+$H$2*(Filter_Test[[#This Row],[debug'[0']]]-H4864)</f>
        <v>1.3144900407198519</v>
      </c>
    </row>
    <row r="4866" spans="1:8" x14ac:dyDescent="0.25">
      <c r="A4866">
        <v>9720</v>
      </c>
      <c r="B4866">
        <v>-2</v>
      </c>
      <c r="C4866">
        <v>7</v>
      </c>
      <c r="D4866">
        <v>2</v>
      </c>
      <c r="E4866">
        <v>2</v>
      </c>
      <c r="F4866">
        <v>-2</v>
      </c>
      <c r="G4866">
        <v>-2</v>
      </c>
      <c r="H4866" s="2">
        <f>H4865+$H$2*(Filter_Test[[#This Row],[debug'[0']]]-H4865)</f>
        <v>1.0021067138501913</v>
      </c>
    </row>
    <row r="4867" spans="1:8" x14ac:dyDescent="0.25">
      <c r="A4867">
        <v>9722</v>
      </c>
      <c r="B4867">
        <v>-3</v>
      </c>
      <c r="C4867">
        <v>7</v>
      </c>
      <c r="D4867">
        <v>5</v>
      </c>
      <c r="E4867">
        <v>2</v>
      </c>
      <c r="F4867">
        <v>-1</v>
      </c>
      <c r="G4867">
        <v>-2</v>
      </c>
      <c r="H4867" s="2">
        <f>H4866+$H$2*(Filter_Test[[#This Row],[debug'[0']]]-H4866)</f>
        <v>0.62491704231676692</v>
      </c>
    </row>
    <row r="4868" spans="1:8" x14ac:dyDescent="0.25">
      <c r="A4868">
        <v>9724</v>
      </c>
      <c r="B4868">
        <v>-2</v>
      </c>
      <c r="C4868">
        <v>6</v>
      </c>
      <c r="D4868">
        <v>6</v>
      </c>
      <c r="E4868">
        <v>2</v>
      </c>
      <c r="F4868">
        <v>0</v>
      </c>
      <c r="G4868">
        <v>-1</v>
      </c>
      <c r="H4868" s="2">
        <f>H4867+$H$2*(Filter_Test[[#This Row],[debug'[0']]]-H4867)</f>
        <v>0.37752443942401681</v>
      </c>
    </row>
    <row r="4869" spans="1:8" x14ac:dyDescent="0.25">
      <c r="A4869">
        <v>9726</v>
      </c>
      <c r="B4869">
        <v>-2</v>
      </c>
      <c r="C4869">
        <v>7</v>
      </c>
      <c r="D4869">
        <v>6</v>
      </c>
      <c r="E4869">
        <v>1</v>
      </c>
      <c r="F4869">
        <v>1</v>
      </c>
      <c r="G4869">
        <v>-1</v>
      </c>
      <c r="H4869" s="2">
        <f>H4868+$H$2*(Filter_Test[[#This Row],[debug'[0']]]-H4868)</f>
        <v>0.15344804004527635</v>
      </c>
    </row>
    <row r="4870" spans="1:8" x14ac:dyDescent="0.25">
      <c r="A4870">
        <v>9728</v>
      </c>
      <c r="B4870">
        <v>-1</v>
      </c>
      <c r="C4870">
        <v>7</v>
      </c>
      <c r="D4870">
        <v>6</v>
      </c>
      <c r="E4870">
        <v>1</v>
      </c>
      <c r="F4870">
        <v>2</v>
      </c>
      <c r="G4870">
        <v>-1</v>
      </c>
      <c r="H4870" s="2">
        <f>H4869+$H$2*(Filter_Test[[#This Row],[debug'[0']]]-H4869)</f>
        <v>4.473812337816277E-2</v>
      </c>
    </row>
    <row r="4871" spans="1:8" x14ac:dyDescent="0.25">
      <c r="A4871">
        <v>9730</v>
      </c>
      <c r="B4871">
        <v>-2</v>
      </c>
      <c r="C4871">
        <v>8</v>
      </c>
      <c r="D4871">
        <v>7</v>
      </c>
      <c r="E4871">
        <v>1</v>
      </c>
      <c r="F4871">
        <v>3</v>
      </c>
      <c r="G4871">
        <v>-1</v>
      </c>
      <c r="H4871" s="2">
        <f>H4870+$H$2*(Filter_Test[[#This Row],[debug'[0']]]-H4870)</f>
        <v>-0.14797390462943172</v>
      </c>
    </row>
    <row r="4872" spans="1:8" x14ac:dyDescent="0.25">
      <c r="A4872">
        <v>9732</v>
      </c>
      <c r="B4872">
        <v>-2</v>
      </c>
      <c r="C4872">
        <v>8</v>
      </c>
      <c r="D4872">
        <v>8</v>
      </c>
      <c r="E4872">
        <v>0</v>
      </c>
      <c r="F4872">
        <v>3</v>
      </c>
      <c r="G4872">
        <v>-1</v>
      </c>
      <c r="H4872" s="2">
        <f>H4871+$H$2*(Filter_Test[[#This Row],[debug'[0']]]-H4871)</f>
        <v>-0.32252325189361475</v>
      </c>
    </row>
    <row r="4873" spans="1:8" x14ac:dyDescent="0.25">
      <c r="A4873">
        <v>9734</v>
      </c>
      <c r="B4873">
        <v>-2</v>
      </c>
      <c r="C4873">
        <v>8</v>
      </c>
      <c r="D4873">
        <v>7</v>
      </c>
      <c r="E4873">
        <v>0</v>
      </c>
      <c r="F4873">
        <v>4</v>
      </c>
      <c r="G4873">
        <v>-1</v>
      </c>
      <c r="H4873" s="2">
        <f>H4872+$H$2*(Filter_Test[[#This Row],[debug'[0']]]-H4872)</f>
        <v>-0.48062171074617621</v>
      </c>
    </row>
    <row r="4874" spans="1:8" x14ac:dyDescent="0.25">
      <c r="A4874">
        <v>9736</v>
      </c>
      <c r="B4874">
        <v>-3</v>
      </c>
      <c r="C4874">
        <v>7</v>
      </c>
      <c r="D4874">
        <v>5</v>
      </c>
      <c r="E4874">
        <v>0</v>
      </c>
      <c r="F4874">
        <v>4</v>
      </c>
      <c r="G4874">
        <v>0</v>
      </c>
      <c r="H4874" s="2">
        <f>H4873+$H$2*(Filter_Test[[#This Row],[debug'[0']]]-H4873)</f>
        <v>-0.71806752050017919</v>
      </c>
    </row>
    <row r="4875" spans="1:8" x14ac:dyDescent="0.25">
      <c r="A4875">
        <v>9738</v>
      </c>
      <c r="B4875">
        <v>-4</v>
      </c>
      <c r="C4875">
        <v>7</v>
      </c>
      <c r="D4875">
        <v>5</v>
      </c>
      <c r="E4875">
        <v>-1</v>
      </c>
      <c r="F4875">
        <v>5</v>
      </c>
      <c r="G4875">
        <v>0</v>
      </c>
      <c r="H4875" s="2">
        <f>H4874+$H$2*(Filter_Test[[#This Row],[debug'[0']]]-H4874)</f>
        <v>-1.0273823695154103</v>
      </c>
    </row>
    <row r="4876" spans="1:8" x14ac:dyDescent="0.25">
      <c r="A4876">
        <v>9740</v>
      </c>
      <c r="B4876">
        <v>-3</v>
      </c>
      <c r="C4876">
        <v>7</v>
      </c>
      <c r="D4876">
        <v>5</v>
      </c>
      <c r="E4876">
        <v>-1</v>
      </c>
      <c r="F4876">
        <v>5</v>
      </c>
      <c r="G4876">
        <v>0</v>
      </c>
      <c r="H4876" s="2">
        <f>H4875+$H$2*(Filter_Test[[#This Row],[debug'[0']]]-H4875)</f>
        <v>-1.213297201203573</v>
      </c>
    </row>
    <row r="4877" spans="1:8" x14ac:dyDescent="0.25">
      <c r="A4877">
        <v>9742</v>
      </c>
      <c r="B4877">
        <v>-1</v>
      </c>
      <c r="C4877">
        <v>8</v>
      </c>
      <c r="D4877">
        <v>5</v>
      </c>
      <c r="E4877">
        <v>-1</v>
      </c>
      <c r="F4877">
        <v>6</v>
      </c>
      <c r="G4877">
        <v>0</v>
      </c>
      <c r="H4877" s="2">
        <f>H4876+$H$2*(Filter_Test[[#This Row],[debug'[0']]]-H4876)</f>
        <v>-1.1931944135936008</v>
      </c>
    </row>
    <row r="4878" spans="1:8" x14ac:dyDescent="0.25">
      <c r="A4878">
        <v>9744</v>
      </c>
      <c r="B4878">
        <v>1</v>
      </c>
      <c r="C4878">
        <v>8</v>
      </c>
      <c r="D4878">
        <v>2</v>
      </c>
      <c r="E4878">
        <v>-1</v>
      </c>
      <c r="F4878">
        <v>6</v>
      </c>
      <c r="G4878">
        <v>1</v>
      </c>
      <c r="H4878" s="2">
        <f>H4877+$H$2*(Filter_Test[[#This Row],[debug'[0']]]-H4877)</f>
        <v>-0.9864907098644059</v>
      </c>
    </row>
    <row r="4879" spans="1:8" x14ac:dyDescent="0.25">
      <c r="A4879">
        <v>9746</v>
      </c>
      <c r="B4879">
        <v>1</v>
      </c>
      <c r="C4879">
        <v>9</v>
      </c>
      <c r="D4879">
        <v>1</v>
      </c>
      <c r="E4879">
        <v>-1</v>
      </c>
      <c r="F4879">
        <v>6</v>
      </c>
      <c r="G4879">
        <v>1</v>
      </c>
      <c r="H4879" s="2">
        <f>H4878+$H$2*(Filter_Test[[#This Row],[debug'[0']]]-H4878)</f>
        <v>-0.79926837124837413</v>
      </c>
    </row>
    <row r="4880" spans="1:8" x14ac:dyDescent="0.25">
      <c r="A4880">
        <v>9748</v>
      </c>
      <c r="B4880">
        <v>-1</v>
      </c>
      <c r="C4880">
        <v>8</v>
      </c>
      <c r="D4880">
        <v>1</v>
      </c>
      <c r="E4880">
        <v>-2</v>
      </c>
      <c r="F4880">
        <v>7</v>
      </c>
      <c r="G4880">
        <v>1</v>
      </c>
      <c r="H4880" s="2">
        <f>H4879+$H$2*(Filter_Test[[#This Row],[debug'[0']]]-H4879)</f>
        <v>-0.81818688155525077</v>
      </c>
    </row>
    <row r="4881" spans="1:8" x14ac:dyDescent="0.25">
      <c r="A4881">
        <v>9750</v>
      </c>
      <c r="B4881">
        <v>1</v>
      </c>
      <c r="C4881">
        <v>5</v>
      </c>
      <c r="D4881">
        <v>-2</v>
      </c>
      <c r="E4881">
        <v>-1</v>
      </c>
      <c r="F4881">
        <v>7</v>
      </c>
      <c r="G4881">
        <v>1</v>
      </c>
      <c r="H4881" s="2">
        <f>H4880+$H$2*(Filter_Test[[#This Row],[debug'[0']]]-H4880)</f>
        <v>-0.64682680505683143</v>
      </c>
    </row>
    <row r="4882" spans="1:8" x14ac:dyDescent="0.25">
      <c r="A4882">
        <v>9752</v>
      </c>
      <c r="B4882">
        <v>1</v>
      </c>
      <c r="C4882">
        <v>5</v>
      </c>
      <c r="D4882">
        <v>-3</v>
      </c>
      <c r="E4882">
        <v>-1</v>
      </c>
      <c r="F4882">
        <v>7</v>
      </c>
      <c r="G4882">
        <v>1</v>
      </c>
      <c r="H4882" s="2">
        <f>H4881+$H$2*(Filter_Test[[#This Row],[debug'[0']]]-H4881)</f>
        <v>-0.49161703528179268</v>
      </c>
    </row>
    <row r="4883" spans="1:8" x14ac:dyDescent="0.25">
      <c r="A4883">
        <v>9754</v>
      </c>
      <c r="B4883">
        <v>3</v>
      </c>
      <c r="C4883">
        <v>5</v>
      </c>
      <c r="D4883">
        <v>-3</v>
      </c>
      <c r="E4883">
        <v>-1</v>
      </c>
      <c r="F4883">
        <v>7</v>
      </c>
      <c r="G4883">
        <v>1</v>
      </c>
      <c r="H4883" s="2">
        <f>H4882+$H$2*(Filter_Test[[#This Row],[debug'[0']]]-H4882)</f>
        <v>-0.16253988246608508</v>
      </c>
    </row>
    <row r="4884" spans="1:8" x14ac:dyDescent="0.25">
      <c r="A4884">
        <v>9756</v>
      </c>
      <c r="B4884">
        <v>2</v>
      </c>
      <c r="C4884">
        <v>5</v>
      </c>
      <c r="D4884">
        <v>-2</v>
      </c>
      <c r="E4884">
        <v>-1</v>
      </c>
      <c r="F4884">
        <v>7</v>
      </c>
      <c r="G4884">
        <v>2</v>
      </c>
      <c r="H4884" s="2">
        <f>H4883+$H$2*(Filter_Test[[#This Row],[debug'[0']]]-H4883)</f>
        <v>4.1274699769426521E-2</v>
      </c>
    </row>
    <row r="4885" spans="1:8" x14ac:dyDescent="0.25">
      <c r="A4885">
        <v>9758</v>
      </c>
      <c r="B4885">
        <v>3</v>
      </c>
      <c r="C4885">
        <v>6</v>
      </c>
      <c r="D4885">
        <v>-4</v>
      </c>
      <c r="E4885">
        <v>-1</v>
      </c>
      <c r="F4885">
        <v>7</v>
      </c>
      <c r="G4885">
        <v>2</v>
      </c>
      <c r="H4885" s="2">
        <f>H4884+$H$2*(Filter_Test[[#This Row],[debug'[0']]]-H4884)</f>
        <v>0.32012798978526524</v>
      </c>
    </row>
    <row r="4886" spans="1:8" x14ac:dyDescent="0.25">
      <c r="A4886">
        <v>9760</v>
      </c>
      <c r="B4886">
        <v>2</v>
      </c>
      <c r="C4886">
        <v>7</v>
      </c>
      <c r="D4886">
        <v>-4</v>
      </c>
      <c r="E4886">
        <v>-1</v>
      </c>
      <c r="F4886">
        <v>7</v>
      </c>
      <c r="G4886">
        <v>2</v>
      </c>
      <c r="H4886" s="2">
        <f>H4885+$H$2*(Filter_Test[[#This Row],[debug'[0']]]-H4885)</f>
        <v>0.47845219677311712</v>
      </c>
    </row>
    <row r="4887" spans="1:8" x14ac:dyDescent="0.25">
      <c r="A4887">
        <v>9762</v>
      </c>
      <c r="B4887">
        <v>0</v>
      </c>
      <c r="C4887">
        <v>5</v>
      </c>
      <c r="D4887">
        <v>-3</v>
      </c>
      <c r="E4887">
        <v>-1</v>
      </c>
      <c r="F4887">
        <v>7</v>
      </c>
      <c r="G4887">
        <v>2</v>
      </c>
      <c r="H4887" s="2">
        <f>H4886+$H$2*(Filter_Test[[#This Row],[debug'[0']]]-H4886)</f>
        <v>0.43335913957882743</v>
      </c>
    </row>
    <row r="4888" spans="1:8" x14ac:dyDescent="0.25">
      <c r="A4888">
        <v>9764</v>
      </c>
      <c r="B4888">
        <v>1</v>
      </c>
      <c r="C4888">
        <v>4</v>
      </c>
      <c r="D4888">
        <v>-2</v>
      </c>
      <c r="E4888">
        <v>0</v>
      </c>
      <c r="F4888">
        <v>7</v>
      </c>
      <c r="G4888">
        <v>2</v>
      </c>
      <c r="H4888" s="2">
        <f>H4887+$H$2*(Filter_Test[[#This Row],[debug'[0']]]-H4887)</f>
        <v>0.4867637825085161</v>
      </c>
    </row>
    <row r="4889" spans="1:8" x14ac:dyDescent="0.25">
      <c r="A4889">
        <v>9766</v>
      </c>
      <c r="B4889">
        <v>-1</v>
      </c>
      <c r="C4889">
        <v>-1</v>
      </c>
      <c r="D4889">
        <v>-2</v>
      </c>
      <c r="E4889">
        <v>0</v>
      </c>
      <c r="F4889">
        <v>6</v>
      </c>
      <c r="G4889">
        <v>2</v>
      </c>
      <c r="H4889" s="2">
        <f>H4888+$H$2*(Filter_Test[[#This Row],[debug'[0']]]-H4888)</f>
        <v>0.34663959720595228</v>
      </c>
    </row>
    <row r="4890" spans="1:8" x14ac:dyDescent="0.25">
      <c r="A4890">
        <v>9768</v>
      </c>
      <c r="B4890">
        <v>-3</v>
      </c>
      <c r="C4890">
        <v>-2</v>
      </c>
      <c r="D4890">
        <v>-1</v>
      </c>
      <c r="E4890">
        <v>0</v>
      </c>
      <c r="F4890">
        <v>6</v>
      </c>
      <c r="G4890">
        <v>2</v>
      </c>
      <c r="H4890" s="2">
        <f>H4889+$H$2*(Filter_Test[[#This Row],[debug'[0']]]-H4889)</f>
        <v>3.1226246022104553E-2</v>
      </c>
    </row>
    <row r="4891" spans="1:8" x14ac:dyDescent="0.25">
      <c r="A4891">
        <v>9770</v>
      </c>
      <c r="B4891">
        <v>-2</v>
      </c>
      <c r="C4891">
        <v>-3</v>
      </c>
      <c r="D4891">
        <v>0</v>
      </c>
      <c r="E4891">
        <v>0</v>
      </c>
      <c r="F4891">
        <v>6</v>
      </c>
      <c r="G4891">
        <v>2</v>
      </c>
      <c r="H4891" s="2">
        <f>H4890+$H$2*(Filter_Test[[#This Row],[debug'[0']]]-H4890)</f>
        <v>-0.16021231754634996</v>
      </c>
    </row>
    <row r="4892" spans="1:8" x14ac:dyDescent="0.25">
      <c r="A4892">
        <v>9772</v>
      </c>
      <c r="B4892">
        <v>-2</v>
      </c>
      <c r="C4892">
        <v>-5</v>
      </c>
      <c r="D4892">
        <v>4</v>
      </c>
      <c r="E4892">
        <v>0</v>
      </c>
      <c r="F4892">
        <v>6</v>
      </c>
      <c r="G4892">
        <v>2</v>
      </c>
      <c r="H4892" s="2">
        <f>H4891+$H$2*(Filter_Test[[#This Row],[debug'[0']]]-H4891)</f>
        <v>-0.33360822156719128</v>
      </c>
    </row>
    <row r="4893" spans="1:8" x14ac:dyDescent="0.25">
      <c r="A4893">
        <v>9774</v>
      </c>
      <c r="B4893">
        <v>-3</v>
      </c>
      <c r="C4893">
        <v>-6</v>
      </c>
      <c r="D4893">
        <v>4</v>
      </c>
      <c r="E4893">
        <v>0</v>
      </c>
      <c r="F4893">
        <v>5</v>
      </c>
      <c r="G4893">
        <v>2</v>
      </c>
      <c r="H4893" s="2">
        <f>H4892+$H$2*(Filter_Test[[#This Row],[debug'[0']]]-H4892)</f>
        <v>-0.58490972624869331</v>
      </c>
    </row>
    <row r="4894" spans="1:8" x14ac:dyDescent="0.25">
      <c r="A4894">
        <v>9776</v>
      </c>
      <c r="B4894">
        <v>-2</v>
      </c>
      <c r="C4894">
        <v>-6</v>
      </c>
      <c r="D4894">
        <v>4</v>
      </c>
      <c r="E4894">
        <v>0</v>
      </c>
      <c r="F4894">
        <v>5</v>
      </c>
      <c r="G4894">
        <v>2</v>
      </c>
      <c r="H4894" s="2">
        <f>H4893+$H$2*(Filter_Test[[#This Row],[debug'[0']]]-H4893)</f>
        <v>-0.71827884249419749</v>
      </c>
    </row>
    <row r="4895" spans="1:8" x14ac:dyDescent="0.25">
      <c r="A4895">
        <v>9778</v>
      </c>
      <c r="B4895">
        <v>-5</v>
      </c>
      <c r="C4895">
        <v>-6</v>
      </c>
      <c r="D4895">
        <v>4</v>
      </c>
      <c r="E4895">
        <v>0</v>
      </c>
      <c r="F4895">
        <v>5</v>
      </c>
      <c r="G4895">
        <v>1</v>
      </c>
      <c r="H4895" s="2">
        <f>H4894+$H$2*(Filter_Test[[#This Row],[debug'[0']]]-H4894)</f>
        <v>-1.1218215544884038</v>
      </c>
    </row>
    <row r="4896" spans="1:8" x14ac:dyDescent="0.25">
      <c r="A4896">
        <v>9780</v>
      </c>
      <c r="B4896">
        <v>-5</v>
      </c>
      <c r="C4896">
        <v>-6</v>
      </c>
      <c r="D4896">
        <v>5</v>
      </c>
      <c r="E4896">
        <v>-1</v>
      </c>
      <c r="F4896">
        <v>4</v>
      </c>
      <c r="G4896">
        <v>1</v>
      </c>
      <c r="H4896" s="2">
        <f>H4895+$H$2*(Filter_Test[[#This Row],[debug'[0']]]-H4895)</f>
        <v>-1.4873312619002892</v>
      </c>
    </row>
    <row r="4897" spans="1:8" x14ac:dyDescent="0.25">
      <c r="A4897">
        <v>9782</v>
      </c>
      <c r="B4897">
        <v>-5</v>
      </c>
      <c r="C4897">
        <v>-7</v>
      </c>
      <c r="D4897">
        <v>5</v>
      </c>
      <c r="E4897">
        <v>-1</v>
      </c>
      <c r="F4897">
        <v>3</v>
      </c>
      <c r="G4897">
        <v>1</v>
      </c>
      <c r="H4897" s="2">
        <f>H4896+$H$2*(Filter_Test[[#This Row],[debug'[0']]]-H4896)</f>
        <v>-1.8183924909635465</v>
      </c>
    </row>
    <row r="4898" spans="1:8" x14ac:dyDescent="0.25">
      <c r="A4898">
        <v>9784</v>
      </c>
      <c r="B4898">
        <v>-5</v>
      </c>
      <c r="C4898">
        <v>-8</v>
      </c>
      <c r="D4898">
        <v>5</v>
      </c>
      <c r="E4898">
        <v>-1</v>
      </c>
      <c r="F4898">
        <v>3</v>
      </c>
      <c r="G4898">
        <v>1</v>
      </c>
      <c r="H4898" s="2">
        <f>H4897+$H$2*(Filter_Test[[#This Row],[debug'[0']]]-H4897)</f>
        <v>-2.1182519342733976</v>
      </c>
    </row>
    <row r="4899" spans="1:8" x14ac:dyDescent="0.25">
      <c r="A4899">
        <v>9786</v>
      </c>
      <c r="B4899">
        <v>-2</v>
      </c>
      <c r="C4899">
        <v>-7</v>
      </c>
      <c r="D4899">
        <v>5</v>
      </c>
      <c r="E4899">
        <v>-1</v>
      </c>
      <c r="F4899">
        <v>2</v>
      </c>
      <c r="G4899">
        <v>1</v>
      </c>
      <c r="H4899" s="2">
        <f>H4898+$H$2*(Filter_Test[[#This Row],[debug'[0']]]-H4898)</f>
        <v>-2.1071069520338148</v>
      </c>
    </row>
    <row r="4900" spans="1:8" x14ac:dyDescent="0.25">
      <c r="A4900">
        <v>9788</v>
      </c>
      <c r="B4900">
        <v>0</v>
      </c>
      <c r="C4900">
        <v>-6</v>
      </c>
      <c r="D4900">
        <v>5</v>
      </c>
      <c r="E4900">
        <v>-1</v>
      </c>
      <c r="F4900">
        <v>2</v>
      </c>
      <c r="G4900">
        <v>1</v>
      </c>
      <c r="H4900" s="2">
        <f>H4899+$H$2*(Filter_Test[[#This Row],[debug'[0']]]-H4899)</f>
        <v>-1.9085168004086923</v>
      </c>
    </row>
    <row r="4901" spans="1:8" x14ac:dyDescent="0.25">
      <c r="A4901">
        <v>9790</v>
      </c>
      <c r="B4901">
        <v>0</v>
      </c>
      <c r="C4901">
        <v>-5</v>
      </c>
      <c r="D4901">
        <v>3</v>
      </c>
      <c r="E4901">
        <v>-2</v>
      </c>
      <c r="F4901">
        <v>1</v>
      </c>
      <c r="G4901">
        <v>1</v>
      </c>
      <c r="H4901" s="2">
        <f>H4900+$H$2*(Filter_Test[[#This Row],[debug'[0']]]-H4900)</f>
        <v>-1.7286433296261929</v>
      </c>
    </row>
    <row r="4902" spans="1:8" x14ac:dyDescent="0.25">
      <c r="A4902">
        <v>9792</v>
      </c>
      <c r="B4902">
        <v>1</v>
      </c>
      <c r="C4902">
        <v>-4</v>
      </c>
      <c r="D4902">
        <v>2</v>
      </c>
      <c r="E4902">
        <v>-2</v>
      </c>
      <c r="F4902">
        <v>1</v>
      </c>
      <c r="G4902">
        <v>1</v>
      </c>
      <c r="H4902" s="2">
        <f>H4901+$H$2*(Filter_Test[[#This Row],[debug'[0']]]-H4901)</f>
        <v>-1.4714747544675797</v>
      </c>
    </row>
    <row r="4903" spans="1:8" x14ac:dyDescent="0.25">
      <c r="A4903">
        <v>9794</v>
      </c>
      <c r="B4903">
        <v>0</v>
      </c>
      <c r="C4903">
        <v>-3</v>
      </c>
      <c r="D4903">
        <v>-1</v>
      </c>
      <c r="E4903">
        <v>-2</v>
      </c>
      <c r="F4903">
        <v>0</v>
      </c>
      <c r="G4903">
        <v>1</v>
      </c>
      <c r="H4903" s="2">
        <f>H4902+$H$2*(Filter_Test[[#This Row],[debug'[0']]]-H4902)</f>
        <v>-1.3327915261102339</v>
      </c>
    </row>
    <row r="4904" spans="1:8" x14ac:dyDescent="0.25">
      <c r="A4904">
        <v>9796</v>
      </c>
      <c r="B4904">
        <v>-1</v>
      </c>
      <c r="C4904">
        <v>-1</v>
      </c>
      <c r="D4904">
        <v>-2</v>
      </c>
      <c r="E4904">
        <v>-2</v>
      </c>
      <c r="F4904">
        <v>0</v>
      </c>
      <c r="G4904">
        <v>1</v>
      </c>
      <c r="H4904" s="2">
        <f>H4903+$H$2*(Filter_Test[[#This Row],[debug'[0']]]-H4903)</f>
        <v>-1.3014266637020886</v>
      </c>
    </row>
    <row r="4905" spans="1:8" x14ac:dyDescent="0.25">
      <c r="A4905">
        <v>9798</v>
      </c>
      <c r="B4905">
        <v>0</v>
      </c>
      <c r="C4905">
        <v>-1</v>
      </c>
      <c r="D4905">
        <v>-2</v>
      </c>
      <c r="E4905">
        <v>-2</v>
      </c>
      <c r="F4905">
        <v>-1</v>
      </c>
      <c r="G4905">
        <v>1</v>
      </c>
      <c r="H4905" s="2">
        <f>H4904+$H$2*(Filter_Test[[#This Row],[debug'[0']]]-H4904)</f>
        <v>-1.178770090325918</v>
      </c>
    </row>
    <row r="4906" spans="1:8" x14ac:dyDescent="0.25">
      <c r="A4906">
        <v>9800</v>
      </c>
      <c r="B4906">
        <v>-1</v>
      </c>
      <c r="C4906">
        <v>0</v>
      </c>
      <c r="D4906">
        <v>-3</v>
      </c>
      <c r="E4906">
        <v>-2</v>
      </c>
      <c r="F4906">
        <v>-1</v>
      </c>
      <c r="G4906">
        <v>1</v>
      </c>
      <c r="H4906" s="2">
        <f>H4905+$H$2*(Filter_Test[[#This Row],[debug'[0']]]-H4905)</f>
        <v>-1.1619214062524332</v>
      </c>
    </row>
    <row r="4907" spans="1:8" x14ac:dyDescent="0.25">
      <c r="A4907">
        <v>9802</v>
      </c>
      <c r="B4907">
        <v>0</v>
      </c>
      <c r="C4907">
        <v>0</v>
      </c>
      <c r="D4907">
        <v>-5</v>
      </c>
      <c r="E4907">
        <v>-2</v>
      </c>
      <c r="F4907">
        <v>-2</v>
      </c>
      <c r="G4907">
        <v>1</v>
      </c>
      <c r="H4907" s="2">
        <f>H4906+$H$2*(Filter_Test[[#This Row],[debug'[0']]]-H4906)</f>
        <v>-1.0524128936344923</v>
      </c>
    </row>
    <row r="4908" spans="1:8" x14ac:dyDescent="0.25">
      <c r="A4908">
        <v>9804</v>
      </c>
      <c r="B4908">
        <v>2</v>
      </c>
      <c r="C4908">
        <v>-1</v>
      </c>
      <c r="D4908">
        <v>-6</v>
      </c>
      <c r="E4908">
        <v>-2</v>
      </c>
      <c r="F4908">
        <v>-2</v>
      </c>
      <c r="G4908">
        <v>1</v>
      </c>
      <c r="H4908" s="2">
        <f>H4907+$H$2*(Filter_Test[[#This Row],[debug'[0']]]-H4907)</f>
        <v>-0.76472975596354575</v>
      </c>
    </row>
    <row r="4909" spans="1:8" x14ac:dyDescent="0.25">
      <c r="A4909">
        <v>9806</v>
      </c>
      <c r="B4909">
        <v>4</v>
      </c>
      <c r="C4909">
        <v>-1</v>
      </c>
      <c r="D4909">
        <v>-6</v>
      </c>
      <c r="E4909">
        <v>-1</v>
      </c>
      <c r="F4909">
        <v>-2</v>
      </c>
      <c r="G4909">
        <v>1</v>
      </c>
      <c r="H4909" s="2">
        <f>H4908+$H$2*(Filter_Test[[#This Row],[debug'[0']]]-H4908)</f>
        <v>-0.31566455603327287</v>
      </c>
    </row>
    <row r="4910" spans="1:8" x14ac:dyDescent="0.25">
      <c r="A4910">
        <v>9808</v>
      </c>
      <c r="B4910">
        <v>4</v>
      </c>
      <c r="C4910">
        <v>0</v>
      </c>
      <c r="D4910">
        <v>-5</v>
      </c>
      <c r="E4910">
        <v>-1</v>
      </c>
      <c r="F4910">
        <v>-3</v>
      </c>
      <c r="G4910">
        <v>1</v>
      </c>
      <c r="H4910" s="2">
        <f>H4909+$H$2*(Filter_Test[[#This Row],[debug'[0']]]-H4909)</f>
        <v>9.1077245904486681E-2</v>
      </c>
    </row>
    <row r="4911" spans="1:8" x14ac:dyDescent="0.25">
      <c r="A4911">
        <v>9810</v>
      </c>
      <c r="B4911">
        <v>2</v>
      </c>
      <c r="C4911">
        <v>2</v>
      </c>
      <c r="D4911">
        <v>-8</v>
      </c>
      <c r="E4911">
        <v>-1</v>
      </c>
      <c r="F4911">
        <v>-2</v>
      </c>
      <c r="G4911">
        <v>1</v>
      </c>
      <c r="H4911" s="2">
        <f>H4910+$H$2*(Filter_Test[[#This Row],[debug'[0']]]-H4910)</f>
        <v>0.27098897692059248</v>
      </c>
    </row>
    <row r="4912" spans="1:8" x14ac:dyDescent="0.25">
      <c r="A4912">
        <v>9812</v>
      </c>
      <c r="B4912">
        <v>2</v>
      </c>
      <c r="C4912">
        <v>1</v>
      </c>
      <c r="D4912">
        <v>-8</v>
      </c>
      <c r="E4912">
        <v>0</v>
      </c>
      <c r="F4912">
        <v>-3</v>
      </c>
      <c r="G4912">
        <v>0</v>
      </c>
      <c r="H4912" s="2">
        <f>H4911+$H$2*(Filter_Test[[#This Row],[debug'[0']]]-H4911)</f>
        <v>0.43394442676305367</v>
      </c>
    </row>
    <row r="4913" spans="1:8" x14ac:dyDescent="0.25">
      <c r="A4913">
        <v>9814</v>
      </c>
      <c r="B4913">
        <v>0</v>
      </c>
      <c r="C4913">
        <v>1</v>
      </c>
      <c r="D4913">
        <v>-8</v>
      </c>
      <c r="E4913">
        <v>0</v>
      </c>
      <c r="F4913">
        <v>-3</v>
      </c>
      <c r="G4913">
        <v>0</v>
      </c>
      <c r="H4913" s="2">
        <f>H4912+$H$2*(Filter_Test[[#This Row],[debug'[0']]]-H4912)</f>
        <v>0.39304612806750239</v>
      </c>
    </row>
    <row r="4914" spans="1:8" x14ac:dyDescent="0.25">
      <c r="A4914">
        <v>9816</v>
      </c>
      <c r="B4914">
        <v>-1</v>
      </c>
      <c r="C4914">
        <v>-5</v>
      </c>
      <c r="D4914">
        <v>-4</v>
      </c>
      <c r="E4914">
        <v>0</v>
      </c>
      <c r="F4914">
        <v>-3</v>
      </c>
      <c r="G4914">
        <v>0</v>
      </c>
      <c r="H4914" s="2">
        <f>H4913+$H$2*(Filter_Test[[#This Row],[debug'[0']]]-H4913)</f>
        <v>0.26175462360604523</v>
      </c>
    </row>
    <row r="4915" spans="1:8" x14ac:dyDescent="0.25">
      <c r="A4915">
        <v>9818</v>
      </c>
      <c r="B4915">
        <v>0</v>
      </c>
      <c r="C4915">
        <v>-7</v>
      </c>
      <c r="D4915">
        <v>-3</v>
      </c>
      <c r="E4915">
        <v>0</v>
      </c>
      <c r="F4915">
        <v>-3</v>
      </c>
      <c r="G4915">
        <v>0</v>
      </c>
      <c r="H4915" s="2">
        <f>H4914+$H$2*(Filter_Test[[#This Row],[debug'[0']]]-H4914)</f>
        <v>0.23708483152912785</v>
      </c>
    </row>
    <row r="4916" spans="1:8" x14ac:dyDescent="0.25">
      <c r="A4916">
        <v>9820</v>
      </c>
      <c r="B4916">
        <v>1</v>
      </c>
      <c r="C4916">
        <v>-8</v>
      </c>
      <c r="D4916">
        <v>-3</v>
      </c>
      <c r="E4916">
        <v>1</v>
      </c>
      <c r="F4916">
        <v>-3</v>
      </c>
      <c r="G4916">
        <v>0</v>
      </c>
      <c r="H4916" s="2">
        <f>H4915+$H$2*(Filter_Test[[#This Row],[debug'[0']]]-H4915)</f>
        <v>0.30898789218653722</v>
      </c>
    </row>
    <row r="4917" spans="1:8" x14ac:dyDescent="0.25">
      <c r="A4917">
        <v>9822</v>
      </c>
      <c r="B4917">
        <v>2</v>
      </c>
      <c r="C4917">
        <v>-8</v>
      </c>
      <c r="D4917">
        <v>-1</v>
      </c>
      <c r="E4917">
        <v>1</v>
      </c>
      <c r="F4917">
        <v>-3</v>
      </c>
      <c r="G4917">
        <v>0</v>
      </c>
      <c r="H4917" s="2">
        <f>H4916+$H$2*(Filter_Test[[#This Row],[debug'[0']]]-H4916)</f>
        <v>0.46836202863768217</v>
      </c>
    </row>
    <row r="4918" spans="1:8" x14ac:dyDescent="0.25">
      <c r="A4918">
        <v>9824</v>
      </c>
      <c r="B4918">
        <v>2</v>
      </c>
      <c r="C4918">
        <v>-9</v>
      </c>
      <c r="D4918">
        <v>-1</v>
      </c>
      <c r="E4918">
        <v>1</v>
      </c>
      <c r="F4918">
        <v>-3</v>
      </c>
      <c r="G4918">
        <v>0</v>
      </c>
      <c r="H4918" s="2">
        <f>H4917+$H$2*(Filter_Test[[#This Row],[debug'[0']]]-H4917)</f>
        <v>0.61271550660141316</v>
      </c>
    </row>
    <row r="4919" spans="1:8" x14ac:dyDescent="0.25">
      <c r="A4919">
        <v>9826</v>
      </c>
      <c r="B4919">
        <v>1</v>
      </c>
      <c r="C4919">
        <v>-9</v>
      </c>
      <c r="D4919">
        <v>-1</v>
      </c>
      <c r="E4919">
        <v>1</v>
      </c>
      <c r="F4919">
        <v>-3</v>
      </c>
      <c r="G4919">
        <v>-1</v>
      </c>
      <c r="H4919" s="2">
        <f>H4918+$H$2*(Filter_Test[[#This Row],[debug'[0']]]-H4918)</f>
        <v>0.64921621018072051</v>
      </c>
    </row>
    <row r="4920" spans="1:8" x14ac:dyDescent="0.25">
      <c r="A4920">
        <v>9828</v>
      </c>
      <c r="B4920">
        <v>-4</v>
      </c>
      <c r="C4920">
        <v>-9</v>
      </c>
      <c r="D4920">
        <v>0</v>
      </c>
      <c r="E4920">
        <v>0</v>
      </c>
      <c r="F4920">
        <v>-3</v>
      </c>
      <c r="G4920">
        <v>-1</v>
      </c>
      <c r="H4920" s="2">
        <f>H4919+$H$2*(Filter_Test[[#This Row],[debug'[0']]]-H4919)</f>
        <v>0.21103790545509055</v>
      </c>
    </row>
    <row r="4921" spans="1:8" x14ac:dyDescent="0.25">
      <c r="A4921">
        <v>9830</v>
      </c>
      <c r="B4921">
        <v>-3</v>
      </c>
      <c r="C4921">
        <v>-9</v>
      </c>
      <c r="D4921">
        <v>1</v>
      </c>
      <c r="E4921">
        <v>1</v>
      </c>
      <c r="F4921">
        <v>-3</v>
      </c>
      <c r="G4921">
        <v>-1</v>
      </c>
      <c r="H4921" s="2">
        <f>H4920+$H$2*(Filter_Test[[#This Row],[debug'[0']]]-H4920)</f>
        <v>-9.1595287370191514E-2</v>
      </c>
    </row>
    <row r="4922" spans="1:8" x14ac:dyDescent="0.25">
      <c r="A4922">
        <v>9832</v>
      </c>
      <c r="B4922">
        <v>-5</v>
      </c>
      <c r="C4922">
        <v>-9</v>
      </c>
      <c r="D4922">
        <v>2</v>
      </c>
      <c r="E4922">
        <v>1</v>
      </c>
      <c r="F4922">
        <v>-3</v>
      </c>
      <c r="G4922">
        <v>-1</v>
      </c>
      <c r="H4922" s="2">
        <f>H4921+$H$2*(Filter_Test[[#This Row],[debug'[0']]]-H4921)</f>
        <v>-0.55420153295149133</v>
      </c>
    </row>
    <row r="4923" spans="1:8" x14ac:dyDescent="0.25">
      <c r="A4923">
        <v>9834</v>
      </c>
      <c r="B4923">
        <v>-3</v>
      </c>
      <c r="C4923">
        <v>-10</v>
      </c>
      <c r="D4923">
        <v>3</v>
      </c>
      <c r="E4923">
        <v>1</v>
      </c>
      <c r="F4923">
        <v>-4</v>
      </c>
      <c r="G4923">
        <v>-1</v>
      </c>
      <c r="H4923" s="2">
        <f>H4922+$H$2*(Filter_Test[[#This Row],[debug'[0']]]-H4922)</f>
        <v>-0.78471260783871455</v>
      </c>
    </row>
    <row r="4924" spans="1:8" x14ac:dyDescent="0.25">
      <c r="A4924">
        <v>9836</v>
      </c>
      <c r="B4924">
        <v>-2</v>
      </c>
      <c r="C4924">
        <v>-10</v>
      </c>
      <c r="D4924">
        <v>4</v>
      </c>
      <c r="E4924">
        <v>1</v>
      </c>
      <c r="F4924">
        <v>-4</v>
      </c>
      <c r="G4924">
        <v>-1</v>
      </c>
      <c r="H4924" s="2">
        <f>H4923+$H$2*(Filter_Test[[#This Row],[debug'[0']]]-H4923)</f>
        <v>-0.89925074613514033</v>
      </c>
    </row>
    <row r="4925" spans="1:8" x14ac:dyDescent="0.25">
      <c r="A4925">
        <v>9838</v>
      </c>
      <c r="B4925">
        <v>-1</v>
      </c>
      <c r="C4925">
        <v>-10</v>
      </c>
      <c r="D4925">
        <v>4</v>
      </c>
      <c r="E4925">
        <v>0</v>
      </c>
      <c r="F4925">
        <v>-4</v>
      </c>
      <c r="G4925">
        <v>-1</v>
      </c>
      <c r="H4925" s="2">
        <f>H4924+$H$2*(Filter_Test[[#This Row],[debug'[0']]]-H4924)</f>
        <v>-0.90874613960903516</v>
      </c>
    </row>
    <row r="4926" spans="1:8" x14ac:dyDescent="0.25">
      <c r="A4926">
        <v>9840</v>
      </c>
      <c r="B4926">
        <v>2</v>
      </c>
      <c r="C4926">
        <v>-9</v>
      </c>
      <c r="D4926">
        <v>2</v>
      </c>
      <c r="E4926">
        <v>0</v>
      </c>
      <c r="F4926">
        <v>-5</v>
      </c>
      <c r="G4926">
        <v>-1</v>
      </c>
      <c r="H4926" s="2">
        <f>H4925+$H$2*(Filter_Test[[#This Row],[debug'[0']]]-H4925)</f>
        <v>-0.63460327450843268</v>
      </c>
    </row>
    <row r="4927" spans="1:8" x14ac:dyDescent="0.25">
      <c r="A4927">
        <v>9842</v>
      </c>
      <c r="B4927">
        <v>0</v>
      </c>
      <c r="C4927">
        <v>-8</v>
      </c>
      <c r="D4927">
        <v>-1</v>
      </c>
      <c r="E4927">
        <v>0</v>
      </c>
      <c r="F4927">
        <v>-5</v>
      </c>
      <c r="G4927">
        <v>-2</v>
      </c>
      <c r="H4927" s="2">
        <f>H4926+$H$2*(Filter_Test[[#This Row],[debug'[0']]]-H4926)</f>
        <v>-0.57479332495424107</v>
      </c>
    </row>
    <row r="4928" spans="1:8" x14ac:dyDescent="0.25">
      <c r="A4928">
        <v>9844</v>
      </c>
      <c r="B4928">
        <v>2</v>
      </c>
      <c r="C4928">
        <v>-7</v>
      </c>
      <c r="D4928">
        <v>-2</v>
      </c>
      <c r="E4928">
        <v>0</v>
      </c>
      <c r="F4928">
        <v>-5</v>
      </c>
      <c r="G4928">
        <v>-2</v>
      </c>
      <c r="H4928" s="2">
        <f>H4927+$H$2*(Filter_Test[[#This Row],[debug'[0']]]-H4927)</f>
        <v>-0.33212477112859268</v>
      </c>
    </row>
    <row r="4929" spans="1:8" x14ac:dyDescent="0.25">
      <c r="A4929">
        <v>9846</v>
      </c>
      <c r="B4929">
        <v>-1</v>
      </c>
      <c r="C4929">
        <v>-6</v>
      </c>
      <c r="D4929">
        <v>-3</v>
      </c>
      <c r="E4929">
        <v>0</v>
      </c>
      <c r="F4929">
        <v>-5</v>
      </c>
      <c r="G4929">
        <v>-2</v>
      </c>
      <c r="H4929" s="2">
        <f>H4928+$H$2*(Filter_Test[[#This Row],[debug'[0']]]-H4928)</f>
        <v>-0.39507052850470314</v>
      </c>
    </row>
    <row r="4930" spans="1:8" x14ac:dyDescent="0.25">
      <c r="A4930">
        <v>9848</v>
      </c>
      <c r="B4930">
        <v>-1</v>
      </c>
      <c r="C4930">
        <v>-5</v>
      </c>
      <c r="D4930">
        <v>-5</v>
      </c>
      <c r="E4930">
        <v>0</v>
      </c>
      <c r="F4930">
        <v>-6</v>
      </c>
      <c r="G4930">
        <v>-2</v>
      </c>
      <c r="H4930" s="2">
        <f>H4929+$H$2*(Filter_Test[[#This Row],[debug'[0']]]-H4929)</f>
        <v>-0.45208378801239057</v>
      </c>
    </row>
    <row r="4931" spans="1:8" x14ac:dyDescent="0.25">
      <c r="A4931">
        <v>9850</v>
      </c>
      <c r="B4931">
        <v>0</v>
      </c>
      <c r="C4931">
        <v>-4</v>
      </c>
      <c r="D4931">
        <v>-6</v>
      </c>
      <c r="E4931">
        <v>0</v>
      </c>
      <c r="F4931">
        <v>-6</v>
      </c>
      <c r="G4931">
        <v>-2</v>
      </c>
      <c r="H4931" s="2">
        <f>H4930+$H$2*(Filter_Test[[#This Row],[debug'[0']]]-H4930)</f>
        <v>-0.40947589479558744</v>
      </c>
    </row>
    <row r="4932" spans="1:8" x14ac:dyDescent="0.25">
      <c r="A4932">
        <v>9852</v>
      </c>
      <c r="B4932">
        <v>2</v>
      </c>
      <c r="C4932">
        <v>-4</v>
      </c>
      <c r="D4932">
        <v>-7</v>
      </c>
      <c r="E4932">
        <v>0</v>
      </c>
      <c r="F4932">
        <v>-6</v>
      </c>
      <c r="G4932">
        <v>-2</v>
      </c>
      <c r="H4932" s="2">
        <f>H4931+$H$2*(Filter_Test[[#This Row],[debug'[0']]]-H4931)</f>
        <v>-0.18238814169284212</v>
      </c>
    </row>
    <row r="4933" spans="1:8" x14ac:dyDescent="0.25">
      <c r="A4933">
        <v>9854</v>
      </c>
      <c r="B4933">
        <v>5</v>
      </c>
      <c r="C4933">
        <v>-2</v>
      </c>
      <c r="D4933">
        <v>-9</v>
      </c>
      <c r="E4933">
        <v>0</v>
      </c>
      <c r="F4933">
        <v>-6</v>
      </c>
      <c r="G4933">
        <v>-2</v>
      </c>
      <c r="H4933" s="2">
        <f>H4932+$H$2*(Filter_Test[[#This Row],[debug'[0']]]-H4932)</f>
        <v>0.30604043372695061</v>
      </c>
    </row>
    <row r="4934" spans="1:8" x14ac:dyDescent="0.25">
      <c r="A4934">
        <v>9856</v>
      </c>
      <c r="B4934">
        <v>6</v>
      </c>
      <c r="C4934">
        <v>1</v>
      </c>
      <c r="D4934">
        <v>-10</v>
      </c>
      <c r="E4934">
        <v>0</v>
      </c>
      <c r="F4934">
        <v>-6</v>
      </c>
      <c r="G4934">
        <v>-2</v>
      </c>
      <c r="H4934" s="2">
        <f>H4933+$H$2*(Filter_Test[[#This Row],[debug'[0']]]-H4933)</f>
        <v>0.8426834800241727</v>
      </c>
    </row>
    <row r="4935" spans="1:8" x14ac:dyDescent="0.25">
      <c r="A4935">
        <v>9858</v>
      </c>
      <c r="B4935">
        <v>4</v>
      </c>
      <c r="C4935">
        <v>2</v>
      </c>
      <c r="D4935">
        <v>-11</v>
      </c>
      <c r="E4935">
        <v>0</v>
      </c>
      <c r="F4935">
        <v>-6</v>
      </c>
      <c r="G4935">
        <v>-2</v>
      </c>
      <c r="H4935" s="2">
        <f>H4934+$H$2*(Filter_Test[[#This Row],[debug'[0']]]-H4934)</f>
        <v>1.1402535515505852</v>
      </c>
    </row>
    <row r="4936" spans="1:8" x14ac:dyDescent="0.25">
      <c r="A4936">
        <v>9860</v>
      </c>
      <c r="B4936">
        <v>4</v>
      </c>
      <c r="C4936">
        <v>4</v>
      </c>
      <c r="D4936">
        <v>-10</v>
      </c>
      <c r="E4936">
        <v>0</v>
      </c>
      <c r="F4936">
        <v>-6</v>
      </c>
      <c r="G4936">
        <v>-2</v>
      </c>
      <c r="H4936" s="2">
        <f>H4935+$H$2*(Filter_Test[[#This Row],[debug'[0']]]-H4935)</f>
        <v>1.4097783045579306</v>
      </c>
    </row>
    <row r="4937" spans="1:8" x14ac:dyDescent="0.25">
      <c r="A4937">
        <v>9862</v>
      </c>
      <c r="B4937">
        <v>0</v>
      </c>
      <c r="C4937">
        <v>6</v>
      </c>
      <c r="D4937">
        <v>-7</v>
      </c>
      <c r="E4937">
        <v>0</v>
      </c>
      <c r="F4937">
        <v>-6</v>
      </c>
      <c r="G4937">
        <v>-2</v>
      </c>
      <c r="H4937" s="2">
        <f>H4936+$H$2*(Filter_Test[[#This Row],[debug'[0']]]-H4936)</f>
        <v>1.2769098296142465</v>
      </c>
    </row>
    <row r="4938" spans="1:8" x14ac:dyDescent="0.25">
      <c r="A4938">
        <v>9864</v>
      </c>
      <c r="B4938">
        <v>0</v>
      </c>
      <c r="C4938">
        <v>7</v>
      </c>
      <c r="D4938">
        <v>-4</v>
      </c>
      <c r="E4938">
        <v>0</v>
      </c>
      <c r="F4938">
        <v>-6</v>
      </c>
      <c r="G4938">
        <v>-2</v>
      </c>
      <c r="H4938" s="2">
        <f>H4937+$H$2*(Filter_Test[[#This Row],[debug'[0']]]-H4937)</f>
        <v>1.1565639134138652</v>
      </c>
    </row>
    <row r="4939" spans="1:8" x14ac:dyDescent="0.25">
      <c r="A4939">
        <v>9866</v>
      </c>
      <c r="B4939">
        <v>-1</v>
      </c>
      <c r="C4939">
        <v>7</v>
      </c>
      <c r="D4939">
        <v>-1</v>
      </c>
      <c r="E4939">
        <v>0</v>
      </c>
      <c r="F4939">
        <v>-5</v>
      </c>
      <c r="G4939">
        <v>-2</v>
      </c>
      <c r="H4939" s="2">
        <f>H4938+$H$2*(Filter_Test[[#This Row],[debug'[0']]]-H4938)</f>
        <v>0.95331255299252959</v>
      </c>
    </row>
    <row r="4940" spans="1:8" x14ac:dyDescent="0.25">
      <c r="A4940">
        <v>9868</v>
      </c>
      <c r="B4940">
        <v>1</v>
      </c>
      <c r="C4940">
        <v>7</v>
      </c>
      <c r="D4940">
        <v>2</v>
      </c>
      <c r="E4940">
        <v>0</v>
      </c>
      <c r="F4940">
        <v>-5</v>
      </c>
      <c r="G4940">
        <v>-2</v>
      </c>
      <c r="H4940" s="2">
        <f>H4939+$H$2*(Filter_Test[[#This Row],[debug'[0']]]-H4939)</f>
        <v>0.95771274120853556</v>
      </c>
    </row>
    <row r="4941" spans="1:8" x14ac:dyDescent="0.25">
      <c r="A4941">
        <v>9870</v>
      </c>
      <c r="B4941">
        <v>0</v>
      </c>
      <c r="C4941">
        <v>8</v>
      </c>
      <c r="D4941">
        <v>3</v>
      </c>
      <c r="E4941">
        <v>0</v>
      </c>
      <c r="F4941">
        <v>-4</v>
      </c>
      <c r="G4941">
        <v>-2</v>
      </c>
      <c r="H4941" s="2">
        <f>H4940+$H$2*(Filter_Test[[#This Row],[debug'[0']]]-H4940)</f>
        <v>0.8674504418476332</v>
      </c>
    </row>
    <row r="4942" spans="1:8" x14ac:dyDescent="0.25">
      <c r="A4942">
        <v>9872</v>
      </c>
      <c r="B4942">
        <v>2</v>
      </c>
      <c r="C4942">
        <v>6</v>
      </c>
      <c r="D4942">
        <v>3</v>
      </c>
      <c r="E4942">
        <v>1</v>
      </c>
      <c r="F4942">
        <v>-4</v>
      </c>
      <c r="G4942">
        <v>-2</v>
      </c>
      <c r="H4942" s="2">
        <f>H4941+$H$2*(Filter_Test[[#This Row],[debug'[0']]]-H4941)</f>
        <v>0.97419072299916842</v>
      </c>
    </row>
    <row r="4943" spans="1:8" x14ac:dyDescent="0.25">
      <c r="A4943">
        <v>9874</v>
      </c>
      <c r="B4943">
        <v>1</v>
      </c>
      <c r="C4943">
        <v>7</v>
      </c>
      <c r="D4943">
        <v>2</v>
      </c>
      <c r="E4943">
        <v>1</v>
      </c>
      <c r="F4943">
        <v>-3</v>
      </c>
      <c r="G4943">
        <v>-2</v>
      </c>
      <c r="H4943" s="2">
        <f>H4942+$H$2*(Filter_Test[[#This Row],[debug'[0']]]-H4942)</f>
        <v>0.97662319004977671</v>
      </c>
    </row>
    <row r="4944" spans="1:8" x14ac:dyDescent="0.25">
      <c r="A4944">
        <v>9876</v>
      </c>
      <c r="B4944">
        <v>-2</v>
      </c>
      <c r="C4944">
        <v>8</v>
      </c>
      <c r="D4944">
        <v>3</v>
      </c>
      <c r="E4944">
        <v>0</v>
      </c>
      <c r="F4944">
        <v>-3</v>
      </c>
      <c r="G4944">
        <v>-2</v>
      </c>
      <c r="H4944" s="2">
        <f>H4943+$H$2*(Filter_Test[[#This Row],[debug'[0']]]-H4943)</f>
        <v>0.69608306365881489</v>
      </c>
    </row>
    <row r="4945" spans="1:8" x14ac:dyDescent="0.25">
      <c r="A4945">
        <v>9878</v>
      </c>
      <c r="B4945">
        <v>-2</v>
      </c>
      <c r="C4945">
        <v>8</v>
      </c>
      <c r="D4945">
        <v>5</v>
      </c>
      <c r="E4945">
        <v>0</v>
      </c>
      <c r="F4945">
        <v>-2</v>
      </c>
      <c r="G4945">
        <v>-2</v>
      </c>
      <c r="H4945" s="2">
        <f>H4944+$H$2*(Filter_Test[[#This Row],[debug'[0']]]-H4944)</f>
        <v>0.44198322127106304</v>
      </c>
    </row>
    <row r="4946" spans="1:8" x14ac:dyDescent="0.25">
      <c r="A4946">
        <v>9880</v>
      </c>
      <c r="B4946">
        <v>-5</v>
      </c>
      <c r="C4946">
        <v>6</v>
      </c>
      <c r="D4946">
        <v>6</v>
      </c>
      <c r="E4946">
        <v>0</v>
      </c>
      <c r="F4946">
        <v>-1</v>
      </c>
      <c r="G4946">
        <v>-2</v>
      </c>
      <c r="H4946" s="2">
        <f>H4945+$H$2*(Filter_Test[[#This Row],[debug'[0']]]-H4945)</f>
        <v>-7.0911613996059608E-2</v>
      </c>
    </row>
    <row r="4947" spans="1:8" x14ac:dyDescent="0.25">
      <c r="A4947">
        <v>9882</v>
      </c>
      <c r="B4947">
        <v>-6</v>
      </c>
      <c r="C4947">
        <v>4</v>
      </c>
      <c r="D4947">
        <v>7</v>
      </c>
      <c r="E4947">
        <v>0</v>
      </c>
      <c r="F4947">
        <v>-1</v>
      </c>
      <c r="G4947">
        <v>-2</v>
      </c>
      <c r="H4947" s="2">
        <f>H4946+$H$2*(Filter_Test[[#This Row],[debug'[0']]]-H4946)</f>
        <v>-0.62971502947469582</v>
      </c>
    </row>
    <row r="4948" spans="1:8" x14ac:dyDescent="0.25">
      <c r="A4948">
        <v>9884</v>
      </c>
      <c r="B4948">
        <v>-1</v>
      </c>
      <c r="C4948">
        <v>1</v>
      </c>
      <c r="D4948">
        <v>11</v>
      </c>
      <c r="E4948">
        <v>1</v>
      </c>
      <c r="F4948">
        <v>-1</v>
      </c>
      <c r="G4948">
        <v>-1</v>
      </c>
      <c r="H4948" s="2">
        <f>H4947+$H$2*(Filter_Test[[#This Row],[debug'[0']]]-H4947)</f>
        <v>-0.66461356576880604</v>
      </c>
    </row>
    <row r="4949" spans="1:8" x14ac:dyDescent="0.25">
      <c r="A4949">
        <v>9886</v>
      </c>
      <c r="B4949">
        <v>2</v>
      </c>
      <c r="C4949">
        <v>1</v>
      </c>
      <c r="D4949">
        <v>12</v>
      </c>
      <c r="E4949">
        <v>1</v>
      </c>
      <c r="F4949">
        <v>0</v>
      </c>
      <c r="G4949">
        <v>-1</v>
      </c>
      <c r="H4949" s="2">
        <f>H4948+$H$2*(Filter_Test[[#This Row],[debug'[0']]]-H4948)</f>
        <v>-0.41347965368255651</v>
      </c>
    </row>
    <row r="4950" spans="1:8" x14ac:dyDescent="0.25">
      <c r="A4950">
        <v>9888</v>
      </c>
      <c r="B4950">
        <v>2</v>
      </c>
      <c r="C4950">
        <v>2</v>
      </c>
      <c r="D4950">
        <v>11</v>
      </c>
      <c r="E4950">
        <v>1</v>
      </c>
      <c r="F4950">
        <v>1</v>
      </c>
      <c r="G4950">
        <v>-1</v>
      </c>
      <c r="H4950" s="2">
        <f>H4949+$H$2*(Filter_Test[[#This Row],[debug'[0']]]-H4949)</f>
        <v>-0.18601455519462978</v>
      </c>
    </row>
    <row r="4951" spans="1:8" x14ac:dyDescent="0.25">
      <c r="A4951">
        <v>9890</v>
      </c>
      <c r="B4951">
        <v>1</v>
      </c>
      <c r="C4951">
        <v>5</v>
      </c>
      <c r="D4951">
        <v>6</v>
      </c>
      <c r="E4951">
        <v>1</v>
      </c>
      <c r="F4951">
        <v>2</v>
      </c>
      <c r="G4951">
        <v>-1</v>
      </c>
      <c r="H4951" s="2">
        <f>H4950+$H$2*(Filter_Test[[#This Row],[debug'[0']]]-H4950)</f>
        <v>-7.4235316785129346E-2</v>
      </c>
    </row>
    <row r="4952" spans="1:8" x14ac:dyDescent="0.25">
      <c r="A4952">
        <v>9892</v>
      </c>
      <c r="B4952">
        <v>-2</v>
      </c>
      <c r="C4952">
        <v>7</v>
      </c>
      <c r="D4952">
        <v>5</v>
      </c>
      <c r="E4952">
        <v>0</v>
      </c>
      <c r="F4952">
        <v>2</v>
      </c>
      <c r="G4952">
        <v>-1</v>
      </c>
      <c r="H4952" s="2">
        <f>H4951+$H$2*(Filter_Test[[#This Row],[debug'[0']]]-H4951)</f>
        <v>-0.25573436222504475</v>
      </c>
    </row>
    <row r="4953" spans="1:8" x14ac:dyDescent="0.25">
      <c r="A4953">
        <v>9894</v>
      </c>
      <c r="B4953">
        <v>-2</v>
      </c>
      <c r="C4953">
        <v>7</v>
      </c>
      <c r="D4953">
        <v>3</v>
      </c>
      <c r="E4953">
        <v>0</v>
      </c>
      <c r="F4953">
        <v>3</v>
      </c>
      <c r="G4953">
        <v>-1</v>
      </c>
      <c r="H4953" s="2">
        <f>H4952+$H$2*(Filter_Test[[#This Row],[debug'[0']]]-H4952)</f>
        <v>-0.42012752563133215</v>
      </c>
    </row>
    <row r="4954" spans="1:8" x14ac:dyDescent="0.25">
      <c r="A4954">
        <v>9896</v>
      </c>
      <c r="B4954">
        <v>-5</v>
      </c>
      <c r="C4954">
        <v>8</v>
      </c>
      <c r="D4954">
        <v>1</v>
      </c>
      <c r="E4954">
        <v>0</v>
      </c>
      <c r="F4954">
        <v>3</v>
      </c>
      <c r="G4954">
        <v>-1</v>
      </c>
      <c r="H4954" s="2">
        <f>H4953+$H$2*(Filter_Test[[#This Row],[debug'[0']]]-H4953)</f>
        <v>-0.8517703372269736</v>
      </c>
    </row>
    <row r="4955" spans="1:8" x14ac:dyDescent="0.25">
      <c r="A4955">
        <v>9898</v>
      </c>
      <c r="B4955">
        <v>-2</v>
      </c>
      <c r="C4955">
        <v>8</v>
      </c>
      <c r="D4955">
        <v>-1</v>
      </c>
      <c r="E4955">
        <v>0</v>
      </c>
      <c r="F4955">
        <v>3</v>
      </c>
      <c r="G4955">
        <v>0</v>
      </c>
      <c r="H4955" s="2">
        <f>H4954+$H$2*(Filter_Test[[#This Row],[debug'[0']]]-H4954)</f>
        <v>-0.95998843342302231</v>
      </c>
    </row>
    <row r="4956" spans="1:8" x14ac:dyDescent="0.25">
      <c r="A4956">
        <v>9900</v>
      </c>
      <c r="B4956">
        <v>0</v>
      </c>
      <c r="C4956">
        <v>9</v>
      </c>
      <c r="D4956">
        <v>-1</v>
      </c>
      <c r="E4956">
        <v>0</v>
      </c>
      <c r="F4956">
        <v>4</v>
      </c>
      <c r="G4956">
        <v>0</v>
      </c>
      <c r="H4956" s="2">
        <f>H4955+$H$2*(Filter_Test[[#This Row],[debug'[0']]]-H4955)</f>
        <v>-0.8695116551238341</v>
      </c>
    </row>
    <row r="4957" spans="1:8" x14ac:dyDescent="0.25">
      <c r="A4957">
        <v>9902</v>
      </c>
      <c r="B4957">
        <v>4</v>
      </c>
      <c r="C4957">
        <v>10</v>
      </c>
      <c r="D4957">
        <v>-3</v>
      </c>
      <c r="E4957">
        <v>0</v>
      </c>
      <c r="F4957">
        <v>4</v>
      </c>
      <c r="G4957">
        <v>0</v>
      </c>
      <c r="H4957" s="2">
        <f>H4956+$H$2*(Filter_Test[[#This Row],[debug'[0']]]-H4956)</f>
        <v>-0.41057099385462675</v>
      </c>
    </row>
    <row r="4958" spans="1:8" x14ac:dyDescent="0.25">
      <c r="A4958">
        <v>9904</v>
      </c>
      <c r="B4958">
        <v>4</v>
      </c>
      <c r="C4958">
        <v>11</v>
      </c>
      <c r="D4958">
        <v>-5</v>
      </c>
      <c r="E4958">
        <v>0</v>
      </c>
      <c r="F4958">
        <v>5</v>
      </c>
      <c r="G4958">
        <v>1</v>
      </c>
      <c r="H4958" s="2">
        <f>H4957+$H$2*(Filter_Test[[#This Row],[debug'[0']]]-H4957)</f>
        <v>5.1155291182710672E-3</v>
      </c>
    </row>
    <row r="4959" spans="1:8" x14ac:dyDescent="0.25">
      <c r="A4959">
        <v>9906</v>
      </c>
      <c r="B4959">
        <v>5</v>
      </c>
      <c r="C4959">
        <v>10</v>
      </c>
      <c r="D4959">
        <v>-6</v>
      </c>
      <c r="E4959">
        <v>0</v>
      </c>
      <c r="F4959">
        <v>5</v>
      </c>
      <c r="G4959">
        <v>1</v>
      </c>
      <c r="H4959" s="2">
        <f>H4958+$H$2*(Filter_Test[[#This Row],[debug'[0']]]-H4958)</f>
        <v>0.47587229989582447</v>
      </c>
    </row>
    <row r="4960" spans="1:8" x14ac:dyDescent="0.25">
      <c r="A4960">
        <v>9908</v>
      </c>
      <c r="B4960">
        <v>4</v>
      </c>
      <c r="C4960">
        <v>10</v>
      </c>
      <c r="D4960">
        <v>-6</v>
      </c>
      <c r="E4960">
        <v>0</v>
      </c>
      <c r="F4960">
        <v>5</v>
      </c>
      <c r="G4960">
        <v>1</v>
      </c>
      <c r="H4960" s="2">
        <f>H4959+$H$2*(Filter_Test[[#This Row],[debug'[0']]]-H4959)</f>
        <v>0.80801351068461158</v>
      </c>
    </row>
    <row r="4961" spans="1:8" x14ac:dyDescent="0.25">
      <c r="A4961">
        <v>9910</v>
      </c>
      <c r="B4961">
        <v>1</v>
      </c>
      <c r="C4961">
        <v>9</v>
      </c>
      <c r="D4961">
        <v>-5</v>
      </c>
      <c r="E4961">
        <v>0</v>
      </c>
      <c r="F4961">
        <v>5</v>
      </c>
      <c r="G4961">
        <v>1</v>
      </c>
      <c r="H4961" s="2">
        <f>H4960+$H$2*(Filter_Test[[#This Row],[debug'[0']]]-H4960)</f>
        <v>0.82610781101726316</v>
      </c>
    </row>
    <row r="4962" spans="1:8" x14ac:dyDescent="0.25">
      <c r="A4962">
        <v>9912</v>
      </c>
      <c r="B4962">
        <v>0</v>
      </c>
      <c r="C4962">
        <v>9</v>
      </c>
      <c r="D4962">
        <v>-3</v>
      </c>
      <c r="E4962">
        <v>0</v>
      </c>
      <c r="F4962">
        <v>6</v>
      </c>
      <c r="G4962">
        <v>1</v>
      </c>
      <c r="H4962" s="2">
        <f>H4961+$H$2*(Filter_Test[[#This Row],[debug'[0']]]-H4961)</f>
        <v>0.74824898411231378</v>
      </c>
    </row>
    <row r="4963" spans="1:8" x14ac:dyDescent="0.25">
      <c r="A4963">
        <v>9914</v>
      </c>
      <c r="B4963">
        <v>-2</v>
      </c>
      <c r="C4963">
        <v>8</v>
      </c>
      <c r="D4963">
        <v>-2</v>
      </c>
      <c r="E4963">
        <v>0</v>
      </c>
      <c r="F4963">
        <v>6</v>
      </c>
      <c r="G4963">
        <v>1</v>
      </c>
      <c r="H4963" s="2">
        <f>H4962+$H$2*(Filter_Test[[#This Row],[debug'[0']]]-H4962)</f>
        <v>0.48923261955062808</v>
      </c>
    </row>
    <row r="4964" spans="1:8" x14ac:dyDescent="0.25">
      <c r="A4964">
        <v>9916</v>
      </c>
      <c r="B4964">
        <v>0</v>
      </c>
      <c r="C4964">
        <v>7</v>
      </c>
      <c r="D4964">
        <v>-1</v>
      </c>
      <c r="E4964">
        <v>0</v>
      </c>
      <c r="F4964">
        <v>6</v>
      </c>
      <c r="G4964">
        <v>1</v>
      </c>
      <c r="H4964" s="2">
        <f>H4963+$H$2*(Filter_Test[[#This Row],[debug'[0']]]-H4963)</f>
        <v>0.44312353144632577</v>
      </c>
    </row>
    <row r="4965" spans="1:8" x14ac:dyDescent="0.25">
      <c r="A4965">
        <v>9918</v>
      </c>
      <c r="B4965">
        <v>0</v>
      </c>
      <c r="C4965">
        <v>6</v>
      </c>
      <c r="D4965">
        <v>1</v>
      </c>
      <c r="E4965">
        <v>0</v>
      </c>
      <c r="F4965">
        <v>6</v>
      </c>
      <c r="G4965">
        <v>1</v>
      </c>
      <c r="H4965" s="2">
        <f>H4964+$H$2*(Filter_Test[[#This Row],[debug'[0']]]-H4964)</f>
        <v>0.4013601225155895</v>
      </c>
    </row>
    <row r="4966" spans="1:8" x14ac:dyDescent="0.25">
      <c r="A4966">
        <v>9920</v>
      </c>
      <c r="B4966">
        <v>4</v>
      </c>
      <c r="C4966">
        <v>2</v>
      </c>
      <c r="D4966">
        <v>3</v>
      </c>
      <c r="E4966">
        <v>0</v>
      </c>
      <c r="F4966">
        <v>6</v>
      </c>
      <c r="G4966">
        <v>2</v>
      </c>
      <c r="H4966" s="2">
        <f>H4965+$H$2*(Filter_Test[[#This Row],[debug'[0']]]-H4965)</f>
        <v>0.7405239405761983</v>
      </c>
    </row>
    <row r="4967" spans="1:8" x14ac:dyDescent="0.25">
      <c r="A4967">
        <v>9922</v>
      </c>
      <c r="B4967">
        <v>3</v>
      </c>
      <c r="C4967">
        <v>-1</v>
      </c>
      <c r="D4967">
        <v>3</v>
      </c>
      <c r="E4967">
        <v>0</v>
      </c>
      <c r="F4967">
        <v>6</v>
      </c>
      <c r="G4967">
        <v>2</v>
      </c>
      <c r="H4967" s="2">
        <f>H4966+$H$2*(Filter_Test[[#This Row],[debug'[0']]]-H4966)</f>
        <v>0.95347454225363326</v>
      </c>
    </row>
    <row r="4968" spans="1:8" x14ac:dyDescent="0.25">
      <c r="A4968">
        <v>9924</v>
      </c>
      <c r="B4968">
        <v>1</v>
      </c>
      <c r="C4968">
        <v>-1</v>
      </c>
      <c r="D4968">
        <v>2</v>
      </c>
      <c r="E4968">
        <v>0</v>
      </c>
      <c r="F4968">
        <v>6</v>
      </c>
      <c r="G4968">
        <v>1</v>
      </c>
      <c r="H4968" s="2">
        <f>H4967+$H$2*(Filter_Test[[#This Row],[debug'[0']]]-H4967)</f>
        <v>0.95785946334145988</v>
      </c>
    </row>
    <row r="4969" spans="1:8" x14ac:dyDescent="0.25">
      <c r="A4969">
        <v>9926</v>
      </c>
      <c r="B4969">
        <v>-3</v>
      </c>
      <c r="C4969">
        <v>-2</v>
      </c>
      <c r="D4969">
        <v>3</v>
      </c>
      <c r="E4969">
        <v>0</v>
      </c>
      <c r="F4969">
        <v>6</v>
      </c>
      <c r="G4969">
        <v>1</v>
      </c>
      <c r="H4969" s="2">
        <f>H4968+$H$2*(Filter_Test[[#This Row],[debug'[0']]]-H4968)</f>
        <v>0.58483999692222877</v>
      </c>
    </row>
    <row r="4970" spans="1:8" x14ac:dyDescent="0.25">
      <c r="A4970">
        <v>9928</v>
      </c>
      <c r="B4970">
        <v>-8</v>
      </c>
      <c r="C4970">
        <v>-2</v>
      </c>
      <c r="D4970">
        <v>7</v>
      </c>
      <c r="E4970">
        <v>-1</v>
      </c>
      <c r="F4970">
        <v>6</v>
      </c>
      <c r="G4970">
        <v>2</v>
      </c>
      <c r="H4970" s="2">
        <f>H4969+$H$2*(Filter_Test[[#This Row],[debug'[0']]]-H4969)</f>
        <v>-0.22426211107501204</v>
      </c>
    </row>
    <row r="4971" spans="1:8" x14ac:dyDescent="0.25">
      <c r="A4971">
        <v>9930</v>
      </c>
      <c r="B4971">
        <v>-7</v>
      </c>
      <c r="C4971">
        <v>-2</v>
      </c>
      <c r="D4971">
        <v>8</v>
      </c>
      <c r="E4971">
        <v>-1</v>
      </c>
      <c r="F4971">
        <v>6</v>
      </c>
      <c r="G4971">
        <v>2</v>
      </c>
      <c r="H4971" s="2">
        <f>H4970+$H$2*(Filter_Test[[#This Row],[debug'[0']]]-H4970)</f>
        <v>-0.8628603623099147</v>
      </c>
    </row>
    <row r="4972" spans="1:8" x14ac:dyDescent="0.25">
      <c r="A4972">
        <v>9932</v>
      </c>
      <c r="B4972">
        <v>-3</v>
      </c>
      <c r="C4972">
        <v>-4</v>
      </c>
      <c r="D4972">
        <v>8</v>
      </c>
      <c r="E4972">
        <v>0</v>
      </c>
      <c r="F4972">
        <v>6</v>
      </c>
      <c r="G4972">
        <v>2</v>
      </c>
      <c r="H4972" s="2">
        <f>H4971+$H$2*(Filter_Test[[#This Row],[debug'[0']]]-H4971)</f>
        <v>-1.0642810278737964</v>
      </c>
    </row>
    <row r="4973" spans="1:8" x14ac:dyDescent="0.25">
      <c r="A4973">
        <v>9934</v>
      </c>
      <c r="B4973">
        <v>-3</v>
      </c>
      <c r="C4973">
        <v>-6</v>
      </c>
      <c r="D4973">
        <v>10</v>
      </c>
      <c r="E4973">
        <v>0</v>
      </c>
      <c r="F4973">
        <v>5</v>
      </c>
      <c r="G4973">
        <v>2</v>
      </c>
      <c r="H4973" s="2">
        <f>H4972+$H$2*(Filter_Test[[#This Row],[debug'[0']]]-H4972)</f>
        <v>-1.2467182429411785</v>
      </c>
    </row>
    <row r="4974" spans="1:8" x14ac:dyDescent="0.25">
      <c r="A4974">
        <v>9936</v>
      </c>
      <c r="B4974">
        <v>0</v>
      </c>
      <c r="C4974">
        <v>-7</v>
      </c>
      <c r="D4974">
        <v>9</v>
      </c>
      <c r="E4974">
        <v>0</v>
      </c>
      <c r="F4974">
        <v>5</v>
      </c>
      <c r="G4974">
        <v>2</v>
      </c>
      <c r="H4974" s="2">
        <f>H4973+$H$2*(Filter_Test[[#This Row],[debug'[0']]]-H4973)</f>
        <v>-1.129217816747567</v>
      </c>
    </row>
    <row r="4975" spans="1:8" x14ac:dyDescent="0.25">
      <c r="A4975">
        <v>9938</v>
      </c>
      <c r="B4975">
        <v>0</v>
      </c>
      <c r="C4975">
        <v>-7</v>
      </c>
      <c r="D4975">
        <v>8</v>
      </c>
      <c r="E4975">
        <v>0</v>
      </c>
      <c r="F4975">
        <v>5</v>
      </c>
      <c r="G4975">
        <v>2</v>
      </c>
      <c r="H4975" s="2">
        <f>H4974+$H$2*(Filter_Test[[#This Row],[debug'[0']]]-H4974)</f>
        <v>-1.0227915448256613</v>
      </c>
    </row>
    <row r="4976" spans="1:8" x14ac:dyDescent="0.25">
      <c r="A4976">
        <v>9940</v>
      </c>
      <c r="B4976">
        <v>-2</v>
      </c>
      <c r="C4976">
        <v>-7</v>
      </c>
      <c r="D4976">
        <v>6</v>
      </c>
      <c r="E4976">
        <v>0</v>
      </c>
      <c r="F4976">
        <v>4</v>
      </c>
      <c r="G4976">
        <v>2</v>
      </c>
      <c r="H4976" s="2">
        <f>H4975+$H$2*(Filter_Test[[#This Row],[debug'[0']]]-H4975)</f>
        <v>-1.1148912719397073</v>
      </c>
    </row>
    <row r="4977" spans="1:8" x14ac:dyDescent="0.25">
      <c r="A4977">
        <v>9942</v>
      </c>
      <c r="B4977">
        <v>-3</v>
      </c>
      <c r="C4977">
        <v>-7</v>
      </c>
      <c r="D4977">
        <v>4</v>
      </c>
      <c r="E4977">
        <v>0</v>
      </c>
      <c r="F4977">
        <v>4</v>
      </c>
      <c r="G4977">
        <v>2</v>
      </c>
      <c r="H4977" s="2">
        <f>H4976+$H$2*(Filter_Test[[#This Row],[debug'[0']]]-H4976)</f>
        <v>-1.2925585838784737</v>
      </c>
    </row>
    <row r="4978" spans="1:8" x14ac:dyDescent="0.25">
      <c r="A4978">
        <v>9944</v>
      </c>
      <c r="B4978">
        <v>-6</v>
      </c>
      <c r="C4978">
        <v>-5</v>
      </c>
      <c r="D4978">
        <v>2</v>
      </c>
      <c r="E4978">
        <v>-1</v>
      </c>
      <c r="F4978">
        <v>4</v>
      </c>
      <c r="G4978">
        <v>2</v>
      </c>
      <c r="H4978" s="2">
        <f>H4977+$H$2*(Filter_Test[[#This Row],[debug'[0']]]-H4977)</f>
        <v>-1.7362244849812252</v>
      </c>
    </row>
    <row r="4979" spans="1:8" x14ac:dyDescent="0.25">
      <c r="A4979">
        <v>9946</v>
      </c>
      <c r="B4979">
        <v>-5</v>
      </c>
      <c r="C4979">
        <v>-5</v>
      </c>
      <c r="D4979">
        <v>-1</v>
      </c>
      <c r="E4979">
        <v>-1</v>
      </c>
      <c r="F4979">
        <v>3</v>
      </c>
      <c r="G4979">
        <v>2</v>
      </c>
      <c r="H4979" s="2">
        <f>H4978+$H$2*(Filter_Test[[#This Row],[debug'[0']]]-H4978)</f>
        <v>-2.043828080409702</v>
      </c>
    </row>
    <row r="4980" spans="1:8" x14ac:dyDescent="0.25">
      <c r="A4980">
        <v>9948</v>
      </c>
      <c r="B4980">
        <v>-6</v>
      </c>
      <c r="C4980">
        <v>-5</v>
      </c>
      <c r="D4980">
        <v>-2</v>
      </c>
      <c r="E4980">
        <v>-1</v>
      </c>
      <c r="F4980">
        <v>3</v>
      </c>
      <c r="G4980">
        <v>2</v>
      </c>
      <c r="H4980" s="2">
        <f>H4979+$H$2*(Filter_Test[[#This Row],[debug'[0']]]-H4979)</f>
        <v>-2.4166884995773952</v>
      </c>
    </row>
    <row r="4981" spans="1:8" x14ac:dyDescent="0.25">
      <c r="A4981">
        <v>9950</v>
      </c>
      <c r="B4981">
        <v>-3</v>
      </c>
      <c r="C4981">
        <v>-5</v>
      </c>
      <c r="D4981">
        <v>-3</v>
      </c>
      <c r="E4981">
        <v>-1</v>
      </c>
      <c r="F4981">
        <v>2</v>
      </c>
      <c r="G4981">
        <v>2</v>
      </c>
      <c r="H4981" s="2">
        <f>H4980+$H$2*(Filter_Test[[#This Row],[debug'[0']]]-H4980)</f>
        <v>-2.4716643133118579</v>
      </c>
    </row>
    <row r="4982" spans="1:8" x14ac:dyDescent="0.25">
      <c r="A4982">
        <v>9952</v>
      </c>
      <c r="B4982">
        <v>0</v>
      </c>
      <c r="C4982">
        <v>-2</v>
      </c>
      <c r="D4982">
        <v>-5</v>
      </c>
      <c r="E4982">
        <v>-1</v>
      </c>
      <c r="F4982">
        <v>2</v>
      </c>
      <c r="G4982">
        <v>2</v>
      </c>
      <c r="H4982" s="2">
        <f>H4981+$H$2*(Filter_Test[[#This Row],[debug'[0']]]-H4981)</f>
        <v>-2.23871543984664</v>
      </c>
    </row>
    <row r="4983" spans="1:8" x14ac:dyDescent="0.25">
      <c r="A4983">
        <v>9954</v>
      </c>
      <c r="B4983">
        <v>2</v>
      </c>
      <c r="C4983">
        <v>-1</v>
      </c>
      <c r="D4983">
        <v>-6</v>
      </c>
      <c r="E4983">
        <v>-1</v>
      </c>
      <c r="F4983">
        <v>2</v>
      </c>
      <c r="G4983">
        <v>2</v>
      </c>
      <c r="H4983" s="2">
        <f>H4982+$H$2*(Filter_Test[[#This Row],[debug'[0']]]-H4982)</f>
        <v>-1.839225921252245</v>
      </c>
    </row>
    <row r="4984" spans="1:8" x14ac:dyDescent="0.25">
      <c r="A4984">
        <v>9956</v>
      </c>
      <c r="B4984">
        <v>1</v>
      </c>
      <c r="C4984">
        <v>0</v>
      </c>
      <c r="D4984">
        <v>-6</v>
      </c>
      <c r="E4984">
        <v>-1</v>
      </c>
      <c r="F4984">
        <v>1</v>
      </c>
      <c r="G4984">
        <v>2</v>
      </c>
      <c r="H4984" s="2">
        <f>H4983+$H$2*(Filter_Test[[#This Row],[debug'[0']]]-H4983)</f>
        <v>-1.571635182369612</v>
      </c>
    </row>
    <row r="4985" spans="1:8" x14ac:dyDescent="0.25">
      <c r="A4985">
        <v>9958</v>
      </c>
      <c r="B4985">
        <v>-2</v>
      </c>
      <c r="C4985">
        <v>2</v>
      </c>
      <c r="D4985">
        <v>-7</v>
      </c>
      <c r="E4985">
        <v>-1</v>
      </c>
      <c r="F4985">
        <v>1</v>
      </c>
      <c r="G4985">
        <v>2</v>
      </c>
      <c r="H4985" s="2">
        <f>H4984+$H$2*(Filter_Test[[#This Row],[debug'[0']]]-H4984)</f>
        <v>-1.6120076152933307</v>
      </c>
    </row>
    <row r="4986" spans="1:8" x14ac:dyDescent="0.25">
      <c r="A4986">
        <v>9960</v>
      </c>
      <c r="B4986">
        <v>-4</v>
      </c>
      <c r="C4986">
        <v>3</v>
      </c>
      <c r="D4986">
        <v>-7</v>
      </c>
      <c r="E4986">
        <v>-2</v>
      </c>
      <c r="F4986">
        <v>0</v>
      </c>
      <c r="G4986">
        <v>1</v>
      </c>
      <c r="H4986" s="2">
        <f>H4985+$H$2*(Filter_Test[[#This Row],[debug'[0']]]-H4985)</f>
        <v>-1.8370705952720159</v>
      </c>
    </row>
    <row r="4987" spans="1:8" x14ac:dyDescent="0.25">
      <c r="A4987">
        <v>9962</v>
      </c>
      <c r="B4987">
        <v>-6</v>
      </c>
      <c r="C4987">
        <v>5</v>
      </c>
      <c r="D4987">
        <v>-7</v>
      </c>
      <c r="E4987">
        <v>-2</v>
      </c>
      <c r="F4987">
        <v>0</v>
      </c>
      <c r="G4987">
        <v>1</v>
      </c>
      <c r="H4987" s="2">
        <f>H4986+$H$2*(Filter_Test[[#This Row],[debug'[0']]]-H4986)</f>
        <v>-2.229417448331207</v>
      </c>
    </row>
    <row r="4988" spans="1:8" x14ac:dyDescent="0.25">
      <c r="A4988">
        <v>9964</v>
      </c>
      <c r="B4988">
        <v>-5</v>
      </c>
      <c r="C4988">
        <v>5</v>
      </c>
      <c r="D4988">
        <v>-6</v>
      </c>
      <c r="E4988">
        <v>-2</v>
      </c>
      <c r="F4988">
        <v>0</v>
      </c>
      <c r="G4988">
        <v>1</v>
      </c>
      <c r="H4988" s="2">
        <f>H4987+$H$2*(Filter_Test[[#This Row],[debug'[0']]]-H4987)</f>
        <v>-2.4905387020458094</v>
      </c>
    </row>
    <row r="4989" spans="1:8" x14ac:dyDescent="0.25">
      <c r="A4989">
        <v>9966</v>
      </c>
      <c r="B4989">
        <v>1</v>
      </c>
      <c r="C4989">
        <v>4</v>
      </c>
      <c r="D4989">
        <v>-4</v>
      </c>
      <c r="E4989">
        <v>-1</v>
      </c>
      <c r="F4989">
        <v>0</v>
      </c>
      <c r="G4989">
        <v>1</v>
      </c>
      <c r="H4989" s="2">
        <f>H4988+$H$2*(Filter_Test[[#This Row],[debug'[0']]]-H4988)</f>
        <v>-2.1615631797432706</v>
      </c>
    </row>
    <row r="4990" spans="1:8" x14ac:dyDescent="0.25">
      <c r="A4990">
        <v>9968</v>
      </c>
      <c r="B4990">
        <v>2</v>
      </c>
      <c r="C4990">
        <v>2</v>
      </c>
      <c r="D4990">
        <v>-2</v>
      </c>
      <c r="E4990">
        <v>-1</v>
      </c>
      <c r="F4990">
        <v>-1</v>
      </c>
      <c r="G4990">
        <v>1</v>
      </c>
      <c r="H4990" s="2">
        <f>H4989+$H$2*(Filter_Test[[#This Row],[debug'[0']]]-H4989)</f>
        <v>-1.7693450903553334</v>
      </c>
    </row>
    <row r="4991" spans="1:8" x14ac:dyDescent="0.25">
      <c r="A4991">
        <v>9970</v>
      </c>
      <c r="B4991">
        <v>1</v>
      </c>
      <c r="C4991">
        <v>-1</v>
      </c>
      <c r="D4991">
        <v>-1</v>
      </c>
      <c r="E4991">
        <v>-1</v>
      </c>
      <c r="F4991">
        <v>-1</v>
      </c>
      <c r="G4991">
        <v>1</v>
      </c>
      <c r="H4991" s="2">
        <f>H4990+$H$2*(Filter_Test[[#This Row],[debug'[0']]]-H4990)</f>
        <v>-1.5083404646218752</v>
      </c>
    </row>
    <row r="4992" spans="1:8" x14ac:dyDescent="0.25">
      <c r="A4992">
        <v>9972</v>
      </c>
      <c r="B4992">
        <v>1</v>
      </c>
      <c r="C4992">
        <v>-3</v>
      </c>
      <c r="D4992">
        <v>0</v>
      </c>
      <c r="E4992">
        <v>-2</v>
      </c>
      <c r="F4992">
        <v>-1</v>
      </c>
      <c r="G4992">
        <v>1</v>
      </c>
      <c r="H4992" s="2">
        <f>H4991+$H$2*(Filter_Test[[#This Row],[debug'[0']]]-H4991)</f>
        <v>-1.2719349453311324</v>
      </c>
    </row>
    <row r="4993" spans="1:8" x14ac:dyDescent="0.25">
      <c r="A4993">
        <v>9974</v>
      </c>
      <c r="B4993">
        <v>-3</v>
      </c>
      <c r="C4993">
        <v>-7</v>
      </c>
      <c r="D4993">
        <v>1</v>
      </c>
      <c r="E4993">
        <v>-2</v>
      </c>
      <c r="F4993">
        <v>-2</v>
      </c>
      <c r="G4993">
        <v>1</v>
      </c>
      <c r="H4993" s="2">
        <f>H4992+$H$2*(Filter_Test[[#This Row],[debug'[0']]]-H4992)</f>
        <v>-1.4348012397513212</v>
      </c>
    </row>
    <row r="4994" spans="1:8" x14ac:dyDescent="0.25">
      <c r="A4994">
        <v>9976</v>
      </c>
      <c r="B4994">
        <v>-4</v>
      </c>
      <c r="C4994">
        <v>-10</v>
      </c>
      <c r="D4994">
        <v>2</v>
      </c>
      <c r="E4994">
        <v>-2</v>
      </c>
      <c r="F4994">
        <v>-2</v>
      </c>
      <c r="G4994">
        <v>1</v>
      </c>
      <c r="H4994" s="2">
        <f>H4993+$H$2*(Filter_Test[[#This Row],[debug'[0']]]-H4993)</f>
        <v>-1.676565527157168</v>
      </c>
    </row>
    <row r="4995" spans="1:8" x14ac:dyDescent="0.25">
      <c r="A4995">
        <v>9978</v>
      </c>
      <c r="B4995">
        <v>-6</v>
      </c>
      <c r="C4995">
        <v>-11</v>
      </c>
      <c r="D4995">
        <v>3</v>
      </c>
      <c r="E4995">
        <v>-2</v>
      </c>
      <c r="F4995">
        <v>-2</v>
      </c>
      <c r="G4995">
        <v>0</v>
      </c>
      <c r="H4995" s="2">
        <f>H4994+$H$2*(Filter_Test[[#This Row],[debug'[0']]]-H4994)</f>
        <v>-2.0840396265019652</v>
      </c>
    </row>
    <row r="4996" spans="1:8" x14ac:dyDescent="0.25">
      <c r="A4996">
        <v>9980</v>
      </c>
      <c r="B4996">
        <v>-4</v>
      </c>
      <c r="C4996">
        <v>-11</v>
      </c>
      <c r="D4996">
        <v>4</v>
      </c>
      <c r="E4996">
        <v>-2</v>
      </c>
      <c r="F4996">
        <v>-2</v>
      </c>
      <c r="G4996">
        <v>0</v>
      </c>
      <c r="H4996" s="2">
        <f>H4995+$H$2*(Filter_Test[[#This Row],[debug'[0']]]-H4995)</f>
        <v>-2.2646146375204825</v>
      </c>
    </row>
    <row r="4997" spans="1:8" x14ac:dyDescent="0.25">
      <c r="A4997">
        <v>9982</v>
      </c>
      <c r="B4997">
        <v>-3</v>
      </c>
      <c r="C4997">
        <v>-12</v>
      </c>
      <c r="D4997">
        <v>4</v>
      </c>
      <c r="E4997">
        <v>-2</v>
      </c>
      <c r="F4997">
        <v>-2</v>
      </c>
      <c r="G4997">
        <v>0</v>
      </c>
      <c r="H4997" s="2">
        <f>H4996+$H$2*(Filter_Test[[#This Row],[debug'[0']]]-H4996)</f>
        <v>-2.3339230750901763</v>
      </c>
    </row>
    <row r="4998" spans="1:8" x14ac:dyDescent="0.25">
      <c r="A4998">
        <v>9984</v>
      </c>
      <c r="B4998">
        <v>-1</v>
      </c>
      <c r="C4998">
        <v>-11</v>
      </c>
      <c r="D4998">
        <v>5</v>
      </c>
      <c r="E4998">
        <v>-2</v>
      </c>
      <c r="F4998">
        <v>-2</v>
      </c>
      <c r="G4998">
        <v>0</v>
      </c>
      <c r="H4998" s="2">
        <f>H4997+$H$2*(Filter_Test[[#This Row],[debug'[0']]]-H4997)</f>
        <v>-2.2082037870954601</v>
      </c>
    </row>
    <row r="4999" spans="1:8" x14ac:dyDescent="0.25">
      <c r="A4999">
        <v>9986</v>
      </c>
      <c r="B4999">
        <v>-1</v>
      </c>
      <c r="C4999">
        <v>-11</v>
      </c>
      <c r="D4999">
        <v>5</v>
      </c>
      <c r="E4999">
        <v>-2</v>
      </c>
      <c r="F4999">
        <v>-3</v>
      </c>
      <c r="G4999">
        <v>0</v>
      </c>
      <c r="H4999" s="2">
        <f>H4998+$H$2*(Filter_Test[[#This Row],[debug'[0']]]-H4998)</f>
        <v>-2.0943332628481062</v>
      </c>
    </row>
    <row r="5000" spans="1:8" x14ac:dyDescent="0.25">
      <c r="A5000">
        <v>9988</v>
      </c>
      <c r="B5000">
        <v>-2</v>
      </c>
      <c r="C5000">
        <v>-12</v>
      </c>
      <c r="D5000">
        <v>4</v>
      </c>
      <c r="E5000">
        <v>-2</v>
      </c>
      <c r="F5000">
        <v>-3</v>
      </c>
      <c r="G5000">
        <v>0</v>
      </c>
      <c r="H5000" s="2">
        <f>H4999+$H$2*(Filter_Test[[#This Row],[debug'[0']]]-H4999)</f>
        <v>-2.0854425622815231</v>
      </c>
    </row>
    <row r="5001" spans="1:8" x14ac:dyDescent="0.25">
      <c r="A5001">
        <v>9990</v>
      </c>
      <c r="B5001">
        <v>-4</v>
      </c>
      <c r="C5001">
        <v>-11</v>
      </c>
      <c r="D5001">
        <v>2</v>
      </c>
      <c r="E5001">
        <v>-2</v>
      </c>
      <c r="F5001">
        <v>-3</v>
      </c>
      <c r="G5001">
        <v>0</v>
      </c>
      <c r="H5001" s="2">
        <f>H5000+$H$2*(Filter_Test[[#This Row],[debug'[0']]]-H5000)</f>
        <v>-2.2658853497178852</v>
      </c>
    </row>
    <row r="5002" spans="1:8" x14ac:dyDescent="0.25">
      <c r="A5002">
        <v>9992</v>
      </c>
      <c r="B5002">
        <v>-5</v>
      </c>
      <c r="C5002">
        <v>-11</v>
      </c>
      <c r="D5002">
        <v>1</v>
      </c>
      <c r="E5002">
        <v>-2</v>
      </c>
      <c r="F5002">
        <v>-3</v>
      </c>
      <c r="G5002">
        <v>0</v>
      </c>
      <c r="H5002" s="2">
        <f>H5001+$H$2*(Filter_Test[[#This Row],[debug'[0']]]-H5001)</f>
        <v>-2.5235695846998407</v>
      </c>
    </row>
    <row r="5003" spans="1:8" x14ac:dyDescent="0.25">
      <c r="A5003">
        <v>9994</v>
      </c>
      <c r="B5003">
        <v>-7</v>
      </c>
      <c r="C5003">
        <v>-11</v>
      </c>
      <c r="D5003">
        <v>0</v>
      </c>
      <c r="E5003">
        <v>-2</v>
      </c>
      <c r="F5003">
        <v>-4</v>
      </c>
      <c r="G5003">
        <v>-1</v>
      </c>
      <c r="H5003" s="2">
        <f>H5002+$H$2*(Filter_Test[[#This Row],[debug'[0']]]-H5002)</f>
        <v>-2.9454632119102273</v>
      </c>
    </row>
    <row r="5004" spans="1:8" x14ac:dyDescent="0.25">
      <c r="A5004">
        <v>9996</v>
      </c>
      <c r="B5004">
        <v>-3</v>
      </c>
      <c r="C5004">
        <v>-9</v>
      </c>
      <c r="D5004">
        <v>-4</v>
      </c>
      <c r="E5004">
        <v>-2</v>
      </c>
      <c r="F5004">
        <v>-4</v>
      </c>
      <c r="G5004">
        <v>-1</v>
      </c>
      <c r="H5004" s="2">
        <f>H5003+$H$2*(Filter_Test[[#This Row],[debug'[0']]]-H5003)</f>
        <v>-2.9506031830946235</v>
      </c>
    </row>
    <row r="5005" spans="1:8" x14ac:dyDescent="0.25">
      <c r="A5005">
        <v>9998</v>
      </c>
      <c r="B5005">
        <v>-1</v>
      </c>
      <c r="C5005">
        <v>-8</v>
      </c>
      <c r="D5005">
        <v>-5</v>
      </c>
      <c r="E5005">
        <v>-2</v>
      </c>
      <c r="F5005">
        <v>-4</v>
      </c>
      <c r="G5005">
        <v>-1</v>
      </c>
      <c r="H5005" s="2">
        <f>H5004+$H$2*(Filter_Test[[#This Row],[debug'[0']]]-H5004)</f>
        <v>-2.7667631641922554</v>
      </c>
    </row>
    <row r="5006" spans="1:8" x14ac:dyDescent="0.25">
      <c r="A5006">
        <v>10000</v>
      </c>
      <c r="B5006">
        <v>1</v>
      </c>
      <c r="C5006">
        <v>-7</v>
      </c>
      <c r="D5006">
        <v>-6</v>
      </c>
      <c r="E5006">
        <v>-2</v>
      </c>
      <c r="F5006">
        <v>-4</v>
      </c>
      <c r="G5006">
        <v>-1</v>
      </c>
      <c r="H5006" s="2">
        <f>H5005+$H$2*(Filter_Test[[#This Row],[debug'[0']]]-H5005)</f>
        <v>-2.4117540996590843</v>
      </c>
    </row>
    <row r="5007" spans="1:8" x14ac:dyDescent="0.25">
      <c r="A5007">
        <v>10002</v>
      </c>
      <c r="B5007">
        <v>1</v>
      </c>
      <c r="C5007">
        <v>-7</v>
      </c>
      <c r="D5007">
        <v>-8</v>
      </c>
      <c r="E5007">
        <v>-2</v>
      </c>
      <c r="F5007">
        <v>-5</v>
      </c>
      <c r="G5007">
        <v>-1</v>
      </c>
      <c r="H5007" s="2">
        <f>H5006+$H$2*(Filter_Test[[#This Row],[debug'[0']]]-H5006)</f>
        <v>-2.0902038511987691</v>
      </c>
    </row>
    <row r="5008" spans="1:8" x14ac:dyDescent="0.25">
      <c r="A5008">
        <v>10004</v>
      </c>
      <c r="B5008">
        <v>0</v>
      </c>
      <c r="C5008">
        <v>-7</v>
      </c>
      <c r="D5008">
        <v>-9</v>
      </c>
      <c r="E5008">
        <v>-2</v>
      </c>
      <c r="F5008">
        <v>-5</v>
      </c>
      <c r="G5008">
        <v>-1</v>
      </c>
      <c r="H5008" s="2">
        <f>H5007+$H$2*(Filter_Test[[#This Row],[debug'[0']]]-H5007)</f>
        <v>-1.8932067792958347</v>
      </c>
    </row>
    <row r="5009" spans="1:8" x14ac:dyDescent="0.25">
      <c r="A5009">
        <v>10006</v>
      </c>
      <c r="B5009">
        <v>-1</v>
      </c>
      <c r="C5009">
        <v>-7</v>
      </c>
      <c r="D5009">
        <v>-9</v>
      </c>
      <c r="E5009">
        <v>-2</v>
      </c>
      <c r="F5009">
        <v>-5</v>
      </c>
      <c r="G5009">
        <v>-1</v>
      </c>
      <c r="H5009" s="2">
        <f>H5008+$H$2*(Filter_Test[[#This Row],[debug'[0']]]-H5008)</f>
        <v>-1.8090240236166628</v>
      </c>
    </row>
    <row r="5010" spans="1:8" x14ac:dyDescent="0.25">
      <c r="A5010">
        <v>10008</v>
      </c>
      <c r="B5010">
        <v>-3</v>
      </c>
      <c r="C5010">
        <v>-6</v>
      </c>
      <c r="D5010">
        <v>-9</v>
      </c>
      <c r="E5010">
        <v>-2</v>
      </c>
      <c r="F5010">
        <v>-6</v>
      </c>
      <c r="G5010">
        <v>-1</v>
      </c>
      <c r="H5010" s="2">
        <f>H5009+$H$2*(Filter_Test[[#This Row],[debug'[0']]]-H5009)</f>
        <v>-1.9212708649568975</v>
      </c>
    </row>
    <row r="5011" spans="1:8" x14ac:dyDescent="0.25">
      <c r="A5011">
        <v>10010</v>
      </c>
      <c r="B5011">
        <v>-1</v>
      </c>
      <c r="C5011">
        <v>-4</v>
      </c>
      <c r="D5011">
        <v>-6</v>
      </c>
      <c r="E5011">
        <v>-2</v>
      </c>
      <c r="F5011">
        <v>-6</v>
      </c>
      <c r="G5011">
        <v>-1</v>
      </c>
      <c r="H5011" s="2">
        <f>H5010+$H$2*(Filter_Test[[#This Row],[debug'[0']]]-H5010)</f>
        <v>-1.8344431315174503</v>
      </c>
    </row>
    <row r="5012" spans="1:8" x14ac:dyDescent="0.25">
      <c r="A5012">
        <v>10012</v>
      </c>
      <c r="B5012">
        <v>-1</v>
      </c>
      <c r="C5012">
        <v>-2</v>
      </c>
      <c r="D5012">
        <v>-4</v>
      </c>
      <c r="E5012">
        <v>-2</v>
      </c>
      <c r="F5012">
        <v>-6</v>
      </c>
      <c r="G5012">
        <v>-1</v>
      </c>
      <c r="H5012" s="2">
        <f>H5011+$H$2*(Filter_Test[[#This Row],[debug'[0']]]-H5011)</f>
        <v>-1.7557987191630398</v>
      </c>
    </row>
    <row r="5013" spans="1:8" x14ac:dyDescent="0.25">
      <c r="A5013">
        <v>10014</v>
      </c>
      <c r="B5013">
        <v>1</v>
      </c>
      <c r="C5013">
        <v>0</v>
      </c>
      <c r="D5013">
        <v>-4</v>
      </c>
      <c r="E5013">
        <v>-2</v>
      </c>
      <c r="F5013">
        <v>-6</v>
      </c>
      <c r="G5013">
        <v>-1</v>
      </c>
      <c r="H5013" s="2">
        <f>H5012+$H$2*(Filter_Test[[#This Row],[debug'[0']]]-H5012)</f>
        <v>-1.4960708088361967</v>
      </c>
    </row>
    <row r="5014" spans="1:8" x14ac:dyDescent="0.25">
      <c r="A5014">
        <v>10016</v>
      </c>
      <c r="B5014">
        <v>2</v>
      </c>
      <c r="C5014">
        <v>2</v>
      </c>
      <c r="D5014">
        <v>-2</v>
      </c>
      <c r="E5014">
        <v>-2</v>
      </c>
      <c r="F5014">
        <v>-6</v>
      </c>
      <c r="G5014">
        <v>-1</v>
      </c>
      <c r="H5014" s="2">
        <f>H5013+$H$2*(Filter_Test[[#This Row],[debug'[0']]]-H5013)</f>
        <v>-1.166573897752111</v>
      </c>
    </row>
    <row r="5015" spans="1:8" x14ac:dyDescent="0.25">
      <c r="A5015">
        <v>10018</v>
      </c>
      <c r="B5015">
        <v>2</v>
      </c>
      <c r="C5015">
        <v>4</v>
      </c>
      <c r="D5015">
        <v>-1</v>
      </c>
      <c r="E5015">
        <v>-2</v>
      </c>
      <c r="F5015">
        <v>-6</v>
      </c>
      <c r="G5015">
        <v>-1</v>
      </c>
      <c r="H5015" s="2">
        <f>H5014+$H$2*(Filter_Test[[#This Row],[debug'[0']]]-H5014)</f>
        <v>-0.86813133892529404</v>
      </c>
    </row>
    <row r="5016" spans="1:8" x14ac:dyDescent="0.25">
      <c r="A5016">
        <v>10020</v>
      </c>
      <c r="B5016">
        <v>2</v>
      </c>
      <c r="C5016">
        <v>7</v>
      </c>
      <c r="D5016">
        <v>1</v>
      </c>
      <c r="E5016">
        <v>-2</v>
      </c>
      <c r="F5016">
        <v>-6</v>
      </c>
      <c r="G5016">
        <v>-1</v>
      </c>
      <c r="H5016" s="2">
        <f>H5015+$H$2*(Filter_Test[[#This Row],[debug'[0']]]-H5015)</f>
        <v>-0.59781632860834322</v>
      </c>
    </row>
    <row r="5017" spans="1:8" x14ac:dyDescent="0.25">
      <c r="A5017">
        <v>10022</v>
      </c>
      <c r="B5017">
        <v>0</v>
      </c>
      <c r="C5017">
        <v>8</v>
      </c>
      <c r="D5017">
        <v>3</v>
      </c>
      <c r="E5017">
        <v>-2</v>
      </c>
      <c r="F5017">
        <v>-6</v>
      </c>
      <c r="G5017">
        <v>-1</v>
      </c>
      <c r="H5017" s="2">
        <f>H5016+$H$2*(Filter_Test[[#This Row],[debug'[0']]]-H5016)</f>
        <v>-0.54147346702378341</v>
      </c>
    </row>
    <row r="5018" spans="1:8" x14ac:dyDescent="0.25">
      <c r="A5018">
        <v>10024</v>
      </c>
      <c r="B5018">
        <v>-1</v>
      </c>
      <c r="C5018">
        <v>8</v>
      </c>
      <c r="D5018">
        <v>5</v>
      </c>
      <c r="E5018">
        <v>-2</v>
      </c>
      <c r="F5018">
        <v>-6</v>
      </c>
      <c r="G5018">
        <v>-1</v>
      </c>
      <c r="H5018" s="2">
        <f>H5017+$H$2*(Filter_Test[[#This Row],[debug'[0']]]-H5017)</f>
        <v>-0.58468857464800583</v>
      </c>
    </row>
    <row r="5019" spans="1:8" x14ac:dyDescent="0.25">
      <c r="A5019">
        <v>10026</v>
      </c>
      <c r="B5019">
        <v>-3</v>
      </c>
      <c r="C5019">
        <v>6</v>
      </c>
      <c r="D5019">
        <v>8</v>
      </c>
      <c r="E5019">
        <v>-1</v>
      </c>
      <c r="F5019">
        <v>-6</v>
      </c>
      <c r="G5019">
        <v>-1</v>
      </c>
      <c r="H5019" s="2">
        <f>H5018+$H$2*(Filter_Test[[#This Row],[debug'[0']]]-H5018)</f>
        <v>-0.81232631354852525</v>
      </c>
    </row>
    <row r="5020" spans="1:8" x14ac:dyDescent="0.25">
      <c r="A5020">
        <v>10028</v>
      </c>
      <c r="B5020">
        <v>-4</v>
      </c>
      <c r="C5020">
        <v>6</v>
      </c>
      <c r="D5020">
        <v>9</v>
      </c>
      <c r="E5020">
        <v>-1</v>
      </c>
      <c r="F5020">
        <v>-5</v>
      </c>
      <c r="G5020">
        <v>-1</v>
      </c>
      <c r="H5020" s="2">
        <f>H5019+$H$2*(Filter_Test[[#This Row],[debug'[0']]]-H5019)</f>
        <v>-1.1127574806104485</v>
      </c>
    </row>
    <row r="5021" spans="1:8" x14ac:dyDescent="0.25">
      <c r="A5021">
        <v>10030</v>
      </c>
      <c r="B5021">
        <v>-2</v>
      </c>
      <c r="C5021">
        <v>6</v>
      </c>
      <c r="D5021">
        <v>9</v>
      </c>
      <c r="E5021">
        <v>-1</v>
      </c>
      <c r="F5021">
        <v>-5</v>
      </c>
      <c r="G5021">
        <v>-1</v>
      </c>
      <c r="H5021" s="2">
        <f>H5020+$H$2*(Filter_Test[[#This Row],[debug'[0']]]-H5020)</f>
        <v>-1.1963781180364499</v>
      </c>
    </row>
    <row r="5022" spans="1:8" x14ac:dyDescent="0.25">
      <c r="A5022">
        <v>10032</v>
      </c>
      <c r="B5022">
        <v>-1</v>
      </c>
      <c r="C5022">
        <v>6</v>
      </c>
      <c r="D5022">
        <v>9</v>
      </c>
      <c r="E5022">
        <v>-1</v>
      </c>
      <c r="F5022">
        <v>-4</v>
      </c>
      <c r="G5022">
        <v>-1</v>
      </c>
      <c r="H5022" s="2">
        <f>H5021+$H$2*(Filter_Test[[#This Row],[debug'[0']]]-H5021)</f>
        <v>-1.1778699164479769</v>
      </c>
    </row>
    <row r="5023" spans="1:8" x14ac:dyDescent="0.25">
      <c r="A5023">
        <v>10034</v>
      </c>
      <c r="B5023">
        <v>3</v>
      </c>
      <c r="C5023">
        <v>7</v>
      </c>
      <c r="D5023">
        <v>8</v>
      </c>
      <c r="E5023">
        <v>0</v>
      </c>
      <c r="F5023">
        <v>-4</v>
      </c>
      <c r="G5023">
        <v>-1</v>
      </c>
      <c r="H5023" s="2">
        <f>H5022+$H$2*(Filter_Test[[#This Row],[debug'[0']]]-H5022)</f>
        <v>-0.78411495333297387</v>
      </c>
    </row>
    <row r="5024" spans="1:8" x14ac:dyDescent="0.25">
      <c r="A5024">
        <v>10036</v>
      </c>
      <c r="B5024">
        <v>3</v>
      </c>
      <c r="C5024">
        <v>6</v>
      </c>
      <c r="D5024">
        <v>8</v>
      </c>
      <c r="E5024">
        <v>0</v>
      </c>
      <c r="F5024">
        <v>-3</v>
      </c>
      <c r="G5024">
        <v>-1</v>
      </c>
      <c r="H5024" s="2">
        <f>H5023+$H$2*(Filter_Test[[#This Row],[debug'[0']]]-H5023)</f>
        <v>-0.42747052120106926</v>
      </c>
    </row>
    <row r="5025" spans="1:8" x14ac:dyDescent="0.25">
      <c r="A5025">
        <v>10038</v>
      </c>
      <c r="B5025">
        <v>0</v>
      </c>
      <c r="C5025">
        <v>5</v>
      </c>
      <c r="D5025">
        <v>9</v>
      </c>
      <c r="E5025">
        <v>-1</v>
      </c>
      <c r="F5025">
        <v>-3</v>
      </c>
      <c r="G5025">
        <v>0</v>
      </c>
      <c r="H5025" s="2">
        <f>H5024+$H$2*(Filter_Test[[#This Row],[debug'[0']]]-H5024)</f>
        <v>-0.38718237373012487</v>
      </c>
    </row>
    <row r="5026" spans="1:8" x14ac:dyDescent="0.25">
      <c r="A5026">
        <v>10040</v>
      </c>
      <c r="B5026">
        <v>-2</v>
      </c>
      <c r="C5026">
        <v>3</v>
      </c>
      <c r="D5026">
        <v>4</v>
      </c>
      <c r="E5026">
        <v>-1</v>
      </c>
      <c r="F5026">
        <v>-2</v>
      </c>
      <c r="G5026">
        <v>0</v>
      </c>
      <c r="H5026" s="2">
        <f>H5025+$H$2*(Filter_Test[[#This Row],[debug'[0']]]-H5025)</f>
        <v>-0.53918685391821186</v>
      </c>
    </row>
    <row r="5027" spans="1:8" x14ac:dyDescent="0.25">
      <c r="A5027">
        <v>10042</v>
      </c>
      <c r="B5027">
        <v>-4</v>
      </c>
      <c r="C5027">
        <v>3</v>
      </c>
      <c r="D5027">
        <v>3</v>
      </c>
      <c r="E5027">
        <v>-1</v>
      </c>
      <c r="F5027">
        <v>-2</v>
      </c>
      <c r="G5027">
        <v>0</v>
      </c>
      <c r="H5027" s="2">
        <f>H5026+$H$2*(Filter_Test[[#This Row],[debug'[0']]]-H5026)</f>
        <v>-0.86536080857353759</v>
      </c>
    </row>
    <row r="5028" spans="1:8" x14ac:dyDescent="0.25">
      <c r="A5028">
        <v>10044</v>
      </c>
      <c r="B5028">
        <v>-2</v>
      </c>
      <c r="C5028">
        <v>3</v>
      </c>
      <c r="D5028">
        <v>2</v>
      </c>
      <c r="E5028">
        <v>0</v>
      </c>
      <c r="F5028">
        <v>-1</v>
      </c>
      <c r="G5028">
        <v>0</v>
      </c>
      <c r="H5028" s="2">
        <f>H5027+$H$2*(Filter_Test[[#This Row],[debug'[0']]]-H5027)</f>
        <v>-0.97229803302135065</v>
      </c>
    </row>
    <row r="5029" spans="1:8" x14ac:dyDescent="0.25">
      <c r="A5029">
        <v>10046</v>
      </c>
      <c r="B5029">
        <v>0</v>
      </c>
      <c r="C5029">
        <v>5</v>
      </c>
      <c r="D5029">
        <v>-1</v>
      </c>
      <c r="E5029">
        <v>0</v>
      </c>
      <c r="F5029">
        <v>-1</v>
      </c>
      <c r="G5029">
        <v>0</v>
      </c>
      <c r="H5029" s="2">
        <f>H5028+$H$2*(Filter_Test[[#This Row],[debug'[0']]]-H5028)</f>
        <v>-0.88066110229216021</v>
      </c>
    </row>
    <row r="5030" spans="1:8" x14ac:dyDescent="0.25">
      <c r="A5030">
        <v>10048</v>
      </c>
      <c r="B5030">
        <v>0</v>
      </c>
      <c r="C5030">
        <v>8</v>
      </c>
      <c r="D5030">
        <v>-4</v>
      </c>
      <c r="E5030">
        <v>0</v>
      </c>
      <c r="F5030">
        <v>0</v>
      </c>
      <c r="G5030">
        <v>0</v>
      </c>
      <c r="H5030" s="2">
        <f>H5029+$H$2*(Filter_Test[[#This Row],[debug'[0']]]-H5029)</f>
        <v>-0.79766074881425997</v>
      </c>
    </row>
    <row r="5031" spans="1:8" x14ac:dyDescent="0.25">
      <c r="A5031">
        <v>10050</v>
      </c>
      <c r="B5031">
        <v>1</v>
      </c>
      <c r="C5031">
        <v>8</v>
      </c>
      <c r="D5031">
        <v>-6</v>
      </c>
      <c r="E5031">
        <v>-1</v>
      </c>
      <c r="F5031">
        <v>1</v>
      </c>
      <c r="G5031">
        <v>0</v>
      </c>
      <c r="H5031" s="2">
        <f>H5030+$H$2*(Filter_Test[[#This Row],[debug'[0']]]-H5030)</f>
        <v>-0.62823521475061184</v>
      </c>
    </row>
    <row r="5032" spans="1:8" x14ac:dyDescent="0.25">
      <c r="A5032">
        <v>10052</v>
      </c>
      <c r="B5032">
        <v>0</v>
      </c>
      <c r="C5032">
        <v>9</v>
      </c>
      <c r="D5032">
        <v>-7</v>
      </c>
      <c r="E5032">
        <v>-1</v>
      </c>
      <c r="F5032">
        <v>1</v>
      </c>
      <c r="G5032">
        <v>0</v>
      </c>
      <c r="H5032" s="2">
        <f>H5031+$H$2*(Filter_Test[[#This Row],[debug'[0']]]-H5031)</f>
        <v>-0.56902544068900396</v>
      </c>
    </row>
    <row r="5033" spans="1:8" x14ac:dyDescent="0.25">
      <c r="A5033">
        <v>10054</v>
      </c>
      <c r="B5033">
        <v>-1</v>
      </c>
      <c r="C5033">
        <v>8</v>
      </c>
      <c r="D5033">
        <v>-7</v>
      </c>
      <c r="E5033">
        <v>-1</v>
      </c>
      <c r="F5033">
        <v>2</v>
      </c>
      <c r="G5033">
        <v>0</v>
      </c>
      <c r="H5033" s="2">
        <f>H5032+$H$2*(Filter_Test[[#This Row],[debug'[0']]]-H5032)</f>
        <v>-0.60964383597146965</v>
      </c>
    </row>
    <row r="5034" spans="1:8" x14ac:dyDescent="0.25">
      <c r="A5034">
        <v>10056</v>
      </c>
      <c r="B5034">
        <v>0</v>
      </c>
      <c r="C5034">
        <v>7</v>
      </c>
      <c r="D5034">
        <v>-7</v>
      </c>
      <c r="E5034">
        <v>-1</v>
      </c>
      <c r="F5034">
        <v>2</v>
      </c>
      <c r="G5034">
        <v>1</v>
      </c>
      <c r="H5034" s="2">
        <f>H5033+$H$2*(Filter_Test[[#This Row],[debug'[0']]]-H5033)</f>
        <v>-0.5521862580796415</v>
      </c>
    </row>
    <row r="5035" spans="1:8" x14ac:dyDescent="0.25">
      <c r="A5035">
        <v>10058</v>
      </c>
      <c r="B5035">
        <v>-2</v>
      </c>
      <c r="C5035">
        <v>7</v>
      </c>
      <c r="D5035">
        <v>-6</v>
      </c>
      <c r="E5035">
        <v>-1</v>
      </c>
      <c r="F5035">
        <v>2</v>
      </c>
      <c r="G5035">
        <v>1</v>
      </c>
      <c r="H5035" s="2">
        <f>H5034+$H$2*(Filter_Test[[#This Row],[debug'[0']]]-H5034)</f>
        <v>-0.68863948854114188</v>
      </c>
    </row>
    <row r="5036" spans="1:8" x14ac:dyDescent="0.25">
      <c r="A5036">
        <v>10060</v>
      </c>
      <c r="B5036">
        <v>-1</v>
      </c>
      <c r="C5036">
        <v>6</v>
      </c>
      <c r="D5036">
        <v>-5</v>
      </c>
      <c r="E5036">
        <v>-1</v>
      </c>
      <c r="F5036">
        <v>3</v>
      </c>
      <c r="G5036">
        <v>1</v>
      </c>
      <c r="H5036" s="2">
        <f>H5035+$H$2*(Filter_Test[[#This Row],[debug'[0']]]-H5035)</f>
        <v>-0.7179845254036552</v>
      </c>
    </row>
    <row r="5037" spans="1:8" x14ac:dyDescent="0.25">
      <c r="A5037">
        <v>10062</v>
      </c>
      <c r="B5037">
        <v>-1</v>
      </c>
      <c r="C5037">
        <v>5</v>
      </c>
      <c r="D5037">
        <v>-4</v>
      </c>
      <c r="E5037">
        <v>-1</v>
      </c>
      <c r="F5037">
        <v>3</v>
      </c>
      <c r="G5037">
        <v>1</v>
      </c>
      <c r="H5037" s="2">
        <f>H5036+$H$2*(Filter_Test[[#This Row],[debug'[0']]]-H5036)</f>
        <v>-0.74456385769937072</v>
      </c>
    </row>
    <row r="5038" spans="1:8" x14ac:dyDescent="0.25">
      <c r="A5038">
        <v>10064</v>
      </c>
      <c r="B5038">
        <v>-3</v>
      </c>
      <c r="C5038">
        <v>5</v>
      </c>
      <c r="D5038">
        <v>-4</v>
      </c>
      <c r="E5038">
        <v>-1</v>
      </c>
      <c r="F5038">
        <v>4</v>
      </c>
      <c r="G5038">
        <v>1</v>
      </c>
      <c r="H5038" s="2">
        <f>H5037+$H$2*(Filter_Test[[#This Row],[debug'[0']]]-H5037)</f>
        <v>-0.95713370615814752</v>
      </c>
    </row>
    <row r="5039" spans="1:8" x14ac:dyDescent="0.25">
      <c r="A5039">
        <v>10066</v>
      </c>
      <c r="B5039">
        <v>-1</v>
      </c>
      <c r="C5039">
        <v>5</v>
      </c>
      <c r="D5039">
        <v>-3</v>
      </c>
      <c r="E5039">
        <v>-1</v>
      </c>
      <c r="F5039">
        <v>4</v>
      </c>
      <c r="G5039">
        <v>1</v>
      </c>
      <c r="H5039" s="2">
        <f>H5038+$H$2*(Filter_Test[[#This Row],[debug'[0']]]-H5038)</f>
        <v>-0.96117375917275305</v>
      </c>
    </row>
    <row r="5040" spans="1:8" x14ac:dyDescent="0.25">
      <c r="A5040">
        <v>10068</v>
      </c>
      <c r="B5040">
        <v>-2</v>
      </c>
      <c r="C5040">
        <v>5</v>
      </c>
      <c r="D5040">
        <v>-3</v>
      </c>
      <c r="E5040">
        <v>-1</v>
      </c>
      <c r="F5040">
        <v>4</v>
      </c>
      <c r="G5040">
        <v>1</v>
      </c>
      <c r="H5040" s="2">
        <f>H5039+$H$2*(Filter_Test[[#This Row],[debug'[0']]]-H5039)</f>
        <v>-1.0590808257689284</v>
      </c>
    </row>
    <row r="5041" spans="1:8" x14ac:dyDescent="0.25">
      <c r="A5041">
        <v>10070</v>
      </c>
      <c r="B5041">
        <v>2</v>
      </c>
      <c r="C5041">
        <v>3</v>
      </c>
      <c r="D5041">
        <v>0</v>
      </c>
      <c r="E5041">
        <v>-1</v>
      </c>
      <c r="F5041">
        <v>4</v>
      </c>
      <c r="G5041">
        <v>1</v>
      </c>
      <c r="H5041" s="2">
        <f>H5040+$H$2*(Filter_Test[[#This Row],[debug'[0']]]-H5040)</f>
        <v>-0.77076925029973653</v>
      </c>
    </row>
    <row r="5042" spans="1:8" x14ac:dyDescent="0.25">
      <c r="A5042">
        <v>10072</v>
      </c>
      <c r="B5042">
        <v>2</v>
      </c>
      <c r="C5042">
        <v>1</v>
      </c>
      <c r="D5042">
        <v>3</v>
      </c>
      <c r="E5042">
        <v>-1</v>
      </c>
      <c r="F5042">
        <v>4</v>
      </c>
      <c r="G5042">
        <v>1</v>
      </c>
      <c r="H5042" s="2">
        <f>H5041+$H$2*(Filter_Test[[#This Row],[debug'[0']]]-H5041)</f>
        <v>-0.50963040065371201</v>
      </c>
    </row>
    <row r="5043" spans="1:8" x14ac:dyDescent="0.25">
      <c r="A5043">
        <v>10074</v>
      </c>
      <c r="B5043">
        <v>2</v>
      </c>
      <c r="C5043">
        <v>-1</v>
      </c>
      <c r="D5043">
        <v>4</v>
      </c>
      <c r="E5043">
        <v>0</v>
      </c>
      <c r="F5043">
        <v>4</v>
      </c>
      <c r="G5043">
        <v>1</v>
      </c>
      <c r="H5043" s="2">
        <f>H5042+$H$2*(Filter_Test[[#This Row],[debug'[0']]]-H5042)</f>
        <v>-0.27310330775613267</v>
      </c>
    </row>
    <row r="5044" spans="1:8" x14ac:dyDescent="0.25">
      <c r="A5044">
        <v>10076</v>
      </c>
      <c r="B5044">
        <v>2</v>
      </c>
      <c r="C5044">
        <v>-5</v>
      </c>
      <c r="D5044">
        <v>6</v>
      </c>
      <c r="E5044">
        <v>0</v>
      </c>
      <c r="F5044">
        <v>4</v>
      </c>
      <c r="G5044">
        <v>1</v>
      </c>
      <c r="H5044" s="2">
        <f>H5043+$H$2*(Filter_Test[[#This Row],[debug'[0']]]-H5043)</f>
        <v>-5.8868368181212966E-2</v>
      </c>
    </row>
    <row r="5045" spans="1:8" x14ac:dyDescent="0.25">
      <c r="A5045">
        <v>10078</v>
      </c>
      <c r="B5045">
        <v>0</v>
      </c>
      <c r="C5045">
        <v>-5</v>
      </c>
      <c r="D5045">
        <v>6</v>
      </c>
      <c r="E5045">
        <v>0</v>
      </c>
      <c r="F5045">
        <v>4</v>
      </c>
      <c r="G5045">
        <v>1</v>
      </c>
      <c r="H5045" s="2">
        <f>H5044+$H$2*(Filter_Test[[#This Row],[debug'[0']]]-H5044)</f>
        <v>-5.3320155191005435E-2</v>
      </c>
    </row>
    <row r="5046" spans="1:8" x14ac:dyDescent="0.25">
      <c r="A5046">
        <v>10080</v>
      </c>
      <c r="B5046">
        <v>-1</v>
      </c>
      <c r="C5046">
        <v>-4</v>
      </c>
      <c r="D5046">
        <v>5</v>
      </c>
      <c r="E5046">
        <v>0</v>
      </c>
      <c r="F5046">
        <v>4</v>
      </c>
      <c r="G5046">
        <v>0</v>
      </c>
      <c r="H5046" s="2">
        <f>H5045+$H$2*(Filter_Test[[#This Row],[debug'[0']]]-H5045)</f>
        <v>-0.1425426285636093</v>
      </c>
    </row>
    <row r="5047" spans="1:8" x14ac:dyDescent="0.25">
      <c r="A5047">
        <v>10082</v>
      </c>
      <c r="B5047">
        <v>-2</v>
      </c>
      <c r="C5047">
        <v>-3</v>
      </c>
      <c r="D5047">
        <v>5</v>
      </c>
      <c r="E5047">
        <v>0</v>
      </c>
      <c r="F5047">
        <v>4</v>
      </c>
      <c r="G5047">
        <v>0</v>
      </c>
      <c r="H5047" s="2">
        <f>H5046+$H$2*(Filter_Test[[#This Row],[debug'[0']]]-H5046)</f>
        <v>-0.31760386153743247</v>
      </c>
    </row>
    <row r="5048" spans="1:8" x14ac:dyDescent="0.25">
      <c r="A5048">
        <v>10084</v>
      </c>
      <c r="B5048">
        <v>0</v>
      </c>
      <c r="C5048">
        <v>-2</v>
      </c>
      <c r="D5048">
        <v>4</v>
      </c>
      <c r="E5048">
        <v>0</v>
      </c>
      <c r="F5048">
        <v>4</v>
      </c>
      <c r="G5048">
        <v>0</v>
      </c>
      <c r="H5048" s="2">
        <f>H5047+$H$2*(Filter_Test[[#This Row],[debug'[0']]]-H5047)</f>
        <v>-0.28767040279270006</v>
      </c>
    </row>
    <row r="5049" spans="1:8" x14ac:dyDescent="0.25">
      <c r="A5049">
        <v>10086</v>
      </c>
      <c r="B5049">
        <v>2</v>
      </c>
      <c r="C5049">
        <v>-3</v>
      </c>
      <c r="D5049">
        <v>4</v>
      </c>
      <c r="E5049">
        <v>0</v>
      </c>
      <c r="F5049">
        <v>4</v>
      </c>
      <c r="G5049">
        <v>0</v>
      </c>
      <c r="H5049" s="2">
        <f>H5048+$H$2*(Filter_Test[[#This Row],[debug'[0']]]-H5048)</f>
        <v>-7.2062546855249598E-2</v>
      </c>
    </row>
    <row r="5050" spans="1:8" x14ac:dyDescent="0.25">
      <c r="A5050">
        <v>10088</v>
      </c>
      <c r="B5050">
        <v>2</v>
      </c>
      <c r="C5050">
        <v>-3</v>
      </c>
      <c r="D5050">
        <v>4</v>
      </c>
      <c r="E5050">
        <v>0</v>
      </c>
      <c r="F5050">
        <v>4</v>
      </c>
      <c r="G5050">
        <v>0</v>
      </c>
      <c r="H5050" s="2">
        <f>H5049+$H$2*(Filter_Test[[#This Row],[debug'[0']]]-H5049)</f>
        <v>0.12322474739412068</v>
      </c>
    </row>
    <row r="5051" spans="1:8" x14ac:dyDescent="0.25">
      <c r="A5051">
        <v>10090</v>
      </c>
      <c r="B5051">
        <v>3</v>
      </c>
      <c r="C5051">
        <v>-4</v>
      </c>
      <c r="D5051">
        <v>3</v>
      </c>
      <c r="E5051">
        <v>0</v>
      </c>
      <c r="F5051">
        <v>3</v>
      </c>
      <c r="G5051">
        <v>0</v>
      </c>
      <c r="H5051" s="2">
        <f>H5050+$H$2*(Filter_Test[[#This Row],[debug'[0']]]-H5050)</f>
        <v>0.39435442738258719</v>
      </c>
    </row>
    <row r="5052" spans="1:8" x14ac:dyDescent="0.25">
      <c r="A5052">
        <v>10092</v>
      </c>
      <c r="B5052">
        <v>2</v>
      </c>
      <c r="C5052">
        <v>-6</v>
      </c>
      <c r="D5052">
        <v>1</v>
      </c>
      <c r="E5052">
        <v>0</v>
      </c>
      <c r="F5052">
        <v>3</v>
      </c>
      <c r="G5052">
        <v>0</v>
      </c>
      <c r="H5052" s="2">
        <f>H5051+$H$2*(Filter_Test[[#This Row],[debug'[0']]]-H5051)</f>
        <v>0.54568295743870243</v>
      </c>
    </row>
    <row r="5053" spans="1:8" x14ac:dyDescent="0.25">
      <c r="A5053">
        <v>10094</v>
      </c>
      <c r="B5053">
        <v>-1</v>
      </c>
      <c r="C5053">
        <v>-5</v>
      </c>
      <c r="D5053">
        <v>0</v>
      </c>
      <c r="E5053">
        <v>0</v>
      </c>
      <c r="F5053">
        <v>3</v>
      </c>
      <c r="G5053">
        <v>0</v>
      </c>
      <c r="H5053" s="2">
        <f>H5052+$H$2*(Filter_Test[[#This Row],[debug'[0']]]-H5052)</f>
        <v>0.40000577072265131</v>
      </c>
    </row>
    <row r="5054" spans="1:8" x14ac:dyDescent="0.25">
      <c r="A5054">
        <v>10096</v>
      </c>
      <c r="B5054">
        <v>-1</v>
      </c>
      <c r="C5054">
        <v>-6</v>
      </c>
      <c r="D5054">
        <v>-2</v>
      </c>
      <c r="E5054">
        <v>0</v>
      </c>
      <c r="F5054">
        <v>2</v>
      </c>
      <c r="G5054">
        <v>0</v>
      </c>
      <c r="H5054" s="2">
        <f>H5053+$H$2*(Filter_Test[[#This Row],[debug'[0']]]-H5053)</f>
        <v>0.26805833539408341</v>
      </c>
    </row>
    <row r="5055" spans="1:8" x14ac:dyDescent="0.25">
      <c r="A5055">
        <v>10098</v>
      </c>
      <c r="B5055">
        <v>-3</v>
      </c>
      <c r="C5055">
        <v>-4</v>
      </c>
      <c r="D5055">
        <v>-5</v>
      </c>
      <c r="E5055">
        <v>0</v>
      </c>
      <c r="F5055">
        <v>2</v>
      </c>
      <c r="G5055">
        <v>0</v>
      </c>
      <c r="H5055" s="2">
        <f>H5054+$H$2*(Filter_Test[[#This Row],[debug'[0']]]-H5054)</f>
        <v>-3.9948906345224799E-2</v>
      </c>
    </row>
    <row r="5056" spans="1:8" x14ac:dyDescent="0.25">
      <c r="A5056">
        <v>10100</v>
      </c>
      <c r="B5056">
        <v>-4</v>
      </c>
      <c r="C5056">
        <v>-3</v>
      </c>
      <c r="D5056">
        <v>-7</v>
      </c>
      <c r="E5056">
        <v>0</v>
      </c>
      <c r="F5056">
        <v>2</v>
      </c>
      <c r="G5056">
        <v>0</v>
      </c>
      <c r="H5056" s="2">
        <f>H5055+$H$2*(Filter_Test[[#This Row],[debug'[0']]]-H5055)</f>
        <v>-0.41317492905520681</v>
      </c>
    </row>
    <row r="5057" spans="1:8" x14ac:dyDescent="0.25">
      <c r="A5057">
        <v>10102</v>
      </c>
      <c r="B5057">
        <v>-4</v>
      </c>
      <c r="C5057">
        <v>-3</v>
      </c>
      <c r="D5057">
        <v>-8</v>
      </c>
      <c r="E5057">
        <v>0</v>
      </c>
      <c r="F5057">
        <v>1</v>
      </c>
      <c r="G5057">
        <v>0</v>
      </c>
      <c r="H5057" s="2">
        <f>H5056+$H$2*(Filter_Test[[#This Row],[debug'[0']]]-H5056)</f>
        <v>-0.75122522783296231</v>
      </c>
    </row>
    <row r="5058" spans="1:8" x14ac:dyDescent="0.25">
      <c r="A5058">
        <v>10104</v>
      </c>
      <c r="B5058">
        <v>-4</v>
      </c>
      <c r="C5058">
        <v>-2</v>
      </c>
      <c r="D5058">
        <v>-8</v>
      </c>
      <c r="E5058">
        <v>0</v>
      </c>
      <c r="F5058">
        <v>1</v>
      </c>
      <c r="G5058">
        <v>0</v>
      </c>
      <c r="H5058" s="2">
        <f>H5057+$H$2*(Filter_Test[[#This Row],[debug'[0']]]-H5057)</f>
        <v>-1.0574150365551969</v>
      </c>
    </row>
    <row r="5059" spans="1:8" x14ac:dyDescent="0.25">
      <c r="A5059">
        <v>10106</v>
      </c>
      <c r="B5059">
        <v>-1</v>
      </c>
      <c r="C5059">
        <v>-3</v>
      </c>
      <c r="D5059">
        <v>-8</v>
      </c>
      <c r="E5059">
        <v>0</v>
      </c>
      <c r="F5059">
        <v>1</v>
      </c>
      <c r="G5059">
        <v>0</v>
      </c>
      <c r="H5059" s="2">
        <f>H5058+$H$2*(Filter_Test[[#This Row],[debug'[0']]]-H5058)</f>
        <v>-1.052003796843775</v>
      </c>
    </row>
    <row r="5060" spans="1:8" x14ac:dyDescent="0.25">
      <c r="A5060">
        <v>10108</v>
      </c>
      <c r="B5060">
        <v>2</v>
      </c>
      <c r="C5060">
        <v>-2</v>
      </c>
      <c r="D5060">
        <v>-7</v>
      </c>
      <c r="E5060">
        <v>0</v>
      </c>
      <c r="F5060">
        <v>0</v>
      </c>
      <c r="G5060">
        <v>0</v>
      </c>
      <c r="H5060" s="2">
        <f>H5059+$H$2*(Filter_Test[[#This Row],[debug'[0']]]-H5059)</f>
        <v>-0.76435921563699827</v>
      </c>
    </row>
    <row r="5061" spans="1:8" x14ac:dyDescent="0.25">
      <c r="A5061">
        <v>10110</v>
      </c>
      <c r="B5061">
        <v>0</v>
      </c>
      <c r="C5061">
        <v>0</v>
      </c>
      <c r="D5061">
        <v>-7</v>
      </c>
      <c r="E5061">
        <v>-1</v>
      </c>
      <c r="F5061">
        <v>0</v>
      </c>
      <c r="G5061">
        <v>0</v>
      </c>
      <c r="H5061" s="2">
        <f>H5060+$H$2*(Filter_Test[[#This Row],[debug'[0']]]-H5060)</f>
        <v>-0.69232005674053276</v>
      </c>
    </row>
    <row r="5062" spans="1:8" x14ac:dyDescent="0.25">
      <c r="A5062">
        <v>10112</v>
      </c>
      <c r="B5062">
        <v>-3</v>
      </c>
      <c r="C5062">
        <v>1</v>
      </c>
      <c r="D5062">
        <v>-7</v>
      </c>
      <c r="E5062">
        <v>-1</v>
      </c>
      <c r="F5062">
        <v>0</v>
      </c>
      <c r="G5062">
        <v>-1</v>
      </c>
      <c r="H5062" s="2">
        <f>H5061+$H$2*(Filter_Test[[#This Row],[debug'[0']]]-H5061)</f>
        <v>-0.90981376743794629</v>
      </c>
    </row>
    <row r="5063" spans="1:8" x14ac:dyDescent="0.25">
      <c r="A5063">
        <v>10114</v>
      </c>
      <c r="B5063">
        <v>-6</v>
      </c>
      <c r="C5063">
        <v>2</v>
      </c>
      <c r="D5063">
        <v>-7</v>
      </c>
      <c r="E5063">
        <v>-1</v>
      </c>
      <c r="F5063">
        <v>0</v>
      </c>
      <c r="G5063">
        <v>-1</v>
      </c>
      <c r="H5063" s="2">
        <f>H5062+$H$2*(Filter_Test[[#This Row],[debug'[0']]]-H5062)</f>
        <v>-1.3895525176465719</v>
      </c>
    </row>
    <row r="5064" spans="1:8" x14ac:dyDescent="0.25">
      <c r="A5064">
        <v>10116</v>
      </c>
      <c r="B5064">
        <v>-5</v>
      </c>
      <c r="C5064">
        <v>1</v>
      </c>
      <c r="D5064">
        <v>-6</v>
      </c>
      <c r="E5064">
        <v>-1</v>
      </c>
      <c r="F5064">
        <v>-1</v>
      </c>
      <c r="G5064">
        <v>-1</v>
      </c>
      <c r="H5064" s="2">
        <f>H5063+$H$2*(Filter_Test[[#This Row],[debug'[0']]]-H5063)</f>
        <v>-1.7298291762485707</v>
      </c>
    </row>
    <row r="5065" spans="1:8" x14ac:dyDescent="0.25">
      <c r="A5065">
        <v>10118</v>
      </c>
      <c r="B5065">
        <v>-2</v>
      </c>
      <c r="C5065">
        <v>1</v>
      </c>
      <c r="D5065">
        <v>-3</v>
      </c>
      <c r="E5065">
        <v>-1</v>
      </c>
      <c r="F5065">
        <v>-1</v>
      </c>
      <c r="G5065">
        <v>-1</v>
      </c>
      <c r="H5065" s="2">
        <f>H5064+$H$2*(Filter_Test[[#This Row],[debug'[0']]]-H5064)</f>
        <v>-1.7552921765019245</v>
      </c>
    </row>
    <row r="5066" spans="1:8" x14ac:dyDescent="0.25">
      <c r="A5066">
        <v>10120</v>
      </c>
      <c r="B5066">
        <v>1</v>
      </c>
      <c r="C5066">
        <v>-1</v>
      </c>
      <c r="D5066">
        <v>0</v>
      </c>
      <c r="E5066">
        <v>-1</v>
      </c>
      <c r="F5066">
        <v>-1</v>
      </c>
      <c r="G5066">
        <v>-1</v>
      </c>
      <c r="H5066" s="2">
        <f>H5065+$H$2*(Filter_Test[[#This Row],[debug'[0']]]-H5065)</f>
        <v>-1.4956120066961682</v>
      </c>
    </row>
    <row r="5067" spans="1:8" x14ac:dyDescent="0.25">
      <c r="A5067">
        <v>10122</v>
      </c>
      <c r="B5067">
        <v>4</v>
      </c>
      <c r="C5067">
        <v>-2</v>
      </c>
      <c r="D5067">
        <v>1</v>
      </c>
      <c r="E5067">
        <v>-1</v>
      </c>
      <c r="F5067">
        <v>-1</v>
      </c>
      <c r="G5067">
        <v>-1</v>
      </c>
      <c r="H5067" s="2">
        <f>H5066+$H$2*(Filter_Test[[#This Row],[debug'[0']]]-H5066)</f>
        <v>-0.9776627774796719</v>
      </c>
    </row>
    <row r="5068" spans="1:8" x14ac:dyDescent="0.25">
      <c r="A5068">
        <v>10124</v>
      </c>
      <c r="B5068">
        <v>5</v>
      </c>
      <c r="C5068">
        <v>-4</v>
      </c>
      <c r="D5068">
        <v>2</v>
      </c>
      <c r="E5068">
        <v>-1</v>
      </c>
      <c r="F5068">
        <v>-2</v>
      </c>
      <c r="G5068">
        <v>-1</v>
      </c>
      <c r="H5068" s="2">
        <f>H5067+$H$2*(Filter_Test[[#This Row],[debug'[0']]]-H5067)</f>
        <v>-0.41428133345865303</v>
      </c>
    </row>
    <row r="5069" spans="1:8" x14ac:dyDescent="0.25">
      <c r="A5069">
        <v>10126</v>
      </c>
      <c r="B5069">
        <v>5</v>
      </c>
      <c r="C5069">
        <v>-6</v>
      </c>
      <c r="D5069">
        <v>3</v>
      </c>
      <c r="E5069">
        <v>-1</v>
      </c>
      <c r="F5069">
        <v>-2</v>
      </c>
      <c r="G5069">
        <v>-1</v>
      </c>
      <c r="H5069" s="2">
        <f>H5068+$H$2*(Filter_Test[[#This Row],[debug'[0']]]-H5068)</f>
        <v>9.6002660391208527E-2</v>
      </c>
    </row>
    <row r="5070" spans="1:8" x14ac:dyDescent="0.25">
      <c r="A5070">
        <v>10128</v>
      </c>
      <c r="B5070">
        <v>2</v>
      </c>
      <c r="C5070">
        <v>-7</v>
      </c>
      <c r="D5070">
        <v>3</v>
      </c>
      <c r="E5070">
        <v>-1</v>
      </c>
      <c r="F5070">
        <v>-2</v>
      </c>
      <c r="G5070">
        <v>-1</v>
      </c>
      <c r="H5070" s="2">
        <f>H5069+$H$2*(Filter_Test[[#This Row],[debug'[0']]]-H5069)</f>
        <v>0.27545018202829319</v>
      </c>
    </row>
    <row r="5071" spans="1:8" x14ac:dyDescent="0.25">
      <c r="A5071">
        <v>10130</v>
      </c>
      <c r="B5071">
        <v>0</v>
      </c>
      <c r="C5071">
        <v>-9</v>
      </c>
      <c r="D5071">
        <v>2</v>
      </c>
      <c r="E5071">
        <v>-1</v>
      </c>
      <c r="F5071">
        <v>-2</v>
      </c>
      <c r="G5071">
        <v>-2</v>
      </c>
      <c r="H5071" s="2">
        <f>H5070+$H$2*(Filter_Test[[#This Row],[debug'[0']]]-H5070)</f>
        <v>0.24948961397959146</v>
      </c>
    </row>
    <row r="5072" spans="1:8" x14ac:dyDescent="0.25">
      <c r="A5072">
        <v>10132</v>
      </c>
      <c r="B5072">
        <v>-1</v>
      </c>
      <c r="C5072">
        <v>-9</v>
      </c>
      <c r="D5072">
        <v>2</v>
      </c>
      <c r="E5072">
        <v>-1</v>
      </c>
      <c r="F5072">
        <v>-2</v>
      </c>
      <c r="G5072">
        <v>-2</v>
      </c>
      <c r="H5072" s="2">
        <f>H5071+$H$2*(Filter_Test[[#This Row],[debug'[0']]]-H5071)</f>
        <v>0.13172799221914056</v>
      </c>
    </row>
    <row r="5073" spans="1:8" x14ac:dyDescent="0.25">
      <c r="A5073">
        <v>10134</v>
      </c>
      <c r="B5073">
        <v>1</v>
      </c>
      <c r="C5073">
        <v>-9</v>
      </c>
      <c r="D5073">
        <v>2</v>
      </c>
      <c r="E5073">
        <v>0</v>
      </c>
      <c r="F5073">
        <v>-2</v>
      </c>
      <c r="G5073">
        <v>-2</v>
      </c>
      <c r="H5073" s="2">
        <f>H5072+$H$2*(Filter_Test[[#This Row],[debug'[0']]]-H5072)</f>
        <v>0.21356070104800079</v>
      </c>
    </row>
    <row r="5074" spans="1:8" x14ac:dyDescent="0.25">
      <c r="A5074">
        <v>10136</v>
      </c>
      <c r="B5074">
        <v>2</v>
      </c>
      <c r="C5074">
        <v>-10</v>
      </c>
      <c r="D5074">
        <v>2</v>
      </c>
      <c r="E5074">
        <v>0</v>
      </c>
      <c r="F5074">
        <v>-3</v>
      </c>
      <c r="G5074">
        <v>-2</v>
      </c>
      <c r="H5074" s="2">
        <f>H5073+$H$2*(Filter_Test[[#This Row],[debug'[0']]]-H5073)</f>
        <v>0.38192863837815183</v>
      </c>
    </row>
    <row r="5075" spans="1:8" x14ac:dyDescent="0.25">
      <c r="A5075">
        <v>10138</v>
      </c>
      <c r="B5075">
        <v>4</v>
      </c>
      <c r="C5075">
        <v>-10</v>
      </c>
      <c r="D5075">
        <v>2</v>
      </c>
      <c r="E5075">
        <v>0</v>
      </c>
      <c r="F5075">
        <v>-3</v>
      </c>
      <c r="G5075">
        <v>-2</v>
      </c>
      <c r="H5075" s="2">
        <f>H5074+$H$2*(Filter_Test[[#This Row],[debug'[0']]]-H5074)</f>
        <v>0.72292383067319632</v>
      </c>
    </row>
    <row r="5076" spans="1:8" x14ac:dyDescent="0.25">
      <c r="A5076">
        <v>10140</v>
      </c>
      <c r="B5076">
        <v>5</v>
      </c>
      <c r="C5076">
        <v>-11</v>
      </c>
      <c r="D5076">
        <v>0</v>
      </c>
      <c r="E5076">
        <v>0</v>
      </c>
      <c r="F5076">
        <v>-3</v>
      </c>
      <c r="G5076">
        <v>-2</v>
      </c>
      <c r="H5076" s="2">
        <f>H5075+$H$2*(Filter_Test[[#This Row],[debug'[0']]]-H5075)</f>
        <v>1.1260287628452281</v>
      </c>
    </row>
    <row r="5077" spans="1:8" x14ac:dyDescent="0.25">
      <c r="A5077">
        <v>10142</v>
      </c>
      <c r="B5077">
        <v>4</v>
      </c>
      <c r="C5077">
        <v>-10</v>
      </c>
      <c r="D5077">
        <v>-2</v>
      </c>
      <c r="E5077">
        <v>1</v>
      </c>
      <c r="F5077">
        <v>-3</v>
      </c>
      <c r="G5077">
        <v>-2</v>
      </c>
      <c r="H5077" s="2">
        <f>H5076+$H$2*(Filter_Test[[#This Row],[debug'[0']]]-H5076)</f>
        <v>1.3968941706034421</v>
      </c>
    </row>
    <row r="5078" spans="1:8" x14ac:dyDescent="0.25">
      <c r="A5078">
        <v>10144</v>
      </c>
      <c r="B5078">
        <v>0</v>
      </c>
      <c r="C5078">
        <v>-8</v>
      </c>
      <c r="D5078">
        <v>-5</v>
      </c>
      <c r="E5078">
        <v>1</v>
      </c>
      <c r="F5078">
        <v>-3</v>
      </c>
      <c r="G5078">
        <v>-2</v>
      </c>
      <c r="H5078" s="2">
        <f>H5077+$H$2*(Filter_Test[[#This Row],[debug'[0']]]-H5077)</f>
        <v>1.2652399966771366</v>
      </c>
    </row>
    <row r="5079" spans="1:8" x14ac:dyDescent="0.25">
      <c r="A5079">
        <v>10146</v>
      </c>
      <c r="B5079">
        <v>-3</v>
      </c>
      <c r="C5079">
        <v>-6</v>
      </c>
      <c r="D5079">
        <v>-5</v>
      </c>
      <c r="E5079">
        <v>1</v>
      </c>
      <c r="F5079">
        <v>-3</v>
      </c>
      <c r="G5079">
        <v>-2</v>
      </c>
      <c r="H5079" s="2">
        <f>H5078+$H$2*(Filter_Test[[#This Row],[debug'[0']]]-H5078)</f>
        <v>0.86325059749638933</v>
      </c>
    </row>
    <row r="5080" spans="1:8" x14ac:dyDescent="0.25">
      <c r="A5080">
        <v>10148</v>
      </c>
      <c r="B5080">
        <v>-7</v>
      </c>
      <c r="C5080">
        <v>-6</v>
      </c>
      <c r="D5080">
        <v>-6</v>
      </c>
      <c r="E5080">
        <v>1</v>
      </c>
      <c r="F5080">
        <v>-4</v>
      </c>
      <c r="G5080">
        <v>-2</v>
      </c>
      <c r="H5080" s="2">
        <f>H5079+$H$2*(Filter_Test[[#This Row],[debug'[0']]]-H5079)</f>
        <v>0.12215668818348313</v>
      </c>
    </row>
    <row r="5081" spans="1:8" x14ac:dyDescent="0.25">
      <c r="A5081">
        <v>10150</v>
      </c>
      <c r="B5081">
        <v>-6</v>
      </c>
      <c r="C5081">
        <v>-5</v>
      </c>
      <c r="D5081">
        <v>-7</v>
      </c>
      <c r="E5081">
        <v>1</v>
      </c>
      <c r="F5081">
        <v>-4</v>
      </c>
      <c r="G5081">
        <v>-2</v>
      </c>
      <c r="H5081" s="2">
        <f>H5080+$H$2*(Filter_Test[[#This Row],[debug'[0']]]-H5080)</f>
        <v>-0.45484298608820228</v>
      </c>
    </row>
    <row r="5082" spans="1:8" x14ac:dyDescent="0.25">
      <c r="A5082">
        <v>10152</v>
      </c>
      <c r="B5082">
        <v>-2</v>
      </c>
      <c r="C5082">
        <v>-5</v>
      </c>
      <c r="D5082">
        <v>-6</v>
      </c>
      <c r="E5082">
        <v>1</v>
      </c>
      <c r="F5082">
        <v>-4</v>
      </c>
      <c r="G5082">
        <v>-2</v>
      </c>
      <c r="H5082" s="2">
        <f>H5081+$H$2*(Filter_Test[[#This Row],[debug'[0']]]-H5081)</f>
        <v>-0.60047060379464368</v>
      </c>
    </row>
    <row r="5083" spans="1:8" x14ac:dyDescent="0.25">
      <c r="A5083">
        <v>10154</v>
      </c>
      <c r="B5083">
        <v>0</v>
      </c>
      <c r="C5083">
        <v>-4</v>
      </c>
      <c r="D5083">
        <v>-6</v>
      </c>
      <c r="E5083">
        <v>1</v>
      </c>
      <c r="F5083">
        <v>-5</v>
      </c>
      <c r="G5083">
        <v>-2</v>
      </c>
      <c r="H5083" s="2">
        <f>H5082+$H$2*(Filter_Test[[#This Row],[debug'[0']]]-H5082)</f>
        <v>-0.54387758266730724</v>
      </c>
    </row>
    <row r="5084" spans="1:8" x14ac:dyDescent="0.25">
      <c r="A5084">
        <v>10156</v>
      </c>
      <c r="B5084">
        <v>1</v>
      </c>
      <c r="C5084">
        <v>-4</v>
      </c>
      <c r="D5084">
        <v>-6</v>
      </c>
      <c r="E5084">
        <v>0</v>
      </c>
      <c r="F5084">
        <v>-5</v>
      </c>
      <c r="G5084">
        <v>-2</v>
      </c>
      <c r="H5084" s="2">
        <f>H5083+$H$2*(Filter_Test[[#This Row],[debug'[0']]]-H5083)</f>
        <v>-0.39837054851481979</v>
      </c>
    </row>
    <row r="5085" spans="1:8" x14ac:dyDescent="0.25">
      <c r="A5085">
        <v>10158</v>
      </c>
      <c r="B5085">
        <v>1</v>
      </c>
      <c r="C5085">
        <v>-4</v>
      </c>
      <c r="D5085">
        <v>-6</v>
      </c>
      <c r="E5085">
        <v>0</v>
      </c>
      <c r="F5085">
        <v>-5</v>
      </c>
      <c r="G5085">
        <v>-2</v>
      </c>
      <c r="H5085" s="2">
        <f>H5084+$H$2*(Filter_Test[[#This Row],[debug'[0']]]-H5084)</f>
        <v>-0.26657722924850519</v>
      </c>
    </row>
    <row r="5086" spans="1:8" x14ac:dyDescent="0.25">
      <c r="A5086">
        <v>10160</v>
      </c>
      <c r="B5086">
        <v>-1</v>
      </c>
      <c r="C5086">
        <v>-3</v>
      </c>
      <c r="D5086">
        <v>-6</v>
      </c>
      <c r="E5086">
        <v>0</v>
      </c>
      <c r="F5086">
        <v>-5</v>
      </c>
      <c r="G5086">
        <v>-2</v>
      </c>
      <c r="H5086" s="2">
        <f>H5085+$H$2*(Filter_Test[[#This Row],[debug'[0']]]-H5085)</f>
        <v>-0.33570069690555621</v>
      </c>
    </row>
    <row r="5087" spans="1:8" x14ac:dyDescent="0.25">
      <c r="A5087">
        <v>10162</v>
      </c>
      <c r="B5087">
        <v>-4</v>
      </c>
      <c r="C5087">
        <v>-2</v>
      </c>
      <c r="D5087">
        <v>-5</v>
      </c>
      <c r="E5087">
        <v>0</v>
      </c>
      <c r="F5087">
        <v>-5</v>
      </c>
      <c r="G5087">
        <v>-2</v>
      </c>
      <c r="H5087" s="2">
        <f>H5086+$H$2*(Filter_Test[[#This Row],[debug'[0']]]-H5086)</f>
        <v>-0.68105277004022735</v>
      </c>
    </row>
    <row r="5088" spans="1:8" x14ac:dyDescent="0.25">
      <c r="A5088">
        <v>10164</v>
      </c>
      <c r="B5088">
        <v>-6</v>
      </c>
      <c r="C5088">
        <v>-1</v>
      </c>
      <c r="D5088">
        <v>-3</v>
      </c>
      <c r="E5088">
        <v>0</v>
      </c>
      <c r="F5088">
        <v>-5</v>
      </c>
      <c r="G5088">
        <v>-2</v>
      </c>
      <c r="H5088" s="2">
        <f>H5087+$H$2*(Filter_Test[[#This Row],[debug'[0']]]-H5087)</f>
        <v>-1.1823517363144294</v>
      </c>
    </row>
    <row r="5089" spans="1:8" x14ac:dyDescent="0.25">
      <c r="A5089">
        <v>10166</v>
      </c>
      <c r="B5089">
        <v>-6</v>
      </c>
      <c r="C5089">
        <v>0</v>
      </c>
      <c r="D5089">
        <v>-2</v>
      </c>
      <c r="E5089">
        <v>-1</v>
      </c>
      <c r="F5089">
        <v>-5</v>
      </c>
      <c r="G5089">
        <v>-2</v>
      </c>
      <c r="H5089" s="2">
        <f>H5088+$H$2*(Filter_Test[[#This Row],[debug'[0']]]-H5088)</f>
        <v>-1.6364043880976555</v>
      </c>
    </row>
    <row r="5090" spans="1:8" x14ac:dyDescent="0.25">
      <c r="A5090">
        <v>10168</v>
      </c>
      <c r="B5090">
        <v>-5</v>
      </c>
      <c r="C5090">
        <v>2</v>
      </c>
      <c r="D5090">
        <v>0</v>
      </c>
      <c r="E5090">
        <v>-1</v>
      </c>
      <c r="F5090">
        <v>-5</v>
      </c>
      <c r="G5090">
        <v>-2</v>
      </c>
      <c r="H5090" s="2">
        <f>H5089+$H$2*(Filter_Test[[#This Row],[debug'[0']]]-H5089)</f>
        <v>-1.9534158060176336</v>
      </c>
    </row>
    <row r="5091" spans="1:8" x14ac:dyDescent="0.25">
      <c r="A5091">
        <v>10170</v>
      </c>
      <c r="B5091">
        <v>1</v>
      </c>
      <c r="C5091">
        <v>2</v>
      </c>
      <c r="D5091">
        <v>2</v>
      </c>
      <c r="E5091">
        <v>-1</v>
      </c>
      <c r="F5091">
        <v>-5</v>
      </c>
      <c r="G5091">
        <v>-2</v>
      </c>
      <c r="H5091" s="2">
        <f>H5090+$H$2*(Filter_Test[[#This Row],[debug'[0']]]-H5090)</f>
        <v>-1.6750629240422044</v>
      </c>
    </row>
    <row r="5092" spans="1:8" x14ac:dyDescent="0.25">
      <c r="A5092">
        <v>10172</v>
      </c>
      <c r="B5092">
        <v>4</v>
      </c>
      <c r="C5092">
        <v>3</v>
      </c>
      <c r="D5092">
        <v>4</v>
      </c>
      <c r="E5092">
        <v>-1</v>
      </c>
      <c r="F5092">
        <v>-5</v>
      </c>
      <c r="G5092">
        <v>-2</v>
      </c>
      <c r="H5092" s="2">
        <f>H5091+$H$2*(Filter_Test[[#This Row],[debug'[0']]]-H5091)</f>
        <v>-1.1402008443172804</v>
      </c>
    </row>
    <row r="5093" spans="1:8" x14ac:dyDescent="0.25">
      <c r="A5093">
        <v>10174</v>
      </c>
      <c r="B5093">
        <v>6</v>
      </c>
      <c r="C5093">
        <v>4</v>
      </c>
      <c r="D5093">
        <v>4</v>
      </c>
      <c r="E5093">
        <v>-1</v>
      </c>
      <c r="F5093">
        <v>-5</v>
      </c>
      <c r="G5093">
        <v>-2</v>
      </c>
      <c r="H5093" s="2">
        <f>H5092+$H$2*(Filter_Test[[#This Row],[debug'[0']]]-H5092)</f>
        <v>-0.4672527687873963</v>
      </c>
    </row>
    <row r="5094" spans="1:8" x14ac:dyDescent="0.25">
      <c r="A5094">
        <v>10176</v>
      </c>
      <c r="B5094">
        <v>5</v>
      </c>
      <c r="C5094">
        <v>5</v>
      </c>
      <c r="D5094">
        <v>3</v>
      </c>
      <c r="E5094">
        <v>-1</v>
      </c>
      <c r="F5094">
        <v>-4</v>
      </c>
      <c r="G5094">
        <v>-2</v>
      </c>
      <c r="H5094" s="2">
        <f>H5093+$H$2*(Filter_Test[[#This Row],[debug'[0']]]-H5093)</f>
        <v>4.8023665224831924E-2</v>
      </c>
    </row>
    <row r="5095" spans="1:8" x14ac:dyDescent="0.25">
      <c r="A5095">
        <v>10178</v>
      </c>
      <c r="B5095">
        <v>3</v>
      </c>
      <c r="C5095">
        <v>5</v>
      </c>
      <c r="D5095">
        <v>3</v>
      </c>
      <c r="E5095">
        <v>-1</v>
      </c>
      <c r="F5095">
        <v>-4</v>
      </c>
      <c r="G5095">
        <v>-2</v>
      </c>
      <c r="H5095" s="2">
        <f>H5094+$H$2*(Filter_Test[[#This Row],[debug'[0']]]-H5094)</f>
        <v>0.32624088023184966</v>
      </c>
    </row>
    <row r="5096" spans="1:8" x14ac:dyDescent="0.25">
      <c r="A5096">
        <v>10180</v>
      </c>
      <c r="B5096">
        <v>1</v>
      </c>
      <c r="C5096">
        <v>5</v>
      </c>
      <c r="D5096">
        <v>3</v>
      </c>
      <c r="E5096">
        <v>-1</v>
      </c>
      <c r="F5096">
        <v>-4</v>
      </c>
      <c r="G5096">
        <v>-2</v>
      </c>
      <c r="H5096" s="2">
        <f>H5095+$H$2*(Filter_Test[[#This Row],[debug'[0']]]-H5095)</f>
        <v>0.38974118126043206</v>
      </c>
    </row>
    <row r="5097" spans="1:8" x14ac:dyDescent="0.25">
      <c r="A5097">
        <v>10182</v>
      </c>
      <c r="B5097">
        <v>-1</v>
      </c>
      <c r="C5097">
        <v>3</v>
      </c>
      <c r="D5097">
        <v>4</v>
      </c>
      <c r="E5097">
        <v>-1</v>
      </c>
      <c r="F5097">
        <v>-3</v>
      </c>
      <c r="G5097">
        <v>-2</v>
      </c>
      <c r="H5097" s="2">
        <f>H5096+$H$2*(Filter_Test[[#This Row],[debug'[0']]]-H5096)</f>
        <v>0.25876116069726285</v>
      </c>
    </row>
    <row r="5098" spans="1:8" x14ac:dyDescent="0.25">
      <c r="A5098">
        <v>10184</v>
      </c>
      <c r="B5098">
        <v>2</v>
      </c>
      <c r="C5098">
        <v>3</v>
      </c>
      <c r="D5098">
        <v>3</v>
      </c>
      <c r="E5098">
        <v>0</v>
      </c>
      <c r="F5098">
        <v>-3</v>
      </c>
      <c r="G5098">
        <v>-2</v>
      </c>
      <c r="H5098" s="2">
        <f>H5097+$H$2*(Filter_Test[[#This Row],[debug'[0']]]-H5097)</f>
        <v>0.42286905506822375</v>
      </c>
    </row>
    <row r="5099" spans="1:8" x14ac:dyDescent="0.25">
      <c r="A5099">
        <v>10186</v>
      </c>
      <c r="B5099">
        <v>3</v>
      </c>
      <c r="C5099">
        <v>2</v>
      </c>
      <c r="D5099">
        <v>2</v>
      </c>
      <c r="E5099">
        <v>0</v>
      </c>
      <c r="F5099">
        <v>-2</v>
      </c>
      <c r="G5099">
        <v>-2</v>
      </c>
      <c r="H5099" s="2">
        <f>H5098+$H$2*(Filter_Test[[#This Row],[debug'[0']]]-H5098)</f>
        <v>0.66575792438632142</v>
      </c>
    </row>
    <row r="5100" spans="1:8" x14ac:dyDescent="0.25">
      <c r="A5100">
        <v>10188</v>
      </c>
      <c r="B5100">
        <v>7</v>
      </c>
      <c r="C5100">
        <v>1</v>
      </c>
      <c r="D5100">
        <v>0</v>
      </c>
      <c r="E5100">
        <v>0</v>
      </c>
      <c r="F5100">
        <v>-2</v>
      </c>
      <c r="G5100">
        <v>-2</v>
      </c>
      <c r="H5100" s="2">
        <f>H5099+$H$2*(Filter_Test[[#This Row],[debug'[0']]]-H5099)</f>
        <v>1.2627461755105402</v>
      </c>
    </row>
    <row r="5101" spans="1:8" x14ac:dyDescent="0.25">
      <c r="A5101">
        <v>10190</v>
      </c>
      <c r="B5101">
        <v>5</v>
      </c>
      <c r="C5101">
        <v>0</v>
      </c>
      <c r="D5101">
        <v>0</v>
      </c>
      <c r="E5101">
        <v>0</v>
      </c>
      <c r="F5101">
        <v>-1</v>
      </c>
      <c r="G5101">
        <v>-2</v>
      </c>
      <c r="H5101" s="2">
        <f>H5100+$H$2*(Filter_Test[[#This Row],[debug'[0']]]-H5100)</f>
        <v>1.6149740502990335</v>
      </c>
    </row>
    <row r="5102" spans="1:8" x14ac:dyDescent="0.25">
      <c r="A5102">
        <v>10192</v>
      </c>
      <c r="B5102">
        <v>2</v>
      </c>
      <c r="C5102">
        <v>1</v>
      </c>
      <c r="D5102">
        <v>-1</v>
      </c>
      <c r="E5102">
        <v>0</v>
      </c>
      <c r="F5102">
        <v>-1</v>
      </c>
      <c r="G5102">
        <v>-1</v>
      </c>
      <c r="H5102" s="2">
        <f>H5101+$H$2*(Filter_Test[[#This Row],[debug'[0']]]-H5101)</f>
        <v>1.6512618911496932</v>
      </c>
    </row>
    <row r="5103" spans="1:8" x14ac:dyDescent="0.25">
      <c r="A5103">
        <v>10194</v>
      </c>
      <c r="B5103">
        <v>-3</v>
      </c>
      <c r="C5103">
        <v>2</v>
      </c>
      <c r="D5103">
        <v>-2</v>
      </c>
      <c r="E5103">
        <v>1</v>
      </c>
      <c r="F5103">
        <v>0</v>
      </c>
      <c r="G5103">
        <v>-1</v>
      </c>
      <c r="H5103" s="2">
        <f>H5102+$H$2*(Filter_Test[[#This Row],[debug'[0']]]-H5102)</f>
        <v>1.212890785534952</v>
      </c>
    </row>
    <row r="5104" spans="1:8" x14ac:dyDescent="0.25">
      <c r="A5104">
        <v>10196</v>
      </c>
      <c r="B5104">
        <v>-4</v>
      </c>
      <c r="C5104">
        <v>2</v>
      </c>
      <c r="D5104">
        <v>-4</v>
      </c>
      <c r="E5104">
        <v>1</v>
      </c>
      <c r="F5104">
        <v>0</v>
      </c>
      <c r="G5104">
        <v>-1</v>
      </c>
      <c r="H5104" s="2">
        <f>H5103+$H$2*(Filter_Test[[#This Row],[debug'[0']]]-H5103)</f>
        <v>0.72158740366087604</v>
      </c>
    </row>
    <row r="5105" spans="1:8" x14ac:dyDescent="0.25">
      <c r="A5105">
        <v>10198</v>
      </c>
      <c r="B5105">
        <v>-4</v>
      </c>
      <c r="C5105">
        <v>3</v>
      </c>
      <c r="D5105">
        <v>-4</v>
      </c>
      <c r="E5105">
        <v>1</v>
      </c>
      <c r="F5105">
        <v>0</v>
      </c>
      <c r="G5105">
        <v>-1</v>
      </c>
      <c r="H5105" s="2">
        <f>H5104+$H$2*(Filter_Test[[#This Row],[debug'[0']]]-H5104)</f>
        <v>0.27658827464218266</v>
      </c>
    </row>
    <row r="5106" spans="1:8" x14ac:dyDescent="0.25">
      <c r="A5106">
        <v>10200</v>
      </c>
      <c r="B5106">
        <v>0</v>
      </c>
      <c r="C5106">
        <v>4</v>
      </c>
      <c r="D5106">
        <v>-4</v>
      </c>
      <c r="E5106">
        <v>2</v>
      </c>
      <c r="F5106">
        <v>1</v>
      </c>
      <c r="G5106">
        <v>-1</v>
      </c>
      <c r="H5106" s="2">
        <f>H5105+$H$2*(Filter_Test[[#This Row],[debug'[0']]]-H5105)</f>
        <v>0.25052044389163397</v>
      </c>
    </row>
    <row r="5107" spans="1:8" x14ac:dyDescent="0.25">
      <c r="A5107">
        <v>10202</v>
      </c>
      <c r="B5107">
        <v>0</v>
      </c>
      <c r="C5107">
        <v>5</v>
      </c>
      <c r="D5107">
        <v>-5</v>
      </c>
      <c r="E5107">
        <v>1</v>
      </c>
      <c r="F5107">
        <v>1</v>
      </c>
      <c r="G5107">
        <v>-1</v>
      </c>
      <c r="H5107" s="2">
        <f>H5106+$H$2*(Filter_Test[[#This Row],[debug'[0']]]-H5106)</f>
        <v>0.22690944830851364</v>
      </c>
    </row>
    <row r="5108" spans="1:8" x14ac:dyDescent="0.25">
      <c r="A5108">
        <v>10204</v>
      </c>
      <c r="B5108">
        <v>2</v>
      </c>
      <c r="C5108">
        <v>5</v>
      </c>
      <c r="D5108">
        <v>-6</v>
      </c>
      <c r="E5108">
        <v>1</v>
      </c>
      <c r="F5108">
        <v>2</v>
      </c>
      <c r="G5108">
        <v>-1</v>
      </c>
      <c r="H5108" s="2">
        <f>H5107+$H$2*(Filter_Test[[#This Row],[debug'[0']]]-H5107)</f>
        <v>0.39401929584881701</v>
      </c>
    </row>
    <row r="5109" spans="1:8" x14ac:dyDescent="0.25">
      <c r="A5109">
        <v>10206</v>
      </c>
      <c r="B5109">
        <v>1</v>
      </c>
      <c r="C5109">
        <v>5</v>
      </c>
      <c r="D5109">
        <v>-5</v>
      </c>
      <c r="E5109">
        <v>1</v>
      </c>
      <c r="F5109">
        <v>2</v>
      </c>
      <c r="G5109">
        <v>-1</v>
      </c>
      <c r="H5109" s="2">
        <f>H5108+$H$2*(Filter_Test[[#This Row],[debug'[0']]]-H5108)</f>
        <v>0.45113163170017279</v>
      </c>
    </row>
    <row r="5110" spans="1:8" x14ac:dyDescent="0.25">
      <c r="A5110">
        <v>10208</v>
      </c>
      <c r="B5110">
        <v>-2</v>
      </c>
      <c r="C5110">
        <v>4</v>
      </c>
      <c r="D5110">
        <v>-4</v>
      </c>
      <c r="E5110">
        <v>1</v>
      </c>
      <c r="F5110">
        <v>2</v>
      </c>
      <c r="G5110">
        <v>-1</v>
      </c>
      <c r="H5110" s="2">
        <f>H5109+$H$2*(Filter_Test[[#This Row],[debug'[0']]]-H5109)</f>
        <v>0.22011791788624804</v>
      </c>
    </row>
    <row r="5111" spans="1:8" x14ac:dyDescent="0.25">
      <c r="A5111">
        <v>10210</v>
      </c>
      <c r="B5111">
        <v>-3</v>
      </c>
      <c r="C5111">
        <v>3</v>
      </c>
      <c r="D5111">
        <v>-3</v>
      </c>
      <c r="E5111">
        <v>1</v>
      </c>
      <c r="F5111">
        <v>2</v>
      </c>
      <c r="G5111">
        <v>-1</v>
      </c>
      <c r="H5111" s="2">
        <f>H5110+$H$2*(Filter_Test[[#This Row],[debug'[0']]]-H5110)</f>
        <v>-8.3371045949480888E-2</v>
      </c>
    </row>
    <row r="5112" spans="1:8" x14ac:dyDescent="0.25">
      <c r="A5112">
        <v>10212</v>
      </c>
      <c r="B5112">
        <v>-6</v>
      </c>
      <c r="C5112">
        <v>3</v>
      </c>
      <c r="D5112">
        <v>-3</v>
      </c>
      <c r="E5112">
        <v>0</v>
      </c>
      <c r="F5112">
        <v>2</v>
      </c>
      <c r="G5112">
        <v>-1</v>
      </c>
      <c r="H5112" s="2">
        <f>H5111+$H$2*(Filter_Test[[#This Row],[debug'[0']]]-H5111)</f>
        <v>-0.64100018763133393</v>
      </c>
    </row>
    <row r="5113" spans="1:8" x14ac:dyDescent="0.25">
      <c r="A5113">
        <v>10214</v>
      </c>
      <c r="B5113">
        <v>-4</v>
      </c>
      <c r="C5113">
        <v>4</v>
      </c>
      <c r="D5113">
        <v>-2</v>
      </c>
      <c r="E5113">
        <v>0</v>
      </c>
      <c r="F5113">
        <v>3</v>
      </c>
      <c r="G5113">
        <v>-1</v>
      </c>
      <c r="H5113" s="2">
        <f>H5112+$H$2*(Filter_Test[[#This Row],[debug'[0']]]-H5112)</f>
        <v>-0.9575784616497407</v>
      </c>
    </row>
    <row r="5114" spans="1:8" x14ac:dyDescent="0.25">
      <c r="A5114">
        <v>10216</v>
      </c>
      <c r="B5114">
        <v>-1</v>
      </c>
      <c r="C5114">
        <v>3</v>
      </c>
      <c r="D5114">
        <v>-1</v>
      </c>
      <c r="E5114">
        <v>0</v>
      </c>
      <c r="F5114">
        <v>3</v>
      </c>
      <c r="G5114">
        <v>-1</v>
      </c>
      <c r="H5114" s="2">
        <f>H5113+$H$2*(Filter_Test[[#This Row],[debug'[0']]]-H5113)</f>
        <v>-0.96157659744679524</v>
      </c>
    </row>
    <row r="5115" spans="1:8" x14ac:dyDescent="0.25">
      <c r="A5115">
        <v>10218</v>
      </c>
      <c r="B5115">
        <v>7</v>
      </c>
      <c r="C5115">
        <v>2</v>
      </c>
      <c r="D5115">
        <v>2</v>
      </c>
      <c r="E5115">
        <v>1</v>
      </c>
      <c r="F5115">
        <v>3</v>
      </c>
      <c r="G5115">
        <v>-1</v>
      </c>
      <c r="H5115" s="2">
        <f>H5114+$H$2*(Filter_Test[[#This Row],[debug'[0']]]-H5114)</f>
        <v>-0.21121568096085708</v>
      </c>
    </row>
    <row r="5116" spans="1:8" x14ac:dyDescent="0.25">
      <c r="A5116">
        <v>10220</v>
      </c>
      <c r="B5116">
        <v>9</v>
      </c>
      <c r="C5116">
        <v>0</v>
      </c>
      <c r="D5116">
        <v>2</v>
      </c>
      <c r="E5116">
        <v>0</v>
      </c>
      <c r="F5116">
        <v>2</v>
      </c>
      <c r="G5116">
        <v>-1</v>
      </c>
      <c r="H5116" s="2">
        <f>H5115+$H$2*(Filter_Test[[#This Row],[debug'[0']]]-H5115)</f>
        <v>0.65692094445727478</v>
      </c>
    </row>
    <row r="5117" spans="1:8" x14ac:dyDescent="0.25">
      <c r="A5117">
        <v>10222</v>
      </c>
      <c r="B5117">
        <v>8</v>
      </c>
      <c r="C5117">
        <v>0</v>
      </c>
      <c r="D5117">
        <v>1</v>
      </c>
      <c r="E5117">
        <v>0</v>
      </c>
      <c r="F5117">
        <v>3</v>
      </c>
      <c r="G5117">
        <v>-1</v>
      </c>
      <c r="H5117" s="2">
        <f>H5116+$H$2*(Filter_Test[[#This Row],[debug'[0']]]-H5116)</f>
        <v>1.3489898409259378</v>
      </c>
    </row>
    <row r="5118" spans="1:8" x14ac:dyDescent="0.25">
      <c r="A5118">
        <v>10224</v>
      </c>
      <c r="B5118">
        <v>3</v>
      </c>
      <c r="C5118">
        <v>-1</v>
      </c>
      <c r="D5118">
        <v>3</v>
      </c>
      <c r="E5118">
        <v>0</v>
      </c>
      <c r="F5118">
        <v>2</v>
      </c>
      <c r="G5118">
        <v>-1</v>
      </c>
      <c r="H5118" s="2">
        <f>H5117+$H$2*(Filter_Test[[#This Row],[debug'[0']]]-H5117)</f>
        <v>1.5045938825284135</v>
      </c>
    </row>
    <row r="5119" spans="1:8" x14ac:dyDescent="0.25">
      <c r="A5119">
        <v>10226</v>
      </c>
      <c r="B5119">
        <v>3</v>
      </c>
      <c r="C5119">
        <v>-1</v>
      </c>
      <c r="D5119">
        <v>3</v>
      </c>
      <c r="E5119">
        <v>0</v>
      </c>
      <c r="F5119">
        <v>2</v>
      </c>
      <c r="G5119">
        <v>-1</v>
      </c>
      <c r="H5119" s="2">
        <f>H5118+$H$2*(Filter_Test[[#This Row],[debug'[0']]]-H5118)</f>
        <v>1.6455325887118726</v>
      </c>
    </row>
    <row r="5120" spans="1:8" x14ac:dyDescent="0.25">
      <c r="A5120">
        <v>10228</v>
      </c>
      <c r="B5120">
        <v>2</v>
      </c>
      <c r="C5120">
        <v>-2</v>
      </c>
      <c r="D5120">
        <v>3</v>
      </c>
      <c r="E5120">
        <v>1</v>
      </c>
      <c r="F5120">
        <v>2</v>
      </c>
      <c r="G5120">
        <v>-1</v>
      </c>
      <c r="H5120" s="2">
        <f>H5119+$H$2*(Filter_Test[[#This Row],[debug'[0']]]-H5119)</f>
        <v>1.6789403551690658</v>
      </c>
    </row>
    <row r="5121" spans="1:8" x14ac:dyDescent="0.25">
      <c r="A5121">
        <v>10230</v>
      </c>
      <c r="B5121">
        <v>4</v>
      </c>
      <c r="C5121">
        <v>-2</v>
      </c>
      <c r="D5121">
        <v>2</v>
      </c>
      <c r="E5121">
        <v>1</v>
      </c>
      <c r="F5121">
        <v>2</v>
      </c>
      <c r="G5121">
        <v>-1</v>
      </c>
      <c r="H5121" s="2">
        <f>H5120+$H$2*(Filter_Test[[#This Row],[debug'[0']]]-H5120)</f>
        <v>1.8976950730314037</v>
      </c>
    </row>
    <row r="5122" spans="1:8" x14ac:dyDescent="0.25">
      <c r="A5122">
        <v>10232</v>
      </c>
      <c r="B5122">
        <v>6</v>
      </c>
      <c r="C5122">
        <v>-3</v>
      </c>
      <c r="D5122">
        <v>2</v>
      </c>
      <c r="E5122">
        <v>2</v>
      </c>
      <c r="F5122">
        <v>2</v>
      </c>
      <c r="G5122">
        <v>-1</v>
      </c>
      <c r="H5122" s="2">
        <f>H5121+$H$2*(Filter_Test[[#This Row],[debug'[0']]]-H5121)</f>
        <v>2.2843282036718962</v>
      </c>
    </row>
    <row r="5123" spans="1:8" x14ac:dyDescent="0.25">
      <c r="A5123">
        <v>10234</v>
      </c>
      <c r="B5123">
        <v>9</v>
      </c>
      <c r="C5123">
        <v>-3</v>
      </c>
      <c r="D5123">
        <v>1</v>
      </c>
      <c r="E5123">
        <v>2</v>
      </c>
      <c r="F5123">
        <v>2</v>
      </c>
      <c r="G5123">
        <v>-1</v>
      </c>
      <c r="H5123" s="2">
        <f>H5122+$H$2*(Filter_Test[[#This Row],[debug'[0']]]-H5122)</f>
        <v>2.9172653590498325</v>
      </c>
    </row>
    <row r="5124" spans="1:8" x14ac:dyDescent="0.25">
      <c r="A5124">
        <v>10236</v>
      </c>
      <c r="B5124">
        <v>8</v>
      </c>
      <c r="C5124">
        <v>-2</v>
      </c>
      <c r="D5124">
        <v>-1</v>
      </c>
      <c r="E5124">
        <v>2</v>
      </c>
      <c r="F5124">
        <v>2</v>
      </c>
      <c r="G5124">
        <v>-1</v>
      </c>
      <c r="H5124" s="2">
        <f>H5123+$H$2*(Filter_Test[[#This Row],[debug'[0']]]-H5123)</f>
        <v>3.3963018132944947</v>
      </c>
    </row>
    <row r="5125" spans="1:8" x14ac:dyDescent="0.25">
      <c r="A5125">
        <v>10238</v>
      </c>
      <c r="B5125">
        <v>6</v>
      </c>
      <c r="C5125">
        <v>-1</v>
      </c>
      <c r="D5125">
        <v>-1</v>
      </c>
      <c r="E5125">
        <v>2</v>
      </c>
      <c r="F5125">
        <v>2</v>
      </c>
      <c r="G5125">
        <v>-1</v>
      </c>
      <c r="H5125" s="2">
        <f>H5124+$H$2*(Filter_Test[[#This Row],[debug'[0']]]-H5124)</f>
        <v>3.6416945861600669</v>
      </c>
    </row>
    <row r="5126" spans="1:8" x14ac:dyDescent="0.25">
      <c r="A5126">
        <v>10240</v>
      </c>
      <c r="B5126">
        <v>2</v>
      </c>
      <c r="C5126">
        <v>-1</v>
      </c>
      <c r="D5126">
        <v>0</v>
      </c>
      <c r="E5126">
        <v>3</v>
      </c>
      <c r="F5126">
        <v>2</v>
      </c>
      <c r="G5126">
        <v>-1</v>
      </c>
      <c r="H5126" s="2">
        <f>H5125+$H$2*(Filter_Test[[#This Row],[debug'[0']]]-H5125)</f>
        <v>3.4869685166205087</v>
      </c>
    </row>
    <row r="5127" spans="1:8" x14ac:dyDescent="0.25">
      <c r="A5127">
        <v>10242</v>
      </c>
      <c r="B5127">
        <v>-1</v>
      </c>
      <c r="C5127">
        <v>0</v>
      </c>
      <c r="D5127">
        <v>-1</v>
      </c>
      <c r="E5127">
        <v>3</v>
      </c>
      <c r="F5127">
        <v>1</v>
      </c>
      <c r="G5127">
        <v>-1</v>
      </c>
      <c r="H5127" s="2">
        <f>H5126+$H$2*(Filter_Test[[#This Row],[debug'[0']]]-H5126)</f>
        <v>3.064081696759398</v>
      </c>
    </row>
    <row r="5128" spans="1:8" x14ac:dyDescent="0.25">
      <c r="A5128">
        <v>10244</v>
      </c>
      <c r="B5128">
        <v>-2</v>
      </c>
      <c r="C5128">
        <v>-1</v>
      </c>
      <c r="D5128">
        <v>-2</v>
      </c>
      <c r="E5128">
        <v>3</v>
      </c>
      <c r="F5128">
        <v>1</v>
      </c>
      <c r="G5128">
        <v>-1</v>
      </c>
      <c r="H5128" s="2">
        <f>H5127+$H$2*(Filter_Test[[#This Row],[debug'[0']]]-H5127)</f>
        <v>2.5868032410878623</v>
      </c>
    </row>
    <row r="5129" spans="1:8" x14ac:dyDescent="0.25">
      <c r="A5129">
        <v>10246</v>
      </c>
      <c r="B5129">
        <v>-4</v>
      </c>
      <c r="C5129">
        <v>0</v>
      </c>
      <c r="D5129">
        <v>-2</v>
      </c>
      <c r="E5129">
        <v>3</v>
      </c>
      <c r="F5129">
        <v>1</v>
      </c>
      <c r="G5129">
        <v>-1</v>
      </c>
      <c r="H5129" s="2">
        <f>H5128+$H$2*(Filter_Test[[#This Row],[debug'[0']]]-H5128)</f>
        <v>1.9660116609025704</v>
      </c>
    </row>
    <row r="5130" spans="1:8" x14ac:dyDescent="0.25">
      <c r="A5130">
        <v>10248</v>
      </c>
      <c r="B5130">
        <v>-2</v>
      </c>
      <c r="C5130">
        <v>1</v>
      </c>
      <c r="D5130">
        <v>-2</v>
      </c>
      <c r="E5130">
        <v>3</v>
      </c>
      <c r="F5130">
        <v>1</v>
      </c>
      <c r="G5130">
        <v>-1</v>
      </c>
      <c r="H5130" s="2">
        <f>H5129+$H$2*(Filter_Test[[#This Row],[debug'[0']]]-H5129)</f>
        <v>1.5922238679642813</v>
      </c>
    </row>
    <row r="5131" spans="1:8" x14ac:dyDescent="0.25">
      <c r="A5131">
        <v>10250</v>
      </c>
      <c r="B5131">
        <v>1</v>
      </c>
      <c r="C5131">
        <v>3</v>
      </c>
      <c r="D5131">
        <v>-4</v>
      </c>
      <c r="E5131">
        <v>3</v>
      </c>
      <c r="F5131">
        <v>1</v>
      </c>
      <c r="G5131">
        <v>-1</v>
      </c>
      <c r="H5131" s="2">
        <f>H5130+$H$2*(Filter_Test[[#This Row],[debug'[0']]]-H5130)</f>
        <v>1.5364080833779679</v>
      </c>
    </row>
    <row r="5132" spans="1:8" x14ac:dyDescent="0.25">
      <c r="A5132">
        <v>10252</v>
      </c>
      <c r="B5132">
        <v>1</v>
      </c>
      <c r="C5132">
        <v>2</v>
      </c>
      <c r="D5132">
        <v>-4</v>
      </c>
      <c r="E5132">
        <v>3</v>
      </c>
      <c r="F5132">
        <v>1</v>
      </c>
      <c r="G5132">
        <v>-1</v>
      </c>
      <c r="H5132" s="2">
        <f>H5131+$H$2*(Filter_Test[[#This Row],[debug'[0']]]-H5131)</f>
        <v>1.4858528125559758</v>
      </c>
    </row>
    <row r="5133" spans="1:8" x14ac:dyDescent="0.25">
      <c r="A5133">
        <v>10254</v>
      </c>
      <c r="B5133">
        <v>-2</v>
      </c>
      <c r="C5133">
        <v>2</v>
      </c>
      <c r="D5133">
        <v>-3</v>
      </c>
      <c r="E5133">
        <v>2</v>
      </c>
      <c r="F5133">
        <v>1</v>
      </c>
      <c r="G5133">
        <v>-1</v>
      </c>
      <c r="H5133" s="2">
        <f>H5132+$H$2*(Filter_Test[[#This Row],[debug'[0']]]-H5132)</f>
        <v>1.1573189249333407</v>
      </c>
    </row>
    <row r="5134" spans="1:8" x14ac:dyDescent="0.25">
      <c r="A5134">
        <v>10256</v>
      </c>
      <c r="B5134">
        <v>-4</v>
      </c>
      <c r="C5134">
        <v>2</v>
      </c>
      <c r="D5134">
        <v>-3</v>
      </c>
      <c r="E5134">
        <v>2</v>
      </c>
      <c r="F5134">
        <v>0</v>
      </c>
      <c r="G5134">
        <v>-1</v>
      </c>
      <c r="H5134" s="2">
        <f>H5133+$H$2*(Filter_Test[[#This Row],[debug'[0']]]-H5133)</f>
        <v>0.67125306752963487</v>
      </c>
    </row>
    <row r="5135" spans="1:8" x14ac:dyDescent="0.25">
      <c r="A5135">
        <v>10258</v>
      </c>
      <c r="B5135">
        <v>-4</v>
      </c>
      <c r="C5135">
        <v>2</v>
      </c>
      <c r="D5135">
        <v>-3</v>
      </c>
      <c r="E5135">
        <v>2</v>
      </c>
      <c r="F5135">
        <v>0</v>
      </c>
      <c r="G5135">
        <v>-1</v>
      </c>
      <c r="H5135" s="2">
        <f>H5134+$H$2*(Filter_Test[[#This Row],[debug'[0']]]-H5134)</f>
        <v>0.23099783792933826</v>
      </c>
    </row>
    <row r="5136" spans="1:8" x14ac:dyDescent="0.25">
      <c r="A5136">
        <v>10260</v>
      </c>
      <c r="B5136">
        <v>0</v>
      </c>
      <c r="C5136">
        <v>3</v>
      </c>
      <c r="D5136">
        <v>-2</v>
      </c>
      <c r="E5136">
        <v>2</v>
      </c>
      <c r="F5136">
        <v>0</v>
      </c>
      <c r="G5136">
        <v>-1</v>
      </c>
      <c r="H5136" s="2">
        <f>H5135+$H$2*(Filter_Test[[#This Row],[debug'[0']]]-H5135)</f>
        <v>0.20922680461032023</v>
      </c>
    </row>
    <row r="5137" spans="1:8" x14ac:dyDescent="0.25">
      <c r="A5137">
        <v>10262</v>
      </c>
      <c r="B5137">
        <v>3</v>
      </c>
      <c r="C5137">
        <v>3</v>
      </c>
      <c r="D5137">
        <v>-2</v>
      </c>
      <c r="E5137">
        <v>2</v>
      </c>
      <c r="F5137">
        <v>0</v>
      </c>
      <c r="G5137">
        <v>-1</v>
      </c>
      <c r="H5137" s="2">
        <f>H5136+$H$2*(Filter_Test[[#This Row],[debug'[0']]]-H5136)</f>
        <v>0.47225098166446611</v>
      </c>
    </row>
    <row r="5138" spans="1:8" x14ac:dyDescent="0.25">
      <c r="A5138">
        <v>10264</v>
      </c>
      <c r="B5138">
        <v>4</v>
      </c>
      <c r="C5138">
        <v>2</v>
      </c>
      <c r="D5138">
        <v>-2</v>
      </c>
      <c r="E5138">
        <v>1</v>
      </c>
      <c r="F5138">
        <v>0</v>
      </c>
      <c r="G5138">
        <v>-1</v>
      </c>
      <c r="H5138" s="2">
        <f>H5137+$H$2*(Filter_Test[[#This Row],[debug'[0']]]-H5137)</f>
        <v>0.8047334936558117</v>
      </c>
    </row>
    <row r="5139" spans="1:8" x14ac:dyDescent="0.25">
      <c r="A5139">
        <v>10266</v>
      </c>
      <c r="B5139">
        <v>5</v>
      </c>
      <c r="C5139">
        <v>3</v>
      </c>
      <c r="D5139">
        <v>-2</v>
      </c>
      <c r="E5139">
        <v>1</v>
      </c>
      <c r="F5139">
        <v>0</v>
      </c>
      <c r="G5139">
        <v>-1</v>
      </c>
      <c r="H5139" s="2">
        <f>H5138+$H$2*(Filter_Test[[#This Row],[debug'[0']]]-H5138)</f>
        <v>1.2001280467412783</v>
      </c>
    </row>
    <row r="5140" spans="1:8" x14ac:dyDescent="0.25">
      <c r="A5140">
        <v>10268</v>
      </c>
      <c r="B5140">
        <v>6</v>
      </c>
      <c r="C5140">
        <v>1</v>
      </c>
      <c r="D5140">
        <v>-2</v>
      </c>
      <c r="E5140">
        <v>1</v>
      </c>
      <c r="F5140">
        <v>0</v>
      </c>
      <c r="G5140">
        <v>-1</v>
      </c>
      <c r="H5140" s="2">
        <f>H5139+$H$2*(Filter_Test[[#This Row],[debug'[0']]]-H5139)</f>
        <v>1.6525053207371569</v>
      </c>
    </row>
    <row r="5141" spans="1:8" x14ac:dyDescent="0.25">
      <c r="A5141">
        <v>10270</v>
      </c>
      <c r="B5141">
        <v>6</v>
      </c>
      <c r="C5141">
        <v>1</v>
      </c>
      <c r="D5141">
        <v>-1</v>
      </c>
      <c r="E5141">
        <v>1</v>
      </c>
      <c r="F5141">
        <v>0</v>
      </c>
      <c r="G5141">
        <v>-1</v>
      </c>
      <c r="H5141" s="2">
        <f>H5140+$H$2*(Filter_Test[[#This Row],[debug'[0']]]-H5140)</f>
        <v>2.0622470411139426</v>
      </c>
    </row>
    <row r="5142" spans="1:8" x14ac:dyDescent="0.25">
      <c r="A5142">
        <v>10272</v>
      </c>
      <c r="B5142">
        <v>6</v>
      </c>
      <c r="C5142">
        <v>0</v>
      </c>
      <c r="D5142">
        <v>-1</v>
      </c>
      <c r="E5142">
        <v>1</v>
      </c>
      <c r="F5142">
        <v>0</v>
      </c>
      <c r="G5142">
        <v>-1</v>
      </c>
      <c r="H5142" s="2">
        <f>H5141+$H$2*(Filter_Test[[#This Row],[debug'[0']]]-H5141)</f>
        <v>2.4333715141325798</v>
      </c>
    </row>
    <row r="5143" spans="1:8" x14ac:dyDescent="0.25">
      <c r="A5143">
        <v>10274</v>
      </c>
      <c r="B5143">
        <v>5</v>
      </c>
      <c r="C5143">
        <v>-1</v>
      </c>
      <c r="D5143">
        <v>-1</v>
      </c>
      <c r="E5143">
        <v>1</v>
      </c>
      <c r="F5143">
        <v>0</v>
      </c>
      <c r="G5143">
        <v>-1</v>
      </c>
      <c r="H5143" s="2">
        <f>H5142+$H$2*(Filter_Test[[#This Row],[debug'[0']]]-H5142)</f>
        <v>2.6752705500034413</v>
      </c>
    </row>
    <row r="5144" spans="1:8" x14ac:dyDescent="0.25">
      <c r="A5144">
        <v>10276</v>
      </c>
      <c r="B5144">
        <v>5</v>
      </c>
      <c r="C5144">
        <v>-2</v>
      </c>
      <c r="D5144">
        <v>-1</v>
      </c>
      <c r="E5144">
        <v>1</v>
      </c>
      <c r="F5144">
        <v>0</v>
      </c>
      <c r="G5144">
        <v>-1</v>
      </c>
      <c r="H5144" s="2">
        <f>H5143+$H$2*(Filter_Test[[#This Row],[debug'[0']]]-H5143)</f>
        <v>2.8943711388542321</v>
      </c>
    </row>
    <row r="5145" spans="1:8" x14ac:dyDescent="0.25">
      <c r="A5145">
        <v>10278</v>
      </c>
      <c r="B5145">
        <v>5</v>
      </c>
      <c r="C5145">
        <v>-3</v>
      </c>
      <c r="D5145">
        <v>-1</v>
      </c>
      <c r="E5145">
        <v>2</v>
      </c>
      <c r="F5145">
        <v>0</v>
      </c>
      <c r="G5145">
        <v>-1</v>
      </c>
      <c r="H5145" s="2">
        <f>H5144+$H$2*(Filter_Test[[#This Row],[debug'[0']]]-H5144)</f>
        <v>3.0928219836950976</v>
      </c>
    </row>
    <row r="5146" spans="1:8" x14ac:dyDescent="0.25">
      <c r="A5146">
        <v>10280</v>
      </c>
      <c r="B5146">
        <v>6</v>
      </c>
      <c r="C5146">
        <v>-4</v>
      </c>
      <c r="D5146">
        <v>-2</v>
      </c>
      <c r="E5146">
        <v>2</v>
      </c>
      <c r="F5146">
        <v>0</v>
      </c>
      <c r="G5146">
        <v>-1</v>
      </c>
      <c r="H5146" s="2">
        <f>H5145+$H$2*(Filter_Test[[#This Row],[debug'[0']]]-H5145)</f>
        <v>3.3668170566561346</v>
      </c>
    </row>
    <row r="5147" spans="1:8" x14ac:dyDescent="0.25">
      <c r="A5147">
        <v>10282</v>
      </c>
      <c r="B5147">
        <v>7</v>
      </c>
      <c r="C5147">
        <v>-5</v>
      </c>
      <c r="D5147">
        <v>-2</v>
      </c>
      <c r="E5147">
        <v>3</v>
      </c>
      <c r="F5147">
        <v>0</v>
      </c>
      <c r="G5147">
        <v>-1</v>
      </c>
      <c r="H5147" s="2">
        <f>H5146+$H$2*(Filter_Test[[#This Row],[debug'[0']]]-H5146)</f>
        <v>3.7092364819748394</v>
      </c>
    </row>
    <row r="5148" spans="1:8" x14ac:dyDescent="0.25">
      <c r="A5148">
        <v>10284</v>
      </c>
      <c r="B5148">
        <v>7</v>
      </c>
      <c r="C5148">
        <v>-4</v>
      </c>
      <c r="D5148">
        <v>-3</v>
      </c>
      <c r="E5148">
        <v>3</v>
      </c>
      <c r="F5148">
        <v>0</v>
      </c>
      <c r="G5148">
        <v>-1</v>
      </c>
      <c r="H5148" s="2">
        <f>H5147+$H$2*(Filter_Test[[#This Row],[debug'[0']]]-H5147)</f>
        <v>4.019383636762714</v>
      </c>
    </row>
    <row r="5149" spans="1:8" x14ac:dyDescent="0.25">
      <c r="A5149">
        <v>10286</v>
      </c>
      <c r="B5149">
        <v>6</v>
      </c>
      <c r="C5149">
        <v>-5</v>
      </c>
      <c r="D5149">
        <v>-4</v>
      </c>
      <c r="E5149">
        <v>3</v>
      </c>
      <c r="F5149">
        <v>0</v>
      </c>
      <c r="G5149">
        <v>-2</v>
      </c>
      <c r="H5149" s="2">
        <f>H5148+$H$2*(Filter_Test[[#This Row],[debug'[0']]]-H5148)</f>
        <v>4.2060523312524936</v>
      </c>
    </row>
    <row r="5150" spans="1:8" x14ac:dyDescent="0.25">
      <c r="A5150">
        <v>10288</v>
      </c>
      <c r="B5150">
        <v>3</v>
      </c>
      <c r="C5150">
        <v>-5</v>
      </c>
      <c r="D5150">
        <v>-3</v>
      </c>
      <c r="E5150">
        <v>4</v>
      </c>
      <c r="F5150">
        <v>0</v>
      </c>
      <c r="G5150">
        <v>-2</v>
      </c>
      <c r="H5150" s="2">
        <f>H5149+$H$2*(Filter_Test[[#This Row],[debug'[0']]]-H5149)</f>
        <v>4.0923845769412637</v>
      </c>
    </row>
    <row r="5151" spans="1:8" x14ac:dyDescent="0.25">
      <c r="A5151">
        <v>10290</v>
      </c>
      <c r="B5151">
        <v>-1</v>
      </c>
      <c r="C5151">
        <v>-5</v>
      </c>
      <c r="D5151">
        <v>-2</v>
      </c>
      <c r="E5151">
        <v>4</v>
      </c>
      <c r="F5151">
        <v>0</v>
      </c>
      <c r="G5151">
        <v>-2</v>
      </c>
      <c r="H5151" s="2">
        <f>H5150+$H$2*(Filter_Test[[#This Row],[debug'[0']]]-H5150)</f>
        <v>3.6124386376560844</v>
      </c>
    </row>
    <row r="5152" spans="1:8" x14ac:dyDescent="0.25">
      <c r="A5152">
        <v>10292</v>
      </c>
      <c r="B5152">
        <v>-1</v>
      </c>
      <c r="C5152">
        <v>-4</v>
      </c>
      <c r="D5152">
        <v>-2</v>
      </c>
      <c r="E5152">
        <v>4</v>
      </c>
      <c r="F5152">
        <v>0</v>
      </c>
      <c r="G5152">
        <v>-2</v>
      </c>
      <c r="H5152" s="2">
        <f>H5151+$H$2*(Filter_Test[[#This Row],[debug'[0']]]-H5151)</f>
        <v>3.1777265374802623</v>
      </c>
    </row>
    <row r="5153" spans="1:8" x14ac:dyDescent="0.25">
      <c r="A5153">
        <v>10294</v>
      </c>
      <c r="B5153">
        <v>1</v>
      </c>
      <c r="C5153">
        <v>-3</v>
      </c>
      <c r="D5153">
        <v>-2</v>
      </c>
      <c r="E5153">
        <v>4</v>
      </c>
      <c r="F5153">
        <v>0</v>
      </c>
      <c r="G5153">
        <v>-2</v>
      </c>
      <c r="H5153" s="2">
        <f>H5152+$H$2*(Filter_Test[[#This Row],[debug'[0']]]-H5152)</f>
        <v>2.9724806467299967</v>
      </c>
    </row>
    <row r="5154" spans="1:8" x14ac:dyDescent="0.25">
      <c r="A5154">
        <v>10296</v>
      </c>
      <c r="B5154">
        <v>1</v>
      </c>
      <c r="C5154">
        <v>-2</v>
      </c>
      <c r="D5154">
        <v>-3</v>
      </c>
      <c r="E5154">
        <v>4</v>
      </c>
      <c r="F5154">
        <v>0</v>
      </c>
      <c r="G5154">
        <v>-2</v>
      </c>
      <c r="H5154" s="2">
        <f>H5153+$H$2*(Filter_Test[[#This Row],[debug'[0']]]-H5153)</f>
        <v>2.7865787254565468</v>
      </c>
    </row>
    <row r="5155" spans="1:8" x14ac:dyDescent="0.25">
      <c r="A5155">
        <v>10298</v>
      </c>
      <c r="B5155">
        <v>0</v>
      </c>
      <c r="C5155">
        <v>-2</v>
      </c>
      <c r="D5155">
        <v>-2</v>
      </c>
      <c r="E5155">
        <v>4</v>
      </c>
      <c r="F5155">
        <v>-1</v>
      </c>
      <c r="G5155">
        <v>-2</v>
      </c>
      <c r="H5155" s="2">
        <f>H5154+$H$2*(Filter_Test[[#This Row],[debug'[0']]]-H5154)</f>
        <v>2.5239498678802299</v>
      </c>
    </row>
    <row r="5156" spans="1:8" x14ac:dyDescent="0.25">
      <c r="A5156">
        <v>10300</v>
      </c>
      <c r="B5156">
        <v>-1</v>
      </c>
      <c r="C5156">
        <v>-3</v>
      </c>
      <c r="D5156">
        <v>-2</v>
      </c>
      <c r="E5156">
        <v>3</v>
      </c>
      <c r="F5156">
        <v>-1</v>
      </c>
      <c r="G5156">
        <v>-2</v>
      </c>
      <c r="H5156" s="2">
        <f>H5155+$H$2*(Filter_Test[[#This Row],[debug'[0']]]-H5155)</f>
        <v>2.1918254173836922</v>
      </c>
    </row>
    <row r="5157" spans="1:8" x14ac:dyDescent="0.25">
      <c r="A5157">
        <v>10302</v>
      </c>
      <c r="B5157">
        <v>-1</v>
      </c>
      <c r="C5157">
        <v>-3</v>
      </c>
      <c r="D5157">
        <v>-1</v>
      </c>
      <c r="E5157">
        <v>3</v>
      </c>
      <c r="F5157">
        <v>-1</v>
      </c>
      <c r="G5157">
        <v>-2</v>
      </c>
      <c r="H5157" s="2">
        <f>H5156+$H$2*(Filter_Test[[#This Row],[debug'[0']]]-H5156)</f>
        <v>1.8910029588998787</v>
      </c>
    </row>
    <row r="5158" spans="1:8" x14ac:dyDescent="0.25">
      <c r="A5158">
        <v>10304</v>
      </c>
      <c r="B5158">
        <v>0</v>
      </c>
      <c r="C5158">
        <v>-2</v>
      </c>
      <c r="D5158">
        <v>-3</v>
      </c>
      <c r="E5158">
        <v>3</v>
      </c>
      <c r="F5158">
        <v>-1</v>
      </c>
      <c r="G5158">
        <v>-2</v>
      </c>
      <c r="H5158" s="2">
        <f>H5157+$H$2*(Filter_Test[[#This Row],[debug'[0']]]-H5157)</f>
        <v>1.7127801287919862</v>
      </c>
    </row>
    <row r="5159" spans="1:8" x14ac:dyDescent="0.25">
      <c r="A5159">
        <v>10306</v>
      </c>
      <c r="B5159">
        <v>1</v>
      </c>
      <c r="C5159">
        <v>-1</v>
      </c>
      <c r="D5159">
        <v>-4</v>
      </c>
      <c r="E5159">
        <v>3</v>
      </c>
      <c r="F5159">
        <v>-2</v>
      </c>
      <c r="G5159">
        <v>-2</v>
      </c>
      <c r="H5159" s="2">
        <f>H5158+$H$2*(Filter_Test[[#This Row],[debug'[0']]]-H5158)</f>
        <v>1.6456021843048554</v>
      </c>
    </row>
    <row r="5160" spans="1:8" x14ac:dyDescent="0.25">
      <c r="A5160">
        <v>10308</v>
      </c>
      <c r="B5160">
        <v>1</v>
      </c>
      <c r="C5160">
        <v>-1</v>
      </c>
      <c r="D5160">
        <v>-3</v>
      </c>
      <c r="E5160">
        <v>2</v>
      </c>
      <c r="F5160">
        <v>-2</v>
      </c>
      <c r="G5160">
        <v>-2</v>
      </c>
      <c r="H5160" s="2">
        <f>H5159+$H$2*(Filter_Test[[#This Row],[debug'[0']]]-H5159)</f>
        <v>1.5847556119242456</v>
      </c>
    </row>
    <row r="5161" spans="1:8" x14ac:dyDescent="0.25">
      <c r="A5161">
        <v>10310</v>
      </c>
      <c r="B5161">
        <v>2</v>
      </c>
      <c r="C5161">
        <v>-1</v>
      </c>
      <c r="D5161">
        <v>-3</v>
      </c>
      <c r="E5161">
        <v>2</v>
      </c>
      <c r="F5161">
        <v>-2</v>
      </c>
      <c r="G5161">
        <v>-2</v>
      </c>
      <c r="H5161" s="2">
        <f>H5160+$H$2*(Filter_Test[[#This Row],[debug'[0']]]-H5160)</f>
        <v>1.623891473494941</v>
      </c>
    </row>
    <row r="5162" spans="1:8" x14ac:dyDescent="0.25">
      <c r="A5162">
        <v>10312</v>
      </c>
      <c r="B5162">
        <v>5</v>
      </c>
      <c r="C5162">
        <v>-1</v>
      </c>
      <c r="D5162">
        <v>-4</v>
      </c>
      <c r="E5162">
        <v>2</v>
      </c>
      <c r="F5162">
        <v>-2</v>
      </c>
      <c r="G5162">
        <v>-2</v>
      </c>
      <c r="H5162" s="2">
        <f>H5161+$H$2*(Filter_Test[[#This Row],[debug'[0']]]-H5161)</f>
        <v>1.9420822058326457</v>
      </c>
    </row>
    <row r="5163" spans="1:8" x14ac:dyDescent="0.25">
      <c r="A5163">
        <v>10314</v>
      </c>
      <c r="B5163">
        <v>6</v>
      </c>
      <c r="C5163">
        <v>-2</v>
      </c>
      <c r="D5163">
        <v>-5</v>
      </c>
      <c r="E5163">
        <v>2</v>
      </c>
      <c r="F5163">
        <v>-2</v>
      </c>
      <c r="G5163">
        <v>-2</v>
      </c>
      <c r="H5163" s="2">
        <f>H5162+$H$2*(Filter_Test[[#This Row],[debug'[0']]]-H5162)</f>
        <v>2.3245319477634694</v>
      </c>
    </row>
    <row r="5164" spans="1:8" x14ac:dyDescent="0.25">
      <c r="A5164">
        <v>10316</v>
      </c>
      <c r="B5164">
        <v>6</v>
      </c>
      <c r="C5164">
        <v>-3</v>
      </c>
      <c r="D5164">
        <v>-3</v>
      </c>
      <c r="E5164">
        <v>2</v>
      </c>
      <c r="F5164">
        <v>-2</v>
      </c>
      <c r="G5164">
        <v>-2</v>
      </c>
      <c r="H5164" s="2">
        <f>H5163+$H$2*(Filter_Test[[#This Row],[debug'[0']]]-H5163)</f>
        <v>2.6709366507057775</v>
      </c>
    </row>
    <row r="5165" spans="1:8" x14ac:dyDescent="0.25">
      <c r="A5165">
        <v>10318</v>
      </c>
      <c r="B5165">
        <v>6</v>
      </c>
      <c r="C5165">
        <v>-4</v>
      </c>
      <c r="D5165">
        <v>-3</v>
      </c>
      <c r="E5165">
        <v>2</v>
      </c>
      <c r="F5165">
        <v>-3</v>
      </c>
      <c r="G5165">
        <v>-2</v>
      </c>
      <c r="H5165" s="2">
        <f>H5164+$H$2*(Filter_Test[[#This Row],[debug'[0']]]-H5164)</f>
        <v>2.9846934795501103</v>
      </c>
    </row>
    <row r="5166" spans="1:8" x14ac:dyDescent="0.25">
      <c r="A5166">
        <v>10320</v>
      </c>
      <c r="B5166">
        <v>8</v>
      </c>
      <c r="C5166">
        <v>-4</v>
      </c>
      <c r="D5166">
        <v>-3</v>
      </c>
      <c r="E5166">
        <v>2</v>
      </c>
      <c r="F5166">
        <v>-3</v>
      </c>
      <c r="G5166">
        <v>-2</v>
      </c>
      <c r="H5166" s="2">
        <f>H5165+$H$2*(Filter_Test[[#This Row],[debug'[0']]]-H5165)</f>
        <v>3.4573749831545011</v>
      </c>
    </row>
    <row r="5167" spans="1:8" x14ac:dyDescent="0.25">
      <c r="A5167">
        <v>10322</v>
      </c>
      <c r="B5167">
        <v>7</v>
      </c>
      <c r="C5167">
        <v>-3</v>
      </c>
      <c r="D5167">
        <v>-3</v>
      </c>
      <c r="E5167">
        <v>2</v>
      </c>
      <c r="F5167">
        <v>-2</v>
      </c>
      <c r="G5167">
        <v>-2</v>
      </c>
      <c r="H5167" s="2">
        <f>H5166+$H$2*(Filter_Test[[#This Row],[debug'[0']]]-H5166)</f>
        <v>3.7912595249748584</v>
      </c>
    </row>
    <row r="5168" spans="1:8" x14ac:dyDescent="0.25">
      <c r="A5168">
        <v>10324</v>
      </c>
      <c r="B5168">
        <v>8</v>
      </c>
      <c r="C5168">
        <v>-4</v>
      </c>
      <c r="D5168">
        <v>-2</v>
      </c>
      <c r="E5168">
        <v>3</v>
      </c>
      <c r="F5168">
        <v>-3</v>
      </c>
      <c r="G5168">
        <v>-2</v>
      </c>
      <c r="H5168" s="2">
        <f>H5167+$H$2*(Filter_Test[[#This Row],[debug'[0']]]-H5167)</f>
        <v>4.187923969691008</v>
      </c>
    </row>
    <row r="5169" spans="1:8" x14ac:dyDescent="0.25">
      <c r="A5169">
        <v>10326</v>
      </c>
      <c r="B5169">
        <v>9</v>
      </c>
      <c r="C5169">
        <v>-4</v>
      </c>
      <c r="D5169">
        <v>-2</v>
      </c>
      <c r="E5169">
        <v>3</v>
      </c>
      <c r="F5169">
        <v>-3</v>
      </c>
      <c r="G5169">
        <v>-2</v>
      </c>
      <c r="H5169" s="2">
        <f>H5168+$H$2*(Filter_Test[[#This Row],[debug'[0']]]-H5168)</f>
        <v>4.6414514508510356</v>
      </c>
    </row>
    <row r="5170" spans="1:8" x14ac:dyDescent="0.25">
      <c r="A5170">
        <v>10328</v>
      </c>
      <c r="B5170">
        <v>9</v>
      </c>
      <c r="C5170">
        <v>-7</v>
      </c>
      <c r="D5170">
        <v>-3</v>
      </c>
      <c r="E5170">
        <v>3</v>
      </c>
      <c r="F5170">
        <v>-3</v>
      </c>
      <c r="G5170">
        <v>-3</v>
      </c>
      <c r="H5170" s="2">
        <f>H5169+$H$2*(Filter_Test[[#This Row],[debug'[0']]]-H5169)</f>
        <v>5.0522349739206609</v>
      </c>
    </row>
    <row r="5171" spans="1:8" x14ac:dyDescent="0.25">
      <c r="A5171">
        <v>10330</v>
      </c>
      <c r="B5171">
        <v>7</v>
      </c>
      <c r="C5171">
        <v>-7</v>
      </c>
      <c r="D5171">
        <v>-3</v>
      </c>
      <c r="E5171">
        <v>4</v>
      </c>
      <c r="F5171">
        <v>-3</v>
      </c>
      <c r="G5171">
        <v>-3</v>
      </c>
      <c r="H5171" s="2">
        <f>H5170+$H$2*(Filter_Test[[#This Row],[debug'[0']]]-H5170)</f>
        <v>5.2358075028261606</v>
      </c>
    </row>
    <row r="5172" spans="1:8" x14ac:dyDescent="0.25">
      <c r="A5172">
        <v>10332</v>
      </c>
      <c r="B5172">
        <v>6</v>
      </c>
      <c r="C5172">
        <v>-7</v>
      </c>
      <c r="D5172">
        <v>-3</v>
      </c>
      <c r="E5172">
        <v>4</v>
      </c>
      <c r="F5172">
        <v>-3</v>
      </c>
      <c r="G5172">
        <v>-3</v>
      </c>
      <c r="H5172" s="2">
        <f>H5171+$H$2*(Filter_Test[[#This Row],[debug'[0']]]-H5171)</f>
        <v>5.3078309488776538</v>
      </c>
    </row>
    <row r="5173" spans="1:8" x14ac:dyDescent="0.25">
      <c r="A5173">
        <v>10334</v>
      </c>
      <c r="B5173">
        <v>2</v>
      </c>
      <c r="C5173">
        <v>-5</v>
      </c>
      <c r="D5173">
        <v>-2</v>
      </c>
      <c r="E5173">
        <v>4</v>
      </c>
      <c r="F5173">
        <v>-3</v>
      </c>
      <c r="G5173">
        <v>-3</v>
      </c>
      <c r="H5173" s="2">
        <f>H5172+$H$2*(Filter_Test[[#This Row],[debug'[0']]]-H5172)</f>
        <v>4.9960752266283244</v>
      </c>
    </row>
    <row r="5174" spans="1:8" x14ac:dyDescent="0.25">
      <c r="A5174">
        <v>10336</v>
      </c>
      <c r="B5174">
        <v>1</v>
      </c>
      <c r="C5174">
        <v>-4</v>
      </c>
      <c r="D5174">
        <v>-1</v>
      </c>
      <c r="E5174">
        <v>4</v>
      </c>
      <c r="F5174">
        <v>-3</v>
      </c>
      <c r="G5174">
        <v>-3</v>
      </c>
      <c r="H5174" s="2">
        <f>H5173+$H$2*(Filter_Test[[#This Row],[debug'[0']]]-H5173)</f>
        <v>4.6194540093732934</v>
      </c>
    </row>
    <row r="5175" spans="1:8" x14ac:dyDescent="0.25">
      <c r="A5175">
        <v>10338</v>
      </c>
      <c r="B5175">
        <v>-1</v>
      </c>
      <c r="C5175">
        <v>-5</v>
      </c>
      <c r="D5175">
        <v>-2</v>
      </c>
      <c r="E5175">
        <v>5</v>
      </c>
      <c r="F5175">
        <v>-3</v>
      </c>
      <c r="G5175">
        <v>-3</v>
      </c>
      <c r="H5175" s="2">
        <f>H5174+$H$2*(Filter_Test[[#This Row],[debug'[0']]]-H5174)</f>
        <v>4.089832946382308</v>
      </c>
    </row>
    <row r="5176" spans="1:8" x14ac:dyDescent="0.25">
      <c r="A5176">
        <v>10340</v>
      </c>
      <c r="B5176">
        <v>-1</v>
      </c>
      <c r="C5176">
        <v>-5</v>
      </c>
      <c r="D5176">
        <v>-2</v>
      </c>
      <c r="E5176">
        <v>5</v>
      </c>
      <c r="F5176">
        <v>-3</v>
      </c>
      <c r="G5176">
        <v>-3</v>
      </c>
      <c r="H5176" s="2">
        <f>H5175+$H$2*(Filter_Test[[#This Row],[debug'[0']]]-H5175)</f>
        <v>3.6101274926116895</v>
      </c>
    </row>
    <row r="5177" spans="1:8" x14ac:dyDescent="0.25">
      <c r="A5177">
        <v>10342</v>
      </c>
      <c r="B5177">
        <v>-2</v>
      </c>
      <c r="C5177">
        <v>-5</v>
      </c>
      <c r="D5177">
        <v>-1</v>
      </c>
      <c r="E5177">
        <v>5</v>
      </c>
      <c r="F5177">
        <v>-4</v>
      </c>
      <c r="G5177">
        <v>-3</v>
      </c>
      <c r="H5177" s="2">
        <f>H5176+$H$2*(Filter_Test[[#This Row],[debug'[0']]]-H5176)</f>
        <v>3.0813854331169592</v>
      </c>
    </row>
    <row r="5178" spans="1:8" x14ac:dyDescent="0.25">
      <c r="A5178">
        <v>10344</v>
      </c>
      <c r="B5178">
        <v>-2</v>
      </c>
      <c r="C5178">
        <v>-6</v>
      </c>
      <c r="D5178">
        <v>-1</v>
      </c>
      <c r="E5178">
        <v>4</v>
      </c>
      <c r="F5178">
        <v>-4</v>
      </c>
      <c r="G5178">
        <v>-3</v>
      </c>
      <c r="H5178" s="2">
        <f>H5177+$H$2*(Filter_Test[[#This Row],[debug'[0']]]-H5177)</f>
        <v>2.6024761387148065</v>
      </c>
    </row>
    <row r="5179" spans="1:8" x14ac:dyDescent="0.25">
      <c r="A5179">
        <v>10346</v>
      </c>
      <c r="B5179">
        <v>-2</v>
      </c>
      <c r="C5179">
        <v>-5</v>
      </c>
      <c r="D5179">
        <v>-2</v>
      </c>
      <c r="E5179">
        <v>4</v>
      </c>
      <c r="F5179">
        <v>-4</v>
      </c>
      <c r="G5179">
        <v>-3</v>
      </c>
      <c r="H5179" s="2">
        <f>H5178+$H$2*(Filter_Test[[#This Row],[debug'[0']]]-H5178)</f>
        <v>2.1687029819435439</v>
      </c>
    </row>
    <row r="5180" spans="1:8" x14ac:dyDescent="0.25">
      <c r="A5180">
        <v>10348</v>
      </c>
      <c r="B5180">
        <v>0</v>
      </c>
      <c r="C5180">
        <v>-4</v>
      </c>
      <c r="D5180">
        <v>-2</v>
      </c>
      <c r="E5180">
        <v>4</v>
      </c>
      <c r="F5180">
        <v>-4</v>
      </c>
      <c r="G5180">
        <v>-3</v>
      </c>
      <c r="H5180" s="2">
        <f>H5179+$H$2*(Filter_Test[[#This Row],[debug'[0']]]-H5179)</f>
        <v>1.9643075412667805</v>
      </c>
    </row>
    <row r="5181" spans="1:8" x14ac:dyDescent="0.25">
      <c r="A5181">
        <v>10350</v>
      </c>
      <c r="B5181">
        <v>1</v>
      </c>
      <c r="C5181">
        <v>-2</v>
      </c>
      <c r="D5181">
        <v>-2</v>
      </c>
      <c r="E5181">
        <v>4</v>
      </c>
      <c r="F5181">
        <v>-4</v>
      </c>
      <c r="G5181">
        <v>-3</v>
      </c>
      <c r="H5181" s="2">
        <f>H5180+$H$2*(Filter_Test[[#This Row],[debug'[0']]]-H5180)</f>
        <v>1.8734236966434319</v>
      </c>
    </row>
    <row r="5182" spans="1:8" x14ac:dyDescent="0.25">
      <c r="A5182">
        <v>10352</v>
      </c>
      <c r="B5182">
        <v>3</v>
      </c>
      <c r="C5182">
        <v>-2</v>
      </c>
      <c r="D5182">
        <v>-2</v>
      </c>
      <c r="E5182">
        <v>4</v>
      </c>
      <c r="F5182">
        <v>-4</v>
      </c>
      <c r="G5182">
        <v>-3</v>
      </c>
      <c r="H5182" s="2">
        <f>H5181+$H$2*(Filter_Test[[#This Row],[debug'[0']]]-H5181)</f>
        <v>1.9796010117934322</v>
      </c>
    </row>
    <row r="5183" spans="1:8" x14ac:dyDescent="0.25">
      <c r="A5183">
        <v>10354</v>
      </c>
      <c r="B5183">
        <v>2</v>
      </c>
      <c r="C5183">
        <v>-1</v>
      </c>
      <c r="D5183">
        <v>-3</v>
      </c>
      <c r="E5183">
        <v>4</v>
      </c>
      <c r="F5183">
        <v>-4</v>
      </c>
      <c r="G5183">
        <v>-3</v>
      </c>
      <c r="H5183" s="2">
        <f>H5182+$H$2*(Filter_Test[[#This Row],[debug'[0']]]-H5182)</f>
        <v>1.9815235711381447</v>
      </c>
    </row>
    <row r="5184" spans="1:8" x14ac:dyDescent="0.25">
      <c r="A5184">
        <v>10356</v>
      </c>
      <c r="B5184">
        <v>1</v>
      </c>
      <c r="C5184">
        <v>-1</v>
      </c>
      <c r="D5184">
        <v>-5</v>
      </c>
      <c r="E5184">
        <v>3</v>
      </c>
      <c r="F5184">
        <v>-4</v>
      </c>
      <c r="G5184">
        <v>-3</v>
      </c>
      <c r="H5184" s="2">
        <f>H5183+$H$2*(Filter_Test[[#This Row],[debug'[0']]]-H5183)</f>
        <v>1.8890171539257603</v>
      </c>
    </row>
    <row r="5185" spans="1:8" x14ac:dyDescent="0.25">
      <c r="A5185">
        <v>10358</v>
      </c>
      <c r="B5185">
        <v>2</v>
      </c>
      <c r="C5185">
        <v>-2</v>
      </c>
      <c r="D5185">
        <v>-6</v>
      </c>
      <c r="E5185">
        <v>3</v>
      </c>
      <c r="F5185">
        <v>-4</v>
      </c>
      <c r="G5185">
        <v>-3</v>
      </c>
      <c r="H5185" s="2">
        <f>H5184+$H$2*(Filter_Test[[#This Row],[debug'[0']]]-H5184)</f>
        <v>1.8994770407427999</v>
      </c>
    </row>
    <row r="5186" spans="1:8" x14ac:dyDescent="0.25">
      <c r="A5186">
        <v>10360</v>
      </c>
      <c r="B5186">
        <v>3</v>
      </c>
      <c r="C5186">
        <v>-2</v>
      </c>
      <c r="D5186">
        <v>-7</v>
      </c>
      <c r="E5186">
        <v>3</v>
      </c>
      <c r="F5186">
        <v>-4</v>
      </c>
      <c r="G5186">
        <v>-3</v>
      </c>
      <c r="H5186" s="2">
        <f>H5185+$H$2*(Filter_Test[[#This Row],[debug'[0']]]-H5185)</f>
        <v>2.0031988860600793</v>
      </c>
    </row>
    <row r="5187" spans="1:8" x14ac:dyDescent="0.25">
      <c r="A5187">
        <v>10362</v>
      </c>
      <c r="B5187">
        <v>5</v>
      </c>
      <c r="C5187">
        <v>-3</v>
      </c>
      <c r="D5187">
        <v>-6</v>
      </c>
      <c r="E5187">
        <v>3</v>
      </c>
      <c r="F5187">
        <v>-4</v>
      </c>
      <c r="G5187">
        <v>-3</v>
      </c>
      <c r="H5187" s="2">
        <f>H5186+$H$2*(Filter_Test[[#This Row],[debug'[0']]]-H5186)</f>
        <v>2.2856407369747802</v>
      </c>
    </row>
    <row r="5188" spans="1:8" x14ac:dyDescent="0.25">
      <c r="A5188">
        <v>10364</v>
      </c>
      <c r="B5188">
        <v>10</v>
      </c>
      <c r="C5188">
        <v>-3</v>
      </c>
      <c r="D5188">
        <v>-5</v>
      </c>
      <c r="E5188">
        <v>3</v>
      </c>
      <c r="F5188">
        <v>-4</v>
      </c>
      <c r="G5188">
        <v>-3</v>
      </c>
      <c r="H5188" s="2">
        <f>H5187+$H$2*(Filter_Test[[#This Row],[debug'[0']]]-H5187)</f>
        <v>3.0127019686109522</v>
      </c>
    </row>
    <row r="5189" spans="1:8" x14ac:dyDescent="0.25">
      <c r="A5189">
        <v>10366</v>
      </c>
      <c r="B5189">
        <v>10</v>
      </c>
      <c r="C5189">
        <v>-3</v>
      </c>
      <c r="D5189">
        <v>-4</v>
      </c>
      <c r="E5189">
        <v>3</v>
      </c>
      <c r="F5189">
        <v>-4</v>
      </c>
      <c r="G5189">
        <v>-3</v>
      </c>
      <c r="H5189" s="2">
        <f>H5188+$H$2*(Filter_Test[[#This Row],[debug'[0']]]-H5188)</f>
        <v>3.6712392935265798</v>
      </c>
    </row>
    <row r="5190" spans="1:8" x14ac:dyDescent="0.25">
      <c r="A5190">
        <v>10368</v>
      </c>
      <c r="B5190">
        <v>11</v>
      </c>
      <c r="C5190">
        <v>-2</v>
      </c>
      <c r="D5190">
        <v>-4</v>
      </c>
      <c r="E5190">
        <v>3</v>
      </c>
      <c r="F5190">
        <v>-4</v>
      </c>
      <c r="G5190">
        <v>-3</v>
      </c>
      <c r="H5190" s="2">
        <f>H5189+$H$2*(Filter_Test[[#This Row],[debug'[0']]]-H5189)</f>
        <v>4.3619587173878127</v>
      </c>
    </row>
    <row r="5191" spans="1:8" x14ac:dyDescent="0.25">
      <c r="A5191">
        <v>10370</v>
      </c>
      <c r="B5191">
        <v>8</v>
      </c>
      <c r="C5191">
        <v>-4</v>
      </c>
      <c r="D5191">
        <v>-5</v>
      </c>
      <c r="E5191">
        <v>3</v>
      </c>
      <c r="F5191">
        <v>-4</v>
      </c>
      <c r="G5191">
        <v>-3</v>
      </c>
      <c r="H5191" s="2">
        <f>H5190+$H$2*(Filter_Test[[#This Row],[debug'[0']]]-H5190)</f>
        <v>4.7048360303951373</v>
      </c>
    </row>
    <row r="5192" spans="1:8" x14ac:dyDescent="0.25">
      <c r="A5192">
        <v>10372</v>
      </c>
      <c r="B5192">
        <v>7</v>
      </c>
      <c r="C5192">
        <v>-4</v>
      </c>
      <c r="D5192">
        <v>-4</v>
      </c>
      <c r="E5192">
        <v>3</v>
      </c>
      <c r="F5192">
        <v>-4</v>
      </c>
      <c r="G5192">
        <v>-3</v>
      </c>
      <c r="H5192" s="2">
        <f>H5191+$H$2*(Filter_Test[[#This Row],[debug'[0']]]-H5191)</f>
        <v>4.9211501383659764</v>
      </c>
    </row>
    <row r="5193" spans="1:8" x14ac:dyDescent="0.25">
      <c r="A5193">
        <v>10374</v>
      </c>
      <c r="B5193">
        <v>6</v>
      </c>
      <c r="C5193">
        <v>-5</v>
      </c>
      <c r="D5193">
        <v>-3</v>
      </c>
      <c r="E5193">
        <v>3</v>
      </c>
      <c r="F5193">
        <v>-4</v>
      </c>
      <c r="G5193">
        <v>-3</v>
      </c>
      <c r="H5193" s="2">
        <f>H5192+$H$2*(Filter_Test[[#This Row],[debug'[0']]]-H5192)</f>
        <v>5.0228293423550507</v>
      </c>
    </row>
    <row r="5194" spans="1:8" x14ac:dyDescent="0.25">
      <c r="A5194">
        <v>10376</v>
      </c>
      <c r="B5194">
        <v>5</v>
      </c>
      <c r="C5194">
        <v>-6</v>
      </c>
      <c r="D5194">
        <v>-3</v>
      </c>
      <c r="E5194">
        <v>3</v>
      </c>
      <c r="F5194">
        <v>-4</v>
      </c>
      <c r="G5194">
        <v>-3</v>
      </c>
      <c r="H5194" s="2">
        <f>H5193+$H$2*(Filter_Test[[#This Row],[debug'[0']]]-H5193)</f>
        <v>5.0206777275281835</v>
      </c>
    </row>
    <row r="5195" spans="1:8" x14ac:dyDescent="0.25">
      <c r="A5195">
        <v>10378</v>
      </c>
      <c r="B5195">
        <v>6</v>
      </c>
      <c r="C5195">
        <v>-5</v>
      </c>
      <c r="D5195">
        <v>-2</v>
      </c>
      <c r="E5195">
        <v>3</v>
      </c>
      <c r="F5195">
        <v>-4</v>
      </c>
      <c r="G5195">
        <v>-3</v>
      </c>
      <c r="H5195" s="2">
        <f>H5194+$H$2*(Filter_Test[[#This Row],[debug'[0']]]-H5194)</f>
        <v>5.1129766772290131</v>
      </c>
    </row>
    <row r="5196" spans="1:8" x14ac:dyDescent="0.25">
      <c r="A5196">
        <v>10380</v>
      </c>
      <c r="B5196">
        <v>6</v>
      </c>
      <c r="C5196">
        <v>-4</v>
      </c>
      <c r="D5196">
        <v>-1</v>
      </c>
      <c r="E5196">
        <v>3</v>
      </c>
      <c r="F5196">
        <v>-3</v>
      </c>
      <c r="G5196">
        <v>-3</v>
      </c>
      <c r="H5196" s="2">
        <f>H5195+$H$2*(Filter_Test[[#This Row],[debug'[0']]]-H5195)</f>
        <v>5.1965766558604169</v>
      </c>
    </row>
    <row r="5197" spans="1:8" x14ac:dyDescent="0.25">
      <c r="A5197">
        <v>10382</v>
      </c>
      <c r="B5197">
        <v>4</v>
      </c>
      <c r="C5197">
        <v>-2</v>
      </c>
      <c r="D5197">
        <v>0</v>
      </c>
      <c r="E5197">
        <v>3</v>
      </c>
      <c r="F5197">
        <v>-3</v>
      </c>
      <c r="G5197">
        <v>-3</v>
      </c>
      <c r="H5197" s="2">
        <f>H5196+$H$2*(Filter_Test[[#This Row],[debug'[0']]]-H5196)</f>
        <v>5.0838019629151727</v>
      </c>
    </row>
    <row r="5198" spans="1:8" x14ac:dyDescent="0.25">
      <c r="A5198">
        <v>10384</v>
      </c>
      <c r="B5198">
        <v>4</v>
      </c>
      <c r="C5198">
        <v>-1</v>
      </c>
      <c r="D5198">
        <v>0</v>
      </c>
      <c r="E5198">
        <v>3</v>
      </c>
      <c r="F5198">
        <v>-3</v>
      </c>
      <c r="G5198">
        <v>-3</v>
      </c>
      <c r="H5198" s="2">
        <f>H5197+$H$2*(Filter_Test[[#This Row],[debug'[0']]]-H5197)</f>
        <v>4.9816560343759573</v>
      </c>
    </row>
    <row r="5199" spans="1:8" x14ac:dyDescent="0.25">
      <c r="A5199">
        <v>10386</v>
      </c>
      <c r="B5199">
        <v>1</v>
      </c>
      <c r="C5199">
        <v>-1</v>
      </c>
      <c r="D5199">
        <v>0</v>
      </c>
      <c r="E5199">
        <v>3</v>
      </c>
      <c r="F5199">
        <v>-3</v>
      </c>
      <c r="G5199">
        <v>-3</v>
      </c>
      <c r="H5199" s="2">
        <f>H5198+$H$2*(Filter_Test[[#This Row],[debug'[0']]]-H5198)</f>
        <v>4.6063937939744477</v>
      </c>
    </row>
    <row r="5200" spans="1:8" x14ac:dyDescent="0.25">
      <c r="A5200">
        <v>10388</v>
      </c>
      <c r="B5200">
        <v>-2</v>
      </c>
      <c r="C5200">
        <v>-2</v>
      </c>
      <c r="D5200">
        <v>0</v>
      </c>
      <c r="E5200">
        <v>3</v>
      </c>
      <c r="F5200">
        <v>-3</v>
      </c>
      <c r="G5200">
        <v>-3</v>
      </c>
      <c r="H5200" s="2">
        <f>H5199+$H$2*(Filter_Test[[#This Row],[debug'[0']]]-H5199)</f>
        <v>3.9837558476783079</v>
      </c>
    </row>
    <row r="5201" spans="1:8" x14ac:dyDescent="0.25">
      <c r="A5201">
        <v>10390</v>
      </c>
      <c r="B5201">
        <v>-3</v>
      </c>
      <c r="C5201">
        <v>-3</v>
      </c>
      <c r="D5201">
        <v>0</v>
      </c>
      <c r="E5201">
        <v>3</v>
      </c>
      <c r="F5201">
        <v>-3</v>
      </c>
      <c r="G5201">
        <v>-3</v>
      </c>
      <c r="H5201" s="2">
        <f>H5200+$H$2*(Filter_Test[[#This Row],[debug'[0']]]-H5200)</f>
        <v>3.32555236571238</v>
      </c>
    </row>
    <row r="5202" spans="1:8" x14ac:dyDescent="0.25">
      <c r="A5202">
        <v>10392</v>
      </c>
      <c r="B5202">
        <v>-4</v>
      </c>
      <c r="C5202">
        <v>-4</v>
      </c>
      <c r="D5202">
        <v>1</v>
      </c>
      <c r="E5202">
        <v>3</v>
      </c>
      <c r="F5202">
        <v>-3</v>
      </c>
      <c r="G5202">
        <v>-3</v>
      </c>
      <c r="H5202" s="2">
        <f>H5201+$H$2*(Filter_Test[[#This Row],[debug'[0']]]-H5201)</f>
        <v>2.6351353208440997</v>
      </c>
    </row>
    <row r="5203" spans="1:8" x14ac:dyDescent="0.25">
      <c r="A5203">
        <v>10394</v>
      </c>
      <c r="B5203">
        <v>-4</v>
      </c>
      <c r="C5203">
        <v>-4</v>
      </c>
      <c r="D5203">
        <v>2</v>
      </c>
      <c r="E5203">
        <v>3</v>
      </c>
      <c r="F5203">
        <v>-3</v>
      </c>
      <c r="G5203">
        <v>-3</v>
      </c>
      <c r="H5203" s="2">
        <f>H5202+$H$2*(Filter_Test[[#This Row],[debug'[0']]]-H5202)</f>
        <v>2.0097885494579604</v>
      </c>
    </row>
    <row r="5204" spans="1:8" x14ac:dyDescent="0.25">
      <c r="A5204">
        <v>10396</v>
      </c>
      <c r="B5204">
        <v>0</v>
      </c>
      <c r="C5204">
        <v>-2</v>
      </c>
      <c r="D5204">
        <v>1</v>
      </c>
      <c r="E5204">
        <v>4</v>
      </c>
      <c r="F5204">
        <v>-3</v>
      </c>
      <c r="G5204">
        <v>-3</v>
      </c>
      <c r="H5204" s="2">
        <f>H5203+$H$2*(Filter_Test[[#This Row],[debug'[0']]]-H5203)</f>
        <v>1.8203704411905799</v>
      </c>
    </row>
    <row r="5205" spans="1:8" x14ac:dyDescent="0.25">
      <c r="A5205">
        <v>10398</v>
      </c>
      <c r="B5205">
        <v>1</v>
      </c>
      <c r="C5205">
        <v>0</v>
      </c>
      <c r="D5205">
        <v>-1</v>
      </c>
      <c r="E5205">
        <v>4</v>
      </c>
      <c r="F5205">
        <v>-3</v>
      </c>
      <c r="G5205">
        <v>-3</v>
      </c>
      <c r="H5205" s="2">
        <f>H5204+$H$2*(Filter_Test[[#This Row],[debug'[0']]]-H5204)</f>
        <v>1.7430523486525835</v>
      </c>
    </row>
    <row r="5206" spans="1:8" x14ac:dyDescent="0.25">
      <c r="A5206">
        <v>10400</v>
      </c>
      <c r="B5206">
        <v>3</v>
      </c>
      <c r="C5206">
        <v>1</v>
      </c>
      <c r="D5206">
        <v>-2</v>
      </c>
      <c r="E5206">
        <v>4</v>
      </c>
      <c r="F5206">
        <v>-3</v>
      </c>
      <c r="G5206">
        <v>-3</v>
      </c>
      <c r="H5206" s="2">
        <f>H5205+$H$2*(Filter_Test[[#This Row],[debug'[0']]]-H5205)</f>
        <v>1.8615168738751831</v>
      </c>
    </row>
    <row r="5207" spans="1:8" x14ac:dyDescent="0.25">
      <c r="A5207">
        <v>10402</v>
      </c>
      <c r="B5207">
        <v>2</v>
      </c>
      <c r="C5207">
        <v>2</v>
      </c>
      <c r="D5207">
        <v>-5</v>
      </c>
      <c r="E5207">
        <v>4</v>
      </c>
      <c r="F5207">
        <v>-3</v>
      </c>
      <c r="G5207">
        <v>-3</v>
      </c>
      <c r="H5207" s="2">
        <f>H5206+$H$2*(Filter_Test[[#This Row],[debug'[0']]]-H5206)</f>
        <v>1.8745686010255793</v>
      </c>
    </row>
    <row r="5208" spans="1:8" x14ac:dyDescent="0.25">
      <c r="A5208">
        <v>10404</v>
      </c>
      <c r="B5208">
        <v>2</v>
      </c>
      <c r="C5208">
        <v>0</v>
      </c>
      <c r="D5208">
        <v>-6</v>
      </c>
      <c r="E5208">
        <v>3</v>
      </c>
      <c r="F5208">
        <v>-3</v>
      </c>
      <c r="G5208">
        <v>-3</v>
      </c>
      <c r="H5208" s="2">
        <f>H5207+$H$2*(Filter_Test[[#This Row],[debug'[0']]]-H5207)</f>
        <v>1.8863902318720052</v>
      </c>
    </row>
    <row r="5209" spans="1:8" x14ac:dyDescent="0.25">
      <c r="A5209">
        <v>10406</v>
      </c>
      <c r="B5209">
        <v>3</v>
      </c>
      <c r="C5209">
        <v>0</v>
      </c>
      <c r="D5209">
        <v>-6</v>
      </c>
      <c r="E5209">
        <v>3</v>
      </c>
      <c r="F5209">
        <v>-3</v>
      </c>
      <c r="G5209">
        <v>-3</v>
      </c>
      <c r="H5209" s="2">
        <f>H5208+$H$2*(Filter_Test[[#This Row],[debug'[0']]]-H5208)</f>
        <v>1.9913454798675074</v>
      </c>
    </row>
    <row r="5210" spans="1:8" x14ac:dyDescent="0.25">
      <c r="A5210">
        <v>10408</v>
      </c>
      <c r="B5210">
        <v>6</v>
      </c>
      <c r="C5210">
        <v>1</v>
      </c>
      <c r="D5210">
        <v>-5</v>
      </c>
      <c r="E5210">
        <v>3</v>
      </c>
      <c r="F5210">
        <v>-3</v>
      </c>
      <c r="G5210">
        <v>-2</v>
      </c>
      <c r="H5210" s="2">
        <f>H5209+$H$2*(Filter_Test[[#This Row],[debug'[0']]]-H5209)</f>
        <v>2.3691522676043402</v>
      </c>
    </row>
    <row r="5211" spans="1:8" x14ac:dyDescent="0.25">
      <c r="A5211">
        <v>10410</v>
      </c>
      <c r="B5211">
        <v>8</v>
      </c>
      <c r="C5211">
        <v>1</v>
      </c>
      <c r="D5211">
        <v>-6</v>
      </c>
      <c r="E5211">
        <v>4</v>
      </c>
      <c r="F5211">
        <v>-3</v>
      </c>
      <c r="G5211">
        <v>-2</v>
      </c>
      <c r="H5211" s="2">
        <f>H5210+$H$2*(Filter_Test[[#This Row],[debug'[0']]]-H5210)</f>
        <v>2.8998471636916485</v>
      </c>
    </row>
    <row r="5212" spans="1:8" x14ac:dyDescent="0.25">
      <c r="A5212">
        <v>10412</v>
      </c>
      <c r="B5212">
        <v>9</v>
      </c>
      <c r="C5212">
        <v>0</v>
      </c>
      <c r="D5212">
        <v>-6</v>
      </c>
      <c r="E5212">
        <v>4</v>
      </c>
      <c r="F5212">
        <v>-2</v>
      </c>
      <c r="G5212">
        <v>-2</v>
      </c>
      <c r="H5212" s="2">
        <f>H5211+$H$2*(Filter_Test[[#This Row],[debug'[0']]]-H5211)</f>
        <v>3.4747730237812862</v>
      </c>
    </row>
    <row r="5213" spans="1:8" x14ac:dyDescent="0.25">
      <c r="A5213">
        <v>10414</v>
      </c>
      <c r="B5213">
        <v>10</v>
      </c>
      <c r="C5213">
        <v>0</v>
      </c>
      <c r="D5213">
        <v>-6</v>
      </c>
      <c r="E5213">
        <v>4</v>
      </c>
      <c r="F5213">
        <v>-2</v>
      </c>
      <c r="G5213">
        <v>-3</v>
      </c>
      <c r="H5213" s="2">
        <f>H5212+$H$2*(Filter_Test[[#This Row],[debug'[0']]]-H5212)</f>
        <v>4.0897611777261256</v>
      </c>
    </row>
    <row r="5214" spans="1:8" x14ac:dyDescent="0.25">
      <c r="A5214">
        <v>10416</v>
      </c>
      <c r="B5214">
        <v>10</v>
      </c>
      <c r="C5214">
        <v>0</v>
      </c>
      <c r="D5214">
        <v>-6</v>
      </c>
      <c r="E5214">
        <v>4</v>
      </c>
      <c r="F5214">
        <v>-2</v>
      </c>
      <c r="G5214">
        <v>-3</v>
      </c>
      <c r="H5214" s="2">
        <f>H5213+$H$2*(Filter_Test[[#This Row],[debug'[0']]]-H5213)</f>
        <v>4.6467880636766292</v>
      </c>
    </row>
    <row r="5215" spans="1:8" x14ac:dyDescent="0.25">
      <c r="A5215">
        <v>10418</v>
      </c>
      <c r="B5215">
        <v>9</v>
      </c>
      <c r="C5215">
        <v>0</v>
      </c>
      <c r="D5215">
        <v>-6</v>
      </c>
      <c r="E5215">
        <v>4</v>
      </c>
      <c r="F5215">
        <v>-2</v>
      </c>
      <c r="G5215">
        <v>-3</v>
      </c>
      <c r="H5215" s="2">
        <f>H5214+$H$2*(Filter_Test[[#This Row],[debug'[0']]]-H5214)</f>
        <v>5.057068622836816</v>
      </c>
    </row>
    <row r="5216" spans="1:8" x14ac:dyDescent="0.25">
      <c r="A5216">
        <v>10420</v>
      </c>
      <c r="B5216">
        <v>7</v>
      </c>
      <c r="C5216">
        <v>-2</v>
      </c>
      <c r="D5216">
        <v>-3</v>
      </c>
      <c r="E5216">
        <v>4</v>
      </c>
      <c r="F5216">
        <v>-2</v>
      </c>
      <c r="G5216">
        <v>-2</v>
      </c>
      <c r="H5216" s="2">
        <f>H5215+$H$2*(Filter_Test[[#This Row],[debug'[0']]]-H5215)</f>
        <v>5.2401855910645647</v>
      </c>
    </row>
    <row r="5217" spans="1:8" x14ac:dyDescent="0.25">
      <c r="A5217">
        <v>10422</v>
      </c>
      <c r="B5217">
        <v>5</v>
      </c>
      <c r="C5217">
        <v>-2</v>
      </c>
      <c r="D5217">
        <v>-1</v>
      </c>
      <c r="E5217">
        <v>4</v>
      </c>
      <c r="F5217">
        <v>-2</v>
      </c>
      <c r="G5217">
        <v>-2</v>
      </c>
      <c r="H5217" s="2">
        <f>H5216+$H$2*(Filter_Test[[#This Row],[debug'[0']]]-H5216)</f>
        <v>5.2175486324129681</v>
      </c>
    </row>
    <row r="5218" spans="1:8" x14ac:dyDescent="0.25">
      <c r="A5218">
        <v>10424</v>
      </c>
      <c r="B5218">
        <v>4</v>
      </c>
      <c r="C5218">
        <v>-3</v>
      </c>
      <c r="D5218">
        <v>0</v>
      </c>
      <c r="E5218">
        <v>4</v>
      </c>
      <c r="F5218">
        <v>-2</v>
      </c>
      <c r="G5218">
        <v>-2</v>
      </c>
      <c r="H5218" s="2">
        <f>H5217+$H$2*(Filter_Test[[#This Row],[debug'[0']]]-H5217)</f>
        <v>5.1027973772436619</v>
      </c>
    </row>
    <row r="5219" spans="1:8" x14ac:dyDescent="0.25">
      <c r="A5219">
        <v>10426</v>
      </c>
      <c r="B5219">
        <v>4</v>
      </c>
      <c r="C5219">
        <v>-3</v>
      </c>
      <c r="D5219">
        <v>1</v>
      </c>
      <c r="E5219">
        <v>4</v>
      </c>
      <c r="F5219">
        <v>-2</v>
      </c>
      <c r="G5219">
        <v>-2</v>
      </c>
      <c r="H5219" s="2">
        <f>H5218+$H$2*(Filter_Test[[#This Row],[debug'[0']]]-H5218)</f>
        <v>4.9988611730812584</v>
      </c>
    </row>
    <row r="5220" spans="1:8" x14ac:dyDescent="0.25">
      <c r="A5220">
        <v>10428</v>
      </c>
      <c r="B5220">
        <v>3</v>
      </c>
      <c r="C5220">
        <v>-3</v>
      </c>
      <c r="D5220">
        <v>3</v>
      </c>
      <c r="E5220">
        <v>4</v>
      </c>
      <c r="F5220">
        <v>-2</v>
      </c>
      <c r="G5220">
        <v>-2</v>
      </c>
      <c r="H5220" s="2">
        <f>H5219+$H$2*(Filter_Test[[#This Row],[debug'[0']]]-H5219)</f>
        <v>4.8104729457743201</v>
      </c>
    </row>
    <row r="5221" spans="1:8" x14ac:dyDescent="0.25">
      <c r="A5221">
        <v>10430</v>
      </c>
      <c r="B5221">
        <v>4</v>
      </c>
      <c r="C5221">
        <v>-3</v>
      </c>
      <c r="D5221">
        <v>3</v>
      </c>
      <c r="E5221">
        <v>4</v>
      </c>
      <c r="F5221">
        <v>-2</v>
      </c>
      <c r="G5221">
        <v>-2</v>
      </c>
      <c r="H5221" s="2">
        <f>H5220+$H$2*(Filter_Test[[#This Row],[debug'[0']]]-H5220)</f>
        <v>4.7340876702029835</v>
      </c>
    </row>
    <row r="5222" spans="1:8" x14ac:dyDescent="0.25">
      <c r="A5222">
        <v>10432</v>
      </c>
      <c r="B5222">
        <v>1</v>
      </c>
      <c r="C5222">
        <v>-3</v>
      </c>
      <c r="D5222">
        <v>3</v>
      </c>
      <c r="E5222">
        <v>4</v>
      </c>
      <c r="F5222">
        <v>-2</v>
      </c>
      <c r="G5222">
        <v>-2</v>
      </c>
      <c r="H5222" s="2">
        <f>H5221+$H$2*(Filter_Test[[#This Row],[debug'[0']]]-H5221)</f>
        <v>4.3821581984258859</v>
      </c>
    </row>
    <row r="5223" spans="1:8" x14ac:dyDescent="0.25">
      <c r="A5223">
        <v>10434</v>
      </c>
      <c r="B5223">
        <v>0</v>
      </c>
      <c r="C5223">
        <v>-3</v>
      </c>
      <c r="D5223">
        <v>3</v>
      </c>
      <c r="E5223">
        <v>3</v>
      </c>
      <c r="F5223">
        <v>-2</v>
      </c>
      <c r="G5223">
        <v>-2</v>
      </c>
      <c r="H5223" s="2">
        <f>H5222+$H$2*(Filter_Test[[#This Row],[debug'[0']]]-H5222)</f>
        <v>3.9691495183345946</v>
      </c>
    </row>
    <row r="5224" spans="1:8" x14ac:dyDescent="0.25">
      <c r="A5224">
        <v>10436</v>
      </c>
      <c r="B5224">
        <v>-1</v>
      </c>
      <c r="C5224">
        <v>-4</v>
      </c>
      <c r="D5224">
        <v>4</v>
      </c>
      <c r="E5224">
        <v>3</v>
      </c>
      <c r="F5224">
        <v>-2</v>
      </c>
      <c r="G5224">
        <v>-2</v>
      </c>
      <c r="H5224" s="2">
        <f>H5223+$H$2*(Filter_Test[[#This Row],[debug'[0']]]-H5223)</f>
        <v>3.5008182096929179</v>
      </c>
    </row>
    <row r="5225" spans="1:8" x14ac:dyDescent="0.25">
      <c r="A5225">
        <v>10438</v>
      </c>
      <c r="B5225">
        <v>-3</v>
      </c>
      <c r="C5225">
        <v>-5</v>
      </c>
      <c r="D5225">
        <v>4</v>
      </c>
      <c r="E5225">
        <v>3</v>
      </c>
      <c r="F5225">
        <v>-2</v>
      </c>
      <c r="G5225">
        <v>-2</v>
      </c>
      <c r="H5225" s="2">
        <f>H5224+$H$2*(Filter_Test[[#This Row],[debug'[0']]]-H5224)</f>
        <v>2.8881305277960974</v>
      </c>
    </row>
    <row r="5226" spans="1:8" x14ac:dyDescent="0.25">
      <c r="A5226">
        <v>10440</v>
      </c>
      <c r="B5226">
        <v>-2</v>
      </c>
      <c r="C5226">
        <v>-5</v>
      </c>
      <c r="D5226">
        <v>4</v>
      </c>
      <c r="E5226">
        <v>3</v>
      </c>
      <c r="F5226">
        <v>-2</v>
      </c>
      <c r="G5226">
        <v>-2</v>
      </c>
      <c r="H5226" s="2">
        <f>H5225+$H$2*(Filter_Test[[#This Row],[debug'[0']]]-H5225)</f>
        <v>2.4274350791187311</v>
      </c>
    </row>
    <row r="5227" spans="1:8" x14ac:dyDescent="0.25">
      <c r="A5227">
        <v>10442</v>
      </c>
      <c r="B5227">
        <v>0</v>
      </c>
      <c r="C5227">
        <v>-3</v>
      </c>
      <c r="D5227">
        <v>1</v>
      </c>
      <c r="E5227">
        <v>3</v>
      </c>
      <c r="F5227">
        <v>-2</v>
      </c>
      <c r="G5227">
        <v>-2</v>
      </c>
      <c r="H5227" s="2">
        <f>H5226+$H$2*(Filter_Test[[#This Row],[debug'[0']]]-H5226)</f>
        <v>2.1986547127699643</v>
      </c>
    </row>
    <row r="5228" spans="1:8" x14ac:dyDescent="0.25">
      <c r="A5228">
        <v>10444</v>
      </c>
      <c r="B5228">
        <v>2</v>
      </c>
      <c r="C5228">
        <v>1</v>
      </c>
      <c r="D5228">
        <v>-4</v>
      </c>
      <c r="E5228">
        <v>4</v>
      </c>
      <c r="F5228">
        <v>-1</v>
      </c>
      <c r="G5228">
        <v>-2</v>
      </c>
      <c r="H5228" s="2">
        <f>H5227+$H$2*(Filter_Test[[#This Row],[debug'[0']]]-H5227)</f>
        <v>2.1799319471827912</v>
      </c>
    </row>
    <row r="5229" spans="1:8" x14ac:dyDescent="0.25">
      <c r="A5229">
        <v>10446</v>
      </c>
      <c r="B5229">
        <v>2</v>
      </c>
      <c r="C5229">
        <v>2</v>
      </c>
      <c r="D5229">
        <v>-4</v>
      </c>
      <c r="E5229">
        <v>4</v>
      </c>
      <c r="F5229">
        <v>-1</v>
      </c>
      <c r="G5229">
        <v>-2</v>
      </c>
      <c r="H5229" s="2">
        <f>H5228+$H$2*(Filter_Test[[#This Row],[debug'[0']]]-H5228)</f>
        <v>2.1629737606803241</v>
      </c>
    </row>
    <row r="5230" spans="1:8" x14ac:dyDescent="0.25">
      <c r="A5230">
        <v>10448</v>
      </c>
      <c r="B5230">
        <v>1</v>
      </c>
      <c r="C5230">
        <v>1</v>
      </c>
      <c r="D5230">
        <v>-5</v>
      </c>
      <c r="E5230">
        <v>3</v>
      </c>
      <c r="F5230">
        <v>-1</v>
      </c>
      <c r="G5230">
        <v>-2</v>
      </c>
      <c r="H5230" s="2">
        <f>H5229+$H$2*(Filter_Test[[#This Row],[debug'[0']]]-H5229)</f>
        <v>2.0533660659941941</v>
      </c>
    </row>
    <row r="5231" spans="1:8" x14ac:dyDescent="0.25">
      <c r="A5231">
        <v>10450</v>
      </c>
      <c r="B5231">
        <v>3</v>
      </c>
      <c r="C5231">
        <v>1</v>
      </c>
      <c r="D5231">
        <v>-5</v>
      </c>
      <c r="E5231">
        <v>3</v>
      </c>
      <c r="F5231">
        <v>-1</v>
      </c>
      <c r="G5231">
        <v>-2</v>
      </c>
      <c r="H5231" s="2">
        <f>H5230+$H$2*(Filter_Test[[#This Row],[debug'[0']]]-H5230)</f>
        <v>2.1425842123755374</v>
      </c>
    </row>
    <row r="5232" spans="1:8" x14ac:dyDescent="0.25">
      <c r="A5232">
        <v>10452</v>
      </c>
      <c r="B5232">
        <v>4</v>
      </c>
      <c r="C5232">
        <v>0</v>
      </c>
      <c r="D5232">
        <v>-7</v>
      </c>
      <c r="E5232">
        <v>3</v>
      </c>
      <c r="F5232">
        <v>-2</v>
      </c>
      <c r="G5232">
        <v>-2</v>
      </c>
      <c r="H5232" s="2">
        <f>H5231+$H$2*(Filter_Test[[#This Row],[debug'[0']]]-H5231)</f>
        <v>2.3176415261674186</v>
      </c>
    </row>
    <row r="5233" spans="1:8" x14ac:dyDescent="0.25">
      <c r="A5233">
        <v>10454</v>
      </c>
      <c r="B5233">
        <v>5</v>
      </c>
      <c r="C5233">
        <v>0</v>
      </c>
      <c r="D5233">
        <v>-8</v>
      </c>
      <c r="E5233">
        <v>3</v>
      </c>
      <c r="F5233">
        <v>-2</v>
      </c>
      <c r="G5233">
        <v>-2</v>
      </c>
      <c r="H5233" s="2">
        <f>H5232+$H$2*(Filter_Test[[#This Row],[debug'[0']]]-H5232)</f>
        <v>2.5704478564380215</v>
      </c>
    </row>
    <row r="5234" spans="1:8" x14ac:dyDescent="0.25">
      <c r="A5234">
        <v>10456</v>
      </c>
      <c r="B5234">
        <v>10</v>
      </c>
      <c r="C5234">
        <v>-1</v>
      </c>
      <c r="D5234">
        <v>-9</v>
      </c>
      <c r="E5234">
        <v>4</v>
      </c>
      <c r="F5234">
        <v>-2</v>
      </c>
      <c r="G5234">
        <v>-2</v>
      </c>
      <c r="H5234" s="2">
        <f>H5233+$H$2*(Filter_Test[[#This Row],[debug'[0']]]-H5233)</f>
        <v>3.2706666494483199</v>
      </c>
    </row>
    <row r="5235" spans="1:8" x14ac:dyDescent="0.25">
      <c r="A5235">
        <v>10458</v>
      </c>
      <c r="B5235">
        <v>10</v>
      </c>
      <c r="C5235">
        <v>-1</v>
      </c>
      <c r="D5235">
        <v>-9</v>
      </c>
      <c r="E5235">
        <v>4</v>
      </c>
      <c r="F5235">
        <v>-2</v>
      </c>
      <c r="G5235">
        <v>-2</v>
      </c>
      <c r="H5235" s="2">
        <f>H5234+$H$2*(Filter_Test[[#This Row],[debug'[0']]]-H5234)</f>
        <v>3.9048913759778183</v>
      </c>
    </row>
    <row r="5236" spans="1:8" x14ac:dyDescent="0.25">
      <c r="A5236">
        <v>10460</v>
      </c>
      <c r="B5236">
        <v>10</v>
      </c>
      <c r="C5236">
        <v>0</v>
      </c>
      <c r="D5236">
        <v>-8</v>
      </c>
      <c r="E5236">
        <v>4</v>
      </c>
      <c r="F5236">
        <v>-1</v>
      </c>
      <c r="G5236">
        <v>-2</v>
      </c>
      <c r="H5236" s="2">
        <f>H5235+$H$2*(Filter_Test[[#This Row],[debug'[0']]]-H5235)</f>
        <v>4.4793418302596146</v>
      </c>
    </row>
    <row r="5237" spans="1:8" x14ac:dyDescent="0.25">
      <c r="A5237">
        <v>10462</v>
      </c>
      <c r="B5237">
        <v>7</v>
      </c>
      <c r="C5237">
        <v>0</v>
      </c>
      <c r="D5237">
        <v>-6</v>
      </c>
      <c r="E5237">
        <v>4</v>
      </c>
      <c r="F5237">
        <v>-1</v>
      </c>
      <c r="G5237">
        <v>-2</v>
      </c>
      <c r="H5237" s="2">
        <f>H5236+$H$2*(Filter_Test[[#This Row],[debug'[0']]]-H5236)</f>
        <v>4.7169082659076391</v>
      </c>
    </row>
    <row r="5238" spans="1:8" x14ac:dyDescent="0.25">
      <c r="A5238">
        <v>10464</v>
      </c>
      <c r="B5238">
        <v>7</v>
      </c>
      <c r="C5238">
        <v>0</v>
      </c>
      <c r="D5238">
        <v>-5</v>
      </c>
      <c r="E5238">
        <v>4</v>
      </c>
      <c r="F5238">
        <v>-1</v>
      </c>
      <c r="G5238">
        <v>-2</v>
      </c>
      <c r="H5238" s="2">
        <f>H5237+$H$2*(Filter_Test[[#This Row],[debug'[0']]]-H5237)</f>
        <v>4.9320845924865235</v>
      </c>
    </row>
    <row r="5239" spans="1:8" x14ac:dyDescent="0.25">
      <c r="A5239">
        <v>10466</v>
      </c>
      <c r="B5239">
        <v>6</v>
      </c>
      <c r="C5239">
        <v>1</v>
      </c>
      <c r="D5239">
        <v>-3</v>
      </c>
      <c r="E5239">
        <v>4</v>
      </c>
      <c r="F5239">
        <v>-1</v>
      </c>
      <c r="G5239">
        <v>-2</v>
      </c>
      <c r="H5239" s="2">
        <f>H5238+$H$2*(Filter_Test[[#This Row],[debug'[0']]]-H5238)</f>
        <v>5.0327332484535141</v>
      </c>
    </row>
    <row r="5240" spans="1:8" x14ac:dyDescent="0.25">
      <c r="A5240">
        <v>10468</v>
      </c>
      <c r="B5240">
        <v>6</v>
      </c>
      <c r="C5240">
        <v>-1</v>
      </c>
      <c r="D5240">
        <v>-1</v>
      </c>
      <c r="E5240">
        <v>4</v>
      </c>
      <c r="F5240">
        <v>-1</v>
      </c>
      <c r="G5240">
        <v>-2</v>
      </c>
      <c r="H5240" s="2">
        <f>H5239+$H$2*(Filter_Test[[#This Row],[debug'[0']]]-H5239)</f>
        <v>5.1238959920751173</v>
      </c>
    </row>
    <row r="5241" spans="1:8" x14ac:dyDescent="0.25">
      <c r="A5241">
        <v>10470</v>
      </c>
      <c r="B5241">
        <v>8</v>
      </c>
      <c r="C5241">
        <v>-2</v>
      </c>
      <c r="D5241">
        <v>2</v>
      </c>
      <c r="E5241">
        <v>4</v>
      </c>
      <c r="F5241">
        <v>-2</v>
      </c>
      <c r="G5241">
        <v>-2</v>
      </c>
      <c r="H5241" s="2">
        <f>H5240+$H$2*(Filter_Test[[#This Row],[debug'[0']]]-H5240)</f>
        <v>5.3949624087428267</v>
      </c>
    </row>
    <row r="5242" spans="1:8" x14ac:dyDescent="0.25">
      <c r="A5242">
        <v>10472</v>
      </c>
      <c r="B5242">
        <v>8</v>
      </c>
      <c r="C5242">
        <v>-4</v>
      </c>
      <c r="D5242">
        <v>4</v>
      </c>
      <c r="E5242">
        <v>4</v>
      </c>
      <c r="F5242">
        <v>-2</v>
      </c>
      <c r="G5242">
        <v>-2</v>
      </c>
      <c r="H5242" s="2">
        <f>H5241+$H$2*(Filter_Test[[#This Row],[debug'[0']]]-H5241)</f>
        <v>5.6404814175133904</v>
      </c>
    </row>
    <row r="5243" spans="1:8" x14ac:dyDescent="0.25">
      <c r="A5243">
        <v>10474</v>
      </c>
      <c r="B5243">
        <v>7</v>
      </c>
      <c r="C5243">
        <v>-5</v>
      </c>
      <c r="D5243">
        <v>5</v>
      </c>
      <c r="E5243">
        <v>4</v>
      </c>
      <c r="F5243">
        <v>-2</v>
      </c>
      <c r="G5243">
        <v>-2</v>
      </c>
      <c r="H5243" s="2">
        <f>H5242+$H$2*(Filter_Test[[#This Row],[debug'[0']]]-H5242)</f>
        <v>5.7686130252481522</v>
      </c>
    </row>
    <row r="5244" spans="1:8" x14ac:dyDescent="0.25">
      <c r="A5244">
        <v>10476</v>
      </c>
      <c r="B5244">
        <v>4</v>
      </c>
      <c r="C5244">
        <v>-4</v>
      </c>
      <c r="D5244">
        <v>6</v>
      </c>
      <c r="E5244">
        <v>4</v>
      </c>
      <c r="F5244">
        <v>-2</v>
      </c>
      <c r="G5244">
        <v>-2</v>
      </c>
      <c r="H5244" s="2">
        <f>H5243+$H$2*(Filter_Test[[#This Row],[debug'[0']]]-H5243)</f>
        <v>5.6019251746332674</v>
      </c>
    </row>
    <row r="5245" spans="1:8" x14ac:dyDescent="0.25">
      <c r="A5245">
        <v>10478</v>
      </c>
      <c r="B5245">
        <v>2</v>
      </c>
      <c r="C5245">
        <v>-2</v>
      </c>
      <c r="D5245">
        <v>6</v>
      </c>
      <c r="E5245">
        <v>4</v>
      </c>
      <c r="F5245">
        <v>-1</v>
      </c>
      <c r="G5245">
        <v>-2</v>
      </c>
      <c r="H5245" s="2">
        <f>H5244+$H$2*(Filter_Test[[#This Row],[debug'[0']]]-H5244)</f>
        <v>5.2624517246110276</v>
      </c>
    </row>
    <row r="5246" spans="1:8" x14ac:dyDescent="0.25">
      <c r="A5246">
        <v>10480</v>
      </c>
      <c r="B5246">
        <v>0</v>
      </c>
      <c r="C5246">
        <v>-2</v>
      </c>
      <c r="D5246">
        <v>6</v>
      </c>
      <c r="E5246">
        <v>4</v>
      </c>
      <c r="F5246">
        <v>-1</v>
      </c>
      <c r="G5246">
        <v>-2</v>
      </c>
      <c r="H5246" s="2">
        <f>H5245+$H$2*(Filter_Test[[#This Row],[debug'[0']]]-H5245)</f>
        <v>4.766477334273759</v>
      </c>
    </row>
    <row r="5247" spans="1:8" x14ac:dyDescent="0.25">
      <c r="A5247">
        <v>10482</v>
      </c>
      <c r="B5247">
        <v>-1</v>
      </c>
      <c r="C5247">
        <v>-4</v>
      </c>
      <c r="D5247">
        <v>5</v>
      </c>
      <c r="E5247">
        <v>4</v>
      </c>
      <c r="F5247">
        <v>-2</v>
      </c>
      <c r="G5247">
        <v>-2</v>
      </c>
      <c r="H5247" s="2">
        <f>H5246+$H$2*(Filter_Test[[#This Row],[debug'[0']]]-H5246)</f>
        <v>4.2229996493603643</v>
      </c>
    </row>
    <row r="5248" spans="1:8" x14ac:dyDescent="0.25">
      <c r="A5248">
        <v>10484</v>
      </c>
      <c r="B5248">
        <v>0</v>
      </c>
      <c r="C5248">
        <v>-5</v>
      </c>
      <c r="D5248">
        <v>4</v>
      </c>
      <c r="E5248">
        <v>4</v>
      </c>
      <c r="F5248">
        <v>-2</v>
      </c>
      <c r="G5248">
        <v>-2</v>
      </c>
      <c r="H5248" s="2">
        <f>H5247+$H$2*(Filter_Test[[#This Row],[debug'[0']]]-H5247)</f>
        <v>3.8249913091240804</v>
      </c>
    </row>
    <row r="5249" spans="1:8" x14ac:dyDescent="0.25">
      <c r="A5249">
        <v>10486</v>
      </c>
      <c r="B5249">
        <v>1</v>
      </c>
      <c r="C5249">
        <v>-6</v>
      </c>
      <c r="D5249">
        <v>1</v>
      </c>
      <c r="E5249">
        <v>4</v>
      </c>
      <c r="F5249">
        <v>-2</v>
      </c>
      <c r="G5249">
        <v>-2</v>
      </c>
      <c r="H5249" s="2">
        <f>H5248+$H$2*(Filter_Test[[#This Row],[debug'[0']]]-H5248)</f>
        <v>3.5587421508281039</v>
      </c>
    </row>
    <row r="5250" spans="1:8" x14ac:dyDescent="0.25">
      <c r="A5250">
        <v>10488</v>
      </c>
      <c r="B5250">
        <v>1</v>
      </c>
      <c r="C5250">
        <v>-4</v>
      </c>
      <c r="D5250">
        <v>-1</v>
      </c>
      <c r="E5250">
        <v>4</v>
      </c>
      <c r="F5250">
        <v>-2</v>
      </c>
      <c r="G5250">
        <v>-2</v>
      </c>
      <c r="H5250" s="2">
        <f>H5249+$H$2*(Filter_Test[[#This Row],[debug'[0']]]-H5249)</f>
        <v>3.3175863845239402</v>
      </c>
    </row>
    <row r="5251" spans="1:8" x14ac:dyDescent="0.25">
      <c r="A5251">
        <v>10490</v>
      </c>
      <c r="B5251">
        <v>3</v>
      </c>
      <c r="C5251">
        <v>-2</v>
      </c>
      <c r="D5251">
        <v>-3</v>
      </c>
      <c r="E5251">
        <v>4</v>
      </c>
      <c r="F5251">
        <v>-2</v>
      </c>
      <c r="G5251">
        <v>-2</v>
      </c>
      <c r="H5251" s="2">
        <f>H5250+$H$2*(Filter_Test[[#This Row],[debug'[0']]]-H5250)</f>
        <v>3.2876545729489237</v>
      </c>
    </row>
    <row r="5252" spans="1:8" x14ac:dyDescent="0.25">
      <c r="A5252">
        <v>10492</v>
      </c>
      <c r="B5252">
        <v>2</v>
      </c>
      <c r="C5252">
        <v>1</v>
      </c>
      <c r="D5252">
        <v>-3</v>
      </c>
      <c r="E5252">
        <v>4</v>
      </c>
      <c r="F5252">
        <v>-1</v>
      </c>
      <c r="G5252">
        <v>-1</v>
      </c>
      <c r="H5252" s="2">
        <f>H5251+$H$2*(Filter_Test[[#This Row],[debug'[0']]]-H5251)</f>
        <v>3.1662959885467945</v>
      </c>
    </row>
    <row r="5253" spans="1:8" x14ac:dyDescent="0.25">
      <c r="A5253">
        <v>10494</v>
      </c>
      <c r="B5253">
        <v>2</v>
      </c>
      <c r="C5253">
        <v>2</v>
      </c>
      <c r="D5253">
        <v>-5</v>
      </c>
      <c r="E5253">
        <v>4</v>
      </c>
      <c r="F5253">
        <v>-1</v>
      </c>
      <c r="G5253">
        <v>-1</v>
      </c>
      <c r="H5253" s="2">
        <f>H5252+$H$2*(Filter_Test[[#This Row],[debug'[0']]]-H5252)</f>
        <v>3.0563751812608988</v>
      </c>
    </row>
    <row r="5254" spans="1:8" x14ac:dyDescent="0.25">
      <c r="A5254">
        <v>10496</v>
      </c>
      <c r="B5254">
        <v>2</v>
      </c>
      <c r="C5254">
        <v>3</v>
      </c>
      <c r="D5254">
        <v>-6</v>
      </c>
      <c r="E5254">
        <v>4</v>
      </c>
      <c r="F5254">
        <v>-1</v>
      </c>
      <c r="G5254">
        <v>-1</v>
      </c>
      <c r="H5254" s="2">
        <f>H5253+$H$2*(Filter_Test[[#This Row],[debug'[0']]]-H5253)</f>
        <v>2.9568141659943841</v>
      </c>
    </row>
    <row r="5255" spans="1:8" x14ac:dyDescent="0.25">
      <c r="A5255">
        <v>10498</v>
      </c>
      <c r="B5255">
        <v>4</v>
      </c>
      <c r="C5255">
        <v>2</v>
      </c>
      <c r="D5255">
        <v>-9</v>
      </c>
      <c r="E5255">
        <v>4</v>
      </c>
      <c r="F5255">
        <v>-2</v>
      </c>
      <c r="G5255">
        <v>-2</v>
      </c>
      <c r="H5255" s="2">
        <f>H5254+$H$2*(Filter_Test[[#This Row],[debug'[0']]]-H5254)</f>
        <v>3.0551321145676136</v>
      </c>
    </row>
    <row r="5256" spans="1:8" x14ac:dyDescent="0.25">
      <c r="A5256">
        <v>10500</v>
      </c>
      <c r="B5256">
        <v>6</v>
      </c>
      <c r="C5256">
        <v>1</v>
      </c>
      <c r="D5256">
        <v>-11</v>
      </c>
      <c r="E5256">
        <v>4</v>
      </c>
      <c r="F5256">
        <v>-2</v>
      </c>
      <c r="G5256">
        <v>-2</v>
      </c>
      <c r="H5256" s="2">
        <f>H5255+$H$2*(Filter_Test[[#This Row],[debug'[0']]]-H5255)</f>
        <v>3.3326793740076202</v>
      </c>
    </row>
    <row r="5257" spans="1:8" x14ac:dyDescent="0.25">
      <c r="A5257">
        <v>10502</v>
      </c>
      <c r="B5257">
        <v>7</v>
      </c>
      <c r="C5257">
        <v>1</v>
      </c>
      <c r="D5257">
        <v>-10</v>
      </c>
      <c r="E5257">
        <v>4</v>
      </c>
      <c r="F5257">
        <v>-2</v>
      </c>
      <c r="G5257">
        <v>-2</v>
      </c>
      <c r="H5257" s="2">
        <f>H5256+$H$2*(Filter_Test[[#This Row],[debug'[0']]]-H5256)</f>
        <v>3.6783162001168996</v>
      </c>
    </row>
    <row r="5258" spans="1:8" x14ac:dyDescent="0.25">
      <c r="A5258">
        <v>10504</v>
      </c>
      <c r="B5258">
        <v>8</v>
      </c>
      <c r="C5258">
        <v>2</v>
      </c>
      <c r="D5258">
        <v>-10</v>
      </c>
      <c r="E5258">
        <v>5</v>
      </c>
      <c r="F5258">
        <v>-2</v>
      </c>
      <c r="G5258">
        <v>-2</v>
      </c>
      <c r="H5258" s="2">
        <f>H5257+$H$2*(Filter_Test[[#This Row],[debug'[0']]]-H5257)</f>
        <v>4.0856253024224225</v>
      </c>
    </row>
    <row r="5259" spans="1:8" x14ac:dyDescent="0.25">
      <c r="A5259">
        <v>10506</v>
      </c>
      <c r="B5259">
        <v>8</v>
      </c>
      <c r="C5259">
        <v>3</v>
      </c>
      <c r="D5259">
        <v>-10</v>
      </c>
      <c r="E5259">
        <v>4</v>
      </c>
      <c r="F5259">
        <v>-1</v>
      </c>
      <c r="G5259">
        <v>-2</v>
      </c>
      <c r="H5259" s="2">
        <f>H5258+$H$2*(Filter_Test[[#This Row],[debug'[0']]]-H5258)</f>
        <v>4.454546426221647</v>
      </c>
    </row>
    <row r="5260" spans="1:8" x14ac:dyDescent="0.25">
      <c r="A5260">
        <v>10508</v>
      </c>
      <c r="B5260">
        <v>6</v>
      </c>
      <c r="C5260">
        <v>3</v>
      </c>
      <c r="D5260">
        <v>-6</v>
      </c>
      <c r="E5260">
        <v>4</v>
      </c>
      <c r="F5260">
        <v>-1</v>
      </c>
      <c r="G5260">
        <v>-2</v>
      </c>
      <c r="H5260" s="2">
        <f>H5259+$H$2*(Filter_Test[[#This Row],[debug'[0']]]-H5259)</f>
        <v>4.6002019940370316</v>
      </c>
    </row>
    <row r="5261" spans="1:8" x14ac:dyDescent="0.25">
      <c r="A5261">
        <v>10510</v>
      </c>
      <c r="B5261">
        <v>4</v>
      </c>
      <c r="C5261">
        <v>4</v>
      </c>
      <c r="D5261">
        <v>-3</v>
      </c>
      <c r="E5261">
        <v>4</v>
      </c>
      <c r="F5261">
        <v>-1</v>
      </c>
      <c r="G5261">
        <v>-1</v>
      </c>
      <c r="H5261" s="2">
        <f>H5260+$H$2*(Filter_Test[[#This Row],[debug'[0']]]-H5260)</f>
        <v>4.5436342887829309</v>
      </c>
    </row>
    <row r="5262" spans="1:8" x14ac:dyDescent="0.25">
      <c r="A5262">
        <v>10512</v>
      </c>
      <c r="B5262">
        <v>5</v>
      </c>
      <c r="C5262">
        <v>3</v>
      </c>
      <c r="D5262">
        <v>-2</v>
      </c>
      <c r="E5262">
        <v>4</v>
      </c>
      <c r="F5262">
        <v>-1</v>
      </c>
      <c r="G5262">
        <v>-2</v>
      </c>
      <c r="H5262" s="2">
        <f>H5261+$H$2*(Filter_Test[[#This Row],[debug'[0']]]-H5261)</f>
        <v>4.5866457437542252</v>
      </c>
    </row>
    <row r="5263" spans="1:8" x14ac:dyDescent="0.25">
      <c r="A5263">
        <v>10514</v>
      </c>
      <c r="B5263">
        <v>4</v>
      </c>
      <c r="C5263">
        <v>0</v>
      </c>
      <c r="D5263">
        <v>0</v>
      </c>
      <c r="E5263">
        <v>4</v>
      </c>
      <c r="F5263">
        <v>-1</v>
      </c>
      <c r="G5263">
        <v>-2</v>
      </c>
      <c r="H5263" s="2">
        <f>H5262+$H$2*(Filter_Test[[#This Row],[debug'[0']]]-H5262)</f>
        <v>4.5313556849890855</v>
      </c>
    </row>
    <row r="5264" spans="1:8" x14ac:dyDescent="0.25">
      <c r="A5264">
        <v>10516</v>
      </c>
      <c r="B5264">
        <v>5</v>
      </c>
      <c r="C5264">
        <v>-2</v>
      </c>
      <c r="D5264">
        <v>4</v>
      </c>
      <c r="E5264">
        <v>4</v>
      </c>
      <c r="F5264">
        <v>-1</v>
      </c>
      <c r="G5264">
        <v>-2</v>
      </c>
      <c r="H5264" s="2">
        <f>H5263+$H$2*(Filter_Test[[#This Row],[debug'[0']]]-H5263)</f>
        <v>4.5755243711046329</v>
      </c>
    </row>
    <row r="5265" spans="1:8" x14ac:dyDescent="0.25">
      <c r="A5265">
        <v>10518</v>
      </c>
      <c r="B5265">
        <v>4</v>
      </c>
      <c r="C5265">
        <v>-5</v>
      </c>
      <c r="D5265">
        <v>7</v>
      </c>
      <c r="E5265">
        <v>4</v>
      </c>
      <c r="F5265">
        <v>-1</v>
      </c>
      <c r="G5265">
        <v>-1</v>
      </c>
      <c r="H5265" s="2">
        <f>H5264+$H$2*(Filter_Test[[#This Row],[debug'[0']]]-H5264)</f>
        <v>4.5212824770179072</v>
      </c>
    </row>
    <row r="5266" spans="1:8" x14ac:dyDescent="0.25">
      <c r="A5266">
        <v>10520</v>
      </c>
      <c r="B5266">
        <v>1</v>
      </c>
      <c r="C5266">
        <v>-5</v>
      </c>
      <c r="D5266">
        <v>7</v>
      </c>
      <c r="E5266">
        <v>4</v>
      </c>
      <c r="F5266">
        <v>-1</v>
      </c>
      <c r="G5266">
        <v>-2</v>
      </c>
      <c r="H5266" s="2">
        <f>H5265+$H$2*(Filter_Test[[#This Row],[debug'[0']]]-H5265)</f>
        <v>4.1894094221874898</v>
      </c>
    </row>
    <row r="5267" spans="1:8" x14ac:dyDescent="0.25">
      <c r="A5267">
        <v>10522</v>
      </c>
      <c r="B5267">
        <v>-1</v>
      </c>
      <c r="C5267">
        <v>-5</v>
      </c>
      <c r="D5267">
        <v>8</v>
      </c>
      <c r="E5267">
        <v>4</v>
      </c>
      <c r="F5267">
        <v>-1</v>
      </c>
      <c r="G5267">
        <v>-1</v>
      </c>
      <c r="H5267" s="2">
        <f>H5266+$H$2*(Filter_Test[[#This Row],[debug'[0']]]-H5266)</f>
        <v>3.7003191066710737</v>
      </c>
    </row>
    <row r="5268" spans="1:8" x14ac:dyDescent="0.25">
      <c r="A5268">
        <v>10524</v>
      </c>
      <c r="B5268">
        <v>0</v>
      </c>
      <c r="C5268">
        <v>-3</v>
      </c>
      <c r="D5268">
        <v>7</v>
      </c>
      <c r="E5268">
        <v>4</v>
      </c>
      <c r="F5268">
        <v>-1</v>
      </c>
      <c r="G5268">
        <v>-1</v>
      </c>
      <c r="H5268" s="2">
        <f>H5267+$H$2*(Filter_Test[[#This Row],[debug'[0']]]-H5267)</f>
        <v>3.3515722470273999</v>
      </c>
    </row>
    <row r="5269" spans="1:8" x14ac:dyDescent="0.25">
      <c r="A5269">
        <v>10526</v>
      </c>
      <c r="B5269">
        <v>-2</v>
      </c>
      <c r="C5269">
        <v>-2</v>
      </c>
      <c r="D5269">
        <v>5</v>
      </c>
      <c r="E5269">
        <v>4</v>
      </c>
      <c r="F5269">
        <v>-1</v>
      </c>
      <c r="G5269">
        <v>-2</v>
      </c>
      <c r="H5269" s="2">
        <f>H5268+$H$2*(Filter_Test[[#This Row],[debug'[0']]]-H5268)</f>
        <v>2.8471984453349108</v>
      </c>
    </row>
    <row r="5270" spans="1:8" x14ac:dyDescent="0.25">
      <c r="A5270">
        <v>10528</v>
      </c>
      <c r="B5270">
        <v>1</v>
      </c>
      <c r="C5270">
        <v>-3</v>
      </c>
      <c r="D5270">
        <v>5</v>
      </c>
      <c r="E5270">
        <v>4</v>
      </c>
      <c r="F5270">
        <v>-1</v>
      </c>
      <c r="G5270">
        <v>-2</v>
      </c>
      <c r="H5270" s="2">
        <f>H5269+$H$2*(Filter_Test[[#This Row],[debug'[0']]]-H5269)</f>
        <v>2.6731040933673116</v>
      </c>
    </row>
    <row r="5271" spans="1:8" x14ac:dyDescent="0.25">
      <c r="A5271">
        <v>10530</v>
      </c>
      <c r="B5271">
        <v>0</v>
      </c>
      <c r="C5271">
        <v>-4</v>
      </c>
      <c r="D5271">
        <v>4</v>
      </c>
      <c r="E5271">
        <v>4</v>
      </c>
      <c r="F5271">
        <v>-1</v>
      </c>
      <c r="G5271">
        <v>-1</v>
      </c>
      <c r="H5271" s="2">
        <f>H5270+$H$2*(Filter_Test[[#This Row],[debug'[0']]]-H5270)</f>
        <v>2.421169967907205</v>
      </c>
    </row>
    <row r="5272" spans="1:8" x14ac:dyDescent="0.25">
      <c r="A5272">
        <v>10532</v>
      </c>
      <c r="B5272">
        <v>2</v>
      </c>
      <c r="C5272">
        <v>-4</v>
      </c>
      <c r="D5272">
        <v>2</v>
      </c>
      <c r="E5272">
        <v>4</v>
      </c>
      <c r="F5272">
        <v>-1</v>
      </c>
      <c r="G5272">
        <v>-1</v>
      </c>
      <c r="H5272" s="2">
        <f>H5271+$H$2*(Filter_Test[[#This Row],[debug'[0']]]-H5271)</f>
        <v>2.3814756335945071</v>
      </c>
    </row>
    <row r="5273" spans="1:8" x14ac:dyDescent="0.25">
      <c r="A5273">
        <v>10534</v>
      </c>
      <c r="B5273">
        <v>1</v>
      </c>
      <c r="C5273">
        <v>-4</v>
      </c>
      <c r="D5273">
        <v>0</v>
      </c>
      <c r="E5273">
        <v>4</v>
      </c>
      <c r="F5273">
        <v>-1</v>
      </c>
      <c r="G5273">
        <v>-1</v>
      </c>
      <c r="H5273" s="2">
        <f>H5272+$H$2*(Filter_Test[[#This Row],[debug'[0']]]-H5272)</f>
        <v>2.2512746225460929</v>
      </c>
    </row>
    <row r="5274" spans="1:8" x14ac:dyDescent="0.25">
      <c r="A5274">
        <v>10536</v>
      </c>
      <c r="B5274">
        <v>1</v>
      </c>
      <c r="C5274">
        <v>-3</v>
      </c>
      <c r="D5274">
        <v>-2</v>
      </c>
      <c r="E5274">
        <v>3</v>
      </c>
      <c r="F5274">
        <v>-1</v>
      </c>
      <c r="G5274">
        <v>-1</v>
      </c>
      <c r="H5274" s="2">
        <f>H5273+$H$2*(Filter_Test[[#This Row],[debug'[0']]]-H5273)</f>
        <v>2.1333447676916686</v>
      </c>
    </row>
    <row r="5275" spans="1:8" x14ac:dyDescent="0.25">
      <c r="A5275">
        <v>10538</v>
      </c>
      <c r="B5275">
        <v>1</v>
      </c>
      <c r="C5275">
        <v>-1</v>
      </c>
      <c r="D5275">
        <v>-4</v>
      </c>
      <c r="E5275">
        <v>3</v>
      </c>
      <c r="F5275">
        <v>-1</v>
      </c>
      <c r="G5275">
        <v>-1</v>
      </c>
      <c r="H5275" s="2">
        <f>H5274+$H$2*(Filter_Test[[#This Row],[debug'[0']]]-H5274)</f>
        <v>2.0265295398067313</v>
      </c>
    </row>
    <row r="5276" spans="1:8" x14ac:dyDescent="0.25">
      <c r="A5276">
        <v>10540</v>
      </c>
      <c r="B5276">
        <v>0</v>
      </c>
      <c r="C5276">
        <v>2</v>
      </c>
      <c r="D5276">
        <v>-6</v>
      </c>
      <c r="E5276">
        <v>3</v>
      </c>
      <c r="F5276">
        <v>-1</v>
      </c>
      <c r="G5276">
        <v>-1</v>
      </c>
      <c r="H5276" s="2">
        <f>H5275+$H$2*(Filter_Test[[#This Row],[debug'[0']]]-H5275)</f>
        <v>1.8355336303705454</v>
      </c>
    </row>
    <row r="5277" spans="1:8" x14ac:dyDescent="0.25">
      <c r="A5277">
        <v>10542</v>
      </c>
      <c r="B5277">
        <v>2</v>
      </c>
      <c r="C5277">
        <v>3</v>
      </c>
      <c r="D5277">
        <v>-8</v>
      </c>
      <c r="E5277">
        <v>3</v>
      </c>
      <c r="F5277">
        <v>-1</v>
      </c>
      <c r="G5277">
        <v>-1</v>
      </c>
      <c r="H5277" s="2">
        <f>H5276+$H$2*(Filter_Test[[#This Row],[debug'[0']]]-H5276)</f>
        <v>1.8510342205282597</v>
      </c>
    </row>
    <row r="5278" spans="1:8" x14ac:dyDescent="0.25">
      <c r="A5278">
        <v>10544</v>
      </c>
      <c r="B5278">
        <v>2</v>
      </c>
      <c r="C5278">
        <v>3</v>
      </c>
      <c r="D5278">
        <v>-9</v>
      </c>
      <c r="E5278">
        <v>3</v>
      </c>
      <c r="F5278">
        <v>-1</v>
      </c>
      <c r="G5278">
        <v>-1</v>
      </c>
      <c r="H5278" s="2">
        <f>H5277+$H$2*(Filter_Test[[#This Row],[debug'[0']]]-H5277)</f>
        <v>1.8650739144810007</v>
      </c>
    </row>
    <row r="5279" spans="1:8" x14ac:dyDescent="0.25">
      <c r="A5279">
        <v>10546</v>
      </c>
      <c r="B5279">
        <v>4</v>
      </c>
      <c r="C5279">
        <v>3</v>
      </c>
      <c r="D5279">
        <v>-11</v>
      </c>
      <c r="E5279">
        <v>3</v>
      </c>
      <c r="F5279">
        <v>-1</v>
      </c>
      <c r="G5279">
        <v>-1</v>
      </c>
      <c r="H5279" s="2">
        <f>H5278+$H$2*(Filter_Test[[#This Row],[debug'[0']]]-H5278)</f>
        <v>2.0662859576677119</v>
      </c>
    </row>
    <row r="5280" spans="1:8" x14ac:dyDescent="0.25">
      <c r="A5280">
        <v>10548</v>
      </c>
      <c r="B5280">
        <v>6</v>
      </c>
      <c r="C5280">
        <v>3</v>
      </c>
      <c r="D5280">
        <v>-11</v>
      </c>
      <c r="E5280">
        <v>3</v>
      </c>
      <c r="F5280">
        <v>-1</v>
      </c>
      <c r="G5280">
        <v>-1</v>
      </c>
      <c r="H5280" s="2">
        <f>H5279+$H$2*(Filter_Test[[#This Row],[debug'[0']]]-H5279)</f>
        <v>2.4370297717691356</v>
      </c>
    </row>
    <row r="5281" spans="1:8" x14ac:dyDescent="0.25">
      <c r="A5281">
        <v>10550</v>
      </c>
      <c r="B5281">
        <v>6</v>
      </c>
      <c r="C5281">
        <v>3</v>
      </c>
      <c r="D5281">
        <v>-9</v>
      </c>
      <c r="E5281">
        <v>3</v>
      </c>
      <c r="F5281">
        <v>-1</v>
      </c>
      <c r="G5281">
        <v>-1</v>
      </c>
      <c r="H5281" s="2">
        <f>H5280+$H$2*(Filter_Test[[#This Row],[debug'[0']]]-H5280)</f>
        <v>2.7728318045882125</v>
      </c>
    </row>
    <row r="5282" spans="1:8" x14ac:dyDescent="0.25">
      <c r="A5282">
        <v>10552</v>
      </c>
      <c r="B5282">
        <v>5</v>
      </c>
      <c r="C5282">
        <v>3</v>
      </c>
      <c r="D5282">
        <v>-8</v>
      </c>
      <c r="E5282">
        <v>3</v>
      </c>
      <c r="F5282">
        <v>-1</v>
      </c>
      <c r="G5282">
        <v>-1</v>
      </c>
      <c r="H5282" s="2">
        <f>H5281+$H$2*(Filter_Test[[#This Row],[debug'[0']]]-H5281)</f>
        <v>2.982737461818648</v>
      </c>
    </row>
    <row r="5283" spans="1:8" x14ac:dyDescent="0.25">
      <c r="A5283">
        <v>10554</v>
      </c>
      <c r="B5283">
        <v>5</v>
      </c>
      <c r="C5283">
        <v>3</v>
      </c>
      <c r="D5283">
        <v>-5</v>
      </c>
      <c r="E5283">
        <v>3</v>
      </c>
      <c r="F5283">
        <v>-1</v>
      </c>
      <c r="G5283">
        <v>-1</v>
      </c>
      <c r="H5283" s="2">
        <f>H5282+$H$2*(Filter_Test[[#This Row],[debug'[0']]]-H5282)</f>
        <v>3.172859976928021</v>
      </c>
    </row>
    <row r="5284" spans="1:8" x14ac:dyDescent="0.25">
      <c r="A5284">
        <v>10556</v>
      </c>
      <c r="B5284">
        <v>6</v>
      </c>
      <c r="C5284">
        <v>2</v>
      </c>
      <c r="D5284">
        <v>1</v>
      </c>
      <c r="E5284">
        <v>3</v>
      </c>
      <c r="F5284">
        <v>-1</v>
      </c>
      <c r="G5284">
        <v>-1</v>
      </c>
      <c r="H5284" s="2">
        <f>H5283+$H$2*(Filter_Test[[#This Row],[debug'[0']]]-H5283)</f>
        <v>3.439311646742599</v>
      </c>
    </row>
    <row r="5285" spans="1:8" x14ac:dyDescent="0.25">
      <c r="A5285">
        <v>10558</v>
      </c>
      <c r="B5285">
        <v>5</v>
      </c>
      <c r="C5285">
        <v>0</v>
      </c>
      <c r="D5285">
        <v>2</v>
      </c>
      <c r="E5285">
        <v>3</v>
      </c>
      <c r="F5285">
        <v>-1</v>
      </c>
      <c r="G5285">
        <v>-1</v>
      </c>
      <c r="H5285" s="2">
        <f>H5284+$H$2*(Filter_Test[[#This Row],[debug'[0']]]-H5284)</f>
        <v>3.5864030586966971</v>
      </c>
    </row>
    <row r="5286" spans="1:8" x14ac:dyDescent="0.25">
      <c r="A5286">
        <v>10560</v>
      </c>
      <c r="B5286">
        <v>6</v>
      </c>
      <c r="C5286">
        <v>-2</v>
      </c>
      <c r="D5286">
        <v>4</v>
      </c>
      <c r="E5286">
        <v>3</v>
      </c>
      <c r="F5286">
        <v>-1</v>
      </c>
      <c r="G5286">
        <v>-1</v>
      </c>
      <c r="H5286" s="2">
        <f>H5285+$H$2*(Filter_Test[[#This Row],[debug'[0']]]-H5285)</f>
        <v>3.8138792112824547</v>
      </c>
    </row>
    <row r="5287" spans="1:8" x14ac:dyDescent="0.25">
      <c r="A5287">
        <v>10562</v>
      </c>
      <c r="B5287">
        <v>6</v>
      </c>
      <c r="C5287">
        <v>-4</v>
      </c>
      <c r="D5287">
        <v>6</v>
      </c>
      <c r="E5287">
        <v>3</v>
      </c>
      <c r="F5287">
        <v>-1</v>
      </c>
      <c r="G5287">
        <v>-1</v>
      </c>
      <c r="H5287" s="2">
        <f>H5286+$H$2*(Filter_Test[[#This Row],[debug'[0']]]-H5286)</f>
        <v>4.0199162415733039</v>
      </c>
    </row>
    <row r="5288" spans="1:8" x14ac:dyDescent="0.25">
      <c r="A5288">
        <v>10564</v>
      </c>
      <c r="B5288">
        <v>5</v>
      </c>
      <c r="C5288">
        <v>-7</v>
      </c>
      <c r="D5288">
        <v>9</v>
      </c>
      <c r="E5288">
        <v>3</v>
      </c>
      <c r="F5288">
        <v>-1</v>
      </c>
      <c r="G5288">
        <v>-1</v>
      </c>
      <c r="H5288" s="2">
        <f>H5287+$H$2*(Filter_Test[[#This Row],[debug'[0']]]-H5287)</f>
        <v>4.1122869596345835</v>
      </c>
    </row>
    <row r="5289" spans="1:8" x14ac:dyDescent="0.25">
      <c r="A5289">
        <v>10566</v>
      </c>
      <c r="B5289">
        <v>3</v>
      </c>
      <c r="C5289">
        <v>-8</v>
      </c>
      <c r="D5289">
        <v>10</v>
      </c>
      <c r="E5289">
        <v>3</v>
      </c>
      <c r="F5289">
        <v>-1</v>
      </c>
      <c r="G5289">
        <v>-1</v>
      </c>
      <c r="H5289" s="2">
        <f>H5288+$H$2*(Filter_Test[[#This Row],[debug'[0']]]-H5288)</f>
        <v>4.007456383402431</v>
      </c>
    </row>
    <row r="5290" spans="1:8" x14ac:dyDescent="0.25">
      <c r="A5290">
        <v>10568</v>
      </c>
      <c r="B5290">
        <v>2</v>
      </c>
      <c r="C5290">
        <v>-7</v>
      </c>
      <c r="D5290">
        <v>9</v>
      </c>
      <c r="E5290">
        <v>3</v>
      </c>
      <c r="F5290">
        <v>-1</v>
      </c>
      <c r="G5290">
        <v>-1</v>
      </c>
      <c r="H5290" s="2">
        <f>H5289+$H$2*(Filter_Test[[#This Row],[debug'[0']]]-H5289)</f>
        <v>3.8182580766074605</v>
      </c>
    </row>
    <row r="5291" spans="1:8" x14ac:dyDescent="0.25">
      <c r="A5291">
        <v>10570</v>
      </c>
      <c r="B5291">
        <v>2</v>
      </c>
      <c r="C5291">
        <v>-6</v>
      </c>
      <c r="D5291">
        <v>8</v>
      </c>
      <c r="E5291">
        <v>3</v>
      </c>
      <c r="F5291">
        <v>-1</v>
      </c>
      <c r="G5291">
        <v>-1</v>
      </c>
      <c r="H5291" s="2">
        <f>H5290+$H$2*(Filter_Test[[#This Row],[debug'[0']]]-H5290)</f>
        <v>3.6468912901334516</v>
      </c>
    </row>
    <row r="5292" spans="1:8" x14ac:dyDescent="0.25">
      <c r="A5292">
        <v>10572</v>
      </c>
      <c r="B5292">
        <v>3</v>
      </c>
      <c r="C5292">
        <v>-4</v>
      </c>
      <c r="D5292">
        <v>7</v>
      </c>
      <c r="E5292">
        <v>3</v>
      </c>
      <c r="F5292">
        <v>-1</v>
      </c>
      <c r="G5292">
        <v>-1</v>
      </c>
      <c r="H5292" s="2">
        <f>H5291+$H$2*(Filter_Test[[#This Row],[debug'[0']]]-H5291)</f>
        <v>3.5859232223908175</v>
      </c>
    </row>
    <row r="5293" spans="1:8" x14ac:dyDescent="0.25">
      <c r="A5293">
        <v>10574</v>
      </c>
      <c r="B5293">
        <v>3</v>
      </c>
      <c r="C5293">
        <v>-3</v>
      </c>
      <c r="D5293">
        <v>5</v>
      </c>
      <c r="E5293">
        <v>3</v>
      </c>
      <c r="F5293">
        <v>-1</v>
      </c>
      <c r="G5293">
        <v>-1</v>
      </c>
      <c r="H5293" s="2">
        <f>H5292+$H$2*(Filter_Test[[#This Row],[debug'[0']]]-H5292)</f>
        <v>3.5307012596598981</v>
      </c>
    </row>
    <row r="5294" spans="1:8" x14ac:dyDescent="0.25">
      <c r="A5294">
        <v>10576</v>
      </c>
      <c r="B5294">
        <v>3</v>
      </c>
      <c r="C5294">
        <v>-3</v>
      </c>
      <c r="D5294">
        <v>4</v>
      </c>
      <c r="E5294">
        <v>3</v>
      </c>
      <c r="F5294">
        <v>-1</v>
      </c>
      <c r="G5294">
        <v>0</v>
      </c>
      <c r="H5294" s="2">
        <f>H5293+$H$2*(Filter_Test[[#This Row],[debug'[0']]]-H5293)</f>
        <v>3.4806838443019466</v>
      </c>
    </row>
    <row r="5295" spans="1:8" x14ac:dyDescent="0.25">
      <c r="A5295">
        <v>10578</v>
      </c>
      <c r="B5295">
        <v>2</v>
      </c>
      <c r="C5295">
        <v>-3</v>
      </c>
      <c r="D5295">
        <v>2</v>
      </c>
      <c r="E5295">
        <v>3</v>
      </c>
      <c r="F5295">
        <v>-1</v>
      </c>
      <c r="G5295">
        <v>0</v>
      </c>
      <c r="H5295" s="2">
        <f>H5294+$H$2*(Filter_Test[[#This Row],[debug'[0']]]-H5294)</f>
        <v>3.3411326796755039</v>
      </c>
    </row>
    <row r="5296" spans="1:8" x14ac:dyDescent="0.25">
      <c r="A5296">
        <v>10580</v>
      </c>
      <c r="B5296">
        <v>0</v>
      </c>
      <c r="C5296">
        <v>-3</v>
      </c>
      <c r="D5296">
        <v>1</v>
      </c>
      <c r="E5296">
        <v>3</v>
      </c>
      <c r="F5296">
        <v>-1</v>
      </c>
      <c r="G5296">
        <v>0</v>
      </c>
      <c r="H5296" s="2">
        <f>H5295+$H$2*(Filter_Test[[#This Row],[debug'[0']]]-H5295)</f>
        <v>3.0262383432413835</v>
      </c>
    </row>
    <row r="5297" spans="1:8" x14ac:dyDescent="0.25">
      <c r="A5297">
        <v>10582</v>
      </c>
      <c r="B5297">
        <v>0</v>
      </c>
      <c r="C5297">
        <v>-3</v>
      </c>
      <c r="D5297">
        <v>-2</v>
      </c>
      <c r="E5297">
        <v>3</v>
      </c>
      <c r="F5297">
        <v>-1</v>
      </c>
      <c r="G5297">
        <v>0</v>
      </c>
      <c r="H5297" s="2">
        <f>H5296+$H$2*(Filter_Test[[#This Row],[debug'[0']]]-H5296)</f>
        <v>2.7410220988272171</v>
      </c>
    </row>
    <row r="5298" spans="1:8" x14ac:dyDescent="0.25">
      <c r="A5298">
        <v>10584</v>
      </c>
      <c r="B5298">
        <v>-1</v>
      </c>
      <c r="C5298">
        <v>-1</v>
      </c>
      <c r="D5298">
        <v>-5</v>
      </c>
      <c r="E5298">
        <v>3</v>
      </c>
      <c r="F5298">
        <v>-1</v>
      </c>
      <c r="G5298">
        <v>0</v>
      </c>
      <c r="H5298" s="2">
        <f>H5297+$H$2*(Filter_Test[[#This Row],[debug'[0']]]-H5297)</f>
        <v>2.3884390725494375</v>
      </c>
    </row>
    <row r="5299" spans="1:8" x14ac:dyDescent="0.25">
      <c r="A5299">
        <v>10586</v>
      </c>
      <c r="B5299">
        <v>3</v>
      </c>
      <c r="C5299">
        <v>2</v>
      </c>
      <c r="D5299">
        <v>-9</v>
      </c>
      <c r="E5299">
        <v>3</v>
      </c>
      <c r="F5299">
        <v>-1</v>
      </c>
      <c r="G5299">
        <v>0</v>
      </c>
      <c r="H5299" s="2">
        <f>H5298+$H$2*(Filter_Test[[#This Row],[debug'[0']]]-H5298)</f>
        <v>2.446077332056475</v>
      </c>
    </row>
    <row r="5300" spans="1:8" x14ac:dyDescent="0.25">
      <c r="A5300">
        <v>10588</v>
      </c>
      <c r="B5300">
        <v>4</v>
      </c>
      <c r="C5300">
        <v>3</v>
      </c>
      <c r="D5300">
        <v>-10</v>
      </c>
      <c r="E5300">
        <v>3</v>
      </c>
      <c r="F5300">
        <v>-1</v>
      </c>
      <c r="G5300">
        <v>0</v>
      </c>
      <c r="H5300" s="2">
        <f>H5299+$H$2*(Filter_Test[[#This Row],[debug'[0']]]-H5299)</f>
        <v>2.5925310931922159</v>
      </c>
    </row>
    <row r="5301" spans="1:8" x14ac:dyDescent="0.25">
      <c r="A5301">
        <v>10590</v>
      </c>
      <c r="B5301">
        <v>3</v>
      </c>
      <c r="C5301">
        <v>4</v>
      </c>
      <c r="D5301">
        <v>-11</v>
      </c>
      <c r="E5301">
        <v>3</v>
      </c>
      <c r="F5301">
        <v>-1</v>
      </c>
      <c r="G5301">
        <v>0</v>
      </c>
      <c r="H5301" s="2">
        <f>H5300+$H$2*(Filter_Test[[#This Row],[debug'[0']]]-H5300)</f>
        <v>2.630934132918024</v>
      </c>
    </row>
    <row r="5302" spans="1:8" x14ac:dyDescent="0.25">
      <c r="A5302">
        <v>10592</v>
      </c>
      <c r="B5302">
        <v>4</v>
      </c>
      <c r="C5302">
        <v>2</v>
      </c>
      <c r="D5302">
        <v>-11</v>
      </c>
      <c r="E5302">
        <v>3</v>
      </c>
      <c r="F5302">
        <v>-1</v>
      </c>
      <c r="G5302">
        <v>0</v>
      </c>
      <c r="H5302" s="2">
        <f>H5301+$H$2*(Filter_Test[[#This Row],[debug'[0']]]-H5301)</f>
        <v>2.7599655510271823</v>
      </c>
    </row>
    <row r="5303" spans="1:8" x14ac:dyDescent="0.25">
      <c r="A5303">
        <v>10594</v>
      </c>
      <c r="B5303">
        <v>3</v>
      </c>
      <c r="C5303">
        <v>2</v>
      </c>
      <c r="D5303">
        <v>-9</v>
      </c>
      <c r="E5303">
        <v>3</v>
      </c>
      <c r="F5303">
        <v>-1</v>
      </c>
      <c r="G5303">
        <v>0</v>
      </c>
      <c r="H5303" s="2">
        <f>H5302+$H$2*(Filter_Test[[#This Row],[debug'[0']]]-H5302)</f>
        <v>2.7825882648722269</v>
      </c>
    </row>
    <row r="5304" spans="1:8" x14ac:dyDescent="0.25">
      <c r="A5304">
        <v>10596</v>
      </c>
      <c r="B5304">
        <v>4</v>
      </c>
      <c r="C5304">
        <v>2</v>
      </c>
      <c r="D5304">
        <v>-6</v>
      </c>
      <c r="E5304">
        <v>3</v>
      </c>
      <c r="F5304">
        <v>-1</v>
      </c>
      <c r="G5304">
        <v>0</v>
      </c>
      <c r="H5304" s="2">
        <f>H5303+$H$2*(Filter_Test[[#This Row],[debug'[0']]]-H5303)</f>
        <v>2.8973266177763692</v>
      </c>
    </row>
    <row r="5305" spans="1:8" x14ac:dyDescent="0.25">
      <c r="A5305">
        <v>10598</v>
      </c>
      <c r="B5305">
        <v>5</v>
      </c>
      <c r="C5305">
        <v>2</v>
      </c>
      <c r="D5305">
        <v>-5</v>
      </c>
      <c r="E5305">
        <v>3</v>
      </c>
      <c r="F5305">
        <v>-1</v>
      </c>
      <c r="G5305">
        <v>0</v>
      </c>
      <c r="H5305" s="2">
        <f>H5304+$H$2*(Filter_Test[[#This Row],[debug'[0']]]-H5304)</f>
        <v>3.0954989152911461</v>
      </c>
    </row>
    <row r="5306" spans="1:8" x14ac:dyDescent="0.25">
      <c r="A5306">
        <v>10600</v>
      </c>
      <c r="B5306">
        <v>5</v>
      </c>
      <c r="C5306">
        <v>2</v>
      </c>
      <c r="D5306">
        <v>-2</v>
      </c>
      <c r="E5306">
        <v>3</v>
      </c>
      <c r="F5306">
        <v>-1</v>
      </c>
      <c r="G5306">
        <v>0</v>
      </c>
      <c r="H5306" s="2">
        <f>H5305+$H$2*(Filter_Test[[#This Row],[debug'[0']]]-H5305)</f>
        <v>3.2749939137854001</v>
      </c>
    </row>
    <row r="5307" spans="1:8" x14ac:dyDescent="0.25">
      <c r="A5307">
        <v>10602</v>
      </c>
      <c r="B5307">
        <v>6</v>
      </c>
      <c r="C5307">
        <v>1</v>
      </c>
      <c r="D5307">
        <v>1</v>
      </c>
      <c r="E5307">
        <v>3</v>
      </c>
      <c r="F5307">
        <v>-1</v>
      </c>
      <c r="G5307">
        <v>0</v>
      </c>
      <c r="H5307" s="2">
        <f>H5306+$H$2*(Filter_Test[[#This Row],[debug'[0']]]-H5306)</f>
        <v>3.5318196868285781</v>
      </c>
    </row>
    <row r="5308" spans="1:8" x14ac:dyDescent="0.25">
      <c r="A5308">
        <v>10604</v>
      </c>
      <c r="B5308">
        <v>5</v>
      </c>
      <c r="C5308">
        <v>0</v>
      </c>
      <c r="D5308">
        <v>3</v>
      </c>
      <c r="E5308">
        <v>3</v>
      </c>
      <c r="F5308">
        <v>-1</v>
      </c>
      <c r="G5308">
        <v>0</v>
      </c>
      <c r="H5308" s="2">
        <f>H5307+$H$2*(Filter_Test[[#This Row],[debug'[0']]]-H5307)</f>
        <v>3.6701924214087129</v>
      </c>
    </row>
    <row r="5309" spans="1:8" x14ac:dyDescent="0.25">
      <c r="A5309">
        <v>10606</v>
      </c>
      <c r="B5309">
        <v>5</v>
      </c>
      <c r="C5309">
        <v>-1</v>
      </c>
      <c r="D5309">
        <v>3</v>
      </c>
      <c r="E5309">
        <v>3</v>
      </c>
      <c r="F5309">
        <v>-1</v>
      </c>
      <c r="G5309">
        <v>0</v>
      </c>
      <c r="H5309" s="2">
        <f>H5308+$H$2*(Filter_Test[[#This Row],[debug'[0']]]-H5308)</f>
        <v>3.7955238329964254</v>
      </c>
    </row>
    <row r="5310" spans="1:8" x14ac:dyDescent="0.25">
      <c r="A5310">
        <v>10608</v>
      </c>
      <c r="B5310">
        <v>6</v>
      </c>
      <c r="C5310">
        <v>-6</v>
      </c>
      <c r="D5310">
        <v>6</v>
      </c>
      <c r="E5310">
        <v>3</v>
      </c>
      <c r="F5310">
        <v>-2</v>
      </c>
      <c r="G5310">
        <v>0</v>
      </c>
      <c r="H5310" s="2">
        <f>H5309+$H$2*(Filter_Test[[#This Row],[debug'[0']]]-H5309)</f>
        <v>4.0032908169345918</v>
      </c>
    </row>
    <row r="5311" spans="1:8" x14ac:dyDescent="0.25">
      <c r="A5311">
        <v>10610</v>
      </c>
      <c r="B5311">
        <v>5</v>
      </c>
      <c r="C5311">
        <v>-8</v>
      </c>
      <c r="D5311">
        <v>9</v>
      </c>
      <c r="E5311">
        <v>3</v>
      </c>
      <c r="F5311">
        <v>-2</v>
      </c>
      <c r="G5311">
        <v>0</v>
      </c>
      <c r="H5311" s="2">
        <f>H5310+$H$2*(Filter_Test[[#This Row],[debug'[0']]]-H5310)</f>
        <v>4.0972284443531048</v>
      </c>
    </row>
    <row r="5312" spans="1:8" x14ac:dyDescent="0.25">
      <c r="A5312">
        <v>10612</v>
      </c>
      <c r="B5312">
        <v>6</v>
      </c>
      <c r="C5312">
        <v>-9</v>
      </c>
      <c r="D5312">
        <v>10</v>
      </c>
      <c r="E5312">
        <v>3</v>
      </c>
      <c r="F5312">
        <v>-2</v>
      </c>
      <c r="G5312">
        <v>0</v>
      </c>
      <c r="H5312" s="2">
        <f>H5311+$H$2*(Filter_Test[[#This Row],[debug'[0']]]-H5311)</f>
        <v>4.2765604385735019</v>
      </c>
    </row>
    <row r="5313" spans="1:8" x14ac:dyDescent="0.25">
      <c r="A5313">
        <v>10614</v>
      </c>
      <c r="B5313">
        <v>5</v>
      </c>
      <c r="C5313">
        <v>-8</v>
      </c>
      <c r="D5313">
        <v>9</v>
      </c>
      <c r="E5313">
        <v>3</v>
      </c>
      <c r="F5313">
        <v>-2</v>
      </c>
      <c r="G5313">
        <v>0</v>
      </c>
      <c r="H5313" s="2">
        <f>H5312+$H$2*(Filter_Test[[#This Row],[debug'[0']]]-H5312)</f>
        <v>4.3447430109183127</v>
      </c>
    </row>
    <row r="5314" spans="1:8" x14ac:dyDescent="0.25">
      <c r="A5314">
        <v>10616</v>
      </c>
      <c r="B5314">
        <v>6</v>
      </c>
      <c r="C5314">
        <v>-7</v>
      </c>
      <c r="D5314">
        <v>8</v>
      </c>
      <c r="E5314">
        <v>3</v>
      </c>
      <c r="F5314">
        <v>-2</v>
      </c>
      <c r="G5314">
        <v>0</v>
      </c>
      <c r="H5314" s="2">
        <f>H5313+$H$2*(Filter_Test[[#This Row],[debug'[0']]]-H5313)</f>
        <v>4.5007473068193784</v>
      </c>
    </row>
    <row r="5315" spans="1:8" x14ac:dyDescent="0.25">
      <c r="A5315">
        <v>10618</v>
      </c>
      <c r="B5315">
        <v>5</v>
      </c>
      <c r="C5315">
        <v>-5</v>
      </c>
      <c r="D5315">
        <v>7</v>
      </c>
      <c r="E5315">
        <v>3</v>
      </c>
      <c r="F5315">
        <v>-1</v>
      </c>
      <c r="G5315">
        <v>0</v>
      </c>
      <c r="H5315" s="2">
        <f>H5314+$H$2*(Filter_Test[[#This Row],[debug'[0']]]-H5314)</f>
        <v>4.5478007646148129</v>
      </c>
    </row>
    <row r="5316" spans="1:8" x14ac:dyDescent="0.25">
      <c r="A5316">
        <v>10620</v>
      </c>
      <c r="B5316">
        <v>6</v>
      </c>
      <c r="C5316">
        <v>-3</v>
      </c>
      <c r="D5316">
        <v>4</v>
      </c>
      <c r="E5316">
        <v>4</v>
      </c>
      <c r="F5316">
        <v>-1</v>
      </c>
      <c r="G5316">
        <v>0</v>
      </c>
      <c r="H5316" s="2">
        <f>H5315+$H$2*(Filter_Test[[#This Row],[debug'[0']]]-H5315)</f>
        <v>4.6846673180978575</v>
      </c>
    </row>
    <row r="5317" spans="1:8" x14ac:dyDescent="0.25">
      <c r="A5317">
        <v>10622</v>
      </c>
      <c r="B5317">
        <v>5</v>
      </c>
      <c r="C5317">
        <v>-2</v>
      </c>
      <c r="D5317">
        <v>2</v>
      </c>
      <c r="E5317">
        <v>4</v>
      </c>
      <c r="F5317">
        <v>-1</v>
      </c>
      <c r="G5317">
        <v>0</v>
      </c>
      <c r="H5317" s="2">
        <f>H5316+$H$2*(Filter_Test[[#This Row],[debug'[0']]]-H5316)</f>
        <v>4.714386723204874</v>
      </c>
    </row>
    <row r="5318" spans="1:8" x14ac:dyDescent="0.25">
      <c r="A5318">
        <v>10624</v>
      </c>
      <c r="B5318">
        <v>5</v>
      </c>
      <c r="C5318">
        <v>-3</v>
      </c>
      <c r="D5318">
        <v>1</v>
      </c>
      <c r="E5318">
        <v>4</v>
      </c>
      <c r="F5318">
        <v>-2</v>
      </c>
      <c r="G5318">
        <v>0</v>
      </c>
      <c r="H5318" s="2">
        <f>H5317+$H$2*(Filter_Test[[#This Row],[debug'[0']]]-H5317)</f>
        <v>4.7413051403692918</v>
      </c>
    </row>
    <row r="5319" spans="1:8" x14ac:dyDescent="0.25">
      <c r="A5319">
        <v>10626</v>
      </c>
      <c r="B5319">
        <v>3</v>
      </c>
      <c r="C5319">
        <v>-4</v>
      </c>
      <c r="D5319">
        <v>0</v>
      </c>
      <c r="E5319">
        <v>4</v>
      </c>
      <c r="F5319">
        <v>-2</v>
      </c>
      <c r="G5319">
        <v>0</v>
      </c>
      <c r="H5319" s="2">
        <f>H5318+$H$2*(Filter_Test[[#This Row],[debug'[0']]]-H5318)</f>
        <v>4.5771909972700229</v>
      </c>
    </row>
    <row r="5320" spans="1:8" x14ac:dyDescent="0.25">
      <c r="A5320">
        <v>10628</v>
      </c>
      <c r="B5320">
        <v>3</v>
      </c>
      <c r="C5320">
        <v>-4</v>
      </c>
      <c r="D5320">
        <v>-2</v>
      </c>
      <c r="E5320">
        <v>4</v>
      </c>
      <c r="F5320">
        <v>-2</v>
      </c>
      <c r="G5320">
        <v>0</v>
      </c>
      <c r="H5320" s="2">
        <f>H5319+$H$2*(Filter_Test[[#This Row],[debug'[0']]]-H5319)</f>
        <v>4.4285442477600787</v>
      </c>
    </row>
    <row r="5321" spans="1:8" x14ac:dyDescent="0.25">
      <c r="A5321">
        <v>10630</v>
      </c>
      <c r="B5321">
        <v>3</v>
      </c>
      <c r="C5321">
        <v>-1</v>
      </c>
      <c r="D5321">
        <v>-8</v>
      </c>
      <c r="E5321">
        <v>4</v>
      </c>
      <c r="F5321">
        <v>-2</v>
      </c>
      <c r="G5321">
        <v>0</v>
      </c>
      <c r="H5321" s="2">
        <f>H5320+$H$2*(Filter_Test[[#This Row],[debug'[0']]]-H5320)</f>
        <v>4.2939071243373483</v>
      </c>
    </row>
    <row r="5322" spans="1:8" x14ac:dyDescent="0.25">
      <c r="A5322">
        <v>10632</v>
      </c>
      <c r="B5322">
        <v>4</v>
      </c>
      <c r="C5322">
        <v>2</v>
      </c>
      <c r="D5322">
        <v>-11</v>
      </c>
      <c r="E5322">
        <v>4</v>
      </c>
      <c r="F5322">
        <v>-2</v>
      </c>
      <c r="G5322">
        <v>-1</v>
      </c>
      <c r="H5322" s="2">
        <f>H5321+$H$2*(Filter_Test[[#This Row],[debug'[0']]]-H5321)</f>
        <v>4.2662070304576707</v>
      </c>
    </row>
    <row r="5323" spans="1:8" x14ac:dyDescent="0.25">
      <c r="A5323">
        <v>10634</v>
      </c>
      <c r="B5323">
        <v>4</v>
      </c>
      <c r="C5323">
        <v>4</v>
      </c>
      <c r="D5323">
        <v>-12</v>
      </c>
      <c r="E5323">
        <v>4</v>
      </c>
      <c r="F5323">
        <v>-1</v>
      </c>
      <c r="G5323">
        <v>-1</v>
      </c>
      <c r="H5323" s="2">
        <f>H5322+$H$2*(Filter_Test[[#This Row],[debug'[0']]]-H5322)</f>
        <v>4.2411176089210771</v>
      </c>
    </row>
    <row r="5324" spans="1:8" x14ac:dyDescent="0.25">
      <c r="A5324">
        <v>10636</v>
      </c>
      <c r="B5324">
        <v>2</v>
      </c>
      <c r="C5324">
        <v>5</v>
      </c>
      <c r="D5324">
        <v>-10</v>
      </c>
      <c r="E5324">
        <v>4</v>
      </c>
      <c r="F5324">
        <v>-2</v>
      </c>
      <c r="G5324">
        <v>0</v>
      </c>
      <c r="H5324" s="2">
        <f>H5323+$H$2*(Filter_Test[[#This Row],[debug'[0']]]-H5323)</f>
        <v>4.0298972504405617</v>
      </c>
    </row>
    <row r="5325" spans="1:8" x14ac:dyDescent="0.25">
      <c r="A5325">
        <v>10638</v>
      </c>
      <c r="B5325">
        <v>2</v>
      </c>
      <c r="C5325">
        <v>3</v>
      </c>
      <c r="D5325">
        <v>-8</v>
      </c>
      <c r="E5325">
        <v>4</v>
      </c>
      <c r="F5325">
        <v>-2</v>
      </c>
      <c r="G5325">
        <v>0</v>
      </c>
      <c r="H5325" s="2">
        <f>H5324+$H$2*(Filter_Test[[#This Row],[debug'[0']]]-H5324)</f>
        <v>3.8385839417547762</v>
      </c>
    </row>
    <row r="5326" spans="1:8" x14ac:dyDescent="0.25">
      <c r="A5326">
        <v>10640</v>
      </c>
      <c r="B5326">
        <v>2</v>
      </c>
      <c r="C5326">
        <v>2</v>
      </c>
      <c r="D5326">
        <v>-7</v>
      </c>
      <c r="E5326">
        <v>4</v>
      </c>
      <c r="F5326">
        <v>-2</v>
      </c>
      <c r="G5326">
        <v>0</v>
      </c>
      <c r="H5326" s="2">
        <f>H5325+$H$2*(Filter_Test[[#This Row],[debug'[0']]]-H5325)</f>
        <v>3.6653014876220271</v>
      </c>
    </row>
    <row r="5327" spans="1:8" x14ac:dyDescent="0.25">
      <c r="A5327">
        <v>10642</v>
      </c>
      <c r="B5327">
        <v>4</v>
      </c>
      <c r="C5327">
        <v>2</v>
      </c>
      <c r="D5327">
        <v>-6</v>
      </c>
      <c r="E5327">
        <v>4</v>
      </c>
      <c r="F5327">
        <v>-2</v>
      </c>
      <c r="G5327">
        <v>0</v>
      </c>
      <c r="H5327" s="2">
        <f>H5326+$H$2*(Filter_Test[[#This Row],[debug'[0']]]-H5326)</f>
        <v>3.6968460792516491</v>
      </c>
    </row>
    <row r="5328" spans="1:8" x14ac:dyDescent="0.25">
      <c r="A5328">
        <v>10644</v>
      </c>
      <c r="B5328">
        <v>4</v>
      </c>
      <c r="C5328">
        <v>1</v>
      </c>
      <c r="D5328">
        <v>-4</v>
      </c>
      <c r="E5328">
        <v>4</v>
      </c>
      <c r="F5328">
        <v>-2</v>
      </c>
      <c r="G5328">
        <v>0</v>
      </c>
      <c r="H5328" s="2">
        <f>H5327+$H$2*(Filter_Test[[#This Row],[debug'[0']]]-H5327)</f>
        <v>3.7254176631615481</v>
      </c>
    </row>
    <row r="5329" spans="1:8" x14ac:dyDescent="0.25">
      <c r="A5329">
        <v>10646</v>
      </c>
      <c r="B5329">
        <v>7</v>
      </c>
      <c r="C5329">
        <v>2</v>
      </c>
      <c r="D5329">
        <v>-3</v>
      </c>
      <c r="E5329">
        <v>4</v>
      </c>
      <c r="F5329">
        <v>-2</v>
      </c>
      <c r="G5329">
        <v>0</v>
      </c>
      <c r="H5329" s="2">
        <f>H5328+$H$2*(Filter_Test[[#This Row],[debug'[0']]]-H5328)</f>
        <v>4.0340397775511452</v>
      </c>
    </row>
    <row r="5330" spans="1:8" x14ac:dyDescent="0.25">
      <c r="A5330">
        <v>10648</v>
      </c>
      <c r="B5330">
        <v>6</v>
      </c>
      <c r="C5330">
        <v>2</v>
      </c>
      <c r="D5330">
        <v>0</v>
      </c>
      <c r="E5330">
        <v>4</v>
      </c>
      <c r="F5330">
        <v>-2</v>
      </c>
      <c r="G5330">
        <v>0</v>
      </c>
      <c r="H5330" s="2">
        <f>H5329+$H$2*(Filter_Test[[#This Row],[debug'[0']]]-H5329)</f>
        <v>4.2193271633139977</v>
      </c>
    </row>
    <row r="5331" spans="1:8" x14ac:dyDescent="0.25">
      <c r="A5331">
        <v>10650</v>
      </c>
      <c r="B5331">
        <v>7</v>
      </c>
      <c r="C5331">
        <v>0</v>
      </c>
      <c r="D5331">
        <v>3</v>
      </c>
      <c r="E5331">
        <v>4</v>
      </c>
      <c r="F5331">
        <v>-2</v>
      </c>
      <c r="G5331">
        <v>0</v>
      </c>
      <c r="H5331" s="2">
        <f>H5330+$H$2*(Filter_Test[[#This Row],[debug'[0']]]-H5330)</f>
        <v>4.4813994039870808</v>
      </c>
    </row>
    <row r="5332" spans="1:8" x14ac:dyDescent="0.25">
      <c r="A5332">
        <v>10652</v>
      </c>
      <c r="B5332">
        <v>6</v>
      </c>
      <c r="C5332">
        <v>0</v>
      </c>
      <c r="D5332">
        <v>5</v>
      </c>
      <c r="E5332">
        <v>4</v>
      </c>
      <c r="F5332">
        <v>-2</v>
      </c>
      <c r="G5332">
        <v>0</v>
      </c>
      <c r="H5332" s="2">
        <f>H5331+$H$2*(Filter_Test[[#This Row],[debug'[0']]]-H5331)</f>
        <v>4.6245241382722186</v>
      </c>
    </row>
    <row r="5333" spans="1:8" x14ac:dyDescent="0.25">
      <c r="A5333">
        <v>10654</v>
      </c>
      <c r="B5333">
        <v>6</v>
      </c>
      <c r="C5333">
        <v>-3</v>
      </c>
      <c r="D5333">
        <v>6</v>
      </c>
      <c r="E5333">
        <v>4</v>
      </c>
      <c r="F5333">
        <v>-2</v>
      </c>
      <c r="G5333">
        <v>0</v>
      </c>
      <c r="H5333" s="2">
        <f>H5332+$H$2*(Filter_Test[[#This Row],[debug'[0']]]-H5332)</f>
        <v>4.7541596841440414</v>
      </c>
    </row>
    <row r="5334" spans="1:8" x14ac:dyDescent="0.25">
      <c r="A5334">
        <v>10656</v>
      </c>
      <c r="B5334">
        <v>6</v>
      </c>
      <c r="C5334">
        <v>-7</v>
      </c>
      <c r="D5334">
        <v>7</v>
      </c>
      <c r="E5334">
        <v>4</v>
      </c>
      <c r="F5334">
        <v>-2</v>
      </c>
      <c r="G5334">
        <v>0</v>
      </c>
      <c r="H5334" s="2">
        <f>H5333+$H$2*(Filter_Test[[#This Row],[debug'[0']]]-H5333)</f>
        <v>4.8715773676592136</v>
      </c>
    </row>
    <row r="5335" spans="1:8" x14ac:dyDescent="0.25">
      <c r="A5335">
        <v>10658</v>
      </c>
      <c r="B5335">
        <v>7</v>
      </c>
      <c r="C5335">
        <v>-8</v>
      </c>
      <c r="D5335">
        <v>8</v>
      </c>
      <c r="E5335">
        <v>5</v>
      </c>
      <c r="F5335">
        <v>-2</v>
      </c>
      <c r="G5335">
        <v>0</v>
      </c>
      <c r="H5335" s="2">
        <f>H5334+$H$2*(Filter_Test[[#This Row],[debug'[0']]]-H5334)</f>
        <v>5.0721764748240954</v>
      </c>
    </row>
    <row r="5336" spans="1:8" x14ac:dyDescent="0.25">
      <c r="A5336">
        <v>10660</v>
      </c>
      <c r="B5336">
        <v>8</v>
      </c>
      <c r="C5336">
        <v>-7</v>
      </c>
      <c r="D5336">
        <v>6</v>
      </c>
      <c r="E5336">
        <v>5</v>
      </c>
      <c r="F5336">
        <v>-2</v>
      </c>
      <c r="G5336">
        <v>-1</v>
      </c>
      <c r="H5336" s="2">
        <f>H5335+$H$2*(Filter_Test[[#This Row],[debug'[0']]]-H5335)</f>
        <v>5.3481173411550955</v>
      </c>
    </row>
    <row r="5337" spans="1:8" x14ac:dyDescent="0.25">
      <c r="A5337">
        <v>10662</v>
      </c>
      <c r="B5337">
        <v>8</v>
      </c>
      <c r="C5337">
        <v>-6</v>
      </c>
      <c r="D5337">
        <v>5</v>
      </c>
      <c r="E5337">
        <v>5</v>
      </c>
      <c r="F5337">
        <v>-2</v>
      </c>
      <c r="G5337">
        <v>-1</v>
      </c>
      <c r="H5337" s="2">
        <f>H5336+$H$2*(Filter_Test[[#This Row],[debug'[0']]]-H5336)</f>
        <v>5.5980513935313754</v>
      </c>
    </row>
    <row r="5338" spans="1:8" x14ac:dyDescent="0.25">
      <c r="A5338">
        <v>10664</v>
      </c>
      <c r="B5338">
        <v>7</v>
      </c>
      <c r="C5338">
        <v>-5</v>
      </c>
      <c r="D5338">
        <v>4</v>
      </c>
      <c r="E5338">
        <v>5</v>
      </c>
      <c r="F5338">
        <v>-1</v>
      </c>
      <c r="G5338">
        <v>-1</v>
      </c>
      <c r="H5338" s="2">
        <f>H5337+$H$2*(Filter_Test[[#This Row],[debug'[0']]]-H5337)</f>
        <v>5.7301819368151437</v>
      </c>
    </row>
    <row r="5339" spans="1:8" x14ac:dyDescent="0.25">
      <c r="A5339">
        <v>10666</v>
      </c>
      <c r="B5339">
        <v>4</v>
      </c>
      <c r="C5339">
        <v>-5</v>
      </c>
      <c r="D5339">
        <v>-2</v>
      </c>
      <c r="E5339">
        <v>5</v>
      </c>
      <c r="F5339">
        <v>-1</v>
      </c>
      <c r="G5339">
        <v>-1</v>
      </c>
      <c r="H5339" s="2">
        <f>H5338+$H$2*(Filter_Test[[#This Row],[debug'[0']]]-H5338)</f>
        <v>5.5671161309529769</v>
      </c>
    </row>
    <row r="5340" spans="1:8" x14ac:dyDescent="0.25">
      <c r="A5340">
        <v>10668</v>
      </c>
      <c r="B5340">
        <v>5</v>
      </c>
      <c r="C5340">
        <v>-5</v>
      </c>
      <c r="D5340">
        <v>-3</v>
      </c>
      <c r="E5340">
        <v>5</v>
      </c>
      <c r="F5340">
        <v>-2</v>
      </c>
      <c r="G5340">
        <v>-1</v>
      </c>
      <c r="H5340" s="2">
        <f>H5339+$H$2*(Filter_Test[[#This Row],[debug'[0']]]-H5339)</f>
        <v>5.5136666948309525</v>
      </c>
    </row>
    <row r="5341" spans="1:8" x14ac:dyDescent="0.25">
      <c r="A5341">
        <v>10670</v>
      </c>
      <c r="B5341">
        <v>4</v>
      </c>
      <c r="C5341">
        <v>-5</v>
      </c>
      <c r="D5341">
        <v>-3</v>
      </c>
      <c r="E5341">
        <v>5</v>
      </c>
      <c r="F5341">
        <v>-2</v>
      </c>
      <c r="G5341">
        <v>-1</v>
      </c>
      <c r="H5341" s="2">
        <f>H5340+$H$2*(Filter_Test[[#This Row],[debug'[0']]]-H5340)</f>
        <v>5.3710069697770182</v>
      </c>
    </row>
    <row r="5342" spans="1:8" x14ac:dyDescent="0.25">
      <c r="A5342">
        <v>10672</v>
      </c>
      <c r="B5342">
        <v>4</v>
      </c>
      <c r="C5342">
        <v>-4</v>
      </c>
      <c r="D5342">
        <v>-7</v>
      </c>
      <c r="E5342">
        <v>5</v>
      </c>
      <c r="F5342">
        <v>-2</v>
      </c>
      <c r="G5342">
        <v>-1</v>
      </c>
      <c r="H5342" s="2">
        <f>H5341+$H$2*(Filter_Test[[#This Row],[debug'[0']]]-H5341)</f>
        <v>5.2417926070488621</v>
      </c>
    </row>
    <row r="5343" spans="1:8" x14ac:dyDescent="0.25">
      <c r="A5343">
        <v>10674</v>
      </c>
      <c r="B5343">
        <v>2</v>
      </c>
      <c r="C5343">
        <v>-2</v>
      </c>
      <c r="D5343">
        <v>-9</v>
      </c>
      <c r="E5343">
        <v>5</v>
      </c>
      <c r="F5343">
        <v>-2</v>
      </c>
      <c r="G5343">
        <v>-1</v>
      </c>
      <c r="H5343" s="2">
        <f>H5342+$H$2*(Filter_Test[[#This Row],[debug'[0']]]-H5342)</f>
        <v>4.9362608518858702</v>
      </c>
    </row>
    <row r="5344" spans="1:8" x14ac:dyDescent="0.25">
      <c r="A5344">
        <v>10676</v>
      </c>
      <c r="B5344">
        <v>4</v>
      </c>
      <c r="C5344">
        <v>0</v>
      </c>
      <c r="D5344">
        <v>-11</v>
      </c>
      <c r="E5344">
        <v>5</v>
      </c>
      <c r="F5344">
        <v>-2</v>
      </c>
      <c r="G5344">
        <v>-1</v>
      </c>
      <c r="H5344" s="2">
        <f>H5343+$H$2*(Filter_Test[[#This Row],[debug'[0']]]-H5343)</f>
        <v>4.848020345462019</v>
      </c>
    </row>
    <row r="5345" spans="1:8" x14ac:dyDescent="0.25">
      <c r="A5345">
        <v>10678</v>
      </c>
      <c r="B5345">
        <v>3</v>
      </c>
      <c r="C5345">
        <v>2</v>
      </c>
      <c r="D5345">
        <v>-12</v>
      </c>
      <c r="E5345">
        <v>5</v>
      </c>
      <c r="F5345">
        <v>-1</v>
      </c>
      <c r="G5345">
        <v>-1</v>
      </c>
      <c r="H5345" s="2">
        <f>H5344+$H$2*(Filter_Test[[#This Row],[debug'[0']]]-H5344)</f>
        <v>4.6738485312323803</v>
      </c>
    </row>
    <row r="5346" spans="1:8" x14ac:dyDescent="0.25">
      <c r="A5346">
        <v>10680</v>
      </c>
      <c r="B5346">
        <v>3</v>
      </c>
      <c r="C5346">
        <v>3</v>
      </c>
      <c r="D5346">
        <v>-11</v>
      </c>
      <c r="E5346">
        <v>5</v>
      </c>
      <c r="F5346">
        <v>-1</v>
      </c>
      <c r="G5346">
        <v>-1</v>
      </c>
      <c r="H5346" s="2">
        <f>H5345+$H$2*(Filter_Test[[#This Row],[debug'[0']]]-H5345)</f>
        <v>4.5160920237641289</v>
      </c>
    </row>
    <row r="5347" spans="1:8" x14ac:dyDescent="0.25">
      <c r="A5347">
        <v>10682</v>
      </c>
      <c r="B5347">
        <v>1</v>
      </c>
      <c r="C5347">
        <v>2</v>
      </c>
      <c r="D5347">
        <v>-8</v>
      </c>
      <c r="E5347">
        <v>5</v>
      </c>
      <c r="F5347">
        <v>-2</v>
      </c>
      <c r="G5347">
        <v>-1</v>
      </c>
      <c r="H5347" s="2">
        <f>H5346+$H$2*(Filter_Test[[#This Row],[debug'[0']]]-H5346)</f>
        <v>4.1847081576280374</v>
      </c>
    </row>
    <row r="5348" spans="1:8" x14ac:dyDescent="0.25">
      <c r="A5348">
        <v>10684</v>
      </c>
      <c r="B5348">
        <v>2</v>
      </c>
      <c r="C5348">
        <v>1</v>
      </c>
      <c r="D5348">
        <v>-6</v>
      </c>
      <c r="E5348">
        <v>5</v>
      </c>
      <c r="F5348">
        <v>-2</v>
      </c>
      <c r="G5348">
        <v>-1</v>
      </c>
      <c r="H5348" s="2">
        <f>H5347+$H$2*(Filter_Test[[#This Row],[debug'[0']]]-H5347)</f>
        <v>3.9788042646807793</v>
      </c>
    </row>
    <row r="5349" spans="1:8" x14ac:dyDescent="0.25">
      <c r="A5349">
        <v>10686</v>
      </c>
      <c r="B5349">
        <v>1</v>
      </c>
      <c r="C5349">
        <v>0</v>
      </c>
      <c r="D5349">
        <v>-6</v>
      </c>
      <c r="E5349">
        <v>5</v>
      </c>
      <c r="F5349">
        <v>-2</v>
      </c>
      <c r="G5349">
        <v>-2</v>
      </c>
      <c r="H5349" s="2">
        <f>H5348+$H$2*(Filter_Test[[#This Row],[debug'[0']]]-H5348)</f>
        <v>3.6980585768486867</v>
      </c>
    </row>
    <row r="5350" spans="1:8" x14ac:dyDescent="0.25">
      <c r="A5350">
        <v>10688</v>
      </c>
      <c r="B5350">
        <v>3</v>
      </c>
      <c r="C5350">
        <v>0</v>
      </c>
      <c r="D5350">
        <v>-4</v>
      </c>
      <c r="E5350">
        <v>5</v>
      </c>
      <c r="F5350">
        <v>-2</v>
      </c>
      <c r="G5350">
        <v>-2</v>
      </c>
      <c r="H5350" s="2">
        <f>H5349+$H$2*(Filter_Test[[#This Row],[debug'[0']]]-H5349)</f>
        <v>3.6322681059445912</v>
      </c>
    </row>
    <row r="5351" spans="1:8" x14ac:dyDescent="0.25">
      <c r="A5351">
        <v>10690</v>
      </c>
      <c r="B5351">
        <v>5</v>
      </c>
      <c r="C5351">
        <v>0</v>
      </c>
      <c r="D5351">
        <v>-3</v>
      </c>
      <c r="E5351">
        <v>5</v>
      </c>
      <c r="F5351">
        <v>-2</v>
      </c>
      <c r="G5351">
        <v>-2</v>
      </c>
      <c r="H5351" s="2">
        <f>H5350+$H$2*(Filter_Test[[#This Row],[debug'[0']]]-H5350)</f>
        <v>3.7611738000579389</v>
      </c>
    </row>
    <row r="5352" spans="1:8" x14ac:dyDescent="0.25">
      <c r="A5352">
        <v>10692</v>
      </c>
      <c r="B5352">
        <v>6</v>
      </c>
      <c r="C5352">
        <v>0</v>
      </c>
      <c r="D5352">
        <v>-2</v>
      </c>
      <c r="E5352">
        <v>5</v>
      </c>
      <c r="F5352">
        <v>-2</v>
      </c>
      <c r="G5352">
        <v>-2</v>
      </c>
      <c r="H5352" s="2">
        <f>H5351+$H$2*(Filter_Test[[#This Row],[debug'[0']]]-H5351)</f>
        <v>3.9721781983300088</v>
      </c>
    </row>
    <row r="5353" spans="1:8" x14ac:dyDescent="0.25">
      <c r="A5353">
        <v>10694</v>
      </c>
      <c r="B5353">
        <v>7</v>
      </c>
      <c r="C5353">
        <v>-1</v>
      </c>
      <c r="D5353">
        <v>1</v>
      </c>
      <c r="E5353">
        <v>5</v>
      </c>
      <c r="F5353">
        <v>-2</v>
      </c>
      <c r="G5353">
        <v>-2</v>
      </c>
      <c r="H5353" s="2">
        <f>H5352+$H$2*(Filter_Test[[#This Row],[debug'[0']]]-H5352)</f>
        <v>4.2575436801851723</v>
      </c>
    </row>
    <row r="5354" spans="1:8" x14ac:dyDescent="0.25">
      <c r="A5354">
        <v>10696</v>
      </c>
      <c r="B5354">
        <v>6</v>
      </c>
      <c r="C5354">
        <v>-1</v>
      </c>
      <c r="D5354">
        <v>4</v>
      </c>
      <c r="E5354">
        <v>5</v>
      </c>
      <c r="F5354">
        <v>-2</v>
      </c>
      <c r="G5354">
        <v>-2</v>
      </c>
      <c r="H5354" s="2">
        <f>H5353+$H$2*(Filter_Test[[#This Row],[debug'[0']]]-H5353)</f>
        <v>4.4217663193911134</v>
      </c>
    </row>
    <row r="5355" spans="1:8" x14ac:dyDescent="0.25">
      <c r="A5355">
        <v>10698</v>
      </c>
      <c r="B5355">
        <v>7</v>
      </c>
      <c r="C5355">
        <v>-1</v>
      </c>
      <c r="D5355">
        <v>5</v>
      </c>
      <c r="E5355">
        <v>5</v>
      </c>
      <c r="F5355">
        <v>-2</v>
      </c>
      <c r="G5355">
        <v>-2</v>
      </c>
      <c r="H5355" s="2">
        <f>H5354+$H$2*(Filter_Test[[#This Row],[debug'[0']]]-H5354)</f>
        <v>4.6647591190982727</v>
      </c>
    </row>
    <row r="5356" spans="1:8" x14ac:dyDescent="0.25">
      <c r="A5356">
        <v>10700</v>
      </c>
      <c r="B5356">
        <v>7</v>
      </c>
      <c r="C5356">
        <v>-3</v>
      </c>
      <c r="D5356">
        <v>6</v>
      </c>
      <c r="E5356">
        <v>5</v>
      </c>
      <c r="F5356">
        <v>-2</v>
      </c>
      <c r="G5356">
        <v>-2</v>
      </c>
      <c r="H5356" s="2">
        <f>H5355+$H$2*(Filter_Test[[#This Row],[debug'[0']]]-H5355)</f>
        <v>4.8848503869723752</v>
      </c>
    </row>
    <row r="5357" spans="1:8" x14ac:dyDescent="0.25">
      <c r="A5357">
        <v>10702</v>
      </c>
      <c r="B5357">
        <v>8</v>
      </c>
      <c r="C5357">
        <v>-5</v>
      </c>
      <c r="D5357">
        <v>7</v>
      </c>
      <c r="E5357">
        <v>5</v>
      </c>
      <c r="F5357">
        <v>-2</v>
      </c>
      <c r="G5357">
        <v>-2</v>
      </c>
      <c r="H5357" s="2">
        <f>H5356+$H$2*(Filter_Test[[#This Row],[debug'[0']]]-H5356)</f>
        <v>5.1784463211459952</v>
      </c>
    </row>
    <row r="5358" spans="1:8" x14ac:dyDescent="0.25">
      <c r="A5358">
        <v>10704</v>
      </c>
      <c r="B5358">
        <v>10</v>
      </c>
      <c r="C5358">
        <v>-7</v>
      </c>
      <c r="D5358">
        <v>7</v>
      </c>
      <c r="E5358">
        <v>5</v>
      </c>
      <c r="F5358">
        <v>-2</v>
      </c>
      <c r="G5358">
        <v>-2</v>
      </c>
      <c r="H5358" s="2">
        <f>H5357+$H$2*(Filter_Test[[#This Row],[debug'[0']]]-H5357)</f>
        <v>5.6328670496372926</v>
      </c>
    </row>
    <row r="5359" spans="1:8" x14ac:dyDescent="0.25">
      <c r="A5359">
        <v>10706</v>
      </c>
      <c r="B5359">
        <v>8</v>
      </c>
      <c r="C5359">
        <v>-8</v>
      </c>
      <c r="D5359">
        <v>5</v>
      </c>
      <c r="E5359">
        <v>5</v>
      </c>
      <c r="F5359">
        <v>-2</v>
      </c>
      <c r="G5359">
        <v>-2</v>
      </c>
      <c r="H5359" s="2">
        <f>H5358+$H$2*(Filter_Test[[#This Row],[debug'[0']]]-H5358)</f>
        <v>5.8559640742451871</v>
      </c>
    </row>
    <row r="5360" spans="1:8" x14ac:dyDescent="0.25">
      <c r="A5360">
        <v>10708</v>
      </c>
      <c r="B5360">
        <v>8</v>
      </c>
      <c r="C5360">
        <v>-6</v>
      </c>
      <c r="D5360">
        <v>5</v>
      </c>
      <c r="E5360">
        <v>5</v>
      </c>
      <c r="F5360">
        <v>-2</v>
      </c>
      <c r="G5360">
        <v>-2</v>
      </c>
      <c r="H5360" s="2">
        <f>H5359+$H$2*(Filter_Test[[#This Row],[debug'[0']]]-H5359)</f>
        <v>6.0580346996467043</v>
      </c>
    </row>
    <row r="5361" spans="1:8" x14ac:dyDescent="0.25">
      <c r="A5361">
        <v>10710</v>
      </c>
      <c r="B5361">
        <v>6</v>
      </c>
      <c r="C5361">
        <v>-4</v>
      </c>
      <c r="D5361">
        <v>1</v>
      </c>
      <c r="E5361">
        <v>5</v>
      </c>
      <c r="F5361">
        <v>-2</v>
      </c>
      <c r="G5361">
        <v>-2</v>
      </c>
      <c r="H5361" s="2">
        <f>H5360+$H$2*(Filter_Test[[#This Row],[debug'[0']]]-H5360)</f>
        <v>6.0525650580648032</v>
      </c>
    </row>
    <row r="5362" spans="1:8" x14ac:dyDescent="0.25">
      <c r="A5362">
        <v>10712</v>
      </c>
      <c r="B5362">
        <v>6</v>
      </c>
      <c r="C5362">
        <v>-4</v>
      </c>
      <c r="D5362">
        <v>-2</v>
      </c>
      <c r="E5362">
        <v>5</v>
      </c>
      <c r="F5362">
        <v>-2</v>
      </c>
      <c r="G5362">
        <v>-2</v>
      </c>
      <c r="H5362" s="2">
        <f>H5361+$H$2*(Filter_Test[[#This Row],[debug'[0']]]-H5361)</f>
        <v>6.0476109180572459</v>
      </c>
    </row>
    <row r="5363" spans="1:8" x14ac:dyDescent="0.25">
      <c r="A5363">
        <v>10714</v>
      </c>
      <c r="B5363">
        <v>6</v>
      </c>
      <c r="C5363">
        <v>-4</v>
      </c>
      <c r="D5363">
        <v>-3</v>
      </c>
      <c r="E5363">
        <v>5</v>
      </c>
      <c r="F5363">
        <v>-2</v>
      </c>
      <c r="G5363">
        <v>-2</v>
      </c>
      <c r="H5363" s="2">
        <f>H5362+$H$2*(Filter_Test[[#This Row],[debug'[0']]]-H5362)</f>
        <v>6.0431236947452662</v>
      </c>
    </row>
    <row r="5364" spans="1:8" x14ac:dyDescent="0.25">
      <c r="A5364">
        <v>10716</v>
      </c>
      <c r="B5364">
        <v>4</v>
      </c>
      <c r="C5364">
        <v>-3</v>
      </c>
      <c r="D5364">
        <v>-5</v>
      </c>
      <c r="E5364">
        <v>5</v>
      </c>
      <c r="F5364">
        <v>-2</v>
      </c>
      <c r="G5364">
        <v>-2</v>
      </c>
      <c r="H5364" s="2">
        <f>H5363+$H$2*(Filter_Test[[#This Row],[debug'[0']]]-H5363)</f>
        <v>5.8505638230516572</v>
      </c>
    </row>
    <row r="5365" spans="1:8" x14ac:dyDescent="0.25">
      <c r="A5365">
        <v>10718</v>
      </c>
      <c r="B5365">
        <v>3</v>
      </c>
      <c r="C5365">
        <v>-4</v>
      </c>
      <c r="D5365">
        <v>-6</v>
      </c>
      <c r="E5365">
        <v>5</v>
      </c>
      <c r="F5365">
        <v>-2</v>
      </c>
      <c r="G5365">
        <v>-2</v>
      </c>
      <c r="H5365" s="2">
        <f>H5364+$H$2*(Filter_Test[[#This Row],[debug'[0']]]-H5364)</f>
        <v>5.5819045120990198</v>
      </c>
    </row>
    <row r="5366" spans="1:8" x14ac:dyDescent="0.25">
      <c r="A5366">
        <v>10720</v>
      </c>
      <c r="B5366">
        <v>1</v>
      </c>
      <c r="C5366">
        <v>-3</v>
      </c>
      <c r="D5366">
        <v>-6</v>
      </c>
      <c r="E5366">
        <v>5</v>
      </c>
      <c r="F5366">
        <v>-2</v>
      </c>
      <c r="G5366">
        <v>-2</v>
      </c>
      <c r="H5366" s="2">
        <f>H5365+$H$2*(Filter_Test[[#This Row],[debug'[0']]]-H5365)</f>
        <v>5.1500701854592137</v>
      </c>
    </row>
    <row r="5367" spans="1:8" x14ac:dyDescent="0.25">
      <c r="A5367">
        <v>10722</v>
      </c>
      <c r="B5367">
        <v>1</v>
      </c>
      <c r="C5367">
        <v>0</v>
      </c>
      <c r="D5367">
        <v>-7</v>
      </c>
      <c r="E5367">
        <v>5</v>
      </c>
      <c r="F5367">
        <v>-2</v>
      </c>
      <c r="G5367">
        <v>-2</v>
      </c>
      <c r="H5367" s="2">
        <f>H5366+$H$2*(Filter_Test[[#This Row],[debug'[0']]]-H5366)</f>
        <v>4.7589352852635924</v>
      </c>
    </row>
    <row r="5368" spans="1:8" x14ac:dyDescent="0.25">
      <c r="A5368">
        <v>10724</v>
      </c>
      <c r="B5368">
        <v>1</v>
      </c>
      <c r="C5368">
        <v>1</v>
      </c>
      <c r="D5368">
        <v>-8</v>
      </c>
      <c r="E5368">
        <v>5</v>
      </c>
      <c r="F5368">
        <v>-2</v>
      </c>
      <c r="G5368">
        <v>-2</v>
      </c>
      <c r="H5368" s="2">
        <f>H5367+$H$2*(Filter_Test[[#This Row],[debug'[0']]]-H5367)</f>
        <v>4.4046639809384862</v>
      </c>
    </row>
    <row r="5369" spans="1:8" x14ac:dyDescent="0.25">
      <c r="A5369">
        <v>10726</v>
      </c>
      <c r="B5369">
        <v>0</v>
      </c>
      <c r="C5369">
        <v>2</v>
      </c>
      <c r="D5369">
        <v>-7</v>
      </c>
      <c r="E5369">
        <v>5</v>
      </c>
      <c r="F5369">
        <v>-2</v>
      </c>
      <c r="G5369">
        <v>-2</v>
      </c>
      <c r="H5369" s="2">
        <f>H5368+$H$2*(Filter_Test[[#This Row],[debug'[0']]]-H5368)</f>
        <v>3.9895341808170488</v>
      </c>
    </row>
    <row r="5370" spans="1:8" x14ac:dyDescent="0.25">
      <c r="A5370">
        <v>10728</v>
      </c>
      <c r="B5370">
        <v>-1</v>
      </c>
      <c r="C5370">
        <v>2</v>
      </c>
      <c r="D5370">
        <v>-6</v>
      </c>
      <c r="E5370">
        <v>5</v>
      </c>
      <c r="F5370">
        <v>-2</v>
      </c>
      <c r="G5370">
        <v>-2</v>
      </c>
      <c r="H5370" s="2">
        <f>H5369+$H$2*(Filter_Test[[#This Row],[debug'[0']]]-H5369)</f>
        <v>3.5192816629983485</v>
      </c>
    </row>
    <row r="5371" spans="1:8" x14ac:dyDescent="0.25">
      <c r="A5371">
        <v>10730</v>
      </c>
      <c r="B5371">
        <v>-2</v>
      </c>
      <c r="C5371">
        <v>1</v>
      </c>
      <c r="D5371">
        <v>-5</v>
      </c>
      <c r="E5371">
        <v>4</v>
      </c>
      <c r="F5371">
        <v>-2</v>
      </c>
      <c r="G5371">
        <v>-2</v>
      </c>
      <c r="H5371" s="2">
        <f>H5370+$H$2*(Filter_Test[[#This Row],[debug'[0']]]-H5370)</f>
        <v>2.9991016212312944</v>
      </c>
    </row>
    <row r="5372" spans="1:8" x14ac:dyDescent="0.25">
      <c r="A5372">
        <v>10732</v>
      </c>
      <c r="B5372">
        <v>-1</v>
      </c>
      <c r="C5372">
        <v>-1</v>
      </c>
      <c r="D5372">
        <v>-3</v>
      </c>
      <c r="E5372">
        <v>4</v>
      </c>
      <c r="F5372">
        <v>-2</v>
      </c>
      <c r="G5372">
        <v>-2</v>
      </c>
      <c r="H5372" s="2">
        <f>H5371+$H$2*(Filter_Test[[#This Row],[debug'[0']]]-H5371)</f>
        <v>2.6221951730047164</v>
      </c>
    </row>
    <row r="5373" spans="1:8" x14ac:dyDescent="0.25">
      <c r="A5373">
        <v>10734</v>
      </c>
      <c r="B5373">
        <v>1</v>
      </c>
      <c r="C5373">
        <v>0</v>
      </c>
      <c r="D5373">
        <v>0</v>
      </c>
      <c r="E5373">
        <v>4</v>
      </c>
      <c r="F5373">
        <v>-2</v>
      </c>
      <c r="G5373">
        <v>-1</v>
      </c>
      <c r="H5373" s="2">
        <f>H5372+$H$2*(Filter_Test[[#This Row],[debug'[0']]]-H5372)</f>
        <v>2.4693068798587032</v>
      </c>
    </row>
    <row r="5374" spans="1:8" x14ac:dyDescent="0.25">
      <c r="A5374">
        <v>10736</v>
      </c>
      <c r="B5374">
        <v>2</v>
      </c>
      <c r="C5374">
        <v>1</v>
      </c>
      <c r="D5374">
        <v>1</v>
      </c>
      <c r="E5374">
        <v>5</v>
      </c>
      <c r="F5374">
        <v>-2</v>
      </c>
      <c r="G5374">
        <v>-1</v>
      </c>
      <c r="H5374" s="2">
        <f>H5373+$H$2*(Filter_Test[[#This Row],[debug'[0']]]-H5373)</f>
        <v>2.4250757484774059</v>
      </c>
    </row>
    <row r="5375" spans="1:8" x14ac:dyDescent="0.25">
      <c r="A5375">
        <v>10738</v>
      </c>
      <c r="B5375">
        <v>4</v>
      </c>
      <c r="C5375">
        <v>1</v>
      </c>
      <c r="D5375">
        <v>2</v>
      </c>
      <c r="E5375">
        <v>4</v>
      </c>
      <c r="F5375">
        <v>-2</v>
      </c>
      <c r="G5375">
        <v>-1</v>
      </c>
      <c r="H5375" s="2">
        <f>H5374+$H$2*(Filter_Test[[#This Row],[debug'[0']]]-H5374)</f>
        <v>2.5735088622337194</v>
      </c>
    </row>
    <row r="5376" spans="1:8" x14ac:dyDescent="0.25">
      <c r="A5376">
        <v>10740</v>
      </c>
      <c r="B5376">
        <v>3</v>
      </c>
      <c r="C5376">
        <v>1</v>
      </c>
      <c r="D5376">
        <v>4</v>
      </c>
      <c r="E5376">
        <v>4</v>
      </c>
      <c r="F5376">
        <v>-2</v>
      </c>
      <c r="G5376">
        <v>-1</v>
      </c>
      <c r="H5376" s="2">
        <f>H5375+$H$2*(Filter_Test[[#This Row],[debug'[0']]]-H5375)</f>
        <v>2.6137047049905506</v>
      </c>
    </row>
    <row r="5377" spans="1:8" x14ac:dyDescent="0.25">
      <c r="A5377">
        <v>10742</v>
      </c>
      <c r="B5377">
        <v>4</v>
      </c>
      <c r="C5377">
        <v>0</v>
      </c>
      <c r="D5377">
        <v>5</v>
      </c>
      <c r="E5377">
        <v>4</v>
      </c>
      <c r="F5377">
        <v>-2</v>
      </c>
      <c r="G5377">
        <v>-1</v>
      </c>
      <c r="H5377" s="2">
        <f>H5376+$H$2*(Filter_Test[[#This Row],[debug'[0']]]-H5376)</f>
        <v>2.7443599584257843</v>
      </c>
    </row>
    <row r="5378" spans="1:8" x14ac:dyDescent="0.25">
      <c r="A5378">
        <v>10744</v>
      </c>
      <c r="B5378">
        <v>3</v>
      </c>
      <c r="C5378">
        <v>-3</v>
      </c>
      <c r="D5378">
        <v>6</v>
      </c>
      <c r="E5378">
        <v>4</v>
      </c>
      <c r="F5378">
        <v>-2</v>
      </c>
      <c r="G5378">
        <v>-1</v>
      </c>
      <c r="H5378" s="2">
        <f>H5377+$H$2*(Filter_Test[[#This Row],[debug'[0']]]-H5377)</f>
        <v>2.7684534647229726</v>
      </c>
    </row>
    <row r="5379" spans="1:8" x14ac:dyDescent="0.25">
      <c r="A5379">
        <v>10746</v>
      </c>
      <c r="B5379">
        <v>6</v>
      </c>
      <c r="C5379">
        <v>-6</v>
      </c>
      <c r="D5379">
        <v>7</v>
      </c>
      <c r="E5379">
        <v>4</v>
      </c>
      <c r="F5379">
        <v>-2</v>
      </c>
      <c r="G5379">
        <v>-1</v>
      </c>
      <c r="H5379" s="2">
        <f>H5378+$H$2*(Filter_Test[[#This Row],[debug'[0']]]-H5378)</f>
        <v>3.0730195503717681</v>
      </c>
    </row>
    <row r="5380" spans="1:8" x14ac:dyDescent="0.25">
      <c r="A5380">
        <v>10748</v>
      </c>
      <c r="B5380">
        <v>9</v>
      </c>
      <c r="C5380">
        <v>-9</v>
      </c>
      <c r="D5380">
        <v>6</v>
      </c>
      <c r="E5380">
        <v>4</v>
      </c>
      <c r="F5380">
        <v>-2</v>
      </c>
      <c r="G5380">
        <v>-1</v>
      </c>
      <c r="H5380" s="2">
        <f>H5379+$H$2*(Filter_Test[[#This Row],[debug'[0']]]-H5379)</f>
        <v>3.6316242975274395</v>
      </c>
    </row>
    <row r="5381" spans="1:8" x14ac:dyDescent="0.25">
      <c r="A5381">
        <v>10750</v>
      </c>
      <c r="B5381">
        <v>9</v>
      </c>
      <c r="C5381">
        <v>-9</v>
      </c>
      <c r="D5381">
        <v>4</v>
      </c>
      <c r="E5381">
        <v>4</v>
      </c>
      <c r="F5381">
        <v>-2</v>
      </c>
      <c r="G5381">
        <v>-1</v>
      </c>
      <c r="H5381" s="2">
        <f>H5380+$H$2*(Filter_Test[[#This Row],[debug'[0']]]-H5380)</f>
        <v>4.137581787585372</v>
      </c>
    </row>
    <row r="5382" spans="1:8" x14ac:dyDescent="0.25">
      <c r="A5382">
        <v>10752</v>
      </c>
      <c r="B5382">
        <v>7</v>
      </c>
      <c r="C5382">
        <v>-7</v>
      </c>
      <c r="D5382">
        <v>4</v>
      </c>
      <c r="E5382">
        <v>4</v>
      </c>
      <c r="F5382">
        <v>-2</v>
      </c>
      <c r="G5382">
        <v>-1</v>
      </c>
      <c r="H5382" s="2">
        <f>H5381+$H$2*(Filter_Test[[#This Row],[debug'[0']]]-H5381)</f>
        <v>4.4073583484140748</v>
      </c>
    </row>
    <row r="5383" spans="1:8" x14ac:dyDescent="0.25">
      <c r="A5383">
        <v>10754</v>
      </c>
      <c r="B5383">
        <v>5</v>
      </c>
      <c r="C5383">
        <v>-5</v>
      </c>
      <c r="D5383">
        <v>3</v>
      </c>
      <c r="E5383">
        <v>4</v>
      </c>
      <c r="F5383">
        <v>-2</v>
      </c>
      <c r="G5383">
        <v>-1</v>
      </c>
      <c r="H5383" s="2">
        <f>H5382+$H$2*(Filter_Test[[#This Row],[debug'[0']]]-H5382)</f>
        <v>4.4632135081790851</v>
      </c>
    </row>
    <row r="5384" spans="1:8" x14ac:dyDescent="0.25">
      <c r="A5384">
        <v>10756</v>
      </c>
      <c r="B5384">
        <v>3</v>
      </c>
      <c r="C5384">
        <v>-3</v>
      </c>
      <c r="D5384">
        <v>1</v>
      </c>
      <c r="E5384">
        <v>3</v>
      </c>
      <c r="F5384">
        <v>-2</v>
      </c>
      <c r="G5384">
        <v>-1</v>
      </c>
      <c r="H5384" s="2">
        <f>H5383+$H$2*(Filter_Test[[#This Row],[debug'[0']]]-H5383)</f>
        <v>4.3253088839412221</v>
      </c>
    </row>
    <row r="5385" spans="1:8" x14ac:dyDescent="0.25">
      <c r="A5385">
        <v>10758</v>
      </c>
      <c r="B5385">
        <v>1</v>
      </c>
      <c r="C5385">
        <v>-2</v>
      </c>
      <c r="D5385">
        <v>-1</v>
      </c>
      <c r="E5385">
        <v>3</v>
      </c>
      <c r="F5385">
        <v>-2</v>
      </c>
      <c r="G5385">
        <v>-1</v>
      </c>
      <c r="H5385" s="2">
        <f>H5384+$H$2*(Filter_Test[[#This Row],[debug'[0']]]-H5384)</f>
        <v>4.0119059051200239</v>
      </c>
    </row>
    <row r="5386" spans="1:8" x14ac:dyDescent="0.25">
      <c r="A5386">
        <v>10760</v>
      </c>
      <c r="B5386">
        <v>0</v>
      </c>
      <c r="C5386">
        <v>-3</v>
      </c>
      <c r="D5386">
        <v>-2</v>
      </c>
      <c r="E5386">
        <v>3</v>
      </c>
      <c r="F5386">
        <v>-2</v>
      </c>
      <c r="G5386">
        <v>-1</v>
      </c>
      <c r="H5386" s="2">
        <f>H5385+$H$2*(Filter_Test[[#This Row],[debug'[0']]]-H5385)</f>
        <v>3.6337926815674666</v>
      </c>
    </row>
    <row r="5387" spans="1:8" x14ac:dyDescent="0.25">
      <c r="A5387">
        <v>10762</v>
      </c>
      <c r="B5387">
        <v>-1</v>
      </c>
      <c r="C5387">
        <v>-3</v>
      </c>
      <c r="D5387">
        <v>-4</v>
      </c>
      <c r="E5387">
        <v>3</v>
      </c>
      <c r="F5387">
        <v>-2</v>
      </c>
      <c r="G5387">
        <v>-1</v>
      </c>
      <c r="H5387" s="2">
        <f>H5386+$H$2*(Filter_Test[[#This Row],[debug'[0']]]-H5386)</f>
        <v>3.1970680101673516</v>
      </c>
    </row>
    <row r="5388" spans="1:8" x14ac:dyDescent="0.25">
      <c r="A5388">
        <v>10764</v>
      </c>
      <c r="B5388">
        <v>-1</v>
      </c>
      <c r="C5388">
        <v>-5</v>
      </c>
      <c r="D5388">
        <v>-5</v>
      </c>
      <c r="E5388">
        <v>3</v>
      </c>
      <c r="F5388">
        <v>-2</v>
      </c>
      <c r="G5388">
        <v>-1</v>
      </c>
      <c r="H5388" s="2">
        <f>H5387+$H$2*(Filter_Test[[#This Row],[debug'[0']]]-H5387)</f>
        <v>2.8015036693465971</v>
      </c>
    </row>
    <row r="5389" spans="1:8" x14ac:dyDescent="0.25">
      <c r="A5389">
        <v>10766</v>
      </c>
      <c r="B5389">
        <v>-1</v>
      </c>
      <c r="C5389">
        <v>-5</v>
      </c>
      <c r="D5389">
        <v>-4</v>
      </c>
      <c r="E5389">
        <v>3</v>
      </c>
      <c r="F5389">
        <v>-3</v>
      </c>
      <c r="G5389">
        <v>0</v>
      </c>
      <c r="H5389" s="2">
        <f>H5388+$H$2*(Filter_Test[[#This Row],[debug'[0']]]-H5388)</f>
        <v>2.4432203893401798</v>
      </c>
    </row>
    <row r="5390" spans="1:8" x14ac:dyDescent="0.25">
      <c r="A5390">
        <v>10768</v>
      </c>
      <c r="B5390">
        <v>-1</v>
      </c>
      <c r="C5390">
        <v>-4</v>
      </c>
      <c r="D5390">
        <v>-3</v>
      </c>
      <c r="E5390">
        <v>3</v>
      </c>
      <c r="F5390">
        <v>-2</v>
      </c>
      <c r="G5390">
        <v>0</v>
      </c>
      <c r="H5390" s="2">
        <f>H5389+$H$2*(Filter_Test[[#This Row],[debug'[0']]]-H5389)</f>
        <v>2.1187045129449289</v>
      </c>
    </row>
    <row r="5391" spans="1:8" x14ac:dyDescent="0.25">
      <c r="A5391">
        <v>10770</v>
      </c>
      <c r="B5391">
        <v>-2</v>
      </c>
      <c r="C5391">
        <v>-2</v>
      </c>
      <c r="D5391">
        <v>-3</v>
      </c>
      <c r="E5391">
        <v>3</v>
      </c>
      <c r="F5391">
        <v>-2</v>
      </c>
      <c r="G5391">
        <v>0</v>
      </c>
      <c r="H5391" s="2">
        <f>H5390+$H$2*(Filter_Test[[#This Row],[debug'[0']]]-H5390)</f>
        <v>1.7305257577396815</v>
      </c>
    </row>
    <row r="5392" spans="1:8" x14ac:dyDescent="0.25">
      <c r="A5392">
        <v>10772</v>
      </c>
      <c r="B5392">
        <v>-4</v>
      </c>
      <c r="C5392">
        <v>0</v>
      </c>
      <c r="D5392">
        <v>-3</v>
      </c>
      <c r="E5392">
        <v>3</v>
      </c>
      <c r="F5392">
        <v>-2</v>
      </c>
      <c r="G5392">
        <v>0</v>
      </c>
      <c r="H5392" s="2">
        <f>H5391+$H$2*(Filter_Test[[#This Row],[debug'[0']]]-H5391)</f>
        <v>1.1904364290880196</v>
      </c>
    </row>
    <row r="5393" spans="1:8" x14ac:dyDescent="0.25">
      <c r="A5393">
        <v>10774</v>
      </c>
      <c r="B5393">
        <v>-5</v>
      </c>
      <c r="C5393">
        <v>1</v>
      </c>
      <c r="D5393">
        <v>-3</v>
      </c>
      <c r="E5393">
        <v>2</v>
      </c>
      <c r="F5393">
        <v>-2</v>
      </c>
      <c r="G5393">
        <v>0</v>
      </c>
      <c r="H5393" s="2">
        <f>H5392+$H$2*(Filter_Test[[#This Row],[debug'[0']]]-H5392)</f>
        <v>0.60700154084389302</v>
      </c>
    </row>
    <row r="5394" spans="1:8" x14ac:dyDescent="0.25">
      <c r="A5394">
        <v>10776</v>
      </c>
      <c r="B5394">
        <v>-6</v>
      </c>
      <c r="C5394">
        <v>1</v>
      </c>
      <c r="D5394">
        <v>-3</v>
      </c>
      <c r="E5394">
        <v>2</v>
      </c>
      <c r="F5394">
        <v>-2</v>
      </c>
      <c r="G5394">
        <v>0</v>
      </c>
      <c r="H5394" s="2">
        <f>H5393+$H$2*(Filter_Test[[#This Row],[debug'[0']]]-H5393)</f>
        <v>-1.5693684245255413E-2</v>
      </c>
    </row>
    <row r="5395" spans="1:8" x14ac:dyDescent="0.25">
      <c r="A5395">
        <v>10778</v>
      </c>
      <c r="B5395">
        <v>-2</v>
      </c>
      <c r="C5395">
        <v>0</v>
      </c>
      <c r="D5395">
        <v>-1</v>
      </c>
      <c r="E5395">
        <v>2</v>
      </c>
      <c r="F5395">
        <v>-2</v>
      </c>
      <c r="G5395">
        <v>0</v>
      </c>
      <c r="H5395" s="2">
        <f>H5394+$H$2*(Filter_Test[[#This Row],[debug'[0']]]-H5394)</f>
        <v>-0.20271014856666342</v>
      </c>
    </row>
    <row r="5396" spans="1:8" x14ac:dyDescent="0.25">
      <c r="A5396">
        <v>10780</v>
      </c>
      <c r="B5396">
        <v>0</v>
      </c>
      <c r="C5396">
        <v>0</v>
      </c>
      <c r="D5396">
        <v>0</v>
      </c>
      <c r="E5396">
        <v>2</v>
      </c>
      <c r="F5396">
        <v>-2</v>
      </c>
      <c r="G5396">
        <v>0</v>
      </c>
      <c r="H5396" s="2">
        <f>H5395+$H$2*(Filter_Test[[#This Row],[debug'[0']]]-H5395)</f>
        <v>-0.18360516716030967</v>
      </c>
    </row>
    <row r="5397" spans="1:8" x14ac:dyDescent="0.25">
      <c r="A5397">
        <v>10782</v>
      </c>
      <c r="B5397">
        <v>2</v>
      </c>
      <c r="C5397">
        <v>1</v>
      </c>
      <c r="D5397">
        <v>2</v>
      </c>
      <c r="E5397">
        <v>2</v>
      </c>
      <c r="F5397">
        <v>-2</v>
      </c>
      <c r="G5397">
        <v>0</v>
      </c>
      <c r="H5397" s="2">
        <f>H5396+$H$2*(Filter_Test[[#This Row],[debug'[0']]]-H5396)</f>
        <v>2.219477138443654E-2</v>
      </c>
    </row>
    <row r="5398" spans="1:8" x14ac:dyDescent="0.25">
      <c r="A5398">
        <v>10784</v>
      </c>
      <c r="B5398">
        <v>5</v>
      </c>
      <c r="C5398">
        <v>0</v>
      </c>
      <c r="D5398">
        <v>4</v>
      </c>
      <c r="E5398">
        <v>2</v>
      </c>
      <c r="F5398">
        <v>-2</v>
      </c>
      <c r="G5398">
        <v>0</v>
      </c>
      <c r="H5398" s="2">
        <f>H5397+$H$2*(Filter_Test[[#This Row],[debug'[0']]]-H5397)</f>
        <v>0.49134186150102199</v>
      </c>
    </row>
    <row r="5399" spans="1:8" x14ac:dyDescent="0.25">
      <c r="A5399">
        <v>10786</v>
      </c>
      <c r="B5399">
        <v>5</v>
      </c>
      <c r="C5399">
        <v>1</v>
      </c>
      <c r="D5399">
        <v>5</v>
      </c>
      <c r="E5399">
        <v>2</v>
      </c>
      <c r="F5399">
        <v>-2</v>
      </c>
      <c r="G5399">
        <v>0</v>
      </c>
      <c r="H5399" s="2">
        <f>H5398+$H$2*(Filter_Test[[#This Row],[debug'[0']]]-H5398)</f>
        <v>0.91627288006470864</v>
      </c>
    </row>
    <row r="5400" spans="1:8" x14ac:dyDescent="0.25">
      <c r="A5400">
        <v>10788</v>
      </c>
      <c r="B5400">
        <v>6</v>
      </c>
      <c r="C5400">
        <v>-1</v>
      </c>
      <c r="D5400">
        <v>4</v>
      </c>
      <c r="E5400">
        <v>2</v>
      </c>
      <c r="F5400">
        <v>-2</v>
      </c>
      <c r="G5400">
        <v>0</v>
      </c>
      <c r="H5400" s="2">
        <f>H5399+$H$2*(Filter_Test[[#This Row],[debug'[0']]]-H5399)</f>
        <v>1.3954028732500259</v>
      </c>
    </row>
    <row r="5401" spans="1:8" x14ac:dyDescent="0.25">
      <c r="A5401">
        <v>10790</v>
      </c>
      <c r="B5401">
        <v>6</v>
      </c>
      <c r="C5401">
        <v>-3</v>
      </c>
      <c r="D5401">
        <v>5</v>
      </c>
      <c r="E5401">
        <v>2</v>
      </c>
      <c r="F5401">
        <v>-3</v>
      </c>
      <c r="G5401">
        <v>0</v>
      </c>
      <c r="H5401" s="2">
        <f>H5400+$H$2*(Filter_Test[[#This Row],[debug'[0']]]-H5400)</f>
        <v>1.8293759284341775</v>
      </c>
    </row>
    <row r="5402" spans="1:8" x14ac:dyDescent="0.25">
      <c r="A5402">
        <v>10792</v>
      </c>
      <c r="B5402">
        <v>7</v>
      </c>
      <c r="C5402">
        <v>-5</v>
      </c>
      <c r="D5402">
        <v>5</v>
      </c>
      <c r="E5402">
        <v>2</v>
      </c>
      <c r="F5402">
        <v>-3</v>
      </c>
      <c r="G5402">
        <v>0</v>
      </c>
      <c r="H5402" s="2">
        <f>H5401+$H$2*(Filter_Test[[#This Row],[debug'[0']]]-H5401)</f>
        <v>2.3166957663653496</v>
      </c>
    </row>
    <row r="5403" spans="1:8" x14ac:dyDescent="0.25">
      <c r="A5403">
        <v>10794</v>
      </c>
      <c r="B5403">
        <v>7</v>
      </c>
      <c r="C5403">
        <v>-6</v>
      </c>
      <c r="D5403">
        <v>5</v>
      </c>
      <c r="E5403">
        <v>2</v>
      </c>
      <c r="F5403">
        <v>-3</v>
      </c>
      <c r="G5403">
        <v>0</v>
      </c>
      <c r="H5403" s="2">
        <f>H5402+$H$2*(Filter_Test[[#This Row],[debug'[0']]]-H5402)</f>
        <v>2.7580867916127274</v>
      </c>
    </row>
    <row r="5404" spans="1:8" x14ac:dyDescent="0.25">
      <c r="A5404">
        <v>10796</v>
      </c>
      <c r="B5404">
        <v>7</v>
      </c>
      <c r="C5404">
        <v>-6</v>
      </c>
      <c r="D5404">
        <v>4</v>
      </c>
      <c r="E5404">
        <v>2</v>
      </c>
      <c r="F5404">
        <v>-3</v>
      </c>
      <c r="G5404">
        <v>0</v>
      </c>
      <c r="H5404" s="2">
        <f>H5403+$H$2*(Filter_Test[[#This Row],[debug'[0']]]-H5403)</f>
        <v>3.1578776927917764</v>
      </c>
    </row>
    <row r="5405" spans="1:8" x14ac:dyDescent="0.25">
      <c r="A5405">
        <v>10798</v>
      </c>
      <c r="B5405">
        <v>7</v>
      </c>
      <c r="C5405">
        <v>-4</v>
      </c>
      <c r="D5405">
        <v>3</v>
      </c>
      <c r="E5405">
        <v>2</v>
      </c>
      <c r="F5405">
        <v>-2</v>
      </c>
      <c r="G5405">
        <v>0</v>
      </c>
      <c r="H5405" s="2">
        <f>H5404+$H$2*(Filter_Test[[#This Row],[debug'[0']]]-H5404)</f>
        <v>3.5199891892273412</v>
      </c>
    </row>
    <row r="5406" spans="1:8" x14ac:dyDescent="0.25">
      <c r="A5406">
        <v>10800</v>
      </c>
      <c r="B5406">
        <v>5</v>
      </c>
      <c r="C5406">
        <v>-3</v>
      </c>
      <c r="D5406">
        <v>3</v>
      </c>
      <c r="E5406">
        <v>2</v>
      </c>
      <c r="F5406">
        <v>-2</v>
      </c>
      <c r="G5406">
        <v>0</v>
      </c>
      <c r="H5406" s="2">
        <f>H5405+$H$2*(Filter_Test[[#This Row],[debug'[0']]]-H5405)</f>
        <v>3.659476921938047</v>
      </c>
    </row>
    <row r="5407" spans="1:8" x14ac:dyDescent="0.25">
      <c r="A5407">
        <v>10802</v>
      </c>
      <c r="B5407">
        <v>4</v>
      </c>
      <c r="C5407">
        <v>-3</v>
      </c>
      <c r="D5407">
        <v>3</v>
      </c>
      <c r="E5407">
        <v>2</v>
      </c>
      <c r="F5407">
        <v>-2</v>
      </c>
      <c r="G5407">
        <v>1</v>
      </c>
      <c r="H5407" s="2">
        <f>H5406+$H$2*(Filter_Test[[#This Row],[debug'[0']]]-H5406)</f>
        <v>3.6915704659505635</v>
      </c>
    </row>
    <row r="5408" spans="1:8" x14ac:dyDescent="0.25">
      <c r="A5408">
        <v>10804</v>
      </c>
      <c r="B5408">
        <v>1</v>
      </c>
      <c r="C5408">
        <v>-3</v>
      </c>
      <c r="D5408">
        <v>2</v>
      </c>
      <c r="E5408">
        <v>2</v>
      </c>
      <c r="F5408">
        <v>-2</v>
      </c>
      <c r="G5408">
        <v>1</v>
      </c>
      <c r="H5408" s="2">
        <f>H5407+$H$2*(Filter_Test[[#This Row],[debug'[0']]]-H5407)</f>
        <v>3.4378959258770769</v>
      </c>
    </row>
    <row r="5409" spans="1:8" x14ac:dyDescent="0.25">
      <c r="A5409">
        <v>10806</v>
      </c>
      <c r="B5409">
        <v>2</v>
      </c>
      <c r="C5409">
        <v>-6</v>
      </c>
      <c r="D5409">
        <v>0</v>
      </c>
      <c r="E5409">
        <v>2</v>
      </c>
      <c r="F5409">
        <v>-2</v>
      </c>
      <c r="G5409">
        <v>1</v>
      </c>
      <c r="H5409" s="2">
        <f>H5408+$H$2*(Filter_Test[[#This Row],[debug'[0']]]-H5408)</f>
        <v>3.3023774275562134</v>
      </c>
    </row>
    <row r="5410" spans="1:8" x14ac:dyDescent="0.25">
      <c r="A5410">
        <v>10808</v>
      </c>
      <c r="B5410">
        <v>-2</v>
      </c>
      <c r="C5410">
        <v>-7</v>
      </c>
      <c r="D5410">
        <v>-1</v>
      </c>
      <c r="E5410">
        <v>2</v>
      </c>
      <c r="F5410">
        <v>-3</v>
      </c>
      <c r="G5410">
        <v>1</v>
      </c>
      <c r="H5410" s="2">
        <f>H5409+$H$2*(Filter_Test[[#This Row],[debug'[0']]]-H5409)</f>
        <v>2.8026401283670852</v>
      </c>
    </row>
    <row r="5411" spans="1:8" x14ac:dyDescent="0.25">
      <c r="A5411">
        <v>10810</v>
      </c>
      <c r="B5411">
        <v>-1</v>
      </c>
      <c r="C5411">
        <v>-8</v>
      </c>
      <c r="D5411">
        <v>-1</v>
      </c>
      <c r="E5411">
        <v>2</v>
      </c>
      <c r="F5411">
        <v>-3</v>
      </c>
      <c r="G5411">
        <v>1</v>
      </c>
      <c r="H5411" s="2">
        <f>H5410+$H$2*(Filter_Test[[#This Row],[debug'[0']]]-H5410)</f>
        <v>2.4442497396213718</v>
      </c>
    </row>
    <row r="5412" spans="1:8" x14ac:dyDescent="0.25">
      <c r="A5412">
        <v>10812</v>
      </c>
      <c r="B5412">
        <v>-3</v>
      </c>
      <c r="C5412">
        <v>-7</v>
      </c>
      <c r="D5412">
        <v>-2</v>
      </c>
      <c r="E5412">
        <v>2</v>
      </c>
      <c r="F5412">
        <v>-3</v>
      </c>
      <c r="G5412">
        <v>1</v>
      </c>
      <c r="H5412" s="2">
        <f>H5411+$H$2*(Filter_Test[[#This Row],[debug'[0']]]-H5411)</f>
        <v>1.9311412900322926</v>
      </c>
    </row>
    <row r="5413" spans="1:8" x14ac:dyDescent="0.25">
      <c r="A5413">
        <v>10814</v>
      </c>
      <c r="B5413">
        <v>-4</v>
      </c>
      <c r="C5413">
        <v>-6</v>
      </c>
      <c r="D5413">
        <v>-2</v>
      </c>
      <c r="E5413">
        <v>2</v>
      </c>
      <c r="F5413">
        <v>-3</v>
      </c>
      <c r="G5413">
        <v>1</v>
      </c>
      <c r="H5413" s="2">
        <f>H5412+$H$2*(Filter_Test[[#This Row],[debug'[0']]]-H5412)</f>
        <v>1.3721443929072366</v>
      </c>
    </row>
    <row r="5414" spans="1:8" x14ac:dyDescent="0.25">
      <c r="A5414">
        <v>10816</v>
      </c>
      <c r="B5414">
        <v>-2</v>
      </c>
      <c r="C5414">
        <v>-3</v>
      </c>
      <c r="D5414">
        <v>-1</v>
      </c>
      <c r="E5414">
        <v>2</v>
      </c>
      <c r="F5414">
        <v>-2</v>
      </c>
      <c r="G5414">
        <v>1</v>
      </c>
      <c r="H5414" s="2">
        <f>H5413+$H$2*(Filter_Test[[#This Row],[debug'[0']]]-H5413)</f>
        <v>1.0543272713591949</v>
      </c>
    </row>
    <row r="5415" spans="1:8" x14ac:dyDescent="0.25">
      <c r="A5415">
        <v>10818</v>
      </c>
      <c r="B5415">
        <v>-2</v>
      </c>
      <c r="C5415">
        <v>-2</v>
      </c>
      <c r="D5415">
        <v>-1</v>
      </c>
      <c r="E5415">
        <v>2</v>
      </c>
      <c r="F5415">
        <v>-2</v>
      </c>
      <c r="G5415">
        <v>1</v>
      </c>
      <c r="H5415" s="2">
        <f>H5414+$H$2*(Filter_Test[[#This Row],[debug'[0']]]-H5414)</f>
        <v>0.76646370783836471</v>
      </c>
    </row>
    <row r="5416" spans="1:8" x14ac:dyDescent="0.25">
      <c r="A5416">
        <v>10820</v>
      </c>
      <c r="B5416">
        <v>-2</v>
      </c>
      <c r="C5416">
        <v>-1</v>
      </c>
      <c r="D5416">
        <v>-1</v>
      </c>
      <c r="E5416">
        <v>2</v>
      </c>
      <c r="F5416">
        <v>-3</v>
      </c>
      <c r="G5416">
        <v>1</v>
      </c>
      <c r="H5416" s="2">
        <f>H5415+$H$2*(Filter_Test[[#This Row],[debug'[0']]]-H5415)</f>
        <v>0.50573064600933115</v>
      </c>
    </row>
    <row r="5417" spans="1:8" x14ac:dyDescent="0.25">
      <c r="A5417">
        <v>10822</v>
      </c>
      <c r="B5417">
        <v>-3</v>
      </c>
      <c r="C5417">
        <v>0</v>
      </c>
      <c r="D5417">
        <v>-3</v>
      </c>
      <c r="E5417">
        <v>2</v>
      </c>
      <c r="F5417">
        <v>-3</v>
      </c>
      <c r="G5417">
        <v>1</v>
      </c>
      <c r="H5417" s="2">
        <f>H5416+$H$2*(Filter_Test[[#This Row],[debug'[0']]]-H5416)</f>
        <v>0.17532331672030577</v>
      </c>
    </row>
    <row r="5418" spans="1:8" x14ac:dyDescent="0.25">
      <c r="A5418">
        <v>10824</v>
      </c>
      <c r="B5418">
        <v>0</v>
      </c>
      <c r="C5418">
        <v>1</v>
      </c>
      <c r="D5418">
        <v>-2</v>
      </c>
      <c r="E5418">
        <v>2</v>
      </c>
      <c r="F5418">
        <v>-3</v>
      </c>
      <c r="G5418">
        <v>1</v>
      </c>
      <c r="H5418" s="2">
        <f>H5417+$H$2*(Filter_Test[[#This Row],[debug'[0']]]-H5417)</f>
        <v>0.15879948340596051</v>
      </c>
    </row>
    <row r="5419" spans="1:8" x14ac:dyDescent="0.25">
      <c r="A5419">
        <v>10826</v>
      </c>
      <c r="B5419">
        <v>2</v>
      </c>
      <c r="C5419">
        <v>4</v>
      </c>
      <c r="D5419">
        <v>0</v>
      </c>
      <c r="E5419">
        <v>2</v>
      </c>
      <c r="F5419">
        <v>-3</v>
      </c>
      <c r="G5419">
        <v>1</v>
      </c>
      <c r="H5419" s="2">
        <f>H5418+$H$2*(Filter_Test[[#This Row],[debug'[0']]]-H5418)</f>
        <v>0.33232854390748745</v>
      </c>
    </row>
    <row r="5420" spans="1:8" x14ac:dyDescent="0.25">
      <c r="A5420">
        <v>10828</v>
      </c>
      <c r="B5420">
        <v>4</v>
      </c>
      <c r="C5420">
        <v>4</v>
      </c>
      <c r="D5420">
        <v>2</v>
      </c>
      <c r="E5420">
        <v>2</v>
      </c>
      <c r="F5420">
        <v>-3</v>
      </c>
      <c r="G5420">
        <v>1</v>
      </c>
      <c r="H5420" s="2">
        <f>H5419+$H$2*(Filter_Test[[#This Row],[debug'[0']]]-H5419)</f>
        <v>0.6779984349747239</v>
      </c>
    </row>
    <row r="5421" spans="1:8" x14ac:dyDescent="0.25">
      <c r="A5421">
        <v>10830</v>
      </c>
      <c r="B5421">
        <v>6</v>
      </c>
      <c r="C5421">
        <v>5</v>
      </c>
      <c r="D5421">
        <v>3</v>
      </c>
      <c r="E5421">
        <v>2</v>
      </c>
      <c r="F5421">
        <v>-3</v>
      </c>
      <c r="G5421">
        <v>1</v>
      </c>
      <c r="H5421" s="2">
        <f>H5420+$H$2*(Filter_Test[[#This Row],[debug'[0']]]-H5420)</f>
        <v>1.1795852655470276</v>
      </c>
    </row>
    <row r="5422" spans="1:8" x14ac:dyDescent="0.25">
      <c r="A5422">
        <v>10832</v>
      </c>
      <c r="B5422">
        <v>5</v>
      </c>
      <c r="C5422">
        <v>4</v>
      </c>
      <c r="D5422">
        <v>3</v>
      </c>
      <c r="E5422">
        <v>2</v>
      </c>
      <c r="F5422">
        <v>-2</v>
      </c>
      <c r="G5422">
        <v>1</v>
      </c>
      <c r="H5422" s="2">
        <f>H5421+$H$2*(Filter_Test[[#This Row],[debug'[0']]]-H5421)</f>
        <v>1.5396508714497372</v>
      </c>
    </row>
    <row r="5423" spans="1:8" x14ac:dyDescent="0.25">
      <c r="A5423">
        <v>10834</v>
      </c>
      <c r="B5423">
        <v>5</v>
      </c>
      <c r="C5423">
        <v>2</v>
      </c>
      <c r="D5423">
        <v>2</v>
      </c>
      <c r="E5423">
        <v>2</v>
      </c>
      <c r="F5423">
        <v>-3</v>
      </c>
      <c r="G5423">
        <v>1</v>
      </c>
      <c r="H5423" s="2">
        <f>H5422+$H$2*(Filter_Test[[#This Row],[debug'[0']]]-H5422)</f>
        <v>1.8657810934830177</v>
      </c>
    </row>
    <row r="5424" spans="1:8" x14ac:dyDescent="0.25">
      <c r="A5424">
        <v>10836</v>
      </c>
      <c r="B5424">
        <v>6</v>
      </c>
      <c r="C5424">
        <v>0</v>
      </c>
      <c r="D5424">
        <v>2</v>
      </c>
      <c r="E5424">
        <v>2</v>
      </c>
      <c r="F5424">
        <v>-3</v>
      </c>
      <c r="G5424">
        <v>1</v>
      </c>
      <c r="H5424" s="2">
        <f>H5423+$H$2*(Filter_Test[[#This Row],[debug'[0']]]-H5423)</f>
        <v>2.2554220458343912</v>
      </c>
    </row>
    <row r="5425" spans="1:8" x14ac:dyDescent="0.25">
      <c r="A5425">
        <v>10838</v>
      </c>
      <c r="B5425">
        <v>5</v>
      </c>
      <c r="C5425">
        <v>-2</v>
      </c>
      <c r="D5425">
        <v>2</v>
      </c>
      <c r="E5425">
        <v>2</v>
      </c>
      <c r="F5425">
        <v>-3</v>
      </c>
      <c r="G5425">
        <v>1</v>
      </c>
      <c r="H5425" s="2">
        <f>H5424+$H$2*(Filter_Test[[#This Row],[debug'[0']]]-H5424)</f>
        <v>2.5140924239747267</v>
      </c>
    </row>
    <row r="5426" spans="1:8" x14ac:dyDescent="0.25">
      <c r="A5426">
        <v>10840</v>
      </c>
      <c r="B5426">
        <v>7</v>
      </c>
      <c r="C5426">
        <v>-4</v>
      </c>
      <c r="D5426">
        <v>4</v>
      </c>
      <c r="E5426">
        <v>2</v>
      </c>
      <c r="F5426">
        <v>-3</v>
      </c>
      <c r="G5426">
        <v>1</v>
      </c>
      <c r="H5426" s="2">
        <f>H5425+$H$2*(Filter_Test[[#This Row],[debug'[0']]]-H5425)</f>
        <v>2.9368792525404404</v>
      </c>
    </row>
    <row r="5427" spans="1:8" x14ac:dyDescent="0.25">
      <c r="A5427">
        <v>10842</v>
      </c>
      <c r="B5427">
        <v>5</v>
      </c>
      <c r="C5427">
        <v>-5</v>
      </c>
      <c r="D5427">
        <v>5</v>
      </c>
      <c r="E5427">
        <v>2</v>
      </c>
      <c r="F5427">
        <v>-2</v>
      </c>
      <c r="G5427">
        <v>1</v>
      </c>
      <c r="H5427" s="2">
        <f>H5426+$H$2*(Filter_Test[[#This Row],[debug'[0']]]-H5426)</f>
        <v>3.1313238020510692</v>
      </c>
    </row>
    <row r="5428" spans="1:8" x14ac:dyDescent="0.25">
      <c r="A5428">
        <v>10844</v>
      </c>
      <c r="B5428">
        <v>5</v>
      </c>
      <c r="C5428">
        <v>-5</v>
      </c>
      <c r="D5428">
        <v>5</v>
      </c>
      <c r="E5428">
        <v>2</v>
      </c>
      <c r="F5428">
        <v>-2</v>
      </c>
      <c r="G5428">
        <v>1</v>
      </c>
      <c r="H5428" s="2">
        <f>H5427+$H$2*(Filter_Test[[#This Row],[debug'[0']]]-H5427)</f>
        <v>3.3074423845135033</v>
      </c>
    </row>
    <row r="5429" spans="1:8" x14ac:dyDescent="0.25">
      <c r="A5429">
        <v>10846</v>
      </c>
      <c r="B5429">
        <v>4</v>
      </c>
      <c r="C5429">
        <v>-4</v>
      </c>
      <c r="D5429">
        <v>4</v>
      </c>
      <c r="E5429">
        <v>2</v>
      </c>
      <c r="F5429">
        <v>-2</v>
      </c>
      <c r="G5429">
        <v>1</v>
      </c>
      <c r="H5429" s="2">
        <f>H5428+$H$2*(Filter_Test[[#This Row],[debug'[0']]]-H5428)</f>
        <v>3.3727144020235045</v>
      </c>
    </row>
    <row r="5430" spans="1:8" x14ac:dyDescent="0.25">
      <c r="A5430">
        <v>10848</v>
      </c>
      <c r="B5430">
        <v>3</v>
      </c>
      <c r="C5430">
        <v>-4</v>
      </c>
      <c r="D5430">
        <v>3</v>
      </c>
      <c r="E5430">
        <v>2</v>
      </c>
      <c r="F5430">
        <v>-2</v>
      </c>
      <c r="G5430">
        <v>1</v>
      </c>
      <c r="H5430" s="2">
        <f>H5429+$H$2*(Filter_Test[[#This Row],[debug'[0']]]-H5429)</f>
        <v>3.33758689720498</v>
      </c>
    </row>
    <row r="5431" spans="1:8" x14ac:dyDescent="0.25">
      <c r="A5431">
        <v>10850</v>
      </c>
      <c r="B5431">
        <v>1</v>
      </c>
      <c r="C5431">
        <v>-6</v>
      </c>
      <c r="D5431">
        <v>2</v>
      </c>
      <c r="E5431">
        <v>2</v>
      </c>
      <c r="F5431">
        <v>-2</v>
      </c>
      <c r="G5431">
        <v>1</v>
      </c>
      <c r="H5431" s="2">
        <f>H5430+$H$2*(Filter_Test[[#This Row],[debug'[0']]]-H5430)</f>
        <v>3.1172745225033722</v>
      </c>
    </row>
    <row r="5432" spans="1:8" x14ac:dyDescent="0.25">
      <c r="A5432">
        <v>10852</v>
      </c>
      <c r="B5432">
        <v>-3</v>
      </c>
      <c r="C5432">
        <v>-10</v>
      </c>
      <c r="D5432">
        <v>1</v>
      </c>
      <c r="E5432">
        <v>2</v>
      </c>
      <c r="F5432">
        <v>-2</v>
      </c>
      <c r="G5432">
        <v>1</v>
      </c>
      <c r="H5432" s="2">
        <f>H5431+$H$2*(Filter_Test[[#This Row],[debug'[0']]]-H5431)</f>
        <v>2.5407349815067142</v>
      </c>
    </row>
    <row r="5433" spans="1:8" x14ac:dyDescent="0.25">
      <c r="A5433">
        <v>10854</v>
      </c>
      <c r="B5433">
        <v>-5</v>
      </c>
      <c r="C5433">
        <v>-9</v>
      </c>
      <c r="D5433">
        <v>2</v>
      </c>
      <c r="E5433">
        <v>2</v>
      </c>
      <c r="F5433">
        <v>-3</v>
      </c>
      <c r="G5433">
        <v>1</v>
      </c>
      <c r="H5433" s="2">
        <f>H5432+$H$2*(Filter_Test[[#This Row],[debug'[0']]]-H5432)</f>
        <v>1.8300374528896426</v>
      </c>
    </row>
    <row r="5434" spans="1:8" x14ac:dyDescent="0.25">
      <c r="A5434">
        <v>10856</v>
      </c>
      <c r="B5434">
        <v>-3</v>
      </c>
      <c r="C5434">
        <v>-8</v>
      </c>
      <c r="D5434">
        <v>2</v>
      </c>
      <c r="E5434">
        <v>2</v>
      </c>
      <c r="F5434">
        <v>-2</v>
      </c>
      <c r="G5434">
        <v>1</v>
      </c>
      <c r="H5434" s="2">
        <f>H5433+$H$2*(Filter_Test[[#This Row],[debug'[0']]]-H5433)</f>
        <v>1.3748171475327928</v>
      </c>
    </row>
    <row r="5435" spans="1:8" x14ac:dyDescent="0.25">
      <c r="A5435">
        <v>10858</v>
      </c>
      <c r="B5435">
        <v>0</v>
      </c>
      <c r="C5435">
        <v>-2</v>
      </c>
      <c r="D5435">
        <v>-2</v>
      </c>
      <c r="E5435">
        <v>2</v>
      </c>
      <c r="F5435">
        <v>-2</v>
      </c>
      <c r="G5435">
        <v>1</v>
      </c>
      <c r="H5435" s="2">
        <f>H5434+$H$2*(Filter_Test[[#This Row],[debug'[0']]]-H5434)</f>
        <v>1.245243684011244</v>
      </c>
    </row>
    <row r="5436" spans="1:8" x14ac:dyDescent="0.25">
      <c r="A5436">
        <v>10860</v>
      </c>
      <c r="B5436">
        <v>1</v>
      </c>
      <c r="C5436">
        <v>1</v>
      </c>
      <c r="D5436">
        <v>-3</v>
      </c>
      <c r="E5436">
        <v>2</v>
      </c>
      <c r="F5436">
        <v>-2</v>
      </c>
      <c r="G5436">
        <v>1</v>
      </c>
      <c r="H5436" s="2">
        <f>H5435+$H$2*(Filter_Test[[#This Row],[debug'[0']]]-H5435)</f>
        <v>1.2221300113303732</v>
      </c>
    </row>
    <row r="5437" spans="1:8" x14ac:dyDescent="0.25">
      <c r="A5437">
        <v>10862</v>
      </c>
      <c r="B5437">
        <v>-1</v>
      </c>
      <c r="C5437">
        <v>2</v>
      </c>
      <c r="D5437">
        <v>-4</v>
      </c>
      <c r="E5437">
        <v>2</v>
      </c>
      <c r="F5437">
        <v>-2</v>
      </c>
      <c r="G5437">
        <v>1</v>
      </c>
      <c r="H5437" s="2">
        <f>H5436+$H$2*(Filter_Test[[#This Row],[debug'[0']]]-H5436)</f>
        <v>1.012699191762866</v>
      </c>
    </row>
    <row r="5438" spans="1:8" x14ac:dyDescent="0.25">
      <c r="A5438">
        <v>10864</v>
      </c>
      <c r="B5438">
        <v>-2</v>
      </c>
      <c r="C5438">
        <v>3</v>
      </c>
      <c r="D5438">
        <v>-4</v>
      </c>
      <c r="E5438">
        <v>2</v>
      </c>
      <c r="F5438">
        <v>-2</v>
      </c>
      <c r="G5438">
        <v>1</v>
      </c>
      <c r="H5438" s="2">
        <f>H5437+$H$2*(Filter_Test[[#This Row],[debug'[0']]]-H5437)</f>
        <v>0.72875898231332226</v>
      </c>
    </row>
    <row r="5439" spans="1:8" x14ac:dyDescent="0.25">
      <c r="A5439">
        <v>10866</v>
      </c>
      <c r="B5439">
        <v>-1</v>
      </c>
      <c r="C5439">
        <v>2</v>
      </c>
      <c r="D5439">
        <v>-3</v>
      </c>
      <c r="E5439">
        <v>2</v>
      </c>
      <c r="F5439">
        <v>-2</v>
      </c>
      <c r="G5439">
        <v>1</v>
      </c>
      <c r="H5439" s="2">
        <f>H5438+$H$2*(Filter_Test[[#This Row],[debug'[0']]]-H5438)</f>
        <v>0.5658272867534353</v>
      </c>
    </row>
    <row r="5440" spans="1:8" x14ac:dyDescent="0.25">
      <c r="A5440">
        <v>10868</v>
      </c>
      <c r="B5440">
        <v>1</v>
      </c>
      <c r="C5440">
        <v>2</v>
      </c>
      <c r="D5440">
        <v>-1</v>
      </c>
      <c r="E5440">
        <v>2</v>
      </c>
      <c r="F5440">
        <v>-2</v>
      </c>
      <c r="G5440">
        <v>1</v>
      </c>
      <c r="H5440" s="2">
        <f>H5439+$H$2*(Filter_Test[[#This Row],[debug'[0']]]-H5439)</f>
        <v>0.60674710094317197</v>
      </c>
    </row>
    <row r="5441" spans="1:8" x14ac:dyDescent="0.25">
      <c r="A5441">
        <v>10870</v>
      </c>
      <c r="B5441">
        <v>4</v>
      </c>
      <c r="C5441">
        <v>4</v>
      </c>
      <c r="D5441">
        <v>0</v>
      </c>
      <c r="E5441">
        <v>2</v>
      </c>
      <c r="F5441">
        <v>-2</v>
      </c>
      <c r="G5441">
        <v>1</v>
      </c>
      <c r="H5441" s="2">
        <f>H5440+$H$2*(Filter_Test[[#This Row],[debug'[0']]]-H5440)</f>
        <v>0.92655365232664799</v>
      </c>
    </row>
    <row r="5442" spans="1:8" x14ac:dyDescent="0.25">
      <c r="A5442">
        <v>10872</v>
      </c>
      <c r="B5442">
        <v>7</v>
      </c>
      <c r="C5442">
        <v>5</v>
      </c>
      <c r="D5442">
        <v>0</v>
      </c>
      <c r="E5442">
        <v>2</v>
      </c>
      <c r="F5442">
        <v>-2</v>
      </c>
      <c r="G5442">
        <v>1</v>
      </c>
      <c r="H5442" s="2">
        <f>H5441+$H$2*(Filter_Test[[#This Row],[debug'[0']]]-H5441)</f>
        <v>1.4989624851613188</v>
      </c>
    </row>
    <row r="5443" spans="1:8" x14ac:dyDescent="0.25">
      <c r="A5443">
        <v>10874</v>
      </c>
      <c r="B5443">
        <v>8</v>
      </c>
      <c r="C5443">
        <v>6</v>
      </c>
      <c r="D5443">
        <v>0</v>
      </c>
      <c r="E5443">
        <v>2</v>
      </c>
      <c r="F5443">
        <v>-1</v>
      </c>
      <c r="G5443">
        <v>1</v>
      </c>
      <c r="H5443" s="2">
        <f>H5442+$H$2*(Filter_Test[[#This Row],[debug'[0']]]-H5442)</f>
        <v>2.111670836081184</v>
      </c>
    </row>
    <row r="5444" spans="1:8" x14ac:dyDescent="0.25">
      <c r="A5444">
        <v>10876</v>
      </c>
      <c r="B5444">
        <v>8</v>
      </c>
      <c r="C5444">
        <v>6</v>
      </c>
      <c r="D5444">
        <v>0</v>
      </c>
      <c r="E5444">
        <v>2</v>
      </c>
      <c r="F5444">
        <v>-1</v>
      </c>
      <c r="G5444">
        <v>1</v>
      </c>
      <c r="H5444" s="2">
        <f>H5443+$H$2*(Filter_Test[[#This Row],[debug'[0']]]-H5443)</f>
        <v>2.6666327853797602</v>
      </c>
    </row>
    <row r="5445" spans="1:8" x14ac:dyDescent="0.25">
      <c r="A5445">
        <v>10878</v>
      </c>
      <c r="B5445">
        <v>6</v>
      </c>
      <c r="C5445">
        <v>5</v>
      </c>
      <c r="D5445">
        <v>1</v>
      </c>
      <c r="E5445">
        <v>2</v>
      </c>
      <c r="F5445">
        <v>-1</v>
      </c>
      <c r="G5445">
        <v>1</v>
      </c>
      <c r="H5445" s="2">
        <f>H5444+$H$2*(Filter_Test[[#This Row],[debug'[0']]]-H5444)</f>
        <v>2.9807952439748009</v>
      </c>
    </row>
    <row r="5446" spans="1:8" x14ac:dyDescent="0.25">
      <c r="A5446">
        <v>10880</v>
      </c>
      <c r="B5446">
        <v>5</v>
      </c>
      <c r="C5446">
        <v>2</v>
      </c>
      <c r="D5446">
        <v>3</v>
      </c>
      <c r="E5446">
        <v>2</v>
      </c>
      <c r="F5446">
        <v>-1</v>
      </c>
      <c r="G5446">
        <v>1</v>
      </c>
      <c r="H5446" s="2">
        <f>H5445+$H$2*(Filter_Test[[#This Row],[debug'[0']]]-H5445)</f>
        <v>3.1711008088034709</v>
      </c>
    </row>
    <row r="5447" spans="1:8" x14ac:dyDescent="0.25">
      <c r="A5447">
        <v>10882</v>
      </c>
      <c r="B5447">
        <v>5</v>
      </c>
      <c r="C5447">
        <v>-1</v>
      </c>
      <c r="D5447">
        <v>5</v>
      </c>
      <c r="E5447">
        <v>2</v>
      </c>
      <c r="F5447">
        <v>-1</v>
      </c>
      <c r="G5447">
        <v>1</v>
      </c>
      <c r="H5447" s="2">
        <f>H5446+$H$2*(Filter_Test[[#This Row],[debug'[0']]]-H5446)</f>
        <v>3.3434704967000508</v>
      </c>
    </row>
    <row r="5448" spans="1:8" x14ac:dyDescent="0.25">
      <c r="A5448">
        <v>10884</v>
      </c>
      <c r="B5448">
        <v>5</v>
      </c>
      <c r="C5448">
        <v>-4</v>
      </c>
      <c r="D5448">
        <v>6</v>
      </c>
      <c r="E5448">
        <v>2</v>
      </c>
      <c r="F5448">
        <v>-1</v>
      </c>
      <c r="G5448">
        <v>1</v>
      </c>
      <c r="H5448" s="2">
        <f>H5447+$H$2*(Filter_Test[[#This Row],[debug'[0']]]-H5447)</f>
        <v>3.4995947242407071</v>
      </c>
    </row>
    <row r="5449" spans="1:8" x14ac:dyDescent="0.25">
      <c r="A5449">
        <v>10886</v>
      </c>
      <c r="B5449">
        <v>6</v>
      </c>
      <c r="C5449">
        <v>-5</v>
      </c>
      <c r="D5449">
        <v>5</v>
      </c>
      <c r="E5449">
        <v>2</v>
      </c>
      <c r="F5449">
        <v>-1</v>
      </c>
      <c r="G5449">
        <v>1</v>
      </c>
      <c r="H5449" s="2">
        <f>H5448+$H$2*(Filter_Test[[#This Row],[debug'[0']]]-H5448)</f>
        <v>3.7352523696003836</v>
      </c>
    </row>
    <row r="5450" spans="1:8" x14ac:dyDescent="0.25">
      <c r="A5450">
        <v>10888</v>
      </c>
      <c r="B5450">
        <v>6</v>
      </c>
      <c r="C5450">
        <v>-7</v>
      </c>
      <c r="D5450">
        <v>4</v>
      </c>
      <c r="E5450">
        <v>2</v>
      </c>
      <c r="F5450">
        <v>-1</v>
      </c>
      <c r="G5450">
        <v>1</v>
      </c>
      <c r="H5450" s="2">
        <f>H5449+$H$2*(Filter_Test[[#This Row],[debug'[0']]]-H5449)</f>
        <v>3.9486998051373332</v>
      </c>
    </row>
    <row r="5451" spans="1:8" x14ac:dyDescent="0.25">
      <c r="A5451">
        <v>10890</v>
      </c>
      <c r="B5451">
        <v>4</v>
      </c>
      <c r="C5451">
        <v>-8</v>
      </c>
      <c r="D5451">
        <v>5</v>
      </c>
      <c r="E5451">
        <v>2</v>
      </c>
      <c r="F5451">
        <v>-1</v>
      </c>
      <c r="G5451">
        <v>1</v>
      </c>
      <c r="H5451" s="2">
        <f>H5450+$H$2*(Filter_Test[[#This Row],[debug'[0']]]-H5450)</f>
        <v>3.9535347345965817</v>
      </c>
    </row>
    <row r="5452" spans="1:8" x14ac:dyDescent="0.25">
      <c r="A5452">
        <v>10892</v>
      </c>
      <c r="B5452">
        <v>2</v>
      </c>
      <c r="C5452">
        <v>-8</v>
      </c>
      <c r="D5452">
        <v>5</v>
      </c>
      <c r="E5452">
        <v>2</v>
      </c>
      <c r="F5452">
        <v>-1</v>
      </c>
      <c r="G5452">
        <v>1</v>
      </c>
      <c r="H5452" s="2">
        <f>H5451+$H$2*(Filter_Test[[#This Row],[debug'[0']]]-H5451)</f>
        <v>3.7694184234743484</v>
      </c>
    </row>
    <row r="5453" spans="1:8" x14ac:dyDescent="0.25">
      <c r="A5453">
        <v>10894</v>
      </c>
      <c r="B5453">
        <v>-3</v>
      </c>
      <c r="C5453">
        <v>-10</v>
      </c>
      <c r="D5453">
        <v>4</v>
      </c>
      <c r="E5453">
        <v>2</v>
      </c>
      <c r="F5453">
        <v>-1</v>
      </c>
      <c r="G5453">
        <v>1</v>
      </c>
      <c r="H5453" s="2">
        <f>H5452+$H$2*(Filter_Test[[#This Row],[debug'[0']]]-H5452)</f>
        <v>3.1314157678264758</v>
      </c>
    </row>
    <row r="5454" spans="1:8" x14ac:dyDescent="0.25">
      <c r="A5454">
        <v>10896</v>
      </c>
      <c r="B5454">
        <v>-4</v>
      </c>
      <c r="C5454">
        <v>-11</v>
      </c>
      <c r="D5454">
        <v>3</v>
      </c>
      <c r="E5454">
        <v>2</v>
      </c>
      <c r="F5454">
        <v>-2</v>
      </c>
      <c r="G5454">
        <v>1</v>
      </c>
      <c r="H5454" s="2">
        <f>H5453+$H$2*(Filter_Test[[#This Row],[debug'[0']]]-H5453)</f>
        <v>2.4592956662495338</v>
      </c>
    </row>
    <row r="5455" spans="1:8" x14ac:dyDescent="0.25">
      <c r="A5455">
        <v>10898</v>
      </c>
      <c r="B5455">
        <v>-4</v>
      </c>
      <c r="C5455">
        <v>-11</v>
      </c>
      <c r="D5455">
        <v>0</v>
      </c>
      <c r="E5455">
        <v>2</v>
      </c>
      <c r="F5455">
        <v>-2</v>
      </c>
      <c r="G5455">
        <v>1</v>
      </c>
      <c r="H5455" s="2">
        <f>H5454+$H$2*(Filter_Test[[#This Row],[debug'[0']]]-H5454)</f>
        <v>1.8505213918759162</v>
      </c>
    </row>
    <row r="5456" spans="1:8" x14ac:dyDescent="0.25">
      <c r="A5456">
        <v>10900</v>
      </c>
      <c r="B5456">
        <v>-2</v>
      </c>
      <c r="C5456">
        <v>-9</v>
      </c>
      <c r="D5456">
        <v>-2</v>
      </c>
      <c r="E5456">
        <v>2</v>
      </c>
      <c r="F5456">
        <v>-2</v>
      </c>
      <c r="G5456">
        <v>1</v>
      </c>
      <c r="H5456" s="2">
        <f>H5455+$H$2*(Filter_Test[[#This Row],[debug'[0']]]-H5455)</f>
        <v>1.4876183003596846</v>
      </c>
    </row>
    <row r="5457" spans="1:8" x14ac:dyDescent="0.25">
      <c r="A5457">
        <v>10902</v>
      </c>
      <c r="B5457">
        <v>-1</v>
      </c>
      <c r="C5457">
        <v>-4</v>
      </c>
      <c r="D5457">
        <v>-3</v>
      </c>
      <c r="E5457">
        <v>2</v>
      </c>
      <c r="F5457">
        <v>-2</v>
      </c>
      <c r="G5457">
        <v>1</v>
      </c>
      <c r="H5457" s="2">
        <f>H5456+$H$2*(Filter_Test[[#This Row],[debug'[0']]]-H5456)</f>
        <v>1.2531657990393192</v>
      </c>
    </row>
    <row r="5458" spans="1:8" x14ac:dyDescent="0.25">
      <c r="A5458">
        <v>10904</v>
      </c>
      <c r="B5458">
        <v>-1</v>
      </c>
      <c r="C5458">
        <v>-2</v>
      </c>
      <c r="D5458">
        <v>-3</v>
      </c>
      <c r="E5458">
        <v>2</v>
      </c>
      <c r="F5458">
        <v>-1</v>
      </c>
      <c r="G5458">
        <v>1</v>
      </c>
      <c r="H5458" s="2">
        <f>H5457+$H$2*(Filter_Test[[#This Row],[debug'[0']]]-H5457)</f>
        <v>1.0408099253918681</v>
      </c>
    </row>
    <row r="5459" spans="1:8" x14ac:dyDescent="0.25">
      <c r="A5459">
        <v>10906</v>
      </c>
      <c r="B5459">
        <v>-1</v>
      </c>
      <c r="C5459">
        <v>0</v>
      </c>
      <c r="D5459">
        <v>-2</v>
      </c>
      <c r="E5459">
        <v>2</v>
      </c>
      <c r="F5459">
        <v>-2</v>
      </c>
      <c r="G5459">
        <v>1</v>
      </c>
      <c r="H5459" s="2">
        <f>H5458+$H$2*(Filter_Test[[#This Row],[debug'[0']]]-H5458)</f>
        <v>0.84846812132234128</v>
      </c>
    </row>
    <row r="5460" spans="1:8" x14ac:dyDescent="0.25">
      <c r="A5460">
        <v>10908</v>
      </c>
      <c r="B5460">
        <v>-1</v>
      </c>
      <c r="C5460">
        <v>2</v>
      </c>
      <c r="D5460">
        <v>-1</v>
      </c>
      <c r="E5460">
        <v>2</v>
      </c>
      <c r="F5460">
        <v>-2</v>
      </c>
      <c r="G5460">
        <v>1</v>
      </c>
      <c r="H5460" s="2">
        <f>H5459+$H$2*(Filter_Test[[#This Row],[debug'[0']]]-H5459)</f>
        <v>0.67425410521210549</v>
      </c>
    </row>
    <row r="5461" spans="1:8" x14ac:dyDescent="0.25">
      <c r="A5461">
        <v>10910</v>
      </c>
      <c r="B5461">
        <v>-1</v>
      </c>
      <c r="C5461">
        <v>3</v>
      </c>
      <c r="D5461">
        <v>-2</v>
      </c>
      <c r="E5461">
        <v>2</v>
      </c>
      <c r="F5461">
        <v>-2</v>
      </c>
      <c r="G5461">
        <v>1</v>
      </c>
      <c r="H5461" s="2">
        <f>H5460+$H$2*(Filter_Test[[#This Row],[debug'[0']]]-H5460)</f>
        <v>0.51645937329679836</v>
      </c>
    </row>
    <row r="5462" spans="1:8" x14ac:dyDescent="0.25">
      <c r="A5462">
        <v>10912</v>
      </c>
      <c r="B5462">
        <v>1</v>
      </c>
      <c r="C5462">
        <v>4</v>
      </c>
      <c r="D5462">
        <v>-3</v>
      </c>
      <c r="E5462">
        <v>2</v>
      </c>
      <c r="F5462">
        <v>-2</v>
      </c>
      <c r="G5462">
        <v>1</v>
      </c>
      <c r="H5462" s="2">
        <f>H5461+$H$2*(Filter_Test[[#This Row],[debug'[0']]]-H5461)</f>
        <v>0.56203200371368789</v>
      </c>
    </row>
    <row r="5463" spans="1:8" x14ac:dyDescent="0.25">
      <c r="A5463">
        <v>10914</v>
      </c>
      <c r="B5463">
        <v>3</v>
      </c>
      <c r="C5463">
        <v>5</v>
      </c>
      <c r="D5463">
        <v>-5</v>
      </c>
      <c r="E5463">
        <v>2</v>
      </c>
      <c r="F5463">
        <v>-2</v>
      </c>
      <c r="G5463">
        <v>1</v>
      </c>
      <c r="H5463" s="2">
        <f>H5462+$H$2*(Filter_Test[[#This Row],[debug'[0']]]-H5462)</f>
        <v>0.79180507411829104</v>
      </c>
    </row>
    <row r="5464" spans="1:8" x14ac:dyDescent="0.25">
      <c r="A5464">
        <v>10916</v>
      </c>
      <c r="B5464">
        <v>6</v>
      </c>
      <c r="C5464">
        <v>8</v>
      </c>
      <c r="D5464">
        <v>-5</v>
      </c>
      <c r="E5464">
        <v>2</v>
      </c>
      <c r="F5464">
        <v>-2</v>
      </c>
      <c r="G5464">
        <v>1</v>
      </c>
      <c r="H5464" s="2">
        <f>H5463+$H$2*(Filter_Test[[#This Row],[debug'[0']]]-H5463)</f>
        <v>1.2826658816466994</v>
      </c>
    </row>
    <row r="5465" spans="1:8" x14ac:dyDescent="0.25">
      <c r="A5465">
        <v>10918</v>
      </c>
      <c r="B5465">
        <v>8</v>
      </c>
      <c r="C5465">
        <v>9</v>
      </c>
      <c r="D5465">
        <v>-4</v>
      </c>
      <c r="E5465">
        <v>3</v>
      </c>
      <c r="F5465">
        <v>-1</v>
      </c>
      <c r="G5465">
        <v>1</v>
      </c>
      <c r="H5465" s="2">
        <f>H5464+$H$2*(Filter_Test[[#This Row],[debug'[0']]]-H5464)</f>
        <v>1.9157597071845034</v>
      </c>
    </row>
    <row r="5466" spans="1:8" x14ac:dyDescent="0.25">
      <c r="A5466">
        <v>10920</v>
      </c>
      <c r="B5466">
        <v>8</v>
      </c>
      <c r="C5466">
        <v>10</v>
      </c>
      <c r="D5466">
        <v>-2</v>
      </c>
      <c r="E5466">
        <v>2</v>
      </c>
      <c r="F5466">
        <v>-1</v>
      </c>
      <c r="G5466">
        <v>1</v>
      </c>
      <c r="H5466" s="2">
        <f>H5465+$H$2*(Filter_Test[[#This Row],[debug'[0']]]-H5465)</f>
        <v>2.4891858453820284</v>
      </c>
    </row>
    <row r="5467" spans="1:8" x14ac:dyDescent="0.25">
      <c r="A5467">
        <v>10922</v>
      </c>
      <c r="B5467">
        <v>8</v>
      </c>
      <c r="C5467">
        <v>10</v>
      </c>
      <c r="D5467">
        <v>1</v>
      </c>
      <c r="E5467">
        <v>2</v>
      </c>
      <c r="F5467">
        <v>-1</v>
      </c>
      <c r="G5467">
        <v>1</v>
      </c>
      <c r="H5467" s="2">
        <f>H5466+$H$2*(Filter_Test[[#This Row],[debug'[0']]]-H5466)</f>
        <v>3.0085678432854221</v>
      </c>
    </row>
    <row r="5468" spans="1:8" x14ac:dyDescent="0.25">
      <c r="A5468">
        <v>10924</v>
      </c>
      <c r="B5468">
        <v>7</v>
      </c>
      <c r="C5468">
        <v>8</v>
      </c>
      <c r="D5468">
        <v>3</v>
      </c>
      <c r="E5468">
        <v>2</v>
      </c>
      <c r="F5468">
        <v>-1</v>
      </c>
      <c r="G5468">
        <v>1</v>
      </c>
      <c r="H5468" s="2">
        <f>H5467+$H$2*(Filter_Test[[#This Row],[debug'[0']]]-H5467)</f>
        <v>3.3847514615105196</v>
      </c>
    </row>
    <row r="5469" spans="1:8" x14ac:dyDescent="0.25">
      <c r="A5469">
        <v>10926</v>
      </c>
      <c r="B5469">
        <v>7</v>
      </c>
      <c r="C5469">
        <v>-1</v>
      </c>
      <c r="D5469">
        <v>5</v>
      </c>
      <c r="E5469">
        <v>2</v>
      </c>
      <c r="F5469">
        <v>-2</v>
      </c>
      <c r="G5469">
        <v>1</v>
      </c>
      <c r="H5469" s="2">
        <f>H5468+$H$2*(Filter_Test[[#This Row],[debug'[0']]]-H5468)</f>
        <v>3.7254806089931134</v>
      </c>
    </row>
    <row r="5470" spans="1:8" x14ac:dyDescent="0.25">
      <c r="A5470">
        <v>10928</v>
      </c>
      <c r="B5470">
        <v>7</v>
      </c>
      <c r="C5470">
        <v>-5</v>
      </c>
      <c r="D5470">
        <v>4</v>
      </c>
      <c r="E5470">
        <v>2</v>
      </c>
      <c r="F5470">
        <v>-2</v>
      </c>
      <c r="G5470">
        <v>1</v>
      </c>
      <c r="H5470" s="2">
        <f>H5469+$H$2*(Filter_Test[[#This Row],[debug'[0']]]-H5469)</f>
        <v>4.0340967908778502</v>
      </c>
    </row>
    <row r="5471" spans="1:8" x14ac:dyDescent="0.25">
      <c r="A5471">
        <v>10930</v>
      </c>
      <c r="B5471">
        <v>7</v>
      </c>
      <c r="C5471">
        <v>-8</v>
      </c>
      <c r="D5471">
        <v>5</v>
      </c>
      <c r="E5471">
        <v>3</v>
      </c>
      <c r="F5471">
        <v>-2</v>
      </c>
      <c r="G5471">
        <v>1</v>
      </c>
      <c r="H5471" s="2">
        <f>H5470+$H$2*(Filter_Test[[#This Row],[debug'[0']]]-H5470)</f>
        <v>4.3136265828689462</v>
      </c>
    </row>
    <row r="5472" spans="1:8" x14ac:dyDescent="0.25">
      <c r="A5472">
        <v>10932</v>
      </c>
      <c r="B5472">
        <v>5</v>
      </c>
      <c r="C5472">
        <v>-11</v>
      </c>
      <c r="D5472">
        <v>6</v>
      </c>
      <c r="E5472">
        <v>3</v>
      </c>
      <c r="F5472">
        <v>-2</v>
      </c>
      <c r="G5472">
        <v>1</v>
      </c>
      <c r="H5472" s="2">
        <f>H5471+$H$2*(Filter_Test[[#This Row],[debug'[0']]]-H5471)</f>
        <v>4.3783157534152934</v>
      </c>
    </row>
    <row r="5473" spans="1:8" x14ac:dyDescent="0.25">
      <c r="A5473">
        <v>10934</v>
      </c>
      <c r="B5473">
        <v>4</v>
      </c>
      <c r="C5473">
        <v>-11</v>
      </c>
      <c r="D5473">
        <v>8</v>
      </c>
      <c r="E5473">
        <v>3</v>
      </c>
      <c r="F5473">
        <v>-2</v>
      </c>
      <c r="G5473">
        <v>1</v>
      </c>
      <c r="H5473" s="2">
        <f>H5472+$H$2*(Filter_Test[[#This Row],[debug'[0']]]-H5472)</f>
        <v>4.3426603336652905</v>
      </c>
    </row>
    <row r="5474" spans="1:8" x14ac:dyDescent="0.25">
      <c r="A5474">
        <v>10936</v>
      </c>
      <c r="B5474">
        <v>2</v>
      </c>
      <c r="C5474">
        <v>-12</v>
      </c>
      <c r="D5474">
        <v>7</v>
      </c>
      <c r="E5474">
        <v>3</v>
      </c>
      <c r="F5474">
        <v>-1</v>
      </c>
      <c r="G5474">
        <v>1</v>
      </c>
      <c r="H5474" s="2">
        <f>H5473+$H$2*(Filter_Test[[#This Row],[debug'[0']]]-H5473)</f>
        <v>4.1218697988423179</v>
      </c>
    </row>
    <row r="5475" spans="1:8" x14ac:dyDescent="0.25">
      <c r="A5475">
        <v>10938</v>
      </c>
      <c r="B5475">
        <v>1</v>
      </c>
      <c r="C5475">
        <v>-13</v>
      </c>
      <c r="D5475">
        <v>5</v>
      </c>
      <c r="E5475">
        <v>3</v>
      </c>
      <c r="F5475">
        <v>-2</v>
      </c>
      <c r="G5475">
        <v>1</v>
      </c>
      <c r="H5475" s="2">
        <f>H5474+$H$2*(Filter_Test[[#This Row],[debug'[0']]]-H5474)</f>
        <v>3.8276405020771116</v>
      </c>
    </row>
    <row r="5476" spans="1:8" x14ac:dyDescent="0.25">
      <c r="A5476">
        <v>10940</v>
      </c>
      <c r="B5476">
        <v>-1</v>
      </c>
      <c r="C5476">
        <v>-12</v>
      </c>
      <c r="D5476">
        <v>1</v>
      </c>
      <c r="E5476">
        <v>3</v>
      </c>
      <c r="F5476">
        <v>-2</v>
      </c>
      <c r="G5476">
        <v>1</v>
      </c>
      <c r="H5476" s="2">
        <f>H5475+$H$2*(Filter_Test[[#This Row],[debug'[0']]]-H5475)</f>
        <v>3.3726461040121718</v>
      </c>
    </row>
    <row r="5477" spans="1:8" x14ac:dyDescent="0.25">
      <c r="A5477">
        <v>10942</v>
      </c>
      <c r="B5477">
        <v>-2</v>
      </c>
      <c r="C5477">
        <v>-12</v>
      </c>
      <c r="D5477">
        <v>-1</v>
      </c>
      <c r="E5477">
        <v>3</v>
      </c>
      <c r="F5477">
        <v>-2</v>
      </c>
      <c r="G5477">
        <v>1</v>
      </c>
      <c r="H5477" s="2">
        <f>H5476+$H$2*(Filter_Test[[#This Row],[debug'[0']]]-H5476)</f>
        <v>2.8662861380910982</v>
      </c>
    </row>
    <row r="5478" spans="1:8" x14ac:dyDescent="0.25">
      <c r="A5478">
        <v>10944</v>
      </c>
      <c r="B5478">
        <v>-2</v>
      </c>
      <c r="C5478">
        <v>-9</v>
      </c>
      <c r="D5478">
        <v>-3</v>
      </c>
      <c r="E5478">
        <v>3</v>
      </c>
      <c r="F5478">
        <v>-2</v>
      </c>
      <c r="G5478">
        <v>1</v>
      </c>
      <c r="H5478" s="2">
        <f>H5477+$H$2*(Filter_Test[[#This Row],[debug'[0']]]-H5477)</f>
        <v>2.407649474640313</v>
      </c>
    </row>
    <row r="5479" spans="1:8" x14ac:dyDescent="0.25">
      <c r="A5479">
        <v>10946</v>
      </c>
      <c r="B5479">
        <v>-1</v>
      </c>
      <c r="C5479">
        <v>-6</v>
      </c>
      <c r="D5479">
        <v>-3</v>
      </c>
      <c r="E5479">
        <v>3</v>
      </c>
      <c r="F5479">
        <v>-2</v>
      </c>
      <c r="G5479">
        <v>1</v>
      </c>
      <c r="H5479" s="2">
        <f>H5478+$H$2*(Filter_Test[[#This Row],[debug'[0']]]-H5478)</f>
        <v>2.0864860779741394</v>
      </c>
    </row>
    <row r="5480" spans="1:8" x14ac:dyDescent="0.25">
      <c r="A5480">
        <v>10948</v>
      </c>
      <c r="B5480">
        <v>1</v>
      </c>
      <c r="C5480">
        <v>0</v>
      </c>
      <c r="D5480">
        <v>-1</v>
      </c>
      <c r="E5480">
        <v>3</v>
      </c>
      <c r="F5480">
        <v>-2</v>
      </c>
      <c r="G5480">
        <v>1</v>
      </c>
      <c r="H5480" s="2">
        <f>H5479+$H$2*(Filter_Test[[#This Row],[debug'[0']]]-H5479)</f>
        <v>1.9840871775504052</v>
      </c>
    </row>
    <row r="5481" spans="1:8" x14ac:dyDescent="0.25">
      <c r="A5481">
        <v>10950</v>
      </c>
      <c r="B5481">
        <v>2</v>
      </c>
      <c r="C5481">
        <v>3</v>
      </c>
      <c r="D5481">
        <v>-1</v>
      </c>
      <c r="E5481">
        <v>3</v>
      </c>
      <c r="F5481">
        <v>-2</v>
      </c>
      <c r="G5481">
        <v>1</v>
      </c>
      <c r="H5481" s="2">
        <f>H5480+$H$2*(Filter_Test[[#This Row],[debug'[0']]]-H5480)</f>
        <v>1.985586925733571</v>
      </c>
    </row>
    <row r="5482" spans="1:8" x14ac:dyDescent="0.25">
      <c r="A5482">
        <v>10952</v>
      </c>
      <c r="B5482">
        <v>3</v>
      </c>
      <c r="C5482">
        <v>5</v>
      </c>
      <c r="D5482">
        <v>-2</v>
      </c>
      <c r="E5482">
        <v>3</v>
      </c>
      <c r="F5482">
        <v>-2</v>
      </c>
      <c r="G5482">
        <v>1</v>
      </c>
      <c r="H5482" s="2">
        <f>H5481+$H$2*(Filter_Test[[#This Row],[debug'[0']]]-H5481)</f>
        <v>2.0811931055881967</v>
      </c>
    </row>
    <row r="5483" spans="1:8" x14ac:dyDescent="0.25">
      <c r="A5483">
        <v>10954</v>
      </c>
      <c r="B5483">
        <v>3</v>
      </c>
      <c r="C5483">
        <v>8</v>
      </c>
      <c r="D5483">
        <v>-5</v>
      </c>
      <c r="E5483">
        <v>3</v>
      </c>
      <c r="F5483">
        <v>-2</v>
      </c>
      <c r="G5483">
        <v>1</v>
      </c>
      <c r="H5483" s="2">
        <f>H5482+$H$2*(Filter_Test[[#This Row],[debug'[0']]]-H5482)</f>
        <v>2.1677886152747501</v>
      </c>
    </row>
    <row r="5484" spans="1:8" x14ac:dyDescent="0.25">
      <c r="A5484">
        <v>10956</v>
      </c>
      <c r="B5484">
        <v>3</v>
      </c>
      <c r="C5484">
        <v>9</v>
      </c>
      <c r="D5484">
        <v>-7</v>
      </c>
      <c r="E5484">
        <v>3</v>
      </c>
      <c r="F5484">
        <v>-2</v>
      </c>
      <c r="G5484">
        <v>0</v>
      </c>
      <c r="H5484" s="2">
        <f>H5483+$H$2*(Filter_Test[[#This Row],[debug'[0']]]-H5483)</f>
        <v>2.2462226904493492</v>
      </c>
    </row>
    <row r="5485" spans="1:8" x14ac:dyDescent="0.25">
      <c r="A5485">
        <v>10958</v>
      </c>
      <c r="B5485">
        <v>5</v>
      </c>
      <c r="C5485">
        <v>10</v>
      </c>
      <c r="D5485">
        <v>-8</v>
      </c>
      <c r="E5485">
        <v>3</v>
      </c>
      <c r="F5485">
        <v>-2</v>
      </c>
      <c r="G5485">
        <v>0</v>
      </c>
      <c r="H5485" s="2">
        <f>H5484+$H$2*(Filter_Test[[#This Row],[debug'[0']]]-H5484)</f>
        <v>2.5057600874085471</v>
      </c>
    </row>
    <row r="5486" spans="1:8" x14ac:dyDescent="0.25">
      <c r="A5486">
        <v>10960</v>
      </c>
      <c r="B5486">
        <v>5</v>
      </c>
      <c r="C5486">
        <v>10</v>
      </c>
      <c r="D5486">
        <v>-7</v>
      </c>
      <c r="E5486">
        <v>3</v>
      </c>
      <c r="F5486">
        <v>-1</v>
      </c>
      <c r="G5486">
        <v>0</v>
      </c>
      <c r="H5486" s="2">
        <f>H5485+$H$2*(Filter_Test[[#This Row],[debug'[0']]]-H5485)</f>
        <v>2.7408366609791797</v>
      </c>
    </row>
    <row r="5487" spans="1:8" x14ac:dyDescent="0.25">
      <c r="A5487">
        <v>10962</v>
      </c>
      <c r="B5487">
        <v>9</v>
      </c>
      <c r="C5487">
        <v>11</v>
      </c>
      <c r="D5487">
        <v>-1</v>
      </c>
      <c r="E5487">
        <v>3</v>
      </c>
      <c r="F5487">
        <v>-1</v>
      </c>
      <c r="G5487">
        <v>0</v>
      </c>
      <c r="H5487" s="2">
        <f>H5486+$H$2*(Filter_Test[[#This Row],[debug'[0']]]-H5486)</f>
        <v>3.3307489078837706</v>
      </c>
    </row>
    <row r="5488" spans="1:8" x14ac:dyDescent="0.25">
      <c r="A5488">
        <v>10964</v>
      </c>
      <c r="B5488">
        <v>8</v>
      </c>
      <c r="C5488">
        <v>10</v>
      </c>
      <c r="D5488">
        <v>2</v>
      </c>
      <c r="E5488">
        <v>3</v>
      </c>
      <c r="F5488">
        <v>-1</v>
      </c>
      <c r="G5488">
        <v>1</v>
      </c>
      <c r="H5488" s="2">
        <f>H5487+$H$2*(Filter_Test[[#This Row],[debug'[0']]]-H5487)</f>
        <v>3.7708154557465248</v>
      </c>
    </row>
    <row r="5489" spans="1:8" x14ac:dyDescent="0.25">
      <c r="A5489">
        <v>10966</v>
      </c>
      <c r="B5489">
        <v>8</v>
      </c>
      <c r="C5489">
        <v>8</v>
      </c>
      <c r="D5489">
        <v>3</v>
      </c>
      <c r="E5489">
        <v>3</v>
      </c>
      <c r="F5489">
        <v>-1</v>
      </c>
      <c r="G5489">
        <v>1</v>
      </c>
      <c r="H5489" s="2">
        <f>H5488+$H$2*(Filter_Test[[#This Row],[debug'[0']]]-H5488)</f>
        <v>4.1694067085935913</v>
      </c>
    </row>
    <row r="5490" spans="1:8" x14ac:dyDescent="0.25">
      <c r="A5490">
        <v>10968</v>
      </c>
      <c r="B5490">
        <v>7</v>
      </c>
      <c r="C5490">
        <v>0</v>
      </c>
      <c r="D5490">
        <v>4</v>
      </c>
      <c r="E5490">
        <v>3</v>
      </c>
      <c r="F5490">
        <v>-1</v>
      </c>
      <c r="G5490">
        <v>1</v>
      </c>
      <c r="H5490" s="2">
        <f>H5489+$H$2*(Filter_Test[[#This Row],[debug'[0']]]-H5489)</f>
        <v>4.4361838412810792</v>
      </c>
    </row>
    <row r="5491" spans="1:8" x14ac:dyDescent="0.25">
      <c r="A5491">
        <v>10970</v>
      </c>
      <c r="B5491">
        <v>8</v>
      </c>
      <c r="C5491">
        <v>-6</v>
      </c>
      <c r="D5491">
        <v>5</v>
      </c>
      <c r="E5491">
        <v>3</v>
      </c>
      <c r="F5491">
        <v>-2</v>
      </c>
      <c r="G5491">
        <v>1</v>
      </c>
      <c r="H5491" s="2">
        <f>H5490+$H$2*(Filter_Test[[#This Row],[debug'[0']]]-H5490)</f>
        <v>4.7720656011703575</v>
      </c>
    </row>
    <row r="5492" spans="1:8" x14ac:dyDescent="0.25">
      <c r="A5492">
        <v>10972</v>
      </c>
      <c r="B5492">
        <v>7</v>
      </c>
      <c r="C5492">
        <v>-10</v>
      </c>
      <c r="D5492">
        <v>7</v>
      </c>
      <c r="E5492">
        <v>4</v>
      </c>
      <c r="F5492">
        <v>-2</v>
      </c>
      <c r="G5492">
        <v>1</v>
      </c>
      <c r="H5492" s="2">
        <f>H5491+$H$2*(Filter_Test[[#This Row],[debug'[0']]]-H5491)</f>
        <v>4.9820434713716537</v>
      </c>
    </row>
    <row r="5493" spans="1:8" x14ac:dyDescent="0.25">
      <c r="A5493">
        <v>10974</v>
      </c>
      <c r="B5493">
        <v>7</v>
      </c>
      <c r="C5493">
        <v>-13</v>
      </c>
      <c r="D5493">
        <v>8</v>
      </c>
      <c r="E5493">
        <v>4</v>
      </c>
      <c r="F5493">
        <v>-2</v>
      </c>
      <c r="G5493">
        <v>1</v>
      </c>
      <c r="H5493" s="2">
        <f>H5492+$H$2*(Filter_Test[[#This Row],[debug'[0']]]-H5492)</f>
        <v>5.1722313935397253</v>
      </c>
    </row>
    <row r="5494" spans="1:8" x14ac:dyDescent="0.25">
      <c r="A5494">
        <v>10976</v>
      </c>
      <c r="B5494">
        <v>5</v>
      </c>
      <c r="C5494">
        <v>-12</v>
      </c>
      <c r="D5494">
        <v>9</v>
      </c>
      <c r="E5494">
        <v>4</v>
      </c>
      <c r="F5494">
        <v>-1</v>
      </c>
      <c r="G5494">
        <v>1</v>
      </c>
      <c r="H5494" s="2">
        <f>H5493+$H$2*(Filter_Test[[#This Row],[debug'[0']]]-H5493)</f>
        <v>5.1559989671198672</v>
      </c>
    </row>
    <row r="5495" spans="1:8" x14ac:dyDescent="0.25">
      <c r="A5495">
        <v>10978</v>
      </c>
      <c r="B5495">
        <v>4</v>
      </c>
      <c r="C5495">
        <v>-13</v>
      </c>
      <c r="D5495">
        <v>8</v>
      </c>
      <c r="E5495">
        <v>4</v>
      </c>
      <c r="F5495">
        <v>-1</v>
      </c>
      <c r="G5495">
        <v>1</v>
      </c>
      <c r="H5495" s="2">
        <f>H5494+$H$2*(Filter_Test[[#This Row],[debug'[0']]]-H5494)</f>
        <v>5.047048631240032</v>
      </c>
    </row>
    <row r="5496" spans="1:8" x14ac:dyDescent="0.25">
      <c r="A5496">
        <v>10980</v>
      </c>
      <c r="B5496">
        <v>1</v>
      </c>
      <c r="C5496">
        <v>-11</v>
      </c>
      <c r="D5496">
        <v>6</v>
      </c>
      <c r="E5496">
        <v>4</v>
      </c>
      <c r="F5496">
        <v>-1</v>
      </c>
      <c r="G5496">
        <v>1</v>
      </c>
      <c r="H5496" s="2">
        <f>H5495+$H$2*(Filter_Test[[#This Row],[debug'[0']]]-H5495)</f>
        <v>4.6656232837813025</v>
      </c>
    </row>
    <row r="5497" spans="1:8" x14ac:dyDescent="0.25">
      <c r="A5497">
        <v>10982</v>
      </c>
      <c r="B5497">
        <v>1</v>
      </c>
      <c r="C5497">
        <v>-11</v>
      </c>
      <c r="D5497">
        <v>2</v>
      </c>
      <c r="E5497">
        <v>4</v>
      </c>
      <c r="F5497">
        <v>-2</v>
      </c>
      <c r="G5497">
        <v>1</v>
      </c>
      <c r="H5497" s="2">
        <f>H5496+$H$2*(Filter_Test[[#This Row],[debug'[0']]]-H5496)</f>
        <v>4.3201464284066518</v>
      </c>
    </row>
    <row r="5498" spans="1:8" x14ac:dyDescent="0.25">
      <c r="A5498">
        <v>10984</v>
      </c>
      <c r="B5498">
        <v>0</v>
      </c>
      <c r="C5498">
        <v>-11</v>
      </c>
      <c r="D5498">
        <v>-2</v>
      </c>
      <c r="E5498">
        <v>4</v>
      </c>
      <c r="F5498">
        <v>-2</v>
      </c>
      <c r="G5498">
        <v>0</v>
      </c>
      <c r="H5498" s="2">
        <f>H5497+$H$2*(Filter_Test[[#This Row],[debug'[0']]]-H5497)</f>
        <v>3.9129822199492161</v>
      </c>
    </row>
    <row r="5499" spans="1:8" x14ac:dyDescent="0.25">
      <c r="A5499">
        <v>10986</v>
      </c>
      <c r="B5499">
        <v>-1</v>
      </c>
      <c r="C5499">
        <v>-9</v>
      </c>
      <c r="D5499">
        <v>-3</v>
      </c>
      <c r="E5499">
        <v>4</v>
      </c>
      <c r="F5499">
        <v>-2</v>
      </c>
      <c r="G5499">
        <v>0</v>
      </c>
      <c r="H5499" s="2">
        <f>H5498+$H$2*(Filter_Test[[#This Row],[debug'[0']]]-H5498)</f>
        <v>3.4499445544669243</v>
      </c>
    </row>
    <row r="5500" spans="1:8" x14ac:dyDescent="0.25">
      <c r="A5500">
        <v>10988</v>
      </c>
      <c r="B5500">
        <v>2</v>
      </c>
      <c r="C5500">
        <v>-8</v>
      </c>
      <c r="D5500">
        <v>-3</v>
      </c>
      <c r="E5500">
        <v>4</v>
      </c>
      <c r="F5500">
        <v>-2</v>
      </c>
      <c r="G5500">
        <v>1</v>
      </c>
      <c r="H5500" s="2">
        <f>H5499+$H$2*(Filter_Test[[#This Row],[debug'[0']]]-H5499)</f>
        <v>3.3132904996541499</v>
      </c>
    </row>
    <row r="5501" spans="1:8" x14ac:dyDescent="0.25">
      <c r="A5501">
        <v>10990</v>
      </c>
      <c r="B5501">
        <v>3</v>
      </c>
      <c r="C5501">
        <v>-4</v>
      </c>
      <c r="D5501">
        <v>-3</v>
      </c>
      <c r="E5501">
        <v>4</v>
      </c>
      <c r="F5501">
        <v>-2</v>
      </c>
      <c r="G5501">
        <v>1</v>
      </c>
      <c r="H5501" s="2">
        <f>H5500+$H$2*(Filter_Test[[#This Row],[debug'[0']]]-H5500)</f>
        <v>3.2837635656895614</v>
      </c>
    </row>
    <row r="5502" spans="1:8" x14ac:dyDescent="0.25">
      <c r="A5502">
        <v>10992</v>
      </c>
      <c r="B5502">
        <v>4</v>
      </c>
      <c r="C5502">
        <v>1</v>
      </c>
      <c r="D5502">
        <v>-2</v>
      </c>
      <c r="E5502">
        <v>4</v>
      </c>
      <c r="F5502">
        <v>-2</v>
      </c>
      <c r="G5502">
        <v>1</v>
      </c>
      <c r="H5502" s="2">
        <f>H5501+$H$2*(Filter_Test[[#This Row],[debug'[0']]]-H5501)</f>
        <v>3.351267259297452</v>
      </c>
    </row>
    <row r="5503" spans="1:8" x14ac:dyDescent="0.25">
      <c r="A5503">
        <v>10994</v>
      </c>
      <c r="B5503">
        <v>3</v>
      </c>
      <c r="C5503">
        <v>6</v>
      </c>
      <c r="D5503">
        <v>-3</v>
      </c>
      <c r="E5503">
        <v>4</v>
      </c>
      <c r="F5503">
        <v>-2</v>
      </c>
      <c r="G5503">
        <v>1</v>
      </c>
      <c r="H5503" s="2">
        <f>H5502+$H$2*(Filter_Test[[#This Row],[debug'[0']]]-H5502)</f>
        <v>3.318161100059787</v>
      </c>
    </row>
    <row r="5504" spans="1:8" x14ac:dyDescent="0.25">
      <c r="A5504">
        <v>10996</v>
      </c>
      <c r="B5504">
        <v>3</v>
      </c>
      <c r="C5504">
        <v>8</v>
      </c>
      <c r="D5504">
        <v>-5</v>
      </c>
      <c r="E5504">
        <v>4</v>
      </c>
      <c r="F5504">
        <v>-1</v>
      </c>
      <c r="G5504">
        <v>0</v>
      </c>
      <c r="H5504" s="2">
        <f>H5503+$H$2*(Filter_Test[[#This Row],[debug'[0']]]-H5503)</f>
        <v>3.288175122821611</v>
      </c>
    </row>
    <row r="5505" spans="1:8" x14ac:dyDescent="0.25">
      <c r="A5505">
        <v>10998</v>
      </c>
      <c r="B5505">
        <v>2</v>
      </c>
      <c r="C5505">
        <v>9</v>
      </c>
      <c r="D5505">
        <v>-7</v>
      </c>
      <c r="E5505">
        <v>4</v>
      </c>
      <c r="F5505">
        <v>-2</v>
      </c>
      <c r="G5505">
        <v>0</v>
      </c>
      <c r="H5505" s="2">
        <f>H5504+$H$2*(Filter_Test[[#This Row],[debug'[0']]]-H5504)</f>
        <v>3.166767477749806</v>
      </c>
    </row>
    <row r="5506" spans="1:8" x14ac:dyDescent="0.25">
      <c r="A5506">
        <v>11000</v>
      </c>
      <c r="B5506">
        <v>4</v>
      </c>
      <c r="C5506">
        <v>9</v>
      </c>
      <c r="D5506">
        <v>-7</v>
      </c>
      <c r="E5506">
        <v>4</v>
      </c>
      <c r="F5506">
        <v>-2</v>
      </c>
      <c r="G5506">
        <v>0</v>
      </c>
      <c r="H5506" s="2">
        <f>H5505+$H$2*(Filter_Test[[#This Row],[debug'[0']]]-H5505)</f>
        <v>3.2452977928688052</v>
      </c>
    </row>
    <row r="5507" spans="1:8" x14ac:dyDescent="0.25">
      <c r="A5507">
        <v>11002</v>
      </c>
      <c r="B5507">
        <v>5</v>
      </c>
      <c r="C5507">
        <v>9</v>
      </c>
      <c r="D5507">
        <v>-6</v>
      </c>
      <c r="E5507">
        <v>4</v>
      </c>
      <c r="F5507">
        <v>-2</v>
      </c>
      <c r="G5507">
        <v>0</v>
      </c>
      <c r="H5507" s="2">
        <f>H5506+$H$2*(Filter_Test[[#This Row],[debug'[0']]]-H5506)</f>
        <v>3.41067457976364</v>
      </c>
    </row>
    <row r="5508" spans="1:8" x14ac:dyDescent="0.25">
      <c r="A5508">
        <v>11004</v>
      </c>
      <c r="B5508">
        <v>9</v>
      </c>
      <c r="C5508">
        <v>9</v>
      </c>
      <c r="D5508">
        <v>2</v>
      </c>
      <c r="E5508">
        <v>4</v>
      </c>
      <c r="F5508">
        <v>-2</v>
      </c>
      <c r="G5508">
        <v>1</v>
      </c>
      <c r="H5508" s="2">
        <f>H5507+$H$2*(Filter_Test[[#This Row],[debug'[0']]]-H5507)</f>
        <v>3.9374560901257567</v>
      </c>
    </row>
    <row r="5509" spans="1:8" x14ac:dyDescent="0.25">
      <c r="A5509">
        <v>11006</v>
      </c>
      <c r="B5509">
        <v>8</v>
      </c>
      <c r="C5509">
        <v>8</v>
      </c>
      <c r="D5509">
        <v>3</v>
      </c>
      <c r="E5509">
        <v>4</v>
      </c>
      <c r="F5509">
        <v>-2</v>
      </c>
      <c r="G5509">
        <v>1</v>
      </c>
      <c r="H5509" s="2">
        <f>H5508+$H$2*(Filter_Test[[#This Row],[debug'[0']]]-H5508)</f>
        <v>4.3203418331901631</v>
      </c>
    </row>
    <row r="5510" spans="1:8" x14ac:dyDescent="0.25">
      <c r="A5510">
        <v>11008</v>
      </c>
      <c r="B5510">
        <v>8</v>
      </c>
      <c r="C5510">
        <v>6</v>
      </c>
      <c r="D5510">
        <v>4</v>
      </c>
      <c r="E5510">
        <v>4</v>
      </c>
      <c r="F5510">
        <v>-1</v>
      </c>
      <c r="G5510">
        <v>1</v>
      </c>
      <c r="H5510" s="2">
        <f>H5509+$H$2*(Filter_Test[[#This Row],[debug'[0']]]-H5509)</f>
        <v>4.6671414451273074</v>
      </c>
    </row>
    <row r="5511" spans="1:8" x14ac:dyDescent="0.25">
      <c r="A5511">
        <v>11010</v>
      </c>
      <c r="B5511">
        <v>5</v>
      </c>
      <c r="C5511">
        <v>0</v>
      </c>
      <c r="D5511">
        <v>6</v>
      </c>
      <c r="E5511">
        <v>4</v>
      </c>
      <c r="F5511">
        <v>-2</v>
      </c>
      <c r="G5511">
        <v>1</v>
      </c>
      <c r="H5511" s="2">
        <f>H5510+$H$2*(Filter_Test[[#This Row],[debug'[0']]]-H5510)</f>
        <v>4.698512624847484</v>
      </c>
    </row>
    <row r="5512" spans="1:8" x14ac:dyDescent="0.25">
      <c r="A5512">
        <v>11012</v>
      </c>
      <c r="B5512">
        <v>7</v>
      </c>
      <c r="C5512">
        <v>-5</v>
      </c>
      <c r="D5512">
        <v>5</v>
      </c>
      <c r="E5512">
        <v>4</v>
      </c>
      <c r="F5512">
        <v>-2</v>
      </c>
      <c r="G5512">
        <v>1</v>
      </c>
      <c r="H5512" s="2">
        <f>H5511+$H$2*(Filter_Test[[#This Row],[debug'[0']]]-H5511)</f>
        <v>4.9154226997507484</v>
      </c>
    </row>
    <row r="5513" spans="1:8" x14ac:dyDescent="0.25">
      <c r="A5513">
        <v>11014</v>
      </c>
      <c r="B5513">
        <v>6</v>
      </c>
      <c r="C5513">
        <v>-10</v>
      </c>
      <c r="D5513">
        <v>6</v>
      </c>
      <c r="E5513">
        <v>4</v>
      </c>
      <c r="F5513">
        <v>-2</v>
      </c>
      <c r="G5513">
        <v>0</v>
      </c>
      <c r="H5513" s="2">
        <f>H5512+$H$2*(Filter_Test[[#This Row],[debug'[0']]]-H5512)</f>
        <v>5.0176417021121473</v>
      </c>
    </row>
    <row r="5514" spans="1:8" x14ac:dyDescent="0.25">
      <c r="A5514">
        <v>11016</v>
      </c>
      <c r="B5514">
        <v>8</v>
      </c>
      <c r="C5514">
        <v>-12</v>
      </c>
      <c r="D5514">
        <v>7</v>
      </c>
      <c r="E5514">
        <v>4</v>
      </c>
      <c r="F5514">
        <v>-2</v>
      </c>
      <c r="G5514">
        <v>1</v>
      </c>
      <c r="H5514" s="2">
        <f>H5513+$H$2*(Filter_Test[[#This Row],[debug'[0']]]-H5513)</f>
        <v>5.2987223496826585</v>
      </c>
    </row>
    <row r="5515" spans="1:8" x14ac:dyDescent="0.25">
      <c r="A5515">
        <v>11018</v>
      </c>
      <c r="B5515">
        <v>10</v>
      </c>
      <c r="C5515">
        <v>-13</v>
      </c>
      <c r="D5515">
        <v>8</v>
      </c>
      <c r="E5515">
        <v>5</v>
      </c>
      <c r="F5515">
        <v>-2</v>
      </c>
      <c r="G5515">
        <v>1</v>
      </c>
      <c r="H5515" s="2">
        <f>H5514+$H$2*(Filter_Test[[#This Row],[debug'[0']]]-H5514)</f>
        <v>5.7418073295443435</v>
      </c>
    </row>
    <row r="5516" spans="1:8" x14ac:dyDescent="0.25">
      <c r="A5516">
        <v>11020</v>
      </c>
      <c r="B5516">
        <v>9</v>
      </c>
      <c r="C5516">
        <v>-12</v>
      </c>
      <c r="D5516">
        <v>8</v>
      </c>
      <c r="E5516">
        <v>5</v>
      </c>
      <c r="F5516">
        <v>-2</v>
      </c>
      <c r="G5516">
        <v>1</v>
      </c>
      <c r="H5516" s="2">
        <f>H5515+$H$2*(Filter_Test[[#This Row],[debug'[0']]]-H5515)</f>
        <v>6.0488847542688511</v>
      </c>
    </row>
    <row r="5517" spans="1:8" x14ac:dyDescent="0.25">
      <c r="A5517">
        <v>11022</v>
      </c>
      <c r="B5517">
        <v>8</v>
      </c>
      <c r="C5517">
        <v>-11</v>
      </c>
      <c r="D5517">
        <v>7</v>
      </c>
      <c r="E5517">
        <v>5</v>
      </c>
      <c r="F5517">
        <v>-2</v>
      </c>
      <c r="G5517">
        <v>1</v>
      </c>
      <c r="H5517" s="2">
        <f>H5516+$H$2*(Filter_Test[[#This Row],[debug'[0']]]-H5516)</f>
        <v>6.2327730339377316</v>
      </c>
    </row>
    <row r="5518" spans="1:8" x14ac:dyDescent="0.25">
      <c r="A5518">
        <v>11024</v>
      </c>
      <c r="B5518">
        <v>5</v>
      </c>
      <c r="C5518">
        <v>-10</v>
      </c>
      <c r="D5518">
        <v>4</v>
      </c>
      <c r="E5518">
        <v>4</v>
      </c>
      <c r="F5518">
        <v>-2</v>
      </c>
      <c r="G5518">
        <v>1</v>
      </c>
      <c r="H5518" s="2">
        <f>H5517+$H$2*(Filter_Test[[#This Row],[debug'[0']]]-H5517)</f>
        <v>6.1165869127288603</v>
      </c>
    </row>
    <row r="5519" spans="1:8" x14ac:dyDescent="0.25">
      <c r="A5519">
        <v>11026</v>
      </c>
      <c r="B5519">
        <v>2</v>
      </c>
      <c r="C5519">
        <v>-9</v>
      </c>
      <c r="D5519">
        <v>0</v>
      </c>
      <c r="E5519">
        <v>4</v>
      </c>
      <c r="F5519">
        <v>-2</v>
      </c>
      <c r="G5519">
        <v>1</v>
      </c>
      <c r="H5519" s="2">
        <f>H5518+$H$2*(Filter_Test[[#This Row],[debug'[0']]]-H5518)</f>
        <v>5.7286077366420738</v>
      </c>
    </row>
    <row r="5520" spans="1:8" x14ac:dyDescent="0.25">
      <c r="A5520">
        <v>11028</v>
      </c>
      <c r="B5520">
        <v>0</v>
      </c>
      <c r="C5520">
        <v>-7</v>
      </c>
      <c r="D5520">
        <v>-3</v>
      </c>
      <c r="E5520">
        <v>4</v>
      </c>
      <c r="F5520">
        <v>-2</v>
      </c>
      <c r="G5520">
        <v>1</v>
      </c>
      <c r="H5520" s="2">
        <f>H5519+$H$2*(Filter_Test[[#This Row],[debug'[0']]]-H5519)</f>
        <v>5.1886991772201023</v>
      </c>
    </row>
    <row r="5521" spans="1:8" x14ac:dyDescent="0.25">
      <c r="A5521">
        <v>11030</v>
      </c>
      <c r="B5521">
        <v>-1</v>
      </c>
      <c r="C5521">
        <v>-5</v>
      </c>
      <c r="D5521">
        <v>-4</v>
      </c>
      <c r="E5521">
        <v>4</v>
      </c>
      <c r="F5521">
        <v>-2</v>
      </c>
      <c r="G5521">
        <v>1</v>
      </c>
      <c r="H5521" s="2">
        <f>H5520+$H$2*(Filter_Test[[#This Row],[debug'[0']]]-H5520)</f>
        <v>4.6054280211071461</v>
      </c>
    </row>
    <row r="5522" spans="1:8" x14ac:dyDescent="0.25">
      <c r="A5522">
        <v>11032</v>
      </c>
      <c r="B5522">
        <v>-1</v>
      </c>
      <c r="C5522">
        <v>-3</v>
      </c>
      <c r="D5522">
        <v>-4</v>
      </c>
      <c r="E5522">
        <v>4</v>
      </c>
      <c r="F5522">
        <v>-2</v>
      </c>
      <c r="G5522">
        <v>1</v>
      </c>
      <c r="H5522" s="2">
        <f>H5521+$H$2*(Filter_Test[[#This Row],[debug'[0']]]-H5521)</f>
        <v>4.0771288763670483</v>
      </c>
    </row>
    <row r="5523" spans="1:8" x14ac:dyDescent="0.25">
      <c r="A5523">
        <v>11034</v>
      </c>
      <c r="B5523">
        <v>0</v>
      </c>
      <c r="C5523">
        <v>2</v>
      </c>
      <c r="D5523">
        <v>-4</v>
      </c>
      <c r="E5523">
        <v>5</v>
      </c>
      <c r="F5523">
        <v>-2</v>
      </c>
      <c r="G5523">
        <v>1</v>
      </c>
      <c r="H5523" s="2">
        <f>H5522+$H$2*(Filter_Test[[#This Row],[debug'[0']]]-H5522)</f>
        <v>3.6928685325950426</v>
      </c>
    </row>
    <row r="5524" spans="1:8" x14ac:dyDescent="0.25">
      <c r="A5524">
        <v>11036</v>
      </c>
      <c r="B5524">
        <v>3</v>
      </c>
      <c r="C5524">
        <v>8</v>
      </c>
      <c r="D5524">
        <v>-4</v>
      </c>
      <c r="E5524">
        <v>5</v>
      </c>
      <c r="F5524">
        <v>-2</v>
      </c>
      <c r="G5524">
        <v>1</v>
      </c>
      <c r="H5524" s="2">
        <f>H5523+$H$2*(Filter_Test[[#This Row],[debug'[0']]]-H5523)</f>
        <v>3.6275672118379187</v>
      </c>
    </row>
    <row r="5525" spans="1:8" x14ac:dyDescent="0.25">
      <c r="A5525">
        <v>11038</v>
      </c>
      <c r="B5525">
        <v>2</v>
      </c>
      <c r="C5525">
        <v>9</v>
      </c>
      <c r="D5525">
        <v>-4</v>
      </c>
      <c r="E5525">
        <v>5</v>
      </c>
      <c r="F5525">
        <v>-2</v>
      </c>
      <c r="G5525">
        <v>1</v>
      </c>
      <c r="H5525" s="2">
        <f>H5524+$H$2*(Filter_Test[[#This Row],[debug'[0']]]-H5524)</f>
        <v>3.47417261595991</v>
      </c>
    </row>
    <row r="5526" spans="1:8" x14ac:dyDescent="0.25">
      <c r="A5526">
        <v>11040</v>
      </c>
      <c r="B5526">
        <v>2</v>
      </c>
      <c r="C5526">
        <v>9</v>
      </c>
      <c r="D5526">
        <v>-5</v>
      </c>
      <c r="E5526">
        <v>5</v>
      </c>
      <c r="F5526">
        <v>-2</v>
      </c>
      <c r="G5526">
        <v>1</v>
      </c>
      <c r="H5526" s="2">
        <f>H5525+$H$2*(Filter_Test[[#This Row],[debug'[0']]]-H5525)</f>
        <v>3.3352351201472228</v>
      </c>
    </row>
    <row r="5527" spans="1:8" x14ac:dyDescent="0.25">
      <c r="A5527">
        <v>11042</v>
      </c>
      <c r="B5527">
        <v>1</v>
      </c>
      <c r="C5527">
        <v>8</v>
      </c>
      <c r="D5527">
        <v>-7</v>
      </c>
      <c r="E5527">
        <v>4</v>
      </c>
      <c r="F5527">
        <v>-2</v>
      </c>
      <c r="G5527">
        <v>0</v>
      </c>
      <c r="H5527" s="2">
        <f>H5526+$H$2*(Filter_Test[[#This Row],[debug'[0']]]-H5526)</f>
        <v>3.1151443952114408</v>
      </c>
    </row>
    <row r="5528" spans="1:8" x14ac:dyDescent="0.25">
      <c r="A5528">
        <v>11044</v>
      </c>
      <c r="B5528">
        <v>1</v>
      </c>
      <c r="C5528">
        <v>8</v>
      </c>
      <c r="D5528">
        <v>-5</v>
      </c>
      <c r="E5528">
        <v>4</v>
      </c>
      <c r="F5528">
        <v>-2</v>
      </c>
      <c r="G5528">
        <v>0</v>
      </c>
      <c r="H5528" s="2">
        <f>H5527+$H$2*(Filter_Test[[#This Row],[debug'[0']]]-H5527)</f>
        <v>2.9157967324131042</v>
      </c>
    </row>
    <row r="5529" spans="1:8" x14ac:dyDescent="0.25">
      <c r="A5529">
        <v>11046</v>
      </c>
      <c r="B5529">
        <v>3</v>
      </c>
      <c r="C5529">
        <v>7</v>
      </c>
      <c r="D5529">
        <v>-1</v>
      </c>
      <c r="E5529">
        <v>4</v>
      </c>
      <c r="F5529">
        <v>-2</v>
      </c>
      <c r="G5529">
        <v>1</v>
      </c>
      <c r="H5529" s="2">
        <f>H5528+$H$2*(Filter_Test[[#This Row],[debug'[0']]]-H5528)</f>
        <v>2.9237327034188816</v>
      </c>
    </row>
    <row r="5530" spans="1:8" x14ac:dyDescent="0.25">
      <c r="A5530">
        <v>11048</v>
      </c>
      <c r="B5530">
        <v>4</v>
      </c>
      <c r="C5530">
        <v>5</v>
      </c>
      <c r="D5530">
        <v>1</v>
      </c>
      <c r="E5530">
        <v>4</v>
      </c>
      <c r="F5530">
        <v>-1</v>
      </c>
      <c r="G5530">
        <v>1</v>
      </c>
      <c r="H5530" s="2">
        <f>H5529+$H$2*(Filter_Test[[#This Row],[debug'[0']]]-H5529)</f>
        <v>3.0251685063860272</v>
      </c>
    </row>
    <row r="5531" spans="1:8" x14ac:dyDescent="0.25">
      <c r="A5531">
        <v>11050</v>
      </c>
      <c r="B5531">
        <v>6</v>
      </c>
      <c r="C5531">
        <v>4</v>
      </c>
      <c r="D5531">
        <v>3</v>
      </c>
      <c r="E5531">
        <v>4</v>
      </c>
      <c r="F5531">
        <v>-1</v>
      </c>
      <c r="G5531">
        <v>1</v>
      </c>
      <c r="H5531" s="2">
        <f>H5530+$H$2*(Filter_Test[[#This Row],[debug'[0']]]-H5530)</f>
        <v>3.3055397693661837</v>
      </c>
    </row>
    <row r="5532" spans="1:8" x14ac:dyDescent="0.25">
      <c r="A5532">
        <v>11052</v>
      </c>
      <c r="B5532">
        <v>6</v>
      </c>
      <c r="C5532">
        <v>3</v>
      </c>
      <c r="D5532">
        <v>4</v>
      </c>
      <c r="E5532">
        <v>4</v>
      </c>
      <c r="F5532">
        <v>-1</v>
      </c>
      <c r="G5532">
        <v>1</v>
      </c>
      <c r="H5532" s="2">
        <f>H5531+$H$2*(Filter_Test[[#This Row],[debug'[0']]]-H5531)</f>
        <v>3.5594866633446554</v>
      </c>
    </row>
    <row r="5533" spans="1:8" x14ac:dyDescent="0.25">
      <c r="A5533">
        <v>11054</v>
      </c>
      <c r="B5533">
        <v>6</v>
      </c>
      <c r="C5533">
        <v>-3</v>
      </c>
      <c r="D5533">
        <v>5</v>
      </c>
      <c r="E5533">
        <v>4</v>
      </c>
      <c r="F5533">
        <v>-1</v>
      </c>
      <c r="G5533">
        <v>1</v>
      </c>
      <c r="H5533" s="2">
        <f>H5532+$H$2*(Filter_Test[[#This Row],[debug'[0']]]-H5532)</f>
        <v>3.7894996264273857</v>
      </c>
    </row>
    <row r="5534" spans="1:8" x14ac:dyDescent="0.25">
      <c r="A5534">
        <v>11056</v>
      </c>
      <c r="B5534">
        <v>6</v>
      </c>
      <c r="C5534">
        <v>-7</v>
      </c>
      <c r="D5534">
        <v>5</v>
      </c>
      <c r="E5534">
        <v>4</v>
      </c>
      <c r="F5534">
        <v>-1</v>
      </c>
      <c r="G5534">
        <v>1</v>
      </c>
      <c r="H5534" s="2">
        <f>H5533+$H$2*(Filter_Test[[#This Row],[debug'[0']]]-H5533)</f>
        <v>3.9978343784585824</v>
      </c>
    </row>
    <row r="5535" spans="1:8" x14ac:dyDescent="0.25">
      <c r="A5535">
        <v>11058</v>
      </c>
      <c r="B5535">
        <v>5</v>
      </c>
      <c r="C5535">
        <v>-9</v>
      </c>
      <c r="D5535">
        <v>5</v>
      </c>
      <c r="E5535">
        <v>4</v>
      </c>
      <c r="F5535">
        <v>-2</v>
      </c>
      <c r="G5535">
        <v>1</v>
      </c>
      <c r="H5535" s="2">
        <f>H5534+$H$2*(Filter_Test[[#This Row],[debug'[0']]]-H5534)</f>
        <v>4.0922862630880257</v>
      </c>
    </row>
    <row r="5536" spans="1:8" x14ac:dyDescent="0.25">
      <c r="A5536">
        <v>11060</v>
      </c>
      <c r="B5536">
        <v>5</v>
      </c>
      <c r="C5536">
        <v>-10</v>
      </c>
      <c r="D5536">
        <v>5</v>
      </c>
      <c r="E5536">
        <v>4</v>
      </c>
      <c r="F5536">
        <v>-1</v>
      </c>
      <c r="G5536">
        <v>1</v>
      </c>
      <c r="H5536" s="2">
        <f>H5535+$H$2*(Filter_Test[[#This Row],[debug'[0']]]-H5535)</f>
        <v>4.1778362673113811</v>
      </c>
    </row>
    <row r="5537" spans="1:8" x14ac:dyDescent="0.25">
      <c r="A5537">
        <v>11062</v>
      </c>
      <c r="B5537">
        <v>3</v>
      </c>
      <c r="C5537">
        <v>-10</v>
      </c>
      <c r="D5537">
        <v>6</v>
      </c>
      <c r="E5537">
        <v>4</v>
      </c>
      <c r="F5537">
        <v>-1</v>
      </c>
      <c r="G5537">
        <v>1</v>
      </c>
      <c r="H5537" s="2">
        <f>H5536+$H$2*(Filter_Test[[#This Row],[debug'[0']]]-H5536)</f>
        <v>4.0668278143758698</v>
      </c>
    </row>
    <row r="5538" spans="1:8" x14ac:dyDescent="0.25">
      <c r="A5538">
        <v>11064</v>
      </c>
      <c r="B5538">
        <v>3</v>
      </c>
      <c r="C5538">
        <v>-8</v>
      </c>
      <c r="D5538">
        <v>6</v>
      </c>
      <c r="E5538">
        <v>4</v>
      </c>
      <c r="F5538">
        <v>-1</v>
      </c>
      <c r="G5538">
        <v>1</v>
      </c>
      <c r="H5538" s="2">
        <f>H5537+$H$2*(Filter_Test[[#This Row],[debug'[0']]]-H5537)</f>
        <v>3.9662816616472152</v>
      </c>
    </row>
    <row r="5539" spans="1:8" x14ac:dyDescent="0.25">
      <c r="A5539">
        <v>11066</v>
      </c>
      <c r="B5539">
        <v>2</v>
      </c>
      <c r="C5539">
        <v>-7</v>
      </c>
      <c r="D5539">
        <v>6</v>
      </c>
      <c r="E5539">
        <v>4</v>
      </c>
      <c r="F5539">
        <v>-1</v>
      </c>
      <c r="G5539">
        <v>1</v>
      </c>
      <c r="H5539" s="2">
        <f>H5538+$H$2*(Filter_Test[[#This Row],[debug'[0']]]-H5538)</f>
        <v>3.7809639809536386</v>
      </c>
    </row>
    <row r="5540" spans="1:8" x14ac:dyDescent="0.25">
      <c r="A5540">
        <v>11068</v>
      </c>
      <c r="B5540">
        <v>1</v>
      </c>
      <c r="C5540">
        <v>-5</v>
      </c>
      <c r="D5540">
        <v>4</v>
      </c>
      <c r="E5540">
        <v>4</v>
      </c>
      <c r="F5540">
        <v>-1</v>
      </c>
      <c r="G5540">
        <v>1</v>
      </c>
      <c r="H5540" s="2">
        <f>H5539+$H$2*(Filter_Test[[#This Row],[debug'[0']]]-H5539)</f>
        <v>3.5188643005797853</v>
      </c>
    </row>
    <row r="5541" spans="1:8" x14ac:dyDescent="0.25">
      <c r="A5541">
        <v>11070</v>
      </c>
      <c r="B5541">
        <v>-1</v>
      </c>
      <c r="C5541">
        <v>-4</v>
      </c>
      <c r="D5541">
        <v>1</v>
      </c>
      <c r="E5541">
        <v>3</v>
      </c>
      <c r="F5541">
        <v>-1</v>
      </c>
      <c r="G5541">
        <v>1</v>
      </c>
      <c r="H5541" s="2">
        <f>H5540+$H$2*(Filter_Test[[#This Row],[debug'[0']]]-H5540)</f>
        <v>3.0929713739016664</v>
      </c>
    </row>
    <row r="5542" spans="1:8" x14ac:dyDescent="0.25">
      <c r="A5542">
        <v>11072</v>
      </c>
      <c r="B5542">
        <v>-3</v>
      </c>
      <c r="C5542">
        <v>0</v>
      </c>
      <c r="D5542">
        <v>-4</v>
      </c>
      <c r="E5542">
        <v>3</v>
      </c>
      <c r="F5542">
        <v>-1</v>
      </c>
      <c r="G5542">
        <v>0</v>
      </c>
      <c r="H5542" s="2">
        <f>H5541+$H$2*(Filter_Test[[#This Row],[debug'[0']]]-H5541)</f>
        <v>2.5187223506981948</v>
      </c>
    </row>
    <row r="5543" spans="1:8" x14ac:dyDescent="0.25">
      <c r="A5543">
        <v>11074</v>
      </c>
      <c r="B5543">
        <v>-4</v>
      </c>
      <c r="C5543">
        <v>1</v>
      </c>
      <c r="D5543">
        <v>-4</v>
      </c>
      <c r="E5543">
        <v>3</v>
      </c>
      <c r="F5543">
        <v>-1</v>
      </c>
      <c r="G5543">
        <v>0</v>
      </c>
      <c r="H5543" s="2">
        <f>H5542+$H$2*(Filter_Test[[#This Row],[debug'[0']]]-H5542)</f>
        <v>1.9043472432658439</v>
      </c>
    </row>
    <row r="5544" spans="1:8" x14ac:dyDescent="0.25">
      <c r="A5544">
        <v>11076</v>
      </c>
      <c r="B5544">
        <v>-3</v>
      </c>
      <c r="C5544">
        <v>6</v>
      </c>
      <c r="D5544">
        <v>-6</v>
      </c>
      <c r="E5544">
        <v>3</v>
      </c>
      <c r="F5544">
        <v>-1</v>
      </c>
      <c r="G5544">
        <v>0</v>
      </c>
      <c r="H5544" s="2">
        <f>H5543+$H$2*(Filter_Test[[#This Row],[debug'[0']]]-H5543)</f>
        <v>1.4421234051629241</v>
      </c>
    </row>
    <row r="5545" spans="1:8" x14ac:dyDescent="0.25">
      <c r="A5545">
        <v>11078</v>
      </c>
      <c r="B5545">
        <v>-1</v>
      </c>
      <c r="C5545">
        <v>10</v>
      </c>
      <c r="D5545">
        <v>-6</v>
      </c>
      <c r="E5545">
        <v>3</v>
      </c>
      <c r="F5545">
        <v>0</v>
      </c>
      <c r="G5545">
        <v>1</v>
      </c>
      <c r="H5545" s="2">
        <f>H5544+$H$2*(Filter_Test[[#This Row],[debug'[0']]]-H5544)</f>
        <v>1.2119586966983382</v>
      </c>
    </row>
    <row r="5546" spans="1:8" x14ac:dyDescent="0.25">
      <c r="A5546">
        <v>11080</v>
      </c>
      <c r="B5546">
        <v>-1</v>
      </c>
      <c r="C5546">
        <v>10</v>
      </c>
      <c r="D5546">
        <v>-6</v>
      </c>
      <c r="E5546">
        <v>3</v>
      </c>
      <c r="F5546">
        <v>0</v>
      </c>
      <c r="G5546">
        <v>1</v>
      </c>
      <c r="H5546" s="2">
        <f>H5545+$H$2*(Filter_Test[[#This Row],[debug'[0']]]-H5545)</f>
        <v>1.0034865009505918</v>
      </c>
    </row>
    <row r="5547" spans="1:8" x14ac:dyDescent="0.25">
      <c r="A5547">
        <v>11082</v>
      </c>
      <c r="B5547">
        <v>-1</v>
      </c>
      <c r="C5547">
        <v>11</v>
      </c>
      <c r="D5547">
        <v>-6</v>
      </c>
      <c r="E5547">
        <v>3</v>
      </c>
      <c r="F5547">
        <v>0</v>
      </c>
      <c r="G5547">
        <v>1</v>
      </c>
      <c r="H5547" s="2">
        <f>H5546+$H$2*(Filter_Test[[#This Row],[debug'[0']]]-H5546)</f>
        <v>0.81466234676201077</v>
      </c>
    </row>
    <row r="5548" spans="1:8" x14ac:dyDescent="0.25">
      <c r="A5548">
        <v>11084</v>
      </c>
      <c r="B5548">
        <v>0</v>
      </c>
      <c r="C5548">
        <v>9</v>
      </c>
      <c r="D5548">
        <v>-5</v>
      </c>
      <c r="E5548">
        <v>3</v>
      </c>
      <c r="F5548">
        <v>0</v>
      </c>
      <c r="G5548">
        <v>0</v>
      </c>
      <c r="H5548" s="2">
        <f>H5547+$H$2*(Filter_Test[[#This Row],[debug'[0']]]-H5547)</f>
        <v>0.73788222944969817</v>
      </c>
    </row>
    <row r="5549" spans="1:8" x14ac:dyDescent="0.25">
      <c r="A5549">
        <v>11086</v>
      </c>
      <c r="B5549">
        <v>0</v>
      </c>
      <c r="C5549">
        <v>7</v>
      </c>
      <c r="D5549">
        <v>-4</v>
      </c>
      <c r="E5549">
        <v>2</v>
      </c>
      <c r="F5549">
        <v>0</v>
      </c>
      <c r="G5549">
        <v>0</v>
      </c>
      <c r="H5549" s="2">
        <f>H5548+$H$2*(Filter_Test[[#This Row],[debug'[0']]]-H5548)</f>
        <v>0.66833846771208927</v>
      </c>
    </row>
    <row r="5550" spans="1:8" x14ac:dyDescent="0.25">
      <c r="A5550">
        <v>11088</v>
      </c>
      <c r="B5550">
        <v>1</v>
      </c>
      <c r="C5550">
        <v>5</v>
      </c>
      <c r="D5550">
        <v>-3</v>
      </c>
      <c r="E5550">
        <v>2</v>
      </c>
      <c r="F5550">
        <v>0</v>
      </c>
      <c r="G5550">
        <v>0</v>
      </c>
      <c r="H5550" s="2">
        <f>H5549+$H$2*(Filter_Test[[#This Row],[debug'[0']]]-H5549)</f>
        <v>0.69959683071151035</v>
      </c>
    </row>
    <row r="5551" spans="1:8" x14ac:dyDescent="0.25">
      <c r="A5551">
        <v>11090</v>
      </c>
      <c r="B5551">
        <v>2</v>
      </c>
      <c r="C5551">
        <v>4</v>
      </c>
      <c r="D5551">
        <v>0</v>
      </c>
      <c r="E5551">
        <v>2</v>
      </c>
      <c r="F5551">
        <v>0</v>
      </c>
      <c r="G5551">
        <v>0</v>
      </c>
      <c r="H5551" s="2">
        <f>H5550+$H$2*(Filter_Test[[#This Row],[debug'[0']]]-H5550)</f>
        <v>0.82215694201175848</v>
      </c>
    </row>
    <row r="5552" spans="1:8" x14ac:dyDescent="0.25">
      <c r="A5552">
        <v>11092</v>
      </c>
      <c r="B5552">
        <v>2</v>
      </c>
      <c r="C5552">
        <v>2</v>
      </c>
      <c r="D5552">
        <v>3</v>
      </c>
      <c r="E5552">
        <v>2</v>
      </c>
      <c r="F5552">
        <v>0</v>
      </c>
      <c r="G5552">
        <v>0</v>
      </c>
      <c r="H5552" s="2">
        <f>H5551+$H$2*(Filter_Test[[#This Row],[debug'[0']]]-H5551)</f>
        <v>0.93316603495348638</v>
      </c>
    </row>
    <row r="5553" spans="1:8" x14ac:dyDescent="0.25">
      <c r="A5553">
        <v>11094</v>
      </c>
      <c r="B5553">
        <v>3</v>
      </c>
      <c r="C5553">
        <v>1</v>
      </c>
      <c r="D5553">
        <v>4</v>
      </c>
      <c r="E5553">
        <v>2</v>
      </c>
      <c r="F5553">
        <v>0</v>
      </c>
      <c r="G5553">
        <v>0</v>
      </c>
      <c r="H5553" s="2">
        <f>H5552+$H$2*(Filter_Test[[#This Row],[debug'[0']]]-H5552)</f>
        <v>1.1279605469768861</v>
      </c>
    </row>
    <row r="5554" spans="1:8" x14ac:dyDescent="0.25">
      <c r="A5554">
        <v>11096</v>
      </c>
      <c r="B5554">
        <v>2</v>
      </c>
      <c r="C5554">
        <v>-2</v>
      </c>
      <c r="D5554">
        <v>5</v>
      </c>
      <c r="E5554">
        <v>2</v>
      </c>
      <c r="F5554">
        <v>0</v>
      </c>
      <c r="G5554">
        <v>0</v>
      </c>
      <c r="H5554" s="2">
        <f>H5553+$H$2*(Filter_Test[[#This Row],[debug'[0']]]-H5553)</f>
        <v>1.2101483291546224</v>
      </c>
    </row>
    <row r="5555" spans="1:8" x14ac:dyDescent="0.25">
      <c r="A5555">
        <v>11098</v>
      </c>
      <c r="B5555">
        <v>3</v>
      </c>
      <c r="C5555">
        <v>-5</v>
      </c>
      <c r="D5555">
        <v>5</v>
      </c>
      <c r="E5555">
        <v>2</v>
      </c>
      <c r="F5555">
        <v>0</v>
      </c>
      <c r="G5555">
        <v>0</v>
      </c>
      <c r="H5555" s="2">
        <f>H5554+$H$2*(Filter_Test[[#This Row],[debug'[0']]]-H5554)</f>
        <v>1.3788378749589201</v>
      </c>
    </row>
    <row r="5556" spans="1:8" x14ac:dyDescent="0.25">
      <c r="A5556">
        <v>11100</v>
      </c>
      <c r="B5556">
        <v>3</v>
      </c>
      <c r="C5556">
        <v>-8</v>
      </c>
      <c r="D5556">
        <v>5</v>
      </c>
      <c r="E5556">
        <v>2</v>
      </c>
      <c r="F5556">
        <v>0</v>
      </c>
      <c r="G5556">
        <v>0</v>
      </c>
      <c r="H5556" s="2">
        <f>H5555+$H$2*(Filter_Test[[#This Row],[debug'[0']]]-H5555)</f>
        <v>1.5316288056281322</v>
      </c>
    </row>
    <row r="5557" spans="1:8" x14ac:dyDescent="0.25">
      <c r="A5557">
        <v>11102</v>
      </c>
      <c r="B5557">
        <v>4</v>
      </c>
      <c r="C5557">
        <v>-9</v>
      </c>
      <c r="D5557">
        <v>5</v>
      </c>
      <c r="E5557">
        <v>2</v>
      </c>
      <c r="F5557">
        <v>0</v>
      </c>
      <c r="G5557">
        <v>0</v>
      </c>
      <c r="H5557" s="2">
        <f>H5556+$H$2*(Filter_Test[[#This Row],[debug'[0']]]-H5556)</f>
        <v>1.7642673099452719</v>
      </c>
    </row>
    <row r="5558" spans="1:8" x14ac:dyDescent="0.25">
      <c r="A5558">
        <v>11104</v>
      </c>
      <c r="B5558">
        <v>3</v>
      </c>
      <c r="C5558">
        <v>-8</v>
      </c>
      <c r="D5558">
        <v>4</v>
      </c>
      <c r="E5558">
        <v>2</v>
      </c>
      <c r="F5558">
        <v>0</v>
      </c>
      <c r="G5558">
        <v>0</v>
      </c>
      <c r="H5558" s="2">
        <f>H5557+$H$2*(Filter_Test[[#This Row],[debug'[0']]]-H5557)</f>
        <v>1.8807323721715725</v>
      </c>
    </row>
    <row r="5559" spans="1:8" x14ac:dyDescent="0.25">
      <c r="A5559">
        <v>11106</v>
      </c>
      <c r="B5559">
        <v>3</v>
      </c>
      <c r="C5559">
        <v>-7</v>
      </c>
      <c r="D5559">
        <v>4</v>
      </c>
      <c r="E5559">
        <v>2</v>
      </c>
      <c r="F5559">
        <v>0</v>
      </c>
      <c r="G5559">
        <v>0</v>
      </c>
      <c r="H5559" s="2">
        <f>H5558+$H$2*(Filter_Test[[#This Row],[debug'[0']]]-H5558)</f>
        <v>1.9862208608811724</v>
      </c>
    </row>
    <row r="5560" spans="1:8" x14ac:dyDescent="0.25">
      <c r="A5560">
        <v>11108</v>
      </c>
      <c r="B5560">
        <v>-1</v>
      </c>
      <c r="C5560">
        <v>-3</v>
      </c>
      <c r="D5560">
        <v>4</v>
      </c>
      <c r="E5560">
        <v>1</v>
      </c>
      <c r="F5560">
        <v>1</v>
      </c>
      <c r="G5560">
        <v>0</v>
      </c>
      <c r="H5560" s="2">
        <f>H5559+$H$2*(Filter_Test[[#This Row],[debug'[0']]]-H5559)</f>
        <v>1.704776175324946</v>
      </c>
    </row>
    <row r="5561" spans="1:8" x14ac:dyDescent="0.25">
      <c r="A5561">
        <v>11110</v>
      </c>
      <c r="B5561">
        <v>-1</v>
      </c>
      <c r="C5561">
        <v>-1</v>
      </c>
      <c r="D5561">
        <v>3</v>
      </c>
      <c r="E5561">
        <v>1</v>
      </c>
      <c r="F5561">
        <v>1</v>
      </c>
      <c r="G5561">
        <v>0</v>
      </c>
      <c r="H5561" s="2">
        <f>H5560+$H$2*(Filter_Test[[#This Row],[debug'[0']]]-H5560)</f>
        <v>1.4498570264647794</v>
      </c>
    </row>
    <row r="5562" spans="1:8" x14ac:dyDescent="0.25">
      <c r="A5562">
        <v>11112</v>
      </c>
      <c r="B5562">
        <v>-4</v>
      </c>
      <c r="C5562">
        <v>2</v>
      </c>
      <c r="D5562">
        <v>0</v>
      </c>
      <c r="E5562">
        <v>1</v>
      </c>
      <c r="F5562">
        <v>1</v>
      </c>
      <c r="G5562">
        <v>0</v>
      </c>
      <c r="H5562" s="2">
        <f>H5561+$H$2*(Filter_Test[[#This Row],[debug'[0']]]-H5561)</f>
        <v>0.93622010254108545</v>
      </c>
    </row>
    <row r="5563" spans="1:8" x14ac:dyDescent="0.25">
      <c r="A5563">
        <v>11114</v>
      </c>
      <c r="B5563">
        <v>-6</v>
      </c>
      <c r="C5563">
        <v>7</v>
      </c>
      <c r="D5563">
        <v>-4</v>
      </c>
      <c r="E5563">
        <v>1</v>
      </c>
      <c r="F5563">
        <v>1</v>
      </c>
      <c r="G5563">
        <v>0</v>
      </c>
      <c r="H5563" s="2">
        <f>H5562+$H$2*(Filter_Test[[#This Row],[debug'[0']]]-H5562)</f>
        <v>0.28249675900633797</v>
      </c>
    </row>
    <row r="5564" spans="1:8" x14ac:dyDescent="0.25">
      <c r="A5564">
        <v>11116</v>
      </c>
      <c r="B5564">
        <v>-5</v>
      </c>
      <c r="C5564">
        <v>7</v>
      </c>
      <c r="D5564">
        <v>-4</v>
      </c>
      <c r="E5564">
        <v>1</v>
      </c>
      <c r="F5564">
        <v>1</v>
      </c>
      <c r="G5564">
        <v>0</v>
      </c>
      <c r="H5564" s="2">
        <f>H5563+$H$2*(Filter_Test[[#This Row],[debug'[0']]]-H5563)</f>
        <v>-0.21536683131484807</v>
      </c>
    </row>
    <row r="5565" spans="1:8" x14ac:dyDescent="0.25">
      <c r="A5565">
        <v>11118</v>
      </c>
      <c r="B5565">
        <v>-3</v>
      </c>
      <c r="C5565">
        <v>8</v>
      </c>
      <c r="D5565">
        <v>-5</v>
      </c>
      <c r="E5565">
        <v>1</v>
      </c>
      <c r="F5565">
        <v>1</v>
      </c>
      <c r="G5565">
        <v>0</v>
      </c>
      <c r="H5565" s="2">
        <f>H5564+$H$2*(Filter_Test[[#This Row],[debug'[0']]]-H5564)</f>
        <v>-0.47781232448536026</v>
      </c>
    </row>
    <row r="5566" spans="1:8" x14ac:dyDescent="0.25">
      <c r="A5566">
        <v>11120</v>
      </c>
      <c r="B5566">
        <v>-3</v>
      </c>
      <c r="C5566">
        <v>9</v>
      </c>
      <c r="D5566">
        <v>-5</v>
      </c>
      <c r="E5566">
        <v>1</v>
      </c>
      <c r="F5566">
        <v>1</v>
      </c>
      <c r="G5566">
        <v>0</v>
      </c>
      <c r="H5566" s="2">
        <f>H5565+$H$2*(Filter_Test[[#This Row],[debug'[0']]]-H5565)</f>
        <v>-0.71552291265650547</v>
      </c>
    </row>
    <row r="5567" spans="1:8" x14ac:dyDescent="0.25">
      <c r="A5567">
        <v>11122</v>
      </c>
      <c r="B5567">
        <v>-3</v>
      </c>
      <c r="C5567">
        <v>10</v>
      </c>
      <c r="D5567">
        <v>-4</v>
      </c>
      <c r="E5567">
        <v>1</v>
      </c>
      <c r="F5567">
        <v>1</v>
      </c>
      <c r="G5567">
        <v>0</v>
      </c>
      <c r="H5567" s="2">
        <f>H5566+$H$2*(Filter_Test[[#This Row],[debug'[0']]]-H5566)</f>
        <v>-0.93082980570328133</v>
      </c>
    </row>
    <row r="5568" spans="1:8" x14ac:dyDescent="0.25">
      <c r="A5568">
        <v>11124</v>
      </c>
      <c r="B5568">
        <v>-3</v>
      </c>
      <c r="C5568">
        <v>9</v>
      </c>
      <c r="D5568">
        <v>-4</v>
      </c>
      <c r="E5568">
        <v>0</v>
      </c>
      <c r="F5568">
        <v>1</v>
      </c>
      <c r="G5568">
        <v>0</v>
      </c>
      <c r="H5568" s="2">
        <f>H5567+$H$2*(Filter_Test[[#This Row],[debug'[0']]]-H5567)</f>
        <v>-1.1258445021461674</v>
      </c>
    </row>
    <row r="5569" spans="1:8" x14ac:dyDescent="0.25">
      <c r="A5569">
        <v>11126</v>
      </c>
      <c r="B5569">
        <v>-2</v>
      </c>
      <c r="C5569">
        <v>6</v>
      </c>
      <c r="D5569">
        <v>-5</v>
      </c>
      <c r="E5569">
        <v>0</v>
      </c>
      <c r="F5569">
        <v>1</v>
      </c>
      <c r="G5569">
        <v>0</v>
      </c>
      <c r="H5569" s="2">
        <f>H5568+$H$2*(Filter_Test[[#This Row],[debug'[0']]]-H5568)</f>
        <v>-1.2082317168507493</v>
      </c>
    </row>
    <row r="5570" spans="1:8" x14ac:dyDescent="0.25">
      <c r="A5570">
        <v>11128</v>
      </c>
      <c r="B5570">
        <v>-1</v>
      </c>
      <c r="C5570">
        <v>4</v>
      </c>
      <c r="D5570">
        <v>-5</v>
      </c>
      <c r="E5570">
        <v>0</v>
      </c>
      <c r="F5570">
        <v>1</v>
      </c>
      <c r="G5570">
        <v>0</v>
      </c>
      <c r="H5570" s="2">
        <f>H5569+$H$2*(Filter_Test[[#This Row],[debug'[0']]]-H5569)</f>
        <v>-1.1886063398936682</v>
      </c>
    </row>
    <row r="5571" spans="1:8" x14ac:dyDescent="0.25">
      <c r="A5571">
        <v>11130</v>
      </c>
      <c r="B5571">
        <v>1</v>
      </c>
      <c r="C5571">
        <v>2</v>
      </c>
      <c r="D5571">
        <v>-4</v>
      </c>
      <c r="E5571">
        <v>0</v>
      </c>
      <c r="F5571">
        <v>1</v>
      </c>
      <c r="G5571">
        <v>0</v>
      </c>
      <c r="H5571" s="2">
        <f>H5570+$H$2*(Filter_Test[[#This Row],[debug'[0']]]-H5570)</f>
        <v>-0.98233505192336834</v>
      </c>
    </row>
    <row r="5572" spans="1:8" x14ac:dyDescent="0.25">
      <c r="A5572">
        <v>11132</v>
      </c>
      <c r="B5572">
        <v>3</v>
      </c>
      <c r="C5572">
        <v>0</v>
      </c>
      <c r="D5572">
        <v>-3</v>
      </c>
      <c r="E5572">
        <v>0</v>
      </c>
      <c r="F5572">
        <v>1</v>
      </c>
      <c r="G5572">
        <v>0</v>
      </c>
      <c r="H5572" s="2">
        <f>H5571+$H$2*(Filter_Test[[#This Row],[debug'[0']]]-H5571)</f>
        <v>-0.60700881562570097</v>
      </c>
    </row>
    <row r="5573" spans="1:8" x14ac:dyDescent="0.25">
      <c r="A5573">
        <v>11134</v>
      </c>
      <c r="B5573">
        <v>4</v>
      </c>
      <c r="C5573">
        <v>0</v>
      </c>
      <c r="D5573">
        <v>-1</v>
      </c>
      <c r="E5573">
        <v>0</v>
      </c>
      <c r="F5573">
        <v>1</v>
      </c>
      <c r="G5573">
        <v>0</v>
      </c>
      <c r="H5573" s="2">
        <f>H5572+$H$2*(Filter_Test[[#This Row],[debug'[0']]]-H5572)</f>
        <v>-0.17280846411990752</v>
      </c>
    </row>
    <row r="5574" spans="1:8" x14ac:dyDescent="0.25">
      <c r="A5574">
        <v>11136</v>
      </c>
      <c r="B5574">
        <v>5</v>
      </c>
      <c r="C5574">
        <v>-2</v>
      </c>
      <c r="D5574">
        <v>1</v>
      </c>
      <c r="E5574">
        <v>0</v>
      </c>
      <c r="F5574">
        <v>1</v>
      </c>
      <c r="G5574">
        <v>0</v>
      </c>
      <c r="H5574" s="2">
        <f>H5573+$H$2*(Filter_Test[[#This Row],[debug'[0']]]-H5573)</f>
        <v>0.31471724795927852</v>
      </c>
    </row>
    <row r="5575" spans="1:8" x14ac:dyDescent="0.25">
      <c r="A5575">
        <v>11138</v>
      </c>
      <c r="B5575">
        <v>5</v>
      </c>
      <c r="C5575">
        <v>-3</v>
      </c>
      <c r="D5575">
        <v>3</v>
      </c>
      <c r="E5575">
        <v>0</v>
      </c>
      <c r="F5575">
        <v>1</v>
      </c>
      <c r="G5575">
        <v>0</v>
      </c>
      <c r="H5575" s="2">
        <f>H5574+$H$2*(Filter_Test[[#This Row],[debug'[0']]]-H5574)</f>
        <v>0.75629474417334142</v>
      </c>
    </row>
    <row r="5576" spans="1:8" x14ac:dyDescent="0.25">
      <c r="A5576">
        <v>11140</v>
      </c>
      <c r="B5576">
        <v>5</v>
      </c>
      <c r="C5576">
        <v>-5</v>
      </c>
      <c r="D5576">
        <v>4</v>
      </c>
      <c r="E5576">
        <v>0</v>
      </c>
      <c r="F5576">
        <v>1</v>
      </c>
      <c r="G5576">
        <v>0</v>
      </c>
      <c r="H5576" s="2">
        <f>H5575+$H$2*(Filter_Test[[#This Row],[debug'[0']]]-H5575)</f>
        <v>1.156254541844504</v>
      </c>
    </row>
    <row r="5577" spans="1:8" x14ac:dyDescent="0.25">
      <c r="A5577">
        <v>11142</v>
      </c>
      <c r="B5577">
        <v>4</v>
      </c>
      <c r="C5577">
        <v>-6</v>
      </c>
      <c r="D5577">
        <v>6</v>
      </c>
      <c r="E5577">
        <v>0</v>
      </c>
      <c r="F5577">
        <v>1</v>
      </c>
      <c r="G5577">
        <v>0</v>
      </c>
      <c r="H5577" s="2">
        <f>H5576+$H$2*(Filter_Test[[#This Row],[debug'[0']]]-H5576)</f>
        <v>1.4242712370451234</v>
      </c>
    </row>
    <row r="5578" spans="1:8" x14ac:dyDescent="0.25">
      <c r="A5578">
        <v>11144</v>
      </c>
      <c r="B5578">
        <v>3</v>
      </c>
      <c r="C5578">
        <v>-5</v>
      </c>
      <c r="D5578">
        <v>6</v>
      </c>
      <c r="E5578">
        <v>0</v>
      </c>
      <c r="F5578">
        <v>1</v>
      </c>
      <c r="G5578">
        <v>0</v>
      </c>
      <c r="H5578" s="2">
        <f>H5577+$H$2*(Filter_Test[[#This Row],[debug'[0']]]-H5577)</f>
        <v>1.5727801742175986</v>
      </c>
    </row>
    <row r="5579" spans="1:8" x14ac:dyDescent="0.25">
      <c r="A5579">
        <v>11146</v>
      </c>
      <c r="B5579">
        <v>3</v>
      </c>
      <c r="C5579">
        <v>-3</v>
      </c>
      <c r="D5579">
        <v>6</v>
      </c>
      <c r="E5579">
        <v>0</v>
      </c>
      <c r="F5579">
        <v>1</v>
      </c>
      <c r="G5579">
        <v>0</v>
      </c>
      <c r="H5579" s="2">
        <f>H5578+$H$2*(Filter_Test[[#This Row],[debug'[0']]]-H5578)</f>
        <v>1.7072924738096695</v>
      </c>
    </row>
    <row r="5580" spans="1:8" x14ac:dyDescent="0.25">
      <c r="A5580">
        <v>11148</v>
      </c>
      <c r="B5580">
        <v>3</v>
      </c>
      <c r="C5580">
        <v>-1</v>
      </c>
      <c r="D5580">
        <v>5</v>
      </c>
      <c r="E5580">
        <v>0</v>
      </c>
      <c r="F5580">
        <v>2</v>
      </c>
      <c r="G5580">
        <v>0</v>
      </c>
      <c r="H5580" s="2">
        <f>H5579+$H$2*(Filter_Test[[#This Row],[debug'[0']]]-H5579)</f>
        <v>1.8291272878352629</v>
      </c>
    </row>
    <row r="5581" spans="1:8" x14ac:dyDescent="0.25">
      <c r="A5581">
        <v>11150</v>
      </c>
      <c r="B5581">
        <v>0</v>
      </c>
      <c r="C5581">
        <v>4</v>
      </c>
      <c r="D5581">
        <v>2</v>
      </c>
      <c r="E5581">
        <v>0</v>
      </c>
      <c r="F5581">
        <v>2</v>
      </c>
      <c r="G5581">
        <v>-1</v>
      </c>
      <c r="H5581" s="2">
        <f>H5580+$H$2*(Filter_Test[[#This Row],[debug'[0']]]-H5580)</f>
        <v>1.6567361023369465</v>
      </c>
    </row>
    <row r="5582" spans="1:8" x14ac:dyDescent="0.25">
      <c r="A5582">
        <v>11152</v>
      </c>
      <c r="B5582">
        <v>-2</v>
      </c>
      <c r="C5582">
        <v>6</v>
      </c>
      <c r="D5582">
        <v>-1</v>
      </c>
      <c r="E5582">
        <v>0</v>
      </c>
      <c r="F5582">
        <v>2</v>
      </c>
      <c r="G5582">
        <v>-1</v>
      </c>
      <c r="H5582" s="2">
        <f>H5581+$H$2*(Filter_Test[[#This Row],[debug'[0']]]-H5581)</f>
        <v>1.3120968440803966</v>
      </c>
    </row>
    <row r="5583" spans="1:8" x14ac:dyDescent="0.25">
      <c r="A5583">
        <v>11154</v>
      </c>
      <c r="B5583">
        <v>-4</v>
      </c>
      <c r="C5583">
        <v>7</v>
      </c>
      <c r="D5583">
        <v>-3</v>
      </c>
      <c r="E5583">
        <v>0</v>
      </c>
      <c r="F5583">
        <v>2</v>
      </c>
      <c r="G5583">
        <v>-1</v>
      </c>
      <c r="H5583" s="2">
        <f>H5582+$H$2*(Filter_Test[[#This Row],[debug'[0']]]-H5582)</f>
        <v>0.81144351146478166</v>
      </c>
    </row>
    <row r="5584" spans="1:8" x14ac:dyDescent="0.25">
      <c r="A5584">
        <v>11156</v>
      </c>
      <c r="B5584">
        <v>-5</v>
      </c>
      <c r="C5584">
        <v>7</v>
      </c>
      <c r="D5584">
        <v>-4</v>
      </c>
      <c r="E5584">
        <v>0</v>
      </c>
      <c r="F5584">
        <v>2</v>
      </c>
      <c r="G5584">
        <v>-1</v>
      </c>
      <c r="H5584" s="2">
        <f>H5583+$H$2*(Filter_Test[[#This Row],[debug'[0']]]-H5583)</f>
        <v>0.26372786419368688</v>
      </c>
    </row>
    <row r="5585" spans="1:8" x14ac:dyDescent="0.25">
      <c r="A5585">
        <v>11158</v>
      </c>
      <c r="B5585">
        <v>-6</v>
      </c>
      <c r="C5585">
        <v>7</v>
      </c>
      <c r="D5585">
        <v>-4</v>
      </c>
      <c r="E5585">
        <v>0</v>
      </c>
      <c r="F5585">
        <v>2</v>
      </c>
      <c r="G5585">
        <v>0</v>
      </c>
      <c r="H5585" s="2">
        <f>H5584+$H$2*(Filter_Test[[#This Row],[debug'[0']]]-H5584)</f>
        <v>-0.32661457907341018</v>
      </c>
    </row>
    <row r="5586" spans="1:8" x14ac:dyDescent="0.25">
      <c r="A5586">
        <v>11160</v>
      </c>
      <c r="B5586">
        <v>-4</v>
      </c>
      <c r="C5586">
        <v>8</v>
      </c>
      <c r="D5586">
        <v>-4</v>
      </c>
      <c r="E5586">
        <v>0</v>
      </c>
      <c r="F5586">
        <v>2</v>
      </c>
      <c r="G5586">
        <v>0</v>
      </c>
      <c r="H5586" s="2">
        <f>H5585+$H$2*(Filter_Test[[#This Row],[debug'[0']]]-H5585)</f>
        <v>-0.67282299863901485</v>
      </c>
    </row>
    <row r="5587" spans="1:8" x14ac:dyDescent="0.25">
      <c r="A5587">
        <v>11162</v>
      </c>
      <c r="B5587">
        <v>-3</v>
      </c>
      <c r="C5587">
        <v>9</v>
      </c>
      <c r="D5587">
        <v>-4</v>
      </c>
      <c r="E5587">
        <v>0</v>
      </c>
      <c r="F5587">
        <v>2</v>
      </c>
      <c r="G5587">
        <v>0</v>
      </c>
      <c r="H5587" s="2">
        <f>H5586+$H$2*(Filter_Test[[#This Row],[debug'[0']]]-H5586)</f>
        <v>-0.89215426377137863</v>
      </c>
    </row>
    <row r="5588" spans="1:8" x14ac:dyDescent="0.25">
      <c r="A5588">
        <v>11164</v>
      </c>
      <c r="B5588">
        <v>-2</v>
      </c>
      <c r="C5588">
        <v>9</v>
      </c>
      <c r="D5588">
        <v>-4</v>
      </c>
      <c r="E5588">
        <v>0</v>
      </c>
      <c r="F5588">
        <v>2</v>
      </c>
      <c r="G5588">
        <v>0</v>
      </c>
      <c r="H5588" s="2">
        <f>H5587+$H$2*(Filter_Test[[#This Row],[debug'[0']]]-H5587)</f>
        <v>-0.99656626455877695</v>
      </c>
    </row>
    <row r="5589" spans="1:8" x14ac:dyDescent="0.25">
      <c r="A5589">
        <v>11166</v>
      </c>
      <c r="B5589">
        <v>-1</v>
      </c>
      <c r="C5589">
        <v>7</v>
      </c>
      <c r="D5589">
        <v>-4</v>
      </c>
      <c r="E5589">
        <v>0</v>
      </c>
      <c r="F5589">
        <v>2</v>
      </c>
      <c r="G5589">
        <v>0</v>
      </c>
      <c r="H5589" s="2">
        <f>H5588+$H$2*(Filter_Test[[#This Row],[debug'[0']]]-H5588)</f>
        <v>-0.99688988649987242</v>
      </c>
    </row>
    <row r="5590" spans="1:8" x14ac:dyDescent="0.25">
      <c r="A5590">
        <v>11168</v>
      </c>
      <c r="B5590">
        <v>-1</v>
      </c>
      <c r="C5590">
        <v>5</v>
      </c>
      <c r="D5590">
        <v>-5</v>
      </c>
      <c r="E5590">
        <v>0</v>
      </c>
      <c r="F5590">
        <v>2</v>
      </c>
      <c r="G5590">
        <v>-1</v>
      </c>
      <c r="H5590" s="2">
        <f>H5589+$H$2*(Filter_Test[[#This Row],[debug'[0']]]-H5589)</f>
        <v>-0.99718300779158731</v>
      </c>
    </row>
    <row r="5591" spans="1:8" x14ac:dyDescent="0.25">
      <c r="A5591">
        <v>11170</v>
      </c>
      <c r="B5591">
        <v>0</v>
      </c>
      <c r="C5591">
        <v>3</v>
      </c>
      <c r="D5591">
        <v>-5</v>
      </c>
      <c r="E5591">
        <v>0</v>
      </c>
      <c r="F5591">
        <v>2</v>
      </c>
      <c r="G5591">
        <v>-1</v>
      </c>
      <c r="H5591" s="2">
        <f>H5590+$H$2*(Filter_Test[[#This Row],[debug'[0']]]-H5590)</f>
        <v>-0.90320072344470859</v>
      </c>
    </row>
    <row r="5592" spans="1:8" x14ac:dyDescent="0.25">
      <c r="A5592">
        <v>11172</v>
      </c>
      <c r="B5592">
        <v>1</v>
      </c>
      <c r="C5592">
        <v>2</v>
      </c>
      <c r="D5592">
        <v>-4</v>
      </c>
      <c r="E5592">
        <v>0</v>
      </c>
      <c r="F5592">
        <v>2</v>
      </c>
      <c r="G5592">
        <v>-1</v>
      </c>
      <c r="H5592" s="2">
        <f>H5591+$H$2*(Filter_Test[[#This Row],[debug'[0']]]-H5591)</f>
        <v>-0.72382828111228825</v>
      </c>
    </row>
    <row r="5593" spans="1:8" x14ac:dyDescent="0.25">
      <c r="A5593">
        <v>11174</v>
      </c>
      <c r="B5593">
        <v>2</v>
      </c>
      <c r="C5593">
        <v>0</v>
      </c>
      <c r="D5593">
        <v>-2</v>
      </c>
      <c r="E5593">
        <v>0</v>
      </c>
      <c r="F5593">
        <v>2</v>
      </c>
      <c r="G5593">
        <v>-1</v>
      </c>
      <c r="H5593" s="2">
        <f>H5592+$H$2*(Filter_Test[[#This Row],[debug'[0']]]-H5592)</f>
        <v>-0.4671135135848139</v>
      </c>
    </row>
    <row r="5594" spans="1:8" x14ac:dyDescent="0.25">
      <c r="A5594">
        <v>11176</v>
      </c>
      <c r="B5594">
        <v>4</v>
      </c>
      <c r="C5594">
        <v>-2</v>
      </c>
      <c r="D5594">
        <v>1</v>
      </c>
      <c r="E5594">
        <v>0</v>
      </c>
      <c r="F5594">
        <v>2</v>
      </c>
      <c r="G5594">
        <v>0</v>
      </c>
      <c r="H5594" s="2">
        <f>H5593+$H$2*(Filter_Test[[#This Row],[debug'[0']]]-H5593)</f>
        <v>-4.6097983673921705E-2</v>
      </c>
    </row>
    <row r="5595" spans="1:8" x14ac:dyDescent="0.25">
      <c r="A5595">
        <v>11178</v>
      </c>
      <c r="B5595">
        <v>6</v>
      </c>
      <c r="C5595">
        <v>-2</v>
      </c>
      <c r="D5595">
        <v>4</v>
      </c>
      <c r="E5595">
        <v>0</v>
      </c>
      <c r="F5595">
        <v>2</v>
      </c>
      <c r="G5595">
        <v>0</v>
      </c>
      <c r="H5595" s="2">
        <f>H5594+$H$2*(Filter_Test[[#This Row],[debug'[0']]]-H5594)</f>
        <v>0.52373332657789984</v>
      </c>
    </row>
    <row r="5596" spans="1:8" x14ac:dyDescent="0.25">
      <c r="A5596">
        <v>11180</v>
      </c>
      <c r="B5596">
        <v>7</v>
      </c>
      <c r="C5596">
        <v>-2</v>
      </c>
      <c r="D5596">
        <v>5</v>
      </c>
      <c r="E5596">
        <v>1</v>
      </c>
      <c r="F5596">
        <v>2</v>
      </c>
      <c r="G5596">
        <v>0</v>
      </c>
      <c r="H5596" s="2">
        <f>H5595+$H$2*(Filter_Test[[#This Row],[debug'[0']]]-H5595)</f>
        <v>1.1341070806952382</v>
      </c>
    </row>
    <row r="5597" spans="1:8" x14ac:dyDescent="0.25">
      <c r="A5597">
        <v>11182</v>
      </c>
      <c r="B5597">
        <v>6</v>
      </c>
      <c r="C5597">
        <v>-3</v>
      </c>
      <c r="D5597">
        <v>5</v>
      </c>
      <c r="E5597">
        <v>0</v>
      </c>
      <c r="F5597">
        <v>2</v>
      </c>
      <c r="G5597">
        <v>0</v>
      </c>
      <c r="H5597" s="2">
        <f>H5596+$H$2*(Filter_Test[[#This Row],[debug'[0']]]-H5596)</f>
        <v>1.5927066841485111</v>
      </c>
    </row>
    <row r="5598" spans="1:8" x14ac:dyDescent="0.25">
      <c r="A5598">
        <v>11184</v>
      </c>
      <c r="B5598">
        <v>5</v>
      </c>
      <c r="C5598">
        <v>-3</v>
      </c>
      <c r="D5598">
        <v>4</v>
      </c>
      <c r="E5598">
        <v>0</v>
      </c>
      <c r="F5598">
        <v>2</v>
      </c>
      <c r="G5598">
        <v>-1</v>
      </c>
      <c r="H5598" s="2">
        <f>H5597+$H$2*(Filter_Test[[#This Row],[debug'[0']]]-H5597)</f>
        <v>1.9138365136396505</v>
      </c>
    </row>
    <row r="5599" spans="1:8" x14ac:dyDescent="0.25">
      <c r="A5599">
        <v>11186</v>
      </c>
      <c r="B5599">
        <v>4</v>
      </c>
      <c r="C5599">
        <v>-2</v>
      </c>
      <c r="D5599">
        <v>2</v>
      </c>
      <c r="E5599">
        <v>0</v>
      </c>
      <c r="F5599">
        <v>2</v>
      </c>
      <c r="G5599">
        <v>-1</v>
      </c>
      <c r="H5599" s="2">
        <f>H5598+$H$2*(Filter_Test[[#This Row],[debug'[0']]]-H5598)</f>
        <v>2.1104527901277588</v>
      </c>
    </row>
    <row r="5600" spans="1:8" x14ac:dyDescent="0.25">
      <c r="A5600">
        <v>11188</v>
      </c>
      <c r="B5600">
        <v>3</v>
      </c>
      <c r="C5600">
        <v>-1</v>
      </c>
      <c r="D5600">
        <v>2</v>
      </c>
      <c r="E5600">
        <v>0</v>
      </c>
      <c r="F5600">
        <v>2</v>
      </c>
      <c r="G5600">
        <v>-1</v>
      </c>
      <c r="H5600" s="2">
        <f>H5599+$H$2*(Filter_Test[[#This Row],[debug'[0']]]-H5599)</f>
        <v>2.1942906395144366</v>
      </c>
    </row>
    <row r="5601" spans="1:8" x14ac:dyDescent="0.25">
      <c r="A5601">
        <v>11190</v>
      </c>
      <c r="B5601">
        <v>2</v>
      </c>
      <c r="C5601">
        <v>2</v>
      </c>
      <c r="D5601">
        <v>2</v>
      </c>
      <c r="E5601">
        <v>1</v>
      </c>
      <c r="F5601">
        <v>3</v>
      </c>
      <c r="G5601">
        <v>-1</v>
      </c>
      <c r="H5601" s="2">
        <f>H5600+$H$2*(Filter_Test[[#This Row],[debug'[0']]]-H5600)</f>
        <v>2.1759791781416422</v>
      </c>
    </row>
    <row r="5602" spans="1:8" x14ac:dyDescent="0.25">
      <c r="A5602">
        <v>11192</v>
      </c>
      <c r="B5602">
        <v>1</v>
      </c>
      <c r="C5602">
        <v>3</v>
      </c>
      <c r="D5602">
        <v>2</v>
      </c>
      <c r="E5602">
        <v>1</v>
      </c>
      <c r="F5602">
        <v>3</v>
      </c>
      <c r="G5602">
        <v>0</v>
      </c>
      <c r="H5602" s="2">
        <f>H5601+$H$2*(Filter_Test[[#This Row],[debug'[0']]]-H5601)</f>
        <v>2.0651457517369121</v>
      </c>
    </row>
    <row r="5603" spans="1:8" x14ac:dyDescent="0.25">
      <c r="A5603">
        <v>11194</v>
      </c>
      <c r="B5603">
        <v>-2</v>
      </c>
      <c r="C5603">
        <v>6</v>
      </c>
      <c r="D5603">
        <v>3</v>
      </c>
      <c r="E5603">
        <v>1</v>
      </c>
      <c r="F5603">
        <v>3</v>
      </c>
      <c r="G5603">
        <v>0</v>
      </c>
      <c r="H5603" s="2">
        <f>H5602+$H$2*(Filter_Test[[#This Row],[debug'[0']]]-H5602)</f>
        <v>1.6820147908540588</v>
      </c>
    </row>
    <row r="5604" spans="1:8" x14ac:dyDescent="0.25">
      <c r="A5604">
        <v>11196</v>
      </c>
      <c r="B5604">
        <v>-4</v>
      </c>
      <c r="C5604">
        <v>7</v>
      </c>
      <c r="D5604">
        <v>2</v>
      </c>
      <c r="E5604">
        <v>1</v>
      </c>
      <c r="F5604">
        <v>3</v>
      </c>
      <c r="G5604">
        <v>0</v>
      </c>
      <c r="H5604" s="2">
        <f>H5603+$H$2*(Filter_Test[[#This Row],[debug'[0']]]-H5603)</f>
        <v>1.1464975131179891</v>
      </c>
    </row>
    <row r="5605" spans="1:8" x14ac:dyDescent="0.25">
      <c r="A5605">
        <v>11198</v>
      </c>
      <c r="B5605">
        <v>-6</v>
      </c>
      <c r="C5605">
        <v>7</v>
      </c>
      <c r="D5605">
        <v>0</v>
      </c>
      <c r="E5605">
        <v>0</v>
      </c>
      <c r="F5605">
        <v>2</v>
      </c>
      <c r="G5605">
        <v>0</v>
      </c>
      <c r="H5605" s="2">
        <f>H5604+$H$2*(Filter_Test[[#This Row],[debug'[0']]]-H5604)</f>
        <v>0.47295599053471316</v>
      </c>
    </row>
    <row r="5606" spans="1:8" x14ac:dyDescent="0.25">
      <c r="A5606">
        <v>11200</v>
      </c>
      <c r="B5606">
        <v>-5</v>
      </c>
      <c r="C5606">
        <v>7</v>
      </c>
      <c r="D5606">
        <v>-1</v>
      </c>
      <c r="E5606">
        <v>1</v>
      </c>
      <c r="F5606">
        <v>2</v>
      </c>
      <c r="G5606">
        <v>0</v>
      </c>
      <c r="H5606" s="2">
        <f>H5605+$H$2*(Filter_Test[[#This Row],[debug'[0']]]-H5605)</f>
        <v>-4.285795946380988E-2</v>
      </c>
    </row>
    <row r="5607" spans="1:8" x14ac:dyDescent="0.25">
      <c r="A5607">
        <v>11202</v>
      </c>
      <c r="B5607">
        <v>-5</v>
      </c>
      <c r="C5607">
        <v>7</v>
      </c>
      <c r="D5607">
        <v>-2</v>
      </c>
      <c r="E5607">
        <v>1</v>
      </c>
      <c r="F5607">
        <v>2</v>
      </c>
      <c r="G5607">
        <v>0</v>
      </c>
      <c r="H5607" s="2">
        <f>H5606+$H$2*(Filter_Test[[#This Row],[debug'[0']]]-H5606)</f>
        <v>-0.51005758998429829</v>
      </c>
    </row>
    <row r="5608" spans="1:8" x14ac:dyDescent="0.25">
      <c r="A5608">
        <v>11204</v>
      </c>
      <c r="B5608">
        <v>-3</v>
      </c>
      <c r="C5608">
        <v>6</v>
      </c>
      <c r="D5608">
        <v>-3</v>
      </c>
      <c r="E5608">
        <v>1</v>
      </c>
      <c r="F5608">
        <v>2</v>
      </c>
      <c r="G5608">
        <v>0</v>
      </c>
      <c r="H5608" s="2">
        <f>H5607+$H$2*(Filter_Test[[#This Row],[debug'[0']]]-H5607)</f>
        <v>-0.74472913347930803</v>
      </c>
    </row>
    <row r="5609" spans="1:8" x14ac:dyDescent="0.25">
      <c r="A5609">
        <v>11206</v>
      </c>
      <c r="B5609">
        <v>-1</v>
      </c>
      <c r="C5609">
        <v>6</v>
      </c>
      <c r="D5609">
        <v>-3</v>
      </c>
      <c r="E5609">
        <v>1</v>
      </c>
      <c r="F5609">
        <v>2</v>
      </c>
      <c r="G5609">
        <v>0</v>
      </c>
      <c r="H5609" s="2">
        <f>H5608+$H$2*(Filter_Test[[#This Row],[debug'[0']]]-H5608)</f>
        <v>-0.76878784584741522</v>
      </c>
    </row>
    <row r="5610" spans="1:8" x14ac:dyDescent="0.25">
      <c r="A5610">
        <v>11208</v>
      </c>
      <c r="B5610">
        <v>-1</v>
      </c>
      <c r="C5610">
        <v>5</v>
      </c>
      <c r="D5610">
        <v>-3</v>
      </c>
      <c r="E5610">
        <v>1</v>
      </c>
      <c r="F5610">
        <v>2</v>
      </c>
      <c r="G5610">
        <v>0</v>
      </c>
      <c r="H5610" s="2">
        <f>H5609+$H$2*(Filter_Test[[#This Row],[debug'[0']]]-H5609)</f>
        <v>-0.79057907799460814</v>
      </c>
    </row>
    <row r="5611" spans="1:8" x14ac:dyDescent="0.25">
      <c r="A5611">
        <v>11210</v>
      </c>
      <c r="B5611">
        <v>-1</v>
      </c>
      <c r="C5611">
        <v>4</v>
      </c>
      <c r="D5611">
        <v>-4</v>
      </c>
      <c r="E5611">
        <v>1</v>
      </c>
      <c r="F5611">
        <v>2</v>
      </c>
      <c r="G5611">
        <v>0</v>
      </c>
      <c r="H5611" s="2">
        <f>H5610+$H$2*(Filter_Test[[#This Row],[debug'[0']]]-H5610)</f>
        <v>-0.81031653489701239</v>
      </c>
    </row>
    <row r="5612" spans="1:8" x14ac:dyDescent="0.25">
      <c r="A5612">
        <v>11212</v>
      </c>
      <c r="B5612">
        <v>0</v>
      </c>
      <c r="C5612">
        <v>2</v>
      </c>
      <c r="D5612">
        <v>-4</v>
      </c>
      <c r="E5612">
        <v>0</v>
      </c>
      <c r="F5612">
        <v>2</v>
      </c>
      <c r="G5612">
        <v>0</v>
      </c>
      <c r="H5612" s="2">
        <f>H5611+$H$2*(Filter_Test[[#This Row],[debug'[0']]]-H5611)</f>
        <v>-0.73394600070356864</v>
      </c>
    </row>
    <row r="5613" spans="1:8" x14ac:dyDescent="0.25">
      <c r="A5613">
        <v>11214</v>
      </c>
      <c r="B5613">
        <v>1</v>
      </c>
      <c r="C5613">
        <v>1</v>
      </c>
      <c r="D5613">
        <v>-4</v>
      </c>
      <c r="E5613">
        <v>0</v>
      </c>
      <c r="F5613">
        <v>2</v>
      </c>
      <c r="G5613">
        <v>0</v>
      </c>
      <c r="H5613" s="2">
        <f>H5612+$H$2*(Filter_Test[[#This Row],[debug'[0']]]-H5612)</f>
        <v>-0.57052544017761664</v>
      </c>
    </row>
    <row r="5614" spans="1:8" x14ac:dyDescent="0.25">
      <c r="A5614">
        <v>11216</v>
      </c>
      <c r="B5614">
        <v>4</v>
      </c>
      <c r="C5614">
        <v>-2</v>
      </c>
      <c r="D5614">
        <v>-1</v>
      </c>
      <c r="E5614">
        <v>1</v>
      </c>
      <c r="F5614">
        <v>2</v>
      </c>
      <c r="G5614">
        <v>0</v>
      </c>
      <c r="H5614" s="2">
        <f>H5613+$H$2*(Filter_Test[[#This Row],[debug'[0']]]-H5613)</f>
        <v>-0.13976356580039895</v>
      </c>
    </row>
    <row r="5615" spans="1:8" x14ac:dyDescent="0.25">
      <c r="A5615">
        <v>11218</v>
      </c>
      <c r="B5615">
        <v>7</v>
      </c>
      <c r="C5615">
        <v>-2</v>
      </c>
      <c r="D5615">
        <v>2</v>
      </c>
      <c r="E5615">
        <v>1</v>
      </c>
      <c r="F5615">
        <v>2</v>
      </c>
      <c r="G5615">
        <v>0</v>
      </c>
      <c r="H5615" s="2">
        <f>H5614+$H$2*(Filter_Test[[#This Row],[debug'[0']]]-H5614)</f>
        <v>0.53314329720019893</v>
      </c>
    </row>
    <row r="5616" spans="1:8" x14ac:dyDescent="0.25">
      <c r="A5616">
        <v>11220</v>
      </c>
      <c r="B5616">
        <v>8</v>
      </c>
      <c r="C5616">
        <v>-3</v>
      </c>
      <c r="D5616">
        <v>3</v>
      </c>
      <c r="E5616">
        <v>1</v>
      </c>
      <c r="F5616">
        <v>2</v>
      </c>
      <c r="G5616">
        <v>0</v>
      </c>
      <c r="H5616" s="2">
        <f>H5615+$H$2*(Filter_Test[[#This Row],[debug'[0']]]-H5615)</f>
        <v>1.2368779620879056</v>
      </c>
    </row>
    <row r="5617" spans="1:8" x14ac:dyDescent="0.25">
      <c r="A5617">
        <v>11222</v>
      </c>
      <c r="B5617">
        <v>6</v>
      </c>
      <c r="C5617">
        <v>-4</v>
      </c>
      <c r="D5617">
        <v>3</v>
      </c>
      <c r="E5617">
        <v>1</v>
      </c>
      <c r="F5617">
        <v>2</v>
      </c>
      <c r="G5617">
        <v>0</v>
      </c>
      <c r="H5617" s="2">
        <f>H5616+$H$2*(Filter_Test[[#This Row],[debug'[0']]]-H5616)</f>
        <v>1.6857916381615938</v>
      </c>
    </row>
    <row r="5618" spans="1:8" x14ac:dyDescent="0.25">
      <c r="A5618">
        <v>11224</v>
      </c>
      <c r="B5618">
        <v>5</v>
      </c>
      <c r="C5618">
        <v>-4</v>
      </c>
      <c r="D5618">
        <v>2</v>
      </c>
      <c r="E5618">
        <v>0</v>
      </c>
      <c r="F5618">
        <v>2</v>
      </c>
      <c r="G5618">
        <v>0</v>
      </c>
      <c r="H5618" s="2">
        <f>H5617+$H$2*(Filter_Test[[#This Row],[debug'[0']]]-H5617)</f>
        <v>1.9981484174221158</v>
      </c>
    </row>
    <row r="5619" spans="1:8" x14ac:dyDescent="0.25">
      <c r="A5619">
        <v>11226</v>
      </c>
      <c r="B5619">
        <v>5</v>
      </c>
      <c r="C5619">
        <v>-3</v>
      </c>
      <c r="D5619">
        <v>3</v>
      </c>
      <c r="E5619">
        <v>1</v>
      </c>
      <c r="F5619">
        <v>2</v>
      </c>
      <c r="G5619">
        <v>0</v>
      </c>
      <c r="H5619" s="2">
        <f>H5618+$H$2*(Filter_Test[[#This Row],[debug'[0']]]-H5618)</f>
        <v>2.281066263791923</v>
      </c>
    </row>
    <row r="5620" spans="1:8" x14ac:dyDescent="0.25">
      <c r="A5620">
        <v>11228</v>
      </c>
      <c r="B5620">
        <v>4</v>
      </c>
      <c r="C5620">
        <v>-2</v>
      </c>
      <c r="D5620">
        <v>5</v>
      </c>
      <c r="E5620">
        <v>1</v>
      </c>
      <c r="F5620">
        <v>2</v>
      </c>
      <c r="G5620">
        <v>0</v>
      </c>
      <c r="H5620" s="2">
        <f>H5619+$H$2*(Filter_Test[[#This Row],[debug'[0']]]-H5619)</f>
        <v>2.4430719517222914</v>
      </c>
    </row>
    <row r="5621" spans="1:8" x14ac:dyDescent="0.25">
      <c r="A5621">
        <v>11230</v>
      </c>
      <c r="B5621">
        <v>3</v>
      </c>
      <c r="C5621">
        <v>-1</v>
      </c>
      <c r="D5621">
        <v>7</v>
      </c>
      <c r="E5621">
        <v>1</v>
      </c>
      <c r="F5621">
        <v>2</v>
      </c>
      <c r="G5621">
        <v>0</v>
      </c>
      <c r="H5621" s="2">
        <f>H5620+$H$2*(Filter_Test[[#This Row],[debug'[0']]]-H5620)</f>
        <v>2.4955611836737122</v>
      </c>
    </row>
    <row r="5622" spans="1:8" x14ac:dyDescent="0.25">
      <c r="A5622">
        <v>11232</v>
      </c>
      <c r="B5622">
        <v>1</v>
      </c>
      <c r="C5622">
        <v>0</v>
      </c>
      <c r="D5622">
        <v>8</v>
      </c>
      <c r="E5622">
        <v>1</v>
      </c>
      <c r="F5622">
        <v>2</v>
      </c>
      <c r="G5622">
        <v>1</v>
      </c>
      <c r="H5622" s="2">
        <f>H5621+$H$2*(Filter_Test[[#This Row],[debug'[0']]]-H5621)</f>
        <v>2.3546078628450107</v>
      </c>
    </row>
    <row r="5623" spans="1:8" x14ac:dyDescent="0.25">
      <c r="A5623">
        <v>11234</v>
      </c>
      <c r="B5623">
        <v>-1</v>
      </c>
      <c r="C5623">
        <v>2</v>
      </c>
      <c r="D5623">
        <v>8</v>
      </c>
      <c r="E5623">
        <v>1</v>
      </c>
      <c r="F5623">
        <v>2</v>
      </c>
      <c r="G5623">
        <v>1</v>
      </c>
      <c r="H5623" s="2">
        <f>H5622+$H$2*(Filter_Test[[#This Row],[debug'[0']]]-H5622)</f>
        <v>2.0384435203173572</v>
      </c>
    </row>
    <row r="5624" spans="1:8" x14ac:dyDescent="0.25">
      <c r="A5624">
        <v>11236</v>
      </c>
      <c r="B5624">
        <v>-4</v>
      </c>
      <c r="C5624">
        <v>3</v>
      </c>
      <c r="D5624">
        <v>6</v>
      </c>
      <c r="E5624">
        <v>1</v>
      </c>
      <c r="F5624">
        <v>2</v>
      </c>
      <c r="G5624">
        <v>1</v>
      </c>
      <c r="H5624" s="2">
        <f>H5623+$H$2*(Filter_Test[[#This Row],[debug'[0']]]-H5623)</f>
        <v>1.4693336262409802</v>
      </c>
    </row>
    <row r="5625" spans="1:8" x14ac:dyDescent="0.25">
      <c r="A5625">
        <v>11238</v>
      </c>
      <c r="B5625">
        <v>-4</v>
      </c>
      <c r="C5625">
        <v>4</v>
      </c>
      <c r="D5625">
        <v>3</v>
      </c>
      <c r="E5625">
        <v>1</v>
      </c>
      <c r="F5625">
        <v>2</v>
      </c>
      <c r="G5625">
        <v>0</v>
      </c>
      <c r="H5625" s="2">
        <f>H5624+$H$2*(Filter_Test[[#This Row],[debug'[0']]]-H5624)</f>
        <v>0.95386107603407166</v>
      </c>
    </row>
    <row r="5626" spans="1:8" x14ac:dyDescent="0.25">
      <c r="A5626">
        <v>11240</v>
      </c>
      <c r="B5626">
        <v>-5</v>
      </c>
      <c r="C5626">
        <v>5</v>
      </c>
      <c r="D5626">
        <v>0</v>
      </c>
      <c r="E5626">
        <v>1</v>
      </c>
      <c r="F5626">
        <v>2</v>
      </c>
      <c r="G5626">
        <v>0</v>
      </c>
      <c r="H5626" s="2">
        <f>H5625+$H$2*(Filter_Test[[#This Row],[debug'[0']]]-H5625)</f>
        <v>0.39272288952518597</v>
      </c>
    </row>
    <row r="5627" spans="1:8" x14ac:dyDescent="0.25">
      <c r="A5627">
        <v>11242</v>
      </c>
      <c r="B5627">
        <v>-3</v>
      </c>
      <c r="C5627">
        <v>5</v>
      </c>
      <c r="D5627">
        <v>-3</v>
      </c>
      <c r="E5627">
        <v>1</v>
      </c>
      <c r="F5627">
        <v>2</v>
      </c>
      <c r="G5627">
        <v>0</v>
      </c>
      <c r="H5627" s="2">
        <f>H5626+$H$2*(Filter_Test[[#This Row],[debug'[0']]]-H5626)</f>
        <v>7.2966290363238206E-2</v>
      </c>
    </row>
    <row r="5628" spans="1:8" x14ac:dyDescent="0.25">
      <c r="A5628">
        <v>11244</v>
      </c>
      <c r="B5628">
        <v>-1</v>
      </c>
      <c r="C5628">
        <v>4</v>
      </c>
      <c r="D5628">
        <v>-4</v>
      </c>
      <c r="E5628">
        <v>1</v>
      </c>
      <c r="F5628">
        <v>1</v>
      </c>
      <c r="G5628">
        <v>1</v>
      </c>
      <c r="H5628" s="2">
        <f>H5627+$H$2*(Filter_Test[[#This Row],[debug'[0']]]-H5627)</f>
        <v>-2.8158400097401046E-2</v>
      </c>
    </row>
    <row r="5629" spans="1:8" x14ac:dyDescent="0.25">
      <c r="A5629">
        <v>11246</v>
      </c>
      <c r="B5629">
        <v>1</v>
      </c>
      <c r="C5629">
        <v>3</v>
      </c>
      <c r="D5629">
        <v>-4</v>
      </c>
      <c r="E5629">
        <v>1</v>
      </c>
      <c r="F5629">
        <v>1</v>
      </c>
      <c r="G5629">
        <v>1</v>
      </c>
      <c r="H5629" s="2">
        <f>H5628+$H$2*(Filter_Test[[#This Row],[debug'[0']]]-H5628)</f>
        <v>6.8743246196777866E-2</v>
      </c>
    </row>
    <row r="5630" spans="1:8" x14ac:dyDescent="0.25">
      <c r="A5630">
        <v>11248</v>
      </c>
      <c r="B5630">
        <v>1</v>
      </c>
      <c r="C5630">
        <v>3</v>
      </c>
      <c r="D5630">
        <v>-5</v>
      </c>
      <c r="E5630">
        <v>1</v>
      </c>
      <c r="F5630">
        <v>1</v>
      </c>
      <c r="G5630">
        <v>1</v>
      </c>
      <c r="H5630" s="2">
        <f>H5629+$H$2*(Filter_Test[[#This Row],[debug'[0']]]-H5629)</f>
        <v>0.15651212748740029</v>
      </c>
    </row>
    <row r="5631" spans="1:8" x14ac:dyDescent="0.25">
      <c r="A5631">
        <v>11250</v>
      </c>
      <c r="B5631">
        <v>2</v>
      </c>
      <c r="C5631">
        <v>2</v>
      </c>
      <c r="D5631">
        <v>-5</v>
      </c>
      <c r="E5631">
        <v>1</v>
      </c>
      <c r="F5631">
        <v>1</v>
      </c>
      <c r="G5631">
        <v>1</v>
      </c>
      <c r="H5631" s="2">
        <f>H5630+$H$2*(Filter_Test[[#This Row],[debug'[0']]]-H5630)</f>
        <v>0.3302567662054241</v>
      </c>
    </row>
    <row r="5632" spans="1:8" x14ac:dyDescent="0.25">
      <c r="A5632">
        <v>11252</v>
      </c>
      <c r="B5632">
        <v>1</v>
      </c>
      <c r="C5632">
        <v>1</v>
      </c>
      <c r="D5632">
        <v>-5</v>
      </c>
      <c r="E5632">
        <v>1</v>
      </c>
      <c r="F5632">
        <v>1</v>
      </c>
      <c r="G5632">
        <v>1</v>
      </c>
      <c r="H5632" s="2">
        <f>H5631+$H$2*(Filter_Test[[#This Row],[debug'[0']]]-H5631)</f>
        <v>0.39337857889783945</v>
      </c>
    </row>
    <row r="5633" spans="1:8" x14ac:dyDescent="0.25">
      <c r="A5633">
        <v>11254</v>
      </c>
      <c r="B5633">
        <v>2</v>
      </c>
      <c r="C5633">
        <v>0</v>
      </c>
      <c r="D5633">
        <v>-5</v>
      </c>
      <c r="E5633">
        <v>1</v>
      </c>
      <c r="F5633">
        <v>1</v>
      </c>
      <c r="G5633">
        <v>1</v>
      </c>
      <c r="H5633" s="2">
        <f>H5632+$H$2*(Filter_Test[[#This Row],[debug'[0']]]-H5632)</f>
        <v>0.54479908050687564</v>
      </c>
    </row>
    <row r="5634" spans="1:8" x14ac:dyDescent="0.25">
      <c r="A5634">
        <v>11256</v>
      </c>
      <c r="B5634">
        <v>5</v>
      </c>
      <c r="C5634">
        <v>-1</v>
      </c>
      <c r="D5634">
        <v>-3</v>
      </c>
      <c r="E5634">
        <v>1</v>
      </c>
      <c r="F5634">
        <v>1</v>
      </c>
      <c r="G5634">
        <v>1</v>
      </c>
      <c r="H5634" s="2">
        <f>H5633+$H$2*(Filter_Test[[#This Row],[debug'[0']]]-H5633)</f>
        <v>0.96469187487525843</v>
      </c>
    </row>
    <row r="5635" spans="1:8" x14ac:dyDescent="0.25">
      <c r="A5635">
        <v>11258</v>
      </c>
      <c r="B5635">
        <v>6</v>
      </c>
      <c r="C5635">
        <v>-1</v>
      </c>
      <c r="D5635">
        <v>0</v>
      </c>
      <c r="E5635">
        <v>1</v>
      </c>
      <c r="F5635">
        <v>1</v>
      </c>
      <c r="G5635">
        <v>1</v>
      </c>
      <c r="H5635" s="2">
        <f>H5634+$H$2*(Filter_Test[[#This Row],[debug'[0']]]-H5634)</f>
        <v>1.4392584853088448</v>
      </c>
    </row>
    <row r="5636" spans="1:8" x14ac:dyDescent="0.25">
      <c r="A5636">
        <v>11260</v>
      </c>
      <c r="B5636">
        <v>8</v>
      </c>
      <c r="C5636">
        <v>-2</v>
      </c>
      <c r="D5636">
        <v>4</v>
      </c>
      <c r="E5636">
        <v>2</v>
      </c>
      <c r="F5636">
        <v>1</v>
      </c>
      <c r="G5636">
        <v>1</v>
      </c>
      <c r="H5636" s="2">
        <f>H5635+$H$2*(Filter_Test[[#This Row],[debug'[0']]]-H5635)</f>
        <v>2.0575938056485041</v>
      </c>
    </row>
    <row r="5637" spans="1:8" x14ac:dyDescent="0.25">
      <c r="A5637">
        <v>11262</v>
      </c>
      <c r="B5637">
        <v>8</v>
      </c>
      <c r="C5637">
        <v>-3</v>
      </c>
      <c r="D5637">
        <v>5</v>
      </c>
      <c r="E5637">
        <v>2</v>
      </c>
      <c r="F5637">
        <v>1</v>
      </c>
      <c r="G5637">
        <v>1</v>
      </c>
      <c r="H5637" s="2">
        <f>H5636+$H$2*(Filter_Test[[#This Row],[debug'[0']]]-H5636)</f>
        <v>2.6176523949931383</v>
      </c>
    </row>
    <row r="5638" spans="1:8" x14ac:dyDescent="0.25">
      <c r="A5638">
        <v>11264</v>
      </c>
      <c r="B5638">
        <v>7</v>
      </c>
      <c r="C5638">
        <v>-3</v>
      </c>
      <c r="D5638">
        <v>5</v>
      </c>
      <c r="E5638">
        <v>1</v>
      </c>
      <c r="F5638">
        <v>1</v>
      </c>
      <c r="G5638">
        <v>1</v>
      </c>
      <c r="H5638" s="2">
        <f>H5637+$H$2*(Filter_Test[[#This Row],[debug'[0']]]-H5637)</f>
        <v>3.0306789262341298</v>
      </c>
    </row>
    <row r="5639" spans="1:8" x14ac:dyDescent="0.25">
      <c r="A5639">
        <v>11266</v>
      </c>
      <c r="B5639">
        <v>6</v>
      </c>
      <c r="C5639">
        <v>-2</v>
      </c>
      <c r="D5639">
        <v>5</v>
      </c>
      <c r="E5639">
        <v>1</v>
      </c>
      <c r="F5639">
        <v>1</v>
      </c>
      <c r="G5639">
        <v>1</v>
      </c>
      <c r="H5639" s="2">
        <f>H5638+$H$2*(Filter_Test[[#This Row],[debug'[0']]]-H5638)</f>
        <v>3.3105308443788961</v>
      </c>
    </row>
    <row r="5640" spans="1:8" x14ac:dyDescent="0.25">
      <c r="A5640">
        <v>11268</v>
      </c>
      <c r="B5640">
        <v>4</v>
      </c>
      <c r="C5640">
        <v>0</v>
      </c>
      <c r="D5640">
        <v>6</v>
      </c>
      <c r="E5640">
        <v>2</v>
      </c>
      <c r="F5640">
        <v>1</v>
      </c>
      <c r="G5640">
        <v>1</v>
      </c>
      <c r="H5640" s="2">
        <f>H5639+$H$2*(Filter_Test[[#This Row],[debug'[0']]]-H5639)</f>
        <v>3.3755117814041768</v>
      </c>
    </row>
    <row r="5641" spans="1:8" x14ac:dyDescent="0.25">
      <c r="A5641">
        <v>11270</v>
      </c>
      <c r="B5641">
        <v>4</v>
      </c>
      <c r="C5641">
        <v>0</v>
      </c>
      <c r="D5641">
        <v>9</v>
      </c>
      <c r="E5641">
        <v>2</v>
      </c>
      <c r="F5641">
        <v>1</v>
      </c>
      <c r="G5641">
        <v>1</v>
      </c>
      <c r="H5641" s="2">
        <f>H5640+$H$2*(Filter_Test[[#This Row],[debug'[0']]]-H5640)</f>
        <v>3.4343684093979974</v>
      </c>
    </row>
    <row r="5642" spans="1:8" x14ac:dyDescent="0.25">
      <c r="A5642">
        <v>11272</v>
      </c>
      <c r="B5642">
        <v>3</v>
      </c>
      <c r="C5642">
        <v>0</v>
      </c>
      <c r="D5642">
        <v>10</v>
      </c>
      <c r="E5642">
        <v>2</v>
      </c>
      <c r="F5642">
        <v>1</v>
      </c>
      <c r="G5642">
        <v>1</v>
      </c>
      <c r="H5642" s="2">
        <f>H5641+$H$2*(Filter_Test[[#This Row],[debug'[0']]]-H5641)</f>
        <v>3.3934301512805103</v>
      </c>
    </row>
    <row r="5643" spans="1:8" x14ac:dyDescent="0.25">
      <c r="A5643">
        <v>11274</v>
      </c>
      <c r="B5643">
        <v>1</v>
      </c>
      <c r="C5643">
        <v>1</v>
      </c>
      <c r="D5643">
        <v>9</v>
      </c>
      <c r="E5643">
        <v>2</v>
      </c>
      <c r="F5643">
        <v>1</v>
      </c>
      <c r="G5643">
        <v>1</v>
      </c>
      <c r="H5643" s="2">
        <f>H5642+$H$2*(Filter_Test[[#This Row],[debug'[0']]]-H5642)</f>
        <v>3.1678546738762154</v>
      </c>
    </row>
    <row r="5644" spans="1:8" x14ac:dyDescent="0.25">
      <c r="A5644">
        <v>11276</v>
      </c>
      <c r="B5644">
        <v>-1</v>
      </c>
      <c r="C5644">
        <v>1</v>
      </c>
      <c r="D5644">
        <v>7</v>
      </c>
      <c r="E5644">
        <v>2</v>
      </c>
      <c r="F5644">
        <v>1</v>
      </c>
      <c r="G5644">
        <v>1</v>
      </c>
      <c r="H5644" s="2">
        <f>H5643+$H$2*(Filter_Test[[#This Row],[debug'[0']]]-H5643)</f>
        <v>2.7750436251358335</v>
      </c>
    </row>
    <row r="5645" spans="1:8" x14ac:dyDescent="0.25">
      <c r="A5645">
        <v>11278</v>
      </c>
      <c r="B5645">
        <v>-2</v>
      </c>
      <c r="C5645">
        <v>2</v>
      </c>
      <c r="D5645">
        <v>4</v>
      </c>
      <c r="E5645">
        <v>2</v>
      </c>
      <c r="F5645">
        <v>1</v>
      </c>
      <c r="G5645">
        <v>1</v>
      </c>
      <c r="H5645" s="2">
        <f>H5644+$H$2*(Filter_Test[[#This Row],[debug'[0']]]-H5644)</f>
        <v>2.3250063659369085</v>
      </c>
    </row>
    <row r="5646" spans="1:8" x14ac:dyDescent="0.25">
      <c r="A5646">
        <v>11280</v>
      </c>
      <c r="B5646">
        <v>-2</v>
      </c>
      <c r="C5646">
        <v>3</v>
      </c>
      <c r="D5646">
        <v>1</v>
      </c>
      <c r="E5646">
        <v>2</v>
      </c>
      <c r="F5646">
        <v>1</v>
      </c>
      <c r="G5646">
        <v>1</v>
      </c>
      <c r="H5646" s="2">
        <f>H5645+$H$2*(Filter_Test[[#This Row],[debug'[0']]]-H5645)</f>
        <v>1.9173841191582142</v>
      </c>
    </row>
    <row r="5647" spans="1:8" x14ac:dyDescent="0.25">
      <c r="A5647">
        <v>11282</v>
      </c>
      <c r="B5647">
        <v>-2</v>
      </c>
      <c r="C5647">
        <v>4</v>
      </c>
      <c r="D5647">
        <v>-2</v>
      </c>
      <c r="E5647">
        <v>2</v>
      </c>
      <c r="F5647">
        <v>1</v>
      </c>
      <c r="G5647">
        <v>1</v>
      </c>
      <c r="H5647" s="2">
        <f>H5646+$H$2*(Filter_Test[[#This Row],[debug'[0']]]-H5646)</f>
        <v>1.5481793640571111</v>
      </c>
    </row>
    <row r="5648" spans="1:8" x14ac:dyDescent="0.25">
      <c r="A5648">
        <v>11284</v>
      </c>
      <c r="B5648">
        <v>-1</v>
      </c>
      <c r="C5648">
        <v>4</v>
      </c>
      <c r="D5648">
        <v>-5</v>
      </c>
      <c r="E5648">
        <v>2</v>
      </c>
      <c r="F5648">
        <v>1</v>
      </c>
      <c r="G5648">
        <v>1</v>
      </c>
      <c r="H5648" s="2">
        <f>H5647+$H$2*(Filter_Test[[#This Row],[debug'[0']]]-H5647)</f>
        <v>1.3080191169525832</v>
      </c>
    </row>
    <row r="5649" spans="1:8" x14ac:dyDescent="0.25">
      <c r="A5649">
        <v>11286</v>
      </c>
      <c r="B5649">
        <v>0</v>
      </c>
      <c r="C5649">
        <v>4</v>
      </c>
      <c r="D5649">
        <v>-6</v>
      </c>
      <c r="E5649">
        <v>2</v>
      </c>
      <c r="F5649">
        <v>1</v>
      </c>
      <c r="G5649">
        <v>1</v>
      </c>
      <c r="H5649" s="2">
        <f>H5648+$H$2*(Filter_Test[[#This Row],[debug'[0']]]-H5648)</f>
        <v>1.1847412194953859</v>
      </c>
    </row>
    <row r="5650" spans="1:8" x14ac:dyDescent="0.25">
      <c r="A5650">
        <v>11288</v>
      </c>
      <c r="B5650">
        <v>1</v>
      </c>
      <c r="C5650">
        <v>3</v>
      </c>
      <c r="D5650">
        <v>-7</v>
      </c>
      <c r="E5650">
        <v>2</v>
      </c>
      <c r="F5650">
        <v>1</v>
      </c>
      <c r="G5650">
        <v>1</v>
      </c>
      <c r="H5650" s="2">
        <f>H5649+$H$2*(Filter_Test[[#This Row],[debug'[0']]]-H5649)</f>
        <v>1.1673297697559282</v>
      </c>
    </row>
    <row r="5651" spans="1:8" x14ac:dyDescent="0.25">
      <c r="A5651">
        <v>11290</v>
      </c>
      <c r="B5651">
        <v>1</v>
      </c>
      <c r="C5651">
        <v>2</v>
      </c>
      <c r="D5651">
        <v>-7</v>
      </c>
      <c r="E5651">
        <v>2</v>
      </c>
      <c r="F5651">
        <v>1</v>
      </c>
      <c r="G5651">
        <v>1</v>
      </c>
      <c r="H5651" s="2">
        <f>H5650+$H$2*(Filter_Test[[#This Row],[debug'[0']]]-H5650)</f>
        <v>1.1515593104941653</v>
      </c>
    </row>
    <row r="5652" spans="1:8" x14ac:dyDescent="0.25">
      <c r="A5652">
        <v>11292</v>
      </c>
      <c r="B5652">
        <v>2</v>
      </c>
      <c r="C5652">
        <v>2</v>
      </c>
      <c r="D5652">
        <v>-6</v>
      </c>
      <c r="E5652">
        <v>2</v>
      </c>
      <c r="F5652">
        <v>1</v>
      </c>
      <c r="G5652">
        <v>1</v>
      </c>
      <c r="H5652" s="2">
        <f>H5651+$H$2*(Filter_Test[[#This Row],[debug'[0']]]-H5651)</f>
        <v>1.2315229616089109</v>
      </c>
    </row>
    <row r="5653" spans="1:8" x14ac:dyDescent="0.25">
      <c r="A5653">
        <v>11294</v>
      </c>
      <c r="B5653">
        <v>4</v>
      </c>
      <c r="C5653">
        <v>2</v>
      </c>
      <c r="D5653">
        <v>-5</v>
      </c>
      <c r="E5653">
        <v>2</v>
      </c>
      <c r="F5653">
        <v>1</v>
      </c>
      <c r="G5653">
        <v>1</v>
      </c>
      <c r="H5653" s="2">
        <f>H5652+$H$2*(Filter_Test[[#This Row],[debug'[0']]]-H5652)</f>
        <v>1.4924457753721552</v>
      </c>
    </row>
    <row r="5654" spans="1:8" x14ac:dyDescent="0.25">
      <c r="A5654">
        <v>11296</v>
      </c>
      <c r="B5654">
        <v>6</v>
      </c>
      <c r="C5654">
        <v>2</v>
      </c>
      <c r="D5654">
        <v>-3</v>
      </c>
      <c r="E5654">
        <v>2</v>
      </c>
      <c r="F5654">
        <v>1</v>
      </c>
      <c r="G5654">
        <v>1</v>
      </c>
      <c r="H5654" s="2">
        <f>H5653+$H$2*(Filter_Test[[#This Row],[debug'[0']]]-H5653)</f>
        <v>1.9172727525046094</v>
      </c>
    </row>
    <row r="5655" spans="1:8" x14ac:dyDescent="0.25">
      <c r="A5655">
        <v>11298</v>
      </c>
      <c r="B5655">
        <v>8</v>
      </c>
      <c r="C5655">
        <v>2</v>
      </c>
      <c r="D5655">
        <v>1</v>
      </c>
      <c r="E5655">
        <v>3</v>
      </c>
      <c r="F5655">
        <v>1</v>
      </c>
      <c r="G5655">
        <v>1</v>
      </c>
      <c r="H5655" s="2">
        <f>H5654+$H$2*(Filter_Test[[#This Row],[debug'[0']]]-H5654)</f>
        <v>2.4905562895402689</v>
      </c>
    </row>
    <row r="5656" spans="1:8" x14ac:dyDescent="0.25">
      <c r="A5656">
        <v>11300</v>
      </c>
      <c r="B5656">
        <v>7</v>
      </c>
      <c r="C5656">
        <v>1</v>
      </c>
      <c r="D5656">
        <v>3</v>
      </c>
      <c r="E5656">
        <v>2</v>
      </c>
      <c r="F5656">
        <v>1</v>
      </c>
      <c r="G5656">
        <v>1</v>
      </c>
      <c r="H5656" s="2">
        <f>H5655+$H$2*(Filter_Test[[#This Row],[debug'[0']]]-H5655)</f>
        <v>2.9155613465169785</v>
      </c>
    </row>
    <row r="5657" spans="1:8" x14ac:dyDescent="0.25">
      <c r="A5657">
        <v>11302</v>
      </c>
      <c r="B5657">
        <v>8</v>
      </c>
      <c r="C5657">
        <v>-1</v>
      </c>
      <c r="D5657">
        <v>4</v>
      </c>
      <c r="E5657">
        <v>3</v>
      </c>
      <c r="F5657">
        <v>1</v>
      </c>
      <c r="G5657">
        <v>1</v>
      </c>
      <c r="H5657" s="2">
        <f>H5656+$H$2*(Filter_Test[[#This Row],[debug'[0']]]-H5656)</f>
        <v>3.3947584001592856</v>
      </c>
    </row>
    <row r="5658" spans="1:8" x14ac:dyDescent="0.25">
      <c r="A5658">
        <v>11304</v>
      </c>
      <c r="B5658">
        <v>6</v>
      </c>
      <c r="C5658">
        <v>-2</v>
      </c>
      <c r="D5658">
        <v>5</v>
      </c>
      <c r="E5658">
        <v>2</v>
      </c>
      <c r="F5658">
        <v>1</v>
      </c>
      <c r="G5658">
        <v>1</v>
      </c>
      <c r="H5658" s="2">
        <f>H5657+$H$2*(Filter_Test[[#This Row],[debug'[0']]]-H5657)</f>
        <v>3.6402966362858686</v>
      </c>
    </row>
    <row r="5659" spans="1:8" x14ac:dyDescent="0.25">
      <c r="A5659">
        <v>11306</v>
      </c>
      <c r="B5659">
        <v>7</v>
      </c>
      <c r="C5659">
        <v>-1</v>
      </c>
      <c r="D5659">
        <v>5</v>
      </c>
      <c r="E5659">
        <v>3</v>
      </c>
      <c r="F5659">
        <v>1</v>
      </c>
      <c r="G5659">
        <v>1</v>
      </c>
      <c r="H5659" s="2">
        <f>H5658+$H$2*(Filter_Test[[#This Row],[debug'[0']]]-H5658)</f>
        <v>3.9569412184564254</v>
      </c>
    </row>
    <row r="5660" spans="1:8" x14ac:dyDescent="0.25">
      <c r="A5660">
        <v>11308</v>
      </c>
      <c r="B5660">
        <v>6</v>
      </c>
      <c r="C5660">
        <v>-1</v>
      </c>
      <c r="D5660">
        <v>6</v>
      </c>
      <c r="E5660">
        <v>3</v>
      </c>
      <c r="F5660">
        <v>1</v>
      </c>
      <c r="G5660">
        <v>1</v>
      </c>
      <c r="H5660" s="2">
        <f>H5659+$H$2*(Filter_Test[[#This Row],[debug'[0']]]-H5659)</f>
        <v>4.1494949722249075</v>
      </c>
    </row>
    <row r="5661" spans="1:8" x14ac:dyDescent="0.25">
      <c r="A5661">
        <v>11310</v>
      </c>
      <c r="B5661">
        <v>7</v>
      </c>
      <c r="C5661">
        <v>-2</v>
      </c>
      <c r="D5661">
        <v>6</v>
      </c>
      <c r="E5661">
        <v>3</v>
      </c>
      <c r="F5661">
        <v>1</v>
      </c>
      <c r="G5661">
        <v>1</v>
      </c>
      <c r="H5661" s="2">
        <f>H5660+$H$2*(Filter_Test[[#This Row],[debug'[0']]]-H5660)</f>
        <v>4.4181487418532779</v>
      </c>
    </row>
    <row r="5662" spans="1:8" x14ac:dyDescent="0.25">
      <c r="A5662">
        <v>11312</v>
      </c>
      <c r="B5662">
        <v>5</v>
      </c>
      <c r="C5662">
        <v>-1</v>
      </c>
      <c r="D5662">
        <v>8</v>
      </c>
      <c r="E5662">
        <v>3</v>
      </c>
      <c r="F5662">
        <v>1</v>
      </c>
      <c r="G5662">
        <v>1</v>
      </c>
      <c r="H5662" s="2">
        <f>H5661+$H$2*(Filter_Test[[#This Row],[debug'[0']]]-H5661)</f>
        <v>4.4729869309955497</v>
      </c>
    </row>
    <row r="5663" spans="1:8" x14ac:dyDescent="0.25">
      <c r="A5663">
        <v>11314</v>
      </c>
      <c r="B5663">
        <v>4</v>
      </c>
      <c r="C5663">
        <v>-2</v>
      </c>
      <c r="D5663">
        <v>7</v>
      </c>
      <c r="E5663">
        <v>3</v>
      </c>
      <c r="F5663">
        <v>1</v>
      </c>
      <c r="G5663">
        <v>1</v>
      </c>
      <c r="H5663" s="2">
        <f>H5662+$H$2*(Filter_Test[[#This Row],[debug'[0']]]-H5662)</f>
        <v>4.4284089629657615</v>
      </c>
    </row>
    <row r="5664" spans="1:8" x14ac:dyDescent="0.25">
      <c r="A5664">
        <v>11316</v>
      </c>
      <c r="B5664">
        <v>2</v>
      </c>
      <c r="C5664">
        <v>-3</v>
      </c>
      <c r="D5664">
        <v>6</v>
      </c>
      <c r="E5664">
        <v>3</v>
      </c>
      <c r="F5664">
        <v>1</v>
      </c>
      <c r="G5664">
        <v>1</v>
      </c>
      <c r="H5664" s="2">
        <f>H5663+$H$2*(Filter_Test[[#This Row],[debug'[0']]]-H5663)</f>
        <v>4.1995368102268165</v>
      </c>
    </row>
    <row r="5665" spans="1:8" x14ac:dyDescent="0.25">
      <c r="A5665">
        <v>11318</v>
      </c>
      <c r="B5665">
        <v>0</v>
      </c>
      <c r="C5665">
        <v>-4</v>
      </c>
      <c r="D5665">
        <v>4</v>
      </c>
      <c r="E5665">
        <v>3</v>
      </c>
      <c r="F5665">
        <v>1</v>
      </c>
      <c r="G5665">
        <v>1</v>
      </c>
      <c r="H5665" s="2">
        <f>H5664+$H$2*(Filter_Test[[#This Row],[debug'[0']]]-H5664)</f>
        <v>3.8037397904821622</v>
      </c>
    </row>
    <row r="5666" spans="1:8" x14ac:dyDescent="0.25">
      <c r="A5666">
        <v>11320</v>
      </c>
      <c r="B5666">
        <v>0</v>
      </c>
      <c r="C5666">
        <v>-2</v>
      </c>
      <c r="D5666">
        <v>1</v>
      </c>
      <c r="E5666">
        <v>3</v>
      </c>
      <c r="F5666">
        <v>1</v>
      </c>
      <c r="G5666">
        <v>1</v>
      </c>
      <c r="H5666" s="2">
        <f>H5665+$H$2*(Filter_Test[[#This Row],[debug'[0']]]-H5665)</f>
        <v>3.4452457610237839</v>
      </c>
    </row>
    <row r="5667" spans="1:8" x14ac:dyDescent="0.25">
      <c r="A5667">
        <v>11322</v>
      </c>
      <c r="B5667">
        <v>1</v>
      </c>
      <c r="C5667">
        <v>-2</v>
      </c>
      <c r="D5667">
        <v>-1</v>
      </c>
      <c r="E5667">
        <v>3</v>
      </c>
      <c r="F5667">
        <v>1</v>
      </c>
      <c r="G5667">
        <v>1</v>
      </c>
      <c r="H5667" s="2">
        <f>H5666+$H$2*(Filter_Test[[#This Row],[debug'[0']]]-H5666)</f>
        <v>3.2147867774521668</v>
      </c>
    </row>
    <row r="5668" spans="1:8" x14ac:dyDescent="0.25">
      <c r="A5668">
        <v>11324</v>
      </c>
      <c r="B5668">
        <v>2</v>
      </c>
      <c r="C5668">
        <v>0</v>
      </c>
      <c r="D5668">
        <v>-3</v>
      </c>
      <c r="E5668">
        <v>3</v>
      </c>
      <c r="F5668">
        <v>1</v>
      </c>
      <c r="G5668">
        <v>1</v>
      </c>
      <c r="H5668" s="2">
        <f>H5667+$H$2*(Filter_Test[[#This Row],[debug'[0']]]-H5667)</f>
        <v>3.1002958209805143</v>
      </c>
    </row>
    <row r="5669" spans="1:8" x14ac:dyDescent="0.25">
      <c r="A5669">
        <v>11326</v>
      </c>
      <c r="B5669">
        <v>4</v>
      </c>
      <c r="C5669">
        <v>1</v>
      </c>
      <c r="D5669">
        <v>-5</v>
      </c>
      <c r="E5669">
        <v>4</v>
      </c>
      <c r="F5669">
        <v>1</v>
      </c>
      <c r="G5669">
        <v>1</v>
      </c>
      <c r="H5669" s="2">
        <f>H5668+$H$2*(Filter_Test[[#This Row],[debug'[0']]]-H5668)</f>
        <v>3.1850909421568638</v>
      </c>
    </row>
    <row r="5670" spans="1:8" x14ac:dyDescent="0.25">
      <c r="A5670">
        <v>11328</v>
      </c>
      <c r="B5670">
        <v>5</v>
      </c>
      <c r="C5670">
        <v>2</v>
      </c>
      <c r="D5670">
        <v>-5</v>
      </c>
      <c r="E5670">
        <v>4</v>
      </c>
      <c r="F5670">
        <v>1</v>
      </c>
      <c r="G5670">
        <v>1</v>
      </c>
      <c r="H5670" s="2">
        <f>H5669+$H$2*(Filter_Test[[#This Row],[debug'[0']]]-H5669)</f>
        <v>3.3561420910484707</v>
      </c>
    </row>
    <row r="5671" spans="1:8" x14ac:dyDescent="0.25">
      <c r="A5671">
        <v>11330</v>
      </c>
      <c r="B5671">
        <v>5</v>
      </c>
      <c r="C5671">
        <v>1</v>
      </c>
      <c r="D5671">
        <v>-5</v>
      </c>
      <c r="E5671">
        <v>4</v>
      </c>
      <c r="F5671">
        <v>0</v>
      </c>
      <c r="G5671">
        <v>1</v>
      </c>
      <c r="H5671" s="2">
        <f>H5670+$H$2*(Filter_Test[[#This Row],[debug'[0']]]-H5670)</f>
        <v>3.5110720489576988</v>
      </c>
    </row>
    <row r="5672" spans="1:8" x14ac:dyDescent="0.25">
      <c r="A5672">
        <v>11332</v>
      </c>
      <c r="B5672">
        <v>5</v>
      </c>
      <c r="C5672">
        <v>1</v>
      </c>
      <c r="D5672">
        <v>-4</v>
      </c>
      <c r="E5672">
        <v>4</v>
      </c>
      <c r="F5672">
        <v>0</v>
      </c>
      <c r="G5672">
        <v>1</v>
      </c>
      <c r="H5672" s="2">
        <f>H5671+$H$2*(Filter_Test[[#This Row],[debug'[0']]]-H5671)</f>
        <v>3.6514002023392687</v>
      </c>
    </row>
    <row r="5673" spans="1:8" x14ac:dyDescent="0.25">
      <c r="A5673">
        <v>11334</v>
      </c>
      <c r="B5673">
        <v>7</v>
      </c>
      <c r="C5673">
        <v>3</v>
      </c>
      <c r="D5673">
        <v>-4</v>
      </c>
      <c r="E5673">
        <v>4</v>
      </c>
      <c r="F5673">
        <v>0</v>
      </c>
      <c r="G5673">
        <v>1</v>
      </c>
      <c r="H5673" s="2">
        <f>H5672+$H$2*(Filter_Test[[#This Row],[debug'[0']]]-H5672)</f>
        <v>3.9669982980635652</v>
      </c>
    </row>
    <row r="5674" spans="1:8" x14ac:dyDescent="0.25">
      <c r="A5674">
        <v>11336</v>
      </c>
      <c r="B5674">
        <v>10</v>
      </c>
      <c r="C5674">
        <v>2</v>
      </c>
      <c r="D5674">
        <v>-2</v>
      </c>
      <c r="E5674">
        <v>4</v>
      </c>
      <c r="F5674">
        <v>0</v>
      </c>
      <c r="G5674">
        <v>1</v>
      </c>
      <c r="H5674" s="2">
        <f>H5673+$H$2*(Filter_Test[[#This Row],[debug'[0']]]-H5673)</f>
        <v>4.5355953128405115</v>
      </c>
    </row>
    <row r="5675" spans="1:8" x14ac:dyDescent="0.25">
      <c r="A5675">
        <v>11338</v>
      </c>
      <c r="B5675">
        <v>10</v>
      </c>
      <c r="C5675">
        <v>2</v>
      </c>
      <c r="D5675">
        <v>-1</v>
      </c>
      <c r="E5675">
        <v>4</v>
      </c>
      <c r="F5675">
        <v>0</v>
      </c>
      <c r="G5675">
        <v>1</v>
      </c>
      <c r="H5675" s="2">
        <f>H5674+$H$2*(Filter_Test[[#This Row],[debug'[0']]]-H5674)</f>
        <v>5.0506033214831678</v>
      </c>
    </row>
    <row r="5676" spans="1:8" x14ac:dyDescent="0.25">
      <c r="A5676">
        <v>11340</v>
      </c>
      <c r="B5676">
        <v>12</v>
      </c>
      <c r="C5676">
        <v>1</v>
      </c>
      <c r="D5676">
        <v>3</v>
      </c>
      <c r="E5676">
        <v>5</v>
      </c>
      <c r="F5676">
        <v>0</v>
      </c>
      <c r="G5676">
        <v>1</v>
      </c>
      <c r="H5676" s="2">
        <f>H5675+$H$2*(Filter_Test[[#This Row],[debug'[0']]]-H5675)</f>
        <v>5.7055685280464612</v>
      </c>
    </row>
    <row r="5677" spans="1:8" x14ac:dyDescent="0.25">
      <c r="A5677">
        <v>11342</v>
      </c>
      <c r="B5677">
        <v>11</v>
      </c>
      <c r="C5677">
        <v>-1</v>
      </c>
      <c r="D5677">
        <v>4</v>
      </c>
      <c r="E5677">
        <v>5</v>
      </c>
      <c r="F5677">
        <v>0</v>
      </c>
      <c r="G5677">
        <v>1</v>
      </c>
      <c r="H5677" s="2">
        <f>H5676+$H$2*(Filter_Test[[#This Row],[debug'[0']]]-H5676)</f>
        <v>6.2045569385631758</v>
      </c>
    </row>
    <row r="5678" spans="1:8" x14ac:dyDescent="0.25">
      <c r="A5678">
        <v>11344</v>
      </c>
      <c r="B5678">
        <v>10</v>
      </c>
      <c r="C5678">
        <v>-2</v>
      </c>
      <c r="D5678">
        <v>6</v>
      </c>
      <c r="E5678">
        <v>5</v>
      </c>
      <c r="F5678">
        <v>0</v>
      </c>
      <c r="G5678">
        <v>1</v>
      </c>
      <c r="H5678" s="2">
        <f>H5677+$H$2*(Filter_Test[[#This Row],[debug'[0']]]-H5677)</f>
        <v>6.5622690197310245</v>
      </c>
    </row>
    <row r="5679" spans="1:8" x14ac:dyDescent="0.25">
      <c r="A5679">
        <v>11346</v>
      </c>
      <c r="B5679">
        <v>7</v>
      </c>
      <c r="C5679">
        <v>-3</v>
      </c>
      <c r="D5679">
        <v>7</v>
      </c>
      <c r="E5679">
        <v>5</v>
      </c>
      <c r="F5679">
        <v>0</v>
      </c>
      <c r="G5679">
        <v>1</v>
      </c>
      <c r="H5679" s="2">
        <f>H5678+$H$2*(Filter_Test[[#This Row],[debug'[0']]]-H5678)</f>
        <v>6.6035241926868746</v>
      </c>
    </row>
    <row r="5680" spans="1:8" x14ac:dyDescent="0.25">
      <c r="A5680">
        <v>11348</v>
      </c>
      <c r="B5680">
        <v>6</v>
      </c>
      <c r="C5680">
        <v>-5</v>
      </c>
      <c r="D5680">
        <v>8</v>
      </c>
      <c r="E5680">
        <v>5</v>
      </c>
      <c r="F5680">
        <v>0</v>
      </c>
      <c r="G5680">
        <v>1</v>
      </c>
      <c r="H5680" s="2">
        <f>H5679+$H$2*(Filter_Test[[#This Row],[debug'[0']]]-H5679)</f>
        <v>6.5466433775866104</v>
      </c>
    </row>
    <row r="5681" spans="1:8" x14ac:dyDescent="0.25">
      <c r="A5681">
        <v>11350</v>
      </c>
      <c r="B5681">
        <v>5</v>
      </c>
      <c r="C5681">
        <v>-6</v>
      </c>
      <c r="D5681">
        <v>9</v>
      </c>
      <c r="E5681">
        <v>5</v>
      </c>
      <c r="F5681">
        <v>-1</v>
      </c>
      <c r="G5681">
        <v>1</v>
      </c>
      <c r="H5681" s="2">
        <f>H5680+$H$2*(Filter_Test[[#This Row],[debug'[0']]]-H5680)</f>
        <v>6.4008756734041281</v>
      </c>
    </row>
    <row r="5682" spans="1:8" x14ac:dyDescent="0.25">
      <c r="A5682">
        <v>11352</v>
      </c>
      <c r="B5682">
        <v>6</v>
      </c>
      <c r="C5682">
        <v>-7</v>
      </c>
      <c r="D5682">
        <v>10</v>
      </c>
      <c r="E5682">
        <v>5</v>
      </c>
      <c r="F5682">
        <v>-1</v>
      </c>
      <c r="G5682">
        <v>1</v>
      </c>
      <c r="H5682" s="2">
        <f>H5681+$H$2*(Filter_Test[[#This Row],[debug'[0']]]-H5681)</f>
        <v>6.3630940312870496</v>
      </c>
    </row>
    <row r="5683" spans="1:8" x14ac:dyDescent="0.25">
      <c r="A5683">
        <v>11354</v>
      </c>
      <c r="B5683">
        <v>6</v>
      </c>
      <c r="C5683">
        <v>-8</v>
      </c>
      <c r="D5683">
        <v>9</v>
      </c>
      <c r="E5683">
        <v>6</v>
      </c>
      <c r="F5683">
        <v>-1</v>
      </c>
      <c r="G5683">
        <v>2</v>
      </c>
      <c r="H5683" s="2">
        <f>H5682+$H$2*(Filter_Test[[#This Row],[debug'[0']]]-H5682)</f>
        <v>6.3288732250494384</v>
      </c>
    </row>
    <row r="5684" spans="1:8" x14ac:dyDescent="0.25">
      <c r="A5684">
        <v>11356</v>
      </c>
      <c r="B5684">
        <v>5</v>
      </c>
      <c r="C5684">
        <v>-9</v>
      </c>
      <c r="D5684">
        <v>8</v>
      </c>
      <c r="E5684">
        <v>6</v>
      </c>
      <c r="F5684">
        <v>-1</v>
      </c>
      <c r="G5684">
        <v>2</v>
      </c>
      <c r="H5684" s="2">
        <f>H5683+$H$2*(Filter_Test[[#This Row],[debug'[0']]]-H5683)</f>
        <v>6.2036298742084135</v>
      </c>
    </row>
    <row r="5685" spans="1:8" x14ac:dyDescent="0.25">
      <c r="A5685">
        <v>11358</v>
      </c>
      <c r="B5685">
        <v>4</v>
      </c>
      <c r="C5685">
        <v>-10</v>
      </c>
      <c r="D5685">
        <v>5</v>
      </c>
      <c r="E5685">
        <v>6</v>
      </c>
      <c r="F5685">
        <v>-1</v>
      </c>
      <c r="G5685">
        <v>2</v>
      </c>
      <c r="H5685" s="2">
        <f>H5684+$H$2*(Filter_Test[[#This Row],[debug'[0']]]-H5684)</f>
        <v>5.9959426514870886</v>
      </c>
    </row>
    <row r="5686" spans="1:8" x14ac:dyDescent="0.25">
      <c r="A5686">
        <v>11360</v>
      </c>
      <c r="B5686">
        <v>2</v>
      </c>
      <c r="C5686">
        <v>-9</v>
      </c>
      <c r="D5686">
        <v>2</v>
      </c>
      <c r="E5686">
        <v>5</v>
      </c>
      <c r="F5686">
        <v>-1</v>
      </c>
      <c r="G5686">
        <v>2</v>
      </c>
      <c r="H5686" s="2">
        <f>H5685+$H$2*(Filter_Test[[#This Row],[debug'[0']]]-H5685)</f>
        <v>5.6193339291447497</v>
      </c>
    </row>
    <row r="5687" spans="1:8" x14ac:dyDescent="0.25">
      <c r="A5687">
        <v>11362</v>
      </c>
      <c r="B5687">
        <v>1</v>
      </c>
      <c r="C5687">
        <v>-8</v>
      </c>
      <c r="D5687">
        <v>-1</v>
      </c>
      <c r="E5687">
        <v>5</v>
      </c>
      <c r="F5687">
        <v>-2</v>
      </c>
      <c r="G5687">
        <v>2</v>
      </c>
      <c r="H5687" s="2">
        <f>H5686+$H$2*(Filter_Test[[#This Row],[debug'[0']]]-H5686)</f>
        <v>5.183971963056373</v>
      </c>
    </row>
    <row r="5688" spans="1:8" x14ac:dyDescent="0.25">
      <c r="A5688">
        <v>11364</v>
      </c>
      <c r="B5688">
        <v>2</v>
      </c>
      <c r="C5688">
        <v>-6</v>
      </c>
      <c r="D5688">
        <v>-3</v>
      </c>
      <c r="E5688">
        <v>6</v>
      </c>
      <c r="F5688">
        <v>-2</v>
      </c>
      <c r="G5688">
        <v>2</v>
      </c>
      <c r="H5688" s="2">
        <f>H5687+$H$2*(Filter_Test[[#This Row],[debug'[0']]]-H5687)</f>
        <v>4.8838896752051602</v>
      </c>
    </row>
    <row r="5689" spans="1:8" x14ac:dyDescent="0.25">
      <c r="A5689">
        <v>11366</v>
      </c>
      <c r="B5689">
        <v>3</v>
      </c>
      <c r="C5689">
        <v>-5</v>
      </c>
      <c r="D5689">
        <v>-4</v>
      </c>
      <c r="E5689">
        <v>6</v>
      </c>
      <c r="F5689">
        <v>-2</v>
      </c>
      <c r="G5689">
        <v>2</v>
      </c>
      <c r="H5689" s="2">
        <f>H5688+$H$2*(Filter_Test[[#This Row],[debug'[0']]]-H5688)</f>
        <v>4.7063372562912145</v>
      </c>
    </row>
    <row r="5690" spans="1:8" x14ac:dyDescent="0.25">
      <c r="A5690">
        <v>11368</v>
      </c>
      <c r="B5690">
        <v>6</v>
      </c>
      <c r="C5690">
        <v>-3</v>
      </c>
      <c r="D5690">
        <v>-5</v>
      </c>
      <c r="E5690">
        <v>6</v>
      </c>
      <c r="F5690">
        <v>-2</v>
      </c>
      <c r="G5690">
        <v>2</v>
      </c>
      <c r="H5690" s="2">
        <f>H5689+$H$2*(Filter_Test[[#This Row],[debug'[0']]]-H5689)</f>
        <v>4.8282620974469648</v>
      </c>
    </row>
    <row r="5691" spans="1:8" x14ac:dyDescent="0.25">
      <c r="A5691">
        <v>11370</v>
      </c>
      <c r="B5691">
        <v>7</v>
      </c>
      <c r="C5691">
        <v>-1</v>
      </c>
      <c r="D5691">
        <v>-5</v>
      </c>
      <c r="E5691">
        <v>6</v>
      </c>
      <c r="F5691">
        <v>-2</v>
      </c>
      <c r="G5691">
        <v>2</v>
      </c>
      <c r="H5691" s="2">
        <f>H5690+$H$2*(Filter_Test[[#This Row],[debug'[0']]]-H5690)</f>
        <v>5.0329435726524583</v>
      </c>
    </row>
    <row r="5692" spans="1:8" x14ac:dyDescent="0.25">
      <c r="A5692">
        <v>11372</v>
      </c>
      <c r="B5692">
        <v>8</v>
      </c>
      <c r="C5692">
        <v>2</v>
      </c>
      <c r="D5692">
        <v>-4</v>
      </c>
      <c r="E5692">
        <v>6</v>
      </c>
      <c r="F5692">
        <v>-2</v>
      </c>
      <c r="G5692">
        <v>2</v>
      </c>
      <c r="H5692" s="2">
        <f>H5691+$H$2*(Filter_Test[[#This Row],[debug'[0']]]-H5691)</f>
        <v>5.3125820529007006</v>
      </c>
    </row>
    <row r="5693" spans="1:8" x14ac:dyDescent="0.25">
      <c r="A5693">
        <v>11374</v>
      </c>
      <c r="B5693">
        <v>7</v>
      </c>
      <c r="C5693">
        <v>3</v>
      </c>
      <c r="D5693">
        <v>-5</v>
      </c>
      <c r="E5693">
        <v>6</v>
      </c>
      <c r="F5693">
        <v>-3</v>
      </c>
      <c r="G5693">
        <v>2</v>
      </c>
      <c r="H5693" s="2">
        <f>H5692+$H$2*(Filter_Test[[#This Row],[debug'[0']]]-H5692)</f>
        <v>5.4716174476849826</v>
      </c>
    </row>
    <row r="5694" spans="1:8" x14ac:dyDescent="0.25">
      <c r="A5694">
        <v>11376</v>
      </c>
      <c r="B5694">
        <v>6</v>
      </c>
      <c r="C5694">
        <v>4</v>
      </c>
      <c r="D5694">
        <v>-5</v>
      </c>
      <c r="E5694">
        <v>6</v>
      </c>
      <c r="F5694">
        <v>-3</v>
      </c>
      <c r="G5694">
        <v>2</v>
      </c>
      <c r="H5694" s="2">
        <f>H5693+$H$2*(Filter_Test[[#This Row],[debug'[0']]]-H5693)</f>
        <v>5.5214163300241195</v>
      </c>
    </row>
    <row r="5695" spans="1:8" x14ac:dyDescent="0.25">
      <c r="A5695">
        <v>11378</v>
      </c>
      <c r="B5695">
        <v>7</v>
      </c>
      <c r="C5695">
        <v>5</v>
      </c>
      <c r="D5695">
        <v>-4</v>
      </c>
      <c r="E5695">
        <v>6</v>
      </c>
      <c r="F5695">
        <v>-3</v>
      </c>
      <c r="G5695">
        <v>2</v>
      </c>
      <c r="H5695" s="2">
        <f>H5694+$H$2*(Filter_Test[[#This Row],[debug'[0']]]-H5694)</f>
        <v>5.6607695578835413</v>
      </c>
    </row>
    <row r="5696" spans="1:8" x14ac:dyDescent="0.25">
      <c r="A5696">
        <v>11380</v>
      </c>
      <c r="B5696">
        <v>7</v>
      </c>
      <c r="C5696">
        <v>4</v>
      </c>
      <c r="D5696">
        <v>-2</v>
      </c>
      <c r="E5696">
        <v>6</v>
      </c>
      <c r="F5696">
        <v>-3</v>
      </c>
      <c r="G5696">
        <v>2</v>
      </c>
      <c r="H5696" s="2">
        <f>H5695+$H$2*(Filter_Test[[#This Row],[debug'[0']]]-H5695)</f>
        <v>5.7869890534360477</v>
      </c>
    </row>
    <row r="5697" spans="1:8" x14ac:dyDescent="0.25">
      <c r="A5697">
        <v>11382</v>
      </c>
      <c r="B5697">
        <v>9</v>
      </c>
      <c r="C5697">
        <v>1</v>
      </c>
      <c r="D5697">
        <v>2</v>
      </c>
      <c r="E5697">
        <v>6</v>
      </c>
      <c r="F5697">
        <v>-3</v>
      </c>
      <c r="G5697">
        <v>2</v>
      </c>
      <c r="H5697" s="2">
        <f>H5696+$H$2*(Filter_Test[[#This Row],[debug'[0']]]-H5696)</f>
        <v>6.0898082010049146</v>
      </c>
    </row>
    <row r="5698" spans="1:8" x14ac:dyDescent="0.25">
      <c r="A5698">
        <v>11384</v>
      </c>
      <c r="B5698">
        <v>6</v>
      </c>
      <c r="C5698">
        <v>-1</v>
      </c>
      <c r="D5698">
        <v>4</v>
      </c>
      <c r="E5698">
        <v>6</v>
      </c>
      <c r="F5698">
        <v>-3</v>
      </c>
      <c r="G5698">
        <v>2</v>
      </c>
      <c r="H5698" s="2">
        <f>H5697+$H$2*(Filter_Test[[#This Row],[debug'[0']]]-H5697)</f>
        <v>6.0813439774696398</v>
      </c>
    </row>
    <row r="5699" spans="1:8" x14ac:dyDescent="0.25">
      <c r="A5699">
        <v>11386</v>
      </c>
      <c r="B5699">
        <v>6</v>
      </c>
      <c r="C5699">
        <v>-4</v>
      </c>
      <c r="D5699">
        <v>7</v>
      </c>
      <c r="E5699">
        <v>6</v>
      </c>
      <c r="F5699">
        <v>-3</v>
      </c>
      <c r="G5699">
        <v>2</v>
      </c>
      <c r="H5699" s="2">
        <f>H5698+$H$2*(Filter_Test[[#This Row],[debug'[0']]]-H5698)</f>
        <v>6.0736774882086682</v>
      </c>
    </row>
    <row r="5700" spans="1:8" x14ac:dyDescent="0.25">
      <c r="A5700">
        <v>11388</v>
      </c>
      <c r="B5700">
        <v>3</v>
      </c>
      <c r="C5700">
        <v>-7</v>
      </c>
      <c r="D5700">
        <v>8</v>
      </c>
      <c r="E5700">
        <v>6</v>
      </c>
      <c r="F5700">
        <v>-3</v>
      </c>
      <c r="G5700">
        <v>2</v>
      </c>
      <c r="H5700" s="2">
        <f>H5699+$H$2*(Filter_Test[[#This Row],[debug'[0']]]-H5699)</f>
        <v>5.7839902097148475</v>
      </c>
    </row>
    <row r="5701" spans="1:8" x14ac:dyDescent="0.25">
      <c r="A5701">
        <v>11390</v>
      </c>
      <c r="B5701">
        <v>1</v>
      </c>
      <c r="C5701">
        <v>-8</v>
      </c>
      <c r="D5701">
        <v>9</v>
      </c>
      <c r="E5701">
        <v>5</v>
      </c>
      <c r="F5701">
        <v>-3</v>
      </c>
      <c r="G5701">
        <v>2</v>
      </c>
      <c r="H5701" s="2">
        <f>H5700+$H$2*(Filter_Test[[#This Row],[debug'[0']]]-H5700)</f>
        <v>5.3331097547842781</v>
      </c>
    </row>
    <row r="5702" spans="1:8" x14ac:dyDescent="0.25">
      <c r="A5702">
        <v>11392</v>
      </c>
      <c r="B5702">
        <v>2</v>
      </c>
      <c r="C5702">
        <v>-10</v>
      </c>
      <c r="D5702">
        <v>10</v>
      </c>
      <c r="E5702">
        <v>5</v>
      </c>
      <c r="F5702">
        <v>-3</v>
      </c>
      <c r="G5702">
        <v>2</v>
      </c>
      <c r="H5702" s="2">
        <f>H5701+$H$2*(Filter_Test[[#This Row],[debug'[0']]]-H5701)</f>
        <v>5.0189715612071151</v>
      </c>
    </row>
    <row r="5703" spans="1:8" x14ac:dyDescent="0.25">
      <c r="A5703">
        <v>11394</v>
      </c>
      <c r="B5703">
        <v>2</v>
      </c>
      <c r="C5703">
        <v>-11</v>
      </c>
      <c r="D5703">
        <v>10</v>
      </c>
      <c r="E5703">
        <v>5</v>
      </c>
      <c r="F5703">
        <v>-3</v>
      </c>
      <c r="G5703">
        <v>2</v>
      </c>
      <c r="H5703" s="2">
        <f>H5702+$H$2*(Filter_Test[[#This Row],[debug'[0']]]-H5702)</f>
        <v>4.7344401948645718</v>
      </c>
    </row>
    <row r="5704" spans="1:8" x14ac:dyDescent="0.25">
      <c r="A5704">
        <v>11396</v>
      </c>
      <c r="B5704">
        <v>3</v>
      </c>
      <c r="C5704">
        <v>-11</v>
      </c>
      <c r="D5704">
        <v>8</v>
      </c>
      <c r="E5704">
        <v>5</v>
      </c>
      <c r="F5704">
        <v>-3</v>
      </c>
      <c r="G5704">
        <v>1</v>
      </c>
      <c r="H5704" s="2">
        <f>H5703+$H$2*(Filter_Test[[#This Row],[debug'[0']]]-H5703)</f>
        <v>4.5709730576362499</v>
      </c>
    </row>
    <row r="5705" spans="1:8" x14ac:dyDescent="0.25">
      <c r="A5705">
        <v>11398</v>
      </c>
      <c r="B5705">
        <v>4</v>
      </c>
      <c r="C5705">
        <v>-10</v>
      </c>
      <c r="D5705">
        <v>6</v>
      </c>
      <c r="E5705">
        <v>5</v>
      </c>
      <c r="F5705">
        <v>-3</v>
      </c>
      <c r="G5705">
        <v>1</v>
      </c>
      <c r="H5705" s="2">
        <f>H5704+$H$2*(Filter_Test[[#This Row],[debug'[0']]]-H5704)</f>
        <v>4.5171601147382177</v>
      </c>
    </row>
    <row r="5706" spans="1:8" x14ac:dyDescent="0.25">
      <c r="A5706">
        <v>11400</v>
      </c>
      <c r="B5706">
        <v>3</v>
      </c>
      <c r="C5706">
        <v>-10</v>
      </c>
      <c r="D5706">
        <v>3</v>
      </c>
      <c r="E5706">
        <v>5</v>
      </c>
      <c r="F5706">
        <v>-3</v>
      </c>
      <c r="G5706">
        <v>1</v>
      </c>
      <c r="H5706" s="2">
        <f>H5705+$H$2*(Filter_Test[[#This Row],[debug'[0']]]-H5705)</f>
        <v>4.3741711426147871</v>
      </c>
    </row>
    <row r="5707" spans="1:8" x14ac:dyDescent="0.25">
      <c r="A5707">
        <v>11402</v>
      </c>
      <c r="B5707">
        <v>1</v>
      </c>
      <c r="C5707">
        <v>-8</v>
      </c>
      <c r="D5707">
        <v>-1</v>
      </c>
      <c r="E5707">
        <v>5</v>
      </c>
      <c r="F5707">
        <v>-3</v>
      </c>
      <c r="G5707">
        <v>1</v>
      </c>
      <c r="H5707" s="2">
        <f>H5706+$H$2*(Filter_Test[[#This Row],[debug'[0']]]-H5706)</f>
        <v>4.0561630044069883</v>
      </c>
    </row>
    <row r="5708" spans="1:8" x14ac:dyDescent="0.25">
      <c r="A5708">
        <v>11404</v>
      </c>
      <c r="B5708">
        <v>1</v>
      </c>
      <c r="C5708">
        <v>-6</v>
      </c>
      <c r="D5708">
        <v>-3</v>
      </c>
      <c r="E5708">
        <v>5</v>
      </c>
      <c r="F5708">
        <v>-3</v>
      </c>
      <c r="G5708">
        <v>1</v>
      </c>
      <c r="H5708" s="2">
        <f>H5707+$H$2*(Filter_Test[[#This Row],[debug'[0']]]-H5707)</f>
        <v>3.7681264271224513</v>
      </c>
    </row>
    <row r="5709" spans="1:8" x14ac:dyDescent="0.25">
      <c r="A5709">
        <v>11406</v>
      </c>
      <c r="B5709">
        <v>1</v>
      </c>
      <c r="C5709">
        <v>-3</v>
      </c>
      <c r="D5709">
        <v>-6</v>
      </c>
      <c r="E5709">
        <v>5</v>
      </c>
      <c r="F5709">
        <v>-3</v>
      </c>
      <c r="G5709">
        <v>1</v>
      </c>
      <c r="H5709" s="2">
        <f>H5708+$H$2*(Filter_Test[[#This Row],[debug'[0']]]-H5708)</f>
        <v>3.5072366576927818</v>
      </c>
    </row>
    <row r="5710" spans="1:8" x14ac:dyDescent="0.25">
      <c r="A5710">
        <v>11408</v>
      </c>
      <c r="B5710">
        <v>4</v>
      </c>
      <c r="C5710">
        <v>2</v>
      </c>
      <c r="D5710">
        <v>-7</v>
      </c>
      <c r="E5710">
        <v>5</v>
      </c>
      <c r="F5710">
        <v>-3</v>
      </c>
      <c r="G5710">
        <v>1</v>
      </c>
      <c r="H5710" s="2">
        <f>H5709+$H$2*(Filter_Test[[#This Row],[debug'[0']]]-H5709)</f>
        <v>3.5536785085773031</v>
      </c>
    </row>
    <row r="5711" spans="1:8" x14ac:dyDescent="0.25">
      <c r="A5711">
        <v>11410</v>
      </c>
      <c r="B5711">
        <v>5</v>
      </c>
      <c r="C5711">
        <v>5</v>
      </c>
      <c r="D5711">
        <v>-9</v>
      </c>
      <c r="E5711">
        <v>5</v>
      </c>
      <c r="F5711">
        <v>-3</v>
      </c>
      <c r="G5711">
        <v>1</v>
      </c>
      <c r="H5711" s="2">
        <f>H5710+$H$2*(Filter_Test[[#This Row],[debug'[0']]]-H5710)</f>
        <v>3.6899910977427806</v>
      </c>
    </row>
    <row r="5712" spans="1:8" x14ac:dyDescent="0.25">
      <c r="A5712">
        <v>11412</v>
      </c>
      <c r="B5712">
        <v>6</v>
      </c>
      <c r="C5712">
        <v>6</v>
      </c>
      <c r="D5712">
        <v>-9</v>
      </c>
      <c r="E5712">
        <v>5</v>
      </c>
      <c r="F5712">
        <v>-3</v>
      </c>
      <c r="G5712">
        <v>1</v>
      </c>
      <c r="H5712" s="2">
        <f>H5711+$H$2*(Filter_Test[[#This Row],[debug'[0']]]-H5711)</f>
        <v>3.9077043076545297</v>
      </c>
    </row>
    <row r="5713" spans="1:8" x14ac:dyDescent="0.25">
      <c r="A5713">
        <v>11414</v>
      </c>
      <c r="B5713">
        <v>5</v>
      </c>
      <c r="C5713">
        <v>7</v>
      </c>
      <c r="D5713">
        <v>-8</v>
      </c>
      <c r="E5713">
        <v>4</v>
      </c>
      <c r="F5713">
        <v>-3</v>
      </c>
      <c r="G5713">
        <v>1</v>
      </c>
      <c r="H5713" s="2">
        <f>H5712+$H$2*(Filter_Test[[#This Row],[debug'[0']]]-H5712)</f>
        <v>4.0106507513331389</v>
      </c>
    </row>
    <row r="5714" spans="1:8" x14ac:dyDescent="0.25">
      <c r="A5714">
        <v>11416</v>
      </c>
      <c r="B5714">
        <v>5</v>
      </c>
      <c r="C5714">
        <v>8</v>
      </c>
      <c r="D5714">
        <v>-5</v>
      </c>
      <c r="E5714">
        <v>4</v>
      </c>
      <c r="F5714">
        <v>-3</v>
      </c>
      <c r="G5714">
        <v>1</v>
      </c>
      <c r="H5714" s="2">
        <f>H5713+$H$2*(Filter_Test[[#This Row],[debug'[0']]]-H5713)</f>
        <v>4.1038947212765304</v>
      </c>
    </row>
    <row r="5715" spans="1:8" x14ac:dyDescent="0.25">
      <c r="A5715">
        <v>11418</v>
      </c>
      <c r="B5715">
        <v>3</v>
      </c>
      <c r="C5715">
        <v>8</v>
      </c>
      <c r="D5715">
        <v>-2</v>
      </c>
      <c r="E5715">
        <v>4</v>
      </c>
      <c r="F5715">
        <v>-3</v>
      </c>
      <c r="G5715">
        <v>1</v>
      </c>
      <c r="H5715" s="2">
        <f>H5714+$H$2*(Filter_Test[[#This Row],[debug'[0']]]-H5714)</f>
        <v>3.9998550948755636</v>
      </c>
    </row>
    <row r="5716" spans="1:8" x14ac:dyDescent="0.25">
      <c r="A5716">
        <v>11420</v>
      </c>
      <c r="B5716">
        <v>4</v>
      </c>
      <c r="C5716">
        <v>6</v>
      </c>
      <c r="D5716">
        <v>1</v>
      </c>
      <c r="E5716">
        <v>4</v>
      </c>
      <c r="F5716">
        <v>-3</v>
      </c>
      <c r="G5716">
        <v>1</v>
      </c>
      <c r="H5716" s="2">
        <f>H5715+$H$2*(Filter_Test[[#This Row],[debug'[0']]]-H5715)</f>
        <v>3.9998687518617957</v>
      </c>
    </row>
    <row r="5717" spans="1:8" x14ac:dyDescent="0.25">
      <c r="A5717">
        <v>11422</v>
      </c>
      <c r="B5717">
        <v>3</v>
      </c>
      <c r="C5717">
        <v>3</v>
      </c>
      <c r="D5717">
        <v>4</v>
      </c>
      <c r="E5717">
        <v>4</v>
      </c>
      <c r="F5717">
        <v>-3</v>
      </c>
      <c r="G5717">
        <v>1</v>
      </c>
      <c r="H5717" s="2">
        <f>H5716+$H$2*(Filter_Test[[#This Row],[debug'[0']]]-H5716)</f>
        <v>3.9056333420997054</v>
      </c>
    </row>
    <row r="5718" spans="1:8" x14ac:dyDescent="0.25">
      <c r="A5718">
        <v>11424</v>
      </c>
      <c r="B5718">
        <v>2</v>
      </c>
      <c r="C5718">
        <v>0</v>
      </c>
      <c r="D5718">
        <v>7</v>
      </c>
      <c r="E5718">
        <v>4</v>
      </c>
      <c r="F5718">
        <v>-3</v>
      </c>
      <c r="G5718">
        <v>1</v>
      </c>
      <c r="H5718" s="2">
        <f>H5717+$H$2*(Filter_Test[[#This Row],[debug'[0']]]-H5717)</f>
        <v>3.7260316308604193</v>
      </c>
    </row>
    <row r="5719" spans="1:8" x14ac:dyDescent="0.25">
      <c r="A5719">
        <v>11426</v>
      </c>
      <c r="B5719">
        <v>3</v>
      </c>
      <c r="C5719">
        <v>-4</v>
      </c>
      <c r="D5719">
        <v>10</v>
      </c>
      <c r="E5719">
        <v>4</v>
      </c>
      <c r="F5719">
        <v>-3</v>
      </c>
      <c r="G5719">
        <v>1</v>
      </c>
      <c r="H5719" s="2">
        <f>H5718+$H$2*(Filter_Test[[#This Row],[debug'[0']]]-H5718)</f>
        <v>3.6576047617268719</v>
      </c>
    </row>
    <row r="5720" spans="1:8" x14ac:dyDescent="0.25">
      <c r="A5720">
        <v>11428</v>
      </c>
      <c r="B5720">
        <v>2</v>
      </c>
      <c r="C5720">
        <v>-7</v>
      </c>
      <c r="D5720">
        <v>10</v>
      </c>
      <c r="E5720">
        <v>4</v>
      </c>
      <c r="F5720">
        <v>-3</v>
      </c>
      <c r="G5720">
        <v>1</v>
      </c>
      <c r="H5720" s="2">
        <f>H5719+$H$2*(Filter_Test[[#This Row],[debug'[0']]]-H5719)</f>
        <v>3.501379193466974</v>
      </c>
    </row>
    <row r="5721" spans="1:8" x14ac:dyDescent="0.25">
      <c r="A5721">
        <v>11430</v>
      </c>
      <c r="B5721">
        <v>2</v>
      </c>
      <c r="C5721">
        <v>-9</v>
      </c>
      <c r="D5721">
        <v>10</v>
      </c>
      <c r="E5721">
        <v>4</v>
      </c>
      <c r="F5721">
        <v>-3</v>
      </c>
      <c r="G5721">
        <v>1</v>
      </c>
      <c r="H5721" s="2">
        <f>H5720+$H$2*(Filter_Test[[#This Row],[debug'[0']]]-H5720)</f>
        <v>3.3598775381335217</v>
      </c>
    </row>
    <row r="5722" spans="1:8" x14ac:dyDescent="0.25">
      <c r="A5722">
        <v>11432</v>
      </c>
      <c r="B5722">
        <v>0</v>
      </c>
      <c r="C5722">
        <v>-10</v>
      </c>
      <c r="D5722">
        <v>9</v>
      </c>
      <c r="E5722">
        <v>3</v>
      </c>
      <c r="F5722">
        <v>-3</v>
      </c>
      <c r="G5722">
        <v>1</v>
      </c>
      <c r="H5722" s="2">
        <f>H5721+$H$2*(Filter_Test[[#This Row],[debug'[0']]]-H5721)</f>
        <v>3.0432165404106728</v>
      </c>
    </row>
    <row r="5723" spans="1:8" x14ac:dyDescent="0.25">
      <c r="A5723">
        <v>11434</v>
      </c>
      <c r="B5723">
        <v>0</v>
      </c>
      <c r="C5723">
        <v>-10</v>
      </c>
      <c r="D5723">
        <v>8</v>
      </c>
      <c r="E5723">
        <v>3</v>
      </c>
      <c r="F5723">
        <v>-2</v>
      </c>
      <c r="G5723">
        <v>1</v>
      </c>
      <c r="H5723" s="2">
        <f>H5722+$H$2*(Filter_Test[[#This Row],[debug'[0']]]-H5722)</f>
        <v>2.7564001386115593</v>
      </c>
    </row>
    <row r="5724" spans="1:8" x14ac:dyDescent="0.25">
      <c r="A5724">
        <v>11436</v>
      </c>
      <c r="B5724">
        <v>-1</v>
      </c>
      <c r="C5724">
        <v>-10</v>
      </c>
      <c r="D5724">
        <v>7</v>
      </c>
      <c r="E5724">
        <v>3</v>
      </c>
      <c r="F5724">
        <v>-2</v>
      </c>
      <c r="G5724">
        <v>1</v>
      </c>
      <c r="H5724" s="2">
        <f>H5723+$H$2*(Filter_Test[[#This Row],[debug'[0']]]-H5723)</f>
        <v>2.4023677662293865</v>
      </c>
    </row>
    <row r="5725" spans="1:8" x14ac:dyDescent="0.25">
      <c r="A5725">
        <v>11438</v>
      </c>
      <c r="B5725">
        <v>-1</v>
      </c>
      <c r="C5725">
        <v>-9</v>
      </c>
      <c r="D5725">
        <v>5</v>
      </c>
      <c r="E5725">
        <v>3</v>
      </c>
      <c r="F5725">
        <v>-2</v>
      </c>
      <c r="G5725">
        <v>1</v>
      </c>
      <c r="H5725" s="2">
        <f>H5724+$H$2*(Filter_Test[[#This Row],[debug'[0']]]-H5724)</f>
        <v>2.0817021588534779</v>
      </c>
    </row>
    <row r="5726" spans="1:8" x14ac:dyDescent="0.25">
      <c r="A5726">
        <v>11440</v>
      </c>
      <c r="B5726">
        <v>-1</v>
      </c>
      <c r="C5726">
        <v>-7</v>
      </c>
      <c r="D5726">
        <v>3</v>
      </c>
      <c r="E5726">
        <v>3</v>
      </c>
      <c r="F5726">
        <v>-2</v>
      </c>
      <c r="G5726">
        <v>1</v>
      </c>
      <c r="H5726" s="2">
        <f>H5725+$H$2*(Filter_Test[[#This Row],[debug'[0']]]-H5725)</f>
        <v>1.7912585729693011</v>
      </c>
    </row>
    <row r="5727" spans="1:8" x14ac:dyDescent="0.25">
      <c r="A5727">
        <v>11442</v>
      </c>
      <c r="B5727">
        <v>-1</v>
      </c>
      <c r="C5727">
        <v>-6</v>
      </c>
      <c r="D5727">
        <v>0</v>
      </c>
      <c r="E5727">
        <v>3</v>
      </c>
      <c r="F5727">
        <v>-2</v>
      </c>
      <c r="G5727">
        <v>1</v>
      </c>
      <c r="H5727" s="2">
        <f>H5726+$H$2*(Filter_Test[[#This Row],[debug'[0']]]-H5726)</f>
        <v>1.5281886501560045</v>
      </c>
    </row>
    <row r="5728" spans="1:8" x14ac:dyDescent="0.25">
      <c r="A5728">
        <v>11444</v>
      </c>
      <c r="B5728">
        <v>1</v>
      </c>
      <c r="C5728">
        <v>-1</v>
      </c>
      <c r="D5728">
        <v>-4</v>
      </c>
      <c r="E5728">
        <v>3</v>
      </c>
      <c r="F5728">
        <v>-2</v>
      </c>
      <c r="G5728">
        <v>1</v>
      </c>
      <c r="H5728" s="2">
        <f>H5727+$H$2*(Filter_Test[[#This Row],[debug'[0']]]-H5727)</f>
        <v>1.4784080426648161</v>
      </c>
    </row>
    <row r="5729" spans="1:8" x14ac:dyDescent="0.25">
      <c r="A5729">
        <v>11446</v>
      </c>
      <c r="B5729">
        <v>2</v>
      </c>
      <c r="C5729">
        <v>2</v>
      </c>
      <c r="D5729">
        <v>-6</v>
      </c>
      <c r="E5729">
        <v>3</v>
      </c>
      <c r="F5729">
        <v>-2</v>
      </c>
      <c r="G5729">
        <v>1</v>
      </c>
      <c r="H5729" s="2">
        <f>H5728+$H$2*(Filter_Test[[#This Row],[debug'[0']]]-H5728)</f>
        <v>1.5275669265048881</v>
      </c>
    </row>
    <row r="5730" spans="1:8" x14ac:dyDescent="0.25">
      <c r="A5730">
        <v>11448</v>
      </c>
      <c r="B5730">
        <v>2</v>
      </c>
      <c r="C5730">
        <v>5</v>
      </c>
      <c r="D5730">
        <v>-7</v>
      </c>
      <c r="E5730">
        <v>3</v>
      </c>
      <c r="F5730">
        <v>-2</v>
      </c>
      <c r="G5730">
        <v>1</v>
      </c>
      <c r="H5730" s="2">
        <f>H5729+$H$2*(Filter_Test[[#This Row],[debug'[0']]]-H5729)</f>
        <v>1.5720926946950409</v>
      </c>
    </row>
    <row r="5731" spans="1:8" x14ac:dyDescent="0.25">
      <c r="A5731">
        <v>11450</v>
      </c>
      <c r="B5731">
        <v>2</v>
      </c>
      <c r="C5731">
        <v>7</v>
      </c>
      <c r="D5731">
        <v>-10</v>
      </c>
      <c r="E5731">
        <v>2</v>
      </c>
      <c r="F5731">
        <v>-2</v>
      </c>
      <c r="G5731">
        <v>1</v>
      </c>
      <c r="H5731" s="2">
        <f>H5730+$H$2*(Filter_Test[[#This Row],[debug'[0']]]-H5730)</f>
        <v>1.6124220080979448</v>
      </c>
    </row>
    <row r="5732" spans="1:8" x14ac:dyDescent="0.25">
      <c r="A5732">
        <v>11452</v>
      </c>
      <c r="B5732">
        <v>2</v>
      </c>
      <c r="C5732">
        <v>9</v>
      </c>
      <c r="D5732">
        <v>-11</v>
      </c>
      <c r="E5732">
        <v>2</v>
      </c>
      <c r="F5732">
        <v>-2</v>
      </c>
      <c r="G5732">
        <v>1</v>
      </c>
      <c r="H5732" s="2">
        <f>H5731+$H$2*(Filter_Test[[#This Row],[debug'[0']]]-H5731)</f>
        <v>1.6489503732595221</v>
      </c>
    </row>
    <row r="5733" spans="1:8" x14ac:dyDescent="0.25">
      <c r="A5733">
        <v>11454</v>
      </c>
      <c r="B5733">
        <v>1</v>
      </c>
      <c r="C5733">
        <v>9</v>
      </c>
      <c r="D5733">
        <v>-10</v>
      </c>
      <c r="E5733">
        <v>2</v>
      </c>
      <c r="F5733">
        <v>-2</v>
      </c>
      <c r="G5733">
        <v>1</v>
      </c>
      <c r="H5733" s="2">
        <f>H5732+$H$2*(Filter_Test[[#This Row],[debug'[0']]]-H5732)</f>
        <v>1.5877882415042279</v>
      </c>
    </row>
    <row r="5734" spans="1:8" x14ac:dyDescent="0.25">
      <c r="A5734">
        <v>11456</v>
      </c>
      <c r="B5734">
        <v>-1</v>
      </c>
      <c r="C5734">
        <v>9</v>
      </c>
      <c r="D5734">
        <v>-6</v>
      </c>
      <c r="E5734">
        <v>2</v>
      </c>
      <c r="F5734">
        <v>-1</v>
      </c>
      <c r="G5734">
        <v>1</v>
      </c>
      <c r="H5734" s="2">
        <f>H5733+$H$2*(Filter_Test[[#This Row],[debug'[0']]]-H5733)</f>
        <v>1.343894945647556</v>
      </c>
    </row>
    <row r="5735" spans="1:8" x14ac:dyDescent="0.25">
      <c r="A5735">
        <v>11458</v>
      </c>
      <c r="B5735">
        <v>-2</v>
      </c>
      <c r="C5735">
        <v>7</v>
      </c>
      <c r="D5735">
        <v>-2</v>
      </c>
      <c r="E5735">
        <v>2</v>
      </c>
      <c r="F5735">
        <v>-1</v>
      </c>
      <c r="G5735">
        <v>1</v>
      </c>
      <c r="H5735" s="2">
        <f>H5734+$H$2*(Filter_Test[[#This Row],[debug'[0']]]-H5734)</f>
        <v>1.0287402717788838</v>
      </c>
    </row>
    <row r="5736" spans="1:8" x14ac:dyDescent="0.25">
      <c r="A5736">
        <v>11460</v>
      </c>
      <c r="B5736">
        <v>-2</v>
      </c>
      <c r="C5736">
        <v>3</v>
      </c>
      <c r="D5736">
        <v>4</v>
      </c>
      <c r="E5736">
        <v>1</v>
      </c>
      <c r="F5736">
        <v>-1</v>
      </c>
      <c r="G5736">
        <v>1</v>
      </c>
      <c r="H5736" s="2">
        <f>H5735+$H$2*(Filter_Test[[#This Row],[debug'[0']]]-H5735)</f>
        <v>0.74328822615532097</v>
      </c>
    </row>
    <row r="5737" spans="1:8" x14ac:dyDescent="0.25">
      <c r="A5737">
        <v>11462</v>
      </c>
      <c r="B5737">
        <v>-2</v>
      </c>
      <c r="C5737">
        <v>1</v>
      </c>
      <c r="D5737">
        <v>6</v>
      </c>
      <c r="E5737">
        <v>1</v>
      </c>
      <c r="F5737">
        <v>-1</v>
      </c>
      <c r="G5737">
        <v>1</v>
      </c>
      <c r="H5737" s="2">
        <f>H5736+$H$2*(Filter_Test[[#This Row],[debug'[0']]]-H5736)</f>
        <v>0.48473940201625304</v>
      </c>
    </row>
    <row r="5738" spans="1:8" x14ac:dyDescent="0.25">
      <c r="A5738">
        <v>11464</v>
      </c>
      <c r="B5738">
        <v>-2</v>
      </c>
      <c r="C5738">
        <v>-5</v>
      </c>
      <c r="D5738">
        <v>9</v>
      </c>
      <c r="E5738">
        <v>1</v>
      </c>
      <c r="F5738">
        <v>-1</v>
      </c>
      <c r="G5738">
        <v>1</v>
      </c>
      <c r="H5738" s="2">
        <f>H5737+$H$2*(Filter_Test[[#This Row],[debug'[0']]]-H5737)</f>
        <v>0.25055823047247239</v>
      </c>
    </row>
    <row r="5739" spans="1:8" x14ac:dyDescent="0.25">
      <c r="A5739">
        <v>11466</v>
      </c>
      <c r="B5739">
        <v>-2</v>
      </c>
      <c r="C5739">
        <v>-9</v>
      </c>
      <c r="D5739">
        <v>10</v>
      </c>
      <c r="E5739">
        <v>1</v>
      </c>
      <c r="F5739">
        <v>-2</v>
      </c>
      <c r="G5739">
        <v>1</v>
      </c>
      <c r="H5739" s="2">
        <f>H5738+$H$2*(Filter_Test[[#This Row],[debug'[0']]]-H5738)</f>
        <v>3.8448114372621467E-2</v>
      </c>
    </row>
    <row r="5740" spans="1:8" x14ac:dyDescent="0.25">
      <c r="A5740">
        <v>11468</v>
      </c>
      <c r="B5740">
        <v>-2</v>
      </c>
      <c r="C5740">
        <v>-12</v>
      </c>
      <c r="D5740">
        <v>10</v>
      </c>
      <c r="E5740">
        <v>1</v>
      </c>
      <c r="F5740">
        <v>-2</v>
      </c>
      <c r="G5740">
        <v>1</v>
      </c>
      <c r="H5740" s="2">
        <f>H5739+$H$2*(Filter_Test[[#This Row],[debug'[0']]]-H5739)</f>
        <v>-0.15367109425248834</v>
      </c>
    </row>
    <row r="5741" spans="1:8" x14ac:dyDescent="0.25">
      <c r="A5741">
        <v>11470</v>
      </c>
      <c r="B5741">
        <v>-1</v>
      </c>
      <c r="C5741">
        <v>-13</v>
      </c>
      <c r="D5741">
        <v>9</v>
      </c>
      <c r="E5741">
        <v>1</v>
      </c>
      <c r="F5741">
        <v>-2</v>
      </c>
      <c r="G5741">
        <v>1</v>
      </c>
      <c r="H5741" s="2">
        <f>H5740+$H$2*(Filter_Test[[#This Row],[debug'[0']]]-H5740)</f>
        <v>-0.23343571443700045</v>
      </c>
    </row>
    <row r="5742" spans="1:8" x14ac:dyDescent="0.25">
      <c r="A5742">
        <v>11472</v>
      </c>
      <c r="B5742">
        <v>-2</v>
      </c>
      <c r="C5742">
        <v>-13</v>
      </c>
      <c r="D5742">
        <v>7</v>
      </c>
      <c r="E5742">
        <v>0</v>
      </c>
      <c r="F5742">
        <v>-2</v>
      </c>
      <c r="G5742">
        <v>1</v>
      </c>
      <c r="H5742" s="2">
        <f>H5741+$H$2*(Filter_Test[[#This Row],[debug'[0']]]-H5741)</f>
        <v>-0.39993047588556507</v>
      </c>
    </row>
    <row r="5743" spans="1:8" x14ac:dyDescent="0.25">
      <c r="A5743">
        <v>11474</v>
      </c>
      <c r="B5743">
        <v>-2</v>
      </c>
      <c r="C5743">
        <v>-13</v>
      </c>
      <c r="D5743">
        <v>5</v>
      </c>
      <c r="E5743">
        <v>0</v>
      </c>
      <c r="F5743">
        <v>-2</v>
      </c>
      <c r="G5743">
        <v>1</v>
      </c>
      <c r="H5743" s="2">
        <f>H5742+$H$2*(Filter_Test[[#This Row],[debug'[0']]]-H5742)</f>
        <v>-0.55073347575128984</v>
      </c>
    </row>
    <row r="5744" spans="1:8" x14ac:dyDescent="0.25">
      <c r="A5744">
        <v>11476</v>
      </c>
      <c r="B5744">
        <v>-2</v>
      </c>
      <c r="C5744">
        <v>-12</v>
      </c>
      <c r="D5744">
        <v>4</v>
      </c>
      <c r="E5744">
        <v>0</v>
      </c>
      <c r="F5744">
        <v>-2</v>
      </c>
      <c r="G5744">
        <v>1</v>
      </c>
      <c r="H5744" s="2">
        <f>H5743+$H$2*(Filter_Test[[#This Row],[debug'[0']]]-H5743)</f>
        <v>-0.68732362772149069</v>
      </c>
    </row>
    <row r="5745" spans="1:8" x14ac:dyDescent="0.25">
      <c r="A5745">
        <v>11478</v>
      </c>
      <c r="B5745">
        <v>-1</v>
      </c>
      <c r="C5745">
        <v>-11</v>
      </c>
      <c r="D5745">
        <v>1</v>
      </c>
      <c r="E5745">
        <v>0</v>
      </c>
      <c r="F5745">
        <v>-2</v>
      </c>
      <c r="G5745">
        <v>1</v>
      </c>
      <c r="H5745" s="2">
        <f>H5744+$H$2*(Filter_Test[[#This Row],[debug'[0']]]-H5744)</f>
        <v>-0.71679268154452891</v>
      </c>
    </row>
    <row r="5746" spans="1:8" x14ac:dyDescent="0.25">
      <c r="A5746">
        <v>11480</v>
      </c>
      <c r="B5746">
        <v>-2</v>
      </c>
      <c r="C5746">
        <v>-9</v>
      </c>
      <c r="D5746">
        <v>-1</v>
      </c>
      <c r="E5746">
        <v>0</v>
      </c>
      <c r="F5746">
        <v>-2</v>
      </c>
      <c r="G5746">
        <v>1</v>
      </c>
      <c r="H5746" s="2">
        <f>H5745+$H$2*(Filter_Test[[#This Row],[debug'[0']]]-H5745)</f>
        <v>-0.8377321220852999</v>
      </c>
    </row>
    <row r="5747" spans="1:8" x14ac:dyDescent="0.25">
      <c r="A5747">
        <v>11482</v>
      </c>
      <c r="B5747">
        <v>-1</v>
      </c>
      <c r="C5747">
        <v>-3</v>
      </c>
      <c r="D5747">
        <v>-6</v>
      </c>
      <c r="E5747">
        <v>0</v>
      </c>
      <c r="F5747">
        <v>-2</v>
      </c>
      <c r="G5747">
        <v>1</v>
      </c>
      <c r="H5747" s="2">
        <f>H5746+$H$2*(Filter_Test[[#This Row],[debug'[0']]]-H5746)</f>
        <v>-0.85302550928041276</v>
      </c>
    </row>
    <row r="5748" spans="1:8" x14ac:dyDescent="0.25">
      <c r="A5748">
        <v>11484</v>
      </c>
      <c r="B5748">
        <v>-1</v>
      </c>
      <c r="C5748">
        <v>-1</v>
      </c>
      <c r="D5748">
        <v>-7</v>
      </c>
      <c r="E5748">
        <v>0</v>
      </c>
      <c r="F5748">
        <v>-2</v>
      </c>
      <c r="G5748">
        <v>1</v>
      </c>
      <c r="H5748" s="2">
        <f>H5747+$H$2*(Filter_Test[[#This Row],[debug'[0']]]-H5747)</f>
        <v>-0.86687752868970547</v>
      </c>
    </row>
    <row r="5749" spans="1:8" x14ac:dyDescent="0.25">
      <c r="A5749">
        <v>11486</v>
      </c>
      <c r="B5749">
        <v>1</v>
      </c>
      <c r="C5749">
        <v>4</v>
      </c>
      <c r="D5749">
        <v>-9</v>
      </c>
      <c r="E5749">
        <v>0</v>
      </c>
      <c r="F5749">
        <v>-2</v>
      </c>
      <c r="G5749">
        <v>1</v>
      </c>
      <c r="H5749" s="2">
        <f>H5748+$H$2*(Filter_Test[[#This Row],[debug'[0']]]-H5748)</f>
        <v>-0.69092846681120212</v>
      </c>
    </row>
    <row r="5750" spans="1:8" x14ac:dyDescent="0.25">
      <c r="A5750">
        <v>11488</v>
      </c>
      <c r="B5750">
        <v>0</v>
      </c>
      <c r="C5750">
        <v>9</v>
      </c>
      <c r="D5750">
        <v>-9</v>
      </c>
      <c r="E5750">
        <v>0</v>
      </c>
      <c r="F5750">
        <v>-2</v>
      </c>
      <c r="G5750">
        <v>1</v>
      </c>
      <c r="H5750" s="2">
        <f>H5749+$H$2*(Filter_Test[[#This Row],[debug'[0']]]-H5749)</f>
        <v>-0.62580999294649819</v>
      </c>
    </row>
    <row r="5751" spans="1:8" x14ac:dyDescent="0.25">
      <c r="A5751">
        <v>11490</v>
      </c>
      <c r="B5751">
        <v>0</v>
      </c>
      <c r="C5751">
        <v>10</v>
      </c>
      <c r="D5751">
        <v>-9</v>
      </c>
      <c r="E5751">
        <v>-1</v>
      </c>
      <c r="F5751">
        <v>-2</v>
      </c>
      <c r="G5751">
        <v>1</v>
      </c>
      <c r="H5751" s="2">
        <f>H5750+$H$2*(Filter_Test[[#This Row],[debug'[0']]]-H5750)</f>
        <v>-0.56682879065498426</v>
      </c>
    </row>
    <row r="5752" spans="1:8" x14ac:dyDescent="0.25">
      <c r="A5752">
        <v>11492</v>
      </c>
      <c r="B5752">
        <v>-2</v>
      </c>
      <c r="C5752">
        <v>9</v>
      </c>
      <c r="D5752">
        <v>-6</v>
      </c>
      <c r="E5752">
        <v>-1</v>
      </c>
      <c r="F5752">
        <v>-2</v>
      </c>
      <c r="G5752">
        <v>1</v>
      </c>
      <c r="H5752" s="2">
        <f>H5751+$H$2*(Filter_Test[[#This Row],[debug'[0']]]-H5751)</f>
        <v>-0.70190199493342531</v>
      </c>
    </row>
    <row r="5753" spans="1:8" x14ac:dyDescent="0.25">
      <c r="A5753">
        <v>11494</v>
      </c>
      <c r="B5753">
        <v>-2</v>
      </c>
      <c r="C5753">
        <v>10</v>
      </c>
      <c r="D5753">
        <v>-4</v>
      </c>
      <c r="E5753">
        <v>-1</v>
      </c>
      <c r="F5753">
        <v>-2</v>
      </c>
      <c r="G5753">
        <v>1</v>
      </c>
      <c r="H5753" s="2">
        <f>H5752+$H$2*(Filter_Test[[#This Row],[debug'[0']]]-H5752)</f>
        <v>-0.82424484962412681</v>
      </c>
    </row>
    <row r="5754" spans="1:8" x14ac:dyDescent="0.25">
      <c r="A5754">
        <v>11496</v>
      </c>
      <c r="B5754">
        <v>-3</v>
      </c>
      <c r="C5754">
        <v>7</v>
      </c>
      <c r="D5754">
        <v>0</v>
      </c>
      <c r="E5754">
        <v>-1</v>
      </c>
      <c r="F5754">
        <v>-2</v>
      </c>
      <c r="G5754">
        <v>1</v>
      </c>
      <c r="H5754" s="2">
        <f>H5753+$H$2*(Filter_Test[[#This Row],[debug'[0']]]-H5753)</f>
        <v>-1.0293049415170568</v>
      </c>
    </row>
    <row r="5755" spans="1:8" x14ac:dyDescent="0.25">
      <c r="A5755">
        <v>11498</v>
      </c>
      <c r="B5755">
        <v>-3</v>
      </c>
      <c r="C5755">
        <v>6</v>
      </c>
      <c r="D5755">
        <v>1</v>
      </c>
      <c r="E5755">
        <v>-1</v>
      </c>
      <c r="F5755">
        <v>-2</v>
      </c>
      <c r="G5755">
        <v>1</v>
      </c>
      <c r="H5755" s="2">
        <f>H5754+$H$2*(Filter_Test[[#This Row],[debug'[0']]]-H5754)</f>
        <v>-1.2150385750629284</v>
      </c>
    </row>
    <row r="5756" spans="1:8" x14ac:dyDescent="0.25">
      <c r="A5756">
        <v>11500</v>
      </c>
      <c r="B5756">
        <v>-4</v>
      </c>
      <c r="C5756">
        <v>2</v>
      </c>
      <c r="D5756">
        <v>5</v>
      </c>
      <c r="E5756">
        <v>-1</v>
      </c>
      <c r="F5756">
        <v>-2</v>
      </c>
      <c r="G5756">
        <v>1</v>
      </c>
      <c r="H5756" s="2">
        <f>H5755+$H$2*(Filter_Test[[#This Row],[debug'[0']]]-H5755)</f>
        <v>-1.4775150056563264</v>
      </c>
    </row>
    <row r="5757" spans="1:8" x14ac:dyDescent="0.25">
      <c r="A5757">
        <v>11502</v>
      </c>
      <c r="B5757">
        <v>-3</v>
      </c>
      <c r="C5757">
        <v>-2</v>
      </c>
      <c r="D5757">
        <v>7</v>
      </c>
      <c r="E5757">
        <v>-1</v>
      </c>
      <c r="F5757">
        <v>-2</v>
      </c>
      <c r="G5757">
        <v>1</v>
      </c>
      <c r="H5757" s="2">
        <f>H5756+$H$2*(Filter_Test[[#This Row],[debug'[0']]]-H5756)</f>
        <v>-1.6210058358592498</v>
      </c>
    </row>
    <row r="5758" spans="1:8" x14ac:dyDescent="0.25">
      <c r="A5758">
        <v>11504</v>
      </c>
      <c r="B5758">
        <v>-5</v>
      </c>
      <c r="C5758">
        <v>-6</v>
      </c>
      <c r="D5758">
        <v>8</v>
      </c>
      <c r="E5758">
        <v>-1</v>
      </c>
      <c r="F5758">
        <v>-2</v>
      </c>
      <c r="G5758">
        <v>0</v>
      </c>
      <c r="H5758" s="2">
        <f>H5757+$H$2*(Filter_Test[[#This Row],[debug'[0']]]-H5757)</f>
        <v>-1.9394685331368708</v>
      </c>
    </row>
    <row r="5759" spans="1:8" x14ac:dyDescent="0.25">
      <c r="A5759">
        <v>11506</v>
      </c>
      <c r="B5759">
        <v>-3</v>
      </c>
      <c r="C5759">
        <v>-10</v>
      </c>
      <c r="D5759">
        <v>8</v>
      </c>
      <c r="E5759">
        <v>-1</v>
      </c>
      <c r="F5759">
        <v>-2</v>
      </c>
      <c r="G5759">
        <v>0</v>
      </c>
      <c r="H5759" s="2">
        <f>H5758+$H$2*(Filter_Test[[#This Row],[debug'[0']]]-H5758)</f>
        <v>-2.0394212690928111</v>
      </c>
    </row>
    <row r="5760" spans="1:8" x14ac:dyDescent="0.25">
      <c r="A5760">
        <v>11508</v>
      </c>
      <c r="B5760">
        <v>-2</v>
      </c>
      <c r="C5760">
        <v>-13</v>
      </c>
      <c r="D5760">
        <v>8</v>
      </c>
      <c r="E5760">
        <v>-1</v>
      </c>
      <c r="F5760">
        <v>-2</v>
      </c>
      <c r="G5760">
        <v>0</v>
      </c>
      <c r="H5760" s="2">
        <f>H5759+$H$2*(Filter_Test[[#This Row],[debug'[0']]]-H5759)</f>
        <v>-2.0357059020114963</v>
      </c>
    </row>
    <row r="5761" spans="1:8" x14ac:dyDescent="0.25">
      <c r="A5761">
        <v>11510</v>
      </c>
      <c r="B5761">
        <v>-1</v>
      </c>
      <c r="C5761">
        <v>-14</v>
      </c>
      <c r="D5761">
        <v>7</v>
      </c>
      <c r="E5761">
        <v>-1</v>
      </c>
      <c r="F5761">
        <v>-2</v>
      </c>
      <c r="G5761">
        <v>0</v>
      </c>
      <c r="H5761" s="2">
        <f>H5760+$H$2*(Filter_Test[[#This Row],[debug'[0']]]-H5760)</f>
        <v>-1.938092920420329</v>
      </c>
    </row>
    <row r="5762" spans="1:8" x14ac:dyDescent="0.25">
      <c r="A5762">
        <v>11512</v>
      </c>
      <c r="B5762">
        <v>1</v>
      </c>
      <c r="C5762">
        <v>-15</v>
      </c>
      <c r="D5762">
        <v>6</v>
      </c>
      <c r="E5762">
        <v>-1</v>
      </c>
      <c r="F5762">
        <v>-2</v>
      </c>
      <c r="G5762">
        <v>0</v>
      </c>
      <c r="H5762" s="2">
        <f>H5761+$H$2*(Filter_Test[[#This Row],[debug'[0']]]-H5761)</f>
        <v>-1.6611841863896284</v>
      </c>
    </row>
    <row r="5763" spans="1:8" x14ac:dyDescent="0.25">
      <c r="A5763">
        <v>11514</v>
      </c>
      <c r="B5763">
        <v>0</v>
      </c>
      <c r="C5763">
        <v>-14</v>
      </c>
      <c r="D5763">
        <v>4</v>
      </c>
      <c r="E5763">
        <v>-2</v>
      </c>
      <c r="F5763">
        <v>-2</v>
      </c>
      <c r="G5763">
        <v>0</v>
      </c>
      <c r="H5763" s="2">
        <f>H5762+$H$2*(Filter_Test[[#This Row],[debug'[0']]]-H5762)</f>
        <v>-1.5046212653029927</v>
      </c>
    </row>
    <row r="5764" spans="1:8" x14ac:dyDescent="0.25">
      <c r="A5764">
        <v>11516</v>
      </c>
      <c r="B5764">
        <v>0</v>
      </c>
      <c r="C5764">
        <v>-12</v>
      </c>
      <c r="D5764">
        <v>2</v>
      </c>
      <c r="E5764">
        <v>-2</v>
      </c>
      <c r="F5764">
        <v>-2</v>
      </c>
      <c r="G5764">
        <v>1</v>
      </c>
      <c r="H5764" s="2">
        <f>H5763+$H$2*(Filter_Test[[#This Row],[debug'[0']]]-H5763)</f>
        <v>-1.3628140518976668</v>
      </c>
    </row>
    <row r="5765" spans="1:8" x14ac:dyDescent="0.25">
      <c r="A5765">
        <v>11518</v>
      </c>
      <c r="B5765">
        <v>-2</v>
      </c>
      <c r="C5765">
        <v>-9</v>
      </c>
      <c r="D5765">
        <v>-2</v>
      </c>
      <c r="E5765">
        <v>-2</v>
      </c>
      <c r="F5765">
        <v>-2</v>
      </c>
      <c r="G5765">
        <v>0</v>
      </c>
      <c r="H5765" s="2">
        <f>H5764+$H$2*(Filter_Test[[#This Row],[debug'[0']]]-H5764)</f>
        <v>-1.422867412703535</v>
      </c>
    </row>
    <row r="5766" spans="1:8" x14ac:dyDescent="0.25">
      <c r="A5766">
        <v>11520</v>
      </c>
      <c r="B5766">
        <v>-1</v>
      </c>
      <c r="C5766">
        <v>-6</v>
      </c>
      <c r="D5766">
        <v>-4</v>
      </c>
      <c r="E5766">
        <v>-2</v>
      </c>
      <c r="F5766">
        <v>-2</v>
      </c>
      <c r="G5766">
        <v>0</v>
      </c>
      <c r="H5766" s="2">
        <f>H5765+$H$2*(Filter_Test[[#This Row],[debug'[0']]]-H5765)</f>
        <v>-1.3830130979877766</v>
      </c>
    </row>
    <row r="5767" spans="1:8" x14ac:dyDescent="0.25">
      <c r="A5767">
        <v>11522</v>
      </c>
      <c r="B5767">
        <v>-2</v>
      </c>
      <c r="C5767">
        <v>-2</v>
      </c>
      <c r="D5767">
        <v>-5</v>
      </c>
      <c r="E5767">
        <v>-2</v>
      </c>
      <c r="F5767">
        <v>-2</v>
      </c>
      <c r="G5767">
        <v>0</v>
      </c>
      <c r="H5767" s="2">
        <f>H5766+$H$2*(Filter_Test[[#This Row],[debug'[0']]]-H5766)</f>
        <v>-1.4411627435494585</v>
      </c>
    </row>
    <row r="5768" spans="1:8" x14ac:dyDescent="0.25">
      <c r="A5768">
        <v>11524</v>
      </c>
      <c r="B5768">
        <v>-1</v>
      </c>
      <c r="C5768">
        <v>2</v>
      </c>
      <c r="D5768">
        <v>-7</v>
      </c>
      <c r="E5768">
        <v>-2</v>
      </c>
      <c r="F5768">
        <v>-2</v>
      </c>
      <c r="G5768">
        <v>0</v>
      </c>
      <c r="H5768" s="2">
        <f>H5767+$H$2*(Filter_Test[[#This Row],[debug'[0']]]-H5767)</f>
        <v>-1.3995841345242837</v>
      </c>
    </row>
    <row r="5769" spans="1:8" x14ac:dyDescent="0.25">
      <c r="A5769">
        <v>11526</v>
      </c>
      <c r="B5769">
        <v>-1</v>
      </c>
      <c r="C5769">
        <v>7</v>
      </c>
      <c r="D5769">
        <v>-8</v>
      </c>
      <c r="E5769">
        <v>-2</v>
      </c>
      <c r="F5769">
        <v>-2</v>
      </c>
      <c r="G5769">
        <v>0</v>
      </c>
      <c r="H5769" s="2">
        <f>H5768+$H$2*(Filter_Test[[#This Row],[debug'[0']]]-H5768)</f>
        <v>-1.3619242170789079</v>
      </c>
    </row>
    <row r="5770" spans="1:8" x14ac:dyDescent="0.25">
      <c r="A5770">
        <v>11528</v>
      </c>
      <c r="B5770">
        <v>-1</v>
      </c>
      <c r="C5770">
        <v>8</v>
      </c>
      <c r="D5770">
        <v>-8</v>
      </c>
      <c r="E5770">
        <v>-2</v>
      </c>
      <c r="F5770">
        <v>-2</v>
      </c>
      <c r="G5770">
        <v>0</v>
      </c>
      <c r="H5770" s="2">
        <f>H5769+$H$2*(Filter_Test[[#This Row],[debug'[0']]]-H5769)</f>
        <v>-1.3278136632329678</v>
      </c>
    </row>
    <row r="5771" spans="1:8" x14ac:dyDescent="0.25">
      <c r="A5771">
        <v>11530</v>
      </c>
      <c r="B5771">
        <v>-2</v>
      </c>
      <c r="C5771">
        <v>10</v>
      </c>
      <c r="D5771">
        <v>-6</v>
      </c>
      <c r="E5771">
        <v>-2</v>
      </c>
      <c r="F5771">
        <v>-2</v>
      </c>
      <c r="G5771">
        <v>0</v>
      </c>
      <c r="H5771" s="2">
        <f>H5770+$H$2*(Filter_Test[[#This Row],[debug'[0']]]-H5770)</f>
        <v>-1.3911657329558902</v>
      </c>
    </row>
    <row r="5772" spans="1:8" x14ac:dyDescent="0.25">
      <c r="A5772">
        <v>11532</v>
      </c>
      <c r="B5772">
        <v>-4</v>
      </c>
      <c r="C5772">
        <v>10</v>
      </c>
      <c r="D5772">
        <v>-3</v>
      </c>
      <c r="E5772">
        <v>-2</v>
      </c>
      <c r="F5772">
        <v>-2</v>
      </c>
      <c r="G5772">
        <v>1</v>
      </c>
      <c r="H5772" s="2">
        <f>H5771+$H$2*(Filter_Test[[#This Row],[debug'[0']]]-H5771)</f>
        <v>-1.6370425699892628</v>
      </c>
    </row>
    <row r="5773" spans="1:8" x14ac:dyDescent="0.25">
      <c r="A5773">
        <v>11534</v>
      </c>
      <c r="B5773">
        <v>-5</v>
      </c>
      <c r="C5773">
        <v>10</v>
      </c>
      <c r="D5773">
        <v>-1</v>
      </c>
      <c r="E5773">
        <v>-2</v>
      </c>
      <c r="F5773">
        <v>-2</v>
      </c>
      <c r="G5773">
        <v>1</v>
      </c>
      <c r="H5773" s="2">
        <f>H5772+$H$2*(Filter_Test[[#This Row],[debug'[0']]]-H5772)</f>
        <v>-1.9539938406829711</v>
      </c>
    </row>
    <row r="5774" spans="1:8" x14ac:dyDescent="0.25">
      <c r="A5774">
        <v>11536</v>
      </c>
      <c r="B5774">
        <v>-6</v>
      </c>
      <c r="C5774">
        <v>7</v>
      </c>
      <c r="D5774">
        <v>3</v>
      </c>
      <c r="E5774">
        <v>-2</v>
      </c>
      <c r="F5774">
        <v>-2</v>
      </c>
      <c r="G5774">
        <v>1</v>
      </c>
      <c r="H5774" s="2">
        <f>H5773+$H$2*(Filter_Test[[#This Row],[debug'[0']]]-H5773)</f>
        <v>-2.335320937477654</v>
      </c>
    </row>
    <row r="5775" spans="1:8" x14ac:dyDescent="0.25">
      <c r="A5775">
        <v>11538</v>
      </c>
      <c r="B5775">
        <v>-4</v>
      </c>
      <c r="C5775">
        <v>5</v>
      </c>
      <c r="D5775">
        <v>5</v>
      </c>
      <c r="E5775">
        <v>-2</v>
      </c>
      <c r="F5775">
        <v>-2</v>
      </c>
      <c r="G5775">
        <v>1</v>
      </c>
      <c r="H5775" s="2">
        <f>H5774+$H$2*(Filter_Test[[#This Row],[debug'[0']]]-H5774)</f>
        <v>-2.4922132428798025</v>
      </c>
    </row>
    <row r="5776" spans="1:8" x14ac:dyDescent="0.25">
      <c r="A5776">
        <v>11540</v>
      </c>
      <c r="B5776">
        <v>-2</v>
      </c>
      <c r="C5776">
        <v>0</v>
      </c>
      <c r="D5776">
        <v>7</v>
      </c>
      <c r="E5776">
        <v>-2</v>
      </c>
      <c r="F5776">
        <v>-2</v>
      </c>
      <c r="G5776">
        <v>1</v>
      </c>
      <c r="H5776" s="2">
        <f>H5775+$H$2*(Filter_Test[[#This Row],[debug'[0']]]-H5775)</f>
        <v>-2.4458232376448787</v>
      </c>
    </row>
    <row r="5777" spans="1:8" x14ac:dyDescent="0.25">
      <c r="A5777">
        <v>11542</v>
      </c>
      <c r="B5777">
        <v>-2</v>
      </c>
      <c r="C5777">
        <v>-1</v>
      </c>
      <c r="D5777">
        <v>8</v>
      </c>
      <c r="E5777">
        <v>-2</v>
      </c>
      <c r="F5777">
        <v>-2</v>
      </c>
      <c r="G5777">
        <v>1</v>
      </c>
      <c r="H5777" s="2">
        <f>H5776+$H$2*(Filter_Test[[#This Row],[debug'[0']]]-H5776)</f>
        <v>-2.4038053873993359</v>
      </c>
    </row>
    <row r="5778" spans="1:8" x14ac:dyDescent="0.25">
      <c r="A5778">
        <v>11544</v>
      </c>
      <c r="B5778">
        <v>-2</v>
      </c>
      <c r="C5778">
        <v>-6</v>
      </c>
      <c r="D5778">
        <v>7</v>
      </c>
      <c r="E5778">
        <v>-2</v>
      </c>
      <c r="F5778">
        <v>-2</v>
      </c>
      <c r="G5778">
        <v>1</v>
      </c>
      <c r="H5778" s="2">
        <f>H5777+$H$2*(Filter_Test[[#This Row],[debug'[0']]]-H5777)</f>
        <v>-2.3657476262433237</v>
      </c>
    </row>
    <row r="5779" spans="1:8" x14ac:dyDescent="0.25">
      <c r="A5779">
        <v>11546</v>
      </c>
      <c r="B5779">
        <v>-1</v>
      </c>
      <c r="C5779">
        <v>-11</v>
      </c>
      <c r="D5779">
        <v>5</v>
      </c>
      <c r="E5779">
        <v>-2</v>
      </c>
      <c r="F5779">
        <v>-2</v>
      </c>
      <c r="G5779">
        <v>0</v>
      </c>
      <c r="H5779" s="2">
        <f>H5778+$H$2*(Filter_Test[[#This Row],[debug'[0']]]-H5778)</f>
        <v>-2.2370289449654122</v>
      </c>
    </row>
    <row r="5780" spans="1:8" x14ac:dyDescent="0.25">
      <c r="A5780">
        <v>11548</v>
      </c>
      <c r="B5780">
        <v>-1</v>
      </c>
      <c r="C5780">
        <v>-13</v>
      </c>
      <c r="D5780">
        <v>3</v>
      </c>
      <c r="E5780">
        <v>-2</v>
      </c>
      <c r="F5780">
        <v>-2</v>
      </c>
      <c r="G5780">
        <v>0</v>
      </c>
      <c r="H5780" s="2">
        <f>H5779+$H$2*(Filter_Test[[#This Row],[debug'[0']]]-H5779)</f>
        <v>-2.120441713591974</v>
      </c>
    </row>
    <row r="5781" spans="1:8" x14ac:dyDescent="0.25">
      <c r="A5781">
        <v>11550</v>
      </c>
      <c r="B5781">
        <v>0</v>
      </c>
      <c r="C5781">
        <v>-15</v>
      </c>
      <c r="D5781">
        <v>2</v>
      </c>
      <c r="E5781">
        <v>-2</v>
      </c>
      <c r="F5781">
        <v>-2</v>
      </c>
      <c r="G5781">
        <v>0</v>
      </c>
      <c r="H5781" s="2">
        <f>H5780+$H$2*(Filter_Test[[#This Row],[debug'[0']]]-H5780)</f>
        <v>-1.9205947902983971</v>
      </c>
    </row>
    <row r="5782" spans="1:8" x14ac:dyDescent="0.25">
      <c r="A5782">
        <v>11552</v>
      </c>
      <c r="B5782">
        <v>2</v>
      </c>
      <c r="C5782">
        <v>-15</v>
      </c>
      <c r="D5782">
        <v>1</v>
      </c>
      <c r="E5782">
        <v>-2</v>
      </c>
      <c r="F5782">
        <v>-2</v>
      </c>
      <c r="G5782">
        <v>1</v>
      </c>
      <c r="H5782" s="2">
        <f>H5781+$H$2*(Filter_Test[[#This Row],[debug'[0']]]-H5781)</f>
        <v>-1.5510874365712812</v>
      </c>
    </row>
    <row r="5783" spans="1:8" x14ac:dyDescent="0.25">
      <c r="A5783">
        <v>11554</v>
      </c>
      <c r="B5783">
        <v>2</v>
      </c>
      <c r="C5783">
        <v>-14</v>
      </c>
      <c r="D5783">
        <v>-1</v>
      </c>
      <c r="E5783">
        <v>-2</v>
      </c>
      <c r="F5783">
        <v>-2</v>
      </c>
      <c r="G5783">
        <v>1</v>
      </c>
      <c r="H5783" s="2">
        <f>H5782+$H$2*(Filter_Test[[#This Row],[debug'[0']]]-H5782)</f>
        <v>-1.2164053304816609</v>
      </c>
    </row>
    <row r="5784" spans="1:8" x14ac:dyDescent="0.25">
      <c r="A5784">
        <v>11556</v>
      </c>
      <c r="B5784">
        <v>3</v>
      </c>
      <c r="C5784">
        <v>-12</v>
      </c>
      <c r="D5784">
        <v>-3</v>
      </c>
      <c r="E5784">
        <v>-2</v>
      </c>
      <c r="F5784">
        <v>-2</v>
      </c>
      <c r="G5784">
        <v>0</v>
      </c>
      <c r="H5784" s="2">
        <f>H5783+$H$2*(Filter_Test[[#This Row],[debug'[0']]]-H5783)</f>
        <v>-0.81901849015771999</v>
      </c>
    </row>
    <row r="5785" spans="1:8" x14ac:dyDescent="0.25">
      <c r="A5785">
        <v>11558</v>
      </c>
      <c r="B5785">
        <v>3</v>
      </c>
      <c r="C5785">
        <v>-9</v>
      </c>
      <c r="D5785">
        <v>-5</v>
      </c>
      <c r="E5785">
        <v>-2</v>
      </c>
      <c r="F5785">
        <v>-2</v>
      </c>
      <c r="G5785">
        <v>0</v>
      </c>
      <c r="H5785" s="2">
        <f>H5784+$H$2*(Filter_Test[[#This Row],[debug'[0']]]-H5784)</f>
        <v>-0.45908447717962769</v>
      </c>
    </row>
    <row r="5786" spans="1:8" x14ac:dyDescent="0.25">
      <c r="A5786">
        <v>11560</v>
      </c>
      <c r="B5786">
        <v>2</v>
      </c>
      <c r="C5786">
        <v>-7</v>
      </c>
      <c r="D5786">
        <v>-6</v>
      </c>
      <c r="E5786">
        <v>-2</v>
      </c>
      <c r="F5786">
        <v>-2</v>
      </c>
      <c r="G5786">
        <v>0</v>
      </c>
      <c r="H5786" s="2">
        <f>H5785+$H$2*(Filter_Test[[#This Row],[debug'[0']]]-H5785)</f>
        <v>-0.22732122533770124</v>
      </c>
    </row>
    <row r="5787" spans="1:8" x14ac:dyDescent="0.25">
      <c r="A5787">
        <v>11562</v>
      </c>
      <c r="B5787">
        <v>0</v>
      </c>
      <c r="C5787">
        <v>-1</v>
      </c>
      <c r="D5787">
        <v>-7</v>
      </c>
      <c r="E5787">
        <v>-2</v>
      </c>
      <c r="F5787">
        <v>-2</v>
      </c>
      <c r="G5787">
        <v>0</v>
      </c>
      <c r="H5787" s="2">
        <f>H5786+$H$2*(Filter_Test[[#This Row],[debug'[0']]]-H5786)</f>
        <v>-0.20589670459192269</v>
      </c>
    </row>
    <row r="5788" spans="1:8" x14ac:dyDescent="0.25">
      <c r="A5788">
        <v>11564</v>
      </c>
      <c r="B5788">
        <v>-1</v>
      </c>
      <c r="C5788">
        <v>3</v>
      </c>
      <c r="D5788">
        <v>-8</v>
      </c>
      <c r="E5788">
        <v>-2</v>
      </c>
      <c r="F5788">
        <v>-2</v>
      </c>
      <c r="G5788">
        <v>0</v>
      </c>
      <c r="H5788" s="2">
        <f>H5787+$H$2*(Filter_Test[[#This Row],[debug'[0']]]-H5787)</f>
        <v>-0.28073917696328654</v>
      </c>
    </row>
    <row r="5789" spans="1:8" x14ac:dyDescent="0.25">
      <c r="A5789">
        <v>11566</v>
      </c>
      <c r="B5789">
        <v>-1</v>
      </c>
      <c r="C5789">
        <v>6</v>
      </c>
      <c r="D5789">
        <v>-7</v>
      </c>
      <c r="E5789">
        <v>-1</v>
      </c>
      <c r="F5789">
        <v>-2</v>
      </c>
      <c r="G5789">
        <v>0</v>
      </c>
      <c r="H5789" s="2">
        <f>H5788+$H$2*(Filter_Test[[#This Row],[debug'[0']]]-H5788)</f>
        <v>-0.34852791249329917</v>
      </c>
    </row>
    <row r="5790" spans="1:8" x14ac:dyDescent="0.25">
      <c r="A5790">
        <v>11568</v>
      </c>
      <c r="B5790">
        <v>-2</v>
      </c>
      <c r="C5790">
        <v>8</v>
      </c>
      <c r="D5790">
        <v>-6</v>
      </c>
      <c r="E5790">
        <v>-1</v>
      </c>
      <c r="F5790">
        <v>-2</v>
      </c>
      <c r="G5790">
        <v>0</v>
      </c>
      <c r="H5790" s="2">
        <f>H5789+$H$2*(Filter_Test[[#This Row],[debug'[0']]]-H5789)</f>
        <v>-0.50417548982488869</v>
      </c>
    </row>
    <row r="5791" spans="1:8" x14ac:dyDescent="0.25">
      <c r="A5791">
        <v>11570</v>
      </c>
      <c r="B5791">
        <v>-3</v>
      </c>
      <c r="C5791">
        <v>8</v>
      </c>
      <c r="D5791">
        <v>-5</v>
      </c>
      <c r="E5791">
        <v>-1</v>
      </c>
      <c r="F5791">
        <v>-3</v>
      </c>
      <c r="G5791">
        <v>0</v>
      </c>
      <c r="H5791" s="2">
        <f>H5790+$H$2*(Filter_Test[[#This Row],[debug'[0']]]-H5790)</f>
        <v>-0.73940140819935285</v>
      </c>
    </row>
    <row r="5792" spans="1:8" x14ac:dyDescent="0.25">
      <c r="A5792">
        <v>11572</v>
      </c>
      <c r="B5792">
        <v>-5</v>
      </c>
      <c r="C5792">
        <v>8</v>
      </c>
      <c r="D5792">
        <v>-2</v>
      </c>
      <c r="E5792">
        <v>-1</v>
      </c>
      <c r="F5792">
        <v>-3</v>
      </c>
      <c r="G5792">
        <v>0</v>
      </c>
      <c r="H5792" s="2">
        <f>H5791+$H$2*(Filter_Test[[#This Row],[debug'[0']]]-H5791)</f>
        <v>-1.1409533652762307</v>
      </c>
    </row>
    <row r="5793" spans="1:8" x14ac:dyDescent="0.25">
      <c r="A5793">
        <v>11574</v>
      </c>
      <c r="B5793">
        <v>-5</v>
      </c>
      <c r="C5793">
        <v>7</v>
      </c>
      <c r="D5793">
        <v>2</v>
      </c>
      <c r="E5793">
        <v>-1</v>
      </c>
      <c r="F5793">
        <v>-3</v>
      </c>
      <c r="G5793">
        <v>0</v>
      </c>
      <c r="H5793" s="2">
        <f>H5792+$H$2*(Filter_Test[[#This Row],[debug'[0']]]-H5792)</f>
        <v>-1.504659942001489</v>
      </c>
    </row>
    <row r="5794" spans="1:8" x14ac:dyDescent="0.25">
      <c r="A5794">
        <v>11576</v>
      </c>
      <c r="B5794">
        <v>-5</v>
      </c>
      <c r="C5794">
        <v>5</v>
      </c>
      <c r="D5794">
        <v>6</v>
      </c>
      <c r="E5794">
        <v>-1</v>
      </c>
      <c r="F5794">
        <v>-3</v>
      </c>
      <c r="G5794">
        <v>0</v>
      </c>
      <c r="H5794" s="2">
        <f>H5793+$H$2*(Filter_Test[[#This Row],[debug'[0']]]-H5793)</f>
        <v>-1.8340879814416762</v>
      </c>
    </row>
    <row r="5795" spans="1:8" x14ac:dyDescent="0.25">
      <c r="A5795">
        <v>11578</v>
      </c>
      <c r="B5795">
        <v>-2</v>
      </c>
      <c r="C5795">
        <v>3</v>
      </c>
      <c r="D5795">
        <v>9</v>
      </c>
      <c r="E5795">
        <v>-1</v>
      </c>
      <c r="F5795">
        <v>-3</v>
      </c>
      <c r="G5795">
        <v>0</v>
      </c>
      <c r="H5795" s="2">
        <f>H5794+$H$2*(Filter_Test[[#This Row],[debug'[0']]]-H5794)</f>
        <v>-1.8497248208010286</v>
      </c>
    </row>
    <row r="5796" spans="1:8" x14ac:dyDescent="0.25">
      <c r="A5796">
        <v>11580</v>
      </c>
      <c r="B5796">
        <v>-1</v>
      </c>
      <c r="C5796">
        <v>1</v>
      </c>
      <c r="D5796">
        <v>11</v>
      </c>
      <c r="E5796">
        <v>-1</v>
      </c>
      <c r="F5796">
        <v>-3</v>
      </c>
      <c r="G5796">
        <v>0</v>
      </c>
      <c r="H5796" s="2">
        <f>H5795+$H$2*(Filter_Test[[#This Row],[debug'[0']]]-H5795)</f>
        <v>-1.7696401431629862</v>
      </c>
    </row>
    <row r="5797" spans="1:8" x14ac:dyDescent="0.25">
      <c r="A5797">
        <v>11582</v>
      </c>
      <c r="B5797">
        <v>-1</v>
      </c>
      <c r="C5797">
        <v>-3</v>
      </c>
      <c r="D5797">
        <v>12</v>
      </c>
      <c r="E5797">
        <v>-1</v>
      </c>
      <c r="F5797">
        <v>-3</v>
      </c>
      <c r="G5797">
        <v>0</v>
      </c>
      <c r="H5797" s="2">
        <f>H5796+$H$2*(Filter_Test[[#This Row],[debug'[0']]]-H5796)</f>
        <v>-1.6971032685729273</v>
      </c>
    </row>
    <row r="5798" spans="1:8" x14ac:dyDescent="0.25">
      <c r="A5798">
        <v>11584</v>
      </c>
      <c r="B5798">
        <v>0</v>
      </c>
      <c r="C5798">
        <v>-9</v>
      </c>
      <c r="D5798">
        <v>10</v>
      </c>
      <c r="E5798">
        <v>-1</v>
      </c>
      <c r="F5798">
        <v>-3</v>
      </c>
      <c r="G5798">
        <v>0</v>
      </c>
      <c r="H5798" s="2">
        <f>H5797+$H$2*(Filter_Test[[#This Row],[debug'[0']]]-H5797)</f>
        <v>-1.5371550537449692</v>
      </c>
    </row>
    <row r="5799" spans="1:8" x14ac:dyDescent="0.25">
      <c r="A5799">
        <v>11586</v>
      </c>
      <c r="B5799">
        <v>2</v>
      </c>
      <c r="C5799">
        <v>-13</v>
      </c>
      <c r="D5799">
        <v>7</v>
      </c>
      <c r="E5799">
        <v>-1</v>
      </c>
      <c r="F5799">
        <v>-3</v>
      </c>
      <c r="G5799">
        <v>0</v>
      </c>
      <c r="H5799" s="2">
        <f>H5798+$H$2*(Filter_Test[[#This Row],[debug'[0']]]-H5798)</f>
        <v>-1.203786043801373</v>
      </c>
    </row>
    <row r="5800" spans="1:8" x14ac:dyDescent="0.25">
      <c r="A5800">
        <v>11588</v>
      </c>
      <c r="B5800">
        <v>3</v>
      </c>
      <c r="C5800">
        <v>-14</v>
      </c>
      <c r="D5800">
        <v>5</v>
      </c>
      <c r="E5800">
        <v>-1</v>
      </c>
      <c r="F5800">
        <v>-3</v>
      </c>
      <c r="G5800">
        <v>0</v>
      </c>
      <c r="H5800" s="2">
        <f>H5799+$H$2*(Filter_Test[[#This Row],[debug'[0']]]-H5799)</f>
        <v>-0.80758854322728224</v>
      </c>
    </row>
    <row r="5801" spans="1:8" x14ac:dyDescent="0.25">
      <c r="A5801">
        <v>11590</v>
      </c>
      <c r="B5801">
        <v>4</v>
      </c>
      <c r="C5801">
        <v>-15</v>
      </c>
      <c r="D5801">
        <v>3</v>
      </c>
      <c r="E5801">
        <v>-1</v>
      </c>
      <c r="F5801">
        <v>-3</v>
      </c>
      <c r="G5801">
        <v>0</v>
      </c>
      <c r="H5801" s="2">
        <f>H5800+$H$2*(Filter_Test[[#This Row],[debug'[0']]]-H5800)</f>
        <v>-0.35448399776072365</v>
      </c>
    </row>
    <row r="5802" spans="1:8" x14ac:dyDescent="0.25">
      <c r="A5802">
        <v>11592</v>
      </c>
      <c r="B5802">
        <v>5</v>
      </c>
      <c r="C5802">
        <v>-15</v>
      </c>
      <c r="D5802">
        <v>-1</v>
      </c>
      <c r="E5802">
        <v>-1</v>
      </c>
      <c r="F5802">
        <v>-3</v>
      </c>
      <c r="G5802">
        <v>0</v>
      </c>
      <c r="H5802" s="2">
        <f>H5801+$H$2*(Filter_Test[[#This Row],[debug'[0']]]-H5801)</f>
        <v>0.15016422997315221</v>
      </c>
    </row>
    <row r="5803" spans="1:8" x14ac:dyDescent="0.25">
      <c r="A5803">
        <v>11594</v>
      </c>
      <c r="B5803">
        <v>5</v>
      </c>
      <c r="C5803">
        <v>-14</v>
      </c>
      <c r="D5803">
        <v>-2</v>
      </c>
      <c r="E5803">
        <v>-1</v>
      </c>
      <c r="F5803">
        <v>-3</v>
      </c>
      <c r="G5803">
        <v>0</v>
      </c>
      <c r="H5803" s="2">
        <f>H5802+$H$2*(Filter_Test[[#This Row],[debug'[0']]]-H5802)</f>
        <v>0.60725048276015248</v>
      </c>
    </row>
    <row r="5804" spans="1:8" x14ac:dyDescent="0.25">
      <c r="A5804">
        <v>11596</v>
      </c>
      <c r="B5804">
        <v>5</v>
      </c>
      <c r="C5804">
        <v>-12</v>
      </c>
      <c r="D5804">
        <v>-4</v>
      </c>
      <c r="E5804">
        <v>-1</v>
      </c>
      <c r="F5804">
        <v>-3</v>
      </c>
      <c r="G5804">
        <v>1</v>
      </c>
      <c r="H5804" s="2">
        <f>H5803+$H$2*(Filter_Test[[#This Row],[debug'[0']]]-H5803)</f>
        <v>1.0212573711327768</v>
      </c>
    </row>
    <row r="5805" spans="1:8" x14ac:dyDescent="0.25">
      <c r="A5805">
        <v>11598</v>
      </c>
      <c r="B5805">
        <v>2</v>
      </c>
      <c r="C5805">
        <v>-9</v>
      </c>
      <c r="D5805">
        <v>-4</v>
      </c>
      <c r="E5805">
        <v>-1</v>
      </c>
      <c r="F5805">
        <v>-3</v>
      </c>
      <c r="G5805">
        <v>1</v>
      </c>
      <c r="H5805" s="2">
        <f>H5804+$H$2*(Filter_Test[[#This Row],[debug'[0']]]-H5804)</f>
        <v>1.1135016907109097</v>
      </c>
    </row>
    <row r="5806" spans="1:8" x14ac:dyDescent="0.25">
      <c r="A5806">
        <v>11600</v>
      </c>
      <c r="B5806">
        <v>0</v>
      </c>
      <c r="C5806">
        <v>-6</v>
      </c>
      <c r="D5806">
        <v>-4</v>
      </c>
      <c r="E5806">
        <v>-1</v>
      </c>
      <c r="F5806">
        <v>-3</v>
      </c>
      <c r="G5806">
        <v>1</v>
      </c>
      <c r="H5806" s="2">
        <f>H5805+$H$2*(Filter_Test[[#This Row],[debug'[0']]]-H5805)</f>
        <v>1.0085566287719934</v>
      </c>
    </row>
    <row r="5807" spans="1:8" x14ac:dyDescent="0.25">
      <c r="A5807">
        <v>11602</v>
      </c>
      <c r="B5807">
        <v>-2</v>
      </c>
      <c r="C5807">
        <v>-2</v>
      </c>
      <c r="D5807">
        <v>-5</v>
      </c>
      <c r="E5807">
        <v>-1</v>
      </c>
      <c r="F5807">
        <v>-3</v>
      </c>
      <c r="G5807">
        <v>1</v>
      </c>
      <c r="H5807" s="2">
        <f>H5806+$H$2*(Filter_Test[[#This Row],[debug'[0']]]-H5806)</f>
        <v>0.72500684668622428</v>
      </c>
    </row>
    <row r="5808" spans="1:8" x14ac:dyDescent="0.25">
      <c r="A5808">
        <v>11604</v>
      </c>
      <c r="B5808">
        <v>-3</v>
      </c>
      <c r="C5808">
        <v>3</v>
      </c>
      <c r="D5808">
        <v>-4</v>
      </c>
      <c r="E5808">
        <v>0</v>
      </c>
      <c r="F5808">
        <v>-3</v>
      </c>
      <c r="G5808">
        <v>1</v>
      </c>
      <c r="H5808" s="2">
        <f>H5807+$H$2*(Filter_Test[[#This Row],[debug'[0']]]-H5807)</f>
        <v>0.37393322236259063</v>
      </c>
    </row>
    <row r="5809" spans="1:8" x14ac:dyDescent="0.25">
      <c r="A5809">
        <v>11606</v>
      </c>
      <c r="B5809">
        <v>-3</v>
      </c>
      <c r="C5809">
        <v>7</v>
      </c>
      <c r="D5809">
        <v>-3</v>
      </c>
      <c r="E5809">
        <v>0</v>
      </c>
      <c r="F5809">
        <v>-3</v>
      </c>
      <c r="G5809">
        <v>1</v>
      </c>
      <c r="H5809" s="2">
        <f>H5808+$H$2*(Filter_Test[[#This Row],[debug'[0']]]-H5808)</f>
        <v>5.5947507610285052E-2</v>
      </c>
    </row>
    <row r="5810" spans="1:8" x14ac:dyDescent="0.25">
      <c r="A5810">
        <v>11608</v>
      </c>
      <c r="B5810">
        <v>-4</v>
      </c>
      <c r="C5810">
        <v>9</v>
      </c>
      <c r="D5810">
        <v>-3</v>
      </c>
      <c r="E5810">
        <v>0</v>
      </c>
      <c r="F5810">
        <v>-3</v>
      </c>
      <c r="G5810">
        <v>1</v>
      </c>
      <c r="H5810" s="2">
        <f>H5809+$H$2*(Filter_Test[[#This Row],[debug'[0']]]-H5809)</f>
        <v>-0.32631653918734405</v>
      </c>
    </row>
    <row r="5811" spans="1:8" x14ac:dyDescent="0.25">
      <c r="A5811">
        <v>11610</v>
      </c>
      <c r="B5811">
        <v>-4</v>
      </c>
      <c r="C5811">
        <v>9</v>
      </c>
      <c r="D5811">
        <v>-3</v>
      </c>
      <c r="E5811">
        <v>0</v>
      </c>
      <c r="F5811">
        <v>-3</v>
      </c>
      <c r="G5811">
        <v>1</v>
      </c>
      <c r="H5811" s="2">
        <f>H5810+$H$2*(Filter_Test[[#This Row],[debug'[0']]]-H5810)</f>
        <v>-0.67255304835044505</v>
      </c>
    </row>
    <row r="5812" spans="1:8" x14ac:dyDescent="0.25">
      <c r="A5812">
        <v>11612</v>
      </c>
      <c r="B5812">
        <v>-4</v>
      </c>
      <c r="C5812">
        <v>9</v>
      </c>
      <c r="D5812">
        <v>-1</v>
      </c>
      <c r="E5812">
        <v>0</v>
      </c>
      <c r="F5812">
        <v>-3</v>
      </c>
      <c r="G5812">
        <v>1</v>
      </c>
      <c r="H5812" s="2">
        <f>H5811+$H$2*(Filter_Test[[#This Row],[debug'[0']]]-H5811)</f>
        <v>-0.98615753530580474</v>
      </c>
    </row>
    <row r="5813" spans="1:8" x14ac:dyDescent="0.25">
      <c r="A5813">
        <v>11614</v>
      </c>
      <c r="B5813">
        <v>-4</v>
      </c>
      <c r="C5813">
        <v>6</v>
      </c>
      <c r="D5813">
        <v>1</v>
      </c>
      <c r="E5813">
        <v>0</v>
      </c>
      <c r="F5813">
        <v>-3</v>
      </c>
      <c r="G5813">
        <v>1</v>
      </c>
      <c r="H5813" s="2">
        <f>H5812+$H$2*(Filter_Test[[#This Row],[debug'[0']]]-H5812)</f>
        <v>-1.2702054956906119</v>
      </c>
    </row>
    <row r="5814" spans="1:8" x14ac:dyDescent="0.25">
      <c r="A5814">
        <v>11616</v>
      </c>
      <c r="B5814">
        <v>-2</v>
      </c>
      <c r="C5814">
        <v>5</v>
      </c>
      <c r="D5814">
        <v>3</v>
      </c>
      <c r="E5814">
        <v>0</v>
      </c>
      <c r="F5814">
        <v>-3</v>
      </c>
      <c r="G5814">
        <v>1</v>
      </c>
      <c r="H5814" s="2">
        <f>H5813+$H$2*(Filter_Test[[#This Row],[debug'[0']]]-H5813)</f>
        <v>-1.3389870072916692</v>
      </c>
    </row>
    <row r="5815" spans="1:8" x14ac:dyDescent="0.25">
      <c r="A5815">
        <v>11618</v>
      </c>
      <c r="B5815">
        <v>-1</v>
      </c>
      <c r="C5815">
        <v>3</v>
      </c>
      <c r="D5815">
        <v>5</v>
      </c>
      <c r="E5815">
        <v>0</v>
      </c>
      <c r="F5815">
        <v>-3</v>
      </c>
      <c r="G5815">
        <v>1</v>
      </c>
      <c r="H5815" s="2">
        <f>H5814+$H$2*(Filter_Test[[#This Row],[debug'[0']]]-H5814)</f>
        <v>-1.3070382345385723</v>
      </c>
    </row>
    <row r="5816" spans="1:8" x14ac:dyDescent="0.25">
      <c r="A5816">
        <v>11620</v>
      </c>
      <c r="B5816">
        <v>1</v>
      </c>
      <c r="C5816">
        <v>1</v>
      </c>
      <c r="D5816">
        <v>7</v>
      </c>
      <c r="E5816">
        <v>0</v>
      </c>
      <c r="F5816">
        <v>-3</v>
      </c>
      <c r="G5816">
        <v>1</v>
      </c>
      <c r="H5816" s="2">
        <f>H5815+$H$2*(Filter_Test[[#This Row],[debug'[0']]]-H5815)</f>
        <v>-1.0896050034632578</v>
      </c>
    </row>
    <row r="5817" spans="1:8" x14ac:dyDescent="0.25">
      <c r="A5817">
        <v>11622</v>
      </c>
      <c r="B5817">
        <v>3</v>
      </c>
      <c r="C5817">
        <v>-2</v>
      </c>
      <c r="D5817">
        <v>7</v>
      </c>
      <c r="E5817">
        <v>0</v>
      </c>
      <c r="F5817">
        <v>-3</v>
      </c>
      <c r="G5817">
        <v>1</v>
      </c>
      <c r="H5817" s="2">
        <f>H5816+$H$2*(Filter_Test[[#This Row],[debug'[0']]]-H5816)</f>
        <v>-0.70416881241433094</v>
      </c>
    </row>
    <row r="5818" spans="1:8" x14ac:dyDescent="0.25">
      <c r="A5818">
        <v>11624</v>
      </c>
      <c r="B5818">
        <v>6</v>
      </c>
      <c r="C5818">
        <v>-6</v>
      </c>
      <c r="D5818">
        <v>6</v>
      </c>
      <c r="E5818">
        <v>0</v>
      </c>
      <c r="F5818">
        <v>-3</v>
      </c>
      <c r="G5818">
        <v>1</v>
      </c>
      <c r="H5818" s="2">
        <f>H5817+$H$2*(Filter_Test[[#This Row],[debug'[0']]]-H5817)</f>
        <v>-7.2315787729130943E-2</v>
      </c>
    </row>
    <row r="5819" spans="1:8" x14ac:dyDescent="0.25">
      <c r="A5819">
        <v>11626</v>
      </c>
      <c r="B5819">
        <v>7</v>
      </c>
      <c r="C5819">
        <v>-10</v>
      </c>
      <c r="D5819">
        <v>6</v>
      </c>
      <c r="E5819">
        <v>0</v>
      </c>
      <c r="F5819">
        <v>-3</v>
      </c>
      <c r="G5819">
        <v>1</v>
      </c>
      <c r="H5819" s="2">
        <f>H5818+$H$2*(Filter_Test[[#This Row],[debug'[0']]]-H5818)</f>
        <v>0.59423427194877754</v>
      </c>
    </row>
    <row r="5820" spans="1:8" x14ac:dyDescent="0.25">
      <c r="A5820">
        <v>11628</v>
      </c>
      <c r="B5820">
        <v>7</v>
      </c>
      <c r="C5820">
        <v>-12</v>
      </c>
      <c r="D5820">
        <v>4</v>
      </c>
      <c r="E5820">
        <v>0</v>
      </c>
      <c r="F5820">
        <v>-3</v>
      </c>
      <c r="G5820">
        <v>1</v>
      </c>
      <c r="H5820" s="2">
        <f>H5819+$H$2*(Filter_Test[[#This Row],[debug'[0']]]-H5819)</f>
        <v>1.1979634685046672</v>
      </c>
    </row>
    <row r="5821" spans="1:8" x14ac:dyDescent="0.25">
      <c r="A5821">
        <v>11630</v>
      </c>
      <c r="B5821">
        <v>7</v>
      </c>
      <c r="C5821">
        <v>-15</v>
      </c>
      <c r="D5821">
        <v>-2</v>
      </c>
      <c r="E5821">
        <v>0</v>
      </c>
      <c r="F5821">
        <v>-3</v>
      </c>
      <c r="G5821">
        <v>0</v>
      </c>
      <c r="H5821" s="2">
        <f>H5820+$H$2*(Filter_Test[[#This Row],[debug'[0']]]-H5820)</f>
        <v>1.7447925288008275</v>
      </c>
    </row>
    <row r="5822" spans="1:8" x14ac:dyDescent="0.25">
      <c r="A5822">
        <v>11632</v>
      </c>
      <c r="B5822">
        <v>6</v>
      </c>
      <c r="C5822">
        <v>-14</v>
      </c>
      <c r="D5822">
        <v>-3</v>
      </c>
      <c r="E5822">
        <v>0</v>
      </c>
      <c r="F5822">
        <v>-3</v>
      </c>
      <c r="G5822">
        <v>0</v>
      </c>
      <c r="H5822" s="2">
        <f>H5821+$H$2*(Filter_Test[[#This Row],[debug'[0']]]-H5821)</f>
        <v>2.1458363847314192</v>
      </c>
    </row>
    <row r="5823" spans="1:8" x14ac:dyDescent="0.25">
      <c r="A5823">
        <v>11634</v>
      </c>
      <c r="B5823">
        <v>7</v>
      </c>
      <c r="C5823">
        <v>-13</v>
      </c>
      <c r="D5823">
        <v>-3</v>
      </c>
      <c r="E5823">
        <v>0</v>
      </c>
      <c r="F5823">
        <v>-3</v>
      </c>
      <c r="G5823">
        <v>1</v>
      </c>
      <c r="H5823" s="2">
        <f>H5822+$H$2*(Filter_Test[[#This Row],[debug'[0']]]-H5822)</f>
        <v>2.6033305273229388</v>
      </c>
    </row>
    <row r="5824" spans="1:8" x14ac:dyDescent="0.25">
      <c r="A5824">
        <v>11636</v>
      </c>
      <c r="B5824">
        <v>6</v>
      </c>
      <c r="C5824">
        <v>-10</v>
      </c>
      <c r="D5824">
        <v>-3</v>
      </c>
      <c r="E5824">
        <v>1</v>
      </c>
      <c r="F5824">
        <v>-2</v>
      </c>
      <c r="G5824">
        <v>1</v>
      </c>
      <c r="H5824" s="2">
        <f>H5823+$H$2*(Filter_Test[[#This Row],[debug'[0']]]-H5823)</f>
        <v>2.9234590831839879</v>
      </c>
    </row>
    <row r="5825" spans="1:8" x14ac:dyDescent="0.25">
      <c r="A5825">
        <v>11638</v>
      </c>
      <c r="B5825">
        <v>5</v>
      </c>
      <c r="C5825">
        <v>-7</v>
      </c>
      <c r="D5825">
        <v>-2</v>
      </c>
      <c r="E5825">
        <v>1</v>
      </c>
      <c r="F5825">
        <v>-2</v>
      </c>
      <c r="G5825">
        <v>1</v>
      </c>
      <c r="H5825" s="2">
        <f>H5824+$H$2*(Filter_Test[[#This Row],[debug'[0']]]-H5824)</f>
        <v>3.1191684538584217</v>
      </c>
    </row>
    <row r="5826" spans="1:8" x14ac:dyDescent="0.25">
      <c r="A5826">
        <v>11640</v>
      </c>
      <c r="B5826">
        <v>2</v>
      </c>
      <c r="C5826">
        <v>-3</v>
      </c>
      <c r="D5826">
        <v>-1</v>
      </c>
      <c r="E5826">
        <v>1</v>
      </c>
      <c r="F5826">
        <v>-2</v>
      </c>
      <c r="G5826">
        <v>1</v>
      </c>
      <c r="H5826" s="2">
        <f>H5825+$H$2*(Filter_Test[[#This Row],[debug'[0']]]-H5825)</f>
        <v>3.0136893120752899</v>
      </c>
    </row>
    <row r="5827" spans="1:8" x14ac:dyDescent="0.25">
      <c r="A5827">
        <v>11642</v>
      </c>
      <c r="B5827">
        <v>0</v>
      </c>
      <c r="C5827">
        <v>1</v>
      </c>
      <c r="D5827">
        <v>0</v>
      </c>
      <c r="E5827">
        <v>1</v>
      </c>
      <c r="F5827">
        <v>-2</v>
      </c>
      <c r="G5827">
        <v>1</v>
      </c>
      <c r="H5827" s="2">
        <f>H5826+$H$2*(Filter_Test[[#This Row],[debug'[0']]]-H5826)</f>
        <v>2.7296557859847557</v>
      </c>
    </row>
    <row r="5828" spans="1:8" x14ac:dyDescent="0.25">
      <c r="A5828">
        <v>11644</v>
      </c>
      <c r="B5828">
        <v>-1</v>
      </c>
      <c r="C5828">
        <v>5</v>
      </c>
      <c r="D5828">
        <v>1</v>
      </c>
      <c r="E5828">
        <v>1</v>
      </c>
      <c r="F5828">
        <v>-2</v>
      </c>
      <c r="G5828">
        <v>1</v>
      </c>
      <c r="H5828" s="2">
        <f>H5827+$H$2*(Filter_Test[[#This Row],[debug'[0']]]-H5827)</f>
        <v>2.3781440094547044</v>
      </c>
    </row>
    <row r="5829" spans="1:8" x14ac:dyDescent="0.25">
      <c r="A5829">
        <v>11646</v>
      </c>
      <c r="B5829">
        <v>-3</v>
      </c>
      <c r="C5829">
        <v>8</v>
      </c>
      <c r="D5829">
        <v>2</v>
      </c>
      <c r="E5829">
        <v>1</v>
      </c>
      <c r="F5829">
        <v>-2</v>
      </c>
      <c r="G5829">
        <v>1</v>
      </c>
      <c r="H5829" s="2">
        <f>H5828+$H$2*(Filter_Test[[#This Row],[debug'[0']]]-H5828)</f>
        <v>1.8712658781531788</v>
      </c>
    </row>
    <row r="5830" spans="1:8" x14ac:dyDescent="0.25">
      <c r="A5830">
        <v>11648</v>
      </c>
      <c r="B5830">
        <v>-2</v>
      </c>
      <c r="C5830">
        <v>10</v>
      </c>
      <c r="D5830">
        <v>3</v>
      </c>
      <c r="E5830">
        <v>2</v>
      </c>
      <c r="F5830">
        <v>-2</v>
      </c>
      <c r="G5830">
        <v>1</v>
      </c>
      <c r="H5830" s="2">
        <f>H5829+$H$2*(Filter_Test[[#This Row],[debug'[0']]]-H5829)</f>
        <v>1.5064076648662128</v>
      </c>
    </row>
    <row r="5831" spans="1:8" x14ac:dyDescent="0.25">
      <c r="A5831">
        <v>11650</v>
      </c>
      <c r="B5831">
        <v>-1</v>
      </c>
      <c r="C5831">
        <v>11</v>
      </c>
      <c r="D5831">
        <v>3</v>
      </c>
      <c r="E5831">
        <v>2</v>
      </c>
      <c r="F5831">
        <v>-2</v>
      </c>
      <c r="G5831">
        <v>1</v>
      </c>
      <c r="H5831" s="2">
        <f>H5830+$H$2*(Filter_Test[[#This Row],[debug'[0']]]-H5830)</f>
        <v>1.2701843076608674</v>
      </c>
    </row>
    <row r="5832" spans="1:8" x14ac:dyDescent="0.25">
      <c r="A5832">
        <v>11652</v>
      </c>
      <c r="B5832">
        <v>1</v>
      </c>
      <c r="C5832">
        <v>11</v>
      </c>
      <c r="D5832">
        <v>4</v>
      </c>
      <c r="E5832">
        <v>2</v>
      </c>
      <c r="F5832">
        <v>-2</v>
      </c>
      <c r="G5832">
        <v>1</v>
      </c>
      <c r="H5832" s="2">
        <f>H5831+$H$2*(Filter_Test[[#This Row],[debug'[0']]]-H5831)</f>
        <v>1.2447200365789888</v>
      </c>
    </row>
    <row r="5833" spans="1:8" x14ac:dyDescent="0.25">
      <c r="A5833">
        <v>11654</v>
      </c>
      <c r="B5833">
        <v>3</v>
      </c>
      <c r="C5833">
        <v>11</v>
      </c>
      <c r="D5833">
        <v>4</v>
      </c>
      <c r="E5833">
        <v>2</v>
      </c>
      <c r="F5833">
        <v>-2</v>
      </c>
      <c r="G5833">
        <v>1</v>
      </c>
      <c r="H5833" s="2">
        <f>H5832+$H$2*(Filter_Test[[#This Row],[debug'[0']]]-H5832)</f>
        <v>1.4101512757212931</v>
      </c>
    </row>
    <row r="5834" spans="1:8" x14ac:dyDescent="0.25">
      <c r="A5834">
        <v>11656</v>
      </c>
      <c r="B5834">
        <v>3</v>
      </c>
      <c r="C5834">
        <v>9</v>
      </c>
      <c r="D5834">
        <v>5</v>
      </c>
      <c r="E5834">
        <v>2</v>
      </c>
      <c r="F5834">
        <v>-2</v>
      </c>
      <c r="G5834">
        <v>1</v>
      </c>
      <c r="H5834" s="2">
        <f>H5833+$H$2*(Filter_Test[[#This Row],[debug'[0']]]-H5833)</f>
        <v>1.5599909878966858</v>
      </c>
    </row>
    <row r="5835" spans="1:8" x14ac:dyDescent="0.25">
      <c r="A5835">
        <v>11658</v>
      </c>
      <c r="B5835">
        <v>3</v>
      </c>
      <c r="C5835">
        <v>7</v>
      </c>
      <c r="D5835">
        <v>5</v>
      </c>
      <c r="E5835">
        <v>2</v>
      </c>
      <c r="F5835">
        <v>-2</v>
      </c>
      <c r="G5835">
        <v>1</v>
      </c>
      <c r="H5835" s="2">
        <f>H5834+$H$2*(Filter_Test[[#This Row],[debug'[0']]]-H5834)</f>
        <v>1.6957086399024919</v>
      </c>
    </row>
    <row r="5836" spans="1:8" x14ac:dyDescent="0.25">
      <c r="A5836">
        <v>11660</v>
      </c>
      <c r="B5836">
        <v>4</v>
      </c>
      <c r="C5836">
        <v>4</v>
      </c>
      <c r="D5836">
        <v>5</v>
      </c>
      <c r="E5836">
        <v>2</v>
      </c>
      <c r="F5836">
        <v>-2</v>
      </c>
      <c r="G5836">
        <v>1</v>
      </c>
      <c r="H5836" s="2">
        <f>H5835+$H$2*(Filter_Test[[#This Row],[debug'[0']]]-H5835)</f>
        <v>1.9128829841608748</v>
      </c>
    </row>
    <row r="5837" spans="1:8" x14ac:dyDescent="0.25">
      <c r="A5837">
        <v>11662</v>
      </c>
      <c r="B5837">
        <v>6</v>
      </c>
      <c r="C5837">
        <v>1</v>
      </c>
      <c r="D5837">
        <v>5</v>
      </c>
      <c r="E5837">
        <v>2</v>
      </c>
      <c r="F5837">
        <v>-1</v>
      </c>
      <c r="G5837">
        <v>2</v>
      </c>
      <c r="H5837" s="2">
        <f>H5836+$H$2*(Filter_Test[[#This Row],[debug'[0']]]-H5836)</f>
        <v>2.2980846879005359</v>
      </c>
    </row>
    <row r="5838" spans="1:8" x14ac:dyDescent="0.25">
      <c r="A5838">
        <v>11664</v>
      </c>
      <c r="B5838">
        <v>8</v>
      </c>
      <c r="C5838">
        <v>-2</v>
      </c>
      <c r="D5838">
        <v>5</v>
      </c>
      <c r="E5838">
        <v>3</v>
      </c>
      <c r="F5838">
        <v>-1</v>
      </c>
      <c r="G5838">
        <v>2</v>
      </c>
      <c r="H5838" s="2">
        <f>H5837+$H$2*(Filter_Test[[#This Row],[debug'[0']]]-H5837)</f>
        <v>2.8354775455770209</v>
      </c>
    </row>
    <row r="5839" spans="1:8" x14ac:dyDescent="0.25">
      <c r="A5839">
        <v>11666</v>
      </c>
      <c r="B5839">
        <v>11</v>
      </c>
      <c r="C5839">
        <v>-8</v>
      </c>
      <c r="D5839">
        <v>3</v>
      </c>
      <c r="E5839">
        <v>3</v>
      </c>
      <c r="F5839">
        <v>-1</v>
      </c>
      <c r="G5839">
        <v>2</v>
      </c>
      <c r="H5839" s="2">
        <f>H5838+$H$2*(Filter_Test[[#This Row],[debug'[0']]]-H5838)</f>
        <v>3.604965658463545</v>
      </c>
    </row>
    <row r="5840" spans="1:8" x14ac:dyDescent="0.25">
      <c r="A5840">
        <v>11668</v>
      </c>
      <c r="B5840">
        <v>12</v>
      </c>
      <c r="C5840">
        <v>-11</v>
      </c>
      <c r="D5840">
        <v>-1</v>
      </c>
      <c r="E5840">
        <v>3</v>
      </c>
      <c r="F5840">
        <v>-1</v>
      </c>
      <c r="G5840">
        <v>1</v>
      </c>
      <c r="H5840" s="2">
        <f>H5839+$H$2*(Filter_Test[[#This Row],[debug'[0']]]-H5839)</f>
        <v>4.3961790048836935</v>
      </c>
    </row>
    <row r="5841" spans="1:8" x14ac:dyDescent="0.25">
      <c r="A5841">
        <v>11670</v>
      </c>
      <c r="B5841">
        <v>11</v>
      </c>
      <c r="C5841">
        <v>-12</v>
      </c>
      <c r="D5841">
        <v>-3</v>
      </c>
      <c r="E5841">
        <v>3</v>
      </c>
      <c r="F5841">
        <v>-1</v>
      </c>
      <c r="G5841">
        <v>1</v>
      </c>
      <c r="H5841" s="2">
        <f>H5840+$H$2*(Filter_Test[[#This Row],[debug'[0']]]-H5840)</f>
        <v>5.0185744706000763</v>
      </c>
    </row>
    <row r="5842" spans="1:8" x14ac:dyDescent="0.25">
      <c r="A5842">
        <v>11672</v>
      </c>
      <c r="B5842">
        <v>10</v>
      </c>
      <c r="C5842">
        <v>-12</v>
      </c>
      <c r="D5842">
        <v>-4</v>
      </c>
      <c r="E5842">
        <v>3</v>
      </c>
      <c r="F5842">
        <v>-1</v>
      </c>
      <c r="G5842">
        <v>1</v>
      </c>
      <c r="H5842" s="2">
        <f>H5841+$H$2*(Filter_Test[[#This Row],[debug'[0']]]-H5841)</f>
        <v>5.4880627660270997</v>
      </c>
    </row>
    <row r="5843" spans="1:8" x14ac:dyDescent="0.25">
      <c r="A5843">
        <v>11674</v>
      </c>
      <c r="B5843">
        <v>7</v>
      </c>
      <c r="C5843">
        <v>-10</v>
      </c>
      <c r="D5843">
        <v>-4</v>
      </c>
      <c r="E5843">
        <v>3</v>
      </c>
      <c r="F5843">
        <v>0</v>
      </c>
      <c r="G5843">
        <v>2</v>
      </c>
      <c r="H5843" s="2">
        <f>H5842+$H$2*(Filter_Test[[#This Row],[debug'[0']]]-H5842)</f>
        <v>5.6305594932352436</v>
      </c>
    </row>
    <row r="5844" spans="1:8" x14ac:dyDescent="0.25">
      <c r="A5844">
        <v>11676</v>
      </c>
      <c r="B5844">
        <v>7</v>
      </c>
      <c r="C5844">
        <v>-8</v>
      </c>
      <c r="D5844">
        <v>-4</v>
      </c>
      <c r="E5844">
        <v>3</v>
      </c>
      <c r="F5844">
        <v>0</v>
      </c>
      <c r="G5844">
        <v>2</v>
      </c>
      <c r="H5844" s="2">
        <f>H5843+$H$2*(Filter_Test[[#This Row],[debug'[0']]]-H5843)</f>
        <v>5.7596262203026569</v>
      </c>
    </row>
    <row r="5845" spans="1:8" x14ac:dyDescent="0.25">
      <c r="A5845">
        <v>11678</v>
      </c>
      <c r="B5845">
        <v>5</v>
      </c>
      <c r="C5845">
        <v>-5</v>
      </c>
      <c r="D5845">
        <v>-3</v>
      </c>
      <c r="E5845">
        <v>4</v>
      </c>
      <c r="F5845">
        <v>0</v>
      </c>
      <c r="G5845">
        <v>2</v>
      </c>
      <c r="H5845" s="2">
        <f>H5844+$H$2*(Filter_Test[[#This Row],[debug'[0']]]-H5844)</f>
        <v>5.6880331357073466</v>
      </c>
    </row>
    <row r="5846" spans="1:8" x14ac:dyDescent="0.25">
      <c r="A5846">
        <v>11680</v>
      </c>
      <c r="B5846">
        <v>3</v>
      </c>
      <c r="C5846">
        <v>-3</v>
      </c>
      <c r="D5846">
        <v>-1</v>
      </c>
      <c r="E5846">
        <v>4</v>
      </c>
      <c r="F5846">
        <v>0</v>
      </c>
      <c r="G5846">
        <v>2</v>
      </c>
      <c r="H5846" s="2">
        <f>H5845+$H$2*(Filter_Test[[#This Row],[debug'[0']]]-H5845)</f>
        <v>5.4346919811550229</v>
      </c>
    </row>
    <row r="5847" spans="1:8" x14ac:dyDescent="0.25">
      <c r="A5847">
        <v>11682</v>
      </c>
      <c r="B5847">
        <v>1</v>
      </c>
      <c r="C5847">
        <v>1</v>
      </c>
      <c r="D5847">
        <v>0</v>
      </c>
      <c r="E5847">
        <v>4</v>
      </c>
      <c r="F5847">
        <v>0</v>
      </c>
      <c r="G5847">
        <v>2</v>
      </c>
      <c r="H5847" s="2">
        <f>H5846+$H$2*(Filter_Test[[#This Row],[debug'[0']]]-H5846)</f>
        <v>5.0167321086871173</v>
      </c>
    </row>
    <row r="5848" spans="1:8" x14ac:dyDescent="0.25">
      <c r="A5848">
        <v>11684</v>
      </c>
      <c r="B5848">
        <v>1</v>
      </c>
      <c r="C5848">
        <v>4</v>
      </c>
      <c r="D5848">
        <v>3</v>
      </c>
      <c r="E5848">
        <v>4</v>
      </c>
      <c r="F5848">
        <v>0</v>
      </c>
      <c r="G5848">
        <v>2</v>
      </c>
      <c r="H5848" s="2">
        <f>H5847+$H$2*(Filter_Test[[#This Row],[debug'[0']]]-H5847)</f>
        <v>4.6381640261644268</v>
      </c>
    </row>
    <row r="5849" spans="1:8" x14ac:dyDescent="0.25">
      <c r="A5849">
        <v>11686</v>
      </c>
      <c r="B5849">
        <v>0</v>
      </c>
      <c r="C5849">
        <v>6</v>
      </c>
      <c r="D5849">
        <v>4</v>
      </c>
      <c r="E5849">
        <v>4</v>
      </c>
      <c r="F5849">
        <v>0</v>
      </c>
      <c r="G5849">
        <v>2</v>
      </c>
      <c r="H5849" s="2">
        <f>H5848+$H$2*(Filter_Test[[#This Row],[debug'[0']]]-H5848)</f>
        <v>4.2010273652421484</v>
      </c>
    </row>
    <row r="5850" spans="1:8" x14ac:dyDescent="0.25">
      <c r="A5850">
        <v>11688</v>
      </c>
      <c r="B5850">
        <v>1</v>
      </c>
      <c r="C5850">
        <v>8</v>
      </c>
      <c r="D5850">
        <v>5</v>
      </c>
      <c r="E5850">
        <v>4</v>
      </c>
      <c r="F5850">
        <v>0</v>
      </c>
      <c r="G5850">
        <v>2</v>
      </c>
      <c r="H5850" s="2">
        <f>H5849+$H$2*(Filter_Test[[#This Row],[debug'[0']]]-H5849)</f>
        <v>3.8993376436046097</v>
      </c>
    </row>
    <row r="5851" spans="1:8" x14ac:dyDescent="0.25">
      <c r="A5851">
        <v>11690</v>
      </c>
      <c r="B5851">
        <v>0</v>
      </c>
      <c r="C5851">
        <v>9</v>
      </c>
      <c r="D5851">
        <v>5</v>
      </c>
      <c r="E5851">
        <v>4</v>
      </c>
      <c r="F5851">
        <v>0</v>
      </c>
      <c r="G5851">
        <v>1</v>
      </c>
      <c r="H5851" s="2">
        <f>H5850+$H$2*(Filter_Test[[#This Row],[debug'[0']]]-H5850)</f>
        <v>3.5318337287541786</v>
      </c>
    </row>
    <row r="5852" spans="1:8" x14ac:dyDescent="0.25">
      <c r="A5852">
        <v>11692</v>
      </c>
      <c r="B5852">
        <v>1</v>
      </c>
      <c r="C5852">
        <v>10</v>
      </c>
      <c r="D5852">
        <v>5</v>
      </c>
      <c r="E5852">
        <v>5</v>
      </c>
      <c r="F5852">
        <v>0</v>
      </c>
      <c r="G5852">
        <v>1</v>
      </c>
      <c r="H5852" s="2">
        <f>H5851+$H$2*(Filter_Test[[#This Row],[debug'[0']]]-H5851)</f>
        <v>3.2932140214832293</v>
      </c>
    </row>
    <row r="5853" spans="1:8" x14ac:dyDescent="0.25">
      <c r="A5853">
        <v>11694</v>
      </c>
      <c r="B5853">
        <v>2</v>
      </c>
      <c r="C5853">
        <v>8</v>
      </c>
      <c r="D5853">
        <v>5</v>
      </c>
      <c r="E5853">
        <v>5</v>
      </c>
      <c r="F5853">
        <v>0</v>
      </c>
      <c r="G5853">
        <v>1</v>
      </c>
      <c r="H5853" s="2">
        <f>H5852+$H$2*(Filter_Test[[#This Row],[debug'[0']]]-H5852)</f>
        <v>3.1713314714008987</v>
      </c>
    </row>
    <row r="5854" spans="1:8" x14ac:dyDescent="0.25">
      <c r="A5854">
        <v>11696</v>
      </c>
      <c r="B5854">
        <v>4</v>
      </c>
      <c r="C5854">
        <v>7</v>
      </c>
      <c r="D5854">
        <v>4</v>
      </c>
      <c r="E5854">
        <v>5</v>
      </c>
      <c r="F5854">
        <v>0</v>
      </c>
      <c r="G5854">
        <v>1</v>
      </c>
      <c r="H5854" s="2">
        <f>H5853+$H$2*(Filter_Test[[#This Row],[debug'[0']]]-H5853)</f>
        <v>3.2494316402521388</v>
      </c>
    </row>
    <row r="5855" spans="1:8" x14ac:dyDescent="0.25">
      <c r="A5855">
        <v>11698</v>
      </c>
      <c r="B5855">
        <v>6</v>
      </c>
      <c r="C5855">
        <v>5</v>
      </c>
      <c r="D5855">
        <v>4</v>
      </c>
      <c r="E5855">
        <v>5</v>
      </c>
      <c r="F5855">
        <v>0</v>
      </c>
      <c r="G5855">
        <v>1</v>
      </c>
      <c r="H5855" s="2">
        <f>H5854+$H$2*(Filter_Test[[#This Row],[debug'[0']]]-H5854)</f>
        <v>3.5086666008175511</v>
      </c>
    </row>
    <row r="5856" spans="1:8" x14ac:dyDescent="0.25">
      <c r="A5856">
        <v>11700</v>
      </c>
      <c r="B5856">
        <v>10</v>
      </c>
      <c r="C5856">
        <v>2</v>
      </c>
      <c r="D5856">
        <v>5</v>
      </c>
      <c r="E5856">
        <v>5</v>
      </c>
      <c r="F5856">
        <v>0</v>
      </c>
      <c r="G5856">
        <v>2</v>
      </c>
      <c r="H5856" s="2">
        <f>H5855+$H$2*(Filter_Test[[#This Row],[debug'[0']]]-H5855)</f>
        <v>4.1204603603837606</v>
      </c>
    </row>
    <row r="5857" spans="1:8" x14ac:dyDescent="0.25">
      <c r="A5857">
        <v>11702</v>
      </c>
      <c r="B5857">
        <v>11</v>
      </c>
      <c r="C5857">
        <v>0</v>
      </c>
      <c r="D5857">
        <v>4</v>
      </c>
      <c r="E5857">
        <v>5</v>
      </c>
      <c r="F5857">
        <v>0</v>
      </c>
      <c r="G5857">
        <v>2</v>
      </c>
      <c r="H5857" s="2">
        <f>H5856+$H$2*(Filter_Test[[#This Row],[debug'[0']]]-H5856)</f>
        <v>4.7688416961407052</v>
      </c>
    </row>
    <row r="5858" spans="1:8" x14ac:dyDescent="0.25">
      <c r="A5858">
        <v>11704</v>
      </c>
      <c r="B5858">
        <v>10</v>
      </c>
      <c r="C5858">
        <v>-5</v>
      </c>
      <c r="D5858">
        <v>3</v>
      </c>
      <c r="E5858">
        <v>5</v>
      </c>
      <c r="F5858">
        <v>0</v>
      </c>
      <c r="G5858">
        <v>2</v>
      </c>
      <c r="H5858" s="2">
        <f>H5857+$H$2*(Filter_Test[[#This Row],[debug'[0']]]-H5857)</f>
        <v>5.261866751055793</v>
      </c>
    </row>
    <row r="5859" spans="1:8" x14ac:dyDescent="0.25">
      <c r="A5859">
        <v>11706</v>
      </c>
      <c r="B5859">
        <v>9</v>
      </c>
      <c r="C5859">
        <v>-8</v>
      </c>
      <c r="D5859">
        <v>0</v>
      </c>
      <c r="E5859">
        <v>5</v>
      </c>
      <c r="F5859">
        <v>0</v>
      </c>
      <c r="G5859">
        <v>2</v>
      </c>
      <c r="H5859" s="2">
        <f>H5858+$H$2*(Filter_Test[[#This Row],[debug'[0']]]-H5858)</f>
        <v>5.6141775096464794</v>
      </c>
    </row>
    <row r="5860" spans="1:8" x14ac:dyDescent="0.25">
      <c r="A5860">
        <v>11708</v>
      </c>
      <c r="B5860">
        <v>9</v>
      </c>
      <c r="C5860">
        <v>-9</v>
      </c>
      <c r="D5860">
        <v>-3</v>
      </c>
      <c r="E5860">
        <v>5</v>
      </c>
      <c r="F5860">
        <v>0</v>
      </c>
      <c r="G5860">
        <v>1</v>
      </c>
      <c r="H5860" s="2">
        <f>H5859+$H$2*(Filter_Test[[#This Row],[debug'[0']]]-H5859)</f>
        <v>5.9332837615080907</v>
      </c>
    </row>
    <row r="5861" spans="1:8" x14ac:dyDescent="0.25">
      <c r="A5861">
        <v>11710</v>
      </c>
      <c r="B5861">
        <v>8</v>
      </c>
      <c r="C5861">
        <v>-8</v>
      </c>
      <c r="D5861">
        <v>-3</v>
      </c>
      <c r="E5861">
        <v>5</v>
      </c>
      <c r="F5861">
        <v>0</v>
      </c>
      <c r="G5861">
        <v>1</v>
      </c>
      <c r="H5861" s="2">
        <f>H5860+$H$2*(Filter_Test[[#This Row],[debug'[0']]]-H5860)</f>
        <v>6.1280671780651179</v>
      </c>
    </row>
    <row r="5862" spans="1:8" x14ac:dyDescent="0.25">
      <c r="A5862">
        <v>11712</v>
      </c>
      <c r="B5862">
        <v>7</v>
      </c>
      <c r="C5862">
        <v>-7</v>
      </c>
      <c r="D5862">
        <v>-1</v>
      </c>
      <c r="E5862">
        <v>5</v>
      </c>
      <c r="F5862">
        <v>0</v>
      </c>
      <c r="G5862">
        <v>2</v>
      </c>
      <c r="H5862" s="2">
        <f>H5861+$H$2*(Filter_Test[[#This Row],[debug'[0']]]-H5861)</f>
        <v>6.2102449104995516</v>
      </c>
    </row>
    <row r="5863" spans="1:8" x14ac:dyDescent="0.25">
      <c r="A5863">
        <v>11714</v>
      </c>
      <c r="B5863">
        <v>5</v>
      </c>
      <c r="C5863">
        <v>-6</v>
      </c>
      <c r="D5863">
        <v>-1</v>
      </c>
      <c r="E5863">
        <v>5</v>
      </c>
      <c r="F5863">
        <v>0</v>
      </c>
      <c r="G5863">
        <v>2</v>
      </c>
      <c r="H5863" s="2">
        <f>H5862+$H$2*(Filter_Test[[#This Row],[debug'[0']]]-H5862)</f>
        <v>6.0961820149034569</v>
      </c>
    </row>
    <row r="5864" spans="1:8" x14ac:dyDescent="0.25">
      <c r="A5864">
        <v>11716</v>
      </c>
      <c r="B5864">
        <v>2</v>
      </c>
      <c r="C5864">
        <v>-4</v>
      </c>
      <c r="D5864">
        <v>-1</v>
      </c>
      <c r="E5864">
        <v>5</v>
      </c>
      <c r="F5864">
        <v>0</v>
      </c>
      <c r="G5864">
        <v>2</v>
      </c>
      <c r="H5864" s="2">
        <f>H5863+$H$2*(Filter_Test[[#This Row],[debug'[0']]]-H5863)</f>
        <v>5.7101259551298371</v>
      </c>
    </row>
    <row r="5865" spans="1:8" x14ac:dyDescent="0.25">
      <c r="A5865">
        <v>11718</v>
      </c>
      <c r="B5865">
        <v>0</v>
      </c>
      <c r="C5865">
        <v>-3</v>
      </c>
      <c r="D5865">
        <v>-1</v>
      </c>
      <c r="E5865">
        <v>5</v>
      </c>
      <c r="F5865">
        <v>0</v>
      </c>
      <c r="G5865">
        <v>2</v>
      </c>
      <c r="H5865" s="2">
        <f>H5864+$H$2*(Filter_Test[[#This Row],[debug'[0']]]-H5864)</f>
        <v>5.1719592625785884</v>
      </c>
    </row>
    <row r="5866" spans="1:8" x14ac:dyDescent="0.25">
      <c r="A5866">
        <v>11720</v>
      </c>
      <c r="B5866">
        <v>-3</v>
      </c>
      <c r="C5866">
        <v>-1</v>
      </c>
      <c r="D5866">
        <v>0</v>
      </c>
      <c r="E5866">
        <v>5</v>
      </c>
      <c r="F5866">
        <v>0</v>
      </c>
      <c r="G5866">
        <v>2</v>
      </c>
      <c r="H5866" s="2">
        <f>H5865+$H$2*(Filter_Test[[#This Row],[debug'[0']]]-H5865)</f>
        <v>4.4017702470360298</v>
      </c>
    </row>
    <row r="5867" spans="1:8" x14ac:dyDescent="0.25">
      <c r="A5867">
        <v>11722</v>
      </c>
      <c r="B5867">
        <v>-3</v>
      </c>
      <c r="C5867">
        <v>0</v>
      </c>
      <c r="D5867">
        <v>0</v>
      </c>
      <c r="E5867">
        <v>5</v>
      </c>
      <c r="F5867">
        <v>0</v>
      </c>
      <c r="G5867">
        <v>2</v>
      </c>
      <c r="H5867" s="2">
        <f>H5866+$H$2*(Filter_Test[[#This Row],[debug'[0']]]-H5866)</f>
        <v>3.7041698360865931</v>
      </c>
    </row>
    <row r="5868" spans="1:8" x14ac:dyDescent="0.25">
      <c r="A5868">
        <v>11724</v>
      </c>
      <c r="B5868">
        <v>-3</v>
      </c>
      <c r="C5868">
        <v>3</v>
      </c>
      <c r="D5868">
        <v>1</v>
      </c>
      <c r="E5868">
        <v>5</v>
      </c>
      <c r="F5868">
        <v>0</v>
      </c>
      <c r="G5868">
        <v>2</v>
      </c>
      <c r="H5868" s="2">
        <f>H5867+$H$2*(Filter_Test[[#This Row],[debug'[0']]]-H5867)</f>
        <v>3.0723167149225552</v>
      </c>
    </row>
    <row r="5869" spans="1:8" x14ac:dyDescent="0.25">
      <c r="A5869">
        <v>11726</v>
      </c>
      <c r="B5869">
        <v>0</v>
      </c>
      <c r="C5869">
        <v>6</v>
      </c>
      <c r="D5869">
        <v>2</v>
      </c>
      <c r="E5869">
        <v>5</v>
      </c>
      <c r="F5869">
        <v>0</v>
      </c>
      <c r="G5869">
        <v>2</v>
      </c>
      <c r="H5869" s="2">
        <f>H5868+$H$2*(Filter_Test[[#This Row],[debug'[0']]]-H5868)</f>
        <v>2.7827576862895005</v>
      </c>
    </row>
    <row r="5870" spans="1:8" x14ac:dyDescent="0.25">
      <c r="A5870">
        <v>11728</v>
      </c>
      <c r="B5870">
        <v>2</v>
      </c>
      <c r="C5870">
        <v>8</v>
      </c>
      <c r="D5870">
        <v>2</v>
      </c>
      <c r="E5870">
        <v>5</v>
      </c>
      <c r="F5870">
        <v>0</v>
      </c>
      <c r="G5870">
        <v>2</v>
      </c>
      <c r="H5870" s="2">
        <f>H5869+$H$2*(Filter_Test[[#This Row],[debug'[0']]]-H5869)</f>
        <v>2.7089845123858591</v>
      </c>
    </row>
    <row r="5871" spans="1:8" x14ac:dyDescent="0.25">
      <c r="A5871">
        <v>11730</v>
      </c>
      <c r="B5871">
        <v>3</v>
      </c>
      <c r="C5871">
        <v>9</v>
      </c>
      <c r="D5871">
        <v>3</v>
      </c>
      <c r="E5871">
        <v>5</v>
      </c>
      <c r="F5871">
        <v>0</v>
      </c>
      <c r="G5871">
        <v>2</v>
      </c>
      <c r="H5871" s="2">
        <f>H5870+$H$2*(Filter_Test[[#This Row],[debug'[0']]]-H5870)</f>
        <v>2.7364120759249424</v>
      </c>
    </row>
    <row r="5872" spans="1:8" x14ac:dyDescent="0.25">
      <c r="A5872">
        <v>11732</v>
      </c>
      <c r="B5872">
        <v>4</v>
      </c>
      <c r="C5872">
        <v>9</v>
      </c>
      <c r="D5872">
        <v>2</v>
      </c>
      <c r="E5872">
        <v>4</v>
      </c>
      <c r="F5872">
        <v>0</v>
      </c>
      <c r="G5872">
        <v>1</v>
      </c>
      <c r="H5872" s="2">
        <f>H5871+$H$2*(Filter_Test[[#This Row],[debug'[0']]]-H5871)</f>
        <v>2.8555024321081119</v>
      </c>
    </row>
    <row r="5873" spans="1:8" x14ac:dyDescent="0.25">
      <c r="A5873">
        <v>11734</v>
      </c>
      <c r="B5873">
        <v>4</v>
      </c>
      <c r="C5873">
        <v>8</v>
      </c>
      <c r="D5873">
        <v>1</v>
      </c>
      <c r="E5873">
        <v>4</v>
      </c>
      <c r="F5873">
        <v>0</v>
      </c>
      <c r="G5873">
        <v>1</v>
      </c>
      <c r="H5873" s="2">
        <f>H5872+$H$2*(Filter_Test[[#This Row],[debug'[0']]]-H5872)</f>
        <v>2.9633687866483283</v>
      </c>
    </row>
    <row r="5874" spans="1:8" x14ac:dyDescent="0.25">
      <c r="A5874">
        <v>11736</v>
      </c>
      <c r="B5874">
        <v>5</v>
      </c>
      <c r="C5874">
        <v>5</v>
      </c>
      <c r="D5874">
        <v>1</v>
      </c>
      <c r="E5874">
        <v>4</v>
      </c>
      <c r="F5874">
        <v>0</v>
      </c>
      <c r="G5874">
        <v>1</v>
      </c>
      <c r="H5874" s="2">
        <f>H5873+$H$2*(Filter_Test[[#This Row],[debug'[0']]]-H5873)</f>
        <v>3.1553167563864468</v>
      </c>
    </row>
    <row r="5875" spans="1:8" x14ac:dyDescent="0.25">
      <c r="A5875">
        <v>11738</v>
      </c>
      <c r="B5875">
        <v>6</v>
      </c>
      <c r="C5875">
        <v>4</v>
      </c>
      <c r="D5875">
        <v>2</v>
      </c>
      <c r="E5875">
        <v>4</v>
      </c>
      <c r="F5875">
        <v>0</v>
      </c>
      <c r="G5875">
        <v>1</v>
      </c>
      <c r="H5875" s="2">
        <f>H5874+$H$2*(Filter_Test[[#This Row],[debug'[0']]]-H5874)</f>
        <v>3.4234218357842363</v>
      </c>
    </row>
    <row r="5876" spans="1:8" x14ac:dyDescent="0.25">
      <c r="A5876">
        <v>11740</v>
      </c>
      <c r="B5876">
        <v>8</v>
      </c>
      <c r="C5876">
        <v>3</v>
      </c>
      <c r="D5876">
        <v>2</v>
      </c>
      <c r="E5876">
        <v>4</v>
      </c>
      <c r="F5876">
        <v>0</v>
      </c>
      <c r="G5876">
        <v>1</v>
      </c>
      <c r="H5876" s="2">
        <f>H5875+$H$2*(Filter_Test[[#This Row],[debug'[0']]]-H5875)</f>
        <v>3.8547541659626274</v>
      </c>
    </row>
    <row r="5877" spans="1:8" x14ac:dyDescent="0.25">
      <c r="A5877">
        <v>11742</v>
      </c>
      <c r="B5877">
        <v>11</v>
      </c>
      <c r="C5877">
        <v>1</v>
      </c>
      <c r="D5877">
        <v>2</v>
      </c>
      <c r="E5877">
        <v>4</v>
      </c>
      <c r="F5877">
        <v>0</v>
      </c>
      <c r="G5877">
        <v>1</v>
      </c>
      <c r="H5877" s="2">
        <f>H5876+$H$2*(Filter_Test[[#This Row],[debug'[0']]]-H5876)</f>
        <v>4.5281777205717741</v>
      </c>
    </row>
    <row r="5878" spans="1:8" x14ac:dyDescent="0.25">
      <c r="A5878">
        <v>11744</v>
      </c>
      <c r="B5878">
        <v>12</v>
      </c>
      <c r="C5878">
        <v>0</v>
      </c>
      <c r="D5878">
        <v>3</v>
      </c>
      <c r="E5878">
        <v>4</v>
      </c>
      <c r="F5878">
        <v>1</v>
      </c>
      <c r="G5878">
        <v>1</v>
      </c>
      <c r="H5878" s="2">
        <f>H5877+$H$2*(Filter_Test[[#This Row],[debug'[0']]]-H5877)</f>
        <v>5.2323803800311817</v>
      </c>
    </row>
    <row r="5879" spans="1:8" x14ac:dyDescent="0.25">
      <c r="A5879">
        <v>11746</v>
      </c>
      <c r="B5879">
        <v>13</v>
      </c>
      <c r="C5879">
        <v>-2</v>
      </c>
      <c r="D5879">
        <v>2</v>
      </c>
      <c r="E5879">
        <v>4</v>
      </c>
      <c r="F5879">
        <v>1</v>
      </c>
      <c r="G5879">
        <v>1</v>
      </c>
      <c r="H5879" s="2">
        <f>H5878+$H$2*(Filter_Test[[#This Row],[debug'[0']]]-H5878)</f>
        <v>5.9644612820504008</v>
      </c>
    </row>
    <row r="5880" spans="1:8" x14ac:dyDescent="0.25">
      <c r="A5880">
        <v>11748</v>
      </c>
      <c r="B5880">
        <v>10</v>
      </c>
      <c r="C5880">
        <v>-7</v>
      </c>
      <c r="D5880">
        <v>0</v>
      </c>
      <c r="E5880">
        <v>4</v>
      </c>
      <c r="F5880">
        <v>0</v>
      </c>
      <c r="G5880">
        <v>1</v>
      </c>
      <c r="H5880" s="2">
        <f>H5879+$H$2*(Filter_Test[[#This Row],[debug'[0']]]-H5879)</f>
        <v>6.3448018457380302</v>
      </c>
    </row>
    <row r="5881" spans="1:8" x14ac:dyDescent="0.25">
      <c r="A5881">
        <v>11750</v>
      </c>
      <c r="B5881">
        <v>8</v>
      </c>
      <c r="C5881">
        <v>-6</v>
      </c>
      <c r="D5881">
        <v>-1</v>
      </c>
      <c r="E5881">
        <v>4</v>
      </c>
      <c r="F5881">
        <v>0</v>
      </c>
      <c r="G5881">
        <v>1</v>
      </c>
      <c r="H5881" s="2">
        <f>H5880+$H$2*(Filter_Test[[#This Row],[debug'[0']]]-H5880)</f>
        <v>6.5008005965879736</v>
      </c>
    </row>
    <row r="5882" spans="1:8" x14ac:dyDescent="0.25">
      <c r="A5882">
        <v>11752</v>
      </c>
      <c r="B5882">
        <v>5</v>
      </c>
      <c r="C5882">
        <v>-7</v>
      </c>
      <c r="D5882">
        <v>-1</v>
      </c>
      <c r="E5882">
        <v>4</v>
      </c>
      <c r="F5882">
        <v>1</v>
      </c>
      <c r="G5882">
        <v>1</v>
      </c>
      <c r="H5882" s="2">
        <f>H5881+$H$2*(Filter_Test[[#This Row],[debug'[0']]]-H5881)</f>
        <v>6.3593534727256547</v>
      </c>
    </row>
    <row r="5883" spans="1:8" x14ac:dyDescent="0.25">
      <c r="A5883">
        <v>11754</v>
      </c>
      <c r="B5883">
        <v>2</v>
      </c>
      <c r="C5883">
        <v>-4</v>
      </c>
      <c r="D5883">
        <v>-1</v>
      </c>
      <c r="E5883">
        <v>4</v>
      </c>
      <c r="F5883">
        <v>1</v>
      </c>
      <c r="G5883">
        <v>1</v>
      </c>
      <c r="H5883" s="2">
        <f>H5882+$H$2*(Filter_Test[[#This Row],[debug'[0']]]-H5882)</f>
        <v>5.9484940873961722</v>
      </c>
    </row>
    <row r="5884" spans="1:8" x14ac:dyDescent="0.25">
      <c r="A5884">
        <v>11756</v>
      </c>
      <c r="B5884">
        <v>1</v>
      </c>
      <c r="C5884">
        <v>-3</v>
      </c>
      <c r="D5884">
        <v>1</v>
      </c>
      <c r="E5884">
        <v>4</v>
      </c>
      <c r="F5884">
        <v>1</v>
      </c>
      <c r="G5884">
        <v>1</v>
      </c>
      <c r="H5884" s="2">
        <f>H5883+$H$2*(Filter_Test[[#This Row],[debug'[0']]]-H5883)</f>
        <v>5.4821095072572819</v>
      </c>
    </row>
    <row r="5885" spans="1:8" x14ac:dyDescent="0.25">
      <c r="A5885">
        <v>11758</v>
      </c>
      <c r="B5885">
        <v>0</v>
      </c>
      <c r="C5885">
        <v>-2</v>
      </c>
      <c r="D5885">
        <v>2</v>
      </c>
      <c r="E5885">
        <v>4</v>
      </c>
      <c r="F5885">
        <v>1</v>
      </c>
      <c r="G5885">
        <v>1</v>
      </c>
      <c r="H5885" s="2">
        <f>H5884+$H$2*(Filter_Test[[#This Row],[debug'[0']]]-H5884)</f>
        <v>4.9654328586320551</v>
      </c>
    </row>
    <row r="5886" spans="1:8" x14ac:dyDescent="0.25">
      <c r="A5886">
        <v>11760</v>
      </c>
      <c r="B5886">
        <v>-1</v>
      </c>
      <c r="C5886">
        <v>-1</v>
      </c>
      <c r="D5886">
        <v>3</v>
      </c>
      <c r="E5886">
        <v>4</v>
      </c>
      <c r="F5886">
        <v>1</v>
      </c>
      <c r="G5886">
        <v>1</v>
      </c>
      <c r="H5886" s="2">
        <f>H5885+$H$2*(Filter_Test[[#This Row],[debug'[0']]]-H5885)</f>
        <v>4.4032040573072067</v>
      </c>
    </row>
    <row r="5887" spans="1:8" x14ac:dyDescent="0.25">
      <c r="A5887">
        <v>11762</v>
      </c>
      <c r="B5887">
        <v>-3</v>
      </c>
      <c r="C5887">
        <v>1</v>
      </c>
      <c r="D5887">
        <v>4</v>
      </c>
      <c r="E5887">
        <v>4</v>
      </c>
      <c r="F5887">
        <v>1</v>
      </c>
      <c r="G5887">
        <v>1</v>
      </c>
      <c r="H5887" s="2">
        <f>H5886+$H$2*(Filter_Test[[#This Row],[debug'[0']]]-H5886)</f>
        <v>3.7054685129233325</v>
      </c>
    </row>
    <row r="5888" spans="1:8" x14ac:dyDescent="0.25">
      <c r="A5888">
        <v>11764</v>
      </c>
      <c r="B5888">
        <v>-2</v>
      </c>
      <c r="C5888">
        <v>3</v>
      </c>
      <c r="D5888">
        <v>4</v>
      </c>
      <c r="E5888">
        <v>4</v>
      </c>
      <c r="F5888">
        <v>1</v>
      </c>
      <c r="G5888">
        <v>1</v>
      </c>
      <c r="H5888" s="2">
        <f>H5887+$H$2*(Filter_Test[[#This Row],[debug'[0']]]-H5887)</f>
        <v>3.1677407739586978</v>
      </c>
    </row>
    <row r="5889" spans="1:8" x14ac:dyDescent="0.25">
      <c r="A5889">
        <v>11766</v>
      </c>
      <c r="B5889">
        <v>-2</v>
      </c>
      <c r="C5889">
        <v>4</v>
      </c>
      <c r="D5889">
        <v>4</v>
      </c>
      <c r="E5889">
        <v>4</v>
      </c>
      <c r="F5889">
        <v>1</v>
      </c>
      <c r="G5889">
        <v>1</v>
      </c>
      <c r="H5889" s="2">
        <f>H5888+$H$2*(Filter_Test[[#This Row],[debug'[0']]]-H5888)</f>
        <v>2.6806926804249454</v>
      </c>
    </row>
    <row r="5890" spans="1:8" x14ac:dyDescent="0.25">
      <c r="A5890">
        <v>11768</v>
      </c>
      <c r="B5890">
        <v>0</v>
      </c>
      <c r="C5890">
        <v>7</v>
      </c>
      <c r="D5890">
        <v>3</v>
      </c>
      <c r="E5890">
        <v>4</v>
      </c>
      <c r="F5890">
        <v>1</v>
      </c>
      <c r="G5890">
        <v>1</v>
      </c>
      <c r="H5890" s="2">
        <f>H5889+$H$2*(Filter_Test[[#This Row],[debug'[0']]]-H5889)</f>
        <v>2.4280433474842971</v>
      </c>
    </row>
    <row r="5891" spans="1:8" x14ac:dyDescent="0.25">
      <c r="A5891">
        <v>11770</v>
      </c>
      <c r="B5891">
        <v>3</v>
      </c>
      <c r="C5891">
        <v>9</v>
      </c>
      <c r="D5891">
        <v>2</v>
      </c>
      <c r="E5891">
        <v>4</v>
      </c>
      <c r="F5891">
        <v>1</v>
      </c>
      <c r="G5891">
        <v>1</v>
      </c>
      <c r="H5891" s="2">
        <f>H5890+$H$2*(Filter_Test[[#This Row],[debug'[0']]]-H5890)</f>
        <v>2.4819489920157514</v>
      </c>
    </row>
    <row r="5892" spans="1:8" x14ac:dyDescent="0.25">
      <c r="A5892">
        <v>11772</v>
      </c>
      <c r="B5892">
        <v>4</v>
      </c>
      <c r="C5892">
        <v>9</v>
      </c>
      <c r="D5892">
        <v>2</v>
      </c>
      <c r="E5892">
        <v>4</v>
      </c>
      <c r="F5892">
        <v>1</v>
      </c>
      <c r="G5892">
        <v>1</v>
      </c>
      <c r="H5892" s="2">
        <f>H5891+$H$2*(Filter_Test[[#This Row],[debug'[0']]]-H5891)</f>
        <v>2.6250219288494883</v>
      </c>
    </row>
    <row r="5893" spans="1:8" x14ac:dyDescent="0.25">
      <c r="A5893">
        <v>11774</v>
      </c>
      <c r="B5893">
        <v>7</v>
      </c>
      <c r="C5893">
        <v>9</v>
      </c>
      <c r="D5893">
        <v>0</v>
      </c>
      <c r="E5893">
        <v>4</v>
      </c>
      <c r="F5893">
        <v>1</v>
      </c>
      <c r="G5893">
        <v>1</v>
      </c>
      <c r="H5893" s="2">
        <f>H5892+$H$2*(Filter_Test[[#This Row],[debug'[0']]]-H5892)</f>
        <v>3.0373538978877752</v>
      </c>
    </row>
    <row r="5894" spans="1:8" x14ac:dyDescent="0.25">
      <c r="A5894">
        <v>11776</v>
      </c>
      <c r="B5894">
        <v>9</v>
      </c>
      <c r="C5894">
        <v>9</v>
      </c>
      <c r="D5894">
        <v>-1</v>
      </c>
      <c r="E5894">
        <v>4</v>
      </c>
      <c r="F5894">
        <v>1</v>
      </c>
      <c r="G5894">
        <v>1</v>
      </c>
      <c r="H5894" s="2">
        <f>H5893+$H$2*(Filter_Test[[#This Row],[debug'[0']]]-H5893)</f>
        <v>3.5993200535983227</v>
      </c>
    </row>
    <row r="5895" spans="1:8" x14ac:dyDescent="0.25">
      <c r="A5895">
        <v>11778</v>
      </c>
      <c r="B5895">
        <v>12</v>
      </c>
      <c r="C5895">
        <v>7</v>
      </c>
      <c r="D5895">
        <v>-3</v>
      </c>
      <c r="E5895">
        <v>5</v>
      </c>
      <c r="F5895">
        <v>1</v>
      </c>
      <c r="G5895">
        <v>1</v>
      </c>
      <c r="H5895" s="2">
        <f>H5894+$H$2*(Filter_Test[[#This Row],[debug'[0']]]-H5894)</f>
        <v>4.391065485741561</v>
      </c>
    </row>
    <row r="5896" spans="1:8" x14ac:dyDescent="0.25">
      <c r="A5896">
        <v>11780</v>
      </c>
      <c r="B5896">
        <v>11</v>
      </c>
      <c r="C5896">
        <v>6</v>
      </c>
      <c r="D5896">
        <v>-3</v>
      </c>
      <c r="E5896">
        <v>4</v>
      </c>
      <c r="F5896">
        <v>1</v>
      </c>
      <c r="G5896">
        <v>1</v>
      </c>
      <c r="H5896" s="2">
        <f>H5895+$H$2*(Filter_Test[[#This Row],[debug'[0']]]-H5895)</f>
        <v>5.0139428892830713</v>
      </c>
    </row>
    <row r="5897" spans="1:8" x14ac:dyDescent="0.25">
      <c r="A5897">
        <v>11782</v>
      </c>
      <c r="B5897">
        <v>10</v>
      </c>
      <c r="C5897">
        <v>4</v>
      </c>
      <c r="D5897">
        <v>-3</v>
      </c>
      <c r="E5897">
        <v>4</v>
      </c>
      <c r="F5897">
        <v>1</v>
      </c>
      <c r="G5897">
        <v>1</v>
      </c>
      <c r="H5897" s="2">
        <f>H5896+$H$2*(Filter_Test[[#This Row],[debug'[0']]]-H5896)</f>
        <v>5.4838677009652947</v>
      </c>
    </row>
    <row r="5898" spans="1:8" x14ac:dyDescent="0.25">
      <c r="A5898">
        <v>11784</v>
      </c>
      <c r="B5898">
        <v>8</v>
      </c>
      <c r="C5898">
        <v>1</v>
      </c>
      <c r="D5898">
        <v>-2</v>
      </c>
      <c r="E5898">
        <v>4</v>
      </c>
      <c r="F5898">
        <v>1</v>
      </c>
      <c r="G5898">
        <v>1</v>
      </c>
      <c r="H5898" s="2">
        <f>H5897+$H$2*(Filter_Test[[#This Row],[debug'[0']]]-H5897)</f>
        <v>5.7210075833485172</v>
      </c>
    </row>
    <row r="5899" spans="1:8" x14ac:dyDescent="0.25">
      <c r="A5899">
        <v>11786</v>
      </c>
      <c r="B5899">
        <v>6</v>
      </c>
      <c r="C5899">
        <v>0</v>
      </c>
      <c r="D5899">
        <v>-2</v>
      </c>
      <c r="E5899">
        <v>4</v>
      </c>
      <c r="F5899">
        <v>2</v>
      </c>
      <c r="G5899">
        <v>1</v>
      </c>
      <c r="H5899" s="2">
        <f>H5898+$H$2*(Filter_Test[[#This Row],[debug'[0']]]-H5898)</f>
        <v>5.7473019991453045</v>
      </c>
    </row>
    <row r="5900" spans="1:8" x14ac:dyDescent="0.25">
      <c r="A5900">
        <v>11788</v>
      </c>
      <c r="B5900">
        <v>3</v>
      </c>
      <c r="C5900">
        <v>-4</v>
      </c>
      <c r="D5900">
        <v>-1</v>
      </c>
      <c r="E5900">
        <v>4</v>
      </c>
      <c r="F5900">
        <v>2</v>
      </c>
      <c r="G5900">
        <v>1</v>
      </c>
      <c r="H5900" s="2">
        <f>H5899+$H$2*(Filter_Test[[#This Row],[debug'[0']]]-H5899)</f>
        <v>5.4883748858140811</v>
      </c>
    </row>
    <row r="5901" spans="1:8" x14ac:dyDescent="0.25">
      <c r="A5901">
        <v>11790</v>
      </c>
      <c r="B5901">
        <v>1</v>
      </c>
      <c r="C5901">
        <v>-5</v>
      </c>
      <c r="D5901">
        <v>0</v>
      </c>
      <c r="E5901">
        <v>4</v>
      </c>
      <c r="F5901">
        <v>2</v>
      </c>
      <c r="G5901">
        <v>1</v>
      </c>
      <c r="H5901" s="2">
        <f>H5900+$H$2*(Filter_Test[[#This Row],[debug'[0']]]-H5900)</f>
        <v>5.0653555187791675</v>
      </c>
    </row>
    <row r="5902" spans="1:8" x14ac:dyDescent="0.25">
      <c r="A5902">
        <v>11792</v>
      </c>
      <c r="B5902">
        <v>-1</v>
      </c>
      <c r="C5902">
        <v>-6</v>
      </c>
      <c r="D5902">
        <v>1</v>
      </c>
      <c r="E5902">
        <v>4</v>
      </c>
      <c r="F5902">
        <v>2</v>
      </c>
      <c r="G5902">
        <v>1</v>
      </c>
      <c r="H5902" s="2">
        <f>H5901+$H$2*(Filter_Test[[#This Row],[debug'[0']]]-H5901)</f>
        <v>4.4937092286029596</v>
      </c>
    </row>
    <row r="5903" spans="1:8" x14ac:dyDescent="0.25">
      <c r="A5903">
        <v>11794</v>
      </c>
      <c r="B5903">
        <v>-1</v>
      </c>
      <c r="C5903">
        <v>-7</v>
      </c>
      <c r="D5903">
        <v>2</v>
      </c>
      <c r="E5903">
        <v>4</v>
      </c>
      <c r="F5903">
        <v>2</v>
      </c>
      <c r="G5903">
        <v>1</v>
      </c>
      <c r="H5903" s="2">
        <f>H5902+$H$2*(Filter_Test[[#This Row],[debug'[0']]]-H5902)</f>
        <v>3.9759393319968344</v>
      </c>
    </row>
    <row r="5904" spans="1:8" x14ac:dyDescent="0.25">
      <c r="A5904">
        <v>11796</v>
      </c>
      <c r="B5904">
        <v>-4</v>
      </c>
      <c r="C5904">
        <v>-6</v>
      </c>
      <c r="D5904">
        <v>4</v>
      </c>
      <c r="E5904">
        <v>4</v>
      </c>
      <c r="F5904">
        <v>2</v>
      </c>
      <c r="G5904">
        <v>1</v>
      </c>
      <c r="H5904" s="2">
        <f>H5903+$H$2*(Filter_Test[[#This Row],[debug'[0']]]-H5903)</f>
        <v>3.2242247596704603</v>
      </c>
    </row>
    <row r="5905" spans="1:8" x14ac:dyDescent="0.25">
      <c r="A5905">
        <v>11798</v>
      </c>
      <c r="B5905">
        <v>-4</v>
      </c>
      <c r="C5905">
        <v>-6</v>
      </c>
      <c r="D5905">
        <v>6</v>
      </c>
      <c r="E5905">
        <v>4</v>
      </c>
      <c r="F5905">
        <v>2</v>
      </c>
      <c r="G5905">
        <v>1</v>
      </c>
      <c r="H5905" s="2">
        <f>H5904+$H$2*(Filter_Test[[#This Row],[debug'[0']]]-H5904)</f>
        <v>2.5433576166845944</v>
      </c>
    </row>
    <row r="5906" spans="1:8" x14ac:dyDescent="0.25">
      <c r="A5906">
        <v>11800</v>
      </c>
      <c r="B5906">
        <v>-6</v>
      </c>
      <c r="C5906">
        <v>-3</v>
      </c>
      <c r="D5906">
        <v>6</v>
      </c>
      <c r="E5906">
        <v>4</v>
      </c>
      <c r="F5906">
        <v>2</v>
      </c>
      <c r="G5906">
        <v>1</v>
      </c>
      <c r="H5906" s="2">
        <f>H5905+$H$2*(Filter_Test[[#This Row],[debug'[0']]]-H5905)</f>
        <v>1.7381651309175927</v>
      </c>
    </row>
    <row r="5907" spans="1:8" x14ac:dyDescent="0.25">
      <c r="A5907">
        <v>11802</v>
      </c>
      <c r="B5907">
        <v>-4</v>
      </c>
      <c r="C5907">
        <v>-2</v>
      </c>
      <c r="D5907">
        <v>6</v>
      </c>
      <c r="E5907">
        <v>4</v>
      </c>
      <c r="F5907">
        <v>2</v>
      </c>
      <c r="G5907">
        <v>1</v>
      </c>
      <c r="H5907" s="2">
        <f>H5906+$H$2*(Filter_Test[[#This Row],[debug'[0']]]-H5906)</f>
        <v>1.197355808306318</v>
      </c>
    </row>
    <row r="5908" spans="1:8" x14ac:dyDescent="0.25">
      <c r="A5908">
        <v>11804</v>
      </c>
      <c r="B5908">
        <v>-3</v>
      </c>
      <c r="C5908">
        <v>0</v>
      </c>
      <c r="D5908">
        <v>6</v>
      </c>
      <c r="E5908">
        <v>3</v>
      </c>
      <c r="F5908">
        <v>2</v>
      </c>
      <c r="G5908">
        <v>1</v>
      </c>
      <c r="H5908" s="2">
        <f>H5907+$H$2*(Filter_Test[[#This Row],[debug'[0']]]-H5907)</f>
        <v>0.80176434314999079</v>
      </c>
    </row>
    <row r="5909" spans="1:8" x14ac:dyDescent="0.25">
      <c r="A5909">
        <v>11806</v>
      </c>
      <c r="B5909">
        <v>-2</v>
      </c>
      <c r="C5909">
        <v>3</v>
      </c>
      <c r="D5909">
        <v>6</v>
      </c>
      <c r="E5909">
        <v>3</v>
      </c>
      <c r="F5909">
        <v>2</v>
      </c>
      <c r="G5909">
        <v>1</v>
      </c>
      <c r="H5909" s="2">
        <f>H5908+$H$2*(Filter_Test[[#This Row],[debug'[0']]]-H5908)</f>
        <v>0.53770427482409555</v>
      </c>
    </row>
    <row r="5910" spans="1:8" x14ac:dyDescent="0.25">
      <c r="A5910">
        <v>11808</v>
      </c>
      <c r="B5910">
        <v>2</v>
      </c>
      <c r="C5910">
        <v>4</v>
      </c>
      <c r="D5910">
        <v>4</v>
      </c>
      <c r="E5910">
        <v>3</v>
      </c>
      <c r="F5910">
        <v>1</v>
      </c>
      <c r="G5910">
        <v>1</v>
      </c>
      <c r="H5910" s="2">
        <f>H5909+$H$2*(Filter_Test[[#This Row],[debug'[0']]]-H5909)</f>
        <v>0.67552240005174691</v>
      </c>
    </row>
    <row r="5911" spans="1:8" x14ac:dyDescent="0.25">
      <c r="A5911">
        <v>11810</v>
      </c>
      <c r="B5911">
        <v>3</v>
      </c>
      <c r="C5911">
        <v>7</v>
      </c>
      <c r="D5911">
        <v>2</v>
      </c>
      <c r="E5911">
        <v>3</v>
      </c>
      <c r="F5911">
        <v>2</v>
      </c>
      <c r="G5911">
        <v>1</v>
      </c>
      <c r="H5911" s="2">
        <f>H5910+$H$2*(Filter_Test[[#This Row],[debug'[0']]]-H5910)</f>
        <v>0.89459925259469086</v>
      </c>
    </row>
    <row r="5912" spans="1:8" x14ac:dyDescent="0.25">
      <c r="A5912">
        <v>11812</v>
      </c>
      <c r="B5912">
        <v>7</v>
      </c>
      <c r="C5912">
        <v>8</v>
      </c>
      <c r="D5912">
        <v>0</v>
      </c>
      <c r="E5912">
        <v>3</v>
      </c>
      <c r="F5912">
        <v>1</v>
      </c>
      <c r="G5912">
        <v>1</v>
      </c>
      <c r="H5912" s="2">
        <f>H5911+$H$2*(Filter_Test[[#This Row],[debug'[0']]]-H5911)</f>
        <v>1.4700197166527953</v>
      </c>
    </row>
    <row r="5913" spans="1:8" x14ac:dyDescent="0.25">
      <c r="A5913">
        <v>11814</v>
      </c>
      <c r="B5913">
        <v>10</v>
      </c>
      <c r="C5913">
        <v>9</v>
      </c>
      <c r="D5913">
        <v>-4</v>
      </c>
      <c r="E5913">
        <v>3</v>
      </c>
      <c r="F5913">
        <v>1</v>
      </c>
      <c r="G5913">
        <v>1</v>
      </c>
      <c r="H5913" s="2">
        <f>H5912+$H$2*(Filter_Test[[#This Row],[debug'[0']]]-H5912)</f>
        <v>2.2739514184556762</v>
      </c>
    </row>
    <row r="5914" spans="1:8" x14ac:dyDescent="0.25">
      <c r="A5914">
        <v>11816</v>
      </c>
      <c r="B5914">
        <v>12</v>
      </c>
      <c r="C5914">
        <v>8</v>
      </c>
      <c r="D5914">
        <v>-5</v>
      </c>
      <c r="E5914">
        <v>3</v>
      </c>
      <c r="F5914">
        <v>1</v>
      </c>
      <c r="G5914">
        <v>1</v>
      </c>
      <c r="H5914" s="2">
        <f>H5913+$H$2*(Filter_Test[[#This Row],[debug'[0']]]-H5913)</f>
        <v>3.1906099016227882</v>
      </c>
    </row>
    <row r="5915" spans="1:8" x14ac:dyDescent="0.25">
      <c r="A5915">
        <v>11818</v>
      </c>
      <c r="B5915">
        <v>12</v>
      </c>
      <c r="C5915">
        <v>7</v>
      </c>
      <c r="D5915">
        <v>-5</v>
      </c>
      <c r="E5915">
        <v>3</v>
      </c>
      <c r="F5915">
        <v>1</v>
      </c>
      <c r="G5915">
        <v>1</v>
      </c>
      <c r="H5915" s="2">
        <f>H5914+$H$2*(Filter_Test[[#This Row],[debug'[0']]]-H5914)</f>
        <v>4.0208753580928436</v>
      </c>
    </row>
    <row r="5916" spans="1:8" x14ac:dyDescent="0.25">
      <c r="A5916">
        <v>11820</v>
      </c>
      <c r="B5916">
        <v>11</v>
      </c>
      <c r="C5916">
        <v>2</v>
      </c>
      <c r="D5916">
        <v>-3</v>
      </c>
      <c r="E5916">
        <v>3</v>
      </c>
      <c r="F5916">
        <v>1</v>
      </c>
      <c r="G5916">
        <v>1</v>
      </c>
      <c r="H5916" s="2">
        <f>H5915+$H$2*(Filter_Test[[#This Row],[debug'[0']]]-H5915)</f>
        <v>4.6786423591979336</v>
      </c>
    </row>
    <row r="5917" spans="1:8" x14ac:dyDescent="0.25">
      <c r="A5917">
        <v>11822</v>
      </c>
      <c r="B5917">
        <v>9</v>
      </c>
      <c r="C5917">
        <v>-2</v>
      </c>
      <c r="D5917">
        <v>-1</v>
      </c>
      <c r="E5917">
        <v>3</v>
      </c>
      <c r="F5917">
        <v>1</v>
      </c>
      <c r="G5917">
        <v>1</v>
      </c>
      <c r="H5917" s="2">
        <f>H5916+$H$2*(Filter_Test[[#This Row],[debug'[0']]]-H5916)</f>
        <v>5.0859207217342703</v>
      </c>
    </row>
    <row r="5918" spans="1:8" x14ac:dyDescent="0.25">
      <c r="A5918">
        <v>11824</v>
      </c>
      <c r="B5918">
        <v>7</v>
      </c>
      <c r="C5918">
        <v>-3</v>
      </c>
      <c r="D5918">
        <v>0</v>
      </c>
      <c r="E5918">
        <v>3</v>
      </c>
      <c r="F5918">
        <v>1</v>
      </c>
      <c r="G5918">
        <v>1</v>
      </c>
      <c r="H5918" s="2">
        <f>H5917+$H$2*(Filter_Test[[#This Row],[debug'[0']]]-H5917)</f>
        <v>5.2663184437039128</v>
      </c>
    </row>
    <row r="5919" spans="1:8" x14ac:dyDescent="0.25">
      <c r="A5919">
        <v>11826</v>
      </c>
      <c r="B5919">
        <v>4</v>
      </c>
      <c r="C5919">
        <v>-7</v>
      </c>
      <c r="D5919">
        <v>0</v>
      </c>
      <c r="E5919">
        <v>3</v>
      </c>
      <c r="F5919">
        <v>1</v>
      </c>
      <c r="G5919">
        <v>1</v>
      </c>
      <c r="H5919" s="2">
        <f>H5918+$H$2*(Filter_Test[[#This Row],[debug'[0']]]-H5918)</f>
        <v>5.1469707421085484</v>
      </c>
    </row>
    <row r="5920" spans="1:8" x14ac:dyDescent="0.25">
      <c r="A5920">
        <v>11828</v>
      </c>
      <c r="B5920">
        <v>2</v>
      </c>
      <c r="C5920">
        <v>-9</v>
      </c>
      <c r="D5920">
        <v>1</v>
      </c>
      <c r="E5920">
        <v>3</v>
      </c>
      <c r="F5920">
        <v>0</v>
      </c>
      <c r="G5920">
        <v>1</v>
      </c>
      <c r="H5920" s="2">
        <f>H5919+$H$2*(Filter_Test[[#This Row],[debug'[0']]]-H5919)</f>
        <v>4.8503757371744411</v>
      </c>
    </row>
    <row r="5921" spans="1:8" x14ac:dyDescent="0.25">
      <c r="A5921">
        <v>11830</v>
      </c>
      <c r="B5921">
        <v>0</v>
      </c>
      <c r="C5921">
        <v>-10</v>
      </c>
      <c r="D5921">
        <v>2</v>
      </c>
      <c r="E5921">
        <v>3</v>
      </c>
      <c r="F5921">
        <v>0</v>
      </c>
      <c r="G5921">
        <v>1</v>
      </c>
      <c r="H5921" s="2">
        <f>H5920+$H$2*(Filter_Test[[#This Row],[debug'[0']]]-H5920)</f>
        <v>4.3932385936827192</v>
      </c>
    </row>
    <row r="5922" spans="1:8" x14ac:dyDescent="0.25">
      <c r="A5922">
        <v>11832</v>
      </c>
      <c r="B5922">
        <v>-2</v>
      </c>
      <c r="C5922">
        <v>-13</v>
      </c>
      <c r="D5922">
        <v>3</v>
      </c>
      <c r="E5922">
        <v>3</v>
      </c>
      <c r="F5922">
        <v>0</v>
      </c>
      <c r="G5922">
        <v>1</v>
      </c>
      <c r="H5922" s="2">
        <f>H5921+$H$2*(Filter_Test[[#This Row],[debug'[0']]]-H5921)</f>
        <v>3.7906900517259081</v>
      </c>
    </row>
    <row r="5923" spans="1:8" x14ac:dyDescent="0.25">
      <c r="A5923">
        <v>11834</v>
      </c>
      <c r="B5923">
        <v>-4</v>
      </c>
      <c r="C5923">
        <v>-13</v>
      </c>
      <c r="D5923">
        <v>3</v>
      </c>
      <c r="E5923">
        <v>3</v>
      </c>
      <c r="F5923">
        <v>0</v>
      </c>
      <c r="G5923">
        <v>1</v>
      </c>
      <c r="H5923" s="2">
        <f>H5922+$H$2*(Filter_Test[[#This Row],[debug'[0']]]-H5922)</f>
        <v>3.056434812738992</v>
      </c>
    </row>
    <row r="5924" spans="1:8" x14ac:dyDescent="0.25">
      <c r="A5924">
        <v>11836</v>
      </c>
      <c r="B5924">
        <v>-6</v>
      </c>
      <c r="C5924">
        <v>-11</v>
      </c>
      <c r="D5924">
        <v>3</v>
      </c>
      <c r="E5924">
        <v>3</v>
      </c>
      <c r="F5924">
        <v>0</v>
      </c>
      <c r="G5924">
        <v>1</v>
      </c>
      <c r="H5924" s="2">
        <f>H5923+$H$2*(Filter_Test[[#This Row],[debug'[0']]]-H5923)</f>
        <v>2.2028859404765218</v>
      </c>
    </row>
    <row r="5925" spans="1:8" x14ac:dyDescent="0.25">
      <c r="A5925">
        <v>11838</v>
      </c>
      <c r="B5925">
        <v>-6</v>
      </c>
      <c r="C5925">
        <v>-9</v>
      </c>
      <c r="D5925">
        <v>3</v>
      </c>
      <c r="E5925">
        <v>3</v>
      </c>
      <c r="F5925">
        <v>0</v>
      </c>
      <c r="G5925">
        <v>1</v>
      </c>
      <c r="H5925" s="2">
        <f>H5924+$H$2*(Filter_Test[[#This Row],[debug'[0']]]-H5924)</f>
        <v>1.4297821542114404</v>
      </c>
    </row>
    <row r="5926" spans="1:8" x14ac:dyDescent="0.25">
      <c r="A5926">
        <v>11840</v>
      </c>
      <c r="B5926">
        <v>-6</v>
      </c>
      <c r="C5926">
        <v>-6</v>
      </c>
      <c r="D5926">
        <v>2</v>
      </c>
      <c r="E5926">
        <v>3</v>
      </c>
      <c r="F5926">
        <v>-1</v>
      </c>
      <c r="G5926">
        <v>1</v>
      </c>
      <c r="H5926" s="2">
        <f>H5925+$H$2*(Filter_Test[[#This Row],[debug'[0']]]-H5925)</f>
        <v>0.72954168320814416</v>
      </c>
    </row>
    <row r="5927" spans="1:8" x14ac:dyDescent="0.25">
      <c r="A5927">
        <v>11842</v>
      </c>
      <c r="B5927">
        <v>-3</v>
      </c>
      <c r="C5927">
        <v>-4</v>
      </c>
      <c r="D5927">
        <v>2</v>
      </c>
      <c r="E5927">
        <v>3</v>
      </c>
      <c r="F5927">
        <v>-1</v>
      </c>
      <c r="G5927">
        <v>1</v>
      </c>
      <c r="H5927" s="2">
        <f>H5926+$H$2*(Filter_Test[[#This Row],[debug'[0']]]-H5926)</f>
        <v>0.37804066061143565</v>
      </c>
    </row>
    <row r="5928" spans="1:8" x14ac:dyDescent="0.25">
      <c r="A5928">
        <v>11844</v>
      </c>
      <c r="B5928">
        <v>-1</v>
      </c>
      <c r="C5928">
        <v>1</v>
      </c>
      <c r="D5928">
        <v>2</v>
      </c>
      <c r="E5928">
        <v>3</v>
      </c>
      <c r="F5928">
        <v>-1</v>
      </c>
      <c r="G5928">
        <v>1</v>
      </c>
      <c r="H5928" s="2">
        <f>H5927+$H$2*(Filter_Test[[#This Row],[debug'[0']]]-H5927)</f>
        <v>0.2481633881396883</v>
      </c>
    </row>
    <row r="5929" spans="1:8" x14ac:dyDescent="0.25">
      <c r="A5929">
        <v>11846</v>
      </c>
      <c r="B5929">
        <v>2</v>
      </c>
      <c r="C5929">
        <v>3</v>
      </c>
      <c r="D5929">
        <v>2</v>
      </c>
      <c r="E5929">
        <v>3</v>
      </c>
      <c r="F5929">
        <v>-1</v>
      </c>
      <c r="G5929">
        <v>1</v>
      </c>
      <c r="H5929" s="2">
        <f>H5928+$H$2*(Filter_Test[[#This Row],[debug'[0']]]-H5928)</f>
        <v>0.41327009904298795</v>
      </c>
    </row>
    <row r="5930" spans="1:8" x14ac:dyDescent="0.25">
      <c r="A5930">
        <v>11848</v>
      </c>
      <c r="B5930">
        <v>5</v>
      </c>
      <c r="C5930">
        <v>7</v>
      </c>
      <c r="D5930">
        <v>0</v>
      </c>
      <c r="E5930">
        <v>3</v>
      </c>
      <c r="F5930">
        <v>-1</v>
      </c>
      <c r="G5930">
        <v>1</v>
      </c>
      <c r="H5930" s="2">
        <f>H5929+$H$2*(Filter_Test[[#This Row],[debug'[0']]]-H5929)</f>
        <v>0.84555920786840355</v>
      </c>
    </row>
    <row r="5931" spans="1:8" x14ac:dyDescent="0.25">
      <c r="A5931">
        <v>11850</v>
      </c>
      <c r="B5931">
        <v>7</v>
      </c>
      <c r="C5931">
        <v>8</v>
      </c>
      <c r="D5931">
        <v>-1</v>
      </c>
      <c r="E5931">
        <v>3</v>
      </c>
      <c r="F5931">
        <v>-1</v>
      </c>
      <c r="G5931">
        <v>1</v>
      </c>
      <c r="H5931" s="2">
        <f>H5930+$H$2*(Filter_Test[[#This Row],[debug'[0']]]-H5930)</f>
        <v>1.4256015872538228</v>
      </c>
    </row>
    <row r="5932" spans="1:8" x14ac:dyDescent="0.25">
      <c r="A5932">
        <v>11852</v>
      </c>
      <c r="B5932">
        <v>7</v>
      </c>
      <c r="C5932">
        <v>9</v>
      </c>
      <c r="D5932">
        <v>-2</v>
      </c>
      <c r="E5932">
        <v>3</v>
      </c>
      <c r="F5932">
        <v>-1</v>
      </c>
      <c r="G5932">
        <v>1</v>
      </c>
      <c r="H5932" s="2">
        <f>H5931+$H$2*(Filter_Test[[#This Row],[debug'[0']]]-H5931)</f>
        <v>1.9509762603038026</v>
      </c>
    </row>
    <row r="5933" spans="1:8" x14ac:dyDescent="0.25">
      <c r="A5933">
        <v>11854</v>
      </c>
      <c r="B5933">
        <v>9</v>
      </c>
      <c r="C5933">
        <v>10</v>
      </c>
      <c r="D5933">
        <v>-3</v>
      </c>
      <c r="E5933">
        <v>3</v>
      </c>
      <c r="F5933">
        <v>-1</v>
      </c>
      <c r="G5933">
        <v>1</v>
      </c>
      <c r="H5933" s="2">
        <f>H5932+$H$2*(Filter_Test[[#This Row],[debug'[0']]]-H5932)</f>
        <v>2.615331096172091</v>
      </c>
    </row>
    <row r="5934" spans="1:8" x14ac:dyDescent="0.25">
      <c r="A5934">
        <v>11856</v>
      </c>
      <c r="B5934">
        <v>11</v>
      </c>
      <c r="C5934">
        <v>10</v>
      </c>
      <c r="D5934">
        <v>-3</v>
      </c>
      <c r="E5934">
        <v>3</v>
      </c>
      <c r="F5934">
        <v>-1</v>
      </c>
      <c r="G5934">
        <v>1</v>
      </c>
      <c r="H5934" s="2">
        <f>H5933+$H$2*(Filter_Test[[#This Row],[debug'[0']]]-H5933)</f>
        <v>3.4055675231035472</v>
      </c>
    </row>
    <row r="5935" spans="1:8" x14ac:dyDescent="0.25">
      <c r="A5935">
        <v>11858</v>
      </c>
      <c r="B5935">
        <v>11</v>
      </c>
      <c r="C5935">
        <v>6</v>
      </c>
      <c r="D5935">
        <v>-2</v>
      </c>
      <c r="E5935">
        <v>3</v>
      </c>
      <c r="F5935">
        <v>-2</v>
      </c>
      <c r="G5935">
        <v>1</v>
      </c>
      <c r="H5935" s="2">
        <f>H5934+$H$2*(Filter_Test[[#This Row],[debug'[0']]]-H5934)</f>
        <v>4.1213259214315965</v>
      </c>
    </row>
    <row r="5936" spans="1:8" x14ac:dyDescent="0.25">
      <c r="A5936">
        <v>11860</v>
      </c>
      <c r="B5936">
        <v>10</v>
      </c>
      <c r="C5936">
        <v>3</v>
      </c>
      <c r="D5936">
        <v>1</v>
      </c>
      <c r="E5936">
        <v>3</v>
      </c>
      <c r="F5936">
        <v>-2</v>
      </c>
      <c r="G5936">
        <v>1</v>
      </c>
      <c r="H5936" s="2">
        <f>H5935+$H$2*(Filter_Test[[#This Row],[debug'[0']]]-H5935)</f>
        <v>4.6753779003739737</v>
      </c>
    </row>
    <row r="5937" spans="1:8" x14ac:dyDescent="0.25">
      <c r="A5937">
        <v>11862</v>
      </c>
      <c r="B5937">
        <v>7</v>
      </c>
      <c r="C5937">
        <v>-1</v>
      </c>
      <c r="D5937">
        <v>3</v>
      </c>
      <c r="E5937">
        <v>3</v>
      </c>
      <c r="F5937">
        <v>-2</v>
      </c>
      <c r="G5937">
        <v>1</v>
      </c>
      <c r="H5937" s="2">
        <f>H5936+$H$2*(Filter_Test[[#This Row],[debug'[0']]]-H5936)</f>
        <v>4.894468371690702</v>
      </c>
    </row>
    <row r="5938" spans="1:8" x14ac:dyDescent="0.25">
      <c r="A5938">
        <v>11864</v>
      </c>
      <c r="B5938">
        <v>1</v>
      </c>
      <c r="C5938">
        <v>-8</v>
      </c>
      <c r="D5938">
        <v>5</v>
      </c>
      <c r="E5938">
        <v>2</v>
      </c>
      <c r="F5938">
        <v>-2</v>
      </c>
      <c r="G5938">
        <v>1</v>
      </c>
      <c r="H5938" s="2">
        <f>H5937+$H$2*(Filter_Test[[#This Row],[debug'[0']]]-H5937)</f>
        <v>4.527423374906463</v>
      </c>
    </row>
    <row r="5939" spans="1:8" x14ac:dyDescent="0.25">
      <c r="A5939">
        <v>11866</v>
      </c>
      <c r="B5939">
        <v>-1</v>
      </c>
      <c r="C5939">
        <v>-11</v>
      </c>
      <c r="D5939">
        <v>5</v>
      </c>
      <c r="E5939">
        <v>2</v>
      </c>
      <c r="F5939">
        <v>-2</v>
      </c>
      <c r="G5939">
        <v>1</v>
      </c>
      <c r="H5939" s="2">
        <f>H5938+$H$2*(Filter_Test[[#This Row],[debug'[0']]]-H5938)</f>
        <v>4.0064759948698638</v>
      </c>
    </row>
    <row r="5940" spans="1:8" x14ac:dyDescent="0.25">
      <c r="A5940">
        <v>11868</v>
      </c>
      <c r="B5940">
        <v>-3</v>
      </c>
      <c r="C5940">
        <v>-14</v>
      </c>
      <c r="D5940">
        <v>6</v>
      </c>
      <c r="E5940">
        <v>2</v>
      </c>
      <c r="F5940">
        <v>-2</v>
      </c>
      <c r="G5940">
        <v>1</v>
      </c>
      <c r="H5940" s="2">
        <f>H5939+$H$2*(Filter_Test[[#This Row],[debug'[0']]]-H5939)</f>
        <v>3.346131189478772</v>
      </c>
    </row>
    <row r="5941" spans="1:8" x14ac:dyDescent="0.25">
      <c r="A5941">
        <v>11870</v>
      </c>
      <c r="B5941">
        <v>-5</v>
      </c>
      <c r="C5941">
        <v>-15</v>
      </c>
      <c r="D5941">
        <v>6</v>
      </c>
      <c r="E5941">
        <v>2</v>
      </c>
      <c r="F5941">
        <v>-2</v>
      </c>
      <c r="G5941">
        <v>1</v>
      </c>
      <c r="H5941" s="2">
        <f>H5940+$H$2*(Filter_Test[[#This Row],[debug'[0']]]-H5940)</f>
        <v>2.5595268565558773</v>
      </c>
    </row>
    <row r="5942" spans="1:8" x14ac:dyDescent="0.25">
      <c r="A5942">
        <v>11872</v>
      </c>
      <c r="B5942">
        <v>-6</v>
      </c>
      <c r="C5942">
        <v>-16</v>
      </c>
      <c r="D5942">
        <v>5</v>
      </c>
      <c r="E5942">
        <v>2</v>
      </c>
      <c r="F5942">
        <v>-2</v>
      </c>
      <c r="G5942">
        <v>1</v>
      </c>
      <c r="H5942" s="2">
        <f>H5941+$H$2*(Filter_Test[[#This Row],[debug'[0']]]-H5941)</f>
        <v>1.7528104558330631</v>
      </c>
    </row>
    <row r="5943" spans="1:8" x14ac:dyDescent="0.25">
      <c r="A5943">
        <v>11874</v>
      </c>
      <c r="B5943">
        <v>-8</v>
      </c>
      <c r="C5943">
        <v>-15</v>
      </c>
      <c r="D5943">
        <v>2</v>
      </c>
      <c r="E5943">
        <v>2</v>
      </c>
      <c r="F5943">
        <v>-2</v>
      </c>
      <c r="G5943">
        <v>1</v>
      </c>
      <c r="H5943" s="2">
        <f>H5942+$H$2*(Filter_Test[[#This Row],[debug'[0']]]-H5942)</f>
        <v>0.83362972543609681</v>
      </c>
    </row>
    <row r="5944" spans="1:8" x14ac:dyDescent="0.25">
      <c r="A5944">
        <v>11876</v>
      </c>
      <c r="B5944">
        <v>-8</v>
      </c>
      <c r="C5944">
        <v>-13</v>
      </c>
      <c r="D5944">
        <v>0</v>
      </c>
      <c r="E5944">
        <v>2</v>
      </c>
      <c r="F5944">
        <v>-2</v>
      </c>
      <c r="G5944">
        <v>1</v>
      </c>
      <c r="H5944" s="2">
        <f>H5943+$H$2*(Filter_Test[[#This Row],[debug'[0']]]-H5943)</f>
        <v>1.0797379372229354E-3</v>
      </c>
    </row>
    <row r="5945" spans="1:8" x14ac:dyDescent="0.25">
      <c r="A5945">
        <v>11878</v>
      </c>
      <c r="B5945">
        <v>-8</v>
      </c>
      <c r="C5945">
        <v>-8</v>
      </c>
      <c r="D5945">
        <v>-3</v>
      </c>
      <c r="E5945">
        <v>2</v>
      </c>
      <c r="F5945">
        <v>-2</v>
      </c>
      <c r="G5945">
        <v>1</v>
      </c>
      <c r="H5945" s="2">
        <f>H5944+$H$2*(Filter_Test[[#This Row],[debug'[0']]]-H5944)</f>
        <v>-0.75300426182746882</v>
      </c>
    </row>
    <row r="5946" spans="1:8" x14ac:dyDescent="0.25">
      <c r="A5946">
        <v>11880</v>
      </c>
      <c r="B5946">
        <v>-6</v>
      </c>
      <c r="C5946">
        <v>-6</v>
      </c>
      <c r="D5946">
        <v>-4</v>
      </c>
      <c r="E5946">
        <v>2</v>
      </c>
      <c r="F5946">
        <v>-2</v>
      </c>
      <c r="G5946">
        <v>1</v>
      </c>
      <c r="H5946" s="2">
        <f>H5945+$H$2*(Filter_Test[[#This Row],[debug'[0']]]-H5945)</f>
        <v>-1.2475219597612621</v>
      </c>
    </row>
    <row r="5947" spans="1:8" x14ac:dyDescent="0.25">
      <c r="A5947">
        <v>11882</v>
      </c>
      <c r="B5947">
        <v>-1</v>
      </c>
      <c r="C5947">
        <v>0</v>
      </c>
      <c r="D5947">
        <v>-6</v>
      </c>
      <c r="E5947">
        <v>2</v>
      </c>
      <c r="F5947">
        <v>-2</v>
      </c>
      <c r="G5947">
        <v>1</v>
      </c>
      <c r="H5947" s="2">
        <f>H5946+$H$2*(Filter_Test[[#This Row],[debug'[0']]]-H5946)</f>
        <v>-1.2241935646496183</v>
      </c>
    </row>
    <row r="5948" spans="1:8" x14ac:dyDescent="0.25">
      <c r="A5948">
        <v>11884</v>
      </c>
      <c r="B5948">
        <v>3</v>
      </c>
      <c r="C5948">
        <v>4</v>
      </c>
      <c r="D5948">
        <v>-6</v>
      </c>
      <c r="E5948">
        <v>2</v>
      </c>
      <c r="F5948">
        <v>-2</v>
      </c>
      <c r="G5948">
        <v>1</v>
      </c>
      <c r="H5948" s="2">
        <f>H5947+$H$2*(Filter_Test[[#This Row],[debug'[0']]]-H5947)</f>
        <v>-0.82607270054828263</v>
      </c>
    </row>
    <row r="5949" spans="1:8" x14ac:dyDescent="0.25">
      <c r="A5949">
        <v>11886</v>
      </c>
      <c r="B5949">
        <v>6</v>
      </c>
      <c r="C5949">
        <v>8</v>
      </c>
      <c r="D5949">
        <v>-5</v>
      </c>
      <c r="E5949">
        <v>2</v>
      </c>
      <c r="F5949">
        <v>-2</v>
      </c>
      <c r="G5949">
        <v>1</v>
      </c>
      <c r="H5949" s="2">
        <f>H5948+$H$2*(Filter_Test[[#This Row],[debug'[0']]]-H5948)</f>
        <v>-0.18273050508091293</v>
      </c>
    </row>
    <row r="5950" spans="1:8" x14ac:dyDescent="0.25">
      <c r="A5950">
        <v>11888</v>
      </c>
      <c r="B5950">
        <v>8</v>
      </c>
      <c r="C5950">
        <v>9</v>
      </c>
      <c r="D5950">
        <v>-5</v>
      </c>
      <c r="E5950">
        <v>2</v>
      </c>
      <c r="F5950">
        <v>-2</v>
      </c>
      <c r="G5950">
        <v>1</v>
      </c>
      <c r="H5950" s="2">
        <f>H5949+$H$2*(Filter_Test[[#This Row],[debug'[0']]]-H5949)</f>
        <v>0.58847367615110591</v>
      </c>
    </row>
    <row r="5951" spans="1:8" x14ac:dyDescent="0.25">
      <c r="A5951">
        <v>11890</v>
      </c>
      <c r="B5951">
        <v>11</v>
      </c>
      <c r="C5951">
        <v>11</v>
      </c>
      <c r="D5951">
        <v>-4</v>
      </c>
      <c r="E5951">
        <v>2</v>
      </c>
      <c r="F5951">
        <v>-2</v>
      </c>
      <c r="G5951">
        <v>1</v>
      </c>
      <c r="H5951" s="2">
        <f>H5950+$H$2*(Filter_Test[[#This Row],[debug'[0']]]-H5950)</f>
        <v>1.5697369145009188</v>
      </c>
    </row>
    <row r="5952" spans="1:8" x14ac:dyDescent="0.25">
      <c r="A5952">
        <v>11892</v>
      </c>
      <c r="B5952">
        <v>11</v>
      </c>
      <c r="C5952">
        <v>11</v>
      </c>
      <c r="D5952">
        <v>-3</v>
      </c>
      <c r="E5952">
        <v>2</v>
      </c>
      <c r="F5952">
        <v>-2</v>
      </c>
      <c r="G5952">
        <v>0</v>
      </c>
      <c r="H5952" s="2">
        <f>H5951+$H$2*(Filter_Test[[#This Row],[debug'[0']]]-H5951)</f>
        <v>2.4585182714256066</v>
      </c>
    </row>
    <row r="5953" spans="1:8" x14ac:dyDescent="0.25">
      <c r="A5953">
        <v>11894</v>
      </c>
      <c r="B5953">
        <v>11</v>
      </c>
      <c r="C5953">
        <v>10</v>
      </c>
      <c r="D5953">
        <v>-1</v>
      </c>
      <c r="E5953">
        <v>2</v>
      </c>
      <c r="F5953">
        <v>-2</v>
      </c>
      <c r="G5953">
        <v>0</v>
      </c>
      <c r="H5953" s="2">
        <f>H5952+$H$2*(Filter_Test[[#This Row],[debug'[0']]]-H5952)</f>
        <v>3.2635339589034293</v>
      </c>
    </row>
    <row r="5954" spans="1:8" x14ac:dyDescent="0.25">
      <c r="A5954">
        <v>11896</v>
      </c>
      <c r="B5954">
        <v>10</v>
      </c>
      <c r="C5954">
        <v>7</v>
      </c>
      <c r="D5954">
        <v>-1</v>
      </c>
      <c r="E5954">
        <v>2</v>
      </c>
      <c r="F5954">
        <v>-2</v>
      </c>
      <c r="G5954">
        <v>0</v>
      </c>
      <c r="H5954" s="2">
        <f>H5953+$H$2*(Filter_Test[[#This Row],[debug'[0']]]-H5953)</f>
        <v>3.8984309256794125</v>
      </c>
    </row>
    <row r="5955" spans="1:8" x14ac:dyDescent="0.25">
      <c r="A5955">
        <v>11898</v>
      </c>
      <c r="B5955">
        <v>10</v>
      </c>
      <c r="C5955">
        <v>3</v>
      </c>
      <c r="D5955">
        <v>0</v>
      </c>
      <c r="E5955">
        <v>2</v>
      </c>
      <c r="F5955">
        <v>-2</v>
      </c>
      <c r="G5955">
        <v>0</v>
      </c>
      <c r="H5955" s="2">
        <f>H5954+$H$2*(Filter_Test[[#This Row],[debug'[0']]]-H5954)</f>
        <v>4.4734902630570996</v>
      </c>
    </row>
    <row r="5956" spans="1:8" x14ac:dyDescent="0.25">
      <c r="A5956">
        <v>11900</v>
      </c>
      <c r="B5956">
        <v>7</v>
      </c>
      <c r="C5956">
        <v>-6</v>
      </c>
      <c r="D5956">
        <v>4</v>
      </c>
      <c r="E5956">
        <v>2</v>
      </c>
      <c r="F5956">
        <v>-2</v>
      </c>
      <c r="G5956">
        <v>0</v>
      </c>
      <c r="H5956" s="2">
        <f>H5955+$H$2*(Filter_Test[[#This Row],[debug'[0']]]-H5955)</f>
        <v>4.7116081959211868</v>
      </c>
    </row>
    <row r="5957" spans="1:8" x14ac:dyDescent="0.25">
      <c r="A5957">
        <v>11902</v>
      </c>
      <c r="B5957">
        <v>5</v>
      </c>
      <c r="C5957">
        <v>-9</v>
      </c>
      <c r="D5957">
        <v>6</v>
      </c>
      <c r="E5957">
        <v>2</v>
      </c>
      <c r="F5957">
        <v>-3</v>
      </c>
      <c r="G5957">
        <v>0</v>
      </c>
      <c r="H5957" s="2">
        <f>H5956+$H$2*(Filter_Test[[#This Row],[debug'[0']]]-H5956)</f>
        <v>4.7387884831126721</v>
      </c>
    </row>
    <row r="5958" spans="1:8" x14ac:dyDescent="0.25">
      <c r="A5958">
        <v>11904</v>
      </c>
      <c r="B5958">
        <v>3</v>
      </c>
      <c r="C5958">
        <v>-13</v>
      </c>
      <c r="D5958">
        <v>7</v>
      </c>
      <c r="E5958">
        <v>2</v>
      </c>
      <c r="F5958">
        <v>-2</v>
      </c>
      <c r="G5958">
        <v>0</v>
      </c>
      <c r="H5958" s="2">
        <f>H5957+$H$2*(Filter_Test[[#This Row],[debug'[0']]]-H5957)</f>
        <v>4.5749115293718727</v>
      </c>
    </row>
    <row r="5959" spans="1:8" x14ac:dyDescent="0.25">
      <c r="A5959">
        <v>11906</v>
      </c>
      <c r="B5959">
        <v>0</v>
      </c>
      <c r="C5959">
        <v>-15</v>
      </c>
      <c r="D5959">
        <v>8</v>
      </c>
      <c r="E5959">
        <v>2</v>
      </c>
      <c r="F5959">
        <v>-2</v>
      </c>
      <c r="G5959">
        <v>0</v>
      </c>
      <c r="H5959" s="2">
        <f>H5958+$H$2*(Filter_Test[[#This Row],[debug'[0']]]-H5958)</f>
        <v>4.1437362758269352</v>
      </c>
    </row>
    <row r="5960" spans="1:8" x14ac:dyDescent="0.25">
      <c r="A5960">
        <v>11908</v>
      </c>
      <c r="B5960">
        <v>-3</v>
      </c>
      <c r="C5960">
        <v>-16</v>
      </c>
      <c r="D5960">
        <v>8</v>
      </c>
      <c r="E5960">
        <v>2</v>
      </c>
      <c r="F5960">
        <v>-2</v>
      </c>
      <c r="G5960">
        <v>0</v>
      </c>
      <c r="H5960" s="2">
        <f>H5959+$H$2*(Filter_Test[[#This Row],[debug'[0']]]-H5959)</f>
        <v>3.4704549937273108</v>
      </c>
    </row>
    <row r="5961" spans="1:8" x14ac:dyDescent="0.25">
      <c r="A5961">
        <v>11910</v>
      </c>
      <c r="B5961">
        <v>-5</v>
      </c>
      <c r="C5961">
        <v>-15</v>
      </c>
      <c r="D5961">
        <v>8</v>
      </c>
      <c r="E5961">
        <v>2</v>
      </c>
      <c r="F5961">
        <v>-2</v>
      </c>
      <c r="G5961">
        <v>0</v>
      </c>
      <c r="H5961" s="2">
        <f>H5960+$H$2*(Filter_Test[[#This Row],[debug'[0']]]-H5960)</f>
        <v>2.6721334183016099</v>
      </c>
    </row>
    <row r="5962" spans="1:8" x14ac:dyDescent="0.25">
      <c r="A5962">
        <v>11912</v>
      </c>
      <c r="B5962">
        <v>-5</v>
      </c>
      <c r="C5962">
        <v>-13</v>
      </c>
      <c r="D5962">
        <v>6</v>
      </c>
      <c r="E5962">
        <v>2</v>
      </c>
      <c r="F5962">
        <v>-2</v>
      </c>
      <c r="G5962">
        <v>0</v>
      </c>
      <c r="H5962" s="2">
        <f>H5961+$H$2*(Filter_Test[[#This Row],[debug'[0']]]-H5961)</f>
        <v>1.9490518787726974</v>
      </c>
    </row>
    <row r="5963" spans="1:8" x14ac:dyDescent="0.25">
      <c r="A5963">
        <v>11914</v>
      </c>
      <c r="B5963">
        <v>-4</v>
      </c>
      <c r="C5963">
        <v>-11</v>
      </c>
      <c r="D5963">
        <v>5</v>
      </c>
      <c r="E5963">
        <v>2</v>
      </c>
      <c r="F5963">
        <v>-2</v>
      </c>
      <c r="G5963">
        <v>0</v>
      </c>
      <c r="H5963" s="2">
        <f>H5962+$H$2*(Filter_Test[[#This Row],[debug'[0']]]-H5962)</f>
        <v>1.3883669484273915</v>
      </c>
    </row>
    <row r="5964" spans="1:8" x14ac:dyDescent="0.25">
      <c r="A5964">
        <v>11916</v>
      </c>
      <c r="B5964">
        <v>-3</v>
      </c>
      <c r="C5964">
        <v>-9</v>
      </c>
      <c r="D5964">
        <v>4</v>
      </c>
      <c r="E5964">
        <v>3</v>
      </c>
      <c r="F5964">
        <v>-2</v>
      </c>
      <c r="G5964">
        <v>0</v>
      </c>
      <c r="H5964" s="2">
        <f>H5963+$H$2*(Filter_Test[[#This Row],[debug'[0']]]-H5963)</f>
        <v>0.974773107434319</v>
      </c>
    </row>
    <row r="5965" spans="1:8" x14ac:dyDescent="0.25">
      <c r="A5965">
        <v>11918</v>
      </c>
      <c r="B5965">
        <v>0</v>
      </c>
      <c r="C5965">
        <v>-4</v>
      </c>
      <c r="D5965">
        <v>0</v>
      </c>
      <c r="E5965">
        <v>3</v>
      </c>
      <c r="F5965">
        <v>-2</v>
      </c>
      <c r="G5965">
        <v>1</v>
      </c>
      <c r="H5965" s="2">
        <f>H5964+$H$2*(Filter_Test[[#This Row],[debug'[0']]]-H5964)</f>
        <v>0.88290290643734248</v>
      </c>
    </row>
    <row r="5966" spans="1:8" x14ac:dyDescent="0.25">
      <c r="A5966">
        <v>11920</v>
      </c>
      <c r="B5966">
        <v>2</v>
      </c>
      <c r="C5966">
        <v>1</v>
      </c>
      <c r="D5966">
        <v>-2</v>
      </c>
      <c r="E5966">
        <v>3</v>
      </c>
      <c r="F5966">
        <v>-2</v>
      </c>
      <c r="G5966">
        <v>1</v>
      </c>
      <c r="H5966" s="2">
        <f>H5965+$H$2*(Filter_Test[[#This Row],[debug'[0']]]-H5965)</f>
        <v>0.98818682711183115</v>
      </c>
    </row>
    <row r="5967" spans="1:8" x14ac:dyDescent="0.25">
      <c r="A5967">
        <v>11922</v>
      </c>
      <c r="B5967">
        <v>4</v>
      </c>
      <c r="C5967">
        <v>4</v>
      </c>
      <c r="D5967">
        <v>-4</v>
      </c>
      <c r="E5967">
        <v>3</v>
      </c>
      <c r="F5967">
        <v>-2</v>
      </c>
      <c r="G5967">
        <v>1</v>
      </c>
      <c r="H5967" s="2">
        <f>H5966+$H$2*(Filter_Test[[#This Row],[debug'[0']]]-H5966)</f>
        <v>1.2720435312497442</v>
      </c>
    </row>
    <row r="5968" spans="1:8" x14ac:dyDescent="0.25">
      <c r="A5968">
        <v>11924</v>
      </c>
      <c r="B5968">
        <v>5</v>
      </c>
      <c r="C5968">
        <v>5</v>
      </c>
      <c r="D5968">
        <v>-5</v>
      </c>
      <c r="E5968">
        <v>3</v>
      </c>
      <c r="F5968">
        <v>-2</v>
      </c>
      <c r="G5968">
        <v>1</v>
      </c>
      <c r="H5968" s="2">
        <f>H5967+$H$2*(Filter_Test[[#This Row],[debug'[0']]]-H5967)</f>
        <v>1.6233951509035947</v>
      </c>
    </row>
    <row r="5969" spans="1:8" x14ac:dyDescent="0.25">
      <c r="A5969">
        <v>11926</v>
      </c>
      <c r="B5969">
        <v>9</v>
      </c>
      <c r="C5969">
        <v>10</v>
      </c>
      <c r="D5969">
        <v>-4</v>
      </c>
      <c r="E5969">
        <v>3</v>
      </c>
      <c r="F5969">
        <v>-2</v>
      </c>
      <c r="G5969">
        <v>1</v>
      </c>
      <c r="H5969" s="2">
        <f>H5968+$H$2*(Filter_Test[[#This Row],[debug'[0']]]-H5968)</f>
        <v>2.3186237789742781</v>
      </c>
    </row>
    <row r="5970" spans="1:8" x14ac:dyDescent="0.25">
      <c r="A5970">
        <v>11928</v>
      </c>
      <c r="B5970">
        <v>12</v>
      </c>
      <c r="C5970">
        <v>11</v>
      </c>
      <c r="D5970">
        <v>-3</v>
      </c>
      <c r="E5970">
        <v>3</v>
      </c>
      <c r="F5970">
        <v>-2</v>
      </c>
      <c r="G5970">
        <v>1</v>
      </c>
      <c r="H5970" s="2">
        <f>H5969+$H$2*(Filter_Test[[#This Row],[debug'[0']]]-H5969)</f>
        <v>3.2310719913526778</v>
      </c>
    </row>
    <row r="5971" spans="1:8" x14ac:dyDescent="0.25">
      <c r="A5971">
        <v>11930</v>
      </c>
      <c r="B5971">
        <v>13</v>
      </c>
      <c r="C5971">
        <v>11</v>
      </c>
      <c r="D5971">
        <v>0</v>
      </c>
      <c r="E5971">
        <v>3</v>
      </c>
      <c r="F5971">
        <v>-2</v>
      </c>
      <c r="G5971">
        <v>1</v>
      </c>
      <c r="H5971" s="2">
        <f>H5970+$H$2*(Filter_Test[[#This Row],[debug'[0']]]-H5970)</f>
        <v>4.1517717653150976</v>
      </c>
    </row>
    <row r="5972" spans="1:8" x14ac:dyDescent="0.25">
      <c r="A5972">
        <v>11932</v>
      </c>
      <c r="B5972">
        <v>13</v>
      </c>
      <c r="C5972">
        <v>8</v>
      </c>
      <c r="D5972">
        <v>2</v>
      </c>
      <c r="E5972">
        <v>4</v>
      </c>
      <c r="F5972">
        <v>-2</v>
      </c>
      <c r="G5972">
        <v>2</v>
      </c>
      <c r="H5972" s="2">
        <f>H5971+$H$2*(Filter_Test[[#This Row],[debug'[0']]]-H5971)</f>
        <v>4.9856976298962543</v>
      </c>
    </row>
    <row r="5973" spans="1:8" x14ac:dyDescent="0.25">
      <c r="A5973">
        <v>11934</v>
      </c>
      <c r="B5973">
        <v>11</v>
      </c>
      <c r="C5973">
        <v>5</v>
      </c>
      <c r="D5973">
        <v>4</v>
      </c>
      <c r="E5973">
        <v>3</v>
      </c>
      <c r="F5973">
        <v>-2</v>
      </c>
      <c r="G5973">
        <v>2</v>
      </c>
      <c r="H5973" s="2">
        <f>H5972+$H$2*(Filter_Test[[#This Row],[debug'[0']]]-H5972)</f>
        <v>5.5525322741678229</v>
      </c>
    </row>
    <row r="5974" spans="1:8" x14ac:dyDescent="0.25">
      <c r="A5974">
        <v>11936</v>
      </c>
      <c r="B5974">
        <v>8</v>
      </c>
      <c r="C5974">
        <v>-1</v>
      </c>
      <c r="D5974">
        <v>7</v>
      </c>
      <c r="E5974">
        <v>3</v>
      </c>
      <c r="F5974">
        <v>-3</v>
      </c>
      <c r="G5974">
        <v>2</v>
      </c>
      <c r="H5974" s="2">
        <f>H5973+$H$2*(Filter_Test[[#This Row],[debug'[0']]]-H5973)</f>
        <v>5.7832006729889978</v>
      </c>
    </row>
    <row r="5975" spans="1:8" x14ac:dyDescent="0.25">
      <c r="A5975">
        <v>11938</v>
      </c>
      <c r="B5975">
        <v>4</v>
      </c>
      <c r="C5975">
        <v>-8</v>
      </c>
      <c r="D5975">
        <v>8</v>
      </c>
      <c r="E5975">
        <v>3</v>
      </c>
      <c r="F5975">
        <v>-3</v>
      </c>
      <c r="G5975">
        <v>2</v>
      </c>
      <c r="H5975" s="2">
        <f>H5974+$H$2*(Filter_Test[[#This Row],[debug'[0']]]-H5974)</f>
        <v>5.6151379689648397</v>
      </c>
    </row>
    <row r="5976" spans="1:8" x14ac:dyDescent="0.25">
      <c r="A5976">
        <v>11940</v>
      </c>
      <c r="B5976">
        <v>3</v>
      </c>
      <c r="C5976">
        <v>-12</v>
      </c>
      <c r="D5976">
        <v>8</v>
      </c>
      <c r="E5976">
        <v>4</v>
      </c>
      <c r="F5976">
        <v>-3</v>
      </c>
      <c r="G5976">
        <v>2</v>
      </c>
      <c r="H5976" s="2">
        <f>H5975+$H$2*(Filter_Test[[#This Row],[debug'[0']]]-H5975)</f>
        <v>5.3686670220221293</v>
      </c>
    </row>
    <row r="5977" spans="1:8" x14ac:dyDescent="0.25">
      <c r="A5977">
        <v>11942</v>
      </c>
      <c r="B5977">
        <v>2</v>
      </c>
      <c r="C5977">
        <v>-15</v>
      </c>
      <c r="D5977">
        <v>8</v>
      </c>
      <c r="E5977">
        <v>4</v>
      </c>
      <c r="F5977">
        <v>-3</v>
      </c>
      <c r="G5977">
        <v>2</v>
      </c>
      <c r="H5977" s="2">
        <f>H5976+$H$2*(Filter_Test[[#This Row],[debug'[0']]]-H5976)</f>
        <v>5.0511776349588811</v>
      </c>
    </row>
    <row r="5978" spans="1:8" x14ac:dyDescent="0.25">
      <c r="A5978">
        <v>11944</v>
      </c>
      <c r="B5978">
        <v>0</v>
      </c>
      <c r="C5978">
        <v>-17</v>
      </c>
      <c r="D5978">
        <v>7</v>
      </c>
      <c r="E5978">
        <v>4</v>
      </c>
      <c r="F5978">
        <v>-3</v>
      </c>
      <c r="G5978">
        <v>2</v>
      </c>
      <c r="H5978" s="2">
        <f>H5977+$H$2*(Filter_Test[[#This Row],[debug'[0']]]-H5977)</f>
        <v>4.5751153584599642</v>
      </c>
    </row>
    <row r="5979" spans="1:8" x14ac:dyDescent="0.25">
      <c r="A5979">
        <v>11946</v>
      </c>
      <c r="B5979">
        <v>-2</v>
      </c>
      <c r="C5979">
        <v>-17</v>
      </c>
      <c r="D5979">
        <v>7</v>
      </c>
      <c r="E5979">
        <v>4</v>
      </c>
      <c r="F5979">
        <v>-3</v>
      </c>
      <c r="G5979">
        <v>2</v>
      </c>
      <c r="H5979" s="2">
        <f>H5978+$H$2*(Filter_Test[[#This Row],[debug'[0']]]-H5978)</f>
        <v>3.9554253352606672</v>
      </c>
    </row>
    <row r="5980" spans="1:8" x14ac:dyDescent="0.25">
      <c r="A5980">
        <v>11948</v>
      </c>
      <c r="B5980">
        <v>-4</v>
      </c>
      <c r="C5980">
        <v>-16</v>
      </c>
      <c r="D5980">
        <v>6</v>
      </c>
      <c r="E5980">
        <v>4</v>
      </c>
      <c r="F5980">
        <v>-3</v>
      </c>
      <c r="G5980">
        <v>2</v>
      </c>
      <c r="H5980" s="2">
        <f>H5979+$H$2*(Filter_Test[[#This Row],[debug'[0']]]-H5979)</f>
        <v>3.2056441615775562</v>
      </c>
    </row>
    <row r="5981" spans="1:8" x14ac:dyDescent="0.25">
      <c r="A5981">
        <v>11950</v>
      </c>
      <c r="B5981">
        <v>-3</v>
      </c>
      <c r="C5981">
        <v>-14</v>
      </c>
      <c r="D5981">
        <v>4</v>
      </c>
      <c r="E5981">
        <v>4</v>
      </c>
      <c r="F5981">
        <v>-3</v>
      </c>
      <c r="G5981">
        <v>2</v>
      </c>
      <c r="H5981" s="2">
        <f>H5980+$H$2*(Filter_Test[[#This Row],[debug'[0']]]-H5980)</f>
        <v>2.6207759783134228</v>
      </c>
    </row>
    <row r="5982" spans="1:8" x14ac:dyDescent="0.25">
      <c r="A5982">
        <v>11952</v>
      </c>
      <c r="B5982">
        <v>-3</v>
      </c>
      <c r="C5982">
        <v>-12</v>
      </c>
      <c r="D5982">
        <v>3</v>
      </c>
      <c r="E5982">
        <v>4</v>
      </c>
      <c r="F5982">
        <v>-3</v>
      </c>
      <c r="G5982">
        <v>2</v>
      </c>
      <c r="H5982" s="2">
        <f>H5981+$H$2*(Filter_Test[[#This Row],[debug'[0']]]-H5981)</f>
        <v>2.0910303226851199</v>
      </c>
    </row>
    <row r="5983" spans="1:8" x14ac:dyDescent="0.25">
      <c r="A5983">
        <v>11954</v>
      </c>
      <c r="B5983">
        <v>-1</v>
      </c>
      <c r="C5983">
        <v>-9</v>
      </c>
      <c r="D5983">
        <v>1</v>
      </c>
      <c r="E5983">
        <v>4</v>
      </c>
      <c r="F5983">
        <v>-3</v>
      </c>
      <c r="G5983">
        <v>2</v>
      </c>
      <c r="H5983" s="2">
        <f>H5982+$H$2*(Filter_Test[[#This Row],[debug'[0']]]-H5982)</f>
        <v>1.799707578071994</v>
      </c>
    </row>
    <row r="5984" spans="1:8" x14ac:dyDescent="0.25">
      <c r="A5984">
        <v>11956</v>
      </c>
      <c r="B5984">
        <v>1</v>
      </c>
      <c r="C5984">
        <v>-5</v>
      </c>
      <c r="D5984">
        <v>-1</v>
      </c>
      <c r="E5984">
        <v>4</v>
      </c>
      <c r="F5984">
        <v>-3</v>
      </c>
      <c r="G5984">
        <v>2</v>
      </c>
      <c r="H5984" s="2">
        <f>H5983+$H$2*(Filter_Test[[#This Row],[debug'[0']]]-H5983)</f>
        <v>1.7243369145032621</v>
      </c>
    </row>
    <row r="5985" spans="1:8" x14ac:dyDescent="0.25">
      <c r="A5985">
        <v>11958</v>
      </c>
      <c r="B5985">
        <v>3</v>
      </c>
      <c r="C5985">
        <v>-1</v>
      </c>
      <c r="D5985">
        <v>-4</v>
      </c>
      <c r="E5985">
        <v>4</v>
      </c>
      <c r="F5985">
        <v>-3</v>
      </c>
      <c r="G5985">
        <v>2</v>
      </c>
      <c r="H5985" s="2">
        <f>H5984+$H$2*(Filter_Test[[#This Row],[debug'[0']]]-H5984)</f>
        <v>1.8445653278388292</v>
      </c>
    </row>
    <row r="5986" spans="1:8" x14ac:dyDescent="0.25">
      <c r="A5986">
        <v>11960</v>
      </c>
      <c r="B5986">
        <v>6</v>
      </c>
      <c r="C5986">
        <v>4</v>
      </c>
      <c r="D5986">
        <v>-6</v>
      </c>
      <c r="E5986">
        <v>4</v>
      </c>
      <c r="F5986">
        <v>-3</v>
      </c>
      <c r="G5986">
        <v>2</v>
      </c>
      <c r="H5986" s="2">
        <f>H5985+$H$2*(Filter_Test[[#This Row],[debug'[0']]]-H5985)</f>
        <v>2.2362058189948444</v>
      </c>
    </row>
    <row r="5987" spans="1:8" x14ac:dyDescent="0.25">
      <c r="A5987">
        <v>11962</v>
      </c>
      <c r="B5987">
        <v>7</v>
      </c>
      <c r="C5987">
        <v>7</v>
      </c>
      <c r="D5987">
        <v>-8</v>
      </c>
      <c r="E5987">
        <v>4</v>
      </c>
      <c r="F5987">
        <v>-3</v>
      </c>
      <c r="G5987">
        <v>2</v>
      </c>
      <c r="H5987" s="2">
        <f>H5986+$H$2*(Filter_Test[[#This Row],[debug'[0']]]-H5986)</f>
        <v>2.6851828430626323</v>
      </c>
    </row>
    <row r="5988" spans="1:8" x14ac:dyDescent="0.25">
      <c r="A5988">
        <v>11964</v>
      </c>
      <c r="B5988">
        <v>9</v>
      </c>
      <c r="C5988">
        <v>10</v>
      </c>
      <c r="D5988">
        <v>-9</v>
      </c>
      <c r="E5988">
        <v>4</v>
      </c>
      <c r="F5988">
        <v>-3</v>
      </c>
      <c r="G5988">
        <v>2</v>
      </c>
      <c r="H5988" s="2">
        <f>H5987+$H$2*(Filter_Test[[#This Row],[debug'[0']]]-H5987)</f>
        <v>3.2803403387325489</v>
      </c>
    </row>
    <row r="5989" spans="1:8" x14ac:dyDescent="0.25">
      <c r="A5989">
        <v>11966</v>
      </c>
      <c r="B5989">
        <v>11</v>
      </c>
      <c r="C5989">
        <v>12</v>
      </c>
      <c r="D5989">
        <v>-8</v>
      </c>
      <c r="E5989">
        <v>4</v>
      </c>
      <c r="F5989">
        <v>-3</v>
      </c>
      <c r="G5989">
        <v>2</v>
      </c>
      <c r="H5989" s="2">
        <f>H5988+$H$2*(Filter_Test[[#This Row],[debug'[0']]]-H5988)</f>
        <v>4.007901121134088</v>
      </c>
    </row>
    <row r="5990" spans="1:8" x14ac:dyDescent="0.25">
      <c r="A5990">
        <v>11968</v>
      </c>
      <c r="B5990">
        <v>12</v>
      </c>
      <c r="C5990">
        <v>11</v>
      </c>
      <c r="D5990">
        <v>-6</v>
      </c>
      <c r="E5990">
        <v>4</v>
      </c>
      <c r="F5990">
        <v>-3</v>
      </c>
      <c r="G5990">
        <v>2</v>
      </c>
      <c r="H5990" s="2">
        <f>H5989+$H$2*(Filter_Test[[#This Row],[debug'[0']]]-H5989)</f>
        <v>4.7611386948723391</v>
      </c>
    </row>
    <row r="5991" spans="1:8" x14ac:dyDescent="0.25">
      <c r="A5991">
        <v>11970</v>
      </c>
      <c r="B5991">
        <v>10</v>
      </c>
      <c r="C5991">
        <v>8</v>
      </c>
      <c r="D5991">
        <v>-3</v>
      </c>
      <c r="E5991">
        <v>4</v>
      </c>
      <c r="F5991">
        <v>-3</v>
      </c>
      <c r="G5991">
        <v>2</v>
      </c>
      <c r="H5991" s="2">
        <f>H5990+$H$2*(Filter_Test[[#This Row],[debug'[0']]]-H5990)</f>
        <v>5.2548897405532857</v>
      </c>
    </row>
    <row r="5992" spans="1:8" x14ac:dyDescent="0.25">
      <c r="A5992">
        <v>11972</v>
      </c>
      <c r="B5992">
        <v>10</v>
      </c>
      <c r="C5992">
        <v>2</v>
      </c>
      <c r="D5992">
        <v>2</v>
      </c>
      <c r="E5992">
        <v>4</v>
      </c>
      <c r="F5992">
        <v>-4</v>
      </c>
      <c r="G5992">
        <v>2</v>
      </c>
      <c r="H5992" s="2">
        <f>H5991+$H$2*(Filter_Test[[#This Row],[debug'[0']]]-H5991)</f>
        <v>5.7021058464998262</v>
      </c>
    </row>
    <row r="5993" spans="1:8" x14ac:dyDescent="0.25">
      <c r="A5993">
        <v>11974</v>
      </c>
      <c r="B5993">
        <v>8</v>
      </c>
      <c r="C5993">
        <v>-4</v>
      </c>
      <c r="D5993">
        <v>7</v>
      </c>
      <c r="E5993">
        <v>4</v>
      </c>
      <c r="F5993">
        <v>-4</v>
      </c>
      <c r="G5993">
        <v>2</v>
      </c>
      <c r="H5993" s="2">
        <f>H5992+$H$2*(Filter_Test[[#This Row],[debug'[0']]]-H5992)</f>
        <v>5.9186772682407183</v>
      </c>
    </row>
    <row r="5994" spans="1:8" x14ac:dyDescent="0.25">
      <c r="A5994">
        <v>11976</v>
      </c>
      <c r="B5994">
        <v>6</v>
      </c>
      <c r="C5994">
        <v>-9</v>
      </c>
      <c r="D5994">
        <v>9</v>
      </c>
      <c r="E5994">
        <v>4</v>
      </c>
      <c r="F5994">
        <v>-4</v>
      </c>
      <c r="G5994">
        <v>2</v>
      </c>
      <c r="H5994" s="2">
        <f>H5993+$H$2*(Filter_Test[[#This Row],[debug'[0']]]-H5993)</f>
        <v>5.9263417551406627</v>
      </c>
    </row>
    <row r="5995" spans="1:8" x14ac:dyDescent="0.25">
      <c r="A5995">
        <v>11978</v>
      </c>
      <c r="B5995">
        <v>5</v>
      </c>
      <c r="C5995">
        <v>-13</v>
      </c>
      <c r="D5995">
        <v>10</v>
      </c>
      <c r="E5995">
        <v>4</v>
      </c>
      <c r="F5995">
        <v>-4</v>
      </c>
      <c r="G5995">
        <v>1</v>
      </c>
      <c r="H5995" s="2">
        <f>H5994+$H$2*(Filter_Test[[#This Row],[debug'[0']]]-H5994)</f>
        <v>5.8390361015607617</v>
      </c>
    </row>
    <row r="5996" spans="1:8" x14ac:dyDescent="0.25">
      <c r="A5996">
        <v>11980</v>
      </c>
      <c r="B5996">
        <v>4</v>
      </c>
      <c r="C5996">
        <v>-16</v>
      </c>
      <c r="D5996">
        <v>10</v>
      </c>
      <c r="E5996">
        <v>4</v>
      </c>
      <c r="F5996">
        <v>-4</v>
      </c>
      <c r="G5996">
        <v>1</v>
      </c>
      <c r="H5996" s="2">
        <f>H5995+$H$2*(Filter_Test[[#This Row],[debug'[0']]]-H5995)</f>
        <v>5.6657110323702708</v>
      </c>
    </row>
    <row r="5997" spans="1:8" x14ac:dyDescent="0.25">
      <c r="A5997">
        <v>11982</v>
      </c>
      <c r="B5997">
        <v>0</v>
      </c>
      <c r="C5997">
        <v>-17</v>
      </c>
      <c r="D5997">
        <v>10</v>
      </c>
      <c r="E5997">
        <v>4</v>
      </c>
      <c r="F5997">
        <v>-4</v>
      </c>
      <c r="G5997">
        <v>1</v>
      </c>
      <c r="H5997" s="2">
        <f>H5996+$H$2*(Filter_Test[[#This Row],[debug'[0']]]-H5996)</f>
        <v>5.1317303476705582</v>
      </c>
    </row>
    <row r="5998" spans="1:8" x14ac:dyDescent="0.25">
      <c r="A5998">
        <v>11984</v>
      </c>
      <c r="B5998">
        <v>-1</v>
      </c>
      <c r="C5998">
        <v>-17</v>
      </c>
      <c r="D5998">
        <v>8</v>
      </c>
      <c r="E5998">
        <v>4</v>
      </c>
      <c r="F5998">
        <v>-4</v>
      </c>
      <c r="G5998">
        <v>1</v>
      </c>
      <c r="H5998" s="2">
        <f>H5997+$H$2*(Filter_Test[[#This Row],[debug'[0']]]-H5997)</f>
        <v>4.5538283772494959</v>
      </c>
    </row>
    <row r="5999" spans="1:8" x14ac:dyDescent="0.25">
      <c r="A5999">
        <v>11986</v>
      </c>
      <c r="B5999">
        <v>-2</v>
      </c>
      <c r="C5999">
        <v>-16</v>
      </c>
      <c r="D5999">
        <v>7</v>
      </c>
      <c r="E5999">
        <v>4</v>
      </c>
      <c r="F5999">
        <v>-4</v>
      </c>
      <c r="G5999">
        <v>1</v>
      </c>
      <c r="H5999" s="2">
        <f>H5998+$H$2*(Filter_Test[[#This Row],[debug'[0']]]-H5998)</f>
        <v>3.936144604763836</v>
      </c>
    </row>
    <row r="6000" spans="1:8" x14ac:dyDescent="0.25">
      <c r="A6000">
        <v>11988</v>
      </c>
      <c r="B6000">
        <v>-2</v>
      </c>
      <c r="C6000">
        <v>-14</v>
      </c>
      <c r="D6000">
        <v>4</v>
      </c>
      <c r="E6000">
        <v>4</v>
      </c>
      <c r="F6000">
        <v>-4</v>
      </c>
      <c r="G6000">
        <v>1</v>
      </c>
      <c r="H6000" s="2">
        <f>H5999+$H$2*(Filter_Test[[#This Row],[debug'[0']]]-H5999)</f>
        <v>3.3766761563346535</v>
      </c>
    </row>
    <row r="6001" spans="1:8" x14ac:dyDescent="0.25">
      <c r="A6001">
        <v>11990</v>
      </c>
      <c r="B6001">
        <v>0</v>
      </c>
      <c r="C6001">
        <v>-10</v>
      </c>
      <c r="D6001">
        <v>3</v>
      </c>
      <c r="E6001">
        <v>4</v>
      </c>
      <c r="F6001">
        <v>-4</v>
      </c>
      <c r="G6001">
        <v>1</v>
      </c>
      <c r="H6001" s="2">
        <f>H6000+$H$2*(Filter_Test[[#This Row],[debug'[0']]]-H6000)</f>
        <v>3.0584319261458703</v>
      </c>
    </row>
    <row r="6002" spans="1:8" x14ac:dyDescent="0.25">
      <c r="A6002">
        <v>11992</v>
      </c>
      <c r="B6002">
        <v>1</v>
      </c>
      <c r="C6002">
        <v>-6</v>
      </c>
      <c r="D6002">
        <v>1</v>
      </c>
      <c r="E6002">
        <v>4</v>
      </c>
      <c r="F6002">
        <v>-4</v>
      </c>
      <c r="G6002">
        <v>1</v>
      </c>
      <c r="H6002" s="2">
        <f>H6001+$H$2*(Filter_Test[[#This Row],[debug'[0']]]-H6001)</f>
        <v>2.8644292876330337</v>
      </c>
    </row>
    <row r="6003" spans="1:8" x14ac:dyDescent="0.25">
      <c r="A6003">
        <v>11994</v>
      </c>
      <c r="B6003">
        <v>2</v>
      </c>
      <c r="C6003">
        <v>-1</v>
      </c>
      <c r="D6003">
        <v>-2</v>
      </c>
      <c r="E6003">
        <v>4</v>
      </c>
      <c r="F6003">
        <v>-4</v>
      </c>
      <c r="G6003">
        <v>1</v>
      </c>
      <c r="H6003" s="2">
        <f>H6002+$H$2*(Filter_Test[[#This Row],[debug'[0']]]-H6002)</f>
        <v>2.7829587466457597</v>
      </c>
    </row>
    <row r="6004" spans="1:8" x14ac:dyDescent="0.25">
      <c r="A6004">
        <v>11996</v>
      </c>
      <c r="B6004">
        <v>3</v>
      </c>
      <c r="C6004">
        <v>2</v>
      </c>
      <c r="D6004">
        <v>-4</v>
      </c>
      <c r="E6004">
        <v>4</v>
      </c>
      <c r="F6004">
        <v>-4</v>
      </c>
      <c r="G6004">
        <v>1</v>
      </c>
      <c r="H6004" s="2">
        <f>H6003+$H$2*(Filter_Test[[#This Row],[debug'[0']]]-H6003)</f>
        <v>2.8034144028576677</v>
      </c>
    </row>
    <row r="6005" spans="1:8" x14ac:dyDescent="0.25">
      <c r="A6005">
        <v>11998</v>
      </c>
      <c r="B6005">
        <v>4</v>
      </c>
      <c r="C6005">
        <v>7</v>
      </c>
      <c r="D6005">
        <v>-6</v>
      </c>
      <c r="E6005">
        <v>4</v>
      </c>
      <c r="F6005">
        <v>-4</v>
      </c>
      <c r="G6005">
        <v>1</v>
      </c>
      <c r="H6005" s="2">
        <f>H6004+$H$2*(Filter_Test[[#This Row],[debug'[0']]]-H6004)</f>
        <v>2.9161899384988788</v>
      </c>
    </row>
    <row r="6006" spans="1:8" x14ac:dyDescent="0.25">
      <c r="A6006">
        <v>12000</v>
      </c>
      <c r="B6006">
        <v>5</v>
      </c>
      <c r="C6006">
        <v>10</v>
      </c>
      <c r="D6006">
        <v>-6</v>
      </c>
      <c r="E6006">
        <v>4</v>
      </c>
      <c r="F6006">
        <v>-4</v>
      </c>
      <c r="G6006">
        <v>1</v>
      </c>
      <c r="H6006" s="2">
        <f>H6005+$H$2*(Filter_Test[[#This Row],[debug'[0']]]-H6005)</f>
        <v>3.1125844099195312</v>
      </c>
    </row>
    <row r="6007" spans="1:8" x14ac:dyDescent="0.25">
      <c r="A6007">
        <v>12002</v>
      </c>
      <c r="B6007">
        <v>6</v>
      </c>
      <c r="C6007">
        <v>13</v>
      </c>
      <c r="D6007">
        <v>-6</v>
      </c>
      <c r="E6007">
        <v>4</v>
      </c>
      <c r="F6007">
        <v>-4</v>
      </c>
      <c r="G6007">
        <v>2</v>
      </c>
      <c r="H6007" s="2">
        <f>H6006+$H$2*(Filter_Test[[#This Row],[debug'[0']]]-H6006)</f>
        <v>3.3847169180892545</v>
      </c>
    </row>
    <row r="6008" spans="1:8" x14ac:dyDescent="0.25">
      <c r="A6008">
        <v>12004</v>
      </c>
      <c r="B6008">
        <v>8</v>
      </c>
      <c r="C6008">
        <v>13</v>
      </c>
      <c r="D6008">
        <v>-6</v>
      </c>
      <c r="E6008">
        <v>4</v>
      </c>
      <c r="F6008">
        <v>-3</v>
      </c>
      <c r="G6008">
        <v>2</v>
      </c>
      <c r="H6008" s="2">
        <f>H6007+$H$2*(Filter_Test[[#This Row],[debug'[0']]]-H6007)</f>
        <v>3.8196971008202962</v>
      </c>
    </row>
    <row r="6009" spans="1:8" x14ac:dyDescent="0.25">
      <c r="A6009">
        <v>12006</v>
      </c>
      <c r="B6009">
        <v>8</v>
      </c>
      <c r="C6009">
        <v>12</v>
      </c>
      <c r="D6009">
        <v>-4</v>
      </c>
      <c r="E6009">
        <v>4</v>
      </c>
      <c r="F6009">
        <v>-3</v>
      </c>
      <c r="G6009">
        <v>2</v>
      </c>
      <c r="H6009" s="2">
        <f>H6008+$H$2*(Filter_Test[[#This Row],[debug'[0']]]-H6008)</f>
        <v>4.2136813671555888</v>
      </c>
    </row>
    <row r="6010" spans="1:8" x14ac:dyDescent="0.25">
      <c r="A6010">
        <v>12008</v>
      </c>
      <c r="B6010">
        <v>10</v>
      </c>
      <c r="C6010">
        <v>8</v>
      </c>
      <c r="D6010">
        <v>-2</v>
      </c>
      <c r="E6010">
        <v>4</v>
      </c>
      <c r="F6010">
        <v>-3</v>
      </c>
      <c r="G6010">
        <v>2</v>
      </c>
      <c r="H6010" s="2">
        <f>H6009+$H$2*(Filter_Test[[#This Row],[debug'[0']]]-H6009)</f>
        <v>4.7590290504038011</v>
      </c>
    </row>
    <row r="6011" spans="1:8" x14ac:dyDescent="0.25">
      <c r="A6011">
        <v>12010</v>
      </c>
      <c r="B6011">
        <v>8</v>
      </c>
      <c r="C6011">
        <v>-1</v>
      </c>
      <c r="D6011">
        <v>5</v>
      </c>
      <c r="E6011">
        <v>4</v>
      </c>
      <c r="F6011">
        <v>-4</v>
      </c>
      <c r="G6011">
        <v>2</v>
      </c>
      <c r="H6011" s="2">
        <f>H6010+$H$2*(Filter_Test[[#This Row],[debug'[0']]]-H6010)</f>
        <v>5.0644833661762814</v>
      </c>
    </row>
    <row r="6012" spans="1:8" x14ac:dyDescent="0.25">
      <c r="A6012">
        <v>12012</v>
      </c>
      <c r="B6012">
        <v>7</v>
      </c>
      <c r="C6012">
        <v>-6</v>
      </c>
      <c r="D6012">
        <v>9</v>
      </c>
      <c r="E6012">
        <v>4</v>
      </c>
      <c r="F6012">
        <v>-4</v>
      </c>
      <c r="G6012">
        <v>2</v>
      </c>
      <c r="H6012" s="2">
        <f>H6011+$H$2*(Filter_Test[[#This Row],[debug'[0']]]-H6011)</f>
        <v>5.2469015113079243</v>
      </c>
    </row>
    <row r="6013" spans="1:8" x14ac:dyDescent="0.25">
      <c r="A6013">
        <v>12014</v>
      </c>
      <c r="B6013">
        <v>4</v>
      </c>
      <c r="C6013">
        <v>-10</v>
      </c>
      <c r="D6013">
        <v>12</v>
      </c>
      <c r="E6013">
        <v>4</v>
      </c>
      <c r="F6013">
        <v>-4</v>
      </c>
      <c r="G6013">
        <v>2</v>
      </c>
      <c r="H6013" s="2">
        <f>H6012+$H$2*(Filter_Test[[#This Row],[debug'[0']]]-H6012)</f>
        <v>5.1293838124776743</v>
      </c>
    </row>
    <row r="6014" spans="1:8" x14ac:dyDescent="0.25">
      <c r="A6014">
        <v>12016</v>
      </c>
      <c r="B6014">
        <v>3</v>
      </c>
      <c r="C6014">
        <v>-14</v>
      </c>
      <c r="D6014">
        <v>13</v>
      </c>
      <c r="E6014">
        <v>4</v>
      </c>
      <c r="F6014">
        <v>-3</v>
      </c>
      <c r="G6014">
        <v>2</v>
      </c>
      <c r="H6014" s="2">
        <f>H6013+$H$2*(Filter_Test[[#This Row],[debug'[0']]]-H6013)</f>
        <v>4.9286941162190878</v>
      </c>
    </row>
    <row r="6015" spans="1:8" x14ac:dyDescent="0.25">
      <c r="A6015">
        <v>12018</v>
      </c>
      <c r="B6015">
        <v>2</v>
      </c>
      <c r="C6015">
        <v>-16</v>
      </c>
      <c r="D6015">
        <v>13</v>
      </c>
      <c r="E6015">
        <v>4</v>
      </c>
      <c r="F6015">
        <v>-3</v>
      </c>
      <c r="G6015">
        <v>2</v>
      </c>
      <c r="H6015" s="2">
        <f>H6014+$H$2*(Filter_Test[[#This Row],[debug'[0']]]-H6014)</f>
        <v>4.6526711986153213</v>
      </c>
    </row>
    <row r="6016" spans="1:8" x14ac:dyDescent="0.25">
      <c r="A6016">
        <v>12020</v>
      </c>
      <c r="B6016">
        <v>0</v>
      </c>
      <c r="C6016">
        <v>-18</v>
      </c>
      <c r="D6016">
        <v>12</v>
      </c>
      <c r="E6016">
        <v>4</v>
      </c>
      <c r="F6016">
        <v>-3</v>
      </c>
      <c r="G6016">
        <v>2</v>
      </c>
      <c r="H6016" s="2">
        <f>H6015+$H$2*(Filter_Test[[#This Row],[debug'[0']]]-H6015)</f>
        <v>4.2141672689011598</v>
      </c>
    </row>
    <row r="6017" spans="1:8" x14ac:dyDescent="0.25">
      <c r="A6017">
        <v>12022</v>
      </c>
      <c r="B6017">
        <v>1</v>
      </c>
      <c r="C6017">
        <v>-17</v>
      </c>
      <c r="D6017">
        <v>11</v>
      </c>
      <c r="E6017">
        <v>4</v>
      </c>
      <c r="F6017">
        <v>-3</v>
      </c>
      <c r="G6017">
        <v>2</v>
      </c>
      <c r="H6017" s="2">
        <f>H6016+$H$2*(Filter_Test[[#This Row],[debug'[0']]]-H6016)</f>
        <v>3.9112391405195002</v>
      </c>
    </row>
    <row r="6018" spans="1:8" x14ac:dyDescent="0.25">
      <c r="A6018">
        <v>12024</v>
      </c>
      <c r="B6018">
        <v>0</v>
      </c>
      <c r="C6018">
        <v>-14</v>
      </c>
      <c r="D6018">
        <v>9</v>
      </c>
      <c r="E6018">
        <v>4</v>
      </c>
      <c r="F6018">
        <v>-3</v>
      </c>
      <c r="G6018">
        <v>2</v>
      </c>
      <c r="H6018" s="2">
        <f>H6017+$H$2*(Filter_Test[[#This Row],[debug'[0']]]-H6017)</f>
        <v>3.5426135360108324</v>
      </c>
    </row>
    <row r="6019" spans="1:8" x14ac:dyDescent="0.25">
      <c r="A6019">
        <v>12026</v>
      </c>
      <c r="B6019">
        <v>2</v>
      </c>
      <c r="C6019">
        <v>-11</v>
      </c>
      <c r="D6019">
        <v>5</v>
      </c>
      <c r="E6019">
        <v>4</v>
      </c>
      <c r="F6019">
        <v>-3</v>
      </c>
      <c r="G6019">
        <v>2</v>
      </c>
      <c r="H6019" s="2">
        <f>H6018+$H$2*(Filter_Test[[#This Row],[debug'[0']]]-H6018)</f>
        <v>3.3972256354490384</v>
      </c>
    </row>
    <row r="6020" spans="1:8" x14ac:dyDescent="0.25">
      <c r="A6020">
        <v>12028</v>
      </c>
      <c r="B6020">
        <v>1</v>
      </c>
      <c r="C6020">
        <v>-7</v>
      </c>
      <c r="D6020">
        <v>1</v>
      </c>
      <c r="E6020">
        <v>4</v>
      </c>
      <c r="F6020">
        <v>-3</v>
      </c>
      <c r="G6020">
        <v>2</v>
      </c>
      <c r="H6020" s="2">
        <f>H6019+$H$2*(Filter_Test[[#This Row],[debug'[0']]]-H6019)</f>
        <v>3.1712924420893236</v>
      </c>
    </row>
    <row r="6021" spans="1:8" x14ac:dyDescent="0.25">
      <c r="A6021">
        <v>12030</v>
      </c>
      <c r="B6021">
        <v>1</v>
      </c>
      <c r="C6021">
        <v>-2</v>
      </c>
      <c r="D6021">
        <v>-2</v>
      </c>
      <c r="E6021">
        <v>4</v>
      </c>
      <c r="F6021">
        <v>-3</v>
      </c>
      <c r="G6021">
        <v>2</v>
      </c>
      <c r="H6021" s="2">
        <f>H6020+$H$2*(Filter_Test[[#This Row],[debug'[0']]]-H6020)</f>
        <v>2.9666529505434376</v>
      </c>
    </row>
    <row r="6022" spans="1:8" x14ac:dyDescent="0.25">
      <c r="A6022">
        <v>12032</v>
      </c>
      <c r="B6022">
        <v>-1</v>
      </c>
      <c r="C6022">
        <v>3</v>
      </c>
      <c r="D6022">
        <v>-5</v>
      </c>
      <c r="E6022">
        <v>4</v>
      </c>
      <c r="F6022">
        <v>-3</v>
      </c>
      <c r="G6022">
        <v>2</v>
      </c>
      <c r="H6022" s="2">
        <f>H6021+$H$2*(Filter_Test[[#This Row],[debug'[0']]]-H6021)</f>
        <v>2.5928047174804112</v>
      </c>
    </row>
    <row r="6023" spans="1:8" x14ac:dyDescent="0.25">
      <c r="A6023">
        <v>12034</v>
      </c>
      <c r="B6023">
        <v>-2</v>
      </c>
      <c r="C6023">
        <v>8</v>
      </c>
      <c r="D6023">
        <v>-8</v>
      </c>
      <c r="E6023">
        <v>3</v>
      </c>
      <c r="F6023">
        <v>-3</v>
      </c>
      <c r="G6023">
        <v>2</v>
      </c>
      <c r="H6023" s="2">
        <f>H6022+$H$2*(Filter_Test[[#This Row],[debug'[0']]]-H6022)</f>
        <v>2.1599430706861411</v>
      </c>
    </row>
    <row r="6024" spans="1:8" x14ac:dyDescent="0.25">
      <c r="A6024">
        <v>12036</v>
      </c>
      <c r="B6024">
        <v>2</v>
      </c>
      <c r="C6024">
        <v>13</v>
      </c>
      <c r="D6024">
        <v>-11</v>
      </c>
      <c r="E6024">
        <v>4</v>
      </c>
      <c r="F6024">
        <v>-3</v>
      </c>
      <c r="G6024">
        <v>2</v>
      </c>
      <c r="H6024" s="2">
        <f>H6023+$H$2*(Filter_Test[[#This Row],[debug'[0']]]-H6023)</f>
        <v>2.1448687914103357</v>
      </c>
    </row>
    <row r="6025" spans="1:8" x14ac:dyDescent="0.25">
      <c r="A6025">
        <v>12038</v>
      </c>
      <c r="B6025">
        <v>3</v>
      </c>
      <c r="C6025">
        <v>16</v>
      </c>
      <c r="D6025">
        <v>-11</v>
      </c>
      <c r="E6025">
        <v>4</v>
      </c>
      <c r="F6025">
        <v>-3</v>
      </c>
      <c r="G6025">
        <v>2</v>
      </c>
      <c r="H6025" s="2">
        <f>H6024+$H$2*(Filter_Test[[#This Row],[debug'[0']]]-H6024)</f>
        <v>2.2254630090931551</v>
      </c>
    </row>
    <row r="6026" spans="1:8" x14ac:dyDescent="0.25">
      <c r="A6026">
        <v>12040</v>
      </c>
      <c r="B6026">
        <v>7</v>
      </c>
      <c r="C6026">
        <v>17</v>
      </c>
      <c r="D6026">
        <v>-8</v>
      </c>
      <c r="E6026">
        <v>4</v>
      </c>
      <c r="F6026">
        <v>-2</v>
      </c>
      <c r="G6026">
        <v>2</v>
      </c>
      <c r="H6026" s="2">
        <f>H6025+$H$2*(Filter_Test[[#This Row],[debug'[0']]]-H6025)</f>
        <v>2.6754525191409249</v>
      </c>
    </row>
    <row r="6027" spans="1:8" x14ac:dyDescent="0.25">
      <c r="A6027">
        <v>12042</v>
      </c>
      <c r="B6027">
        <v>7</v>
      </c>
      <c r="C6027">
        <v>14</v>
      </c>
      <c r="D6027">
        <v>-7</v>
      </c>
      <c r="E6027">
        <v>4</v>
      </c>
      <c r="F6027">
        <v>-2</v>
      </c>
      <c r="G6027">
        <v>2</v>
      </c>
      <c r="H6027" s="2">
        <f>H6026+$H$2*(Filter_Test[[#This Row],[debug'[0']]]-H6026)</f>
        <v>3.0830315170199385</v>
      </c>
    </row>
    <row r="6028" spans="1:8" x14ac:dyDescent="0.25">
      <c r="A6028">
        <v>12044</v>
      </c>
      <c r="B6028">
        <v>6</v>
      </c>
      <c r="C6028">
        <v>11</v>
      </c>
      <c r="D6028">
        <v>-5</v>
      </c>
      <c r="E6028">
        <v>4</v>
      </c>
      <c r="F6028">
        <v>-2</v>
      </c>
      <c r="G6028">
        <v>2</v>
      </c>
      <c r="H6028" s="2">
        <f>H6027+$H$2*(Filter_Test[[#This Row],[debug'[0']]]-H6027)</f>
        <v>3.3579493197264321</v>
      </c>
    </row>
    <row r="6029" spans="1:8" x14ac:dyDescent="0.25">
      <c r="A6029">
        <v>12046</v>
      </c>
      <c r="B6029">
        <v>4</v>
      </c>
      <c r="C6029">
        <v>0</v>
      </c>
      <c r="D6029">
        <v>1</v>
      </c>
      <c r="E6029">
        <v>3</v>
      </c>
      <c r="F6029">
        <v>-3</v>
      </c>
      <c r="G6029">
        <v>2</v>
      </c>
      <c r="H6029" s="2">
        <f>H6028+$H$2*(Filter_Test[[#This Row],[debug'[0']]]-H6028)</f>
        <v>3.418461170737825</v>
      </c>
    </row>
    <row r="6030" spans="1:8" x14ac:dyDescent="0.25">
      <c r="A6030">
        <v>12048</v>
      </c>
      <c r="B6030">
        <v>4</v>
      </c>
      <c r="C6030">
        <v>-5</v>
      </c>
      <c r="D6030">
        <v>3</v>
      </c>
      <c r="E6030">
        <v>3</v>
      </c>
      <c r="F6030">
        <v>-3</v>
      </c>
      <c r="G6030">
        <v>2</v>
      </c>
      <c r="H6030" s="2">
        <f>H6029+$H$2*(Filter_Test[[#This Row],[debug'[0']]]-H6029)</f>
        <v>3.4732699141514427</v>
      </c>
    </row>
    <row r="6031" spans="1:8" x14ac:dyDescent="0.25">
      <c r="A6031">
        <v>12050</v>
      </c>
      <c r="B6031">
        <v>5</v>
      </c>
      <c r="C6031">
        <v>-9</v>
      </c>
      <c r="D6031">
        <v>5</v>
      </c>
      <c r="E6031">
        <v>3</v>
      </c>
      <c r="F6031">
        <v>-2</v>
      </c>
      <c r="G6031">
        <v>2</v>
      </c>
      <c r="H6031" s="2">
        <f>H6030+$H$2*(Filter_Test[[#This Row],[debug'[0']]]-H6030)</f>
        <v>3.6171608348029332</v>
      </c>
    </row>
    <row r="6032" spans="1:8" x14ac:dyDescent="0.25">
      <c r="A6032">
        <v>12052</v>
      </c>
      <c r="B6032">
        <v>5</v>
      </c>
      <c r="C6032">
        <v>-13</v>
      </c>
      <c r="D6032">
        <v>8</v>
      </c>
      <c r="E6032">
        <v>3</v>
      </c>
      <c r="F6032">
        <v>-2</v>
      </c>
      <c r="G6032">
        <v>2</v>
      </c>
      <c r="H6032" s="2">
        <f>H6031+$H$2*(Filter_Test[[#This Row],[debug'[0']]]-H6031)</f>
        <v>3.7474903556773134</v>
      </c>
    </row>
    <row r="6033" spans="1:8" x14ac:dyDescent="0.25">
      <c r="A6033">
        <v>12054</v>
      </c>
      <c r="B6033">
        <v>4</v>
      </c>
      <c r="C6033">
        <v>-16</v>
      </c>
      <c r="D6033">
        <v>9</v>
      </c>
      <c r="E6033">
        <v>3</v>
      </c>
      <c r="F6033">
        <v>-2</v>
      </c>
      <c r="G6033">
        <v>2</v>
      </c>
      <c r="H6033" s="2">
        <f>H6032+$H$2*(Filter_Test[[#This Row],[debug'[0']]]-H6032)</f>
        <v>3.7712888289842552</v>
      </c>
    </row>
    <row r="6034" spans="1:8" x14ac:dyDescent="0.25">
      <c r="A6034">
        <v>12056</v>
      </c>
      <c r="B6034">
        <v>4</v>
      </c>
      <c r="C6034">
        <v>-18</v>
      </c>
      <c r="D6034">
        <v>11</v>
      </c>
      <c r="E6034">
        <v>3</v>
      </c>
      <c r="F6034">
        <v>-2</v>
      </c>
      <c r="G6034">
        <v>1</v>
      </c>
      <c r="H6034" s="2">
        <f>H6033+$H$2*(Filter_Test[[#This Row],[debug'[0']]]-H6033)</f>
        <v>3.7928443490239645</v>
      </c>
    </row>
    <row r="6035" spans="1:8" x14ac:dyDescent="0.25">
      <c r="A6035">
        <v>12058</v>
      </c>
      <c r="B6035">
        <v>1</v>
      </c>
      <c r="C6035">
        <v>-17</v>
      </c>
      <c r="D6035">
        <v>10</v>
      </c>
      <c r="E6035">
        <v>3</v>
      </c>
      <c r="F6035">
        <v>-2</v>
      </c>
      <c r="G6035">
        <v>1</v>
      </c>
      <c r="H6035" s="2">
        <f>H6034+$H$2*(Filter_Test[[#This Row],[debug'[0']]]-H6034)</f>
        <v>3.5296249703385607</v>
      </c>
    </row>
    <row r="6036" spans="1:8" x14ac:dyDescent="0.25">
      <c r="A6036">
        <v>12060</v>
      </c>
      <c r="B6036">
        <v>0</v>
      </c>
      <c r="C6036">
        <v>-14</v>
      </c>
      <c r="D6036">
        <v>8</v>
      </c>
      <c r="E6036">
        <v>3</v>
      </c>
      <c r="F6036">
        <v>-2</v>
      </c>
      <c r="G6036">
        <v>1</v>
      </c>
      <c r="H6036" s="2">
        <f>H6035+$H$2*(Filter_Test[[#This Row],[debug'[0']]]-H6035)</f>
        <v>3.1969656540362794</v>
      </c>
    </row>
    <row r="6037" spans="1:8" x14ac:dyDescent="0.25">
      <c r="A6037">
        <v>12062</v>
      </c>
      <c r="B6037">
        <v>1</v>
      </c>
      <c r="C6037">
        <v>-9</v>
      </c>
      <c r="D6037">
        <v>5</v>
      </c>
      <c r="E6037">
        <v>3</v>
      </c>
      <c r="F6037">
        <v>-2</v>
      </c>
      <c r="G6037">
        <v>1</v>
      </c>
      <c r="H6037" s="2">
        <f>H6036+$H$2*(Filter_Test[[#This Row],[debug'[0']]]-H6036)</f>
        <v>2.9899065192689953</v>
      </c>
    </row>
    <row r="6038" spans="1:8" x14ac:dyDescent="0.25">
      <c r="A6038">
        <v>12064</v>
      </c>
      <c r="B6038">
        <v>2</v>
      </c>
      <c r="C6038">
        <v>-4</v>
      </c>
      <c r="D6038">
        <v>1</v>
      </c>
      <c r="E6038">
        <v>3</v>
      </c>
      <c r="F6038">
        <v>-2</v>
      </c>
      <c r="G6038">
        <v>1</v>
      </c>
      <c r="H6038" s="2">
        <f>H6037+$H$2*(Filter_Test[[#This Row],[debug'[0']]]-H6037)</f>
        <v>2.8966100278087117</v>
      </c>
    </row>
    <row r="6039" spans="1:8" x14ac:dyDescent="0.25">
      <c r="A6039">
        <v>12066</v>
      </c>
      <c r="B6039">
        <v>1</v>
      </c>
      <c r="C6039">
        <v>2</v>
      </c>
      <c r="D6039">
        <v>-3</v>
      </c>
      <c r="E6039">
        <v>3</v>
      </c>
      <c r="F6039">
        <v>-2</v>
      </c>
      <c r="G6039">
        <v>1</v>
      </c>
      <c r="H6039" s="2">
        <f>H6038+$H$2*(Filter_Test[[#This Row],[debug'[0']]]-H6038)</f>
        <v>2.7178587439060542</v>
      </c>
    </row>
    <row r="6040" spans="1:8" x14ac:dyDescent="0.25">
      <c r="A6040">
        <v>12068</v>
      </c>
      <c r="B6040">
        <v>0</v>
      </c>
      <c r="C6040">
        <v>7</v>
      </c>
      <c r="D6040">
        <v>-7</v>
      </c>
      <c r="E6040">
        <v>3</v>
      </c>
      <c r="F6040">
        <v>-2</v>
      </c>
      <c r="G6040">
        <v>1</v>
      </c>
      <c r="H6040" s="2">
        <f>H6039+$H$2*(Filter_Test[[#This Row],[debug'[0']]]-H6039)</f>
        <v>2.461706592005553</v>
      </c>
    </row>
    <row r="6041" spans="1:8" x14ac:dyDescent="0.25">
      <c r="A6041">
        <v>12070</v>
      </c>
      <c r="B6041">
        <v>-2</v>
      </c>
      <c r="C6041">
        <v>11</v>
      </c>
      <c r="D6041">
        <v>-10</v>
      </c>
      <c r="E6041">
        <v>3</v>
      </c>
      <c r="F6041">
        <v>-2</v>
      </c>
      <c r="G6041">
        <v>0</v>
      </c>
      <c r="H6041" s="2">
        <f>H6040+$H$2*(Filter_Test[[#This Row],[debug'[0']]]-H6040)</f>
        <v>2.0412006524480191</v>
      </c>
    </row>
    <row r="6042" spans="1:8" x14ac:dyDescent="0.25">
      <c r="A6042">
        <v>12072</v>
      </c>
      <c r="B6042">
        <v>-1</v>
      </c>
      <c r="C6042">
        <v>15</v>
      </c>
      <c r="D6042">
        <v>-14</v>
      </c>
      <c r="E6042">
        <v>3</v>
      </c>
      <c r="F6042">
        <v>-1</v>
      </c>
      <c r="G6042">
        <v>0</v>
      </c>
      <c r="H6042" s="2">
        <f>H6041+$H$2*(Filter_Test[[#This Row],[debug'[0']]]-H6041)</f>
        <v>1.7545742436133236</v>
      </c>
    </row>
    <row r="6043" spans="1:8" x14ac:dyDescent="0.25">
      <c r="A6043">
        <v>12074</v>
      </c>
      <c r="B6043">
        <v>0</v>
      </c>
      <c r="C6043">
        <v>18</v>
      </c>
      <c r="D6043">
        <v>-15</v>
      </c>
      <c r="E6043">
        <v>3</v>
      </c>
      <c r="F6043">
        <v>-1</v>
      </c>
      <c r="G6043">
        <v>0</v>
      </c>
      <c r="H6043" s="2">
        <f>H6042+$H$2*(Filter_Test[[#This Row],[debug'[0']]]-H6042)</f>
        <v>1.5892095169959191</v>
      </c>
    </row>
    <row r="6044" spans="1:8" x14ac:dyDescent="0.25">
      <c r="A6044">
        <v>12076</v>
      </c>
      <c r="B6044">
        <v>3</v>
      </c>
      <c r="C6044">
        <v>16</v>
      </c>
      <c r="D6044">
        <v>-12</v>
      </c>
      <c r="E6044">
        <v>3</v>
      </c>
      <c r="F6044">
        <v>-1</v>
      </c>
      <c r="G6044">
        <v>0</v>
      </c>
      <c r="H6044" s="2">
        <f>H6043+$H$2*(Filter_Test[[#This Row],[debug'[0']]]-H6043)</f>
        <v>1.7221733875107195</v>
      </c>
    </row>
    <row r="6045" spans="1:8" x14ac:dyDescent="0.25">
      <c r="A6045">
        <v>12078</v>
      </c>
      <c r="B6045">
        <v>3</v>
      </c>
      <c r="C6045">
        <v>13</v>
      </c>
      <c r="D6045">
        <v>-10</v>
      </c>
      <c r="E6045">
        <v>3</v>
      </c>
      <c r="F6045">
        <v>-1</v>
      </c>
      <c r="G6045">
        <v>0</v>
      </c>
      <c r="H6045" s="2">
        <f>H6044+$H$2*(Filter_Test[[#This Row],[debug'[0']]]-H6044)</f>
        <v>1.8426057084614551</v>
      </c>
    </row>
    <row r="6046" spans="1:8" x14ac:dyDescent="0.25">
      <c r="A6046">
        <v>12080</v>
      </c>
      <c r="B6046">
        <v>4</v>
      </c>
      <c r="C6046">
        <v>9</v>
      </c>
      <c r="D6046">
        <v>-7</v>
      </c>
      <c r="E6046">
        <v>3</v>
      </c>
      <c r="F6046">
        <v>-1</v>
      </c>
      <c r="G6046">
        <v>0</v>
      </c>
      <c r="H6046" s="2">
        <f>H6045+$H$2*(Filter_Test[[#This Row],[debug'[0']]]-H6045)</f>
        <v>2.0459353301772767</v>
      </c>
    </row>
    <row r="6047" spans="1:8" x14ac:dyDescent="0.25">
      <c r="A6047">
        <v>12082</v>
      </c>
      <c r="B6047">
        <v>5</v>
      </c>
      <c r="C6047">
        <v>-2</v>
      </c>
      <c r="D6047">
        <v>2</v>
      </c>
      <c r="E6047">
        <v>3</v>
      </c>
      <c r="F6047">
        <v>-1</v>
      </c>
      <c r="G6047">
        <v>0</v>
      </c>
      <c r="H6047" s="2">
        <f>H6046+$H$2*(Filter_Test[[#This Row],[debug'[0']]]-H6046)</f>
        <v>2.3243493661256034</v>
      </c>
    </row>
    <row r="6048" spans="1:8" x14ac:dyDescent="0.25">
      <c r="A6048">
        <v>12084</v>
      </c>
      <c r="B6048">
        <v>5</v>
      </c>
      <c r="C6048">
        <v>-7</v>
      </c>
      <c r="D6048">
        <v>5</v>
      </c>
      <c r="E6048">
        <v>3</v>
      </c>
      <c r="F6048">
        <v>-1</v>
      </c>
      <c r="G6048">
        <v>0</v>
      </c>
      <c r="H6048" s="2">
        <f>H6047+$H$2*(Filter_Test[[#This Row],[debug'[0']]]-H6047)</f>
        <v>2.5765234973741835</v>
      </c>
    </row>
    <row r="6049" spans="1:8" x14ac:dyDescent="0.25">
      <c r="A6049">
        <v>12086</v>
      </c>
      <c r="B6049">
        <v>6</v>
      </c>
      <c r="C6049">
        <v>-12</v>
      </c>
      <c r="D6049">
        <v>8</v>
      </c>
      <c r="E6049">
        <v>3</v>
      </c>
      <c r="F6049">
        <v>-1</v>
      </c>
      <c r="G6049">
        <v>0</v>
      </c>
      <c r="H6049" s="2">
        <f>H6048+$H$2*(Filter_Test[[#This Row],[debug'[0']]]-H6048)</f>
        <v>2.8991785562857797</v>
      </c>
    </row>
    <row r="6050" spans="1:8" x14ac:dyDescent="0.25">
      <c r="A6050">
        <v>12088</v>
      </c>
      <c r="B6050">
        <v>5</v>
      </c>
      <c r="C6050">
        <v>-15</v>
      </c>
      <c r="D6050">
        <v>9</v>
      </c>
      <c r="E6050">
        <v>2</v>
      </c>
      <c r="F6050">
        <v>-1</v>
      </c>
      <c r="G6050">
        <v>0</v>
      </c>
      <c r="H6050" s="2">
        <f>H6049+$H$2*(Filter_Test[[#This Row],[debug'[0']]]-H6049)</f>
        <v>3.0971763127080747</v>
      </c>
    </row>
    <row r="6051" spans="1:8" x14ac:dyDescent="0.25">
      <c r="A6051">
        <v>12090</v>
      </c>
      <c r="B6051">
        <v>5</v>
      </c>
      <c r="C6051">
        <v>-18</v>
      </c>
      <c r="D6051">
        <v>9</v>
      </c>
      <c r="E6051">
        <v>3</v>
      </c>
      <c r="F6051">
        <v>-1</v>
      </c>
      <c r="G6051">
        <v>-1</v>
      </c>
      <c r="H6051" s="2">
        <f>H6050+$H$2*(Filter_Test[[#This Row],[debug'[0']]]-H6050)</f>
        <v>3.2765132202202634</v>
      </c>
    </row>
    <row r="6052" spans="1:8" x14ac:dyDescent="0.25">
      <c r="A6052">
        <v>12092</v>
      </c>
      <c r="B6052">
        <v>6</v>
      </c>
      <c r="C6052">
        <v>-19</v>
      </c>
      <c r="D6052">
        <v>10</v>
      </c>
      <c r="E6052">
        <v>3</v>
      </c>
      <c r="F6052">
        <v>-1</v>
      </c>
      <c r="G6052">
        <v>-1</v>
      </c>
      <c r="H6052" s="2">
        <f>H6051+$H$2*(Filter_Test[[#This Row],[debug'[0']]]-H6051)</f>
        <v>3.5331958020054115</v>
      </c>
    </row>
    <row r="6053" spans="1:8" x14ac:dyDescent="0.25">
      <c r="A6053">
        <v>12094</v>
      </c>
      <c r="B6053">
        <v>6</v>
      </c>
      <c r="C6053">
        <v>-17</v>
      </c>
      <c r="D6053">
        <v>9</v>
      </c>
      <c r="E6053">
        <v>3</v>
      </c>
      <c r="F6053">
        <v>-1</v>
      </c>
      <c r="G6053">
        <v>0</v>
      </c>
      <c r="H6053" s="2">
        <f>H6052+$H$2*(Filter_Test[[#This Row],[debug'[0']]]-H6052)</f>
        <v>3.7656866203933395</v>
      </c>
    </row>
    <row r="6054" spans="1:8" x14ac:dyDescent="0.25">
      <c r="A6054">
        <v>12096</v>
      </c>
      <c r="B6054">
        <v>6</v>
      </c>
      <c r="C6054">
        <v>-15</v>
      </c>
      <c r="D6054">
        <v>8</v>
      </c>
      <c r="E6054">
        <v>3</v>
      </c>
      <c r="F6054">
        <v>-1</v>
      </c>
      <c r="G6054">
        <v>0</v>
      </c>
      <c r="H6054" s="2">
        <f>H6053+$H$2*(Filter_Test[[#This Row],[debug'[0']]]-H6053)</f>
        <v>3.9762656953690296</v>
      </c>
    </row>
    <row r="6055" spans="1:8" x14ac:dyDescent="0.25">
      <c r="A6055">
        <v>12098</v>
      </c>
      <c r="B6055">
        <v>5</v>
      </c>
      <c r="C6055">
        <v>-10</v>
      </c>
      <c r="D6055">
        <v>6</v>
      </c>
      <c r="E6055">
        <v>3</v>
      </c>
      <c r="F6055">
        <v>-1</v>
      </c>
      <c r="G6055">
        <v>0</v>
      </c>
      <c r="H6055" s="2">
        <f>H6054+$H$2*(Filter_Test[[#This Row],[debug'[0']]]-H6054)</f>
        <v>4.0727503804887251</v>
      </c>
    </row>
    <row r="6056" spans="1:8" x14ac:dyDescent="0.25">
      <c r="A6056">
        <v>12100</v>
      </c>
      <c r="B6056">
        <v>5</v>
      </c>
      <c r="C6056">
        <v>-5</v>
      </c>
      <c r="D6056">
        <v>3</v>
      </c>
      <c r="E6056">
        <v>3</v>
      </c>
      <c r="F6056">
        <v>-1</v>
      </c>
      <c r="G6056">
        <v>0</v>
      </c>
      <c r="H6056" s="2">
        <f>H6055+$H$2*(Filter_Test[[#This Row],[debug'[0']]]-H6055)</f>
        <v>4.1601415982697416</v>
      </c>
    </row>
    <row r="6057" spans="1:8" x14ac:dyDescent="0.25">
      <c r="A6057">
        <v>12102</v>
      </c>
      <c r="B6057">
        <v>5</v>
      </c>
      <c r="C6057">
        <v>0</v>
      </c>
      <c r="D6057">
        <v>1</v>
      </c>
      <c r="E6057">
        <v>3</v>
      </c>
      <c r="F6057">
        <v>-1</v>
      </c>
      <c r="G6057">
        <v>0</v>
      </c>
      <c r="H6057" s="2">
        <f>H6056+$H$2*(Filter_Test[[#This Row],[debug'[0']]]-H6056)</f>
        <v>4.239296387817685</v>
      </c>
    </row>
    <row r="6058" spans="1:8" x14ac:dyDescent="0.25">
      <c r="A6058">
        <v>12104</v>
      </c>
      <c r="B6058">
        <v>2</v>
      </c>
      <c r="C6058">
        <v>5</v>
      </c>
      <c r="D6058">
        <v>-1</v>
      </c>
      <c r="E6058">
        <v>3</v>
      </c>
      <c r="F6058">
        <v>-2</v>
      </c>
      <c r="G6058">
        <v>0</v>
      </c>
      <c r="H6058" s="2">
        <f>H6057+$H$2*(Filter_Test[[#This Row],[debug'[0']]]-H6057)</f>
        <v>4.0282476753823389</v>
      </c>
    </row>
    <row r="6059" spans="1:8" x14ac:dyDescent="0.25">
      <c r="A6059">
        <v>12106</v>
      </c>
      <c r="B6059">
        <v>2</v>
      </c>
      <c r="C6059">
        <v>10</v>
      </c>
      <c r="D6059">
        <v>-3</v>
      </c>
      <c r="E6059">
        <v>3</v>
      </c>
      <c r="F6059">
        <v>-1</v>
      </c>
      <c r="G6059">
        <v>0</v>
      </c>
      <c r="H6059" s="2">
        <f>H6058+$H$2*(Filter_Test[[#This Row],[debug'[0']]]-H6058)</f>
        <v>3.8370898354830869</v>
      </c>
    </row>
    <row r="6060" spans="1:8" x14ac:dyDescent="0.25">
      <c r="A6060">
        <v>12108</v>
      </c>
      <c r="B6060">
        <v>-1</v>
      </c>
      <c r="C6060">
        <v>15</v>
      </c>
      <c r="D6060">
        <v>-7</v>
      </c>
      <c r="E6060">
        <v>3</v>
      </c>
      <c r="F6060">
        <v>-1</v>
      </c>
      <c r="G6060">
        <v>0</v>
      </c>
      <c r="H6060" s="2">
        <f>H6059+$H$2*(Filter_Test[[#This Row],[debug'[0']]]-H6059)</f>
        <v>3.381204858725861</v>
      </c>
    </row>
    <row r="6061" spans="1:8" x14ac:dyDescent="0.25">
      <c r="A6061">
        <v>12110</v>
      </c>
      <c r="B6061">
        <v>0</v>
      </c>
      <c r="C6061">
        <v>16</v>
      </c>
      <c r="D6061">
        <v>-9</v>
      </c>
      <c r="E6061">
        <v>3</v>
      </c>
      <c r="F6061">
        <v>-1</v>
      </c>
      <c r="G6061">
        <v>0</v>
      </c>
      <c r="H6061" s="2">
        <f>H6060+$H$2*(Filter_Test[[#This Row],[debug'[0']]]-H6060)</f>
        <v>3.0625338083922027</v>
      </c>
    </row>
    <row r="6062" spans="1:8" x14ac:dyDescent="0.25">
      <c r="A6062">
        <v>12112</v>
      </c>
      <c r="B6062">
        <v>1</v>
      </c>
      <c r="C6062">
        <v>16</v>
      </c>
      <c r="D6062">
        <v>-10</v>
      </c>
      <c r="E6062">
        <v>3</v>
      </c>
      <c r="F6062">
        <v>-1</v>
      </c>
      <c r="G6062">
        <v>0</v>
      </c>
      <c r="H6062" s="2">
        <f>H6061+$H$2*(Filter_Test[[#This Row],[debug'[0']]]-H6061)</f>
        <v>2.8681445765854372</v>
      </c>
    </row>
    <row r="6063" spans="1:8" x14ac:dyDescent="0.25">
      <c r="A6063">
        <v>12114</v>
      </c>
      <c r="B6063">
        <v>1</v>
      </c>
      <c r="C6063">
        <v>12</v>
      </c>
      <c r="D6063">
        <v>-9</v>
      </c>
      <c r="E6063">
        <v>3</v>
      </c>
      <c r="F6063">
        <v>-1</v>
      </c>
      <c r="G6063">
        <v>0</v>
      </c>
      <c r="H6063" s="2">
        <f>H6062+$H$2*(Filter_Test[[#This Row],[debug'[0']]]-H6062)</f>
        <v>2.6920760982561047</v>
      </c>
    </row>
    <row r="6064" spans="1:8" x14ac:dyDescent="0.25">
      <c r="A6064">
        <v>12116</v>
      </c>
      <c r="B6064">
        <v>1</v>
      </c>
      <c r="C6064">
        <v>8</v>
      </c>
      <c r="D6064">
        <v>-7</v>
      </c>
      <c r="E6064">
        <v>3</v>
      </c>
      <c r="F6064">
        <v>-2</v>
      </c>
      <c r="G6064">
        <v>0</v>
      </c>
      <c r="H6064" s="2">
        <f>H6063+$H$2*(Filter_Test[[#This Row],[debug'[0']]]-H6063)</f>
        <v>2.5326016830682168</v>
      </c>
    </row>
    <row r="6065" spans="1:8" x14ac:dyDescent="0.25">
      <c r="A6065">
        <v>12118</v>
      </c>
      <c r="B6065">
        <v>1</v>
      </c>
      <c r="C6065">
        <v>4</v>
      </c>
      <c r="D6065">
        <v>-4</v>
      </c>
      <c r="E6065">
        <v>3</v>
      </c>
      <c r="F6065">
        <v>-1</v>
      </c>
      <c r="G6065">
        <v>0</v>
      </c>
      <c r="H6065" s="2">
        <f>H6064+$H$2*(Filter_Test[[#This Row],[debug'[0']]]-H6064)</f>
        <v>2.388157377416023</v>
      </c>
    </row>
    <row r="6066" spans="1:8" x14ac:dyDescent="0.25">
      <c r="A6066">
        <v>12120</v>
      </c>
      <c r="B6066">
        <v>2</v>
      </c>
      <c r="C6066">
        <v>-6</v>
      </c>
      <c r="D6066">
        <v>5</v>
      </c>
      <c r="E6066">
        <v>3</v>
      </c>
      <c r="F6066">
        <v>-2</v>
      </c>
      <c r="G6066">
        <v>1</v>
      </c>
      <c r="H6066" s="2">
        <f>H6065+$H$2*(Filter_Test[[#This Row],[debug'[0']]]-H6065)</f>
        <v>2.3515744064562174</v>
      </c>
    </row>
    <row r="6067" spans="1:8" x14ac:dyDescent="0.25">
      <c r="A6067">
        <v>12122</v>
      </c>
      <c r="B6067">
        <v>3</v>
      </c>
      <c r="C6067">
        <v>-10</v>
      </c>
      <c r="D6067">
        <v>9</v>
      </c>
      <c r="E6067">
        <v>3</v>
      </c>
      <c r="F6067">
        <v>-2</v>
      </c>
      <c r="G6067">
        <v>1</v>
      </c>
      <c r="H6067" s="2">
        <f>H6066+$H$2*(Filter_Test[[#This Row],[debug'[0']]]-H6066)</f>
        <v>2.4126870788885197</v>
      </c>
    </row>
    <row r="6068" spans="1:8" x14ac:dyDescent="0.25">
      <c r="A6068">
        <v>12124</v>
      </c>
      <c r="B6068">
        <v>4</v>
      </c>
      <c r="C6068">
        <v>-14</v>
      </c>
      <c r="D6068">
        <v>12</v>
      </c>
      <c r="E6068">
        <v>3</v>
      </c>
      <c r="F6068">
        <v>-2</v>
      </c>
      <c r="G6068">
        <v>1</v>
      </c>
      <c r="H6068" s="2">
        <f>H6067+$H$2*(Filter_Test[[#This Row],[debug'[0']]]-H6067)</f>
        <v>2.5622877972458791</v>
      </c>
    </row>
    <row r="6069" spans="1:8" x14ac:dyDescent="0.25">
      <c r="A6069">
        <v>12126</v>
      </c>
      <c r="B6069">
        <v>4</v>
      </c>
      <c r="C6069">
        <v>-16</v>
      </c>
      <c r="D6069">
        <v>15</v>
      </c>
      <c r="E6069">
        <v>3</v>
      </c>
      <c r="F6069">
        <v>-2</v>
      </c>
      <c r="G6069">
        <v>1</v>
      </c>
      <c r="H6069" s="2">
        <f>H6068+$H$2*(Filter_Test[[#This Row],[debug'[0']]]-H6068)</f>
        <v>2.6977889800703414</v>
      </c>
    </row>
    <row r="6070" spans="1:8" x14ac:dyDescent="0.25">
      <c r="A6070">
        <v>12128</v>
      </c>
      <c r="B6070">
        <v>5</v>
      </c>
      <c r="C6070">
        <v>-17</v>
      </c>
      <c r="D6070">
        <v>16</v>
      </c>
      <c r="E6070">
        <v>3</v>
      </c>
      <c r="F6070">
        <v>-1</v>
      </c>
      <c r="G6070">
        <v>1</v>
      </c>
      <c r="H6070" s="2">
        <f>H6069+$H$2*(Filter_Test[[#This Row],[debug'[0']]]-H6069)</f>
        <v>2.9147672568870759</v>
      </c>
    </row>
    <row r="6071" spans="1:8" x14ac:dyDescent="0.25">
      <c r="A6071">
        <v>12130</v>
      </c>
      <c r="B6071">
        <v>6</v>
      </c>
      <c r="C6071">
        <v>-16</v>
      </c>
      <c r="D6071">
        <v>16</v>
      </c>
      <c r="E6071">
        <v>3</v>
      </c>
      <c r="F6071">
        <v>-1</v>
      </c>
      <c r="G6071">
        <v>1</v>
      </c>
      <c r="H6071" s="2">
        <f>H6070+$H$2*(Filter_Test[[#This Row],[debug'[0']]]-H6070)</f>
        <v>3.2055435924984232</v>
      </c>
    </row>
    <row r="6072" spans="1:8" x14ac:dyDescent="0.25">
      <c r="A6072">
        <v>12132</v>
      </c>
      <c r="B6072">
        <v>6</v>
      </c>
      <c r="C6072">
        <v>-12</v>
      </c>
      <c r="D6072">
        <v>14</v>
      </c>
      <c r="E6072">
        <v>3</v>
      </c>
      <c r="F6072">
        <v>-1</v>
      </c>
      <c r="G6072">
        <v>1</v>
      </c>
      <c r="H6072" s="2">
        <f>H6071+$H$2*(Filter_Test[[#This Row],[debug'[0']]]-H6071)</f>
        <v>3.4689149041159397</v>
      </c>
    </row>
    <row r="6073" spans="1:8" x14ac:dyDescent="0.25">
      <c r="A6073">
        <v>12134</v>
      </c>
      <c r="B6073">
        <v>7</v>
      </c>
      <c r="C6073">
        <v>-9</v>
      </c>
      <c r="D6073">
        <v>11</v>
      </c>
      <c r="E6073">
        <v>3</v>
      </c>
      <c r="F6073">
        <v>-1</v>
      </c>
      <c r="G6073">
        <v>1</v>
      </c>
      <c r="H6073" s="2">
        <f>H6072+$H$2*(Filter_Test[[#This Row],[debug'[0']]]-H6072)</f>
        <v>3.8017118340088327</v>
      </c>
    </row>
    <row r="6074" spans="1:8" x14ac:dyDescent="0.25">
      <c r="A6074">
        <v>12136</v>
      </c>
      <c r="B6074">
        <v>6</v>
      </c>
      <c r="C6074">
        <v>-3</v>
      </c>
      <c r="D6074">
        <v>8</v>
      </c>
      <c r="E6074">
        <v>3</v>
      </c>
      <c r="F6074">
        <v>-1</v>
      </c>
      <c r="G6074">
        <v>2</v>
      </c>
      <c r="H6074" s="2">
        <f>H6073+$H$2*(Filter_Test[[#This Row],[debug'[0']]]-H6073)</f>
        <v>4.0088956125913695</v>
      </c>
    </row>
    <row r="6075" spans="1:8" x14ac:dyDescent="0.25">
      <c r="A6075">
        <v>12138</v>
      </c>
      <c r="B6075">
        <v>6</v>
      </c>
      <c r="C6075">
        <v>2</v>
      </c>
      <c r="D6075">
        <v>3</v>
      </c>
      <c r="E6075">
        <v>3</v>
      </c>
      <c r="F6075">
        <v>-1</v>
      </c>
      <c r="G6075">
        <v>2</v>
      </c>
      <c r="H6075" s="2">
        <f>H6074+$H$2*(Filter_Test[[#This Row],[debug'[0']]]-H6074)</f>
        <v>4.1965527800717703</v>
      </c>
    </row>
    <row r="6076" spans="1:8" x14ac:dyDescent="0.25">
      <c r="A6076">
        <v>12140</v>
      </c>
      <c r="B6076">
        <v>5</v>
      </c>
      <c r="C6076">
        <v>7</v>
      </c>
      <c r="D6076">
        <v>0</v>
      </c>
      <c r="E6076">
        <v>3</v>
      </c>
      <c r="F6076">
        <v>-1</v>
      </c>
      <c r="G6076">
        <v>2</v>
      </c>
      <c r="H6076" s="2">
        <f>H6075+$H$2*(Filter_Test[[#This Row],[debug'[0']]]-H6075)</f>
        <v>4.2722758965819807</v>
      </c>
    </row>
    <row r="6077" spans="1:8" x14ac:dyDescent="0.25">
      <c r="A6077">
        <v>12142</v>
      </c>
      <c r="B6077">
        <v>2</v>
      </c>
      <c r="C6077">
        <v>11</v>
      </c>
      <c r="D6077">
        <v>-3</v>
      </c>
      <c r="E6077">
        <v>3</v>
      </c>
      <c r="F6077">
        <v>-1</v>
      </c>
      <c r="G6077">
        <v>2</v>
      </c>
      <c r="H6077" s="2">
        <f>H6076+$H$2*(Filter_Test[[#This Row],[debug'[0']]]-H6076)</f>
        <v>4.0581189386730472</v>
      </c>
    </row>
    <row r="6078" spans="1:8" x14ac:dyDescent="0.25">
      <c r="A6078">
        <v>12144</v>
      </c>
      <c r="B6078">
        <v>0</v>
      </c>
      <c r="C6078">
        <v>14</v>
      </c>
      <c r="D6078">
        <v>-5</v>
      </c>
      <c r="E6078">
        <v>3</v>
      </c>
      <c r="F6078">
        <v>-1</v>
      </c>
      <c r="G6078">
        <v>2</v>
      </c>
      <c r="H6078" s="2">
        <f>H6077+$H$2*(Filter_Test[[#This Row],[debug'[0']]]-H6077)</f>
        <v>3.6756502393191814</v>
      </c>
    </row>
    <row r="6079" spans="1:8" x14ac:dyDescent="0.25">
      <c r="A6079">
        <v>12146</v>
      </c>
      <c r="B6079">
        <v>-1</v>
      </c>
      <c r="C6079">
        <v>16</v>
      </c>
      <c r="D6079">
        <v>-7</v>
      </c>
      <c r="E6079">
        <v>3</v>
      </c>
      <c r="F6079">
        <v>-1</v>
      </c>
      <c r="G6079">
        <v>2</v>
      </c>
      <c r="H6079" s="2">
        <f>H6078+$H$2*(Filter_Test[[#This Row],[debug'[0']]]-H6078)</f>
        <v>3.2349805860411665</v>
      </c>
    </row>
    <row r="6080" spans="1:8" x14ac:dyDescent="0.25">
      <c r="A6080">
        <v>12148</v>
      </c>
      <c r="B6080">
        <v>-1</v>
      </c>
      <c r="C6080">
        <v>16</v>
      </c>
      <c r="D6080">
        <v>-9</v>
      </c>
      <c r="E6080">
        <v>3</v>
      </c>
      <c r="F6080">
        <v>-1</v>
      </c>
      <c r="G6080">
        <v>2</v>
      </c>
      <c r="H6080" s="2">
        <f>H6079+$H$2*(Filter_Test[[#This Row],[debug'[0']]]-H6079)</f>
        <v>2.8358430691250969</v>
      </c>
    </row>
    <row r="6081" spans="1:8" x14ac:dyDescent="0.25">
      <c r="A6081">
        <v>12150</v>
      </c>
      <c r="B6081">
        <v>-1</v>
      </c>
      <c r="C6081">
        <v>15</v>
      </c>
      <c r="D6081">
        <v>-9</v>
      </c>
      <c r="E6081">
        <v>3</v>
      </c>
      <c r="F6081">
        <v>-1</v>
      </c>
      <c r="G6081">
        <v>2</v>
      </c>
      <c r="H6081" s="2">
        <f>H6080+$H$2*(Filter_Test[[#This Row],[debug'[0']]]-H6080)</f>
        <v>2.474323376936495</v>
      </c>
    </row>
    <row r="6082" spans="1:8" x14ac:dyDescent="0.25">
      <c r="A6082">
        <v>12152</v>
      </c>
      <c r="B6082">
        <v>-2</v>
      </c>
      <c r="C6082">
        <v>8</v>
      </c>
      <c r="D6082">
        <v>-5</v>
      </c>
      <c r="E6082">
        <v>3</v>
      </c>
      <c r="F6082">
        <v>-1</v>
      </c>
      <c r="G6082">
        <v>3</v>
      </c>
      <c r="H6082" s="2">
        <f>H6081+$H$2*(Filter_Test[[#This Row],[debug'[0']]]-H6081)</f>
        <v>2.0526283334134319</v>
      </c>
    </row>
    <row r="6083" spans="1:8" x14ac:dyDescent="0.25">
      <c r="A6083">
        <v>12154</v>
      </c>
      <c r="B6083">
        <v>-2</v>
      </c>
      <c r="C6083">
        <v>4</v>
      </c>
      <c r="D6083">
        <v>-3</v>
      </c>
      <c r="E6083">
        <v>3</v>
      </c>
      <c r="F6083">
        <v>-1</v>
      </c>
      <c r="G6083">
        <v>3</v>
      </c>
      <c r="H6083" s="2">
        <f>H6082+$H$2*(Filter_Test[[#This Row],[debug'[0']]]-H6082)</f>
        <v>1.6706771114139873</v>
      </c>
    </row>
    <row r="6084" spans="1:8" x14ac:dyDescent="0.25">
      <c r="A6084">
        <v>12156</v>
      </c>
      <c r="B6084">
        <v>-1</v>
      </c>
      <c r="C6084">
        <v>-1</v>
      </c>
      <c r="D6084">
        <v>-1</v>
      </c>
      <c r="E6084">
        <v>3</v>
      </c>
      <c r="F6084">
        <v>-1</v>
      </c>
      <c r="G6084">
        <v>3</v>
      </c>
      <c r="H6084" s="2">
        <f>H6083+$H$2*(Filter_Test[[#This Row],[debug'[0']]]-H6083)</f>
        <v>1.4189717236141295</v>
      </c>
    </row>
    <row r="6085" spans="1:8" x14ac:dyDescent="0.25">
      <c r="A6085">
        <v>12158</v>
      </c>
      <c r="B6085">
        <v>0</v>
      </c>
      <c r="C6085">
        <v>-8</v>
      </c>
      <c r="D6085">
        <v>4</v>
      </c>
      <c r="E6085">
        <v>3</v>
      </c>
      <c r="F6085">
        <v>-1</v>
      </c>
      <c r="G6085">
        <v>3</v>
      </c>
      <c r="H6085" s="2">
        <f>H6084+$H$2*(Filter_Test[[#This Row],[debug'[0']]]-H6084)</f>
        <v>1.2852367893373957</v>
      </c>
    </row>
    <row r="6086" spans="1:8" x14ac:dyDescent="0.25">
      <c r="A6086">
        <v>12160</v>
      </c>
      <c r="B6086">
        <v>2</v>
      </c>
      <c r="C6086">
        <v>-10</v>
      </c>
      <c r="D6086">
        <v>6</v>
      </c>
      <c r="E6086">
        <v>3</v>
      </c>
      <c r="F6086">
        <v>0</v>
      </c>
      <c r="G6086">
        <v>3</v>
      </c>
      <c r="H6086" s="2">
        <f>H6085+$H$2*(Filter_Test[[#This Row],[debug'[0']]]-H6085)</f>
        <v>1.3526016348876124</v>
      </c>
    </row>
    <row r="6087" spans="1:8" x14ac:dyDescent="0.25">
      <c r="A6087">
        <v>12162</v>
      </c>
      <c r="B6087">
        <v>4</v>
      </c>
      <c r="C6087">
        <v>-14</v>
      </c>
      <c r="D6087">
        <v>9</v>
      </c>
      <c r="E6087">
        <v>3</v>
      </c>
      <c r="F6087">
        <v>0</v>
      </c>
      <c r="G6087">
        <v>3</v>
      </c>
      <c r="H6087" s="2">
        <f>H6086+$H$2*(Filter_Test[[#This Row],[debug'[0']]]-H6086)</f>
        <v>1.6021130525364935</v>
      </c>
    </row>
    <row r="6088" spans="1:8" x14ac:dyDescent="0.25">
      <c r="A6088">
        <v>12164</v>
      </c>
      <c r="B6088">
        <v>7</v>
      </c>
      <c r="C6088">
        <v>-14</v>
      </c>
      <c r="D6088">
        <v>10</v>
      </c>
      <c r="E6088">
        <v>3</v>
      </c>
      <c r="F6088">
        <v>0</v>
      </c>
      <c r="G6088">
        <v>3</v>
      </c>
      <c r="H6088" s="2">
        <f>H6087+$H$2*(Filter_Test[[#This Row],[debug'[0']]]-H6087)</f>
        <v>2.1108519119082811</v>
      </c>
    </row>
    <row r="6089" spans="1:8" x14ac:dyDescent="0.25">
      <c r="A6089">
        <v>12166</v>
      </c>
      <c r="B6089">
        <v>9</v>
      </c>
      <c r="C6089">
        <v>-14</v>
      </c>
      <c r="D6089">
        <v>11</v>
      </c>
      <c r="E6089">
        <v>3</v>
      </c>
      <c r="F6089">
        <v>0</v>
      </c>
      <c r="G6089">
        <v>3</v>
      </c>
      <c r="H6089" s="2">
        <f>H6088+$H$2*(Filter_Test[[#This Row],[debug'[0']]]-H6088)</f>
        <v>2.7601388225995143</v>
      </c>
    </row>
    <row r="6090" spans="1:8" x14ac:dyDescent="0.25">
      <c r="A6090">
        <v>12168</v>
      </c>
      <c r="B6090">
        <v>9</v>
      </c>
      <c r="C6090">
        <v>-11</v>
      </c>
      <c r="D6090">
        <v>11</v>
      </c>
      <c r="E6090">
        <v>3</v>
      </c>
      <c r="F6090">
        <v>0</v>
      </c>
      <c r="G6090">
        <v>3</v>
      </c>
      <c r="H6090" s="2">
        <f>H6089+$H$2*(Filter_Test[[#This Row],[debug'[0']]]-H6089)</f>
        <v>3.3482318836297598</v>
      </c>
    </row>
    <row r="6091" spans="1:8" x14ac:dyDescent="0.25">
      <c r="A6091">
        <v>12170</v>
      </c>
      <c r="B6091">
        <v>10</v>
      </c>
      <c r="C6091">
        <v>-7</v>
      </c>
      <c r="D6091">
        <v>10</v>
      </c>
      <c r="E6091">
        <v>3</v>
      </c>
      <c r="F6091">
        <v>0</v>
      </c>
      <c r="G6091">
        <v>3</v>
      </c>
      <c r="H6091" s="2">
        <f>H6090+$H$2*(Filter_Test[[#This Row],[debug'[0']]]-H6090)</f>
        <v>3.9751462590629068</v>
      </c>
    </row>
    <row r="6092" spans="1:8" x14ac:dyDescent="0.25">
      <c r="A6092">
        <v>12172</v>
      </c>
      <c r="B6092">
        <v>9</v>
      </c>
      <c r="C6092">
        <v>-1</v>
      </c>
      <c r="D6092">
        <v>9</v>
      </c>
      <c r="E6092">
        <v>3</v>
      </c>
      <c r="F6092">
        <v>0</v>
      </c>
      <c r="G6092">
        <v>3</v>
      </c>
      <c r="H6092" s="2">
        <f>H6091+$H$2*(Filter_Test[[#This Row],[debug'[0']]]-H6091)</f>
        <v>4.4487275669996418</v>
      </c>
    </row>
    <row r="6093" spans="1:8" x14ac:dyDescent="0.25">
      <c r="A6093">
        <v>12174</v>
      </c>
      <c r="B6093">
        <v>9</v>
      </c>
      <c r="C6093">
        <v>4</v>
      </c>
      <c r="D6093">
        <v>7</v>
      </c>
      <c r="E6093">
        <v>3</v>
      </c>
      <c r="F6093">
        <v>0</v>
      </c>
      <c r="G6093">
        <v>3</v>
      </c>
      <c r="H6093" s="2">
        <f>H6092+$H$2*(Filter_Test[[#This Row],[debug'[0']]]-H6092)</f>
        <v>4.8776748881996319</v>
      </c>
    </row>
    <row r="6094" spans="1:8" x14ac:dyDescent="0.25">
      <c r="A6094">
        <v>12176</v>
      </c>
      <c r="B6094">
        <v>8</v>
      </c>
      <c r="C6094">
        <v>7</v>
      </c>
      <c r="D6094">
        <v>6</v>
      </c>
      <c r="E6094">
        <v>3</v>
      </c>
      <c r="F6094">
        <v>0</v>
      </c>
      <c r="G6094">
        <v>3</v>
      </c>
      <c r="H6094" s="2">
        <f>H6093+$H$2*(Filter_Test[[#This Row],[debug'[0']]]-H6093)</f>
        <v>5.1719470972001611</v>
      </c>
    </row>
    <row r="6095" spans="1:8" x14ac:dyDescent="0.25">
      <c r="A6095">
        <v>12178</v>
      </c>
      <c r="B6095">
        <v>5</v>
      </c>
      <c r="C6095">
        <v>10</v>
      </c>
      <c r="D6095">
        <v>5</v>
      </c>
      <c r="E6095">
        <v>3</v>
      </c>
      <c r="F6095">
        <v>0</v>
      </c>
      <c r="G6095">
        <v>3</v>
      </c>
      <c r="H6095" s="2">
        <f>H6094+$H$2*(Filter_Test[[#This Row],[debug'[0']]]-H6094)</f>
        <v>5.1557414650790578</v>
      </c>
    </row>
    <row r="6096" spans="1:8" x14ac:dyDescent="0.25">
      <c r="A6096">
        <v>12180</v>
      </c>
      <c r="B6096">
        <v>4</v>
      </c>
      <c r="C6096">
        <v>12</v>
      </c>
      <c r="D6096">
        <v>3</v>
      </c>
      <c r="E6096">
        <v>3</v>
      </c>
      <c r="F6096">
        <v>0</v>
      </c>
      <c r="G6096">
        <v>3</v>
      </c>
      <c r="H6096" s="2">
        <f>H6095+$H$2*(Filter_Test[[#This Row],[debug'[0']]]-H6095)</f>
        <v>5.0468153981948136</v>
      </c>
    </row>
    <row r="6097" spans="1:8" x14ac:dyDescent="0.25">
      <c r="A6097">
        <v>12182</v>
      </c>
      <c r="B6097">
        <v>1</v>
      </c>
      <c r="C6097">
        <v>13</v>
      </c>
      <c r="D6097">
        <v>1</v>
      </c>
      <c r="E6097">
        <v>3</v>
      </c>
      <c r="F6097">
        <v>0</v>
      </c>
      <c r="G6097">
        <v>3</v>
      </c>
      <c r="H6097" s="2">
        <f>H6096+$H$2*(Filter_Test[[#This Row],[debug'[0']]]-H6096)</f>
        <v>4.6654120324327275</v>
      </c>
    </row>
    <row r="6098" spans="1:8" x14ac:dyDescent="0.25">
      <c r="A6098">
        <v>12184</v>
      </c>
      <c r="B6098">
        <v>-1</v>
      </c>
      <c r="C6098">
        <v>13</v>
      </c>
      <c r="D6098">
        <v>-2</v>
      </c>
      <c r="E6098">
        <v>3</v>
      </c>
      <c r="F6098">
        <v>0</v>
      </c>
      <c r="G6098">
        <v>3</v>
      </c>
      <c r="H6098" s="2">
        <f>H6097+$H$2*(Filter_Test[[#This Row],[debug'[0']]]-H6097)</f>
        <v>4.1314595278132309</v>
      </c>
    </row>
    <row r="6099" spans="1:8" x14ac:dyDescent="0.25">
      <c r="A6099">
        <v>12186</v>
      </c>
      <c r="B6099">
        <v>-2</v>
      </c>
      <c r="C6099">
        <v>12</v>
      </c>
      <c r="D6099">
        <v>-4</v>
      </c>
      <c r="E6099">
        <v>3</v>
      </c>
      <c r="F6099">
        <v>0</v>
      </c>
      <c r="G6099">
        <v>3</v>
      </c>
      <c r="H6099" s="2">
        <f>H6098+$H$2*(Filter_Test[[#This Row],[debug'[0']]]-H6098)</f>
        <v>3.5535830815623952</v>
      </c>
    </row>
    <row r="6100" spans="1:8" x14ac:dyDescent="0.25">
      <c r="A6100">
        <v>12188</v>
      </c>
      <c r="B6100">
        <v>-4</v>
      </c>
      <c r="C6100">
        <v>6</v>
      </c>
      <c r="D6100">
        <v>-6</v>
      </c>
      <c r="E6100">
        <v>3</v>
      </c>
      <c r="F6100">
        <v>0</v>
      </c>
      <c r="G6100">
        <v>3</v>
      </c>
      <c r="H6100" s="2">
        <f>H6099+$H$2*(Filter_Test[[#This Row],[debug'[0']]]-H6099)</f>
        <v>2.8416746480428978</v>
      </c>
    </row>
    <row r="6101" spans="1:8" x14ac:dyDescent="0.25">
      <c r="A6101">
        <v>12190</v>
      </c>
      <c r="B6101">
        <v>-6</v>
      </c>
      <c r="C6101">
        <v>3</v>
      </c>
      <c r="D6101">
        <v>-6</v>
      </c>
      <c r="E6101">
        <v>3</v>
      </c>
      <c r="F6101">
        <v>0</v>
      </c>
      <c r="G6101">
        <v>3</v>
      </c>
      <c r="H6101" s="2">
        <f>H6100+$H$2*(Filter_Test[[#This Row],[debug'[0']]]-H6100)</f>
        <v>2.0083664444512173</v>
      </c>
    </row>
    <row r="6102" spans="1:8" x14ac:dyDescent="0.25">
      <c r="A6102">
        <v>12192</v>
      </c>
      <c r="B6102">
        <v>-4</v>
      </c>
      <c r="C6102">
        <v>-1</v>
      </c>
      <c r="D6102">
        <v>-5</v>
      </c>
      <c r="E6102">
        <v>3</v>
      </c>
      <c r="F6102">
        <v>0</v>
      </c>
      <c r="G6102">
        <v>3</v>
      </c>
      <c r="H6102" s="2">
        <f>H6101+$H$2*(Filter_Test[[#This Row],[debug'[0']]]-H6101)</f>
        <v>1.442091247992316</v>
      </c>
    </row>
    <row r="6103" spans="1:8" x14ac:dyDescent="0.25">
      <c r="A6103">
        <v>12194</v>
      </c>
      <c r="B6103">
        <v>-1</v>
      </c>
      <c r="C6103">
        <v>-7</v>
      </c>
      <c r="D6103">
        <v>-1</v>
      </c>
      <c r="E6103">
        <v>3</v>
      </c>
      <c r="F6103">
        <v>0</v>
      </c>
      <c r="G6103">
        <v>3</v>
      </c>
      <c r="H6103" s="2">
        <f>H6102+$H$2*(Filter_Test[[#This Row],[debug'[0']]]-H6102)</f>
        <v>1.2119295702696584</v>
      </c>
    </row>
    <row r="6104" spans="1:8" x14ac:dyDescent="0.25">
      <c r="A6104">
        <v>12196</v>
      </c>
      <c r="B6104">
        <v>2</v>
      </c>
      <c r="C6104">
        <v>-10</v>
      </c>
      <c r="D6104">
        <v>2</v>
      </c>
      <c r="E6104">
        <v>3</v>
      </c>
      <c r="F6104">
        <v>0</v>
      </c>
      <c r="G6104">
        <v>3</v>
      </c>
      <c r="H6104" s="2">
        <f>H6103+$H$2*(Filter_Test[[#This Row],[debug'[0']]]-H6103)</f>
        <v>1.2862034584462241</v>
      </c>
    </row>
    <row r="6105" spans="1:8" x14ac:dyDescent="0.25">
      <c r="A6105">
        <v>12198</v>
      </c>
      <c r="B6105">
        <v>2</v>
      </c>
      <c r="C6105">
        <v>-10</v>
      </c>
      <c r="D6105">
        <v>4</v>
      </c>
      <c r="E6105">
        <v>3</v>
      </c>
      <c r="F6105">
        <v>0</v>
      </c>
      <c r="G6105">
        <v>3</v>
      </c>
      <c r="H6105" s="2">
        <f>H6104+$H$2*(Filter_Test[[#This Row],[debug'[0']]]-H6104)</f>
        <v>1.3534771975793185</v>
      </c>
    </row>
    <row r="6106" spans="1:8" x14ac:dyDescent="0.25">
      <c r="A6106">
        <v>12200</v>
      </c>
      <c r="B6106">
        <v>4</v>
      </c>
      <c r="C6106">
        <v>-10</v>
      </c>
      <c r="D6106">
        <v>6</v>
      </c>
      <c r="E6106">
        <v>3</v>
      </c>
      <c r="F6106">
        <v>0</v>
      </c>
      <c r="G6106">
        <v>3</v>
      </c>
      <c r="H6106" s="2">
        <f>H6105+$H$2*(Filter_Test[[#This Row],[debug'[0']]]-H6105)</f>
        <v>1.602906095388599</v>
      </c>
    </row>
    <row r="6107" spans="1:8" x14ac:dyDescent="0.25">
      <c r="A6107">
        <v>12202</v>
      </c>
      <c r="B6107">
        <v>7</v>
      </c>
      <c r="C6107">
        <v>-10</v>
      </c>
      <c r="D6107">
        <v>7</v>
      </c>
      <c r="E6107">
        <v>3</v>
      </c>
      <c r="F6107">
        <v>0</v>
      </c>
      <c r="G6107">
        <v>3</v>
      </c>
      <c r="H6107" s="2">
        <f>H6106+$H$2*(Filter_Test[[#This Row],[debug'[0']]]-H6106)</f>
        <v>2.1115702122324418</v>
      </c>
    </row>
    <row r="6108" spans="1:8" x14ac:dyDescent="0.25">
      <c r="A6108">
        <v>12204</v>
      </c>
      <c r="B6108">
        <v>9</v>
      </c>
      <c r="C6108">
        <v>-7</v>
      </c>
      <c r="D6108">
        <v>9</v>
      </c>
      <c r="E6108">
        <v>3</v>
      </c>
      <c r="F6108">
        <v>0</v>
      </c>
      <c r="G6108">
        <v>3</v>
      </c>
      <c r="H6108" s="2">
        <f>H6107+$H$2*(Filter_Test[[#This Row],[debug'[0']]]-H6107)</f>
        <v>2.7607894247130313</v>
      </c>
    </row>
    <row r="6109" spans="1:8" x14ac:dyDescent="0.25">
      <c r="A6109">
        <v>12206</v>
      </c>
      <c r="B6109">
        <v>10</v>
      </c>
      <c r="C6109">
        <v>-4</v>
      </c>
      <c r="D6109">
        <v>10</v>
      </c>
      <c r="E6109">
        <v>3</v>
      </c>
      <c r="F6109">
        <v>0</v>
      </c>
      <c r="G6109">
        <v>3</v>
      </c>
      <c r="H6109" s="2">
        <f>H6108+$H$2*(Filter_Test[[#This Row],[debug'[0']]]-H6108)</f>
        <v>3.4430689475463638</v>
      </c>
    </row>
    <row r="6110" spans="1:8" x14ac:dyDescent="0.25">
      <c r="A6110">
        <v>12208</v>
      </c>
      <c r="B6110">
        <v>11</v>
      </c>
      <c r="C6110">
        <v>0</v>
      </c>
      <c r="D6110">
        <v>8</v>
      </c>
      <c r="E6110">
        <v>3</v>
      </c>
      <c r="F6110">
        <v>1</v>
      </c>
      <c r="G6110">
        <v>3</v>
      </c>
      <c r="H6110" s="2">
        <f>H6109+$H$2*(Filter_Test[[#This Row],[debug'[0']]]-H6109)</f>
        <v>4.1552929198885513</v>
      </c>
    </row>
    <row r="6111" spans="1:8" x14ac:dyDescent="0.25">
      <c r="A6111">
        <v>12210</v>
      </c>
      <c r="B6111">
        <v>10</v>
      </c>
      <c r="C6111">
        <v>4</v>
      </c>
      <c r="D6111">
        <v>6</v>
      </c>
      <c r="E6111">
        <v>3</v>
      </c>
      <c r="F6111">
        <v>1</v>
      </c>
      <c r="G6111">
        <v>3</v>
      </c>
      <c r="H6111" s="2">
        <f>H6110+$H$2*(Filter_Test[[#This Row],[debug'[0']]]-H6110)</f>
        <v>4.7061435846464228</v>
      </c>
    </row>
    <row r="6112" spans="1:8" x14ac:dyDescent="0.25">
      <c r="A6112">
        <v>12212</v>
      </c>
      <c r="B6112">
        <v>8</v>
      </c>
      <c r="C6112">
        <v>6</v>
      </c>
      <c r="D6112">
        <v>4</v>
      </c>
      <c r="E6112">
        <v>3</v>
      </c>
      <c r="F6112">
        <v>1</v>
      </c>
      <c r="G6112">
        <v>3</v>
      </c>
      <c r="H6112" s="2">
        <f>H6111+$H$2*(Filter_Test[[#This Row],[debug'[0']]]-H6111)</f>
        <v>5.0165822381400549</v>
      </c>
    </row>
    <row r="6113" spans="1:8" x14ac:dyDescent="0.25">
      <c r="A6113">
        <v>12214</v>
      </c>
      <c r="B6113">
        <v>5</v>
      </c>
      <c r="C6113">
        <v>7</v>
      </c>
      <c r="D6113">
        <v>2</v>
      </c>
      <c r="E6113">
        <v>3</v>
      </c>
      <c r="F6113">
        <v>0</v>
      </c>
      <c r="G6113">
        <v>3</v>
      </c>
      <c r="H6113" s="2">
        <f>H6112+$H$2*(Filter_Test[[#This Row],[debug'[0']]]-H6112)</f>
        <v>5.0150193990144283</v>
      </c>
    </row>
    <row r="6114" spans="1:8" x14ac:dyDescent="0.25">
      <c r="A6114">
        <v>12216</v>
      </c>
      <c r="B6114">
        <v>1</v>
      </c>
      <c r="C6114">
        <v>9</v>
      </c>
      <c r="D6114">
        <v>0</v>
      </c>
      <c r="E6114">
        <v>3</v>
      </c>
      <c r="F6114">
        <v>0</v>
      </c>
      <c r="G6114">
        <v>3</v>
      </c>
      <c r="H6114" s="2">
        <f>H6113+$H$2*(Filter_Test[[#This Row],[debug'[0']]]-H6113)</f>
        <v>4.6366127355755014</v>
      </c>
    </row>
    <row r="6115" spans="1:8" x14ac:dyDescent="0.25">
      <c r="A6115">
        <v>12218</v>
      </c>
      <c r="B6115">
        <v>-1</v>
      </c>
      <c r="C6115">
        <v>10</v>
      </c>
      <c r="D6115">
        <v>-2</v>
      </c>
      <c r="E6115">
        <v>3</v>
      </c>
      <c r="F6115">
        <v>1</v>
      </c>
      <c r="G6115">
        <v>3</v>
      </c>
      <c r="H6115" s="2">
        <f>H6114+$H$2*(Filter_Test[[#This Row],[debug'[0']]]-H6114)</f>
        <v>4.1053745007390612</v>
      </c>
    </row>
    <row r="6116" spans="1:8" x14ac:dyDescent="0.25">
      <c r="A6116">
        <v>12220</v>
      </c>
      <c r="B6116">
        <v>-3</v>
      </c>
      <c r="C6116">
        <v>9</v>
      </c>
      <c r="D6116">
        <v>-4</v>
      </c>
      <c r="E6116">
        <v>3</v>
      </c>
      <c r="F6116">
        <v>1</v>
      </c>
      <c r="G6116">
        <v>2</v>
      </c>
      <c r="H6116" s="2">
        <f>H6115+$H$2*(Filter_Test[[#This Row],[debug'[0']]]-H6115)</f>
        <v>3.4357087307632788</v>
      </c>
    </row>
    <row r="6117" spans="1:8" x14ac:dyDescent="0.25">
      <c r="A6117">
        <v>12222</v>
      </c>
      <c r="B6117">
        <v>-3</v>
      </c>
      <c r="C6117">
        <v>7</v>
      </c>
      <c r="D6117">
        <v>-4</v>
      </c>
      <c r="E6117">
        <v>3</v>
      </c>
      <c r="F6117">
        <v>1</v>
      </c>
      <c r="G6117">
        <v>2</v>
      </c>
      <c r="H6117" s="2">
        <f>H6116+$H$2*(Filter_Test[[#This Row],[debug'[0']]]-H6116)</f>
        <v>2.8291574726869904</v>
      </c>
    </row>
    <row r="6118" spans="1:8" x14ac:dyDescent="0.25">
      <c r="A6118">
        <v>12224</v>
      </c>
      <c r="B6118">
        <v>-4</v>
      </c>
      <c r="C6118">
        <v>3</v>
      </c>
      <c r="D6118">
        <v>-4</v>
      </c>
      <c r="E6118">
        <v>3</v>
      </c>
      <c r="F6118">
        <v>1</v>
      </c>
      <c r="G6118">
        <v>2</v>
      </c>
      <c r="H6118" s="2">
        <f>H6117+$H$2*(Filter_Test[[#This Row],[debug'[0']]]-H6117)</f>
        <v>2.1855245442949518</v>
      </c>
    </row>
    <row r="6119" spans="1:8" x14ac:dyDescent="0.25">
      <c r="A6119">
        <v>12226</v>
      </c>
      <c r="B6119">
        <v>-6</v>
      </c>
      <c r="C6119">
        <v>1</v>
      </c>
      <c r="D6119">
        <v>-3</v>
      </c>
      <c r="E6119">
        <v>3</v>
      </c>
      <c r="F6119">
        <v>1</v>
      </c>
      <c r="G6119">
        <v>2</v>
      </c>
      <c r="H6119" s="2">
        <f>H6118+$H$2*(Filter_Test[[#This Row],[debug'[0']]]-H6118)</f>
        <v>1.4140570310708731</v>
      </c>
    </row>
    <row r="6120" spans="1:8" x14ac:dyDescent="0.25">
      <c r="A6120">
        <v>12228</v>
      </c>
      <c r="B6120">
        <v>-5</v>
      </c>
      <c r="C6120">
        <v>-2</v>
      </c>
      <c r="D6120">
        <v>-1</v>
      </c>
      <c r="E6120">
        <v>3</v>
      </c>
      <c r="F6120">
        <v>1</v>
      </c>
      <c r="G6120">
        <v>2</v>
      </c>
      <c r="H6120" s="2">
        <f>H6119+$H$2*(Filter_Test[[#This Row],[debug'[0']]]-H6119)</f>
        <v>0.80954639761532665</v>
      </c>
    </row>
    <row r="6121" spans="1:8" x14ac:dyDescent="0.25">
      <c r="A6121">
        <v>12230</v>
      </c>
      <c r="B6121">
        <v>-3</v>
      </c>
      <c r="C6121">
        <v>-4</v>
      </c>
      <c r="D6121">
        <v>0</v>
      </c>
      <c r="E6121">
        <v>3</v>
      </c>
      <c r="F6121">
        <v>1</v>
      </c>
      <c r="G6121">
        <v>2</v>
      </c>
      <c r="H6121" s="2">
        <f>H6120+$H$2*(Filter_Test[[#This Row],[debug'[0']]]-H6120)</f>
        <v>0.45050510832759355</v>
      </c>
    </row>
    <row r="6122" spans="1:8" x14ac:dyDescent="0.25">
      <c r="A6122">
        <v>12232</v>
      </c>
      <c r="B6122">
        <v>2</v>
      </c>
      <c r="C6122">
        <v>-7</v>
      </c>
      <c r="D6122">
        <v>4</v>
      </c>
      <c r="E6122">
        <v>3</v>
      </c>
      <c r="F6122">
        <v>0</v>
      </c>
      <c r="G6122">
        <v>2</v>
      </c>
      <c r="H6122" s="2">
        <f>H6121+$H$2*(Filter_Test[[#This Row],[debug'[0']]]-H6121)</f>
        <v>0.59654156138118186</v>
      </c>
    </row>
    <row r="6123" spans="1:8" x14ac:dyDescent="0.25">
      <c r="A6123">
        <v>12234</v>
      </c>
      <c r="B6123">
        <v>3</v>
      </c>
      <c r="C6123">
        <v>-6</v>
      </c>
      <c r="D6123">
        <v>6</v>
      </c>
      <c r="E6123">
        <v>3</v>
      </c>
      <c r="F6123">
        <v>1</v>
      </c>
      <c r="G6123">
        <v>2</v>
      </c>
      <c r="H6123" s="2">
        <f>H6122+$H$2*(Filter_Test[[#This Row],[debug'[0']]]-H6122)</f>
        <v>0.82306218260038011</v>
      </c>
    </row>
    <row r="6124" spans="1:8" x14ac:dyDescent="0.25">
      <c r="A6124">
        <v>12236</v>
      </c>
      <c r="B6124">
        <v>6</v>
      </c>
      <c r="C6124">
        <v>-6</v>
      </c>
      <c r="D6124">
        <v>5</v>
      </c>
      <c r="E6124">
        <v>3</v>
      </c>
      <c r="F6124">
        <v>1</v>
      </c>
      <c r="G6124">
        <v>2</v>
      </c>
      <c r="H6124" s="2">
        <f>H6123+$H$2*(Filter_Test[[#This Row],[debug'[0']]]-H6123)</f>
        <v>1.3109770770573947</v>
      </c>
    </row>
    <row r="6125" spans="1:8" x14ac:dyDescent="0.25">
      <c r="A6125">
        <v>12238</v>
      </c>
      <c r="B6125">
        <v>8</v>
      </c>
      <c r="C6125">
        <v>-4</v>
      </c>
      <c r="D6125">
        <v>5</v>
      </c>
      <c r="E6125">
        <v>3</v>
      </c>
      <c r="F6125">
        <v>1</v>
      </c>
      <c r="G6125">
        <v>2</v>
      </c>
      <c r="H6125" s="2">
        <f>H6124+$H$2*(Filter_Test[[#This Row],[debug'[0']]]-H6124)</f>
        <v>1.9414026352897011</v>
      </c>
    </row>
    <row r="6126" spans="1:8" x14ac:dyDescent="0.25">
      <c r="A6126">
        <v>12240</v>
      </c>
      <c r="B6126">
        <v>8</v>
      </c>
      <c r="C6126">
        <v>-3</v>
      </c>
      <c r="D6126">
        <v>5</v>
      </c>
      <c r="E6126">
        <v>3</v>
      </c>
      <c r="F6126">
        <v>1</v>
      </c>
      <c r="G6126">
        <v>2</v>
      </c>
      <c r="H6126" s="2">
        <f>H6125+$H$2*(Filter_Test[[#This Row],[debug'[0']]]-H6125)</f>
        <v>2.5124119844506718</v>
      </c>
    </row>
    <row r="6127" spans="1:8" x14ac:dyDescent="0.25">
      <c r="A6127">
        <v>12242</v>
      </c>
      <c r="B6127">
        <v>10</v>
      </c>
      <c r="C6127">
        <v>0</v>
      </c>
      <c r="D6127">
        <v>5</v>
      </c>
      <c r="E6127">
        <v>3</v>
      </c>
      <c r="F6127">
        <v>1</v>
      </c>
      <c r="G6127">
        <v>2</v>
      </c>
      <c r="H6127" s="2">
        <f>H6126+$H$2*(Filter_Test[[#This Row],[debug'[0']]]-H6126)</f>
        <v>3.2181005295333742</v>
      </c>
    </row>
    <row r="6128" spans="1:8" x14ac:dyDescent="0.25">
      <c r="A6128">
        <v>12244</v>
      </c>
      <c r="B6128">
        <v>10</v>
      </c>
      <c r="C6128">
        <v>1</v>
      </c>
      <c r="D6128">
        <v>4</v>
      </c>
      <c r="E6128">
        <v>3</v>
      </c>
      <c r="F6128">
        <v>1</v>
      </c>
      <c r="G6128">
        <v>2</v>
      </c>
      <c r="H6128" s="2">
        <f>H6127+$H$2*(Filter_Test[[#This Row],[debug'[0']]]-H6127)</f>
        <v>3.8572794961474481</v>
      </c>
    </row>
    <row r="6129" spans="1:8" x14ac:dyDescent="0.25">
      <c r="A6129">
        <v>12246</v>
      </c>
      <c r="B6129">
        <v>10</v>
      </c>
      <c r="C6129">
        <v>3</v>
      </c>
      <c r="D6129">
        <v>4</v>
      </c>
      <c r="E6129">
        <v>3</v>
      </c>
      <c r="F6129">
        <v>1</v>
      </c>
      <c r="G6129">
        <v>2</v>
      </c>
      <c r="H6129" s="2">
        <f>H6128+$H$2*(Filter_Test[[#This Row],[debug'[0']]]-H6128)</f>
        <v>4.4362172643862054</v>
      </c>
    </row>
    <row r="6130" spans="1:8" x14ac:dyDescent="0.25">
      <c r="A6130">
        <v>12248</v>
      </c>
      <c r="B6130">
        <v>9</v>
      </c>
      <c r="C6130">
        <v>4</v>
      </c>
      <c r="D6130">
        <v>4</v>
      </c>
      <c r="E6130">
        <v>3</v>
      </c>
      <c r="F6130">
        <v>1</v>
      </c>
      <c r="G6130">
        <v>2</v>
      </c>
      <c r="H6130" s="2">
        <f>H6129+$H$2*(Filter_Test[[#This Row],[debug'[0']]]-H6129)</f>
        <v>4.8663436538297322</v>
      </c>
    </row>
    <row r="6131" spans="1:8" x14ac:dyDescent="0.25">
      <c r="A6131">
        <v>12250</v>
      </c>
      <c r="B6131">
        <v>6</v>
      </c>
      <c r="C6131">
        <v>4</v>
      </c>
      <c r="D6131">
        <v>5</v>
      </c>
      <c r="E6131">
        <v>3</v>
      </c>
      <c r="F6131">
        <v>1</v>
      </c>
      <c r="G6131">
        <v>2</v>
      </c>
      <c r="H6131" s="2">
        <f>H6130+$H$2*(Filter_Test[[#This Row],[debug'[0']]]-H6130)</f>
        <v>4.9731882472944511</v>
      </c>
    </row>
    <row r="6132" spans="1:8" x14ac:dyDescent="0.25">
      <c r="A6132">
        <v>12252</v>
      </c>
      <c r="B6132">
        <v>3</v>
      </c>
      <c r="C6132">
        <v>4</v>
      </c>
      <c r="D6132">
        <v>4</v>
      </c>
      <c r="E6132">
        <v>3</v>
      </c>
      <c r="F6132">
        <v>1</v>
      </c>
      <c r="G6132">
        <v>2</v>
      </c>
      <c r="H6132" s="2">
        <f>H6131+$H$2*(Filter_Test[[#This Row],[debug'[0']]]-H6131)</f>
        <v>4.7872196362389516</v>
      </c>
    </row>
    <row r="6133" spans="1:8" x14ac:dyDescent="0.25">
      <c r="A6133">
        <v>12254</v>
      </c>
      <c r="B6133">
        <v>-2</v>
      </c>
      <c r="C6133">
        <v>4</v>
      </c>
      <c r="D6133">
        <v>2</v>
      </c>
      <c r="E6133">
        <v>2</v>
      </c>
      <c r="F6133">
        <v>1</v>
      </c>
      <c r="G6133">
        <v>2</v>
      </c>
      <c r="H6133" s="2">
        <f>H6132+$H$2*(Filter_Test[[#This Row],[debug'[0']]]-H6132)</f>
        <v>4.1475392558136912</v>
      </c>
    </row>
    <row r="6134" spans="1:8" x14ac:dyDescent="0.25">
      <c r="A6134">
        <v>12256</v>
      </c>
      <c r="B6134">
        <v>-3</v>
      </c>
      <c r="C6134">
        <v>3</v>
      </c>
      <c r="D6134">
        <v>1</v>
      </c>
      <c r="E6134">
        <v>2</v>
      </c>
      <c r="F6134">
        <v>1</v>
      </c>
      <c r="G6134">
        <v>2</v>
      </c>
      <c r="H6134" s="2">
        <f>H6133+$H$2*(Filter_Test[[#This Row],[debug'[0']]]-H6133)</f>
        <v>3.4738995512944228</v>
      </c>
    </row>
    <row r="6135" spans="1:8" x14ac:dyDescent="0.25">
      <c r="A6135">
        <v>12258</v>
      </c>
      <c r="B6135">
        <v>-5</v>
      </c>
      <c r="C6135">
        <v>2</v>
      </c>
      <c r="D6135">
        <v>0</v>
      </c>
      <c r="E6135">
        <v>3</v>
      </c>
      <c r="F6135">
        <v>1</v>
      </c>
      <c r="G6135">
        <v>2</v>
      </c>
      <c r="H6135" s="2">
        <f>H6134+$H$2*(Filter_Test[[#This Row],[debug'[0']]]-H6134)</f>
        <v>2.6752533339662907</v>
      </c>
    </row>
    <row r="6136" spans="1:8" x14ac:dyDescent="0.25">
      <c r="A6136">
        <v>12260</v>
      </c>
      <c r="B6136">
        <v>-5</v>
      </c>
      <c r="C6136">
        <v>1</v>
      </c>
      <c r="D6136">
        <v>1</v>
      </c>
      <c r="E6136">
        <v>3</v>
      </c>
      <c r="F6136">
        <v>1</v>
      </c>
      <c r="G6136">
        <v>2</v>
      </c>
      <c r="H6136" s="2">
        <f>H6135+$H$2*(Filter_Test[[#This Row],[debug'[0']]]-H6135)</f>
        <v>1.951877749313419</v>
      </c>
    </row>
    <row r="6137" spans="1:8" x14ac:dyDescent="0.25">
      <c r="A6137">
        <v>12262</v>
      </c>
      <c r="B6137">
        <v>-6</v>
      </c>
      <c r="C6137">
        <v>-2</v>
      </c>
      <c r="D6137">
        <v>0</v>
      </c>
      <c r="E6137">
        <v>3</v>
      </c>
      <c r="F6137">
        <v>0</v>
      </c>
      <c r="G6137">
        <v>2</v>
      </c>
      <c r="H6137" s="2">
        <f>H6136+$H$2*(Filter_Test[[#This Row],[debug'[0']]]-H6136)</f>
        <v>1.2024309277288037</v>
      </c>
    </row>
    <row r="6138" spans="1:8" x14ac:dyDescent="0.25">
      <c r="A6138">
        <v>12264</v>
      </c>
      <c r="B6138">
        <v>-5</v>
      </c>
      <c r="C6138">
        <v>-3</v>
      </c>
      <c r="D6138">
        <v>-1</v>
      </c>
      <c r="E6138">
        <v>2</v>
      </c>
      <c r="F6138">
        <v>0</v>
      </c>
      <c r="G6138">
        <v>2</v>
      </c>
      <c r="H6138" s="2">
        <f>H6137+$H$2*(Filter_Test[[#This Row],[debug'[0']]]-H6137)</f>
        <v>0.61786558462027563</v>
      </c>
    </row>
    <row r="6139" spans="1:8" x14ac:dyDescent="0.25">
      <c r="A6139">
        <v>12266</v>
      </c>
      <c r="B6139">
        <v>-5</v>
      </c>
      <c r="C6139">
        <v>-4</v>
      </c>
      <c r="D6139">
        <v>-2</v>
      </c>
      <c r="E6139">
        <v>2</v>
      </c>
      <c r="F6139">
        <v>0</v>
      </c>
      <c r="G6139">
        <v>2</v>
      </c>
      <c r="H6139" s="2">
        <f>H6138+$H$2*(Filter_Test[[#This Row],[debug'[0']]]-H6138)</f>
        <v>8.8394227135336068E-2</v>
      </c>
    </row>
    <row r="6140" spans="1:8" x14ac:dyDescent="0.25">
      <c r="A6140">
        <v>12268</v>
      </c>
      <c r="B6140">
        <v>0</v>
      </c>
      <c r="C6140">
        <v>-3</v>
      </c>
      <c r="D6140">
        <v>-2</v>
      </c>
      <c r="E6140">
        <v>2</v>
      </c>
      <c r="F6140">
        <v>0</v>
      </c>
      <c r="G6140">
        <v>2</v>
      </c>
      <c r="H6140" s="2">
        <f>H6139+$H$2*(Filter_Test[[#This Row],[debug'[0']]]-H6139)</f>
        <v>8.0063267497692492E-2</v>
      </c>
    </row>
    <row r="6141" spans="1:8" x14ac:dyDescent="0.25">
      <c r="A6141">
        <v>12270</v>
      </c>
      <c r="B6141">
        <v>3</v>
      </c>
      <c r="C6141">
        <v>-2</v>
      </c>
      <c r="D6141">
        <v>-2</v>
      </c>
      <c r="E6141">
        <v>3</v>
      </c>
      <c r="F6141">
        <v>0</v>
      </c>
      <c r="G6141">
        <v>2</v>
      </c>
      <c r="H6141" s="2">
        <f>H6140+$H$2*(Filter_Test[[#This Row],[debug'[0']]]-H6140)</f>
        <v>0.35526082113097951</v>
      </c>
    </row>
    <row r="6142" spans="1:8" x14ac:dyDescent="0.25">
      <c r="A6142">
        <v>12272</v>
      </c>
      <c r="B6142">
        <v>6</v>
      </c>
      <c r="C6142">
        <v>0</v>
      </c>
      <c r="D6142">
        <v>-2</v>
      </c>
      <c r="E6142">
        <v>3</v>
      </c>
      <c r="F6142">
        <v>0</v>
      </c>
      <c r="G6142">
        <v>2</v>
      </c>
      <c r="H6142" s="2">
        <f>H6141+$H$2*(Filter_Test[[#This Row],[debug'[0']]]-H6141)</f>
        <v>0.88726495520394133</v>
      </c>
    </row>
    <row r="6143" spans="1:8" x14ac:dyDescent="0.25">
      <c r="A6143">
        <v>12274</v>
      </c>
      <c r="B6143">
        <v>8</v>
      </c>
      <c r="C6143">
        <v>0</v>
      </c>
      <c r="D6143">
        <v>-1</v>
      </c>
      <c r="E6143">
        <v>2</v>
      </c>
      <c r="F6143">
        <v>0</v>
      </c>
      <c r="G6143">
        <v>2</v>
      </c>
      <c r="H6143" s="2">
        <f>H6142+$H$2*(Filter_Test[[#This Row],[debug'[0']]]-H6142)</f>
        <v>1.5576244401138002</v>
      </c>
    </row>
    <row r="6144" spans="1:8" x14ac:dyDescent="0.25">
      <c r="A6144">
        <v>12276</v>
      </c>
      <c r="B6144">
        <v>8</v>
      </c>
      <c r="C6144">
        <v>1</v>
      </c>
      <c r="D6144">
        <v>0</v>
      </c>
      <c r="E6144">
        <v>2</v>
      </c>
      <c r="F6144">
        <v>0</v>
      </c>
      <c r="G6144">
        <v>2</v>
      </c>
      <c r="H6144" s="2">
        <f>H6143+$H$2*(Filter_Test[[#This Row],[debug'[0']]]-H6143)</f>
        <v>2.1648040320319475</v>
      </c>
    </row>
    <row r="6145" spans="1:8" x14ac:dyDescent="0.25">
      <c r="A6145">
        <v>12278</v>
      </c>
      <c r="B6145">
        <v>8</v>
      </c>
      <c r="C6145">
        <v>3</v>
      </c>
      <c r="D6145">
        <v>1</v>
      </c>
      <c r="E6145">
        <v>2</v>
      </c>
      <c r="F6145">
        <v>0</v>
      </c>
      <c r="G6145">
        <v>2</v>
      </c>
      <c r="H6145" s="2">
        <f>H6144+$H$2*(Filter_Test[[#This Row],[debug'[0']]]-H6144)</f>
        <v>2.714758295588704</v>
      </c>
    </row>
    <row r="6146" spans="1:8" x14ac:dyDescent="0.25">
      <c r="A6146">
        <v>12280</v>
      </c>
      <c r="B6146">
        <v>8</v>
      </c>
      <c r="C6146">
        <v>3</v>
      </c>
      <c r="D6146">
        <v>2</v>
      </c>
      <c r="E6146">
        <v>2</v>
      </c>
      <c r="F6146">
        <v>0</v>
      </c>
      <c r="G6146">
        <v>2</v>
      </c>
      <c r="H6146" s="2">
        <f>H6145+$H$2*(Filter_Test[[#This Row],[debug'[0']]]-H6145)</f>
        <v>3.2128805909194518</v>
      </c>
    </row>
    <row r="6147" spans="1:8" x14ac:dyDescent="0.25">
      <c r="A6147">
        <v>12282</v>
      </c>
      <c r="B6147">
        <v>8</v>
      </c>
      <c r="C6147">
        <v>4</v>
      </c>
      <c r="D6147">
        <v>3</v>
      </c>
      <c r="E6147">
        <v>2</v>
      </c>
      <c r="F6147">
        <v>0</v>
      </c>
      <c r="G6147">
        <v>2</v>
      </c>
      <c r="H6147" s="2">
        <f>H6146+$H$2*(Filter_Test[[#This Row],[debug'[0']]]-H6146)</f>
        <v>3.6640559659421887</v>
      </c>
    </row>
    <row r="6148" spans="1:8" x14ac:dyDescent="0.25">
      <c r="A6148">
        <v>12284</v>
      </c>
      <c r="B6148">
        <v>7</v>
      </c>
      <c r="C6148">
        <v>4</v>
      </c>
      <c r="D6148">
        <v>4</v>
      </c>
      <c r="E6148">
        <v>2</v>
      </c>
      <c r="F6148">
        <v>0</v>
      </c>
      <c r="G6148">
        <v>2</v>
      </c>
      <c r="H6148" s="2">
        <f>H6147+$H$2*(Filter_Test[[#This Row],[debug'[0']]]-H6147)</f>
        <v>3.9784612840476701</v>
      </c>
    </row>
    <row r="6149" spans="1:8" x14ac:dyDescent="0.25">
      <c r="A6149">
        <v>12286</v>
      </c>
      <c r="B6149">
        <v>7</v>
      </c>
      <c r="C6149">
        <v>1</v>
      </c>
      <c r="D6149">
        <v>5</v>
      </c>
      <c r="E6149">
        <v>3</v>
      </c>
      <c r="F6149">
        <v>0</v>
      </c>
      <c r="G6149">
        <v>2</v>
      </c>
      <c r="H6149" s="2">
        <f>H6148+$H$2*(Filter_Test[[#This Row],[debug'[0']]]-H6148)</f>
        <v>4.2632345990248597</v>
      </c>
    </row>
    <row r="6150" spans="1:8" x14ac:dyDescent="0.25">
      <c r="A6150">
        <v>12288</v>
      </c>
      <c r="B6150">
        <v>2</v>
      </c>
      <c r="C6150">
        <v>0</v>
      </c>
      <c r="D6150">
        <v>5</v>
      </c>
      <c r="E6150">
        <v>2</v>
      </c>
      <c r="F6150">
        <v>0</v>
      </c>
      <c r="G6150">
        <v>1</v>
      </c>
      <c r="H6150" s="2">
        <f>H6149+$H$2*(Filter_Test[[#This Row],[debug'[0']]]-H6149)</f>
        <v>4.0499297633354576</v>
      </c>
    </row>
    <row r="6151" spans="1:8" x14ac:dyDescent="0.25">
      <c r="A6151">
        <v>12290</v>
      </c>
      <c r="B6151">
        <v>0</v>
      </c>
      <c r="C6151">
        <v>-1</v>
      </c>
      <c r="D6151">
        <v>4</v>
      </c>
      <c r="E6151">
        <v>2</v>
      </c>
      <c r="F6151">
        <v>0</v>
      </c>
      <c r="G6151">
        <v>1</v>
      </c>
      <c r="H6151" s="2">
        <f>H6150+$H$2*(Filter_Test[[#This Row],[debug'[0']]]-H6150)</f>
        <v>3.6682328755739779</v>
      </c>
    </row>
    <row r="6152" spans="1:8" x14ac:dyDescent="0.25">
      <c r="A6152">
        <v>12292</v>
      </c>
      <c r="B6152">
        <v>-3</v>
      </c>
      <c r="C6152">
        <v>-3</v>
      </c>
      <c r="D6152">
        <v>2</v>
      </c>
      <c r="E6152">
        <v>2</v>
      </c>
      <c r="F6152">
        <v>0</v>
      </c>
      <c r="G6152">
        <v>1</v>
      </c>
      <c r="H6152" s="2">
        <f>H6151+$H$2*(Filter_Test[[#This Row],[debug'[0']]]-H6151)</f>
        <v>3.0397667331441034</v>
      </c>
    </row>
    <row r="6153" spans="1:8" x14ac:dyDescent="0.25">
      <c r="A6153">
        <v>12294</v>
      </c>
      <c r="B6153">
        <v>-5</v>
      </c>
      <c r="C6153">
        <v>-4</v>
      </c>
      <c r="D6153">
        <v>0</v>
      </c>
      <c r="E6153">
        <v>2</v>
      </c>
      <c r="F6153">
        <v>0</v>
      </c>
      <c r="G6153">
        <v>1</v>
      </c>
      <c r="H6153" s="2">
        <f>H6152+$H$2*(Filter_Test[[#This Row],[debug'[0']]]-H6152)</f>
        <v>2.2820365699814698</v>
      </c>
    </row>
    <row r="6154" spans="1:8" x14ac:dyDescent="0.25">
      <c r="A6154">
        <v>12296</v>
      </c>
      <c r="B6154">
        <v>-5</v>
      </c>
      <c r="C6154">
        <v>-4</v>
      </c>
      <c r="D6154">
        <v>-2</v>
      </c>
      <c r="E6154">
        <v>2</v>
      </c>
      <c r="F6154">
        <v>0</v>
      </c>
      <c r="G6154">
        <v>1</v>
      </c>
      <c r="H6154" s="2">
        <f>H6153+$H$2*(Filter_Test[[#This Row],[debug'[0']]]-H6153)</f>
        <v>1.5957207922386898</v>
      </c>
    </row>
    <row r="6155" spans="1:8" x14ac:dyDescent="0.25">
      <c r="A6155">
        <v>12298</v>
      </c>
      <c r="B6155">
        <v>-6</v>
      </c>
      <c r="C6155">
        <v>-3</v>
      </c>
      <c r="D6155">
        <v>-3</v>
      </c>
      <c r="E6155">
        <v>2</v>
      </c>
      <c r="F6155">
        <v>0</v>
      </c>
      <c r="G6155">
        <v>1</v>
      </c>
      <c r="H6155" s="2">
        <f>H6154+$H$2*(Filter_Test[[#This Row],[debug'[0']]]-H6154)</f>
        <v>0.87984097305020048</v>
      </c>
    </row>
    <row r="6156" spans="1:8" x14ac:dyDescent="0.25">
      <c r="A6156">
        <v>12300</v>
      </c>
      <c r="B6156">
        <v>-4</v>
      </c>
      <c r="C6156">
        <v>-3</v>
      </c>
      <c r="D6156">
        <v>-5</v>
      </c>
      <c r="E6156">
        <v>2</v>
      </c>
      <c r="F6156">
        <v>0</v>
      </c>
      <c r="G6156">
        <v>1</v>
      </c>
      <c r="H6156" s="2">
        <f>H6155+$H$2*(Filter_Test[[#This Row],[debug'[0']]]-H6155)</f>
        <v>0.41992679650157122</v>
      </c>
    </row>
    <row r="6157" spans="1:8" x14ac:dyDescent="0.25">
      <c r="A6157">
        <v>12302</v>
      </c>
      <c r="B6157">
        <v>-1</v>
      </c>
      <c r="C6157">
        <v>-3</v>
      </c>
      <c r="D6157">
        <v>-6</v>
      </c>
      <c r="E6157">
        <v>2</v>
      </c>
      <c r="F6157">
        <v>0</v>
      </c>
      <c r="G6157">
        <v>1</v>
      </c>
      <c r="H6157" s="2">
        <f>H6156+$H$2*(Filter_Test[[#This Row],[debug'[0']]]-H6156)</f>
        <v>0.28610184872583244</v>
      </c>
    </row>
    <row r="6158" spans="1:8" x14ac:dyDescent="0.25">
      <c r="A6158">
        <v>12304</v>
      </c>
      <c r="B6158">
        <v>0</v>
      </c>
      <c r="C6158">
        <v>-2</v>
      </c>
      <c r="D6158">
        <v>-5</v>
      </c>
      <c r="E6158">
        <v>2</v>
      </c>
      <c r="F6158">
        <v>0</v>
      </c>
      <c r="G6158">
        <v>1</v>
      </c>
      <c r="H6158" s="2">
        <f>H6157+$H$2*(Filter_Test[[#This Row],[debug'[0']]]-H6157)</f>
        <v>0.25913738474176645</v>
      </c>
    </row>
    <row r="6159" spans="1:8" x14ac:dyDescent="0.25">
      <c r="A6159">
        <v>12306</v>
      </c>
      <c r="B6159">
        <v>3</v>
      </c>
      <c r="C6159">
        <v>3</v>
      </c>
      <c r="D6159">
        <v>-3</v>
      </c>
      <c r="E6159">
        <v>2</v>
      </c>
      <c r="F6159">
        <v>0</v>
      </c>
      <c r="G6159">
        <v>1</v>
      </c>
      <c r="H6159" s="2">
        <f>H6158+$H$2*(Filter_Test[[#This Row],[debug'[0']]]-H6158)</f>
        <v>0.51745760043959166</v>
      </c>
    </row>
    <row r="6160" spans="1:8" x14ac:dyDescent="0.25">
      <c r="A6160">
        <v>12308</v>
      </c>
      <c r="B6160">
        <v>5</v>
      </c>
      <c r="C6160">
        <v>5</v>
      </c>
      <c r="D6160">
        <v>-3</v>
      </c>
      <c r="E6160">
        <v>2</v>
      </c>
      <c r="F6160">
        <v>0</v>
      </c>
      <c r="G6160">
        <v>1</v>
      </c>
      <c r="H6160" s="2">
        <f>H6159+$H$2*(Filter_Test[[#This Row],[debug'[0']]]-H6159)</f>
        <v>0.93992726859550391</v>
      </c>
    </row>
    <row r="6161" spans="1:8" x14ac:dyDescent="0.25">
      <c r="A6161">
        <v>12310</v>
      </c>
      <c r="B6161">
        <v>7</v>
      </c>
      <c r="C6161">
        <v>6</v>
      </c>
      <c r="D6161">
        <v>-1</v>
      </c>
      <c r="E6161">
        <v>2</v>
      </c>
      <c r="F6161">
        <v>0</v>
      </c>
      <c r="G6161">
        <v>1</v>
      </c>
      <c r="H6161" s="2">
        <f>H6160+$H$2*(Filter_Test[[#This Row],[debug'[0']]]-H6160)</f>
        <v>1.5110756677915096</v>
      </c>
    </row>
    <row r="6162" spans="1:8" x14ac:dyDescent="0.25">
      <c r="A6162">
        <v>12312</v>
      </c>
      <c r="B6162">
        <v>8</v>
      </c>
      <c r="C6162">
        <v>7</v>
      </c>
      <c r="D6162">
        <v>2</v>
      </c>
      <c r="E6162">
        <v>2</v>
      </c>
      <c r="F6162">
        <v>0</v>
      </c>
      <c r="G6162">
        <v>1</v>
      </c>
      <c r="H6162" s="2">
        <f>H6161+$H$2*(Filter_Test[[#This Row],[debug'[0']]]-H6161)</f>
        <v>2.122642378144497</v>
      </c>
    </row>
    <row r="6163" spans="1:8" x14ac:dyDescent="0.25">
      <c r="A6163">
        <v>12314</v>
      </c>
      <c r="B6163">
        <v>10</v>
      </c>
      <c r="C6163">
        <v>6</v>
      </c>
      <c r="D6163">
        <v>5</v>
      </c>
      <c r="E6163">
        <v>2</v>
      </c>
      <c r="F6163">
        <v>0</v>
      </c>
      <c r="G6163">
        <v>1</v>
      </c>
      <c r="H6163" s="2">
        <f>H6162+$H$2*(Filter_Test[[#This Row],[debug'[0']]]-H6162)</f>
        <v>2.8650658431801213</v>
      </c>
    </row>
    <row r="6164" spans="1:8" x14ac:dyDescent="0.25">
      <c r="A6164">
        <v>12316</v>
      </c>
      <c r="B6164">
        <v>10</v>
      </c>
      <c r="C6164">
        <v>5</v>
      </c>
      <c r="D6164">
        <v>6</v>
      </c>
      <c r="E6164">
        <v>2</v>
      </c>
      <c r="F6164">
        <v>0</v>
      </c>
      <c r="G6164">
        <v>1</v>
      </c>
      <c r="H6164" s="2">
        <f>H6163+$H$2*(Filter_Test[[#This Row],[debug'[0']]]-H6163)</f>
        <v>3.5375175451074878</v>
      </c>
    </row>
    <row r="6165" spans="1:8" x14ac:dyDescent="0.25">
      <c r="A6165">
        <v>12318</v>
      </c>
      <c r="B6165">
        <v>7</v>
      </c>
      <c r="C6165">
        <v>4</v>
      </c>
      <c r="D6165">
        <v>6</v>
      </c>
      <c r="E6165">
        <v>2</v>
      </c>
      <c r="F6165">
        <v>0</v>
      </c>
      <c r="G6165">
        <v>0</v>
      </c>
      <c r="H6165" s="2">
        <f>H6164+$H$2*(Filter_Test[[#This Row],[debug'[0']]]-H6164)</f>
        <v>3.8638488284117036</v>
      </c>
    </row>
    <row r="6166" spans="1:8" x14ac:dyDescent="0.25">
      <c r="A6166">
        <v>12320</v>
      </c>
      <c r="B6166">
        <v>5</v>
      </c>
      <c r="C6166">
        <v>2</v>
      </c>
      <c r="D6166">
        <v>5</v>
      </c>
      <c r="E6166">
        <v>2</v>
      </c>
      <c r="F6166">
        <v>0</v>
      </c>
      <c r="G6166">
        <v>0</v>
      </c>
      <c r="H6166" s="2">
        <f>H6165+$H$2*(Filter_Test[[#This Row],[debug'[0']]]-H6165)</f>
        <v>3.9709285536325805</v>
      </c>
    </row>
    <row r="6167" spans="1:8" x14ac:dyDescent="0.25">
      <c r="A6167">
        <v>12322</v>
      </c>
      <c r="B6167">
        <v>1</v>
      </c>
      <c r="C6167">
        <v>-2</v>
      </c>
      <c r="D6167">
        <v>5</v>
      </c>
      <c r="E6167">
        <v>2</v>
      </c>
      <c r="F6167">
        <v>0</v>
      </c>
      <c r="G6167">
        <v>0</v>
      </c>
      <c r="H6167" s="2">
        <f>H6166+$H$2*(Filter_Test[[#This Row],[debug'[0']]]-H6166)</f>
        <v>3.6909251340796123</v>
      </c>
    </row>
    <row r="6168" spans="1:8" x14ac:dyDescent="0.25">
      <c r="A6168">
        <v>12324</v>
      </c>
      <c r="B6168">
        <v>1</v>
      </c>
      <c r="C6168">
        <v>-4</v>
      </c>
      <c r="D6168">
        <v>4</v>
      </c>
      <c r="E6168">
        <v>2</v>
      </c>
      <c r="F6168">
        <v>0</v>
      </c>
      <c r="G6168">
        <v>0</v>
      </c>
      <c r="H6168" s="2">
        <f>H6167+$H$2*(Filter_Test[[#This Row],[debug'[0']]]-H6167)</f>
        <v>3.4373114151020729</v>
      </c>
    </row>
    <row r="6169" spans="1:8" x14ac:dyDescent="0.25">
      <c r="A6169">
        <v>12326</v>
      </c>
      <c r="B6169">
        <v>-2</v>
      </c>
      <c r="C6169">
        <v>-7</v>
      </c>
      <c r="D6169">
        <v>2</v>
      </c>
      <c r="E6169">
        <v>2</v>
      </c>
      <c r="F6169">
        <v>0</v>
      </c>
      <c r="G6169">
        <v>0</v>
      </c>
      <c r="H6169" s="2">
        <f>H6168+$H$2*(Filter_Test[[#This Row],[debug'[0']]]-H6168)</f>
        <v>2.9248568871931351</v>
      </c>
    </row>
    <row r="6170" spans="1:8" x14ac:dyDescent="0.25">
      <c r="A6170">
        <v>12328</v>
      </c>
      <c r="B6170">
        <v>-2</v>
      </c>
      <c r="C6170">
        <v>-9</v>
      </c>
      <c r="D6170">
        <v>1</v>
      </c>
      <c r="E6170">
        <v>2</v>
      </c>
      <c r="F6170">
        <v>0</v>
      </c>
      <c r="G6170">
        <v>0</v>
      </c>
      <c r="H6170" s="2">
        <f>H6169+$H$2*(Filter_Test[[#This Row],[debug'[0']]]-H6169)</f>
        <v>2.4607000606895237</v>
      </c>
    </row>
    <row r="6171" spans="1:8" x14ac:dyDescent="0.25">
      <c r="A6171">
        <v>12330</v>
      </c>
      <c r="B6171">
        <v>-3</v>
      </c>
      <c r="C6171">
        <v>-9</v>
      </c>
      <c r="D6171">
        <v>-1</v>
      </c>
      <c r="E6171">
        <v>2</v>
      </c>
      <c r="F6171">
        <v>0</v>
      </c>
      <c r="G6171">
        <v>0</v>
      </c>
      <c r="H6171" s="2">
        <f>H6170+$H$2*(Filter_Test[[#This Row],[debug'[0']]]-H6170)</f>
        <v>1.9460412048659375</v>
      </c>
    </row>
    <row r="6172" spans="1:8" x14ac:dyDescent="0.25">
      <c r="A6172">
        <v>12332</v>
      </c>
      <c r="B6172">
        <v>-4</v>
      </c>
      <c r="C6172">
        <v>-9</v>
      </c>
      <c r="D6172">
        <v>-3</v>
      </c>
      <c r="E6172">
        <v>2</v>
      </c>
      <c r="F6172">
        <v>0</v>
      </c>
      <c r="G6172">
        <v>0</v>
      </c>
      <c r="H6172" s="2">
        <f>H6171+$H$2*(Filter_Test[[#This Row],[debug'[0']]]-H6171)</f>
        <v>1.3856400238514666</v>
      </c>
    </row>
    <row r="6173" spans="1:8" x14ac:dyDescent="0.25">
      <c r="A6173">
        <v>12334</v>
      </c>
      <c r="B6173">
        <v>-4</v>
      </c>
      <c r="C6173">
        <v>-9</v>
      </c>
      <c r="D6173">
        <v>-4</v>
      </c>
      <c r="E6173">
        <v>2</v>
      </c>
      <c r="F6173">
        <v>0</v>
      </c>
      <c r="G6173">
        <v>0</v>
      </c>
      <c r="H6173" s="2">
        <f>H6172+$H$2*(Filter_Test[[#This Row],[debug'[0']]]-H6172)</f>
        <v>0.87805540983713881</v>
      </c>
    </row>
    <row r="6174" spans="1:8" x14ac:dyDescent="0.25">
      <c r="A6174">
        <v>12336</v>
      </c>
      <c r="B6174">
        <v>-4</v>
      </c>
      <c r="C6174">
        <v>-5</v>
      </c>
      <c r="D6174">
        <v>-4</v>
      </c>
      <c r="E6174">
        <v>2</v>
      </c>
      <c r="F6174">
        <v>0</v>
      </c>
      <c r="G6174">
        <v>0</v>
      </c>
      <c r="H6174" s="2">
        <f>H6173+$H$2*(Filter_Test[[#This Row],[debug'[0']]]-H6173)</f>
        <v>0.41830951865668975</v>
      </c>
    </row>
    <row r="6175" spans="1:8" x14ac:dyDescent="0.25">
      <c r="A6175">
        <v>12338</v>
      </c>
      <c r="B6175">
        <v>-3</v>
      </c>
      <c r="C6175">
        <v>-3</v>
      </c>
      <c r="D6175">
        <v>-3</v>
      </c>
      <c r="E6175">
        <v>2</v>
      </c>
      <c r="F6175">
        <v>0</v>
      </c>
      <c r="G6175">
        <v>1</v>
      </c>
      <c r="H6175" s="2">
        <f>H6174+$H$2*(Filter_Test[[#This Row],[debug'[0']]]-H6174)</f>
        <v>9.6141436511452183E-2</v>
      </c>
    </row>
    <row r="6176" spans="1:8" x14ac:dyDescent="0.25">
      <c r="A6176">
        <v>12340</v>
      </c>
      <c r="B6176">
        <v>-1</v>
      </c>
      <c r="C6176">
        <v>1</v>
      </c>
      <c r="D6176">
        <v>-2</v>
      </c>
      <c r="E6176">
        <v>2</v>
      </c>
      <c r="F6176">
        <v>0</v>
      </c>
      <c r="G6176">
        <v>1</v>
      </c>
      <c r="H6176" s="2">
        <f>H6175+$H$2*(Filter_Test[[#This Row],[debug'[0']]]-H6175)</f>
        <v>-7.1674600157400348E-3</v>
      </c>
    </row>
    <row r="6177" spans="1:8" x14ac:dyDescent="0.25">
      <c r="A6177">
        <v>12342</v>
      </c>
      <c r="B6177">
        <v>5</v>
      </c>
      <c r="C6177">
        <v>8</v>
      </c>
      <c r="D6177">
        <v>0</v>
      </c>
      <c r="E6177">
        <v>2</v>
      </c>
      <c r="F6177">
        <v>0</v>
      </c>
      <c r="G6177">
        <v>1</v>
      </c>
      <c r="H6177" s="2">
        <f>H6176+$H$2*(Filter_Test[[#This Row],[debug'[0']]]-H6176)</f>
        <v>0.46474695521463932</v>
      </c>
    </row>
    <row r="6178" spans="1:8" x14ac:dyDescent="0.25">
      <c r="A6178">
        <v>12344</v>
      </c>
      <c r="B6178">
        <v>7</v>
      </c>
      <c r="C6178">
        <v>10</v>
      </c>
      <c r="D6178">
        <v>2</v>
      </c>
      <c r="E6178">
        <v>2</v>
      </c>
      <c r="F6178">
        <v>0</v>
      </c>
      <c r="G6178">
        <v>1</v>
      </c>
      <c r="H6178" s="2">
        <f>H6177+$H$2*(Filter_Test[[#This Row],[debug'[0']]]-H6177)</f>
        <v>1.0806800438600797</v>
      </c>
    </row>
    <row r="6179" spans="1:8" x14ac:dyDescent="0.25">
      <c r="A6179">
        <v>12346</v>
      </c>
      <c r="B6179">
        <v>7</v>
      </c>
      <c r="C6179">
        <v>11</v>
      </c>
      <c r="D6179">
        <v>3</v>
      </c>
      <c r="E6179">
        <v>2</v>
      </c>
      <c r="F6179">
        <v>0</v>
      </c>
      <c r="G6179">
        <v>1</v>
      </c>
      <c r="H6179" s="2">
        <f>H6178+$H$2*(Filter_Test[[#This Row],[debug'[0']]]-H6178)</f>
        <v>1.6385628065137787</v>
      </c>
    </row>
    <row r="6180" spans="1:8" x14ac:dyDescent="0.25">
      <c r="A6180">
        <v>12348</v>
      </c>
      <c r="B6180">
        <v>8</v>
      </c>
      <c r="C6180">
        <v>11</v>
      </c>
      <c r="D6180">
        <v>4</v>
      </c>
      <c r="E6180">
        <v>2</v>
      </c>
      <c r="F6180">
        <v>0</v>
      </c>
      <c r="G6180">
        <v>1</v>
      </c>
      <c r="H6180" s="2">
        <f>H6179+$H$2*(Filter_Test[[#This Row],[debug'[0']]]-H6179)</f>
        <v>2.2381141371136541</v>
      </c>
    </row>
    <row r="6181" spans="1:8" x14ac:dyDescent="0.25">
      <c r="A6181">
        <v>12350</v>
      </c>
      <c r="B6181">
        <v>6</v>
      </c>
      <c r="C6181">
        <v>10</v>
      </c>
      <c r="D6181">
        <v>4</v>
      </c>
      <c r="E6181">
        <v>2</v>
      </c>
      <c r="F6181">
        <v>0</v>
      </c>
      <c r="G6181">
        <v>1</v>
      </c>
      <c r="H6181" s="2">
        <f>H6180+$H$2*(Filter_Test[[#This Row],[debug'[0']]]-H6180)</f>
        <v>2.5926635268282654</v>
      </c>
    </row>
    <row r="6182" spans="1:8" x14ac:dyDescent="0.25">
      <c r="A6182">
        <v>12352</v>
      </c>
      <c r="B6182">
        <v>5</v>
      </c>
      <c r="C6182">
        <v>8</v>
      </c>
      <c r="D6182">
        <v>4</v>
      </c>
      <c r="E6182">
        <v>2</v>
      </c>
      <c r="F6182">
        <v>0</v>
      </c>
      <c r="G6182">
        <v>1</v>
      </c>
      <c r="H6182" s="2">
        <f>H6181+$H$2*(Filter_Test[[#This Row],[debug'[0']]]-H6181)</f>
        <v>2.8195496441933177</v>
      </c>
    </row>
    <row r="6183" spans="1:8" x14ac:dyDescent="0.25">
      <c r="A6183">
        <v>12354</v>
      </c>
      <c r="B6183">
        <v>5</v>
      </c>
      <c r="C6183">
        <v>5</v>
      </c>
      <c r="D6183">
        <v>4</v>
      </c>
      <c r="E6183">
        <v>2</v>
      </c>
      <c r="F6183">
        <v>0</v>
      </c>
      <c r="G6183">
        <v>1</v>
      </c>
      <c r="H6183" s="2">
        <f>H6182+$H$2*(Filter_Test[[#This Row],[debug'[0']]]-H6182)</f>
        <v>3.0250522487729032</v>
      </c>
    </row>
    <row r="6184" spans="1:8" x14ac:dyDescent="0.25">
      <c r="A6184">
        <v>12356</v>
      </c>
      <c r="B6184">
        <v>3</v>
      </c>
      <c r="C6184">
        <v>1</v>
      </c>
      <c r="D6184">
        <v>4</v>
      </c>
      <c r="E6184">
        <v>2</v>
      </c>
      <c r="F6184">
        <v>0</v>
      </c>
      <c r="G6184">
        <v>1</v>
      </c>
      <c r="H6184" s="2">
        <f>H6183+$H$2*(Filter_Test[[#This Row],[debug'[0']]]-H6183)</f>
        <v>3.0226911299518777</v>
      </c>
    </row>
    <row r="6185" spans="1:8" x14ac:dyDescent="0.25">
      <c r="A6185">
        <v>12358</v>
      </c>
      <c r="B6185">
        <v>1</v>
      </c>
      <c r="C6185">
        <v>-4</v>
      </c>
      <c r="D6185">
        <v>3</v>
      </c>
      <c r="E6185">
        <v>2</v>
      </c>
      <c r="F6185">
        <v>0</v>
      </c>
      <c r="G6185">
        <v>1</v>
      </c>
      <c r="H6185" s="2">
        <f>H6184+$H$2*(Filter_Test[[#This Row],[debug'[0']]]-H6184)</f>
        <v>2.8320569821217361</v>
      </c>
    </row>
    <row r="6186" spans="1:8" x14ac:dyDescent="0.25">
      <c r="A6186">
        <v>12360</v>
      </c>
      <c r="B6186">
        <v>-1</v>
      </c>
      <c r="C6186">
        <v>-9</v>
      </c>
      <c r="D6186">
        <v>3</v>
      </c>
      <c r="E6186">
        <v>2</v>
      </c>
      <c r="F6186">
        <v>0</v>
      </c>
      <c r="G6186">
        <v>1</v>
      </c>
      <c r="H6186" s="2">
        <f>H6185+$H$2*(Filter_Test[[#This Row],[debug'[0']]]-H6185)</f>
        <v>2.4708941202266024</v>
      </c>
    </row>
    <row r="6187" spans="1:8" x14ac:dyDescent="0.25">
      <c r="A6187">
        <v>12362</v>
      </c>
      <c r="B6187">
        <v>-4</v>
      </c>
      <c r="C6187">
        <v>-11</v>
      </c>
      <c r="D6187">
        <v>1</v>
      </c>
      <c r="E6187">
        <v>2</v>
      </c>
      <c r="F6187">
        <v>0</v>
      </c>
      <c r="G6187">
        <v>1</v>
      </c>
      <c r="H6187" s="2">
        <f>H6186+$H$2*(Filter_Test[[#This Row],[debug'[0']]]-H6186)</f>
        <v>1.861026717318764</v>
      </c>
    </row>
    <row r="6188" spans="1:8" x14ac:dyDescent="0.25">
      <c r="A6188">
        <v>12364</v>
      </c>
      <c r="B6188">
        <v>-7</v>
      </c>
      <c r="C6188">
        <v>-14</v>
      </c>
      <c r="D6188">
        <v>-1</v>
      </c>
      <c r="E6188">
        <v>1</v>
      </c>
      <c r="F6188">
        <v>0</v>
      </c>
      <c r="G6188">
        <v>1</v>
      </c>
      <c r="H6188" s="2">
        <f>H6187+$H$2*(Filter_Test[[#This Row],[debug'[0']]]-H6187)</f>
        <v>1.0258946241670188</v>
      </c>
    </row>
    <row r="6189" spans="1:8" x14ac:dyDescent="0.25">
      <c r="A6189">
        <v>12366</v>
      </c>
      <c r="B6189">
        <v>-7</v>
      </c>
      <c r="C6189">
        <v>-15</v>
      </c>
      <c r="D6189">
        <v>-2</v>
      </c>
      <c r="E6189">
        <v>1</v>
      </c>
      <c r="F6189">
        <v>0</v>
      </c>
      <c r="G6189">
        <v>1</v>
      </c>
      <c r="H6189" s="2">
        <f>H6188+$H$2*(Filter_Test[[#This Row],[debug'[0']]]-H6188)</f>
        <v>0.26947187647395121</v>
      </c>
    </row>
    <row r="6190" spans="1:8" x14ac:dyDescent="0.25">
      <c r="A6190">
        <v>12368</v>
      </c>
      <c r="B6190">
        <v>-6</v>
      </c>
      <c r="C6190">
        <v>-13</v>
      </c>
      <c r="D6190">
        <v>-2</v>
      </c>
      <c r="E6190">
        <v>1</v>
      </c>
      <c r="F6190">
        <v>0</v>
      </c>
      <c r="G6190">
        <v>1</v>
      </c>
      <c r="H6190" s="2">
        <f>H6189+$H$2*(Filter_Test[[#This Row],[debug'[0']]]-H6189)</f>
        <v>-0.32141192719660017</v>
      </c>
    </row>
    <row r="6191" spans="1:8" x14ac:dyDescent="0.25">
      <c r="A6191">
        <v>12370</v>
      </c>
      <c r="B6191">
        <v>-6</v>
      </c>
      <c r="C6191">
        <v>-12</v>
      </c>
      <c r="D6191">
        <v>-2</v>
      </c>
      <c r="E6191">
        <v>1</v>
      </c>
      <c r="F6191">
        <v>0</v>
      </c>
      <c r="G6191">
        <v>1</v>
      </c>
      <c r="H6191" s="2">
        <f>H6190+$H$2*(Filter_Test[[#This Row],[debug'[0']]]-H6190)</f>
        <v>-0.85660624436505362</v>
      </c>
    </row>
    <row r="6192" spans="1:8" x14ac:dyDescent="0.25">
      <c r="A6192">
        <v>12372</v>
      </c>
      <c r="B6192">
        <v>-5</v>
      </c>
      <c r="C6192">
        <v>-8</v>
      </c>
      <c r="D6192">
        <v>-1</v>
      </c>
      <c r="E6192">
        <v>1</v>
      </c>
      <c r="F6192">
        <v>0</v>
      </c>
      <c r="G6192">
        <v>1</v>
      </c>
      <c r="H6192" s="2">
        <f>H6191+$H$2*(Filter_Test[[#This Row],[debug'[0']]]-H6191)</f>
        <v>-1.2471119058740308</v>
      </c>
    </row>
    <row r="6193" spans="1:8" x14ac:dyDescent="0.25">
      <c r="A6193">
        <v>12374</v>
      </c>
      <c r="B6193">
        <v>-4</v>
      </c>
      <c r="C6193">
        <v>-5</v>
      </c>
      <c r="D6193">
        <v>-1</v>
      </c>
      <c r="E6193">
        <v>1</v>
      </c>
      <c r="F6193">
        <v>-1</v>
      </c>
      <c r="G6193">
        <v>1</v>
      </c>
      <c r="H6193" s="2">
        <f>H6192+$H$2*(Filter_Test[[#This Row],[debug'[0']]]-H6192)</f>
        <v>-1.5065654962538593</v>
      </c>
    </row>
    <row r="6194" spans="1:8" x14ac:dyDescent="0.25">
      <c r="A6194">
        <v>12376</v>
      </c>
      <c r="B6194">
        <v>-2</v>
      </c>
      <c r="C6194">
        <v>0</v>
      </c>
      <c r="D6194">
        <v>-1</v>
      </c>
      <c r="E6194">
        <v>1</v>
      </c>
      <c r="F6194">
        <v>-1</v>
      </c>
      <c r="G6194">
        <v>1</v>
      </c>
      <c r="H6194" s="2">
        <f>H6193+$H$2*(Filter_Test[[#This Row],[debug'[0']]]-H6193)</f>
        <v>-1.5530706026137573</v>
      </c>
    </row>
    <row r="6195" spans="1:8" x14ac:dyDescent="0.25">
      <c r="A6195">
        <v>12378</v>
      </c>
      <c r="B6195">
        <v>-2</v>
      </c>
      <c r="C6195">
        <v>2</v>
      </c>
      <c r="D6195">
        <v>-1</v>
      </c>
      <c r="E6195">
        <v>0</v>
      </c>
      <c r="F6195">
        <v>-1</v>
      </c>
      <c r="G6195">
        <v>1</v>
      </c>
      <c r="H6195" s="2">
        <f>H6194+$H$2*(Filter_Test[[#This Row],[debug'[0']]]-H6194)</f>
        <v>-1.5951927059588153</v>
      </c>
    </row>
    <row r="6196" spans="1:8" x14ac:dyDescent="0.25">
      <c r="A6196">
        <v>12380</v>
      </c>
      <c r="B6196">
        <v>3</v>
      </c>
      <c r="C6196">
        <v>12</v>
      </c>
      <c r="D6196">
        <v>2</v>
      </c>
      <c r="E6196">
        <v>1</v>
      </c>
      <c r="F6196">
        <v>-1</v>
      </c>
      <c r="G6196">
        <v>1</v>
      </c>
      <c r="H6196" s="2">
        <f>H6195+$H$2*(Filter_Test[[#This Row],[debug'[0']]]-H6195)</f>
        <v>-1.1621059965527269</v>
      </c>
    </row>
    <row r="6197" spans="1:8" x14ac:dyDescent="0.25">
      <c r="A6197">
        <v>12382</v>
      </c>
      <c r="B6197">
        <v>4</v>
      </c>
      <c r="C6197">
        <v>15</v>
      </c>
      <c r="D6197">
        <v>3</v>
      </c>
      <c r="E6197">
        <v>1</v>
      </c>
      <c r="F6197">
        <v>-1</v>
      </c>
      <c r="G6197">
        <v>1</v>
      </c>
      <c r="H6197" s="2">
        <f>H6196+$H$2*(Filter_Test[[#This Row],[debug'[0']]]-H6196)</f>
        <v>-0.67558896827807102</v>
      </c>
    </row>
    <row r="6198" spans="1:8" x14ac:dyDescent="0.25">
      <c r="A6198">
        <v>12384</v>
      </c>
      <c r="B6198">
        <v>6</v>
      </c>
      <c r="C6198">
        <v>16</v>
      </c>
      <c r="D6198">
        <v>3</v>
      </c>
      <c r="E6198">
        <v>0</v>
      </c>
      <c r="F6198">
        <v>-1</v>
      </c>
      <c r="G6198">
        <v>1</v>
      </c>
      <c r="H6198" s="2">
        <f>H6197+$H$2*(Filter_Test[[#This Row],[debug'[0']]]-H6197)</f>
        <v>-4.6429530444247358E-2</v>
      </c>
    </row>
    <row r="6199" spans="1:8" x14ac:dyDescent="0.25">
      <c r="A6199">
        <v>12386</v>
      </c>
      <c r="B6199">
        <v>4</v>
      </c>
      <c r="C6199">
        <v>13</v>
      </c>
      <c r="D6199">
        <v>4</v>
      </c>
      <c r="E6199">
        <v>0</v>
      </c>
      <c r="F6199">
        <v>-1</v>
      </c>
      <c r="G6199">
        <v>1</v>
      </c>
      <c r="H6199" s="2">
        <f>H6198+$H$2*(Filter_Test[[#This Row],[debug'[0']]]-H6198)</f>
        <v>0.33493746813912595</v>
      </c>
    </row>
    <row r="6200" spans="1:8" x14ac:dyDescent="0.25">
      <c r="A6200">
        <v>12388</v>
      </c>
      <c r="B6200">
        <v>4</v>
      </c>
      <c r="C6200">
        <v>10</v>
      </c>
      <c r="D6200">
        <v>3</v>
      </c>
      <c r="E6200">
        <v>0</v>
      </c>
      <c r="F6200">
        <v>-1</v>
      </c>
      <c r="G6200">
        <v>1</v>
      </c>
      <c r="H6200" s="2">
        <f>H6199+$H$2*(Filter_Test[[#This Row],[debug'[0']]]-H6199)</f>
        <v>0.68036147389036583</v>
      </c>
    </row>
    <row r="6201" spans="1:8" x14ac:dyDescent="0.25">
      <c r="A6201">
        <v>12390</v>
      </c>
      <c r="B6201">
        <v>1</v>
      </c>
      <c r="C6201">
        <v>6</v>
      </c>
      <c r="D6201">
        <v>3</v>
      </c>
      <c r="E6201">
        <v>0</v>
      </c>
      <c r="F6201">
        <v>-1</v>
      </c>
      <c r="G6201">
        <v>1</v>
      </c>
      <c r="H6201" s="2">
        <f>H6200+$H$2*(Filter_Test[[#This Row],[debug'[0']]]-H6200)</f>
        <v>0.71048669525327468</v>
      </c>
    </row>
    <row r="6202" spans="1:8" x14ac:dyDescent="0.25">
      <c r="A6202">
        <v>12392</v>
      </c>
      <c r="B6202">
        <v>0</v>
      </c>
      <c r="C6202">
        <v>1</v>
      </c>
      <c r="D6202">
        <v>2</v>
      </c>
      <c r="E6202">
        <v>0</v>
      </c>
      <c r="F6202">
        <v>-1</v>
      </c>
      <c r="G6202">
        <v>1</v>
      </c>
      <c r="H6202" s="2">
        <f>H6201+$H$2*(Filter_Test[[#This Row],[debug'[0']]]-H6201)</f>
        <v>0.64352490178484534</v>
      </c>
    </row>
    <row r="6203" spans="1:8" x14ac:dyDescent="0.25">
      <c r="A6203">
        <v>12394</v>
      </c>
      <c r="B6203">
        <v>-3</v>
      </c>
      <c r="C6203">
        <v>-10</v>
      </c>
      <c r="D6203">
        <v>2</v>
      </c>
      <c r="E6203">
        <v>0</v>
      </c>
      <c r="F6203">
        <v>-1</v>
      </c>
      <c r="G6203">
        <v>1</v>
      </c>
      <c r="H6203" s="2">
        <f>H6202+$H$2*(Filter_Test[[#This Row],[debug'[0']]]-H6202)</f>
        <v>0.30013076984628306</v>
      </c>
    </row>
    <row r="6204" spans="1:8" x14ac:dyDescent="0.25">
      <c r="A6204">
        <v>12396</v>
      </c>
      <c r="B6204">
        <v>-5</v>
      </c>
      <c r="C6204">
        <v>-14</v>
      </c>
      <c r="D6204">
        <v>1</v>
      </c>
      <c r="E6204">
        <v>-1</v>
      </c>
      <c r="F6204">
        <v>-1</v>
      </c>
      <c r="G6204">
        <v>1</v>
      </c>
      <c r="H6204" s="2">
        <f>H6203+$H$2*(Filter_Test[[#This Row],[debug'[0']]]-H6203)</f>
        <v>-0.19939478684214584</v>
      </c>
    </row>
    <row r="6205" spans="1:8" x14ac:dyDescent="0.25">
      <c r="A6205">
        <v>12398</v>
      </c>
      <c r="B6205">
        <v>-6</v>
      </c>
      <c r="C6205">
        <v>-15</v>
      </c>
      <c r="D6205">
        <v>0</v>
      </c>
      <c r="E6205">
        <v>-1</v>
      </c>
      <c r="F6205">
        <v>-1</v>
      </c>
      <c r="G6205">
        <v>1</v>
      </c>
      <c r="H6205" s="2">
        <f>H6204+$H$2*(Filter_Test[[#This Row],[debug'[0']]]-H6204)</f>
        <v>-0.74608894856308694</v>
      </c>
    </row>
    <row r="6206" spans="1:8" x14ac:dyDescent="0.25">
      <c r="A6206">
        <v>12400</v>
      </c>
      <c r="B6206">
        <v>-7</v>
      </c>
      <c r="C6206">
        <v>-19</v>
      </c>
      <c r="D6206">
        <v>-1</v>
      </c>
      <c r="E6206">
        <v>-1</v>
      </c>
      <c r="F6206">
        <v>-1</v>
      </c>
      <c r="G6206">
        <v>1</v>
      </c>
      <c r="H6206" s="2">
        <f>H6205+$H$2*(Filter_Test[[#This Row],[debug'[0']]]-H6205)</f>
        <v>-1.3355061790250335</v>
      </c>
    </row>
    <row r="6207" spans="1:8" x14ac:dyDescent="0.25">
      <c r="A6207">
        <v>12402</v>
      </c>
      <c r="B6207">
        <v>-7</v>
      </c>
      <c r="C6207">
        <v>-19</v>
      </c>
      <c r="D6207">
        <v>-2</v>
      </c>
      <c r="E6207">
        <v>-1</v>
      </c>
      <c r="F6207">
        <v>-1</v>
      </c>
      <c r="G6207">
        <v>1</v>
      </c>
      <c r="H6207" s="2">
        <f>H6206+$H$2*(Filter_Test[[#This Row],[debug'[0']]]-H6206)</f>
        <v>-1.8693721442534255</v>
      </c>
    </row>
    <row r="6208" spans="1:8" x14ac:dyDescent="0.25">
      <c r="A6208">
        <v>12404</v>
      </c>
      <c r="B6208">
        <v>-6</v>
      </c>
      <c r="C6208">
        <v>-16</v>
      </c>
      <c r="D6208">
        <v>-1</v>
      </c>
      <c r="E6208">
        <v>-1</v>
      </c>
      <c r="F6208">
        <v>-1</v>
      </c>
      <c r="G6208">
        <v>1</v>
      </c>
      <c r="H6208" s="2">
        <f>H6207+$H$2*(Filter_Test[[#This Row],[debug'[0']]]-H6207)</f>
        <v>-2.2586746480432294</v>
      </c>
    </row>
    <row r="6209" spans="1:8" x14ac:dyDescent="0.25">
      <c r="A6209">
        <v>12406</v>
      </c>
      <c r="B6209">
        <v>-5</v>
      </c>
      <c r="C6209">
        <v>-14</v>
      </c>
      <c r="D6209">
        <v>-2</v>
      </c>
      <c r="E6209">
        <v>-1</v>
      </c>
      <c r="F6209">
        <v>-1</v>
      </c>
      <c r="G6209">
        <v>1</v>
      </c>
      <c r="H6209" s="2">
        <f>H6208+$H$2*(Filter_Test[[#This Row],[debug'[0']]]-H6208)</f>
        <v>-2.5170384756474347</v>
      </c>
    </row>
    <row r="6210" spans="1:8" x14ac:dyDescent="0.25">
      <c r="A6210">
        <v>12408</v>
      </c>
      <c r="B6210">
        <v>-5</v>
      </c>
      <c r="C6210">
        <v>-9</v>
      </c>
      <c r="D6210">
        <v>-2</v>
      </c>
      <c r="E6210">
        <v>-1</v>
      </c>
      <c r="F6210">
        <v>-2</v>
      </c>
      <c r="G6210">
        <v>1</v>
      </c>
      <c r="H6210" s="2">
        <f>H6209+$H$2*(Filter_Test[[#This Row],[debug'[0']]]-H6209)</f>
        <v>-2.7510520861689987</v>
      </c>
    </row>
    <row r="6211" spans="1:8" x14ac:dyDescent="0.25">
      <c r="A6211">
        <v>12410</v>
      </c>
      <c r="B6211">
        <v>-2</v>
      </c>
      <c r="C6211">
        <v>-4</v>
      </c>
      <c r="D6211">
        <v>-3</v>
      </c>
      <c r="E6211">
        <v>-1</v>
      </c>
      <c r="F6211">
        <v>-2</v>
      </c>
      <c r="G6211">
        <v>1</v>
      </c>
      <c r="H6211" s="2">
        <f>H6210+$H$2*(Filter_Test[[#This Row],[debug'[0']]]-H6210)</f>
        <v>-2.6802670946778444</v>
      </c>
    </row>
    <row r="6212" spans="1:8" x14ac:dyDescent="0.25">
      <c r="A6212">
        <v>12412</v>
      </c>
      <c r="B6212">
        <v>-1</v>
      </c>
      <c r="C6212">
        <v>3</v>
      </c>
      <c r="D6212">
        <v>-3</v>
      </c>
      <c r="E6212">
        <v>-1</v>
      </c>
      <c r="F6212">
        <v>-2</v>
      </c>
      <c r="G6212">
        <v>1</v>
      </c>
      <c r="H6212" s="2">
        <f>H6211+$H$2*(Filter_Test[[#This Row],[debug'[0']]]-H6211)</f>
        <v>-2.5219056518565868</v>
      </c>
    </row>
    <row r="6213" spans="1:8" x14ac:dyDescent="0.25">
      <c r="A6213">
        <v>12414</v>
      </c>
      <c r="B6213">
        <v>1</v>
      </c>
      <c r="C6213">
        <v>9</v>
      </c>
      <c r="D6213">
        <v>-2</v>
      </c>
      <c r="E6213">
        <v>-1</v>
      </c>
      <c r="F6213">
        <v>-2</v>
      </c>
      <c r="G6213">
        <v>1</v>
      </c>
      <c r="H6213" s="2">
        <f>H6212+$H$2*(Filter_Test[[#This Row],[debug'[0']]]-H6212)</f>
        <v>-2.189973864181316</v>
      </c>
    </row>
    <row r="6214" spans="1:8" x14ac:dyDescent="0.25">
      <c r="A6214">
        <v>12416</v>
      </c>
      <c r="B6214">
        <v>5</v>
      </c>
      <c r="C6214">
        <v>17</v>
      </c>
      <c r="D6214">
        <v>-1</v>
      </c>
      <c r="E6214">
        <v>-1</v>
      </c>
      <c r="F6214">
        <v>-2</v>
      </c>
      <c r="G6214">
        <v>1</v>
      </c>
      <c r="H6214" s="2">
        <f>H6213+$H$2*(Filter_Test[[#This Row],[debug'[0']]]-H6213)</f>
        <v>-1.5123347920448769</v>
      </c>
    </row>
    <row r="6215" spans="1:8" x14ac:dyDescent="0.25">
      <c r="A6215">
        <v>12418</v>
      </c>
      <c r="B6215">
        <v>8</v>
      </c>
      <c r="C6215">
        <v>20</v>
      </c>
      <c r="D6215">
        <v>0</v>
      </c>
      <c r="E6215">
        <v>-1</v>
      </c>
      <c r="F6215">
        <v>-1</v>
      </c>
      <c r="G6215">
        <v>1</v>
      </c>
      <c r="H6215" s="2">
        <f>H6214+$H$2*(Filter_Test[[#This Row],[debug'[0']]]-H6214)</f>
        <v>-0.61581835900963355</v>
      </c>
    </row>
    <row r="6216" spans="1:8" x14ac:dyDescent="0.25">
      <c r="A6216">
        <v>12420</v>
      </c>
      <c r="B6216">
        <v>8</v>
      </c>
      <c r="C6216">
        <v>21</v>
      </c>
      <c r="D6216">
        <v>1</v>
      </c>
      <c r="E6216">
        <v>-1</v>
      </c>
      <c r="F6216">
        <v>-2</v>
      </c>
      <c r="G6216">
        <v>0</v>
      </c>
      <c r="H6216" s="2">
        <f>H6215+$H$2*(Filter_Test[[#This Row],[debug'[0']]]-H6215)</f>
        <v>0.19620339083022831</v>
      </c>
    </row>
    <row r="6217" spans="1:8" x14ac:dyDescent="0.25">
      <c r="A6217">
        <v>12422</v>
      </c>
      <c r="B6217">
        <v>4</v>
      </c>
      <c r="C6217">
        <v>17</v>
      </c>
      <c r="D6217">
        <v>3</v>
      </c>
      <c r="E6217">
        <v>-1</v>
      </c>
      <c r="F6217">
        <v>-2</v>
      </c>
      <c r="G6217">
        <v>1</v>
      </c>
      <c r="H6217" s="2">
        <f>H6216+$H$2*(Filter_Test[[#This Row],[debug'[0']]]-H6216)</f>
        <v>0.55470277532375389</v>
      </c>
    </row>
    <row r="6218" spans="1:8" x14ac:dyDescent="0.25">
      <c r="A6218">
        <v>12424</v>
      </c>
      <c r="B6218">
        <v>0</v>
      </c>
      <c r="C6218">
        <v>13</v>
      </c>
      <c r="D6218">
        <v>3</v>
      </c>
      <c r="E6218">
        <v>-2</v>
      </c>
      <c r="F6218">
        <v>-2</v>
      </c>
      <c r="G6218">
        <v>0</v>
      </c>
      <c r="H6218" s="2">
        <f>H6217+$H$2*(Filter_Test[[#This Row],[debug'[0']]]-H6217)</f>
        <v>0.50242327040726464</v>
      </c>
    </row>
    <row r="6219" spans="1:8" x14ac:dyDescent="0.25">
      <c r="A6219">
        <v>12426</v>
      </c>
      <c r="B6219">
        <v>-1</v>
      </c>
      <c r="C6219">
        <v>6</v>
      </c>
      <c r="D6219">
        <v>3</v>
      </c>
      <c r="E6219">
        <v>-2</v>
      </c>
      <c r="F6219">
        <v>-2</v>
      </c>
      <c r="G6219">
        <v>0</v>
      </c>
      <c r="H6219" s="2">
        <f>H6218+$H$2*(Filter_Test[[#This Row],[debug'[0']]]-H6218)</f>
        <v>0.36082321314045024</v>
      </c>
    </row>
    <row r="6220" spans="1:8" x14ac:dyDescent="0.25">
      <c r="A6220">
        <v>12428</v>
      </c>
      <c r="B6220">
        <v>-3</v>
      </c>
      <c r="C6220">
        <v>-5</v>
      </c>
      <c r="D6220">
        <v>4</v>
      </c>
      <c r="E6220">
        <v>-1</v>
      </c>
      <c r="F6220">
        <v>-2</v>
      </c>
      <c r="G6220">
        <v>0</v>
      </c>
      <c r="H6220" s="2">
        <f>H6219+$H$2*(Filter_Test[[#This Row],[debug'[0']]]-H6219)</f>
        <v>4.4073087647967801E-2</v>
      </c>
    </row>
    <row r="6221" spans="1:8" x14ac:dyDescent="0.25">
      <c r="A6221">
        <v>12430</v>
      </c>
      <c r="B6221">
        <v>-4</v>
      </c>
      <c r="C6221">
        <v>-12</v>
      </c>
      <c r="D6221">
        <v>4</v>
      </c>
      <c r="E6221">
        <v>-1</v>
      </c>
      <c r="F6221">
        <v>-2</v>
      </c>
      <c r="G6221">
        <v>0</v>
      </c>
      <c r="H6221" s="2">
        <f>H6220+$H$2*(Filter_Test[[#This Row],[debug'[0']]]-H6220)</f>
        <v>-0.3370718214340836</v>
      </c>
    </row>
    <row r="6222" spans="1:8" x14ac:dyDescent="0.25">
      <c r="A6222">
        <v>12432</v>
      </c>
      <c r="B6222">
        <v>-6</v>
      </c>
      <c r="C6222">
        <v>-17</v>
      </c>
      <c r="D6222">
        <v>3</v>
      </c>
      <c r="E6222">
        <v>-1</v>
      </c>
      <c r="F6222">
        <v>-1</v>
      </c>
      <c r="G6222">
        <v>0</v>
      </c>
      <c r="H6222" s="2">
        <f>H6221+$H$2*(Filter_Test[[#This Row],[debug'[0']]]-H6221)</f>
        <v>-0.87079022834176301</v>
      </c>
    </row>
    <row r="6223" spans="1:8" x14ac:dyDescent="0.25">
      <c r="A6223">
        <v>12434</v>
      </c>
      <c r="B6223">
        <v>-7</v>
      </c>
      <c r="C6223">
        <v>-19</v>
      </c>
      <c r="D6223">
        <v>2</v>
      </c>
      <c r="E6223">
        <v>-1</v>
      </c>
      <c r="F6223">
        <v>-1</v>
      </c>
      <c r="G6223">
        <v>0</v>
      </c>
      <c r="H6223" s="2">
        <f>H6222+$H$2*(Filter_Test[[#This Row],[debug'[0']]]-H6222)</f>
        <v>-1.4484546400703318</v>
      </c>
    </row>
    <row r="6224" spans="1:8" x14ac:dyDescent="0.25">
      <c r="A6224">
        <v>12436</v>
      </c>
      <c r="B6224">
        <v>-9</v>
      </c>
      <c r="C6224">
        <v>-21</v>
      </c>
      <c r="D6224">
        <v>0</v>
      </c>
      <c r="E6224">
        <v>-1</v>
      </c>
      <c r="F6224">
        <v>-1</v>
      </c>
      <c r="G6224">
        <v>0</v>
      </c>
      <c r="H6224" s="2">
        <f>H6223+$H$2*(Filter_Test[[#This Row],[debug'[0']]]-H6223)</f>
        <v>-2.160171022850486</v>
      </c>
    </row>
    <row r="6225" spans="1:8" x14ac:dyDescent="0.25">
      <c r="A6225">
        <v>12438</v>
      </c>
      <c r="B6225">
        <v>-8</v>
      </c>
      <c r="C6225">
        <v>-21</v>
      </c>
      <c r="D6225">
        <v>0</v>
      </c>
      <c r="E6225">
        <v>-1</v>
      </c>
      <c r="F6225">
        <v>-1</v>
      </c>
      <c r="G6225">
        <v>0</v>
      </c>
      <c r="H6225" s="2">
        <f>H6224+$H$2*(Filter_Test[[#This Row],[debug'[0']]]-H6224)</f>
        <v>-2.7105619372354974</v>
      </c>
    </row>
    <row r="6226" spans="1:8" x14ac:dyDescent="0.25">
      <c r="A6226">
        <v>12440</v>
      </c>
      <c r="B6226">
        <v>-6</v>
      </c>
      <c r="C6226">
        <v>-19</v>
      </c>
      <c r="D6226">
        <v>0</v>
      </c>
      <c r="E6226">
        <v>-1</v>
      </c>
      <c r="F6226">
        <v>-1</v>
      </c>
      <c r="G6226">
        <v>0</v>
      </c>
      <c r="H6226" s="2">
        <f>H6225+$H$2*(Filter_Test[[#This Row],[debug'[0']]]-H6225)</f>
        <v>-3.0205841708080854</v>
      </c>
    </row>
    <row r="6227" spans="1:8" x14ac:dyDescent="0.25">
      <c r="A6227">
        <v>12442</v>
      </c>
      <c r="B6227">
        <v>-5</v>
      </c>
      <c r="C6227">
        <v>-18</v>
      </c>
      <c r="D6227">
        <v>-1</v>
      </c>
      <c r="E6227">
        <v>-2</v>
      </c>
      <c r="F6227">
        <v>-2</v>
      </c>
      <c r="G6227">
        <v>0</v>
      </c>
      <c r="H6227" s="2">
        <f>H6226+$H$2*(Filter_Test[[#This Row],[debug'[0']]]-H6226)</f>
        <v>-3.2071397176297456</v>
      </c>
    </row>
    <row r="6228" spans="1:8" x14ac:dyDescent="0.25">
      <c r="A6228">
        <v>12444</v>
      </c>
      <c r="B6228">
        <v>-4</v>
      </c>
      <c r="C6228">
        <v>-9</v>
      </c>
      <c r="D6228">
        <v>-1</v>
      </c>
      <c r="E6228">
        <v>-2</v>
      </c>
      <c r="F6228">
        <v>-2</v>
      </c>
      <c r="G6228">
        <v>0</v>
      </c>
      <c r="H6228" s="2">
        <f>H6227+$H$2*(Filter_Test[[#This Row],[debug'[0']]]-H6227)</f>
        <v>-3.281865038782271</v>
      </c>
    </row>
    <row r="6229" spans="1:8" x14ac:dyDescent="0.25">
      <c r="A6229">
        <v>12446</v>
      </c>
      <c r="B6229">
        <v>-2</v>
      </c>
      <c r="C6229">
        <v>-3</v>
      </c>
      <c r="D6229">
        <v>-2</v>
      </c>
      <c r="E6229">
        <v>-2</v>
      </c>
      <c r="F6229">
        <v>-2</v>
      </c>
      <c r="G6229">
        <v>0</v>
      </c>
      <c r="H6229" s="2">
        <f>H6228+$H$2*(Filter_Test[[#This Row],[debug'[0']]]-H6228)</f>
        <v>-3.1610521051203118</v>
      </c>
    </row>
    <row r="6230" spans="1:8" x14ac:dyDescent="0.25">
      <c r="A6230">
        <v>12448</v>
      </c>
      <c r="B6230">
        <v>0</v>
      </c>
      <c r="C6230">
        <v>6</v>
      </c>
      <c r="D6230">
        <v>-2</v>
      </c>
      <c r="E6230">
        <v>-2</v>
      </c>
      <c r="F6230">
        <v>-2</v>
      </c>
      <c r="G6230">
        <v>0</v>
      </c>
      <c r="H6230" s="2">
        <f>H6229+$H$2*(Filter_Test[[#This Row],[debug'[0']]]-H6229)</f>
        <v>-2.8631299629884963</v>
      </c>
    </row>
    <row r="6231" spans="1:8" x14ac:dyDescent="0.25">
      <c r="A6231">
        <v>12450</v>
      </c>
      <c r="B6231">
        <v>4</v>
      </c>
      <c r="C6231">
        <v>13</v>
      </c>
      <c r="D6231">
        <v>-2</v>
      </c>
      <c r="E6231">
        <v>-2</v>
      </c>
      <c r="F6231">
        <v>-1</v>
      </c>
      <c r="G6231">
        <v>0</v>
      </c>
      <c r="H6231" s="2">
        <f>H6230+$H$2*(Filter_Test[[#This Row],[debug'[0']]]-H6230)</f>
        <v>-2.2162952028177969</v>
      </c>
    </row>
    <row r="6232" spans="1:8" x14ac:dyDescent="0.25">
      <c r="A6232">
        <v>12452</v>
      </c>
      <c r="B6232">
        <v>5</v>
      </c>
      <c r="C6232">
        <v>20</v>
      </c>
      <c r="D6232">
        <v>-1</v>
      </c>
      <c r="E6232">
        <v>-2</v>
      </c>
      <c r="F6232">
        <v>-1</v>
      </c>
      <c r="G6232">
        <v>0</v>
      </c>
      <c r="H6232" s="2">
        <f>H6231+$H$2*(Filter_Test[[#This Row],[debug'[0']]]-H6231)</f>
        <v>-1.5361754029585672</v>
      </c>
    </row>
    <row r="6233" spans="1:8" x14ac:dyDescent="0.25">
      <c r="A6233">
        <v>12454</v>
      </c>
      <c r="B6233">
        <v>7</v>
      </c>
      <c r="C6233">
        <v>24</v>
      </c>
      <c r="D6233">
        <v>2</v>
      </c>
      <c r="E6233">
        <v>-1</v>
      </c>
      <c r="F6233">
        <v>-1</v>
      </c>
      <c r="G6233">
        <v>1</v>
      </c>
      <c r="H6233" s="2">
        <f>H6232+$H$2*(Filter_Test[[#This Row],[debug'[0']]]-H6232)</f>
        <v>-0.73165982488791148</v>
      </c>
    </row>
    <row r="6234" spans="1:8" x14ac:dyDescent="0.25">
      <c r="A6234">
        <v>12456</v>
      </c>
      <c r="B6234">
        <v>7</v>
      </c>
      <c r="C6234">
        <v>24</v>
      </c>
      <c r="D6234">
        <v>3</v>
      </c>
      <c r="E6234">
        <v>-1</v>
      </c>
      <c r="F6234">
        <v>-2</v>
      </c>
      <c r="G6234">
        <v>1</v>
      </c>
      <c r="H6234" s="2">
        <f>H6233+$H$2*(Filter_Test[[#This Row],[debug'[0']]]-H6233)</f>
        <v>-2.968053710215246E-3</v>
      </c>
    </row>
    <row r="6235" spans="1:8" x14ac:dyDescent="0.25">
      <c r="A6235">
        <v>12458</v>
      </c>
      <c r="B6235">
        <v>4</v>
      </c>
      <c r="C6235">
        <v>22</v>
      </c>
      <c r="D6235">
        <v>6</v>
      </c>
      <c r="E6235">
        <v>-2</v>
      </c>
      <c r="F6235">
        <v>-2</v>
      </c>
      <c r="G6235">
        <v>1</v>
      </c>
      <c r="H6235" s="2">
        <f>H6234+$H$2*(Filter_Test[[#This Row],[debug'[0']]]-H6234)</f>
        <v>0.37430279719250403</v>
      </c>
    </row>
    <row r="6236" spans="1:8" x14ac:dyDescent="0.25">
      <c r="A6236">
        <v>12460</v>
      </c>
      <c r="B6236">
        <v>2</v>
      </c>
      <c r="C6236">
        <v>11</v>
      </c>
      <c r="D6236">
        <v>8</v>
      </c>
      <c r="E6236">
        <v>-2</v>
      </c>
      <c r="F6236">
        <v>-2</v>
      </c>
      <c r="G6236">
        <v>1</v>
      </c>
      <c r="H6236" s="2">
        <f>H6235+$H$2*(Filter_Test[[#This Row],[debug'[0']]]-H6235)</f>
        <v>0.52752114887154922</v>
      </c>
    </row>
    <row r="6237" spans="1:8" x14ac:dyDescent="0.25">
      <c r="A6237">
        <v>12462</v>
      </c>
      <c r="B6237">
        <v>1</v>
      </c>
      <c r="C6237">
        <v>8</v>
      </c>
      <c r="D6237">
        <v>8</v>
      </c>
      <c r="E6237">
        <v>-2</v>
      </c>
      <c r="F6237">
        <v>-2</v>
      </c>
      <c r="G6237">
        <v>1</v>
      </c>
      <c r="H6237" s="2">
        <f>H6236+$H$2*(Filter_Test[[#This Row],[debug'[0']]]-H6236)</f>
        <v>0.57205123150199977</v>
      </c>
    </row>
    <row r="6238" spans="1:8" x14ac:dyDescent="0.25">
      <c r="A6238">
        <v>12464</v>
      </c>
      <c r="B6238">
        <v>-1</v>
      </c>
      <c r="C6238">
        <v>-5</v>
      </c>
      <c r="D6238">
        <v>9</v>
      </c>
      <c r="E6238">
        <v>-1</v>
      </c>
      <c r="F6238">
        <v>-2</v>
      </c>
      <c r="G6238">
        <v>1</v>
      </c>
      <c r="H6238" s="2">
        <f>H6237+$H$2*(Filter_Test[[#This Row],[debug'[0']]]-H6237)</f>
        <v>0.42388889350339565</v>
      </c>
    </row>
    <row r="6239" spans="1:8" x14ac:dyDescent="0.25">
      <c r="A6239">
        <v>12466</v>
      </c>
      <c r="B6239">
        <v>-5</v>
      </c>
      <c r="C6239">
        <v>-12</v>
      </c>
      <c r="D6239">
        <v>9</v>
      </c>
      <c r="E6239">
        <v>-2</v>
      </c>
      <c r="F6239">
        <v>-1</v>
      </c>
      <c r="G6239">
        <v>1</v>
      </c>
      <c r="H6239" s="2">
        <f>H6238+$H$2*(Filter_Test[[#This Row],[debug'[0']]]-H6238)</f>
        <v>-8.7300591548130524E-2</v>
      </c>
    </row>
    <row r="6240" spans="1:8" x14ac:dyDescent="0.25">
      <c r="A6240">
        <v>12468</v>
      </c>
      <c r="B6240">
        <v>-6</v>
      </c>
      <c r="C6240">
        <v>-19</v>
      </c>
      <c r="D6240">
        <v>8</v>
      </c>
      <c r="E6240">
        <v>-1</v>
      </c>
      <c r="F6240">
        <v>-1</v>
      </c>
      <c r="G6240">
        <v>1</v>
      </c>
      <c r="H6240" s="2">
        <f>H6239+$H$2*(Filter_Test[[#This Row],[debug'[0']]]-H6239)</f>
        <v>-0.6445593822824438</v>
      </c>
    </row>
    <row r="6241" spans="1:8" x14ac:dyDescent="0.25">
      <c r="A6241">
        <v>12470</v>
      </c>
      <c r="B6241">
        <v>-7</v>
      </c>
      <c r="C6241">
        <v>-21</v>
      </c>
      <c r="D6241">
        <v>6</v>
      </c>
      <c r="E6241">
        <v>-1</v>
      </c>
      <c r="F6241">
        <v>-1</v>
      </c>
      <c r="G6241">
        <v>2</v>
      </c>
      <c r="H6241" s="2">
        <f>H6240+$H$2*(Filter_Test[[#This Row],[debug'[0']]]-H6240)</f>
        <v>-1.2435455489308733</v>
      </c>
    </row>
    <row r="6242" spans="1:8" x14ac:dyDescent="0.25">
      <c r="A6242">
        <v>12472</v>
      </c>
      <c r="B6242">
        <v>-8</v>
      </c>
      <c r="C6242">
        <v>-23</v>
      </c>
      <c r="D6242">
        <v>3</v>
      </c>
      <c r="E6242">
        <v>-1</v>
      </c>
      <c r="F6242">
        <v>-1</v>
      </c>
      <c r="G6242">
        <v>2</v>
      </c>
      <c r="H6242" s="2">
        <f>H6241+$H$2*(Filter_Test[[#This Row],[debug'[0']]]-H6241)</f>
        <v>-1.880326378964658</v>
      </c>
    </row>
    <row r="6243" spans="1:8" x14ac:dyDescent="0.25">
      <c r="A6243">
        <v>12474</v>
      </c>
      <c r="B6243">
        <v>-6</v>
      </c>
      <c r="C6243">
        <v>-23</v>
      </c>
      <c r="D6243">
        <v>2</v>
      </c>
      <c r="E6243">
        <v>-1</v>
      </c>
      <c r="F6243">
        <v>-1</v>
      </c>
      <c r="G6243">
        <v>2</v>
      </c>
      <c r="H6243" s="2">
        <f>H6242+$H$2*(Filter_Test[[#This Row],[debug'[0']]]-H6242)</f>
        <v>-2.268596470455627</v>
      </c>
    </row>
    <row r="6244" spans="1:8" x14ac:dyDescent="0.25">
      <c r="A6244">
        <v>12476</v>
      </c>
      <c r="B6244">
        <v>-4</v>
      </c>
      <c r="C6244">
        <v>-20</v>
      </c>
      <c r="D6244">
        <v>0</v>
      </c>
      <c r="E6244">
        <v>-1</v>
      </c>
      <c r="F6244">
        <v>-1</v>
      </c>
      <c r="G6244">
        <v>2</v>
      </c>
      <c r="H6244" s="2">
        <f>H6243+$H$2*(Filter_Test[[#This Row],[debug'[0']]]-H6243)</f>
        <v>-2.4317774087201083</v>
      </c>
    </row>
    <row r="6245" spans="1:8" x14ac:dyDescent="0.25">
      <c r="A6245">
        <v>12478</v>
      </c>
      <c r="B6245">
        <v>-4</v>
      </c>
      <c r="C6245">
        <v>-18</v>
      </c>
      <c r="D6245">
        <v>-1</v>
      </c>
      <c r="E6245">
        <v>-1</v>
      </c>
      <c r="F6245">
        <v>-1</v>
      </c>
      <c r="G6245">
        <v>2</v>
      </c>
      <c r="H6245" s="2">
        <f>H6244+$H$2*(Filter_Test[[#This Row],[debug'[0']]]-H6244)</f>
        <v>-2.5795789058788618</v>
      </c>
    </row>
    <row r="6246" spans="1:8" x14ac:dyDescent="0.25">
      <c r="A6246">
        <v>12480</v>
      </c>
      <c r="B6246">
        <v>-3</v>
      </c>
      <c r="C6246">
        <v>-8</v>
      </c>
      <c r="D6246">
        <v>-4</v>
      </c>
      <c r="E6246">
        <v>-1</v>
      </c>
      <c r="F6246">
        <v>-1</v>
      </c>
      <c r="G6246">
        <v>2</v>
      </c>
      <c r="H6246" s="2">
        <f>H6245+$H$2*(Filter_Test[[#This Row],[debug'[0']]]-H6245)</f>
        <v>-2.6192026605000165</v>
      </c>
    </row>
    <row r="6247" spans="1:8" x14ac:dyDescent="0.25">
      <c r="A6247">
        <v>12482</v>
      </c>
      <c r="B6247">
        <v>-3</v>
      </c>
      <c r="C6247">
        <v>1</v>
      </c>
      <c r="D6247">
        <v>-5</v>
      </c>
      <c r="E6247">
        <v>-1</v>
      </c>
      <c r="F6247">
        <v>-1</v>
      </c>
      <c r="G6247">
        <v>2</v>
      </c>
      <c r="H6247" s="2">
        <f>H6246+$H$2*(Filter_Test[[#This Row],[debug'[0']]]-H6246)</f>
        <v>-2.655091964228407</v>
      </c>
    </row>
    <row r="6248" spans="1:8" x14ac:dyDescent="0.25">
      <c r="A6248">
        <v>12484</v>
      </c>
      <c r="B6248">
        <v>0</v>
      </c>
      <c r="C6248">
        <v>10</v>
      </c>
      <c r="D6248">
        <v>-5</v>
      </c>
      <c r="E6248">
        <v>-1</v>
      </c>
      <c r="F6248">
        <v>-1</v>
      </c>
      <c r="G6248">
        <v>2</v>
      </c>
      <c r="H6248" s="2">
        <f>H6247+$H$2*(Filter_Test[[#This Row],[debug'[0']]]-H6247)</f>
        <v>-2.4048554419456494</v>
      </c>
    </row>
    <row r="6249" spans="1:8" x14ac:dyDescent="0.25">
      <c r="A6249">
        <v>12486</v>
      </c>
      <c r="B6249">
        <v>2</v>
      </c>
      <c r="C6249">
        <v>18</v>
      </c>
      <c r="D6249">
        <v>-4</v>
      </c>
      <c r="E6249">
        <v>-1</v>
      </c>
      <c r="F6249">
        <v>-1</v>
      </c>
      <c r="G6249">
        <v>2</v>
      </c>
      <c r="H6249" s="2">
        <f>H6248+$H$2*(Filter_Test[[#This Row],[debug'[0']]]-H6248)</f>
        <v>-1.9897075970494051</v>
      </c>
    </row>
    <row r="6250" spans="1:8" x14ac:dyDescent="0.25">
      <c r="A6250">
        <v>12488</v>
      </c>
      <c r="B6250">
        <v>5</v>
      </c>
      <c r="C6250">
        <v>25</v>
      </c>
      <c r="D6250">
        <v>-3</v>
      </c>
      <c r="E6250">
        <v>-1</v>
      </c>
      <c r="F6250">
        <v>-1</v>
      </c>
      <c r="G6250">
        <v>2</v>
      </c>
      <c r="H6250" s="2">
        <f>H6249+$H$2*(Filter_Test[[#This Row],[debug'[0']]]-H6249)</f>
        <v>-1.33094317592047</v>
      </c>
    </row>
    <row r="6251" spans="1:8" x14ac:dyDescent="0.25">
      <c r="A6251">
        <v>12490</v>
      </c>
      <c r="B6251">
        <v>8</v>
      </c>
      <c r="C6251">
        <v>30</v>
      </c>
      <c r="D6251">
        <v>0</v>
      </c>
      <c r="E6251">
        <v>-1</v>
      </c>
      <c r="F6251">
        <v>-1</v>
      </c>
      <c r="G6251">
        <v>2</v>
      </c>
      <c r="H6251" s="2">
        <f>H6250+$H$2*(Filter_Test[[#This Row],[debug'[0']]]-H6250)</f>
        <v>-0.45152249994440308</v>
      </c>
    </row>
    <row r="6252" spans="1:8" x14ac:dyDescent="0.25">
      <c r="A6252">
        <v>12492</v>
      </c>
      <c r="B6252">
        <v>8</v>
      </c>
      <c r="C6252">
        <v>29</v>
      </c>
      <c r="D6252">
        <v>3</v>
      </c>
      <c r="E6252">
        <v>-1</v>
      </c>
      <c r="F6252">
        <v>-1</v>
      </c>
      <c r="G6252">
        <v>2</v>
      </c>
      <c r="H6252" s="2">
        <f>H6251+$H$2*(Filter_Test[[#This Row],[debug'[0']]]-H6251)</f>
        <v>0.3450147299798223</v>
      </c>
    </row>
    <row r="6253" spans="1:8" x14ac:dyDescent="0.25">
      <c r="A6253">
        <v>12494</v>
      </c>
      <c r="B6253">
        <v>6</v>
      </c>
      <c r="C6253">
        <v>24</v>
      </c>
      <c r="D6253">
        <v>7</v>
      </c>
      <c r="E6253">
        <v>-1</v>
      </c>
      <c r="F6253">
        <v>-1</v>
      </c>
      <c r="G6253">
        <v>3</v>
      </c>
      <c r="H6253" s="2">
        <f>H6252+$H$2*(Filter_Test[[#This Row],[debug'[0']]]-H6252)</f>
        <v>0.87798453539343879</v>
      </c>
    </row>
    <row r="6254" spans="1:8" x14ac:dyDescent="0.25">
      <c r="A6254">
        <v>12496</v>
      </c>
      <c r="B6254">
        <v>2</v>
      </c>
      <c r="C6254">
        <v>15</v>
      </c>
      <c r="D6254">
        <v>9</v>
      </c>
      <c r="E6254">
        <v>-1</v>
      </c>
      <c r="F6254">
        <v>-1</v>
      </c>
      <c r="G6254">
        <v>3</v>
      </c>
      <c r="H6254" s="2">
        <f>H6253+$H$2*(Filter_Test[[#This Row],[debug'[0']]]-H6253)</f>
        <v>0.98373200161810215</v>
      </c>
    </row>
    <row r="6255" spans="1:8" x14ac:dyDescent="0.25">
      <c r="A6255">
        <v>12498</v>
      </c>
      <c r="B6255">
        <v>2</v>
      </c>
      <c r="C6255">
        <v>6</v>
      </c>
      <c r="D6255">
        <v>9</v>
      </c>
      <c r="E6255">
        <v>-1</v>
      </c>
      <c r="F6255">
        <v>-1</v>
      </c>
      <c r="G6255">
        <v>2</v>
      </c>
      <c r="H6255" s="2">
        <f>H6254+$H$2*(Filter_Test[[#This Row],[debug'[0']]]-H6254)</f>
        <v>1.0795130039519514</v>
      </c>
    </row>
    <row r="6256" spans="1:8" x14ac:dyDescent="0.25">
      <c r="A6256">
        <v>12500</v>
      </c>
      <c r="B6256">
        <v>0</v>
      </c>
      <c r="C6256">
        <v>-7</v>
      </c>
      <c r="D6256">
        <v>9</v>
      </c>
      <c r="E6256">
        <v>-1</v>
      </c>
      <c r="F6256">
        <v>-1</v>
      </c>
      <c r="G6256">
        <v>2</v>
      </c>
      <c r="H6256" s="2">
        <f>H6255+$H$2*(Filter_Test[[#This Row],[debug'[0']]]-H6255)</f>
        <v>0.97777130027184844</v>
      </c>
    </row>
    <row r="6257" spans="1:8" x14ac:dyDescent="0.25">
      <c r="A6257">
        <v>12502</v>
      </c>
      <c r="B6257">
        <v>0</v>
      </c>
      <c r="C6257">
        <v>-14</v>
      </c>
      <c r="D6257">
        <v>9</v>
      </c>
      <c r="E6257">
        <v>-1</v>
      </c>
      <c r="F6257">
        <v>0</v>
      </c>
      <c r="G6257">
        <v>2</v>
      </c>
      <c r="H6257" s="2">
        <f>H6256+$H$2*(Filter_Test[[#This Row],[debug'[0']]]-H6256)</f>
        <v>0.88561852625709903</v>
      </c>
    </row>
    <row r="6258" spans="1:8" x14ac:dyDescent="0.25">
      <c r="A6258">
        <v>12504</v>
      </c>
      <c r="B6258">
        <v>-2</v>
      </c>
      <c r="C6258">
        <v>-21</v>
      </c>
      <c r="D6258">
        <v>8</v>
      </c>
      <c r="E6258">
        <v>-1</v>
      </c>
      <c r="F6258">
        <v>0</v>
      </c>
      <c r="G6258">
        <v>2</v>
      </c>
      <c r="H6258" s="2">
        <f>H6257+$H$2*(Filter_Test[[#This Row],[debug'[0']]]-H6257)</f>
        <v>0.61365538736254177</v>
      </c>
    </row>
    <row r="6259" spans="1:8" x14ac:dyDescent="0.25">
      <c r="A6259">
        <v>12506</v>
      </c>
      <c r="B6259">
        <v>-3</v>
      </c>
      <c r="C6259">
        <v>-23</v>
      </c>
      <c r="D6259">
        <v>6</v>
      </c>
      <c r="E6259">
        <v>-1</v>
      </c>
      <c r="F6259">
        <v>0</v>
      </c>
      <c r="G6259">
        <v>2</v>
      </c>
      <c r="H6259" s="2">
        <f>H6258+$H$2*(Filter_Test[[#This Row],[debug'[0']]]-H6258)</f>
        <v>0.27307639083624163</v>
      </c>
    </row>
    <row r="6260" spans="1:8" x14ac:dyDescent="0.25">
      <c r="A6260">
        <v>12508</v>
      </c>
      <c r="B6260">
        <v>-5</v>
      </c>
      <c r="C6260">
        <v>-25</v>
      </c>
      <c r="D6260">
        <v>1</v>
      </c>
      <c r="E6260">
        <v>-1</v>
      </c>
      <c r="F6260">
        <v>0</v>
      </c>
      <c r="G6260">
        <v>2</v>
      </c>
      <c r="H6260" s="2">
        <f>H6259+$H$2*(Filter_Test[[#This Row],[debug'[0']]]-H6259)</f>
        <v>-0.22389935070182582</v>
      </c>
    </row>
    <row r="6261" spans="1:8" x14ac:dyDescent="0.25">
      <c r="A6261">
        <v>12510</v>
      </c>
      <c r="B6261">
        <v>-5</v>
      </c>
      <c r="C6261">
        <v>-24</v>
      </c>
      <c r="D6261">
        <v>-1</v>
      </c>
      <c r="E6261">
        <v>0</v>
      </c>
      <c r="F6261">
        <v>0</v>
      </c>
      <c r="G6261">
        <v>2</v>
      </c>
      <c r="H6261" s="2">
        <f>H6260+$H$2*(Filter_Test[[#This Row],[debug'[0']]]-H6260)</f>
        <v>-0.67403623208104335</v>
      </c>
    </row>
    <row r="6262" spans="1:8" x14ac:dyDescent="0.25">
      <c r="A6262">
        <v>12512</v>
      </c>
      <c r="B6262">
        <v>-5</v>
      </c>
      <c r="C6262">
        <v>-20</v>
      </c>
      <c r="D6262">
        <v>-3</v>
      </c>
      <c r="E6262">
        <v>0</v>
      </c>
      <c r="F6262">
        <v>0</v>
      </c>
      <c r="G6262">
        <v>2</v>
      </c>
      <c r="H6262" s="2">
        <f>H6261+$H$2*(Filter_Test[[#This Row],[debug'[0']]]-H6261)</f>
        <v>-1.0817487118707378</v>
      </c>
    </row>
    <row r="6263" spans="1:8" x14ac:dyDescent="0.25">
      <c r="A6263">
        <v>12514</v>
      </c>
      <c r="B6263">
        <v>-5</v>
      </c>
      <c r="C6263">
        <v>-17</v>
      </c>
      <c r="D6263">
        <v>-5</v>
      </c>
      <c r="E6263">
        <v>0</v>
      </c>
      <c r="F6263">
        <v>0</v>
      </c>
      <c r="G6263">
        <v>2</v>
      </c>
      <c r="H6263" s="2">
        <f>H6262+$H$2*(Filter_Test[[#This Row],[debug'[0']]]-H6262)</f>
        <v>-1.4510351957219068</v>
      </c>
    </row>
    <row r="6264" spans="1:8" x14ac:dyDescent="0.25">
      <c r="A6264">
        <v>12516</v>
      </c>
      <c r="B6264">
        <v>-1</v>
      </c>
      <c r="C6264">
        <v>-4</v>
      </c>
      <c r="D6264">
        <v>-7</v>
      </c>
      <c r="E6264">
        <v>0</v>
      </c>
      <c r="F6264">
        <v>0</v>
      </c>
      <c r="G6264">
        <v>2</v>
      </c>
      <c r="H6264" s="2">
        <f>H6263+$H$2*(Filter_Test[[#This Row],[debug'[0']]]-H6263)</f>
        <v>-1.4085261300001954</v>
      </c>
    </row>
    <row r="6265" spans="1:8" x14ac:dyDescent="0.25">
      <c r="A6265">
        <v>12518</v>
      </c>
      <c r="B6265">
        <v>1</v>
      </c>
      <c r="C6265">
        <v>6</v>
      </c>
      <c r="D6265">
        <v>-7</v>
      </c>
      <c r="E6265">
        <v>0</v>
      </c>
      <c r="F6265">
        <v>0</v>
      </c>
      <c r="G6265">
        <v>2</v>
      </c>
      <c r="H6265" s="2">
        <f>H6264+$H$2*(Filter_Test[[#This Row],[debug'[0']]]-H6264)</f>
        <v>-1.1815278901205652</v>
      </c>
    </row>
    <row r="6266" spans="1:8" x14ac:dyDescent="0.25">
      <c r="A6266">
        <v>12520</v>
      </c>
      <c r="B6266">
        <v>2</v>
      </c>
      <c r="C6266">
        <v>14</v>
      </c>
      <c r="D6266">
        <v>-7</v>
      </c>
      <c r="E6266">
        <v>0</v>
      </c>
      <c r="F6266">
        <v>0</v>
      </c>
      <c r="G6266">
        <v>2</v>
      </c>
      <c r="H6266" s="2">
        <f>H6265+$H$2*(Filter_Test[[#This Row],[debug'[0']]]-H6265)</f>
        <v>-0.8816759507167512</v>
      </c>
    </row>
    <row r="6267" spans="1:8" x14ac:dyDescent="0.25">
      <c r="A6267">
        <v>12522</v>
      </c>
      <c r="B6267">
        <v>4</v>
      </c>
      <c r="C6267">
        <v>24</v>
      </c>
      <c r="D6267">
        <v>-6</v>
      </c>
      <c r="E6267">
        <v>0</v>
      </c>
      <c r="F6267">
        <v>1</v>
      </c>
      <c r="G6267">
        <v>2</v>
      </c>
      <c r="H6267" s="2">
        <f>H6266+$H$2*(Filter_Test[[#This Row],[debug'[0']]]-H6266)</f>
        <v>-0.42158883159741978</v>
      </c>
    </row>
    <row r="6268" spans="1:8" x14ac:dyDescent="0.25">
      <c r="A6268">
        <v>12524</v>
      </c>
      <c r="B6268">
        <v>5</v>
      </c>
      <c r="C6268">
        <v>30</v>
      </c>
      <c r="D6268">
        <v>-5</v>
      </c>
      <c r="E6268">
        <v>0</v>
      </c>
      <c r="F6268">
        <v>1</v>
      </c>
      <c r="G6268">
        <v>2</v>
      </c>
      <c r="H6268" s="2">
        <f>H6267+$H$2*(Filter_Test[[#This Row],[debug'[0']]]-H6267)</f>
        <v>8.938387772650791E-2</v>
      </c>
    </row>
    <row r="6269" spans="1:8" x14ac:dyDescent="0.25">
      <c r="A6269">
        <v>12526</v>
      </c>
      <c r="B6269">
        <v>6</v>
      </c>
      <c r="C6269">
        <v>34</v>
      </c>
      <c r="D6269">
        <v>1</v>
      </c>
      <c r="E6269">
        <v>0</v>
      </c>
      <c r="F6269">
        <v>1</v>
      </c>
      <c r="G6269">
        <v>2</v>
      </c>
      <c r="H6269" s="2">
        <f>H6268+$H$2*(Filter_Test[[#This Row],[debug'[0']]]-H6268)</f>
        <v>0.6464463233642217</v>
      </c>
    </row>
    <row r="6270" spans="1:8" x14ac:dyDescent="0.25">
      <c r="A6270">
        <v>12528</v>
      </c>
      <c r="B6270">
        <v>7</v>
      </c>
      <c r="C6270">
        <v>32</v>
      </c>
      <c r="D6270">
        <v>3</v>
      </c>
      <c r="E6270">
        <v>0</v>
      </c>
      <c r="F6270">
        <v>1</v>
      </c>
      <c r="G6270">
        <v>2</v>
      </c>
      <c r="H6270" s="2">
        <f>H6269+$H$2*(Filter_Test[[#This Row],[debug'[0']]]-H6269)</f>
        <v>1.2452546500054431</v>
      </c>
    </row>
    <row r="6271" spans="1:8" x14ac:dyDescent="0.25">
      <c r="A6271">
        <v>12530</v>
      </c>
      <c r="B6271">
        <v>6</v>
      </c>
      <c r="C6271">
        <v>25</v>
      </c>
      <c r="D6271">
        <v>8</v>
      </c>
      <c r="E6271">
        <v>0</v>
      </c>
      <c r="F6271">
        <v>1</v>
      </c>
      <c r="G6271">
        <v>2</v>
      </c>
      <c r="H6271" s="2">
        <f>H6270+$H$2*(Filter_Test[[#This Row],[debug'[0']]]-H6270)</f>
        <v>1.6933788418424369</v>
      </c>
    </row>
    <row r="6272" spans="1:8" x14ac:dyDescent="0.25">
      <c r="A6272">
        <v>12532</v>
      </c>
      <c r="B6272">
        <v>5</v>
      </c>
      <c r="C6272">
        <v>18</v>
      </c>
      <c r="D6272">
        <v>10</v>
      </c>
      <c r="E6272">
        <v>0</v>
      </c>
      <c r="F6272">
        <v>1</v>
      </c>
      <c r="G6272">
        <v>2</v>
      </c>
      <c r="H6272" s="2">
        <f>H6271+$H$2*(Filter_Test[[#This Row],[debug'[0']]]-H6271)</f>
        <v>2.0050205440026083</v>
      </c>
    </row>
    <row r="6273" spans="1:8" x14ac:dyDescent="0.25">
      <c r="A6273">
        <v>12534</v>
      </c>
      <c r="B6273">
        <v>3</v>
      </c>
      <c r="C6273">
        <v>3</v>
      </c>
      <c r="D6273">
        <v>12</v>
      </c>
      <c r="E6273">
        <v>0</v>
      </c>
      <c r="F6273">
        <v>1</v>
      </c>
      <c r="G6273">
        <v>2</v>
      </c>
      <c r="H6273" s="2">
        <f>H6272+$H$2*(Filter_Test[[#This Row],[debug'[0']]]-H6272)</f>
        <v>2.0987951484856335</v>
      </c>
    </row>
    <row r="6274" spans="1:8" x14ac:dyDescent="0.25">
      <c r="A6274">
        <v>12536</v>
      </c>
      <c r="B6274">
        <v>3</v>
      </c>
      <c r="C6274">
        <v>-6</v>
      </c>
      <c r="D6274">
        <v>12</v>
      </c>
      <c r="E6274">
        <v>1</v>
      </c>
      <c r="F6274">
        <v>1</v>
      </c>
      <c r="G6274">
        <v>2</v>
      </c>
      <c r="H6274" s="2">
        <f>H6273+$H$2*(Filter_Test[[#This Row],[debug'[0']]]-H6273)</f>
        <v>2.1837317047125437</v>
      </c>
    </row>
    <row r="6275" spans="1:8" x14ac:dyDescent="0.25">
      <c r="A6275">
        <v>12538</v>
      </c>
      <c r="B6275">
        <v>3</v>
      </c>
      <c r="C6275">
        <v>-15</v>
      </c>
      <c r="D6275">
        <v>11</v>
      </c>
      <c r="E6275">
        <v>1</v>
      </c>
      <c r="F6275">
        <v>1</v>
      </c>
      <c r="G6275">
        <v>1</v>
      </c>
      <c r="H6275" s="2">
        <f>H6274+$H$2*(Filter_Test[[#This Row],[debug'[0']]]-H6274)</f>
        <v>2.260663179107544</v>
      </c>
    </row>
    <row r="6276" spans="1:8" x14ac:dyDescent="0.25">
      <c r="A6276">
        <v>12540</v>
      </c>
      <c r="B6276">
        <v>1</v>
      </c>
      <c r="C6276">
        <v>-24</v>
      </c>
      <c r="D6276">
        <v>8</v>
      </c>
      <c r="E6276">
        <v>1</v>
      </c>
      <c r="F6276">
        <v>1</v>
      </c>
      <c r="G6276">
        <v>1</v>
      </c>
      <c r="H6276" s="2">
        <f>H6275+$H$2*(Filter_Test[[#This Row],[debug'[0']]]-H6275)</f>
        <v>2.1418484736434817</v>
      </c>
    </row>
    <row r="6277" spans="1:8" x14ac:dyDescent="0.25">
      <c r="A6277">
        <v>12542</v>
      </c>
      <c r="B6277">
        <v>1</v>
      </c>
      <c r="C6277">
        <v>-26</v>
      </c>
      <c r="D6277">
        <v>7</v>
      </c>
      <c r="E6277">
        <v>1</v>
      </c>
      <c r="F6277">
        <v>1</v>
      </c>
      <c r="G6277">
        <v>2</v>
      </c>
      <c r="H6277" s="2">
        <f>H6276+$H$2*(Filter_Test[[#This Row],[debug'[0']]]-H6276)</f>
        <v>2.0342317903541494</v>
      </c>
    </row>
    <row r="6278" spans="1:8" x14ac:dyDescent="0.25">
      <c r="A6278">
        <v>12544</v>
      </c>
      <c r="B6278">
        <v>-1</v>
      </c>
      <c r="C6278">
        <v>-28</v>
      </c>
      <c r="D6278">
        <v>2</v>
      </c>
      <c r="E6278">
        <v>1</v>
      </c>
      <c r="F6278">
        <v>1</v>
      </c>
      <c r="G6278">
        <v>2</v>
      </c>
      <c r="H6278" s="2">
        <f>H6277+$H$2*(Filter_Test[[#This Row],[debug'[0']]]-H6277)</f>
        <v>1.7482621812981933</v>
      </c>
    </row>
    <row r="6279" spans="1:8" x14ac:dyDescent="0.25">
      <c r="A6279">
        <v>12546</v>
      </c>
      <c r="B6279">
        <v>-1</v>
      </c>
      <c r="C6279">
        <v>-26</v>
      </c>
      <c r="D6279">
        <v>-1</v>
      </c>
      <c r="E6279">
        <v>1</v>
      </c>
      <c r="F6279">
        <v>1</v>
      </c>
      <c r="G6279">
        <v>2</v>
      </c>
      <c r="H6279" s="2">
        <f>H6278+$H$2*(Filter_Test[[#This Row],[debug'[0']]]-H6278)</f>
        <v>1.4892445729310415</v>
      </c>
    </row>
    <row r="6280" spans="1:8" x14ac:dyDescent="0.25">
      <c r="A6280">
        <v>12548</v>
      </c>
      <c r="B6280">
        <v>-2</v>
      </c>
      <c r="C6280">
        <v>-20</v>
      </c>
      <c r="D6280">
        <v>-4</v>
      </c>
      <c r="E6280">
        <v>1</v>
      </c>
      <c r="F6280">
        <v>1</v>
      </c>
      <c r="G6280">
        <v>2</v>
      </c>
      <c r="H6280" s="2">
        <f>H6279+$H$2*(Filter_Test[[#This Row],[debug'[0']]]-H6279)</f>
        <v>1.1603910194240949</v>
      </c>
    </row>
    <row r="6281" spans="1:8" x14ac:dyDescent="0.25">
      <c r="A6281">
        <v>12550</v>
      </c>
      <c r="B6281">
        <v>-1</v>
      </c>
      <c r="C6281">
        <v>-10</v>
      </c>
      <c r="D6281">
        <v>-7</v>
      </c>
      <c r="E6281">
        <v>1</v>
      </c>
      <c r="F6281">
        <v>1</v>
      </c>
      <c r="G6281">
        <v>2</v>
      </c>
      <c r="H6281" s="2">
        <f>H6280+$H$2*(Filter_Test[[#This Row],[debug'[0']]]-H6280)</f>
        <v>0.95677896275897201</v>
      </c>
    </row>
    <row r="6282" spans="1:8" x14ac:dyDescent="0.25">
      <c r="A6282">
        <v>12552</v>
      </c>
      <c r="B6282">
        <v>-2</v>
      </c>
      <c r="C6282">
        <v>2</v>
      </c>
      <c r="D6282">
        <v>-9</v>
      </c>
      <c r="E6282">
        <v>1</v>
      </c>
      <c r="F6282">
        <v>2</v>
      </c>
      <c r="G6282">
        <v>2</v>
      </c>
      <c r="H6282" s="2">
        <f>H6281+$H$2*(Filter_Test[[#This Row],[debug'[0']]]-H6281)</f>
        <v>0.6781091107281989</v>
      </c>
    </row>
    <row r="6283" spans="1:8" x14ac:dyDescent="0.25">
      <c r="A6283">
        <v>12554</v>
      </c>
      <c r="B6283">
        <v>1</v>
      </c>
      <c r="C6283">
        <v>12</v>
      </c>
      <c r="D6283">
        <v>-10</v>
      </c>
      <c r="E6283">
        <v>2</v>
      </c>
      <c r="F6283">
        <v>2</v>
      </c>
      <c r="G6283">
        <v>2</v>
      </c>
      <c r="H6283" s="2">
        <f>H6282+$H$2*(Filter_Test[[#This Row],[debug'[0']]]-H6282)</f>
        <v>0.7084466123180122</v>
      </c>
    </row>
    <row r="6284" spans="1:8" x14ac:dyDescent="0.25">
      <c r="A6284">
        <v>12556</v>
      </c>
      <c r="B6284">
        <v>1</v>
      </c>
      <c r="C6284">
        <v>21</v>
      </c>
      <c r="D6284">
        <v>-10</v>
      </c>
      <c r="E6284">
        <v>2</v>
      </c>
      <c r="F6284">
        <v>2</v>
      </c>
      <c r="G6284">
        <v>1</v>
      </c>
      <c r="H6284" s="2">
        <f>H6283+$H$2*(Filter_Test[[#This Row],[debug'[0']]]-H6283)</f>
        <v>0.73592487174414067</v>
      </c>
    </row>
    <row r="6285" spans="1:8" x14ac:dyDescent="0.25">
      <c r="A6285">
        <v>12558</v>
      </c>
      <c r="B6285">
        <v>3</v>
      </c>
      <c r="C6285">
        <v>29</v>
      </c>
      <c r="D6285">
        <v>-9</v>
      </c>
      <c r="E6285">
        <v>2</v>
      </c>
      <c r="F6285">
        <v>2</v>
      </c>
      <c r="G6285">
        <v>1</v>
      </c>
      <c r="H6285" s="2">
        <f>H6284+$H$2*(Filter_Test[[#This Row],[debug'[0']]]-H6284)</f>
        <v>0.94930892544725998</v>
      </c>
    </row>
    <row r="6286" spans="1:8" x14ac:dyDescent="0.25">
      <c r="A6286">
        <v>12560</v>
      </c>
      <c r="B6286">
        <v>3</v>
      </c>
      <c r="C6286">
        <v>33</v>
      </c>
      <c r="D6286">
        <v>-7</v>
      </c>
      <c r="E6286">
        <v>2</v>
      </c>
      <c r="F6286">
        <v>2</v>
      </c>
      <c r="G6286">
        <v>1</v>
      </c>
      <c r="H6286" s="2">
        <f>H6285+$H$2*(Filter_Test[[#This Row],[debug'[0']]]-H6285)</f>
        <v>1.1425820058851714</v>
      </c>
    </row>
    <row r="6287" spans="1:8" x14ac:dyDescent="0.25">
      <c r="A6287">
        <v>12562</v>
      </c>
      <c r="B6287">
        <v>4</v>
      </c>
      <c r="C6287">
        <v>35</v>
      </c>
      <c r="D6287">
        <v>-4</v>
      </c>
      <c r="E6287">
        <v>2</v>
      </c>
      <c r="F6287">
        <v>2</v>
      </c>
      <c r="G6287">
        <v>1</v>
      </c>
      <c r="H6287" s="2">
        <f>H6286+$H$2*(Filter_Test[[#This Row],[debug'[0']]]-H6286)</f>
        <v>1.4118873072415643</v>
      </c>
    </row>
    <row r="6288" spans="1:8" x14ac:dyDescent="0.25">
      <c r="A6288">
        <v>12564</v>
      </c>
      <c r="B6288">
        <v>6</v>
      </c>
      <c r="C6288">
        <v>32</v>
      </c>
      <c r="D6288">
        <v>2</v>
      </c>
      <c r="E6288">
        <v>2</v>
      </c>
      <c r="F6288">
        <v>2</v>
      </c>
      <c r="G6288">
        <v>1</v>
      </c>
      <c r="H6288" s="2">
        <f>H6287+$H$2*(Filter_Test[[#This Row],[debug'[0']]]-H6287)</f>
        <v>1.844306741123924</v>
      </c>
    </row>
    <row r="6289" spans="1:8" x14ac:dyDescent="0.25">
      <c r="A6289">
        <v>12566</v>
      </c>
      <c r="B6289">
        <v>7</v>
      </c>
      <c r="C6289">
        <v>23</v>
      </c>
      <c r="D6289">
        <v>7</v>
      </c>
      <c r="E6289">
        <v>2</v>
      </c>
      <c r="F6289">
        <v>2</v>
      </c>
      <c r="G6289">
        <v>1</v>
      </c>
      <c r="H6289" s="2">
        <f>H6288+$H$2*(Filter_Test[[#This Row],[debug'[0']]]-H6288)</f>
        <v>2.3302193831113489</v>
      </c>
    </row>
    <row r="6290" spans="1:8" x14ac:dyDescent="0.25">
      <c r="A6290">
        <v>12568</v>
      </c>
      <c r="B6290">
        <v>8</v>
      </c>
      <c r="C6290">
        <v>13</v>
      </c>
      <c r="D6290">
        <v>9</v>
      </c>
      <c r="E6290">
        <v>2</v>
      </c>
      <c r="F6290">
        <v>2</v>
      </c>
      <c r="G6290">
        <v>1</v>
      </c>
      <c r="H6290" s="2">
        <f>H6289+$H$2*(Filter_Test[[#This Row],[debug'[0']]]-H6289)</f>
        <v>2.8645836171158447</v>
      </c>
    </row>
    <row r="6291" spans="1:8" x14ac:dyDescent="0.25">
      <c r="A6291">
        <v>12570</v>
      </c>
      <c r="B6291">
        <v>6</v>
      </c>
      <c r="C6291">
        <v>-3</v>
      </c>
      <c r="D6291">
        <v>12</v>
      </c>
      <c r="E6291">
        <v>2</v>
      </c>
      <c r="F6291">
        <v>2</v>
      </c>
      <c r="G6291">
        <v>1</v>
      </c>
      <c r="H6291" s="2">
        <f>H6290+$H$2*(Filter_Test[[#This Row],[debug'[0']]]-H6290)</f>
        <v>3.1600896493482629</v>
      </c>
    </row>
    <row r="6292" spans="1:8" x14ac:dyDescent="0.25">
      <c r="A6292">
        <v>12572</v>
      </c>
      <c r="B6292">
        <v>7</v>
      </c>
      <c r="C6292">
        <v>-14</v>
      </c>
      <c r="D6292">
        <v>12</v>
      </c>
      <c r="E6292">
        <v>2</v>
      </c>
      <c r="F6292">
        <v>2</v>
      </c>
      <c r="G6292">
        <v>1</v>
      </c>
      <c r="H6292" s="2">
        <f>H6291+$H$2*(Filter_Test[[#This Row],[debug'[0']]]-H6291)</f>
        <v>3.5219926737897902</v>
      </c>
    </row>
    <row r="6293" spans="1:8" x14ac:dyDescent="0.25">
      <c r="A6293">
        <v>12574</v>
      </c>
      <c r="B6293">
        <v>5</v>
      </c>
      <c r="C6293">
        <v>-21</v>
      </c>
      <c r="D6293">
        <v>12</v>
      </c>
      <c r="E6293">
        <v>2</v>
      </c>
      <c r="F6293">
        <v>2</v>
      </c>
      <c r="G6293">
        <v>1</v>
      </c>
      <c r="H6293" s="2">
        <f>H6292+$H$2*(Filter_Test[[#This Row],[debug'[0']]]-H6292)</f>
        <v>3.6612915825290067</v>
      </c>
    </row>
    <row r="6294" spans="1:8" x14ac:dyDescent="0.25">
      <c r="A6294">
        <v>12576</v>
      </c>
      <c r="B6294">
        <v>5</v>
      </c>
      <c r="C6294">
        <v>-27</v>
      </c>
      <c r="D6294">
        <v>10</v>
      </c>
      <c r="E6294">
        <v>2</v>
      </c>
      <c r="F6294">
        <v>2</v>
      </c>
      <c r="G6294">
        <v>1</v>
      </c>
      <c r="H6294" s="2">
        <f>H6293+$H$2*(Filter_Test[[#This Row],[debug'[0']]]-H6293)</f>
        <v>3.7874618784177772</v>
      </c>
    </row>
    <row r="6295" spans="1:8" x14ac:dyDescent="0.25">
      <c r="A6295">
        <v>12578</v>
      </c>
      <c r="B6295">
        <v>3</v>
      </c>
      <c r="C6295">
        <v>-29</v>
      </c>
      <c r="D6295">
        <v>6</v>
      </c>
      <c r="E6295">
        <v>2</v>
      </c>
      <c r="F6295">
        <v>2</v>
      </c>
      <c r="G6295">
        <v>1</v>
      </c>
      <c r="H6295" s="2">
        <f>H6294+$H$2*(Filter_Test[[#This Row],[debug'[0']]]-H6294)</f>
        <v>3.7132453448511979</v>
      </c>
    </row>
    <row r="6296" spans="1:8" x14ac:dyDescent="0.25">
      <c r="A6296">
        <v>12580</v>
      </c>
      <c r="B6296">
        <v>4</v>
      </c>
      <c r="C6296">
        <v>-29</v>
      </c>
      <c r="D6296">
        <v>3</v>
      </c>
      <c r="E6296">
        <v>3</v>
      </c>
      <c r="F6296">
        <v>2</v>
      </c>
      <c r="G6296">
        <v>1</v>
      </c>
      <c r="H6296" s="2">
        <f>H6295+$H$2*(Filter_Test[[#This Row],[debug'[0']]]-H6295)</f>
        <v>3.7402713343911427</v>
      </c>
    </row>
    <row r="6297" spans="1:8" x14ac:dyDescent="0.25">
      <c r="A6297">
        <v>12582</v>
      </c>
      <c r="B6297">
        <v>1</v>
      </c>
      <c r="C6297">
        <v>-25</v>
      </c>
      <c r="D6297">
        <v>-1</v>
      </c>
      <c r="E6297">
        <v>3</v>
      </c>
      <c r="F6297">
        <v>2</v>
      </c>
      <c r="G6297">
        <v>1</v>
      </c>
      <c r="H6297" s="2">
        <f>H6296+$H$2*(Filter_Test[[#This Row],[debug'[0']]]-H6296)</f>
        <v>3.4820068456021653</v>
      </c>
    </row>
    <row r="6298" spans="1:8" x14ac:dyDescent="0.25">
      <c r="A6298">
        <v>12584</v>
      </c>
      <c r="B6298">
        <v>1</v>
      </c>
      <c r="C6298">
        <v>-14</v>
      </c>
      <c r="D6298">
        <v>-5</v>
      </c>
      <c r="E6298">
        <v>3</v>
      </c>
      <c r="F6298">
        <v>2</v>
      </c>
      <c r="G6298">
        <v>1</v>
      </c>
      <c r="H6298" s="2">
        <f>H6297+$H$2*(Filter_Test[[#This Row],[debug'[0']]]-H6297)</f>
        <v>3.2480832114330651</v>
      </c>
    </row>
    <row r="6299" spans="1:8" x14ac:dyDescent="0.25">
      <c r="A6299">
        <v>12586</v>
      </c>
      <c r="B6299">
        <v>-1</v>
      </c>
      <c r="C6299">
        <v>-8</v>
      </c>
      <c r="D6299">
        <v>-6</v>
      </c>
      <c r="E6299">
        <v>3</v>
      </c>
      <c r="F6299">
        <v>2</v>
      </c>
      <c r="G6299">
        <v>1</v>
      </c>
      <c r="H6299" s="2">
        <f>H6298+$H$2*(Filter_Test[[#This Row],[debug'[0']]]-H6298)</f>
        <v>2.8477108011667776</v>
      </c>
    </row>
    <row r="6300" spans="1:8" x14ac:dyDescent="0.25">
      <c r="A6300">
        <v>12588</v>
      </c>
      <c r="B6300">
        <v>-1</v>
      </c>
      <c r="C6300">
        <v>9</v>
      </c>
      <c r="D6300">
        <v>-10</v>
      </c>
      <c r="E6300">
        <v>3</v>
      </c>
      <c r="F6300">
        <v>2</v>
      </c>
      <c r="G6300">
        <v>1</v>
      </c>
      <c r="H6300" s="2">
        <f>H6299+$H$2*(Filter_Test[[#This Row],[debug'[0']]]-H6299)</f>
        <v>2.4850726015842683</v>
      </c>
    </row>
    <row r="6301" spans="1:8" x14ac:dyDescent="0.25">
      <c r="A6301">
        <v>12590</v>
      </c>
      <c r="B6301">
        <v>-1</v>
      </c>
      <c r="C6301">
        <v>19</v>
      </c>
      <c r="D6301">
        <v>-11</v>
      </c>
      <c r="E6301">
        <v>3</v>
      </c>
      <c r="F6301">
        <v>2</v>
      </c>
      <c r="G6301">
        <v>1</v>
      </c>
      <c r="H6301" s="2">
        <f>H6300+$H$2*(Filter_Test[[#This Row],[debug'[0']]]-H6300)</f>
        <v>2.1566122471133422</v>
      </c>
    </row>
    <row r="6302" spans="1:8" x14ac:dyDescent="0.25">
      <c r="A6302">
        <v>12592</v>
      </c>
      <c r="B6302">
        <v>1</v>
      </c>
      <c r="C6302">
        <v>28</v>
      </c>
      <c r="D6302">
        <v>-11</v>
      </c>
      <c r="E6302">
        <v>3</v>
      </c>
      <c r="F6302">
        <v>2</v>
      </c>
      <c r="G6302">
        <v>1</v>
      </c>
      <c r="H6302" s="2">
        <f>H6301+$H$2*(Filter_Test[[#This Row],[debug'[0']]]-H6301)</f>
        <v>2.0476041109558443</v>
      </c>
    </row>
    <row r="6303" spans="1:8" x14ac:dyDescent="0.25">
      <c r="A6303">
        <v>12594</v>
      </c>
      <c r="B6303">
        <v>1</v>
      </c>
      <c r="C6303">
        <v>31</v>
      </c>
      <c r="D6303">
        <v>-10</v>
      </c>
      <c r="E6303">
        <v>3</v>
      </c>
      <c r="F6303">
        <v>2</v>
      </c>
      <c r="G6303">
        <v>1</v>
      </c>
      <c r="H6303" s="2">
        <f>H6302+$H$2*(Filter_Test[[#This Row],[debug'[0']]]-H6302)</f>
        <v>1.948869749590364</v>
      </c>
    </row>
    <row r="6304" spans="1:8" x14ac:dyDescent="0.25">
      <c r="A6304">
        <v>12596</v>
      </c>
      <c r="B6304">
        <v>3</v>
      </c>
      <c r="C6304">
        <v>36</v>
      </c>
      <c r="D6304">
        <v>-5</v>
      </c>
      <c r="E6304">
        <v>3</v>
      </c>
      <c r="F6304">
        <v>2</v>
      </c>
      <c r="G6304">
        <v>1</v>
      </c>
      <c r="H6304" s="2">
        <f>H6303+$H$2*(Filter_Test[[#This Row],[debug'[0']]]-H6303)</f>
        <v>2.0479364417699513</v>
      </c>
    </row>
    <row r="6305" spans="1:8" x14ac:dyDescent="0.25">
      <c r="A6305">
        <v>12598</v>
      </c>
      <c r="B6305">
        <v>3</v>
      </c>
      <c r="C6305">
        <v>36</v>
      </c>
      <c r="D6305">
        <v>-1</v>
      </c>
      <c r="E6305">
        <v>3</v>
      </c>
      <c r="F6305">
        <v>2</v>
      </c>
      <c r="G6305">
        <v>1</v>
      </c>
      <c r="H6305" s="2">
        <f>H6304+$H$2*(Filter_Test[[#This Row],[debug'[0']]]-H6304)</f>
        <v>2.1376663181785336</v>
      </c>
    </row>
    <row r="6306" spans="1:8" x14ac:dyDescent="0.25">
      <c r="A6306">
        <v>12600</v>
      </c>
      <c r="B6306">
        <v>3</v>
      </c>
      <c r="C6306">
        <v>32</v>
      </c>
      <c r="D6306">
        <v>3</v>
      </c>
      <c r="E6306">
        <v>3</v>
      </c>
      <c r="F6306">
        <v>3</v>
      </c>
      <c r="G6306">
        <v>1</v>
      </c>
      <c r="H6306" s="2">
        <f>H6305+$H$2*(Filter_Test[[#This Row],[debug'[0']]]-H6305)</f>
        <v>2.2189393529711343</v>
      </c>
    </row>
    <row r="6307" spans="1:8" x14ac:dyDescent="0.25">
      <c r="A6307">
        <v>12602</v>
      </c>
      <c r="B6307">
        <v>3</v>
      </c>
      <c r="C6307">
        <v>21</v>
      </c>
      <c r="D6307">
        <v>8</v>
      </c>
      <c r="E6307">
        <v>3</v>
      </c>
      <c r="F6307">
        <v>3</v>
      </c>
      <c r="G6307">
        <v>1</v>
      </c>
      <c r="H6307" s="2">
        <f>H6306+$H$2*(Filter_Test[[#This Row],[debug'[0']]]-H6306)</f>
        <v>2.2925525846925536</v>
      </c>
    </row>
    <row r="6308" spans="1:8" x14ac:dyDescent="0.25">
      <c r="A6308">
        <v>12604</v>
      </c>
      <c r="B6308">
        <v>4</v>
      </c>
      <c r="C6308">
        <v>10</v>
      </c>
      <c r="D6308">
        <v>11</v>
      </c>
      <c r="E6308">
        <v>3</v>
      </c>
      <c r="F6308">
        <v>3</v>
      </c>
      <c r="G6308">
        <v>1</v>
      </c>
      <c r="H6308" s="2">
        <f>H6307+$H$2*(Filter_Test[[#This Row],[debug'[0']]]-H6307)</f>
        <v>2.4534757123821764</v>
      </c>
    </row>
    <row r="6309" spans="1:8" x14ac:dyDescent="0.25">
      <c r="A6309">
        <v>12606</v>
      </c>
      <c r="B6309">
        <v>6</v>
      </c>
      <c r="C6309">
        <v>-1</v>
      </c>
      <c r="D6309">
        <v>14</v>
      </c>
      <c r="E6309">
        <v>3</v>
      </c>
      <c r="F6309">
        <v>3</v>
      </c>
      <c r="G6309">
        <v>1</v>
      </c>
      <c r="H6309" s="2">
        <f>H6308+$H$2*(Filter_Test[[#This Row],[debug'[0']]]-H6308)</f>
        <v>2.7877277518149142</v>
      </c>
    </row>
    <row r="6310" spans="1:8" x14ac:dyDescent="0.25">
      <c r="A6310">
        <v>12608</v>
      </c>
      <c r="B6310">
        <v>9</v>
      </c>
      <c r="C6310">
        <v>-20</v>
      </c>
      <c r="D6310">
        <v>17</v>
      </c>
      <c r="E6310">
        <v>3</v>
      </c>
      <c r="F6310">
        <v>2</v>
      </c>
      <c r="G6310">
        <v>1</v>
      </c>
      <c r="H6310" s="2">
        <f>H6309+$H$2*(Filter_Test[[#This Row],[debug'[0']]]-H6309)</f>
        <v>3.3732206175248542</v>
      </c>
    </row>
    <row r="6311" spans="1:8" x14ac:dyDescent="0.25">
      <c r="A6311">
        <v>12610</v>
      </c>
      <c r="B6311">
        <v>10</v>
      </c>
      <c r="C6311">
        <v>-26</v>
      </c>
      <c r="D6311">
        <v>16</v>
      </c>
      <c r="E6311">
        <v>3</v>
      </c>
      <c r="F6311">
        <v>2</v>
      </c>
      <c r="G6311">
        <v>1</v>
      </c>
      <c r="H6311" s="2">
        <f>H6310+$H$2*(Filter_Test[[#This Row],[debug'[0']]]-H6310)</f>
        <v>3.9977798602731811</v>
      </c>
    </row>
    <row r="6312" spans="1:8" x14ac:dyDescent="0.25">
      <c r="A6312">
        <v>12612</v>
      </c>
      <c r="B6312">
        <v>7</v>
      </c>
      <c r="C6312">
        <v>-30</v>
      </c>
      <c r="D6312">
        <v>14</v>
      </c>
      <c r="E6312">
        <v>3</v>
      </c>
      <c r="F6312">
        <v>3</v>
      </c>
      <c r="G6312">
        <v>1</v>
      </c>
      <c r="H6312" s="2">
        <f>H6311+$H$2*(Filter_Test[[#This Row],[debug'[0']]]-H6311)</f>
        <v>4.2807324423359336</v>
      </c>
    </row>
    <row r="6313" spans="1:8" x14ac:dyDescent="0.25">
      <c r="A6313">
        <v>12614</v>
      </c>
      <c r="B6313">
        <v>8</v>
      </c>
      <c r="C6313">
        <v>-31</v>
      </c>
      <c r="D6313">
        <v>11</v>
      </c>
      <c r="E6313">
        <v>3</v>
      </c>
      <c r="F6313">
        <v>3</v>
      </c>
      <c r="G6313">
        <v>1</v>
      </c>
      <c r="H6313" s="2">
        <f>H6312+$H$2*(Filter_Test[[#This Row],[debug'[0']]]-H6312)</f>
        <v>4.6312651514127019</v>
      </c>
    </row>
    <row r="6314" spans="1:8" x14ac:dyDescent="0.25">
      <c r="A6314">
        <v>12616</v>
      </c>
      <c r="B6314">
        <v>3</v>
      </c>
      <c r="C6314">
        <v>-26</v>
      </c>
      <c r="D6314">
        <v>5</v>
      </c>
      <c r="E6314">
        <v>3</v>
      </c>
      <c r="F6314">
        <v>3</v>
      </c>
      <c r="G6314">
        <v>1</v>
      </c>
      <c r="H6314" s="2">
        <f>H6313+$H$2*(Filter_Test[[#This Row],[debug'[0']]]-H6313)</f>
        <v>4.4775220329406462</v>
      </c>
    </row>
    <row r="6315" spans="1:8" x14ac:dyDescent="0.25">
      <c r="A6315">
        <v>12618</v>
      </c>
      <c r="B6315">
        <v>2</v>
      </c>
      <c r="C6315">
        <v>-18</v>
      </c>
      <c r="D6315">
        <v>2</v>
      </c>
      <c r="E6315">
        <v>3</v>
      </c>
      <c r="F6315">
        <v>3</v>
      </c>
      <c r="G6315">
        <v>1</v>
      </c>
      <c r="H6315" s="2">
        <f>H6314+$H$2*(Filter_Test[[#This Row],[debug'[0']]]-H6314)</f>
        <v>4.2440210824068512</v>
      </c>
    </row>
    <row r="6316" spans="1:8" x14ac:dyDescent="0.25">
      <c r="A6316">
        <v>12620</v>
      </c>
      <c r="B6316">
        <v>-1</v>
      </c>
      <c r="C6316">
        <v>-7</v>
      </c>
      <c r="D6316">
        <v>-2</v>
      </c>
      <c r="E6316">
        <v>3</v>
      </c>
      <c r="F6316">
        <v>3</v>
      </c>
      <c r="G6316">
        <v>2</v>
      </c>
      <c r="H6316" s="2">
        <f>H6315+$H$2*(Filter_Test[[#This Row],[debug'[0']]]-H6315)</f>
        <v>3.7497837391740703</v>
      </c>
    </row>
    <row r="6317" spans="1:8" x14ac:dyDescent="0.25">
      <c r="A6317">
        <v>12622</v>
      </c>
      <c r="B6317">
        <v>-1</v>
      </c>
      <c r="C6317">
        <v>-1</v>
      </c>
      <c r="D6317">
        <v>-3</v>
      </c>
      <c r="E6317">
        <v>3</v>
      </c>
      <c r="F6317">
        <v>3</v>
      </c>
      <c r="G6317">
        <v>2</v>
      </c>
      <c r="H6317" s="2">
        <f>H6316+$H$2*(Filter_Test[[#This Row],[debug'[0']]]-H6316)</f>
        <v>3.3021271681401849</v>
      </c>
    </row>
    <row r="6318" spans="1:8" x14ac:dyDescent="0.25">
      <c r="A6318">
        <v>12624</v>
      </c>
      <c r="B6318">
        <v>-1</v>
      </c>
      <c r="C6318">
        <v>16</v>
      </c>
      <c r="D6318">
        <v>-7</v>
      </c>
      <c r="E6318">
        <v>3</v>
      </c>
      <c r="F6318">
        <v>3</v>
      </c>
      <c r="G6318">
        <v>2</v>
      </c>
      <c r="H6318" s="2">
        <f>H6317+$H$2*(Filter_Test[[#This Row],[debug'[0']]]-H6317)</f>
        <v>2.896661234953037</v>
      </c>
    </row>
    <row r="6319" spans="1:8" x14ac:dyDescent="0.25">
      <c r="A6319">
        <v>12626</v>
      </c>
      <c r="B6319">
        <v>0</v>
      </c>
      <c r="C6319">
        <v>25</v>
      </c>
      <c r="D6319">
        <v>-8</v>
      </c>
      <c r="E6319">
        <v>3</v>
      </c>
      <c r="F6319">
        <v>3</v>
      </c>
      <c r="G6319">
        <v>2</v>
      </c>
      <c r="H6319" s="2">
        <f>H6318+$H$2*(Filter_Test[[#This Row],[debug'[0']]]-H6318)</f>
        <v>2.623657345283033</v>
      </c>
    </row>
    <row r="6320" spans="1:8" x14ac:dyDescent="0.25">
      <c r="A6320">
        <v>12628</v>
      </c>
      <c r="B6320">
        <v>-2</v>
      </c>
      <c r="C6320">
        <v>33</v>
      </c>
      <c r="D6320">
        <v>-7</v>
      </c>
      <c r="E6320">
        <v>3</v>
      </c>
      <c r="F6320">
        <v>3</v>
      </c>
      <c r="G6320">
        <v>2</v>
      </c>
      <c r="H6320" s="2">
        <f>H6319+$H$2*(Filter_Test[[#This Row],[debug'[0']]]-H6319)</f>
        <v>2.187887906823303</v>
      </c>
    </row>
    <row r="6321" spans="1:8" x14ac:dyDescent="0.25">
      <c r="A6321">
        <v>12630</v>
      </c>
      <c r="B6321">
        <v>-2</v>
      </c>
      <c r="C6321">
        <v>35</v>
      </c>
      <c r="D6321">
        <v>-6</v>
      </c>
      <c r="E6321">
        <v>3</v>
      </c>
      <c r="F6321">
        <v>3</v>
      </c>
      <c r="G6321">
        <v>2</v>
      </c>
      <c r="H6321" s="2">
        <f>H6320+$H$2*(Filter_Test[[#This Row],[debug'[0']]]-H6320)</f>
        <v>1.7931887703592944</v>
      </c>
    </row>
    <row r="6322" spans="1:8" x14ac:dyDescent="0.25">
      <c r="A6322">
        <v>12632</v>
      </c>
      <c r="B6322">
        <v>-2</v>
      </c>
      <c r="C6322">
        <v>37</v>
      </c>
      <c r="D6322">
        <v>-4</v>
      </c>
      <c r="E6322">
        <v>3</v>
      </c>
      <c r="F6322">
        <v>3</v>
      </c>
      <c r="G6322">
        <v>2</v>
      </c>
      <c r="H6322" s="2">
        <f>H6321+$H$2*(Filter_Test[[#This Row],[debug'[0']]]-H6321)</f>
        <v>1.4356891511200927</v>
      </c>
    </row>
    <row r="6323" spans="1:8" x14ac:dyDescent="0.25">
      <c r="A6323">
        <v>12634</v>
      </c>
      <c r="B6323">
        <v>-2</v>
      </c>
      <c r="C6323">
        <v>34</v>
      </c>
      <c r="D6323">
        <v>-1</v>
      </c>
      <c r="E6323">
        <v>3</v>
      </c>
      <c r="F6323">
        <v>4</v>
      </c>
      <c r="G6323">
        <v>2</v>
      </c>
      <c r="H6323" s="2">
        <f>H6322+$H$2*(Filter_Test[[#This Row],[debug'[0']]]-H6322)</f>
        <v>1.1118830772047816</v>
      </c>
    </row>
    <row r="6324" spans="1:8" x14ac:dyDescent="0.25">
      <c r="A6324">
        <v>12636</v>
      </c>
      <c r="B6324">
        <v>1</v>
      </c>
      <c r="C6324">
        <v>28</v>
      </c>
      <c r="D6324">
        <v>4</v>
      </c>
      <c r="E6324">
        <v>3</v>
      </c>
      <c r="F6324">
        <v>4</v>
      </c>
      <c r="G6324">
        <v>3</v>
      </c>
      <c r="H6324" s="2">
        <f>H6323+$H$2*(Filter_Test[[#This Row],[debug'[0']]]-H6323)</f>
        <v>1.1013383456025547</v>
      </c>
    </row>
    <row r="6325" spans="1:8" x14ac:dyDescent="0.25">
      <c r="A6325">
        <v>12638</v>
      </c>
      <c r="B6325">
        <v>6</v>
      </c>
      <c r="C6325">
        <v>8</v>
      </c>
      <c r="D6325">
        <v>11</v>
      </c>
      <c r="E6325">
        <v>3</v>
      </c>
      <c r="F6325">
        <v>3</v>
      </c>
      <c r="G6325">
        <v>3</v>
      </c>
      <c r="H6325" s="2">
        <f>H6324+$H$2*(Filter_Test[[#This Row],[debug'[0']]]-H6324)</f>
        <v>1.5630263295788658</v>
      </c>
    </row>
    <row r="6326" spans="1:8" x14ac:dyDescent="0.25">
      <c r="A6326">
        <v>12640</v>
      </c>
      <c r="B6326">
        <v>7</v>
      </c>
      <c r="C6326">
        <v>-4</v>
      </c>
      <c r="D6326">
        <v>14</v>
      </c>
      <c r="E6326">
        <v>3</v>
      </c>
      <c r="F6326">
        <v>3</v>
      </c>
      <c r="G6326">
        <v>3</v>
      </c>
      <c r="H6326" s="2">
        <f>H6325+$H$2*(Filter_Test[[#This Row],[debug'[0']]]-H6325)</f>
        <v>2.075449025801551</v>
      </c>
    </row>
    <row r="6327" spans="1:8" x14ac:dyDescent="0.25">
      <c r="A6327">
        <v>12642</v>
      </c>
      <c r="B6327">
        <v>8</v>
      </c>
      <c r="C6327">
        <v>-15</v>
      </c>
      <c r="D6327">
        <v>15</v>
      </c>
      <c r="E6327">
        <v>3</v>
      </c>
      <c r="F6327">
        <v>3</v>
      </c>
      <c r="G6327">
        <v>3</v>
      </c>
      <c r="H6327" s="2">
        <f>H6326+$H$2*(Filter_Test[[#This Row],[debug'[0']]]-H6326)</f>
        <v>2.6338248002923539</v>
      </c>
    </row>
    <row r="6328" spans="1:8" x14ac:dyDescent="0.25">
      <c r="A6328">
        <v>12644</v>
      </c>
      <c r="B6328">
        <v>11</v>
      </c>
      <c r="C6328">
        <v>-30</v>
      </c>
      <c r="D6328">
        <v>15</v>
      </c>
      <c r="E6328">
        <v>3</v>
      </c>
      <c r="F6328">
        <v>3</v>
      </c>
      <c r="G6328">
        <v>3</v>
      </c>
      <c r="H6328" s="2">
        <f>H6327+$H$2*(Filter_Test[[#This Row],[debug'[0']]]-H6327)</f>
        <v>3.4223182366737537</v>
      </c>
    </row>
    <row r="6329" spans="1:8" x14ac:dyDescent="0.25">
      <c r="A6329">
        <v>12646</v>
      </c>
      <c r="B6329">
        <v>12</v>
      </c>
      <c r="C6329">
        <v>-33</v>
      </c>
      <c r="D6329">
        <v>13</v>
      </c>
      <c r="E6329">
        <v>3</v>
      </c>
      <c r="F6329">
        <v>3</v>
      </c>
      <c r="G6329">
        <v>3</v>
      </c>
      <c r="H6329" s="2">
        <f>H6328+$H$2*(Filter_Test[[#This Row],[debug'[0']]]-H6328)</f>
        <v>4.2307456970486603</v>
      </c>
    </row>
    <row r="6330" spans="1:8" x14ac:dyDescent="0.25">
      <c r="A6330">
        <v>12648</v>
      </c>
      <c r="B6330">
        <v>11</v>
      </c>
      <c r="C6330">
        <v>-32</v>
      </c>
      <c r="D6330">
        <v>10</v>
      </c>
      <c r="E6330">
        <v>3</v>
      </c>
      <c r="F6330">
        <v>3</v>
      </c>
      <c r="G6330">
        <v>3</v>
      </c>
      <c r="H6330" s="2">
        <f>H6329+$H$2*(Filter_Test[[#This Row],[debug'[0']]]-H6329)</f>
        <v>4.8687328847016511</v>
      </c>
    </row>
    <row r="6331" spans="1:8" x14ac:dyDescent="0.25">
      <c r="A6331">
        <v>12650</v>
      </c>
      <c r="B6331">
        <v>10</v>
      </c>
      <c r="C6331">
        <v>-31</v>
      </c>
      <c r="D6331">
        <v>9</v>
      </c>
      <c r="E6331">
        <v>3</v>
      </c>
      <c r="F6331">
        <v>3</v>
      </c>
      <c r="G6331">
        <v>3</v>
      </c>
      <c r="H6331" s="2">
        <f>H6330+$H$2*(Filter_Test[[#This Row],[debug'[0']]]-H6330)</f>
        <v>5.3523434168924968</v>
      </c>
    </row>
    <row r="6332" spans="1:8" x14ac:dyDescent="0.25">
      <c r="A6332">
        <v>12652</v>
      </c>
      <c r="B6332">
        <v>7</v>
      </c>
      <c r="C6332">
        <v>-20</v>
      </c>
      <c r="D6332">
        <v>3</v>
      </c>
      <c r="E6332">
        <v>3</v>
      </c>
      <c r="F6332">
        <v>3</v>
      </c>
      <c r="G6332">
        <v>3</v>
      </c>
      <c r="H6332" s="2">
        <f>H6331+$H$2*(Filter_Test[[#This Row],[debug'[0']]]-H6331)</f>
        <v>5.5076313914063784</v>
      </c>
    </row>
    <row r="6333" spans="1:8" x14ac:dyDescent="0.25">
      <c r="A6333">
        <v>12654</v>
      </c>
      <c r="B6333">
        <v>1</v>
      </c>
      <c r="C6333">
        <v>-10</v>
      </c>
      <c r="D6333">
        <v>-1</v>
      </c>
      <c r="E6333">
        <v>3</v>
      </c>
      <c r="F6333">
        <v>3</v>
      </c>
      <c r="G6333">
        <v>3</v>
      </c>
      <c r="H6333" s="2">
        <f>H6332+$H$2*(Filter_Test[[#This Row],[debug'[0']]]-H6332)</f>
        <v>5.0827971414763882</v>
      </c>
    </row>
    <row r="6334" spans="1:8" x14ac:dyDescent="0.25">
      <c r="A6334">
        <v>12656</v>
      </c>
      <c r="B6334">
        <v>0</v>
      </c>
      <c r="C6334">
        <v>2</v>
      </c>
      <c r="D6334">
        <v>-5</v>
      </c>
      <c r="E6334">
        <v>3</v>
      </c>
      <c r="F6334">
        <v>3</v>
      </c>
      <c r="G6334">
        <v>3</v>
      </c>
      <c r="H6334" s="2">
        <f>H6333+$H$2*(Filter_Test[[#This Row],[debug'[0']]]-H6333)</f>
        <v>4.6037547966959051</v>
      </c>
    </row>
    <row r="6335" spans="1:8" x14ac:dyDescent="0.25">
      <c r="A6335">
        <v>12658</v>
      </c>
      <c r="B6335">
        <v>-1</v>
      </c>
      <c r="C6335">
        <v>8</v>
      </c>
      <c r="D6335">
        <v>-7</v>
      </c>
      <c r="E6335">
        <v>3</v>
      </c>
      <c r="F6335">
        <v>2</v>
      </c>
      <c r="G6335">
        <v>3</v>
      </c>
      <c r="H6335" s="2">
        <f>H6334+$H$2*(Filter_Test[[#This Row],[debug'[0']]]-H6334)</f>
        <v>4.0756133496413529</v>
      </c>
    </row>
    <row r="6336" spans="1:8" x14ac:dyDescent="0.25">
      <c r="A6336">
        <v>12660</v>
      </c>
      <c r="B6336">
        <v>-3</v>
      </c>
      <c r="C6336">
        <v>24</v>
      </c>
      <c r="D6336">
        <v>-10</v>
      </c>
      <c r="E6336">
        <v>3</v>
      </c>
      <c r="F6336">
        <v>2</v>
      </c>
      <c r="G6336">
        <v>3</v>
      </c>
      <c r="H6336" s="2">
        <f>H6335+$H$2*(Filter_Test[[#This Row],[debug'[0']]]-H6335)</f>
        <v>3.4087525020750986</v>
      </c>
    </row>
    <row r="6337" spans="1:8" x14ac:dyDescent="0.25">
      <c r="A6337">
        <v>12662</v>
      </c>
      <c r="B6337">
        <v>-3</v>
      </c>
      <c r="C6337">
        <v>34</v>
      </c>
      <c r="D6337">
        <v>-9</v>
      </c>
      <c r="E6337">
        <v>3</v>
      </c>
      <c r="F6337">
        <v>3</v>
      </c>
      <c r="G6337">
        <v>3</v>
      </c>
      <c r="H6337" s="2">
        <f>H6336+$H$2*(Filter_Test[[#This Row],[debug'[0']]]-H6336)</f>
        <v>2.8047418086992684</v>
      </c>
    </row>
    <row r="6338" spans="1:8" x14ac:dyDescent="0.25">
      <c r="A6338">
        <v>12664</v>
      </c>
      <c r="B6338">
        <v>-4</v>
      </c>
      <c r="C6338">
        <v>38</v>
      </c>
      <c r="D6338">
        <v>-8</v>
      </c>
      <c r="E6338">
        <v>3</v>
      </c>
      <c r="F6338">
        <v>3</v>
      </c>
      <c r="G6338">
        <v>3</v>
      </c>
      <c r="H6338" s="2">
        <f>H6337+$H$2*(Filter_Test[[#This Row],[debug'[0']]]-H6337)</f>
        <v>2.1634100024257199</v>
      </c>
    </row>
    <row r="6339" spans="1:8" x14ac:dyDescent="0.25">
      <c r="A6339">
        <v>12666</v>
      </c>
      <c r="B6339">
        <v>-6</v>
      </c>
      <c r="C6339">
        <v>37</v>
      </c>
      <c r="D6339">
        <v>-7</v>
      </c>
      <c r="E6339">
        <v>3</v>
      </c>
      <c r="F6339">
        <v>3</v>
      </c>
      <c r="G6339">
        <v>3</v>
      </c>
      <c r="H6339" s="2">
        <f>H6338+$H$2*(Filter_Test[[#This Row],[debug'[0']]]-H6338)</f>
        <v>1.3940267356698577</v>
      </c>
    </row>
    <row r="6340" spans="1:8" x14ac:dyDescent="0.25">
      <c r="A6340">
        <v>12668</v>
      </c>
      <c r="B6340">
        <v>-5</v>
      </c>
      <c r="C6340">
        <v>33</v>
      </c>
      <c r="D6340">
        <v>-5</v>
      </c>
      <c r="E6340">
        <v>3</v>
      </c>
      <c r="F6340">
        <v>3</v>
      </c>
      <c r="G6340">
        <v>3</v>
      </c>
      <c r="H6340" s="2">
        <f>H6339+$H$2*(Filter_Test[[#This Row],[debug'[0']]]-H6339)</f>
        <v>0.7914039130807432</v>
      </c>
    </row>
    <row r="6341" spans="1:8" x14ac:dyDescent="0.25">
      <c r="A6341">
        <v>12670</v>
      </c>
      <c r="B6341">
        <v>-4</v>
      </c>
      <c r="C6341">
        <v>26</v>
      </c>
      <c r="D6341">
        <v>-2</v>
      </c>
      <c r="E6341">
        <v>3</v>
      </c>
      <c r="F6341">
        <v>3</v>
      </c>
      <c r="G6341">
        <v>2</v>
      </c>
      <c r="H6341" s="2">
        <f>H6340+$H$2*(Filter_Test[[#This Row],[debug'[0']]]-H6340)</f>
        <v>0.33982473306926769</v>
      </c>
    </row>
    <row r="6342" spans="1:8" x14ac:dyDescent="0.25">
      <c r="A6342">
        <v>12672</v>
      </c>
      <c r="B6342">
        <v>0</v>
      </c>
      <c r="C6342">
        <v>16</v>
      </c>
      <c r="D6342">
        <v>2</v>
      </c>
      <c r="E6342">
        <v>3</v>
      </c>
      <c r="F6342">
        <v>3</v>
      </c>
      <c r="G6342">
        <v>2</v>
      </c>
      <c r="H6342" s="2">
        <f>H6341+$H$2*(Filter_Test[[#This Row],[debug'[0']]]-H6341)</f>
        <v>0.30779700652171199</v>
      </c>
    </row>
    <row r="6343" spans="1:8" x14ac:dyDescent="0.25">
      <c r="A6343">
        <v>12674</v>
      </c>
      <c r="B6343">
        <v>5</v>
      </c>
      <c r="C6343">
        <v>-7</v>
      </c>
      <c r="D6343">
        <v>8</v>
      </c>
      <c r="E6343">
        <v>3</v>
      </c>
      <c r="F6343">
        <v>2</v>
      </c>
      <c r="G6343">
        <v>3</v>
      </c>
      <c r="H6343" s="2">
        <f>H6342+$H$2*(Filter_Test[[#This Row],[debug'[0']]]-H6342)</f>
        <v>0.75002672012561478</v>
      </c>
    </row>
    <row r="6344" spans="1:8" x14ac:dyDescent="0.25">
      <c r="A6344">
        <v>12676</v>
      </c>
      <c r="B6344">
        <v>9</v>
      </c>
      <c r="C6344">
        <v>-17</v>
      </c>
      <c r="D6344">
        <v>10</v>
      </c>
      <c r="E6344">
        <v>3</v>
      </c>
      <c r="F6344">
        <v>2</v>
      </c>
      <c r="G6344">
        <v>2</v>
      </c>
      <c r="H6344" s="2">
        <f>H6343+$H$2*(Filter_Test[[#This Row],[debug'[0']]]-H6343)</f>
        <v>1.5275683835765785</v>
      </c>
    </row>
    <row r="6345" spans="1:8" x14ac:dyDescent="0.25">
      <c r="A6345">
        <v>12678</v>
      </c>
      <c r="B6345">
        <v>9</v>
      </c>
      <c r="C6345">
        <v>-26</v>
      </c>
      <c r="D6345">
        <v>11</v>
      </c>
      <c r="E6345">
        <v>3</v>
      </c>
      <c r="F6345">
        <v>2</v>
      </c>
      <c r="G6345">
        <v>2</v>
      </c>
      <c r="H6345" s="2">
        <f>H6344+$H$2*(Filter_Test[[#This Row],[debug'[0']]]-H6344)</f>
        <v>2.2318284716948162</v>
      </c>
    </row>
    <row r="6346" spans="1:8" x14ac:dyDescent="0.25">
      <c r="A6346">
        <v>12680</v>
      </c>
      <c r="B6346">
        <v>13</v>
      </c>
      <c r="C6346">
        <v>-33</v>
      </c>
      <c r="D6346">
        <v>9</v>
      </c>
      <c r="E6346">
        <v>3</v>
      </c>
      <c r="F6346">
        <v>2</v>
      </c>
      <c r="G6346">
        <v>2</v>
      </c>
      <c r="H6346" s="2">
        <f>H6345+$H$2*(Filter_Test[[#This Row],[debug'[0']]]-H6345)</f>
        <v>3.2467047286723663</v>
      </c>
    </row>
    <row r="6347" spans="1:8" x14ac:dyDescent="0.25">
      <c r="A6347">
        <v>12682</v>
      </c>
      <c r="B6347">
        <v>12</v>
      </c>
      <c r="C6347">
        <v>-32</v>
      </c>
      <c r="D6347">
        <v>6</v>
      </c>
      <c r="E6347">
        <v>3</v>
      </c>
      <c r="F6347">
        <v>2</v>
      </c>
      <c r="G6347">
        <v>2</v>
      </c>
      <c r="H6347" s="2">
        <f>H6346+$H$2*(Filter_Test[[#This Row],[debug'[0']]]-H6346)</f>
        <v>4.0716833722455217</v>
      </c>
    </row>
    <row r="6348" spans="1:8" x14ac:dyDescent="0.25">
      <c r="A6348">
        <v>12684</v>
      </c>
      <c r="B6348">
        <v>11</v>
      </c>
      <c r="C6348">
        <v>-26</v>
      </c>
      <c r="D6348">
        <v>4</v>
      </c>
      <c r="E6348">
        <v>3</v>
      </c>
      <c r="F6348">
        <v>3</v>
      </c>
      <c r="G6348">
        <v>1</v>
      </c>
      <c r="H6348" s="2">
        <f>H6347+$H$2*(Filter_Test[[#This Row],[debug'[0']]]-H6347)</f>
        <v>4.7246618308304456</v>
      </c>
    </row>
    <row r="6349" spans="1:8" x14ac:dyDescent="0.25">
      <c r="A6349">
        <v>12686</v>
      </c>
      <c r="B6349">
        <v>8</v>
      </c>
      <c r="C6349">
        <v>-18</v>
      </c>
      <c r="D6349">
        <v>1</v>
      </c>
      <c r="E6349">
        <v>3</v>
      </c>
      <c r="F6349">
        <v>3</v>
      </c>
      <c r="G6349">
        <v>1</v>
      </c>
      <c r="H6349" s="2">
        <f>H6348+$H$2*(Filter_Test[[#This Row],[debug'[0']]]-H6348)</f>
        <v>5.0333551807390053</v>
      </c>
    </row>
    <row r="6350" spans="1:8" x14ac:dyDescent="0.25">
      <c r="A6350">
        <v>12688</v>
      </c>
      <c r="B6350">
        <v>3</v>
      </c>
      <c r="C6350">
        <v>-7</v>
      </c>
      <c r="D6350">
        <v>-2</v>
      </c>
      <c r="E6350">
        <v>3</v>
      </c>
      <c r="F6350">
        <v>3</v>
      </c>
      <c r="G6350">
        <v>1</v>
      </c>
      <c r="H6350" s="2">
        <f>H6349+$H$2*(Filter_Test[[#This Row],[debug'[0']]]-H6349)</f>
        <v>4.8417159698005534</v>
      </c>
    </row>
    <row r="6351" spans="1:8" x14ac:dyDescent="0.25">
      <c r="A6351">
        <v>12690</v>
      </c>
      <c r="B6351">
        <v>1</v>
      </c>
      <c r="C6351">
        <v>4</v>
      </c>
      <c r="D6351">
        <v>-5</v>
      </c>
      <c r="E6351">
        <v>3</v>
      </c>
      <c r="F6351">
        <v>2</v>
      </c>
      <c r="G6351">
        <v>1</v>
      </c>
      <c r="H6351" s="2">
        <f>H6350+$H$2*(Filter_Test[[#This Row],[debug'[0']]]-H6350)</f>
        <v>4.4796427697634336</v>
      </c>
    </row>
    <row r="6352" spans="1:8" x14ac:dyDescent="0.25">
      <c r="A6352">
        <v>12692</v>
      </c>
      <c r="B6352">
        <v>-3</v>
      </c>
      <c r="C6352">
        <v>16</v>
      </c>
      <c r="D6352">
        <v>-7</v>
      </c>
      <c r="E6352">
        <v>3</v>
      </c>
      <c r="F6352">
        <v>2</v>
      </c>
      <c r="G6352">
        <v>1</v>
      </c>
      <c r="H6352" s="2">
        <f>H6351+$H$2*(Filter_Test[[#This Row],[debug'[0']]]-H6351)</f>
        <v>3.7747030464544893</v>
      </c>
    </row>
    <row r="6353" spans="1:8" x14ac:dyDescent="0.25">
      <c r="A6353">
        <v>12694</v>
      </c>
      <c r="B6353">
        <v>-3</v>
      </c>
      <c r="C6353">
        <v>26</v>
      </c>
      <c r="D6353">
        <v>-9</v>
      </c>
      <c r="E6353">
        <v>3</v>
      </c>
      <c r="F6353">
        <v>2</v>
      </c>
      <c r="G6353">
        <v>1</v>
      </c>
      <c r="H6353" s="2">
        <f>H6352+$H$2*(Filter_Test[[#This Row],[debug'[0']]]-H6352)</f>
        <v>3.1362023268246748</v>
      </c>
    </row>
    <row r="6354" spans="1:8" x14ac:dyDescent="0.25">
      <c r="A6354">
        <v>12696</v>
      </c>
      <c r="B6354">
        <v>-5</v>
      </c>
      <c r="C6354">
        <v>32</v>
      </c>
      <c r="D6354">
        <v>-10</v>
      </c>
      <c r="E6354">
        <v>3</v>
      </c>
      <c r="F6354">
        <v>2</v>
      </c>
      <c r="G6354">
        <v>0</v>
      </c>
      <c r="H6354" s="2">
        <f>H6353+$H$2*(Filter_Test[[#This Row],[debug'[0']]]-H6353)</f>
        <v>2.3693833230824977</v>
      </c>
    </row>
    <row r="6355" spans="1:8" x14ac:dyDescent="0.25">
      <c r="A6355">
        <v>12698</v>
      </c>
      <c r="B6355">
        <v>-6</v>
      </c>
      <c r="C6355">
        <v>36</v>
      </c>
      <c r="D6355">
        <v>-8</v>
      </c>
      <c r="E6355">
        <v>3</v>
      </c>
      <c r="F6355">
        <v>3</v>
      </c>
      <c r="G6355">
        <v>0</v>
      </c>
      <c r="H6355" s="2">
        <f>H6354+$H$2*(Filter_Test[[#This Row],[debug'[0']]]-H6354)</f>
        <v>1.5805875281963104</v>
      </c>
    </row>
    <row r="6356" spans="1:8" x14ac:dyDescent="0.25">
      <c r="A6356">
        <v>12700</v>
      </c>
      <c r="B6356">
        <v>-9</v>
      </c>
      <c r="C6356">
        <v>37</v>
      </c>
      <c r="D6356">
        <v>-6</v>
      </c>
      <c r="E6356">
        <v>2</v>
      </c>
      <c r="F6356">
        <v>3</v>
      </c>
      <c r="G6356">
        <v>0</v>
      </c>
      <c r="H6356" s="2">
        <f>H6355+$H$2*(Filter_Test[[#This Row],[debug'[0']]]-H6355)</f>
        <v>0.58339064671895091</v>
      </c>
    </row>
    <row r="6357" spans="1:8" x14ac:dyDescent="0.25">
      <c r="A6357">
        <v>12702</v>
      </c>
      <c r="B6357">
        <v>-9</v>
      </c>
      <c r="C6357">
        <v>33</v>
      </c>
      <c r="D6357">
        <v>-4</v>
      </c>
      <c r="E6357">
        <v>2</v>
      </c>
      <c r="F6357">
        <v>3</v>
      </c>
      <c r="G6357">
        <v>0</v>
      </c>
      <c r="H6357" s="2">
        <f>H6356+$H$2*(Filter_Test[[#This Row],[debug'[0']]]-H6356)</f>
        <v>-0.31982264284745077</v>
      </c>
    </row>
    <row r="6358" spans="1:8" x14ac:dyDescent="0.25">
      <c r="A6358">
        <v>12704</v>
      </c>
      <c r="B6358">
        <v>-10</v>
      </c>
      <c r="C6358">
        <v>27</v>
      </c>
      <c r="D6358">
        <v>-2</v>
      </c>
      <c r="E6358">
        <v>2</v>
      </c>
      <c r="F6358">
        <v>4</v>
      </c>
      <c r="G6358">
        <v>0</v>
      </c>
      <c r="H6358" s="2">
        <f>H6357+$H$2*(Filter_Test[[#This Row],[debug'[0']]]-H6357)</f>
        <v>-1.232157864967752</v>
      </c>
    </row>
    <row r="6359" spans="1:8" x14ac:dyDescent="0.25">
      <c r="A6359">
        <v>12706</v>
      </c>
      <c r="B6359">
        <v>-6</v>
      </c>
      <c r="C6359">
        <v>17</v>
      </c>
      <c r="D6359">
        <v>1</v>
      </c>
      <c r="E6359">
        <v>2</v>
      </c>
      <c r="F6359">
        <v>4</v>
      </c>
      <c r="G6359">
        <v>0</v>
      </c>
      <c r="H6359" s="2">
        <f>H6358+$H$2*(Filter_Test[[#This Row],[debug'[0']]]-H6358)</f>
        <v>-1.6815163997145475</v>
      </c>
    </row>
    <row r="6360" spans="1:8" x14ac:dyDescent="0.25">
      <c r="A6360">
        <v>12708</v>
      </c>
      <c r="B6360">
        <v>-3</v>
      </c>
      <c r="C6360">
        <v>8</v>
      </c>
      <c r="D6360">
        <v>4</v>
      </c>
      <c r="E6360">
        <v>2</v>
      </c>
      <c r="F6360">
        <v>4</v>
      </c>
      <c r="G6360">
        <v>0</v>
      </c>
      <c r="H6360" s="2">
        <f>H6359+$H$2*(Filter_Test[[#This Row],[debug'[0']]]-H6359)</f>
        <v>-1.8057805514906093</v>
      </c>
    </row>
    <row r="6361" spans="1:8" x14ac:dyDescent="0.25">
      <c r="A6361">
        <v>12710</v>
      </c>
      <c r="B6361">
        <v>7</v>
      </c>
      <c r="C6361">
        <v>-15</v>
      </c>
      <c r="D6361">
        <v>9</v>
      </c>
      <c r="E6361">
        <v>2</v>
      </c>
      <c r="F6361">
        <v>3</v>
      </c>
      <c r="G6361">
        <v>0</v>
      </c>
      <c r="H6361" s="2">
        <f>H6360+$H$2*(Filter_Test[[#This Row],[debug'[0']]]-H6360)</f>
        <v>-0.97585528680000611</v>
      </c>
    </row>
    <row r="6362" spans="1:8" x14ac:dyDescent="0.25">
      <c r="A6362">
        <v>12712</v>
      </c>
      <c r="B6362">
        <v>10</v>
      </c>
      <c r="C6362">
        <v>-24</v>
      </c>
      <c r="D6362">
        <v>11</v>
      </c>
      <c r="E6362">
        <v>2</v>
      </c>
      <c r="F6362">
        <v>3</v>
      </c>
      <c r="G6362">
        <v>0</v>
      </c>
      <c r="H6362" s="2">
        <f>H6361+$H$2*(Filter_Test[[#This Row],[debug'[0']]]-H6361)</f>
        <v>5.8594703276261484E-2</v>
      </c>
    </row>
    <row r="6363" spans="1:8" x14ac:dyDescent="0.25">
      <c r="A6363">
        <v>12714</v>
      </c>
      <c r="B6363">
        <v>13</v>
      </c>
      <c r="C6363">
        <v>-31</v>
      </c>
      <c r="D6363">
        <v>11</v>
      </c>
      <c r="E6363">
        <v>2</v>
      </c>
      <c r="F6363">
        <v>3</v>
      </c>
      <c r="G6363">
        <v>0</v>
      </c>
      <c r="H6363" s="2">
        <f>H6362+$H$2*(Filter_Test[[#This Row],[debug'[0']]]-H6362)</f>
        <v>1.2782934174957215</v>
      </c>
    </row>
    <row r="6364" spans="1:8" x14ac:dyDescent="0.25">
      <c r="A6364">
        <v>12716</v>
      </c>
      <c r="B6364">
        <v>13</v>
      </c>
      <c r="C6364">
        <v>-32</v>
      </c>
      <c r="D6364">
        <v>10</v>
      </c>
      <c r="E6364">
        <v>2</v>
      </c>
      <c r="F6364">
        <v>4</v>
      </c>
      <c r="G6364">
        <v>0</v>
      </c>
      <c r="H6364" s="2">
        <f>H6363+$H$2*(Filter_Test[[#This Row],[debug'[0']]]-H6363)</f>
        <v>2.3830382361096385</v>
      </c>
    </row>
    <row r="6365" spans="1:8" x14ac:dyDescent="0.25">
      <c r="A6365">
        <v>12718</v>
      </c>
      <c r="B6365">
        <v>13</v>
      </c>
      <c r="C6365">
        <v>-27</v>
      </c>
      <c r="D6365">
        <v>4</v>
      </c>
      <c r="E6365">
        <v>2</v>
      </c>
      <c r="F6365">
        <v>4</v>
      </c>
      <c r="G6365">
        <v>0</v>
      </c>
      <c r="H6365" s="2">
        <f>H6364+$H$2*(Filter_Test[[#This Row],[debug'[0']]]-H6364)</f>
        <v>3.3836633085360894</v>
      </c>
    </row>
    <row r="6366" spans="1:8" x14ac:dyDescent="0.25">
      <c r="A6366">
        <v>12720</v>
      </c>
      <c r="B6366">
        <v>11</v>
      </c>
      <c r="C6366">
        <v>-20</v>
      </c>
      <c r="D6366">
        <v>3</v>
      </c>
      <c r="E6366">
        <v>1</v>
      </c>
      <c r="F6366">
        <v>4</v>
      </c>
      <c r="G6366">
        <v>0</v>
      </c>
      <c r="H6366" s="2">
        <f>H6365+$H$2*(Filter_Test[[#This Row],[debug'[0']]]-H6365)</f>
        <v>4.1014861304511721</v>
      </c>
    </row>
    <row r="6367" spans="1:8" x14ac:dyDescent="0.25">
      <c r="A6367">
        <v>12722</v>
      </c>
      <c r="B6367">
        <v>9</v>
      </c>
      <c r="C6367">
        <v>-11</v>
      </c>
      <c r="D6367">
        <v>1</v>
      </c>
      <c r="E6367">
        <v>1</v>
      </c>
      <c r="F6367">
        <v>4</v>
      </c>
      <c r="G6367">
        <v>0</v>
      </c>
      <c r="H6367" s="2">
        <f>H6366+$H$2*(Filter_Test[[#This Row],[debug'[0']]]-H6366)</f>
        <v>4.5631601860336417</v>
      </c>
    </row>
    <row r="6368" spans="1:8" x14ac:dyDescent="0.25">
      <c r="A6368">
        <v>12724</v>
      </c>
      <c r="B6368">
        <v>5</v>
      </c>
      <c r="C6368">
        <v>0</v>
      </c>
      <c r="D6368">
        <v>-2</v>
      </c>
      <c r="E6368">
        <v>1</v>
      </c>
      <c r="F6368">
        <v>4</v>
      </c>
      <c r="G6368">
        <v>0</v>
      </c>
      <c r="H6368" s="2">
        <f>H6367+$H$2*(Filter_Test[[#This Row],[debug'[0']]]-H6367)</f>
        <v>4.6043313685442087</v>
      </c>
    </row>
    <row r="6369" spans="1:8" x14ac:dyDescent="0.25">
      <c r="A6369">
        <v>12726</v>
      </c>
      <c r="B6369">
        <v>2</v>
      </c>
      <c r="C6369">
        <v>11</v>
      </c>
      <c r="D6369">
        <v>-4</v>
      </c>
      <c r="E6369">
        <v>2</v>
      </c>
      <c r="F6369">
        <v>4</v>
      </c>
      <c r="G6369">
        <v>0</v>
      </c>
      <c r="H6369" s="2">
        <f>H6368+$H$2*(Filter_Test[[#This Row],[debug'[0']]]-H6368)</f>
        <v>4.3588789196962505</v>
      </c>
    </row>
    <row r="6370" spans="1:8" x14ac:dyDescent="0.25">
      <c r="A6370">
        <v>12728</v>
      </c>
      <c r="B6370">
        <v>-2</v>
      </c>
      <c r="C6370">
        <v>21</v>
      </c>
      <c r="D6370">
        <v>-6</v>
      </c>
      <c r="E6370">
        <v>2</v>
      </c>
      <c r="F6370">
        <v>4</v>
      </c>
      <c r="G6370">
        <v>0</v>
      </c>
      <c r="H6370" s="2">
        <f>H6369+$H$2*(Filter_Test[[#This Row],[debug'[0']]]-H6369)</f>
        <v>3.7595687007207084</v>
      </c>
    </row>
    <row r="6371" spans="1:8" x14ac:dyDescent="0.25">
      <c r="A6371">
        <v>12730</v>
      </c>
      <c r="B6371">
        <v>-7</v>
      </c>
      <c r="C6371">
        <v>29</v>
      </c>
      <c r="D6371">
        <v>-6</v>
      </c>
      <c r="E6371">
        <v>1</v>
      </c>
      <c r="F6371">
        <v>4</v>
      </c>
      <c r="G6371">
        <v>0</v>
      </c>
      <c r="H6371" s="2">
        <f>H6370+$H$2*(Filter_Test[[#This Row],[debug'[0']]]-H6370)</f>
        <v>2.7455032411413427</v>
      </c>
    </row>
    <row r="6372" spans="1:8" x14ac:dyDescent="0.25">
      <c r="A6372">
        <v>12732</v>
      </c>
      <c r="B6372">
        <v>-10</v>
      </c>
      <c r="C6372">
        <v>32</v>
      </c>
      <c r="D6372">
        <v>-8</v>
      </c>
      <c r="E6372">
        <v>1</v>
      </c>
      <c r="F6372">
        <v>4</v>
      </c>
      <c r="G6372">
        <v>0</v>
      </c>
      <c r="H6372" s="2">
        <f>H6371+$H$2*(Filter_Test[[#This Row],[debug'[0']]]-H6371)</f>
        <v>1.5442678606811067</v>
      </c>
    </row>
    <row r="6373" spans="1:8" x14ac:dyDescent="0.25">
      <c r="A6373">
        <v>12734</v>
      </c>
      <c r="B6373">
        <v>-13</v>
      </c>
      <c r="C6373">
        <v>33</v>
      </c>
      <c r="D6373">
        <v>-7</v>
      </c>
      <c r="E6373">
        <v>1</v>
      </c>
      <c r="F6373">
        <v>4</v>
      </c>
      <c r="G6373">
        <v>0</v>
      </c>
      <c r="H6373" s="2">
        <f>H6372+$H$2*(Filter_Test[[#This Row],[debug'[0']]]-H6372)</f>
        <v>0.17350290879236963</v>
      </c>
    </row>
    <row r="6374" spans="1:8" x14ac:dyDescent="0.25">
      <c r="A6374">
        <v>12736</v>
      </c>
      <c r="B6374">
        <v>-12</v>
      </c>
      <c r="C6374">
        <v>31</v>
      </c>
      <c r="D6374">
        <v>-6</v>
      </c>
      <c r="E6374">
        <v>1</v>
      </c>
      <c r="F6374">
        <v>4</v>
      </c>
      <c r="G6374">
        <v>0</v>
      </c>
      <c r="H6374" s="2">
        <f>H6373+$H$2*(Filter_Test[[#This Row],[debug'[0']]]-H6373)</f>
        <v>-0.97382271040911283</v>
      </c>
    </row>
    <row r="6375" spans="1:8" x14ac:dyDescent="0.25">
      <c r="A6375">
        <v>12738</v>
      </c>
      <c r="B6375">
        <v>-11</v>
      </c>
      <c r="C6375">
        <v>26</v>
      </c>
      <c r="D6375">
        <v>-5</v>
      </c>
      <c r="E6375">
        <v>1</v>
      </c>
      <c r="F6375">
        <v>4</v>
      </c>
      <c r="G6375">
        <v>0</v>
      </c>
      <c r="H6375" s="2">
        <f>H6374+$H$2*(Filter_Test[[#This Row],[debug'[0']]]-H6374)</f>
        <v>-1.9187676579061395</v>
      </c>
    </row>
    <row r="6376" spans="1:8" x14ac:dyDescent="0.25">
      <c r="A6376">
        <v>12740</v>
      </c>
      <c r="B6376">
        <v>-6</v>
      </c>
      <c r="C6376">
        <v>19</v>
      </c>
      <c r="D6376">
        <v>-2</v>
      </c>
      <c r="E6376">
        <v>1</v>
      </c>
      <c r="F6376">
        <v>4</v>
      </c>
      <c r="G6376">
        <v>0</v>
      </c>
      <c r="H6376" s="2">
        <f>H6375+$H$2*(Filter_Test[[#This Row],[debug'[0']]]-H6375)</f>
        <v>-2.3034147442115938</v>
      </c>
    </row>
    <row r="6377" spans="1:8" x14ac:dyDescent="0.25">
      <c r="A6377">
        <v>12742</v>
      </c>
      <c r="B6377">
        <v>-3</v>
      </c>
      <c r="C6377">
        <v>11</v>
      </c>
      <c r="D6377">
        <v>0</v>
      </c>
      <c r="E6377">
        <v>1</v>
      </c>
      <c r="F6377">
        <v>4</v>
      </c>
      <c r="G6377">
        <v>0</v>
      </c>
      <c r="H6377" s="2">
        <f>H6376+$H$2*(Filter_Test[[#This Row],[debug'[0']]]-H6376)</f>
        <v>-2.3690663578771085</v>
      </c>
    </row>
    <row r="6378" spans="1:8" x14ac:dyDescent="0.25">
      <c r="A6378">
        <v>12744</v>
      </c>
      <c r="B6378">
        <v>0</v>
      </c>
      <c r="C6378">
        <v>2</v>
      </c>
      <c r="D6378">
        <v>2</v>
      </c>
      <c r="E6378">
        <v>1</v>
      </c>
      <c r="F6378">
        <v>4</v>
      </c>
      <c r="G6378">
        <v>0</v>
      </c>
      <c r="H6378" s="2">
        <f>H6377+$H$2*(Filter_Test[[#This Row],[debug'[0']]]-H6377)</f>
        <v>-2.1457871139039049</v>
      </c>
    </row>
    <row r="6379" spans="1:8" x14ac:dyDescent="0.25">
      <c r="A6379">
        <v>12746</v>
      </c>
      <c r="B6379">
        <v>3</v>
      </c>
      <c r="C6379">
        <v>-8</v>
      </c>
      <c r="D6379">
        <v>3</v>
      </c>
      <c r="E6379">
        <v>1</v>
      </c>
      <c r="F6379">
        <v>4</v>
      </c>
      <c r="G6379">
        <v>0</v>
      </c>
      <c r="H6379" s="2">
        <f>H6378+$H$2*(Filter_Test[[#This Row],[debug'[0']]]-H6378)</f>
        <v>-1.660808104084579</v>
      </c>
    </row>
    <row r="6380" spans="1:8" x14ac:dyDescent="0.25">
      <c r="A6380">
        <v>12748</v>
      </c>
      <c r="B6380">
        <v>9</v>
      </c>
      <c r="C6380">
        <v>-24</v>
      </c>
      <c r="D6380">
        <v>5</v>
      </c>
      <c r="E6380">
        <v>1</v>
      </c>
      <c r="F6380">
        <v>3</v>
      </c>
      <c r="G6380">
        <v>0</v>
      </c>
      <c r="H6380" s="2">
        <f>H6379+$H$2*(Filter_Test[[#This Row],[debug'[0']]]-H6379)</f>
        <v>-0.65605061145089971</v>
      </c>
    </row>
    <row r="6381" spans="1:8" x14ac:dyDescent="0.25">
      <c r="A6381">
        <v>12750</v>
      </c>
      <c r="B6381">
        <v>13</v>
      </c>
      <c r="C6381">
        <v>-28</v>
      </c>
      <c r="D6381">
        <v>6</v>
      </c>
      <c r="E6381">
        <v>1</v>
      </c>
      <c r="F6381">
        <v>4</v>
      </c>
      <c r="G6381">
        <v>0</v>
      </c>
      <c r="H6381" s="2">
        <f>H6380+$H$2*(Filter_Test[[#This Row],[debug'[0']]]-H6380)</f>
        <v>0.63100183688863654</v>
      </c>
    </row>
    <row r="6382" spans="1:8" x14ac:dyDescent="0.25">
      <c r="A6382">
        <v>12752</v>
      </c>
      <c r="B6382">
        <v>16</v>
      </c>
      <c r="C6382">
        <v>-26</v>
      </c>
      <c r="D6382">
        <v>4</v>
      </c>
      <c r="E6382">
        <v>1</v>
      </c>
      <c r="F6382">
        <v>4</v>
      </c>
      <c r="G6382">
        <v>0</v>
      </c>
      <c r="H6382" s="2">
        <f>H6381+$H$2*(Filter_Test[[#This Row],[debug'[0']]]-H6381)</f>
        <v>2.0794957885566072</v>
      </c>
    </row>
    <row r="6383" spans="1:8" x14ac:dyDescent="0.25">
      <c r="A6383">
        <v>12754</v>
      </c>
      <c r="B6383">
        <v>15</v>
      </c>
      <c r="C6383">
        <v>-21</v>
      </c>
      <c r="D6383">
        <v>1</v>
      </c>
      <c r="E6383">
        <v>1</v>
      </c>
      <c r="F6383">
        <v>4</v>
      </c>
      <c r="G6383">
        <v>0</v>
      </c>
      <c r="H6383" s="2">
        <f>H6382+$H$2*(Filter_Test[[#This Row],[debug'[0']]]-H6382)</f>
        <v>3.2972246218970036</v>
      </c>
    </row>
    <row r="6384" spans="1:8" x14ac:dyDescent="0.25">
      <c r="A6384">
        <v>12756</v>
      </c>
      <c r="B6384">
        <v>14</v>
      </c>
      <c r="C6384">
        <v>-14</v>
      </c>
      <c r="D6384">
        <v>0</v>
      </c>
      <c r="E6384">
        <v>1</v>
      </c>
      <c r="F6384">
        <v>5</v>
      </c>
      <c r="G6384">
        <v>0</v>
      </c>
      <c r="H6384" s="2">
        <f>H6383+$H$2*(Filter_Test[[#This Row],[debug'[0']]]-H6383)</f>
        <v>4.3059374369231067</v>
      </c>
    </row>
    <row r="6385" spans="1:8" x14ac:dyDescent="0.25">
      <c r="A6385">
        <v>12758</v>
      </c>
      <c r="B6385">
        <v>10</v>
      </c>
      <c r="C6385">
        <v>-7</v>
      </c>
      <c r="D6385">
        <v>-2</v>
      </c>
      <c r="E6385">
        <v>1</v>
      </c>
      <c r="F6385">
        <v>4</v>
      </c>
      <c r="G6385">
        <v>-1</v>
      </c>
      <c r="H6385" s="2">
        <f>H6384+$H$2*(Filter_Test[[#This Row],[debug'[0']]]-H6384)</f>
        <v>4.8425901904403981</v>
      </c>
    </row>
    <row r="6386" spans="1:8" x14ac:dyDescent="0.25">
      <c r="A6386">
        <v>12760</v>
      </c>
      <c r="B6386">
        <v>7</v>
      </c>
      <c r="C6386">
        <v>1</v>
      </c>
      <c r="D6386">
        <v>-3</v>
      </c>
      <c r="E6386">
        <v>1</v>
      </c>
      <c r="F6386">
        <v>4</v>
      </c>
      <c r="G6386">
        <v>0</v>
      </c>
      <c r="H6386" s="2">
        <f>H6385+$H$2*(Filter_Test[[#This Row],[debug'[0']]]-H6385)</f>
        <v>5.0459212746952478</v>
      </c>
    </row>
    <row r="6387" spans="1:8" x14ac:dyDescent="0.25">
      <c r="A6387">
        <v>12762</v>
      </c>
      <c r="B6387">
        <v>2</v>
      </c>
      <c r="C6387">
        <v>11</v>
      </c>
      <c r="D6387">
        <v>-3</v>
      </c>
      <c r="E6387">
        <v>1</v>
      </c>
      <c r="F6387">
        <v>4</v>
      </c>
      <c r="G6387">
        <v>0</v>
      </c>
      <c r="H6387" s="2">
        <f>H6386+$H$2*(Filter_Test[[#This Row],[debug'[0']]]-H6386)</f>
        <v>4.758849957695384</v>
      </c>
    </row>
    <row r="6388" spans="1:8" x14ac:dyDescent="0.25">
      <c r="A6388">
        <v>12764</v>
      </c>
      <c r="B6388">
        <v>-2</v>
      </c>
      <c r="C6388">
        <v>19</v>
      </c>
      <c r="D6388">
        <v>-4</v>
      </c>
      <c r="E6388">
        <v>1</v>
      </c>
      <c r="F6388">
        <v>4</v>
      </c>
      <c r="G6388">
        <v>-1</v>
      </c>
      <c r="H6388" s="2">
        <f>H6387+$H$2*(Filter_Test[[#This Row],[debug'[0']]]-H6387)</f>
        <v>4.1218433564810386</v>
      </c>
    </row>
    <row r="6389" spans="1:8" x14ac:dyDescent="0.25">
      <c r="A6389">
        <v>12766</v>
      </c>
      <c r="B6389">
        <v>-8</v>
      </c>
      <c r="C6389">
        <v>27</v>
      </c>
      <c r="D6389">
        <v>-5</v>
      </c>
      <c r="E6389">
        <v>1</v>
      </c>
      <c r="F6389">
        <v>4</v>
      </c>
      <c r="G6389">
        <v>-1</v>
      </c>
      <c r="H6389" s="2">
        <f>H6388+$H$2*(Filter_Test[[#This Row],[debug'[0']]]-H6388)</f>
        <v>2.9793865353804265</v>
      </c>
    </row>
    <row r="6390" spans="1:8" x14ac:dyDescent="0.25">
      <c r="A6390">
        <v>12768</v>
      </c>
      <c r="B6390">
        <v>-11</v>
      </c>
      <c r="C6390">
        <v>28</v>
      </c>
      <c r="D6390">
        <v>-4</v>
      </c>
      <c r="E6390">
        <v>1</v>
      </c>
      <c r="F6390">
        <v>4</v>
      </c>
      <c r="G6390">
        <v>-1</v>
      </c>
      <c r="H6390" s="2">
        <f>H6389+$H$2*(Filter_Test[[#This Row],[debug'[0']]]-H6389)</f>
        <v>1.66186039414313</v>
      </c>
    </row>
    <row r="6391" spans="1:8" x14ac:dyDescent="0.25">
      <c r="A6391">
        <v>12770</v>
      </c>
      <c r="B6391">
        <v>-13</v>
      </c>
      <c r="C6391">
        <v>27</v>
      </c>
      <c r="D6391">
        <v>-2</v>
      </c>
      <c r="E6391">
        <v>1</v>
      </c>
      <c r="F6391">
        <v>4</v>
      </c>
      <c r="G6391">
        <v>-1</v>
      </c>
      <c r="H6391" s="2">
        <f>H6390+$H$2*(Filter_Test[[#This Row],[debug'[0']]]-H6390)</f>
        <v>0.28001260707715403</v>
      </c>
    </row>
    <row r="6392" spans="1:8" x14ac:dyDescent="0.25">
      <c r="A6392">
        <v>12772</v>
      </c>
      <c r="B6392">
        <v>-13</v>
      </c>
      <c r="C6392">
        <v>24</v>
      </c>
      <c r="D6392">
        <v>-2</v>
      </c>
      <c r="E6392">
        <v>1</v>
      </c>
      <c r="F6392">
        <v>4</v>
      </c>
      <c r="G6392">
        <v>-1</v>
      </c>
      <c r="H6392" s="2">
        <f>H6391+$H$2*(Filter_Test[[#This Row],[debug'[0']]]-H6391)</f>
        <v>-0.97159909430204849</v>
      </c>
    </row>
    <row r="6393" spans="1:8" x14ac:dyDescent="0.25">
      <c r="A6393">
        <v>12774</v>
      </c>
      <c r="B6393">
        <v>-11</v>
      </c>
      <c r="C6393">
        <v>19</v>
      </c>
      <c r="D6393">
        <v>-1</v>
      </c>
      <c r="E6393">
        <v>1</v>
      </c>
      <c r="F6393">
        <v>4</v>
      </c>
      <c r="G6393">
        <v>-1</v>
      </c>
      <c r="H6393" s="2">
        <f>H6392+$H$2*(Filter_Test[[#This Row],[debug'[0']]]-H6392)</f>
        <v>-1.9167536126798659</v>
      </c>
    </row>
    <row r="6394" spans="1:8" x14ac:dyDescent="0.25">
      <c r="A6394">
        <v>12776</v>
      </c>
      <c r="B6394">
        <v>-8</v>
      </c>
      <c r="C6394">
        <v>13</v>
      </c>
      <c r="D6394">
        <v>1</v>
      </c>
      <c r="E6394">
        <v>1</v>
      </c>
      <c r="F6394">
        <v>4</v>
      </c>
      <c r="G6394">
        <v>-1</v>
      </c>
      <c r="H6394" s="2">
        <f>H6393+$H$2*(Filter_Test[[#This Row],[debug'[0']]]-H6393)</f>
        <v>-2.4900860774913132</v>
      </c>
    </row>
    <row r="6395" spans="1:8" x14ac:dyDescent="0.25">
      <c r="A6395">
        <v>12778</v>
      </c>
      <c r="B6395">
        <v>-3</v>
      </c>
      <c r="C6395">
        <v>5</v>
      </c>
      <c r="D6395">
        <v>3</v>
      </c>
      <c r="E6395">
        <v>1</v>
      </c>
      <c r="F6395">
        <v>4</v>
      </c>
      <c r="G6395">
        <v>-1</v>
      </c>
      <c r="H6395" s="2">
        <f>H6394+$H$2*(Filter_Test[[#This Row],[debug'[0']]]-H6394)</f>
        <v>-2.5381443324788067</v>
      </c>
    </row>
    <row r="6396" spans="1:8" x14ac:dyDescent="0.25">
      <c r="A6396">
        <v>12780</v>
      </c>
      <c r="B6396">
        <v>1</v>
      </c>
      <c r="C6396">
        <v>-2</v>
      </c>
      <c r="D6396">
        <v>4</v>
      </c>
      <c r="E6396">
        <v>1</v>
      </c>
      <c r="F6396">
        <v>4</v>
      </c>
      <c r="G6396">
        <v>-1</v>
      </c>
      <c r="H6396" s="2">
        <f>H6395+$H$2*(Filter_Test[[#This Row],[debug'[0']]]-H6395)</f>
        <v>-2.2046820852111333</v>
      </c>
    </row>
    <row r="6397" spans="1:8" x14ac:dyDescent="0.25">
      <c r="A6397">
        <v>12782</v>
      </c>
      <c r="B6397">
        <v>6</v>
      </c>
      <c r="C6397">
        <v>-9</v>
      </c>
      <c r="D6397">
        <v>5</v>
      </c>
      <c r="E6397">
        <v>1</v>
      </c>
      <c r="F6397">
        <v>4</v>
      </c>
      <c r="G6397">
        <v>0</v>
      </c>
      <c r="H6397" s="2">
        <f>H6396+$H$2*(Filter_Test[[#This Row],[debug'[0']]]-H6396)</f>
        <v>-1.4314090162929611</v>
      </c>
    </row>
    <row r="6398" spans="1:8" x14ac:dyDescent="0.25">
      <c r="A6398">
        <v>12784</v>
      </c>
      <c r="B6398">
        <v>10</v>
      </c>
      <c r="C6398">
        <v>-16</v>
      </c>
      <c r="D6398">
        <v>7</v>
      </c>
      <c r="E6398">
        <v>1</v>
      </c>
      <c r="F6398">
        <v>3</v>
      </c>
      <c r="G6398">
        <v>0</v>
      </c>
      <c r="H6398" s="2">
        <f>H6397+$H$2*(Filter_Test[[#This Row],[debug'[0']]]-H6397)</f>
        <v>-0.35402409871997853</v>
      </c>
    </row>
    <row r="6399" spans="1:8" x14ac:dyDescent="0.25">
      <c r="A6399">
        <v>12786</v>
      </c>
      <c r="B6399">
        <v>16</v>
      </c>
      <c r="C6399">
        <v>-20</v>
      </c>
      <c r="D6399">
        <v>5</v>
      </c>
      <c r="E6399">
        <v>2</v>
      </c>
      <c r="F6399">
        <v>3</v>
      </c>
      <c r="G6399">
        <v>0</v>
      </c>
      <c r="H6399" s="2">
        <f>H6398+$H$2*(Filter_Test[[#This Row],[debug'[0']]]-H6398)</f>
        <v>1.1873063602350951</v>
      </c>
    </row>
    <row r="6400" spans="1:8" x14ac:dyDescent="0.25">
      <c r="A6400">
        <v>12788</v>
      </c>
      <c r="B6400">
        <v>15</v>
      </c>
      <c r="C6400">
        <v>-19</v>
      </c>
      <c r="D6400">
        <v>4</v>
      </c>
      <c r="E6400">
        <v>1</v>
      </c>
      <c r="F6400">
        <v>4</v>
      </c>
      <c r="G6400">
        <v>0</v>
      </c>
      <c r="H6400" s="2">
        <f>H6399+$H$2*(Filter_Test[[#This Row],[debug'[0']]]-H6399)</f>
        <v>2.4891220661842519</v>
      </c>
    </row>
    <row r="6401" spans="1:8" x14ac:dyDescent="0.25">
      <c r="A6401">
        <v>12790</v>
      </c>
      <c r="B6401">
        <v>14</v>
      </c>
      <c r="C6401">
        <v>-16</v>
      </c>
      <c r="D6401">
        <v>4</v>
      </c>
      <c r="E6401">
        <v>1</v>
      </c>
      <c r="F6401">
        <v>4</v>
      </c>
      <c r="G6401">
        <v>0</v>
      </c>
      <c r="H6401" s="2">
        <f>H6400+$H$2*(Filter_Test[[#This Row],[debug'[0']]]-H6400)</f>
        <v>3.5739967527815844</v>
      </c>
    </row>
    <row r="6402" spans="1:8" x14ac:dyDescent="0.25">
      <c r="A6402">
        <v>12792</v>
      </c>
      <c r="B6402">
        <v>10</v>
      </c>
      <c r="C6402">
        <v>-5</v>
      </c>
      <c r="D6402">
        <v>3</v>
      </c>
      <c r="E6402">
        <v>1</v>
      </c>
      <c r="F6402">
        <v>4</v>
      </c>
      <c r="G6402">
        <v>0</v>
      </c>
      <c r="H6402" s="2">
        <f>H6401+$H$2*(Filter_Test[[#This Row],[debug'[0']]]-H6401)</f>
        <v>4.1796332905837499</v>
      </c>
    </row>
    <row r="6403" spans="1:8" x14ac:dyDescent="0.25">
      <c r="A6403">
        <v>12794</v>
      </c>
      <c r="B6403">
        <v>7</v>
      </c>
      <c r="C6403">
        <v>1</v>
      </c>
      <c r="D6403">
        <v>2</v>
      </c>
      <c r="E6403">
        <v>1</v>
      </c>
      <c r="F6403">
        <v>4</v>
      </c>
      <c r="G6403">
        <v>0</v>
      </c>
      <c r="H6403" s="2">
        <f>H6402+$H$2*(Filter_Test[[#This Row],[debug'[0']]]-H6402)</f>
        <v>4.4454465906256893</v>
      </c>
    </row>
    <row r="6404" spans="1:8" x14ac:dyDescent="0.25">
      <c r="A6404">
        <v>12796</v>
      </c>
      <c r="B6404">
        <v>1</v>
      </c>
      <c r="C6404">
        <v>8</v>
      </c>
      <c r="D6404">
        <v>2</v>
      </c>
      <c r="E6404">
        <v>1</v>
      </c>
      <c r="F6404">
        <v>4</v>
      </c>
      <c r="G6404">
        <v>0</v>
      </c>
      <c r="H6404" s="2">
        <f>H6403+$H$2*(Filter_Test[[#This Row],[debug'[0']]]-H6403)</f>
        <v>4.1207208997023193</v>
      </c>
    </row>
    <row r="6405" spans="1:8" x14ac:dyDescent="0.25">
      <c r="A6405">
        <v>12798</v>
      </c>
      <c r="B6405">
        <v>-4</v>
      </c>
      <c r="C6405">
        <v>14</v>
      </c>
      <c r="D6405">
        <v>2</v>
      </c>
      <c r="E6405">
        <v>1</v>
      </c>
      <c r="F6405">
        <v>4</v>
      </c>
      <c r="G6405">
        <v>1</v>
      </c>
      <c r="H6405" s="2">
        <f>H6404+$H$2*(Filter_Test[[#This Row],[debug'[0']]]-H6404)</f>
        <v>3.3553609860915823</v>
      </c>
    </row>
    <row r="6406" spans="1:8" x14ac:dyDescent="0.25">
      <c r="A6406">
        <v>12800</v>
      </c>
      <c r="B6406">
        <v>-9</v>
      </c>
      <c r="C6406">
        <v>18</v>
      </c>
      <c r="D6406">
        <v>1</v>
      </c>
      <c r="E6406">
        <v>1</v>
      </c>
      <c r="F6406">
        <v>4</v>
      </c>
      <c r="G6406">
        <v>1</v>
      </c>
      <c r="H6406" s="2">
        <f>H6405+$H$2*(Filter_Test[[#This Row],[debug'[0']]]-H6405)</f>
        <v>2.1908956469009246</v>
      </c>
    </row>
    <row r="6407" spans="1:8" x14ac:dyDescent="0.25">
      <c r="A6407">
        <v>12802</v>
      </c>
      <c r="B6407">
        <v>-11</v>
      </c>
      <c r="C6407">
        <v>19</v>
      </c>
      <c r="D6407">
        <v>1</v>
      </c>
      <c r="E6407">
        <v>1</v>
      </c>
      <c r="F6407">
        <v>4</v>
      </c>
      <c r="G6407">
        <v>1</v>
      </c>
      <c r="H6407" s="2">
        <f>H6406+$H$2*(Filter_Test[[#This Row],[debug'[0']]]-H6406)</f>
        <v>0.94768302114371883</v>
      </c>
    </row>
    <row r="6408" spans="1:8" x14ac:dyDescent="0.25">
      <c r="A6408">
        <v>12804</v>
      </c>
      <c r="B6408">
        <v>-14</v>
      </c>
      <c r="C6408">
        <v>20</v>
      </c>
      <c r="D6408">
        <v>3</v>
      </c>
      <c r="E6408">
        <v>1</v>
      </c>
      <c r="F6408">
        <v>4</v>
      </c>
      <c r="G6408">
        <v>1</v>
      </c>
      <c r="H6408" s="2">
        <f>H6407+$H$2*(Filter_Test[[#This Row],[debug'[0']]]-H6407)</f>
        <v>-0.46110291387870084</v>
      </c>
    </row>
    <row r="6409" spans="1:8" x14ac:dyDescent="0.25">
      <c r="A6409">
        <v>12806</v>
      </c>
      <c r="B6409">
        <v>-12</v>
      </c>
      <c r="C6409">
        <v>20</v>
      </c>
      <c r="D6409">
        <v>3</v>
      </c>
      <c r="E6409">
        <v>1</v>
      </c>
      <c r="F6409">
        <v>4</v>
      </c>
      <c r="G6409">
        <v>1</v>
      </c>
      <c r="H6409" s="2">
        <f>H6408+$H$2*(Filter_Test[[#This Row],[debug'[0']]]-H6408)</f>
        <v>-1.5486183433673211</v>
      </c>
    </row>
    <row r="6410" spans="1:8" x14ac:dyDescent="0.25">
      <c r="A6410">
        <v>12808</v>
      </c>
      <c r="B6410">
        <v>-11</v>
      </c>
      <c r="C6410">
        <v>18</v>
      </c>
      <c r="D6410">
        <v>3</v>
      </c>
      <c r="E6410">
        <v>1</v>
      </c>
      <c r="F6410">
        <v>4</v>
      </c>
      <c r="G6410">
        <v>1</v>
      </c>
      <c r="H6410" s="2">
        <f>H6409+$H$2*(Filter_Test[[#This Row],[debug'[0']]]-H6409)</f>
        <v>-2.4393900787298377</v>
      </c>
    </row>
    <row r="6411" spans="1:8" x14ac:dyDescent="0.25">
      <c r="A6411">
        <v>12810</v>
      </c>
      <c r="B6411">
        <v>-9</v>
      </c>
      <c r="C6411">
        <v>13</v>
      </c>
      <c r="D6411">
        <v>2</v>
      </c>
      <c r="E6411">
        <v>1</v>
      </c>
      <c r="F6411">
        <v>4</v>
      </c>
      <c r="G6411">
        <v>1</v>
      </c>
      <c r="H6411" s="2">
        <f>H6410+$H$2*(Filter_Test[[#This Row],[debug'[0']]]-H6410)</f>
        <v>-3.0577129966817571</v>
      </c>
    </row>
    <row r="6412" spans="1:8" x14ac:dyDescent="0.25">
      <c r="A6412">
        <v>12812</v>
      </c>
      <c r="B6412">
        <v>-4</v>
      </c>
      <c r="C6412">
        <v>8</v>
      </c>
      <c r="D6412">
        <v>2</v>
      </c>
      <c r="E6412">
        <v>1</v>
      </c>
      <c r="F6412">
        <v>4</v>
      </c>
      <c r="G6412">
        <v>2</v>
      </c>
      <c r="H6412" s="2">
        <f>H6411+$H$2*(Filter_Test[[#This Row],[debug'[0']]]-H6411)</f>
        <v>-3.1465214544976892</v>
      </c>
    </row>
    <row r="6413" spans="1:8" x14ac:dyDescent="0.25">
      <c r="A6413">
        <v>12814</v>
      </c>
      <c r="B6413">
        <v>-1</v>
      </c>
      <c r="C6413">
        <v>2</v>
      </c>
      <c r="D6413">
        <v>2</v>
      </c>
      <c r="E6413">
        <v>0</v>
      </c>
      <c r="F6413">
        <v>4</v>
      </c>
      <c r="G6413">
        <v>2</v>
      </c>
      <c r="H6413" s="2">
        <f>H6412+$H$2*(Filter_Test[[#This Row],[debug'[0']]]-H6412)</f>
        <v>-2.9442165735310049</v>
      </c>
    </row>
    <row r="6414" spans="1:8" x14ac:dyDescent="0.25">
      <c r="A6414">
        <v>12816</v>
      </c>
      <c r="B6414">
        <v>4</v>
      </c>
      <c r="C6414">
        <v>-2</v>
      </c>
      <c r="D6414">
        <v>2</v>
      </c>
      <c r="E6414">
        <v>0</v>
      </c>
      <c r="F6414">
        <v>4</v>
      </c>
      <c r="G6414">
        <v>2</v>
      </c>
      <c r="H6414" s="2">
        <f>H6413+$H$2*(Filter_Test[[#This Row],[debug'[0']]]-H6413)</f>
        <v>-2.2897395803607603</v>
      </c>
    </row>
    <row r="6415" spans="1:8" x14ac:dyDescent="0.25">
      <c r="A6415">
        <v>12818</v>
      </c>
      <c r="B6415">
        <v>9</v>
      </c>
      <c r="C6415">
        <v>-6</v>
      </c>
      <c r="D6415">
        <v>2</v>
      </c>
      <c r="E6415">
        <v>0</v>
      </c>
      <c r="F6415">
        <v>4</v>
      </c>
      <c r="G6415">
        <v>2</v>
      </c>
      <c r="H6415" s="2">
        <f>H6414+$H$2*(Filter_Test[[#This Row],[debug'[0']]]-H6414)</f>
        <v>-1.2257066925626621</v>
      </c>
    </row>
    <row r="6416" spans="1:8" x14ac:dyDescent="0.25">
      <c r="A6416">
        <v>12820</v>
      </c>
      <c r="B6416">
        <v>11</v>
      </c>
      <c r="C6416">
        <v>-8</v>
      </c>
      <c r="D6416">
        <v>2</v>
      </c>
      <c r="E6416">
        <v>0</v>
      </c>
      <c r="F6416">
        <v>4</v>
      </c>
      <c r="G6416">
        <v>2</v>
      </c>
      <c r="H6416" s="2">
        <f>H6415+$H$2*(Filter_Test[[#This Row],[debug'[0']]]-H6415)</f>
        <v>-7.3460982653709372E-2</v>
      </c>
    </row>
    <row r="6417" spans="1:8" x14ac:dyDescent="0.25">
      <c r="A6417">
        <v>12822</v>
      </c>
      <c r="B6417">
        <v>15</v>
      </c>
      <c r="C6417">
        <v>-9</v>
      </c>
      <c r="D6417">
        <v>0</v>
      </c>
      <c r="E6417">
        <v>0</v>
      </c>
      <c r="F6417">
        <v>4</v>
      </c>
      <c r="G6417">
        <v>2</v>
      </c>
      <c r="H6417" s="2">
        <f>H6416+$H$2*(Filter_Test[[#This Row],[debug'[0']]]-H6416)</f>
        <v>1.347179245964609</v>
      </c>
    </row>
    <row r="6418" spans="1:8" x14ac:dyDescent="0.25">
      <c r="A6418">
        <v>12824</v>
      </c>
      <c r="B6418">
        <v>16</v>
      </c>
      <c r="C6418">
        <v>-9</v>
      </c>
      <c r="D6418">
        <v>0</v>
      </c>
      <c r="E6418">
        <v>1</v>
      </c>
      <c r="F6418">
        <v>4</v>
      </c>
      <c r="G6418">
        <v>2</v>
      </c>
      <c r="H6418" s="2">
        <f>H6417+$H$2*(Filter_Test[[#This Row],[debug'[0']]]-H6417)</f>
        <v>2.728175067021978</v>
      </c>
    </row>
    <row r="6419" spans="1:8" x14ac:dyDescent="0.25">
      <c r="A6419">
        <v>12826</v>
      </c>
      <c r="B6419">
        <v>15</v>
      </c>
      <c r="C6419">
        <v>-7</v>
      </c>
      <c r="D6419">
        <v>2</v>
      </c>
      <c r="E6419">
        <v>1</v>
      </c>
      <c r="F6419">
        <v>4</v>
      </c>
      <c r="G6419">
        <v>2</v>
      </c>
      <c r="H6419" s="2">
        <f>H6418+$H$2*(Filter_Test[[#This Row],[debug'[0']]]-H6418)</f>
        <v>3.8847673186894922</v>
      </c>
    </row>
    <row r="6420" spans="1:8" x14ac:dyDescent="0.25">
      <c r="A6420">
        <v>12828</v>
      </c>
      <c r="B6420">
        <v>9</v>
      </c>
      <c r="C6420">
        <v>-1</v>
      </c>
      <c r="D6420">
        <v>3</v>
      </c>
      <c r="E6420">
        <v>0</v>
      </c>
      <c r="F6420">
        <v>4</v>
      </c>
      <c r="G6420">
        <v>2</v>
      </c>
      <c r="H6420" s="2">
        <f>H6419+$H$2*(Filter_Test[[#This Row],[debug'[0']]]-H6419)</f>
        <v>4.3668666410797172</v>
      </c>
    </row>
    <row r="6421" spans="1:8" x14ac:dyDescent="0.25">
      <c r="A6421">
        <v>12830</v>
      </c>
      <c r="B6421">
        <v>3</v>
      </c>
      <c r="C6421">
        <v>2</v>
      </c>
      <c r="D6421">
        <v>3</v>
      </c>
      <c r="E6421">
        <v>0</v>
      </c>
      <c r="F6421">
        <v>4</v>
      </c>
      <c r="G6421">
        <v>2</v>
      </c>
      <c r="H6421" s="2">
        <f>H6420+$H$2*(Filter_Test[[#This Row],[debug'[0']]]-H6420)</f>
        <v>4.238042495138127</v>
      </c>
    </row>
    <row r="6422" spans="1:8" x14ac:dyDescent="0.25">
      <c r="A6422">
        <v>12832</v>
      </c>
      <c r="B6422">
        <v>-3</v>
      </c>
      <c r="C6422">
        <v>5</v>
      </c>
      <c r="D6422">
        <v>3</v>
      </c>
      <c r="E6422">
        <v>0</v>
      </c>
      <c r="F6422">
        <v>4</v>
      </c>
      <c r="G6422">
        <v>2</v>
      </c>
      <c r="H6422" s="2">
        <f>H6421+$H$2*(Filter_Test[[#This Row],[debug'[0']]]-H6421)</f>
        <v>3.5558730612652267</v>
      </c>
    </row>
    <row r="6423" spans="1:8" x14ac:dyDescent="0.25">
      <c r="A6423">
        <v>12834</v>
      </c>
      <c r="B6423">
        <v>-10</v>
      </c>
      <c r="C6423">
        <v>8</v>
      </c>
      <c r="D6423">
        <v>3</v>
      </c>
      <c r="E6423">
        <v>0</v>
      </c>
      <c r="F6423">
        <v>4</v>
      </c>
      <c r="G6423">
        <v>2</v>
      </c>
      <c r="H6423" s="2">
        <f>H6422+$H$2*(Filter_Test[[#This Row],[debug'[0']]]-H6422)</f>
        <v>2.2782621245972283</v>
      </c>
    </row>
    <row r="6424" spans="1:8" x14ac:dyDescent="0.25">
      <c r="A6424">
        <v>12836</v>
      </c>
      <c r="B6424">
        <v>-12</v>
      </c>
      <c r="C6424">
        <v>9</v>
      </c>
      <c r="D6424">
        <v>2</v>
      </c>
      <c r="E6424">
        <v>0</v>
      </c>
      <c r="F6424">
        <v>4</v>
      </c>
      <c r="G6424">
        <v>2</v>
      </c>
      <c r="H6424" s="2">
        <f>H6423+$H$2*(Filter_Test[[#This Row],[debug'[0']]]-H6423)</f>
        <v>0.9325676226973072</v>
      </c>
    </row>
    <row r="6425" spans="1:8" x14ac:dyDescent="0.25">
      <c r="A6425">
        <v>12838</v>
      </c>
      <c r="B6425">
        <v>-15</v>
      </c>
      <c r="C6425">
        <v>11</v>
      </c>
      <c r="D6425">
        <v>3</v>
      </c>
      <c r="E6425">
        <v>0</v>
      </c>
      <c r="F6425">
        <v>4</v>
      </c>
      <c r="G6425">
        <v>2</v>
      </c>
      <c r="H6425" s="2">
        <f>H6424+$H$2*(Filter_Test[[#This Row],[debug'[0']]]-H6424)</f>
        <v>-0.56904149919134639</v>
      </c>
    </row>
    <row r="6426" spans="1:8" x14ac:dyDescent="0.25">
      <c r="A6426">
        <v>12840</v>
      </c>
      <c r="B6426">
        <v>-13</v>
      </c>
      <c r="C6426">
        <v>10</v>
      </c>
      <c r="D6426">
        <v>4</v>
      </c>
      <c r="E6426">
        <v>0</v>
      </c>
      <c r="F6426">
        <v>4</v>
      </c>
      <c r="G6426">
        <v>2</v>
      </c>
      <c r="H6426" s="2">
        <f>H6425+$H$2*(Filter_Test[[#This Row],[debug'[0']]]-H6425)</f>
        <v>-1.740631736287948</v>
      </c>
    </row>
    <row r="6427" spans="1:8" x14ac:dyDescent="0.25">
      <c r="A6427">
        <v>12842</v>
      </c>
      <c r="B6427">
        <v>-11</v>
      </c>
      <c r="C6427">
        <v>11</v>
      </c>
      <c r="D6427">
        <v>4</v>
      </c>
      <c r="E6427">
        <v>0</v>
      </c>
      <c r="F6427">
        <v>4</v>
      </c>
      <c r="G6427">
        <v>2</v>
      </c>
      <c r="H6427" s="2">
        <f>H6426+$H$2*(Filter_Test[[#This Row],[debug'[0']]]-H6426)</f>
        <v>-2.6133066357127559</v>
      </c>
    </row>
    <row r="6428" spans="1:8" x14ac:dyDescent="0.25">
      <c r="A6428">
        <v>12844</v>
      </c>
      <c r="B6428">
        <v>-9</v>
      </c>
      <c r="C6428">
        <v>10</v>
      </c>
      <c r="D6428">
        <v>4</v>
      </c>
      <c r="E6428">
        <v>0</v>
      </c>
      <c r="F6428">
        <v>4</v>
      </c>
      <c r="G6428">
        <v>2</v>
      </c>
      <c r="H6428" s="2">
        <f>H6427+$H$2*(Filter_Test[[#This Row],[debug'[0']]]-H6427)</f>
        <v>-3.2152383043320203</v>
      </c>
    </row>
    <row r="6429" spans="1:8" x14ac:dyDescent="0.25">
      <c r="A6429">
        <v>12846</v>
      </c>
      <c r="B6429">
        <v>-5</v>
      </c>
      <c r="C6429">
        <v>8</v>
      </c>
      <c r="D6429">
        <v>3</v>
      </c>
      <c r="E6429">
        <v>0</v>
      </c>
      <c r="F6429">
        <v>4</v>
      </c>
      <c r="G6429">
        <v>2</v>
      </c>
      <c r="H6429" s="2">
        <f>H6428+$H$2*(Filter_Test[[#This Row],[debug'[0']]]-H6428)</f>
        <v>-3.3834481312775897</v>
      </c>
    </row>
    <row r="6430" spans="1:8" x14ac:dyDescent="0.25">
      <c r="A6430">
        <v>12848</v>
      </c>
      <c r="B6430">
        <v>-3</v>
      </c>
      <c r="C6430">
        <v>6</v>
      </c>
      <c r="D6430">
        <v>2</v>
      </c>
      <c r="E6430">
        <v>0</v>
      </c>
      <c r="F6430">
        <v>4</v>
      </c>
      <c r="G6430">
        <v>2</v>
      </c>
      <c r="H6430" s="2">
        <f>H6429+$H$2*(Filter_Test[[#This Row],[debug'[0']]]-H6429)</f>
        <v>-3.3473089963099576</v>
      </c>
    </row>
    <row r="6431" spans="1:8" x14ac:dyDescent="0.25">
      <c r="A6431">
        <v>12850</v>
      </c>
      <c r="B6431">
        <v>1</v>
      </c>
      <c r="C6431">
        <v>3</v>
      </c>
      <c r="D6431">
        <v>2</v>
      </c>
      <c r="E6431">
        <v>0</v>
      </c>
      <c r="F6431">
        <v>3</v>
      </c>
      <c r="G6431">
        <v>2</v>
      </c>
      <c r="H6431" s="2">
        <f>H6430+$H$2*(Filter_Test[[#This Row],[debug'[0']]]-H6430)</f>
        <v>-2.9375847761391922</v>
      </c>
    </row>
    <row r="6432" spans="1:8" x14ac:dyDescent="0.25">
      <c r="A6432">
        <v>12852</v>
      </c>
      <c r="B6432">
        <v>6</v>
      </c>
      <c r="C6432">
        <v>3</v>
      </c>
      <c r="D6432">
        <v>1</v>
      </c>
      <c r="E6432">
        <v>0</v>
      </c>
      <c r="F6432">
        <v>3</v>
      </c>
      <c r="G6432">
        <v>2</v>
      </c>
      <c r="H6432" s="2">
        <f>H6431+$H$2*(Filter_Test[[#This Row],[debug'[0']]]-H6431)</f>
        <v>-2.0952372559325463</v>
      </c>
    </row>
    <row r="6433" spans="1:8" x14ac:dyDescent="0.25">
      <c r="A6433">
        <v>12854</v>
      </c>
      <c r="B6433">
        <v>9</v>
      </c>
      <c r="C6433">
        <v>1</v>
      </c>
      <c r="D6433">
        <v>1</v>
      </c>
      <c r="E6433">
        <v>0</v>
      </c>
      <c r="F6433">
        <v>3</v>
      </c>
      <c r="G6433">
        <v>2</v>
      </c>
      <c r="H6433" s="2">
        <f>H6432+$H$2*(Filter_Test[[#This Row],[debug'[0']]]-H6432)</f>
        <v>-1.0495357803403425</v>
      </c>
    </row>
    <row r="6434" spans="1:8" x14ac:dyDescent="0.25">
      <c r="A6434">
        <v>12856</v>
      </c>
      <c r="B6434">
        <v>15</v>
      </c>
      <c r="C6434">
        <v>0</v>
      </c>
      <c r="D6434">
        <v>1</v>
      </c>
      <c r="E6434">
        <v>0</v>
      </c>
      <c r="F6434">
        <v>3</v>
      </c>
      <c r="G6434">
        <v>2</v>
      </c>
      <c r="H6434" s="2">
        <f>H6433+$H$2*(Filter_Test[[#This Row],[debug'[0']]]-H6433)</f>
        <v>0.46309733069096981</v>
      </c>
    </row>
    <row r="6435" spans="1:8" x14ac:dyDescent="0.25">
      <c r="A6435">
        <v>12858</v>
      </c>
      <c r="B6435">
        <v>16</v>
      </c>
      <c r="C6435">
        <v>-1</v>
      </c>
      <c r="D6435">
        <v>1</v>
      </c>
      <c r="E6435">
        <v>0</v>
      </c>
      <c r="F6435">
        <v>3</v>
      </c>
      <c r="G6435">
        <v>2</v>
      </c>
      <c r="H6435" s="2">
        <f>H6434+$H$2*(Filter_Test[[#This Row],[debug'[0']]]-H6434)</f>
        <v>1.9274159092541967</v>
      </c>
    </row>
    <row r="6436" spans="1:8" x14ac:dyDescent="0.25">
      <c r="A6436">
        <v>12860</v>
      </c>
      <c r="B6436">
        <v>14</v>
      </c>
      <c r="C6436">
        <v>1</v>
      </c>
      <c r="D6436">
        <v>2</v>
      </c>
      <c r="E6436">
        <v>0</v>
      </c>
      <c r="F6436">
        <v>3</v>
      </c>
      <c r="G6436">
        <v>2</v>
      </c>
      <c r="H6436" s="2">
        <f>H6435+$H$2*(Filter_Test[[#This Row],[debug'[0']]]-H6435)</f>
        <v>3.0652301539341575</v>
      </c>
    </row>
    <row r="6437" spans="1:8" x14ac:dyDescent="0.25">
      <c r="A6437">
        <v>12862</v>
      </c>
      <c r="B6437">
        <v>11</v>
      </c>
      <c r="C6437">
        <v>1</v>
      </c>
      <c r="D6437">
        <v>3</v>
      </c>
      <c r="E6437">
        <v>0</v>
      </c>
      <c r="F6437">
        <v>4</v>
      </c>
      <c r="G6437">
        <v>2</v>
      </c>
      <c r="H6437" s="2">
        <f>H6436+$H$2*(Filter_Test[[#This Row],[debug'[0']]]-H6436)</f>
        <v>3.8130645936239453</v>
      </c>
    </row>
    <row r="6438" spans="1:8" x14ac:dyDescent="0.25">
      <c r="A6438">
        <v>12864</v>
      </c>
      <c r="B6438">
        <v>8</v>
      </c>
      <c r="C6438">
        <v>0</v>
      </c>
      <c r="D6438">
        <v>3</v>
      </c>
      <c r="E6438">
        <v>0</v>
      </c>
      <c r="F6438">
        <v>3</v>
      </c>
      <c r="G6438">
        <v>2</v>
      </c>
      <c r="H6438" s="2">
        <f>H6437+$H$2*(Filter_Test[[#This Row],[debug'[0']]]-H6437)</f>
        <v>4.2076739590357253</v>
      </c>
    </row>
    <row r="6439" spans="1:8" x14ac:dyDescent="0.25">
      <c r="A6439">
        <v>12866</v>
      </c>
      <c r="B6439">
        <v>-1</v>
      </c>
      <c r="C6439">
        <v>-1</v>
      </c>
      <c r="D6439">
        <v>5</v>
      </c>
      <c r="E6439">
        <v>0</v>
      </c>
      <c r="F6439">
        <v>3</v>
      </c>
      <c r="G6439">
        <v>2</v>
      </c>
      <c r="H6439" s="2">
        <f>H6438+$H$2*(Filter_Test[[#This Row],[debug'[0']]]-H6438)</f>
        <v>3.7168622514758001</v>
      </c>
    </row>
    <row r="6440" spans="1:8" x14ac:dyDescent="0.25">
      <c r="A6440">
        <v>12868</v>
      </c>
      <c r="B6440">
        <v>-7</v>
      </c>
      <c r="C6440">
        <v>1</v>
      </c>
      <c r="D6440">
        <v>6</v>
      </c>
      <c r="E6440">
        <v>0</v>
      </c>
      <c r="F6440">
        <v>3</v>
      </c>
      <c r="G6440">
        <v>3</v>
      </c>
      <c r="H6440" s="2">
        <f>H6439+$H$2*(Filter_Test[[#This Row],[debug'[0']]]-H6439)</f>
        <v>2.7068217799126959</v>
      </c>
    </row>
    <row r="6441" spans="1:8" x14ac:dyDescent="0.25">
      <c r="A6441">
        <v>12870</v>
      </c>
      <c r="B6441">
        <v>-9</v>
      </c>
      <c r="C6441">
        <v>0</v>
      </c>
      <c r="D6441">
        <v>4</v>
      </c>
      <c r="E6441">
        <v>0</v>
      </c>
      <c r="F6441">
        <v>3</v>
      </c>
      <c r="G6441">
        <v>2</v>
      </c>
      <c r="H6441" s="2">
        <f>H6440+$H$2*(Filter_Test[[#This Row],[debug'[0']]]-H6440)</f>
        <v>1.6034798208929346</v>
      </c>
    </row>
    <row r="6442" spans="1:8" x14ac:dyDescent="0.25">
      <c r="A6442">
        <v>12872</v>
      </c>
      <c r="B6442">
        <v>-12</v>
      </c>
      <c r="C6442">
        <v>2</v>
      </c>
      <c r="D6442">
        <v>3</v>
      </c>
      <c r="E6442">
        <v>0</v>
      </c>
      <c r="F6442">
        <v>3</v>
      </c>
      <c r="G6442">
        <v>2</v>
      </c>
      <c r="H6442" s="2">
        <f>H6441+$H$2*(Filter_Test[[#This Row],[debug'[0']]]-H6441)</f>
        <v>0.32138205283570764</v>
      </c>
    </row>
    <row r="6443" spans="1:8" x14ac:dyDescent="0.25">
      <c r="A6443">
        <v>12874</v>
      </c>
      <c r="B6443">
        <v>-12</v>
      </c>
      <c r="C6443">
        <v>2</v>
      </c>
      <c r="D6443">
        <v>3</v>
      </c>
      <c r="E6443">
        <v>0</v>
      </c>
      <c r="F6443">
        <v>3</v>
      </c>
      <c r="G6443">
        <v>2</v>
      </c>
      <c r="H6443" s="2">
        <f>H6442+$H$2*(Filter_Test[[#This Row],[debug'[0']]]-H6442)</f>
        <v>-0.83988084734214574</v>
      </c>
    </row>
    <row r="6444" spans="1:8" x14ac:dyDescent="0.25">
      <c r="A6444">
        <v>12876</v>
      </c>
      <c r="B6444">
        <v>-11</v>
      </c>
      <c r="C6444">
        <v>5</v>
      </c>
      <c r="D6444">
        <v>2</v>
      </c>
      <c r="E6444">
        <v>0</v>
      </c>
      <c r="F6444">
        <v>3</v>
      </c>
      <c r="G6444">
        <v>2</v>
      </c>
      <c r="H6444" s="2">
        <f>H6443+$H$2*(Filter_Test[[#This Row],[debug'[0']]]-H6443)</f>
        <v>-1.7974495180297518</v>
      </c>
    </row>
    <row r="6445" spans="1:8" x14ac:dyDescent="0.25">
      <c r="A6445">
        <v>12878</v>
      </c>
      <c r="B6445">
        <v>-10</v>
      </c>
      <c r="C6445">
        <v>6</v>
      </c>
      <c r="D6445">
        <v>0</v>
      </c>
      <c r="E6445">
        <v>0</v>
      </c>
      <c r="F6445">
        <v>3</v>
      </c>
      <c r="G6445">
        <v>2</v>
      </c>
      <c r="H6445" s="2">
        <f>H6444+$H$2*(Filter_Test[[#This Row],[debug'[0']]]-H6444)</f>
        <v>-2.5705216880754662</v>
      </c>
    </row>
    <row r="6446" spans="1:8" x14ac:dyDescent="0.25">
      <c r="A6446">
        <v>12880</v>
      </c>
      <c r="B6446">
        <v>-6</v>
      </c>
      <c r="C6446">
        <v>6</v>
      </c>
      <c r="D6446">
        <v>-2</v>
      </c>
      <c r="E6446">
        <v>0</v>
      </c>
      <c r="F6446">
        <v>3</v>
      </c>
      <c r="G6446">
        <v>2</v>
      </c>
      <c r="H6446" s="2">
        <f>H6445+$H$2*(Filter_Test[[#This Row],[debug'[0']]]-H6445)</f>
        <v>-2.8937424041870954</v>
      </c>
    </row>
    <row r="6447" spans="1:8" x14ac:dyDescent="0.25">
      <c r="A6447">
        <v>12882</v>
      </c>
      <c r="B6447">
        <v>-3</v>
      </c>
      <c r="C6447">
        <v>7</v>
      </c>
      <c r="D6447">
        <v>-3</v>
      </c>
      <c r="E6447">
        <v>0</v>
      </c>
      <c r="F6447">
        <v>3</v>
      </c>
      <c r="G6447">
        <v>2</v>
      </c>
      <c r="H6447" s="2">
        <f>H6446+$H$2*(Filter_Test[[#This Row],[debug'[0']]]-H6446)</f>
        <v>-2.9037569466589135</v>
      </c>
    </row>
    <row r="6448" spans="1:8" x14ac:dyDescent="0.25">
      <c r="A6448">
        <v>12884</v>
      </c>
      <c r="B6448">
        <v>3</v>
      </c>
      <c r="C6448">
        <v>7</v>
      </c>
      <c r="D6448">
        <v>-4</v>
      </c>
      <c r="E6448">
        <v>0</v>
      </c>
      <c r="F6448">
        <v>3</v>
      </c>
      <c r="G6448">
        <v>2</v>
      </c>
      <c r="H6448" s="2">
        <f>H6447+$H$2*(Filter_Test[[#This Row],[debug'[0']]]-H6447)</f>
        <v>-2.347340963092813</v>
      </c>
    </row>
    <row r="6449" spans="1:8" x14ac:dyDescent="0.25">
      <c r="A6449">
        <v>12886</v>
      </c>
      <c r="B6449">
        <v>6</v>
      </c>
      <c r="C6449">
        <v>10</v>
      </c>
      <c r="D6449">
        <v>-5</v>
      </c>
      <c r="E6449">
        <v>0</v>
      </c>
      <c r="F6449">
        <v>3</v>
      </c>
      <c r="G6449">
        <v>2</v>
      </c>
      <c r="H6449" s="2">
        <f>H6448+$H$2*(Filter_Test[[#This Row],[debug'[0']]]-H6448)</f>
        <v>-1.5606226116929671</v>
      </c>
    </row>
    <row r="6450" spans="1:8" x14ac:dyDescent="0.25">
      <c r="A6450">
        <v>12888</v>
      </c>
      <c r="B6450">
        <v>10</v>
      </c>
      <c r="C6450">
        <v>11</v>
      </c>
      <c r="D6450">
        <v>-6</v>
      </c>
      <c r="E6450">
        <v>0</v>
      </c>
      <c r="F6450">
        <v>3</v>
      </c>
      <c r="G6450">
        <v>2</v>
      </c>
      <c r="H6450" s="2">
        <f>H6449+$H$2*(Filter_Test[[#This Row],[debug'[0']]]-H6449)</f>
        <v>-0.47105959965840705</v>
      </c>
    </row>
    <row r="6451" spans="1:8" x14ac:dyDescent="0.25">
      <c r="A6451">
        <v>12890</v>
      </c>
      <c r="B6451">
        <v>15</v>
      </c>
      <c r="C6451">
        <v>12</v>
      </c>
      <c r="D6451">
        <v>-7</v>
      </c>
      <c r="E6451">
        <v>1</v>
      </c>
      <c r="F6451">
        <v>4</v>
      </c>
      <c r="G6451">
        <v>1</v>
      </c>
      <c r="H6451" s="2">
        <f>H6450+$H$2*(Filter_Test[[#This Row],[debug'[0']]]-H6450)</f>
        <v>0.98705341578769379</v>
      </c>
    </row>
    <row r="6452" spans="1:8" x14ac:dyDescent="0.25">
      <c r="A6452">
        <v>12892</v>
      </c>
      <c r="B6452">
        <v>15</v>
      </c>
      <c r="C6452">
        <v>11</v>
      </c>
      <c r="D6452">
        <v>-6</v>
      </c>
      <c r="E6452">
        <v>1</v>
      </c>
      <c r="F6452">
        <v>4</v>
      </c>
      <c r="G6452">
        <v>1</v>
      </c>
      <c r="H6452" s="2">
        <f>H6451+$H$2*(Filter_Test[[#This Row],[debug'[0']]]-H6451)</f>
        <v>2.3077425171109205</v>
      </c>
    </row>
    <row r="6453" spans="1:8" x14ac:dyDescent="0.25">
      <c r="A6453">
        <v>12894</v>
      </c>
      <c r="B6453">
        <v>16</v>
      </c>
      <c r="C6453">
        <v>10</v>
      </c>
      <c r="D6453">
        <v>-3</v>
      </c>
      <c r="E6453">
        <v>1</v>
      </c>
      <c r="F6453">
        <v>4</v>
      </c>
      <c r="G6453">
        <v>1</v>
      </c>
      <c r="H6453" s="2">
        <f>H6452+$H$2*(Filter_Test[[#This Row],[debug'[0']]]-H6452)</f>
        <v>3.5982073826900463</v>
      </c>
    </row>
    <row r="6454" spans="1:8" x14ac:dyDescent="0.25">
      <c r="A6454">
        <v>12896</v>
      </c>
      <c r="B6454">
        <v>11</v>
      </c>
      <c r="C6454">
        <v>7</v>
      </c>
      <c r="D6454">
        <v>0</v>
      </c>
      <c r="E6454">
        <v>1</v>
      </c>
      <c r="F6454">
        <v>4</v>
      </c>
      <c r="G6454">
        <v>1</v>
      </c>
      <c r="H6454" s="2">
        <f>H6453+$H$2*(Filter_Test[[#This Row],[debug'[0']]]-H6453)</f>
        <v>4.2958099019881297</v>
      </c>
    </row>
    <row r="6455" spans="1:8" x14ac:dyDescent="0.25">
      <c r="A6455">
        <v>12898</v>
      </c>
      <c r="B6455">
        <v>8</v>
      </c>
      <c r="C6455">
        <v>5</v>
      </c>
      <c r="D6455">
        <v>0</v>
      </c>
      <c r="E6455">
        <v>1</v>
      </c>
      <c r="F6455">
        <v>4</v>
      </c>
      <c r="G6455">
        <v>1</v>
      </c>
      <c r="H6455" s="2">
        <f>H6454+$H$2*(Filter_Test[[#This Row],[debug'[0']]]-H6454)</f>
        <v>4.6449215939705546</v>
      </c>
    </row>
    <row r="6456" spans="1:8" x14ac:dyDescent="0.25">
      <c r="A6456">
        <v>12900</v>
      </c>
      <c r="B6456">
        <v>2</v>
      </c>
      <c r="C6456">
        <v>1</v>
      </c>
      <c r="D6456">
        <v>2</v>
      </c>
      <c r="E6456">
        <v>1</v>
      </c>
      <c r="F6456">
        <v>4</v>
      </c>
      <c r="G6456">
        <v>1</v>
      </c>
      <c r="H6456" s="2">
        <f>H6455+$H$2*(Filter_Test[[#This Row],[debug'[0']]]-H6455)</f>
        <v>4.3956436065023876</v>
      </c>
    </row>
    <row r="6457" spans="1:8" x14ac:dyDescent="0.25">
      <c r="A6457">
        <v>12902</v>
      </c>
      <c r="B6457">
        <v>-5</v>
      </c>
      <c r="C6457">
        <v>-6</v>
      </c>
      <c r="D6457">
        <v>4</v>
      </c>
      <c r="E6457">
        <v>1</v>
      </c>
      <c r="F6457">
        <v>4</v>
      </c>
      <c r="G6457">
        <v>0</v>
      </c>
      <c r="H6457" s="2">
        <f>H6456+$H$2*(Filter_Test[[#This Row],[debug'[0']]]-H6456)</f>
        <v>3.5101250586043133</v>
      </c>
    </row>
    <row r="6458" spans="1:8" x14ac:dyDescent="0.25">
      <c r="A6458">
        <v>12904</v>
      </c>
      <c r="B6458">
        <v>-9</v>
      </c>
      <c r="C6458">
        <v>-7</v>
      </c>
      <c r="D6458">
        <v>4</v>
      </c>
      <c r="E6458">
        <v>1</v>
      </c>
      <c r="F6458">
        <v>4</v>
      </c>
      <c r="G6458">
        <v>0</v>
      </c>
      <c r="H6458" s="2">
        <f>H6457+$H$2*(Filter_Test[[#This Row],[debug'[0']]]-H6457)</f>
        <v>2.3310735492162866</v>
      </c>
    </row>
    <row r="6459" spans="1:8" x14ac:dyDescent="0.25">
      <c r="A6459">
        <v>12906</v>
      </c>
      <c r="B6459">
        <v>-11</v>
      </c>
      <c r="C6459">
        <v>-7</v>
      </c>
      <c r="D6459">
        <v>4</v>
      </c>
      <c r="E6459">
        <v>1</v>
      </c>
      <c r="F6459">
        <v>4</v>
      </c>
      <c r="G6459">
        <v>0</v>
      </c>
      <c r="H6459" s="2">
        <f>H6458+$H$2*(Filter_Test[[#This Row],[debug'[0']]]-H6458)</f>
        <v>1.0746494674157938</v>
      </c>
    </row>
    <row r="6460" spans="1:8" x14ac:dyDescent="0.25">
      <c r="A6460">
        <v>12908</v>
      </c>
      <c r="B6460">
        <v>-11</v>
      </c>
      <c r="C6460">
        <v>-6</v>
      </c>
      <c r="D6460">
        <v>4</v>
      </c>
      <c r="E6460">
        <v>1</v>
      </c>
      <c r="F6460">
        <v>4</v>
      </c>
      <c r="G6460">
        <v>0</v>
      </c>
      <c r="H6460" s="2">
        <f>H6459+$H$2*(Filter_Test[[#This Row],[debug'[0']]]-H6459)</f>
        <v>-6.335943442936709E-2</v>
      </c>
    </row>
    <row r="6461" spans="1:8" x14ac:dyDescent="0.25">
      <c r="A6461">
        <v>12910</v>
      </c>
      <c r="B6461">
        <v>-10</v>
      </c>
      <c r="C6461">
        <v>-4</v>
      </c>
      <c r="D6461">
        <v>3</v>
      </c>
      <c r="E6461">
        <v>1</v>
      </c>
      <c r="F6461">
        <v>4</v>
      </c>
      <c r="G6461">
        <v>0</v>
      </c>
      <c r="H6461" s="2">
        <f>H6460+$H$2*(Filter_Test[[#This Row],[debug'[0']]]-H6460)</f>
        <v>-0.99986574449413779</v>
      </c>
    </row>
    <row r="6462" spans="1:8" x14ac:dyDescent="0.25">
      <c r="A6462">
        <v>12912</v>
      </c>
      <c r="B6462">
        <v>-8</v>
      </c>
      <c r="C6462">
        <v>-2</v>
      </c>
      <c r="D6462">
        <v>1</v>
      </c>
      <c r="E6462">
        <v>1</v>
      </c>
      <c r="F6462">
        <v>4</v>
      </c>
      <c r="G6462">
        <v>0</v>
      </c>
      <c r="H6462" s="2">
        <f>H6461+$H$2*(Filter_Test[[#This Row],[debug'[0']]]-H6461)</f>
        <v>-1.6596128550313218</v>
      </c>
    </row>
    <row r="6463" spans="1:8" x14ac:dyDescent="0.25">
      <c r="A6463">
        <v>12914</v>
      </c>
      <c r="B6463">
        <v>-4</v>
      </c>
      <c r="C6463">
        <v>1</v>
      </c>
      <c r="D6463">
        <v>0</v>
      </c>
      <c r="E6463">
        <v>1</v>
      </c>
      <c r="F6463">
        <v>4</v>
      </c>
      <c r="G6463">
        <v>0</v>
      </c>
      <c r="H6463" s="2">
        <f>H6462+$H$2*(Filter_Test[[#This Row],[debug'[0']]]-H6462)</f>
        <v>-1.8801891468670096</v>
      </c>
    </row>
    <row r="6464" spans="1:8" x14ac:dyDescent="0.25">
      <c r="A6464">
        <v>12916</v>
      </c>
      <c r="B6464">
        <v>-2</v>
      </c>
      <c r="C6464">
        <v>5</v>
      </c>
      <c r="D6464">
        <v>-1</v>
      </c>
      <c r="E6464">
        <v>1</v>
      </c>
      <c r="F6464">
        <v>4</v>
      </c>
      <c r="G6464">
        <v>0</v>
      </c>
      <c r="H6464" s="2">
        <f>H6463+$H$2*(Filter_Test[[#This Row],[debug'[0']]]-H6463)</f>
        <v>-1.8914810537476974</v>
      </c>
    </row>
    <row r="6465" spans="1:8" x14ac:dyDescent="0.25">
      <c r="A6465">
        <v>12918</v>
      </c>
      <c r="B6465">
        <v>4</v>
      </c>
      <c r="C6465">
        <v>9</v>
      </c>
      <c r="D6465">
        <v>-4</v>
      </c>
      <c r="E6465">
        <v>1</v>
      </c>
      <c r="F6465">
        <v>4</v>
      </c>
      <c r="G6465">
        <v>-1</v>
      </c>
      <c r="H6465" s="2">
        <f>H6464+$H$2*(Filter_Test[[#This Row],[debug'[0']]]-H6464)</f>
        <v>-1.3362220458311809</v>
      </c>
    </row>
    <row r="6466" spans="1:8" x14ac:dyDescent="0.25">
      <c r="A6466">
        <v>12920</v>
      </c>
      <c r="B6466">
        <v>5</v>
      </c>
      <c r="C6466">
        <v>15</v>
      </c>
      <c r="D6466">
        <v>-5</v>
      </c>
      <c r="E6466">
        <v>1</v>
      </c>
      <c r="F6466">
        <v>4</v>
      </c>
      <c r="G6466">
        <v>-1</v>
      </c>
      <c r="H6466" s="2">
        <f>H6465+$H$2*(Filter_Test[[#This Row],[debug'[0']]]-H6465)</f>
        <v>-0.73904718691027305</v>
      </c>
    </row>
    <row r="6467" spans="1:8" x14ac:dyDescent="0.25">
      <c r="A6467">
        <v>12922</v>
      </c>
      <c r="B6467">
        <v>9</v>
      </c>
      <c r="C6467">
        <v>18</v>
      </c>
      <c r="D6467">
        <v>-6</v>
      </c>
      <c r="E6467">
        <v>1</v>
      </c>
      <c r="F6467">
        <v>4</v>
      </c>
      <c r="G6467">
        <v>-1</v>
      </c>
      <c r="H6467" s="2">
        <f>H6466+$H$2*(Filter_Test[[#This Row],[debug'[0']]]-H6466)</f>
        <v>0.1788363859505766</v>
      </c>
    </row>
    <row r="6468" spans="1:8" x14ac:dyDescent="0.25">
      <c r="A6468">
        <v>12924</v>
      </c>
      <c r="B6468">
        <v>13</v>
      </c>
      <c r="C6468">
        <v>21</v>
      </c>
      <c r="D6468">
        <v>-7</v>
      </c>
      <c r="E6468">
        <v>1</v>
      </c>
      <c r="F6468">
        <v>5</v>
      </c>
      <c r="G6468">
        <v>-1</v>
      </c>
      <c r="H6468" s="2">
        <f>H6467+$H$2*(Filter_Test[[#This Row],[debug'[0']]]-H6467)</f>
        <v>1.3872025885616894</v>
      </c>
    </row>
    <row r="6469" spans="1:8" x14ac:dyDescent="0.25">
      <c r="A6469">
        <v>12926</v>
      </c>
      <c r="B6469">
        <v>16</v>
      </c>
      <c r="C6469">
        <v>22</v>
      </c>
      <c r="D6469">
        <v>-7</v>
      </c>
      <c r="E6469">
        <v>2</v>
      </c>
      <c r="F6469">
        <v>5</v>
      </c>
      <c r="G6469">
        <v>-1</v>
      </c>
      <c r="H6469" s="2">
        <f>H6468+$H$2*(Filter_Test[[#This Row],[debug'[0']]]-H6468)</f>
        <v>2.7644262984468058</v>
      </c>
    </row>
    <row r="6470" spans="1:8" x14ac:dyDescent="0.25">
      <c r="A6470">
        <v>12928</v>
      </c>
      <c r="B6470">
        <v>15</v>
      </c>
      <c r="C6470">
        <v>20</v>
      </c>
      <c r="D6470">
        <v>-4</v>
      </c>
      <c r="E6470">
        <v>2</v>
      </c>
      <c r="F6470">
        <v>5</v>
      </c>
      <c r="G6470">
        <v>-1</v>
      </c>
      <c r="H6470" s="2">
        <f>H6469+$H$2*(Filter_Test[[#This Row],[debug'[0']]]-H6469)</f>
        <v>3.9176019520444854</v>
      </c>
    </row>
    <row r="6471" spans="1:8" x14ac:dyDescent="0.25">
      <c r="A6471">
        <v>12930</v>
      </c>
      <c r="B6471">
        <v>12</v>
      </c>
      <c r="C6471">
        <v>16</v>
      </c>
      <c r="D6471">
        <v>-2</v>
      </c>
      <c r="E6471">
        <v>2</v>
      </c>
      <c r="F6471">
        <v>5</v>
      </c>
      <c r="G6471">
        <v>-1</v>
      </c>
      <c r="H6471" s="2">
        <f>H6470+$H$2*(Filter_Test[[#This Row],[debug'[0']]]-H6470)</f>
        <v>4.6793500219698512</v>
      </c>
    </row>
    <row r="6472" spans="1:8" x14ac:dyDescent="0.25">
      <c r="A6472">
        <v>12932</v>
      </c>
      <c r="B6472">
        <v>7</v>
      </c>
      <c r="C6472">
        <v>11</v>
      </c>
      <c r="D6472">
        <v>0</v>
      </c>
      <c r="E6472">
        <v>1</v>
      </c>
      <c r="F6472">
        <v>5</v>
      </c>
      <c r="G6472">
        <v>-1</v>
      </c>
      <c r="H6472" s="2">
        <f>H6471+$H$2*(Filter_Test[[#This Row],[debug'[0']]]-H6471)</f>
        <v>4.8980661296458363</v>
      </c>
    </row>
    <row r="6473" spans="1:8" x14ac:dyDescent="0.25">
      <c r="A6473">
        <v>12934</v>
      </c>
      <c r="B6473">
        <v>3</v>
      </c>
      <c r="C6473">
        <v>4</v>
      </c>
      <c r="D6473">
        <v>2</v>
      </c>
      <c r="E6473">
        <v>1</v>
      </c>
      <c r="F6473">
        <v>5</v>
      </c>
      <c r="G6473">
        <v>-1</v>
      </c>
      <c r="H6473" s="2">
        <f>H6472+$H$2*(Filter_Test[[#This Row],[debug'[0']]]-H6472)</f>
        <v>4.7191776113781474</v>
      </c>
    </row>
    <row r="6474" spans="1:8" x14ac:dyDescent="0.25">
      <c r="A6474">
        <v>12936</v>
      </c>
      <c r="B6474">
        <v>-1</v>
      </c>
      <c r="C6474">
        <v>-1</v>
      </c>
      <c r="D6474">
        <v>3</v>
      </c>
      <c r="E6474">
        <v>1</v>
      </c>
      <c r="F6474">
        <v>5</v>
      </c>
      <c r="G6474">
        <v>-1</v>
      </c>
      <c r="H6474" s="2">
        <f>H6473+$H$2*(Filter_Test[[#This Row],[debug'[0']]]-H6473)</f>
        <v>4.1801578203237231</v>
      </c>
    </row>
    <row r="6475" spans="1:8" x14ac:dyDescent="0.25">
      <c r="A6475">
        <v>12938</v>
      </c>
      <c r="B6475">
        <v>-3</v>
      </c>
      <c r="C6475">
        <v>-8</v>
      </c>
      <c r="D6475">
        <v>4</v>
      </c>
      <c r="E6475">
        <v>2</v>
      </c>
      <c r="F6475">
        <v>5</v>
      </c>
      <c r="G6475">
        <v>-1</v>
      </c>
      <c r="H6475" s="2">
        <f>H6474+$H$2*(Filter_Test[[#This Row],[debug'[0']]]-H6474)</f>
        <v>3.5034438885253936</v>
      </c>
    </row>
    <row r="6476" spans="1:8" x14ac:dyDescent="0.25">
      <c r="A6476">
        <v>12940</v>
      </c>
      <c r="B6476">
        <v>-9</v>
      </c>
      <c r="C6476">
        <v>-14</v>
      </c>
      <c r="D6476">
        <v>4</v>
      </c>
      <c r="E6476">
        <v>2</v>
      </c>
      <c r="F6476">
        <v>5</v>
      </c>
      <c r="G6476">
        <v>-1</v>
      </c>
      <c r="H6476" s="2">
        <f>H6475+$H$2*(Filter_Test[[#This Row],[debug'[0']]]-H6475)</f>
        <v>2.3250220645824866</v>
      </c>
    </row>
    <row r="6477" spans="1:8" x14ac:dyDescent="0.25">
      <c r="A6477">
        <v>12942</v>
      </c>
      <c r="B6477">
        <v>-9</v>
      </c>
      <c r="C6477">
        <v>-14</v>
      </c>
      <c r="D6477">
        <v>3</v>
      </c>
      <c r="E6477">
        <v>2</v>
      </c>
      <c r="F6477">
        <v>5</v>
      </c>
      <c r="G6477">
        <v>-1</v>
      </c>
      <c r="H6477" s="2">
        <f>H6476+$H$2*(Filter_Test[[#This Row],[debug'[0']]]-H6476)</f>
        <v>1.257663880987447</v>
      </c>
    </row>
    <row r="6478" spans="1:8" x14ac:dyDescent="0.25">
      <c r="A6478">
        <v>12944</v>
      </c>
      <c r="B6478">
        <v>-8</v>
      </c>
      <c r="C6478">
        <v>-12</v>
      </c>
      <c r="D6478">
        <v>2</v>
      </c>
      <c r="E6478">
        <v>2</v>
      </c>
      <c r="F6478">
        <v>5</v>
      </c>
      <c r="G6478">
        <v>-1</v>
      </c>
      <c r="H6478" s="2">
        <f>H6477+$H$2*(Filter_Test[[#This Row],[debug'[0']]]-H6477)</f>
        <v>0.38514961585003493</v>
      </c>
    </row>
    <row r="6479" spans="1:8" x14ac:dyDescent="0.25">
      <c r="A6479">
        <v>12946</v>
      </c>
      <c r="B6479">
        <v>-7</v>
      </c>
      <c r="C6479">
        <v>-9</v>
      </c>
      <c r="D6479">
        <v>1</v>
      </c>
      <c r="E6479">
        <v>2</v>
      </c>
      <c r="F6479">
        <v>5</v>
      </c>
      <c r="G6479">
        <v>-1</v>
      </c>
      <c r="H6479" s="2">
        <f>H6478+$H$2*(Filter_Test[[#This Row],[debug'[0']]]-H6478)</f>
        <v>-0.31088433751444366</v>
      </c>
    </row>
    <row r="6480" spans="1:8" x14ac:dyDescent="0.25">
      <c r="A6480">
        <v>12948</v>
      </c>
      <c r="B6480">
        <v>-3</v>
      </c>
      <c r="C6480">
        <v>-4</v>
      </c>
      <c r="D6480">
        <v>0</v>
      </c>
      <c r="E6480">
        <v>2</v>
      </c>
      <c r="F6480">
        <v>5</v>
      </c>
      <c r="G6480">
        <v>-1</v>
      </c>
      <c r="H6480" s="2">
        <f>H6479+$H$2*(Filter_Test[[#This Row],[debug'[0']]]-H6479)</f>
        <v>-0.56432751781197987</v>
      </c>
    </row>
    <row r="6481" spans="1:8" x14ac:dyDescent="0.25">
      <c r="A6481">
        <v>12950</v>
      </c>
      <c r="B6481">
        <v>-2</v>
      </c>
      <c r="C6481">
        <v>1</v>
      </c>
      <c r="D6481">
        <v>-2</v>
      </c>
      <c r="E6481">
        <v>2</v>
      </c>
      <c r="F6481">
        <v>5</v>
      </c>
      <c r="G6481">
        <v>-1</v>
      </c>
      <c r="H6481" s="2">
        <f>H6480+$H$2*(Filter_Test[[#This Row],[debug'[0']]]-H6480)</f>
        <v>-0.69963646150206704</v>
      </c>
    </row>
    <row r="6482" spans="1:8" x14ac:dyDescent="0.25">
      <c r="A6482">
        <v>12952</v>
      </c>
      <c r="B6482">
        <v>3</v>
      </c>
      <c r="C6482">
        <v>8</v>
      </c>
      <c r="D6482">
        <v>-5</v>
      </c>
      <c r="E6482">
        <v>2</v>
      </c>
      <c r="F6482">
        <v>5</v>
      </c>
      <c r="G6482">
        <v>-1</v>
      </c>
      <c r="H6482" s="2">
        <f>H6481+$H$2*(Filter_Test[[#This Row],[debug'[0']]]-H6481)</f>
        <v>-0.35095393964983213</v>
      </c>
    </row>
    <row r="6483" spans="1:8" x14ac:dyDescent="0.25">
      <c r="A6483">
        <v>12954</v>
      </c>
      <c r="B6483">
        <v>5</v>
      </c>
      <c r="C6483">
        <v>15</v>
      </c>
      <c r="D6483">
        <v>-6</v>
      </c>
      <c r="E6483">
        <v>2</v>
      </c>
      <c r="F6483">
        <v>5</v>
      </c>
      <c r="G6483">
        <v>-1</v>
      </c>
      <c r="H6483" s="2">
        <f>H6482+$H$2*(Filter_Test[[#This Row],[debug'[0']]]-H6482)</f>
        <v>0.15336158794520605</v>
      </c>
    </row>
    <row r="6484" spans="1:8" x14ac:dyDescent="0.25">
      <c r="A6484">
        <v>12956</v>
      </c>
      <c r="B6484">
        <v>10</v>
      </c>
      <c r="C6484">
        <v>21</v>
      </c>
      <c r="D6484">
        <v>-6</v>
      </c>
      <c r="E6484">
        <v>2</v>
      </c>
      <c r="F6484">
        <v>5</v>
      </c>
      <c r="G6484">
        <v>-1</v>
      </c>
      <c r="H6484" s="2">
        <f>H6483+$H$2*(Filter_Test[[#This Row],[debug'[0']]]-H6483)</f>
        <v>1.0813853948811982</v>
      </c>
    </row>
    <row r="6485" spans="1:8" x14ac:dyDescent="0.25">
      <c r="A6485">
        <v>12958</v>
      </c>
      <c r="B6485">
        <v>13</v>
      </c>
      <c r="C6485">
        <v>26</v>
      </c>
      <c r="D6485">
        <v>-5</v>
      </c>
      <c r="E6485">
        <v>2</v>
      </c>
      <c r="F6485">
        <v>5</v>
      </c>
      <c r="G6485">
        <v>-1</v>
      </c>
      <c r="H6485" s="2">
        <f>H6484+$H$2*(Filter_Test[[#This Row],[debug'[0']]]-H6484)</f>
        <v>2.2046883574134752</v>
      </c>
    </row>
    <row r="6486" spans="1:8" x14ac:dyDescent="0.25">
      <c r="A6486">
        <v>12960</v>
      </c>
      <c r="B6486">
        <v>16</v>
      </c>
      <c r="C6486">
        <v>29</v>
      </c>
      <c r="D6486">
        <v>-4</v>
      </c>
      <c r="E6486">
        <v>2</v>
      </c>
      <c r="F6486">
        <v>5</v>
      </c>
      <c r="G6486">
        <v>-1</v>
      </c>
      <c r="H6486" s="2">
        <f>H6485+$H$2*(Filter_Test[[#This Row],[debug'[0']]]-H6485)</f>
        <v>3.5048658487234219</v>
      </c>
    </row>
    <row r="6487" spans="1:8" x14ac:dyDescent="0.25">
      <c r="A6487">
        <v>12962</v>
      </c>
      <c r="B6487">
        <v>16</v>
      </c>
      <c r="C6487">
        <v>28</v>
      </c>
      <c r="D6487">
        <v>-2</v>
      </c>
      <c r="E6487">
        <v>2</v>
      </c>
      <c r="F6487">
        <v>6</v>
      </c>
      <c r="G6487">
        <v>-1</v>
      </c>
      <c r="H6487" s="2">
        <f>H6486+$H$2*(Filter_Test[[#This Row],[debug'[0']]]-H6486)</f>
        <v>4.6825044983815047</v>
      </c>
    </row>
    <row r="6488" spans="1:8" x14ac:dyDescent="0.25">
      <c r="A6488">
        <v>12964</v>
      </c>
      <c r="B6488">
        <v>13</v>
      </c>
      <c r="C6488">
        <v>26</v>
      </c>
      <c r="D6488">
        <v>1</v>
      </c>
      <c r="E6488">
        <v>2</v>
      </c>
      <c r="F6488">
        <v>6</v>
      </c>
      <c r="G6488">
        <v>-1</v>
      </c>
      <c r="H6488" s="2">
        <f>H6487+$H$2*(Filter_Test[[#This Row],[debug'[0']]]-H6487)</f>
        <v>5.466409981306029</v>
      </c>
    </row>
    <row r="6489" spans="1:8" x14ac:dyDescent="0.25">
      <c r="A6489">
        <v>12966</v>
      </c>
      <c r="B6489">
        <v>10</v>
      </c>
      <c r="C6489">
        <v>22</v>
      </c>
      <c r="D6489">
        <v>3</v>
      </c>
      <c r="E6489">
        <v>2</v>
      </c>
      <c r="F6489">
        <v>6</v>
      </c>
      <c r="G6489">
        <v>-1</v>
      </c>
      <c r="H6489" s="2">
        <f>H6488+$H$2*(Filter_Test[[#This Row],[debug'[0']]]-H6488)</f>
        <v>5.8936907742195386</v>
      </c>
    </row>
    <row r="6490" spans="1:8" x14ac:dyDescent="0.25">
      <c r="A6490">
        <v>12968</v>
      </c>
      <c r="B6490">
        <v>6</v>
      </c>
      <c r="C6490">
        <v>15</v>
      </c>
      <c r="D6490">
        <v>5</v>
      </c>
      <c r="E6490">
        <v>2</v>
      </c>
      <c r="F6490">
        <v>6</v>
      </c>
      <c r="G6490">
        <v>-1</v>
      </c>
      <c r="H6490" s="2">
        <f>H6489+$H$2*(Filter_Test[[#This Row],[debug'[0']]]-H6489)</f>
        <v>5.9037101827011602</v>
      </c>
    </row>
    <row r="6491" spans="1:8" x14ac:dyDescent="0.25">
      <c r="A6491">
        <v>12970</v>
      </c>
      <c r="B6491">
        <v>-2</v>
      </c>
      <c r="C6491">
        <v>0</v>
      </c>
      <c r="D6491">
        <v>10</v>
      </c>
      <c r="E6491">
        <v>2</v>
      </c>
      <c r="F6491">
        <v>6</v>
      </c>
      <c r="G6491">
        <v>0</v>
      </c>
      <c r="H6491" s="2">
        <f>H6490+$H$2*(Filter_Test[[#This Row],[debug'[0']]]-H6490)</f>
        <v>5.1588030473188562</v>
      </c>
    </row>
    <row r="6492" spans="1:8" x14ac:dyDescent="0.25">
      <c r="A6492">
        <v>12972</v>
      </c>
      <c r="B6492">
        <v>-2</v>
      </c>
      <c r="C6492">
        <v>-9</v>
      </c>
      <c r="D6492">
        <v>11</v>
      </c>
      <c r="E6492">
        <v>3</v>
      </c>
      <c r="F6492">
        <v>5</v>
      </c>
      <c r="G6492">
        <v>0</v>
      </c>
      <c r="H6492" s="2">
        <f>H6491+$H$2*(Filter_Test[[#This Row],[debug'[0']]]-H6491)</f>
        <v>4.4841017554602622</v>
      </c>
    </row>
    <row r="6493" spans="1:8" x14ac:dyDescent="0.25">
      <c r="A6493">
        <v>12974</v>
      </c>
      <c r="B6493">
        <v>-6</v>
      </c>
      <c r="C6493">
        <v>-13</v>
      </c>
      <c r="D6493">
        <v>11</v>
      </c>
      <c r="E6493">
        <v>3</v>
      </c>
      <c r="F6493">
        <v>6</v>
      </c>
      <c r="G6493">
        <v>0</v>
      </c>
      <c r="H6493" s="2">
        <f>H6492+$H$2*(Filter_Test[[#This Row],[debug'[0']]]-H6492)</f>
        <v>3.4959984438270078</v>
      </c>
    </row>
    <row r="6494" spans="1:8" x14ac:dyDescent="0.25">
      <c r="A6494">
        <v>12976</v>
      </c>
      <c r="B6494">
        <v>-7</v>
      </c>
      <c r="C6494">
        <v>-17</v>
      </c>
      <c r="D6494">
        <v>11</v>
      </c>
      <c r="E6494">
        <v>3</v>
      </c>
      <c r="F6494">
        <v>6</v>
      </c>
      <c r="G6494">
        <v>0</v>
      </c>
      <c r="H6494" s="2">
        <f>H6493+$H$2*(Filter_Test[[#This Row],[debug'[0']]]-H6493)</f>
        <v>2.506773895730503</v>
      </c>
    </row>
    <row r="6495" spans="1:8" x14ac:dyDescent="0.25">
      <c r="A6495">
        <v>12978</v>
      </c>
      <c r="B6495">
        <v>-10</v>
      </c>
      <c r="C6495">
        <v>-17</v>
      </c>
      <c r="D6495">
        <v>7</v>
      </c>
      <c r="E6495">
        <v>3</v>
      </c>
      <c r="F6495">
        <v>6</v>
      </c>
      <c r="G6495">
        <v>0</v>
      </c>
      <c r="H6495" s="2">
        <f>H6494+$H$2*(Filter_Test[[#This Row],[debug'[0']]]-H6494)</f>
        <v>1.3280382260024366</v>
      </c>
    </row>
    <row r="6496" spans="1:8" x14ac:dyDescent="0.25">
      <c r="A6496">
        <v>12980</v>
      </c>
      <c r="B6496">
        <v>-8</v>
      </c>
      <c r="C6496">
        <v>-15</v>
      </c>
      <c r="D6496">
        <v>4</v>
      </c>
      <c r="E6496">
        <v>3</v>
      </c>
      <c r="F6496">
        <v>6</v>
      </c>
      <c r="G6496">
        <v>0</v>
      </c>
      <c r="H6496" s="2">
        <f>H6495+$H$2*(Filter_Test[[#This Row],[debug'[0']]]-H6495)</f>
        <v>0.44889133510601598</v>
      </c>
    </row>
    <row r="6497" spans="1:8" x14ac:dyDescent="0.25">
      <c r="A6497">
        <v>12982</v>
      </c>
      <c r="B6497">
        <v>-4</v>
      </c>
      <c r="C6497">
        <v>-9</v>
      </c>
      <c r="D6497">
        <v>2</v>
      </c>
      <c r="E6497">
        <v>3</v>
      </c>
      <c r="F6497">
        <v>6</v>
      </c>
      <c r="G6497">
        <v>0</v>
      </c>
      <c r="H6497" s="2">
        <f>H6496+$H$2*(Filter_Test[[#This Row],[debug'[0']]]-H6496)</f>
        <v>2.9593205056365646E-2</v>
      </c>
    </row>
    <row r="6498" spans="1:8" x14ac:dyDescent="0.25">
      <c r="A6498">
        <v>12984</v>
      </c>
      <c r="B6498">
        <v>-2</v>
      </c>
      <c r="C6498">
        <v>-3</v>
      </c>
      <c r="D6498">
        <v>0</v>
      </c>
      <c r="E6498">
        <v>3</v>
      </c>
      <c r="F6498">
        <v>6</v>
      </c>
      <c r="G6498">
        <v>0</v>
      </c>
      <c r="H6498" s="2">
        <f>H6497+$H$2*(Filter_Test[[#This Row],[debug'[0']]]-H6497)</f>
        <v>-0.16169144802705959</v>
      </c>
    </row>
    <row r="6499" spans="1:8" x14ac:dyDescent="0.25">
      <c r="A6499">
        <v>12986</v>
      </c>
      <c r="B6499">
        <v>2</v>
      </c>
      <c r="C6499">
        <v>6</v>
      </c>
      <c r="D6499">
        <v>-3</v>
      </c>
      <c r="E6499">
        <v>3</v>
      </c>
      <c r="F6499">
        <v>6</v>
      </c>
      <c r="G6499">
        <v>1</v>
      </c>
      <c r="H6499" s="2">
        <f>H6498+$H$2*(Filter_Test[[#This Row],[debug'[0']]]-H6498)</f>
        <v>4.2043171146431191E-2</v>
      </c>
    </row>
    <row r="6500" spans="1:8" x14ac:dyDescent="0.25">
      <c r="A6500">
        <v>12988</v>
      </c>
      <c r="B6500">
        <v>4</v>
      </c>
      <c r="C6500">
        <v>14</v>
      </c>
      <c r="D6500">
        <v>-6</v>
      </c>
      <c r="E6500">
        <v>3</v>
      </c>
      <c r="F6500">
        <v>6</v>
      </c>
      <c r="G6500">
        <v>1</v>
      </c>
      <c r="H6500" s="2">
        <f>H6499+$H$2*(Filter_Test[[#This Row],[debug'[0']]]-H6499)</f>
        <v>0.41507181404898891</v>
      </c>
    </row>
    <row r="6501" spans="1:8" x14ac:dyDescent="0.25">
      <c r="A6501">
        <v>12990</v>
      </c>
      <c r="B6501">
        <v>7</v>
      </c>
      <c r="C6501">
        <v>22</v>
      </c>
      <c r="D6501">
        <v>-8</v>
      </c>
      <c r="E6501">
        <v>3</v>
      </c>
      <c r="F6501">
        <v>6</v>
      </c>
      <c r="G6501">
        <v>1</v>
      </c>
      <c r="H6501" s="2">
        <f>H6500+$H$2*(Filter_Test[[#This Row],[debug'[0']]]-H6500)</f>
        <v>1.0356866744509907</v>
      </c>
    </row>
    <row r="6502" spans="1:8" x14ac:dyDescent="0.25">
      <c r="A6502">
        <v>12992</v>
      </c>
      <c r="B6502">
        <v>10</v>
      </c>
      <c r="C6502">
        <v>29</v>
      </c>
      <c r="D6502">
        <v>-8</v>
      </c>
      <c r="E6502">
        <v>3</v>
      </c>
      <c r="F6502">
        <v>7</v>
      </c>
      <c r="G6502">
        <v>1</v>
      </c>
      <c r="H6502" s="2">
        <f>H6501+$H$2*(Filter_Test[[#This Row],[debug'[0']]]-H6501)</f>
        <v>1.8805533010916462</v>
      </c>
    </row>
    <row r="6503" spans="1:8" x14ac:dyDescent="0.25">
      <c r="A6503">
        <v>12994</v>
      </c>
      <c r="B6503">
        <v>12</v>
      </c>
      <c r="C6503">
        <v>34</v>
      </c>
      <c r="D6503">
        <v>-7</v>
      </c>
      <c r="E6503">
        <v>3</v>
      </c>
      <c r="F6503">
        <v>7</v>
      </c>
      <c r="G6503">
        <v>1</v>
      </c>
      <c r="H6503" s="2">
        <f>H6502+$H$2*(Filter_Test[[#This Row],[debug'[0']]]-H6502)</f>
        <v>2.834288683322165</v>
      </c>
    </row>
    <row r="6504" spans="1:8" x14ac:dyDescent="0.25">
      <c r="A6504">
        <v>12996</v>
      </c>
      <c r="B6504">
        <v>14</v>
      </c>
      <c r="C6504">
        <v>34</v>
      </c>
      <c r="D6504">
        <v>-5</v>
      </c>
      <c r="E6504">
        <v>3</v>
      </c>
      <c r="F6504">
        <v>7</v>
      </c>
      <c r="G6504">
        <v>1</v>
      </c>
      <c r="H6504" s="2">
        <f>H6503+$H$2*(Filter_Test[[#This Row],[debug'[0']]]-H6503)</f>
        <v>3.8866321826595502</v>
      </c>
    </row>
    <row r="6505" spans="1:8" x14ac:dyDescent="0.25">
      <c r="A6505">
        <v>12998</v>
      </c>
      <c r="B6505">
        <v>12</v>
      </c>
      <c r="C6505">
        <v>31</v>
      </c>
      <c r="D6505">
        <v>-2</v>
      </c>
      <c r="E6505">
        <v>3</v>
      </c>
      <c r="F6505">
        <v>7</v>
      </c>
      <c r="G6505">
        <v>1</v>
      </c>
      <c r="H6505" s="2">
        <f>H6504+$H$2*(Filter_Test[[#This Row],[debug'[0']]]-H6504)</f>
        <v>4.6512990845844087</v>
      </c>
    </row>
    <row r="6506" spans="1:8" x14ac:dyDescent="0.25">
      <c r="A6506">
        <v>13000</v>
      </c>
      <c r="B6506">
        <v>9</v>
      </c>
      <c r="C6506">
        <v>27</v>
      </c>
      <c r="D6506">
        <v>1</v>
      </c>
      <c r="E6506">
        <v>2</v>
      </c>
      <c r="F6506">
        <v>7</v>
      </c>
      <c r="G6506">
        <v>1</v>
      </c>
      <c r="H6506" s="2">
        <f>H6505+$H$2*(Filter_Test[[#This Row],[debug'[0']]]-H6505)</f>
        <v>5.0611544900402734</v>
      </c>
    </row>
    <row r="6507" spans="1:8" x14ac:dyDescent="0.25">
      <c r="A6507">
        <v>13002</v>
      </c>
      <c r="B6507">
        <v>6</v>
      </c>
      <c r="C6507">
        <v>21</v>
      </c>
      <c r="D6507">
        <v>4</v>
      </c>
      <c r="E6507">
        <v>2</v>
      </c>
      <c r="F6507">
        <v>7</v>
      </c>
      <c r="G6507">
        <v>1</v>
      </c>
      <c r="H6507" s="2">
        <f>H6506+$H$2*(Filter_Test[[#This Row],[debug'[0']]]-H6506)</f>
        <v>5.1496385947486303</v>
      </c>
    </row>
    <row r="6508" spans="1:8" x14ac:dyDescent="0.25">
      <c r="A6508">
        <v>13004</v>
      </c>
      <c r="B6508">
        <v>2</v>
      </c>
      <c r="C6508">
        <v>12</v>
      </c>
      <c r="D6508">
        <v>7</v>
      </c>
      <c r="E6508">
        <v>2</v>
      </c>
      <c r="F6508">
        <v>7</v>
      </c>
      <c r="G6508">
        <v>1</v>
      </c>
      <c r="H6508" s="2">
        <f>H6507+$H$2*(Filter_Test[[#This Row],[debug'[0']]]-H6507)</f>
        <v>4.8527921506268754</v>
      </c>
    </row>
    <row r="6509" spans="1:8" x14ac:dyDescent="0.25">
      <c r="A6509">
        <v>13006</v>
      </c>
      <c r="B6509">
        <v>0</v>
      </c>
      <c r="C6509">
        <v>3</v>
      </c>
      <c r="D6509">
        <v>9</v>
      </c>
      <c r="E6509">
        <v>2</v>
      </c>
      <c r="F6509">
        <v>7</v>
      </c>
      <c r="G6509">
        <v>1</v>
      </c>
      <c r="H6509" s="2">
        <f>H6508+$H$2*(Filter_Test[[#This Row],[debug'[0']]]-H6508)</f>
        <v>4.3954272655326472</v>
      </c>
    </row>
    <row r="6510" spans="1:8" x14ac:dyDescent="0.25">
      <c r="A6510">
        <v>13008</v>
      </c>
      <c r="B6510">
        <v>-4</v>
      </c>
      <c r="C6510">
        <v>-14</v>
      </c>
      <c r="D6510">
        <v>10</v>
      </c>
      <c r="E6510">
        <v>2</v>
      </c>
      <c r="F6510">
        <v>7</v>
      </c>
      <c r="G6510">
        <v>1</v>
      </c>
      <c r="H6510" s="2">
        <f>H6509+$H$2*(Filter_Test[[#This Row],[debug'[0']]]-H6509)</f>
        <v>3.6041768868983031</v>
      </c>
    </row>
    <row r="6511" spans="1:8" x14ac:dyDescent="0.25">
      <c r="A6511">
        <v>13010</v>
      </c>
      <c r="B6511">
        <v>-6</v>
      </c>
      <c r="C6511">
        <v>-19</v>
      </c>
      <c r="D6511">
        <v>11</v>
      </c>
      <c r="E6511">
        <v>2</v>
      </c>
      <c r="F6511">
        <v>7</v>
      </c>
      <c r="G6511">
        <v>1</v>
      </c>
      <c r="H6511" s="2">
        <f>H6510+$H$2*(Filter_Test[[#This Row],[debug'[0']]]-H6510)</f>
        <v>2.6990045403486054</v>
      </c>
    </row>
    <row r="6512" spans="1:8" x14ac:dyDescent="0.25">
      <c r="A6512">
        <v>13012</v>
      </c>
      <c r="B6512">
        <v>-8</v>
      </c>
      <c r="C6512">
        <v>-21</v>
      </c>
      <c r="D6512">
        <v>10</v>
      </c>
      <c r="E6512">
        <v>2</v>
      </c>
      <c r="F6512">
        <v>7</v>
      </c>
      <c r="G6512">
        <v>1</v>
      </c>
      <c r="H6512" s="2">
        <f>H6511+$H$2*(Filter_Test[[#This Row],[debug'[0']]]-H6511)</f>
        <v>1.6906471184081149</v>
      </c>
    </row>
    <row r="6513" spans="1:8" x14ac:dyDescent="0.25">
      <c r="A6513">
        <v>13014</v>
      </c>
      <c r="B6513">
        <v>-7</v>
      </c>
      <c r="C6513">
        <v>-17</v>
      </c>
      <c r="D6513">
        <v>4</v>
      </c>
      <c r="E6513">
        <v>2</v>
      </c>
      <c r="F6513">
        <v>8</v>
      </c>
      <c r="G6513">
        <v>1</v>
      </c>
      <c r="H6513" s="2">
        <f>H6512+$H$2*(Filter_Test[[#This Row],[debug'[0']]]-H6512)</f>
        <v>0.87157292414414766</v>
      </c>
    </row>
    <row r="6514" spans="1:8" x14ac:dyDescent="0.25">
      <c r="A6514">
        <v>13016</v>
      </c>
      <c r="B6514">
        <v>-5</v>
      </c>
      <c r="C6514">
        <v>-12</v>
      </c>
      <c r="D6514">
        <v>1</v>
      </c>
      <c r="E6514">
        <v>2</v>
      </c>
      <c r="F6514">
        <v>8</v>
      </c>
      <c r="G6514">
        <v>1</v>
      </c>
      <c r="H6514" s="2">
        <f>H6513+$H$2*(Filter_Test[[#This Row],[debug'[0']]]-H6513)</f>
        <v>0.31819021323890795</v>
      </c>
    </row>
    <row r="6515" spans="1:8" x14ac:dyDescent="0.25">
      <c r="A6515">
        <v>13018</v>
      </c>
      <c r="B6515">
        <v>-2</v>
      </c>
      <c r="C6515">
        <v>-5</v>
      </c>
      <c r="D6515">
        <v>-3</v>
      </c>
      <c r="E6515">
        <v>2</v>
      </c>
      <c r="F6515">
        <v>8</v>
      </c>
      <c r="G6515">
        <v>1</v>
      </c>
      <c r="H6515" s="2">
        <f>H6514+$H$2*(Filter_Test[[#This Row],[debug'[0']]]-H6514)</f>
        <v>9.9705932932854707E-2</v>
      </c>
    </row>
    <row r="6516" spans="1:8" x14ac:dyDescent="0.25">
      <c r="A6516">
        <v>13020</v>
      </c>
      <c r="B6516">
        <v>0</v>
      </c>
      <c r="C6516">
        <v>4</v>
      </c>
      <c r="D6516">
        <v>-5</v>
      </c>
      <c r="E6516">
        <v>2</v>
      </c>
      <c r="F6516">
        <v>8</v>
      </c>
      <c r="G6516">
        <v>1</v>
      </c>
      <c r="H6516" s="2">
        <f>H6515+$H$2*(Filter_Test[[#This Row],[debug'[0']]]-H6515)</f>
        <v>9.0308870140219516E-2</v>
      </c>
    </row>
    <row r="6517" spans="1:8" x14ac:dyDescent="0.25">
      <c r="A6517">
        <v>13022</v>
      </c>
      <c r="B6517">
        <v>3</v>
      </c>
      <c r="C6517">
        <v>14</v>
      </c>
      <c r="D6517">
        <v>-8</v>
      </c>
      <c r="E6517">
        <v>2</v>
      </c>
      <c r="F6517">
        <v>8</v>
      </c>
      <c r="G6517">
        <v>1</v>
      </c>
      <c r="H6517" s="2">
        <f>H6516+$H$2*(Filter_Test[[#This Row],[debug'[0']]]-H6516)</f>
        <v>0.36454079847370557</v>
      </c>
    </row>
    <row r="6518" spans="1:8" x14ac:dyDescent="0.25">
      <c r="A6518">
        <v>13024</v>
      </c>
      <c r="B6518">
        <v>5</v>
      </c>
      <c r="C6518">
        <v>23</v>
      </c>
      <c r="D6518">
        <v>-9</v>
      </c>
      <c r="E6518">
        <v>2</v>
      </c>
      <c r="F6518">
        <v>8</v>
      </c>
      <c r="G6518">
        <v>1</v>
      </c>
      <c r="H6518" s="2">
        <f>H6517+$H$2*(Filter_Test[[#This Row],[debug'[0']]]-H6517)</f>
        <v>0.80142253567961197</v>
      </c>
    </row>
    <row r="6519" spans="1:8" x14ac:dyDescent="0.25">
      <c r="A6519">
        <v>13026</v>
      </c>
      <c r="B6519">
        <v>7</v>
      </c>
      <c r="C6519">
        <v>30</v>
      </c>
      <c r="D6519">
        <v>-9</v>
      </c>
      <c r="E6519">
        <v>2</v>
      </c>
      <c r="F6519">
        <v>8</v>
      </c>
      <c r="G6519">
        <v>1</v>
      </c>
      <c r="H6519" s="2">
        <f>H6518+$H$2*(Filter_Test[[#This Row],[debug'[0']]]-H6518)</f>
        <v>1.3856246984180973</v>
      </c>
    </row>
    <row r="6520" spans="1:8" x14ac:dyDescent="0.25">
      <c r="A6520">
        <v>13028</v>
      </c>
      <c r="B6520">
        <v>9</v>
      </c>
      <c r="C6520">
        <v>35</v>
      </c>
      <c r="D6520">
        <v>-8</v>
      </c>
      <c r="E6520">
        <v>2</v>
      </c>
      <c r="F6520">
        <v>8</v>
      </c>
      <c r="G6520">
        <v>1</v>
      </c>
      <c r="H6520" s="2">
        <f>H6519+$H$2*(Filter_Test[[#This Row],[debug'[0']]]-H6519)</f>
        <v>2.1032626636918552</v>
      </c>
    </row>
    <row r="6521" spans="1:8" x14ac:dyDescent="0.25">
      <c r="A6521">
        <v>13030</v>
      </c>
      <c r="B6521">
        <v>10</v>
      </c>
      <c r="C6521">
        <v>36</v>
      </c>
      <c r="D6521">
        <v>-5</v>
      </c>
      <c r="E6521">
        <v>2</v>
      </c>
      <c r="F6521">
        <v>8</v>
      </c>
      <c r="G6521">
        <v>1</v>
      </c>
      <c r="H6521" s="2">
        <f>H6520+$H$2*(Filter_Test[[#This Row],[debug'[0']]]-H6520)</f>
        <v>2.847512623784072</v>
      </c>
    </row>
    <row r="6522" spans="1:8" x14ac:dyDescent="0.25">
      <c r="A6522">
        <v>13032</v>
      </c>
      <c r="B6522">
        <v>9</v>
      </c>
      <c r="C6522">
        <v>34</v>
      </c>
      <c r="D6522">
        <v>-2</v>
      </c>
      <c r="E6522">
        <v>2</v>
      </c>
      <c r="F6522">
        <v>9</v>
      </c>
      <c r="G6522">
        <v>1</v>
      </c>
      <c r="H6522" s="2">
        <f>H6521+$H$2*(Filter_Test[[#This Row],[debug'[0']]]-H6521)</f>
        <v>3.4273708980567892</v>
      </c>
    </row>
    <row r="6523" spans="1:8" x14ac:dyDescent="0.25">
      <c r="A6523">
        <v>13034</v>
      </c>
      <c r="B6523">
        <v>9</v>
      </c>
      <c r="C6523">
        <v>29</v>
      </c>
      <c r="D6523">
        <v>1</v>
      </c>
      <c r="E6523">
        <v>2</v>
      </c>
      <c r="F6523">
        <v>9</v>
      </c>
      <c r="G6523">
        <v>1</v>
      </c>
      <c r="H6523" s="2">
        <f>H6522+$H$2*(Filter_Test[[#This Row],[debug'[0']]]-H6522)</f>
        <v>3.9525788174921535</v>
      </c>
    </row>
    <row r="6524" spans="1:8" x14ac:dyDescent="0.25">
      <c r="A6524">
        <v>13036</v>
      </c>
      <c r="B6524">
        <v>5</v>
      </c>
      <c r="C6524">
        <v>21</v>
      </c>
      <c r="D6524">
        <v>5</v>
      </c>
      <c r="E6524">
        <v>2</v>
      </c>
      <c r="F6524">
        <v>9</v>
      </c>
      <c r="G6524">
        <v>1</v>
      </c>
      <c r="H6524" s="2">
        <f>H6523+$H$2*(Filter_Test[[#This Row],[debug'[0']]]-H6523)</f>
        <v>4.0512959382575833</v>
      </c>
    </row>
    <row r="6525" spans="1:8" x14ac:dyDescent="0.25">
      <c r="A6525">
        <v>13038</v>
      </c>
      <c r="B6525">
        <v>3</v>
      </c>
      <c r="C6525">
        <v>13</v>
      </c>
      <c r="D6525">
        <v>9</v>
      </c>
      <c r="E6525">
        <v>2</v>
      </c>
      <c r="F6525">
        <v>9</v>
      </c>
      <c r="G6525">
        <v>1</v>
      </c>
      <c r="H6525" s="2">
        <f>H6524+$H$2*(Filter_Test[[#This Row],[debug'[0']]]-H6524)</f>
        <v>3.9522136303662188</v>
      </c>
    </row>
    <row r="6526" spans="1:8" x14ac:dyDescent="0.25">
      <c r="A6526">
        <v>13040</v>
      </c>
      <c r="B6526">
        <v>1</v>
      </c>
      <c r="C6526">
        <v>4</v>
      </c>
      <c r="D6526">
        <v>13</v>
      </c>
      <c r="E6526">
        <v>2</v>
      </c>
      <c r="F6526">
        <v>9</v>
      </c>
      <c r="G6526">
        <v>1</v>
      </c>
      <c r="H6526" s="2">
        <f>H6525+$H$2*(Filter_Test[[#This Row],[debug'[0']]]-H6525)</f>
        <v>3.6739740507766339</v>
      </c>
    </row>
    <row r="6527" spans="1:8" x14ac:dyDescent="0.25">
      <c r="A6527">
        <v>13042</v>
      </c>
      <c r="B6527">
        <v>-3</v>
      </c>
      <c r="C6527">
        <v>-5</v>
      </c>
      <c r="D6527">
        <v>14</v>
      </c>
      <c r="E6527">
        <v>2</v>
      </c>
      <c r="F6527">
        <v>9</v>
      </c>
      <c r="G6527">
        <v>1</v>
      </c>
      <c r="H6527" s="2">
        <f>H6526+$H$2*(Filter_Test[[#This Row],[debug'[0']]]-H6526)</f>
        <v>3.0449668153315703</v>
      </c>
    </row>
    <row r="6528" spans="1:8" x14ac:dyDescent="0.25">
      <c r="A6528">
        <v>13044</v>
      </c>
      <c r="B6528">
        <v>-6</v>
      </c>
      <c r="C6528">
        <v>-18</v>
      </c>
      <c r="D6528">
        <v>13</v>
      </c>
      <c r="E6528">
        <v>2</v>
      </c>
      <c r="F6528">
        <v>9</v>
      </c>
      <c r="G6528">
        <v>1</v>
      </c>
      <c r="H6528" s="2">
        <f>H6527+$H$2*(Filter_Test[[#This Row],[debug'[0']]]-H6527)</f>
        <v>2.1924987763612966</v>
      </c>
    </row>
    <row r="6529" spans="1:8" x14ac:dyDescent="0.25">
      <c r="A6529">
        <v>13046</v>
      </c>
      <c r="B6529">
        <v>-6</v>
      </c>
      <c r="C6529">
        <v>-22</v>
      </c>
      <c r="D6529">
        <v>12</v>
      </c>
      <c r="E6529">
        <v>2</v>
      </c>
      <c r="F6529">
        <v>8</v>
      </c>
      <c r="G6529">
        <v>1</v>
      </c>
      <c r="H6529" s="2">
        <f>H6528+$H$2*(Filter_Test[[#This Row],[debug'[0']]]-H6528)</f>
        <v>1.4203739572504961</v>
      </c>
    </row>
    <row r="6530" spans="1:8" x14ac:dyDescent="0.25">
      <c r="A6530">
        <v>13048</v>
      </c>
      <c r="B6530">
        <v>-5</v>
      </c>
      <c r="C6530">
        <v>-22</v>
      </c>
      <c r="D6530">
        <v>9</v>
      </c>
      <c r="E6530">
        <v>2</v>
      </c>
      <c r="F6530">
        <v>8</v>
      </c>
      <c r="G6530">
        <v>1</v>
      </c>
      <c r="H6530" s="2">
        <f>H6529+$H$2*(Filter_Test[[#This Row],[debug'[0']]]-H6529)</f>
        <v>0.81526796752857444</v>
      </c>
    </row>
    <row r="6531" spans="1:8" x14ac:dyDescent="0.25">
      <c r="A6531">
        <v>13050</v>
      </c>
      <c r="B6531">
        <v>-4</v>
      </c>
      <c r="C6531">
        <v>-19</v>
      </c>
      <c r="D6531">
        <v>6</v>
      </c>
      <c r="E6531">
        <v>2</v>
      </c>
      <c r="F6531">
        <v>9</v>
      </c>
      <c r="G6531">
        <v>1</v>
      </c>
      <c r="H6531" s="2">
        <f>H6530+$H$2*(Filter_Test[[#This Row],[debug'[0']]]-H6530)</f>
        <v>0.36143965337295381</v>
      </c>
    </row>
    <row r="6532" spans="1:8" x14ac:dyDescent="0.25">
      <c r="A6532">
        <v>13052</v>
      </c>
      <c r="B6532">
        <v>0</v>
      </c>
      <c r="C6532">
        <v>-8</v>
      </c>
      <c r="D6532">
        <v>-2</v>
      </c>
      <c r="E6532">
        <v>2</v>
      </c>
      <c r="F6532">
        <v>9</v>
      </c>
      <c r="G6532">
        <v>1</v>
      </c>
      <c r="H6532" s="2">
        <f>H6531+$H$2*(Filter_Test[[#This Row],[debug'[0']]]-H6531)</f>
        <v>0.32737476858037839</v>
      </c>
    </row>
    <row r="6533" spans="1:8" x14ac:dyDescent="0.25">
      <c r="A6533">
        <v>13054</v>
      </c>
      <c r="B6533">
        <v>0</v>
      </c>
      <c r="C6533">
        <v>0</v>
      </c>
      <c r="D6533">
        <v>-6</v>
      </c>
      <c r="E6533">
        <v>2</v>
      </c>
      <c r="F6533">
        <v>9</v>
      </c>
      <c r="G6533">
        <v>1</v>
      </c>
      <c r="H6533" s="2">
        <f>H6532+$H$2*(Filter_Test[[#This Row],[debug'[0']]]-H6532)</f>
        <v>0.29652042354209512</v>
      </c>
    </row>
    <row r="6534" spans="1:8" x14ac:dyDescent="0.25">
      <c r="A6534">
        <v>13056</v>
      </c>
      <c r="B6534">
        <v>1</v>
      </c>
      <c r="C6534">
        <v>10</v>
      </c>
      <c r="D6534">
        <v>-9</v>
      </c>
      <c r="E6534">
        <v>2</v>
      </c>
      <c r="F6534">
        <v>9</v>
      </c>
      <c r="G6534">
        <v>1</v>
      </c>
      <c r="H6534" s="2">
        <f>H6533+$H$2*(Filter_Test[[#This Row],[debug'[0']]]-H6533)</f>
        <v>0.36282181162261351</v>
      </c>
    </row>
    <row r="6535" spans="1:8" x14ac:dyDescent="0.25">
      <c r="A6535">
        <v>13058</v>
      </c>
      <c r="B6535">
        <v>4</v>
      </c>
      <c r="C6535">
        <v>24</v>
      </c>
      <c r="D6535">
        <v>-13</v>
      </c>
      <c r="E6535">
        <v>2</v>
      </c>
      <c r="F6535">
        <v>9</v>
      </c>
      <c r="G6535">
        <v>1</v>
      </c>
      <c r="H6535" s="2">
        <f>H6534+$H$2*(Filter_Test[[#This Row],[debug'[0']]]-H6534)</f>
        <v>0.70561777991471641</v>
      </c>
    </row>
    <row r="6536" spans="1:8" x14ac:dyDescent="0.25">
      <c r="A6536">
        <v>13060</v>
      </c>
      <c r="B6536">
        <v>6</v>
      </c>
      <c r="C6536">
        <v>31</v>
      </c>
      <c r="D6536">
        <v>-13</v>
      </c>
      <c r="E6536">
        <v>2</v>
      </c>
      <c r="F6536">
        <v>9</v>
      </c>
      <c r="G6536">
        <v>1</v>
      </c>
      <c r="H6536" s="2">
        <f>H6535+$H$2*(Filter_Test[[#This Row],[debug'[0']]]-H6535)</f>
        <v>1.2046015485522068</v>
      </c>
    </row>
    <row r="6537" spans="1:8" x14ac:dyDescent="0.25">
      <c r="A6537">
        <v>13062</v>
      </c>
      <c r="B6537">
        <v>7</v>
      </c>
      <c r="C6537">
        <v>35</v>
      </c>
      <c r="D6537">
        <v>-12</v>
      </c>
      <c r="E6537">
        <v>2</v>
      </c>
      <c r="F6537">
        <v>9</v>
      </c>
      <c r="G6537">
        <v>1</v>
      </c>
      <c r="H6537" s="2">
        <f>H6536+$H$2*(Filter_Test[[#This Row],[debug'[0']]]-H6536)</f>
        <v>1.7508049845430285</v>
      </c>
    </row>
    <row r="6538" spans="1:8" x14ac:dyDescent="0.25">
      <c r="A6538">
        <v>13064</v>
      </c>
      <c r="B6538">
        <v>8</v>
      </c>
      <c r="C6538">
        <v>37</v>
      </c>
      <c r="D6538">
        <v>-10</v>
      </c>
      <c r="E6538">
        <v>2</v>
      </c>
      <c r="F6538">
        <v>9</v>
      </c>
      <c r="G6538">
        <v>1</v>
      </c>
      <c r="H6538" s="2">
        <f>H6537+$H$2*(Filter_Test[[#This Row],[debug'[0']]]-H6537)</f>
        <v>2.3397777390853154</v>
      </c>
    </row>
    <row r="6539" spans="1:8" x14ac:dyDescent="0.25">
      <c r="A6539">
        <v>13066</v>
      </c>
      <c r="B6539">
        <v>6</v>
      </c>
      <c r="C6539">
        <v>35</v>
      </c>
      <c r="D6539">
        <v>-8</v>
      </c>
      <c r="E6539">
        <v>2</v>
      </c>
      <c r="F6539">
        <v>9</v>
      </c>
      <c r="G6539">
        <v>1</v>
      </c>
      <c r="H6539" s="2">
        <f>H6538+$H$2*(Filter_Test[[#This Row],[debug'[0']]]-H6538)</f>
        <v>2.684745560047177</v>
      </c>
    </row>
    <row r="6540" spans="1:8" x14ac:dyDescent="0.25">
      <c r="A6540">
        <v>13068</v>
      </c>
      <c r="B6540">
        <v>4</v>
      </c>
      <c r="C6540">
        <v>30</v>
      </c>
      <c r="D6540">
        <v>-4</v>
      </c>
      <c r="E6540">
        <v>2</v>
      </c>
      <c r="F6540">
        <v>9</v>
      </c>
      <c r="G6540">
        <v>1</v>
      </c>
      <c r="H6540" s="2">
        <f>H6539+$H$2*(Filter_Test[[#This Row],[debug'[0']]]-H6539)</f>
        <v>2.8087053706318912</v>
      </c>
    </row>
    <row r="6541" spans="1:8" x14ac:dyDescent="0.25">
      <c r="A6541">
        <v>13070</v>
      </c>
      <c r="B6541">
        <v>2</v>
      </c>
      <c r="C6541">
        <v>23</v>
      </c>
      <c r="D6541">
        <v>0</v>
      </c>
      <c r="E6541">
        <v>2</v>
      </c>
      <c r="F6541">
        <v>9</v>
      </c>
      <c r="G6541">
        <v>1</v>
      </c>
      <c r="H6541" s="2">
        <f>H6540+$H$2*(Filter_Test[[#This Row],[debug'[0']]]-H6540)</f>
        <v>2.7324866850930185</v>
      </c>
    </row>
    <row r="6542" spans="1:8" x14ac:dyDescent="0.25">
      <c r="A6542">
        <v>13072</v>
      </c>
      <c r="B6542">
        <v>1</v>
      </c>
      <c r="C6542">
        <v>13</v>
      </c>
      <c r="D6542">
        <v>5</v>
      </c>
      <c r="E6542">
        <v>2</v>
      </c>
      <c r="F6542">
        <v>9</v>
      </c>
      <c r="G6542">
        <v>1</v>
      </c>
      <c r="H6542" s="2">
        <f>H6541+$H$2*(Filter_Test[[#This Row],[debug'[0']]]-H6541)</f>
        <v>2.5692036618231078</v>
      </c>
    </row>
    <row r="6543" spans="1:8" x14ac:dyDescent="0.25">
      <c r="A6543">
        <v>13074</v>
      </c>
      <c r="B6543">
        <v>1</v>
      </c>
      <c r="C6543">
        <v>4</v>
      </c>
      <c r="D6543">
        <v>8</v>
      </c>
      <c r="E6543">
        <v>2</v>
      </c>
      <c r="F6543">
        <v>9</v>
      </c>
      <c r="G6543">
        <v>1</v>
      </c>
      <c r="H6543" s="2">
        <f>H6542+$H$2*(Filter_Test[[#This Row],[debug'[0']]]-H6542)</f>
        <v>2.4213097009440174</v>
      </c>
    </row>
    <row r="6544" spans="1:8" x14ac:dyDescent="0.25">
      <c r="A6544">
        <v>13076</v>
      </c>
      <c r="B6544">
        <v>-1</v>
      </c>
      <c r="C6544">
        <v>-5</v>
      </c>
      <c r="D6544">
        <v>11</v>
      </c>
      <c r="E6544">
        <v>2</v>
      </c>
      <c r="F6544">
        <v>9</v>
      </c>
      <c r="G6544">
        <v>0</v>
      </c>
      <c r="H6544" s="2">
        <f>H6543+$H$2*(Filter_Test[[#This Row],[debug'[0']]]-H6543)</f>
        <v>2.0988588582797809</v>
      </c>
    </row>
    <row r="6545" spans="1:8" x14ac:dyDescent="0.25">
      <c r="A6545">
        <v>13078</v>
      </c>
      <c r="B6545">
        <v>-2</v>
      </c>
      <c r="C6545">
        <v>-13</v>
      </c>
      <c r="D6545">
        <v>12</v>
      </c>
      <c r="E6545">
        <v>2</v>
      </c>
      <c r="F6545">
        <v>9</v>
      </c>
      <c r="G6545">
        <v>0</v>
      </c>
      <c r="H6545" s="2">
        <f>H6544+$H$2*(Filter_Test[[#This Row],[debug'[0']]]-H6544)</f>
        <v>1.7125505119615847</v>
      </c>
    </row>
    <row r="6546" spans="1:8" x14ac:dyDescent="0.25">
      <c r="A6546">
        <v>13080</v>
      </c>
      <c r="B6546">
        <v>-3</v>
      </c>
      <c r="C6546">
        <v>-19</v>
      </c>
      <c r="D6546">
        <v>12</v>
      </c>
      <c r="E6546">
        <v>2</v>
      </c>
      <c r="F6546">
        <v>9</v>
      </c>
      <c r="G6546">
        <v>0</v>
      </c>
      <c r="H6546" s="2">
        <f>H6545+$H$2*(Filter_Test[[#This Row],[debug'[0']]]-H6545)</f>
        <v>1.2684030899201049</v>
      </c>
    </row>
    <row r="6547" spans="1:8" x14ac:dyDescent="0.25">
      <c r="A6547">
        <v>13082</v>
      </c>
      <c r="B6547">
        <v>-3</v>
      </c>
      <c r="C6547">
        <v>-22</v>
      </c>
      <c r="D6547">
        <v>9</v>
      </c>
      <c r="E6547">
        <v>1</v>
      </c>
      <c r="F6547">
        <v>8</v>
      </c>
      <c r="G6547">
        <v>0</v>
      </c>
      <c r="H6547" s="2">
        <f>H6546+$H$2*(Filter_Test[[#This Row],[debug'[0']]]-H6546)</f>
        <v>0.86611557622451563</v>
      </c>
    </row>
    <row r="6548" spans="1:8" x14ac:dyDescent="0.25">
      <c r="A6548">
        <v>13084</v>
      </c>
      <c r="B6548">
        <v>-3</v>
      </c>
      <c r="C6548">
        <v>-20</v>
      </c>
      <c r="D6548">
        <v>7</v>
      </c>
      <c r="E6548">
        <v>1</v>
      </c>
      <c r="F6548">
        <v>8</v>
      </c>
      <c r="G6548">
        <v>0</v>
      </c>
      <c r="H6548" s="2">
        <f>H6547+$H$2*(Filter_Test[[#This Row],[debug'[0']]]-H6547)</f>
        <v>0.50174276745863544</v>
      </c>
    </row>
    <row r="6549" spans="1:8" x14ac:dyDescent="0.25">
      <c r="A6549">
        <v>13086</v>
      </c>
      <c r="B6549">
        <v>-1</v>
      </c>
      <c r="C6549">
        <v>-15</v>
      </c>
      <c r="D6549">
        <v>3</v>
      </c>
      <c r="E6549">
        <v>2</v>
      </c>
      <c r="F6549">
        <v>8</v>
      </c>
      <c r="G6549">
        <v>0</v>
      </c>
      <c r="H6549" s="2">
        <f>H6548+$H$2*(Filter_Test[[#This Row],[debug'[0']]]-H6548)</f>
        <v>0.36020684608374581</v>
      </c>
    </row>
    <row r="6550" spans="1:8" x14ac:dyDescent="0.25">
      <c r="A6550">
        <v>13088</v>
      </c>
      <c r="B6550">
        <v>2</v>
      </c>
      <c r="C6550">
        <v>-8</v>
      </c>
      <c r="D6550">
        <v>-2</v>
      </c>
      <c r="E6550">
        <v>2</v>
      </c>
      <c r="F6550">
        <v>8</v>
      </c>
      <c r="G6550">
        <v>0</v>
      </c>
      <c r="H6550" s="2">
        <f>H6549+$H$2*(Filter_Test[[#This Row],[debug'[0']]]-H6549)</f>
        <v>0.51475370985625002</v>
      </c>
    </row>
    <row r="6551" spans="1:8" x14ac:dyDescent="0.25">
      <c r="A6551">
        <v>13090</v>
      </c>
      <c r="B6551">
        <v>3</v>
      </c>
      <c r="C6551">
        <v>9</v>
      </c>
      <c r="D6551">
        <v>-8</v>
      </c>
      <c r="E6551">
        <v>2</v>
      </c>
      <c r="F6551">
        <v>9</v>
      </c>
      <c r="G6551">
        <v>0</v>
      </c>
      <c r="H6551" s="2">
        <f>H6550+$H$2*(Filter_Test[[#This Row],[debug'[0']]]-H6550)</f>
        <v>0.74898265448055679</v>
      </c>
    </row>
    <row r="6552" spans="1:8" x14ac:dyDescent="0.25">
      <c r="A6552">
        <v>13092</v>
      </c>
      <c r="B6552">
        <v>2</v>
      </c>
      <c r="C6552">
        <v>19</v>
      </c>
      <c r="D6552">
        <v>-11</v>
      </c>
      <c r="E6552">
        <v>1</v>
      </c>
      <c r="F6552">
        <v>9</v>
      </c>
      <c r="G6552">
        <v>0</v>
      </c>
      <c r="H6552" s="2">
        <f>H6551+$H$2*(Filter_Test[[#This Row],[debug'[0']]]-H6551)</f>
        <v>0.86688826154647536</v>
      </c>
    </row>
    <row r="6553" spans="1:8" x14ac:dyDescent="0.25">
      <c r="A6553">
        <v>13094</v>
      </c>
      <c r="B6553">
        <v>4</v>
      </c>
      <c r="C6553">
        <v>27</v>
      </c>
      <c r="D6553">
        <v>-13</v>
      </c>
      <c r="E6553">
        <v>1</v>
      </c>
      <c r="F6553">
        <v>9</v>
      </c>
      <c r="G6553">
        <v>0</v>
      </c>
      <c r="H6553" s="2">
        <f>H6552+$H$2*(Filter_Test[[#This Row],[debug'[0']]]-H6552)</f>
        <v>1.1621770861585214</v>
      </c>
    </row>
    <row r="6554" spans="1:8" x14ac:dyDescent="0.25">
      <c r="A6554">
        <v>13096</v>
      </c>
      <c r="B6554">
        <v>4</v>
      </c>
      <c r="C6554">
        <v>34</v>
      </c>
      <c r="D6554">
        <v>-13</v>
      </c>
      <c r="E6554">
        <v>1</v>
      </c>
      <c r="F6554">
        <v>8</v>
      </c>
      <c r="G6554">
        <v>0</v>
      </c>
      <c r="H6554" s="2">
        <f>H6553+$H$2*(Filter_Test[[#This Row],[debug'[0']]]-H6553)</f>
        <v>1.4296355947079165</v>
      </c>
    </row>
    <row r="6555" spans="1:8" x14ac:dyDescent="0.25">
      <c r="A6555">
        <v>13098</v>
      </c>
      <c r="B6555">
        <v>4</v>
      </c>
      <c r="C6555">
        <v>36</v>
      </c>
      <c r="D6555">
        <v>-11</v>
      </c>
      <c r="E6555">
        <v>1</v>
      </c>
      <c r="F6555">
        <v>8</v>
      </c>
      <c r="G6555">
        <v>0</v>
      </c>
      <c r="H6555" s="2">
        <f>H6554+$H$2*(Filter_Test[[#This Row],[debug'[0']]]-H6554)</f>
        <v>1.6718867326893456</v>
      </c>
    </row>
    <row r="6556" spans="1:8" x14ac:dyDescent="0.25">
      <c r="A6556">
        <v>13100</v>
      </c>
      <c r="B6556">
        <v>3</v>
      </c>
      <c r="C6556">
        <v>36</v>
      </c>
      <c r="D6556">
        <v>-8</v>
      </c>
      <c r="E6556">
        <v>1</v>
      </c>
      <c r="F6556">
        <v>8</v>
      </c>
      <c r="G6556">
        <v>0</v>
      </c>
      <c r="H6556" s="2">
        <f>H6555+$H$2*(Filter_Test[[#This Row],[debug'[0']]]-H6555)</f>
        <v>1.7970584592008942</v>
      </c>
    </row>
    <row r="6557" spans="1:8" x14ac:dyDescent="0.25">
      <c r="A6557">
        <v>13102</v>
      </c>
      <c r="B6557">
        <v>2</v>
      </c>
      <c r="C6557">
        <v>33</v>
      </c>
      <c r="D6557">
        <v>-4</v>
      </c>
      <c r="E6557">
        <v>1</v>
      </c>
      <c r="F6557">
        <v>9</v>
      </c>
      <c r="G6557">
        <v>0</v>
      </c>
      <c r="H6557" s="2">
        <f>H6556+$H$2*(Filter_Test[[#This Row],[debug'[0']]]-H6556)</f>
        <v>1.8161852488113741</v>
      </c>
    </row>
    <row r="6558" spans="1:8" x14ac:dyDescent="0.25">
      <c r="A6558">
        <v>13104</v>
      </c>
      <c r="B6558">
        <v>2</v>
      </c>
      <c r="C6558">
        <v>25</v>
      </c>
      <c r="D6558">
        <v>1</v>
      </c>
      <c r="E6558">
        <v>1</v>
      </c>
      <c r="F6558">
        <v>8</v>
      </c>
      <c r="G6558">
        <v>0</v>
      </c>
      <c r="H6558" s="2">
        <f>H6557+$H$2*(Filter_Test[[#This Row],[debug'[0']]]-H6557)</f>
        <v>1.8335093809700429</v>
      </c>
    </row>
    <row r="6559" spans="1:8" x14ac:dyDescent="0.25">
      <c r="A6559">
        <v>13106</v>
      </c>
      <c r="B6559">
        <v>1</v>
      </c>
      <c r="C6559">
        <v>17</v>
      </c>
      <c r="D6559">
        <v>6</v>
      </c>
      <c r="E6559">
        <v>1</v>
      </c>
      <c r="F6559">
        <v>9</v>
      </c>
      <c r="G6559">
        <v>0</v>
      </c>
      <c r="H6559" s="2">
        <f>H6558+$H$2*(Filter_Test[[#This Row],[debug'[0']]]-H6558)</f>
        <v>1.754952972531433</v>
      </c>
    </row>
    <row r="6560" spans="1:8" x14ac:dyDescent="0.25">
      <c r="A6560">
        <v>13108</v>
      </c>
      <c r="B6560">
        <v>1</v>
      </c>
      <c r="C6560">
        <v>7</v>
      </c>
      <c r="D6560">
        <v>10</v>
      </c>
      <c r="E6560">
        <v>1</v>
      </c>
      <c r="F6560">
        <v>9</v>
      </c>
      <c r="G6560">
        <v>0</v>
      </c>
      <c r="H6560" s="2">
        <f>H6559+$H$2*(Filter_Test[[#This Row],[debug'[0']]]-H6559)</f>
        <v>1.6838003311621172</v>
      </c>
    </row>
    <row r="6561" spans="1:8" x14ac:dyDescent="0.25">
      <c r="A6561">
        <v>13110</v>
      </c>
      <c r="B6561">
        <v>1</v>
      </c>
      <c r="C6561">
        <v>-1</v>
      </c>
      <c r="D6561">
        <v>12</v>
      </c>
      <c r="E6561">
        <v>1</v>
      </c>
      <c r="F6561">
        <v>9</v>
      </c>
      <c r="G6561">
        <v>0</v>
      </c>
      <c r="H6561" s="2">
        <f>H6560+$H$2*(Filter_Test[[#This Row],[debug'[0']]]-H6560)</f>
        <v>1.619353668255082</v>
      </c>
    </row>
    <row r="6562" spans="1:8" x14ac:dyDescent="0.25">
      <c r="A6562">
        <v>13112</v>
      </c>
      <c r="B6562">
        <v>1</v>
      </c>
      <c r="C6562">
        <v>-14</v>
      </c>
      <c r="D6562">
        <v>15</v>
      </c>
      <c r="E6562">
        <v>1</v>
      </c>
      <c r="F6562">
        <v>8</v>
      </c>
      <c r="G6562">
        <v>0</v>
      </c>
      <c r="H6562" s="2">
        <f>H6561+$H$2*(Filter_Test[[#This Row],[debug'[0']]]-H6561)</f>
        <v>1.5609809602301603</v>
      </c>
    </row>
    <row r="6563" spans="1:8" x14ac:dyDescent="0.25">
      <c r="A6563">
        <v>13114</v>
      </c>
      <c r="B6563">
        <v>1</v>
      </c>
      <c r="C6563">
        <v>-19</v>
      </c>
      <c r="D6563">
        <v>15</v>
      </c>
      <c r="E6563">
        <v>1</v>
      </c>
      <c r="F6563">
        <v>8</v>
      </c>
      <c r="G6563">
        <v>0</v>
      </c>
      <c r="H6563" s="2">
        <f>H6562+$H$2*(Filter_Test[[#This Row],[debug'[0']]]-H6562)</f>
        <v>1.5081097503262757</v>
      </c>
    </row>
    <row r="6564" spans="1:8" x14ac:dyDescent="0.25">
      <c r="A6564">
        <v>13116</v>
      </c>
      <c r="B6564">
        <v>2</v>
      </c>
      <c r="C6564">
        <v>-21</v>
      </c>
      <c r="D6564">
        <v>14</v>
      </c>
      <c r="E6564">
        <v>1</v>
      </c>
      <c r="F6564">
        <v>8</v>
      </c>
      <c r="G6564">
        <v>0</v>
      </c>
      <c r="H6564" s="2">
        <f>H6563+$H$2*(Filter_Test[[#This Row],[debug'[0']]]-H6563)</f>
        <v>1.5544693141686983</v>
      </c>
    </row>
    <row r="6565" spans="1:8" x14ac:dyDescent="0.25">
      <c r="A6565">
        <v>13118</v>
      </c>
      <c r="B6565">
        <v>4</v>
      </c>
      <c r="C6565">
        <v>-20</v>
      </c>
      <c r="D6565">
        <v>11</v>
      </c>
      <c r="E6565">
        <v>2</v>
      </c>
      <c r="F6565">
        <v>8</v>
      </c>
      <c r="G6565">
        <v>0</v>
      </c>
      <c r="H6565" s="2">
        <f>H6564+$H$2*(Filter_Test[[#This Row],[debug'[0']]]-H6564)</f>
        <v>1.7849551512707791</v>
      </c>
    </row>
    <row r="6566" spans="1:8" x14ac:dyDescent="0.25">
      <c r="A6566">
        <v>13120</v>
      </c>
      <c r="B6566">
        <v>6</v>
      </c>
      <c r="C6566">
        <v>-12</v>
      </c>
      <c r="D6566">
        <v>5</v>
      </c>
      <c r="E6566">
        <v>2</v>
      </c>
      <c r="F6566">
        <v>9</v>
      </c>
      <c r="G6566">
        <v>0</v>
      </c>
      <c r="H6566" s="2">
        <f>H6565+$H$2*(Filter_Test[[#This Row],[debug'[0']]]-H6565)</f>
        <v>2.1822137692103558</v>
      </c>
    </row>
    <row r="6567" spans="1:8" x14ac:dyDescent="0.25">
      <c r="A6567">
        <v>13122</v>
      </c>
      <c r="B6567">
        <v>8</v>
      </c>
      <c r="C6567">
        <v>-4</v>
      </c>
      <c r="D6567">
        <v>0</v>
      </c>
      <c r="E6567">
        <v>2</v>
      </c>
      <c r="F6567">
        <v>9</v>
      </c>
      <c r="G6567">
        <v>0</v>
      </c>
      <c r="H6567" s="2">
        <f>H6566+$H$2*(Filter_Test[[#This Row],[debug'[0']]]-H6566)</f>
        <v>2.7305272036944936</v>
      </c>
    </row>
    <row r="6568" spans="1:8" x14ac:dyDescent="0.25">
      <c r="A6568">
        <v>13124</v>
      </c>
      <c r="B6568">
        <v>8</v>
      </c>
      <c r="C6568">
        <v>5</v>
      </c>
      <c r="D6568">
        <v>-5</v>
      </c>
      <c r="E6568">
        <v>2</v>
      </c>
      <c r="F6568">
        <v>9</v>
      </c>
      <c r="G6568">
        <v>1</v>
      </c>
      <c r="H6568" s="2">
        <f>H6567+$H$2*(Filter_Test[[#This Row],[debug'[0']]]-H6567)</f>
        <v>3.2271633144494327</v>
      </c>
    </row>
    <row r="6569" spans="1:8" x14ac:dyDescent="0.25">
      <c r="A6569">
        <v>13126</v>
      </c>
      <c r="B6569">
        <v>6</v>
      </c>
      <c r="C6569">
        <v>22</v>
      </c>
      <c r="D6569">
        <v>-11</v>
      </c>
      <c r="E6569">
        <v>2</v>
      </c>
      <c r="F6569">
        <v>9</v>
      </c>
      <c r="G6569">
        <v>0</v>
      </c>
      <c r="H6569" s="2">
        <f>H6568+$H$2*(Filter_Test[[#This Row],[debug'[0']]]-H6568)</f>
        <v>3.4884970152773307</v>
      </c>
    </row>
    <row r="6570" spans="1:8" x14ac:dyDescent="0.25">
      <c r="A6570">
        <v>13128</v>
      </c>
      <c r="B6570">
        <v>4</v>
      </c>
      <c r="C6570">
        <v>29</v>
      </c>
      <c r="D6570">
        <v>-13</v>
      </c>
      <c r="E6570">
        <v>2</v>
      </c>
      <c r="F6570">
        <v>9</v>
      </c>
      <c r="G6570">
        <v>1</v>
      </c>
      <c r="H6570" s="2">
        <f>H6569+$H$2*(Filter_Test[[#This Row],[debug'[0']]]-H6569)</f>
        <v>3.5367050358501504</v>
      </c>
    </row>
    <row r="6571" spans="1:8" x14ac:dyDescent="0.25">
      <c r="A6571">
        <v>13130</v>
      </c>
      <c r="B6571">
        <v>3</v>
      </c>
      <c r="C6571">
        <v>35</v>
      </c>
      <c r="D6571">
        <v>-14</v>
      </c>
      <c r="E6571">
        <v>2</v>
      </c>
      <c r="F6571">
        <v>9</v>
      </c>
      <c r="G6571">
        <v>1</v>
      </c>
      <c r="H6571" s="2">
        <f>H6570+$H$2*(Filter_Test[[#This Row],[debug'[0']]]-H6570)</f>
        <v>3.4861217779170062</v>
      </c>
    </row>
    <row r="6572" spans="1:8" x14ac:dyDescent="0.25">
      <c r="A6572">
        <v>13132</v>
      </c>
      <c r="B6572">
        <v>1</v>
      </c>
      <c r="C6572">
        <v>37</v>
      </c>
      <c r="D6572">
        <v>-14</v>
      </c>
      <c r="E6572">
        <v>2</v>
      </c>
      <c r="F6572">
        <v>9</v>
      </c>
      <c r="G6572">
        <v>1</v>
      </c>
      <c r="H6572" s="2">
        <f>H6571+$H$2*(Filter_Test[[#This Row],[debug'[0']]]-H6571)</f>
        <v>3.2518103205139965</v>
      </c>
    </row>
    <row r="6573" spans="1:8" x14ac:dyDescent="0.25">
      <c r="A6573">
        <v>13134</v>
      </c>
      <c r="B6573">
        <v>-1</v>
      </c>
      <c r="C6573">
        <v>34</v>
      </c>
      <c r="D6573">
        <v>-11</v>
      </c>
      <c r="E6573">
        <v>2</v>
      </c>
      <c r="F6573">
        <v>9</v>
      </c>
      <c r="G6573">
        <v>1</v>
      </c>
      <c r="H6573" s="2">
        <f>H6572+$H$2*(Filter_Test[[#This Row],[debug'[0']]]-H6572)</f>
        <v>2.8510866384924753</v>
      </c>
    </row>
    <row r="6574" spans="1:8" x14ac:dyDescent="0.25">
      <c r="A6574">
        <v>13136</v>
      </c>
      <c r="B6574">
        <v>-1</v>
      </c>
      <c r="C6574">
        <v>26</v>
      </c>
      <c r="D6574">
        <v>-5</v>
      </c>
      <c r="E6574">
        <v>3</v>
      </c>
      <c r="F6574">
        <v>9</v>
      </c>
      <c r="G6574">
        <v>1</v>
      </c>
      <c r="H6574" s="2">
        <f>H6573+$H$2*(Filter_Test[[#This Row],[debug'[0']]]-H6573)</f>
        <v>2.4881302737377022</v>
      </c>
    </row>
    <row r="6575" spans="1:8" x14ac:dyDescent="0.25">
      <c r="A6575">
        <v>13138</v>
      </c>
      <c r="B6575">
        <v>-2</v>
      </c>
      <c r="C6575">
        <v>18</v>
      </c>
      <c r="D6575">
        <v>0</v>
      </c>
      <c r="E6575">
        <v>3</v>
      </c>
      <c r="F6575">
        <v>9</v>
      </c>
      <c r="G6575">
        <v>1</v>
      </c>
      <c r="H6575" s="2">
        <f>H6574+$H$2*(Filter_Test[[#This Row],[debug'[0']]]-H6574)</f>
        <v>2.0651339608478527</v>
      </c>
    </row>
    <row r="6576" spans="1:8" x14ac:dyDescent="0.25">
      <c r="A6576">
        <v>13140</v>
      </c>
      <c r="B6576">
        <v>-3</v>
      </c>
      <c r="C6576">
        <v>10</v>
      </c>
      <c r="D6576">
        <v>5</v>
      </c>
      <c r="E6576">
        <v>3</v>
      </c>
      <c r="F6576">
        <v>9</v>
      </c>
      <c r="G6576">
        <v>1</v>
      </c>
      <c r="H6576" s="2">
        <f>H6575+$H$2*(Filter_Test[[#This Row],[debug'[0']]]-H6575)</f>
        <v>1.5877563316224192</v>
      </c>
    </row>
    <row r="6577" spans="1:8" x14ac:dyDescent="0.25">
      <c r="A6577">
        <v>13142</v>
      </c>
      <c r="B6577">
        <v>-2</v>
      </c>
      <c r="C6577">
        <v>0</v>
      </c>
      <c r="D6577">
        <v>10</v>
      </c>
      <c r="E6577">
        <v>3</v>
      </c>
      <c r="F6577">
        <v>9</v>
      </c>
      <c r="G6577">
        <v>1</v>
      </c>
      <c r="H6577" s="2">
        <f>H6576+$H$2*(Filter_Test[[#This Row],[debug'[0']]]-H6576)</f>
        <v>1.2496182635935615</v>
      </c>
    </row>
    <row r="6578" spans="1:8" x14ac:dyDescent="0.25">
      <c r="A6578">
        <v>13144</v>
      </c>
      <c r="B6578">
        <v>-2</v>
      </c>
      <c r="C6578">
        <v>-8</v>
      </c>
      <c r="D6578">
        <v>12</v>
      </c>
      <c r="E6578">
        <v>2</v>
      </c>
      <c r="F6578">
        <v>9</v>
      </c>
      <c r="G6578">
        <v>1</v>
      </c>
      <c r="H6578" s="2">
        <f>H6577+$H$2*(Filter_Test[[#This Row],[debug'[0']]]-H6577)</f>
        <v>0.9433489576772589</v>
      </c>
    </row>
    <row r="6579" spans="1:8" x14ac:dyDescent="0.25">
      <c r="A6579">
        <v>13146</v>
      </c>
      <c r="B6579">
        <v>1</v>
      </c>
      <c r="C6579">
        <v>-15</v>
      </c>
      <c r="D6579">
        <v>14</v>
      </c>
      <c r="E6579">
        <v>3</v>
      </c>
      <c r="F6579">
        <v>9</v>
      </c>
      <c r="G6579">
        <v>1</v>
      </c>
      <c r="H6579" s="2">
        <f>H6578+$H$2*(Filter_Test[[#This Row],[debug'[0']]]-H6578)</f>
        <v>0.94868819262863879</v>
      </c>
    </row>
    <row r="6580" spans="1:8" x14ac:dyDescent="0.25">
      <c r="A6580">
        <v>13148</v>
      </c>
      <c r="B6580">
        <v>2</v>
      </c>
      <c r="C6580">
        <v>-18</v>
      </c>
      <c r="D6580">
        <v>16</v>
      </c>
      <c r="E6580">
        <v>2</v>
      </c>
      <c r="F6580">
        <v>9</v>
      </c>
      <c r="G6580">
        <v>1</v>
      </c>
      <c r="H6580" s="2">
        <f>H6579+$H$2*(Filter_Test[[#This Row],[debug'[0']]]-H6579)</f>
        <v>1.0477719961487411</v>
      </c>
    </row>
    <row r="6581" spans="1:8" x14ac:dyDescent="0.25">
      <c r="A6581">
        <v>13150</v>
      </c>
      <c r="B6581">
        <v>6</v>
      </c>
      <c r="C6581">
        <v>-20</v>
      </c>
      <c r="D6581">
        <v>17</v>
      </c>
      <c r="E6581">
        <v>2</v>
      </c>
      <c r="F6581">
        <v>8</v>
      </c>
      <c r="G6581">
        <v>1</v>
      </c>
      <c r="H6581" s="2">
        <f>H6580+$H$2*(Filter_Test[[#This Row],[debug'[0']]]-H6580)</f>
        <v>1.5145084896227639</v>
      </c>
    </row>
    <row r="6582" spans="1:8" x14ac:dyDescent="0.25">
      <c r="A6582">
        <v>13152</v>
      </c>
      <c r="B6582">
        <v>8</v>
      </c>
      <c r="C6582">
        <v>-18</v>
      </c>
      <c r="D6582">
        <v>14</v>
      </c>
      <c r="E6582">
        <v>3</v>
      </c>
      <c r="F6582">
        <v>8</v>
      </c>
      <c r="G6582">
        <v>1</v>
      </c>
      <c r="H6582" s="2">
        <f>H6581+$H$2*(Filter_Test[[#This Row],[debug'[0']]]-H6581)</f>
        <v>2.1257516641403669</v>
      </c>
    </row>
    <row r="6583" spans="1:8" x14ac:dyDescent="0.25">
      <c r="A6583">
        <v>13154</v>
      </c>
      <c r="B6583">
        <v>10</v>
      </c>
      <c r="C6583">
        <v>-11</v>
      </c>
      <c r="D6583">
        <v>10</v>
      </c>
      <c r="E6583">
        <v>3</v>
      </c>
      <c r="F6583">
        <v>8</v>
      </c>
      <c r="G6583">
        <v>1</v>
      </c>
      <c r="H6583" s="2">
        <f>H6582+$H$2*(Filter_Test[[#This Row],[debug'[0']]]-H6582)</f>
        <v>2.8678820858747152</v>
      </c>
    </row>
    <row r="6584" spans="1:8" x14ac:dyDescent="0.25">
      <c r="A6584">
        <v>13156</v>
      </c>
      <c r="B6584">
        <v>11</v>
      </c>
      <c r="C6584">
        <v>6</v>
      </c>
      <c r="D6584">
        <v>2</v>
      </c>
      <c r="E6584">
        <v>3</v>
      </c>
      <c r="F6584">
        <v>9</v>
      </c>
      <c r="G6584">
        <v>1</v>
      </c>
      <c r="H6584" s="2">
        <f>H6583+$H$2*(Filter_Test[[#This Row],[debug'[0']]]-H6583)</f>
        <v>3.6343161427889736</v>
      </c>
    </row>
    <row r="6585" spans="1:8" x14ac:dyDescent="0.25">
      <c r="A6585">
        <v>13158</v>
      </c>
      <c r="B6585">
        <v>11</v>
      </c>
      <c r="C6585">
        <v>14</v>
      </c>
      <c r="D6585">
        <v>-2</v>
      </c>
      <c r="E6585">
        <v>3</v>
      </c>
      <c r="F6585">
        <v>9</v>
      </c>
      <c r="G6585">
        <v>1</v>
      </c>
      <c r="H6585" s="2">
        <f>H6584+$H$2*(Filter_Test[[#This Row],[debug'[0']]]-H6584)</f>
        <v>4.3285154916233459</v>
      </c>
    </row>
    <row r="6586" spans="1:8" x14ac:dyDescent="0.25">
      <c r="A6586">
        <v>13160</v>
      </c>
      <c r="B6586">
        <v>10</v>
      </c>
      <c r="C6586">
        <v>22</v>
      </c>
      <c r="D6586">
        <v>-7</v>
      </c>
      <c r="E6586">
        <v>3</v>
      </c>
      <c r="F6586">
        <v>8</v>
      </c>
      <c r="G6586">
        <v>1</v>
      </c>
      <c r="H6586" s="2">
        <f>H6585+$H$2*(Filter_Test[[#This Row],[debug'[0']]]-H6585)</f>
        <v>4.8630403136172786</v>
      </c>
    </row>
    <row r="6587" spans="1:8" x14ac:dyDescent="0.25">
      <c r="A6587">
        <v>13162</v>
      </c>
      <c r="B6587">
        <v>6</v>
      </c>
      <c r="C6587">
        <v>32</v>
      </c>
      <c r="D6587">
        <v>-10</v>
      </c>
      <c r="E6587">
        <v>3</v>
      </c>
      <c r="F6587">
        <v>8</v>
      </c>
      <c r="G6587">
        <v>1</v>
      </c>
      <c r="H6587" s="2">
        <f>H6586+$H$2*(Filter_Test[[#This Row],[debug'[0']]]-H6586)</f>
        <v>4.97019623956231</v>
      </c>
    </row>
    <row r="6588" spans="1:8" x14ac:dyDescent="0.25">
      <c r="A6588">
        <v>13164</v>
      </c>
      <c r="B6588">
        <v>4</v>
      </c>
      <c r="C6588">
        <v>34</v>
      </c>
      <c r="D6588">
        <v>-11</v>
      </c>
      <c r="E6588">
        <v>3</v>
      </c>
      <c r="F6588">
        <v>8</v>
      </c>
      <c r="G6588">
        <v>2</v>
      </c>
      <c r="H6588" s="2">
        <f>H6587+$H$2*(Filter_Test[[#This Row],[debug'[0']]]-H6587)</f>
        <v>4.878757398199828</v>
      </c>
    </row>
    <row r="6589" spans="1:8" x14ac:dyDescent="0.25">
      <c r="A6589">
        <v>13166</v>
      </c>
      <c r="B6589">
        <v>1</v>
      </c>
      <c r="C6589">
        <v>33</v>
      </c>
      <c r="D6589">
        <v>-11</v>
      </c>
      <c r="E6589">
        <v>3</v>
      </c>
      <c r="F6589">
        <v>8</v>
      </c>
      <c r="G6589">
        <v>2</v>
      </c>
      <c r="H6589" s="2">
        <f>H6588+$H$2*(Filter_Test[[#This Row],[debug'[0']]]-H6588)</f>
        <v>4.5131931257825793</v>
      </c>
    </row>
    <row r="6590" spans="1:8" x14ac:dyDescent="0.25">
      <c r="A6590">
        <v>13168</v>
      </c>
      <c r="B6590">
        <v>-3</v>
      </c>
      <c r="C6590">
        <v>29</v>
      </c>
      <c r="D6590">
        <v>-9</v>
      </c>
      <c r="E6590">
        <v>3</v>
      </c>
      <c r="F6590">
        <v>8</v>
      </c>
      <c r="G6590">
        <v>2</v>
      </c>
      <c r="H6590" s="2">
        <f>H6589+$H$2*(Filter_Test[[#This Row],[debug'[0']]]-H6589)</f>
        <v>3.8050913559137829</v>
      </c>
    </row>
    <row r="6591" spans="1:8" x14ac:dyDescent="0.25">
      <c r="A6591">
        <v>13170</v>
      </c>
      <c r="B6591">
        <v>-5</v>
      </c>
      <c r="C6591">
        <v>19</v>
      </c>
      <c r="D6591">
        <v>-4</v>
      </c>
      <c r="E6591">
        <v>3</v>
      </c>
      <c r="F6591">
        <v>8</v>
      </c>
      <c r="G6591">
        <v>2</v>
      </c>
      <c r="H6591" s="2">
        <f>H6590+$H$2*(Filter_Test[[#This Row],[debug'[0']]]-H6590)</f>
        <v>2.975231046376011</v>
      </c>
    </row>
    <row r="6592" spans="1:8" x14ac:dyDescent="0.25">
      <c r="A6592">
        <v>13172</v>
      </c>
      <c r="B6592">
        <v>-7</v>
      </c>
      <c r="C6592">
        <v>13</v>
      </c>
      <c r="D6592">
        <v>0</v>
      </c>
      <c r="E6592">
        <v>3</v>
      </c>
      <c r="F6592">
        <v>8</v>
      </c>
      <c r="G6592">
        <v>2</v>
      </c>
      <c r="H6592" s="2">
        <f>H6591+$H$2*(Filter_Test[[#This Row],[debug'[0']]]-H6591)</f>
        <v>2.03508766918134</v>
      </c>
    </row>
    <row r="6593" spans="1:8" x14ac:dyDescent="0.25">
      <c r="A6593">
        <v>13174</v>
      </c>
      <c r="B6593">
        <v>-6</v>
      </c>
      <c r="C6593">
        <v>5</v>
      </c>
      <c r="D6593">
        <v>4</v>
      </c>
      <c r="E6593">
        <v>3</v>
      </c>
      <c r="F6593">
        <v>8</v>
      </c>
      <c r="G6593">
        <v>2</v>
      </c>
      <c r="H6593" s="2">
        <f>H6592+$H$2*(Filter_Test[[#This Row],[debug'[0']]]-H6592)</f>
        <v>1.2777984974078391</v>
      </c>
    </row>
    <row r="6594" spans="1:8" x14ac:dyDescent="0.25">
      <c r="A6594">
        <v>13176</v>
      </c>
      <c r="B6594">
        <v>-5</v>
      </c>
      <c r="C6594">
        <v>-2</v>
      </c>
      <c r="D6594">
        <v>8</v>
      </c>
      <c r="E6594">
        <v>3</v>
      </c>
      <c r="F6594">
        <v>8</v>
      </c>
      <c r="G6594">
        <v>2</v>
      </c>
      <c r="H6594" s="2">
        <f>H6593+$H$2*(Filter_Test[[#This Row],[debug'[0']]]-H6593)</f>
        <v>0.68612992820263385</v>
      </c>
    </row>
    <row r="6595" spans="1:8" x14ac:dyDescent="0.25">
      <c r="A6595">
        <v>13178</v>
      </c>
      <c r="B6595">
        <v>-4</v>
      </c>
      <c r="C6595">
        <v>-10</v>
      </c>
      <c r="D6595">
        <v>11</v>
      </c>
      <c r="E6595">
        <v>3</v>
      </c>
      <c r="F6595">
        <v>8</v>
      </c>
      <c r="G6595">
        <v>2</v>
      </c>
      <c r="H6595" s="2">
        <f>H6594+$H$2*(Filter_Test[[#This Row],[debug'[0']]]-H6594)</f>
        <v>0.24447258751637407</v>
      </c>
    </row>
    <row r="6596" spans="1:8" x14ac:dyDescent="0.25">
      <c r="A6596">
        <v>13180</v>
      </c>
      <c r="B6596">
        <v>-1</v>
      </c>
      <c r="C6596">
        <v>-14</v>
      </c>
      <c r="D6596">
        <v>14</v>
      </c>
      <c r="E6596">
        <v>3</v>
      </c>
      <c r="F6596">
        <v>8</v>
      </c>
      <c r="G6596">
        <v>2</v>
      </c>
      <c r="H6596" s="2">
        <f>H6595+$H$2*(Filter_Test[[#This Row],[debug'[0']]]-H6595)</f>
        <v>0.12718380936031443</v>
      </c>
    </row>
    <row r="6597" spans="1:8" x14ac:dyDescent="0.25">
      <c r="A6597">
        <v>13182</v>
      </c>
      <c r="B6597">
        <v>1</v>
      </c>
      <c r="C6597">
        <v>-15</v>
      </c>
      <c r="D6597">
        <v>14</v>
      </c>
      <c r="E6597">
        <v>3</v>
      </c>
      <c r="F6597">
        <v>8</v>
      </c>
      <c r="G6597">
        <v>2</v>
      </c>
      <c r="H6597" s="2">
        <f>H6596+$H$2*(Filter_Test[[#This Row],[debug'[0']]]-H6596)</f>
        <v>0.20944479733375038</v>
      </c>
    </row>
    <row r="6598" spans="1:8" x14ac:dyDescent="0.25">
      <c r="A6598">
        <v>13184</v>
      </c>
      <c r="B6598">
        <v>7</v>
      </c>
      <c r="C6598">
        <v>-15</v>
      </c>
      <c r="D6598">
        <v>13</v>
      </c>
      <c r="E6598">
        <v>3</v>
      </c>
      <c r="F6598">
        <v>8</v>
      </c>
      <c r="G6598">
        <v>2</v>
      </c>
      <c r="H6598" s="2">
        <f>H6597+$H$2*(Filter_Test[[#This Row],[debug'[0']]]-H6597)</f>
        <v>0.84943954748851747</v>
      </c>
    </row>
    <row r="6599" spans="1:8" x14ac:dyDescent="0.25">
      <c r="A6599">
        <v>13186</v>
      </c>
      <c r="B6599">
        <v>8</v>
      </c>
      <c r="C6599">
        <v>-11</v>
      </c>
      <c r="D6599">
        <v>12</v>
      </c>
      <c r="E6599">
        <v>3</v>
      </c>
      <c r="F6599">
        <v>7</v>
      </c>
      <c r="G6599">
        <v>2</v>
      </c>
      <c r="H6599" s="2">
        <f>H6598+$H$2*(Filter_Test[[#This Row],[debug'[0']]]-H6598)</f>
        <v>1.5233639930883109</v>
      </c>
    </row>
    <row r="6600" spans="1:8" x14ac:dyDescent="0.25">
      <c r="A6600">
        <v>13188</v>
      </c>
      <c r="B6600">
        <v>13</v>
      </c>
      <c r="C6600">
        <v>-4</v>
      </c>
      <c r="D6600">
        <v>8</v>
      </c>
      <c r="E6600">
        <v>3</v>
      </c>
      <c r="F6600">
        <v>7</v>
      </c>
      <c r="G6600">
        <v>2</v>
      </c>
      <c r="H6600" s="2">
        <f>H6599+$H$2*(Filter_Test[[#This Row],[debug'[0']]]-H6599)</f>
        <v>2.6050114541054468</v>
      </c>
    </row>
    <row r="6601" spans="1:8" x14ac:dyDescent="0.25">
      <c r="A6601">
        <v>13190</v>
      </c>
      <c r="B6601">
        <v>16</v>
      </c>
      <c r="C6601">
        <v>3</v>
      </c>
      <c r="D6601">
        <v>5</v>
      </c>
      <c r="E6601">
        <v>3</v>
      </c>
      <c r="F6601">
        <v>7</v>
      </c>
      <c r="G6601">
        <v>2</v>
      </c>
      <c r="H6601" s="2">
        <f>H6600+$H$2*(Filter_Test[[#This Row],[debug'[0']]]-H6600)</f>
        <v>3.8674593824264991</v>
      </c>
    </row>
    <row r="6602" spans="1:8" x14ac:dyDescent="0.25">
      <c r="A6602">
        <v>13192</v>
      </c>
      <c r="B6602">
        <v>15</v>
      </c>
      <c r="C6602">
        <v>11</v>
      </c>
      <c r="D6602">
        <v>1</v>
      </c>
      <c r="E6602">
        <v>3</v>
      </c>
      <c r="F6602">
        <v>7</v>
      </c>
      <c r="G6602">
        <v>2</v>
      </c>
      <c r="H6602" s="2">
        <f>H6601+$H$2*(Filter_Test[[#This Row],[debug'[0']]]-H6601)</f>
        <v>4.9166766170252654</v>
      </c>
    </row>
    <row r="6603" spans="1:8" x14ac:dyDescent="0.25">
      <c r="A6603">
        <v>13194</v>
      </c>
      <c r="B6603">
        <v>13</v>
      </c>
      <c r="C6603">
        <v>26</v>
      </c>
      <c r="D6603">
        <v>-5</v>
      </c>
      <c r="E6603">
        <v>3</v>
      </c>
      <c r="F6603">
        <v>8</v>
      </c>
      <c r="G6603">
        <v>2</v>
      </c>
      <c r="H6603" s="2">
        <f>H6602+$H$2*(Filter_Test[[#This Row],[debug'[0']]]-H6602)</f>
        <v>5.6785118977215863</v>
      </c>
    </row>
    <row r="6604" spans="1:8" x14ac:dyDescent="0.25">
      <c r="A6604">
        <v>13196</v>
      </c>
      <c r="B6604">
        <v>11</v>
      </c>
      <c r="C6604">
        <v>29</v>
      </c>
      <c r="D6604">
        <v>-8</v>
      </c>
      <c r="E6604">
        <v>3</v>
      </c>
      <c r="F6604">
        <v>8</v>
      </c>
      <c r="G6604">
        <v>2</v>
      </c>
      <c r="H6604" s="2">
        <f>H6603+$H$2*(Filter_Test[[#This Row],[debug'[0']]]-H6603)</f>
        <v>6.1800503355700869</v>
      </c>
    </row>
    <row r="6605" spans="1:8" x14ac:dyDescent="0.25">
      <c r="A6605">
        <v>13198</v>
      </c>
      <c r="B6605">
        <v>8</v>
      </c>
      <c r="C6605">
        <v>31</v>
      </c>
      <c r="D6605">
        <v>-10</v>
      </c>
      <c r="E6605">
        <v>3</v>
      </c>
      <c r="F6605">
        <v>8</v>
      </c>
      <c r="G6605">
        <v>2</v>
      </c>
      <c r="H6605" s="2">
        <f>H6604+$H$2*(Filter_Test[[#This Row],[debug'[0']]]-H6604)</f>
        <v>6.3515765504403738</v>
      </c>
    </row>
    <row r="6606" spans="1:8" x14ac:dyDescent="0.25">
      <c r="A6606">
        <v>13200</v>
      </c>
      <c r="B6606">
        <v>-3</v>
      </c>
      <c r="C6606">
        <v>28</v>
      </c>
      <c r="D6606">
        <v>-10</v>
      </c>
      <c r="E6606">
        <v>2</v>
      </c>
      <c r="F6606">
        <v>7</v>
      </c>
      <c r="G6606">
        <v>2</v>
      </c>
      <c r="H6606" s="2">
        <f>H6605+$H$2*(Filter_Test[[#This Row],[debug'[0']]]-H6605)</f>
        <v>5.4702112247299919</v>
      </c>
    </row>
    <row r="6607" spans="1:8" x14ac:dyDescent="0.25">
      <c r="A6607">
        <v>13202</v>
      </c>
      <c r="B6607">
        <v>-6</v>
      </c>
      <c r="C6607">
        <v>20</v>
      </c>
      <c r="D6607">
        <v>-8</v>
      </c>
      <c r="E6607">
        <v>3</v>
      </c>
      <c r="F6607">
        <v>7</v>
      </c>
      <c r="G6607">
        <v>2</v>
      </c>
      <c r="H6607" s="2">
        <f>H6606+$H$2*(Filter_Test[[#This Row],[debug'[0']]]-H6606)</f>
        <v>4.3891692851679442</v>
      </c>
    </row>
    <row r="6608" spans="1:8" x14ac:dyDescent="0.25">
      <c r="A6608">
        <v>13204</v>
      </c>
      <c r="B6608">
        <v>-8</v>
      </c>
      <c r="C6608">
        <v>13</v>
      </c>
      <c r="D6608">
        <v>-6</v>
      </c>
      <c r="E6608">
        <v>3</v>
      </c>
      <c r="F6608">
        <v>7</v>
      </c>
      <c r="G6608">
        <v>2</v>
      </c>
      <c r="H6608" s="2">
        <f>H6607+$H$2*(Filter_Test[[#This Row],[debug'[0']]]-H6607)</f>
        <v>3.2215175888570267</v>
      </c>
    </row>
    <row r="6609" spans="1:8" x14ac:dyDescent="0.25">
      <c r="A6609">
        <v>13206</v>
      </c>
      <c r="B6609">
        <v>-9</v>
      </c>
      <c r="C6609">
        <v>8</v>
      </c>
      <c r="D6609">
        <v>-2</v>
      </c>
      <c r="E6609">
        <v>3</v>
      </c>
      <c r="F6609">
        <v>7</v>
      </c>
      <c r="G6609">
        <v>2</v>
      </c>
      <c r="H6609" s="2">
        <f>H6608+$H$2*(Filter_Test[[#This Row],[debug'[0']]]-H6608)</f>
        <v>2.0696666926708764</v>
      </c>
    </row>
    <row r="6610" spans="1:8" x14ac:dyDescent="0.25">
      <c r="A6610">
        <v>13208</v>
      </c>
      <c r="B6610">
        <v>-9</v>
      </c>
      <c r="C6610">
        <v>1</v>
      </c>
      <c r="D6610">
        <v>1</v>
      </c>
      <c r="E6610">
        <v>3</v>
      </c>
      <c r="F6610">
        <v>7</v>
      </c>
      <c r="G6610">
        <v>2</v>
      </c>
      <c r="H6610" s="2">
        <f>H6609+$H$2*(Filter_Test[[#This Row],[debug'[0']]]-H6609)</f>
        <v>1.026375185889403</v>
      </c>
    </row>
    <row r="6611" spans="1:8" x14ac:dyDescent="0.25">
      <c r="A6611">
        <v>13210</v>
      </c>
      <c r="B6611">
        <v>-9</v>
      </c>
      <c r="C6611">
        <v>-6</v>
      </c>
      <c r="D6611">
        <v>4</v>
      </c>
      <c r="E6611">
        <v>3</v>
      </c>
      <c r="F6611">
        <v>7</v>
      </c>
      <c r="G6611">
        <v>2</v>
      </c>
      <c r="H6611" s="2">
        <f>H6610+$H$2*(Filter_Test[[#This Row],[debug'[0']]]-H6610)</f>
        <v>8.1411587105648664E-2</v>
      </c>
    </row>
    <row r="6612" spans="1:8" x14ac:dyDescent="0.25">
      <c r="A6612">
        <v>13212</v>
      </c>
      <c r="B6612">
        <v>-5</v>
      </c>
      <c r="C6612">
        <v>-11</v>
      </c>
      <c r="D6612">
        <v>6</v>
      </c>
      <c r="E6612">
        <v>3</v>
      </c>
      <c r="F6612">
        <v>7</v>
      </c>
      <c r="G6612">
        <v>2</v>
      </c>
      <c r="H6612" s="2">
        <f>H6611+$H$2*(Filter_Test[[#This Row],[debug'[0']]]-H6611)</f>
        <v>-0.39750017225186601</v>
      </c>
    </row>
    <row r="6613" spans="1:8" x14ac:dyDescent="0.25">
      <c r="A6613">
        <v>13214</v>
      </c>
      <c r="B6613">
        <v>-3</v>
      </c>
      <c r="C6613">
        <v>-13</v>
      </c>
      <c r="D6613">
        <v>9</v>
      </c>
      <c r="E6613">
        <v>3</v>
      </c>
      <c r="F6613">
        <v>7</v>
      </c>
      <c r="G6613">
        <v>2</v>
      </c>
      <c r="H6613" s="2">
        <f>H6612+$H$2*(Filter_Test[[#This Row],[debug'[0']]]-H6612)</f>
        <v>-0.64278000244653322</v>
      </c>
    </row>
    <row r="6614" spans="1:8" x14ac:dyDescent="0.25">
      <c r="A6614">
        <v>13216</v>
      </c>
      <c r="B6614">
        <v>1</v>
      </c>
      <c r="C6614">
        <v>-11</v>
      </c>
      <c r="D6614">
        <v>10</v>
      </c>
      <c r="E6614">
        <v>3</v>
      </c>
      <c r="F6614">
        <v>7</v>
      </c>
      <c r="G6614">
        <v>2</v>
      </c>
      <c r="H6614" s="2">
        <f>H6613+$H$2*(Filter_Test[[#This Row],[debug'[0']]]-H6613)</f>
        <v>-0.48795163483202569</v>
      </c>
    </row>
    <row r="6615" spans="1:8" x14ac:dyDescent="0.25">
      <c r="A6615">
        <v>13218</v>
      </c>
      <c r="B6615">
        <v>7</v>
      </c>
      <c r="C6615">
        <v>-8</v>
      </c>
      <c r="D6615">
        <v>10</v>
      </c>
      <c r="E6615">
        <v>3</v>
      </c>
      <c r="F6615">
        <v>7</v>
      </c>
      <c r="G6615">
        <v>2</v>
      </c>
      <c r="H6615" s="2">
        <f>H6614+$H$2*(Filter_Test[[#This Row],[debug'[0']]]-H6614)</f>
        <v>0.2177711805606935</v>
      </c>
    </row>
    <row r="6616" spans="1:8" x14ac:dyDescent="0.25">
      <c r="A6616">
        <v>13220</v>
      </c>
      <c r="B6616">
        <v>9</v>
      </c>
      <c r="C6616">
        <v>-2</v>
      </c>
      <c r="D6616">
        <v>9</v>
      </c>
      <c r="E6616">
        <v>3</v>
      </c>
      <c r="F6616">
        <v>7</v>
      </c>
      <c r="G6616">
        <v>2</v>
      </c>
      <c r="H6616" s="2">
        <f>H6615+$H$2*(Filter_Test[[#This Row],[debug'[0']]]-H6615)</f>
        <v>1.0454767467995461</v>
      </c>
    </row>
    <row r="6617" spans="1:8" x14ac:dyDescent="0.25">
      <c r="A6617">
        <v>13222</v>
      </c>
      <c r="B6617">
        <v>13</v>
      </c>
      <c r="C6617">
        <v>4</v>
      </c>
      <c r="D6617">
        <v>6</v>
      </c>
      <c r="E6617">
        <v>3</v>
      </c>
      <c r="F6617">
        <v>7</v>
      </c>
      <c r="G6617">
        <v>2</v>
      </c>
      <c r="H6617" s="2">
        <f>H6616+$H$2*(Filter_Test[[#This Row],[debug'[0']]]-H6616)</f>
        <v>2.1721640196822332</v>
      </c>
    </row>
    <row r="6618" spans="1:8" x14ac:dyDescent="0.25">
      <c r="A6618">
        <v>13224</v>
      </c>
      <c r="B6618">
        <v>16</v>
      </c>
      <c r="C6618">
        <v>12</v>
      </c>
      <c r="D6618">
        <v>3</v>
      </c>
      <c r="E6618">
        <v>3</v>
      </c>
      <c r="F6618">
        <v>7</v>
      </c>
      <c r="G6618">
        <v>2</v>
      </c>
      <c r="H6618" s="2">
        <f>H6617+$H$2*(Filter_Test[[#This Row],[debug'[0']]]-H6617)</f>
        <v>3.4754068576065604</v>
      </c>
    </row>
    <row r="6619" spans="1:8" x14ac:dyDescent="0.25">
      <c r="A6619">
        <v>13226</v>
      </c>
      <c r="B6619">
        <v>18</v>
      </c>
      <c r="C6619">
        <v>19</v>
      </c>
      <c r="D6619">
        <v>0</v>
      </c>
      <c r="E6619">
        <v>3</v>
      </c>
      <c r="F6619">
        <v>7</v>
      </c>
      <c r="G6619">
        <v>1</v>
      </c>
      <c r="H6619" s="2">
        <f>H6618+$H$2*(Filter_Test[[#This Row],[debug'[0']]]-H6618)</f>
        <v>4.844317510982278</v>
      </c>
    </row>
    <row r="6620" spans="1:8" x14ac:dyDescent="0.25">
      <c r="A6620">
        <v>13228</v>
      </c>
      <c r="B6620">
        <v>20</v>
      </c>
      <c r="C6620">
        <v>25</v>
      </c>
      <c r="D6620">
        <v>-1</v>
      </c>
      <c r="E6620">
        <v>3</v>
      </c>
      <c r="F6620">
        <v>7</v>
      </c>
      <c r="G6620">
        <v>1</v>
      </c>
      <c r="H6620" s="2">
        <f>H6619+$H$2*(Filter_Test[[#This Row],[debug'[0']]]-H6619)</f>
        <v>6.2727069340114046</v>
      </c>
    </row>
    <row r="6621" spans="1:8" x14ac:dyDescent="0.25">
      <c r="A6621">
        <v>13230</v>
      </c>
      <c r="B6621">
        <v>15</v>
      </c>
      <c r="C6621">
        <v>31</v>
      </c>
      <c r="D6621">
        <v>-7</v>
      </c>
      <c r="E6621">
        <v>3</v>
      </c>
      <c r="F6621">
        <v>8</v>
      </c>
      <c r="G6621">
        <v>1</v>
      </c>
      <c r="H6621" s="2">
        <f>H6620+$H$2*(Filter_Test[[#This Row],[debug'[0']]]-H6620)</f>
        <v>7.0952349274664517</v>
      </c>
    </row>
    <row r="6622" spans="1:8" x14ac:dyDescent="0.25">
      <c r="A6622">
        <v>13232</v>
      </c>
      <c r="B6622">
        <v>10</v>
      </c>
      <c r="C6622">
        <v>30</v>
      </c>
      <c r="D6622">
        <v>-8</v>
      </c>
      <c r="E6622">
        <v>3</v>
      </c>
      <c r="F6622">
        <v>8</v>
      </c>
      <c r="G6622">
        <v>1</v>
      </c>
      <c r="H6622" s="2">
        <f>H6621+$H$2*(Filter_Test[[#This Row],[debug'[0']]]-H6621)</f>
        <v>7.3690025858347203</v>
      </c>
    </row>
    <row r="6623" spans="1:8" x14ac:dyDescent="0.25">
      <c r="A6623">
        <v>13234</v>
      </c>
      <c r="B6623">
        <v>1</v>
      </c>
      <c r="C6623">
        <v>27</v>
      </c>
      <c r="D6623">
        <v>-8</v>
      </c>
      <c r="E6623">
        <v>3</v>
      </c>
      <c r="F6623">
        <v>7</v>
      </c>
      <c r="G6623">
        <v>1</v>
      </c>
      <c r="H6623" s="2">
        <f>H6622+$H$2*(Filter_Test[[#This Row],[debug'[0']]]-H6622)</f>
        <v>6.7687382338041377</v>
      </c>
    </row>
    <row r="6624" spans="1:8" x14ac:dyDescent="0.25">
      <c r="A6624">
        <v>13236</v>
      </c>
      <c r="B6624">
        <v>-6</v>
      </c>
      <c r="C6624">
        <v>18</v>
      </c>
      <c r="D6624">
        <v>-7</v>
      </c>
      <c r="E6624">
        <v>3</v>
      </c>
      <c r="F6624">
        <v>7</v>
      </c>
      <c r="G6624">
        <v>1</v>
      </c>
      <c r="H6624" s="2">
        <f>H6623+$H$2*(Filter_Test[[#This Row],[debug'[0']]]-H6623)</f>
        <v>5.5653130068762326</v>
      </c>
    </row>
    <row r="6625" spans="1:8" x14ac:dyDescent="0.25">
      <c r="A6625">
        <v>13238</v>
      </c>
      <c r="B6625">
        <v>-10</v>
      </c>
      <c r="C6625">
        <v>8</v>
      </c>
      <c r="D6625">
        <v>-6</v>
      </c>
      <c r="E6625">
        <v>3</v>
      </c>
      <c r="F6625">
        <v>7</v>
      </c>
      <c r="G6625">
        <v>1</v>
      </c>
      <c r="H6625" s="2">
        <f>H6624+$H$2*(Filter_Test[[#This Row],[debug'[0']]]-H6624)</f>
        <v>4.0983168170793922</v>
      </c>
    </row>
    <row r="6626" spans="1:8" x14ac:dyDescent="0.25">
      <c r="A6626">
        <v>13240</v>
      </c>
      <c r="B6626">
        <v>-10</v>
      </c>
      <c r="C6626">
        <v>2</v>
      </c>
      <c r="D6626">
        <v>-4</v>
      </c>
      <c r="E6626">
        <v>3</v>
      </c>
      <c r="F6626">
        <v>7</v>
      </c>
      <c r="G6626">
        <v>1</v>
      </c>
      <c r="H6626" s="2">
        <f>H6625+$H$2*(Filter_Test[[#This Row],[debug'[0']]]-H6625)</f>
        <v>2.7695817608638507</v>
      </c>
    </row>
    <row r="6627" spans="1:8" x14ac:dyDescent="0.25">
      <c r="A6627">
        <v>13242</v>
      </c>
      <c r="B6627">
        <v>-11</v>
      </c>
      <c r="C6627">
        <v>-3</v>
      </c>
      <c r="D6627">
        <v>-2</v>
      </c>
      <c r="E6627">
        <v>3</v>
      </c>
      <c r="F6627">
        <v>8</v>
      </c>
      <c r="G6627">
        <v>1</v>
      </c>
      <c r="H6627" s="2">
        <f>H6626+$H$2*(Filter_Test[[#This Row],[debug'[0']]]-H6626)</f>
        <v>1.4718292537758344</v>
      </c>
    </row>
    <row r="6628" spans="1:8" x14ac:dyDescent="0.25">
      <c r="A6628">
        <v>13244</v>
      </c>
      <c r="B6628">
        <v>-12</v>
      </c>
      <c r="C6628">
        <v>-9</v>
      </c>
      <c r="D6628">
        <v>-1</v>
      </c>
      <c r="E6628">
        <v>3</v>
      </c>
      <c r="F6628">
        <v>8</v>
      </c>
      <c r="G6628">
        <v>1</v>
      </c>
      <c r="H6628" s="2">
        <f>H6627+$H$2*(Filter_Test[[#This Row],[debug'[0']]]-H6627)</f>
        <v>0.20213925935348787</v>
      </c>
    </row>
    <row r="6629" spans="1:8" x14ac:dyDescent="0.25">
      <c r="A6629">
        <v>13246</v>
      </c>
      <c r="B6629">
        <v>-10</v>
      </c>
      <c r="C6629">
        <v>-11</v>
      </c>
      <c r="D6629">
        <v>-1</v>
      </c>
      <c r="E6629">
        <v>3</v>
      </c>
      <c r="F6629">
        <v>8</v>
      </c>
      <c r="G6629">
        <v>0</v>
      </c>
      <c r="H6629" s="2">
        <f>H6628+$H$2*(Filter_Test[[#This Row],[debug'[0']]]-H6628)</f>
        <v>-0.75938971308905989</v>
      </c>
    </row>
    <row r="6630" spans="1:8" x14ac:dyDescent="0.25">
      <c r="A6630">
        <v>13248</v>
      </c>
      <c r="B6630">
        <v>-8</v>
      </c>
      <c r="C6630">
        <v>-9</v>
      </c>
      <c r="D6630">
        <v>-1</v>
      </c>
      <c r="E6630">
        <v>3</v>
      </c>
      <c r="F6630">
        <v>8</v>
      </c>
      <c r="G6630">
        <v>0</v>
      </c>
      <c r="H6630" s="2">
        <f>H6629+$H$2*(Filter_Test[[#This Row],[debug'[0']]]-H6629)</f>
        <v>-1.4418011556350425</v>
      </c>
    </row>
    <row r="6631" spans="1:8" x14ac:dyDescent="0.25">
      <c r="A6631">
        <v>13250</v>
      </c>
      <c r="B6631">
        <v>-1</v>
      </c>
      <c r="C6631">
        <v>-5</v>
      </c>
      <c r="D6631">
        <v>-1</v>
      </c>
      <c r="E6631">
        <v>3</v>
      </c>
      <c r="F6631">
        <v>8</v>
      </c>
      <c r="G6631">
        <v>0</v>
      </c>
      <c r="H6631" s="2">
        <f>H6630+$H$2*(Filter_Test[[#This Row],[debug'[0']]]-H6630)</f>
        <v>-1.4001623776883265</v>
      </c>
    </row>
    <row r="6632" spans="1:8" x14ac:dyDescent="0.25">
      <c r="A6632">
        <v>13252</v>
      </c>
      <c r="B6632">
        <v>4</v>
      </c>
      <c r="C6632">
        <v>3</v>
      </c>
      <c r="D6632">
        <v>-1</v>
      </c>
      <c r="E6632">
        <v>3</v>
      </c>
      <c r="F6632">
        <v>8</v>
      </c>
      <c r="G6632">
        <v>0</v>
      </c>
      <c r="H6632" s="2">
        <f>H6631+$H$2*(Filter_Test[[#This Row],[debug'[0']]]-H6631)</f>
        <v>-0.8912090640701974</v>
      </c>
    </row>
    <row r="6633" spans="1:8" x14ac:dyDescent="0.25">
      <c r="A6633">
        <v>13254</v>
      </c>
      <c r="B6633">
        <v>8</v>
      </c>
      <c r="C6633">
        <v>11</v>
      </c>
      <c r="D6633">
        <v>-1</v>
      </c>
      <c r="E6633">
        <v>3</v>
      </c>
      <c r="F6633">
        <v>8</v>
      </c>
      <c r="G6633">
        <v>0</v>
      </c>
      <c r="H6633" s="2">
        <f>H6632+$H$2*(Filter_Test[[#This Row],[debug'[0']]]-H6632)</f>
        <v>-5.3232351753780049E-2</v>
      </c>
    </row>
    <row r="6634" spans="1:8" x14ac:dyDescent="0.25">
      <c r="A6634">
        <v>13256</v>
      </c>
      <c r="B6634">
        <v>13</v>
      </c>
      <c r="C6634">
        <v>18</v>
      </c>
      <c r="D6634">
        <v>-1</v>
      </c>
      <c r="E6634">
        <v>3</v>
      </c>
      <c r="F6634">
        <v>8</v>
      </c>
      <c r="G6634">
        <v>-1</v>
      </c>
      <c r="H6634" s="2">
        <f>H6633+$H$2*(Filter_Test[[#This Row],[debug'[0']]]-H6633)</f>
        <v>1.1770058141023285</v>
      </c>
    </row>
    <row r="6635" spans="1:8" x14ac:dyDescent="0.25">
      <c r="A6635">
        <v>13258</v>
      </c>
      <c r="B6635">
        <v>15</v>
      </c>
      <c r="C6635">
        <v>24</v>
      </c>
      <c r="D6635">
        <v>-2</v>
      </c>
      <c r="E6635">
        <v>2</v>
      </c>
      <c r="F6635">
        <v>9</v>
      </c>
      <c r="G6635">
        <v>-1</v>
      </c>
      <c r="H6635" s="2">
        <f>H6634+$H$2*(Filter_Test[[#This Row],[debug'[0']]]-H6634)</f>
        <v>2.4797923236532449</v>
      </c>
    </row>
    <row r="6636" spans="1:8" x14ac:dyDescent="0.25">
      <c r="A6636">
        <v>13260</v>
      </c>
      <c r="B6636">
        <v>17</v>
      </c>
      <c r="C6636">
        <v>29</v>
      </c>
      <c r="D6636">
        <v>-2</v>
      </c>
      <c r="E6636">
        <v>2</v>
      </c>
      <c r="F6636">
        <v>9</v>
      </c>
      <c r="G6636">
        <v>-1</v>
      </c>
      <c r="H6636" s="2">
        <f>H6635+$H$2*(Filter_Test[[#This Row],[debug'[0']]]-H6635)</f>
        <v>3.8482896565915174</v>
      </c>
    </row>
    <row r="6637" spans="1:8" x14ac:dyDescent="0.25">
      <c r="A6637">
        <v>13262</v>
      </c>
      <c r="B6637">
        <v>17</v>
      </c>
      <c r="C6637">
        <v>32</v>
      </c>
      <c r="D6637">
        <v>-1</v>
      </c>
      <c r="E6637">
        <v>3</v>
      </c>
      <c r="F6637">
        <v>9</v>
      </c>
      <c r="G6637">
        <v>-1</v>
      </c>
      <c r="H6637" s="2">
        <f>H6636+$H$2*(Filter_Test[[#This Row],[debug'[0']]]-H6636)</f>
        <v>5.0878091545013069</v>
      </c>
    </row>
    <row r="6638" spans="1:8" x14ac:dyDescent="0.25">
      <c r="A6638">
        <v>13264</v>
      </c>
      <c r="B6638">
        <v>18</v>
      </c>
      <c r="C6638">
        <v>34</v>
      </c>
      <c r="D6638">
        <v>-2</v>
      </c>
      <c r="E6638">
        <v>3</v>
      </c>
      <c r="F6638">
        <v>9</v>
      </c>
      <c r="G6638">
        <v>-1</v>
      </c>
      <c r="H6638" s="2">
        <f>H6637+$H$2*(Filter_Test[[#This Row],[debug'[0']]]-H6637)</f>
        <v>6.304754471560349</v>
      </c>
    </row>
    <row r="6639" spans="1:8" x14ac:dyDescent="0.25">
      <c r="A6639">
        <v>13266</v>
      </c>
      <c r="B6639">
        <v>17</v>
      </c>
      <c r="C6639">
        <v>31</v>
      </c>
      <c r="D6639">
        <v>-2</v>
      </c>
      <c r="E6639">
        <v>3</v>
      </c>
      <c r="F6639">
        <v>10</v>
      </c>
      <c r="G6639">
        <v>-2</v>
      </c>
      <c r="H6639" s="2">
        <f>H6638+$H$2*(Filter_Test[[#This Row],[debug'[0']]]-H6638)</f>
        <v>7.3127576149749016</v>
      </c>
    </row>
    <row r="6640" spans="1:8" x14ac:dyDescent="0.25">
      <c r="A6640">
        <v>13268</v>
      </c>
      <c r="B6640">
        <v>10</v>
      </c>
      <c r="C6640">
        <v>24</v>
      </c>
      <c r="D6640">
        <v>0</v>
      </c>
      <c r="E6640">
        <v>3</v>
      </c>
      <c r="F6640">
        <v>10</v>
      </c>
      <c r="G6640">
        <v>-2</v>
      </c>
      <c r="H6640" s="2">
        <f>H6639+$H$2*(Filter_Test[[#This Row],[debug'[0']]]-H6639)</f>
        <v>7.5660242430312001</v>
      </c>
    </row>
    <row r="6641" spans="1:8" x14ac:dyDescent="0.25">
      <c r="A6641">
        <v>13270</v>
      </c>
      <c r="B6641">
        <v>5</v>
      </c>
      <c r="C6641">
        <v>16</v>
      </c>
      <c r="D6641">
        <v>1</v>
      </c>
      <c r="E6641">
        <v>3</v>
      </c>
      <c r="F6641">
        <v>10</v>
      </c>
      <c r="G6641">
        <v>-2</v>
      </c>
      <c r="H6641" s="2">
        <f>H6640+$H$2*(Filter_Test[[#This Row],[debug'[0']]]-H6640)</f>
        <v>7.3241821557059961</v>
      </c>
    </row>
    <row r="6642" spans="1:8" x14ac:dyDescent="0.25">
      <c r="A6642">
        <v>13272</v>
      </c>
      <c r="B6642">
        <v>-3</v>
      </c>
      <c r="C6642">
        <v>9</v>
      </c>
      <c r="D6642">
        <v>0</v>
      </c>
      <c r="E6642">
        <v>3</v>
      </c>
      <c r="F6642">
        <v>10</v>
      </c>
      <c r="G6642">
        <v>-2</v>
      </c>
      <c r="H6642" s="2">
        <f>H6641+$H$2*(Filter_Test[[#This Row],[debug'[0']]]-H6641)</f>
        <v>6.3511509112653322</v>
      </c>
    </row>
    <row r="6643" spans="1:8" x14ac:dyDescent="0.25">
      <c r="A6643">
        <v>13274</v>
      </c>
      <c r="B6643">
        <v>-11</v>
      </c>
      <c r="C6643">
        <v>-4</v>
      </c>
      <c r="D6643">
        <v>0</v>
      </c>
      <c r="E6643">
        <v>2</v>
      </c>
      <c r="F6643">
        <v>10</v>
      </c>
      <c r="G6643">
        <v>-2</v>
      </c>
      <c r="H6643" s="2">
        <f>H6642+$H$2*(Filter_Test[[#This Row],[debug'[0']]]-H6642)</f>
        <v>4.715843464240562</v>
      </c>
    </row>
    <row r="6644" spans="1:8" x14ac:dyDescent="0.25">
      <c r="A6644">
        <v>13276</v>
      </c>
      <c r="B6644">
        <v>-14</v>
      </c>
      <c r="C6644">
        <v>-9</v>
      </c>
      <c r="D6644">
        <v>-1</v>
      </c>
      <c r="E6644">
        <v>3</v>
      </c>
      <c r="F6644">
        <v>10</v>
      </c>
      <c r="G6644">
        <v>-2</v>
      </c>
      <c r="H6644" s="2">
        <f>H6643+$H$2*(Filter_Test[[#This Row],[debug'[0']]]-H6643)</f>
        <v>2.9519167742507211</v>
      </c>
    </row>
    <row r="6645" spans="1:8" x14ac:dyDescent="0.25">
      <c r="A6645">
        <v>13278</v>
      </c>
      <c r="B6645">
        <v>-13</v>
      </c>
      <c r="C6645">
        <v>-12</v>
      </c>
      <c r="D6645">
        <v>-2</v>
      </c>
      <c r="E6645">
        <v>3</v>
      </c>
      <c r="F6645">
        <v>11</v>
      </c>
      <c r="G6645">
        <v>-2</v>
      </c>
      <c r="H6645" s="2">
        <f>H6644+$H$2*(Filter_Test[[#This Row],[debug'[0']]]-H6644)</f>
        <v>1.4484840377908654</v>
      </c>
    </row>
    <row r="6646" spans="1:8" x14ac:dyDescent="0.25">
      <c r="A6646">
        <v>13280</v>
      </c>
      <c r="B6646">
        <v>-9</v>
      </c>
      <c r="C6646">
        <v>-8</v>
      </c>
      <c r="D6646">
        <v>-3</v>
      </c>
      <c r="E6646">
        <v>4</v>
      </c>
      <c r="F6646">
        <v>11</v>
      </c>
      <c r="G6646">
        <v>-2</v>
      </c>
      <c r="H6646" s="2">
        <f>H6645+$H$2*(Filter_Test[[#This Row],[debug'[0']]]-H6645)</f>
        <v>0.46373761696264537</v>
      </c>
    </row>
    <row r="6647" spans="1:8" x14ac:dyDescent="0.25">
      <c r="A6647">
        <v>13282</v>
      </c>
      <c r="B6647">
        <v>-3</v>
      </c>
      <c r="C6647">
        <v>0</v>
      </c>
      <c r="D6647">
        <v>-5</v>
      </c>
      <c r="E6647">
        <v>4</v>
      </c>
      <c r="F6647">
        <v>12</v>
      </c>
      <c r="G6647">
        <v>-2</v>
      </c>
      <c r="H6647" s="2">
        <f>H6646+$H$2*(Filter_Test[[#This Row],[debug'[0']]]-H6646)</f>
        <v>0.13728803742027146</v>
      </c>
    </row>
    <row r="6648" spans="1:8" x14ac:dyDescent="0.25">
      <c r="A6648">
        <v>13284</v>
      </c>
      <c r="B6648">
        <v>2</v>
      </c>
      <c r="C6648">
        <v>9</v>
      </c>
      <c r="D6648">
        <v>-7</v>
      </c>
      <c r="E6648">
        <v>4</v>
      </c>
      <c r="F6648">
        <v>12</v>
      </c>
      <c r="G6648">
        <v>-2</v>
      </c>
      <c r="H6648" s="2">
        <f>H6647+$H$2*(Filter_Test[[#This Row],[debug'[0']]]-H6647)</f>
        <v>0.3128445039421005</v>
      </c>
    </row>
    <row r="6649" spans="1:8" x14ac:dyDescent="0.25">
      <c r="A6649">
        <v>13286</v>
      </c>
      <c r="B6649">
        <v>5</v>
      </c>
      <c r="C6649">
        <v>21</v>
      </c>
      <c r="D6649">
        <v>-8</v>
      </c>
      <c r="E6649">
        <v>4</v>
      </c>
      <c r="F6649">
        <v>12</v>
      </c>
      <c r="G6649">
        <v>-2</v>
      </c>
      <c r="H6649" s="2">
        <f>H6648+$H$2*(Filter_Test[[#This Row],[debug'[0']]]-H6648)</f>
        <v>0.75459850212155599</v>
      </c>
    </row>
    <row r="6650" spans="1:8" x14ac:dyDescent="0.25">
      <c r="A6650">
        <v>13288</v>
      </c>
      <c r="B6650">
        <v>9</v>
      </c>
      <c r="C6650">
        <v>29</v>
      </c>
      <c r="D6650">
        <v>-9</v>
      </c>
      <c r="E6650">
        <v>4</v>
      </c>
      <c r="F6650">
        <v>12</v>
      </c>
      <c r="G6650">
        <v>-2</v>
      </c>
      <c r="H6650" s="2">
        <f>H6649+$H$2*(Filter_Test[[#This Row],[debug'[0']]]-H6649)</f>
        <v>1.5317092852705518</v>
      </c>
    </row>
    <row r="6651" spans="1:8" x14ac:dyDescent="0.25">
      <c r="A6651">
        <v>13290</v>
      </c>
      <c r="B6651">
        <v>10</v>
      </c>
      <c r="C6651">
        <v>36</v>
      </c>
      <c r="D6651">
        <v>-9</v>
      </c>
      <c r="E6651">
        <v>3</v>
      </c>
      <c r="F6651">
        <v>12</v>
      </c>
      <c r="G6651">
        <v>-2</v>
      </c>
      <c r="H6651" s="2">
        <f>H6650+$H$2*(Filter_Test[[#This Row],[debug'[0']]]-H6650)</f>
        <v>2.3298268822062527</v>
      </c>
    </row>
    <row r="6652" spans="1:8" x14ac:dyDescent="0.25">
      <c r="A6652">
        <v>13292</v>
      </c>
      <c r="B6652">
        <v>16</v>
      </c>
      <c r="C6652">
        <v>40</v>
      </c>
      <c r="D6652">
        <v>-8</v>
      </c>
      <c r="E6652">
        <v>4</v>
      </c>
      <c r="F6652">
        <v>13</v>
      </c>
      <c r="G6652">
        <v>-2</v>
      </c>
      <c r="H6652" s="2">
        <f>H6651+$H$2*(Filter_Test[[#This Row],[debug'[0']]]-H6651)</f>
        <v>3.6182103454110983</v>
      </c>
    </row>
    <row r="6653" spans="1:8" x14ac:dyDescent="0.25">
      <c r="A6653">
        <v>13294</v>
      </c>
      <c r="B6653">
        <v>18</v>
      </c>
      <c r="C6653">
        <v>41</v>
      </c>
      <c r="D6653">
        <v>-6</v>
      </c>
      <c r="E6653">
        <v>4</v>
      </c>
      <c r="F6653">
        <v>13</v>
      </c>
      <c r="G6653">
        <v>-2</v>
      </c>
      <c r="H6653" s="2">
        <f>H6652+$H$2*(Filter_Test[[#This Row],[debug'[0']]]-H6652)</f>
        <v>4.9736620871410038</v>
      </c>
    </row>
    <row r="6654" spans="1:8" x14ac:dyDescent="0.25">
      <c r="A6654">
        <v>13296</v>
      </c>
      <c r="B6654">
        <v>19</v>
      </c>
      <c r="C6654">
        <v>40</v>
      </c>
      <c r="D6654">
        <v>-4</v>
      </c>
      <c r="E6654">
        <v>4</v>
      </c>
      <c r="F6654">
        <v>14</v>
      </c>
      <c r="G6654">
        <v>-2</v>
      </c>
      <c r="H6654" s="2">
        <f>H6653+$H$2*(Filter_Test[[#This Row],[debug'[0']]]-H6653)</f>
        <v>6.2956132914551777</v>
      </c>
    </row>
    <row r="6655" spans="1:8" x14ac:dyDescent="0.25">
      <c r="A6655">
        <v>13298</v>
      </c>
      <c r="B6655">
        <v>20</v>
      </c>
      <c r="C6655">
        <v>35</v>
      </c>
      <c r="D6655">
        <v>-2</v>
      </c>
      <c r="E6655">
        <v>5</v>
      </c>
      <c r="F6655">
        <v>14</v>
      </c>
      <c r="G6655">
        <v>-3</v>
      </c>
      <c r="H6655" s="2">
        <f>H6654+$H$2*(Filter_Test[[#This Row],[debug'[0']]]-H6654)</f>
        <v>7.5872213096207179</v>
      </c>
    </row>
    <row r="6656" spans="1:8" x14ac:dyDescent="0.25">
      <c r="A6656">
        <v>13300</v>
      </c>
      <c r="B6656">
        <v>14</v>
      </c>
      <c r="C6656">
        <v>28</v>
      </c>
      <c r="D6656">
        <v>0</v>
      </c>
      <c r="E6656">
        <v>4</v>
      </c>
      <c r="F6656">
        <v>15</v>
      </c>
      <c r="G6656">
        <v>-3</v>
      </c>
      <c r="H6656" s="2">
        <f>H6655+$H$2*(Filter_Test[[#This Row],[debug'[0']]]-H6655)</f>
        <v>8.1916114623045004</v>
      </c>
    </row>
    <row r="6657" spans="1:8" x14ac:dyDescent="0.25">
      <c r="A6657">
        <v>13302</v>
      </c>
      <c r="B6657">
        <v>10</v>
      </c>
      <c r="C6657">
        <v>12</v>
      </c>
      <c r="D6657">
        <v>5</v>
      </c>
      <c r="E6657">
        <v>4</v>
      </c>
      <c r="F6657">
        <v>14</v>
      </c>
      <c r="G6657">
        <v>-3</v>
      </c>
      <c r="H6657" s="2">
        <f>H6656+$H$2*(Filter_Test[[#This Row],[debug'[0']]]-H6656)</f>
        <v>8.3620480666503063</v>
      </c>
    </row>
    <row r="6658" spans="1:8" x14ac:dyDescent="0.25">
      <c r="A6658">
        <v>13304</v>
      </c>
      <c r="B6658">
        <v>2</v>
      </c>
      <c r="C6658">
        <v>2</v>
      </c>
      <c r="D6658">
        <v>6</v>
      </c>
      <c r="E6658">
        <v>4</v>
      </c>
      <c r="F6658">
        <v>14</v>
      </c>
      <c r="G6658">
        <v>-3</v>
      </c>
      <c r="H6658" s="2">
        <f>H6657+$H$2*(Filter_Test[[#This Row],[debug'[0']]]-H6657)</f>
        <v>7.762439162611094</v>
      </c>
    </row>
    <row r="6659" spans="1:8" x14ac:dyDescent="0.25">
      <c r="A6659">
        <v>13306</v>
      </c>
      <c r="B6659">
        <v>-3</v>
      </c>
      <c r="C6659">
        <v>-7</v>
      </c>
      <c r="D6659">
        <v>6</v>
      </c>
      <c r="E6659">
        <v>4</v>
      </c>
      <c r="F6659">
        <v>15</v>
      </c>
      <c r="G6659">
        <v>-3</v>
      </c>
      <c r="H6659" s="2">
        <f>H6658+$H$2*(Filter_Test[[#This Row],[debug'[0']]]-H6658)</f>
        <v>6.7481031683721113</v>
      </c>
    </row>
    <row r="6660" spans="1:8" x14ac:dyDescent="0.25">
      <c r="A6660">
        <v>13308</v>
      </c>
      <c r="B6660">
        <v>-8</v>
      </c>
      <c r="C6660">
        <v>-13</v>
      </c>
      <c r="D6660">
        <v>6</v>
      </c>
      <c r="E6660">
        <v>4</v>
      </c>
      <c r="F6660">
        <v>15</v>
      </c>
      <c r="G6660">
        <v>-3</v>
      </c>
      <c r="H6660" s="2">
        <f>H6659+$H$2*(Filter_Test[[#This Row],[debug'[0']]]-H6659)</f>
        <v>5.3581271913278457</v>
      </c>
    </row>
    <row r="6661" spans="1:8" x14ac:dyDescent="0.25">
      <c r="A6661">
        <v>13310</v>
      </c>
      <c r="B6661">
        <v>-13</v>
      </c>
      <c r="C6661">
        <v>-20</v>
      </c>
      <c r="D6661">
        <v>6</v>
      </c>
      <c r="E6661">
        <v>4</v>
      </c>
      <c r="F6661">
        <v>15</v>
      </c>
      <c r="G6661">
        <v>-3</v>
      </c>
      <c r="H6661" s="2">
        <f>H6660+$H$2*(Filter_Test[[#This Row],[debug'[0']]]-H6660)</f>
        <v>3.6279144657895683</v>
      </c>
    </row>
    <row r="6662" spans="1:8" x14ac:dyDescent="0.25">
      <c r="A6662">
        <v>13312</v>
      </c>
      <c r="B6662">
        <v>-15</v>
      </c>
      <c r="C6662">
        <v>-20</v>
      </c>
      <c r="D6662">
        <v>4</v>
      </c>
      <c r="E6662">
        <v>4</v>
      </c>
      <c r="F6662">
        <v>15</v>
      </c>
      <c r="G6662">
        <v>-3</v>
      </c>
      <c r="H6662" s="2">
        <f>H6661+$H$2*(Filter_Test[[#This Row],[debug'[0']]]-H6661)</f>
        <v>1.8722748886668621</v>
      </c>
    </row>
    <row r="6663" spans="1:8" x14ac:dyDescent="0.25">
      <c r="A6663">
        <v>13314</v>
      </c>
      <c r="B6663">
        <v>-14</v>
      </c>
      <c r="C6663">
        <v>-15</v>
      </c>
      <c r="D6663">
        <v>3</v>
      </c>
      <c r="E6663">
        <v>4</v>
      </c>
      <c r="F6663">
        <v>15</v>
      </c>
      <c r="G6663">
        <v>-2</v>
      </c>
      <c r="H6663" s="2">
        <f>H6662+$H$2*(Filter_Test[[#This Row],[debug'[0']]]-H6662)</f>
        <v>0.37634822308705518</v>
      </c>
    </row>
    <row r="6664" spans="1:8" x14ac:dyDescent="0.25">
      <c r="A6664">
        <v>13316</v>
      </c>
      <c r="B6664">
        <v>-5</v>
      </c>
      <c r="C6664">
        <v>6</v>
      </c>
      <c r="D6664">
        <v>-3</v>
      </c>
      <c r="E6664">
        <v>5</v>
      </c>
      <c r="F6664">
        <v>15</v>
      </c>
      <c r="G6664">
        <v>-2</v>
      </c>
      <c r="H6664" s="2">
        <f>H6663+$H$2*(Filter_Test[[#This Row],[debug'[0']]]-H6663)</f>
        <v>-0.13036065933666963</v>
      </c>
    </row>
    <row r="6665" spans="1:8" x14ac:dyDescent="0.25">
      <c r="A6665">
        <v>13318</v>
      </c>
      <c r="B6665">
        <v>-2</v>
      </c>
      <c r="C6665">
        <v>20</v>
      </c>
      <c r="D6665">
        <v>-5</v>
      </c>
      <c r="E6665">
        <v>5</v>
      </c>
      <c r="F6665">
        <v>16</v>
      </c>
      <c r="G6665">
        <v>-2</v>
      </c>
      <c r="H6665" s="2">
        <f>H6664+$H$2*(Filter_Test[[#This Row],[debug'[0']]]-H6664)</f>
        <v>-0.30657001586138111</v>
      </c>
    </row>
    <row r="6666" spans="1:8" x14ac:dyDescent="0.25">
      <c r="A6666">
        <v>13320</v>
      </c>
      <c r="B6666">
        <v>3</v>
      </c>
      <c r="C6666">
        <v>33</v>
      </c>
      <c r="D6666">
        <v>-7</v>
      </c>
      <c r="E6666">
        <v>4</v>
      </c>
      <c r="F6666">
        <v>16</v>
      </c>
      <c r="G6666">
        <v>-2</v>
      </c>
      <c r="H6666" s="2">
        <f>H6665+$H$2*(Filter_Test[[#This Row],[debug'[0']]]-H6665)</f>
        <v>5.0668662509308904E-3</v>
      </c>
    </row>
    <row r="6667" spans="1:8" x14ac:dyDescent="0.25">
      <c r="A6667">
        <v>13322</v>
      </c>
      <c r="B6667">
        <v>5</v>
      </c>
      <c r="C6667">
        <v>43</v>
      </c>
      <c r="D6667">
        <v>-7</v>
      </c>
      <c r="E6667">
        <v>4</v>
      </c>
      <c r="F6667">
        <v>15</v>
      </c>
      <c r="G6667">
        <v>-2</v>
      </c>
      <c r="H6667" s="2">
        <f>H6666+$H$2*(Filter_Test[[#This Row],[debug'[0']]]-H6666)</f>
        <v>0.47582822339568043</v>
      </c>
    </row>
    <row r="6668" spans="1:8" x14ac:dyDescent="0.25">
      <c r="A6668">
        <v>13324</v>
      </c>
      <c r="B6668">
        <v>7</v>
      </c>
      <c r="C6668">
        <v>49</v>
      </c>
      <c r="D6668">
        <v>-8</v>
      </c>
      <c r="E6668">
        <v>3</v>
      </c>
      <c r="F6668">
        <v>15</v>
      </c>
      <c r="G6668">
        <v>-2</v>
      </c>
      <c r="H6668" s="2">
        <f>H6667+$H$2*(Filter_Test[[#This Row],[debug'[0']]]-H6667)</f>
        <v>1.0907169271198205</v>
      </c>
    </row>
    <row r="6669" spans="1:8" x14ac:dyDescent="0.25">
      <c r="A6669">
        <v>13326</v>
      </c>
      <c r="B6669">
        <v>11</v>
      </c>
      <c r="C6669">
        <v>52</v>
      </c>
      <c r="D6669">
        <v>-7</v>
      </c>
      <c r="E6669">
        <v>3</v>
      </c>
      <c r="F6669">
        <v>15</v>
      </c>
      <c r="G6669">
        <v>-1</v>
      </c>
      <c r="H6669" s="2">
        <f>H6668+$H$2*(Filter_Test[[#This Row],[debug'[0']]]-H6668)</f>
        <v>2.0246448542428821</v>
      </c>
    </row>
    <row r="6670" spans="1:8" x14ac:dyDescent="0.25">
      <c r="A6670">
        <v>13328</v>
      </c>
      <c r="B6670">
        <v>14</v>
      </c>
      <c r="C6670">
        <v>49</v>
      </c>
      <c r="D6670">
        <v>-4</v>
      </c>
      <c r="E6670">
        <v>3</v>
      </c>
      <c r="F6670">
        <v>15</v>
      </c>
      <c r="G6670">
        <v>-1</v>
      </c>
      <c r="H6670" s="2">
        <f>H6669+$H$2*(Filter_Test[[#This Row],[debug'[0']]]-H6669)</f>
        <v>3.1532954867440606</v>
      </c>
    </row>
    <row r="6671" spans="1:8" x14ac:dyDescent="0.25">
      <c r="A6671">
        <v>13330</v>
      </c>
      <c r="B6671">
        <v>17</v>
      </c>
      <c r="C6671">
        <v>42</v>
      </c>
      <c r="D6671">
        <v>-1</v>
      </c>
      <c r="E6671">
        <v>4</v>
      </c>
      <c r="F6671">
        <v>15</v>
      </c>
      <c r="G6671">
        <v>-1</v>
      </c>
      <c r="H6671" s="2">
        <f>H6670+$H$2*(Filter_Test[[#This Row],[debug'[0']]]-H6670)</f>
        <v>4.4583166420022655</v>
      </c>
    </row>
    <row r="6672" spans="1:8" x14ac:dyDescent="0.25">
      <c r="A6672">
        <v>13332</v>
      </c>
      <c r="B6672">
        <v>15</v>
      </c>
      <c r="C6672">
        <v>31</v>
      </c>
      <c r="D6672">
        <v>2</v>
      </c>
      <c r="E6672">
        <v>3</v>
      </c>
      <c r="F6672">
        <v>15</v>
      </c>
      <c r="G6672">
        <v>-1</v>
      </c>
      <c r="H6672" s="2">
        <f>H6671+$H$2*(Filter_Test[[#This Row],[debug'[0']]]-H6671)</f>
        <v>5.4518468918209297</v>
      </c>
    </row>
    <row r="6673" spans="1:8" x14ac:dyDescent="0.25">
      <c r="A6673">
        <v>13334</v>
      </c>
      <c r="B6673">
        <v>10</v>
      </c>
      <c r="C6673">
        <v>17</v>
      </c>
      <c r="D6673">
        <v>6</v>
      </c>
      <c r="E6673">
        <v>3</v>
      </c>
      <c r="F6673">
        <v>15</v>
      </c>
      <c r="G6673">
        <v>-1</v>
      </c>
      <c r="H6673" s="2">
        <f>H6672+$H$2*(Filter_Test[[#This Row],[debug'[0']]]-H6672)</f>
        <v>5.8805002235826382</v>
      </c>
    </row>
    <row r="6674" spans="1:8" x14ac:dyDescent="0.25">
      <c r="A6674">
        <v>13336</v>
      </c>
      <c r="B6674">
        <v>8</v>
      </c>
      <c r="C6674">
        <v>2</v>
      </c>
      <c r="D6674">
        <v>8</v>
      </c>
      <c r="E6674">
        <v>3</v>
      </c>
      <c r="F6674">
        <v>16</v>
      </c>
      <c r="G6674">
        <v>-1</v>
      </c>
      <c r="H6674" s="2">
        <f>H6673+$H$2*(Filter_Test[[#This Row],[debug'[0']]]-H6673)</f>
        <v>6.080258371388978</v>
      </c>
    </row>
    <row r="6675" spans="1:8" x14ac:dyDescent="0.25">
      <c r="A6675">
        <v>13338</v>
      </c>
      <c r="B6675">
        <v>1</v>
      </c>
      <c r="C6675">
        <v>-10</v>
      </c>
      <c r="D6675">
        <v>9</v>
      </c>
      <c r="E6675">
        <v>3</v>
      </c>
      <c r="F6675">
        <v>16</v>
      </c>
      <c r="G6675">
        <v>0</v>
      </c>
      <c r="H6675" s="2">
        <f>H6674+$H$2*(Filter_Test[[#This Row],[debug'[0']]]-H6674)</f>
        <v>5.6014553000521685</v>
      </c>
    </row>
    <row r="6676" spans="1:8" x14ac:dyDescent="0.25">
      <c r="A6676">
        <v>13340</v>
      </c>
      <c r="B6676">
        <v>-2</v>
      </c>
      <c r="C6676">
        <v>-20</v>
      </c>
      <c r="D6676">
        <v>10</v>
      </c>
      <c r="E6676">
        <v>3</v>
      </c>
      <c r="F6676">
        <v>15</v>
      </c>
      <c r="G6676">
        <v>0</v>
      </c>
      <c r="H6676" s="2">
        <f>H6675+$H$2*(Filter_Test[[#This Row],[debug'[0']]]-H6675)</f>
        <v>4.8850350162351157</v>
      </c>
    </row>
    <row r="6677" spans="1:8" x14ac:dyDescent="0.25">
      <c r="A6677">
        <v>13342</v>
      </c>
      <c r="B6677">
        <v>-9</v>
      </c>
      <c r="C6677">
        <v>-26</v>
      </c>
      <c r="D6677">
        <v>10</v>
      </c>
      <c r="E6677">
        <v>3</v>
      </c>
      <c r="F6677">
        <v>15</v>
      </c>
      <c r="G6677">
        <v>0</v>
      </c>
      <c r="H6677" s="2">
        <f>H6676+$H$2*(Filter_Test[[#This Row],[debug'[0']]]-H6676)</f>
        <v>3.5764012961798777</v>
      </c>
    </row>
    <row r="6678" spans="1:8" x14ac:dyDescent="0.25">
      <c r="A6678">
        <v>13344</v>
      </c>
      <c r="B6678">
        <v>-11</v>
      </c>
      <c r="C6678">
        <v>-31</v>
      </c>
      <c r="D6678">
        <v>9</v>
      </c>
      <c r="E6678">
        <v>2</v>
      </c>
      <c r="F6678">
        <v>15</v>
      </c>
      <c r="G6678">
        <v>0</v>
      </c>
      <c r="H6678" s="2">
        <f>H6677+$H$2*(Filter_Test[[#This Row],[debug'[0']]]-H6677)</f>
        <v>2.2026078393442146</v>
      </c>
    </row>
    <row r="6679" spans="1:8" x14ac:dyDescent="0.25">
      <c r="A6679">
        <v>13346</v>
      </c>
      <c r="B6679">
        <v>-15</v>
      </c>
      <c r="C6679">
        <v>-28</v>
      </c>
      <c r="D6679">
        <v>6</v>
      </c>
      <c r="E6679">
        <v>2</v>
      </c>
      <c r="F6679">
        <v>15</v>
      </c>
      <c r="G6679">
        <v>0</v>
      </c>
      <c r="H6679" s="2">
        <f>H6678+$H$2*(Filter_Test[[#This Row],[debug'[0']]]-H6678)</f>
        <v>0.58130024702411554</v>
      </c>
    </row>
    <row r="6680" spans="1:8" x14ac:dyDescent="0.25">
      <c r="A6680">
        <v>13348</v>
      </c>
      <c r="B6680">
        <v>-14</v>
      </c>
      <c r="C6680">
        <v>-19</v>
      </c>
      <c r="D6680">
        <v>4</v>
      </c>
      <c r="E6680">
        <v>2</v>
      </c>
      <c r="F6680">
        <v>14</v>
      </c>
      <c r="G6680">
        <v>1</v>
      </c>
      <c r="H6680" s="2">
        <f>H6679+$H$2*(Filter_Test[[#This Row],[debug'[0']]]-H6679)</f>
        <v>-0.79295492505102438</v>
      </c>
    </row>
    <row r="6681" spans="1:8" x14ac:dyDescent="0.25">
      <c r="A6681">
        <v>13350</v>
      </c>
      <c r="B6681">
        <v>-9</v>
      </c>
      <c r="C6681">
        <v>-6</v>
      </c>
      <c r="D6681">
        <v>1</v>
      </c>
      <c r="E6681">
        <v>2</v>
      </c>
      <c r="F6681">
        <v>14</v>
      </c>
      <c r="G6681">
        <v>1</v>
      </c>
      <c r="H6681" s="2">
        <f>H6680+$H$2*(Filter_Test[[#This Row],[debug'[0']]]-H6680)</f>
        <v>-1.5664507005052242</v>
      </c>
    </row>
    <row r="6682" spans="1:8" x14ac:dyDescent="0.25">
      <c r="A6682">
        <v>13352</v>
      </c>
      <c r="B6682">
        <v>-2</v>
      </c>
      <c r="C6682">
        <v>28</v>
      </c>
      <c r="D6682">
        <v>-6</v>
      </c>
      <c r="E6682">
        <v>2</v>
      </c>
      <c r="F6682">
        <v>15</v>
      </c>
      <c r="G6682">
        <v>1</v>
      </c>
      <c r="H6682" s="2">
        <f>H6681+$H$2*(Filter_Test[[#This Row],[debug'[0']]]-H6681)</f>
        <v>-1.6073117593330779</v>
      </c>
    </row>
    <row r="6683" spans="1:8" x14ac:dyDescent="0.25">
      <c r="A6683">
        <v>13354</v>
      </c>
      <c r="B6683">
        <v>1</v>
      </c>
      <c r="C6683">
        <v>43</v>
      </c>
      <c r="D6683">
        <v>-8</v>
      </c>
      <c r="E6683">
        <v>2</v>
      </c>
      <c r="F6683">
        <v>15</v>
      </c>
      <c r="G6683">
        <v>1</v>
      </c>
      <c r="H6683" s="2">
        <f>H6682+$H$2*(Filter_Test[[#This Row],[debug'[0']]]-H6682)</f>
        <v>-1.3615784152709056</v>
      </c>
    </row>
    <row r="6684" spans="1:8" x14ac:dyDescent="0.25">
      <c r="A6684">
        <v>13356</v>
      </c>
      <c r="B6684">
        <v>3</v>
      </c>
      <c r="C6684">
        <v>55</v>
      </c>
      <c r="D6684">
        <v>-9</v>
      </c>
      <c r="E6684">
        <v>2</v>
      </c>
      <c r="F6684">
        <v>15</v>
      </c>
      <c r="G6684">
        <v>1</v>
      </c>
      <c r="H6684" s="2">
        <f>H6683+$H$2*(Filter_Test[[#This Row],[debug'[0']]]-H6683)</f>
        <v>-0.95050933404677895</v>
      </c>
    </row>
    <row r="6685" spans="1:8" x14ac:dyDescent="0.25">
      <c r="A6685">
        <v>13358</v>
      </c>
      <c r="B6685">
        <v>6</v>
      </c>
      <c r="C6685">
        <v>61</v>
      </c>
      <c r="D6685">
        <v>-10</v>
      </c>
      <c r="E6685">
        <v>2</v>
      </c>
      <c r="F6685">
        <v>14</v>
      </c>
      <c r="G6685">
        <v>1</v>
      </c>
      <c r="H6685" s="2">
        <f>H6684+$H$2*(Filter_Test[[#This Row],[debug'[0']]]-H6684)</f>
        <v>-0.29543926217031957</v>
      </c>
    </row>
    <row r="6686" spans="1:8" x14ac:dyDescent="0.25">
      <c r="A6686">
        <v>13360</v>
      </c>
      <c r="B6686">
        <v>7</v>
      </c>
      <c r="C6686">
        <v>63</v>
      </c>
      <c r="D6686">
        <v>-8</v>
      </c>
      <c r="E6686">
        <v>1</v>
      </c>
      <c r="F6686">
        <v>14</v>
      </c>
      <c r="G6686">
        <v>1</v>
      </c>
      <c r="H6686" s="2">
        <f>H6685+$H$2*(Filter_Test[[#This Row],[debug'[0']]]-H6685)</f>
        <v>0.39213968955202483</v>
      </c>
    </row>
    <row r="6687" spans="1:8" x14ac:dyDescent="0.25">
      <c r="A6687">
        <v>13362</v>
      </c>
      <c r="B6687">
        <v>10</v>
      </c>
      <c r="C6687">
        <v>56</v>
      </c>
      <c r="D6687">
        <v>-6</v>
      </c>
      <c r="E6687">
        <v>1</v>
      </c>
      <c r="F6687">
        <v>13</v>
      </c>
      <c r="G6687">
        <v>1</v>
      </c>
      <c r="H6687" s="2">
        <f>H6686+$H$2*(Filter_Test[[#This Row],[debug'[0']]]-H6686)</f>
        <v>1.297659190592634</v>
      </c>
    </row>
    <row r="6688" spans="1:8" x14ac:dyDescent="0.25">
      <c r="A6688">
        <v>13364</v>
      </c>
      <c r="B6688">
        <v>11</v>
      </c>
      <c r="C6688">
        <v>45</v>
      </c>
      <c r="D6688">
        <v>-4</v>
      </c>
      <c r="E6688">
        <v>2</v>
      </c>
      <c r="F6688">
        <v>14</v>
      </c>
      <c r="G6688">
        <v>1</v>
      </c>
      <c r="H6688" s="2">
        <f>H6687+$H$2*(Filter_Test[[#This Row],[debug'[0']]]-H6687)</f>
        <v>2.2120832688763929</v>
      </c>
    </row>
    <row r="6689" spans="1:8" x14ac:dyDescent="0.25">
      <c r="A6689">
        <v>13366</v>
      </c>
      <c r="B6689">
        <v>10</v>
      </c>
      <c r="C6689">
        <v>30</v>
      </c>
      <c r="D6689">
        <v>-1</v>
      </c>
      <c r="E6689">
        <v>1</v>
      </c>
      <c r="F6689">
        <v>14</v>
      </c>
      <c r="G6689">
        <v>1</v>
      </c>
      <c r="H6689" s="2">
        <f>H6688+$H$2*(Filter_Test[[#This Row],[debug'[0']]]-H6688)</f>
        <v>2.9460771285544016</v>
      </c>
    </row>
    <row r="6690" spans="1:8" x14ac:dyDescent="0.25">
      <c r="A6690">
        <v>13368</v>
      </c>
      <c r="B6690">
        <v>9</v>
      </c>
      <c r="C6690">
        <v>12</v>
      </c>
      <c r="D6690">
        <v>3</v>
      </c>
      <c r="E6690">
        <v>1</v>
      </c>
      <c r="F6690">
        <v>14</v>
      </c>
      <c r="G6690">
        <v>1</v>
      </c>
      <c r="H6690" s="2">
        <f>H6689+$H$2*(Filter_Test[[#This Row],[debug'[0']]]-H6689)</f>
        <v>3.5166459171043831</v>
      </c>
    </row>
    <row r="6691" spans="1:8" x14ac:dyDescent="0.25">
      <c r="A6691">
        <v>13370</v>
      </c>
      <c r="B6691">
        <v>6</v>
      </c>
      <c r="C6691">
        <v>-4</v>
      </c>
      <c r="D6691">
        <v>5</v>
      </c>
      <c r="E6691">
        <v>1</v>
      </c>
      <c r="F6691">
        <v>14</v>
      </c>
      <c r="G6691">
        <v>1</v>
      </c>
      <c r="H6691" s="2">
        <f>H6690+$H$2*(Filter_Test[[#This Row],[debug'[0']]]-H6690)</f>
        <v>3.7506965253969957</v>
      </c>
    </row>
    <row r="6692" spans="1:8" x14ac:dyDescent="0.25">
      <c r="A6692">
        <v>13372</v>
      </c>
      <c r="B6692">
        <v>3</v>
      </c>
      <c r="C6692">
        <v>-19</v>
      </c>
      <c r="D6692">
        <v>7</v>
      </c>
      <c r="E6692">
        <v>1</v>
      </c>
      <c r="F6692">
        <v>15</v>
      </c>
      <c r="G6692">
        <v>1</v>
      </c>
      <c r="H6692" s="2">
        <f>H6691+$H$2*(Filter_Test[[#This Row],[debug'[0']]]-H6691)</f>
        <v>3.6799450447191182</v>
      </c>
    </row>
    <row r="6693" spans="1:8" x14ac:dyDescent="0.25">
      <c r="A6693">
        <v>13374</v>
      </c>
      <c r="B6693">
        <v>-2</v>
      </c>
      <c r="C6693">
        <v>-31</v>
      </c>
      <c r="D6693">
        <v>8</v>
      </c>
      <c r="E6693">
        <v>1</v>
      </c>
      <c r="F6693">
        <v>14</v>
      </c>
      <c r="G6693">
        <v>1</v>
      </c>
      <c r="H6693" s="2">
        <f>H6692+$H$2*(Filter_Test[[#This Row],[debug'[0']]]-H6692)</f>
        <v>3.1446228359606181</v>
      </c>
    </row>
    <row r="6694" spans="1:8" x14ac:dyDescent="0.25">
      <c r="A6694">
        <v>13376</v>
      </c>
      <c r="B6694">
        <v>-9</v>
      </c>
      <c r="C6694">
        <v>-37</v>
      </c>
      <c r="D6694">
        <v>9</v>
      </c>
      <c r="E6694">
        <v>1</v>
      </c>
      <c r="F6694">
        <v>14</v>
      </c>
      <c r="G6694">
        <v>1</v>
      </c>
      <c r="H6694" s="2">
        <f>H6693+$H$2*(Filter_Test[[#This Row],[debug'[0']]]-H6693)</f>
        <v>2.0000190994984366</v>
      </c>
    </row>
    <row r="6695" spans="1:8" x14ac:dyDescent="0.25">
      <c r="A6695">
        <v>13378</v>
      </c>
      <c r="B6695">
        <v>-11</v>
      </c>
      <c r="C6695">
        <v>-43</v>
      </c>
      <c r="D6695">
        <v>9</v>
      </c>
      <c r="E6695">
        <v>1</v>
      </c>
      <c r="F6695">
        <v>13</v>
      </c>
      <c r="G6695">
        <v>1</v>
      </c>
      <c r="H6695" s="2">
        <f>H6694+$H$2*(Filter_Test[[#This Row],[debug'[0']]]-H6694)</f>
        <v>0.77479616451309807</v>
      </c>
    </row>
    <row r="6696" spans="1:8" x14ac:dyDescent="0.25">
      <c r="A6696">
        <v>13380</v>
      </c>
      <c r="B6696">
        <v>-14</v>
      </c>
      <c r="C6696">
        <v>-39</v>
      </c>
      <c r="D6696">
        <v>7</v>
      </c>
      <c r="E6696">
        <v>1</v>
      </c>
      <c r="F6696">
        <v>13</v>
      </c>
      <c r="G6696">
        <v>1</v>
      </c>
      <c r="H6696" s="2">
        <f>H6695+$H$2*(Filter_Test[[#This Row],[debug'[0']]]-H6695)</f>
        <v>-0.61769556814853188</v>
      </c>
    </row>
    <row r="6697" spans="1:8" x14ac:dyDescent="0.25">
      <c r="A6697">
        <v>13382</v>
      </c>
      <c r="B6697">
        <v>-13</v>
      </c>
      <c r="C6697">
        <v>-29</v>
      </c>
      <c r="D6697">
        <v>6</v>
      </c>
      <c r="E6697">
        <v>0</v>
      </c>
      <c r="F6697">
        <v>13</v>
      </c>
      <c r="G6697">
        <v>1</v>
      </c>
      <c r="H6697" s="2">
        <f>H6696+$H$2*(Filter_Test[[#This Row],[debug'[0']]]-H6696)</f>
        <v>-1.7847002672770391</v>
      </c>
    </row>
    <row r="6698" spans="1:8" x14ac:dyDescent="0.25">
      <c r="A6698">
        <v>13384</v>
      </c>
      <c r="B6698">
        <v>-6</v>
      </c>
      <c r="C6698">
        <v>-4</v>
      </c>
      <c r="D6698">
        <v>3</v>
      </c>
      <c r="E6698">
        <v>1</v>
      </c>
      <c r="F6698">
        <v>13</v>
      </c>
      <c r="G6698">
        <v>1</v>
      </c>
      <c r="H6698" s="2">
        <f>H6697+$H$2*(Filter_Test[[#This Row],[debug'[0']]]-H6697)</f>
        <v>-2.1819829074670833</v>
      </c>
    </row>
    <row r="6699" spans="1:8" x14ac:dyDescent="0.25">
      <c r="A6699">
        <v>13386</v>
      </c>
      <c r="B6699">
        <v>-4</v>
      </c>
      <c r="C6699">
        <v>17</v>
      </c>
      <c r="D6699">
        <v>0</v>
      </c>
      <c r="E6699">
        <v>1</v>
      </c>
      <c r="F6699">
        <v>13</v>
      </c>
      <c r="G6699">
        <v>1</v>
      </c>
      <c r="H6699" s="2">
        <f>H6698+$H$2*(Filter_Test[[#This Row],[debug'[0']]]-H6698)</f>
        <v>-2.3533269817271458</v>
      </c>
    </row>
    <row r="6700" spans="1:8" x14ac:dyDescent="0.25">
      <c r="A6700">
        <v>13388</v>
      </c>
      <c r="B6700">
        <v>1</v>
      </c>
      <c r="C6700">
        <v>43</v>
      </c>
      <c r="D6700">
        <v>-2</v>
      </c>
      <c r="E6700">
        <v>1</v>
      </c>
      <c r="F6700">
        <v>13</v>
      </c>
      <c r="G6700">
        <v>1</v>
      </c>
      <c r="H6700" s="2">
        <f>H6699+$H$2*(Filter_Test[[#This Row],[debug'[0']]]-H6699)</f>
        <v>-2.0372833594007926</v>
      </c>
    </row>
    <row r="6701" spans="1:8" x14ac:dyDescent="0.25">
      <c r="A6701">
        <v>13390</v>
      </c>
      <c r="B6701">
        <v>1</v>
      </c>
      <c r="C6701">
        <v>63</v>
      </c>
      <c r="D6701">
        <v>-5</v>
      </c>
      <c r="E6701">
        <v>0</v>
      </c>
      <c r="F6701">
        <v>13</v>
      </c>
      <c r="G6701">
        <v>0</v>
      </c>
      <c r="H6701" s="2">
        <f>H6700+$H$2*(Filter_Test[[#This Row],[debug'[0']]]-H6700)</f>
        <v>-1.7510261467378709</v>
      </c>
    </row>
    <row r="6702" spans="1:8" x14ac:dyDescent="0.25">
      <c r="A6702">
        <v>13392</v>
      </c>
      <c r="B6702">
        <v>4</v>
      </c>
      <c r="C6702">
        <v>72</v>
      </c>
      <c r="D6702">
        <v>-6</v>
      </c>
      <c r="E6702">
        <v>0</v>
      </c>
      <c r="F6702">
        <v>13</v>
      </c>
      <c r="G6702">
        <v>1</v>
      </c>
      <c r="H6702" s="2">
        <f>H6701+$H$2*(Filter_Test[[#This Row],[debug'[0']]]-H6701)</f>
        <v>-1.2090047019420356</v>
      </c>
    </row>
    <row r="6703" spans="1:8" x14ac:dyDescent="0.25">
      <c r="A6703">
        <v>13394</v>
      </c>
      <c r="B6703">
        <v>6</v>
      </c>
      <c r="C6703">
        <v>70</v>
      </c>
      <c r="D6703">
        <v>-5</v>
      </c>
      <c r="E6703">
        <v>0</v>
      </c>
      <c r="F6703">
        <v>12</v>
      </c>
      <c r="G6703">
        <v>1</v>
      </c>
      <c r="H6703" s="2">
        <f>H6702+$H$2*(Filter_Test[[#This Row],[debug'[0']]]-H6702)</f>
        <v>-0.52957201560257439</v>
      </c>
    </row>
    <row r="6704" spans="1:8" x14ac:dyDescent="0.25">
      <c r="A6704">
        <v>13396</v>
      </c>
      <c r="B6704">
        <v>10</v>
      </c>
      <c r="C6704">
        <v>62</v>
      </c>
      <c r="D6704">
        <v>-3</v>
      </c>
      <c r="E6704">
        <v>0</v>
      </c>
      <c r="F6704">
        <v>12</v>
      </c>
      <c r="G6704">
        <v>1</v>
      </c>
      <c r="H6704" s="2">
        <f>H6703+$H$2*(Filter_Test[[#This Row],[debug'[0']]]-H6703)</f>
        <v>0.46281676708727715</v>
      </c>
    </row>
    <row r="6705" spans="1:8" x14ac:dyDescent="0.25">
      <c r="A6705">
        <v>13398</v>
      </c>
      <c r="B6705">
        <v>9</v>
      </c>
      <c r="C6705">
        <v>47</v>
      </c>
      <c r="D6705">
        <v>0</v>
      </c>
      <c r="E6705">
        <v>0</v>
      </c>
      <c r="F6705">
        <v>12</v>
      </c>
      <c r="G6705">
        <v>1</v>
      </c>
      <c r="H6705" s="2">
        <f>H6704+$H$2*(Filter_Test[[#This Row],[debug'[0']]]-H6704)</f>
        <v>1.2674273308933341</v>
      </c>
    </row>
    <row r="6706" spans="1:8" x14ac:dyDescent="0.25">
      <c r="A6706">
        <v>13400</v>
      </c>
      <c r="B6706">
        <v>7</v>
      </c>
      <c r="C6706">
        <v>29</v>
      </c>
      <c r="D6706">
        <v>3</v>
      </c>
      <c r="E6706">
        <v>0</v>
      </c>
      <c r="F6706">
        <v>12</v>
      </c>
      <c r="G6706">
        <v>1</v>
      </c>
      <c r="H6706" s="2">
        <f>H6705+$H$2*(Filter_Test[[#This Row],[debug'[0']]]-H6705)</f>
        <v>1.8077095763963882</v>
      </c>
    </row>
    <row r="6707" spans="1:8" x14ac:dyDescent="0.25">
      <c r="A6707">
        <v>13402</v>
      </c>
      <c r="B6707">
        <v>7</v>
      </c>
      <c r="C6707">
        <v>9</v>
      </c>
      <c r="D6707">
        <v>6</v>
      </c>
      <c r="E6707">
        <v>0</v>
      </c>
      <c r="F6707">
        <v>12</v>
      </c>
      <c r="G6707">
        <v>1</v>
      </c>
      <c r="H6707" s="2">
        <f>H6706+$H$2*(Filter_Test[[#This Row],[debug'[0']]]-H6706)</f>
        <v>2.2970714198993205</v>
      </c>
    </row>
    <row r="6708" spans="1:8" x14ac:dyDescent="0.25">
      <c r="A6708">
        <v>13404</v>
      </c>
      <c r="B6708">
        <v>2</v>
      </c>
      <c r="C6708">
        <v>-10</v>
      </c>
      <c r="D6708">
        <v>6</v>
      </c>
      <c r="E6708">
        <v>0</v>
      </c>
      <c r="F6708">
        <v>12</v>
      </c>
      <c r="G6708">
        <v>1</v>
      </c>
      <c r="H6708" s="2">
        <f>H6707+$H$2*(Filter_Test[[#This Row],[debug'[0']]]-H6707)</f>
        <v>2.2690730981889047</v>
      </c>
    </row>
    <row r="6709" spans="1:8" x14ac:dyDescent="0.25">
      <c r="A6709">
        <v>13406</v>
      </c>
      <c r="B6709">
        <v>0</v>
      </c>
      <c r="C6709">
        <v>-24</v>
      </c>
      <c r="D6709">
        <v>7</v>
      </c>
      <c r="E6709">
        <v>0</v>
      </c>
      <c r="F6709">
        <v>13</v>
      </c>
      <c r="G6709">
        <v>1</v>
      </c>
      <c r="H6709" s="2">
        <f>H6708+$H$2*(Filter_Test[[#This Row],[debug'[0']]]-H6708)</f>
        <v>2.0552179969170501</v>
      </c>
    </row>
    <row r="6710" spans="1:8" x14ac:dyDescent="0.25">
      <c r="A6710">
        <v>13408</v>
      </c>
      <c r="B6710">
        <v>-3</v>
      </c>
      <c r="C6710">
        <v>-38</v>
      </c>
      <c r="D6710">
        <v>7</v>
      </c>
      <c r="E6710">
        <v>0</v>
      </c>
      <c r="F6710">
        <v>12</v>
      </c>
      <c r="G6710">
        <v>1</v>
      </c>
      <c r="H6710" s="2">
        <f>H6709+$H$2*(Filter_Test[[#This Row],[debug'[0']]]-H6709)</f>
        <v>1.5787749252747647</v>
      </c>
    </row>
    <row r="6711" spans="1:8" x14ac:dyDescent="0.25">
      <c r="A6711">
        <v>13410</v>
      </c>
      <c r="B6711">
        <v>-6</v>
      </c>
      <c r="C6711">
        <v>-46</v>
      </c>
      <c r="D6711">
        <v>8</v>
      </c>
      <c r="E6711">
        <v>0</v>
      </c>
      <c r="F6711">
        <v>12</v>
      </c>
      <c r="G6711">
        <v>2</v>
      </c>
      <c r="H6711" s="2">
        <f>H6710+$H$2*(Filter_Test[[#This Row],[debug'[0']]]-H6710)</f>
        <v>0.8644922164211527</v>
      </c>
    </row>
    <row r="6712" spans="1:8" x14ac:dyDescent="0.25">
      <c r="A6712">
        <v>13412</v>
      </c>
      <c r="B6712">
        <v>-8</v>
      </c>
      <c r="C6712">
        <v>-49</v>
      </c>
      <c r="D6712">
        <v>7</v>
      </c>
      <c r="E6712">
        <v>0</v>
      </c>
      <c r="F6712">
        <v>12</v>
      </c>
      <c r="G6712">
        <v>2</v>
      </c>
      <c r="H6712" s="2">
        <f>H6711+$H$2*(Filter_Test[[#This Row],[debug'[0']]]-H6711)</f>
        <v>2.9033507673774772E-2</v>
      </c>
    </row>
    <row r="6713" spans="1:8" x14ac:dyDescent="0.25">
      <c r="A6713">
        <v>13414</v>
      </c>
      <c r="B6713">
        <v>-10</v>
      </c>
      <c r="C6713">
        <v>-45</v>
      </c>
      <c r="D6713">
        <v>5</v>
      </c>
      <c r="E6713">
        <v>0</v>
      </c>
      <c r="F6713">
        <v>11</v>
      </c>
      <c r="G6713">
        <v>2</v>
      </c>
      <c r="H6713" s="2">
        <f>H6712+$H$2*(Filter_Test[[#This Row],[debug'[0']]]-H6712)</f>
        <v>-0.91618063203563938</v>
      </c>
    </row>
    <row r="6714" spans="1:8" x14ac:dyDescent="0.25">
      <c r="A6714">
        <v>13416</v>
      </c>
      <c r="B6714">
        <v>-10</v>
      </c>
      <c r="C6714">
        <v>-33</v>
      </c>
      <c r="D6714">
        <v>3</v>
      </c>
      <c r="E6714">
        <v>0</v>
      </c>
      <c r="F6714">
        <v>11</v>
      </c>
      <c r="G6714">
        <v>2</v>
      </c>
      <c r="H6714" s="2">
        <f>H6713+$H$2*(Filter_Test[[#This Row],[debug'[0']]]-H6713)</f>
        <v>-1.7723104378236447</v>
      </c>
    </row>
    <row r="6715" spans="1:8" x14ac:dyDescent="0.25">
      <c r="A6715">
        <v>13418</v>
      </c>
      <c r="B6715">
        <v>-6</v>
      </c>
      <c r="C6715">
        <v>-16</v>
      </c>
      <c r="D6715">
        <v>0</v>
      </c>
      <c r="E6715">
        <v>0</v>
      </c>
      <c r="F6715">
        <v>11</v>
      </c>
      <c r="G6715">
        <v>2</v>
      </c>
      <c r="H6715" s="2">
        <f>H6714+$H$2*(Filter_Test[[#This Row],[debug'[0']]]-H6714)</f>
        <v>-2.1707607919293892</v>
      </c>
    </row>
    <row r="6716" spans="1:8" x14ac:dyDescent="0.25">
      <c r="A6716">
        <v>13420</v>
      </c>
      <c r="B6716">
        <v>0</v>
      </c>
      <c r="C6716">
        <v>28</v>
      </c>
      <c r="D6716">
        <v>-3</v>
      </c>
      <c r="E6716">
        <v>0</v>
      </c>
      <c r="F6716">
        <v>12</v>
      </c>
      <c r="G6716">
        <v>2</v>
      </c>
      <c r="H6716" s="2">
        <f>H6715+$H$2*(Filter_Test[[#This Row],[debug'[0']]]-H6715)</f>
        <v>-1.9661714072306054</v>
      </c>
    </row>
    <row r="6717" spans="1:8" x14ac:dyDescent="0.25">
      <c r="A6717">
        <v>13422</v>
      </c>
      <c r="B6717">
        <v>1</v>
      </c>
      <c r="C6717">
        <v>47</v>
      </c>
      <c r="D6717">
        <v>-4</v>
      </c>
      <c r="E6717">
        <v>0</v>
      </c>
      <c r="F6717">
        <v>12</v>
      </c>
      <c r="G6717">
        <v>2</v>
      </c>
      <c r="H6717" s="2">
        <f>H6716+$H$2*(Filter_Test[[#This Row],[debug'[0']]]-H6716)</f>
        <v>-1.6866163381632924</v>
      </c>
    </row>
    <row r="6718" spans="1:8" x14ac:dyDescent="0.25">
      <c r="A6718">
        <v>13424</v>
      </c>
      <c r="B6718">
        <v>2</v>
      </c>
      <c r="C6718">
        <v>62</v>
      </c>
      <c r="D6718">
        <v>-4</v>
      </c>
      <c r="E6718">
        <v>0</v>
      </c>
      <c r="F6718">
        <v>11</v>
      </c>
      <c r="G6718">
        <v>2</v>
      </c>
      <c r="H6718" s="2">
        <f>H6717+$H$2*(Filter_Test[[#This Row],[debug'[0']]]-H6717)</f>
        <v>-1.3391609340259554</v>
      </c>
    </row>
    <row r="6719" spans="1:8" x14ac:dyDescent="0.25">
      <c r="A6719">
        <v>13426</v>
      </c>
      <c r="B6719">
        <v>4</v>
      </c>
      <c r="C6719">
        <v>77</v>
      </c>
      <c r="D6719">
        <v>-4</v>
      </c>
      <c r="E6719">
        <v>0</v>
      </c>
      <c r="F6719">
        <v>11</v>
      </c>
      <c r="G6719">
        <v>2</v>
      </c>
      <c r="H6719" s="2">
        <f>H6718+$H$2*(Filter_Test[[#This Row],[debug'[0']]]-H6718)</f>
        <v>-0.83595687102586869</v>
      </c>
    </row>
    <row r="6720" spans="1:8" x14ac:dyDescent="0.25">
      <c r="A6720">
        <v>13428</v>
      </c>
      <c r="B6720">
        <v>5</v>
      </c>
      <c r="C6720">
        <v>75</v>
      </c>
      <c r="D6720">
        <v>-2</v>
      </c>
      <c r="E6720">
        <v>0</v>
      </c>
      <c r="F6720">
        <v>10</v>
      </c>
      <c r="G6720">
        <v>2</v>
      </c>
      <c r="H6720" s="2">
        <f>H6719+$H$2*(Filter_Test[[#This Row],[debug'[0']]]-H6719)</f>
        <v>-0.28593089404541638</v>
      </c>
    </row>
    <row r="6721" spans="1:8" x14ac:dyDescent="0.25">
      <c r="A6721">
        <v>13430</v>
      </c>
      <c r="B6721">
        <v>6</v>
      </c>
      <c r="C6721">
        <v>66</v>
      </c>
      <c r="D6721">
        <v>-1</v>
      </c>
      <c r="E6721">
        <v>0</v>
      </c>
      <c r="F6721">
        <v>10</v>
      </c>
      <c r="G6721">
        <v>2</v>
      </c>
      <c r="H6721" s="2">
        <f>H6720+$H$2*(Filter_Test[[#This Row],[debug'[0']]]-H6720)</f>
        <v>0.3065041354857696</v>
      </c>
    </row>
    <row r="6722" spans="1:8" x14ac:dyDescent="0.25">
      <c r="A6722">
        <v>13432</v>
      </c>
      <c r="B6722">
        <v>4</v>
      </c>
      <c r="C6722">
        <v>52</v>
      </c>
      <c r="D6722">
        <v>1</v>
      </c>
      <c r="E6722">
        <v>0</v>
      </c>
      <c r="F6722">
        <v>10</v>
      </c>
      <c r="G6722">
        <v>2</v>
      </c>
      <c r="H6722" s="2">
        <f>H6721+$H$2*(Filter_Test[[#This Row],[debug'[0']]]-H6721)</f>
        <v>0.65460791970643517</v>
      </c>
    </row>
    <row r="6723" spans="1:8" x14ac:dyDescent="0.25">
      <c r="A6723">
        <v>13434</v>
      </c>
      <c r="B6723">
        <v>5</v>
      </c>
      <c r="C6723">
        <v>31</v>
      </c>
      <c r="D6723">
        <v>4</v>
      </c>
      <c r="E6723">
        <v>0</v>
      </c>
      <c r="F6723">
        <v>10</v>
      </c>
      <c r="G6723">
        <v>2</v>
      </c>
      <c r="H6723" s="2">
        <f>H6722+$H$2*(Filter_Test[[#This Row],[debug'[0']]]-H6722)</f>
        <v>1.0641514747989611</v>
      </c>
    </row>
    <row r="6724" spans="1:8" x14ac:dyDescent="0.25">
      <c r="A6724">
        <v>13436</v>
      </c>
      <c r="B6724">
        <v>4</v>
      </c>
      <c r="C6724">
        <v>11</v>
      </c>
      <c r="D6724">
        <v>6</v>
      </c>
      <c r="E6724">
        <v>0</v>
      </c>
      <c r="F6724">
        <v>11</v>
      </c>
      <c r="G6724">
        <v>2</v>
      </c>
      <c r="H6724" s="2">
        <f>H6723+$H$2*(Filter_Test[[#This Row],[debug'[0']]]-H6723)</f>
        <v>1.3408486795636816</v>
      </c>
    </row>
    <row r="6725" spans="1:8" x14ac:dyDescent="0.25">
      <c r="A6725">
        <v>13438</v>
      </c>
      <c r="B6725">
        <v>2</v>
      </c>
      <c r="C6725">
        <v>-9</v>
      </c>
      <c r="D6725">
        <v>6</v>
      </c>
      <c r="E6725">
        <v>0</v>
      </c>
      <c r="F6725">
        <v>11</v>
      </c>
      <c r="G6725">
        <v>2</v>
      </c>
      <c r="H6725" s="2">
        <f>H6724+$H$2*(Filter_Test[[#This Row],[debug'[0']]]-H6724)</f>
        <v>1.4029722279402841</v>
      </c>
    </row>
    <row r="6726" spans="1:8" x14ac:dyDescent="0.25">
      <c r="A6726">
        <v>13440</v>
      </c>
      <c r="B6726">
        <v>1</v>
      </c>
      <c r="C6726">
        <v>-26</v>
      </c>
      <c r="D6726">
        <v>6</v>
      </c>
      <c r="E6726">
        <v>0</v>
      </c>
      <c r="F6726">
        <v>11</v>
      </c>
      <c r="G6726">
        <v>2</v>
      </c>
      <c r="H6726" s="2">
        <f>H6725+$H$2*(Filter_Test[[#This Row],[debug'[0']]]-H6725)</f>
        <v>1.3649929902133469</v>
      </c>
    </row>
    <row r="6727" spans="1:8" x14ac:dyDescent="0.25">
      <c r="A6727">
        <v>13442</v>
      </c>
      <c r="B6727">
        <v>-3</v>
      </c>
      <c r="C6727">
        <v>-40</v>
      </c>
      <c r="D6727">
        <v>5</v>
      </c>
      <c r="E6727">
        <v>0</v>
      </c>
      <c r="F6727">
        <v>11</v>
      </c>
      <c r="G6727">
        <v>2</v>
      </c>
      <c r="H6727" s="2">
        <f>H6726+$H$2*(Filter_Test[[#This Row],[debug'[0']]]-H6726)</f>
        <v>0.95360209288259101</v>
      </c>
    </row>
    <row r="6728" spans="1:8" x14ac:dyDescent="0.25">
      <c r="A6728">
        <v>13444</v>
      </c>
      <c r="B6728">
        <v>-3</v>
      </c>
      <c r="C6728">
        <v>-50</v>
      </c>
      <c r="D6728">
        <v>5</v>
      </c>
      <c r="E6728">
        <v>0</v>
      </c>
      <c r="F6728">
        <v>11</v>
      </c>
      <c r="G6728">
        <v>2</v>
      </c>
      <c r="H6728" s="2">
        <f>H6727+$H$2*(Filter_Test[[#This Row],[debug'[0']]]-H6727)</f>
        <v>0.58098387417607567</v>
      </c>
    </row>
    <row r="6729" spans="1:8" x14ac:dyDescent="0.25">
      <c r="A6729">
        <v>13446</v>
      </c>
      <c r="B6729">
        <v>-6</v>
      </c>
      <c r="C6729">
        <v>-52</v>
      </c>
      <c r="D6729">
        <v>4</v>
      </c>
      <c r="E6729">
        <v>0</v>
      </c>
      <c r="F6729">
        <v>11</v>
      </c>
      <c r="G6729">
        <v>2</v>
      </c>
      <c r="H6729" s="2">
        <f>H6728+$H$2*(Filter_Test[[#This Row],[debug'[0']]]-H6728)</f>
        <v>-3.9259243599057858E-2</v>
      </c>
    </row>
    <row r="6730" spans="1:8" x14ac:dyDescent="0.25">
      <c r="A6730">
        <v>13448</v>
      </c>
      <c r="B6730">
        <v>-7</v>
      </c>
      <c r="C6730">
        <v>-47</v>
      </c>
      <c r="D6730">
        <v>3</v>
      </c>
      <c r="E6730">
        <v>0</v>
      </c>
      <c r="F6730">
        <v>10</v>
      </c>
      <c r="G6730">
        <v>2</v>
      </c>
      <c r="H6730" s="2">
        <f>H6729+$H$2*(Filter_Test[[#This Row],[debug'[0']]]-H6729)</f>
        <v>-0.69529360431462561</v>
      </c>
    </row>
    <row r="6731" spans="1:8" x14ac:dyDescent="0.25">
      <c r="A6731">
        <v>13450</v>
      </c>
      <c r="B6731">
        <v>-4</v>
      </c>
      <c r="C6731">
        <v>-34</v>
      </c>
      <c r="D6731">
        <v>1</v>
      </c>
      <c r="E6731">
        <v>0</v>
      </c>
      <c r="F6731">
        <v>10</v>
      </c>
      <c r="G6731">
        <v>2</v>
      </c>
      <c r="H6731" s="2">
        <f>H6730+$H$2*(Filter_Test[[#This Row],[debug'[0']]]-H6730)</f>
        <v>-1.006754844363317</v>
      </c>
    </row>
    <row r="6732" spans="1:8" x14ac:dyDescent="0.25">
      <c r="A6732">
        <v>13452</v>
      </c>
      <c r="B6732">
        <v>-4</v>
      </c>
      <c r="C6732">
        <v>-15</v>
      </c>
      <c r="D6732">
        <v>-2</v>
      </c>
      <c r="E6732">
        <v>0</v>
      </c>
      <c r="F6732">
        <v>10</v>
      </c>
      <c r="G6732">
        <v>2</v>
      </c>
      <c r="H6732" s="2">
        <f>H6731+$H$2*(Filter_Test[[#This Row],[debug'[0']]]-H6731)</f>
        <v>-1.2888615541035602</v>
      </c>
    </row>
    <row r="6733" spans="1:8" x14ac:dyDescent="0.25">
      <c r="A6733">
        <v>13454</v>
      </c>
      <c r="B6733">
        <v>-1</v>
      </c>
      <c r="C6733">
        <v>7</v>
      </c>
      <c r="D6733">
        <v>-3</v>
      </c>
      <c r="E6733">
        <v>0</v>
      </c>
      <c r="F6733">
        <v>10</v>
      </c>
      <c r="G6733">
        <v>2</v>
      </c>
      <c r="H6733" s="2">
        <f>H6732+$H$2*(Filter_Test[[#This Row],[debug'[0']]]-H6732)</f>
        <v>-1.2616369940152719</v>
      </c>
    </row>
    <row r="6734" spans="1:8" x14ac:dyDescent="0.25">
      <c r="A6734">
        <v>13456</v>
      </c>
      <c r="B6734">
        <v>-1</v>
      </c>
      <c r="C6734">
        <v>47</v>
      </c>
      <c r="D6734">
        <v>-3</v>
      </c>
      <c r="E6734">
        <v>0</v>
      </c>
      <c r="F6734">
        <v>11</v>
      </c>
      <c r="G6734">
        <v>2</v>
      </c>
      <c r="H6734" s="2">
        <f>H6733+$H$2*(Filter_Test[[#This Row],[debug'[0']]]-H6733)</f>
        <v>-1.2369782882661009</v>
      </c>
    </row>
    <row r="6735" spans="1:8" x14ac:dyDescent="0.25">
      <c r="A6735">
        <v>13458</v>
      </c>
      <c r="B6735">
        <v>2</v>
      </c>
      <c r="C6735">
        <v>62</v>
      </c>
      <c r="D6735">
        <v>-3</v>
      </c>
      <c r="E6735">
        <v>0</v>
      </c>
      <c r="F6735">
        <v>11</v>
      </c>
      <c r="G6735">
        <v>2</v>
      </c>
      <c r="H6735" s="2">
        <f>H6734+$H$2*(Filter_Test[[#This Row],[debug'[0']]]-H6734)</f>
        <v>-0.9319002719587075</v>
      </c>
    </row>
    <row r="6736" spans="1:8" x14ac:dyDescent="0.25">
      <c r="A6736">
        <v>13460</v>
      </c>
      <c r="B6736">
        <v>2</v>
      </c>
      <c r="C6736">
        <v>73</v>
      </c>
      <c r="D6736">
        <v>-3</v>
      </c>
      <c r="E6736">
        <v>0</v>
      </c>
      <c r="F6736">
        <v>10</v>
      </c>
      <c r="G6736">
        <v>2</v>
      </c>
      <c r="H6736" s="2">
        <f>H6735+$H$2*(Filter_Test[[#This Row],[debug'[0']]]-H6735)</f>
        <v>-0.65557518129540582</v>
      </c>
    </row>
    <row r="6737" spans="1:8" x14ac:dyDescent="0.25">
      <c r="A6737">
        <v>13462</v>
      </c>
      <c r="B6737">
        <v>5</v>
      </c>
      <c r="C6737">
        <v>78</v>
      </c>
      <c r="D6737">
        <v>0</v>
      </c>
      <c r="E6737">
        <v>0</v>
      </c>
      <c r="F6737">
        <v>10</v>
      </c>
      <c r="G6737">
        <v>2</v>
      </c>
      <c r="H6737" s="2">
        <f>H6736+$H$2*(Filter_Test[[#This Row],[debug'[0']]]-H6736)</f>
        <v>-0.12254977805393352</v>
      </c>
    </row>
    <row r="6738" spans="1:8" x14ac:dyDescent="0.25">
      <c r="A6738">
        <v>13464</v>
      </c>
      <c r="B6738">
        <v>3</v>
      </c>
      <c r="C6738">
        <v>70</v>
      </c>
      <c r="D6738">
        <v>2</v>
      </c>
      <c r="E6738">
        <v>0</v>
      </c>
      <c r="F6738">
        <v>9</v>
      </c>
      <c r="G6738">
        <v>2</v>
      </c>
      <c r="H6738" s="2">
        <f>H6737+$H$2*(Filter_Test[[#This Row],[debug'[0']]]-H6737)</f>
        <v>0.17174360524214677</v>
      </c>
    </row>
    <row r="6739" spans="1:8" x14ac:dyDescent="0.25">
      <c r="A6739">
        <v>13466</v>
      </c>
      <c r="B6739">
        <v>2</v>
      </c>
      <c r="C6739">
        <v>55</v>
      </c>
      <c r="D6739">
        <v>5</v>
      </c>
      <c r="E6739">
        <v>0</v>
      </c>
      <c r="F6739">
        <v>9</v>
      </c>
      <c r="G6739">
        <v>2</v>
      </c>
      <c r="H6739" s="2">
        <f>H6738+$H$2*(Filter_Test[[#This Row],[debug'[0']]]-H6738)</f>
        <v>0.3440527110016417</v>
      </c>
    </row>
    <row r="6740" spans="1:8" x14ac:dyDescent="0.25">
      <c r="A6740">
        <v>13468</v>
      </c>
      <c r="B6740">
        <v>3</v>
      </c>
      <c r="C6740">
        <v>34</v>
      </c>
      <c r="D6740">
        <v>6</v>
      </c>
      <c r="E6740">
        <v>0</v>
      </c>
      <c r="F6740">
        <v>9</v>
      </c>
      <c r="G6740">
        <v>2</v>
      </c>
      <c r="H6740" s="2">
        <f>H6739+$H$2*(Filter_Test[[#This Row],[debug'[0']]]-H6739)</f>
        <v>0.59436984574481078</v>
      </c>
    </row>
    <row r="6741" spans="1:8" x14ac:dyDescent="0.25">
      <c r="A6741">
        <v>13470</v>
      </c>
      <c r="B6741">
        <v>1</v>
      </c>
      <c r="C6741">
        <v>14</v>
      </c>
      <c r="D6741">
        <v>7</v>
      </c>
      <c r="E6741">
        <v>0</v>
      </c>
      <c r="F6741">
        <v>9</v>
      </c>
      <c r="G6741">
        <v>2</v>
      </c>
      <c r="H6741" s="2">
        <f>H6740+$H$2*(Filter_Test[[#This Row],[debug'[0']]]-H6740)</f>
        <v>0.63259958712528874</v>
      </c>
    </row>
    <row r="6742" spans="1:8" x14ac:dyDescent="0.25">
      <c r="A6742">
        <v>13472</v>
      </c>
      <c r="B6742">
        <v>1</v>
      </c>
      <c r="C6742">
        <v>-6</v>
      </c>
      <c r="D6742">
        <v>8</v>
      </c>
      <c r="E6742">
        <v>0</v>
      </c>
      <c r="F6742">
        <v>10</v>
      </c>
      <c r="G6742">
        <v>2</v>
      </c>
      <c r="H6742" s="2">
        <f>H6741+$H$2*(Filter_Test[[#This Row],[debug'[0']]]-H6741)</f>
        <v>0.66722626026568022</v>
      </c>
    </row>
    <row r="6743" spans="1:8" x14ac:dyDescent="0.25">
      <c r="A6743">
        <v>13474</v>
      </c>
      <c r="B6743">
        <v>0</v>
      </c>
      <c r="C6743">
        <v>-23</v>
      </c>
      <c r="D6743">
        <v>7</v>
      </c>
      <c r="E6743">
        <v>0</v>
      </c>
      <c r="F6743">
        <v>10</v>
      </c>
      <c r="G6743">
        <v>2</v>
      </c>
      <c r="H6743" s="2">
        <f>H6742+$H$2*(Filter_Test[[#This Row],[debug'[0']]]-H6742)</f>
        <v>0.60434166673969469</v>
      </c>
    </row>
    <row r="6744" spans="1:8" x14ac:dyDescent="0.25">
      <c r="A6744">
        <v>13476</v>
      </c>
      <c r="B6744">
        <v>-2</v>
      </c>
      <c r="C6744">
        <v>-37</v>
      </c>
      <c r="D6744">
        <v>6</v>
      </c>
      <c r="E6744">
        <v>0</v>
      </c>
      <c r="F6744">
        <v>10</v>
      </c>
      <c r="G6744">
        <v>2</v>
      </c>
      <c r="H6744" s="2">
        <f>H6743+$H$2*(Filter_Test[[#This Row],[debug'[0']]]-H6743)</f>
        <v>0.35888824730967805</v>
      </c>
    </row>
    <row r="6745" spans="1:8" x14ac:dyDescent="0.25">
      <c r="A6745">
        <v>13478</v>
      </c>
      <c r="B6745">
        <v>-2</v>
      </c>
      <c r="C6745">
        <v>-48</v>
      </c>
      <c r="D6745">
        <v>3</v>
      </c>
      <c r="E6745">
        <v>0</v>
      </c>
      <c r="F6745">
        <v>10</v>
      </c>
      <c r="G6745">
        <v>2</v>
      </c>
      <c r="H6745" s="2">
        <f>H6744+$H$2*(Filter_Test[[#This Row],[debug'[0']]]-H6744)</f>
        <v>0.13656826765805644</v>
      </c>
    </row>
    <row r="6746" spans="1:8" x14ac:dyDescent="0.25">
      <c r="A6746">
        <v>13480</v>
      </c>
      <c r="B6746">
        <v>-3</v>
      </c>
      <c r="C6746">
        <v>-49</v>
      </c>
      <c r="D6746">
        <v>1</v>
      </c>
      <c r="E6746">
        <v>0</v>
      </c>
      <c r="F6746">
        <v>10</v>
      </c>
      <c r="G6746">
        <v>2</v>
      </c>
      <c r="H6746" s="2">
        <f>H6745+$H$2*(Filter_Test[[#This Row],[debug'[0']]]-H6745)</f>
        <v>-0.15904632715666597</v>
      </c>
    </row>
    <row r="6747" spans="1:8" x14ac:dyDescent="0.25">
      <c r="A6747">
        <v>13482</v>
      </c>
      <c r="B6747">
        <v>-4</v>
      </c>
      <c r="C6747">
        <v>-44</v>
      </c>
      <c r="D6747">
        <v>-1</v>
      </c>
      <c r="E6747">
        <v>0</v>
      </c>
      <c r="F6747">
        <v>10</v>
      </c>
      <c r="G6747">
        <v>2</v>
      </c>
      <c r="H6747" s="2">
        <f>H6746+$H$2*(Filter_Test[[#This Row],[debug'[0']]]-H6746)</f>
        <v>-0.52104768239816657</v>
      </c>
    </row>
    <row r="6748" spans="1:8" x14ac:dyDescent="0.25">
      <c r="A6748">
        <v>13484</v>
      </c>
      <c r="B6748">
        <v>-2</v>
      </c>
      <c r="C6748">
        <v>-31</v>
      </c>
      <c r="D6748">
        <v>-4</v>
      </c>
      <c r="E6748">
        <v>0</v>
      </c>
      <c r="F6748">
        <v>10</v>
      </c>
      <c r="G6748">
        <v>2</v>
      </c>
      <c r="H6748" s="2">
        <f>H6747+$H$2*(Filter_Test[[#This Row],[debug'[0']]]-H6747)</f>
        <v>-0.66043565447779207</v>
      </c>
    </row>
    <row r="6749" spans="1:8" x14ac:dyDescent="0.25">
      <c r="A6749">
        <v>13486</v>
      </c>
      <c r="B6749">
        <v>-1</v>
      </c>
      <c r="C6749">
        <v>-11</v>
      </c>
      <c r="D6749">
        <v>-7</v>
      </c>
      <c r="E6749">
        <v>0</v>
      </c>
      <c r="F6749">
        <v>10</v>
      </c>
      <c r="G6749">
        <v>2</v>
      </c>
      <c r="H6749" s="2">
        <f>H6748+$H$2*(Filter_Test[[#This Row],[debug'[0']]]-H6748)</f>
        <v>-0.69243884007719991</v>
      </c>
    </row>
    <row r="6750" spans="1:8" x14ac:dyDescent="0.25">
      <c r="A6750">
        <v>13488</v>
      </c>
      <c r="B6750">
        <v>3</v>
      </c>
      <c r="C6750">
        <v>18</v>
      </c>
      <c r="D6750">
        <v>-9</v>
      </c>
      <c r="E6750">
        <v>0</v>
      </c>
      <c r="F6750">
        <v>11</v>
      </c>
      <c r="G6750">
        <v>1</v>
      </c>
      <c r="H6750" s="2">
        <f>H6749+$H$2*(Filter_Test[[#This Row],[debug'[0']]]-H6749)</f>
        <v>-0.34443467806271549</v>
      </c>
    </row>
    <row r="6751" spans="1:8" x14ac:dyDescent="0.25">
      <c r="A6751">
        <v>13490</v>
      </c>
      <c r="B6751">
        <v>1</v>
      </c>
      <c r="C6751">
        <v>39</v>
      </c>
      <c r="D6751">
        <v>-8</v>
      </c>
      <c r="E6751">
        <v>0</v>
      </c>
      <c r="F6751">
        <v>11</v>
      </c>
      <c r="G6751">
        <v>1</v>
      </c>
      <c r="H6751" s="2">
        <f>H6750+$H$2*(Filter_Test[[#This Row],[debug'[0']]]-H6750)</f>
        <v>-0.21772469482771994</v>
      </c>
    </row>
    <row r="6752" spans="1:8" x14ac:dyDescent="0.25">
      <c r="A6752">
        <v>13492</v>
      </c>
      <c r="B6752">
        <v>2</v>
      </c>
      <c r="C6752">
        <v>63</v>
      </c>
      <c r="D6752">
        <v>-9</v>
      </c>
      <c r="E6752">
        <v>0</v>
      </c>
      <c r="F6752">
        <v>11</v>
      </c>
      <c r="G6752">
        <v>1</v>
      </c>
      <c r="H6752" s="2">
        <f>H6751+$H$2*(Filter_Test[[#This Row],[debug'[0']]]-H6751)</f>
        <v>-8.7090665590570382E-3</v>
      </c>
    </row>
    <row r="6753" spans="1:8" x14ac:dyDescent="0.25">
      <c r="A6753">
        <v>13494</v>
      </c>
      <c r="B6753">
        <v>0</v>
      </c>
      <c r="C6753">
        <v>73</v>
      </c>
      <c r="D6753">
        <v>-7</v>
      </c>
      <c r="E6753">
        <v>0</v>
      </c>
      <c r="F6753">
        <v>11</v>
      </c>
      <c r="G6753">
        <v>1</v>
      </c>
      <c r="H6753" s="2">
        <f>H6752+$H$2*(Filter_Test[[#This Row],[debug'[0']]]-H6752)</f>
        <v>-7.8882563734102937E-3</v>
      </c>
    </row>
    <row r="6754" spans="1:8" x14ac:dyDescent="0.25">
      <c r="A6754">
        <v>13496</v>
      </c>
      <c r="B6754">
        <v>2</v>
      </c>
      <c r="C6754">
        <v>78</v>
      </c>
      <c r="D6754">
        <v>-5</v>
      </c>
      <c r="E6754">
        <v>0</v>
      </c>
      <c r="F6754">
        <v>11</v>
      </c>
      <c r="G6754">
        <v>1</v>
      </c>
      <c r="H6754" s="2">
        <f>H6753+$H$2*(Filter_Test[[#This Row],[debug'[0']]]-H6753)</f>
        <v>0.18135075349014745</v>
      </c>
    </row>
    <row r="6755" spans="1:8" x14ac:dyDescent="0.25">
      <c r="A6755">
        <v>13498</v>
      </c>
      <c r="B6755">
        <v>1</v>
      </c>
      <c r="C6755">
        <v>68</v>
      </c>
      <c r="D6755">
        <v>1</v>
      </c>
      <c r="E6755">
        <v>0</v>
      </c>
      <c r="F6755">
        <v>11</v>
      </c>
      <c r="G6755">
        <v>1</v>
      </c>
      <c r="H6755" s="2">
        <f>H6754+$H$2*(Filter_Test[[#This Row],[debug'[0']]]-H6754)</f>
        <v>0.2585066272512126</v>
      </c>
    </row>
    <row r="6756" spans="1:8" x14ac:dyDescent="0.25">
      <c r="A6756">
        <v>13500</v>
      </c>
      <c r="B6756">
        <v>3</v>
      </c>
      <c r="C6756">
        <v>53</v>
      </c>
      <c r="D6756">
        <v>5</v>
      </c>
      <c r="E6756">
        <v>0</v>
      </c>
      <c r="F6756">
        <v>10</v>
      </c>
      <c r="G6756">
        <v>1</v>
      </c>
      <c r="H6756" s="2">
        <f>H6755+$H$2*(Filter_Test[[#This Row],[debug'[0']]]-H6755)</f>
        <v>0.51688629044199352</v>
      </c>
    </row>
    <row r="6757" spans="1:8" x14ac:dyDescent="0.25">
      <c r="A6757">
        <v>13502</v>
      </c>
      <c r="B6757">
        <v>2</v>
      </c>
      <c r="C6757">
        <v>37</v>
      </c>
      <c r="D6757">
        <v>7</v>
      </c>
      <c r="E6757">
        <v>0</v>
      </c>
      <c r="F6757">
        <v>11</v>
      </c>
      <c r="G6757">
        <v>1</v>
      </c>
      <c r="H6757" s="2">
        <f>H6756+$H$2*(Filter_Test[[#This Row],[debug'[0']]]-H6756)</f>
        <v>0.65666646447356569</v>
      </c>
    </row>
    <row r="6758" spans="1:8" x14ac:dyDescent="0.25">
      <c r="A6758">
        <v>13504</v>
      </c>
      <c r="B6758">
        <v>3</v>
      </c>
      <c r="C6758">
        <v>18</v>
      </c>
      <c r="D6758">
        <v>7</v>
      </c>
      <c r="E6758">
        <v>0</v>
      </c>
      <c r="F6758">
        <v>11</v>
      </c>
      <c r="G6758">
        <v>0</v>
      </c>
      <c r="H6758" s="2">
        <f>H6757+$H$2*(Filter_Test[[#This Row],[debug'[0']]]-H6757)</f>
        <v>0.87752044707717891</v>
      </c>
    </row>
    <row r="6759" spans="1:8" x14ac:dyDescent="0.25">
      <c r="A6759">
        <v>13506</v>
      </c>
      <c r="B6759">
        <v>2</v>
      </c>
      <c r="C6759">
        <v>0</v>
      </c>
      <c r="D6759">
        <v>8</v>
      </c>
      <c r="E6759">
        <v>0</v>
      </c>
      <c r="F6759">
        <v>12</v>
      </c>
      <c r="G6759">
        <v>0</v>
      </c>
      <c r="H6759" s="2">
        <f>H6758+$H$2*(Filter_Test[[#This Row],[debug'[0']]]-H6758)</f>
        <v>0.9833116525951916</v>
      </c>
    </row>
    <row r="6760" spans="1:8" x14ac:dyDescent="0.25">
      <c r="A6760">
        <v>13508</v>
      </c>
      <c r="B6760">
        <v>-1</v>
      </c>
      <c r="C6760">
        <v>-17</v>
      </c>
      <c r="D6760">
        <v>8</v>
      </c>
      <c r="E6760">
        <v>0</v>
      </c>
      <c r="F6760">
        <v>12</v>
      </c>
      <c r="G6760">
        <v>0</v>
      </c>
      <c r="H6760" s="2">
        <f>H6759+$H$2*(Filter_Test[[#This Row],[debug'[0']]]-H6759)</f>
        <v>0.79638893306802905</v>
      </c>
    </row>
    <row r="6761" spans="1:8" x14ac:dyDescent="0.25">
      <c r="A6761">
        <v>13510</v>
      </c>
      <c r="B6761">
        <v>0</v>
      </c>
      <c r="C6761">
        <v>-33</v>
      </c>
      <c r="D6761">
        <v>6</v>
      </c>
      <c r="E6761">
        <v>0</v>
      </c>
      <c r="F6761">
        <v>12</v>
      </c>
      <c r="G6761">
        <v>0</v>
      </c>
      <c r="H6761" s="2">
        <f>H6760+$H$2*(Filter_Test[[#This Row],[debug'[0']]]-H6760)</f>
        <v>0.72133104442222706</v>
      </c>
    </row>
    <row r="6762" spans="1:8" x14ac:dyDescent="0.25">
      <c r="A6762">
        <v>13512</v>
      </c>
      <c r="B6762">
        <v>0</v>
      </c>
      <c r="C6762">
        <v>-41</v>
      </c>
      <c r="D6762">
        <v>3</v>
      </c>
      <c r="E6762">
        <v>0</v>
      </c>
      <c r="F6762">
        <v>12</v>
      </c>
      <c r="G6762">
        <v>0</v>
      </c>
      <c r="H6762" s="2">
        <f>H6761+$H$2*(Filter_Test[[#This Row],[debug'[0']]]-H6761)</f>
        <v>0.65334719512333339</v>
      </c>
    </row>
    <row r="6763" spans="1:8" x14ac:dyDescent="0.25">
      <c r="A6763">
        <v>13514</v>
      </c>
      <c r="B6763">
        <v>1</v>
      </c>
      <c r="C6763">
        <v>-42</v>
      </c>
      <c r="D6763">
        <v>2</v>
      </c>
      <c r="E6763">
        <v>1</v>
      </c>
      <c r="F6763">
        <v>12</v>
      </c>
      <c r="G6763">
        <v>0</v>
      </c>
      <c r="H6763" s="2">
        <f>H6762+$H$2*(Filter_Test[[#This Row],[debug'[0']]]-H6762)</f>
        <v>0.68601845227773839</v>
      </c>
    </row>
    <row r="6764" spans="1:8" x14ac:dyDescent="0.25">
      <c r="A6764">
        <v>13516</v>
      </c>
      <c r="B6764">
        <v>3</v>
      </c>
      <c r="C6764">
        <v>-29</v>
      </c>
      <c r="D6764">
        <v>-2</v>
      </c>
      <c r="E6764">
        <v>1</v>
      </c>
      <c r="F6764">
        <v>13</v>
      </c>
      <c r="G6764">
        <v>0</v>
      </c>
      <c r="H6764" s="2">
        <f>H6763+$H$2*(Filter_Test[[#This Row],[debug'[0']]]-H6763)</f>
        <v>0.9041060752037362</v>
      </c>
    </row>
    <row r="6765" spans="1:8" x14ac:dyDescent="0.25">
      <c r="A6765">
        <v>13518</v>
      </c>
      <c r="B6765">
        <v>3</v>
      </c>
      <c r="C6765">
        <v>-13</v>
      </c>
      <c r="D6765">
        <v>-6</v>
      </c>
      <c r="E6765">
        <v>1</v>
      </c>
      <c r="F6765">
        <v>14</v>
      </c>
      <c r="G6765">
        <v>0</v>
      </c>
      <c r="H6765" s="2">
        <f>H6764+$H$2*(Filter_Test[[#This Row],[debug'[0']]]-H6764)</f>
        <v>1.1016394239090388</v>
      </c>
    </row>
    <row r="6766" spans="1:8" x14ac:dyDescent="0.25">
      <c r="A6766">
        <v>13520</v>
      </c>
      <c r="B6766">
        <v>4</v>
      </c>
      <c r="C6766">
        <v>4</v>
      </c>
      <c r="D6766">
        <v>-8</v>
      </c>
      <c r="E6766">
        <v>1</v>
      </c>
      <c r="F6766">
        <v>14</v>
      </c>
      <c r="G6766">
        <v>0</v>
      </c>
      <c r="H6766" s="2">
        <f>H6765+$H$2*(Filter_Test[[#This Row],[debug'[0']]]-H6765)</f>
        <v>1.3748034727080882</v>
      </c>
    </row>
    <row r="6767" spans="1:8" x14ac:dyDescent="0.25">
      <c r="A6767">
        <v>13522</v>
      </c>
      <c r="B6767">
        <v>3</v>
      </c>
      <c r="C6767">
        <v>13</v>
      </c>
      <c r="D6767">
        <v>-8</v>
      </c>
      <c r="E6767">
        <v>1</v>
      </c>
      <c r="F6767">
        <v>13</v>
      </c>
      <c r="G6767">
        <v>0</v>
      </c>
      <c r="H6767" s="2">
        <f>H6766+$H$2*(Filter_Test[[#This Row],[debug'[0']]]-H6766)</f>
        <v>1.5279746368314857</v>
      </c>
    </row>
    <row r="6768" spans="1:8" x14ac:dyDescent="0.25">
      <c r="A6768">
        <v>13524</v>
      </c>
      <c r="B6768">
        <v>0</v>
      </c>
      <c r="C6768">
        <v>38</v>
      </c>
      <c r="D6768">
        <v>-9</v>
      </c>
      <c r="E6768">
        <v>1</v>
      </c>
      <c r="F6768">
        <v>14</v>
      </c>
      <c r="G6768">
        <v>0</v>
      </c>
      <c r="H6768" s="2">
        <f>H6767+$H$2*(Filter_Test[[#This Row],[debug'[0']]]-H6767)</f>
        <v>1.383966420013246</v>
      </c>
    </row>
    <row r="6769" spans="1:8" x14ac:dyDescent="0.25">
      <c r="A6769">
        <v>13526</v>
      </c>
      <c r="B6769">
        <v>0</v>
      </c>
      <c r="C6769">
        <v>53</v>
      </c>
      <c r="D6769">
        <v>-8</v>
      </c>
      <c r="E6769">
        <v>1</v>
      </c>
      <c r="F6769">
        <v>14</v>
      </c>
      <c r="G6769">
        <v>0</v>
      </c>
      <c r="H6769" s="2">
        <f>H6768+$H$2*(Filter_Test[[#This Row],[debug'[0']]]-H6768)</f>
        <v>1.2535306578753886</v>
      </c>
    </row>
    <row r="6770" spans="1:8" x14ac:dyDescent="0.25">
      <c r="A6770">
        <v>13528</v>
      </c>
      <c r="B6770">
        <v>-1</v>
      </c>
      <c r="C6770">
        <v>64</v>
      </c>
      <c r="D6770">
        <v>-8</v>
      </c>
      <c r="E6770">
        <v>1</v>
      </c>
      <c r="F6770">
        <v>14</v>
      </c>
      <c r="G6770">
        <v>-1</v>
      </c>
      <c r="H6770" s="2">
        <f>H6769+$H$2*(Filter_Test[[#This Row],[debug'[0']]]-H6769)</f>
        <v>1.041140397092768</v>
      </c>
    </row>
    <row r="6771" spans="1:8" x14ac:dyDescent="0.25">
      <c r="A6771">
        <v>13530</v>
      </c>
      <c r="B6771">
        <v>0</v>
      </c>
      <c r="C6771">
        <v>73</v>
      </c>
      <c r="D6771">
        <v>-6</v>
      </c>
      <c r="E6771">
        <v>1</v>
      </c>
      <c r="F6771">
        <v>15</v>
      </c>
      <c r="G6771">
        <v>-1</v>
      </c>
      <c r="H6771" s="2">
        <f>H6770+$H$2*(Filter_Test[[#This Row],[debug'[0']]]-H6770)</f>
        <v>0.94301522640690194</v>
      </c>
    </row>
    <row r="6772" spans="1:8" x14ac:dyDescent="0.25">
      <c r="A6772">
        <v>13532</v>
      </c>
      <c r="B6772">
        <v>-2</v>
      </c>
      <c r="C6772">
        <v>70</v>
      </c>
      <c r="D6772">
        <v>-3</v>
      </c>
      <c r="E6772">
        <v>1</v>
      </c>
      <c r="F6772">
        <v>15</v>
      </c>
      <c r="G6772">
        <v>-1</v>
      </c>
      <c r="H6772" s="2">
        <f>H6771+$H$2*(Filter_Test[[#This Row],[debug'[0']]]-H6771)</f>
        <v>0.66564257596641718</v>
      </c>
    </row>
    <row r="6773" spans="1:8" x14ac:dyDescent="0.25">
      <c r="A6773">
        <v>13534</v>
      </c>
      <c r="B6773">
        <v>-2</v>
      </c>
      <c r="C6773">
        <v>62</v>
      </c>
      <c r="D6773">
        <v>0</v>
      </c>
      <c r="E6773">
        <v>1</v>
      </c>
      <c r="F6773">
        <v>15</v>
      </c>
      <c r="G6773">
        <v>-1</v>
      </c>
      <c r="H6773" s="2">
        <f>H6772+$H$2*(Filter_Test[[#This Row],[debug'[0']]]-H6772)</f>
        <v>0.41441168195384914</v>
      </c>
    </row>
    <row r="6774" spans="1:8" x14ac:dyDescent="0.25">
      <c r="A6774">
        <v>13536</v>
      </c>
      <c r="B6774">
        <v>-2</v>
      </c>
      <c r="C6774">
        <v>35</v>
      </c>
      <c r="D6774">
        <v>4</v>
      </c>
      <c r="E6774">
        <v>1</v>
      </c>
      <c r="F6774">
        <v>14</v>
      </c>
      <c r="G6774">
        <v>-1</v>
      </c>
      <c r="H6774" s="2">
        <f>H6773+$H$2*(Filter_Test[[#This Row],[debug'[0']]]-H6773)</f>
        <v>0.18685874187082149</v>
      </c>
    </row>
    <row r="6775" spans="1:8" x14ac:dyDescent="0.25">
      <c r="A6775">
        <v>13538</v>
      </c>
      <c r="B6775">
        <v>1</v>
      </c>
      <c r="C6775">
        <v>19</v>
      </c>
      <c r="D6775">
        <v>5</v>
      </c>
      <c r="E6775">
        <v>1</v>
      </c>
      <c r="F6775">
        <v>15</v>
      </c>
      <c r="G6775">
        <v>-1</v>
      </c>
      <c r="H6775" s="2">
        <f>H6774+$H$2*(Filter_Test[[#This Row],[debug'[0']]]-H6774)</f>
        <v>0.26349549995690313</v>
      </c>
    </row>
    <row r="6776" spans="1:8" x14ac:dyDescent="0.25">
      <c r="A6776">
        <v>13540</v>
      </c>
      <c r="B6776">
        <v>2</v>
      </c>
      <c r="C6776">
        <v>4</v>
      </c>
      <c r="D6776">
        <v>7</v>
      </c>
      <c r="E6776">
        <v>1</v>
      </c>
      <c r="F6776">
        <v>15</v>
      </c>
      <c r="G6776">
        <v>-1</v>
      </c>
      <c r="H6776" s="2">
        <f>H6775+$H$2*(Filter_Test[[#This Row],[debug'[0']]]-H6775)</f>
        <v>0.4271571933647334</v>
      </c>
    </row>
    <row r="6777" spans="1:8" x14ac:dyDescent="0.25">
      <c r="A6777">
        <v>13542</v>
      </c>
      <c r="B6777">
        <v>2</v>
      </c>
      <c r="C6777">
        <v>-11</v>
      </c>
      <c r="D6777">
        <v>8</v>
      </c>
      <c r="E6777">
        <v>1</v>
      </c>
      <c r="F6777">
        <v>16</v>
      </c>
      <c r="G6777">
        <v>-1</v>
      </c>
      <c r="H6777" s="2">
        <f>H6776+$H$2*(Filter_Test[[#This Row],[debug'[0']]]-H6776)</f>
        <v>0.57539413556204055</v>
      </c>
    </row>
    <row r="6778" spans="1:8" x14ac:dyDescent="0.25">
      <c r="A6778">
        <v>13544</v>
      </c>
      <c r="B6778">
        <v>3</v>
      </c>
      <c r="C6778">
        <v>-27</v>
      </c>
      <c r="D6778">
        <v>7</v>
      </c>
      <c r="E6778">
        <v>1</v>
      </c>
      <c r="F6778">
        <v>16</v>
      </c>
      <c r="G6778">
        <v>-1</v>
      </c>
      <c r="H6778" s="2">
        <f>H6777+$H$2*(Filter_Test[[#This Row],[debug'[0']]]-H6777)</f>
        <v>0.80390785470911119</v>
      </c>
    </row>
    <row r="6779" spans="1:8" x14ac:dyDescent="0.25">
      <c r="A6779">
        <v>13546</v>
      </c>
      <c r="B6779">
        <v>2</v>
      </c>
      <c r="C6779">
        <v>-32</v>
      </c>
      <c r="D6779">
        <v>5</v>
      </c>
      <c r="E6779">
        <v>1</v>
      </c>
      <c r="F6779">
        <v>16</v>
      </c>
      <c r="G6779">
        <v>-1</v>
      </c>
      <c r="H6779" s="2">
        <f>H6778+$H$2*(Filter_Test[[#This Row],[debug'[0']]]-H6778)</f>
        <v>0.91663688360898055</v>
      </c>
    </row>
    <row r="6780" spans="1:8" x14ac:dyDescent="0.25">
      <c r="A6780">
        <v>13548</v>
      </c>
      <c r="B6780">
        <v>5</v>
      </c>
      <c r="C6780">
        <v>-30</v>
      </c>
      <c r="D6780">
        <v>3</v>
      </c>
      <c r="E6780">
        <v>1</v>
      </c>
      <c r="F6780">
        <v>16</v>
      </c>
      <c r="G6780">
        <v>-1</v>
      </c>
      <c r="H6780" s="2">
        <f>H6779+$H$2*(Filter_Test[[#This Row],[debug'[0']]]-H6779)</f>
        <v>1.3014847906607869</v>
      </c>
    </row>
    <row r="6781" spans="1:8" x14ac:dyDescent="0.25">
      <c r="A6781">
        <v>13550</v>
      </c>
      <c r="B6781">
        <v>6</v>
      </c>
      <c r="C6781">
        <v>-25</v>
      </c>
      <c r="D6781">
        <v>2</v>
      </c>
      <c r="E6781">
        <v>1</v>
      </c>
      <c r="F6781">
        <v>16</v>
      </c>
      <c r="G6781">
        <v>-1</v>
      </c>
      <c r="H6781" s="2">
        <f>H6780+$H$2*(Filter_Test[[#This Row],[debug'[0']]]-H6780)</f>
        <v>1.7443094165939863</v>
      </c>
    </row>
    <row r="6782" spans="1:8" x14ac:dyDescent="0.25">
      <c r="A6782">
        <v>13552</v>
      </c>
      <c r="B6782">
        <v>7</v>
      </c>
      <c r="C6782">
        <v>-6</v>
      </c>
      <c r="D6782">
        <v>-1</v>
      </c>
      <c r="E6782">
        <v>1</v>
      </c>
      <c r="F6782">
        <v>17</v>
      </c>
      <c r="G6782">
        <v>-1</v>
      </c>
      <c r="H6782" s="2">
        <f>H6781+$H$2*(Filter_Test[[#This Row],[debug'[0']]]-H6781)</f>
        <v>2.2396465843850679</v>
      </c>
    </row>
    <row r="6783" spans="1:8" x14ac:dyDescent="0.25">
      <c r="A6783">
        <v>13554</v>
      </c>
      <c r="B6783">
        <v>8</v>
      </c>
      <c r="C6783">
        <v>10</v>
      </c>
      <c r="D6783">
        <v>-2</v>
      </c>
      <c r="E6783">
        <v>1</v>
      </c>
      <c r="F6783">
        <v>17</v>
      </c>
      <c r="G6783">
        <v>-1</v>
      </c>
      <c r="H6783" s="2">
        <f>H6782+$H$2*(Filter_Test[[#This Row],[debug'[0']]]-H6782)</f>
        <v>2.7825471035623703</v>
      </c>
    </row>
    <row r="6784" spans="1:8" x14ac:dyDescent="0.25">
      <c r="A6784">
        <v>13556</v>
      </c>
      <c r="B6784">
        <v>4</v>
      </c>
      <c r="C6784">
        <v>25</v>
      </c>
      <c r="D6784">
        <v>-3</v>
      </c>
      <c r="E6784">
        <v>1</v>
      </c>
      <c r="F6784">
        <v>17</v>
      </c>
      <c r="G6784">
        <v>-1</v>
      </c>
      <c r="H6784" s="2">
        <f>H6783+$H$2*(Filter_Test[[#This Row],[debug'[0']]]-H6783)</f>
        <v>2.8972893358285727</v>
      </c>
    </row>
    <row r="6785" spans="1:8" x14ac:dyDescent="0.25">
      <c r="A6785">
        <v>13558</v>
      </c>
      <c r="B6785">
        <v>1</v>
      </c>
      <c r="C6785">
        <v>32</v>
      </c>
      <c r="D6785">
        <v>-3</v>
      </c>
      <c r="E6785">
        <v>1</v>
      </c>
      <c r="F6785">
        <v>16</v>
      </c>
      <c r="G6785">
        <v>0</v>
      </c>
      <c r="H6785" s="2">
        <f>H6784+$H$2*(Filter_Test[[#This Row],[debug'[0']]]-H6784)</f>
        <v>2.7184740286533735</v>
      </c>
    </row>
    <row r="6786" spans="1:8" x14ac:dyDescent="0.25">
      <c r="A6786">
        <v>13560</v>
      </c>
      <c r="B6786">
        <v>-1</v>
      </c>
      <c r="C6786">
        <v>50</v>
      </c>
      <c r="D6786">
        <v>-5</v>
      </c>
      <c r="E6786">
        <v>1</v>
      </c>
      <c r="F6786">
        <v>17</v>
      </c>
      <c r="G6786">
        <v>0</v>
      </c>
      <c r="H6786" s="2">
        <f>H6785+$H$2*(Filter_Test[[#This Row],[debug'[0']]]-H6785)</f>
        <v>2.3680161079239173</v>
      </c>
    </row>
    <row r="6787" spans="1:8" x14ac:dyDescent="0.25">
      <c r="A6787">
        <v>13562</v>
      </c>
      <c r="B6787">
        <v>-4</v>
      </c>
      <c r="C6787">
        <v>59</v>
      </c>
      <c r="D6787">
        <v>-5</v>
      </c>
      <c r="E6787">
        <v>1</v>
      </c>
      <c r="F6787">
        <v>17</v>
      </c>
      <c r="G6787">
        <v>0</v>
      </c>
      <c r="H6787" s="2">
        <f>H6786+$H$2*(Filter_Test[[#This Row],[debug'[0']]]-H6786)</f>
        <v>1.7678447292460597</v>
      </c>
    </row>
    <row r="6788" spans="1:8" x14ac:dyDescent="0.25">
      <c r="A6788">
        <v>13564</v>
      </c>
      <c r="B6788">
        <v>-2</v>
      </c>
      <c r="C6788">
        <v>64</v>
      </c>
      <c r="D6788">
        <v>-3</v>
      </c>
      <c r="E6788">
        <v>2</v>
      </c>
      <c r="F6788">
        <v>18</v>
      </c>
      <c r="G6788">
        <v>0</v>
      </c>
      <c r="H6788" s="2">
        <f>H6787+$H$2*(Filter_Test[[#This Row],[debug'[0']]]-H6787)</f>
        <v>1.4127337296080664</v>
      </c>
    </row>
    <row r="6789" spans="1:8" x14ac:dyDescent="0.25">
      <c r="A6789">
        <v>13566</v>
      </c>
      <c r="B6789">
        <v>-6</v>
      </c>
      <c r="C6789">
        <v>61</v>
      </c>
      <c r="D6789">
        <v>1</v>
      </c>
      <c r="E6789">
        <v>1</v>
      </c>
      <c r="F6789">
        <v>18</v>
      </c>
      <c r="G6789">
        <v>0</v>
      </c>
      <c r="H6789" s="2">
        <f>H6788+$H$2*(Filter_Test[[#This Row],[debug'[0']]]-H6788)</f>
        <v>0.71410003476944739</v>
      </c>
    </row>
    <row r="6790" spans="1:8" x14ac:dyDescent="0.25">
      <c r="A6790">
        <v>13568</v>
      </c>
      <c r="B6790">
        <v>-5</v>
      </c>
      <c r="C6790">
        <v>51</v>
      </c>
      <c r="D6790">
        <v>3</v>
      </c>
      <c r="E6790">
        <v>1</v>
      </c>
      <c r="F6790">
        <v>18</v>
      </c>
      <c r="G6790">
        <v>0</v>
      </c>
      <c r="H6790" s="2">
        <f>H6789+$H$2*(Filter_Test[[#This Row],[debug'[0']]]-H6789)</f>
        <v>0.17555879403618113</v>
      </c>
    </row>
    <row r="6791" spans="1:8" x14ac:dyDescent="0.25">
      <c r="A6791">
        <v>13570</v>
      </c>
      <c r="B6791">
        <v>-6</v>
      </c>
      <c r="C6791">
        <v>41</v>
      </c>
      <c r="D6791">
        <v>5</v>
      </c>
      <c r="E6791">
        <v>1</v>
      </c>
      <c r="F6791">
        <v>18</v>
      </c>
      <c r="G6791">
        <v>0</v>
      </c>
      <c r="H6791" s="2">
        <f>H6790+$H$2*(Filter_Test[[#This Row],[debug'[0']]]-H6790)</f>
        <v>-0.4064739101384961</v>
      </c>
    </row>
    <row r="6792" spans="1:8" x14ac:dyDescent="0.25">
      <c r="A6792">
        <v>13572</v>
      </c>
      <c r="B6792">
        <v>-5</v>
      </c>
      <c r="C6792">
        <v>29</v>
      </c>
      <c r="D6792">
        <v>6</v>
      </c>
      <c r="E6792">
        <v>1</v>
      </c>
      <c r="F6792">
        <v>18</v>
      </c>
      <c r="G6792">
        <v>1</v>
      </c>
      <c r="H6792" s="2">
        <f>H6791+$H$2*(Filter_Test[[#This Row],[debug'[0']]]-H6791)</f>
        <v>-0.83940354467795453</v>
      </c>
    </row>
    <row r="6793" spans="1:8" x14ac:dyDescent="0.25">
      <c r="A6793">
        <v>13574</v>
      </c>
      <c r="B6793">
        <v>1</v>
      </c>
      <c r="C6793">
        <v>3</v>
      </c>
      <c r="D6793">
        <v>8</v>
      </c>
      <c r="E6793">
        <v>1</v>
      </c>
      <c r="F6793">
        <v>17</v>
      </c>
      <c r="G6793">
        <v>1</v>
      </c>
      <c r="H6793" s="2">
        <f>H6792+$H$2*(Filter_Test[[#This Row],[debug'[0']]]-H6792)</f>
        <v>-0.66604384478953593</v>
      </c>
    </row>
    <row r="6794" spans="1:8" x14ac:dyDescent="0.25">
      <c r="A6794">
        <v>13576</v>
      </c>
      <c r="B6794">
        <v>5</v>
      </c>
      <c r="C6794">
        <v>-8</v>
      </c>
      <c r="D6794">
        <v>9</v>
      </c>
      <c r="E6794">
        <v>2</v>
      </c>
      <c r="F6794">
        <v>18</v>
      </c>
      <c r="G6794">
        <v>1</v>
      </c>
      <c r="H6794" s="2">
        <f>H6793+$H$2*(Filter_Test[[#This Row],[debug'[0']]]-H6793)</f>
        <v>-0.13203179325828174</v>
      </c>
    </row>
    <row r="6795" spans="1:8" x14ac:dyDescent="0.25">
      <c r="A6795">
        <v>13578</v>
      </c>
      <c r="B6795">
        <v>7</v>
      </c>
      <c r="C6795">
        <v>-16</v>
      </c>
      <c r="D6795">
        <v>9</v>
      </c>
      <c r="E6795">
        <v>1</v>
      </c>
      <c r="F6795">
        <v>18</v>
      </c>
      <c r="G6795">
        <v>1</v>
      </c>
      <c r="H6795" s="2">
        <f>H6794+$H$2*(Filter_Test[[#This Row],[debug'[0']]]-H6794)</f>
        <v>0.54014636734778987</v>
      </c>
    </row>
    <row r="6796" spans="1:8" x14ac:dyDescent="0.25">
      <c r="A6796">
        <v>13580</v>
      </c>
      <c r="B6796">
        <v>7</v>
      </c>
      <c r="C6796">
        <v>-20</v>
      </c>
      <c r="D6796">
        <v>7</v>
      </c>
      <c r="E6796">
        <v>1</v>
      </c>
      <c r="F6796">
        <v>18</v>
      </c>
      <c r="G6796">
        <v>1</v>
      </c>
      <c r="H6796" s="2">
        <f>H6795+$H$2*(Filter_Test[[#This Row],[debug'[0']]]-H6795)</f>
        <v>1.1489732288159555</v>
      </c>
    </row>
    <row r="6797" spans="1:8" x14ac:dyDescent="0.25">
      <c r="A6797">
        <v>13582</v>
      </c>
      <c r="B6797">
        <v>7</v>
      </c>
      <c r="C6797">
        <v>-20</v>
      </c>
      <c r="D6797">
        <v>5</v>
      </c>
      <c r="E6797">
        <v>1</v>
      </c>
      <c r="F6797">
        <v>19</v>
      </c>
      <c r="G6797">
        <v>1</v>
      </c>
      <c r="H6797" s="2">
        <f>H6796+$H$2*(Filter_Test[[#This Row],[debug'[0']]]-H6796)</f>
        <v>1.7004195104252255</v>
      </c>
    </row>
    <row r="6798" spans="1:8" x14ac:dyDescent="0.25">
      <c r="A6798">
        <v>13584</v>
      </c>
      <c r="B6798">
        <v>6</v>
      </c>
      <c r="C6798">
        <v>-12</v>
      </c>
      <c r="D6798">
        <v>1</v>
      </c>
      <c r="E6798">
        <v>1</v>
      </c>
      <c r="F6798">
        <v>19</v>
      </c>
      <c r="G6798">
        <v>1</v>
      </c>
      <c r="H6798" s="2">
        <f>H6797+$H$2*(Filter_Test[[#This Row],[debug'[0']]]-H6797)</f>
        <v>2.105645424812209</v>
      </c>
    </row>
    <row r="6799" spans="1:8" x14ac:dyDescent="0.25">
      <c r="A6799">
        <v>13586</v>
      </c>
      <c r="B6799">
        <v>9</v>
      </c>
      <c r="C6799">
        <v>-2</v>
      </c>
      <c r="D6799">
        <v>-2</v>
      </c>
      <c r="E6799">
        <v>1</v>
      </c>
      <c r="F6799">
        <v>19</v>
      </c>
      <c r="G6799">
        <v>1</v>
      </c>
      <c r="H6799" s="2">
        <f>H6798+$H$2*(Filter_Test[[#This Row],[debug'[0']]]-H6798)</f>
        <v>2.7554230353518032</v>
      </c>
    </row>
    <row r="6800" spans="1:8" x14ac:dyDescent="0.25">
      <c r="A6800">
        <v>13588</v>
      </c>
      <c r="B6800">
        <v>8</v>
      </c>
      <c r="C6800">
        <v>10</v>
      </c>
      <c r="D6800">
        <v>-4</v>
      </c>
      <c r="E6800">
        <v>2</v>
      </c>
      <c r="F6800">
        <v>19</v>
      </c>
      <c r="G6800">
        <v>1</v>
      </c>
      <c r="H6800" s="2">
        <f>H6799+$H$2*(Filter_Test[[#This Row],[debug'[0']]]-H6799)</f>
        <v>3.2497127692515542</v>
      </c>
    </row>
    <row r="6801" spans="1:8" x14ac:dyDescent="0.25">
      <c r="A6801">
        <v>13590</v>
      </c>
      <c r="B6801">
        <v>9</v>
      </c>
      <c r="C6801">
        <v>23</v>
      </c>
      <c r="D6801">
        <v>-4</v>
      </c>
      <c r="E6801">
        <v>2</v>
      </c>
      <c r="F6801">
        <v>19</v>
      </c>
      <c r="G6801">
        <v>2</v>
      </c>
      <c r="H6801" s="2">
        <f>H6800+$H$2*(Filter_Test[[#This Row],[debug'[0']]]-H6800)</f>
        <v>3.7916645728560696</v>
      </c>
    </row>
    <row r="6802" spans="1:8" x14ac:dyDescent="0.25">
      <c r="A6802">
        <v>13592</v>
      </c>
      <c r="B6802">
        <v>6</v>
      </c>
      <c r="C6802">
        <v>33</v>
      </c>
      <c r="D6802">
        <v>-5</v>
      </c>
      <c r="E6802">
        <v>2</v>
      </c>
      <c r="F6802">
        <v>19</v>
      </c>
      <c r="G6802">
        <v>2</v>
      </c>
      <c r="H6802" s="2">
        <f>H6801+$H$2*(Filter_Test[[#This Row],[debug'[0']]]-H6801)</f>
        <v>3.999795283493393</v>
      </c>
    </row>
    <row r="6803" spans="1:8" x14ac:dyDescent="0.25">
      <c r="A6803">
        <v>13594</v>
      </c>
      <c r="B6803">
        <v>2</v>
      </c>
      <c r="C6803">
        <v>43</v>
      </c>
      <c r="D6803">
        <v>-7</v>
      </c>
      <c r="E6803">
        <v>2</v>
      </c>
      <c r="F6803">
        <v>19</v>
      </c>
      <c r="G6803">
        <v>1</v>
      </c>
      <c r="H6803" s="2">
        <f>H6802+$H$2*(Filter_Test[[#This Row],[debug'[0']]]-H6802)</f>
        <v>3.8113190183542023</v>
      </c>
    </row>
    <row r="6804" spans="1:8" x14ac:dyDescent="0.25">
      <c r="A6804">
        <v>13596</v>
      </c>
      <c r="B6804">
        <v>-3</v>
      </c>
      <c r="C6804">
        <v>49</v>
      </c>
      <c r="D6804">
        <v>-8</v>
      </c>
      <c r="E6804">
        <v>1</v>
      </c>
      <c r="F6804">
        <v>19</v>
      </c>
      <c r="G6804">
        <v>1</v>
      </c>
      <c r="H6804" s="2">
        <f>H6803+$H$2*(Filter_Test[[#This Row],[debug'[0']]]-H6803)</f>
        <v>3.1693673246746621</v>
      </c>
    </row>
    <row r="6805" spans="1:8" x14ac:dyDescent="0.25">
      <c r="A6805">
        <v>13598</v>
      </c>
      <c r="B6805">
        <v>-8</v>
      </c>
      <c r="C6805">
        <v>54</v>
      </c>
      <c r="D6805">
        <v>-7</v>
      </c>
      <c r="E6805">
        <v>1</v>
      </c>
      <c r="F6805">
        <v>19</v>
      </c>
      <c r="G6805">
        <v>1</v>
      </c>
      <c r="H6805" s="2">
        <f>H6804+$H$2*(Filter_Test[[#This Row],[debug'[0']]]-H6804)</f>
        <v>2.1166792547013484</v>
      </c>
    </row>
    <row r="6806" spans="1:8" x14ac:dyDescent="0.25">
      <c r="A6806">
        <v>13600</v>
      </c>
      <c r="B6806">
        <v>-10</v>
      </c>
      <c r="C6806">
        <v>51</v>
      </c>
      <c r="D6806">
        <v>-5</v>
      </c>
      <c r="E6806">
        <v>1</v>
      </c>
      <c r="F6806">
        <v>19</v>
      </c>
      <c r="G6806">
        <v>1</v>
      </c>
      <c r="H6806" s="2">
        <f>H6805+$H$2*(Filter_Test[[#This Row],[debug'[0']]]-H6805)</f>
        <v>0.97470913872714027</v>
      </c>
    </row>
    <row r="6807" spans="1:8" x14ac:dyDescent="0.25">
      <c r="A6807">
        <v>13602</v>
      </c>
      <c r="B6807">
        <v>-11</v>
      </c>
      <c r="C6807">
        <v>48</v>
      </c>
      <c r="D6807">
        <v>-4</v>
      </c>
      <c r="E6807">
        <v>1</v>
      </c>
      <c r="F6807">
        <v>19</v>
      </c>
      <c r="G6807">
        <v>1</v>
      </c>
      <c r="H6807" s="2">
        <f>H6806+$H$2*(Filter_Test[[#This Row],[debug'[0']]]-H6806)</f>
        <v>-0.15388060904585199</v>
      </c>
    </row>
    <row r="6808" spans="1:8" x14ac:dyDescent="0.25">
      <c r="A6808">
        <v>13604</v>
      </c>
      <c r="B6808">
        <v>-9</v>
      </c>
      <c r="C6808">
        <v>31</v>
      </c>
      <c r="D6808">
        <v>2</v>
      </c>
      <c r="E6808">
        <v>2</v>
      </c>
      <c r="F6808">
        <v>19</v>
      </c>
      <c r="G6808">
        <v>1</v>
      </c>
      <c r="H6808" s="2">
        <f>H6807+$H$2*(Filter_Test[[#This Row],[debug'[0']]]-H6807)</f>
        <v>-0.9876077197878449</v>
      </c>
    </row>
    <row r="6809" spans="1:8" x14ac:dyDescent="0.25">
      <c r="A6809">
        <v>13606</v>
      </c>
      <c r="B6809">
        <v>-7</v>
      </c>
      <c r="C6809">
        <v>23</v>
      </c>
      <c r="D6809">
        <v>3</v>
      </c>
      <c r="E6809">
        <v>2</v>
      </c>
      <c r="F6809">
        <v>19</v>
      </c>
      <c r="G6809">
        <v>1</v>
      </c>
      <c r="H6809" s="2">
        <f>H6808+$H$2*(Filter_Test[[#This Row],[debug'[0']]]-H6808)</f>
        <v>-1.5542623423282795</v>
      </c>
    </row>
    <row r="6810" spans="1:8" x14ac:dyDescent="0.25">
      <c r="A6810">
        <v>13608</v>
      </c>
      <c r="B6810">
        <v>-4</v>
      </c>
      <c r="C6810">
        <v>13</v>
      </c>
      <c r="D6810">
        <v>5</v>
      </c>
      <c r="E6810">
        <v>2</v>
      </c>
      <c r="F6810">
        <v>19</v>
      </c>
      <c r="G6810">
        <v>1</v>
      </c>
      <c r="H6810" s="2">
        <f>H6809+$H$2*(Filter_Test[[#This Row],[debug'[0']]]-H6809)</f>
        <v>-1.7847676860667612</v>
      </c>
    </row>
    <row r="6811" spans="1:8" x14ac:dyDescent="0.25">
      <c r="A6811">
        <v>13610</v>
      </c>
      <c r="B6811">
        <v>3</v>
      </c>
      <c r="C6811">
        <v>-5</v>
      </c>
      <c r="D6811">
        <v>8</v>
      </c>
      <c r="E6811">
        <v>2</v>
      </c>
      <c r="F6811">
        <v>18</v>
      </c>
      <c r="G6811">
        <v>1</v>
      </c>
      <c r="H6811" s="2">
        <f>H6810+$H$2*(Filter_Test[[#This Row],[debug'[0']]]-H6810)</f>
        <v>-1.3338139557163262</v>
      </c>
    </row>
    <row r="6812" spans="1:8" x14ac:dyDescent="0.25">
      <c r="A6812">
        <v>13612</v>
      </c>
      <c r="B6812">
        <v>6</v>
      </c>
      <c r="C6812">
        <v>-11</v>
      </c>
      <c r="D6812">
        <v>9</v>
      </c>
      <c r="E6812">
        <v>2</v>
      </c>
      <c r="F6812">
        <v>18</v>
      </c>
      <c r="G6812">
        <v>1</v>
      </c>
      <c r="H6812" s="2">
        <f>H6811+$H$2*(Filter_Test[[#This Row],[debug'[0']]]-H6811)</f>
        <v>-0.64261827433414487</v>
      </c>
    </row>
    <row r="6813" spans="1:8" x14ac:dyDescent="0.25">
      <c r="A6813">
        <v>13614</v>
      </c>
      <c r="B6813">
        <v>9</v>
      </c>
      <c r="C6813">
        <v>-12</v>
      </c>
      <c r="D6813">
        <v>8</v>
      </c>
      <c r="E6813">
        <v>1</v>
      </c>
      <c r="F6813">
        <v>19</v>
      </c>
      <c r="G6813">
        <v>0</v>
      </c>
      <c r="H6813" s="2">
        <f>H6812+$H$2*(Filter_Test[[#This Row],[debug'[0']]]-H6812)</f>
        <v>0.26617708762642023</v>
      </c>
    </row>
    <row r="6814" spans="1:8" x14ac:dyDescent="0.25">
      <c r="A6814">
        <v>13616</v>
      </c>
      <c r="B6814">
        <v>9</v>
      </c>
      <c r="C6814">
        <v>-8</v>
      </c>
      <c r="D6814">
        <v>7</v>
      </c>
      <c r="E6814">
        <v>1</v>
      </c>
      <c r="F6814">
        <v>19</v>
      </c>
      <c r="G6814">
        <v>0</v>
      </c>
      <c r="H6814" s="2">
        <f>H6813+$H$2*(Filter_Test[[#This Row],[debug'[0']]]-H6813)</f>
        <v>1.0893205046044316</v>
      </c>
    </row>
    <row r="6815" spans="1:8" x14ac:dyDescent="0.25">
      <c r="A6815">
        <v>13618</v>
      </c>
      <c r="B6815">
        <v>11</v>
      </c>
      <c r="C6815">
        <v>-2</v>
      </c>
      <c r="D6815">
        <v>5</v>
      </c>
      <c r="E6815">
        <v>1</v>
      </c>
      <c r="F6815">
        <v>19</v>
      </c>
      <c r="G6815">
        <v>0</v>
      </c>
      <c r="H6815" s="2">
        <f>H6814+$H$2*(Filter_Test[[#This Row],[debug'[0']]]-H6814)</f>
        <v>2.0233800414489629</v>
      </c>
    </row>
    <row r="6816" spans="1:8" x14ac:dyDescent="0.25">
      <c r="A6816">
        <v>13620</v>
      </c>
      <c r="B6816">
        <v>12</v>
      </c>
      <c r="C6816">
        <v>8</v>
      </c>
      <c r="D6816">
        <v>3</v>
      </c>
      <c r="E6816">
        <v>1</v>
      </c>
      <c r="F6816">
        <v>19</v>
      </c>
      <c r="G6816">
        <v>0</v>
      </c>
      <c r="H6816" s="2">
        <f>H6815+$H$2*(Filter_Test[[#This Row],[debug'[0']]]-H6815)</f>
        <v>2.9636543205321999</v>
      </c>
    </row>
    <row r="6817" spans="1:8" x14ac:dyDescent="0.25">
      <c r="A6817">
        <v>13622</v>
      </c>
      <c r="B6817">
        <v>12</v>
      </c>
      <c r="C6817">
        <v>18</v>
      </c>
      <c r="D6817">
        <v>1</v>
      </c>
      <c r="E6817">
        <v>1</v>
      </c>
      <c r="F6817">
        <v>19</v>
      </c>
      <c r="G6817">
        <v>0</v>
      </c>
      <c r="H6817" s="2">
        <f>H6816+$H$2*(Filter_Test[[#This Row],[debug'[0']]]-H6816)</f>
        <v>3.8153098365896172</v>
      </c>
    </row>
    <row r="6818" spans="1:8" x14ac:dyDescent="0.25">
      <c r="A6818">
        <v>13624</v>
      </c>
      <c r="B6818">
        <v>11</v>
      </c>
      <c r="C6818">
        <v>27</v>
      </c>
      <c r="D6818">
        <v>1</v>
      </c>
      <c r="E6818">
        <v>1</v>
      </c>
      <c r="F6818">
        <v>19</v>
      </c>
      <c r="G6818">
        <v>1</v>
      </c>
      <c r="H6818" s="2">
        <f>H6817+$H$2*(Filter_Test[[#This Row],[debug'[0']]]-H6817)</f>
        <v>4.4924509316602848</v>
      </c>
    </row>
    <row r="6819" spans="1:8" x14ac:dyDescent="0.25">
      <c r="A6819">
        <v>13626</v>
      </c>
      <c r="B6819">
        <v>7</v>
      </c>
      <c r="C6819">
        <v>36</v>
      </c>
      <c r="D6819">
        <v>-1</v>
      </c>
      <c r="E6819">
        <v>1</v>
      </c>
      <c r="F6819">
        <v>19</v>
      </c>
      <c r="G6819">
        <v>1</v>
      </c>
      <c r="H6819" s="2">
        <f>H6818+$H$2*(Filter_Test[[#This Row],[debug'[0']]]-H6818)</f>
        <v>4.7287818636086438</v>
      </c>
    </row>
    <row r="6820" spans="1:8" x14ac:dyDescent="0.25">
      <c r="A6820">
        <v>13628</v>
      </c>
      <c r="B6820">
        <v>2</v>
      </c>
      <c r="C6820">
        <v>41</v>
      </c>
      <c r="D6820">
        <v>-4</v>
      </c>
      <c r="E6820">
        <v>1</v>
      </c>
      <c r="F6820">
        <v>19</v>
      </c>
      <c r="G6820">
        <v>1</v>
      </c>
      <c r="H6820" s="2">
        <f>H6819+$H$2*(Filter_Test[[#This Row],[debug'[0']]]-H6819)</f>
        <v>4.4716002319297843</v>
      </c>
    </row>
    <row r="6821" spans="1:8" x14ac:dyDescent="0.25">
      <c r="A6821">
        <v>13630</v>
      </c>
      <c r="B6821">
        <v>-3</v>
      </c>
      <c r="C6821">
        <v>45</v>
      </c>
      <c r="D6821">
        <v>-6</v>
      </c>
      <c r="E6821">
        <v>1</v>
      </c>
      <c r="F6821">
        <v>20</v>
      </c>
      <c r="G6821">
        <v>1</v>
      </c>
      <c r="H6821" s="2">
        <f>H6820+$H$2*(Filter_Test[[#This Row],[debug'[0']]]-H6820)</f>
        <v>3.7674184999540721</v>
      </c>
    </row>
    <row r="6822" spans="1:8" x14ac:dyDescent="0.25">
      <c r="A6822">
        <v>13632</v>
      </c>
      <c r="B6822">
        <v>-9</v>
      </c>
      <c r="C6822">
        <v>47</v>
      </c>
      <c r="D6822">
        <v>-5</v>
      </c>
      <c r="E6822">
        <v>1</v>
      </c>
      <c r="F6822">
        <v>20</v>
      </c>
      <c r="G6822">
        <v>1</v>
      </c>
      <c r="H6822" s="2">
        <f>H6821+$H$2*(Filter_Test[[#This Row],[debug'[0']]]-H6821)</f>
        <v>2.5641176550112084</v>
      </c>
    </row>
    <row r="6823" spans="1:8" x14ac:dyDescent="0.25">
      <c r="A6823">
        <v>13634</v>
      </c>
      <c r="B6823">
        <v>-13</v>
      </c>
      <c r="C6823">
        <v>45</v>
      </c>
      <c r="D6823">
        <v>-4</v>
      </c>
      <c r="E6823">
        <v>1</v>
      </c>
      <c r="F6823">
        <v>20</v>
      </c>
      <c r="G6823">
        <v>1</v>
      </c>
      <c r="H6823" s="2">
        <f>H6822+$H$2*(Filter_Test[[#This Row],[debug'[0']]]-H6822)</f>
        <v>1.097234124473496</v>
      </c>
    </row>
    <row r="6824" spans="1:8" x14ac:dyDescent="0.25">
      <c r="A6824">
        <v>13636</v>
      </c>
      <c r="B6824">
        <v>-13</v>
      </c>
      <c r="C6824">
        <v>38</v>
      </c>
      <c r="D6824">
        <v>-4</v>
      </c>
      <c r="E6824">
        <v>1</v>
      </c>
      <c r="F6824">
        <v>20</v>
      </c>
      <c r="G6824">
        <v>1</v>
      </c>
      <c r="H6824" s="2">
        <f>H6823+$H$2*(Filter_Test[[#This Row],[debug'[0']]]-H6823)</f>
        <v>-0.23139889036794226</v>
      </c>
    </row>
    <row r="6825" spans="1:8" x14ac:dyDescent="0.25">
      <c r="A6825">
        <v>13638</v>
      </c>
      <c r="B6825">
        <v>-15</v>
      </c>
      <c r="C6825">
        <v>30</v>
      </c>
      <c r="D6825">
        <v>-3</v>
      </c>
      <c r="E6825">
        <v>1</v>
      </c>
      <c r="F6825">
        <v>20</v>
      </c>
      <c r="G6825">
        <v>1</v>
      </c>
      <c r="H6825" s="2">
        <f>H6824+$H$2*(Filter_Test[[#This Row],[debug'[0']]]-H6824)</f>
        <v>-1.6233067528624865</v>
      </c>
    </row>
    <row r="6826" spans="1:8" x14ac:dyDescent="0.25">
      <c r="A6826">
        <v>13640</v>
      </c>
      <c r="B6826">
        <v>-13</v>
      </c>
      <c r="C6826">
        <v>23</v>
      </c>
      <c r="D6826">
        <v>-1</v>
      </c>
      <c r="E6826">
        <v>1</v>
      </c>
      <c r="F6826">
        <v>20</v>
      </c>
      <c r="G6826">
        <v>1</v>
      </c>
      <c r="H6826" s="2">
        <f>H6825+$H$2*(Filter_Test[[#This Row],[debug'[0']]]-H6825)</f>
        <v>-2.6955348306830409</v>
      </c>
    </row>
    <row r="6827" spans="1:8" x14ac:dyDescent="0.25">
      <c r="A6827">
        <v>13642</v>
      </c>
      <c r="B6827">
        <v>-7</v>
      </c>
      <c r="C6827">
        <v>8</v>
      </c>
      <c r="D6827">
        <v>1</v>
      </c>
      <c r="E6827">
        <v>1</v>
      </c>
      <c r="F6827">
        <v>20</v>
      </c>
      <c r="G6827">
        <v>1</v>
      </c>
      <c r="H6827" s="2">
        <f>H6826+$H$2*(Filter_Test[[#This Row],[debug'[0']]]-H6826)</f>
        <v>-3.1012211152898201</v>
      </c>
    </row>
    <row r="6828" spans="1:8" x14ac:dyDescent="0.25">
      <c r="A6828">
        <v>13644</v>
      </c>
      <c r="B6828">
        <v>-2</v>
      </c>
      <c r="C6828">
        <v>0</v>
      </c>
      <c r="D6828">
        <v>3</v>
      </c>
      <c r="E6828">
        <v>1</v>
      </c>
      <c r="F6828">
        <v>20</v>
      </c>
      <c r="G6828">
        <v>1</v>
      </c>
      <c r="H6828" s="2">
        <f>H6827+$H$2*(Filter_Test[[#This Row],[debug'[0']]]-H6827)</f>
        <v>-2.9974334703166465</v>
      </c>
    </row>
    <row r="6829" spans="1:8" x14ac:dyDescent="0.25">
      <c r="A6829">
        <v>13646</v>
      </c>
      <c r="B6829">
        <v>3</v>
      </c>
      <c r="C6829">
        <v>-3</v>
      </c>
      <c r="D6829">
        <v>6</v>
      </c>
      <c r="E6829">
        <v>1</v>
      </c>
      <c r="F6829">
        <v>20</v>
      </c>
      <c r="G6829">
        <v>1</v>
      </c>
      <c r="H6829" s="2">
        <f>H6828+$H$2*(Filter_Test[[#This Row],[debug'[0']]]-H6828)</f>
        <v>-2.432188682394437</v>
      </c>
    </row>
    <row r="6830" spans="1:8" x14ac:dyDescent="0.25">
      <c r="A6830">
        <v>13648</v>
      </c>
      <c r="B6830">
        <v>10</v>
      </c>
      <c r="C6830">
        <v>-3</v>
      </c>
      <c r="D6830">
        <v>5</v>
      </c>
      <c r="E6830">
        <v>1</v>
      </c>
      <c r="F6830">
        <v>21</v>
      </c>
      <c r="G6830">
        <v>1</v>
      </c>
      <c r="H6830" s="2">
        <f>H6829+$H$2*(Filter_Test[[#This Row],[debug'[0']]]-H6829)</f>
        <v>-1.2604825034148612</v>
      </c>
    </row>
    <row r="6831" spans="1:8" x14ac:dyDescent="0.25">
      <c r="A6831">
        <v>13650</v>
      </c>
      <c r="B6831">
        <v>9</v>
      </c>
      <c r="C6831">
        <v>2</v>
      </c>
      <c r="D6831">
        <v>5</v>
      </c>
      <c r="E6831">
        <v>0</v>
      </c>
      <c r="F6831">
        <v>21</v>
      </c>
      <c r="G6831">
        <v>1</v>
      </c>
      <c r="H6831" s="2">
        <f>H6830+$H$2*(Filter_Test[[#This Row],[debug'[0']]]-H6830)</f>
        <v>-0.29345480976441918</v>
      </c>
    </row>
    <row r="6832" spans="1:8" x14ac:dyDescent="0.25">
      <c r="A6832">
        <v>13652</v>
      </c>
      <c r="B6832">
        <v>13</v>
      </c>
      <c r="C6832">
        <v>8</v>
      </c>
      <c r="D6832">
        <v>5</v>
      </c>
      <c r="E6832">
        <v>0</v>
      </c>
      <c r="F6832">
        <v>21</v>
      </c>
      <c r="G6832">
        <v>1</v>
      </c>
      <c r="H6832" s="2">
        <f>H6831+$H$2*(Filter_Test[[#This Row],[debug'[0']]]-H6831)</f>
        <v>0.95942378937109485</v>
      </c>
    </row>
    <row r="6833" spans="1:8" x14ac:dyDescent="0.25">
      <c r="A6833">
        <v>13654</v>
      </c>
      <c r="B6833">
        <v>13</v>
      </c>
      <c r="C6833">
        <v>15</v>
      </c>
      <c r="D6833">
        <v>5</v>
      </c>
      <c r="E6833">
        <v>0</v>
      </c>
      <c r="F6833">
        <v>21</v>
      </c>
      <c r="G6833">
        <v>1</v>
      </c>
      <c r="H6833" s="2">
        <f>H6832+$H$2*(Filter_Test[[#This Row],[debug'[0']]]-H6832)</f>
        <v>2.0942213624200887</v>
      </c>
    </row>
    <row r="6834" spans="1:8" x14ac:dyDescent="0.25">
      <c r="A6834">
        <v>13656</v>
      </c>
      <c r="B6834">
        <v>16</v>
      </c>
      <c r="C6834">
        <v>24</v>
      </c>
      <c r="D6834">
        <v>4</v>
      </c>
      <c r="E6834">
        <v>1</v>
      </c>
      <c r="F6834">
        <v>21</v>
      </c>
      <c r="G6834">
        <v>1</v>
      </c>
      <c r="H6834" s="2">
        <f>H6833+$H$2*(Filter_Test[[#This Row],[debug'[0']]]-H6833)</f>
        <v>3.4048101227280965</v>
      </c>
    </row>
    <row r="6835" spans="1:8" x14ac:dyDescent="0.25">
      <c r="A6835">
        <v>13658</v>
      </c>
      <c r="B6835">
        <v>14</v>
      </c>
      <c r="C6835">
        <v>30</v>
      </c>
      <c r="D6835">
        <v>6</v>
      </c>
      <c r="E6835">
        <v>1</v>
      </c>
      <c r="F6835">
        <v>21</v>
      </c>
      <c r="G6835">
        <v>1</v>
      </c>
      <c r="H6835" s="2">
        <f>H6834+$H$2*(Filter_Test[[#This Row],[debug'[0']]]-H6834)</f>
        <v>4.403383243182887</v>
      </c>
    </row>
    <row r="6836" spans="1:8" x14ac:dyDescent="0.25">
      <c r="A6836">
        <v>13660</v>
      </c>
      <c r="B6836">
        <v>10</v>
      </c>
      <c r="C6836">
        <v>36</v>
      </c>
      <c r="D6836">
        <v>5</v>
      </c>
      <c r="E6836">
        <v>1</v>
      </c>
      <c r="F6836">
        <v>21</v>
      </c>
      <c r="G6836">
        <v>1</v>
      </c>
      <c r="H6836" s="2">
        <f>H6835+$H$2*(Filter_Test[[#This Row],[debug'[0']]]-H6835)</f>
        <v>4.9308519458281124</v>
      </c>
    </row>
    <row r="6837" spans="1:8" x14ac:dyDescent="0.25">
      <c r="A6837">
        <v>13662</v>
      </c>
      <c r="B6837">
        <v>5</v>
      </c>
      <c r="C6837">
        <v>38</v>
      </c>
      <c r="D6837">
        <v>2</v>
      </c>
      <c r="E6837">
        <v>1</v>
      </c>
      <c r="F6837">
        <v>21</v>
      </c>
      <c r="G6837">
        <v>1</v>
      </c>
      <c r="H6837" s="2">
        <f>H6836+$H$2*(Filter_Test[[#This Row],[debug'[0']]]-H6836)</f>
        <v>4.9373689963980052</v>
      </c>
    </row>
    <row r="6838" spans="1:8" x14ac:dyDescent="0.25">
      <c r="A6838">
        <v>13664</v>
      </c>
      <c r="B6838">
        <v>-3</v>
      </c>
      <c r="C6838">
        <v>39</v>
      </c>
      <c r="D6838">
        <v>-1</v>
      </c>
      <c r="E6838">
        <v>1</v>
      </c>
      <c r="F6838">
        <v>21</v>
      </c>
      <c r="G6838">
        <v>1</v>
      </c>
      <c r="H6838" s="2">
        <f>H6837+$H$2*(Filter_Test[[#This Row],[debug'[0']]]-H6837)</f>
        <v>4.1892895925605442</v>
      </c>
    </row>
    <row r="6839" spans="1:8" x14ac:dyDescent="0.25">
      <c r="A6839">
        <v>13666</v>
      </c>
      <c r="B6839">
        <v>-10</v>
      </c>
      <c r="C6839">
        <v>38</v>
      </c>
      <c r="D6839">
        <v>-2</v>
      </c>
      <c r="E6839">
        <v>0</v>
      </c>
      <c r="F6839">
        <v>21</v>
      </c>
      <c r="G6839">
        <v>1</v>
      </c>
      <c r="H6839" s="2">
        <f>H6838+$H$2*(Filter_Test[[#This Row],[debug'[0']]]-H6838)</f>
        <v>2.8519805542511545</v>
      </c>
    </row>
    <row r="6840" spans="1:8" x14ac:dyDescent="0.25">
      <c r="A6840">
        <v>13668</v>
      </c>
      <c r="B6840">
        <v>-13</v>
      </c>
      <c r="C6840">
        <v>34</v>
      </c>
      <c r="D6840">
        <v>-2</v>
      </c>
      <c r="E6840">
        <v>1</v>
      </c>
      <c r="F6840">
        <v>21</v>
      </c>
      <c r="G6840">
        <v>1</v>
      </c>
      <c r="H6840" s="2">
        <f>H6839+$H$2*(Filter_Test[[#This Row],[debug'[0']]]-H6839)</f>
        <v>1.3579665846286442</v>
      </c>
    </row>
    <row r="6841" spans="1:8" x14ac:dyDescent="0.25">
      <c r="A6841">
        <v>13670</v>
      </c>
      <c r="B6841">
        <v>-16</v>
      </c>
      <c r="C6841">
        <v>29</v>
      </c>
      <c r="D6841">
        <v>-4</v>
      </c>
      <c r="E6841">
        <v>1</v>
      </c>
      <c r="F6841">
        <v>21</v>
      </c>
      <c r="G6841">
        <v>1</v>
      </c>
      <c r="H6841" s="2">
        <f>H6840+$H$2*(Filter_Test[[#This Row],[debug'[0']]]-H6840)</f>
        <v>-0.27798322447714963</v>
      </c>
    </row>
    <row r="6842" spans="1:8" x14ac:dyDescent="0.25">
      <c r="A6842">
        <v>13672</v>
      </c>
      <c r="B6842">
        <v>-15</v>
      </c>
      <c r="C6842">
        <v>21</v>
      </c>
      <c r="D6842">
        <v>-5</v>
      </c>
      <c r="E6842">
        <v>1</v>
      </c>
      <c r="F6842">
        <v>21</v>
      </c>
      <c r="G6842">
        <v>1</v>
      </c>
      <c r="H6842" s="2">
        <f>H6841+$H$2*(Filter_Test[[#This Row],[debug'[0']]]-H6841)</f>
        <v>-1.6655006169173978</v>
      </c>
    </row>
    <row r="6843" spans="1:8" x14ac:dyDescent="0.25">
      <c r="A6843">
        <v>13674</v>
      </c>
      <c r="B6843">
        <v>-14</v>
      </c>
      <c r="C6843">
        <v>15</v>
      </c>
      <c r="D6843">
        <v>-7</v>
      </c>
      <c r="E6843">
        <v>1</v>
      </c>
      <c r="F6843">
        <v>21</v>
      </c>
      <c r="G6843">
        <v>1</v>
      </c>
      <c r="H6843" s="2">
        <f>H6842+$H$2*(Filter_Test[[#This Row],[debug'[0']]]-H6842)</f>
        <v>-2.8279997963454018</v>
      </c>
    </row>
    <row r="6844" spans="1:8" x14ac:dyDescent="0.25">
      <c r="A6844">
        <v>13676</v>
      </c>
      <c r="B6844">
        <v>-14</v>
      </c>
      <c r="C6844">
        <v>9</v>
      </c>
      <c r="D6844">
        <v>-8</v>
      </c>
      <c r="E6844">
        <v>1</v>
      </c>
      <c r="F6844">
        <v>21</v>
      </c>
      <c r="G6844">
        <v>1</v>
      </c>
      <c r="H6844" s="2">
        <f>H6843+$H$2*(Filter_Test[[#This Row],[debug'[0']]]-H6843)</f>
        <v>-3.8809360093165504</v>
      </c>
    </row>
    <row r="6845" spans="1:8" x14ac:dyDescent="0.25">
      <c r="A6845">
        <v>13678</v>
      </c>
      <c r="B6845">
        <v>-6</v>
      </c>
      <c r="C6845">
        <v>-1</v>
      </c>
      <c r="D6845">
        <v>-7</v>
      </c>
      <c r="E6845">
        <v>1</v>
      </c>
      <c r="F6845">
        <v>20</v>
      </c>
      <c r="G6845">
        <v>1</v>
      </c>
      <c r="H6845" s="2">
        <f>H6844+$H$2*(Filter_Test[[#This Row],[debug'[0']]]-H6844)</f>
        <v>-4.0806530852850837</v>
      </c>
    </row>
    <row r="6846" spans="1:8" x14ac:dyDescent="0.25">
      <c r="A6846">
        <v>13680</v>
      </c>
      <c r="B6846">
        <v>-2</v>
      </c>
      <c r="C6846">
        <v>-3</v>
      </c>
      <c r="D6846">
        <v>-5</v>
      </c>
      <c r="E6846">
        <v>0</v>
      </c>
      <c r="F6846">
        <v>20</v>
      </c>
      <c r="G6846">
        <v>1</v>
      </c>
      <c r="H6846" s="2">
        <f>H6845+$H$2*(Filter_Test[[#This Row],[debug'[0']]]-H6845)</f>
        <v>-3.8845561518630669</v>
      </c>
    </row>
    <row r="6847" spans="1:8" x14ac:dyDescent="0.25">
      <c r="A6847">
        <v>13682</v>
      </c>
      <c r="B6847">
        <v>2</v>
      </c>
      <c r="C6847">
        <v>-2</v>
      </c>
      <c r="D6847">
        <v>-4</v>
      </c>
      <c r="E6847">
        <v>0</v>
      </c>
      <c r="F6847">
        <v>20</v>
      </c>
      <c r="G6847">
        <v>1</v>
      </c>
      <c r="H6847" s="2">
        <f>H6846+$H$2*(Filter_Test[[#This Row],[debug'[0']]]-H6846)</f>
        <v>-3.329949800573178</v>
      </c>
    </row>
    <row r="6848" spans="1:8" x14ac:dyDescent="0.25">
      <c r="A6848">
        <v>13684</v>
      </c>
      <c r="B6848">
        <v>8</v>
      </c>
      <c r="C6848">
        <v>10</v>
      </c>
      <c r="D6848">
        <v>-3</v>
      </c>
      <c r="E6848">
        <v>0</v>
      </c>
      <c r="F6848">
        <v>21</v>
      </c>
      <c r="G6848">
        <v>0</v>
      </c>
      <c r="H6848" s="2">
        <f>H6847+$H$2*(Filter_Test[[#This Row],[debug'[0']]]-H6847)</f>
        <v>-2.2621271888025229</v>
      </c>
    </row>
    <row r="6849" spans="1:8" x14ac:dyDescent="0.25">
      <c r="A6849">
        <v>13686</v>
      </c>
      <c r="B6849">
        <v>13</v>
      </c>
      <c r="C6849">
        <v>15</v>
      </c>
      <c r="D6849">
        <v>-1</v>
      </c>
      <c r="E6849">
        <v>0</v>
      </c>
      <c r="F6849">
        <v>21</v>
      </c>
      <c r="G6849">
        <v>0</v>
      </c>
      <c r="H6849" s="2">
        <f>H6848+$H$2*(Filter_Test[[#This Row],[debug'[0']]]-H6848)</f>
        <v>-0.82370558916767167</v>
      </c>
    </row>
    <row r="6850" spans="1:8" x14ac:dyDescent="0.25">
      <c r="A6850">
        <v>13688</v>
      </c>
      <c r="B6850">
        <v>14</v>
      </c>
      <c r="C6850">
        <v>22</v>
      </c>
      <c r="D6850">
        <v>1</v>
      </c>
      <c r="E6850">
        <v>0</v>
      </c>
      <c r="F6850">
        <v>21</v>
      </c>
      <c r="G6850">
        <v>0</v>
      </c>
      <c r="H6850" s="2">
        <f>H6849+$H$2*(Filter_Test[[#This Row],[debug'[0']]]-H6849)</f>
        <v>0.57339574816954153</v>
      </c>
    </row>
    <row r="6851" spans="1:8" x14ac:dyDescent="0.25">
      <c r="A6851">
        <v>13690</v>
      </c>
      <c r="B6851">
        <v>19</v>
      </c>
      <c r="C6851">
        <v>28</v>
      </c>
      <c r="D6851">
        <v>3</v>
      </c>
      <c r="E6851">
        <v>0</v>
      </c>
      <c r="F6851">
        <v>21</v>
      </c>
      <c r="G6851">
        <v>0</v>
      </c>
      <c r="H6851" s="2">
        <f>H6850+$H$2*(Filter_Test[[#This Row],[debug'[0']]]-H6850)</f>
        <v>2.3100622846142516</v>
      </c>
    </row>
    <row r="6852" spans="1:8" x14ac:dyDescent="0.25">
      <c r="A6852">
        <v>13692</v>
      </c>
      <c r="B6852">
        <v>17</v>
      </c>
      <c r="C6852">
        <v>32</v>
      </c>
      <c r="D6852">
        <v>6</v>
      </c>
      <c r="E6852">
        <v>0</v>
      </c>
      <c r="F6852">
        <v>20</v>
      </c>
      <c r="G6852">
        <v>0</v>
      </c>
      <c r="H6852" s="2">
        <f>H6851+$H$2*(Filter_Test[[#This Row],[debug'[0']]]-H6851)</f>
        <v>3.6945562968646763</v>
      </c>
    </row>
    <row r="6853" spans="1:8" x14ac:dyDescent="0.25">
      <c r="A6853">
        <v>13694</v>
      </c>
      <c r="B6853">
        <v>13</v>
      </c>
      <c r="C6853">
        <v>34</v>
      </c>
      <c r="D6853">
        <v>8</v>
      </c>
      <c r="E6853">
        <v>0</v>
      </c>
      <c r="F6853">
        <v>20</v>
      </c>
      <c r="G6853">
        <v>0</v>
      </c>
      <c r="H6853" s="2">
        <f>H6852+$H$2*(Filter_Test[[#This Row],[debug'[0']]]-H6852)</f>
        <v>4.5715737041495768</v>
      </c>
    </row>
    <row r="6854" spans="1:8" x14ac:dyDescent="0.25">
      <c r="A6854">
        <v>13696</v>
      </c>
      <c r="B6854">
        <v>6</v>
      </c>
      <c r="C6854">
        <v>35</v>
      </c>
      <c r="D6854">
        <v>7</v>
      </c>
      <c r="E6854">
        <v>0</v>
      </c>
      <c r="F6854">
        <v>20</v>
      </c>
      <c r="G6854">
        <v>0</v>
      </c>
      <c r="H6854" s="2">
        <f>H6853+$H$2*(Filter_Test[[#This Row],[debug'[0']]]-H6853)</f>
        <v>4.7061997108667217</v>
      </c>
    </row>
    <row r="6855" spans="1:8" x14ac:dyDescent="0.25">
      <c r="A6855">
        <v>13698</v>
      </c>
      <c r="B6855">
        <v>-2</v>
      </c>
      <c r="C6855">
        <v>33</v>
      </c>
      <c r="D6855">
        <v>6</v>
      </c>
      <c r="E6855">
        <v>-1</v>
      </c>
      <c r="F6855">
        <v>20</v>
      </c>
      <c r="G6855">
        <v>-1</v>
      </c>
      <c r="H6855" s="2">
        <f>H6854+$H$2*(Filter_Test[[#This Row],[debug'[0']]]-H6854)</f>
        <v>4.0741552785117747</v>
      </c>
    </row>
    <row r="6856" spans="1:8" x14ac:dyDescent="0.25">
      <c r="A6856">
        <v>13700</v>
      </c>
      <c r="B6856">
        <v>-10</v>
      </c>
      <c r="C6856">
        <v>30</v>
      </c>
      <c r="D6856">
        <v>6</v>
      </c>
      <c r="E6856">
        <v>-1</v>
      </c>
      <c r="F6856">
        <v>20</v>
      </c>
      <c r="G6856">
        <v>-1</v>
      </c>
      <c r="H6856" s="2">
        <f>H6855+$H$2*(Filter_Test[[#This Row],[debug'[0']]]-H6855)</f>
        <v>2.7476973936581368</v>
      </c>
    </row>
    <row r="6857" spans="1:8" x14ac:dyDescent="0.25">
      <c r="A6857">
        <v>13702</v>
      </c>
      <c r="B6857">
        <v>-11</v>
      </c>
      <c r="C6857">
        <v>23</v>
      </c>
      <c r="D6857">
        <v>6</v>
      </c>
      <c r="E6857">
        <v>0</v>
      </c>
      <c r="F6857">
        <v>20</v>
      </c>
      <c r="G6857">
        <v>0</v>
      </c>
      <c r="H6857" s="2">
        <f>H6856+$H$2*(Filter_Test[[#This Row],[debug'[0']]]-H6856)</f>
        <v>1.4520074395873785</v>
      </c>
    </row>
    <row r="6858" spans="1:8" x14ac:dyDescent="0.25">
      <c r="A6858">
        <v>13704</v>
      </c>
      <c r="B6858">
        <v>-16</v>
      </c>
      <c r="C6858">
        <v>19</v>
      </c>
      <c r="D6858">
        <v>4</v>
      </c>
      <c r="E6858">
        <v>0</v>
      </c>
      <c r="F6858">
        <v>20</v>
      </c>
      <c r="G6858">
        <v>0</v>
      </c>
      <c r="H6858" s="2">
        <f>H6857+$H$2*(Filter_Test[[#This Row],[debug'[0']]]-H6857)</f>
        <v>-0.19280551129068524</v>
      </c>
    </row>
    <row r="6859" spans="1:8" x14ac:dyDescent="0.25">
      <c r="A6859">
        <v>13706</v>
      </c>
      <c r="B6859">
        <v>-15</v>
      </c>
      <c r="C6859">
        <v>12</v>
      </c>
      <c r="D6859">
        <v>2</v>
      </c>
      <c r="E6859">
        <v>0</v>
      </c>
      <c r="F6859">
        <v>20</v>
      </c>
      <c r="G6859">
        <v>0</v>
      </c>
      <c r="H6859" s="2">
        <f>H6858+$H$2*(Filter_Test[[#This Row],[debug'[0']]]-H6858)</f>
        <v>-1.5883507140708188</v>
      </c>
    </row>
    <row r="6860" spans="1:8" x14ac:dyDescent="0.25">
      <c r="A6860">
        <v>13708</v>
      </c>
      <c r="B6860">
        <v>-16</v>
      </c>
      <c r="C6860">
        <v>8</v>
      </c>
      <c r="D6860">
        <v>0</v>
      </c>
      <c r="E6860">
        <v>0</v>
      </c>
      <c r="F6860">
        <v>20</v>
      </c>
      <c r="G6860">
        <v>0</v>
      </c>
      <c r="H6860" s="2">
        <f>H6859+$H$2*(Filter_Test[[#This Row],[debug'[0']]]-H6859)</f>
        <v>-2.9466166597544499</v>
      </c>
    </row>
    <row r="6861" spans="1:8" x14ac:dyDescent="0.25">
      <c r="A6861">
        <v>13710</v>
      </c>
      <c r="B6861">
        <v>-15</v>
      </c>
      <c r="C6861">
        <v>2</v>
      </c>
      <c r="D6861">
        <v>-3</v>
      </c>
      <c r="E6861">
        <v>0</v>
      </c>
      <c r="F6861">
        <v>19</v>
      </c>
      <c r="G6861">
        <v>0</v>
      </c>
      <c r="H6861" s="2">
        <f>H6860+$H$2*(Filter_Test[[#This Row],[debug'[0']]]-H6860)</f>
        <v>-4.0826212763329606</v>
      </c>
    </row>
    <row r="6862" spans="1:8" x14ac:dyDescent="0.25">
      <c r="A6862">
        <v>13712</v>
      </c>
      <c r="B6862">
        <v>-11</v>
      </c>
      <c r="C6862">
        <v>-1</v>
      </c>
      <c r="D6862">
        <v>-6</v>
      </c>
      <c r="E6862">
        <v>0</v>
      </c>
      <c r="F6862">
        <v>19</v>
      </c>
      <c r="G6862">
        <v>0</v>
      </c>
      <c r="H6862" s="2">
        <f>H6861+$H$2*(Filter_Test[[#This Row],[debug'[0']]]-H6861)</f>
        <v>-4.7345688617440818</v>
      </c>
    </row>
    <row r="6863" spans="1:8" x14ac:dyDescent="0.25">
      <c r="A6863">
        <v>13714</v>
      </c>
      <c r="B6863">
        <v>-8</v>
      </c>
      <c r="C6863">
        <v>-2</v>
      </c>
      <c r="D6863">
        <v>-7</v>
      </c>
      <c r="E6863">
        <v>-1</v>
      </c>
      <c r="F6863">
        <v>19</v>
      </c>
      <c r="G6863">
        <v>0</v>
      </c>
      <c r="H6863" s="2">
        <f>H6862+$H$2*(Filter_Test[[#This Row],[debug'[0']]]-H6862)</f>
        <v>-5.042328495986526</v>
      </c>
    </row>
    <row r="6864" spans="1:8" x14ac:dyDescent="0.25">
      <c r="A6864">
        <v>13716</v>
      </c>
      <c r="B6864">
        <v>1</v>
      </c>
      <c r="C6864">
        <v>3</v>
      </c>
      <c r="D6864">
        <v>-9</v>
      </c>
      <c r="E6864">
        <v>0</v>
      </c>
      <c r="F6864">
        <v>19</v>
      </c>
      <c r="G6864">
        <v>0</v>
      </c>
      <c r="H6864" s="2">
        <f>H6863+$H$2*(Filter_Test[[#This Row],[debug'[0']]]-H6863)</f>
        <v>-4.4728524515795005</v>
      </c>
    </row>
    <row r="6865" spans="1:8" x14ac:dyDescent="0.25">
      <c r="A6865">
        <v>13718</v>
      </c>
      <c r="B6865">
        <v>4</v>
      </c>
      <c r="C6865">
        <v>10</v>
      </c>
      <c r="D6865">
        <v>-9</v>
      </c>
      <c r="E6865">
        <v>-1</v>
      </c>
      <c r="F6865">
        <v>19</v>
      </c>
      <c r="G6865">
        <v>0</v>
      </c>
      <c r="H6865" s="2">
        <f>H6864+$H$2*(Filter_Test[[#This Row],[debug'[0']]]-H6864)</f>
        <v>-3.674304921074528</v>
      </c>
    </row>
    <row r="6866" spans="1:8" x14ac:dyDescent="0.25">
      <c r="A6866">
        <v>13720</v>
      </c>
      <c r="B6866">
        <v>9</v>
      </c>
      <c r="C6866">
        <v>16</v>
      </c>
      <c r="D6866">
        <v>-9</v>
      </c>
      <c r="E6866">
        <v>-1</v>
      </c>
      <c r="F6866">
        <v>19</v>
      </c>
      <c r="G6866">
        <v>0</v>
      </c>
      <c r="H6866" s="2">
        <f>H6865+$H$2*(Filter_Test[[#This Row],[debug'[0']]]-H6865)</f>
        <v>-2.479779824192387</v>
      </c>
    </row>
    <row r="6867" spans="1:8" x14ac:dyDescent="0.25">
      <c r="A6867">
        <v>13722</v>
      </c>
      <c r="B6867">
        <v>15</v>
      </c>
      <c r="C6867">
        <v>26</v>
      </c>
      <c r="D6867">
        <v>-4</v>
      </c>
      <c r="E6867">
        <v>0</v>
      </c>
      <c r="F6867">
        <v>19</v>
      </c>
      <c r="G6867">
        <v>0</v>
      </c>
      <c r="H6867" s="2">
        <f>H6866+$H$2*(Filter_Test[[#This Row],[debug'[0']]]-H6866)</f>
        <v>-0.83234938773089029</v>
      </c>
    </row>
    <row r="6868" spans="1:8" x14ac:dyDescent="0.25">
      <c r="A6868">
        <v>13724</v>
      </c>
      <c r="B6868">
        <v>19</v>
      </c>
      <c r="C6868">
        <v>29</v>
      </c>
      <c r="D6868">
        <v>-1</v>
      </c>
      <c r="E6868">
        <v>0</v>
      </c>
      <c r="F6868">
        <v>18</v>
      </c>
      <c r="G6868">
        <v>0</v>
      </c>
      <c r="H6868" s="2">
        <f>H6867+$H$2*(Filter_Test[[#This Row],[debug'[0']]]-H6867)</f>
        <v>1.0368055064667514</v>
      </c>
    </row>
    <row r="6869" spans="1:8" x14ac:dyDescent="0.25">
      <c r="A6869">
        <v>13726</v>
      </c>
      <c r="B6869">
        <v>17</v>
      </c>
      <c r="C6869">
        <v>32</v>
      </c>
      <c r="D6869">
        <v>3</v>
      </c>
      <c r="E6869">
        <v>0</v>
      </c>
      <c r="F6869">
        <v>18</v>
      </c>
      <c r="G6869">
        <v>0</v>
      </c>
      <c r="H6869" s="2">
        <f>H6868+$H$2*(Filter_Test[[#This Row],[debug'[0']]]-H6868)</f>
        <v>2.5413011429280239</v>
      </c>
    </row>
    <row r="6870" spans="1:8" x14ac:dyDescent="0.25">
      <c r="A6870">
        <v>13728</v>
      </c>
      <c r="B6870">
        <v>15</v>
      </c>
      <c r="C6870">
        <v>32</v>
      </c>
      <c r="D6870">
        <v>5</v>
      </c>
      <c r="E6870">
        <v>-1</v>
      </c>
      <c r="F6870">
        <v>18</v>
      </c>
      <c r="G6870">
        <v>0</v>
      </c>
      <c r="H6870" s="2">
        <f>H6869+$H$2*(Filter_Test[[#This Row],[debug'[0']]]-H6869)</f>
        <v>3.7155058470079698</v>
      </c>
    </row>
    <row r="6871" spans="1:8" x14ac:dyDescent="0.25">
      <c r="A6871">
        <v>13730</v>
      </c>
      <c r="B6871">
        <v>8</v>
      </c>
      <c r="C6871">
        <v>30</v>
      </c>
      <c r="D6871">
        <v>7</v>
      </c>
      <c r="E6871">
        <v>-1</v>
      </c>
      <c r="F6871">
        <v>18</v>
      </c>
      <c r="G6871">
        <v>0</v>
      </c>
      <c r="H6871" s="2">
        <f>H6870+$H$2*(Filter_Test[[#This Row],[debug'[0']]]-H6870)</f>
        <v>4.1193099076696154</v>
      </c>
    </row>
    <row r="6872" spans="1:8" x14ac:dyDescent="0.25">
      <c r="A6872">
        <v>13732</v>
      </c>
      <c r="B6872">
        <v>0</v>
      </c>
      <c r="C6872">
        <v>27</v>
      </c>
      <c r="D6872">
        <v>8</v>
      </c>
      <c r="E6872">
        <v>-1</v>
      </c>
      <c r="F6872">
        <v>18</v>
      </c>
      <c r="G6872">
        <v>0</v>
      </c>
      <c r="H6872" s="2">
        <f>H6871+$H$2*(Filter_Test[[#This Row],[debug'[0']]]-H6871)</f>
        <v>3.7310740953557802</v>
      </c>
    </row>
    <row r="6873" spans="1:8" x14ac:dyDescent="0.25">
      <c r="A6873">
        <v>13734</v>
      </c>
      <c r="B6873">
        <v>-6</v>
      </c>
      <c r="C6873">
        <v>20</v>
      </c>
      <c r="D6873">
        <v>10</v>
      </c>
      <c r="E6873">
        <v>-1</v>
      </c>
      <c r="F6873">
        <v>17</v>
      </c>
      <c r="G6873">
        <v>0</v>
      </c>
      <c r="H6873" s="2">
        <f>H6872+$H$2*(Filter_Test[[#This Row],[debug'[0']]]-H6872)</f>
        <v>2.8139419686705507</v>
      </c>
    </row>
    <row r="6874" spans="1:8" x14ac:dyDescent="0.25">
      <c r="A6874">
        <v>13736</v>
      </c>
      <c r="B6874">
        <v>-9</v>
      </c>
      <c r="C6874">
        <v>15</v>
      </c>
      <c r="D6874">
        <v>11</v>
      </c>
      <c r="E6874">
        <v>-1</v>
      </c>
      <c r="F6874">
        <v>17</v>
      </c>
      <c r="G6874">
        <v>1</v>
      </c>
      <c r="H6874" s="2">
        <f>H6873+$H$2*(Filter_Test[[#This Row],[debug'[0']]]-H6873)</f>
        <v>1.7005041697092045</v>
      </c>
    </row>
    <row r="6875" spans="1:8" x14ac:dyDescent="0.25">
      <c r="A6875">
        <v>13738</v>
      </c>
      <c r="B6875">
        <v>-16</v>
      </c>
      <c r="C6875">
        <v>10</v>
      </c>
      <c r="D6875">
        <v>10</v>
      </c>
      <c r="E6875">
        <v>-1</v>
      </c>
      <c r="F6875">
        <v>17</v>
      </c>
      <c r="G6875">
        <v>1</v>
      </c>
      <c r="H6875" s="2">
        <f>H6874+$H$2*(Filter_Test[[#This Row],[debug'[0']]]-H6874)</f>
        <v>3.2270953777386424E-2</v>
      </c>
    </row>
    <row r="6876" spans="1:8" x14ac:dyDescent="0.25">
      <c r="A6876">
        <v>13740</v>
      </c>
      <c r="B6876">
        <v>-15</v>
      </c>
      <c r="C6876">
        <v>5</v>
      </c>
      <c r="D6876">
        <v>8</v>
      </c>
      <c r="E6876">
        <v>0</v>
      </c>
      <c r="F6876">
        <v>17</v>
      </c>
      <c r="G6876">
        <v>1</v>
      </c>
      <c r="H6876" s="2">
        <f>H6875+$H$2*(Filter_Test[[#This Row],[debug'[0']]]-H6875)</f>
        <v>-1.3844872060773616</v>
      </c>
    </row>
    <row r="6877" spans="1:8" x14ac:dyDescent="0.25">
      <c r="A6877">
        <v>13742</v>
      </c>
      <c r="B6877">
        <v>-18</v>
      </c>
      <c r="C6877">
        <v>2</v>
      </c>
      <c r="D6877">
        <v>6</v>
      </c>
      <c r="E6877">
        <v>-1</v>
      </c>
      <c r="F6877">
        <v>17</v>
      </c>
      <c r="G6877">
        <v>1</v>
      </c>
      <c r="H6877" s="2">
        <f>H6876+$H$2*(Filter_Test[[#This Row],[debug'[0']]]-H6876)</f>
        <v>-2.9504623939477987</v>
      </c>
    </row>
    <row r="6878" spans="1:8" x14ac:dyDescent="0.25">
      <c r="A6878">
        <v>13744</v>
      </c>
      <c r="B6878">
        <v>-16</v>
      </c>
      <c r="C6878">
        <v>-1</v>
      </c>
      <c r="D6878">
        <v>3</v>
      </c>
      <c r="E6878">
        <v>-1</v>
      </c>
      <c r="F6878">
        <v>17</v>
      </c>
      <c r="G6878">
        <v>1</v>
      </c>
      <c r="H6878" s="2">
        <f>H6877+$H$2*(Filter_Test[[#This Row],[debug'[0']]]-H6877)</f>
        <v>-4.1803523382253189</v>
      </c>
    </row>
    <row r="6879" spans="1:8" x14ac:dyDescent="0.25">
      <c r="A6879">
        <v>13746</v>
      </c>
      <c r="B6879">
        <v>-13</v>
      </c>
      <c r="C6879">
        <v>-2</v>
      </c>
      <c r="D6879">
        <v>0</v>
      </c>
      <c r="E6879">
        <v>-1</v>
      </c>
      <c r="F6879">
        <v>16</v>
      </c>
      <c r="G6879">
        <v>1</v>
      </c>
      <c r="H6879" s="2">
        <f>H6878+$H$2*(Filter_Test[[#This Row],[debug'[0']]]-H6878)</f>
        <v>-5.0115845472697709</v>
      </c>
    </row>
    <row r="6880" spans="1:8" x14ac:dyDescent="0.25">
      <c r="A6880">
        <v>13748</v>
      </c>
      <c r="B6880">
        <v>-9</v>
      </c>
      <c r="C6880">
        <v>2</v>
      </c>
      <c r="D6880">
        <v>-2</v>
      </c>
      <c r="E6880">
        <v>-1</v>
      </c>
      <c r="F6880">
        <v>16</v>
      </c>
      <c r="G6880">
        <v>1</v>
      </c>
      <c r="H6880" s="2">
        <f>H6879+$H$2*(Filter_Test[[#This Row],[debug'[0']]]-H6879)</f>
        <v>-5.3874838478426099</v>
      </c>
    </row>
    <row r="6881" spans="1:8" x14ac:dyDescent="0.25">
      <c r="A6881">
        <v>13750</v>
      </c>
      <c r="B6881">
        <v>-3</v>
      </c>
      <c r="C6881">
        <v>6</v>
      </c>
      <c r="D6881">
        <v>-5</v>
      </c>
      <c r="E6881">
        <v>-1</v>
      </c>
      <c r="F6881">
        <v>16</v>
      </c>
      <c r="G6881">
        <v>1</v>
      </c>
      <c r="H6881" s="2">
        <f>H6880+$H$2*(Filter_Test[[#This Row],[debug'[0']]]-H6880)</f>
        <v>-5.1624687963342106</v>
      </c>
    </row>
    <row r="6882" spans="1:8" x14ac:dyDescent="0.25">
      <c r="A6882">
        <v>13752</v>
      </c>
      <c r="B6882">
        <v>3</v>
      </c>
      <c r="C6882">
        <v>16</v>
      </c>
      <c r="D6882">
        <v>-9</v>
      </c>
      <c r="E6882">
        <v>-1</v>
      </c>
      <c r="F6882">
        <v>16</v>
      </c>
      <c r="G6882">
        <v>1</v>
      </c>
      <c r="H6882" s="2">
        <f>H6881+$H$2*(Filter_Test[[#This Row],[debug'[0']]]-H6881)</f>
        <v>-4.3931742361626265</v>
      </c>
    </row>
    <row r="6883" spans="1:8" x14ac:dyDescent="0.25">
      <c r="A6883">
        <v>13754</v>
      </c>
      <c r="B6883">
        <v>9</v>
      </c>
      <c r="C6883">
        <v>22</v>
      </c>
      <c r="D6883">
        <v>-8</v>
      </c>
      <c r="E6883">
        <v>-1</v>
      </c>
      <c r="F6883">
        <v>16</v>
      </c>
      <c r="G6883">
        <v>1</v>
      </c>
      <c r="H6883" s="2">
        <f>H6882+$H$2*(Filter_Test[[#This Row],[debug'[0']]]-H6882)</f>
        <v>-3.1308973025053288</v>
      </c>
    </row>
    <row r="6884" spans="1:8" x14ac:dyDescent="0.25">
      <c r="A6884">
        <v>13756</v>
      </c>
      <c r="B6884">
        <v>12</v>
      </c>
      <c r="C6884">
        <v>27</v>
      </c>
      <c r="D6884">
        <v>-7</v>
      </c>
      <c r="E6884">
        <v>-1</v>
      </c>
      <c r="F6884">
        <v>16</v>
      </c>
      <c r="G6884">
        <v>1</v>
      </c>
      <c r="H6884" s="2">
        <f>H6883+$H$2*(Filter_Test[[#This Row],[debug'[0']]]-H6883)</f>
        <v>-1.7048438282721583</v>
      </c>
    </row>
    <row r="6885" spans="1:8" x14ac:dyDescent="0.25">
      <c r="A6885">
        <v>13758</v>
      </c>
      <c r="B6885">
        <v>19</v>
      </c>
      <c r="C6885">
        <v>32</v>
      </c>
      <c r="D6885">
        <v>-3</v>
      </c>
      <c r="E6885">
        <v>-1</v>
      </c>
      <c r="F6885">
        <v>16</v>
      </c>
      <c r="G6885">
        <v>1</v>
      </c>
      <c r="H6885" s="2">
        <f>H6884+$H$2*(Filter_Test[[#This Row],[debug'[0']]]-H6884)</f>
        <v>0.24654172966655485</v>
      </c>
    </row>
    <row r="6886" spans="1:8" x14ac:dyDescent="0.25">
      <c r="A6886">
        <v>13760</v>
      </c>
      <c r="B6886">
        <v>18</v>
      </c>
      <c r="C6886">
        <v>31</v>
      </c>
      <c r="D6886">
        <v>1</v>
      </c>
      <c r="E6886">
        <v>-1</v>
      </c>
      <c r="F6886">
        <v>16</v>
      </c>
      <c r="G6886">
        <v>2</v>
      </c>
      <c r="H6886" s="2">
        <f>H6885+$H$2*(Filter_Test[[#This Row],[debug'[0']]]-H6885)</f>
        <v>1.91976575200333</v>
      </c>
    </row>
    <row r="6887" spans="1:8" x14ac:dyDescent="0.25">
      <c r="A6887">
        <v>13762</v>
      </c>
      <c r="B6887">
        <v>15</v>
      </c>
      <c r="C6887">
        <v>30</v>
      </c>
      <c r="D6887">
        <v>2</v>
      </c>
      <c r="E6887">
        <v>-1</v>
      </c>
      <c r="F6887">
        <v>16</v>
      </c>
      <c r="G6887">
        <v>2</v>
      </c>
      <c r="H6887" s="2">
        <f>H6886+$H$2*(Filter_Test[[#This Row],[debug'[0']]]-H6886)</f>
        <v>3.1525487866255286</v>
      </c>
    </row>
    <row r="6888" spans="1:8" x14ac:dyDescent="0.25">
      <c r="A6888">
        <v>13764</v>
      </c>
      <c r="B6888">
        <v>11</v>
      </c>
      <c r="C6888">
        <v>26</v>
      </c>
      <c r="D6888">
        <v>3</v>
      </c>
      <c r="E6888">
        <v>-1</v>
      </c>
      <c r="F6888">
        <v>15</v>
      </c>
      <c r="G6888">
        <v>1</v>
      </c>
      <c r="H6888" s="2">
        <f>H6887+$H$2*(Filter_Test[[#This Row],[debug'[0']]]-H6887)</f>
        <v>3.8921536390657749</v>
      </c>
    </row>
    <row r="6889" spans="1:8" x14ac:dyDescent="0.25">
      <c r="A6889">
        <v>13766</v>
      </c>
      <c r="B6889">
        <v>5</v>
      </c>
      <c r="C6889">
        <v>21</v>
      </c>
      <c r="D6889">
        <v>5</v>
      </c>
      <c r="E6889">
        <v>-1</v>
      </c>
      <c r="F6889">
        <v>15</v>
      </c>
      <c r="G6889">
        <v>1</v>
      </c>
      <c r="H6889" s="2">
        <f>H6888+$H$2*(Filter_Test[[#This Row],[debug'[0']]]-H6888)</f>
        <v>3.9965656987302896</v>
      </c>
    </row>
    <row r="6890" spans="1:8" x14ac:dyDescent="0.25">
      <c r="A6890">
        <v>13768</v>
      </c>
      <c r="B6890">
        <v>-2</v>
      </c>
      <c r="C6890">
        <v>11</v>
      </c>
      <c r="D6890">
        <v>7</v>
      </c>
      <c r="E6890">
        <v>-1</v>
      </c>
      <c r="F6890">
        <v>15</v>
      </c>
      <c r="G6890">
        <v>1</v>
      </c>
      <c r="H6890" s="2">
        <f>H6889+$H$2*(Filter_Test[[#This Row],[debug'[0']]]-H6889)</f>
        <v>3.4314026963533006</v>
      </c>
    </row>
    <row r="6891" spans="1:8" x14ac:dyDescent="0.25">
      <c r="A6891">
        <v>13770</v>
      </c>
      <c r="B6891">
        <v>-9</v>
      </c>
      <c r="C6891">
        <v>6</v>
      </c>
      <c r="D6891">
        <v>7</v>
      </c>
      <c r="E6891">
        <v>-1</v>
      </c>
      <c r="F6891">
        <v>15</v>
      </c>
      <c r="G6891">
        <v>2</v>
      </c>
      <c r="H6891" s="2">
        <f>H6890+$H$2*(Filter_Test[[#This Row],[debug'[0']]]-H6890)</f>
        <v>2.2597705948129043</v>
      </c>
    </row>
    <row r="6892" spans="1:8" x14ac:dyDescent="0.25">
      <c r="A6892">
        <v>13772</v>
      </c>
      <c r="B6892">
        <v>-11</v>
      </c>
      <c r="C6892">
        <v>1</v>
      </c>
      <c r="D6892">
        <v>5</v>
      </c>
      <c r="E6892">
        <v>-1</v>
      </c>
      <c r="F6892">
        <v>15</v>
      </c>
      <c r="G6892">
        <v>1</v>
      </c>
      <c r="H6892" s="2">
        <f>H6891+$H$2*(Filter_Test[[#This Row],[debug'[0']]]-H6891)</f>
        <v>1.0100666581443989</v>
      </c>
    </row>
    <row r="6893" spans="1:8" x14ac:dyDescent="0.25">
      <c r="A6893">
        <v>13774</v>
      </c>
      <c r="B6893">
        <v>-13</v>
      </c>
      <c r="C6893">
        <v>-1</v>
      </c>
      <c r="D6893">
        <v>4</v>
      </c>
      <c r="E6893">
        <v>-1</v>
      </c>
      <c r="F6893">
        <v>15</v>
      </c>
      <c r="G6893">
        <v>1</v>
      </c>
      <c r="H6893" s="2">
        <f>H6892+$H$2*(Filter_Test[[#This Row],[debug'[0']]]-H6892)</f>
        <v>-0.31035101654149355</v>
      </c>
    </row>
    <row r="6894" spans="1:8" x14ac:dyDescent="0.25">
      <c r="A6894">
        <v>13776</v>
      </c>
      <c r="B6894">
        <v>-16</v>
      </c>
      <c r="C6894">
        <v>-3</v>
      </c>
      <c r="D6894">
        <v>-1</v>
      </c>
      <c r="E6894">
        <v>-1</v>
      </c>
      <c r="F6894">
        <v>15</v>
      </c>
      <c r="G6894">
        <v>1</v>
      </c>
      <c r="H6894" s="2">
        <f>H6893+$H$2*(Filter_Test[[#This Row],[debug'[0']]]-H6893)</f>
        <v>-1.7890655960565678</v>
      </c>
    </row>
    <row r="6895" spans="1:8" x14ac:dyDescent="0.25">
      <c r="A6895">
        <v>13778</v>
      </c>
      <c r="B6895">
        <v>-12</v>
      </c>
      <c r="C6895">
        <v>-4</v>
      </c>
      <c r="D6895">
        <v>-4</v>
      </c>
      <c r="E6895">
        <v>0</v>
      </c>
      <c r="F6895">
        <v>15</v>
      </c>
      <c r="G6895">
        <v>1</v>
      </c>
      <c r="H6895" s="2">
        <f>H6894+$H$2*(Filter_Test[[#This Row],[debug'[0']]]-H6894)</f>
        <v>-2.7514234913480466</v>
      </c>
    </row>
    <row r="6896" spans="1:8" x14ac:dyDescent="0.25">
      <c r="A6896">
        <v>13780</v>
      </c>
      <c r="B6896">
        <v>-10</v>
      </c>
      <c r="C6896">
        <v>0</v>
      </c>
      <c r="D6896">
        <v>-6</v>
      </c>
      <c r="E6896">
        <v>0</v>
      </c>
      <c r="F6896">
        <v>14</v>
      </c>
      <c r="G6896">
        <v>1</v>
      </c>
      <c r="H6896" s="2">
        <f>H6895+$H$2*(Filter_Test[[#This Row],[debug'[0']]]-H6895)</f>
        <v>-3.4345857326049822</v>
      </c>
    </row>
    <row r="6897" spans="1:8" x14ac:dyDescent="0.25">
      <c r="A6897">
        <v>13782</v>
      </c>
      <c r="B6897">
        <v>-9</v>
      </c>
      <c r="C6897">
        <v>2</v>
      </c>
      <c r="D6897">
        <v>-7</v>
      </c>
      <c r="E6897">
        <v>-1</v>
      </c>
      <c r="F6897">
        <v>14</v>
      </c>
      <c r="G6897">
        <v>1</v>
      </c>
      <c r="H6897" s="2">
        <f>H6896+$H$2*(Filter_Test[[#This Row],[debug'[0']]]-H6896)</f>
        <v>-3.9591136699039424</v>
      </c>
    </row>
    <row r="6898" spans="1:8" x14ac:dyDescent="0.25">
      <c r="A6898">
        <v>13784</v>
      </c>
      <c r="B6898">
        <v>-1</v>
      </c>
      <c r="C6898">
        <v>10</v>
      </c>
      <c r="D6898">
        <v>-10</v>
      </c>
      <c r="E6898">
        <v>0</v>
      </c>
      <c r="F6898">
        <v>14</v>
      </c>
      <c r="G6898">
        <v>1</v>
      </c>
      <c r="H6898" s="2">
        <f>H6897+$H$2*(Filter_Test[[#This Row],[debug'[0']]]-H6897)</f>
        <v>-3.6802237769087216</v>
      </c>
    </row>
    <row r="6899" spans="1:8" x14ac:dyDescent="0.25">
      <c r="A6899">
        <v>13786</v>
      </c>
      <c r="B6899">
        <v>1</v>
      </c>
      <c r="C6899">
        <v>18</v>
      </c>
      <c r="D6899">
        <v>-12</v>
      </c>
      <c r="E6899">
        <v>-1</v>
      </c>
      <c r="F6899">
        <v>14</v>
      </c>
      <c r="G6899">
        <v>0</v>
      </c>
      <c r="H6899" s="2">
        <f>H6898+$H$2*(Filter_Test[[#This Row],[debug'[0']]]-H6898)</f>
        <v>-3.2391230778679403</v>
      </c>
    </row>
    <row r="6900" spans="1:8" x14ac:dyDescent="0.25">
      <c r="A6900">
        <v>13788</v>
      </c>
      <c r="B6900">
        <v>6</v>
      </c>
      <c r="C6900">
        <v>24</v>
      </c>
      <c r="D6900">
        <v>-13</v>
      </c>
      <c r="E6900">
        <v>0</v>
      </c>
      <c r="F6900">
        <v>14</v>
      </c>
      <c r="G6900">
        <v>0</v>
      </c>
      <c r="H6900" s="2">
        <f>H6899+$H$2*(Filter_Test[[#This Row],[debug'[0']]]-H6899)</f>
        <v>-2.3683562422566853</v>
      </c>
    </row>
    <row r="6901" spans="1:8" x14ac:dyDescent="0.25">
      <c r="A6901">
        <v>13790</v>
      </c>
      <c r="B6901">
        <v>9</v>
      </c>
      <c r="C6901">
        <v>30</v>
      </c>
      <c r="D6901">
        <v>-12</v>
      </c>
      <c r="E6901">
        <v>0</v>
      </c>
      <c r="F6901">
        <v>14</v>
      </c>
      <c r="G6901">
        <v>-1</v>
      </c>
      <c r="H6901" s="2">
        <f>H6900+$H$2*(Filter_Test[[#This Row],[debug'[0']]]-H6900)</f>
        <v>-1.2969139086347274</v>
      </c>
    </row>
    <row r="6902" spans="1:8" x14ac:dyDescent="0.25">
      <c r="A6902">
        <v>13792</v>
      </c>
      <c r="B6902">
        <v>13</v>
      </c>
      <c r="C6902">
        <v>34</v>
      </c>
      <c r="D6902">
        <v>-9</v>
      </c>
      <c r="E6902">
        <v>0</v>
      </c>
      <c r="F6902">
        <v>14</v>
      </c>
      <c r="G6902">
        <v>-1</v>
      </c>
      <c r="H6902" s="2">
        <f>H6901+$H$2*(Filter_Test[[#This Row],[debug'[0']]]-H6901)</f>
        <v>5.0538482496450321E-2</v>
      </c>
    </row>
    <row r="6903" spans="1:8" x14ac:dyDescent="0.25">
      <c r="A6903">
        <v>13794</v>
      </c>
      <c r="B6903">
        <v>17</v>
      </c>
      <c r="C6903">
        <v>35</v>
      </c>
      <c r="D6903">
        <v>-5</v>
      </c>
      <c r="E6903">
        <v>0</v>
      </c>
      <c r="F6903">
        <v>14</v>
      </c>
      <c r="G6903">
        <v>-1</v>
      </c>
      <c r="H6903" s="2">
        <f>H6902+$H$2*(Filter_Test[[#This Row],[debug'[0']]]-H6902)</f>
        <v>1.6479875960672121</v>
      </c>
    </row>
    <row r="6904" spans="1:8" x14ac:dyDescent="0.25">
      <c r="A6904">
        <v>13796</v>
      </c>
      <c r="B6904">
        <v>17</v>
      </c>
      <c r="C6904">
        <v>33</v>
      </c>
      <c r="D6904">
        <v>1</v>
      </c>
      <c r="E6904">
        <v>0</v>
      </c>
      <c r="F6904">
        <v>14</v>
      </c>
      <c r="G6904">
        <v>-1</v>
      </c>
      <c r="H6904" s="2">
        <f>H6903+$H$2*(Filter_Test[[#This Row],[debug'[0']]]-H6903)</f>
        <v>3.0948806776476507</v>
      </c>
    </row>
    <row r="6905" spans="1:8" x14ac:dyDescent="0.25">
      <c r="A6905">
        <v>13798</v>
      </c>
      <c r="B6905">
        <v>13</v>
      </c>
      <c r="C6905">
        <v>27</v>
      </c>
      <c r="D6905">
        <v>6</v>
      </c>
      <c r="E6905">
        <v>0</v>
      </c>
      <c r="F6905">
        <v>14</v>
      </c>
      <c r="G6905">
        <v>-1</v>
      </c>
      <c r="H6905" s="2">
        <f>H6904+$H$2*(Filter_Test[[#This Row],[debug'[0']]]-H6904)</f>
        <v>4.028416180528624</v>
      </c>
    </row>
    <row r="6906" spans="1:8" x14ac:dyDescent="0.25">
      <c r="A6906">
        <v>13800</v>
      </c>
      <c r="B6906">
        <v>7</v>
      </c>
      <c r="C6906">
        <v>20</v>
      </c>
      <c r="D6906">
        <v>9</v>
      </c>
      <c r="E6906">
        <v>0</v>
      </c>
      <c r="F6906">
        <v>14</v>
      </c>
      <c r="G6906">
        <v>-1</v>
      </c>
      <c r="H6906" s="2">
        <f>H6905+$H$2*(Filter_Test[[#This Row],[debug'[0']]]-H6905)</f>
        <v>4.3084813574319512</v>
      </c>
    </row>
    <row r="6907" spans="1:8" x14ac:dyDescent="0.25">
      <c r="A6907">
        <v>13802</v>
      </c>
      <c r="B6907">
        <v>3</v>
      </c>
      <c r="C6907">
        <v>13</v>
      </c>
      <c r="D6907">
        <v>10</v>
      </c>
      <c r="E6907">
        <v>0</v>
      </c>
      <c r="F6907">
        <v>14</v>
      </c>
      <c r="G6907">
        <v>-1</v>
      </c>
      <c r="H6907" s="2">
        <f>H6906+$H$2*(Filter_Test[[#This Row],[debug'[0']]]-H6906)</f>
        <v>4.1851598948359285</v>
      </c>
    </row>
    <row r="6908" spans="1:8" x14ac:dyDescent="0.25">
      <c r="A6908">
        <v>13804</v>
      </c>
      <c r="B6908">
        <v>-3</v>
      </c>
      <c r="C6908">
        <v>2</v>
      </c>
      <c r="D6908">
        <v>11</v>
      </c>
      <c r="E6908">
        <v>0</v>
      </c>
      <c r="F6908">
        <v>14</v>
      </c>
      <c r="G6908">
        <v>-1</v>
      </c>
      <c r="H6908" s="2">
        <f>H6907+$H$2*(Filter_Test[[#This Row],[debug'[0']]]-H6907)</f>
        <v>3.5079745286213919</v>
      </c>
    </row>
    <row r="6909" spans="1:8" x14ac:dyDescent="0.25">
      <c r="A6909">
        <v>13806</v>
      </c>
      <c r="B6909">
        <v>-6</v>
      </c>
      <c r="C6909">
        <v>-2</v>
      </c>
      <c r="D6909">
        <v>11</v>
      </c>
      <c r="E6909">
        <v>0</v>
      </c>
      <c r="F6909">
        <v>14</v>
      </c>
      <c r="G6909">
        <v>-1</v>
      </c>
      <c r="H6909" s="2">
        <f>H6908+$H$2*(Filter_Test[[#This Row],[debug'[0']]]-H6908)</f>
        <v>2.6118690407323166</v>
      </c>
    </row>
    <row r="6910" spans="1:8" x14ac:dyDescent="0.25">
      <c r="A6910">
        <v>13808</v>
      </c>
      <c r="B6910">
        <v>-9</v>
      </c>
      <c r="C6910">
        <v>-5</v>
      </c>
      <c r="D6910">
        <v>8</v>
      </c>
      <c r="E6910">
        <v>0</v>
      </c>
      <c r="F6910">
        <v>14</v>
      </c>
      <c r="G6910">
        <v>-1</v>
      </c>
      <c r="H6910" s="2">
        <f>H6909+$H$2*(Filter_Test[[#This Row],[debug'[0']]]-H6909)</f>
        <v>1.5174761665479746</v>
      </c>
    </row>
    <row r="6911" spans="1:8" x14ac:dyDescent="0.25">
      <c r="A6911">
        <v>13810</v>
      </c>
      <c r="B6911">
        <v>-12</v>
      </c>
      <c r="C6911">
        <v>-5</v>
      </c>
      <c r="D6911">
        <v>5</v>
      </c>
      <c r="E6911">
        <v>0</v>
      </c>
      <c r="F6911">
        <v>14</v>
      </c>
      <c r="G6911">
        <v>-1</v>
      </c>
      <c r="H6911" s="2">
        <f>H6910+$H$2*(Filter_Test[[#This Row],[debug'[0']]]-H6910)</f>
        <v>0.24348405195090761</v>
      </c>
    </row>
    <row r="6912" spans="1:8" x14ac:dyDescent="0.25">
      <c r="A6912">
        <v>13812</v>
      </c>
      <c r="B6912">
        <v>-12</v>
      </c>
      <c r="C6912">
        <v>-5</v>
      </c>
      <c r="D6912">
        <v>0</v>
      </c>
      <c r="E6912">
        <v>0</v>
      </c>
      <c r="F6912">
        <v>14</v>
      </c>
      <c r="G6912">
        <v>-1</v>
      </c>
      <c r="H6912" s="2">
        <f>H6911+$H$2*(Filter_Test[[#This Row],[debug'[0']]]-H6911)</f>
        <v>-0.91043713460767539</v>
      </c>
    </row>
    <row r="6913" spans="1:8" x14ac:dyDescent="0.25">
      <c r="A6913">
        <v>13814</v>
      </c>
      <c r="B6913">
        <v>-11</v>
      </c>
      <c r="C6913">
        <v>-2</v>
      </c>
      <c r="D6913">
        <v>-4</v>
      </c>
      <c r="E6913">
        <v>0</v>
      </c>
      <c r="F6913">
        <v>14</v>
      </c>
      <c r="G6913">
        <v>-1</v>
      </c>
      <c r="H6913" s="2">
        <f>H6912+$H$2*(Filter_Test[[#This Row],[debug'[0']]]-H6912)</f>
        <v>-1.8613560318831426</v>
      </c>
    </row>
    <row r="6914" spans="1:8" x14ac:dyDescent="0.25">
      <c r="A6914">
        <v>13816</v>
      </c>
      <c r="B6914">
        <v>-6</v>
      </c>
      <c r="C6914">
        <v>5</v>
      </c>
      <c r="D6914">
        <v>-9</v>
      </c>
      <c r="E6914">
        <v>1</v>
      </c>
      <c r="F6914">
        <v>14</v>
      </c>
      <c r="G6914">
        <v>-1</v>
      </c>
      <c r="H6914" s="2">
        <f>H6913+$H$2*(Filter_Test[[#This Row],[debug'[0']]]-H6913)</f>
        <v>-2.2514140364649315</v>
      </c>
    </row>
    <row r="6915" spans="1:8" x14ac:dyDescent="0.25">
      <c r="A6915">
        <v>13818</v>
      </c>
      <c r="B6915">
        <v>-3</v>
      </c>
      <c r="C6915">
        <v>9</v>
      </c>
      <c r="D6915">
        <v>-11</v>
      </c>
      <c r="E6915">
        <v>1</v>
      </c>
      <c r="F6915">
        <v>14</v>
      </c>
      <c r="G6915">
        <v>-1</v>
      </c>
      <c r="H6915" s="2">
        <f>H6914+$H$2*(Filter_Test[[#This Row],[debug'[0']]]-H6914)</f>
        <v>-2.3219666013735978</v>
      </c>
    </row>
    <row r="6916" spans="1:8" x14ac:dyDescent="0.25">
      <c r="A6916">
        <v>13820</v>
      </c>
      <c r="B6916">
        <v>2</v>
      </c>
      <c r="C6916">
        <v>22</v>
      </c>
      <c r="D6916">
        <v>-15</v>
      </c>
      <c r="E6916">
        <v>1</v>
      </c>
      <c r="F6916">
        <v>14</v>
      </c>
      <c r="G6916">
        <v>-2</v>
      </c>
      <c r="H6916" s="2">
        <f>H6915+$H$2*(Filter_Test[[#This Row],[debug'[0']]]-H6915)</f>
        <v>-1.9146308456555257</v>
      </c>
    </row>
    <row r="6917" spans="1:8" x14ac:dyDescent="0.25">
      <c r="A6917">
        <v>13822</v>
      </c>
      <c r="B6917">
        <v>8</v>
      </c>
      <c r="C6917">
        <v>29</v>
      </c>
      <c r="D6917">
        <v>-16</v>
      </c>
      <c r="E6917">
        <v>1</v>
      </c>
      <c r="F6917">
        <v>14</v>
      </c>
      <c r="G6917">
        <v>-2</v>
      </c>
      <c r="H6917" s="2">
        <f>H6916+$H$2*(Filter_Test[[#This Row],[debug'[0']]]-H6916)</f>
        <v>-0.98019890282254107</v>
      </c>
    </row>
    <row r="6918" spans="1:8" x14ac:dyDescent="0.25">
      <c r="A6918">
        <v>13824</v>
      </c>
      <c r="B6918">
        <v>10</v>
      </c>
      <c r="C6918">
        <v>36</v>
      </c>
      <c r="D6918">
        <v>-15</v>
      </c>
      <c r="E6918">
        <v>1</v>
      </c>
      <c r="F6918">
        <v>14</v>
      </c>
      <c r="G6918">
        <v>-2</v>
      </c>
      <c r="H6918" s="2">
        <f>H6917+$H$2*(Filter_Test[[#This Row],[debug'[0']]]-H6917)</f>
        <v>5.4660463419319072E-2</v>
      </c>
    </row>
    <row r="6919" spans="1:8" x14ac:dyDescent="0.25">
      <c r="A6919">
        <v>13826</v>
      </c>
      <c r="B6919">
        <v>14</v>
      </c>
      <c r="C6919">
        <v>40</v>
      </c>
      <c r="D6919">
        <v>-11</v>
      </c>
      <c r="E6919">
        <v>1</v>
      </c>
      <c r="F6919">
        <v>14</v>
      </c>
      <c r="G6919">
        <v>-1</v>
      </c>
      <c r="H6919" s="2">
        <f>H6918+$H$2*(Filter_Test[[#This Row],[debug'[0']]]-H6918)</f>
        <v>1.3689777506174337</v>
      </c>
    </row>
    <row r="6920" spans="1:8" x14ac:dyDescent="0.25">
      <c r="A6920">
        <v>13828</v>
      </c>
      <c r="B6920">
        <v>13</v>
      </c>
      <c r="C6920">
        <v>39</v>
      </c>
      <c r="D6920">
        <v>-6</v>
      </c>
      <c r="E6920">
        <v>1</v>
      </c>
      <c r="F6920">
        <v>14</v>
      </c>
      <c r="G6920">
        <v>-1</v>
      </c>
      <c r="H6920" s="2">
        <f>H6919+$H$2*(Filter_Test[[#This Row],[debug'[0']]]-H6919)</f>
        <v>2.4651757721894247</v>
      </c>
    </row>
    <row r="6921" spans="1:8" x14ac:dyDescent="0.25">
      <c r="A6921">
        <v>13830</v>
      </c>
      <c r="B6921">
        <v>13</v>
      </c>
      <c r="C6921">
        <v>36</v>
      </c>
      <c r="D6921">
        <v>-2</v>
      </c>
      <c r="E6921">
        <v>1</v>
      </c>
      <c r="F6921">
        <v>14</v>
      </c>
      <c r="G6921">
        <v>-1</v>
      </c>
      <c r="H6921" s="2">
        <f>H6920+$H$2*(Filter_Test[[#This Row],[debug'[0']]]-H6920)</f>
        <v>3.4580595642179084</v>
      </c>
    </row>
    <row r="6922" spans="1:8" x14ac:dyDescent="0.25">
      <c r="A6922">
        <v>13832</v>
      </c>
      <c r="B6922">
        <v>9</v>
      </c>
      <c r="C6922">
        <v>24</v>
      </c>
      <c r="D6922">
        <v>8</v>
      </c>
      <c r="E6922">
        <v>1</v>
      </c>
      <c r="F6922">
        <v>14</v>
      </c>
      <c r="G6922">
        <v>-1</v>
      </c>
      <c r="H6922" s="2">
        <f>H6921+$H$2*(Filter_Test[[#This Row],[debug'[0']]]-H6921)</f>
        <v>3.9803751450084652</v>
      </c>
    </row>
    <row r="6923" spans="1:8" x14ac:dyDescent="0.25">
      <c r="A6923">
        <v>13834</v>
      </c>
      <c r="B6923">
        <v>5</v>
      </c>
      <c r="C6923">
        <v>17</v>
      </c>
      <c r="D6923">
        <v>12</v>
      </c>
      <c r="E6923">
        <v>1</v>
      </c>
      <c r="F6923">
        <v>14</v>
      </c>
      <c r="G6923">
        <v>-1</v>
      </c>
      <c r="H6923" s="2">
        <f>H6922+$H$2*(Filter_Test[[#This Row],[debug'[0']]]-H6922)</f>
        <v>4.0764725236242345</v>
      </c>
    </row>
    <row r="6924" spans="1:8" x14ac:dyDescent="0.25">
      <c r="A6924">
        <v>13836</v>
      </c>
      <c r="B6924">
        <v>5</v>
      </c>
      <c r="C6924">
        <v>7</v>
      </c>
      <c r="D6924">
        <v>14</v>
      </c>
      <c r="E6924">
        <v>1</v>
      </c>
      <c r="F6924">
        <v>14</v>
      </c>
      <c r="G6924">
        <v>-1</v>
      </c>
      <c r="H6924" s="2">
        <f>H6923+$H$2*(Filter_Test[[#This Row],[debug'[0']]]-H6923)</f>
        <v>4.1635129376793474</v>
      </c>
    </row>
    <row r="6925" spans="1:8" x14ac:dyDescent="0.25">
      <c r="A6925">
        <v>13838</v>
      </c>
      <c r="B6925">
        <v>-1</v>
      </c>
      <c r="C6925">
        <v>0</v>
      </c>
      <c r="D6925">
        <v>14</v>
      </c>
      <c r="E6925">
        <v>1</v>
      </c>
      <c r="F6925">
        <v>14</v>
      </c>
      <c r="G6925">
        <v>-1</v>
      </c>
      <c r="H6925" s="2">
        <f>H6924+$H$2*(Filter_Test[[#This Row],[debug'[0']]]-H6924)</f>
        <v>3.6768633083274689</v>
      </c>
    </row>
    <row r="6926" spans="1:8" x14ac:dyDescent="0.25">
      <c r="A6926">
        <v>13840</v>
      </c>
      <c r="B6926">
        <v>-3</v>
      </c>
      <c r="C6926">
        <v>-6</v>
      </c>
      <c r="D6926">
        <v>14</v>
      </c>
      <c r="E6926">
        <v>1</v>
      </c>
      <c r="F6926">
        <v>15</v>
      </c>
      <c r="G6926">
        <v>-1</v>
      </c>
      <c r="H6926" s="2">
        <f>H6925+$H$2*(Filter_Test[[#This Row],[debug'[0']]]-H6925)</f>
        <v>3.0475837667735242</v>
      </c>
    </row>
    <row r="6927" spans="1:8" x14ac:dyDescent="0.25">
      <c r="A6927">
        <v>13842</v>
      </c>
      <c r="B6927">
        <v>-7</v>
      </c>
      <c r="C6927">
        <v>-10</v>
      </c>
      <c r="D6927">
        <v>11</v>
      </c>
      <c r="E6927">
        <v>1</v>
      </c>
      <c r="F6927">
        <v>15</v>
      </c>
      <c r="G6927">
        <v>-1</v>
      </c>
      <c r="H6927" s="2">
        <f>H6926+$H$2*(Filter_Test[[#This Row],[debug'[0']]]-H6926)</f>
        <v>2.1006213063328114</v>
      </c>
    </row>
    <row r="6928" spans="1:8" x14ac:dyDescent="0.25">
      <c r="A6928">
        <v>13844</v>
      </c>
      <c r="B6928">
        <v>-8</v>
      </c>
      <c r="C6928">
        <v>-10</v>
      </c>
      <c r="D6928">
        <v>7</v>
      </c>
      <c r="E6928">
        <v>1</v>
      </c>
      <c r="F6928">
        <v>15</v>
      </c>
      <c r="G6928">
        <v>-1</v>
      </c>
      <c r="H6928" s="2">
        <f>H6927+$H$2*(Filter_Test[[#This Row],[debug'[0']]]-H6927)</f>
        <v>1.1486601755527803</v>
      </c>
    </row>
    <row r="6929" spans="1:8" x14ac:dyDescent="0.25">
      <c r="A6929">
        <v>13846</v>
      </c>
      <c r="B6929">
        <v>-7</v>
      </c>
      <c r="C6929">
        <v>-8</v>
      </c>
      <c r="D6929">
        <v>3</v>
      </c>
      <c r="E6929">
        <v>1</v>
      </c>
      <c r="F6929">
        <v>14</v>
      </c>
      <c r="G6929">
        <v>-1</v>
      </c>
      <c r="H6929" s="2">
        <f>H6928+$H$2*(Filter_Test[[#This Row],[debug'[0']]]-H6928)</f>
        <v>0.38066704722929046</v>
      </c>
    </row>
    <row r="6930" spans="1:8" x14ac:dyDescent="0.25">
      <c r="A6930">
        <v>13848</v>
      </c>
      <c r="B6930">
        <v>-4</v>
      </c>
      <c r="C6930">
        <v>-4</v>
      </c>
      <c r="D6930">
        <v>-2</v>
      </c>
      <c r="E6930">
        <v>2</v>
      </c>
      <c r="F6930">
        <v>14</v>
      </c>
      <c r="G6930">
        <v>-1</v>
      </c>
      <c r="H6930" s="2">
        <f>H6929+$H$2*(Filter_Test[[#This Row],[debug'[0']]]-H6929)</f>
        <v>-3.2201095172662453E-2</v>
      </c>
    </row>
    <row r="6931" spans="1:8" x14ac:dyDescent="0.25">
      <c r="A6931">
        <v>13850</v>
      </c>
      <c r="B6931">
        <v>-3</v>
      </c>
      <c r="C6931">
        <v>2</v>
      </c>
      <c r="D6931">
        <v>-6</v>
      </c>
      <c r="E6931">
        <v>2</v>
      </c>
      <c r="F6931">
        <v>14</v>
      </c>
      <c r="G6931">
        <v>-1</v>
      </c>
      <c r="H6931" s="2">
        <f>H6930+$H$2*(Filter_Test[[#This Row],[debug'[0']]]-H6930)</f>
        <v>-0.31190955227478434</v>
      </c>
    </row>
    <row r="6932" spans="1:8" x14ac:dyDescent="0.25">
      <c r="A6932">
        <v>13852</v>
      </c>
      <c r="B6932">
        <v>0</v>
      </c>
      <c r="C6932">
        <v>10</v>
      </c>
      <c r="D6932">
        <v>-11</v>
      </c>
      <c r="E6932">
        <v>2</v>
      </c>
      <c r="F6932">
        <v>14</v>
      </c>
      <c r="G6932">
        <v>-1</v>
      </c>
      <c r="H6932" s="2">
        <f>H6931+$H$2*(Filter_Test[[#This Row],[debug'[0']]]-H6931)</f>
        <v>-0.28251276953445603</v>
      </c>
    </row>
    <row r="6933" spans="1:8" x14ac:dyDescent="0.25">
      <c r="A6933">
        <v>13854</v>
      </c>
      <c r="B6933">
        <v>1</v>
      </c>
      <c r="C6933">
        <v>21</v>
      </c>
      <c r="D6933">
        <v>-16</v>
      </c>
      <c r="E6933">
        <v>1</v>
      </c>
      <c r="F6933">
        <v>14</v>
      </c>
      <c r="G6933">
        <v>-1</v>
      </c>
      <c r="H6933" s="2">
        <f>H6932+$H$2*(Filter_Test[[#This Row],[debug'[0']]]-H6932)</f>
        <v>-0.16163878868731962</v>
      </c>
    </row>
    <row r="6934" spans="1:8" x14ac:dyDescent="0.25">
      <c r="A6934">
        <v>13856</v>
      </c>
      <c r="B6934">
        <v>3</v>
      </c>
      <c r="C6934">
        <v>29</v>
      </c>
      <c r="D6934">
        <v>-19</v>
      </c>
      <c r="E6934">
        <v>1</v>
      </c>
      <c r="F6934">
        <v>14</v>
      </c>
      <c r="G6934">
        <v>-1</v>
      </c>
      <c r="H6934" s="2">
        <f>H6933+$H$2*(Filter_Test[[#This Row],[debug'[0']]]-H6933)</f>
        <v>0.13633864706801885</v>
      </c>
    </row>
    <row r="6935" spans="1:8" x14ac:dyDescent="0.25">
      <c r="A6935">
        <v>13858</v>
      </c>
      <c r="B6935">
        <v>7</v>
      </c>
      <c r="C6935">
        <v>37</v>
      </c>
      <c r="D6935">
        <v>-20</v>
      </c>
      <c r="E6935">
        <v>2</v>
      </c>
      <c r="F6935">
        <v>14</v>
      </c>
      <c r="G6935">
        <v>-1</v>
      </c>
      <c r="H6935" s="2">
        <f>H6934+$H$2*(Filter_Test[[#This Row],[debug'[0']]]-H6934)</f>
        <v>0.78322348956099752</v>
      </c>
    </row>
    <row r="6936" spans="1:8" x14ac:dyDescent="0.25">
      <c r="A6936">
        <v>13860</v>
      </c>
      <c r="B6936">
        <v>9</v>
      </c>
      <c r="C6936">
        <v>42</v>
      </c>
      <c r="D6936">
        <v>-18</v>
      </c>
      <c r="E6936">
        <v>2</v>
      </c>
      <c r="F6936">
        <v>14</v>
      </c>
      <c r="G6936">
        <v>-1</v>
      </c>
      <c r="H6936" s="2">
        <f>H6935+$H$2*(Filter_Test[[#This Row],[debug'[0']]]-H6935)</f>
        <v>1.5576364312025279</v>
      </c>
    </row>
    <row r="6937" spans="1:8" x14ac:dyDescent="0.25">
      <c r="A6937">
        <v>13862</v>
      </c>
      <c r="B6937">
        <v>12</v>
      </c>
      <c r="C6937">
        <v>45</v>
      </c>
      <c r="D6937">
        <v>-15</v>
      </c>
      <c r="E6937">
        <v>2</v>
      </c>
      <c r="F6937">
        <v>14</v>
      </c>
      <c r="G6937">
        <v>-1</v>
      </c>
      <c r="H6937" s="2">
        <f>H6936+$H$2*(Filter_Test[[#This Row],[debug'[0']]]-H6936)</f>
        <v>2.5418060114179628</v>
      </c>
    </row>
    <row r="6938" spans="1:8" x14ac:dyDescent="0.25">
      <c r="A6938">
        <v>13864</v>
      </c>
      <c r="B6938">
        <v>11</v>
      </c>
      <c r="C6938">
        <v>41</v>
      </c>
      <c r="D6938">
        <v>-5</v>
      </c>
      <c r="E6938">
        <v>2</v>
      </c>
      <c r="F6938">
        <v>14</v>
      </c>
      <c r="G6938">
        <v>-1</v>
      </c>
      <c r="H6938" s="2">
        <f>H6937+$H$2*(Filter_Test[[#This Row],[debug'[0']]]-H6937)</f>
        <v>3.3389720143329633</v>
      </c>
    </row>
    <row r="6939" spans="1:8" x14ac:dyDescent="0.25">
      <c r="A6939">
        <v>13866</v>
      </c>
      <c r="B6939">
        <v>7</v>
      </c>
      <c r="C6939">
        <v>34</v>
      </c>
      <c r="D6939">
        <v>1</v>
      </c>
      <c r="E6939">
        <v>2</v>
      </c>
      <c r="F6939">
        <v>14</v>
      </c>
      <c r="G6939">
        <v>-1</v>
      </c>
      <c r="H6939" s="2">
        <f>H6938+$H$2*(Filter_Test[[#This Row],[debug'[0']]]-H6938)</f>
        <v>3.6840157730637095</v>
      </c>
    </row>
    <row r="6940" spans="1:8" x14ac:dyDescent="0.25">
      <c r="A6940">
        <v>13868</v>
      </c>
      <c r="B6940">
        <v>6</v>
      </c>
      <c r="C6940">
        <v>26</v>
      </c>
      <c r="D6940">
        <v>8</v>
      </c>
      <c r="E6940">
        <v>2</v>
      </c>
      <c r="F6940">
        <v>14</v>
      </c>
      <c r="G6940">
        <v>-1</v>
      </c>
      <c r="H6940" s="2">
        <f>H6939+$H$2*(Filter_Test[[#This Row],[debug'[0']]]-H6939)</f>
        <v>3.902292144058896</v>
      </c>
    </row>
    <row r="6941" spans="1:8" x14ac:dyDescent="0.25">
      <c r="A6941">
        <v>13870</v>
      </c>
      <c r="B6941">
        <v>0</v>
      </c>
      <c r="C6941">
        <v>3</v>
      </c>
      <c r="D6941">
        <v>19</v>
      </c>
      <c r="E6941">
        <v>2</v>
      </c>
      <c r="F6941">
        <v>13</v>
      </c>
      <c r="G6941">
        <v>-1</v>
      </c>
      <c r="H6941" s="2">
        <f>H6940+$H$2*(Filter_Test[[#This Row],[debug'[0']]]-H6940)</f>
        <v>3.5345097741007985</v>
      </c>
    </row>
    <row r="6942" spans="1:8" x14ac:dyDescent="0.25">
      <c r="A6942">
        <v>13872</v>
      </c>
      <c r="B6942">
        <v>-1</v>
      </c>
      <c r="C6942">
        <v>-4</v>
      </c>
      <c r="D6942">
        <v>20</v>
      </c>
      <c r="E6942">
        <v>2</v>
      </c>
      <c r="F6942">
        <v>13</v>
      </c>
      <c r="G6942">
        <v>-1</v>
      </c>
      <c r="H6942" s="2">
        <f>H6941+$H$2*(Filter_Test[[#This Row],[debug'[0']]]-H6941)</f>
        <v>3.1071422962824129</v>
      </c>
    </row>
    <row r="6943" spans="1:8" x14ac:dyDescent="0.25">
      <c r="A6943">
        <v>13874</v>
      </c>
      <c r="B6943">
        <v>-1</v>
      </c>
      <c r="C6943">
        <v>-7</v>
      </c>
      <c r="D6943">
        <v>20</v>
      </c>
      <c r="E6943">
        <v>2</v>
      </c>
      <c r="F6943">
        <v>14</v>
      </c>
      <c r="G6943">
        <v>-1</v>
      </c>
      <c r="H6943" s="2">
        <f>H6942+$H$2*(Filter_Test[[#This Row],[debug'[0']]]-H6942)</f>
        <v>2.7200532543249505</v>
      </c>
    </row>
    <row r="6944" spans="1:8" x14ac:dyDescent="0.25">
      <c r="A6944">
        <v>13876</v>
      </c>
      <c r="B6944">
        <v>-3</v>
      </c>
      <c r="C6944">
        <v>-11</v>
      </c>
      <c r="D6944">
        <v>17</v>
      </c>
      <c r="E6944">
        <v>2</v>
      </c>
      <c r="F6944">
        <v>15</v>
      </c>
      <c r="G6944">
        <v>-1</v>
      </c>
      <c r="H6944" s="2">
        <f>H6943+$H$2*(Filter_Test[[#This Row],[debug'[0']]]-H6943)</f>
        <v>2.1809509358670609</v>
      </c>
    </row>
    <row r="6945" spans="1:8" x14ac:dyDescent="0.25">
      <c r="A6945">
        <v>13878</v>
      </c>
      <c r="B6945">
        <v>-2</v>
      </c>
      <c r="C6945">
        <v>-11</v>
      </c>
      <c r="D6945">
        <v>13</v>
      </c>
      <c r="E6945">
        <v>2</v>
      </c>
      <c r="F6945">
        <v>15</v>
      </c>
      <c r="G6945">
        <v>-1</v>
      </c>
      <c r="H6945" s="2">
        <f>H6944+$H$2*(Filter_Test[[#This Row],[debug'[0']]]-H6944)</f>
        <v>1.786905593512881</v>
      </c>
    </row>
    <row r="6946" spans="1:8" x14ac:dyDescent="0.25">
      <c r="A6946">
        <v>13880</v>
      </c>
      <c r="B6946">
        <v>-1</v>
      </c>
      <c r="C6946">
        <v>-8</v>
      </c>
      <c r="D6946">
        <v>9</v>
      </c>
      <c r="E6946">
        <v>2</v>
      </c>
      <c r="F6946">
        <v>15</v>
      </c>
      <c r="G6946">
        <v>-1</v>
      </c>
      <c r="H6946" s="2">
        <f>H6945+$H$2*(Filter_Test[[#This Row],[debug'[0']]]-H6945)</f>
        <v>1.5242459293480299</v>
      </c>
    </row>
    <row r="6947" spans="1:8" x14ac:dyDescent="0.25">
      <c r="A6947">
        <v>13882</v>
      </c>
      <c r="B6947">
        <v>0</v>
      </c>
      <c r="C6947">
        <v>-6</v>
      </c>
      <c r="D6947">
        <v>6</v>
      </c>
      <c r="E6947">
        <v>2</v>
      </c>
      <c r="F6947">
        <v>14</v>
      </c>
      <c r="G6947">
        <v>-1</v>
      </c>
      <c r="H6947" s="2">
        <f>H6946+$H$2*(Filter_Test[[#This Row],[debug'[0']]]-H6946)</f>
        <v>1.3805891349309125</v>
      </c>
    </row>
    <row r="6948" spans="1:8" x14ac:dyDescent="0.25">
      <c r="A6948">
        <v>13884</v>
      </c>
      <c r="B6948">
        <v>2</v>
      </c>
      <c r="C6948">
        <v>5</v>
      </c>
      <c r="D6948">
        <v>-3</v>
      </c>
      <c r="E6948">
        <v>2</v>
      </c>
      <c r="F6948">
        <v>14</v>
      </c>
      <c r="G6948">
        <v>-1</v>
      </c>
      <c r="H6948" s="2">
        <f>H6947+$H$2*(Filter_Test[[#This Row],[debug'[0']]]-H6947)</f>
        <v>1.4389672336285548</v>
      </c>
    </row>
    <row r="6949" spans="1:8" x14ac:dyDescent="0.25">
      <c r="A6949">
        <v>13886</v>
      </c>
      <c r="B6949">
        <v>3</v>
      </c>
      <c r="C6949">
        <v>15</v>
      </c>
      <c r="D6949">
        <v>-8</v>
      </c>
      <c r="E6949">
        <v>2</v>
      </c>
      <c r="F6949">
        <v>14</v>
      </c>
      <c r="G6949">
        <v>0</v>
      </c>
      <c r="H6949" s="2">
        <f>H6948+$H$2*(Filter_Test[[#This Row],[debug'[0']]]-H6948)</f>
        <v>1.5860911057539193</v>
      </c>
    </row>
    <row r="6950" spans="1:8" x14ac:dyDescent="0.25">
      <c r="A6950">
        <v>13888</v>
      </c>
      <c r="B6950">
        <v>3</v>
      </c>
      <c r="C6950">
        <v>26</v>
      </c>
      <c r="D6950">
        <v>-13</v>
      </c>
      <c r="E6950">
        <v>2</v>
      </c>
      <c r="F6950">
        <v>15</v>
      </c>
      <c r="G6950">
        <v>0</v>
      </c>
      <c r="H6950" s="2">
        <f>H6949+$H$2*(Filter_Test[[#This Row],[debug'[0']]]-H6949)</f>
        <v>1.719348879604182</v>
      </c>
    </row>
    <row r="6951" spans="1:8" x14ac:dyDescent="0.25">
      <c r="A6951">
        <v>13890</v>
      </c>
      <c r="B6951">
        <v>6</v>
      </c>
      <c r="C6951">
        <v>35</v>
      </c>
      <c r="D6951">
        <v>-16</v>
      </c>
      <c r="E6951">
        <v>2</v>
      </c>
      <c r="F6951">
        <v>15</v>
      </c>
      <c r="G6951">
        <v>0</v>
      </c>
      <c r="H6951" s="2">
        <f>H6950+$H$2*(Filter_Test[[#This Row],[debug'[0']]]-H6950)</f>
        <v>2.1227907429766746</v>
      </c>
    </row>
    <row r="6952" spans="1:8" x14ac:dyDescent="0.25">
      <c r="A6952">
        <v>13892</v>
      </c>
      <c r="B6952">
        <v>7</v>
      </c>
      <c r="C6952">
        <v>43</v>
      </c>
      <c r="D6952">
        <v>-17</v>
      </c>
      <c r="E6952">
        <v>3</v>
      </c>
      <c r="F6952">
        <v>15</v>
      </c>
      <c r="G6952">
        <v>0</v>
      </c>
      <c r="H6952" s="2">
        <f>H6951+$H$2*(Filter_Test[[#This Row],[debug'[0']]]-H6951)</f>
        <v>2.5824568861332131</v>
      </c>
    </row>
    <row r="6953" spans="1:8" x14ac:dyDescent="0.25">
      <c r="A6953">
        <v>13894</v>
      </c>
      <c r="B6953">
        <v>10</v>
      </c>
      <c r="C6953">
        <v>47</v>
      </c>
      <c r="D6953">
        <v>-15</v>
      </c>
      <c r="E6953">
        <v>3</v>
      </c>
      <c r="F6953">
        <v>15</v>
      </c>
      <c r="G6953">
        <v>0</v>
      </c>
      <c r="H6953" s="2">
        <f>H6952+$H$2*(Filter_Test[[#This Row],[debug'[0']]]-H6952)</f>
        <v>3.2815438547594966</v>
      </c>
    </row>
    <row r="6954" spans="1:8" x14ac:dyDescent="0.25">
      <c r="A6954">
        <v>13896</v>
      </c>
      <c r="B6954">
        <v>9</v>
      </c>
      <c r="C6954">
        <v>50</v>
      </c>
      <c r="D6954">
        <v>-11</v>
      </c>
      <c r="E6954">
        <v>3</v>
      </c>
      <c r="F6954">
        <v>15</v>
      </c>
      <c r="G6954">
        <v>0</v>
      </c>
      <c r="H6954" s="2">
        <f>H6953+$H$2*(Filter_Test[[#This Row],[debug'[0']]]-H6953)</f>
        <v>3.8204956492323858</v>
      </c>
    </row>
    <row r="6955" spans="1:8" x14ac:dyDescent="0.25">
      <c r="A6955">
        <v>13898</v>
      </c>
      <c r="B6955">
        <v>7</v>
      </c>
      <c r="C6955">
        <v>48</v>
      </c>
      <c r="D6955">
        <v>-8</v>
      </c>
      <c r="E6955">
        <v>3</v>
      </c>
      <c r="F6955">
        <v>16</v>
      </c>
      <c r="G6955">
        <v>0</v>
      </c>
      <c r="H6955" s="2">
        <f>H6954+$H$2*(Filter_Test[[#This Row],[debug'[0']]]-H6954)</f>
        <v>4.120156874545235</v>
      </c>
    </row>
    <row r="6956" spans="1:8" x14ac:dyDescent="0.25">
      <c r="A6956">
        <v>13900</v>
      </c>
      <c r="B6956">
        <v>4</v>
      </c>
      <c r="C6956">
        <v>44</v>
      </c>
      <c r="D6956">
        <v>-3</v>
      </c>
      <c r="E6956">
        <v>3</v>
      </c>
      <c r="F6956">
        <v>16</v>
      </c>
      <c r="G6956">
        <v>0</v>
      </c>
      <c r="H6956" s="2">
        <f>H6955+$H$2*(Filter_Test[[#This Row],[debug'[0']]]-H6955)</f>
        <v>4.1088323559147462</v>
      </c>
    </row>
    <row r="6957" spans="1:8" x14ac:dyDescent="0.25">
      <c r="A6957">
        <v>13902</v>
      </c>
      <c r="B6957">
        <v>-2</v>
      </c>
      <c r="C6957">
        <v>27</v>
      </c>
      <c r="D6957">
        <v>9</v>
      </c>
      <c r="E6957">
        <v>2</v>
      </c>
      <c r="F6957">
        <v>16</v>
      </c>
      <c r="G6957">
        <v>1</v>
      </c>
      <c r="H6957" s="2">
        <f>H6956+$H$2*(Filter_Test[[#This Row],[debug'[0']]]-H6956)</f>
        <v>3.5330884703741443</v>
      </c>
    </row>
    <row r="6958" spans="1:8" x14ac:dyDescent="0.25">
      <c r="A6958">
        <v>13904</v>
      </c>
      <c r="B6958">
        <v>-2</v>
      </c>
      <c r="C6958">
        <v>15</v>
      </c>
      <c r="D6958">
        <v>13</v>
      </c>
      <c r="E6958">
        <v>3</v>
      </c>
      <c r="F6958">
        <v>16</v>
      </c>
      <c r="G6958">
        <v>1</v>
      </c>
      <c r="H6958" s="2">
        <f>H6957+$H$2*(Filter_Test[[#This Row],[debug'[0']]]-H6957)</f>
        <v>3.0116071676684504</v>
      </c>
    </row>
    <row r="6959" spans="1:8" x14ac:dyDescent="0.25">
      <c r="A6959">
        <v>13906</v>
      </c>
      <c r="B6959">
        <v>-4</v>
      </c>
      <c r="C6959">
        <v>5</v>
      </c>
      <c r="D6959">
        <v>16</v>
      </c>
      <c r="E6959">
        <v>3</v>
      </c>
      <c r="F6959">
        <v>16</v>
      </c>
      <c r="G6959">
        <v>1</v>
      </c>
      <c r="H6959" s="2">
        <f>H6958+$H$2*(Filter_Test[[#This Row],[debug'[0']]]-H6958)</f>
        <v>2.3507787606343085</v>
      </c>
    </row>
    <row r="6960" spans="1:8" x14ac:dyDescent="0.25">
      <c r="A6960">
        <v>13908</v>
      </c>
      <c r="B6960">
        <v>-2</v>
      </c>
      <c r="C6960">
        <v>-10</v>
      </c>
      <c r="D6960">
        <v>18</v>
      </c>
      <c r="E6960">
        <v>3</v>
      </c>
      <c r="F6960">
        <v>16</v>
      </c>
      <c r="G6960">
        <v>1</v>
      </c>
      <c r="H6960" s="2">
        <f>H6959+$H$2*(Filter_Test[[#This Row],[debug'[0']]]-H6959)</f>
        <v>1.940727522880211</v>
      </c>
    </row>
    <row r="6961" spans="1:8" x14ac:dyDescent="0.25">
      <c r="A6961">
        <v>13910</v>
      </c>
      <c r="B6961">
        <v>0</v>
      </c>
      <c r="C6961">
        <v>-12</v>
      </c>
      <c r="D6961">
        <v>17</v>
      </c>
      <c r="E6961">
        <v>3</v>
      </c>
      <c r="F6961">
        <v>17</v>
      </c>
      <c r="G6961">
        <v>1</v>
      </c>
      <c r="H6961" s="2">
        <f>H6960+$H$2*(Filter_Test[[#This Row],[debug'[0']]]-H6960)</f>
        <v>1.7578182630252113</v>
      </c>
    </row>
    <row r="6962" spans="1:8" x14ac:dyDescent="0.25">
      <c r="A6962">
        <v>13912</v>
      </c>
      <c r="B6962">
        <v>1</v>
      </c>
      <c r="C6962">
        <v>-13</v>
      </c>
      <c r="D6962">
        <v>14</v>
      </c>
      <c r="E6962">
        <v>3</v>
      </c>
      <c r="F6962">
        <v>18</v>
      </c>
      <c r="G6962">
        <v>1</v>
      </c>
      <c r="H6962" s="2">
        <f>H6961+$H$2*(Filter_Test[[#This Row],[debug'[0']]]-H6961)</f>
        <v>1.6863955743889258</v>
      </c>
    </row>
    <row r="6963" spans="1:8" x14ac:dyDescent="0.25">
      <c r="A6963">
        <v>13914</v>
      </c>
      <c r="B6963">
        <v>3</v>
      </c>
      <c r="C6963">
        <v>-11</v>
      </c>
      <c r="D6963">
        <v>10</v>
      </c>
      <c r="E6963">
        <v>3</v>
      </c>
      <c r="F6963">
        <v>18</v>
      </c>
      <c r="G6963">
        <v>1</v>
      </c>
      <c r="H6963" s="2">
        <f>H6962+$H$2*(Filter_Test[[#This Row],[debug'[0']]]-H6962)</f>
        <v>1.8101998747856096</v>
      </c>
    </row>
    <row r="6964" spans="1:8" x14ac:dyDescent="0.25">
      <c r="A6964">
        <v>13916</v>
      </c>
      <c r="B6964">
        <v>5</v>
      </c>
      <c r="C6964">
        <v>-6</v>
      </c>
      <c r="D6964">
        <v>4</v>
      </c>
      <c r="E6964">
        <v>3</v>
      </c>
      <c r="F6964">
        <v>18</v>
      </c>
      <c r="G6964">
        <v>1</v>
      </c>
      <c r="H6964" s="2">
        <f>H6963+$H$2*(Filter_Test[[#This Row],[debug'[0']]]-H6963)</f>
        <v>2.1108314539794097</v>
      </c>
    </row>
    <row r="6965" spans="1:8" x14ac:dyDescent="0.25">
      <c r="A6965">
        <v>13918</v>
      </c>
      <c r="B6965">
        <v>5</v>
      </c>
      <c r="C6965">
        <v>3</v>
      </c>
      <c r="D6965">
        <v>-2</v>
      </c>
      <c r="E6965">
        <v>3</v>
      </c>
      <c r="F6965">
        <v>18</v>
      </c>
      <c r="G6965">
        <v>1</v>
      </c>
      <c r="H6965" s="2">
        <f>H6964+$H$2*(Filter_Test[[#This Row],[debug'[0']]]-H6964)</f>
        <v>2.3831291743542393</v>
      </c>
    </row>
    <row r="6966" spans="1:8" x14ac:dyDescent="0.25">
      <c r="A6966">
        <v>13920</v>
      </c>
      <c r="B6966">
        <v>6</v>
      </c>
      <c r="C6966">
        <v>12</v>
      </c>
      <c r="D6966">
        <v>-7</v>
      </c>
      <c r="E6966">
        <v>3</v>
      </c>
      <c r="F6966">
        <v>17</v>
      </c>
      <c r="G6966">
        <v>1</v>
      </c>
      <c r="H6966" s="2">
        <f>H6965+$H$2*(Filter_Test[[#This Row],[debug'[0']]]-H6965)</f>
        <v>2.7240112187991983</v>
      </c>
    </row>
    <row r="6967" spans="1:8" x14ac:dyDescent="0.25">
      <c r="A6967">
        <v>13922</v>
      </c>
      <c r="B6967">
        <v>5</v>
      </c>
      <c r="C6967">
        <v>23</v>
      </c>
      <c r="D6967">
        <v>-11</v>
      </c>
      <c r="E6967">
        <v>3</v>
      </c>
      <c r="F6967">
        <v>17</v>
      </c>
      <c r="G6967">
        <v>1</v>
      </c>
      <c r="H6967" s="2">
        <f>H6966+$H$2*(Filter_Test[[#This Row],[debug'[0']]]-H6966)</f>
        <v>2.9385181078393949</v>
      </c>
    </row>
    <row r="6968" spans="1:8" x14ac:dyDescent="0.25">
      <c r="A6968">
        <v>13924</v>
      </c>
      <c r="B6968">
        <v>6</v>
      </c>
      <c r="C6968">
        <v>34</v>
      </c>
      <c r="D6968">
        <v>-15</v>
      </c>
      <c r="E6968">
        <v>3</v>
      </c>
      <c r="F6968">
        <v>18</v>
      </c>
      <c r="G6968">
        <v>1</v>
      </c>
      <c r="H6968" s="2">
        <f>H6967+$H$2*(Filter_Test[[#This Row],[debug'[0']]]-H6967)</f>
        <v>3.2270559784846928</v>
      </c>
    </row>
    <row r="6969" spans="1:8" x14ac:dyDescent="0.25">
      <c r="A6969">
        <v>13926</v>
      </c>
      <c r="B6969">
        <v>7</v>
      </c>
      <c r="C6969">
        <v>42</v>
      </c>
      <c r="D6969">
        <v>-17</v>
      </c>
      <c r="E6969">
        <v>3</v>
      </c>
      <c r="F6969">
        <v>18</v>
      </c>
      <c r="G6969">
        <v>1</v>
      </c>
      <c r="H6969" s="2">
        <f>H6968+$H$2*(Filter_Test[[#This Row],[debug'[0']]]-H6968)</f>
        <v>3.5826475750966336</v>
      </c>
    </row>
    <row r="6970" spans="1:8" x14ac:dyDescent="0.25">
      <c r="A6970">
        <v>13928</v>
      </c>
      <c r="B6970">
        <v>7</v>
      </c>
      <c r="C6970">
        <v>49</v>
      </c>
      <c r="D6970">
        <v>-17</v>
      </c>
      <c r="E6970">
        <v>3</v>
      </c>
      <c r="F6970">
        <v>18</v>
      </c>
      <c r="G6970">
        <v>1</v>
      </c>
      <c r="H6970" s="2">
        <f>H6969+$H$2*(Filter_Test[[#This Row],[debug'[0']]]-H6969)</f>
        <v>3.9047254532807441</v>
      </c>
    </row>
    <row r="6971" spans="1:8" x14ac:dyDescent="0.25">
      <c r="A6971">
        <v>13930</v>
      </c>
      <c r="B6971">
        <v>5</v>
      </c>
      <c r="C6971">
        <v>53</v>
      </c>
      <c r="D6971">
        <v>-14</v>
      </c>
      <c r="E6971">
        <v>3</v>
      </c>
      <c r="F6971">
        <v>18</v>
      </c>
      <c r="G6971">
        <v>1</v>
      </c>
      <c r="H6971" s="2">
        <f>H6970+$H$2*(Filter_Test[[#This Row],[debug'[0']]]-H6970)</f>
        <v>4.0079526473698568</v>
      </c>
    </row>
    <row r="6972" spans="1:8" x14ac:dyDescent="0.25">
      <c r="A6972">
        <v>13932</v>
      </c>
      <c r="B6972">
        <v>3</v>
      </c>
      <c r="C6972">
        <v>52</v>
      </c>
      <c r="D6972">
        <v>-11</v>
      </c>
      <c r="E6972">
        <v>3</v>
      </c>
      <c r="F6972">
        <v>18</v>
      </c>
      <c r="G6972">
        <v>0</v>
      </c>
      <c r="H6972" s="2">
        <f>H6971+$H$2*(Filter_Test[[#This Row],[debug'[0']]]-H6971)</f>
        <v>3.9129553484055508</v>
      </c>
    </row>
    <row r="6973" spans="1:8" x14ac:dyDescent="0.25">
      <c r="A6973">
        <v>13934</v>
      </c>
      <c r="B6973">
        <v>-1</v>
      </c>
      <c r="C6973">
        <v>46</v>
      </c>
      <c r="D6973">
        <v>-7</v>
      </c>
      <c r="E6973">
        <v>3</v>
      </c>
      <c r="F6973">
        <v>18</v>
      </c>
      <c r="G6973">
        <v>0</v>
      </c>
      <c r="H6973" s="2">
        <f>H6972+$H$2*(Filter_Test[[#This Row],[debug'[0']]]-H6972)</f>
        <v>3.4499202155065838</v>
      </c>
    </row>
    <row r="6974" spans="1:8" x14ac:dyDescent="0.25">
      <c r="A6974">
        <v>13936</v>
      </c>
      <c r="B6974">
        <v>-3</v>
      </c>
      <c r="C6974">
        <v>39</v>
      </c>
      <c r="D6974">
        <v>-1</v>
      </c>
      <c r="E6974">
        <v>3</v>
      </c>
      <c r="F6974">
        <v>18</v>
      </c>
      <c r="G6974">
        <v>0</v>
      </c>
      <c r="H6974" s="2">
        <f>H6973+$H$2*(Filter_Test[[#This Row],[debug'[0']]]-H6973)</f>
        <v>2.8420295565483107</v>
      </c>
    </row>
    <row r="6975" spans="1:8" x14ac:dyDescent="0.25">
      <c r="A6975">
        <v>13938</v>
      </c>
      <c r="B6975">
        <v>-4</v>
      </c>
      <c r="C6975">
        <v>19</v>
      </c>
      <c r="D6975">
        <v>11</v>
      </c>
      <c r="E6975">
        <v>3</v>
      </c>
      <c r="F6975">
        <v>18</v>
      </c>
      <c r="G6975">
        <v>0</v>
      </c>
      <c r="H6975" s="2">
        <f>H6974+$H$2*(Filter_Test[[#This Row],[debug'[0']]]-H6974)</f>
        <v>2.1971834628334186</v>
      </c>
    </row>
    <row r="6976" spans="1:8" x14ac:dyDescent="0.25">
      <c r="A6976">
        <v>13940</v>
      </c>
      <c r="B6976">
        <v>-5</v>
      </c>
      <c r="C6976">
        <v>9</v>
      </c>
      <c r="D6976">
        <v>14</v>
      </c>
      <c r="E6976">
        <v>3</v>
      </c>
      <c r="F6976">
        <v>18</v>
      </c>
      <c r="G6976">
        <v>0</v>
      </c>
      <c r="H6976" s="2">
        <f>H6975+$H$2*(Filter_Test[[#This Row],[debug'[0']]]-H6975)</f>
        <v>1.5188649020321563</v>
      </c>
    </row>
    <row r="6977" spans="1:8" x14ac:dyDescent="0.25">
      <c r="A6977">
        <v>13942</v>
      </c>
      <c r="B6977">
        <v>-4</v>
      </c>
      <c r="C6977">
        <v>0</v>
      </c>
      <c r="D6977">
        <v>16</v>
      </c>
      <c r="E6977">
        <v>3</v>
      </c>
      <c r="F6977">
        <v>18</v>
      </c>
      <c r="G6977">
        <v>0</v>
      </c>
      <c r="H6977" s="2">
        <f>H6976+$H$2*(Filter_Test[[#This Row],[debug'[0']]]-H6976)</f>
        <v>0.99872413906079305</v>
      </c>
    </row>
    <row r="6978" spans="1:8" x14ac:dyDescent="0.25">
      <c r="A6978">
        <v>13944</v>
      </c>
      <c r="B6978">
        <v>0</v>
      </c>
      <c r="C6978">
        <v>-13</v>
      </c>
      <c r="D6978">
        <v>17</v>
      </c>
      <c r="E6978">
        <v>3</v>
      </c>
      <c r="F6978">
        <v>19</v>
      </c>
      <c r="G6978">
        <v>0</v>
      </c>
      <c r="H6978" s="2">
        <f>H6977+$H$2*(Filter_Test[[#This Row],[debug'[0']]]-H6977)</f>
        <v>0.90459660651370766</v>
      </c>
    </row>
    <row r="6979" spans="1:8" x14ac:dyDescent="0.25">
      <c r="A6979">
        <v>13946</v>
      </c>
      <c r="B6979">
        <v>1</v>
      </c>
      <c r="C6979">
        <v>-14</v>
      </c>
      <c r="D6979">
        <v>15</v>
      </c>
      <c r="E6979">
        <v>3</v>
      </c>
      <c r="F6979">
        <v>19</v>
      </c>
      <c r="G6979">
        <v>0</v>
      </c>
      <c r="H6979" s="2">
        <f>H6978+$H$2*(Filter_Test[[#This Row],[debug'[0']]]-H6978)</f>
        <v>0.91358816451682978</v>
      </c>
    </row>
    <row r="6980" spans="1:8" x14ac:dyDescent="0.25">
      <c r="A6980">
        <v>13948</v>
      </c>
      <c r="B6980">
        <v>5</v>
      </c>
      <c r="C6980">
        <v>-12</v>
      </c>
      <c r="D6980">
        <v>12</v>
      </c>
      <c r="E6980">
        <v>3</v>
      </c>
      <c r="F6980">
        <v>19</v>
      </c>
      <c r="G6980">
        <v>0</v>
      </c>
      <c r="H6980" s="2">
        <f>H6979+$H$2*(Filter_Test[[#This Row],[debug'[0']]]-H6979)</f>
        <v>1.298723406573719</v>
      </c>
    </row>
    <row r="6981" spans="1:8" x14ac:dyDescent="0.25">
      <c r="A6981">
        <v>13950</v>
      </c>
      <c r="B6981">
        <v>7</v>
      </c>
      <c r="C6981">
        <v>-7</v>
      </c>
      <c r="D6981">
        <v>7</v>
      </c>
      <c r="E6981">
        <v>3</v>
      </c>
      <c r="F6981">
        <v>19</v>
      </c>
      <c r="G6981">
        <v>0</v>
      </c>
      <c r="H6981" s="2">
        <f>H6980+$H$2*(Filter_Test[[#This Row],[debug'[0']]]-H6980)</f>
        <v>1.8360560664334624</v>
      </c>
    </row>
    <row r="6982" spans="1:8" x14ac:dyDescent="0.25">
      <c r="A6982">
        <v>13952</v>
      </c>
      <c r="B6982">
        <v>9</v>
      </c>
      <c r="C6982">
        <v>0</v>
      </c>
      <c r="D6982">
        <v>1</v>
      </c>
      <c r="E6982">
        <v>2</v>
      </c>
      <c r="F6982">
        <v>19</v>
      </c>
      <c r="G6982">
        <v>0</v>
      </c>
      <c r="H6982" s="2">
        <f>H6981+$H$2*(Filter_Test[[#This Row],[debug'[0']]]-H6981)</f>
        <v>2.5112418754061165</v>
      </c>
    </row>
    <row r="6983" spans="1:8" x14ac:dyDescent="0.25">
      <c r="A6983">
        <v>13954</v>
      </c>
      <c r="B6983">
        <v>9</v>
      </c>
      <c r="C6983">
        <v>10</v>
      </c>
      <c r="D6983">
        <v>-4</v>
      </c>
      <c r="E6983">
        <v>2</v>
      </c>
      <c r="F6983">
        <v>19</v>
      </c>
      <c r="G6983">
        <v>0</v>
      </c>
      <c r="H6983" s="2">
        <f>H6982+$H$2*(Filter_Test[[#This Row],[debug'[0']]]-H6982)</f>
        <v>3.1227929210604732</v>
      </c>
    </row>
    <row r="6984" spans="1:8" x14ac:dyDescent="0.25">
      <c r="A6984">
        <v>13956</v>
      </c>
      <c r="B6984">
        <v>7</v>
      </c>
      <c r="C6984">
        <v>20</v>
      </c>
      <c r="D6984">
        <v>-8</v>
      </c>
      <c r="E6984">
        <v>2</v>
      </c>
      <c r="F6984">
        <v>19</v>
      </c>
      <c r="G6984">
        <v>0</v>
      </c>
      <c r="H6984" s="2">
        <f>H6983+$H$2*(Filter_Test[[#This Row],[debug'[0']]]-H6983)</f>
        <v>3.4882110793297558</v>
      </c>
    </row>
    <row r="6985" spans="1:8" x14ac:dyDescent="0.25">
      <c r="A6985">
        <v>13958</v>
      </c>
      <c r="B6985">
        <v>8</v>
      </c>
      <c r="C6985">
        <v>30</v>
      </c>
      <c r="D6985">
        <v>-11</v>
      </c>
      <c r="E6985">
        <v>2</v>
      </c>
      <c r="F6985">
        <v>19</v>
      </c>
      <c r="G6985">
        <v>0</v>
      </c>
      <c r="H6985" s="2">
        <f>H6984+$H$2*(Filter_Test[[#This Row],[debug'[0']]]-H6984)</f>
        <v>3.9134371671615198</v>
      </c>
    </row>
    <row r="6986" spans="1:8" x14ac:dyDescent="0.25">
      <c r="A6986">
        <v>13960</v>
      </c>
      <c r="B6986">
        <v>7</v>
      </c>
      <c r="C6986">
        <v>40</v>
      </c>
      <c r="D6986">
        <v>-14</v>
      </c>
      <c r="E6986">
        <v>2</v>
      </c>
      <c r="F6986">
        <v>19</v>
      </c>
      <c r="G6986">
        <v>0</v>
      </c>
      <c r="H6986" s="2">
        <f>H6985+$H$2*(Filter_Test[[#This Row],[debug'[0']]]-H6985)</f>
        <v>4.20433886077618</v>
      </c>
    </row>
    <row r="6987" spans="1:8" x14ac:dyDescent="0.25">
      <c r="A6987">
        <v>13962</v>
      </c>
      <c r="B6987">
        <v>7</v>
      </c>
      <c r="C6987">
        <v>47</v>
      </c>
      <c r="D6987">
        <v>-14</v>
      </c>
      <c r="E6987">
        <v>3</v>
      </c>
      <c r="F6987">
        <v>19</v>
      </c>
      <c r="G6987">
        <v>0</v>
      </c>
      <c r="H6987" s="2">
        <f>H6986+$H$2*(Filter_Test[[#This Row],[debug'[0']]]-H6986)</f>
        <v>4.467823715683541</v>
      </c>
    </row>
    <row r="6988" spans="1:8" x14ac:dyDescent="0.25">
      <c r="A6988">
        <v>13964</v>
      </c>
      <c r="B6988">
        <v>4</v>
      </c>
      <c r="C6988">
        <v>51</v>
      </c>
      <c r="D6988">
        <v>-12</v>
      </c>
      <c r="E6988">
        <v>3</v>
      </c>
      <c r="F6988">
        <v>19</v>
      </c>
      <c r="G6988">
        <v>0</v>
      </c>
      <c r="H6988" s="2">
        <f>H6987+$H$2*(Filter_Test[[#This Row],[debug'[0']]]-H6987)</f>
        <v>4.4237323692325461</v>
      </c>
    </row>
    <row r="6989" spans="1:8" x14ac:dyDescent="0.25">
      <c r="A6989">
        <v>13966</v>
      </c>
      <c r="B6989">
        <v>1</v>
      </c>
      <c r="C6989">
        <v>51</v>
      </c>
      <c r="D6989">
        <v>-10</v>
      </c>
      <c r="E6989">
        <v>2</v>
      </c>
      <c r="F6989">
        <v>19</v>
      </c>
      <c r="G6989">
        <v>0</v>
      </c>
      <c r="H6989" s="2">
        <f>H6988+$H$2*(Filter_Test[[#This Row],[debug'[0']]]-H6988)</f>
        <v>4.1010531954613896</v>
      </c>
    </row>
    <row r="6990" spans="1:8" x14ac:dyDescent="0.25">
      <c r="A6990">
        <v>13968</v>
      </c>
      <c r="B6990">
        <v>-3</v>
      </c>
      <c r="C6990">
        <v>48</v>
      </c>
      <c r="D6990">
        <v>-7</v>
      </c>
      <c r="E6990">
        <v>2</v>
      </c>
      <c r="F6990">
        <v>20</v>
      </c>
      <c r="G6990">
        <v>0</v>
      </c>
      <c r="H6990" s="2">
        <f>H6989+$H$2*(Filter_Test[[#This Row],[debug'[0']]]-H6989)</f>
        <v>3.431794698913035</v>
      </c>
    </row>
    <row r="6991" spans="1:8" x14ac:dyDescent="0.25">
      <c r="A6991">
        <v>13970</v>
      </c>
      <c r="B6991">
        <v>-6</v>
      </c>
      <c r="C6991">
        <v>42</v>
      </c>
      <c r="D6991">
        <v>-2</v>
      </c>
      <c r="E6991">
        <v>2</v>
      </c>
      <c r="F6991">
        <v>20</v>
      </c>
      <c r="G6991">
        <v>0</v>
      </c>
      <c r="H6991" s="2">
        <f>H6990+$H$2*(Filter_Test[[#This Row],[debug'[0']]]-H6990)</f>
        <v>2.5428689908248647</v>
      </c>
    </row>
    <row r="6992" spans="1:8" x14ac:dyDescent="0.25">
      <c r="A6992">
        <v>13972</v>
      </c>
      <c r="B6992">
        <v>-8</v>
      </c>
      <c r="C6992">
        <v>33</v>
      </c>
      <c r="D6992">
        <v>4</v>
      </c>
      <c r="E6992">
        <v>2</v>
      </c>
      <c r="F6992">
        <v>20</v>
      </c>
      <c r="G6992">
        <v>0</v>
      </c>
      <c r="H6992" s="2">
        <f>H6991+$H$2*(Filter_Test[[#This Row],[debug'[0']]]-H6991)</f>
        <v>1.5492269977448139</v>
      </c>
    </row>
    <row r="6993" spans="1:8" x14ac:dyDescent="0.25">
      <c r="A6993">
        <v>13974</v>
      </c>
      <c r="B6993">
        <v>-7</v>
      </c>
      <c r="C6993">
        <v>23</v>
      </c>
      <c r="D6993">
        <v>10</v>
      </c>
      <c r="E6993">
        <v>2</v>
      </c>
      <c r="F6993">
        <v>20</v>
      </c>
      <c r="G6993">
        <v>0</v>
      </c>
      <c r="H6993" s="2">
        <f>H6992+$H$2*(Filter_Test[[#This Row],[debug'[0']]]-H6992)</f>
        <v>0.74348133584521503</v>
      </c>
    </row>
    <row r="6994" spans="1:8" x14ac:dyDescent="0.25">
      <c r="A6994">
        <v>13976</v>
      </c>
      <c r="B6994">
        <v>-5</v>
      </c>
      <c r="C6994">
        <v>2</v>
      </c>
      <c r="D6994">
        <v>16</v>
      </c>
      <c r="E6994">
        <v>2</v>
      </c>
      <c r="F6994">
        <v>19</v>
      </c>
      <c r="G6994">
        <v>0</v>
      </c>
      <c r="H6994" s="2">
        <f>H6993+$H$2*(Filter_Test[[#This Row],[debug'[0']]]-H6993)</f>
        <v>0.20217097272357254</v>
      </c>
    </row>
    <row r="6995" spans="1:8" x14ac:dyDescent="0.25">
      <c r="A6995">
        <v>13978</v>
      </c>
      <c r="B6995">
        <v>-5</v>
      </c>
      <c r="C6995">
        <v>-6</v>
      </c>
      <c r="D6995">
        <v>18</v>
      </c>
      <c r="E6995">
        <v>2</v>
      </c>
      <c r="F6995">
        <v>19</v>
      </c>
      <c r="G6995">
        <v>0</v>
      </c>
      <c r="H6995" s="2">
        <f>H6994+$H$2*(Filter_Test[[#This Row],[debug'[0']]]-H6994)</f>
        <v>-0.28812209059522076</v>
      </c>
    </row>
    <row r="6996" spans="1:8" x14ac:dyDescent="0.25">
      <c r="A6996">
        <v>13980</v>
      </c>
      <c r="B6996">
        <v>-2</v>
      </c>
      <c r="C6996">
        <v>-12</v>
      </c>
      <c r="D6996">
        <v>18</v>
      </c>
      <c r="E6996">
        <v>2</v>
      </c>
      <c r="F6996">
        <v>20</v>
      </c>
      <c r="G6996">
        <v>0</v>
      </c>
      <c r="H6996" s="2">
        <f>H6995+$H$2*(Filter_Test[[#This Row],[debug'[0']]]-H6995)</f>
        <v>-0.44946278251608196</v>
      </c>
    </row>
    <row r="6997" spans="1:8" x14ac:dyDescent="0.25">
      <c r="A6997">
        <v>13982</v>
      </c>
      <c r="B6997">
        <v>5</v>
      </c>
      <c r="C6997">
        <v>-13</v>
      </c>
      <c r="D6997">
        <v>14</v>
      </c>
      <c r="E6997">
        <v>2</v>
      </c>
      <c r="F6997">
        <v>20</v>
      </c>
      <c r="G6997">
        <v>0</v>
      </c>
      <c r="H6997" s="2">
        <f>H6996+$H$2*(Filter_Test[[#This Row],[debug'[0']]]-H6996)</f>
        <v>6.4136984790823415E-2</v>
      </c>
    </row>
    <row r="6998" spans="1:8" x14ac:dyDescent="0.25">
      <c r="A6998">
        <v>13984</v>
      </c>
      <c r="B6998">
        <v>7</v>
      </c>
      <c r="C6998">
        <v>-7</v>
      </c>
      <c r="D6998">
        <v>10</v>
      </c>
      <c r="E6998">
        <v>2</v>
      </c>
      <c r="F6998">
        <v>21</v>
      </c>
      <c r="G6998">
        <v>0</v>
      </c>
      <c r="H6998" s="2">
        <f>H6997+$H$2*(Filter_Test[[#This Row],[debug'[0']]]-H6997)</f>
        <v>0.71782667363741237</v>
      </c>
    </row>
    <row r="6999" spans="1:8" x14ac:dyDescent="0.25">
      <c r="A6999">
        <v>13986</v>
      </c>
      <c r="B6999">
        <v>8</v>
      </c>
      <c r="C6999">
        <v>0</v>
      </c>
      <c r="D6999">
        <v>5</v>
      </c>
      <c r="E6999">
        <v>2</v>
      </c>
      <c r="F6999">
        <v>21</v>
      </c>
      <c r="G6999">
        <v>0</v>
      </c>
      <c r="H6999" s="2">
        <f>H6998+$H$2*(Filter_Test[[#This Row],[debug'[0']]]-H6998)</f>
        <v>1.4041553403654601</v>
      </c>
    </row>
    <row r="7000" spans="1:8" x14ac:dyDescent="0.25">
      <c r="A7000">
        <v>13988</v>
      </c>
      <c r="B7000">
        <v>9</v>
      </c>
      <c r="C7000">
        <v>9</v>
      </c>
      <c r="D7000">
        <v>-1</v>
      </c>
      <c r="E7000">
        <v>2</v>
      </c>
      <c r="F7000">
        <v>21</v>
      </c>
      <c r="G7000">
        <v>0</v>
      </c>
      <c r="H7000" s="2">
        <f>H6999+$H$2*(Filter_Test[[#This Row],[debug'[0']]]-H6999)</f>
        <v>2.1200468337809739</v>
      </c>
    </row>
    <row r="7001" spans="1:8" x14ac:dyDescent="0.25">
      <c r="A7001">
        <v>13990</v>
      </c>
      <c r="B7001">
        <v>8</v>
      </c>
      <c r="C7001">
        <v>18</v>
      </c>
      <c r="D7001">
        <v>-6</v>
      </c>
      <c r="E7001">
        <v>2</v>
      </c>
      <c r="F7001">
        <v>20</v>
      </c>
      <c r="G7001">
        <v>1</v>
      </c>
      <c r="H7001" s="2">
        <f>H7000+$H$2*(Filter_Test[[#This Row],[debug'[0']]]-H7000)</f>
        <v>2.6742193638943461</v>
      </c>
    </row>
    <row r="7002" spans="1:8" x14ac:dyDescent="0.25">
      <c r="A7002">
        <v>13992</v>
      </c>
      <c r="B7002">
        <v>7</v>
      </c>
      <c r="C7002">
        <v>33</v>
      </c>
      <c r="D7002">
        <v>-9</v>
      </c>
      <c r="E7002">
        <v>2</v>
      </c>
      <c r="F7002">
        <v>21</v>
      </c>
      <c r="G7002">
        <v>1</v>
      </c>
      <c r="H7002" s="2">
        <f>H7001+$H$2*(Filter_Test[[#This Row],[debug'[0']]]-H7001)</f>
        <v>3.081914583917261</v>
      </c>
    </row>
    <row r="7003" spans="1:8" x14ac:dyDescent="0.25">
      <c r="A7003">
        <v>13994</v>
      </c>
      <c r="B7003">
        <v>5</v>
      </c>
      <c r="C7003">
        <v>41</v>
      </c>
      <c r="D7003">
        <v>-11</v>
      </c>
      <c r="E7003">
        <v>2</v>
      </c>
      <c r="F7003">
        <v>21</v>
      </c>
      <c r="G7003">
        <v>1</v>
      </c>
      <c r="H7003" s="2">
        <f>H7002+$H$2*(Filter_Test[[#This Row],[debug'[0']]]-H7002)</f>
        <v>3.2626898754809588</v>
      </c>
    </row>
    <row r="7004" spans="1:8" x14ac:dyDescent="0.25">
      <c r="A7004">
        <v>13996</v>
      </c>
      <c r="B7004">
        <v>4</v>
      </c>
      <c r="C7004">
        <v>45</v>
      </c>
      <c r="D7004">
        <v>-13</v>
      </c>
      <c r="E7004">
        <v>2</v>
      </c>
      <c r="F7004">
        <v>20</v>
      </c>
      <c r="G7004">
        <v>1</v>
      </c>
      <c r="H7004" s="2">
        <f>H7003+$H$2*(Filter_Test[[#This Row],[debug'[0']]]-H7003)</f>
        <v>3.3321797175991508</v>
      </c>
    </row>
    <row r="7005" spans="1:8" x14ac:dyDescent="0.25">
      <c r="A7005">
        <v>13998</v>
      </c>
      <c r="B7005">
        <v>-1</v>
      </c>
      <c r="C7005">
        <v>47</v>
      </c>
      <c r="D7005">
        <v>-12</v>
      </c>
      <c r="E7005">
        <v>2</v>
      </c>
      <c r="F7005">
        <v>20</v>
      </c>
      <c r="G7005">
        <v>1</v>
      </c>
      <c r="H7005" s="2">
        <f>H7004+$H$2*(Filter_Test[[#This Row],[debug'[0']]]-H7004)</f>
        <v>2.9238813983539451</v>
      </c>
    </row>
    <row r="7006" spans="1:8" x14ac:dyDescent="0.25">
      <c r="A7006">
        <v>14000</v>
      </c>
      <c r="B7006">
        <v>-4</v>
      </c>
      <c r="C7006">
        <v>46</v>
      </c>
      <c r="D7006">
        <v>-9</v>
      </c>
      <c r="E7006">
        <v>1</v>
      </c>
      <c r="F7006">
        <v>20</v>
      </c>
      <c r="G7006">
        <v>1</v>
      </c>
      <c r="H7006" s="2">
        <f>H7005+$H$2*(Filter_Test[[#This Row],[debug'[0']]]-H7005)</f>
        <v>2.2713209502920719</v>
      </c>
    </row>
    <row r="7007" spans="1:8" x14ac:dyDescent="0.25">
      <c r="A7007">
        <v>14002</v>
      </c>
      <c r="B7007">
        <v>-7</v>
      </c>
      <c r="C7007">
        <v>43</v>
      </c>
      <c r="D7007">
        <v>-5</v>
      </c>
      <c r="E7007">
        <v>1</v>
      </c>
      <c r="F7007">
        <v>20</v>
      </c>
      <c r="G7007">
        <v>1</v>
      </c>
      <c r="H7007" s="2">
        <f>H7006+$H$2*(Filter_Test[[#This Row],[debug'[0']]]-H7006)</f>
        <v>1.3975195366967506</v>
      </c>
    </row>
    <row r="7008" spans="1:8" x14ac:dyDescent="0.25">
      <c r="A7008">
        <v>14004</v>
      </c>
      <c r="B7008">
        <v>-9</v>
      </c>
      <c r="C7008">
        <v>36</v>
      </c>
      <c r="D7008">
        <v>-2</v>
      </c>
      <c r="E7008">
        <v>1</v>
      </c>
      <c r="F7008">
        <v>20</v>
      </c>
      <c r="G7008">
        <v>1</v>
      </c>
      <c r="H7008" s="2">
        <f>H7007+$H$2*(Filter_Test[[#This Row],[debug'[0']]]-H7007)</f>
        <v>0.41757640693546483</v>
      </c>
    </row>
    <row r="7009" spans="1:8" x14ac:dyDescent="0.25">
      <c r="A7009">
        <v>14006</v>
      </c>
      <c r="B7009">
        <v>-9</v>
      </c>
      <c r="C7009">
        <v>29</v>
      </c>
      <c r="D7009">
        <v>2</v>
      </c>
      <c r="E7009">
        <v>1</v>
      </c>
      <c r="F7009">
        <v>21</v>
      </c>
      <c r="G7009">
        <v>1</v>
      </c>
      <c r="H7009" s="2">
        <f>H7008+$H$2*(Filter_Test[[#This Row],[debug'[0']]]-H7008)</f>
        <v>-0.47000925870400567</v>
      </c>
    </row>
    <row r="7010" spans="1:8" x14ac:dyDescent="0.25">
      <c r="A7010">
        <v>14008</v>
      </c>
      <c r="B7010">
        <v>-9</v>
      </c>
      <c r="C7010">
        <v>20</v>
      </c>
      <c r="D7010">
        <v>6</v>
      </c>
      <c r="E7010">
        <v>1</v>
      </c>
      <c r="F7010">
        <v>20</v>
      </c>
      <c r="G7010">
        <v>1</v>
      </c>
      <c r="H7010" s="2">
        <f>H7009+$H$2*(Filter_Test[[#This Row],[debug'[0']]]-H7009)</f>
        <v>-1.2739419461453392</v>
      </c>
    </row>
    <row r="7011" spans="1:8" x14ac:dyDescent="0.25">
      <c r="A7011">
        <v>14010</v>
      </c>
      <c r="B7011">
        <v>-8</v>
      </c>
      <c r="C7011">
        <v>10</v>
      </c>
      <c r="D7011">
        <v>10</v>
      </c>
      <c r="E7011">
        <v>1</v>
      </c>
      <c r="F7011">
        <v>20</v>
      </c>
      <c r="G7011">
        <v>1</v>
      </c>
      <c r="H7011" s="2">
        <f>H7010+$H$2*(Filter_Test[[#This Row],[debug'[0']]]-H7010)</f>
        <v>-1.9078579832335871</v>
      </c>
    </row>
    <row r="7012" spans="1:8" x14ac:dyDescent="0.25">
      <c r="A7012">
        <v>14012</v>
      </c>
      <c r="B7012">
        <v>-7</v>
      </c>
      <c r="C7012">
        <v>2</v>
      </c>
      <c r="D7012">
        <v>13</v>
      </c>
      <c r="E7012">
        <v>1</v>
      </c>
      <c r="F7012">
        <v>20</v>
      </c>
      <c r="G7012">
        <v>1</v>
      </c>
      <c r="H7012" s="2">
        <f>H7011+$H$2*(Filter_Test[[#This Row],[debug'[0']]]-H7011)</f>
        <v>-2.3877810617608652</v>
      </c>
    </row>
    <row r="7013" spans="1:8" x14ac:dyDescent="0.25">
      <c r="A7013">
        <v>14014</v>
      </c>
      <c r="B7013">
        <v>-4</v>
      </c>
      <c r="C7013">
        <v>-5</v>
      </c>
      <c r="D7013">
        <v>14</v>
      </c>
      <c r="E7013">
        <v>0</v>
      </c>
      <c r="F7013">
        <v>20</v>
      </c>
      <c r="G7013">
        <v>1</v>
      </c>
      <c r="H7013" s="2">
        <f>H7012+$H$2*(Filter_Test[[#This Row],[debug'[0']]]-H7012)</f>
        <v>-2.5397291169313774</v>
      </c>
    </row>
    <row r="7014" spans="1:8" x14ac:dyDescent="0.25">
      <c r="A7014">
        <v>14016</v>
      </c>
      <c r="B7014">
        <v>-2</v>
      </c>
      <c r="C7014">
        <v>-9</v>
      </c>
      <c r="D7014">
        <v>14</v>
      </c>
      <c r="E7014">
        <v>0</v>
      </c>
      <c r="F7014">
        <v>20</v>
      </c>
      <c r="G7014">
        <v>1</v>
      </c>
      <c r="H7014" s="2">
        <f>H7013+$H$2*(Filter_Test[[#This Row],[debug'[0']]]-H7013)</f>
        <v>-2.4888608460709736</v>
      </c>
    </row>
    <row r="7015" spans="1:8" x14ac:dyDescent="0.25">
      <c r="A7015">
        <v>14018</v>
      </c>
      <c r="B7015">
        <v>1</v>
      </c>
      <c r="C7015">
        <v>-11</v>
      </c>
      <c r="D7015">
        <v>13</v>
      </c>
      <c r="E7015">
        <v>0</v>
      </c>
      <c r="F7015">
        <v>20</v>
      </c>
      <c r="G7015">
        <v>1</v>
      </c>
      <c r="H7015" s="2">
        <f>H7014+$H$2*(Filter_Test[[#This Row],[debug'[0']]]-H7014)</f>
        <v>-2.1600434579685643</v>
      </c>
    </row>
    <row r="7016" spans="1:8" x14ac:dyDescent="0.25">
      <c r="A7016">
        <v>14020</v>
      </c>
      <c r="B7016">
        <v>9</v>
      </c>
      <c r="C7016">
        <v>-4</v>
      </c>
      <c r="D7016">
        <v>8</v>
      </c>
      <c r="E7016">
        <v>0</v>
      </c>
      <c r="F7016">
        <v>20</v>
      </c>
      <c r="G7016">
        <v>1</v>
      </c>
      <c r="H7016" s="2">
        <f>H7015+$H$2*(Filter_Test[[#This Row],[debug'[0']]]-H7015)</f>
        <v>-1.1082341417296582</v>
      </c>
    </row>
    <row r="7017" spans="1:8" x14ac:dyDescent="0.25">
      <c r="A7017">
        <v>14022</v>
      </c>
      <c r="B7017">
        <v>12</v>
      </c>
      <c r="C7017">
        <v>4</v>
      </c>
      <c r="D7017">
        <v>5</v>
      </c>
      <c r="E7017">
        <v>0</v>
      </c>
      <c r="F7017">
        <v>20</v>
      </c>
      <c r="G7017">
        <v>1</v>
      </c>
      <c r="H7017" s="2">
        <f>H7016+$H$2*(Filter_Test[[#This Row],[debug'[0']]]-H7016)</f>
        <v>0.12718782070612589</v>
      </c>
    </row>
    <row r="7018" spans="1:8" x14ac:dyDescent="0.25">
      <c r="A7018">
        <v>14024</v>
      </c>
      <c r="B7018">
        <v>11</v>
      </c>
      <c r="C7018">
        <v>11</v>
      </c>
      <c r="D7018">
        <v>1</v>
      </c>
      <c r="E7018">
        <v>0</v>
      </c>
      <c r="F7018">
        <v>20</v>
      </c>
      <c r="G7018">
        <v>1</v>
      </c>
      <c r="H7018" s="2">
        <f>H7017+$H$2*(Filter_Test[[#This Row],[debug'[0']]]-H7017)</f>
        <v>1.1519262266960637</v>
      </c>
    </row>
    <row r="7019" spans="1:8" x14ac:dyDescent="0.25">
      <c r="A7019">
        <v>14026</v>
      </c>
      <c r="B7019">
        <v>9</v>
      </c>
      <c r="C7019">
        <v>20</v>
      </c>
      <c r="D7019">
        <v>-2</v>
      </c>
      <c r="E7019">
        <v>0</v>
      </c>
      <c r="F7019">
        <v>20</v>
      </c>
      <c r="G7019">
        <v>1</v>
      </c>
      <c r="H7019" s="2">
        <f>H7018+$H$2*(Filter_Test[[#This Row],[debug'[0']]]-H7018)</f>
        <v>1.891589754027335</v>
      </c>
    </row>
    <row r="7020" spans="1:8" x14ac:dyDescent="0.25">
      <c r="A7020">
        <v>14028</v>
      </c>
      <c r="B7020">
        <v>6</v>
      </c>
      <c r="C7020">
        <v>31</v>
      </c>
      <c r="D7020">
        <v>-7</v>
      </c>
      <c r="E7020">
        <v>0</v>
      </c>
      <c r="F7020">
        <v>20</v>
      </c>
      <c r="G7020">
        <v>1</v>
      </c>
      <c r="H7020" s="2">
        <f>H7019+$H$2*(Filter_Test[[#This Row],[debug'[0']]]-H7019)</f>
        <v>2.2787982974277576</v>
      </c>
    </row>
    <row r="7021" spans="1:8" x14ac:dyDescent="0.25">
      <c r="A7021">
        <v>14030</v>
      </c>
      <c r="B7021">
        <v>3</v>
      </c>
      <c r="C7021">
        <v>38</v>
      </c>
      <c r="D7021">
        <v>-9</v>
      </c>
      <c r="E7021">
        <v>-1</v>
      </c>
      <c r="F7021">
        <v>20</v>
      </c>
      <c r="G7021">
        <v>1</v>
      </c>
      <c r="H7021" s="2">
        <f>H7020+$H$2*(Filter_Test[[#This Row],[debug'[0']]]-H7020)</f>
        <v>2.3467699565444797</v>
      </c>
    </row>
    <row r="7022" spans="1:8" x14ac:dyDescent="0.25">
      <c r="A7022">
        <v>14032</v>
      </c>
      <c r="B7022">
        <v>0</v>
      </c>
      <c r="C7022">
        <v>42</v>
      </c>
      <c r="D7022">
        <v>-10</v>
      </c>
      <c r="E7022">
        <v>0</v>
      </c>
      <c r="F7022">
        <v>19</v>
      </c>
      <c r="G7022">
        <v>1</v>
      </c>
      <c r="H7022" s="2">
        <f>H7021+$H$2*(Filter_Test[[#This Row],[debug'[0']]]-H7021)</f>
        <v>2.1255920988901185</v>
      </c>
    </row>
    <row r="7023" spans="1:8" x14ac:dyDescent="0.25">
      <c r="A7023">
        <v>14034</v>
      </c>
      <c r="B7023">
        <v>-3</v>
      </c>
      <c r="C7023">
        <v>41</v>
      </c>
      <c r="D7023">
        <v>-10</v>
      </c>
      <c r="E7023">
        <v>0</v>
      </c>
      <c r="F7023">
        <v>19</v>
      </c>
      <c r="G7023">
        <v>1</v>
      </c>
      <c r="H7023" s="2">
        <f>H7022+$H$2*(Filter_Test[[#This Row],[debug'[0']]]-H7022)</f>
        <v>1.6425164243949859</v>
      </c>
    </row>
    <row r="7024" spans="1:8" x14ac:dyDescent="0.25">
      <c r="A7024">
        <v>14036</v>
      </c>
      <c r="B7024">
        <v>-6</v>
      </c>
      <c r="C7024">
        <v>39</v>
      </c>
      <c r="D7024">
        <v>-8</v>
      </c>
      <c r="E7024">
        <v>0</v>
      </c>
      <c r="F7024">
        <v>19</v>
      </c>
      <c r="G7024">
        <v>1</v>
      </c>
      <c r="H7024" s="2">
        <f>H7023+$H$2*(Filter_Test[[#This Row],[debug'[0']]]-H7023)</f>
        <v>0.92222622078042737</v>
      </c>
    </row>
    <row r="7025" spans="1:8" x14ac:dyDescent="0.25">
      <c r="A7025">
        <v>14038</v>
      </c>
      <c r="B7025">
        <v>-8</v>
      </c>
      <c r="C7025">
        <v>36</v>
      </c>
      <c r="D7025">
        <v>-6</v>
      </c>
      <c r="E7025">
        <v>0</v>
      </c>
      <c r="F7025">
        <v>19</v>
      </c>
      <c r="G7025">
        <v>1</v>
      </c>
      <c r="H7025" s="2">
        <f>H7024+$H$2*(Filter_Test[[#This Row],[debug'[0']]]-H7024)</f>
        <v>8.1326210314327074E-2</v>
      </c>
    </row>
    <row r="7026" spans="1:8" x14ac:dyDescent="0.25">
      <c r="A7026">
        <v>14040</v>
      </c>
      <c r="B7026">
        <v>-10</v>
      </c>
      <c r="C7026">
        <v>26</v>
      </c>
      <c r="D7026">
        <v>-2</v>
      </c>
      <c r="E7026">
        <v>0</v>
      </c>
      <c r="F7026">
        <v>18</v>
      </c>
      <c r="G7026">
        <v>1</v>
      </c>
      <c r="H7026" s="2">
        <f>H7025+$H$2*(Filter_Test[[#This Row],[debug'[0']]]-H7025)</f>
        <v>-0.86881640050864439</v>
      </c>
    </row>
    <row r="7027" spans="1:8" x14ac:dyDescent="0.25">
      <c r="A7027">
        <v>14042</v>
      </c>
      <c r="B7027">
        <v>-8</v>
      </c>
      <c r="C7027">
        <v>18</v>
      </c>
      <c r="D7027">
        <v>1</v>
      </c>
      <c r="E7027">
        <v>0</v>
      </c>
      <c r="F7027">
        <v>18</v>
      </c>
      <c r="G7027">
        <v>1</v>
      </c>
      <c r="H7027" s="2">
        <f>H7026+$H$2*(Filter_Test[[#This Row],[debug'[0']]]-H7026)</f>
        <v>-1.540914620735506</v>
      </c>
    </row>
    <row r="7028" spans="1:8" x14ac:dyDescent="0.25">
      <c r="A7028">
        <v>14044</v>
      </c>
      <c r="B7028">
        <v>-8</v>
      </c>
      <c r="C7028">
        <v>10</v>
      </c>
      <c r="D7028">
        <v>4</v>
      </c>
      <c r="E7028">
        <v>0</v>
      </c>
      <c r="F7028">
        <v>18</v>
      </c>
      <c r="G7028">
        <v>1</v>
      </c>
      <c r="H7028" s="2">
        <f>H7027+$H$2*(Filter_Test[[#This Row],[debug'[0']]]-H7027)</f>
        <v>-2.1496690760277031</v>
      </c>
    </row>
    <row r="7029" spans="1:8" x14ac:dyDescent="0.25">
      <c r="A7029">
        <v>14046</v>
      </c>
      <c r="B7029">
        <v>-7</v>
      </c>
      <c r="C7029">
        <v>4</v>
      </c>
      <c r="D7029">
        <v>6</v>
      </c>
      <c r="E7029">
        <v>0</v>
      </c>
      <c r="F7029">
        <v>18</v>
      </c>
      <c r="G7029">
        <v>1</v>
      </c>
      <c r="H7029" s="2">
        <f>H7028+$H$2*(Filter_Test[[#This Row],[debug'[0']]]-H7028)</f>
        <v>-2.6068019959746258</v>
      </c>
    </row>
    <row r="7030" spans="1:8" x14ac:dyDescent="0.25">
      <c r="A7030">
        <v>14048</v>
      </c>
      <c r="B7030">
        <v>-3</v>
      </c>
      <c r="C7030">
        <v>-1</v>
      </c>
      <c r="D7030">
        <v>7</v>
      </c>
      <c r="E7030">
        <v>0</v>
      </c>
      <c r="F7030">
        <v>18</v>
      </c>
      <c r="G7030">
        <v>1</v>
      </c>
      <c r="H7030" s="2">
        <f>H7029+$H$2*(Filter_Test[[#This Row],[debug'[0']]]-H7029)</f>
        <v>-2.6438600348001944</v>
      </c>
    </row>
    <row r="7031" spans="1:8" x14ac:dyDescent="0.25">
      <c r="A7031">
        <v>14050</v>
      </c>
      <c r="B7031">
        <v>0</v>
      </c>
      <c r="C7031">
        <v>-4</v>
      </c>
      <c r="D7031">
        <v>8</v>
      </c>
      <c r="E7031">
        <v>0</v>
      </c>
      <c r="F7031">
        <v>18</v>
      </c>
      <c r="G7031">
        <v>1</v>
      </c>
      <c r="H7031" s="2">
        <f>H7030+$H$2*(Filter_Test[[#This Row],[debug'[0']]]-H7030)</f>
        <v>-2.3946820969267559</v>
      </c>
    </row>
    <row r="7032" spans="1:8" x14ac:dyDescent="0.25">
      <c r="A7032">
        <v>14052</v>
      </c>
      <c r="B7032">
        <v>4</v>
      </c>
      <c r="C7032">
        <v>-6</v>
      </c>
      <c r="D7032">
        <v>8</v>
      </c>
      <c r="E7032">
        <v>0</v>
      </c>
      <c r="F7032">
        <v>18</v>
      </c>
      <c r="G7032">
        <v>1</v>
      </c>
      <c r="H7032" s="2">
        <f>H7031+$H$2*(Filter_Test[[#This Row],[debug'[0']]]-H7031)</f>
        <v>-1.791997507994338</v>
      </c>
    </row>
    <row r="7033" spans="1:8" x14ac:dyDescent="0.25">
      <c r="A7033">
        <v>14054</v>
      </c>
      <c r="B7033">
        <v>8</v>
      </c>
      <c r="C7033">
        <v>-3</v>
      </c>
      <c r="D7033">
        <v>7</v>
      </c>
      <c r="E7033">
        <v>0</v>
      </c>
      <c r="F7033">
        <v>18</v>
      </c>
      <c r="G7033">
        <v>1</v>
      </c>
      <c r="H7033" s="2">
        <f>H7032+$H$2*(Filter_Test[[#This Row],[debug'[0']]]-H7032)</f>
        <v>-0.86912348494180081</v>
      </c>
    </row>
    <row r="7034" spans="1:8" x14ac:dyDescent="0.25">
      <c r="A7034">
        <v>14056</v>
      </c>
      <c r="B7034">
        <v>9</v>
      </c>
      <c r="C7034">
        <v>1</v>
      </c>
      <c r="D7034">
        <v>4</v>
      </c>
      <c r="E7034">
        <v>0</v>
      </c>
      <c r="F7034">
        <v>18</v>
      </c>
      <c r="G7034">
        <v>1</v>
      </c>
      <c r="H7034" s="2">
        <f>H7033+$H$2*(Filter_Test[[#This Row],[debug'[0']]]-H7033)</f>
        <v>6.1019490188108927E-2</v>
      </c>
    </row>
    <row r="7035" spans="1:8" x14ac:dyDescent="0.25">
      <c r="A7035">
        <v>14058</v>
      </c>
      <c r="B7035">
        <v>12</v>
      </c>
      <c r="C7035">
        <v>11</v>
      </c>
      <c r="D7035">
        <v>0</v>
      </c>
      <c r="E7035">
        <v>0</v>
      </c>
      <c r="F7035">
        <v>18</v>
      </c>
      <c r="G7035">
        <v>1</v>
      </c>
      <c r="H7035" s="2">
        <f>H7034+$H$2*(Filter_Test[[#This Row],[debug'[0']]]-H7034)</f>
        <v>1.1862418940174118</v>
      </c>
    </row>
    <row r="7036" spans="1:8" x14ac:dyDescent="0.25">
      <c r="A7036">
        <v>14060</v>
      </c>
      <c r="B7036">
        <v>10</v>
      </c>
      <c r="C7036">
        <v>16</v>
      </c>
      <c r="D7036">
        <v>-3</v>
      </c>
      <c r="E7036">
        <v>0</v>
      </c>
      <c r="F7036">
        <v>18</v>
      </c>
      <c r="G7036">
        <v>0</v>
      </c>
      <c r="H7036" s="2">
        <f>H7035+$H$2*(Filter_Test[[#This Row],[debug'[0']]]-H7035)</f>
        <v>2.0169190255055831</v>
      </c>
    </row>
    <row r="7037" spans="1:8" x14ac:dyDescent="0.25">
      <c r="A7037">
        <v>14062</v>
      </c>
      <c r="B7037">
        <v>9</v>
      </c>
      <c r="C7037">
        <v>23</v>
      </c>
      <c r="D7037">
        <v>-5</v>
      </c>
      <c r="E7037">
        <v>0</v>
      </c>
      <c r="F7037">
        <v>17</v>
      </c>
      <c r="G7037">
        <v>0</v>
      </c>
      <c r="H7037" s="2">
        <f>H7036+$H$2*(Filter_Test[[#This Row],[debug'[0']]]-H7036)</f>
        <v>2.6750589021724123</v>
      </c>
    </row>
    <row r="7038" spans="1:8" x14ac:dyDescent="0.25">
      <c r="A7038">
        <v>14064</v>
      </c>
      <c r="B7038">
        <v>3</v>
      </c>
      <c r="C7038">
        <v>33</v>
      </c>
      <c r="D7038">
        <v>-6</v>
      </c>
      <c r="E7038">
        <v>0</v>
      </c>
      <c r="F7038">
        <v>17</v>
      </c>
      <c r="G7038">
        <v>0</v>
      </c>
      <c r="H7038" s="2">
        <f>H7037+$H$2*(Filter_Test[[#This Row],[debug'[0']]]-H7037)</f>
        <v>2.705683879145949</v>
      </c>
    </row>
    <row r="7039" spans="1:8" x14ac:dyDescent="0.25">
      <c r="A7039">
        <v>14066</v>
      </c>
      <c r="B7039">
        <v>-1</v>
      </c>
      <c r="C7039">
        <v>36</v>
      </c>
      <c r="D7039">
        <v>-6</v>
      </c>
      <c r="E7039">
        <v>0</v>
      </c>
      <c r="F7039">
        <v>17</v>
      </c>
      <c r="G7039">
        <v>0</v>
      </c>
      <c r="H7039" s="2">
        <f>H7038+$H$2*(Filter_Test[[#This Row],[debug'[0']]]-H7038)</f>
        <v>2.3564314016084178</v>
      </c>
    </row>
    <row r="7040" spans="1:8" x14ac:dyDescent="0.25">
      <c r="A7040">
        <v>14068</v>
      </c>
      <c r="B7040">
        <v>-5</v>
      </c>
      <c r="C7040">
        <v>35</v>
      </c>
      <c r="D7040">
        <v>-7</v>
      </c>
      <c r="E7040">
        <v>0</v>
      </c>
      <c r="F7040">
        <v>17</v>
      </c>
      <c r="G7040">
        <v>0</v>
      </c>
      <c r="H7040" s="2">
        <f>H7039+$H$2*(Filter_Test[[#This Row],[debug'[0']]]-H7039)</f>
        <v>1.6631040761705096</v>
      </c>
    </row>
    <row r="7041" spans="1:8" x14ac:dyDescent="0.25">
      <c r="A7041">
        <v>14070</v>
      </c>
      <c r="B7041">
        <v>-8</v>
      </c>
      <c r="C7041">
        <v>31</v>
      </c>
      <c r="D7041">
        <v>-6</v>
      </c>
      <c r="E7041">
        <v>0</v>
      </c>
      <c r="F7041">
        <v>16</v>
      </c>
      <c r="G7041">
        <v>0</v>
      </c>
      <c r="H7041" s="2">
        <f>H7040+$H$2*(Filter_Test[[#This Row],[debug'[0']]]-H7040)</f>
        <v>0.75237797287338404</v>
      </c>
    </row>
    <row r="7042" spans="1:8" x14ac:dyDescent="0.25">
      <c r="A7042">
        <v>14072</v>
      </c>
      <c r="B7042">
        <v>-10</v>
      </c>
      <c r="C7042">
        <v>29</v>
      </c>
      <c r="D7042">
        <v>-4</v>
      </c>
      <c r="E7042">
        <v>0</v>
      </c>
      <c r="F7042">
        <v>16</v>
      </c>
      <c r="G7042">
        <v>0</v>
      </c>
      <c r="H7042" s="2">
        <f>H7041+$H$2*(Filter_Test[[#This Row],[debug'[0']]]-H7041)</f>
        <v>-0.26100977657260793</v>
      </c>
    </row>
    <row r="7043" spans="1:8" x14ac:dyDescent="0.25">
      <c r="A7043">
        <v>14074</v>
      </c>
      <c r="B7043">
        <v>-10</v>
      </c>
      <c r="C7043">
        <v>24</v>
      </c>
      <c r="D7043">
        <v>-2</v>
      </c>
      <c r="E7043">
        <v>0</v>
      </c>
      <c r="F7043">
        <v>16</v>
      </c>
      <c r="G7043">
        <v>0</v>
      </c>
      <c r="H7043" s="2">
        <f>H7042+$H$2*(Filter_Test[[#This Row],[debug'[0']]]-H7042)</f>
        <v>-1.1788879807516772</v>
      </c>
    </row>
    <row r="7044" spans="1:8" x14ac:dyDescent="0.25">
      <c r="A7044">
        <v>14076</v>
      </c>
      <c r="B7044">
        <v>-9</v>
      </c>
      <c r="C7044">
        <v>18</v>
      </c>
      <c r="D7044">
        <v>0</v>
      </c>
      <c r="E7044">
        <v>0</v>
      </c>
      <c r="F7044">
        <v>16</v>
      </c>
      <c r="G7044">
        <v>0</v>
      </c>
      <c r="H7044" s="2">
        <f>H7043+$H$2*(Filter_Test[[#This Row],[debug'[0']]]-H7043)</f>
        <v>-1.9160104226288781</v>
      </c>
    </row>
    <row r="7045" spans="1:8" x14ac:dyDescent="0.25">
      <c r="A7045">
        <v>14078</v>
      </c>
      <c r="B7045">
        <v>-7</v>
      </c>
      <c r="C7045">
        <v>11</v>
      </c>
      <c r="D7045">
        <v>2</v>
      </c>
      <c r="E7045">
        <v>0</v>
      </c>
      <c r="F7045">
        <v>16</v>
      </c>
      <c r="G7045">
        <v>0</v>
      </c>
      <c r="H7045" s="2">
        <f>H7044+$H$2*(Filter_Test[[#This Row],[debug'[0']]]-H7044)</f>
        <v>-2.3951651518447639</v>
      </c>
    </row>
    <row r="7046" spans="1:8" x14ac:dyDescent="0.25">
      <c r="A7046">
        <v>14080</v>
      </c>
      <c r="B7046">
        <v>-6</v>
      </c>
      <c r="C7046">
        <v>7</v>
      </c>
      <c r="D7046">
        <v>4</v>
      </c>
      <c r="E7046">
        <v>0</v>
      </c>
      <c r="F7046">
        <v>16</v>
      </c>
      <c r="G7046">
        <v>0</v>
      </c>
      <c r="H7046" s="2">
        <f>H7045+$H$2*(Filter_Test[[#This Row],[debug'[0']]]-H7045)</f>
        <v>-2.7349128321358327</v>
      </c>
    </row>
    <row r="7047" spans="1:8" x14ac:dyDescent="0.25">
      <c r="A7047">
        <v>14082</v>
      </c>
      <c r="B7047">
        <v>-3</v>
      </c>
      <c r="C7047">
        <v>2</v>
      </c>
      <c r="D7047">
        <v>4</v>
      </c>
      <c r="E7047">
        <v>0</v>
      </c>
      <c r="F7047">
        <v>16</v>
      </c>
      <c r="G7047">
        <v>0</v>
      </c>
      <c r="H7047" s="2">
        <f>H7046+$H$2*(Filter_Test[[#This Row],[debug'[0']]]-H7046)</f>
        <v>-2.7598967091095226</v>
      </c>
    </row>
    <row r="7048" spans="1:8" x14ac:dyDescent="0.25">
      <c r="A7048">
        <v>14084</v>
      </c>
      <c r="B7048">
        <v>1</v>
      </c>
      <c r="C7048">
        <v>1</v>
      </c>
      <c r="D7048">
        <v>3</v>
      </c>
      <c r="E7048">
        <v>0</v>
      </c>
      <c r="F7048">
        <v>16</v>
      </c>
      <c r="G7048">
        <v>0</v>
      </c>
      <c r="H7048" s="2">
        <f>H7047+$H$2*(Filter_Test[[#This Row],[debug'[0']]]-H7047)</f>
        <v>-2.4055347927216753</v>
      </c>
    </row>
    <row r="7049" spans="1:8" x14ac:dyDescent="0.25">
      <c r="A7049">
        <v>14086</v>
      </c>
      <c r="B7049">
        <v>5</v>
      </c>
      <c r="C7049">
        <v>1</v>
      </c>
      <c r="D7049">
        <v>3</v>
      </c>
      <c r="E7049">
        <v>0</v>
      </c>
      <c r="F7049">
        <v>16</v>
      </c>
      <c r="G7049">
        <v>0</v>
      </c>
      <c r="H7049" s="2">
        <f>H7048+$H$2*(Filter_Test[[#This Row],[debug'[0']]]-H7048)</f>
        <v>-1.7075795817001345</v>
      </c>
    </row>
    <row r="7050" spans="1:8" x14ac:dyDescent="0.25">
      <c r="A7050">
        <v>14088</v>
      </c>
      <c r="B7050">
        <v>10</v>
      </c>
      <c r="C7050">
        <v>6</v>
      </c>
      <c r="D7050">
        <v>3</v>
      </c>
      <c r="E7050">
        <v>0</v>
      </c>
      <c r="F7050">
        <v>16</v>
      </c>
      <c r="G7050">
        <v>0</v>
      </c>
      <c r="H7050" s="2">
        <f>H7049+$H$2*(Filter_Test[[#This Row],[debug'[0']]]-H7049)</f>
        <v>-0.60416620154452438</v>
      </c>
    </row>
    <row r="7051" spans="1:8" x14ac:dyDescent="0.25">
      <c r="A7051">
        <v>14090</v>
      </c>
      <c r="B7051">
        <v>11</v>
      </c>
      <c r="C7051">
        <v>11</v>
      </c>
      <c r="D7051">
        <v>2</v>
      </c>
      <c r="E7051">
        <v>0</v>
      </c>
      <c r="F7051">
        <v>16</v>
      </c>
      <c r="G7051">
        <v>0</v>
      </c>
      <c r="H7051" s="2">
        <f>H7050+$H$2*(Filter_Test[[#This Row],[debug'[0']]]-H7050)</f>
        <v>0.48950069714969313</v>
      </c>
    </row>
    <row r="7052" spans="1:8" x14ac:dyDescent="0.25">
      <c r="A7052">
        <v>14092</v>
      </c>
      <c r="B7052">
        <v>11</v>
      </c>
      <c r="C7052">
        <v>16</v>
      </c>
      <c r="D7052">
        <v>-1</v>
      </c>
      <c r="E7052">
        <v>0</v>
      </c>
      <c r="F7052">
        <v>17</v>
      </c>
      <c r="G7052">
        <v>0</v>
      </c>
      <c r="H7052" s="2">
        <f>H7051+$H$2*(Filter_Test[[#This Row],[debug'[0']]]-H7051)</f>
        <v>1.480091919011548</v>
      </c>
    </row>
    <row r="7053" spans="1:8" x14ac:dyDescent="0.25">
      <c r="A7053">
        <v>14094</v>
      </c>
      <c r="B7053">
        <v>9</v>
      </c>
      <c r="C7053">
        <v>26</v>
      </c>
      <c r="D7053">
        <v>-4</v>
      </c>
      <c r="E7053">
        <v>0</v>
      </c>
      <c r="F7053">
        <v>17</v>
      </c>
      <c r="G7053">
        <v>-1</v>
      </c>
      <c r="H7053" s="2">
        <f>H7052+$H$2*(Filter_Test[[#This Row],[debug'[0']]]-H7052)</f>
        <v>2.188826558498663</v>
      </c>
    </row>
    <row r="7054" spans="1:8" x14ac:dyDescent="0.25">
      <c r="A7054">
        <v>14096</v>
      </c>
      <c r="B7054">
        <v>6</v>
      </c>
      <c r="C7054">
        <v>28</v>
      </c>
      <c r="D7054">
        <v>-4</v>
      </c>
      <c r="E7054">
        <v>0</v>
      </c>
      <c r="F7054">
        <v>17</v>
      </c>
      <c r="G7054">
        <v>0</v>
      </c>
      <c r="H7054" s="2">
        <f>H7053+$H$2*(Filter_Test[[#This Row],[debug'[0']]]-H7053)</f>
        <v>2.5480211930599768</v>
      </c>
    </row>
    <row r="7055" spans="1:8" x14ac:dyDescent="0.25">
      <c r="A7055">
        <v>14098</v>
      </c>
      <c r="B7055">
        <v>4</v>
      </c>
      <c r="C7055">
        <v>30</v>
      </c>
      <c r="D7055">
        <v>-4</v>
      </c>
      <c r="E7055">
        <v>0</v>
      </c>
      <c r="F7055">
        <v>17</v>
      </c>
      <c r="G7055">
        <v>0</v>
      </c>
      <c r="H7055" s="2">
        <f>H7054+$H$2*(Filter_Test[[#This Row],[debug'[0']]]-H7054)</f>
        <v>2.6848669716515023</v>
      </c>
    </row>
    <row r="7056" spans="1:8" x14ac:dyDescent="0.25">
      <c r="A7056">
        <v>14100</v>
      </c>
      <c r="B7056">
        <v>0</v>
      </c>
      <c r="C7056">
        <v>31</v>
      </c>
      <c r="D7056">
        <v>-4</v>
      </c>
      <c r="E7056">
        <v>0</v>
      </c>
      <c r="F7056">
        <v>17</v>
      </c>
      <c r="G7056">
        <v>0</v>
      </c>
      <c r="H7056" s="2">
        <f>H7055+$H$2*(Filter_Test[[#This Row],[debug'[0']]]-H7055)</f>
        <v>2.4318242210313152</v>
      </c>
    </row>
    <row r="7057" spans="1:8" x14ac:dyDescent="0.25">
      <c r="A7057">
        <v>14102</v>
      </c>
      <c r="B7057">
        <v>-4</v>
      </c>
      <c r="C7057">
        <v>29</v>
      </c>
      <c r="D7057">
        <v>-4</v>
      </c>
      <c r="E7057">
        <v>0</v>
      </c>
      <c r="F7057">
        <v>17</v>
      </c>
      <c r="G7057">
        <v>0</v>
      </c>
      <c r="H7057" s="2">
        <f>H7056+$H$2*(Filter_Test[[#This Row],[debug'[0']]]-H7056)</f>
        <v>1.8256390693721292</v>
      </c>
    </row>
    <row r="7058" spans="1:8" x14ac:dyDescent="0.25">
      <c r="A7058">
        <v>14104</v>
      </c>
      <c r="B7058">
        <v>-7</v>
      </c>
      <c r="C7058">
        <v>25</v>
      </c>
      <c r="D7058">
        <v>-2</v>
      </c>
      <c r="E7058">
        <v>0</v>
      </c>
      <c r="F7058">
        <v>17</v>
      </c>
      <c r="G7058">
        <v>-1</v>
      </c>
      <c r="H7058" s="2">
        <f>H7057+$H$2*(Filter_Test[[#This Row],[debug'[0']]]-H7057)</f>
        <v>0.99384218346489295</v>
      </c>
    </row>
    <row r="7059" spans="1:8" x14ac:dyDescent="0.25">
      <c r="A7059">
        <v>14106</v>
      </c>
      <c r="B7059">
        <v>-9</v>
      </c>
      <c r="C7059">
        <v>20</v>
      </c>
      <c r="D7059">
        <v>0</v>
      </c>
      <c r="E7059">
        <v>0</v>
      </c>
      <c r="F7059">
        <v>17</v>
      </c>
      <c r="G7059">
        <v>0</v>
      </c>
      <c r="H7059" s="2">
        <f>H7058+$H$2*(Filter_Test[[#This Row],[debug'[0']]]-H7058)</f>
        <v>5.1944747923620582E-2</v>
      </c>
    </row>
    <row r="7060" spans="1:8" x14ac:dyDescent="0.25">
      <c r="A7060">
        <v>14108</v>
      </c>
      <c r="B7060">
        <v>-9</v>
      </c>
      <c r="C7060">
        <v>15</v>
      </c>
      <c r="D7060">
        <v>3</v>
      </c>
      <c r="E7060">
        <v>0</v>
      </c>
      <c r="F7060">
        <v>17</v>
      </c>
      <c r="G7060">
        <v>0</v>
      </c>
      <c r="H7060" s="2">
        <f>H7059+$H$2*(Filter_Test[[#This Row],[debug'[0']]]-H7059)</f>
        <v>-0.8011809456997061</v>
      </c>
    </row>
    <row r="7061" spans="1:8" x14ac:dyDescent="0.25">
      <c r="A7061">
        <v>14110</v>
      </c>
      <c r="B7061">
        <v>-8</v>
      </c>
      <c r="C7061">
        <v>10</v>
      </c>
      <c r="D7061">
        <v>4</v>
      </c>
      <c r="E7061">
        <v>0</v>
      </c>
      <c r="F7061">
        <v>17</v>
      </c>
      <c r="G7061">
        <v>0</v>
      </c>
      <c r="H7061" s="2">
        <f>H7060+$H$2*(Filter_Test[[#This Row],[debug'[0']]]-H7060)</f>
        <v>-1.4796536573650667</v>
      </c>
    </row>
    <row r="7062" spans="1:8" x14ac:dyDescent="0.25">
      <c r="A7062">
        <v>14112</v>
      </c>
      <c r="B7062">
        <v>-6</v>
      </c>
      <c r="C7062">
        <v>6</v>
      </c>
      <c r="D7062">
        <v>5</v>
      </c>
      <c r="E7062">
        <v>0</v>
      </c>
      <c r="F7062">
        <v>17</v>
      </c>
      <c r="G7062">
        <v>0</v>
      </c>
      <c r="H7062" s="2">
        <f>H7061+$H$2*(Filter_Test[[#This Row],[debug'[0']]]-H7061)</f>
        <v>-1.9056862632161686</v>
      </c>
    </row>
    <row r="7063" spans="1:8" x14ac:dyDescent="0.25">
      <c r="A7063">
        <v>14114</v>
      </c>
      <c r="B7063">
        <v>-5</v>
      </c>
      <c r="C7063">
        <v>5</v>
      </c>
      <c r="D7063">
        <v>7</v>
      </c>
      <c r="E7063">
        <v>0</v>
      </c>
      <c r="F7063">
        <v>17</v>
      </c>
      <c r="G7063">
        <v>0</v>
      </c>
      <c r="H7063" s="2">
        <f>H7062+$H$2*(Filter_Test[[#This Row],[debug'[0']]]-H7062)</f>
        <v>-2.1973184623176305</v>
      </c>
    </row>
    <row r="7064" spans="1:8" x14ac:dyDescent="0.25">
      <c r="A7064">
        <v>14116</v>
      </c>
      <c r="B7064">
        <v>-1</v>
      </c>
      <c r="C7064">
        <v>7</v>
      </c>
      <c r="D7064">
        <v>7</v>
      </c>
      <c r="E7064">
        <v>0</v>
      </c>
      <c r="F7064">
        <v>17</v>
      </c>
      <c r="G7064">
        <v>0</v>
      </c>
      <c r="H7064" s="2">
        <f>H7063+$H$2*(Filter_Test[[#This Row],[debug'[0']]]-H7063)</f>
        <v>-2.0844738557608955</v>
      </c>
    </row>
    <row r="7065" spans="1:8" x14ac:dyDescent="0.25">
      <c r="A7065">
        <v>14118</v>
      </c>
      <c r="B7065">
        <v>2</v>
      </c>
      <c r="C7065">
        <v>8</v>
      </c>
      <c r="D7065">
        <v>6</v>
      </c>
      <c r="E7065">
        <v>0</v>
      </c>
      <c r="F7065">
        <v>17</v>
      </c>
      <c r="G7065">
        <v>0</v>
      </c>
      <c r="H7065" s="2">
        <f>H7064+$H$2*(Filter_Test[[#This Row],[debug'[0']]]-H7064)</f>
        <v>-1.6995212639897552</v>
      </c>
    </row>
    <row r="7066" spans="1:8" x14ac:dyDescent="0.25">
      <c r="A7066">
        <v>14120</v>
      </c>
      <c r="B7066">
        <v>6</v>
      </c>
      <c r="C7066">
        <v>11</v>
      </c>
      <c r="D7066">
        <v>5</v>
      </c>
      <c r="E7066">
        <v>0</v>
      </c>
      <c r="F7066">
        <v>17</v>
      </c>
      <c r="G7066">
        <v>0</v>
      </c>
      <c r="H7066" s="2">
        <f>H7065+$H$2*(Filter_Test[[#This Row],[debug'[0']]]-H7065)</f>
        <v>-0.97385848081649684</v>
      </c>
    </row>
    <row r="7067" spans="1:8" x14ac:dyDescent="0.25">
      <c r="A7067">
        <v>14122</v>
      </c>
      <c r="B7067">
        <v>10</v>
      </c>
      <c r="C7067">
        <v>14</v>
      </c>
      <c r="D7067">
        <v>4</v>
      </c>
      <c r="E7067">
        <v>0</v>
      </c>
      <c r="F7067">
        <v>17</v>
      </c>
      <c r="G7067">
        <v>0</v>
      </c>
      <c r="H7067" s="2">
        <f>H7066+$H$2*(Filter_Test[[#This Row],[debug'[0']]]-H7066)</f>
        <v>6.0403314729517876E-2</v>
      </c>
    </row>
    <row r="7068" spans="1:8" x14ac:dyDescent="0.25">
      <c r="A7068">
        <v>14124</v>
      </c>
      <c r="B7068">
        <v>12</v>
      </c>
      <c r="C7068">
        <v>24</v>
      </c>
      <c r="D7068">
        <v>0</v>
      </c>
      <c r="E7068">
        <v>1</v>
      </c>
      <c r="F7068">
        <v>17</v>
      </c>
      <c r="G7068">
        <v>0</v>
      </c>
      <c r="H7068" s="2">
        <f>H7067+$H$2*(Filter_Test[[#This Row],[debug'[0']]]-H7067)</f>
        <v>1.1856837917276417</v>
      </c>
    </row>
    <row r="7069" spans="1:8" x14ac:dyDescent="0.25">
      <c r="A7069">
        <v>14126</v>
      </c>
      <c r="B7069">
        <v>12</v>
      </c>
      <c r="C7069">
        <v>28</v>
      </c>
      <c r="D7069">
        <v>-1</v>
      </c>
      <c r="E7069">
        <v>1</v>
      </c>
      <c r="F7069">
        <v>18</v>
      </c>
      <c r="G7069">
        <v>0</v>
      </c>
      <c r="H7069" s="2">
        <f>H7068+$H$2*(Filter_Test[[#This Row],[debug'[0']]]-H7068)</f>
        <v>2.2049090823328057</v>
      </c>
    </row>
    <row r="7070" spans="1:8" x14ac:dyDescent="0.25">
      <c r="A7070">
        <v>14128</v>
      </c>
      <c r="B7070">
        <v>11</v>
      </c>
      <c r="C7070">
        <v>32</v>
      </c>
      <c r="D7070">
        <v>-3</v>
      </c>
      <c r="E7070">
        <v>1</v>
      </c>
      <c r="F7070">
        <v>18</v>
      </c>
      <c r="G7070">
        <v>1</v>
      </c>
      <c r="H7070" s="2">
        <f>H7069+$H$2*(Filter_Test[[#This Row],[debug'[0']]]-H7069)</f>
        <v>3.0338268727707325</v>
      </c>
    </row>
    <row r="7071" spans="1:8" x14ac:dyDescent="0.25">
      <c r="A7071">
        <v>14130</v>
      </c>
      <c r="B7071">
        <v>9</v>
      </c>
      <c r="C7071">
        <v>32</v>
      </c>
      <c r="D7071">
        <v>-3</v>
      </c>
      <c r="E7071">
        <v>1</v>
      </c>
      <c r="F7071">
        <v>18</v>
      </c>
      <c r="G7071">
        <v>1</v>
      </c>
      <c r="H7071" s="2">
        <f>H7070+$H$2*(Filter_Test[[#This Row],[debug'[0']]]-H7070)</f>
        <v>3.5961254427671818</v>
      </c>
    </row>
    <row r="7072" spans="1:8" x14ac:dyDescent="0.25">
      <c r="A7072">
        <v>14132</v>
      </c>
      <c r="B7072">
        <v>4</v>
      </c>
      <c r="C7072">
        <v>30</v>
      </c>
      <c r="D7072">
        <v>-2</v>
      </c>
      <c r="E7072">
        <v>1</v>
      </c>
      <c r="F7072">
        <v>17</v>
      </c>
      <c r="G7072">
        <v>1</v>
      </c>
      <c r="H7072" s="2">
        <f>H7071+$H$2*(Filter_Test[[#This Row],[debug'[0']]]-H7071)</f>
        <v>3.6341897230264153</v>
      </c>
    </row>
    <row r="7073" spans="1:8" x14ac:dyDescent="0.25">
      <c r="A7073">
        <v>14134</v>
      </c>
      <c r="B7073">
        <v>0</v>
      </c>
      <c r="C7073">
        <v>27</v>
      </c>
      <c r="D7073">
        <v>-2</v>
      </c>
      <c r="E7073">
        <v>1</v>
      </c>
      <c r="F7073">
        <v>18</v>
      </c>
      <c r="G7073">
        <v>1</v>
      </c>
      <c r="H7073" s="2">
        <f>H7072+$H$2*(Filter_Test[[#This Row],[debug'[0']]]-H7072)</f>
        <v>3.2916754109580761</v>
      </c>
    </row>
    <row r="7074" spans="1:8" x14ac:dyDescent="0.25">
      <c r="A7074">
        <v>14136</v>
      </c>
      <c r="B7074">
        <v>-5</v>
      </c>
      <c r="C7074">
        <v>23</v>
      </c>
      <c r="D7074">
        <v>-2</v>
      </c>
      <c r="E7074">
        <v>1</v>
      </c>
      <c r="F7074">
        <v>18</v>
      </c>
      <c r="G7074">
        <v>1</v>
      </c>
      <c r="H7074" s="2">
        <f>H7073+$H$2*(Filter_Test[[#This Row],[debug'[0']]]-H7073)</f>
        <v>2.5102034142475658</v>
      </c>
    </row>
    <row r="7075" spans="1:8" x14ac:dyDescent="0.25">
      <c r="A7075">
        <v>14138</v>
      </c>
      <c r="B7075">
        <v>-7</v>
      </c>
      <c r="C7075">
        <v>17</v>
      </c>
      <c r="D7075">
        <v>-1</v>
      </c>
      <c r="E7075">
        <v>1</v>
      </c>
      <c r="F7075">
        <v>18</v>
      </c>
      <c r="G7075">
        <v>1</v>
      </c>
      <c r="H7075" s="2">
        <f>H7074+$H$2*(Filter_Test[[#This Row],[debug'[0']]]-H7074)</f>
        <v>1.6138878588372241</v>
      </c>
    </row>
    <row r="7076" spans="1:8" x14ac:dyDescent="0.25">
      <c r="A7076">
        <v>14140</v>
      </c>
      <c r="B7076">
        <v>-8</v>
      </c>
      <c r="C7076">
        <v>12</v>
      </c>
      <c r="D7076">
        <v>1</v>
      </c>
      <c r="E7076">
        <v>1</v>
      </c>
      <c r="F7076">
        <v>18</v>
      </c>
      <c r="G7076">
        <v>1</v>
      </c>
      <c r="H7076" s="2">
        <f>H7075+$H$2*(Filter_Test[[#This Row],[debug'[0']]]-H7075)</f>
        <v>0.70780027474445029</v>
      </c>
    </row>
    <row r="7077" spans="1:8" x14ac:dyDescent="0.25">
      <c r="A7077">
        <v>14142</v>
      </c>
      <c r="B7077">
        <v>-7</v>
      </c>
      <c r="C7077">
        <v>7</v>
      </c>
      <c r="D7077">
        <v>3</v>
      </c>
      <c r="E7077">
        <v>1</v>
      </c>
      <c r="F7077">
        <v>18</v>
      </c>
      <c r="G7077">
        <v>1</v>
      </c>
      <c r="H7077" s="2">
        <f>H7076+$H$2*(Filter_Test[[#This Row],[debug'[0']]]-H7076)</f>
        <v>-1.864278680978626E-2</v>
      </c>
    </row>
    <row r="7078" spans="1:8" x14ac:dyDescent="0.25">
      <c r="A7078">
        <v>14144</v>
      </c>
      <c r="B7078">
        <v>-8</v>
      </c>
      <c r="C7078">
        <v>3</v>
      </c>
      <c r="D7078">
        <v>4</v>
      </c>
      <c r="E7078">
        <v>1</v>
      </c>
      <c r="F7078">
        <v>18</v>
      </c>
      <c r="G7078">
        <v>1</v>
      </c>
      <c r="H7078" s="2">
        <f>H7077+$H$2*(Filter_Test[[#This Row],[debug'[0']]]-H7077)</f>
        <v>-0.7708679824088146</v>
      </c>
    </row>
    <row r="7079" spans="1:8" x14ac:dyDescent="0.25">
      <c r="A7079">
        <v>14146</v>
      </c>
      <c r="B7079">
        <v>-8</v>
      </c>
      <c r="C7079">
        <v>2</v>
      </c>
      <c r="D7079">
        <v>4</v>
      </c>
      <c r="E7079">
        <v>1</v>
      </c>
      <c r="F7079">
        <v>18</v>
      </c>
      <c r="G7079">
        <v>1</v>
      </c>
      <c r="H7079" s="2">
        <f>H7078+$H$2*(Filter_Test[[#This Row],[debug'[0']]]-H7078)</f>
        <v>-1.4521976235576712</v>
      </c>
    </row>
    <row r="7080" spans="1:8" x14ac:dyDescent="0.25">
      <c r="A7080">
        <v>14148</v>
      </c>
      <c r="B7080">
        <v>-6</v>
      </c>
      <c r="C7080">
        <v>3</v>
      </c>
      <c r="D7080">
        <v>4</v>
      </c>
      <c r="E7080">
        <v>1</v>
      </c>
      <c r="F7080">
        <v>18</v>
      </c>
      <c r="G7080">
        <v>1</v>
      </c>
      <c r="H7080" s="2">
        <f>H7079+$H$2*(Filter_Test[[#This Row],[debug'[0']]]-H7079)</f>
        <v>-1.8808178996319538</v>
      </c>
    </row>
    <row r="7081" spans="1:8" x14ac:dyDescent="0.25">
      <c r="A7081">
        <v>14150</v>
      </c>
      <c r="B7081">
        <v>-3</v>
      </c>
      <c r="C7081">
        <v>7</v>
      </c>
      <c r="D7081">
        <v>4</v>
      </c>
      <c r="E7081">
        <v>1</v>
      </c>
      <c r="F7081">
        <v>18</v>
      </c>
      <c r="G7081">
        <v>1</v>
      </c>
      <c r="H7081" s="2">
        <f>H7080+$H$2*(Filter_Test[[#This Row],[debug'[0']]]-H7080)</f>
        <v>-1.9862983275683173</v>
      </c>
    </row>
    <row r="7082" spans="1:8" x14ac:dyDescent="0.25">
      <c r="A7082">
        <v>14152</v>
      </c>
      <c r="B7082">
        <v>2</v>
      </c>
      <c r="C7082">
        <v>13</v>
      </c>
      <c r="D7082">
        <v>4</v>
      </c>
      <c r="E7082">
        <v>1</v>
      </c>
      <c r="F7082">
        <v>18</v>
      </c>
      <c r="G7082">
        <v>1</v>
      </c>
      <c r="H7082" s="2">
        <f>H7081+$H$2*(Filter_Test[[#This Row],[debug'[0']]]-H7081)</f>
        <v>-1.6105985613411402</v>
      </c>
    </row>
    <row r="7083" spans="1:8" x14ac:dyDescent="0.25">
      <c r="A7083">
        <v>14154</v>
      </c>
      <c r="B7083">
        <v>7</v>
      </c>
      <c r="C7083">
        <v>19</v>
      </c>
      <c r="D7083">
        <v>4</v>
      </c>
      <c r="E7083">
        <v>1</v>
      </c>
      <c r="F7083">
        <v>18</v>
      </c>
      <c r="G7083">
        <v>1</v>
      </c>
      <c r="H7083" s="2">
        <f>H7082+$H$2*(Filter_Test[[#This Row],[debug'[0']]]-H7082)</f>
        <v>-0.79906876584153519</v>
      </c>
    </row>
    <row r="7084" spans="1:8" x14ac:dyDescent="0.25">
      <c r="A7084">
        <v>14156</v>
      </c>
      <c r="B7084">
        <v>11</v>
      </c>
      <c r="C7084">
        <v>25</v>
      </c>
      <c r="D7084">
        <v>3</v>
      </c>
      <c r="E7084">
        <v>1</v>
      </c>
      <c r="F7084">
        <v>18</v>
      </c>
      <c r="G7084">
        <v>1</v>
      </c>
      <c r="H7084" s="2">
        <f>H7083+$H$2*(Filter_Test[[#This Row],[debug'[0']]]-H7083)</f>
        <v>0.3129672667775214</v>
      </c>
    </row>
    <row r="7085" spans="1:8" x14ac:dyDescent="0.25">
      <c r="A7085">
        <v>14158</v>
      </c>
      <c r="B7085">
        <v>13</v>
      </c>
      <c r="C7085">
        <v>32</v>
      </c>
      <c r="D7085">
        <v>2</v>
      </c>
      <c r="E7085">
        <v>1</v>
      </c>
      <c r="F7085">
        <v>18</v>
      </c>
      <c r="G7085">
        <v>1</v>
      </c>
      <c r="H7085" s="2">
        <f>H7084+$H$2*(Filter_Test[[#This Row],[debug'[0']]]-H7084)</f>
        <v>1.5086919316938705</v>
      </c>
    </row>
    <row r="7086" spans="1:8" x14ac:dyDescent="0.25">
      <c r="A7086">
        <v>14160</v>
      </c>
      <c r="B7086">
        <v>13</v>
      </c>
      <c r="C7086">
        <v>35</v>
      </c>
      <c r="D7086">
        <v>1</v>
      </c>
      <c r="E7086">
        <v>1</v>
      </c>
      <c r="F7086">
        <v>18</v>
      </c>
      <c r="G7086">
        <v>1</v>
      </c>
      <c r="H7086" s="2">
        <f>H7085+$H$2*(Filter_Test[[#This Row],[debug'[0']]]-H7085)</f>
        <v>2.5917222019196999</v>
      </c>
    </row>
    <row r="7087" spans="1:8" x14ac:dyDescent="0.25">
      <c r="A7087">
        <v>14162</v>
      </c>
      <c r="B7087">
        <v>10</v>
      </c>
      <c r="C7087">
        <v>39</v>
      </c>
      <c r="D7087">
        <v>-2</v>
      </c>
      <c r="E7087">
        <v>1</v>
      </c>
      <c r="F7087">
        <v>18</v>
      </c>
      <c r="G7087">
        <v>1</v>
      </c>
      <c r="H7087" s="2">
        <f>H7086+$H$2*(Filter_Test[[#This Row],[debug'[0']]]-H7086)</f>
        <v>3.2899359351057429</v>
      </c>
    </row>
    <row r="7088" spans="1:8" x14ac:dyDescent="0.25">
      <c r="A7088">
        <v>14164</v>
      </c>
      <c r="B7088">
        <v>11</v>
      </c>
      <c r="C7088">
        <v>38</v>
      </c>
      <c r="D7088">
        <v>-4</v>
      </c>
      <c r="E7088">
        <v>1</v>
      </c>
      <c r="F7088">
        <v>18</v>
      </c>
      <c r="G7088">
        <v>1</v>
      </c>
      <c r="H7088" s="2">
        <f>H7087+$H$2*(Filter_Test[[#This Row],[debug'[0']]]-H7087)</f>
        <v>4.0165923538550965</v>
      </c>
    </row>
    <row r="7089" spans="1:8" x14ac:dyDescent="0.25">
      <c r="A7089">
        <v>14166</v>
      </c>
      <c r="B7089">
        <v>9</v>
      </c>
      <c r="C7089">
        <v>34</v>
      </c>
      <c r="D7089">
        <v>-4</v>
      </c>
      <c r="E7089">
        <v>1</v>
      </c>
      <c r="F7089">
        <v>18</v>
      </c>
      <c r="G7089">
        <v>1</v>
      </c>
      <c r="H7089" s="2">
        <f>H7088+$H$2*(Filter_Test[[#This Row],[debug'[0']]]-H7088)</f>
        <v>4.4862674593842575</v>
      </c>
    </row>
    <row r="7090" spans="1:8" x14ac:dyDescent="0.25">
      <c r="A7090">
        <v>14168</v>
      </c>
      <c r="B7090">
        <v>4</v>
      </c>
      <c r="C7090">
        <v>25</v>
      </c>
      <c r="D7090">
        <v>-2</v>
      </c>
      <c r="E7090">
        <v>1</v>
      </c>
      <c r="F7090">
        <v>18</v>
      </c>
      <c r="G7090">
        <v>1</v>
      </c>
      <c r="H7090" s="2">
        <f>H7089+$H$2*(Filter_Test[[#This Row],[debug'[0']]]-H7089)</f>
        <v>4.4404378310418169</v>
      </c>
    </row>
    <row r="7091" spans="1:8" x14ac:dyDescent="0.25">
      <c r="A7091">
        <v>14170</v>
      </c>
      <c r="B7091">
        <v>-2</v>
      </c>
      <c r="C7091">
        <v>17</v>
      </c>
      <c r="D7091">
        <v>-2</v>
      </c>
      <c r="E7091">
        <v>1</v>
      </c>
      <c r="F7091">
        <v>18</v>
      </c>
      <c r="G7091">
        <v>1</v>
      </c>
      <c r="H7091" s="2">
        <f>H7090+$H$2*(Filter_Test[[#This Row],[debug'[0']]]-H7090)</f>
        <v>3.8334408657647341</v>
      </c>
    </row>
    <row r="7092" spans="1:8" x14ac:dyDescent="0.25">
      <c r="A7092">
        <v>14172</v>
      </c>
      <c r="B7092">
        <v>-5</v>
      </c>
      <c r="C7092">
        <v>11</v>
      </c>
      <c r="D7092">
        <v>-2</v>
      </c>
      <c r="E7092">
        <v>1</v>
      </c>
      <c r="F7092">
        <v>18</v>
      </c>
      <c r="G7092">
        <v>1</v>
      </c>
      <c r="H7092" s="2">
        <f>H7091+$H$2*(Filter_Test[[#This Row],[debug'[0']]]-H7091)</f>
        <v>3.0009086778705436</v>
      </c>
    </row>
    <row r="7093" spans="1:8" x14ac:dyDescent="0.25">
      <c r="A7093">
        <v>14174</v>
      </c>
      <c r="B7093">
        <v>-8</v>
      </c>
      <c r="C7093">
        <v>4</v>
      </c>
      <c r="D7093">
        <v>-2</v>
      </c>
      <c r="E7093">
        <v>1</v>
      </c>
      <c r="F7093">
        <v>18</v>
      </c>
      <c r="G7093">
        <v>1</v>
      </c>
      <c r="H7093" s="2">
        <f>H7092+$H$2*(Filter_Test[[#This Row],[debug'[0']]]-H7092)</f>
        <v>1.9640974613142346</v>
      </c>
    </row>
    <row r="7094" spans="1:8" x14ac:dyDescent="0.25">
      <c r="A7094">
        <v>14176</v>
      </c>
      <c r="B7094">
        <v>-9</v>
      </c>
      <c r="C7094">
        <v>-1</v>
      </c>
      <c r="D7094">
        <v>0</v>
      </c>
      <c r="E7094">
        <v>1</v>
      </c>
      <c r="F7094">
        <v>18</v>
      </c>
      <c r="G7094">
        <v>1</v>
      </c>
      <c r="H7094" s="2">
        <f>H7093+$H$2*(Filter_Test[[#This Row],[debug'[0']]]-H7093)</f>
        <v>0.93075562018301561</v>
      </c>
    </row>
    <row r="7095" spans="1:8" x14ac:dyDescent="0.25">
      <c r="A7095">
        <v>14178</v>
      </c>
      <c r="B7095">
        <v>-8</v>
      </c>
      <c r="C7095">
        <v>-3</v>
      </c>
      <c r="D7095">
        <v>2</v>
      </c>
      <c r="E7095">
        <v>2</v>
      </c>
      <c r="F7095">
        <v>18</v>
      </c>
      <c r="G7095">
        <v>1</v>
      </c>
      <c r="H7095" s="2">
        <f>H7094+$H$2*(Filter_Test[[#This Row],[debug'[0']]]-H7094)</f>
        <v>8.905173276183409E-2</v>
      </c>
    </row>
    <row r="7096" spans="1:8" x14ac:dyDescent="0.25">
      <c r="A7096">
        <v>14180</v>
      </c>
      <c r="B7096">
        <v>-8</v>
      </c>
      <c r="C7096">
        <v>-4</v>
      </c>
      <c r="D7096">
        <v>3</v>
      </c>
      <c r="E7096">
        <v>2</v>
      </c>
      <c r="F7096">
        <v>18</v>
      </c>
      <c r="G7096">
        <v>1</v>
      </c>
      <c r="H7096" s="2">
        <f>H7095+$H$2*(Filter_Test[[#This Row],[debug'[0']]]-H7095)</f>
        <v>-0.67332343218273683</v>
      </c>
    </row>
    <row r="7097" spans="1:8" x14ac:dyDescent="0.25">
      <c r="A7097">
        <v>14182</v>
      </c>
      <c r="B7097">
        <v>-6</v>
      </c>
      <c r="C7097">
        <v>-2</v>
      </c>
      <c r="D7097">
        <v>4</v>
      </c>
      <c r="E7097">
        <v>1</v>
      </c>
      <c r="F7097">
        <v>18</v>
      </c>
      <c r="G7097">
        <v>1</v>
      </c>
      <c r="H7097" s="2">
        <f>H7096+$H$2*(Filter_Test[[#This Row],[debug'[0']]]-H7096)</f>
        <v>-1.1753508713878449</v>
      </c>
    </row>
    <row r="7098" spans="1:8" x14ac:dyDescent="0.25">
      <c r="A7098">
        <v>14184</v>
      </c>
      <c r="B7098">
        <v>-4</v>
      </c>
      <c r="C7098">
        <v>3</v>
      </c>
      <c r="D7098">
        <v>3</v>
      </c>
      <c r="E7098">
        <v>1</v>
      </c>
      <c r="F7098">
        <v>18</v>
      </c>
      <c r="G7098">
        <v>1</v>
      </c>
      <c r="H7098" s="2">
        <f>H7097+$H$2*(Filter_Test[[#This Row],[debug'[0']]]-H7097)</f>
        <v>-1.4415677799303475</v>
      </c>
    </row>
    <row r="7099" spans="1:8" x14ac:dyDescent="0.25">
      <c r="A7099">
        <v>14186</v>
      </c>
      <c r="B7099">
        <v>0</v>
      </c>
      <c r="C7099">
        <v>10</v>
      </c>
      <c r="D7099">
        <v>2</v>
      </c>
      <c r="E7099">
        <v>1</v>
      </c>
      <c r="F7099">
        <v>18</v>
      </c>
      <c r="G7099">
        <v>1</v>
      </c>
      <c r="H7099" s="2">
        <f>H7098+$H$2*(Filter_Test[[#This Row],[debug'[0']]]-H7098)</f>
        <v>-1.3057032175179197</v>
      </c>
    </row>
    <row r="7100" spans="1:8" x14ac:dyDescent="0.25">
      <c r="A7100">
        <v>14188</v>
      </c>
      <c r="B7100">
        <v>3</v>
      </c>
      <c r="C7100">
        <v>20</v>
      </c>
      <c r="D7100">
        <v>2</v>
      </c>
      <c r="E7100">
        <v>1</v>
      </c>
      <c r="F7100">
        <v>18</v>
      </c>
      <c r="G7100">
        <v>1</v>
      </c>
      <c r="H7100" s="2">
        <f>H7099+$H$2*(Filter_Test[[#This Row],[debug'[0']]]-H7099)</f>
        <v>-0.89990024961715287</v>
      </c>
    </row>
    <row r="7101" spans="1:8" x14ac:dyDescent="0.25">
      <c r="A7101">
        <v>14190</v>
      </c>
      <c r="B7101">
        <v>9</v>
      </c>
      <c r="C7101">
        <v>32</v>
      </c>
      <c r="D7101">
        <v>2</v>
      </c>
      <c r="E7101">
        <v>2</v>
      </c>
      <c r="F7101">
        <v>18</v>
      </c>
      <c r="G7101">
        <v>1</v>
      </c>
      <c r="H7101" s="2">
        <f>H7100+$H$2*(Filter_Test[[#This Row],[debug'[0']]]-H7100)</f>
        <v>3.3143367246917244E-2</v>
      </c>
    </row>
    <row r="7102" spans="1:8" x14ac:dyDescent="0.25">
      <c r="A7102">
        <v>14192</v>
      </c>
      <c r="B7102">
        <v>12</v>
      </c>
      <c r="C7102">
        <v>41</v>
      </c>
      <c r="D7102">
        <v>0</v>
      </c>
      <c r="E7102">
        <v>2</v>
      </c>
      <c r="F7102">
        <v>18</v>
      </c>
      <c r="G7102">
        <v>1</v>
      </c>
      <c r="H7102" s="2">
        <f>H7101+$H$2*(Filter_Test[[#This Row],[debug'[0']]]-H7101)</f>
        <v>1.1609930337674983</v>
      </c>
    </row>
    <row r="7103" spans="1:8" x14ac:dyDescent="0.25">
      <c r="A7103">
        <v>14194</v>
      </c>
      <c r="B7103">
        <v>14</v>
      </c>
      <c r="C7103">
        <v>45</v>
      </c>
      <c r="D7103">
        <v>0</v>
      </c>
      <c r="E7103">
        <v>2</v>
      </c>
      <c r="F7103">
        <v>18</v>
      </c>
      <c r="G7103">
        <v>1</v>
      </c>
      <c r="H7103" s="2">
        <f>H7102+$H$2*(Filter_Test[[#This Row],[debug'[0']]]-H7102)</f>
        <v>2.3710409327026243</v>
      </c>
    </row>
    <row r="7104" spans="1:8" x14ac:dyDescent="0.25">
      <c r="A7104">
        <v>14196</v>
      </c>
      <c r="B7104">
        <v>14</v>
      </c>
      <c r="C7104">
        <v>49</v>
      </c>
      <c r="D7104">
        <v>0</v>
      </c>
      <c r="E7104">
        <v>2</v>
      </c>
      <c r="F7104">
        <v>18</v>
      </c>
      <c r="G7104">
        <v>1</v>
      </c>
      <c r="H7104" s="2">
        <f>H7103+$H$2*(Filter_Test[[#This Row],[debug'[0']]]-H7103)</f>
        <v>3.4670445039441598</v>
      </c>
    </row>
    <row r="7105" spans="1:8" x14ac:dyDescent="0.25">
      <c r="A7105">
        <v>14198</v>
      </c>
      <c r="B7105">
        <v>12</v>
      </c>
      <c r="C7105">
        <v>48</v>
      </c>
      <c r="D7105">
        <v>0</v>
      </c>
      <c r="E7105">
        <v>1</v>
      </c>
      <c r="F7105">
        <v>18</v>
      </c>
      <c r="G7105">
        <v>1</v>
      </c>
      <c r="H7105" s="2">
        <f>H7104+$H$2*(Filter_Test[[#This Row],[debug'[0']]]-H7104)</f>
        <v>4.2712566129386902</v>
      </c>
    </row>
    <row r="7106" spans="1:8" x14ac:dyDescent="0.25">
      <c r="A7106">
        <v>14200</v>
      </c>
      <c r="B7106">
        <v>11</v>
      </c>
      <c r="C7106">
        <v>42</v>
      </c>
      <c r="D7106">
        <v>-1</v>
      </c>
      <c r="E7106">
        <v>2</v>
      </c>
      <c r="F7106">
        <v>18</v>
      </c>
      <c r="G7106">
        <v>1</v>
      </c>
      <c r="H7106" s="2">
        <f>H7105+$H$2*(Filter_Test[[#This Row],[debug'[0']]]-H7105)</f>
        <v>4.9054257367191711</v>
      </c>
    </row>
    <row r="7107" spans="1:8" x14ac:dyDescent="0.25">
      <c r="A7107">
        <v>14202</v>
      </c>
      <c r="B7107">
        <v>7</v>
      </c>
      <c r="C7107">
        <v>33</v>
      </c>
      <c r="D7107">
        <v>-1</v>
      </c>
      <c r="E7107">
        <v>2</v>
      </c>
      <c r="F7107">
        <v>18</v>
      </c>
      <c r="G7107">
        <v>1</v>
      </c>
      <c r="H7107" s="2">
        <f>H7106+$H$2*(Filter_Test[[#This Row],[debug'[0']]]-H7106)</f>
        <v>5.1028347102568103</v>
      </c>
    </row>
    <row r="7108" spans="1:8" x14ac:dyDescent="0.25">
      <c r="A7108">
        <v>14204</v>
      </c>
      <c r="B7108">
        <v>6</v>
      </c>
      <c r="C7108">
        <v>26</v>
      </c>
      <c r="D7108">
        <v>1</v>
      </c>
      <c r="E7108">
        <v>2</v>
      </c>
      <c r="F7108">
        <v>19</v>
      </c>
      <c r="G7108">
        <v>1</v>
      </c>
      <c r="H7108" s="2">
        <f>H7107+$H$2*(Filter_Test[[#This Row],[debug'[0']]]-H7107)</f>
        <v>5.1873905467561992</v>
      </c>
    </row>
    <row r="7109" spans="1:8" x14ac:dyDescent="0.25">
      <c r="A7109">
        <v>14206</v>
      </c>
      <c r="B7109">
        <v>-1</v>
      </c>
      <c r="C7109">
        <v>10</v>
      </c>
      <c r="D7109">
        <v>1</v>
      </c>
      <c r="E7109">
        <v>2</v>
      </c>
      <c r="F7109">
        <v>19</v>
      </c>
      <c r="G7109">
        <v>1</v>
      </c>
      <c r="H7109" s="2">
        <f>H7108+$H$2*(Filter_Test[[#This Row],[debug'[0']]]-H7108)</f>
        <v>4.6042427261587928</v>
      </c>
    </row>
    <row r="7110" spans="1:8" x14ac:dyDescent="0.25">
      <c r="A7110">
        <v>14208</v>
      </c>
      <c r="B7110">
        <v>-7</v>
      </c>
      <c r="C7110">
        <v>-2</v>
      </c>
      <c r="D7110">
        <v>1</v>
      </c>
      <c r="E7110">
        <v>2</v>
      </c>
      <c r="F7110">
        <v>19</v>
      </c>
      <c r="G7110">
        <v>1</v>
      </c>
      <c r="H7110" s="2">
        <f>H7109+$H$2*(Filter_Test[[#This Row],[debug'[0']]]-H7109)</f>
        <v>3.5105686151895954</v>
      </c>
    </row>
    <row r="7111" spans="1:8" x14ac:dyDescent="0.25">
      <c r="A7111">
        <v>14210</v>
      </c>
      <c r="B7111">
        <v>-10</v>
      </c>
      <c r="C7111">
        <v>-8</v>
      </c>
      <c r="D7111">
        <v>1</v>
      </c>
      <c r="E7111">
        <v>2</v>
      </c>
      <c r="F7111">
        <v>19</v>
      </c>
      <c r="G7111">
        <v>1</v>
      </c>
      <c r="H7111" s="2">
        <f>H7110+$H$2*(Filter_Test[[#This Row],[debug'[0']]]-H7110)</f>
        <v>2.2372275219705817</v>
      </c>
    </row>
    <row r="7112" spans="1:8" x14ac:dyDescent="0.25">
      <c r="A7112">
        <v>14212</v>
      </c>
      <c r="B7112">
        <v>-12</v>
      </c>
      <c r="C7112">
        <v>-10</v>
      </c>
      <c r="D7112">
        <v>1</v>
      </c>
      <c r="E7112">
        <v>2</v>
      </c>
      <c r="F7112">
        <v>19</v>
      </c>
      <c r="G7112">
        <v>1</v>
      </c>
      <c r="H7112" s="2">
        <f>H7111+$H$2*(Filter_Test[[#This Row],[debug'[0']]]-H7111)</f>
        <v>0.89540044025530596</v>
      </c>
    </row>
    <row r="7113" spans="1:8" x14ac:dyDescent="0.25">
      <c r="A7113">
        <v>14214</v>
      </c>
      <c r="B7113">
        <v>-12</v>
      </c>
      <c r="C7113">
        <v>-10</v>
      </c>
      <c r="D7113">
        <v>1</v>
      </c>
      <c r="E7113">
        <v>2</v>
      </c>
      <c r="F7113">
        <v>20</v>
      </c>
      <c r="G7113">
        <v>1</v>
      </c>
      <c r="H7113" s="2">
        <f>H7112+$H$2*(Filter_Test[[#This Row],[debug'[0']]]-H7112)</f>
        <v>-0.31996241839083361</v>
      </c>
    </row>
    <row r="7114" spans="1:8" x14ac:dyDescent="0.25">
      <c r="A7114">
        <v>14216</v>
      </c>
      <c r="B7114">
        <v>-9</v>
      </c>
      <c r="C7114">
        <v>-7</v>
      </c>
      <c r="D7114">
        <v>0</v>
      </c>
      <c r="E7114">
        <v>2</v>
      </c>
      <c r="F7114">
        <v>20</v>
      </c>
      <c r="G7114">
        <v>1</v>
      </c>
      <c r="H7114" s="2">
        <f>H7113+$H$2*(Filter_Test[[#This Row],[debug'[0']]]-H7113)</f>
        <v>-1.1380366873688337</v>
      </c>
    </row>
    <row r="7115" spans="1:8" x14ac:dyDescent="0.25">
      <c r="A7115">
        <v>14218</v>
      </c>
      <c r="B7115">
        <v>-6</v>
      </c>
      <c r="C7115">
        <v>1</v>
      </c>
      <c r="D7115">
        <v>1</v>
      </c>
      <c r="E7115">
        <v>2</v>
      </c>
      <c r="F7115">
        <v>19</v>
      </c>
      <c r="G7115">
        <v>1</v>
      </c>
      <c r="H7115" s="2">
        <f>H7114+$H$2*(Filter_Test[[#This Row],[debug'[0']]]-H7114)</f>
        <v>-1.5962659341183887</v>
      </c>
    </row>
    <row r="7116" spans="1:8" x14ac:dyDescent="0.25">
      <c r="A7116">
        <v>14220</v>
      </c>
      <c r="B7116">
        <v>-1</v>
      </c>
      <c r="C7116">
        <v>11</v>
      </c>
      <c r="D7116">
        <v>0</v>
      </c>
      <c r="E7116">
        <v>2</v>
      </c>
      <c r="F7116">
        <v>19</v>
      </c>
      <c r="G7116">
        <v>1</v>
      </c>
      <c r="H7116" s="2">
        <f>H7115+$H$2*(Filter_Test[[#This Row],[debug'[0']]]-H7115)</f>
        <v>-1.5400691937720232</v>
      </c>
    </row>
    <row r="7117" spans="1:8" x14ac:dyDescent="0.25">
      <c r="A7117">
        <v>14222</v>
      </c>
      <c r="B7117">
        <v>2</v>
      </c>
      <c r="C7117">
        <v>23</v>
      </c>
      <c r="D7117">
        <v>-1</v>
      </c>
      <c r="E7117">
        <v>2</v>
      </c>
      <c r="F7117">
        <v>19</v>
      </c>
      <c r="G7117">
        <v>1</v>
      </c>
      <c r="H7117" s="2">
        <f>H7116+$H$2*(Filter_Test[[#This Row],[debug'[0']]]-H7116)</f>
        <v>-1.2064255326014113</v>
      </c>
    </row>
    <row r="7118" spans="1:8" x14ac:dyDescent="0.25">
      <c r="A7118">
        <v>14224</v>
      </c>
      <c r="B7118">
        <v>5</v>
      </c>
      <c r="C7118">
        <v>34</v>
      </c>
      <c r="D7118">
        <v>-1</v>
      </c>
      <c r="E7118">
        <v>2</v>
      </c>
      <c r="F7118">
        <v>19</v>
      </c>
      <c r="G7118">
        <v>1</v>
      </c>
      <c r="H7118" s="2">
        <f>H7117+$H$2*(Filter_Test[[#This Row],[debug'[0']]]-H7117)</f>
        <v>-0.62148370685322996</v>
      </c>
    </row>
    <row r="7119" spans="1:8" x14ac:dyDescent="0.25">
      <c r="A7119">
        <v>14226</v>
      </c>
      <c r="B7119">
        <v>9</v>
      </c>
      <c r="C7119">
        <v>43</v>
      </c>
      <c r="D7119">
        <v>-2</v>
      </c>
      <c r="E7119">
        <v>2</v>
      </c>
      <c r="F7119">
        <v>19</v>
      </c>
      <c r="G7119">
        <v>0</v>
      </c>
      <c r="H7119" s="2">
        <f>H7118+$H$2*(Filter_Test[[#This Row],[debug'[0']]]-H7118)</f>
        <v>0.28531976904928991</v>
      </c>
    </row>
    <row r="7120" spans="1:8" x14ac:dyDescent="0.25">
      <c r="A7120">
        <v>14228</v>
      </c>
      <c r="B7120">
        <v>11</v>
      </c>
      <c r="C7120">
        <v>51</v>
      </c>
      <c r="D7120">
        <v>-3</v>
      </c>
      <c r="E7120">
        <v>2</v>
      </c>
      <c r="F7120">
        <v>20</v>
      </c>
      <c r="G7120">
        <v>0</v>
      </c>
      <c r="H7120" s="2">
        <f>H7119+$H$2*(Filter_Test[[#This Row],[debug'[0']]]-H7119)</f>
        <v>1.2951545900228461</v>
      </c>
    </row>
    <row r="7121" spans="1:8" x14ac:dyDescent="0.25">
      <c r="A7121">
        <v>14230</v>
      </c>
      <c r="B7121">
        <v>15</v>
      </c>
      <c r="C7121">
        <v>54</v>
      </c>
      <c r="D7121">
        <v>-3</v>
      </c>
      <c r="E7121">
        <v>2</v>
      </c>
      <c r="F7121">
        <v>20</v>
      </c>
      <c r="G7121">
        <v>0</v>
      </c>
      <c r="H7121" s="2">
        <f>H7120+$H$2*(Filter_Test[[#This Row],[debug'[0']]]-H7120)</f>
        <v>2.5868058397798865</v>
      </c>
    </row>
    <row r="7122" spans="1:8" x14ac:dyDescent="0.25">
      <c r="A7122">
        <v>14232</v>
      </c>
      <c r="B7122">
        <v>16</v>
      </c>
      <c r="C7122">
        <v>56</v>
      </c>
      <c r="D7122">
        <v>-1</v>
      </c>
      <c r="E7122">
        <v>2</v>
      </c>
      <c r="F7122">
        <v>20</v>
      </c>
      <c r="G7122">
        <v>0</v>
      </c>
      <c r="H7122" s="2">
        <f>H7121+$H$2*(Filter_Test[[#This Row],[debug'[0']]]-H7121)</f>
        <v>3.8509696068275172</v>
      </c>
    </row>
    <row r="7123" spans="1:8" x14ac:dyDescent="0.25">
      <c r="A7123">
        <v>14234</v>
      </c>
      <c r="B7123">
        <v>14</v>
      </c>
      <c r="C7123">
        <v>53</v>
      </c>
      <c r="D7123">
        <v>1</v>
      </c>
      <c r="E7123">
        <v>2</v>
      </c>
      <c r="F7123">
        <v>20</v>
      </c>
      <c r="G7123">
        <v>0</v>
      </c>
      <c r="H7123" s="2">
        <f>H7122+$H$2*(Filter_Test[[#This Row],[debug'[0']]]-H7122)</f>
        <v>4.807493186555023</v>
      </c>
    </row>
    <row r="7124" spans="1:8" x14ac:dyDescent="0.25">
      <c r="A7124">
        <v>14236</v>
      </c>
      <c r="B7124">
        <v>14</v>
      </c>
      <c r="C7124">
        <v>48</v>
      </c>
      <c r="D7124">
        <v>1</v>
      </c>
      <c r="E7124">
        <v>2</v>
      </c>
      <c r="F7124">
        <v>21</v>
      </c>
      <c r="G7124">
        <v>0</v>
      </c>
      <c r="H7124" s="2">
        <f>H7123+$H$2*(Filter_Test[[#This Row],[debug'[0']]]-H7123)</f>
        <v>5.673866542750809</v>
      </c>
    </row>
    <row r="7125" spans="1:8" x14ac:dyDescent="0.25">
      <c r="A7125">
        <v>14238</v>
      </c>
      <c r="B7125">
        <v>6</v>
      </c>
      <c r="C7125">
        <v>27</v>
      </c>
      <c r="D7125">
        <v>3</v>
      </c>
      <c r="E7125">
        <v>2</v>
      </c>
      <c r="F7125">
        <v>20</v>
      </c>
      <c r="G7125">
        <v>0</v>
      </c>
      <c r="H7125" s="2">
        <f>H7124+$H$2*(Filter_Test[[#This Row],[debug'[0']]]-H7124)</f>
        <v>5.7046038969523263</v>
      </c>
    </row>
    <row r="7126" spans="1:8" x14ac:dyDescent="0.25">
      <c r="A7126">
        <v>14240</v>
      </c>
      <c r="B7126">
        <v>3</v>
      </c>
      <c r="C7126">
        <v>15</v>
      </c>
      <c r="D7126">
        <v>5</v>
      </c>
      <c r="E7126">
        <v>2</v>
      </c>
      <c r="F7126">
        <v>20</v>
      </c>
      <c r="G7126">
        <v>0</v>
      </c>
      <c r="H7126" s="2">
        <f>H7125+$H$2*(Filter_Test[[#This Row],[debug'[0']]]-H7125)</f>
        <v>5.4497009849462534</v>
      </c>
    </row>
    <row r="7127" spans="1:8" x14ac:dyDescent="0.25">
      <c r="A7127">
        <v>14242</v>
      </c>
      <c r="B7127">
        <v>-1</v>
      </c>
      <c r="C7127">
        <v>4</v>
      </c>
      <c r="D7127">
        <v>5</v>
      </c>
      <c r="E7127">
        <v>2</v>
      </c>
      <c r="F7127">
        <v>21</v>
      </c>
      <c r="G7127">
        <v>0</v>
      </c>
      <c r="H7127" s="2">
        <f>H7126+$H$2*(Filter_Test[[#This Row],[debug'[0']]]-H7126)</f>
        <v>4.8418309879815133</v>
      </c>
    </row>
    <row r="7128" spans="1:8" x14ac:dyDescent="0.25">
      <c r="A7128">
        <v>14244</v>
      </c>
      <c r="B7128">
        <v>-8</v>
      </c>
      <c r="C7128">
        <v>-10</v>
      </c>
      <c r="D7128">
        <v>3</v>
      </c>
      <c r="E7128">
        <v>2</v>
      </c>
      <c r="F7128">
        <v>20</v>
      </c>
      <c r="G7128">
        <v>0</v>
      </c>
      <c r="H7128" s="2">
        <f>H7127+$H$2*(Filter_Test[[#This Row],[debug'[0']]]-H7127)</f>
        <v>3.6315169312669791</v>
      </c>
    </row>
    <row r="7129" spans="1:8" x14ac:dyDescent="0.25">
      <c r="A7129">
        <v>14246</v>
      </c>
      <c r="B7129">
        <v>-10</v>
      </c>
      <c r="C7129">
        <v>-13</v>
      </c>
      <c r="D7129">
        <v>2</v>
      </c>
      <c r="E7129">
        <v>2</v>
      </c>
      <c r="F7129">
        <v>21</v>
      </c>
      <c r="G7129">
        <v>0</v>
      </c>
      <c r="H7129" s="2">
        <f>H7128+$H$2*(Filter_Test[[#This Row],[debug'[0']]]-H7128)</f>
        <v>2.3467767278103824</v>
      </c>
    </row>
    <row r="7130" spans="1:8" x14ac:dyDescent="0.25">
      <c r="A7130">
        <v>14248</v>
      </c>
      <c r="B7130">
        <v>-12</v>
      </c>
      <c r="C7130">
        <v>-12</v>
      </c>
      <c r="D7130">
        <v>0</v>
      </c>
      <c r="E7130">
        <v>2</v>
      </c>
      <c r="F7130">
        <v>22</v>
      </c>
      <c r="G7130">
        <v>0</v>
      </c>
      <c r="H7130" s="2">
        <f>H7129+$H$2*(Filter_Test[[#This Row],[debug'[0']]]-H7129)</f>
        <v>0.99462487668691923</v>
      </c>
    </row>
    <row r="7131" spans="1:8" x14ac:dyDescent="0.25">
      <c r="A7131">
        <v>14250</v>
      </c>
      <c r="B7131">
        <v>-13</v>
      </c>
      <c r="C7131">
        <v>-8</v>
      </c>
      <c r="D7131">
        <v>-2</v>
      </c>
      <c r="E7131">
        <v>2</v>
      </c>
      <c r="F7131">
        <v>22</v>
      </c>
      <c r="G7131">
        <v>0</v>
      </c>
      <c r="H7131" s="2">
        <f>H7130+$H$2*(Filter_Test[[#This Row],[debug'[0']]]-H7130)</f>
        <v>-0.32433744438341838</v>
      </c>
    </row>
    <row r="7132" spans="1:8" x14ac:dyDescent="0.25">
      <c r="A7132">
        <v>14252</v>
      </c>
      <c r="B7132">
        <v>-11</v>
      </c>
      <c r="C7132">
        <v>-1</v>
      </c>
      <c r="D7132">
        <v>-4</v>
      </c>
      <c r="E7132">
        <v>2</v>
      </c>
      <c r="F7132">
        <v>22</v>
      </c>
      <c r="G7132">
        <v>0</v>
      </c>
      <c r="H7132" s="2">
        <f>H7131+$H$2*(Filter_Test[[#This Row],[debug'[0']]]-H7131)</f>
        <v>-1.330494936091279</v>
      </c>
    </row>
    <row r="7133" spans="1:8" x14ac:dyDescent="0.25">
      <c r="A7133">
        <v>14254</v>
      </c>
      <c r="B7133">
        <v>-7</v>
      </c>
      <c r="C7133">
        <v>9</v>
      </c>
      <c r="D7133">
        <v>-6</v>
      </c>
      <c r="E7133">
        <v>2</v>
      </c>
      <c r="F7133">
        <v>21</v>
      </c>
      <c r="G7133">
        <v>0</v>
      </c>
      <c r="H7133" s="2">
        <f>H7132+$H$2*(Filter_Test[[#This Row],[debug'[0']]]-H7132)</f>
        <v>-1.864833199839252</v>
      </c>
    </row>
    <row r="7134" spans="1:8" x14ac:dyDescent="0.25">
      <c r="A7134">
        <v>14256</v>
      </c>
      <c r="B7134">
        <v>-2</v>
      </c>
      <c r="C7134">
        <v>21</v>
      </c>
      <c r="D7134">
        <v>-6</v>
      </c>
      <c r="E7134">
        <v>2</v>
      </c>
      <c r="F7134">
        <v>21</v>
      </c>
      <c r="G7134">
        <v>0</v>
      </c>
      <c r="H7134" s="2">
        <f>H7133+$H$2*(Filter_Test[[#This Row],[debug'[0']]]-H7133)</f>
        <v>-1.8775723706310794</v>
      </c>
    </row>
    <row r="7135" spans="1:8" x14ac:dyDescent="0.25">
      <c r="A7135">
        <v>14258</v>
      </c>
      <c r="B7135">
        <v>3</v>
      </c>
      <c r="C7135">
        <v>34</v>
      </c>
      <c r="D7135">
        <v>-7</v>
      </c>
      <c r="E7135">
        <v>2</v>
      </c>
      <c r="F7135">
        <v>21</v>
      </c>
      <c r="G7135">
        <v>0</v>
      </c>
      <c r="H7135" s="2">
        <f>H7134+$H$2*(Filter_Test[[#This Row],[debug'[0']]]-H7134)</f>
        <v>-1.4178720048232649</v>
      </c>
    </row>
    <row r="7136" spans="1:8" x14ac:dyDescent="0.25">
      <c r="A7136">
        <v>14260</v>
      </c>
      <c r="B7136">
        <v>7</v>
      </c>
      <c r="C7136">
        <v>46</v>
      </c>
      <c r="D7136">
        <v>-6</v>
      </c>
      <c r="E7136">
        <v>2</v>
      </c>
      <c r="F7136">
        <v>22</v>
      </c>
      <c r="G7136">
        <v>0</v>
      </c>
      <c r="H7136" s="2">
        <f>H7135+$H$2*(Filter_Test[[#This Row],[debug'[0']]]-H7135)</f>
        <v>-0.6245062593469064</v>
      </c>
    </row>
    <row r="7137" spans="1:8" x14ac:dyDescent="0.25">
      <c r="A7137">
        <v>14262</v>
      </c>
      <c r="B7137">
        <v>10</v>
      </c>
      <c r="C7137">
        <v>54</v>
      </c>
      <c r="D7137">
        <v>-5</v>
      </c>
      <c r="E7137">
        <v>2</v>
      </c>
      <c r="F7137">
        <v>22</v>
      </c>
      <c r="G7137">
        <v>0</v>
      </c>
      <c r="H7137" s="2">
        <f>H7136+$H$2*(Filter_Test[[#This Row],[debug'[0']]]-H7136)</f>
        <v>0.37682986502458404</v>
      </c>
    </row>
    <row r="7138" spans="1:8" x14ac:dyDescent="0.25">
      <c r="A7138">
        <v>14264</v>
      </c>
      <c r="B7138">
        <v>12</v>
      </c>
      <c r="C7138">
        <v>59</v>
      </c>
      <c r="D7138">
        <v>-3</v>
      </c>
      <c r="E7138">
        <v>2</v>
      </c>
      <c r="F7138">
        <v>22</v>
      </c>
      <c r="G7138">
        <v>0</v>
      </c>
      <c r="H7138" s="2">
        <f>H7137+$H$2*(Filter_Test[[#This Row],[debug'[0']]]-H7137)</f>
        <v>1.4722878422484755</v>
      </c>
    </row>
    <row r="7139" spans="1:8" x14ac:dyDescent="0.25">
      <c r="A7139">
        <v>14266</v>
      </c>
      <c r="B7139">
        <v>14</v>
      </c>
      <c r="C7139">
        <v>59</v>
      </c>
      <c r="D7139">
        <v>0</v>
      </c>
      <c r="E7139">
        <v>2</v>
      </c>
      <c r="F7139">
        <v>22</v>
      </c>
      <c r="G7139">
        <v>0</v>
      </c>
      <c r="H7139" s="2">
        <f>H7138+$H$2*(Filter_Test[[#This Row],[debug'[0']]]-H7138)</f>
        <v>2.6529968966808672</v>
      </c>
    </row>
    <row r="7140" spans="1:8" x14ac:dyDescent="0.25">
      <c r="A7140">
        <v>14268</v>
      </c>
      <c r="B7140">
        <v>13</v>
      </c>
      <c r="C7140">
        <v>57</v>
      </c>
      <c r="D7140">
        <v>4</v>
      </c>
      <c r="E7140">
        <v>1</v>
      </c>
      <c r="F7140">
        <v>22</v>
      </c>
      <c r="G7140">
        <v>0</v>
      </c>
      <c r="H7140" s="2">
        <f>H7139+$H$2*(Filter_Test[[#This Row],[debug'[0']]]-H7139)</f>
        <v>3.6281789647626126</v>
      </c>
    </row>
    <row r="7141" spans="1:8" x14ac:dyDescent="0.25">
      <c r="A7141">
        <v>14270</v>
      </c>
      <c r="B7141">
        <v>14</v>
      </c>
      <c r="C7141">
        <v>50</v>
      </c>
      <c r="D7141">
        <v>6</v>
      </c>
      <c r="E7141">
        <v>2</v>
      </c>
      <c r="F7141">
        <v>22</v>
      </c>
      <c r="G7141">
        <v>0</v>
      </c>
      <c r="H7141" s="2">
        <f>H7140+$H$2*(Filter_Test[[#This Row],[debug'[0']]]-H7140)</f>
        <v>4.6057000678221085</v>
      </c>
    </row>
    <row r="7142" spans="1:8" x14ac:dyDescent="0.25">
      <c r="A7142">
        <v>14272</v>
      </c>
      <c r="B7142">
        <v>11</v>
      </c>
      <c r="C7142">
        <v>35</v>
      </c>
      <c r="D7142">
        <v>8</v>
      </c>
      <c r="E7142">
        <v>2</v>
      </c>
      <c r="F7142">
        <v>22</v>
      </c>
      <c r="G7142">
        <v>0</v>
      </c>
      <c r="H7142" s="2">
        <f>H7141+$H$2*(Filter_Test[[#This Row],[debug'[0']]]-H7141)</f>
        <v>5.2083486385755018</v>
      </c>
    </row>
    <row r="7143" spans="1:8" x14ac:dyDescent="0.25">
      <c r="A7143">
        <v>14274</v>
      </c>
      <c r="B7143">
        <v>8</v>
      </c>
      <c r="C7143">
        <v>15</v>
      </c>
      <c r="D7143">
        <v>9</v>
      </c>
      <c r="E7143">
        <v>2</v>
      </c>
      <c r="F7143">
        <v>22</v>
      </c>
      <c r="G7143">
        <v>0</v>
      </c>
      <c r="H7143" s="2">
        <f>H7142+$H$2*(Filter_Test[[#This Row],[debug'[0']]]-H7142)</f>
        <v>5.4714555808285565</v>
      </c>
    </row>
    <row r="7144" spans="1:8" x14ac:dyDescent="0.25">
      <c r="A7144">
        <v>14276</v>
      </c>
      <c r="B7144">
        <v>3</v>
      </c>
      <c r="C7144">
        <v>4</v>
      </c>
      <c r="D7144">
        <v>9</v>
      </c>
      <c r="E7144">
        <v>2</v>
      </c>
      <c r="F7144">
        <v>22</v>
      </c>
      <c r="G7144">
        <v>0</v>
      </c>
      <c r="H7144" s="2">
        <f>H7143+$H$2*(Filter_Test[[#This Row],[debug'[0']]]-H7143)</f>
        <v>5.2385263799364221</v>
      </c>
    </row>
    <row r="7145" spans="1:8" x14ac:dyDescent="0.25">
      <c r="A7145">
        <v>14278</v>
      </c>
      <c r="B7145">
        <v>-2</v>
      </c>
      <c r="C7145">
        <v>-6</v>
      </c>
      <c r="D7145">
        <v>8</v>
      </c>
      <c r="E7145">
        <v>2</v>
      </c>
      <c r="F7145">
        <v>23</v>
      </c>
      <c r="G7145">
        <v>0</v>
      </c>
      <c r="H7145" s="2">
        <f>H7144+$H$2*(Filter_Test[[#This Row],[debug'[0']]]-H7144)</f>
        <v>4.5563113409956966</v>
      </c>
    </row>
    <row r="7146" spans="1:8" x14ac:dyDescent="0.25">
      <c r="A7146">
        <v>14280</v>
      </c>
      <c r="B7146">
        <v>-11</v>
      </c>
      <c r="C7146">
        <v>-15</v>
      </c>
      <c r="D7146">
        <v>3</v>
      </c>
      <c r="E7146">
        <v>1</v>
      </c>
      <c r="F7146">
        <v>23</v>
      </c>
      <c r="G7146">
        <v>0</v>
      </c>
      <c r="H7146" s="2">
        <f>H7145+$H$2*(Filter_Test[[#This Row],[debug'[0']]]-H7145)</f>
        <v>3.0901635382208665</v>
      </c>
    </row>
    <row r="7147" spans="1:8" x14ac:dyDescent="0.25">
      <c r="A7147">
        <v>14282</v>
      </c>
      <c r="B7147">
        <v>-12</v>
      </c>
      <c r="C7147">
        <v>-15</v>
      </c>
      <c r="D7147">
        <v>-1</v>
      </c>
      <c r="E7147">
        <v>1</v>
      </c>
      <c r="F7147">
        <v>23</v>
      </c>
      <c r="G7147">
        <v>-1</v>
      </c>
      <c r="H7147" s="2">
        <f>H7146+$H$2*(Filter_Test[[#This Row],[debug'[0']]]-H7146)</f>
        <v>1.6679491308265695</v>
      </c>
    </row>
    <row r="7148" spans="1:8" x14ac:dyDescent="0.25">
      <c r="A7148">
        <v>14284</v>
      </c>
      <c r="B7148">
        <v>-13</v>
      </c>
      <c r="C7148">
        <v>-11</v>
      </c>
      <c r="D7148">
        <v>-3</v>
      </c>
      <c r="E7148">
        <v>2</v>
      </c>
      <c r="F7148">
        <v>23</v>
      </c>
      <c r="G7148">
        <v>0</v>
      </c>
      <c r="H7148" s="2">
        <f>H7147+$H$2*(Filter_Test[[#This Row],[debug'[0']]]-H7147)</f>
        <v>0.28552749384756337</v>
      </c>
    </row>
    <row r="7149" spans="1:8" x14ac:dyDescent="0.25">
      <c r="A7149">
        <v>14286</v>
      </c>
      <c r="B7149">
        <v>-13</v>
      </c>
      <c r="C7149">
        <v>-2</v>
      </c>
      <c r="D7149">
        <v>-5</v>
      </c>
      <c r="E7149">
        <v>2</v>
      </c>
      <c r="F7149">
        <v>24</v>
      </c>
      <c r="G7149">
        <v>0</v>
      </c>
      <c r="H7149" s="2">
        <f>H7148+$H$2*(Filter_Test[[#This Row],[debug'[0']]]-H7148)</f>
        <v>-0.96660397336453818</v>
      </c>
    </row>
    <row r="7150" spans="1:8" x14ac:dyDescent="0.25">
      <c r="A7150">
        <v>14288</v>
      </c>
      <c r="B7150">
        <v>-7</v>
      </c>
      <c r="C7150">
        <v>8</v>
      </c>
      <c r="D7150">
        <v>-8</v>
      </c>
      <c r="E7150">
        <v>2</v>
      </c>
      <c r="F7150">
        <v>24</v>
      </c>
      <c r="G7150">
        <v>0</v>
      </c>
      <c r="H7150" s="2">
        <f>H7149+$H$2*(Filter_Test[[#This Row],[debug'[0']]]-H7149)</f>
        <v>-1.5352381523688126</v>
      </c>
    </row>
    <row r="7151" spans="1:8" x14ac:dyDescent="0.25">
      <c r="A7151">
        <v>14290</v>
      </c>
      <c r="B7151">
        <v>-3</v>
      </c>
      <c r="C7151">
        <v>21</v>
      </c>
      <c r="D7151">
        <v>-10</v>
      </c>
      <c r="E7151">
        <v>2</v>
      </c>
      <c r="F7151">
        <v>23</v>
      </c>
      <c r="G7151">
        <v>0</v>
      </c>
      <c r="H7151" s="2">
        <f>H7150+$H$2*(Filter_Test[[#This Row],[debug'[0']]]-H7150)</f>
        <v>-1.6732887041621152</v>
      </c>
    </row>
    <row r="7152" spans="1:8" x14ac:dyDescent="0.25">
      <c r="A7152">
        <v>14292</v>
      </c>
      <c r="B7152">
        <v>1</v>
      </c>
      <c r="C7152">
        <v>34</v>
      </c>
      <c r="D7152">
        <v>-11</v>
      </c>
      <c r="E7152">
        <v>2</v>
      </c>
      <c r="F7152">
        <v>23</v>
      </c>
      <c r="G7152">
        <v>0</v>
      </c>
      <c r="H7152" s="2">
        <f>H7151+$H$2*(Filter_Test[[#This Row],[debug'[0']]]-H7151)</f>
        <v>-1.4213371795445069</v>
      </c>
    </row>
    <row r="7153" spans="1:8" x14ac:dyDescent="0.25">
      <c r="A7153">
        <v>14294</v>
      </c>
      <c r="B7153">
        <v>5</v>
      </c>
      <c r="C7153">
        <v>45</v>
      </c>
      <c r="D7153">
        <v>-10</v>
      </c>
      <c r="E7153">
        <v>2</v>
      </c>
      <c r="F7153">
        <v>23</v>
      </c>
      <c r="G7153">
        <v>0</v>
      </c>
      <c r="H7153" s="2">
        <f>H7152+$H$2*(Filter_Test[[#This Row],[debug'[0']]]-H7152)</f>
        <v>-0.81614040826010614</v>
      </c>
    </row>
    <row r="7154" spans="1:8" x14ac:dyDescent="0.25">
      <c r="A7154">
        <v>14296</v>
      </c>
      <c r="B7154">
        <v>5</v>
      </c>
      <c r="C7154">
        <v>54</v>
      </c>
      <c r="D7154">
        <v>-9</v>
      </c>
      <c r="E7154">
        <v>2</v>
      </c>
      <c r="F7154">
        <v>23</v>
      </c>
      <c r="G7154">
        <v>0</v>
      </c>
      <c r="H7154" s="2">
        <f>H7153+$H$2*(Filter_Test[[#This Row],[debug'[0']]]-H7153)</f>
        <v>-0.26798208889500541</v>
      </c>
    </row>
    <row r="7155" spans="1:8" x14ac:dyDescent="0.25">
      <c r="A7155">
        <v>14298</v>
      </c>
      <c r="B7155">
        <v>8</v>
      </c>
      <c r="C7155">
        <v>60</v>
      </c>
      <c r="D7155">
        <v>-7</v>
      </c>
      <c r="E7155">
        <v>2</v>
      </c>
      <c r="F7155">
        <v>23</v>
      </c>
      <c r="G7155">
        <v>-1</v>
      </c>
      <c r="H7155" s="2">
        <f>H7154+$H$2*(Filter_Test[[#This Row],[debug'[0']]]-H7154)</f>
        <v>0.5112568648195307</v>
      </c>
    </row>
    <row r="7156" spans="1:8" x14ac:dyDescent="0.25">
      <c r="A7156">
        <v>14300</v>
      </c>
      <c r="B7156">
        <v>10</v>
      </c>
      <c r="C7156">
        <v>61</v>
      </c>
      <c r="D7156">
        <v>-3</v>
      </c>
      <c r="E7156">
        <v>2</v>
      </c>
      <c r="F7156">
        <v>24</v>
      </c>
      <c r="G7156">
        <v>-1</v>
      </c>
      <c r="H7156" s="2">
        <f>H7155+$H$2*(Filter_Test[[#This Row],[debug'[0']]]-H7155)</f>
        <v>1.4055498365780368</v>
      </c>
    </row>
    <row r="7157" spans="1:8" x14ac:dyDescent="0.25">
      <c r="A7157">
        <v>14302</v>
      </c>
      <c r="B7157">
        <v>11</v>
      </c>
      <c r="C7157">
        <v>59</v>
      </c>
      <c r="D7157">
        <v>1</v>
      </c>
      <c r="E7157">
        <v>2</v>
      </c>
      <c r="F7157">
        <v>24</v>
      </c>
      <c r="G7157">
        <v>-1</v>
      </c>
      <c r="H7157" s="2">
        <f>H7156+$H$2*(Filter_Test[[#This Row],[debug'[0']]]-H7156)</f>
        <v>2.3098054610372318</v>
      </c>
    </row>
    <row r="7158" spans="1:8" x14ac:dyDescent="0.25">
      <c r="A7158">
        <v>14304</v>
      </c>
      <c r="B7158">
        <v>14</v>
      </c>
      <c r="C7158">
        <v>51</v>
      </c>
      <c r="D7158">
        <v>5</v>
      </c>
      <c r="E7158">
        <v>2</v>
      </c>
      <c r="F7158">
        <v>24</v>
      </c>
      <c r="G7158">
        <v>-1</v>
      </c>
      <c r="H7158" s="2">
        <f>H7157+$H$2*(Filter_Test[[#This Row],[debug'[0']]]-H7157)</f>
        <v>3.4115803395164601</v>
      </c>
    </row>
    <row r="7159" spans="1:8" x14ac:dyDescent="0.25">
      <c r="A7159">
        <v>14306</v>
      </c>
      <c r="B7159">
        <v>12</v>
      </c>
      <c r="C7159">
        <v>42</v>
      </c>
      <c r="D7159">
        <v>8</v>
      </c>
      <c r="E7159">
        <v>2</v>
      </c>
      <c r="F7159">
        <v>24</v>
      </c>
      <c r="G7159">
        <v>-1</v>
      </c>
      <c r="H7159" s="2">
        <f>H7158+$H$2*(Filter_Test[[#This Row],[debug'[0']]]-H7158)</f>
        <v>4.2210198228560971</v>
      </c>
    </row>
    <row r="7160" spans="1:8" x14ac:dyDescent="0.25">
      <c r="A7160">
        <v>14308</v>
      </c>
      <c r="B7160">
        <v>10</v>
      </c>
      <c r="C7160">
        <v>31</v>
      </c>
      <c r="D7160">
        <v>10</v>
      </c>
      <c r="E7160">
        <v>2</v>
      </c>
      <c r="F7160">
        <v>24</v>
      </c>
      <c r="G7160">
        <v>-1</v>
      </c>
      <c r="H7160" s="2">
        <f>H7159+$H$2*(Filter_Test[[#This Row],[debug'[0']]]-H7159)</f>
        <v>4.7656758729487869</v>
      </c>
    </row>
    <row r="7161" spans="1:8" x14ac:dyDescent="0.25">
      <c r="A7161">
        <v>14310</v>
      </c>
      <c r="B7161">
        <v>7</v>
      </c>
      <c r="C7161">
        <v>18</v>
      </c>
      <c r="D7161">
        <v>11</v>
      </c>
      <c r="E7161">
        <v>2</v>
      </c>
      <c r="F7161">
        <v>24</v>
      </c>
      <c r="G7161">
        <v>-1</v>
      </c>
      <c r="H7161" s="2">
        <f>H7160+$H$2*(Filter_Test[[#This Row],[debug'[0']]]-H7160)</f>
        <v>4.9762559608472623</v>
      </c>
    </row>
    <row r="7162" spans="1:8" x14ac:dyDescent="0.25">
      <c r="A7162">
        <v>14312</v>
      </c>
      <c r="B7162">
        <v>0</v>
      </c>
      <c r="C7162">
        <v>-4</v>
      </c>
      <c r="D7162">
        <v>10</v>
      </c>
      <c r="E7162">
        <v>2</v>
      </c>
      <c r="F7162">
        <v>24</v>
      </c>
      <c r="G7162">
        <v>-1</v>
      </c>
      <c r="H7162" s="2">
        <f>H7161+$H$2*(Filter_Test[[#This Row],[debug'[0']]]-H7161)</f>
        <v>4.5072548857778569</v>
      </c>
    </row>
    <row r="7163" spans="1:8" x14ac:dyDescent="0.25">
      <c r="A7163">
        <v>14314</v>
      </c>
      <c r="B7163">
        <v>-2</v>
      </c>
      <c r="C7163">
        <v>-12</v>
      </c>
      <c r="D7163">
        <v>8</v>
      </c>
      <c r="E7163">
        <v>2</v>
      </c>
      <c r="F7163">
        <v>24</v>
      </c>
      <c r="G7163">
        <v>-1</v>
      </c>
      <c r="H7163" s="2">
        <f>H7162+$H$2*(Filter_Test[[#This Row],[debug'[0']]]-H7162)</f>
        <v>3.8939605614519768</v>
      </c>
    </row>
    <row r="7164" spans="1:8" x14ac:dyDescent="0.25">
      <c r="A7164">
        <v>14316</v>
      </c>
      <c r="B7164">
        <v>-6</v>
      </c>
      <c r="C7164">
        <v>-15</v>
      </c>
      <c r="D7164">
        <v>4</v>
      </c>
      <c r="E7164">
        <v>2</v>
      </c>
      <c r="F7164">
        <v>24</v>
      </c>
      <c r="G7164">
        <v>-1</v>
      </c>
      <c r="H7164" s="2">
        <f>H7163+$H$2*(Filter_Test[[#This Row],[debug'[0']]]-H7163)</f>
        <v>2.9614767470090366</v>
      </c>
    </row>
    <row r="7165" spans="1:8" x14ac:dyDescent="0.25">
      <c r="A7165">
        <v>14318</v>
      </c>
      <c r="B7165">
        <v>-10</v>
      </c>
      <c r="C7165">
        <v>-12</v>
      </c>
      <c r="D7165">
        <v>-4</v>
      </c>
      <c r="E7165">
        <v>2</v>
      </c>
      <c r="F7165">
        <v>25</v>
      </c>
      <c r="G7165">
        <v>-1</v>
      </c>
      <c r="H7165" s="2">
        <f>H7164+$H$2*(Filter_Test[[#This Row],[debug'[0']]]-H7164)</f>
        <v>1.7398863431666811</v>
      </c>
    </row>
    <row r="7166" spans="1:8" x14ac:dyDescent="0.25">
      <c r="A7166">
        <v>14320</v>
      </c>
      <c r="B7166">
        <v>-10</v>
      </c>
      <c r="C7166">
        <v>-5</v>
      </c>
      <c r="D7166">
        <v>-7</v>
      </c>
      <c r="E7166">
        <v>2</v>
      </c>
      <c r="F7166">
        <v>25</v>
      </c>
      <c r="G7166">
        <v>-1</v>
      </c>
      <c r="H7166" s="2">
        <f>H7165+$H$2*(Filter_Test[[#This Row],[debug'[0']]]-H7165)</f>
        <v>0.63342812247653368</v>
      </c>
    </row>
    <row r="7167" spans="1:8" x14ac:dyDescent="0.25">
      <c r="A7167">
        <v>14322</v>
      </c>
      <c r="B7167">
        <v>-10</v>
      </c>
      <c r="C7167">
        <v>-1</v>
      </c>
      <c r="D7167">
        <v>-8</v>
      </c>
      <c r="E7167">
        <v>2</v>
      </c>
      <c r="F7167">
        <v>25</v>
      </c>
      <c r="G7167">
        <v>-1</v>
      </c>
      <c r="H7167" s="2">
        <f>H7166+$H$2*(Filter_Test[[#This Row],[debug'[0']]]-H7166)</f>
        <v>-0.36874886768488779</v>
      </c>
    </row>
    <row r="7168" spans="1:8" x14ac:dyDescent="0.25">
      <c r="A7168">
        <v>14324</v>
      </c>
      <c r="B7168">
        <v>-7</v>
      </c>
      <c r="C7168">
        <v>17</v>
      </c>
      <c r="D7168">
        <v>-11</v>
      </c>
      <c r="E7168">
        <v>2</v>
      </c>
      <c r="F7168">
        <v>25</v>
      </c>
      <c r="G7168">
        <v>-1</v>
      </c>
      <c r="H7168" s="2">
        <f>H7167+$H$2*(Filter_Test[[#This Row],[debug'[0']]]-H7167)</f>
        <v>-0.99372956292659242</v>
      </c>
    </row>
    <row r="7169" spans="1:8" x14ac:dyDescent="0.25">
      <c r="A7169">
        <v>14326</v>
      </c>
      <c r="B7169">
        <v>-3</v>
      </c>
      <c r="C7169">
        <v>31</v>
      </c>
      <c r="D7169">
        <v>-13</v>
      </c>
      <c r="E7169">
        <v>2</v>
      </c>
      <c r="F7169">
        <v>25</v>
      </c>
      <c r="G7169">
        <v>-1</v>
      </c>
      <c r="H7169" s="2">
        <f>H7168+$H$2*(Filter_Test[[#This Row],[debug'[0']]]-H7168)</f>
        <v>-1.1828160969133183</v>
      </c>
    </row>
    <row r="7170" spans="1:8" x14ac:dyDescent="0.25">
      <c r="A7170">
        <v>14328</v>
      </c>
      <c r="B7170">
        <v>0</v>
      </c>
      <c r="C7170">
        <v>43</v>
      </c>
      <c r="D7170">
        <v>-12</v>
      </c>
      <c r="E7170">
        <v>2</v>
      </c>
      <c r="F7170">
        <v>25</v>
      </c>
      <c r="G7170">
        <v>-1</v>
      </c>
      <c r="H7170" s="2">
        <f>H7169+$H$2*(Filter_Test[[#This Row],[debug'[0']]]-H7169)</f>
        <v>-1.0713383060949992</v>
      </c>
    </row>
    <row r="7171" spans="1:8" x14ac:dyDescent="0.25">
      <c r="A7171">
        <v>14330</v>
      </c>
      <c r="B7171">
        <v>1</v>
      </c>
      <c r="C7171">
        <v>48</v>
      </c>
      <c r="D7171">
        <v>-11</v>
      </c>
      <c r="E7171">
        <v>2</v>
      </c>
      <c r="F7171">
        <v>24</v>
      </c>
      <c r="G7171">
        <v>-1</v>
      </c>
      <c r="H7171" s="2">
        <f>H7170+$H$2*(Filter_Test[[#This Row],[debug'[0']]]-H7170)</f>
        <v>-0.87611926992918399</v>
      </c>
    </row>
    <row r="7172" spans="1:8" x14ac:dyDescent="0.25">
      <c r="A7172">
        <v>14332</v>
      </c>
      <c r="B7172">
        <v>4</v>
      </c>
      <c r="C7172">
        <v>58</v>
      </c>
      <c r="D7172">
        <v>-8</v>
      </c>
      <c r="E7172">
        <v>2</v>
      </c>
      <c r="F7172">
        <v>25</v>
      </c>
      <c r="G7172">
        <v>-1</v>
      </c>
      <c r="H7172" s="2">
        <f>H7171+$H$2*(Filter_Test[[#This Row],[debug'[0']]]-H7171)</f>
        <v>-0.41655585563606951</v>
      </c>
    </row>
    <row r="7173" spans="1:8" x14ac:dyDescent="0.25">
      <c r="A7173">
        <v>14334</v>
      </c>
      <c r="B7173">
        <v>7</v>
      </c>
      <c r="C7173">
        <v>59</v>
      </c>
      <c r="D7173">
        <v>-5</v>
      </c>
      <c r="E7173">
        <v>2</v>
      </c>
      <c r="F7173">
        <v>25</v>
      </c>
      <c r="G7173">
        <v>-1</v>
      </c>
      <c r="H7173" s="2">
        <f>H7172+$H$2*(Filter_Test[[#This Row],[debug'[0']]]-H7172)</f>
        <v>0.28243806609406957</v>
      </c>
    </row>
    <row r="7174" spans="1:8" x14ac:dyDescent="0.25">
      <c r="A7174">
        <v>14336</v>
      </c>
      <c r="B7174">
        <v>7</v>
      </c>
      <c r="C7174">
        <v>58</v>
      </c>
      <c r="D7174">
        <v>-1</v>
      </c>
      <c r="E7174">
        <v>2</v>
      </c>
      <c r="F7174">
        <v>25</v>
      </c>
      <c r="G7174">
        <v>-1</v>
      </c>
      <c r="H7174" s="2">
        <f>H7173+$H$2*(Filter_Test[[#This Row],[debug'[0']]]-H7173)</f>
        <v>0.91555336274186905</v>
      </c>
    </row>
    <row r="7175" spans="1:8" x14ac:dyDescent="0.25">
      <c r="A7175">
        <v>14338</v>
      </c>
      <c r="B7175">
        <v>7</v>
      </c>
      <c r="C7175">
        <v>52</v>
      </c>
      <c r="D7175">
        <v>3</v>
      </c>
      <c r="E7175">
        <v>1</v>
      </c>
      <c r="F7175">
        <v>25</v>
      </c>
      <c r="G7175">
        <v>-1</v>
      </c>
      <c r="H7175" s="2">
        <f>H7174+$H$2*(Filter_Test[[#This Row],[debug'[0']]]-H7174)</f>
        <v>1.4889989484449471</v>
      </c>
    </row>
    <row r="7176" spans="1:8" x14ac:dyDescent="0.25">
      <c r="A7176">
        <v>14340</v>
      </c>
      <c r="B7176">
        <v>8</v>
      </c>
      <c r="C7176">
        <v>44</v>
      </c>
      <c r="D7176">
        <v>5</v>
      </c>
      <c r="E7176">
        <v>2</v>
      </c>
      <c r="F7176">
        <v>25</v>
      </c>
      <c r="G7176">
        <v>-1</v>
      </c>
      <c r="H7176" s="2">
        <f>H7175+$H$2*(Filter_Test[[#This Row],[debug'[0']]]-H7175)</f>
        <v>2.1026463405773703</v>
      </c>
    </row>
    <row r="7177" spans="1:8" x14ac:dyDescent="0.25">
      <c r="A7177">
        <v>14342</v>
      </c>
      <c r="B7177">
        <v>7</v>
      </c>
      <c r="C7177">
        <v>34</v>
      </c>
      <c r="D7177">
        <v>7</v>
      </c>
      <c r="E7177">
        <v>1</v>
      </c>
      <c r="F7177">
        <v>25</v>
      </c>
      <c r="G7177">
        <v>-1</v>
      </c>
      <c r="H7177" s="2">
        <f>H7176+$H$2*(Filter_Test[[#This Row],[debug'[0']]]-H7176)</f>
        <v>2.564211048931567</v>
      </c>
    </row>
    <row r="7178" spans="1:8" x14ac:dyDescent="0.25">
      <c r="A7178">
        <v>14344</v>
      </c>
      <c r="B7178">
        <v>6</v>
      </c>
      <c r="C7178">
        <v>21</v>
      </c>
      <c r="D7178">
        <v>10</v>
      </c>
      <c r="E7178">
        <v>1</v>
      </c>
      <c r="F7178">
        <v>25</v>
      </c>
      <c r="G7178">
        <v>-1</v>
      </c>
      <c r="H7178" s="2">
        <f>H7177+$H$2*(Filter_Test[[#This Row],[debug'[0']]]-H7177)</f>
        <v>2.8880265287704141</v>
      </c>
    </row>
    <row r="7179" spans="1:8" x14ac:dyDescent="0.25">
      <c r="A7179">
        <v>14346</v>
      </c>
      <c r="B7179">
        <v>6</v>
      </c>
      <c r="C7179">
        <v>9</v>
      </c>
      <c r="D7179">
        <v>11</v>
      </c>
      <c r="E7179">
        <v>2</v>
      </c>
      <c r="F7179">
        <v>25</v>
      </c>
      <c r="G7179">
        <v>-1</v>
      </c>
      <c r="H7179" s="2">
        <f>H7178+$H$2*(Filter_Test[[#This Row],[debug'[0']]]-H7178)</f>
        <v>3.18132311863185</v>
      </c>
    </row>
    <row r="7180" spans="1:8" x14ac:dyDescent="0.25">
      <c r="A7180">
        <v>14348</v>
      </c>
      <c r="B7180">
        <v>4</v>
      </c>
      <c r="C7180">
        <v>-1</v>
      </c>
      <c r="D7180">
        <v>12</v>
      </c>
      <c r="E7180">
        <v>2</v>
      </c>
      <c r="F7180">
        <v>25</v>
      </c>
      <c r="G7180">
        <v>-1</v>
      </c>
      <c r="H7180" s="2">
        <f>H7179+$H$2*(Filter_Test[[#This Row],[debug'[0']]]-H7179)</f>
        <v>3.2584815969169494</v>
      </c>
    </row>
    <row r="7181" spans="1:8" x14ac:dyDescent="0.25">
      <c r="A7181">
        <v>14350</v>
      </c>
      <c r="B7181">
        <v>-2</v>
      </c>
      <c r="C7181">
        <v>-14</v>
      </c>
      <c r="D7181">
        <v>10</v>
      </c>
      <c r="E7181">
        <v>1</v>
      </c>
      <c r="F7181">
        <v>24</v>
      </c>
      <c r="G7181">
        <v>-1</v>
      </c>
      <c r="H7181" s="2">
        <f>H7180+$H$2*(Filter_Test[[#This Row],[debug'[0']]]-H7180)</f>
        <v>2.7628813822996072</v>
      </c>
    </row>
    <row r="7182" spans="1:8" x14ac:dyDescent="0.25">
      <c r="A7182">
        <v>14352</v>
      </c>
      <c r="B7182">
        <v>-5</v>
      </c>
      <c r="C7182">
        <v>-15</v>
      </c>
      <c r="D7182">
        <v>7</v>
      </c>
      <c r="E7182">
        <v>1</v>
      </c>
      <c r="F7182">
        <v>25</v>
      </c>
      <c r="G7182">
        <v>-1</v>
      </c>
      <c r="H7182" s="2">
        <f>H7181+$H$2*(Filter_Test[[#This Row],[debug'[0']]]-H7181)</f>
        <v>2.0312470486599645</v>
      </c>
    </row>
    <row r="7183" spans="1:8" x14ac:dyDescent="0.25">
      <c r="A7183">
        <v>14354</v>
      </c>
      <c r="B7183">
        <v>-7</v>
      </c>
      <c r="C7183">
        <v>-12</v>
      </c>
      <c r="D7183">
        <v>4</v>
      </c>
      <c r="E7183">
        <v>1</v>
      </c>
      <c r="F7183">
        <v>25</v>
      </c>
      <c r="G7183">
        <v>-1</v>
      </c>
      <c r="H7183" s="2">
        <f>H7182+$H$2*(Filter_Test[[#This Row],[debug'[0']]]-H7182)</f>
        <v>1.1800720672352254</v>
      </c>
    </row>
    <row r="7184" spans="1:8" x14ac:dyDescent="0.25">
      <c r="A7184">
        <v>14356</v>
      </c>
      <c r="B7184">
        <v>-8</v>
      </c>
      <c r="C7184">
        <v>2</v>
      </c>
      <c r="D7184">
        <v>-1</v>
      </c>
      <c r="E7184">
        <v>1</v>
      </c>
      <c r="F7184">
        <v>26</v>
      </c>
      <c r="G7184">
        <v>-1</v>
      </c>
      <c r="H7184" s="2">
        <f>H7183+$H$2*(Filter_Test[[#This Row],[debug'[0']]]-H7183)</f>
        <v>0.31487065825969385</v>
      </c>
    </row>
    <row r="7185" spans="1:8" x14ac:dyDescent="0.25">
      <c r="A7185">
        <v>14358</v>
      </c>
      <c r="B7185">
        <v>-7</v>
      </c>
      <c r="C7185">
        <v>7</v>
      </c>
      <c r="D7185">
        <v>-2</v>
      </c>
      <c r="E7185">
        <v>1</v>
      </c>
      <c r="F7185">
        <v>25</v>
      </c>
      <c r="G7185">
        <v>0</v>
      </c>
      <c r="H7185" s="2">
        <f>H7184+$H$2*(Filter_Test[[#This Row],[debug'[0']]]-H7184)</f>
        <v>-0.37453965939875178</v>
      </c>
    </row>
    <row r="7186" spans="1:8" x14ac:dyDescent="0.25">
      <c r="A7186">
        <v>14360</v>
      </c>
      <c r="B7186">
        <v>-4</v>
      </c>
      <c r="C7186">
        <v>24</v>
      </c>
      <c r="D7186">
        <v>-4</v>
      </c>
      <c r="E7186">
        <v>1</v>
      </c>
      <c r="F7186">
        <v>25</v>
      </c>
      <c r="G7186">
        <v>0</v>
      </c>
      <c r="H7186" s="2">
        <f>H7185+$H$2*(Filter_Test[[#This Row],[debug'[0']]]-H7185)</f>
        <v>-0.71623124655617265</v>
      </c>
    </row>
    <row r="7187" spans="1:8" x14ac:dyDescent="0.25">
      <c r="A7187">
        <v>14362</v>
      </c>
      <c r="B7187">
        <v>-3</v>
      </c>
      <c r="C7187">
        <v>36</v>
      </c>
      <c r="D7187">
        <v>-6</v>
      </c>
      <c r="E7187">
        <v>1</v>
      </c>
      <c r="F7187">
        <v>25</v>
      </c>
      <c r="G7187">
        <v>0</v>
      </c>
      <c r="H7187" s="2">
        <f>H7186+$H$2*(Filter_Test[[#This Row],[debug'[0']]]-H7186)</f>
        <v>-0.93147138070568403</v>
      </c>
    </row>
    <row r="7188" spans="1:8" x14ac:dyDescent="0.25">
      <c r="A7188">
        <v>14364</v>
      </c>
      <c r="B7188">
        <v>0</v>
      </c>
      <c r="C7188">
        <v>45</v>
      </c>
      <c r="D7188">
        <v>-7</v>
      </c>
      <c r="E7188">
        <v>1</v>
      </c>
      <c r="F7188">
        <v>25</v>
      </c>
      <c r="G7188">
        <v>0</v>
      </c>
      <c r="H7188" s="2">
        <f>H7187+$H$2*(Filter_Test[[#This Row],[debug'[0']]]-H7187)</f>
        <v>-0.84368227130606044</v>
      </c>
    </row>
    <row r="7189" spans="1:8" x14ac:dyDescent="0.25">
      <c r="A7189">
        <v>14366</v>
      </c>
      <c r="B7189">
        <v>0</v>
      </c>
      <c r="C7189">
        <v>53</v>
      </c>
      <c r="D7189">
        <v>-7</v>
      </c>
      <c r="E7189">
        <v>1</v>
      </c>
      <c r="F7189">
        <v>25</v>
      </c>
      <c r="G7189">
        <v>0</v>
      </c>
      <c r="H7189" s="2">
        <f>H7188+$H$2*(Filter_Test[[#This Row],[debug'[0']]]-H7188)</f>
        <v>-0.76416709054108833</v>
      </c>
    </row>
    <row r="7190" spans="1:8" x14ac:dyDescent="0.25">
      <c r="A7190">
        <v>14368</v>
      </c>
      <c r="B7190">
        <v>0</v>
      </c>
      <c r="C7190">
        <v>57</v>
      </c>
      <c r="D7190">
        <v>-6</v>
      </c>
      <c r="E7190">
        <v>1</v>
      </c>
      <c r="F7190">
        <v>25</v>
      </c>
      <c r="G7190">
        <v>1</v>
      </c>
      <c r="H7190" s="2">
        <f>H7189+$H$2*(Filter_Test[[#This Row],[debug'[0']]]-H7189)</f>
        <v>-0.69214603900831928</v>
      </c>
    </row>
    <row r="7191" spans="1:8" x14ac:dyDescent="0.25">
      <c r="A7191">
        <v>14370</v>
      </c>
      <c r="B7191">
        <v>1</v>
      </c>
      <c r="C7191">
        <v>57</v>
      </c>
      <c r="D7191">
        <v>-4</v>
      </c>
      <c r="E7191">
        <v>1</v>
      </c>
      <c r="F7191">
        <v>25</v>
      </c>
      <c r="G7191">
        <v>1</v>
      </c>
      <c r="H7191" s="2">
        <f>H7190+$H$2*(Filter_Test[[#This Row],[debug'[0']]]-H7190)</f>
        <v>-0.53266503205983118</v>
      </c>
    </row>
    <row r="7192" spans="1:8" x14ac:dyDescent="0.25">
      <c r="A7192">
        <v>14372</v>
      </c>
      <c r="B7192">
        <v>2</v>
      </c>
      <c r="C7192">
        <v>54</v>
      </c>
      <c r="D7192">
        <v>-1</v>
      </c>
      <c r="E7192">
        <v>1</v>
      </c>
      <c r="F7192">
        <v>25</v>
      </c>
      <c r="G7192">
        <v>1</v>
      </c>
      <c r="H7192" s="2">
        <f>H7191+$H$2*(Filter_Test[[#This Row],[debug'[0']]]-H7191)</f>
        <v>-0.2939669762981435</v>
      </c>
    </row>
    <row r="7193" spans="1:8" x14ac:dyDescent="0.25">
      <c r="A7193">
        <v>14374</v>
      </c>
      <c r="B7193">
        <v>5</v>
      </c>
      <c r="C7193">
        <v>46</v>
      </c>
      <c r="D7193">
        <v>3</v>
      </c>
      <c r="E7193">
        <v>1</v>
      </c>
      <c r="F7193">
        <v>24</v>
      </c>
      <c r="G7193">
        <v>1</v>
      </c>
      <c r="H7193" s="2">
        <f>H7192+$H$2*(Filter_Test[[#This Row],[debug'[0']]]-H7192)</f>
        <v>0.20497765653441302</v>
      </c>
    </row>
    <row r="7194" spans="1:8" x14ac:dyDescent="0.25">
      <c r="A7194">
        <v>14376</v>
      </c>
      <c r="B7194">
        <v>5</v>
      </c>
      <c r="C7194">
        <v>37</v>
      </c>
      <c r="D7194">
        <v>6</v>
      </c>
      <c r="E7194">
        <v>1</v>
      </c>
      <c r="F7194">
        <v>25</v>
      </c>
      <c r="G7194">
        <v>1</v>
      </c>
      <c r="H7194" s="2">
        <f>H7193+$H$2*(Filter_Test[[#This Row],[debug'[0']]]-H7193)</f>
        <v>0.65689786557532504</v>
      </c>
    </row>
    <row r="7195" spans="1:8" x14ac:dyDescent="0.25">
      <c r="A7195">
        <v>14378</v>
      </c>
      <c r="B7195">
        <v>5</v>
      </c>
      <c r="C7195">
        <v>26</v>
      </c>
      <c r="D7195">
        <v>9</v>
      </c>
      <c r="E7195">
        <v>1</v>
      </c>
      <c r="F7195">
        <v>25</v>
      </c>
      <c r="G7195">
        <v>1</v>
      </c>
      <c r="H7195" s="2">
        <f>H7194+$H$2*(Filter_Test[[#This Row],[debug'[0']]]-H7194)</f>
        <v>1.0662255983542863</v>
      </c>
    </row>
    <row r="7196" spans="1:8" x14ac:dyDescent="0.25">
      <c r="A7196">
        <v>14380</v>
      </c>
      <c r="B7196">
        <v>4</v>
      </c>
      <c r="C7196">
        <v>15</v>
      </c>
      <c r="D7196">
        <v>11</v>
      </c>
      <c r="E7196">
        <v>1</v>
      </c>
      <c r="F7196">
        <v>25</v>
      </c>
      <c r="G7196">
        <v>1</v>
      </c>
      <c r="H7196" s="2">
        <f>H7195+$H$2*(Filter_Test[[#This Row],[debug'[0']]]-H7195)</f>
        <v>1.3427273215792852</v>
      </c>
    </row>
    <row r="7197" spans="1:8" x14ac:dyDescent="0.25">
      <c r="A7197">
        <v>14382</v>
      </c>
      <c r="B7197">
        <v>3</v>
      </c>
      <c r="C7197">
        <v>5</v>
      </c>
      <c r="D7197">
        <v>12</v>
      </c>
      <c r="E7197">
        <v>1</v>
      </c>
      <c r="F7197">
        <v>25</v>
      </c>
      <c r="G7197">
        <v>1</v>
      </c>
      <c r="H7197" s="2">
        <f>H7196+$H$2*(Filter_Test[[#This Row],[debug'[0']]]-H7196)</f>
        <v>1.4989215917249332</v>
      </c>
    </row>
    <row r="7198" spans="1:8" x14ac:dyDescent="0.25">
      <c r="A7198">
        <v>14384</v>
      </c>
      <c r="B7198">
        <v>4</v>
      </c>
      <c r="C7198">
        <v>-3</v>
      </c>
      <c r="D7198">
        <v>13</v>
      </c>
      <c r="E7198">
        <v>1</v>
      </c>
      <c r="F7198">
        <v>25</v>
      </c>
      <c r="G7198">
        <v>2</v>
      </c>
      <c r="H7198" s="2">
        <f>H7197+$H$2*(Filter_Test[[#This Row],[debug'[0']]]-H7197)</f>
        <v>1.7346426783296034</v>
      </c>
    </row>
    <row r="7199" spans="1:8" x14ac:dyDescent="0.25">
      <c r="A7199">
        <v>14386</v>
      </c>
      <c r="B7199">
        <v>1</v>
      </c>
      <c r="C7199">
        <v>-12</v>
      </c>
      <c r="D7199">
        <v>13</v>
      </c>
      <c r="E7199">
        <v>1</v>
      </c>
      <c r="F7199">
        <v>24</v>
      </c>
      <c r="G7199">
        <v>2</v>
      </c>
      <c r="H7199" s="2">
        <f>H7198+$H$2*(Filter_Test[[#This Row],[debug'[0']]]-H7198)</f>
        <v>1.665404237091989</v>
      </c>
    </row>
    <row r="7200" spans="1:8" x14ac:dyDescent="0.25">
      <c r="A7200">
        <v>14388</v>
      </c>
      <c r="B7200">
        <v>0</v>
      </c>
      <c r="C7200">
        <v>-11</v>
      </c>
      <c r="D7200">
        <v>10</v>
      </c>
      <c r="E7200">
        <v>0</v>
      </c>
      <c r="F7200">
        <v>24</v>
      </c>
      <c r="G7200">
        <v>2</v>
      </c>
      <c r="H7200" s="2">
        <f>H7199+$H$2*(Filter_Test[[#This Row],[debug'[0']]]-H7199)</f>
        <v>1.5084435855968239</v>
      </c>
    </row>
    <row r="7201" spans="1:8" x14ac:dyDescent="0.25">
      <c r="A7201">
        <v>14390</v>
      </c>
      <c r="B7201">
        <v>-2</v>
      </c>
      <c r="C7201">
        <v>-7</v>
      </c>
      <c r="D7201">
        <v>6</v>
      </c>
      <c r="E7201">
        <v>0</v>
      </c>
      <c r="F7201">
        <v>25</v>
      </c>
      <c r="G7201">
        <v>2</v>
      </c>
      <c r="H7201" s="2">
        <f>H7200+$H$2*(Filter_Test[[#This Row],[debug'[0']]]-H7200)</f>
        <v>1.1777805677754674</v>
      </c>
    </row>
    <row r="7202" spans="1:8" x14ac:dyDescent="0.25">
      <c r="A7202">
        <v>14392</v>
      </c>
      <c r="B7202">
        <v>-4</v>
      </c>
      <c r="C7202">
        <v>8</v>
      </c>
      <c r="D7202">
        <v>0</v>
      </c>
      <c r="E7202">
        <v>0</v>
      </c>
      <c r="F7202">
        <v>25</v>
      </c>
      <c r="G7202">
        <v>2</v>
      </c>
      <c r="H7202" s="2">
        <f>H7201+$H$2*(Filter_Test[[#This Row],[debug'[0']]]-H7201)</f>
        <v>0.68978624596676541</v>
      </c>
    </row>
    <row r="7203" spans="1:8" x14ac:dyDescent="0.25">
      <c r="A7203">
        <v>14394</v>
      </c>
      <c r="B7203">
        <v>-4</v>
      </c>
      <c r="C7203">
        <v>18</v>
      </c>
      <c r="D7203">
        <v>-4</v>
      </c>
      <c r="E7203">
        <v>0</v>
      </c>
      <c r="F7203">
        <v>25</v>
      </c>
      <c r="G7203">
        <v>2</v>
      </c>
      <c r="H7203" s="2">
        <f>H7202+$H$2*(Filter_Test[[#This Row],[debug'[0']]]-H7202)</f>
        <v>0.24778430544969615</v>
      </c>
    </row>
    <row r="7204" spans="1:8" x14ac:dyDescent="0.25">
      <c r="A7204">
        <v>14396</v>
      </c>
      <c r="B7204">
        <v>-3</v>
      </c>
      <c r="C7204">
        <v>29</v>
      </c>
      <c r="D7204">
        <v>-8</v>
      </c>
      <c r="E7204">
        <v>0</v>
      </c>
      <c r="F7204">
        <v>25</v>
      </c>
      <c r="G7204">
        <v>2</v>
      </c>
      <c r="H7204" s="2">
        <f>H7203+$H$2*(Filter_Test[[#This Row],[debug'[0']]]-H7203)</f>
        <v>-5.8312153983653636E-2</v>
      </c>
    </row>
    <row r="7205" spans="1:8" x14ac:dyDescent="0.25">
      <c r="A7205">
        <v>14398</v>
      </c>
      <c r="B7205">
        <v>-1</v>
      </c>
      <c r="C7205">
        <v>38</v>
      </c>
      <c r="D7205">
        <v>-12</v>
      </c>
      <c r="E7205">
        <v>1</v>
      </c>
      <c r="F7205">
        <v>25</v>
      </c>
      <c r="G7205">
        <v>2</v>
      </c>
      <c r="H7205" s="2">
        <f>H7204+$H$2*(Filter_Test[[#This Row],[debug'[0']]]-H7204)</f>
        <v>-0.14706414255424613</v>
      </c>
    </row>
    <row r="7206" spans="1:8" x14ac:dyDescent="0.25">
      <c r="A7206">
        <v>14400</v>
      </c>
      <c r="B7206">
        <v>-1</v>
      </c>
      <c r="C7206">
        <v>46</v>
      </c>
      <c r="D7206">
        <v>-14</v>
      </c>
      <c r="E7206">
        <v>1</v>
      </c>
      <c r="F7206">
        <v>24</v>
      </c>
      <c r="G7206">
        <v>2</v>
      </c>
      <c r="H7206" s="2">
        <f>H7205+$H$2*(Filter_Test[[#This Row],[debug'[0']]]-H7205)</f>
        <v>-0.22745145326629285</v>
      </c>
    </row>
    <row r="7207" spans="1:8" x14ac:dyDescent="0.25">
      <c r="A7207">
        <v>14402</v>
      </c>
      <c r="B7207">
        <v>-1</v>
      </c>
      <c r="C7207">
        <v>50</v>
      </c>
      <c r="D7207">
        <v>-15</v>
      </c>
      <c r="E7207">
        <v>1</v>
      </c>
      <c r="F7207">
        <v>24</v>
      </c>
      <c r="G7207">
        <v>2</v>
      </c>
      <c r="H7207" s="2">
        <f>H7206+$H$2*(Filter_Test[[#This Row],[debug'[0']]]-H7206)</f>
        <v>-0.30026243843509542</v>
      </c>
    </row>
    <row r="7208" spans="1:8" x14ac:dyDescent="0.25">
      <c r="A7208">
        <v>14404</v>
      </c>
      <c r="B7208">
        <v>-1</v>
      </c>
      <c r="C7208">
        <v>52</v>
      </c>
      <c r="D7208">
        <v>-14</v>
      </c>
      <c r="E7208">
        <v>0</v>
      </c>
      <c r="F7208">
        <v>24</v>
      </c>
      <c r="G7208">
        <v>2</v>
      </c>
      <c r="H7208" s="2">
        <f>H7207+$H$2*(Filter_Test[[#This Row],[debug'[0']]]-H7207)</f>
        <v>-0.36621114992068959</v>
      </c>
    </row>
    <row r="7209" spans="1:8" x14ac:dyDescent="0.25">
      <c r="A7209">
        <v>14406</v>
      </c>
      <c r="B7209">
        <v>-1</v>
      </c>
      <c r="C7209">
        <v>52</v>
      </c>
      <c r="D7209">
        <v>-12</v>
      </c>
      <c r="E7209">
        <v>0</v>
      </c>
      <c r="F7209">
        <v>24</v>
      </c>
      <c r="G7209">
        <v>1</v>
      </c>
      <c r="H7209" s="2">
        <f>H7208+$H$2*(Filter_Test[[#This Row],[debug'[0']]]-H7208)</f>
        <v>-0.42594434178077811</v>
      </c>
    </row>
    <row r="7210" spans="1:8" x14ac:dyDescent="0.25">
      <c r="A7210">
        <v>14408</v>
      </c>
      <c r="B7210">
        <v>-1</v>
      </c>
      <c r="C7210">
        <v>47</v>
      </c>
      <c r="D7210">
        <v>-10</v>
      </c>
      <c r="E7210">
        <v>0</v>
      </c>
      <c r="F7210">
        <v>24</v>
      </c>
      <c r="G7210">
        <v>1</v>
      </c>
      <c r="H7210" s="2">
        <f>H7209+$H$2*(Filter_Test[[#This Row],[debug'[0']]]-H7209)</f>
        <v>-0.48004781293917292</v>
      </c>
    </row>
    <row r="7211" spans="1:8" x14ac:dyDescent="0.25">
      <c r="A7211">
        <v>14410</v>
      </c>
      <c r="B7211">
        <v>0</v>
      </c>
      <c r="C7211">
        <v>41</v>
      </c>
      <c r="D7211">
        <v>-5</v>
      </c>
      <c r="E7211">
        <v>0</v>
      </c>
      <c r="F7211">
        <v>24</v>
      </c>
      <c r="G7211">
        <v>1</v>
      </c>
      <c r="H7211" s="2">
        <f>H7210+$H$2*(Filter_Test[[#This Row],[debug'[0']]]-H7210)</f>
        <v>-0.43480437246412634</v>
      </c>
    </row>
    <row r="7212" spans="1:8" x14ac:dyDescent="0.25">
      <c r="A7212">
        <v>14412</v>
      </c>
      <c r="B7212">
        <v>2</v>
      </c>
      <c r="C7212">
        <v>33</v>
      </c>
      <c r="D7212">
        <v>0</v>
      </c>
      <c r="E7212">
        <v>1</v>
      </c>
      <c r="F7212">
        <v>24</v>
      </c>
      <c r="G7212">
        <v>1</v>
      </c>
      <c r="H7212" s="2">
        <f>H7211+$H$2*(Filter_Test[[#This Row],[debug'[0']]]-H7211)</f>
        <v>-0.20532946658027817</v>
      </c>
    </row>
    <row r="7213" spans="1:8" x14ac:dyDescent="0.25">
      <c r="A7213">
        <v>14414</v>
      </c>
      <c r="B7213">
        <v>2</v>
      </c>
      <c r="C7213">
        <v>23</v>
      </c>
      <c r="D7213">
        <v>4</v>
      </c>
      <c r="E7213">
        <v>1</v>
      </c>
      <c r="F7213">
        <v>24</v>
      </c>
      <c r="G7213">
        <v>0</v>
      </c>
      <c r="H7213" s="2">
        <f>H7212+$H$2*(Filter_Test[[#This Row],[debug'[0']]]-H7212)</f>
        <v>2.5179389483327985E-3</v>
      </c>
    </row>
    <row r="7214" spans="1:8" x14ac:dyDescent="0.25">
      <c r="A7214">
        <v>14416</v>
      </c>
      <c r="B7214">
        <v>2</v>
      </c>
      <c r="C7214">
        <v>15</v>
      </c>
      <c r="D7214">
        <v>8</v>
      </c>
      <c r="E7214">
        <v>0</v>
      </c>
      <c r="F7214">
        <v>24</v>
      </c>
      <c r="G7214">
        <v>0</v>
      </c>
      <c r="H7214" s="2">
        <f>H7213+$H$2*(Filter_Test[[#This Row],[debug'[0']]]-H7213)</f>
        <v>0.19077618800865229</v>
      </c>
    </row>
    <row r="7215" spans="1:8" x14ac:dyDescent="0.25">
      <c r="A7215">
        <v>14418</v>
      </c>
      <c r="B7215">
        <v>2</v>
      </c>
      <c r="C7215">
        <v>6</v>
      </c>
      <c r="D7215">
        <v>11</v>
      </c>
      <c r="E7215">
        <v>0</v>
      </c>
      <c r="F7215">
        <v>24</v>
      </c>
      <c r="G7215">
        <v>0</v>
      </c>
      <c r="H7215" s="2">
        <f>H7214+$H$2*(Filter_Test[[#This Row],[debug'[0']]]-H7214)</f>
        <v>0.36129151510220447</v>
      </c>
    </row>
    <row r="7216" spans="1:8" x14ac:dyDescent="0.25">
      <c r="A7216">
        <v>14420</v>
      </c>
      <c r="B7216">
        <v>3</v>
      </c>
      <c r="C7216">
        <v>0</v>
      </c>
      <c r="D7216">
        <v>11</v>
      </c>
      <c r="E7216">
        <v>0</v>
      </c>
      <c r="F7216">
        <v>24</v>
      </c>
      <c r="G7216">
        <v>-1</v>
      </c>
      <c r="H7216" s="2">
        <f>H7215+$H$2*(Filter_Test[[#This Row],[debug'[0']]]-H7215)</f>
        <v>0.60998393083580349</v>
      </c>
    </row>
    <row r="7217" spans="1:8" x14ac:dyDescent="0.25">
      <c r="A7217">
        <v>14422</v>
      </c>
      <c r="B7217">
        <v>4</v>
      </c>
      <c r="C7217">
        <v>-5</v>
      </c>
      <c r="D7217">
        <v>11</v>
      </c>
      <c r="E7217">
        <v>0</v>
      </c>
      <c r="F7217">
        <v>24</v>
      </c>
      <c r="G7217">
        <v>-1</v>
      </c>
      <c r="H7217" s="2">
        <f>H7216+$H$2*(Filter_Test[[#This Row],[debug'[0']]]-H7216)</f>
        <v>0.92948541818893116</v>
      </c>
    </row>
    <row r="7218" spans="1:8" x14ac:dyDescent="0.25">
      <c r="A7218">
        <v>14424</v>
      </c>
      <c r="B7218">
        <v>4</v>
      </c>
      <c r="C7218">
        <v>-6</v>
      </c>
      <c r="D7218">
        <v>8</v>
      </c>
      <c r="E7218">
        <v>0</v>
      </c>
      <c r="F7218">
        <v>24</v>
      </c>
      <c r="G7218">
        <v>-1</v>
      </c>
      <c r="H7218" s="2">
        <f>H7217+$H$2*(Filter_Test[[#This Row],[debug'[0']]]-H7217)</f>
        <v>1.2188745997776709</v>
      </c>
    </row>
    <row r="7219" spans="1:8" x14ac:dyDescent="0.25">
      <c r="A7219">
        <v>14426</v>
      </c>
      <c r="B7219">
        <v>4</v>
      </c>
      <c r="C7219">
        <v>-2</v>
      </c>
      <c r="D7219">
        <v>3</v>
      </c>
      <c r="E7219">
        <v>0</v>
      </c>
      <c r="F7219">
        <v>24</v>
      </c>
      <c r="G7219">
        <v>-1</v>
      </c>
      <c r="H7219" s="2">
        <f>H7218+$H$2*(Filter_Test[[#This Row],[debug'[0']]]-H7218)</f>
        <v>1.4809894935591841</v>
      </c>
    </row>
    <row r="7220" spans="1:8" x14ac:dyDescent="0.25">
      <c r="A7220">
        <v>14428</v>
      </c>
      <c r="B7220">
        <v>2</v>
      </c>
      <c r="C7220">
        <v>3</v>
      </c>
      <c r="D7220">
        <v>0</v>
      </c>
      <c r="E7220">
        <v>0</v>
      </c>
      <c r="F7220">
        <v>24</v>
      </c>
      <c r="G7220">
        <v>-1</v>
      </c>
      <c r="H7220" s="2">
        <f>H7219+$H$2*(Filter_Test[[#This Row],[debug'[0']]]-H7219)</f>
        <v>1.5299050813842956</v>
      </c>
    </row>
    <row r="7221" spans="1:8" x14ac:dyDescent="0.25">
      <c r="A7221">
        <v>14430</v>
      </c>
      <c r="B7221">
        <v>1</v>
      </c>
      <c r="C7221">
        <v>15</v>
      </c>
      <c r="D7221">
        <v>-4</v>
      </c>
      <c r="E7221">
        <v>0</v>
      </c>
      <c r="F7221">
        <v>24</v>
      </c>
      <c r="G7221">
        <v>-1</v>
      </c>
      <c r="H7221" s="2">
        <f>H7220+$H$2*(Filter_Test[[#This Row],[debug'[0']]]-H7220)</f>
        <v>1.4799627040609915</v>
      </c>
    </row>
    <row r="7222" spans="1:8" x14ac:dyDescent="0.25">
      <c r="A7222">
        <v>14432</v>
      </c>
      <c r="B7222">
        <v>-1</v>
      </c>
      <c r="C7222">
        <v>27</v>
      </c>
      <c r="D7222">
        <v>-8</v>
      </c>
      <c r="E7222">
        <v>0</v>
      </c>
      <c r="F7222">
        <v>25</v>
      </c>
      <c r="G7222">
        <v>-1</v>
      </c>
      <c r="H7222" s="2">
        <f>H7221+$H$2*(Filter_Test[[#This Row],[debug'[0']]]-H7221)</f>
        <v>1.2462317256933508</v>
      </c>
    </row>
    <row r="7223" spans="1:8" x14ac:dyDescent="0.25">
      <c r="A7223">
        <v>14434</v>
      </c>
      <c r="B7223">
        <v>-2</v>
      </c>
      <c r="C7223">
        <v>35</v>
      </c>
      <c r="D7223">
        <v>-10</v>
      </c>
      <c r="E7223">
        <v>0</v>
      </c>
      <c r="F7223">
        <v>24</v>
      </c>
      <c r="G7223">
        <v>-1</v>
      </c>
      <c r="H7223" s="2">
        <f>H7222+$H$2*(Filter_Test[[#This Row],[debug'[0']]]-H7222)</f>
        <v>0.94028159345470042</v>
      </c>
    </row>
    <row r="7224" spans="1:8" x14ac:dyDescent="0.25">
      <c r="A7224">
        <v>14436</v>
      </c>
      <c r="B7224">
        <v>-2</v>
      </c>
      <c r="C7224">
        <v>40</v>
      </c>
      <c r="D7224">
        <v>-11</v>
      </c>
      <c r="E7224">
        <v>0</v>
      </c>
      <c r="F7224">
        <v>24</v>
      </c>
      <c r="G7224">
        <v>-1</v>
      </c>
      <c r="H7224" s="2">
        <f>H7223+$H$2*(Filter_Test[[#This Row],[debug'[0']]]-H7223)</f>
        <v>0.66316658185022315</v>
      </c>
    </row>
    <row r="7225" spans="1:8" x14ac:dyDescent="0.25">
      <c r="A7225">
        <v>14438</v>
      </c>
      <c r="B7225">
        <v>-3</v>
      </c>
      <c r="C7225">
        <v>45</v>
      </c>
      <c r="D7225">
        <v>-11</v>
      </c>
      <c r="E7225">
        <v>1</v>
      </c>
      <c r="F7225">
        <v>23</v>
      </c>
      <c r="G7225">
        <v>-1</v>
      </c>
      <c r="H7225" s="2">
        <f>H7224+$H$2*(Filter_Test[[#This Row],[debug'[0']]]-H7224)</f>
        <v>0.31792126517773434</v>
      </c>
    </row>
    <row r="7226" spans="1:8" x14ac:dyDescent="0.25">
      <c r="A7226">
        <v>14440</v>
      </c>
      <c r="B7226">
        <v>-2</v>
      </c>
      <c r="C7226">
        <v>46</v>
      </c>
      <c r="D7226">
        <v>-10</v>
      </c>
      <c r="E7226">
        <v>1</v>
      </c>
      <c r="F7226">
        <v>23</v>
      </c>
      <c r="G7226">
        <v>-1</v>
      </c>
      <c r="H7226" s="2">
        <f>H7225+$H$2*(Filter_Test[[#This Row],[debug'[0']]]-H7225)</f>
        <v>9.9462332629276506E-2</v>
      </c>
    </row>
    <row r="7227" spans="1:8" x14ac:dyDescent="0.25">
      <c r="A7227">
        <v>14442</v>
      </c>
      <c r="B7227">
        <v>-3</v>
      </c>
      <c r="C7227">
        <v>46</v>
      </c>
      <c r="D7227">
        <v>-8</v>
      </c>
      <c r="E7227">
        <v>1</v>
      </c>
      <c r="F7227">
        <v>23</v>
      </c>
      <c r="G7227">
        <v>-2</v>
      </c>
      <c r="H7227" s="2">
        <f>H7226+$H$2*(Filter_Test[[#This Row],[debug'[0']]]-H7226)</f>
        <v>-0.19265511019871606</v>
      </c>
    </row>
    <row r="7228" spans="1:8" x14ac:dyDescent="0.25">
      <c r="A7228">
        <v>14444</v>
      </c>
      <c r="B7228">
        <v>-3</v>
      </c>
      <c r="C7228">
        <v>44</v>
      </c>
      <c r="D7228">
        <v>-7</v>
      </c>
      <c r="E7228">
        <v>0</v>
      </c>
      <c r="F7228">
        <v>23</v>
      </c>
      <c r="G7228">
        <v>-2</v>
      </c>
      <c r="H7228" s="2">
        <f>H7227+$H$2*(Filter_Test[[#This Row],[debug'[0']]]-H7227)</f>
        <v>-0.45724113265549288</v>
      </c>
    </row>
    <row r="7229" spans="1:8" x14ac:dyDescent="0.25">
      <c r="A7229">
        <v>14446</v>
      </c>
      <c r="B7229">
        <v>-3</v>
      </c>
      <c r="C7229">
        <v>39</v>
      </c>
      <c r="D7229">
        <v>-5</v>
      </c>
      <c r="E7229">
        <v>0</v>
      </c>
      <c r="F7229">
        <v>23</v>
      </c>
      <c r="G7229">
        <v>-2</v>
      </c>
      <c r="H7229" s="2">
        <f>H7228+$H$2*(Filter_Test[[#This Row],[debug'[0']]]-H7228)</f>
        <v>-0.69689050998048707</v>
      </c>
    </row>
    <row r="7230" spans="1:8" x14ac:dyDescent="0.25">
      <c r="A7230">
        <v>14448</v>
      </c>
      <c r="B7230">
        <v>-2</v>
      </c>
      <c r="C7230">
        <v>32</v>
      </c>
      <c r="D7230">
        <v>-2</v>
      </c>
      <c r="E7230">
        <v>0</v>
      </c>
      <c r="F7230">
        <v>23</v>
      </c>
      <c r="G7230">
        <v>-2</v>
      </c>
      <c r="H7230" s="2">
        <f>H7229+$H$2*(Filter_Test[[#This Row],[debug'[0']]]-H7229)</f>
        <v>-0.81970568600054039</v>
      </c>
    </row>
    <row r="7231" spans="1:8" x14ac:dyDescent="0.25">
      <c r="A7231">
        <v>14450</v>
      </c>
      <c r="B7231">
        <v>-2</v>
      </c>
      <c r="C7231">
        <v>25</v>
      </c>
      <c r="D7231">
        <v>1</v>
      </c>
      <c r="E7231">
        <v>0</v>
      </c>
      <c r="F7231">
        <v>23</v>
      </c>
      <c r="G7231">
        <v>-2</v>
      </c>
      <c r="H7231" s="2">
        <f>H7230+$H$2*(Filter_Test[[#This Row],[debug'[0']]]-H7230)</f>
        <v>-0.93094580437857566</v>
      </c>
    </row>
    <row r="7232" spans="1:8" x14ac:dyDescent="0.25">
      <c r="A7232">
        <v>14452</v>
      </c>
      <c r="B7232">
        <v>0</v>
      </c>
      <c r="C7232">
        <v>18</v>
      </c>
      <c r="D7232">
        <v>4</v>
      </c>
      <c r="E7232">
        <v>0</v>
      </c>
      <c r="F7232">
        <v>23</v>
      </c>
      <c r="G7232">
        <v>-2</v>
      </c>
      <c r="H7232" s="2">
        <f>H7231+$H$2*(Filter_Test[[#This Row],[debug'[0']]]-H7231)</f>
        <v>-0.84320622938079648</v>
      </c>
    </row>
    <row r="7233" spans="1:8" x14ac:dyDescent="0.25">
      <c r="A7233">
        <v>14454</v>
      </c>
      <c r="B7233">
        <v>2</v>
      </c>
      <c r="C7233">
        <v>11</v>
      </c>
      <c r="D7233">
        <v>7</v>
      </c>
      <c r="E7233">
        <v>0</v>
      </c>
      <c r="F7233">
        <v>23</v>
      </c>
      <c r="G7233">
        <v>-1</v>
      </c>
      <c r="H7233" s="2">
        <f>H7232+$H$2*(Filter_Test[[#This Row],[debug'[0']]]-H7232)</f>
        <v>-0.57524035529489304</v>
      </c>
    </row>
    <row r="7234" spans="1:8" x14ac:dyDescent="0.25">
      <c r="A7234">
        <v>14456</v>
      </c>
      <c r="B7234">
        <v>4</v>
      </c>
      <c r="C7234">
        <v>7</v>
      </c>
      <c r="D7234">
        <v>9</v>
      </c>
      <c r="E7234">
        <v>0</v>
      </c>
      <c r="F7234">
        <v>23</v>
      </c>
      <c r="G7234">
        <v>-1</v>
      </c>
      <c r="H7234" s="2">
        <f>H7233+$H$2*(Filter_Test[[#This Row],[debug'[0']]]-H7233)</f>
        <v>-0.14403411063683336</v>
      </c>
    </row>
    <row r="7235" spans="1:8" x14ac:dyDescent="0.25">
      <c r="A7235">
        <v>14458</v>
      </c>
      <c r="B7235">
        <v>6</v>
      </c>
      <c r="C7235">
        <v>3</v>
      </c>
      <c r="D7235">
        <v>11</v>
      </c>
      <c r="E7235">
        <v>1</v>
      </c>
      <c r="F7235">
        <v>23</v>
      </c>
      <c r="G7235">
        <v>-1</v>
      </c>
      <c r="H7235" s="2">
        <f>H7234+$H$2*(Filter_Test[[#This Row],[debug'[0']]]-H7234)</f>
        <v>0.43502746212461985</v>
      </c>
    </row>
    <row r="7236" spans="1:8" x14ac:dyDescent="0.25">
      <c r="A7236">
        <v>14460</v>
      </c>
      <c r="B7236">
        <v>6</v>
      </c>
      <c r="C7236">
        <v>2</v>
      </c>
      <c r="D7236">
        <v>11</v>
      </c>
      <c r="E7236">
        <v>0</v>
      </c>
      <c r="F7236">
        <v>23</v>
      </c>
      <c r="G7236">
        <v>-1</v>
      </c>
      <c r="H7236" s="2">
        <f>H7235+$H$2*(Filter_Test[[#This Row],[debug'[0']]]-H7235)</f>
        <v>0.95951376739716698</v>
      </c>
    </row>
    <row r="7237" spans="1:8" x14ac:dyDescent="0.25">
      <c r="A7237">
        <v>14462</v>
      </c>
      <c r="B7237">
        <v>6</v>
      </c>
      <c r="C7237">
        <v>3</v>
      </c>
      <c r="D7237">
        <v>9</v>
      </c>
      <c r="E7237">
        <v>0</v>
      </c>
      <c r="F7237">
        <v>23</v>
      </c>
      <c r="G7237">
        <v>-1</v>
      </c>
      <c r="H7237" s="2">
        <f>H7236+$H$2*(Filter_Test[[#This Row],[debug'[0']]]-H7236)</f>
        <v>1.4345684029631336</v>
      </c>
    </row>
    <row r="7238" spans="1:8" x14ac:dyDescent="0.25">
      <c r="A7238">
        <v>14464</v>
      </c>
      <c r="B7238">
        <v>5</v>
      </c>
      <c r="C7238">
        <v>7</v>
      </c>
      <c r="D7238">
        <v>6</v>
      </c>
      <c r="E7238">
        <v>0</v>
      </c>
      <c r="F7238">
        <v>24</v>
      </c>
      <c r="G7238">
        <v>-1</v>
      </c>
      <c r="H7238" s="2">
        <f>H7237+$H$2*(Filter_Test[[#This Row],[debug'[0']]]-H7237)</f>
        <v>1.7706024143269719</v>
      </c>
    </row>
    <row r="7239" spans="1:8" x14ac:dyDescent="0.25">
      <c r="A7239">
        <v>14466</v>
      </c>
      <c r="B7239">
        <v>5</v>
      </c>
      <c r="C7239">
        <v>17</v>
      </c>
      <c r="D7239">
        <v>0</v>
      </c>
      <c r="E7239">
        <v>0</v>
      </c>
      <c r="F7239">
        <v>24</v>
      </c>
      <c r="G7239">
        <v>-1</v>
      </c>
      <c r="H7239" s="2">
        <f>H7238+$H$2*(Filter_Test[[#This Row],[debug'[0']]]-H7238)</f>
        <v>2.0749659662471016</v>
      </c>
    </row>
    <row r="7240" spans="1:8" x14ac:dyDescent="0.25">
      <c r="A7240">
        <v>14468</v>
      </c>
      <c r="B7240">
        <v>4</v>
      </c>
      <c r="C7240">
        <v>24</v>
      </c>
      <c r="D7240">
        <v>-3</v>
      </c>
      <c r="E7240">
        <v>1</v>
      </c>
      <c r="F7240">
        <v>24</v>
      </c>
      <c r="G7240">
        <v>-1</v>
      </c>
      <c r="H7240" s="2">
        <f>H7239+$H$2*(Filter_Test[[#This Row],[debug'[0']]]-H7239)</f>
        <v>2.2563961495975544</v>
      </c>
    </row>
    <row r="7241" spans="1:8" x14ac:dyDescent="0.25">
      <c r="A7241">
        <v>14470</v>
      </c>
      <c r="B7241">
        <v>2</v>
      </c>
      <c r="C7241">
        <v>28</v>
      </c>
      <c r="D7241">
        <v>-6</v>
      </c>
      <c r="E7241">
        <v>1</v>
      </c>
      <c r="F7241">
        <v>24</v>
      </c>
      <c r="G7241">
        <v>-1</v>
      </c>
      <c r="H7241" s="2">
        <f>H7240+$H$2*(Filter_Test[[#This Row],[debug'[0']]]-H7240)</f>
        <v>2.2322313817980226</v>
      </c>
    </row>
    <row r="7242" spans="1:8" x14ac:dyDescent="0.25">
      <c r="A7242">
        <v>14472</v>
      </c>
      <c r="B7242">
        <v>-1</v>
      </c>
      <c r="C7242">
        <v>35</v>
      </c>
      <c r="D7242">
        <v>-8</v>
      </c>
      <c r="E7242">
        <v>0</v>
      </c>
      <c r="F7242">
        <v>24</v>
      </c>
      <c r="G7242">
        <v>-1</v>
      </c>
      <c r="H7242" s="2">
        <f>H7241+$H$2*(Filter_Test[[#This Row],[debug'[0']]]-H7241)</f>
        <v>1.9276007508852511</v>
      </c>
    </row>
    <row r="7243" spans="1:8" x14ac:dyDescent="0.25">
      <c r="A7243">
        <v>14474</v>
      </c>
      <c r="B7243">
        <v>-3</v>
      </c>
      <c r="C7243">
        <v>38</v>
      </c>
      <c r="D7243">
        <v>-9</v>
      </c>
      <c r="E7243">
        <v>0</v>
      </c>
      <c r="F7243">
        <v>24</v>
      </c>
      <c r="G7243">
        <v>-1</v>
      </c>
      <c r="H7243" s="2">
        <f>H7242+$H$2*(Filter_Test[[#This Row],[debug'[0']]]-H7242)</f>
        <v>1.4631853213211115</v>
      </c>
    </row>
    <row r="7244" spans="1:8" x14ac:dyDescent="0.25">
      <c r="A7244">
        <v>14476</v>
      </c>
      <c r="B7244">
        <v>-5</v>
      </c>
      <c r="C7244">
        <v>40</v>
      </c>
      <c r="D7244">
        <v>-9</v>
      </c>
      <c r="E7244">
        <v>1</v>
      </c>
      <c r="F7244">
        <v>23</v>
      </c>
      <c r="G7244">
        <v>-1</v>
      </c>
      <c r="H7244" s="2">
        <f>H7243+$H$2*(Filter_Test[[#This Row],[debug'[0']]]-H7243)</f>
        <v>0.85404445559355779</v>
      </c>
    </row>
    <row r="7245" spans="1:8" x14ac:dyDescent="0.25">
      <c r="A7245">
        <v>14478</v>
      </c>
      <c r="B7245">
        <v>-3</v>
      </c>
      <c r="C7245">
        <v>41</v>
      </c>
      <c r="D7245">
        <v>-7</v>
      </c>
      <c r="E7245">
        <v>1</v>
      </c>
      <c r="F7245">
        <v>23</v>
      </c>
      <c r="G7245">
        <v>0</v>
      </c>
      <c r="H7245" s="2">
        <f>H7244+$H$2*(Filter_Test[[#This Row],[debug'[0']]]-H7244)</f>
        <v>0.49080932314452197</v>
      </c>
    </row>
    <row r="7246" spans="1:8" x14ac:dyDescent="0.25">
      <c r="A7246">
        <v>14480</v>
      </c>
      <c r="B7246">
        <v>-3</v>
      </c>
      <c r="C7246">
        <v>40</v>
      </c>
      <c r="D7246">
        <v>-6</v>
      </c>
      <c r="E7246">
        <v>1</v>
      </c>
      <c r="F7246">
        <v>24</v>
      </c>
      <c r="G7246">
        <v>0</v>
      </c>
      <c r="H7246" s="2">
        <f>H7245+$H$2*(Filter_Test[[#This Row],[debug'[0']]]-H7245)</f>
        <v>0.16180829540431435</v>
      </c>
    </row>
    <row r="7247" spans="1:8" x14ac:dyDescent="0.25">
      <c r="A7247">
        <v>14482</v>
      </c>
      <c r="B7247">
        <v>-2</v>
      </c>
      <c r="C7247">
        <v>37</v>
      </c>
      <c r="D7247">
        <v>-4</v>
      </c>
      <c r="E7247">
        <v>1</v>
      </c>
      <c r="F7247">
        <v>24</v>
      </c>
      <c r="G7247">
        <v>0</v>
      </c>
      <c r="H7247" s="2">
        <f>H7246+$H$2*(Filter_Test[[#This Row],[debug'[0']]]-H7246)</f>
        <v>-4.1937336375035661E-2</v>
      </c>
    </row>
    <row r="7248" spans="1:8" x14ac:dyDescent="0.25">
      <c r="A7248">
        <v>14484</v>
      </c>
      <c r="B7248">
        <v>-3</v>
      </c>
      <c r="C7248">
        <v>33</v>
      </c>
      <c r="D7248">
        <v>-2</v>
      </c>
      <c r="E7248">
        <v>1</v>
      </c>
      <c r="F7248">
        <v>24</v>
      </c>
      <c r="G7248">
        <v>0</v>
      </c>
      <c r="H7248" s="2">
        <f>H7247+$H$2*(Filter_Test[[#This Row],[debug'[0']]]-H7247)</f>
        <v>-0.32072817436210893</v>
      </c>
    </row>
    <row r="7249" spans="1:8" x14ac:dyDescent="0.25">
      <c r="A7249">
        <v>14486</v>
      </c>
      <c r="B7249">
        <v>-2</v>
      </c>
      <c r="C7249">
        <v>29</v>
      </c>
      <c r="D7249">
        <v>0</v>
      </c>
      <c r="E7249">
        <v>1</v>
      </c>
      <c r="F7249">
        <v>24</v>
      </c>
      <c r="G7249">
        <v>0</v>
      </c>
      <c r="H7249" s="2">
        <f>H7248+$H$2*(Filter_Test[[#This Row],[debug'[0']]]-H7248)</f>
        <v>-0.47899581528623847</v>
      </c>
    </row>
    <row r="7250" spans="1:8" x14ac:dyDescent="0.25">
      <c r="A7250">
        <v>14488</v>
      </c>
      <c r="B7250">
        <v>-1</v>
      </c>
      <c r="C7250">
        <v>24</v>
      </c>
      <c r="D7250">
        <v>1</v>
      </c>
      <c r="E7250">
        <v>1</v>
      </c>
      <c r="F7250">
        <v>24</v>
      </c>
      <c r="G7250">
        <v>-1</v>
      </c>
      <c r="H7250" s="2">
        <f>H7249+$H$2*(Filter_Test[[#This Row],[debug'[0']]]-H7249)</f>
        <v>-0.52809930286182727</v>
      </c>
    </row>
    <row r="7251" spans="1:8" x14ac:dyDescent="0.25">
      <c r="A7251">
        <v>14490</v>
      </c>
      <c r="B7251">
        <v>1</v>
      </c>
      <c r="C7251">
        <v>20</v>
      </c>
      <c r="D7251">
        <v>3</v>
      </c>
      <c r="E7251">
        <v>1</v>
      </c>
      <c r="F7251">
        <v>24</v>
      </c>
      <c r="G7251">
        <v>0</v>
      </c>
      <c r="H7251" s="2">
        <f>H7250+$H$2*(Filter_Test[[#This Row],[debug'[0']]]-H7250)</f>
        <v>-0.38407933654703524</v>
      </c>
    </row>
    <row r="7252" spans="1:8" x14ac:dyDescent="0.25">
      <c r="A7252">
        <v>14492</v>
      </c>
      <c r="B7252">
        <v>3</v>
      </c>
      <c r="C7252">
        <v>16</v>
      </c>
      <c r="D7252">
        <v>5</v>
      </c>
      <c r="E7252">
        <v>1</v>
      </c>
      <c r="F7252">
        <v>24</v>
      </c>
      <c r="G7252">
        <v>0</v>
      </c>
      <c r="H7252" s="2">
        <f>H7251+$H$2*(Filter_Test[[#This Row],[debug'[0']]]-H7251)</f>
        <v>-6.5137373061199655E-2</v>
      </c>
    </row>
    <row r="7253" spans="1:8" x14ac:dyDescent="0.25">
      <c r="A7253">
        <v>14494</v>
      </c>
      <c r="B7253">
        <v>6</v>
      </c>
      <c r="C7253">
        <v>12</v>
      </c>
      <c r="D7253">
        <v>7</v>
      </c>
      <c r="E7253">
        <v>1</v>
      </c>
      <c r="F7253">
        <v>24</v>
      </c>
      <c r="G7253">
        <v>0</v>
      </c>
      <c r="H7253" s="2">
        <f>H7252+$H$2*(Filter_Test[[#This Row],[debug'[0']]]-H7252)</f>
        <v>0.50648835736545905</v>
      </c>
    </row>
    <row r="7254" spans="1:8" x14ac:dyDescent="0.25">
      <c r="A7254">
        <v>14496</v>
      </c>
      <c r="B7254">
        <v>9</v>
      </c>
      <c r="C7254">
        <v>8</v>
      </c>
      <c r="D7254">
        <v>7</v>
      </c>
      <c r="E7254">
        <v>1</v>
      </c>
      <c r="F7254">
        <v>24</v>
      </c>
      <c r="G7254">
        <v>0</v>
      </c>
      <c r="H7254" s="2">
        <f>H7253+$H$2*(Filter_Test[[#This Row],[debug'[0']]]-H7253)</f>
        <v>1.3069829707558607</v>
      </c>
    </row>
    <row r="7255" spans="1:8" x14ac:dyDescent="0.25">
      <c r="A7255">
        <v>14498</v>
      </c>
      <c r="B7255">
        <v>10</v>
      </c>
      <c r="C7255">
        <v>9</v>
      </c>
      <c r="D7255">
        <v>7</v>
      </c>
      <c r="E7255">
        <v>1</v>
      </c>
      <c r="F7255">
        <v>24</v>
      </c>
      <c r="G7255">
        <v>0</v>
      </c>
      <c r="H7255" s="2">
        <f>H7254+$H$2*(Filter_Test[[#This Row],[debug'[0']]]-H7254)</f>
        <v>2.1262805238539912</v>
      </c>
    </row>
    <row r="7256" spans="1:8" x14ac:dyDescent="0.25">
      <c r="A7256">
        <v>14500</v>
      </c>
      <c r="B7256">
        <v>9</v>
      </c>
      <c r="C7256">
        <v>11</v>
      </c>
      <c r="D7256">
        <v>6</v>
      </c>
      <c r="E7256">
        <v>1</v>
      </c>
      <c r="F7256">
        <v>24</v>
      </c>
      <c r="G7256">
        <v>0</v>
      </c>
      <c r="H7256" s="2">
        <f>H7255+$H$2*(Filter_Test[[#This Row],[debug'[0']]]-H7255)</f>
        <v>2.7741133221269125</v>
      </c>
    </row>
    <row r="7257" spans="1:8" x14ac:dyDescent="0.25">
      <c r="A7257">
        <v>14502</v>
      </c>
      <c r="B7257">
        <v>7</v>
      </c>
      <c r="C7257">
        <v>14</v>
      </c>
      <c r="D7257">
        <v>3</v>
      </c>
      <c r="E7257">
        <v>1</v>
      </c>
      <c r="F7257">
        <v>24</v>
      </c>
      <c r="G7257">
        <v>0</v>
      </c>
      <c r="H7257" s="2">
        <f>H7256+$H$2*(Filter_Test[[#This Row],[debug'[0']]]-H7256)</f>
        <v>3.1723937583901844</v>
      </c>
    </row>
    <row r="7258" spans="1:8" x14ac:dyDescent="0.25">
      <c r="A7258">
        <v>14504</v>
      </c>
      <c r="B7258">
        <v>4</v>
      </c>
      <c r="C7258">
        <v>21</v>
      </c>
      <c r="D7258">
        <v>-1</v>
      </c>
      <c r="E7258">
        <v>1</v>
      </c>
      <c r="F7258">
        <v>25</v>
      </c>
      <c r="G7258">
        <v>-1</v>
      </c>
      <c r="H7258" s="2">
        <f>H7257+$H$2*(Filter_Test[[#This Row],[debug'[0']]]-H7257)</f>
        <v>3.2503938090513782</v>
      </c>
    </row>
    <row r="7259" spans="1:8" x14ac:dyDescent="0.25">
      <c r="A7259">
        <v>14506</v>
      </c>
      <c r="B7259">
        <v>2</v>
      </c>
      <c r="C7259">
        <v>24</v>
      </c>
      <c r="D7259">
        <v>-2</v>
      </c>
      <c r="E7259">
        <v>1</v>
      </c>
      <c r="F7259">
        <v>25</v>
      </c>
      <c r="G7259">
        <v>0</v>
      </c>
      <c r="H7259" s="2">
        <f>H7258+$H$2*(Filter_Test[[#This Row],[debug'[0']]]-H7258)</f>
        <v>3.1325469689130792</v>
      </c>
    </row>
    <row r="7260" spans="1:8" x14ac:dyDescent="0.25">
      <c r="A7260">
        <v>14508</v>
      </c>
      <c r="B7260">
        <v>-1</v>
      </c>
      <c r="C7260">
        <v>26</v>
      </c>
      <c r="D7260">
        <v>-3</v>
      </c>
      <c r="E7260">
        <v>1</v>
      </c>
      <c r="F7260">
        <v>24</v>
      </c>
      <c r="G7260">
        <v>0</v>
      </c>
      <c r="H7260" s="2">
        <f>H7259+$H$2*(Filter_Test[[#This Row],[debug'[0']]]-H7259)</f>
        <v>2.7430635929685163</v>
      </c>
    </row>
    <row r="7261" spans="1:8" x14ac:dyDescent="0.25">
      <c r="A7261">
        <v>14510</v>
      </c>
      <c r="B7261">
        <v>-2</v>
      </c>
      <c r="C7261">
        <v>30</v>
      </c>
      <c r="D7261">
        <v>-3</v>
      </c>
      <c r="E7261">
        <v>1</v>
      </c>
      <c r="F7261">
        <v>24</v>
      </c>
      <c r="G7261">
        <v>0</v>
      </c>
      <c r="H7261" s="2">
        <f>H7260+$H$2*(Filter_Test[[#This Row],[debug'[0']]]-H7260)</f>
        <v>2.2960403807931433</v>
      </c>
    </row>
    <row r="7262" spans="1:8" x14ac:dyDescent="0.25">
      <c r="A7262">
        <v>14512</v>
      </c>
      <c r="B7262">
        <v>-2</v>
      </c>
      <c r="C7262">
        <v>32</v>
      </c>
      <c r="D7262">
        <v>-3</v>
      </c>
      <c r="E7262">
        <v>1</v>
      </c>
      <c r="F7262">
        <v>24</v>
      </c>
      <c r="G7262">
        <v>0</v>
      </c>
      <c r="H7262" s="2">
        <f>H7261+$H$2*(Filter_Test[[#This Row],[debug'[0']]]-H7261)</f>
        <v>1.8911481137983983</v>
      </c>
    </row>
    <row r="7263" spans="1:8" x14ac:dyDescent="0.25">
      <c r="A7263">
        <v>14514</v>
      </c>
      <c r="B7263">
        <v>-3</v>
      </c>
      <c r="C7263">
        <v>34</v>
      </c>
      <c r="D7263">
        <v>-2</v>
      </c>
      <c r="E7263">
        <v>1</v>
      </c>
      <c r="F7263">
        <v>24</v>
      </c>
      <c r="G7263">
        <v>0</v>
      </c>
      <c r="H7263" s="2">
        <f>H7262+$H$2*(Filter_Test[[#This Row],[debug'[0']]]-H7262)</f>
        <v>1.4301682643405398</v>
      </c>
    </row>
    <row r="7264" spans="1:8" x14ac:dyDescent="0.25">
      <c r="A7264">
        <v>14516</v>
      </c>
      <c r="B7264">
        <v>-2</v>
      </c>
      <c r="C7264">
        <v>37</v>
      </c>
      <c r="D7264">
        <v>-1</v>
      </c>
      <c r="E7264">
        <v>1</v>
      </c>
      <c r="F7264">
        <v>24</v>
      </c>
      <c r="G7264">
        <v>0</v>
      </c>
      <c r="H7264" s="2">
        <f>H7263+$H$2*(Filter_Test[[#This Row],[debug'[0']]]-H7263)</f>
        <v>1.106882521745667</v>
      </c>
    </row>
    <row r="7265" spans="1:8" x14ac:dyDescent="0.25">
      <c r="A7265">
        <v>14518</v>
      </c>
      <c r="B7265">
        <v>-3</v>
      </c>
      <c r="C7265">
        <v>37</v>
      </c>
      <c r="D7265">
        <v>-1</v>
      </c>
      <c r="E7265">
        <v>1</v>
      </c>
      <c r="F7265">
        <v>24</v>
      </c>
      <c r="G7265">
        <v>0</v>
      </c>
      <c r="H7265" s="2">
        <f>H7264+$H$2*(Filter_Test[[#This Row],[debug'[0']]]-H7264)</f>
        <v>0.71981796296149181</v>
      </c>
    </row>
    <row r="7266" spans="1:8" x14ac:dyDescent="0.25">
      <c r="A7266">
        <v>14520</v>
      </c>
      <c r="B7266">
        <v>-3</v>
      </c>
      <c r="C7266">
        <v>35</v>
      </c>
      <c r="D7266">
        <v>0</v>
      </c>
      <c r="E7266">
        <v>1</v>
      </c>
      <c r="F7266">
        <v>24</v>
      </c>
      <c r="G7266">
        <v>0</v>
      </c>
      <c r="H7266" s="2">
        <f>H7265+$H$2*(Filter_Test[[#This Row],[debug'[0']]]-H7265)</f>
        <v>0.36923337940755668</v>
      </c>
    </row>
    <row r="7267" spans="1:8" x14ac:dyDescent="0.25">
      <c r="A7267">
        <v>14522</v>
      </c>
      <c r="B7267">
        <v>-3</v>
      </c>
      <c r="C7267">
        <v>34</v>
      </c>
      <c r="D7267">
        <v>0</v>
      </c>
      <c r="E7267">
        <v>1</v>
      </c>
      <c r="F7267">
        <v>24</v>
      </c>
      <c r="G7267">
        <v>0</v>
      </c>
      <c r="H7267" s="2">
        <f>H7266+$H$2*(Filter_Test[[#This Row],[debug'[0']]]-H7266)</f>
        <v>5.1690614418267944E-2</v>
      </c>
    </row>
    <row r="7268" spans="1:8" x14ac:dyDescent="0.25">
      <c r="A7268">
        <v>14524</v>
      </c>
      <c r="B7268">
        <v>-2</v>
      </c>
      <c r="C7268">
        <v>32</v>
      </c>
      <c r="D7268">
        <v>0</v>
      </c>
      <c r="E7268">
        <v>1</v>
      </c>
      <c r="F7268">
        <v>24</v>
      </c>
      <c r="G7268">
        <v>0</v>
      </c>
      <c r="H7268" s="2">
        <f>H7267+$H$2*(Filter_Test[[#This Row],[debug'[0']]]-H7267)</f>
        <v>-0.14167667043259885</v>
      </c>
    </row>
    <row r="7269" spans="1:8" x14ac:dyDescent="0.25">
      <c r="A7269">
        <v>14526</v>
      </c>
      <c r="B7269">
        <v>0</v>
      </c>
      <c r="C7269">
        <v>30</v>
      </c>
      <c r="D7269">
        <v>0</v>
      </c>
      <c r="E7269">
        <v>1</v>
      </c>
      <c r="F7269">
        <v>25</v>
      </c>
      <c r="G7269">
        <v>0</v>
      </c>
      <c r="H7269" s="2">
        <f>H7268+$H$2*(Filter_Test[[#This Row],[debug'[0']]]-H7268)</f>
        <v>-0.12832395882211542</v>
      </c>
    </row>
    <row r="7270" spans="1:8" x14ac:dyDescent="0.25">
      <c r="A7270">
        <v>14528</v>
      </c>
      <c r="B7270">
        <v>2</v>
      </c>
      <c r="C7270">
        <v>28</v>
      </c>
      <c r="D7270">
        <v>1</v>
      </c>
      <c r="E7270">
        <v>1</v>
      </c>
      <c r="F7270">
        <v>25</v>
      </c>
      <c r="G7270">
        <v>0</v>
      </c>
      <c r="H7270" s="2">
        <f>H7269+$H$2*(Filter_Test[[#This Row],[debug'[0']]]-H7269)</f>
        <v>7.2265848582725667E-2</v>
      </c>
    </row>
    <row r="7271" spans="1:8" x14ac:dyDescent="0.25">
      <c r="A7271">
        <v>14530</v>
      </c>
      <c r="B7271">
        <v>4</v>
      </c>
      <c r="C7271">
        <v>25</v>
      </c>
      <c r="D7271">
        <v>2</v>
      </c>
      <c r="E7271">
        <v>1</v>
      </c>
      <c r="F7271">
        <v>25</v>
      </c>
      <c r="G7271">
        <v>0</v>
      </c>
      <c r="H7271" s="2">
        <f>H7270+$H$2*(Filter_Test[[#This Row],[debug'[0']]]-H7270)</f>
        <v>0.44244607124311314</v>
      </c>
    </row>
    <row r="7272" spans="1:8" x14ac:dyDescent="0.25">
      <c r="A7272">
        <v>14532</v>
      </c>
      <c r="B7272">
        <v>5</v>
      </c>
      <c r="C7272">
        <v>22</v>
      </c>
      <c r="D7272">
        <v>2</v>
      </c>
      <c r="E7272">
        <v>1</v>
      </c>
      <c r="F7272">
        <v>25</v>
      </c>
      <c r="G7272">
        <v>0</v>
      </c>
      <c r="H7272" s="2">
        <f>H7271+$H$2*(Filter_Test[[#This Row],[debug'[0']]]-H7271)</f>
        <v>0.87198540947077119</v>
      </c>
    </row>
    <row r="7273" spans="1:8" x14ac:dyDescent="0.25">
      <c r="A7273">
        <v>14534</v>
      </c>
      <c r="B7273">
        <v>10</v>
      </c>
      <c r="C7273">
        <v>16</v>
      </c>
      <c r="D7273">
        <v>2</v>
      </c>
      <c r="E7273">
        <v>2</v>
      </c>
      <c r="F7273">
        <v>25</v>
      </c>
      <c r="G7273">
        <v>1</v>
      </c>
      <c r="H7273" s="2">
        <f>H7272+$H$2*(Filter_Test[[#This Row],[debug'[0']]]-H7272)</f>
        <v>1.7322805168547832</v>
      </c>
    </row>
    <row r="7274" spans="1:8" x14ac:dyDescent="0.25">
      <c r="A7274">
        <v>14536</v>
      </c>
      <c r="B7274">
        <v>10</v>
      </c>
      <c r="C7274">
        <v>14</v>
      </c>
      <c r="D7274">
        <v>3</v>
      </c>
      <c r="E7274">
        <v>2</v>
      </c>
      <c r="F7274">
        <v>25</v>
      </c>
      <c r="G7274">
        <v>1</v>
      </c>
      <c r="H7274" s="2">
        <f>H7273+$H$2*(Filter_Test[[#This Row],[debug'[0']]]-H7273)</f>
        <v>2.5114947205604898</v>
      </c>
    </row>
    <row r="7275" spans="1:8" x14ac:dyDescent="0.25">
      <c r="A7275">
        <v>14538</v>
      </c>
      <c r="B7275">
        <v>10</v>
      </c>
      <c r="C7275">
        <v>14</v>
      </c>
      <c r="D7275">
        <v>3</v>
      </c>
      <c r="E7275">
        <v>2</v>
      </c>
      <c r="F7275">
        <v>25</v>
      </c>
      <c r="G7275">
        <v>1</v>
      </c>
      <c r="H7275" s="2">
        <f>H7274+$H$2*(Filter_Test[[#This Row],[debug'[0']]]-H7274)</f>
        <v>3.2172697157281562</v>
      </c>
    </row>
    <row r="7276" spans="1:8" x14ac:dyDescent="0.25">
      <c r="A7276">
        <v>14540</v>
      </c>
      <c r="B7276">
        <v>6</v>
      </c>
      <c r="C7276">
        <v>16</v>
      </c>
      <c r="D7276">
        <v>0</v>
      </c>
      <c r="E7276">
        <v>1</v>
      </c>
      <c r="F7276">
        <v>25</v>
      </c>
      <c r="G7276">
        <v>0</v>
      </c>
      <c r="H7276" s="2">
        <f>H7275+$H$2*(Filter_Test[[#This Row],[debug'[0']]]-H7275)</f>
        <v>3.4795358662678639</v>
      </c>
    </row>
    <row r="7277" spans="1:8" x14ac:dyDescent="0.25">
      <c r="A7277">
        <v>14542</v>
      </c>
      <c r="B7277">
        <v>6</v>
      </c>
      <c r="C7277">
        <v>17</v>
      </c>
      <c r="D7277">
        <v>0</v>
      </c>
      <c r="E7277">
        <v>2</v>
      </c>
      <c r="F7277">
        <v>25</v>
      </c>
      <c r="G7277">
        <v>0</v>
      </c>
      <c r="H7277" s="2">
        <f>H7276+$H$2*(Filter_Test[[#This Row],[debug'[0']]]-H7276)</f>
        <v>3.7170840144529471</v>
      </c>
    </row>
    <row r="7278" spans="1:8" x14ac:dyDescent="0.25">
      <c r="A7278">
        <v>14544</v>
      </c>
      <c r="B7278">
        <v>4</v>
      </c>
      <c r="C7278">
        <v>19</v>
      </c>
      <c r="D7278">
        <v>0</v>
      </c>
      <c r="E7278">
        <v>2</v>
      </c>
      <c r="F7278">
        <v>25</v>
      </c>
      <c r="G7278">
        <v>0</v>
      </c>
      <c r="H7278" s="2">
        <f>H7277+$H$2*(Filter_Test[[#This Row],[debug'[0']]]-H7277)</f>
        <v>3.7437482179062793</v>
      </c>
    </row>
    <row r="7279" spans="1:8" x14ac:dyDescent="0.25">
      <c r="A7279">
        <v>14546</v>
      </c>
      <c r="B7279">
        <v>2</v>
      </c>
      <c r="C7279">
        <v>22</v>
      </c>
      <c r="D7279">
        <v>0</v>
      </c>
      <c r="E7279">
        <v>2</v>
      </c>
      <c r="F7279">
        <v>25</v>
      </c>
      <c r="G7279">
        <v>0</v>
      </c>
      <c r="H7279" s="2">
        <f>H7278+$H$2*(Filter_Test[[#This Row],[debug'[0']]]-H7278)</f>
        <v>3.5794038201737397</v>
      </c>
    </row>
    <row r="7280" spans="1:8" x14ac:dyDescent="0.25">
      <c r="A7280">
        <v>14548</v>
      </c>
      <c r="B7280">
        <v>1</v>
      </c>
      <c r="C7280">
        <v>23</v>
      </c>
      <c r="D7280">
        <v>1</v>
      </c>
      <c r="E7280">
        <v>2</v>
      </c>
      <c r="F7280">
        <v>25</v>
      </c>
      <c r="G7280">
        <v>1</v>
      </c>
      <c r="H7280" s="2">
        <f>H7279+$H$2*(Filter_Test[[#This Row],[debug'[0']]]-H7279)</f>
        <v>3.3363007374107618</v>
      </c>
    </row>
    <row r="7281" spans="1:8" x14ac:dyDescent="0.25">
      <c r="A7281">
        <v>14550</v>
      </c>
      <c r="B7281">
        <v>-1</v>
      </c>
      <c r="C7281">
        <v>26</v>
      </c>
      <c r="D7281">
        <v>0</v>
      </c>
      <c r="E7281">
        <v>2</v>
      </c>
      <c r="F7281">
        <v>25</v>
      </c>
      <c r="G7281">
        <v>0</v>
      </c>
      <c r="H7281" s="2">
        <f>H7280+$H$2*(Filter_Test[[#This Row],[debug'[0']]]-H7280)</f>
        <v>2.9276140211985924</v>
      </c>
    </row>
    <row r="7282" spans="1:8" x14ac:dyDescent="0.25">
      <c r="A7282">
        <v>14552</v>
      </c>
      <c r="B7282">
        <v>-3</v>
      </c>
      <c r="C7282">
        <v>29</v>
      </c>
      <c r="D7282">
        <v>-1</v>
      </c>
      <c r="E7282">
        <v>2</v>
      </c>
      <c r="F7282">
        <v>25</v>
      </c>
      <c r="G7282">
        <v>0</v>
      </c>
      <c r="H7282" s="2">
        <f>H7281+$H$2*(Filter_Test[[#This Row],[debug'[0']]]-H7281)</f>
        <v>2.3689495613291918</v>
      </c>
    </row>
    <row r="7283" spans="1:8" x14ac:dyDescent="0.25">
      <c r="A7283">
        <v>14554</v>
      </c>
      <c r="B7283">
        <v>-3</v>
      </c>
      <c r="C7283">
        <v>33</v>
      </c>
      <c r="D7283">
        <v>-1</v>
      </c>
      <c r="E7283">
        <v>2</v>
      </c>
      <c r="F7283">
        <v>25</v>
      </c>
      <c r="G7283">
        <v>0</v>
      </c>
      <c r="H7283" s="2">
        <f>H7282+$H$2*(Filter_Test[[#This Row],[debug'[0']]]-H7282)</f>
        <v>1.8629379863482138</v>
      </c>
    </row>
    <row r="7284" spans="1:8" x14ac:dyDescent="0.25">
      <c r="A7284">
        <v>14556</v>
      </c>
      <c r="B7284">
        <v>-4</v>
      </c>
      <c r="C7284">
        <v>35</v>
      </c>
      <c r="D7284">
        <v>-2</v>
      </c>
      <c r="E7284">
        <v>2</v>
      </c>
      <c r="F7284">
        <v>25</v>
      </c>
      <c r="G7284">
        <v>0</v>
      </c>
      <c r="H7284" s="2">
        <f>H7283+$H$2*(Filter_Test[[#This Row],[debug'[0']]]-H7283)</f>
        <v>1.3103690991572914</v>
      </c>
    </row>
    <row r="7285" spans="1:8" x14ac:dyDescent="0.25">
      <c r="A7285">
        <v>14558</v>
      </c>
      <c r="B7285">
        <v>-4</v>
      </c>
      <c r="C7285">
        <v>37</v>
      </c>
      <c r="D7285">
        <v>-2</v>
      </c>
      <c r="E7285">
        <v>2</v>
      </c>
      <c r="F7285">
        <v>25</v>
      </c>
      <c r="G7285">
        <v>0</v>
      </c>
      <c r="H7285" s="2">
        <f>H7284+$H$2*(Filter_Test[[#This Row],[debug'[0']]]-H7284)</f>
        <v>0.80987860266440759</v>
      </c>
    </row>
    <row r="7286" spans="1:8" x14ac:dyDescent="0.25">
      <c r="A7286">
        <v>14560</v>
      </c>
      <c r="B7286">
        <v>-3</v>
      </c>
      <c r="C7286">
        <v>37</v>
      </c>
      <c r="D7286">
        <v>-3</v>
      </c>
      <c r="E7286">
        <v>2</v>
      </c>
      <c r="F7286">
        <v>25</v>
      </c>
      <c r="G7286">
        <v>0</v>
      </c>
      <c r="H7286" s="2">
        <f>H7285+$H$2*(Filter_Test[[#This Row],[debug'[0']]]-H7285)</f>
        <v>0.45080600378842411</v>
      </c>
    </row>
    <row r="7287" spans="1:8" x14ac:dyDescent="0.25">
      <c r="A7287">
        <v>14562</v>
      </c>
      <c r="B7287">
        <v>-1</v>
      </c>
      <c r="C7287">
        <v>36</v>
      </c>
      <c r="D7287">
        <v>-2</v>
      </c>
      <c r="E7287">
        <v>2</v>
      </c>
      <c r="F7287">
        <v>25</v>
      </c>
      <c r="G7287">
        <v>0</v>
      </c>
      <c r="H7287" s="2">
        <f>H7286+$H$2*(Filter_Test[[#This Row],[debug'[0']]]-H7286)</f>
        <v>0.31407075928985373</v>
      </c>
    </row>
    <row r="7288" spans="1:8" x14ac:dyDescent="0.25">
      <c r="A7288">
        <v>14564</v>
      </c>
      <c r="B7288">
        <v>0</v>
      </c>
      <c r="C7288">
        <v>35</v>
      </c>
      <c r="D7288">
        <v>0</v>
      </c>
      <c r="E7288">
        <v>2</v>
      </c>
      <c r="F7288">
        <v>25</v>
      </c>
      <c r="G7288">
        <v>0</v>
      </c>
      <c r="H7288" s="2">
        <f>H7287+$H$2*(Filter_Test[[#This Row],[debug'[0']]]-H7287)</f>
        <v>0.28447028758708254</v>
      </c>
    </row>
    <row r="7289" spans="1:8" x14ac:dyDescent="0.25">
      <c r="A7289">
        <v>14566</v>
      </c>
      <c r="B7289">
        <v>2</v>
      </c>
      <c r="C7289">
        <v>33</v>
      </c>
      <c r="D7289">
        <v>2</v>
      </c>
      <c r="E7289">
        <v>2</v>
      </c>
      <c r="F7289">
        <v>26</v>
      </c>
      <c r="G7289">
        <v>0</v>
      </c>
      <c r="H7289" s="2">
        <f>H7288+$H$2*(Filter_Test[[#This Row],[debug'[0']]]-H7288)</f>
        <v>0.44615515383302551</v>
      </c>
    </row>
    <row r="7290" spans="1:8" x14ac:dyDescent="0.25">
      <c r="A7290">
        <v>14568</v>
      </c>
      <c r="B7290">
        <v>4</v>
      </c>
      <c r="C7290">
        <v>31</v>
      </c>
      <c r="D7290">
        <v>3</v>
      </c>
      <c r="E7290">
        <v>2</v>
      </c>
      <c r="F7290">
        <v>26</v>
      </c>
      <c r="G7290">
        <v>0</v>
      </c>
      <c r="H7290" s="2">
        <f>H7289+$H$2*(Filter_Test[[#This Row],[debug'[0']]]-H7289)</f>
        <v>0.781097139654509</v>
      </c>
    </row>
    <row r="7291" spans="1:8" x14ac:dyDescent="0.25">
      <c r="A7291">
        <v>14570</v>
      </c>
      <c r="B7291">
        <v>6</v>
      </c>
      <c r="C7291">
        <v>26</v>
      </c>
      <c r="D7291">
        <v>2</v>
      </c>
      <c r="E7291">
        <v>2</v>
      </c>
      <c r="F7291">
        <v>26</v>
      </c>
      <c r="G7291">
        <v>0</v>
      </c>
      <c r="H7291" s="2">
        <f>H7290+$H$2*(Filter_Test[[#This Row],[debug'[0']]]-H7290)</f>
        <v>1.2729671462303136</v>
      </c>
    </row>
    <row r="7292" spans="1:8" x14ac:dyDescent="0.25">
      <c r="A7292">
        <v>14572</v>
      </c>
      <c r="B7292">
        <v>7</v>
      </c>
      <c r="C7292">
        <v>23</v>
      </c>
      <c r="D7292">
        <v>2</v>
      </c>
      <c r="E7292">
        <v>2</v>
      </c>
      <c r="F7292">
        <v>26</v>
      </c>
      <c r="G7292">
        <v>0</v>
      </c>
      <c r="H7292" s="2">
        <f>H7291+$H$2*(Filter_Test[[#This Row],[debug'[0']]]-H7291)</f>
        <v>1.8127272764384206</v>
      </c>
    </row>
    <row r="7293" spans="1:8" x14ac:dyDescent="0.25">
      <c r="A7293">
        <v>14574</v>
      </c>
      <c r="B7293">
        <v>7</v>
      </c>
      <c r="C7293">
        <v>21</v>
      </c>
      <c r="D7293">
        <v>1</v>
      </c>
      <c r="E7293">
        <v>2</v>
      </c>
      <c r="F7293">
        <v>26</v>
      </c>
      <c r="G7293">
        <v>0</v>
      </c>
      <c r="H7293" s="2">
        <f>H7292+$H$2*(Filter_Test[[#This Row],[debug'[0']]]-H7292)</f>
        <v>2.3016162128536539</v>
      </c>
    </row>
    <row r="7294" spans="1:8" x14ac:dyDescent="0.25">
      <c r="A7294">
        <v>14576</v>
      </c>
      <c r="B7294">
        <v>8</v>
      </c>
      <c r="C7294">
        <v>15</v>
      </c>
      <c r="D7294">
        <v>1</v>
      </c>
      <c r="E7294">
        <v>2</v>
      </c>
      <c r="F7294">
        <v>26</v>
      </c>
      <c r="G7294">
        <v>0</v>
      </c>
      <c r="H7294" s="2">
        <f>H7293+$H$2*(Filter_Test[[#This Row],[debug'[0']]]-H7293)</f>
        <v>2.8386762321446781</v>
      </c>
    </row>
    <row r="7295" spans="1:8" x14ac:dyDescent="0.25">
      <c r="A7295">
        <v>14578</v>
      </c>
      <c r="B7295">
        <v>7</v>
      </c>
      <c r="C7295">
        <v>15</v>
      </c>
      <c r="D7295">
        <v>2</v>
      </c>
      <c r="E7295">
        <v>2</v>
      </c>
      <c r="F7295">
        <v>26</v>
      </c>
      <c r="G7295">
        <v>0</v>
      </c>
      <c r="H7295" s="2">
        <f>H7294+$H$2*(Filter_Test[[#This Row],[debug'[0']]]-H7294)</f>
        <v>3.2308717574937642</v>
      </c>
    </row>
    <row r="7296" spans="1:8" x14ac:dyDescent="0.25">
      <c r="A7296">
        <v>14580</v>
      </c>
      <c r="B7296">
        <v>6</v>
      </c>
      <c r="C7296">
        <v>15</v>
      </c>
      <c r="D7296">
        <v>1</v>
      </c>
      <c r="E7296">
        <v>2</v>
      </c>
      <c r="F7296">
        <v>26</v>
      </c>
      <c r="G7296">
        <v>0</v>
      </c>
      <c r="H7296" s="2">
        <f>H7295+$H$2*(Filter_Test[[#This Row],[debug'[0']]]-H7295)</f>
        <v>3.4918559457989322</v>
      </c>
    </row>
    <row r="7297" spans="1:8" x14ac:dyDescent="0.25">
      <c r="A7297">
        <v>14582</v>
      </c>
      <c r="B7297">
        <v>7</v>
      </c>
      <c r="C7297">
        <v>15</v>
      </c>
      <c r="D7297">
        <v>1</v>
      </c>
      <c r="E7297">
        <v>2</v>
      </c>
      <c r="F7297">
        <v>26</v>
      </c>
      <c r="G7297">
        <v>0</v>
      </c>
      <c r="H7297" s="2">
        <f>H7296+$H$2*(Filter_Test[[#This Row],[debug'[0']]]-H7296)</f>
        <v>3.8224907334513158</v>
      </c>
    </row>
    <row r="7298" spans="1:8" x14ac:dyDescent="0.25">
      <c r="A7298">
        <v>14584</v>
      </c>
      <c r="B7298">
        <v>4</v>
      </c>
      <c r="C7298">
        <v>19</v>
      </c>
      <c r="D7298">
        <v>0</v>
      </c>
      <c r="E7298">
        <v>2</v>
      </c>
      <c r="F7298">
        <v>26</v>
      </c>
      <c r="G7298">
        <v>0</v>
      </c>
      <c r="H7298" s="2">
        <f>H7297+$H$2*(Filter_Test[[#This Row],[debug'[0']]]-H7297)</f>
        <v>3.8392205876833194</v>
      </c>
    </row>
    <row r="7299" spans="1:8" x14ac:dyDescent="0.25">
      <c r="A7299">
        <v>14586</v>
      </c>
      <c r="B7299">
        <v>3</v>
      </c>
      <c r="C7299">
        <v>21</v>
      </c>
      <c r="D7299">
        <v>-1</v>
      </c>
      <c r="E7299">
        <v>2</v>
      </c>
      <c r="F7299">
        <v>26</v>
      </c>
      <c r="G7299">
        <v>0</v>
      </c>
      <c r="H7299" s="2">
        <f>H7298+$H$2*(Filter_Test[[#This Row],[debug'[0']]]-H7298)</f>
        <v>3.7601259106931026</v>
      </c>
    </row>
    <row r="7300" spans="1:8" x14ac:dyDescent="0.25">
      <c r="A7300">
        <v>14588</v>
      </c>
      <c r="B7300">
        <v>1</v>
      </c>
      <c r="C7300">
        <v>24</v>
      </c>
      <c r="D7300">
        <v>-1</v>
      </c>
      <c r="E7300">
        <v>2</v>
      </c>
      <c r="F7300">
        <v>26</v>
      </c>
      <c r="G7300">
        <v>0</v>
      </c>
      <c r="H7300" s="2">
        <f>H7299+$H$2*(Filter_Test[[#This Row],[debug'[0']]]-H7299)</f>
        <v>3.4999901721726139</v>
      </c>
    </row>
    <row r="7301" spans="1:8" x14ac:dyDescent="0.25">
      <c r="A7301">
        <v>14590</v>
      </c>
      <c r="B7301">
        <v>-1</v>
      </c>
      <c r="C7301">
        <v>26</v>
      </c>
      <c r="D7301">
        <v>-2</v>
      </c>
      <c r="E7301">
        <v>2</v>
      </c>
      <c r="F7301">
        <v>26</v>
      </c>
      <c r="G7301">
        <v>0</v>
      </c>
      <c r="H7301" s="2">
        <f>H7300+$H$2*(Filter_Test[[#This Row],[debug'[0']]]-H7300)</f>
        <v>3.0758760901889013</v>
      </c>
    </row>
    <row r="7302" spans="1:8" x14ac:dyDescent="0.25">
      <c r="A7302">
        <v>14592</v>
      </c>
      <c r="B7302">
        <v>-3</v>
      </c>
      <c r="C7302">
        <v>29</v>
      </c>
      <c r="D7302">
        <v>-2</v>
      </c>
      <c r="E7302">
        <v>2</v>
      </c>
      <c r="F7302">
        <v>26</v>
      </c>
      <c r="G7302">
        <v>0</v>
      </c>
      <c r="H7302" s="2">
        <f>H7301+$H$2*(Filter_Test[[#This Row],[debug'[0']]]-H7301)</f>
        <v>2.5032382595171216</v>
      </c>
    </row>
    <row r="7303" spans="1:8" x14ac:dyDescent="0.25">
      <c r="A7303">
        <v>14594</v>
      </c>
      <c r="B7303">
        <v>-3</v>
      </c>
      <c r="C7303">
        <v>33</v>
      </c>
      <c r="D7303">
        <v>-1</v>
      </c>
      <c r="E7303">
        <v>2</v>
      </c>
      <c r="F7303">
        <v>26</v>
      </c>
      <c r="G7303">
        <v>0</v>
      </c>
      <c r="H7303" s="2">
        <f>H7302+$H$2*(Filter_Test[[#This Row],[debug'[0']]]-H7302)</f>
        <v>1.9845702729055237</v>
      </c>
    </row>
    <row r="7304" spans="1:8" x14ac:dyDescent="0.25">
      <c r="A7304">
        <v>14596</v>
      </c>
      <c r="B7304">
        <v>-2</v>
      </c>
      <c r="C7304">
        <v>35</v>
      </c>
      <c r="D7304">
        <v>-1</v>
      </c>
      <c r="E7304">
        <v>2</v>
      </c>
      <c r="F7304">
        <v>26</v>
      </c>
      <c r="G7304">
        <v>0</v>
      </c>
      <c r="H7304" s="2">
        <f>H7303+$H$2*(Filter_Test[[#This Row],[debug'[0']]]-H7303)</f>
        <v>1.6090333719933556</v>
      </c>
    </row>
    <row r="7305" spans="1:8" x14ac:dyDescent="0.25">
      <c r="A7305">
        <v>14598</v>
      </c>
      <c r="B7305">
        <v>-2</v>
      </c>
      <c r="C7305">
        <v>37</v>
      </c>
      <c r="D7305">
        <v>0</v>
      </c>
      <c r="E7305">
        <v>2</v>
      </c>
      <c r="F7305">
        <v>26</v>
      </c>
      <c r="G7305">
        <v>0</v>
      </c>
      <c r="H7305" s="2">
        <f>H7304+$H$2*(Filter_Test[[#This Row],[debug'[0']]]-H7304)</f>
        <v>1.268889990152914</v>
      </c>
    </row>
    <row r="7306" spans="1:8" x14ac:dyDescent="0.25">
      <c r="A7306">
        <v>14600</v>
      </c>
      <c r="B7306">
        <v>-1</v>
      </c>
      <c r="C7306">
        <v>37</v>
      </c>
      <c r="D7306">
        <v>0</v>
      </c>
      <c r="E7306">
        <v>2</v>
      </c>
      <c r="F7306">
        <v>26</v>
      </c>
      <c r="G7306">
        <v>0</v>
      </c>
      <c r="H7306" s="2">
        <f>H7305+$H$2*(Filter_Test[[#This Row],[debug'[0']]]-H7305)</f>
        <v>1.0550521464068796</v>
      </c>
    </row>
    <row r="7307" spans="1:8" x14ac:dyDescent="0.25">
      <c r="A7307">
        <v>14602</v>
      </c>
      <c r="B7307">
        <v>0</v>
      </c>
      <c r="C7307">
        <v>38</v>
      </c>
      <c r="D7307">
        <v>0</v>
      </c>
      <c r="E7307">
        <v>2</v>
      </c>
      <c r="F7307">
        <v>26</v>
      </c>
      <c r="G7307">
        <v>0</v>
      </c>
      <c r="H7307" s="2">
        <f>H7306+$H$2*(Filter_Test[[#This Row],[debug'[0']]]-H7306)</f>
        <v>0.95561582423769975</v>
      </c>
    </row>
    <row r="7308" spans="1:8" x14ac:dyDescent="0.25">
      <c r="A7308">
        <v>14604</v>
      </c>
      <c r="B7308">
        <v>1</v>
      </c>
      <c r="C7308">
        <v>36</v>
      </c>
      <c r="D7308">
        <v>1</v>
      </c>
      <c r="E7308">
        <v>2</v>
      </c>
      <c r="F7308">
        <v>26</v>
      </c>
      <c r="G7308">
        <v>0</v>
      </c>
      <c r="H7308" s="2">
        <f>H7307+$H$2*(Filter_Test[[#This Row],[debug'[0']]]-H7307)</f>
        <v>0.95979893425301421</v>
      </c>
    </row>
    <row r="7309" spans="1:8" x14ac:dyDescent="0.25">
      <c r="A7309">
        <v>14606</v>
      </c>
      <c r="B7309">
        <v>3</v>
      </c>
      <c r="C7309">
        <v>35</v>
      </c>
      <c r="D7309">
        <v>1</v>
      </c>
      <c r="E7309">
        <v>2</v>
      </c>
      <c r="F7309">
        <v>26</v>
      </c>
      <c r="G7309">
        <v>0</v>
      </c>
      <c r="H7309" s="2">
        <f>H7308+$H$2*(Filter_Test[[#This Row],[debug'[0']]]-H7308)</f>
        <v>1.1520833546529181</v>
      </c>
    </row>
    <row r="7310" spans="1:8" x14ac:dyDescent="0.25">
      <c r="A7310">
        <v>14608</v>
      </c>
      <c r="B7310">
        <v>6</v>
      </c>
      <c r="C7310">
        <v>30</v>
      </c>
      <c r="D7310">
        <v>2</v>
      </c>
      <c r="E7310">
        <v>2</v>
      </c>
      <c r="F7310">
        <v>26</v>
      </c>
      <c r="G7310">
        <v>0</v>
      </c>
      <c r="H7310" s="2">
        <f>H7309+$H$2*(Filter_Test[[#This Row],[debug'[0']]]-H7309)</f>
        <v>1.6089887342000602</v>
      </c>
    </row>
    <row r="7311" spans="1:8" x14ac:dyDescent="0.25">
      <c r="A7311">
        <v>14610</v>
      </c>
      <c r="B7311">
        <v>7</v>
      </c>
      <c r="C7311">
        <v>28</v>
      </c>
      <c r="D7311">
        <v>1</v>
      </c>
      <c r="E7311">
        <v>2</v>
      </c>
      <c r="F7311">
        <v>26</v>
      </c>
      <c r="G7311">
        <v>0</v>
      </c>
      <c r="H7311" s="2">
        <f>H7310+$H$2*(Filter_Test[[#This Row],[debug'[0']]]-H7310)</f>
        <v>2.1170795758417671</v>
      </c>
    </row>
    <row r="7312" spans="1:8" x14ac:dyDescent="0.25">
      <c r="A7312">
        <v>14612</v>
      </c>
      <c r="B7312">
        <v>8</v>
      </c>
      <c r="C7312">
        <v>25</v>
      </c>
      <c r="D7312">
        <v>1</v>
      </c>
      <c r="E7312">
        <v>2</v>
      </c>
      <c r="F7312">
        <v>27</v>
      </c>
      <c r="G7312">
        <v>0</v>
      </c>
      <c r="H7312" s="2">
        <f>H7311+$H$2*(Filter_Test[[#This Row],[debug'[0']]]-H7311)</f>
        <v>2.6715317634274327</v>
      </c>
    </row>
    <row r="7313" spans="1:8" x14ac:dyDescent="0.25">
      <c r="A7313">
        <v>14614</v>
      </c>
      <c r="B7313">
        <v>8</v>
      </c>
      <c r="C7313">
        <v>19</v>
      </c>
      <c r="D7313">
        <v>-1</v>
      </c>
      <c r="E7313">
        <v>2</v>
      </c>
      <c r="F7313">
        <v>27</v>
      </c>
      <c r="G7313">
        <v>0</v>
      </c>
      <c r="H7313" s="2">
        <f>H7312+$H$2*(Filter_Test[[#This Row],[debug'[0']]]-H7312)</f>
        <v>3.1737280634345209</v>
      </c>
    </row>
    <row r="7314" spans="1:8" x14ac:dyDescent="0.25">
      <c r="A7314">
        <v>14616</v>
      </c>
      <c r="B7314">
        <v>8</v>
      </c>
      <c r="C7314">
        <v>17</v>
      </c>
      <c r="D7314">
        <v>-2</v>
      </c>
      <c r="E7314">
        <v>2</v>
      </c>
      <c r="F7314">
        <v>27</v>
      </c>
      <c r="G7314">
        <v>0</v>
      </c>
      <c r="H7314" s="2">
        <f>H7313+$H$2*(Filter_Test[[#This Row],[debug'[0']]]-H7313)</f>
        <v>3.6285934772387418</v>
      </c>
    </row>
    <row r="7315" spans="1:8" x14ac:dyDescent="0.25">
      <c r="A7315">
        <v>14618</v>
      </c>
      <c r="B7315">
        <v>8</v>
      </c>
      <c r="C7315">
        <v>17</v>
      </c>
      <c r="D7315">
        <v>-3</v>
      </c>
      <c r="E7315">
        <v>2</v>
      </c>
      <c r="F7315">
        <v>27</v>
      </c>
      <c r="G7315">
        <v>0</v>
      </c>
      <c r="H7315" s="2">
        <f>H7314+$H$2*(Filter_Test[[#This Row],[debug'[0']]]-H7314)</f>
        <v>4.0405888357715796</v>
      </c>
    </row>
    <row r="7316" spans="1:8" x14ac:dyDescent="0.25">
      <c r="A7316">
        <v>14620</v>
      </c>
      <c r="B7316">
        <v>6</v>
      </c>
      <c r="C7316">
        <v>17</v>
      </c>
      <c r="D7316">
        <v>-3</v>
      </c>
      <c r="E7316">
        <v>2</v>
      </c>
      <c r="F7316">
        <v>27</v>
      </c>
      <c r="G7316">
        <v>0</v>
      </c>
      <c r="H7316" s="2">
        <f>H7315+$H$2*(Filter_Test[[#This Row],[debug'[0']]]-H7315)</f>
        <v>4.2252589873386341</v>
      </c>
    </row>
    <row r="7317" spans="1:8" x14ac:dyDescent="0.25">
      <c r="A7317">
        <v>14622</v>
      </c>
      <c r="B7317">
        <v>5</v>
      </c>
      <c r="C7317">
        <v>17</v>
      </c>
      <c r="D7317">
        <v>-2</v>
      </c>
      <c r="E7317">
        <v>3</v>
      </c>
      <c r="F7317">
        <v>27</v>
      </c>
      <c r="G7317">
        <v>0</v>
      </c>
      <c r="H7317" s="2">
        <f>H7316+$H$2*(Filter_Test[[#This Row],[debug'[0']]]-H7316)</f>
        <v>4.2982766075529844</v>
      </c>
    </row>
    <row r="7318" spans="1:8" x14ac:dyDescent="0.25">
      <c r="A7318">
        <v>14624</v>
      </c>
      <c r="B7318">
        <v>3</v>
      </c>
      <c r="C7318">
        <v>20</v>
      </c>
      <c r="D7318">
        <v>-1</v>
      </c>
      <c r="E7318">
        <v>3</v>
      </c>
      <c r="F7318">
        <v>27</v>
      </c>
      <c r="G7318">
        <v>0</v>
      </c>
      <c r="H7318" s="2">
        <f>H7317+$H$2*(Filter_Test[[#This Row],[debug'[0']]]-H7317)</f>
        <v>4.1759169199745063</v>
      </c>
    </row>
    <row r="7319" spans="1:8" x14ac:dyDescent="0.25">
      <c r="A7319">
        <v>14626</v>
      </c>
      <c r="B7319">
        <v>2</v>
      </c>
      <c r="C7319">
        <v>21</v>
      </c>
      <c r="D7319">
        <v>0</v>
      </c>
      <c r="E7319">
        <v>3</v>
      </c>
      <c r="F7319">
        <v>27</v>
      </c>
      <c r="G7319">
        <v>0</v>
      </c>
      <c r="H7319" s="2">
        <f>H7318+$H$2*(Filter_Test[[#This Row],[debug'[0']]]-H7318)</f>
        <v>3.9708415816560971</v>
      </c>
    </row>
    <row r="7320" spans="1:8" x14ac:dyDescent="0.25">
      <c r="A7320">
        <v>14628</v>
      </c>
      <c r="B7320">
        <v>1</v>
      </c>
      <c r="C7320">
        <v>24</v>
      </c>
      <c r="D7320">
        <v>1</v>
      </c>
      <c r="E7320">
        <v>3</v>
      </c>
      <c r="F7320">
        <v>27</v>
      </c>
      <c r="G7320">
        <v>0</v>
      </c>
      <c r="H7320" s="2">
        <f>H7319+$H$2*(Filter_Test[[#This Row],[debug'[0']]]-H7319)</f>
        <v>3.690846359018801</v>
      </c>
    </row>
    <row r="7321" spans="1:8" x14ac:dyDescent="0.25">
      <c r="A7321">
        <v>14630</v>
      </c>
      <c r="B7321">
        <v>-1</v>
      </c>
      <c r="C7321">
        <v>27</v>
      </c>
      <c r="D7321">
        <v>1</v>
      </c>
      <c r="E7321">
        <v>3</v>
      </c>
      <c r="F7321">
        <v>27</v>
      </c>
      <c r="G7321">
        <v>0</v>
      </c>
      <c r="H7321" s="2">
        <f>H7320+$H$2*(Filter_Test[[#This Row],[debug'[0']]]-H7320)</f>
        <v>3.248744505200444</v>
      </c>
    </row>
    <row r="7322" spans="1:8" x14ac:dyDescent="0.25">
      <c r="A7322">
        <v>14632</v>
      </c>
      <c r="B7322">
        <v>-2</v>
      </c>
      <c r="C7322">
        <v>30</v>
      </c>
      <c r="D7322">
        <v>0</v>
      </c>
      <c r="E7322">
        <v>3</v>
      </c>
      <c r="F7322">
        <v>27</v>
      </c>
      <c r="G7322">
        <v>0</v>
      </c>
      <c r="H7322" s="2">
        <f>H7321+$H$2*(Filter_Test[[#This Row],[debug'[0']]]-H7321)</f>
        <v>2.754061989857219</v>
      </c>
    </row>
    <row r="7323" spans="1:8" x14ac:dyDescent="0.25">
      <c r="A7323">
        <v>14634</v>
      </c>
      <c r="B7323">
        <v>-2</v>
      </c>
      <c r="C7323">
        <v>32</v>
      </c>
      <c r="D7323">
        <v>0</v>
      </c>
      <c r="E7323">
        <v>3</v>
      </c>
      <c r="F7323">
        <v>27</v>
      </c>
      <c r="G7323">
        <v>0</v>
      </c>
      <c r="H7323" s="2">
        <f>H7322+$H$2*(Filter_Test[[#This Row],[debug'[0']]]-H7322)</f>
        <v>2.3060022031958418</v>
      </c>
    </row>
    <row r="7324" spans="1:8" x14ac:dyDescent="0.25">
      <c r="A7324">
        <v>14636</v>
      </c>
      <c r="B7324">
        <v>-2</v>
      </c>
      <c r="C7324">
        <v>33</v>
      </c>
      <c r="D7324">
        <v>-1</v>
      </c>
      <c r="E7324">
        <v>3</v>
      </c>
      <c r="F7324">
        <v>27</v>
      </c>
      <c r="G7324">
        <v>0</v>
      </c>
      <c r="H7324" s="2">
        <f>H7323+$H$2*(Filter_Test[[#This Row],[debug'[0']]]-H7323)</f>
        <v>1.9001710565587961</v>
      </c>
    </row>
    <row r="7325" spans="1:8" x14ac:dyDescent="0.25">
      <c r="A7325">
        <v>14638</v>
      </c>
      <c r="B7325">
        <v>-2</v>
      </c>
      <c r="C7325">
        <v>34</v>
      </c>
      <c r="D7325">
        <v>0</v>
      </c>
      <c r="E7325">
        <v>3</v>
      </c>
      <c r="F7325">
        <v>27</v>
      </c>
      <c r="G7325">
        <v>0</v>
      </c>
      <c r="H7325" s="2">
        <f>H7324+$H$2*(Filter_Test[[#This Row],[debug'[0']]]-H7324)</f>
        <v>1.5325885943879365</v>
      </c>
    </row>
    <row r="7326" spans="1:8" x14ac:dyDescent="0.25">
      <c r="A7326">
        <v>14640</v>
      </c>
      <c r="B7326">
        <v>-1</v>
      </c>
      <c r="C7326">
        <v>35</v>
      </c>
      <c r="D7326">
        <v>1</v>
      </c>
      <c r="E7326">
        <v>3</v>
      </c>
      <c r="F7326">
        <v>27</v>
      </c>
      <c r="G7326">
        <v>0</v>
      </c>
      <c r="H7326" s="2">
        <f>H7325+$H$2*(Filter_Test[[#This Row],[debug'[0']]]-H7325)</f>
        <v>1.2938977427071032</v>
      </c>
    </row>
    <row r="7327" spans="1:8" x14ac:dyDescent="0.25">
      <c r="A7327">
        <v>14642</v>
      </c>
      <c r="B7327">
        <v>1</v>
      </c>
      <c r="C7327">
        <v>35</v>
      </c>
      <c r="D7327">
        <v>1</v>
      </c>
      <c r="E7327">
        <v>3</v>
      </c>
      <c r="F7327">
        <v>27</v>
      </c>
      <c r="G7327">
        <v>0</v>
      </c>
      <c r="H7327" s="2">
        <f>H7326+$H$2*(Filter_Test[[#This Row],[debug'[0']]]-H7326)</f>
        <v>1.2661985330252454</v>
      </c>
    </row>
    <row r="7328" spans="1:8" x14ac:dyDescent="0.25">
      <c r="A7328">
        <v>14644</v>
      </c>
      <c r="B7328">
        <v>1</v>
      </c>
      <c r="C7328">
        <v>35</v>
      </c>
      <c r="D7328">
        <v>1</v>
      </c>
      <c r="E7328">
        <v>3</v>
      </c>
      <c r="F7328">
        <v>27</v>
      </c>
      <c r="G7328">
        <v>0</v>
      </c>
      <c r="H7328" s="2">
        <f>H7327+$H$2*(Filter_Test[[#This Row],[debug'[0']]]-H7327)</f>
        <v>1.2411099123527907</v>
      </c>
    </row>
    <row r="7329" spans="1:8" x14ac:dyDescent="0.25">
      <c r="A7329">
        <v>14646</v>
      </c>
      <c r="B7329">
        <v>3</v>
      </c>
      <c r="C7329">
        <v>32</v>
      </c>
      <c r="D7329">
        <v>0</v>
      </c>
      <c r="E7329">
        <v>3</v>
      </c>
      <c r="F7329">
        <v>27</v>
      </c>
      <c r="G7329">
        <v>0</v>
      </c>
      <c r="H7329" s="2">
        <f>H7328+$H$2*(Filter_Test[[#This Row],[debug'[0']]]-H7328)</f>
        <v>1.4068813976875221</v>
      </c>
    </row>
    <row r="7330" spans="1:8" x14ac:dyDescent="0.25">
      <c r="A7330">
        <v>14648</v>
      </c>
      <c r="B7330">
        <v>4</v>
      </c>
      <c r="C7330">
        <v>31</v>
      </c>
      <c r="D7330">
        <v>0</v>
      </c>
      <c r="E7330">
        <v>3</v>
      </c>
      <c r="F7330">
        <v>27</v>
      </c>
      <c r="G7330">
        <v>0</v>
      </c>
      <c r="H7330" s="2">
        <f>H7329+$H$2*(Filter_Test[[#This Row],[debug'[0']]]-H7329)</f>
        <v>1.6512770682148794</v>
      </c>
    </row>
    <row r="7331" spans="1:8" x14ac:dyDescent="0.25">
      <c r="A7331">
        <v>14650</v>
      </c>
      <c r="B7331">
        <v>8</v>
      </c>
      <c r="C7331">
        <v>30</v>
      </c>
      <c r="D7331">
        <v>-1</v>
      </c>
      <c r="E7331">
        <v>3</v>
      </c>
      <c r="F7331">
        <v>27</v>
      </c>
      <c r="G7331">
        <v>0</v>
      </c>
      <c r="H7331" s="2">
        <f>H7330+$H$2*(Filter_Test[[#This Row],[debug'[0']]]-H7330)</f>
        <v>2.2496301078800749</v>
      </c>
    </row>
    <row r="7332" spans="1:8" x14ac:dyDescent="0.25">
      <c r="A7332">
        <v>14652</v>
      </c>
      <c r="B7332">
        <v>9</v>
      </c>
      <c r="C7332">
        <v>26</v>
      </c>
      <c r="D7332">
        <v>0</v>
      </c>
      <c r="E7332">
        <v>3</v>
      </c>
      <c r="F7332">
        <v>27</v>
      </c>
      <c r="G7332">
        <v>0</v>
      </c>
      <c r="H7332" s="2">
        <f>H7331+$H$2*(Filter_Test[[#This Row],[debug'[0']]]-H7331)</f>
        <v>2.8858374817430055</v>
      </c>
    </row>
    <row r="7333" spans="1:8" x14ac:dyDescent="0.25">
      <c r="A7333">
        <v>14654</v>
      </c>
      <c r="B7333">
        <v>8</v>
      </c>
      <c r="C7333">
        <v>25</v>
      </c>
      <c r="D7333">
        <v>0</v>
      </c>
      <c r="E7333">
        <v>3</v>
      </c>
      <c r="F7333">
        <v>27</v>
      </c>
      <c r="G7333">
        <v>0</v>
      </c>
      <c r="H7333" s="2">
        <f>H7332+$H$2*(Filter_Test[[#This Row],[debug'[0']]]-H7332)</f>
        <v>3.367835943641619</v>
      </c>
    </row>
    <row r="7334" spans="1:8" x14ac:dyDescent="0.25">
      <c r="A7334">
        <v>14656</v>
      </c>
      <c r="B7334">
        <v>6</v>
      </c>
      <c r="C7334">
        <v>22</v>
      </c>
      <c r="D7334">
        <v>-2</v>
      </c>
      <c r="E7334">
        <v>3</v>
      </c>
      <c r="F7334">
        <v>27</v>
      </c>
      <c r="G7334">
        <v>0</v>
      </c>
      <c r="H7334" s="2">
        <f>H7333+$H$2*(Filter_Test[[#This Row],[debug'[0']]]-H7333)</f>
        <v>3.6159115615165769</v>
      </c>
    </row>
    <row r="7335" spans="1:8" x14ac:dyDescent="0.25">
      <c r="A7335">
        <v>14658</v>
      </c>
      <c r="B7335">
        <v>6</v>
      </c>
      <c r="C7335">
        <v>21</v>
      </c>
      <c r="D7335">
        <v>-4</v>
      </c>
      <c r="E7335">
        <v>3</v>
      </c>
      <c r="F7335">
        <v>27</v>
      </c>
      <c r="G7335">
        <v>0</v>
      </c>
      <c r="H7335" s="2">
        <f>H7334+$H$2*(Filter_Test[[#This Row],[debug'[0']]]-H7334)</f>
        <v>3.8406066032320134</v>
      </c>
    </row>
    <row r="7336" spans="1:8" x14ac:dyDescent="0.25">
      <c r="A7336">
        <v>14660</v>
      </c>
      <c r="B7336">
        <v>6</v>
      </c>
      <c r="C7336">
        <v>20</v>
      </c>
      <c r="D7336">
        <v>-5</v>
      </c>
      <c r="E7336">
        <v>3</v>
      </c>
      <c r="F7336">
        <v>27</v>
      </c>
      <c r="G7336">
        <v>-1</v>
      </c>
      <c r="H7336" s="2">
        <f>H7335+$H$2*(Filter_Test[[#This Row],[debug'[0']]]-H7335)</f>
        <v>4.0441246361769121</v>
      </c>
    </row>
    <row r="7337" spans="1:8" x14ac:dyDescent="0.25">
      <c r="A7337">
        <v>14662</v>
      </c>
      <c r="B7337">
        <v>6</v>
      </c>
      <c r="C7337">
        <v>21</v>
      </c>
      <c r="D7337">
        <v>-4</v>
      </c>
      <c r="E7337">
        <v>3</v>
      </c>
      <c r="F7337">
        <v>27</v>
      </c>
      <c r="G7337">
        <v>0</v>
      </c>
      <c r="H7337" s="2">
        <f>H7336+$H$2*(Filter_Test[[#This Row],[debug'[0']]]-H7336)</f>
        <v>4.2284615464066286</v>
      </c>
    </row>
    <row r="7338" spans="1:8" x14ac:dyDescent="0.25">
      <c r="A7338">
        <v>14664</v>
      </c>
      <c r="B7338">
        <v>5</v>
      </c>
      <c r="C7338">
        <v>22</v>
      </c>
      <c r="D7338">
        <v>-3</v>
      </c>
      <c r="E7338">
        <v>3</v>
      </c>
      <c r="F7338">
        <v>27</v>
      </c>
      <c r="G7338">
        <v>0</v>
      </c>
      <c r="H7338" s="2">
        <f>H7337+$H$2*(Filter_Test[[#This Row],[debug'[0']]]-H7337)</f>
        <v>4.3011773325397575</v>
      </c>
    </row>
    <row r="7339" spans="1:8" x14ac:dyDescent="0.25">
      <c r="A7339">
        <v>14666</v>
      </c>
      <c r="B7339">
        <v>4</v>
      </c>
      <c r="C7339">
        <v>23</v>
      </c>
      <c r="D7339">
        <v>-2</v>
      </c>
      <c r="E7339">
        <v>3</v>
      </c>
      <c r="F7339">
        <v>27</v>
      </c>
      <c r="G7339">
        <v>0</v>
      </c>
      <c r="H7339" s="2">
        <f>H7338+$H$2*(Filter_Test[[#This Row],[debug'[0']]]-H7338)</f>
        <v>4.272792037679717</v>
      </c>
    </row>
    <row r="7340" spans="1:8" x14ac:dyDescent="0.25">
      <c r="A7340">
        <v>14668</v>
      </c>
      <c r="B7340">
        <v>1</v>
      </c>
      <c r="C7340">
        <v>24</v>
      </c>
      <c r="D7340">
        <v>0</v>
      </c>
      <c r="E7340">
        <v>3</v>
      </c>
      <c r="F7340">
        <v>27</v>
      </c>
      <c r="G7340">
        <v>0</v>
      </c>
      <c r="H7340" s="2">
        <f>H7339+$H$2*(Filter_Test[[#This Row],[debug'[0']]]-H7339)</f>
        <v>3.9643386550106641</v>
      </c>
    </row>
    <row r="7341" spans="1:8" x14ac:dyDescent="0.25">
      <c r="A7341">
        <v>14670</v>
      </c>
      <c r="B7341">
        <v>-1</v>
      </c>
      <c r="C7341">
        <v>25</v>
      </c>
      <c r="D7341">
        <v>0</v>
      </c>
      <c r="E7341">
        <v>3</v>
      </c>
      <c r="F7341">
        <v>27</v>
      </c>
      <c r="G7341">
        <v>0</v>
      </c>
      <c r="H7341" s="2">
        <f>H7340+$H$2*(Filter_Test[[#This Row],[debug'[0']]]-H7340)</f>
        <v>3.4964607595552639</v>
      </c>
    </row>
    <row r="7342" spans="1:8" x14ac:dyDescent="0.25">
      <c r="A7342">
        <v>14672</v>
      </c>
      <c r="B7342">
        <v>-3</v>
      </c>
      <c r="C7342">
        <v>26</v>
      </c>
      <c r="D7342">
        <v>1</v>
      </c>
      <c r="E7342">
        <v>3</v>
      </c>
      <c r="F7342">
        <v>27</v>
      </c>
      <c r="G7342">
        <v>-1</v>
      </c>
      <c r="H7342" s="2">
        <f>H7341+$H$2*(Filter_Test[[#This Row],[debug'[0']]]-H7341)</f>
        <v>2.8841837576586684</v>
      </c>
    </row>
    <row r="7343" spans="1:8" x14ac:dyDescent="0.25">
      <c r="A7343">
        <v>14674</v>
      </c>
      <c r="B7343">
        <v>-3</v>
      </c>
      <c r="C7343">
        <v>27</v>
      </c>
      <c r="D7343">
        <v>0</v>
      </c>
      <c r="E7343">
        <v>3</v>
      </c>
      <c r="F7343">
        <v>27</v>
      </c>
      <c r="G7343">
        <v>-1</v>
      </c>
      <c r="H7343" s="2">
        <f>H7342+$H$2*(Filter_Test[[#This Row],[debug'[0']]]-H7342)</f>
        <v>2.3296125036956825</v>
      </c>
    </row>
    <row r="7344" spans="1:8" x14ac:dyDescent="0.25">
      <c r="A7344">
        <v>14676</v>
      </c>
      <c r="B7344">
        <v>-2</v>
      </c>
      <c r="C7344">
        <v>29</v>
      </c>
      <c r="D7344">
        <v>0</v>
      </c>
      <c r="E7344">
        <v>3</v>
      </c>
      <c r="F7344">
        <v>27</v>
      </c>
      <c r="G7344">
        <v>-1</v>
      </c>
      <c r="H7344" s="2">
        <f>H7343+$H$2*(Filter_Test[[#This Row],[debug'[0']]]-H7343)</f>
        <v>1.9215561386606566</v>
      </c>
    </row>
    <row r="7345" spans="1:8" x14ac:dyDescent="0.25">
      <c r="A7345">
        <v>14678</v>
      </c>
      <c r="B7345">
        <v>-1</v>
      </c>
      <c r="C7345">
        <v>29</v>
      </c>
      <c r="D7345">
        <v>1</v>
      </c>
      <c r="E7345">
        <v>3</v>
      </c>
      <c r="F7345">
        <v>27</v>
      </c>
      <c r="G7345">
        <v>-1</v>
      </c>
      <c r="H7345" s="2">
        <f>H7344+$H$2*(Filter_Test[[#This Row],[debug'[0']]]-H7344)</f>
        <v>1.6462059595926621</v>
      </c>
    </row>
    <row r="7346" spans="1:8" x14ac:dyDescent="0.25">
      <c r="A7346">
        <v>14680</v>
      </c>
      <c r="B7346">
        <v>1</v>
      </c>
      <c r="C7346">
        <v>30</v>
      </c>
      <c r="D7346">
        <v>3</v>
      </c>
      <c r="E7346">
        <v>3</v>
      </c>
      <c r="F7346">
        <v>27</v>
      </c>
      <c r="G7346">
        <v>-1</v>
      </c>
      <c r="H7346" s="2">
        <f>H7345+$H$2*(Filter_Test[[#This Row],[debug'[0']]]-H7345)</f>
        <v>1.5853024827317945</v>
      </c>
    </row>
    <row r="7347" spans="1:8" x14ac:dyDescent="0.25">
      <c r="A7347">
        <v>14682</v>
      </c>
      <c r="B7347">
        <v>3</v>
      </c>
      <c r="C7347">
        <v>30</v>
      </c>
      <c r="D7347">
        <v>3</v>
      </c>
      <c r="E7347">
        <v>3</v>
      </c>
      <c r="F7347">
        <v>27</v>
      </c>
      <c r="G7347">
        <v>0</v>
      </c>
      <c r="H7347" s="2">
        <f>H7346+$H$2*(Filter_Test[[#This Row],[debug'[0']]]-H7346)</f>
        <v>1.71863458255084</v>
      </c>
    </row>
    <row r="7348" spans="1:8" x14ac:dyDescent="0.25">
      <c r="A7348">
        <v>14684</v>
      </c>
      <c r="B7348">
        <v>3</v>
      </c>
      <c r="C7348">
        <v>31</v>
      </c>
      <c r="D7348">
        <v>2</v>
      </c>
      <c r="E7348">
        <v>3</v>
      </c>
      <c r="F7348">
        <v>27</v>
      </c>
      <c r="G7348">
        <v>-1</v>
      </c>
      <c r="H7348" s="2">
        <f>H7347+$H$2*(Filter_Test[[#This Row],[debug'[0']]]-H7347)</f>
        <v>1.839400428011509</v>
      </c>
    </row>
    <row r="7349" spans="1:8" x14ac:dyDescent="0.25">
      <c r="A7349">
        <v>14686</v>
      </c>
      <c r="B7349">
        <v>4</v>
      </c>
      <c r="C7349">
        <v>32</v>
      </c>
      <c r="D7349">
        <v>1</v>
      </c>
      <c r="E7349">
        <v>3</v>
      </c>
      <c r="F7349">
        <v>27</v>
      </c>
      <c r="G7349">
        <v>-1</v>
      </c>
      <c r="H7349" s="2">
        <f>H7348+$H$2*(Filter_Test[[#This Row],[debug'[0']]]-H7348)</f>
        <v>2.043032140292758</v>
      </c>
    </row>
    <row r="7350" spans="1:8" x14ac:dyDescent="0.25">
      <c r="A7350">
        <v>14688</v>
      </c>
      <c r="B7350">
        <v>5</v>
      </c>
      <c r="C7350">
        <v>33</v>
      </c>
      <c r="D7350">
        <v>-1</v>
      </c>
      <c r="E7350">
        <v>3</v>
      </c>
      <c r="F7350">
        <v>27</v>
      </c>
      <c r="G7350">
        <v>-1</v>
      </c>
      <c r="H7350" s="2">
        <f>H7349+$H$2*(Filter_Test[[#This Row],[debug'[0']]]-H7349)</f>
        <v>2.3217197954414801</v>
      </c>
    </row>
    <row r="7351" spans="1:8" x14ac:dyDescent="0.25">
      <c r="A7351">
        <v>14690</v>
      </c>
      <c r="B7351">
        <v>7</v>
      </c>
      <c r="C7351">
        <v>33</v>
      </c>
      <c r="D7351">
        <v>-2</v>
      </c>
      <c r="E7351">
        <v>3</v>
      </c>
      <c r="F7351">
        <v>27</v>
      </c>
      <c r="G7351">
        <v>-1</v>
      </c>
      <c r="H7351" s="2">
        <f>H7350+$H$2*(Filter_Test[[#This Row],[debug'[0']]]-H7350)</f>
        <v>2.7626373171037484</v>
      </c>
    </row>
    <row r="7352" spans="1:8" x14ac:dyDescent="0.25">
      <c r="A7352">
        <v>14692</v>
      </c>
      <c r="B7352">
        <v>9</v>
      </c>
      <c r="C7352">
        <v>32</v>
      </c>
      <c r="D7352">
        <v>-2</v>
      </c>
      <c r="E7352">
        <v>3</v>
      </c>
      <c r="F7352">
        <v>27</v>
      </c>
      <c r="G7352">
        <v>-1</v>
      </c>
      <c r="H7352" s="2">
        <f>H7351+$H$2*(Filter_Test[[#This Row],[debug'[0']]]-H7351)</f>
        <v>3.3504949005746081</v>
      </c>
    </row>
    <row r="7353" spans="1:8" x14ac:dyDescent="0.25">
      <c r="A7353">
        <v>14694</v>
      </c>
      <c r="B7353">
        <v>11</v>
      </c>
      <c r="C7353">
        <v>31</v>
      </c>
      <c r="D7353">
        <v>-1</v>
      </c>
      <c r="E7353">
        <v>3</v>
      </c>
      <c r="F7353">
        <v>27</v>
      </c>
      <c r="G7353">
        <v>0</v>
      </c>
      <c r="H7353" s="2">
        <f>H7352+$H$2*(Filter_Test[[#This Row],[debug'[0']]]-H7352)</f>
        <v>4.0714437712931826</v>
      </c>
    </row>
    <row r="7354" spans="1:8" x14ac:dyDescent="0.25">
      <c r="A7354">
        <v>14696</v>
      </c>
      <c r="B7354">
        <v>10</v>
      </c>
      <c r="C7354">
        <v>30</v>
      </c>
      <c r="D7354">
        <v>-1</v>
      </c>
      <c r="E7354">
        <v>3</v>
      </c>
      <c r="F7354">
        <v>27</v>
      </c>
      <c r="G7354">
        <v>0</v>
      </c>
      <c r="H7354" s="2">
        <f>H7353+$H$2*(Filter_Test[[#This Row],[debug'[0']]]-H7353)</f>
        <v>4.6301970321281631</v>
      </c>
    </row>
    <row r="7355" spans="1:8" x14ac:dyDescent="0.25">
      <c r="A7355">
        <v>14698</v>
      </c>
      <c r="B7355">
        <v>9</v>
      </c>
      <c r="C7355">
        <v>28</v>
      </c>
      <c r="D7355">
        <v>-3</v>
      </c>
      <c r="E7355">
        <v>3</v>
      </c>
      <c r="F7355">
        <v>27</v>
      </c>
      <c r="G7355">
        <v>-1</v>
      </c>
      <c r="H7355" s="2">
        <f>H7354+$H$2*(Filter_Test[[#This Row],[debug'[0']]]-H7354)</f>
        <v>5.0420412591731942</v>
      </c>
    </row>
    <row r="7356" spans="1:8" x14ac:dyDescent="0.25">
      <c r="A7356">
        <v>14700</v>
      </c>
      <c r="B7356">
        <v>8</v>
      </c>
      <c r="C7356">
        <v>25</v>
      </c>
      <c r="D7356">
        <v>-4</v>
      </c>
      <c r="E7356">
        <v>3</v>
      </c>
      <c r="F7356">
        <v>27</v>
      </c>
      <c r="G7356">
        <v>-1</v>
      </c>
      <c r="H7356" s="2">
        <f>H7355+$H$2*(Filter_Test[[#This Row],[debug'[0']]]-H7355)</f>
        <v>5.3208223026672901</v>
      </c>
    </row>
    <row r="7357" spans="1:8" x14ac:dyDescent="0.25">
      <c r="A7357">
        <v>14702</v>
      </c>
      <c r="B7357">
        <v>5</v>
      </c>
      <c r="C7357">
        <v>24</v>
      </c>
      <c r="D7357">
        <v>-5</v>
      </c>
      <c r="E7357">
        <v>3</v>
      </c>
      <c r="F7357">
        <v>27</v>
      </c>
      <c r="G7357">
        <v>-1</v>
      </c>
      <c r="H7357" s="2">
        <f>H7356+$H$2*(Filter_Test[[#This Row],[debug'[0']]]-H7356)</f>
        <v>5.2905855129922701</v>
      </c>
    </row>
    <row r="7358" spans="1:8" x14ac:dyDescent="0.25">
      <c r="A7358">
        <v>14704</v>
      </c>
      <c r="B7358">
        <v>4</v>
      </c>
      <c r="C7358">
        <v>23</v>
      </c>
      <c r="D7358">
        <v>-4</v>
      </c>
      <c r="E7358">
        <v>3</v>
      </c>
      <c r="F7358">
        <v>27</v>
      </c>
      <c r="G7358">
        <v>-1</v>
      </c>
      <c r="H7358" s="2">
        <f>H7357+$H$2*(Filter_Test[[#This Row],[debug'[0']]]-H7357)</f>
        <v>5.1689506939988918</v>
      </c>
    </row>
    <row r="7359" spans="1:8" x14ac:dyDescent="0.25">
      <c r="A7359">
        <v>14706</v>
      </c>
      <c r="B7359">
        <v>2</v>
      </c>
      <c r="C7359">
        <v>23</v>
      </c>
      <c r="D7359">
        <v>-2</v>
      </c>
      <c r="E7359">
        <v>3</v>
      </c>
      <c r="F7359">
        <v>28</v>
      </c>
      <c r="G7359">
        <v>-1</v>
      </c>
      <c r="H7359" s="2">
        <f>H7358+$H$2*(Filter_Test[[#This Row],[debug'[0']]]-H7358)</f>
        <v>4.8702841274032362</v>
      </c>
    </row>
    <row r="7360" spans="1:8" x14ac:dyDescent="0.25">
      <c r="A7360">
        <v>14708</v>
      </c>
      <c r="B7360">
        <v>2</v>
      </c>
      <c r="C7360">
        <v>23</v>
      </c>
      <c r="D7360">
        <v>-1</v>
      </c>
      <c r="E7360">
        <v>4</v>
      </c>
      <c r="F7360">
        <v>28</v>
      </c>
      <c r="G7360">
        <v>-1</v>
      </c>
      <c r="H7360" s="2">
        <f>H7359+$H$2*(Filter_Test[[#This Row],[debug'[0']]]-H7359)</f>
        <v>4.5997662215522741</v>
      </c>
    </row>
    <row r="7361" spans="1:8" x14ac:dyDescent="0.25">
      <c r="A7361">
        <v>14710</v>
      </c>
      <c r="B7361">
        <v>1</v>
      </c>
      <c r="C7361">
        <v>23</v>
      </c>
      <c r="D7361">
        <v>1</v>
      </c>
      <c r="E7361">
        <v>4</v>
      </c>
      <c r="F7361">
        <v>28</v>
      </c>
      <c r="G7361">
        <v>0</v>
      </c>
      <c r="H7361" s="2">
        <f>H7360+$H$2*(Filter_Test[[#This Row],[debug'[0']]]-H7360)</f>
        <v>4.2604962480641948</v>
      </c>
    </row>
    <row r="7362" spans="1:8" x14ac:dyDescent="0.25">
      <c r="A7362">
        <v>14712</v>
      </c>
      <c r="B7362">
        <v>-1</v>
      </c>
      <c r="C7362">
        <v>23</v>
      </c>
      <c r="D7362">
        <v>2</v>
      </c>
      <c r="E7362">
        <v>4</v>
      </c>
      <c r="F7362">
        <v>28</v>
      </c>
      <c r="G7362">
        <v>-1</v>
      </c>
      <c r="H7362" s="2">
        <f>H7361+$H$2*(Filter_Test[[#This Row],[debug'[0']]]-H7361)</f>
        <v>3.7647061570495404</v>
      </c>
    </row>
    <row r="7363" spans="1:8" x14ac:dyDescent="0.25">
      <c r="A7363">
        <v>14714</v>
      </c>
      <c r="B7363">
        <v>-1</v>
      </c>
      <c r="C7363">
        <v>22</v>
      </c>
      <c r="D7363">
        <v>2</v>
      </c>
      <c r="E7363">
        <v>4</v>
      </c>
      <c r="F7363">
        <v>28</v>
      </c>
      <c r="G7363">
        <v>-1</v>
      </c>
      <c r="H7363" s="2">
        <f>H7362+$H$2*(Filter_Test[[#This Row],[debug'[0']]]-H7362)</f>
        <v>3.3156431812645137</v>
      </c>
    </row>
    <row r="7364" spans="1:8" x14ac:dyDescent="0.25">
      <c r="A7364">
        <v>14716</v>
      </c>
      <c r="B7364">
        <v>-2</v>
      </c>
      <c r="C7364">
        <v>23</v>
      </c>
      <c r="D7364">
        <v>1</v>
      </c>
      <c r="E7364">
        <v>4</v>
      </c>
      <c r="F7364">
        <v>28</v>
      </c>
      <c r="G7364">
        <v>-1</v>
      </c>
      <c r="H7364" s="2">
        <f>H7363+$H$2*(Filter_Test[[#This Row],[debug'[0']]]-H7363)</f>
        <v>2.8146556142435557</v>
      </c>
    </row>
    <row r="7365" spans="1:8" x14ac:dyDescent="0.25">
      <c r="A7365">
        <v>14718</v>
      </c>
      <c r="B7365">
        <v>-2</v>
      </c>
      <c r="C7365">
        <v>24</v>
      </c>
      <c r="D7365">
        <v>1</v>
      </c>
      <c r="E7365">
        <v>4</v>
      </c>
      <c r="F7365">
        <v>27</v>
      </c>
      <c r="G7365">
        <v>-1</v>
      </c>
      <c r="H7365" s="2">
        <f>H7364+$H$2*(Filter_Test[[#This Row],[debug'[0']]]-H7364)</f>
        <v>2.3608850130253836</v>
      </c>
    </row>
    <row r="7366" spans="1:8" x14ac:dyDescent="0.25">
      <c r="A7366">
        <v>14720</v>
      </c>
      <c r="B7366">
        <v>1</v>
      </c>
      <c r="C7366">
        <v>28</v>
      </c>
      <c r="D7366">
        <v>2</v>
      </c>
      <c r="E7366">
        <v>4</v>
      </c>
      <c r="F7366">
        <v>28</v>
      </c>
      <c r="G7366">
        <v>-1</v>
      </c>
      <c r="H7366" s="2">
        <f>H7365+$H$2*(Filter_Test[[#This Row],[debug'[0']]]-H7365)</f>
        <v>2.2326246222463535</v>
      </c>
    </row>
    <row r="7367" spans="1:8" x14ac:dyDescent="0.25">
      <c r="A7367">
        <v>14722</v>
      </c>
      <c r="B7367">
        <v>1</v>
      </c>
      <c r="C7367">
        <v>29</v>
      </c>
      <c r="D7367">
        <v>2</v>
      </c>
      <c r="E7367">
        <v>4</v>
      </c>
      <c r="F7367">
        <v>28</v>
      </c>
      <c r="G7367">
        <v>-1</v>
      </c>
      <c r="H7367" s="2">
        <f>H7366+$H$2*(Filter_Test[[#This Row],[debug'[0']]]-H7366)</f>
        <v>2.1164524885098626</v>
      </c>
    </row>
    <row r="7368" spans="1:8" x14ac:dyDescent="0.25">
      <c r="A7368">
        <v>14724</v>
      </c>
      <c r="B7368">
        <v>2</v>
      </c>
      <c r="C7368">
        <v>31</v>
      </c>
      <c r="D7368">
        <v>2</v>
      </c>
      <c r="E7368">
        <v>4</v>
      </c>
      <c r="F7368">
        <v>27</v>
      </c>
      <c r="G7368">
        <v>-1</v>
      </c>
      <c r="H7368" s="2">
        <f>H7367+$H$2*(Filter_Test[[#This Row],[debug'[0']]]-H7367)</f>
        <v>2.1054771000380175</v>
      </c>
    </row>
    <row r="7369" spans="1:8" x14ac:dyDescent="0.25">
      <c r="A7369">
        <v>14726</v>
      </c>
      <c r="B7369">
        <v>6</v>
      </c>
      <c r="C7369">
        <v>33</v>
      </c>
      <c r="D7369">
        <v>0</v>
      </c>
      <c r="E7369">
        <v>4</v>
      </c>
      <c r="F7369">
        <v>27</v>
      </c>
      <c r="G7369">
        <v>-1</v>
      </c>
      <c r="H7369" s="2">
        <f>H7368+$H$2*(Filter_Test[[#This Row],[debug'[0']]]-H7368)</f>
        <v>2.4725272359907509</v>
      </c>
    </row>
    <row r="7370" spans="1:8" x14ac:dyDescent="0.25">
      <c r="A7370">
        <v>14728</v>
      </c>
      <c r="B7370">
        <v>8</v>
      </c>
      <c r="C7370">
        <v>35</v>
      </c>
      <c r="D7370">
        <v>0</v>
      </c>
      <c r="E7370">
        <v>4</v>
      </c>
      <c r="F7370">
        <v>27</v>
      </c>
      <c r="G7370">
        <v>-1</v>
      </c>
      <c r="H7370" s="2">
        <f>H7369+$H$2*(Filter_Test[[#This Row],[debug'[0']]]-H7369)</f>
        <v>2.9934792708406244</v>
      </c>
    </row>
    <row r="7371" spans="1:8" x14ac:dyDescent="0.25">
      <c r="A7371">
        <v>14730</v>
      </c>
      <c r="B7371">
        <v>8</v>
      </c>
      <c r="C7371">
        <v>36</v>
      </c>
      <c r="D7371">
        <v>-1</v>
      </c>
      <c r="E7371">
        <v>4</v>
      </c>
      <c r="F7371">
        <v>27</v>
      </c>
      <c r="G7371">
        <v>-1</v>
      </c>
      <c r="H7371" s="2">
        <f>H7370+$H$2*(Filter_Test[[#This Row],[debug'[0']]]-H7370)</f>
        <v>3.4653327331237875</v>
      </c>
    </row>
    <row r="7372" spans="1:8" x14ac:dyDescent="0.25">
      <c r="A7372">
        <v>14732</v>
      </c>
      <c r="B7372">
        <v>9</v>
      </c>
      <c r="C7372">
        <v>35</v>
      </c>
      <c r="D7372">
        <v>-1</v>
      </c>
      <c r="E7372">
        <v>4</v>
      </c>
      <c r="F7372">
        <v>27</v>
      </c>
      <c r="G7372">
        <v>-1</v>
      </c>
      <c r="H7372" s="2">
        <f>H7371+$H$2*(Filter_Test[[#This Row],[debug'[0']]]-H7371)</f>
        <v>3.9869628338942538</v>
      </c>
    </row>
    <row r="7373" spans="1:8" x14ac:dyDescent="0.25">
      <c r="A7373">
        <v>14734</v>
      </c>
      <c r="B7373">
        <v>9</v>
      </c>
      <c r="C7373">
        <v>35</v>
      </c>
      <c r="D7373">
        <v>-3</v>
      </c>
      <c r="E7373">
        <v>4</v>
      </c>
      <c r="F7373">
        <v>27</v>
      </c>
      <c r="G7373">
        <v>-1</v>
      </c>
      <c r="H7373" s="2">
        <f>H7372+$H$2*(Filter_Test[[#This Row],[debug'[0']]]-H7372)</f>
        <v>4.4594304558905664</v>
      </c>
    </row>
    <row r="7374" spans="1:8" x14ac:dyDescent="0.25">
      <c r="A7374">
        <v>14736</v>
      </c>
      <c r="B7374">
        <v>9</v>
      </c>
      <c r="C7374">
        <v>34</v>
      </c>
      <c r="D7374">
        <v>-3</v>
      </c>
      <c r="E7374">
        <v>4</v>
      </c>
      <c r="F7374">
        <v>28</v>
      </c>
      <c r="G7374">
        <v>-1</v>
      </c>
      <c r="H7374" s="2">
        <f>H7373+$H$2*(Filter_Test[[#This Row],[debug'[0']]]-H7373)</f>
        <v>4.8873690535771992</v>
      </c>
    </row>
    <row r="7375" spans="1:8" x14ac:dyDescent="0.25">
      <c r="A7375">
        <v>14738</v>
      </c>
      <c r="B7375">
        <v>9</v>
      </c>
      <c r="C7375">
        <v>32</v>
      </c>
      <c r="D7375">
        <v>-3</v>
      </c>
      <c r="E7375">
        <v>4</v>
      </c>
      <c r="F7375">
        <v>28</v>
      </c>
      <c r="G7375">
        <v>-1</v>
      </c>
      <c r="H7375" s="2">
        <f>H7374+$H$2*(Filter_Test[[#This Row],[debug'[0']]]-H7374)</f>
        <v>5.2749753886234361</v>
      </c>
    </row>
    <row r="7376" spans="1:8" x14ac:dyDescent="0.25">
      <c r="A7376">
        <v>14740</v>
      </c>
      <c r="B7376">
        <v>8</v>
      </c>
      <c r="C7376">
        <v>29</v>
      </c>
      <c r="D7376">
        <v>-3</v>
      </c>
      <c r="E7376">
        <v>4</v>
      </c>
      <c r="F7376">
        <v>28</v>
      </c>
      <c r="G7376">
        <v>-1</v>
      </c>
      <c r="H7376" s="2">
        <f>H7375+$H$2*(Filter_Test[[#This Row],[debug'[0']]]-H7375)</f>
        <v>5.5318029076219961</v>
      </c>
    </row>
    <row r="7377" spans="1:8" x14ac:dyDescent="0.25">
      <c r="A7377">
        <v>14742</v>
      </c>
      <c r="B7377">
        <v>7</v>
      </c>
      <c r="C7377">
        <v>26</v>
      </c>
      <c r="D7377">
        <v>-3</v>
      </c>
      <c r="E7377">
        <v>4</v>
      </c>
      <c r="F7377">
        <v>28</v>
      </c>
      <c r="G7377">
        <v>-1</v>
      </c>
      <c r="H7377" s="2">
        <f>H7376+$H$2*(Filter_Test[[#This Row],[debug'[0']]]-H7376)</f>
        <v>5.6701772236050951</v>
      </c>
    </row>
    <row r="7378" spans="1:8" x14ac:dyDescent="0.25">
      <c r="A7378">
        <v>14744</v>
      </c>
      <c r="B7378">
        <v>5</v>
      </c>
      <c r="C7378">
        <v>24</v>
      </c>
      <c r="D7378">
        <v>-3</v>
      </c>
      <c r="E7378">
        <v>4</v>
      </c>
      <c r="F7378">
        <v>28</v>
      </c>
      <c r="G7378">
        <v>-1</v>
      </c>
      <c r="H7378" s="2">
        <f>H7377+$H$2*(Filter_Test[[#This Row],[debug'[0']]]-H7377)</f>
        <v>5.6070145083366656</v>
      </c>
    </row>
    <row r="7379" spans="1:8" x14ac:dyDescent="0.25">
      <c r="A7379">
        <v>14746</v>
      </c>
      <c r="B7379">
        <v>5</v>
      </c>
      <c r="C7379">
        <v>22</v>
      </c>
      <c r="D7379">
        <v>-2</v>
      </c>
      <c r="E7379">
        <v>4</v>
      </c>
      <c r="F7379">
        <v>28</v>
      </c>
      <c r="G7379">
        <v>-1</v>
      </c>
      <c r="H7379" s="2">
        <f>H7378+$H$2*(Filter_Test[[#This Row],[debug'[0']]]-H7378)</f>
        <v>5.5498047387362792</v>
      </c>
    </row>
    <row r="7380" spans="1:8" x14ac:dyDescent="0.25">
      <c r="A7380">
        <v>14748</v>
      </c>
      <c r="B7380">
        <v>3</v>
      </c>
      <c r="C7380">
        <v>22</v>
      </c>
      <c r="D7380">
        <v>-1</v>
      </c>
      <c r="E7380">
        <v>4</v>
      </c>
      <c r="F7380">
        <v>28</v>
      </c>
      <c r="G7380">
        <v>-1</v>
      </c>
      <c r="H7380" s="2">
        <f>H7379+$H$2*(Filter_Test[[#This Row],[debug'[0']]]-H7379)</f>
        <v>5.3094913036772091</v>
      </c>
    </row>
    <row r="7381" spans="1:8" x14ac:dyDescent="0.25">
      <c r="A7381">
        <v>14750</v>
      </c>
      <c r="B7381">
        <v>0</v>
      </c>
      <c r="C7381">
        <v>21</v>
      </c>
      <c r="D7381">
        <v>-1</v>
      </c>
      <c r="E7381">
        <v>4</v>
      </c>
      <c r="F7381">
        <v>28</v>
      </c>
      <c r="G7381">
        <v>-1</v>
      </c>
      <c r="H7381" s="2">
        <f>H7380+$H$2*(Filter_Test[[#This Row],[debug'[0']]]-H7380)</f>
        <v>4.8090835374592729</v>
      </c>
    </row>
    <row r="7382" spans="1:8" x14ac:dyDescent="0.25">
      <c r="A7382">
        <v>14752</v>
      </c>
      <c r="B7382">
        <v>-1</v>
      </c>
      <c r="C7382">
        <v>21</v>
      </c>
      <c r="D7382">
        <v>0</v>
      </c>
      <c r="E7382">
        <v>4</v>
      </c>
      <c r="F7382">
        <v>28</v>
      </c>
      <c r="G7382">
        <v>-1</v>
      </c>
      <c r="H7382" s="2">
        <f>H7381+$H$2*(Filter_Test[[#This Row],[debug'[0']]]-H7381)</f>
        <v>4.2615903124981287</v>
      </c>
    </row>
    <row r="7383" spans="1:8" x14ac:dyDescent="0.25">
      <c r="A7383">
        <v>14754</v>
      </c>
      <c r="B7383">
        <v>-1</v>
      </c>
      <c r="C7383">
        <v>21</v>
      </c>
      <c r="D7383">
        <v>0</v>
      </c>
      <c r="E7383">
        <v>4</v>
      </c>
      <c r="F7383">
        <v>28</v>
      </c>
      <c r="G7383">
        <v>-1</v>
      </c>
      <c r="H7383" s="2">
        <f>H7382+$H$2*(Filter_Test[[#This Row],[debug'[0']]]-H7382)</f>
        <v>3.7656971083398285</v>
      </c>
    </row>
    <row r="7384" spans="1:8" x14ac:dyDescent="0.25">
      <c r="A7384">
        <v>14756</v>
      </c>
      <c r="B7384">
        <v>-1</v>
      </c>
      <c r="C7384">
        <v>21</v>
      </c>
      <c r="D7384">
        <v>2</v>
      </c>
      <c r="E7384">
        <v>4</v>
      </c>
      <c r="F7384">
        <v>28</v>
      </c>
      <c r="G7384">
        <v>-1</v>
      </c>
      <c r="H7384" s="2">
        <f>H7383+$H$2*(Filter_Test[[#This Row],[debug'[0']]]-H7383)</f>
        <v>3.3165407375959925</v>
      </c>
    </row>
    <row r="7385" spans="1:8" x14ac:dyDescent="0.25">
      <c r="A7385">
        <v>14758</v>
      </c>
      <c r="B7385">
        <v>0</v>
      </c>
      <c r="C7385">
        <v>23</v>
      </c>
      <c r="D7385">
        <v>2</v>
      </c>
      <c r="E7385">
        <v>4</v>
      </c>
      <c r="F7385">
        <v>28</v>
      </c>
      <c r="G7385">
        <v>-1</v>
      </c>
      <c r="H7385" s="2">
        <f>H7384+$H$2*(Filter_Test[[#This Row],[debug'[0']]]-H7384)</f>
        <v>3.003964137099107</v>
      </c>
    </row>
    <row r="7386" spans="1:8" x14ac:dyDescent="0.25">
      <c r="A7386">
        <v>14760</v>
      </c>
      <c r="B7386">
        <v>0</v>
      </c>
      <c r="C7386">
        <v>25</v>
      </c>
      <c r="D7386">
        <v>2</v>
      </c>
      <c r="E7386">
        <v>4</v>
      </c>
      <c r="F7386">
        <v>28</v>
      </c>
      <c r="G7386">
        <v>-1</v>
      </c>
      <c r="H7386" s="2">
        <f>H7385+$H$2*(Filter_Test[[#This Row],[debug'[0']]]-H7385)</f>
        <v>2.7208471871563744</v>
      </c>
    </row>
    <row r="7387" spans="1:8" x14ac:dyDescent="0.25">
      <c r="A7387">
        <v>14762</v>
      </c>
      <c r="B7387">
        <v>2</v>
      </c>
      <c r="C7387">
        <v>29</v>
      </c>
      <c r="D7387">
        <v>0</v>
      </c>
      <c r="E7387">
        <v>4</v>
      </c>
      <c r="F7387">
        <v>28</v>
      </c>
      <c r="G7387">
        <v>-1</v>
      </c>
      <c r="H7387" s="2">
        <f>H7386+$H$2*(Filter_Test[[#This Row],[debug'[0']]]-H7386)</f>
        <v>2.6529089403304345</v>
      </c>
    </row>
    <row r="7388" spans="1:8" x14ac:dyDescent="0.25">
      <c r="A7388">
        <v>14764</v>
      </c>
      <c r="B7388">
        <v>3</v>
      </c>
      <c r="C7388">
        <v>30</v>
      </c>
      <c r="D7388">
        <v>0</v>
      </c>
      <c r="E7388">
        <v>4</v>
      </c>
      <c r="F7388">
        <v>28</v>
      </c>
      <c r="G7388">
        <v>-1</v>
      </c>
      <c r="H7388" s="2">
        <f>H7387+$H$2*(Filter_Test[[#This Row],[debug'[0']]]-H7387)</f>
        <v>2.6856215020259726</v>
      </c>
    </row>
    <row r="7389" spans="1:8" x14ac:dyDescent="0.25">
      <c r="A7389">
        <v>14766</v>
      </c>
      <c r="B7389">
        <v>5</v>
      </c>
      <c r="C7389">
        <v>32</v>
      </c>
      <c r="D7389">
        <v>0</v>
      </c>
      <c r="E7389">
        <v>4</v>
      </c>
      <c r="F7389">
        <v>28</v>
      </c>
      <c r="G7389">
        <v>-1</v>
      </c>
      <c r="H7389" s="2">
        <f>H7388+$H$2*(Filter_Test[[#This Row],[debug'[0']]]-H7388)</f>
        <v>2.903746536631814</v>
      </c>
    </row>
    <row r="7390" spans="1:8" x14ac:dyDescent="0.25">
      <c r="A7390">
        <v>14768</v>
      </c>
      <c r="B7390">
        <v>6</v>
      </c>
      <c r="C7390">
        <v>33</v>
      </c>
      <c r="D7390">
        <v>-1</v>
      </c>
      <c r="E7390">
        <v>4</v>
      </c>
      <c r="F7390">
        <v>28</v>
      </c>
      <c r="G7390">
        <v>-1</v>
      </c>
      <c r="H7390" s="2">
        <f>H7389+$H$2*(Filter_Test[[#This Row],[debug'[0']]]-H7389)</f>
        <v>3.1955615506568975</v>
      </c>
    </row>
    <row r="7391" spans="1:8" x14ac:dyDescent="0.25">
      <c r="A7391">
        <v>14770</v>
      </c>
      <c r="B7391">
        <v>6</v>
      </c>
      <c r="C7391">
        <v>34</v>
      </c>
      <c r="D7391">
        <v>-1</v>
      </c>
      <c r="E7391">
        <v>4</v>
      </c>
      <c r="F7391">
        <v>28</v>
      </c>
      <c r="G7391">
        <v>-1</v>
      </c>
      <c r="H7391" s="2">
        <f>H7390+$H$2*(Filter_Test[[#This Row],[debug'[0']]]-H7390)</f>
        <v>3.4598736475539287</v>
      </c>
    </row>
    <row r="7392" spans="1:8" x14ac:dyDescent="0.25">
      <c r="A7392">
        <v>14772</v>
      </c>
      <c r="B7392">
        <v>8</v>
      </c>
      <c r="C7392">
        <v>35</v>
      </c>
      <c r="D7392">
        <v>-1</v>
      </c>
      <c r="E7392">
        <v>4</v>
      </c>
      <c r="F7392">
        <v>28</v>
      </c>
      <c r="G7392">
        <v>-1</v>
      </c>
      <c r="H7392" s="2">
        <f>H7391+$H$2*(Filter_Test[[#This Row],[debug'[0']]]-H7391)</f>
        <v>3.8877704754103486</v>
      </c>
    </row>
    <row r="7393" spans="1:8" x14ac:dyDescent="0.25">
      <c r="A7393">
        <v>14774</v>
      </c>
      <c r="B7393">
        <v>8</v>
      </c>
      <c r="C7393">
        <v>35</v>
      </c>
      <c r="D7393">
        <v>-1</v>
      </c>
      <c r="E7393">
        <v>4</v>
      </c>
      <c r="F7393">
        <v>28</v>
      </c>
      <c r="G7393">
        <v>-1</v>
      </c>
      <c r="H7393" s="2">
        <f>H7392+$H$2*(Filter_Test[[#This Row],[debug'[0']]]-H7392)</f>
        <v>4.2753389773401258</v>
      </c>
    </row>
    <row r="7394" spans="1:8" x14ac:dyDescent="0.25">
      <c r="A7394">
        <v>14776</v>
      </c>
      <c r="B7394">
        <v>9</v>
      </c>
      <c r="C7394">
        <v>35</v>
      </c>
      <c r="D7394">
        <v>-1</v>
      </c>
      <c r="E7394">
        <v>4</v>
      </c>
      <c r="F7394">
        <v>28</v>
      </c>
      <c r="G7394">
        <v>-1</v>
      </c>
      <c r="H7394" s="2">
        <f>H7393+$H$2*(Filter_Test[[#This Row],[debug'[0']]]-H7393)</f>
        <v>4.7206277881248351</v>
      </c>
    </row>
    <row r="7395" spans="1:8" x14ac:dyDescent="0.25">
      <c r="A7395">
        <v>14778</v>
      </c>
      <c r="B7395">
        <v>9</v>
      </c>
      <c r="C7395">
        <v>33</v>
      </c>
      <c r="D7395">
        <v>-1</v>
      </c>
      <c r="E7395">
        <v>4</v>
      </c>
      <c r="F7395">
        <v>28</v>
      </c>
      <c r="G7395">
        <v>-1</v>
      </c>
      <c r="H7395" s="2">
        <f>H7394+$H$2*(Filter_Test[[#This Row],[debug'[0']]]-H7394)</f>
        <v>5.1239491172089346</v>
      </c>
    </row>
    <row r="7396" spans="1:8" x14ac:dyDescent="0.25">
      <c r="A7396">
        <v>14780</v>
      </c>
      <c r="B7396">
        <v>9</v>
      </c>
      <c r="C7396">
        <v>32</v>
      </c>
      <c r="D7396">
        <v>-1</v>
      </c>
      <c r="E7396">
        <v>4</v>
      </c>
      <c r="F7396">
        <v>28</v>
      </c>
      <c r="G7396">
        <v>-1</v>
      </c>
      <c r="H7396" s="2">
        <f>H7395+$H$2*(Filter_Test[[#This Row],[debug'[0']]]-H7395)</f>
        <v>5.4892583065584342</v>
      </c>
    </row>
    <row r="7397" spans="1:8" x14ac:dyDescent="0.25">
      <c r="A7397">
        <v>14782</v>
      </c>
      <c r="B7397">
        <v>7</v>
      </c>
      <c r="C7397">
        <v>29</v>
      </c>
      <c r="D7397">
        <v>-2</v>
      </c>
      <c r="E7397">
        <v>4</v>
      </c>
      <c r="F7397">
        <v>28</v>
      </c>
      <c r="G7397">
        <v>-1</v>
      </c>
      <c r="H7397" s="2">
        <f>H7396+$H$2*(Filter_Test[[#This Row],[debug'[0']]]-H7396)</f>
        <v>5.6316423567260685</v>
      </c>
    </row>
    <row r="7398" spans="1:8" x14ac:dyDescent="0.25">
      <c r="A7398">
        <v>14784</v>
      </c>
      <c r="B7398">
        <v>6</v>
      </c>
      <c r="C7398">
        <v>28</v>
      </c>
      <c r="D7398">
        <v>-2</v>
      </c>
      <c r="E7398">
        <v>4</v>
      </c>
      <c r="F7398">
        <v>28</v>
      </c>
      <c r="G7398">
        <v>-1</v>
      </c>
      <c r="H7398" s="2">
        <f>H7397+$H$2*(Filter_Test[[#This Row],[debug'[0']]]-H7397)</f>
        <v>5.6663592467061594</v>
      </c>
    </row>
    <row r="7399" spans="1:8" x14ac:dyDescent="0.25">
      <c r="A7399">
        <v>14786</v>
      </c>
      <c r="B7399">
        <v>5</v>
      </c>
      <c r="C7399">
        <v>25</v>
      </c>
      <c r="D7399">
        <v>-3</v>
      </c>
      <c r="E7399">
        <v>4</v>
      </c>
      <c r="F7399">
        <v>28</v>
      </c>
      <c r="G7399">
        <v>-1</v>
      </c>
      <c r="H7399" s="2">
        <f>H7398+$H$2*(Filter_Test[[#This Row],[debug'[0']]]-H7398)</f>
        <v>5.6035563672830486</v>
      </c>
    </row>
    <row r="7400" spans="1:8" x14ac:dyDescent="0.25">
      <c r="A7400">
        <v>14788</v>
      </c>
      <c r="B7400">
        <v>4</v>
      </c>
      <c r="C7400">
        <v>23</v>
      </c>
      <c r="D7400">
        <v>-2</v>
      </c>
      <c r="E7400">
        <v>4</v>
      </c>
      <c r="F7400">
        <v>28</v>
      </c>
      <c r="G7400">
        <v>-1</v>
      </c>
      <c r="H7400" s="2">
        <f>H7399+$H$2*(Filter_Test[[#This Row],[debug'[0']]]-H7399)</f>
        <v>5.4524247401908417</v>
      </c>
    </row>
    <row r="7401" spans="1:8" x14ac:dyDescent="0.25">
      <c r="A7401">
        <v>14790</v>
      </c>
      <c r="B7401">
        <v>2</v>
      </c>
      <c r="C7401">
        <v>24</v>
      </c>
      <c r="D7401">
        <v>0</v>
      </c>
      <c r="E7401">
        <v>4</v>
      </c>
      <c r="F7401">
        <v>28</v>
      </c>
      <c r="G7401">
        <v>-1</v>
      </c>
      <c r="H7401" s="2">
        <f>H7400+$H$2*(Filter_Test[[#This Row],[debug'[0']]]-H7400)</f>
        <v>5.1270413741651861</v>
      </c>
    </row>
    <row r="7402" spans="1:8" x14ac:dyDescent="0.25">
      <c r="A7402">
        <v>14792</v>
      </c>
      <c r="B7402">
        <v>1</v>
      </c>
      <c r="C7402">
        <v>23</v>
      </c>
      <c r="D7402">
        <v>0</v>
      </c>
      <c r="E7402">
        <v>4</v>
      </c>
      <c r="F7402">
        <v>28</v>
      </c>
      <c r="G7402">
        <v>0</v>
      </c>
      <c r="H7402" s="2">
        <f>H7401+$H$2*(Filter_Test[[#This Row],[debug'[0']]]-H7401)</f>
        <v>4.7380768883010322</v>
      </c>
    </row>
    <row r="7403" spans="1:8" x14ac:dyDescent="0.25">
      <c r="A7403">
        <v>14794</v>
      </c>
      <c r="B7403">
        <v>-1</v>
      </c>
      <c r="C7403">
        <v>22</v>
      </c>
      <c r="D7403">
        <v>0</v>
      </c>
      <c r="E7403">
        <v>4</v>
      </c>
      <c r="F7403">
        <v>28</v>
      </c>
      <c r="G7403">
        <v>-1</v>
      </c>
      <c r="H7403" s="2">
        <f>H7402+$H$2*(Filter_Test[[#This Row],[debug'[0']]]-H7402)</f>
        <v>4.1972758823604348</v>
      </c>
    </row>
    <row r="7404" spans="1:8" x14ac:dyDescent="0.25">
      <c r="A7404">
        <v>14796</v>
      </c>
      <c r="B7404">
        <v>-1</v>
      </c>
      <c r="C7404">
        <v>21</v>
      </c>
      <c r="D7404">
        <v>0</v>
      </c>
      <c r="E7404">
        <v>4</v>
      </c>
      <c r="F7404">
        <v>28</v>
      </c>
      <c r="G7404">
        <v>-1</v>
      </c>
      <c r="H7404" s="2">
        <f>H7403+$H$2*(Filter_Test[[#This Row],[debug'[0']]]-H7403)</f>
        <v>3.7074441704393464</v>
      </c>
    </row>
    <row r="7405" spans="1:8" x14ac:dyDescent="0.25">
      <c r="A7405">
        <v>14798</v>
      </c>
      <c r="B7405">
        <v>-1</v>
      </c>
      <c r="C7405">
        <v>21</v>
      </c>
      <c r="D7405">
        <v>0</v>
      </c>
      <c r="E7405">
        <v>4</v>
      </c>
      <c r="F7405">
        <v>28</v>
      </c>
      <c r="G7405">
        <v>-1</v>
      </c>
      <c r="H7405" s="2">
        <f>H7404+$H$2*(Filter_Test[[#This Row],[debug'[0']]]-H7404)</f>
        <v>3.2637780097482558</v>
      </c>
    </row>
    <row r="7406" spans="1:8" x14ac:dyDescent="0.25">
      <c r="A7406">
        <v>14800</v>
      </c>
      <c r="B7406">
        <v>0</v>
      </c>
      <c r="C7406">
        <v>22</v>
      </c>
      <c r="D7406">
        <v>0</v>
      </c>
      <c r="E7406">
        <v>4</v>
      </c>
      <c r="F7406">
        <v>28</v>
      </c>
      <c r="G7406">
        <v>-1</v>
      </c>
      <c r="H7406" s="2">
        <f>H7405+$H$2*(Filter_Test[[#This Row],[debug'[0']]]-H7405)</f>
        <v>2.9561741791970646</v>
      </c>
    </row>
    <row r="7407" spans="1:8" x14ac:dyDescent="0.25">
      <c r="A7407">
        <v>14802</v>
      </c>
      <c r="B7407">
        <v>0</v>
      </c>
      <c r="C7407">
        <v>23</v>
      </c>
      <c r="D7407">
        <v>0</v>
      </c>
      <c r="E7407">
        <v>4</v>
      </c>
      <c r="F7407">
        <v>28</v>
      </c>
      <c r="G7407">
        <v>-1</v>
      </c>
      <c r="H7407" s="2">
        <f>H7406+$H$2*(Filter_Test[[#This Row],[debug'[0']]]-H7406)</f>
        <v>2.6775613266741445</v>
      </c>
    </row>
    <row r="7408" spans="1:8" x14ac:dyDescent="0.25">
      <c r="A7408">
        <v>14804</v>
      </c>
      <c r="B7408">
        <v>1</v>
      </c>
      <c r="C7408">
        <v>25</v>
      </c>
      <c r="D7408">
        <v>0</v>
      </c>
      <c r="E7408">
        <v>4</v>
      </c>
      <c r="F7408">
        <v>28</v>
      </c>
      <c r="G7408">
        <v>-1</v>
      </c>
      <c r="H7408" s="2">
        <f>H7407+$H$2*(Filter_Test[[#This Row],[debug'[0']]]-H7407)</f>
        <v>2.5194548964793695</v>
      </c>
    </row>
    <row r="7409" spans="1:8" x14ac:dyDescent="0.25">
      <c r="A7409">
        <v>14806</v>
      </c>
      <c r="B7409">
        <v>1</v>
      </c>
      <c r="C7409">
        <v>26</v>
      </c>
      <c r="D7409">
        <v>0</v>
      </c>
      <c r="E7409">
        <v>4</v>
      </c>
      <c r="F7409">
        <v>28</v>
      </c>
      <c r="G7409">
        <v>-1</v>
      </c>
      <c r="H7409" s="2">
        <f>H7408+$H$2*(Filter_Test[[#This Row],[debug'[0']]]-H7408)</f>
        <v>2.3762496462721505</v>
      </c>
    </row>
    <row r="7410" spans="1:8" x14ac:dyDescent="0.25">
      <c r="A7410">
        <v>14808</v>
      </c>
      <c r="B7410">
        <v>3</v>
      </c>
      <c r="C7410">
        <v>29</v>
      </c>
      <c r="D7410">
        <v>-2</v>
      </c>
      <c r="E7410">
        <v>4</v>
      </c>
      <c r="F7410">
        <v>28</v>
      </c>
      <c r="G7410">
        <v>-1</v>
      </c>
      <c r="H7410" s="2">
        <f>H7409+$H$2*(Filter_Test[[#This Row],[debug'[0']]]-H7409)</f>
        <v>2.4350367321405137</v>
      </c>
    </row>
    <row r="7411" spans="1:8" x14ac:dyDescent="0.25">
      <c r="A7411">
        <v>14810</v>
      </c>
      <c r="B7411">
        <v>5</v>
      </c>
      <c r="C7411">
        <v>30</v>
      </c>
      <c r="D7411">
        <v>-3</v>
      </c>
      <c r="E7411">
        <v>4</v>
      </c>
      <c r="F7411">
        <v>28</v>
      </c>
      <c r="G7411">
        <v>-1</v>
      </c>
      <c r="H7411" s="2">
        <f>H7410+$H$2*(Filter_Test[[#This Row],[debug'[0']]]-H7410)</f>
        <v>2.6767788249115645</v>
      </c>
    </row>
    <row r="7412" spans="1:8" x14ac:dyDescent="0.25">
      <c r="A7412">
        <v>14812</v>
      </c>
      <c r="B7412">
        <v>6</v>
      </c>
      <c r="C7412">
        <v>31</v>
      </c>
      <c r="D7412">
        <v>-3</v>
      </c>
      <c r="E7412">
        <v>4</v>
      </c>
      <c r="F7412">
        <v>28</v>
      </c>
      <c r="G7412">
        <v>-1</v>
      </c>
      <c r="H7412" s="2">
        <f>H7411+$H$2*(Filter_Test[[#This Row],[debug'[0']]]-H7411)</f>
        <v>2.9899850418089207</v>
      </c>
    </row>
    <row r="7413" spans="1:8" x14ac:dyDescent="0.25">
      <c r="A7413">
        <v>14814</v>
      </c>
      <c r="B7413">
        <v>9</v>
      </c>
      <c r="C7413">
        <v>32</v>
      </c>
      <c r="D7413">
        <v>-2</v>
      </c>
      <c r="E7413">
        <v>4</v>
      </c>
      <c r="F7413">
        <v>27</v>
      </c>
      <c r="G7413">
        <v>-1</v>
      </c>
      <c r="H7413" s="2">
        <f>H7412+$H$2*(Filter_Test[[#This Row],[debug'[0']]]-H7412)</f>
        <v>3.5564156070274566</v>
      </c>
    </row>
    <row r="7414" spans="1:8" x14ac:dyDescent="0.25">
      <c r="A7414">
        <v>14816</v>
      </c>
      <c r="B7414">
        <v>10</v>
      </c>
      <c r="C7414">
        <v>32</v>
      </c>
      <c r="D7414">
        <v>-2</v>
      </c>
      <c r="E7414">
        <v>4</v>
      </c>
      <c r="F7414">
        <v>27</v>
      </c>
      <c r="G7414">
        <v>-1</v>
      </c>
      <c r="H7414" s="2">
        <f>H7413+$H$2*(Filter_Test[[#This Row],[debug'[0']]]-H7413)</f>
        <v>4.1637091287799084</v>
      </c>
    </row>
    <row r="7415" spans="1:8" x14ac:dyDescent="0.25">
      <c r="A7415">
        <v>14818</v>
      </c>
      <c r="B7415">
        <v>11</v>
      </c>
      <c r="C7415">
        <v>32</v>
      </c>
      <c r="D7415">
        <v>-1</v>
      </c>
      <c r="E7415">
        <v>4</v>
      </c>
      <c r="F7415">
        <v>27</v>
      </c>
      <c r="G7415">
        <v>-1</v>
      </c>
      <c r="H7415" s="2">
        <f>H7414+$H$2*(Filter_Test[[#This Row],[debug'[0']]]-H7414)</f>
        <v>4.8080143641447481</v>
      </c>
    </row>
    <row r="7416" spans="1:8" x14ac:dyDescent="0.25">
      <c r="A7416">
        <v>14820</v>
      </c>
      <c r="B7416">
        <v>10</v>
      </c>
      <c r="C7416">
        <v>33</v>
      </c>
      <c r="D7416">
        <v>-2</v>
      </c>
      <c r="E7416">
        <v>4</v>
      </c>
      <c r="F7416">
        <v>27</v>
      </c>
      <c r="G7416">
        <v>-1</v>
      </c>
      <c r="H7416" s="2">
        <f>H7415+$H$2*(Filter_Test[[#This Row],[debug'[0']]]-H7415)</f>
        <v>5.2973474820791457</v>
      </c>
    </row>
    <row r="7417" spans="1:8" x14ac:dyDescent="0.25">
      <c r="A7417">
        <v>14822</v>
      </c>
      <c r="B7417">
        <v>9</v>
      </c>
      <c r="C7417">
        <v>32</v>
      </c>
      <c r="D7417">
        <v>-2</v>
      </c>
      <c r="E7417">
        <v>4</v>
      </c>
      <c r="F7417">
        <v>27</v>
      </c>
      <c r="G7417">
        <v>-1</v>
      </c>
      <c r="H7417" s="2">
        <f>H7416+$H$2*(Filter_Test[[#This Row],[debug'[0']]]-H7416)</f>
        <v>5.6463142605520229</v>
      </c>
    </row>
    <row r="7418" spans="1:8" x14ac:dyDescent="0.25">
      <c r="A7418">
        <v>14824</v>
      </c>
      <c r="B7418">
        <v>7</v>
      </c>
      <c r="C7418">
        <v>32</v>
      </c>
      <c r="D7418">
        <v>-2</v>
      </c>
      <c r="E7418">
        <v>4</v>
      </c>
      <c r="F7418">
        <v>27</v>
      </c>
      <c r="G7418">
        <v>-1</v>
      </c>
      <c r="H7418" s="2">
        <f>H7417+$H$2*(Filter_Test[[#This Row],[debug'[0']]]-H7417)</f>
        <v>5.7738961357815937</v>
      </c>
    </row>
    <row r="7419" spans="1:8" x14ac:dyDescent="0.25">
      <c r="A7419">
        <v>14826</v>
      </c>
      <c r="B7419">
        <v>6</v>
      </c>
      <c r="C7419">
        <v>31</v>
      </c>
      <c r="D7419">
        <v>-2</v>
      </c>
      <c r="E7419">
        <v>4</v>
      </c>
      <c r="F7419">
        <v>27</v>
      </c>
      <c r="G7419">
        <v>-1</v>
      </c>
      <c r="H7419" s="2">
        <f>H7418+$H$2*(Filter_Test[[#This Row],[debug'[0']]]-H7418)</f>
        <v>5.7952059229448976</v>
      </c>
    </row>
    <row r="7420" spans="1:8" x14ac:dyDescent="0.25">
      <c r="A7420">
        <v>14828</v>
      </c>
      <c r="B7420">
        <v>6</v>
      </c>
      <c r="C7420">
        <v>28</v>
      </c>
      <c r="D7420">
        <v>-2</v>
      </c>
      <c r="E7420">
        <v>4</v>
      </c>
      <c r="F7420">
        <v>27</v>
      </c>
      <c r="G7420">
        <v>-1</v>
      </c>
      <c r="H7420" s="2">
        <f>H7419+$H$2*(Filter_Test[[#This Row],[debug'[0']]]-H7419)</f>
        <v>5.8145073099841476</v>
      </c>
    </row>
    <row r="7421" spans="1:8" x14ac:dyDescent="0.25">
      <c r="A7421">
        <v>14830</v>
      </c>
      <c r="B7421">
        <v>5</v>
      </c>
      <c r="C7421">
        <v>26</v>
      </c>
      <c r="D7421">
        <v>-1</v>
      </c>
      <c r="E7421">
        <v>4</v>
      </c>
      <c r="F7421">
        <v>27</v>
      </c>
      <c r="G7421">
        <v>-1</v>
      </c>
      <c r="H7421" s="2">
        <f>H7420+$H$2*(Filter_Test[[#This Row],[debug'[0']]]-H7420)</f>
        <v>5.7377418045439059</v>
      </c>
    </row>
    <row r="7422" spans="1:8" x14ac:dyDescent="0.25">
      <c r="A7422">
        <v>14832</v>
      </c>
      <c r="B7422">
        <v>4</v>
      </c>
      <c r="C7422">
        <v>24</v>
      </c>
      <c r="D7422">
        <v>0</v>
      </c>
      <c r="E7422">
        <v>4</v>
      </c>
      <c r="F7422">
        <v>27</v>
      </c>
      <c r="G7422">
        <v>-1</v>
      </c>
      <c r="H7422" s="2">
        <f>H7421+$H$2*(Filter_Test[[#This Row],[debug'[0']]]-H7421)</f>
        <v>5.5739634979341757</v>
      </c>
    </row>
    <row r="7423" spans="1:8" x14ac:dyDescent="0.25">
      <c r="A7423">
        <v>14834</v>
      </c>
      <c r="B7423">
        <v>2</v>
      </c>
      <c r="C7423">
        <v>23</v>
      </c>
      <c r="D7423">
        <v>0</v>
      </c>
      <c r="E7423">
        <v>4</v>
      </c>
      <c r="F7423">
        <v>27</v>
      </c>
      <c r="G7423">
        <v>-1</v>
      </c>
      <c r="H7423" s="2">
        <f>H7422+$H$2*(Filter_Test[[#This Row],[debug'[0']]]-H7422)</f>
        <v>5.2371253738549335</v>
      </c>
    </row>
    <row r="7424" spans="1:8" x14ac:dyDescent="0.25">
      <c r="A7424">
        <v>14836</v>
      </c>
      <c r="B7424">
        <v>-1</v>
      </c>
      <c r="C7424">
        <v>20</v>
      </c>
      <c r="D7424">
        <v>0</v>
      </c>
      <c r="E7424">
        <v>4</v>
      </c>
      <c r="F7424">
        <v>27</v>
      </c>
      <c r="G7424">
        <v>-1</v>
      </c>
      <c r="H7424" s="2">
        <f>H7423+$H$2*(Filter_Test[[#This Row],[debug'[0']]]-H7423)</f>
        <v>4.649290156234299</v>
      </c>
    </row>
    <row r="7425" spans="1:8" x14ac:dyDescent="0.25">
      <c r="A7425">
        <v>14838</v>
      </c>
      <c r="B7425">
        <v>-1</v>
      </c>
      <c r="C7425">
        <v>19</v>
      </c>
      <c r="D7425">
        <v>1</v>
      </c>
      <c r="E7425">
        <v>4</v>
      </c>
      <c r="F7425">
        <v>27</v>
      </c>
      <c r="G7425">
        <v>-1</v>
      </c>
      <c r="H7425" s="2">
        <f>H7424+$H$2*(Filter_Test[[#This Row],[debug'[0']]]-H7424)</f>
        <v>4.1168571026496146</v>
      </c>
    </row>
    <row r="7426" spans="1:8" x14ac:dyDescent="0.25">
      <c r="A7426">
        <v>14840</v>
      </c>
      <c r="B7426">
        <v>-2</v>
      </c>
      <c r="C7426">
        <v>19</v>
      </c>
      <c r="D7426">
        <v>1</v>
      </c>
      <c r="E7426">
        <v>4</v>
      </c>
      <c r="F7426">
        <v>27</v>
      </c>
      <c r="G7426">
        <v>-1</v>
      </c>
      <c r="H7426" s="2">
        <f>H7425+$H$2*(Filter_Test[[#This Row],[debug'[0']]]-H7425)</f>
        <v>3.5403569025473374</v>
      </c>
    </row>
    <row r="7427" spans="1:8" x14ac:dyDescent="0.25">
      <c r="A7427">
        <v>14842</v>
      </c>
      <c r="B7427">
        <v>-3</v>
      </c>
      <c r="C7427">
        <v>20</v>
      </c>
      <c r="D7427">
        <v>0</v>
      </c>
      <c r="E7427">
        <v>4</v>
      </c>
      <c r="F7427">
        <v>27</v>
      </c>
      <c r="G7427">
        <v>-1</v>
      </c>
      <c r="H7427" s="2">
        <f>H7426+$H$2*(Filter_Test[[#This Row],[debug'[0']]]-H7426)</f>
        <v>2.9239427866403971</v>
      </c>
    </row>
    <row r="7428" spans="1:8" x14ac:dyDescent="0.25">
      <c r="A7428">
        <v>14844</v>
      </c>
      <c r="B7428">
        <v>0</v>
      </c>
      <c r="C7428">
        <v>20</v>
      </c>
      <c r="D7428">
        <v>-1</v>
      </c>
      <c r="E7428">
        <v>4</v>
      </c>
      <c r="F7428">
        <v>27</v>
      </c>
      <c r="G7428">
        <v>-1</v>
      </c>
      <c r="H7428" s="2">
        <f>H7427+$H$2*(Filter_Test[[#This Row],[debug'[0']]]-H7427)</f>
        <v>2.6483676712996069</v>
      </c>
    </row>
    <row r="7429" spans="1:8" x14ac:dyDescent="0.25">
      <c r="A7429">
        <v>14846</v>
      </c>
      <c r="B7429">
        <v>0</v>
      </c>
      <c r="C7429">
        <v>22</v>
      </c>
      <c r="D7429">
        <v>-1</v>
      </c>
      <c r="E7429">
        <v>4</v>
      </c>
      <c r="F7429">
        <v>27</v>
      </c>
      <c r="G7429">
        <v>-1</v>
      </c>
      <c r="H7429" s="2">
        <f>H7428+$H$2*(Filter_Test[[#This Row],[debug'[0']]]-H7428)</f>
        <v>2.3987648986948202</v>
      </c>
    </row>
    <row r="7430" spans="1:8" x14ac:dyDescent="0.25">
      <c r="A7430">
        <v>14848</v>
      </c>
      <c r="B7430">
        <v>1</v>
      </c>
      <c r="C7430">
        <v>23</v>
      </c>
      <c r="D7430">
        <v>-1</v>
      </c>
      <c r="E7430">
        <v>4</v>
      </c>
      <c r="F7430">
        <v>27</v>
      </c>
      <c r="G7430">
        <v>-1</v>
      </c>
      <c r="H7430" s="2">
        <f>H7429+$H$2*(Filter_Test[[#This Row],[debug'[0']]]-H7429)</f>
        <v>2.2669344127996527</v>
      </c>
    </row>
    <row r="7431" spans="1:8" x14ac:dyDescent="0.25">
      <c r="A7431">
        <v>14850</v>
      </c>
      <c r="B7431">
        <v>3</v>
      </c>
      <c r="C7431">
        <v>25</v>
      </c>
      <c r="D7431">
        <v>-1</v>
      </c>
      <c r="E7431">
        <v>4</v>
      </c>
      <c r="F7431">
        <v>27</v>
      </c>
      <c r="G7431">
        <v>-1</v>
      </c>
      <c r="H7431" s="2">
        <f>H7430+$H$2*(Filter_Test[[#This Row],[debug'[0']]]-H7430)</f>
        <v>2.3360242167000957</v>
      </c>
    </row>
    <row r="7432" spans="1:8" x14ac:dyDescent="0.25">
      <c r="A7432">
        <v>14852</v>
      </c>
      <c r="B7432">
        <v>3</v>
      </c>
      <c r="C7432">
        <v>27</v>
      </c>
      <c r="D7432">
        <v>-3</v>
      </c>
      <c r="E7432">
        <v>4</v>
      </c>
      <c r="F7432">
        <v>27</v>
      </c>
      <c r="G7432">
        <v>-1</v>
      </c>
      <c r="H7432" s="2">
        <f>H7431+$H$2*(Filter_Test[[#This Row],[debug'[0']]]-H7431)</f>
        <v>2.3986024599893909</v>
      </c>
    </row>
    <row r="7433" spans="1:8" x14ac:dyDescent="0.25">
      <c r="A7433">
        <v>14854</v>
      </c>
      <c r="B7433">
        <v>5</v>
      </c>
      <c r="C7433">
        <v>29</v>
      </c>
      <c r="D7433">
        <v>-4</v>
      </c>
      <c r="E7433">
        <v>4</v>
      </c>
      <c r="F7433">
        <v>27</v>
      </c>
      <c r="G7433">
        <v>-1</v>
      </c>
      <c r="H7433" s="2">
        <f>H7432+$H$2*(Filter_Test[[#This Row],[debug'[0']]]-H7432)</f>
        <v>2.6437784020123076</v>
      </c>
    </row>
    <row r="7434" spans="1:8" x14ac:dyDescent="0.25">
      <c r="A7434">
        <v>14856</v>
      </c>
      <c r="B7434">
        <v>7</v>
      </c>
      <c r="C7434">
        <v>30</v>
      </c>
      <c r="D7434">
        <v>-4</v>
      </c>
      <c r="E7434">
        <v>4</v>
      </c>
      <c r="F7434">
        <v>27</v>
      </c>
      <c r="G7434">
        <v>-1</v>
      </c>
      <c r="H7434" s="2">
        <f>H7433+$H$2*(Filter_Test[[#This Row],[debug'[0']]]-H7433)</f>
        <v>3.0543426151017274</v>
      </c>
    </row>
    <row r="7435" spans="1:8" x14ac:dyDescent="0.25">
      <c r="A7435">
        <v>14858</v>
      </c>
      <c r="B7435">
        <v>8</v>
      </c>
      <c r="C7435">
        <v>32</v>
      </c>
      <c r="D7435">
        <v>-3</v>
      </c>
      <c r="E7435">
        <v>4</v>
      </c>
      <c r="F7435">
        <v>27</v>
      </c>
      <c r="G7435">
        <v>-1</v>
      </c>
      <c r="H7435" s="2">
        <f>H7434+$H$2*(Filter_Test[[#This Row],[debug'[0']]]-H7434)</f>
        <v>3.520459842328783</v>
      </c>
    </row>
    <row r="7436" spans="1:8" x14ac:dyDescent="0.25">
      <c r="A7436">
        <v>14860</v>
      </c>
      <c r="B7436">
        <v>9</v>
      </c>
      <c r="C7436">
        <v>33</v>
      </c>
      <c r="D7436">
        <v>-2</v>
      </c>
      <c r="E7436">
        <v>4</v>
      </c>
      <c r="F7436">
        <v>27</v>
      </c>
      <c r="G7436">
        <v>-1</v>
      </c>
      <c r="H7436" s="2">
        <f>H7435+$H$2*(Filter_Test[[#This Row],[debug'[0']]]-H7435)</f>
        <v>4.0368943354604871</v>
      </c>
    </row>
    <row r="7437" spans="1:8" x14ac:dyDescent="0.25">
      <c r="A7437">
        <v>14862</v>
      </c>
      <c r="B7437">
        <v>9</v>
      </c>
      <c r="C7437">
        <v>34</v>
      </c>
      <c r="D7437">
        <v>-2</v>
      </c>
      <c r="E7437">
        <v>4</v>
      </c>
      <c r="F7437">
        <v>27</v>
      </c>
      <c r="G7437">
        <v>-1</v>
      </c>
      <c r="H7437" s="2">
        <f>H7436+$H$2*(Filter_Test[[#This Row],[debug'[0']]]-H7436)</f>
        <v>4.5046560243017035</v>
      </c>
    </row>
    <row r="7438" spans="1:8" x14ac:dyDescent="0.25">
      <c r="A7438">
        <v>14864</v>
      </c>
      <c r="B7438">
        <v>10</v>
      </c>
      <c r="C7438">
        <v>34</v>
      </c>
      <c r="D7438">
        <v>-2</v>
      </c>
      <c r="E7438">
        <v>4</v>
      </c>
      <c r="F7438">
        <v>27</v>
      </c>
      <c r="G7438">
        <v>-1</v>
      </c>
      <c r="H7438" s="2">
        <f>H7437+$H$2*(Filter_Test[[#This Row],[debug'[0']]]-H7437)</f>
        <v>5.0225799921917842</v>
      </c>
    </row>
    <row r="7439" spans="1:8" x14ac:dyDescent="0.25">
      <c r="A7439">
        <v>14866</v>
      </c>
      <c r="B7439">
        <v>9</v>
      </c>
      <c r="C7439">
        <v>34</v>
      </c>
      <c r="D7439">
        <v>-2</v>
      </c>
      <c r="E7439">
        <v>4</v>
      </c>
      <c r="F7439">
        <v>27</v>
      </c>
      <c r="G7439">
        <v>-1</v>
      </c>
      <c r="H7439" s="2">
        <f>H7438+$H$2*(Filter_Test[[#This Row],[debug'[0']]]-H7438)</f>
        <v>5.3974429964949246</v>
      </c>
    </row>
    <row r="7440" spans="1:8" x14ac:dyDescent="0.25">
      <c r="A7440">
        <v>14868</v>
      </c>
      <c r="B7440">
        <v>6</v>
      </c>
      <c r="C7440">
        <v>31</v>
      </c>
      <c r="D7440">
        <v>-1</v>
      </c>
      <c r="E7440">
        <v>4</v>
      </c>
      <c r="F7440">
        <v>27</v>
      </c>
      <c r="G7440">
        <v>-1</v>
      </c>
      <c r="H7440" s="2">
        <f>H7439+$H$2*(Filter_Test[[#This Row],[debug'[0']]]-H7439)</f>
        <v>5.4542326561623433</v>
      </c>
    </row>
    <row r="7441" spans="1:8" x14ac:dyDescent="0.25">
      <c r="A7441">
        <v>14870</v>
      </c>
      <c r="B7441">
        <v>6</v>
      </c>
      <c r="C7441">
        <v>31</v>
      </c>
      <c r="D7441">
        <v>-1</v>
      </c>
      <c r="E7441">
        <v>4</v>
      </c>
      <c r="F7441">
        <v>27</v>
      </c>
      <c r="G7441">
        <v>-1</v>
      </c>
      <c r="H7441" s="2">
        <f>H7440+$H$2*(Filter_Test[[#This Row],[debug'[0']]]-H7440)</f>
        <v>5.5056700165014316</v>
      </c>
    </row>
    <row r="7442" spans="1:8" x14ac:dyDescent="0.25">
      <c r="A7442">
        <v>14872</v>
      </c>
      <c r="B7442">
        <v>3</v>
      </c>
      <c r="C7442">
        <v>27</v>
      </c>
      <c r="D7442">
        <v>1</v>
      </c>
      <c r="E7442">
        <v>4</v>
      </c>
      <c r="F7442">
        <v>27</v>
      </c>
      <c r="G7442">
        <v>-1</v>
      </c>
      <c r="H7442" s="2">
        <f>H7441+$H$2*(Filter_Test[[#This Row],[debug'[0']]]-H7441)</f>
        <v>5.2695161810165985</v>
      </c>
    </row>
    <row r="7443" spans="1:8" x14ac:dyDescent="0.25">
      <c r="A7443">
        <v>14874</v>
      </c>
      <c r="B7443">
        <v>2</v>
      </c>
      <c r="C7443">
        <v>22</v>
      </c>
      <c r="D7443">
        <v>1</v>
      </c>
      <c r="E7443">
        <v>4</v>
      </c>
      <c r="F7443">
        <v>26</v>
      </c>
      <c r="G7443">
        <v>-1</v>
      </c>
      <c r="H7443" s="2">
        <f>H7442+$H$2*(Filter_Test[[#This Row],[debug'[0']]]-H7442)</f>
        <v>4.9613715405643575</v>
      </c>
    </row>
    <row r="7444" spans="1:8" x14ac:dyDescent="0.25">
      <c r="A7444">
        <v>14876</v>
      </c>
      <c r="B7444">
        <v>1</v>
      </c>
      <c r="C7444">
        <v>22</v>
      </c>
      <c r="D7444">
        <v>1</v>
      </c>
      <c r="E7444">
        <v>4</v>
      </c>
      <c r="F7444">
        <v>26</v>
      </c>
      <c r="G7444">
        <v>-1</v>
      </c>
      <c r="H7444" s="2">
        <f>H7443+$H$2*(Filter_Test[[#This Row],[debug'[0']]]-H7443)</f>
        <v>4.5880210686650571</v>
      </c>
    </row>
    <row r="7445" spans="1:8" x14ac:dyDescent="0.25">
      <c r="A7445">
        <v>14878</v>
      </c>
      <c r="B7445">
        <v>0</v>
      </c>
      <c r="C7445">
        <v>19</v>
      </c>
      <c r="D7445">
        <v>1</v>
      </c>
      <c r="E7445">
        <v>4</v>
      </c>
      <c r="F7445">
        <v>26</v>
      </c>
      <c r="G7445">
        <v>-1</v>
      </c>
      <c r="H7445" s="2">
        <f>H7444+$H$2*(Filter_Test[[#This Row],[debug'[0']]]-H7444)</f>
        <v>4.1556102701500572</v>
      </c>
    </row>
    <row r="7446" spans="1:8" x14ac:dyDescent="0.25">
      <c r="A7446">
        <v>14880</v>
      </c>
      <c r="B7446">
        <v>-1</v>
      </c>
      <c r="C7446">
        <v>19</v>
      </c>
      <c r="D7446">
        <v>1</v>
      </c>
      <c r="E7446">
        <v>4</v>
      </c>
      <c r="F7446">
        <v>26</v>
      </c>
      <c r="G7446">
        <v>-1</v>
      </c>
      <c r="H7446" s="2">
        <f>H7445+$H$2*(Filter_Test[[#This Row],[debug'[0']]]-H7445)</f>
        <v>3.6697054496657922</v>
      </c>
    </row>
    <row r="7447" spans="1:8" x14ac:dyDescent="0.25">
      <c r="A7447">
        <v>14882</v>
      </c>
      <c r="B7447">
        <v>-2</v>
      </c>
      <c r="C7447">
        <v>18</v>
      </c>
      <c r="D7447">
        <v>1</v>
      </c>
      <c r="E7447">
        <v>4</v>
      </c>
      <c r="F7447">
        <v>26</v>
      </c>
      <c r="G7447">
        <v>-1</v>
      </c>
      <c r="H7447" s="2">
        <f>H7446+$H$2*(Filter_Test[[#This Row],[debug'[0']]]-H7446)</f>
        <v>3.1353483000051501</v>
      </c>
    </row>
    <row r="7448" spans="1:8" x14ac:dyDescent="0.25">
      <c r="A7448">
        <v>14884</v>
      </c>
      <c r="B7448">
        <v>-2</v>
      </c>
      <c r="C7448">
        <v>18</v>
      </c>
      <c r="D7448">
        <v>2</v>
      </c>
      <c r="E7448">
        <v>4</v>
      </c>
      <c r="F7448">
        <v>26</v>
      </c>
      <c r="G7448">
        <v>-1</v>
      </c>
      <c r="H7448" s="2">
        <f>H7447+$H$2*(Filter_Test[[#This Row],[debug'[0']]]-H7447)</f>
        <v>2.6513531252175198</v>
      </c>
    </row>
    <row r="7449" spans="1:8" x14ac:dyDescent="0.25">
      <c r="A7449">
        <v>14886</v>
      </c>
      <c r="B7449">
        <v>-2</v>
      </c>
      <c r="C7449">
        <v>19</v>
      </c>
      <c r="D7449">
        <v>1</v>
      </c>
      <c r="E7449">
        <v>4</v>
      </c>
      <c r="F7449">
        <v>26</v>
      </c>
      <c r="G7449">
        <v>-1</v>
      </c>
      <c r="H7449" s="2">
        <f>H7448+$H$2*(Filter_Test[[#This Row],[debug'[0']]]-H7448)</f>
        <v>2.2129734209944614</v>
      </c>
    </row>
    <row r="7450" spans="1:8" x14ac:dyDescent="0.25">
      <c r="A7450">
        <v>14888</v>
      </c>
      <c r="B7450">
        <v>0</v>
      </c>
      <c r="C7450">
        <v>20</v>
      </c>
      <c r="D7450">
        <v>-1</v>
      </c>
      <c r="E7450">
        <v>4</v>
      </c>
      <c r="F7450">
        <v>26</v>
      </c>
      <c r="G7450">
        <v>-1</v>
      </c>
      <c r="H7450" s="2">
        <f>H7449+$H$2*(Filter_Test[[#This Row],[debug'[0']]]-H7449)</f>
        <v>2.0044055897348914</v>
      </c>
    </row>
    <row r="7451" spans="1:8" x14ac:dyDescent="0.25">
      <c r="A7451">
        <v>14890</v>
      </c>
      <c r="B7451">
        <v>1</v>
      </c>
      <c r="C7451">
        <v>21</v>
      </c>
      <c r="D7451">
        <v>-3</v>
      </c>
      <c r="E7451">
        <v>4</v>
      </c>
      <c r="F7451">
        <v>26</v>
      </c>
      <c r="G7451">
        <v>-1</v>
      </c>
      <c r="H7451" s="2">
        <f>H7450+$H$2*(Filter_Test[[#This Row],[debug'[0']]]-H7450)</f>
        <v>1.9097425930768217</v>
      </c>
    </row>
    <row r="7452" spans="1:8" x14ac:dyDescent="0.25">
      <c r="A7452">
        <v>14892</v>
      </c>
      <c r="B7452">
        <v>1</v>
      </c>
      <c r="C7452">
        <v>22</v>
      </c>
      <c r="D7452">
        <v>-3</v>
      </c>
      <c r="E7452">
        <v>4</v>
      </c>
      <c r="F7452">
        <v>26</v>
      </c>
      <c r="G7452">
        <v>-1</v>
      </c>
      <c r="H7452" s="2">
        <f>H7451+$H$2*(Filter_Test[[#This Row],[debug'[0']]]-H7451)</f>
        <v>1.8240013736647855</v>
      </c>
    </row>
    <row r="7453" spans="1:8" x14ac:dyDescent="0.25">
      <c r="A7453">
        <v>14894</v>
      </c>
      <c r="B7453">
        <v>4</v>
      </c>
      <c r="C7453">
        <v>25</v>
      </c>
      <c r="D7453">
        <v>-3</v>
      </c>
      <c r="E7453">
        <v>4</v>
      </c>
      <c r="F7453">
        <v>26</v>
      </c>
      <c r="G7453">
        <v>-1</v>
      </c>
      <c r="H7453" s="2">
        <f>H7452+$H$2*(Filter_Test[[#This Row],[debug'[0']]]-H7452)</f>
        <v>2.0290844126262715</v>
      </c>
    </row>
    <row r="7454" spans="1:8" x14ac:dyDescent="0.25">
      <c r="A7454">
        <v>14896</v>
      </c>
      <c r="B7454">
        <v>4</v>
      </c>
      <c r="C7454">
        <v>27</v>
      </c>
      <c r="D7454">
        <v>-3</v>
      </c>
      <c r="E7454">
        <v>4</v>
      </c>
      <c r="F7454">
        <v>26</v>
      </c>
      <c r="G7454">
        <v>-1</v>
      </c>
      <c r="H7454" s="2">
        <f>H7453+$H$2*(Filter_Test[[#This Row],[debug'[0']]]-H7453)</f>
        <v>2.214838830530439</v>
      </c>
    </row>
    <row r="7455" spans="1:8" x14ac:dyDescent="0.25">
      <c r="A7455">
        <v>14898</v>
      </c>
      <c r="B7455">
        <v>5</v>
      </c>
      <c r="C7455">
        <v>29</v>
      </c>
      <c r="D7455">
        <v>-3</v>
      </c>
      <c r="E7455">
        <v>3</v>
      </c>
      <c r="F7455">
        <v>26</v>
      </c>
      <c r="G7455">
        <v>-1</v>
      </c>
      <c r="H7455" s="2">
        <f>H7454+$H$2*(Filter_Test[[#This Row],[debug'[0']]]-H7454)</f>
        <v>2.4773340866025126</v>
      </c>
    </row>
    <row r="7456" spans="1:8" x14ac:dyDescent="0.25">
      <c r="A7456">
        <v>14900</v>
      </c>
      <c r="B7456">
        <v>6</v>
      </c>
      <c r="C7456">
        <v>30</v>
      </c>
      <c r="D7456">
        <v>-4</v>
      </c>
      <c r="E7456">
        <v>3</v>
      </c>
      <c r="F7456">
        <v>26</v>
      </c>
      <c r="G7456">
        <v>-1</v>
      </c>
      <c r="H7456" s="2">
        <f>H7455+$H$2*(Filter_Test[[#This Row],[debug'[0']]]-H7455)</f>
        <v>2.8093375272399346</v>
      </c>
    </row>
    <row r="7457" spans="1:8" x14ac:dyDescent="0.25">
      <c r="A7457">
        <v>14902</v>
      </c>
      <c r="B7457">
        <v>7</v>
      </c>
      <c r="C7457">
        <v>31</v>
      </c>
      <c r="D7457">
        <v>-3</v>
      </c>
      <c r="E7457">
        <v>3</v>
      </c>
      <c r="F7457">
        <v>26</v>
      </c>
      <c r="G7457">
        <v>-1</v>
      </c>
      <c r="H7457" s="2">
        <f>H7456+$H$2*(Filter_Test[[#This Row],[debug'[0']]]-H7456)</f>
        <v>3.2042981603828582</v>
      </c>
    </row>
    <row r="7458" spans="1:8" x14ac:dyDescent="0.25">
      <c r="A7458">
        <v>14904</v>
      </c>
      <c r="B7458">
        <v>10</v>
      </c>
      <c r="C7458">
        <v>33</v>
      </c>
      <c r="D7458">
        <v>-3</v>
      </c>
      <c r="E7458">
        <v>3</v>
      </c>
      <c r="F7458">
        <v>26</v>
      </c>
      <c r="G7458">
        <v>-1</v>
      </c>
      <c r="H7458" s="2">
        <f>H7457+$H$2*(Filter_Test[[#This Row],[debug'[0']]]-H7457)</f>
        <v>3.8447779696426938</v>
      </c>
    </row>
    <row r="7459" spans="1:8" x14ac:dyDescent="0.25">
      <c r="A7459">
        <v>14906</v>
      </c>
      <c r="B7459">
        <v>11</v>
      </c>
      <c r="C7459">
        <v>33</v>
      </c>
      <c r="D7459">
        <v>-3</v>
      </c>
      <c r="E7459">
        <v>4</v>
      </c>
      <c r="F7459">
        <v>26</v>
      </c>
      <c r="G7459">
        <v>-1</v>
      </c>
      <c r="H7459" s="2">
        <f>H7458+$H$2*(Filter_Test[[#This Row],[debug'[0']]]-H7458)</f>
        <v>4.519141758603924</v>
      </c>
    </row>
    <row r="7460" spans="1:8" x14ac:dyDescent="0.25">
      <c r="A7460">
        <v>14908</v>
      </c>
      <c r="B7460">
        <v>9</v>
      </c>
      <c r="C7460">
        <v>32</v>
      </c>
      <c r="D7460">
        <v>-3</v>
      </c>
      <c r="E7460">
        <v>3</v>
      </c>
      <c r="F7460">
        <v>26</v>
      </c>
      <c r="G7460">
        <v>-1</v>
      </c>
      <c r="H7460" s="2">
        <f>H7459+$H$2*(Filter_Test[[#This Row],[debug'[0']]]-H7459)</f>
        <v>4.9414526985923395</v>
      </c>
    </row>
    <row r="7461" spans="1:8" x14ac:dyDescent="0.25">
      <c r="A7461">
        <v>14910</v>
      </c>
      <c r="B7461">
        <v>7</v>
      </c>
      <c r="C7461">
        <v>31</v>
      </c>
      <c r="D7461">
        <v>0</v>
      </c>
      <c r="E7461">
        <v>3</v>
      </c>
      <c r="F7461">
        <v>26</v>
      </c>
      <c r="G7461">
        <v>-1</v>
      </c>
      <c r="H7461" s="2">
        <f>H7460+$H$2*(Filter_Test[[#This Row],[debug'[0']]]-H7460)</f>
        <v>5.1354662109674214</v>
      </c>
    </row>
    <row r="7462" spans="1:8" x14ac:dyDescent="0.25">
      <c r="A7462">
        <v>14912</v>
      </c>
      <c r="B7462">
        <v>6</v>
      </c>
      <c r="C7462">
        <v>30</v>
      </c>
      <c r="D7462">
        <v>1</v>
      </c>
      <c r="E7462">
        <v>3</v>
      </c>
      <c r="F7462">
        <v>26</v>
      </c>
      <c r="G7462">
        <v>-1</v>
      </c>
      <c r="H7462" s="2">
        <f>H7461+$H$2*(Filter_Test[[#This Row],[debug'[0']]]-H7461)</f>
        <v>5.2169466009795684</v>
      </c>
    </row>
    <row r="7463" spans="1:8" x14ac:dyDescent="0.25">
      <c r="A7463">
        <v>14914</v>
      </c>
      <c r="B7463">
        <v>5</v>
      </c>
      <c r="C7463">
        <v>26</v>
      </c>
      <c r="D7463">
        <v>2</v>
      </c>
      <c r="E7463">
        <v>3</v>
      </c>
      <c r="F7463">
        <v>25</v>
      </c>
      <c r="G7463">
        <v>-1</v>
      </c>
      <c r="H7463" s="2">
        <f>H7462+$H$2*(Filter_Test[[#This Row],[debug'[0']]]-H7462)</f>
        <v>5.1964998655438075</v>
      </c>
    </row>
    <row r="7464" spans="1:8" x14ac:dyDescent="0.25">
      <c r="A7464">
        <v>14916</v>
      </c>
      <c r="B7464">
        <v>3</v>
      </c>
      <c r="C7464">
        <v>24</v>
      </c>
      <c r="D7464">
        <v>2</v>
      </c>
      <c r="E7464">
        <v>3</v>
      </c>
      <c r="F7464">
        <v>25</v>
      </c>
      <c r="G7464">
        <v>-1</v>
      </c>
      <c r="H7464" s="2">
        <f>H7463+$H$2*(Filter_Test[[#This Row],[debug'[0']]]-H7463)</f>
        <v>4.9894846303077056</v>
      </c>
    </row>
    <row r="7465" spans="1:8" x14ac:dyDescent="0.25">
      <c r="A7465">
        <v>14918</v>
      </c>
      <c r="B7465">
        <v>2</v>
      </c>
      <c r="C7465">
        <v>22</v>
      </c>
      <c r="D7465">
        <v>2</v>
      </c>
      <c r="E7465">
        <v>3</v>
      </c>
      <c r="F7465">
        <v>25</v>
      </c>
      <c r="G7465">
        <v>-1</v>
      </c>
      <c r="H7465" s="2">
        <f>H7464+$H$2*(Filter_Test[[#This Row],[debug'[0']]]-H7464)</f>
        <v>4.7077323417298773</v>
      </c>
    </row>
    <row r="7466" spans="1:8" x14ac:dyDescent="0.25">
      <c r="A7466">
        <v>14920</v>
      </c>
      <c r="B7466">
        <v>3</v>
      </c>
      <c r="C7466">
        <v>21</v>
      </c>
      <c r="D7466">
        <v>2</v>
      </c>
      <c r="E7466">
        <v>4</v>
      </c>
      <c r="F7466">
        <v>25</v>
      </c>
      <c r="G7466">
        <v>-1</v>
      </c>
      <c r="H7466" s="2">
        <f>H7465+$H$2*(Filter_Test[[#This Row],[debug'[0']]]-H7465)</f>
        <v>4.5467823603575894</v>
      </c>
    </row>
    <row r="7467" spans="1:8" x14ac:dyDescent="0.25">
      <c r="A7467">
        <v>14922</v>
      </c>
      <c r="B7467">
        <v>1</v>
      </c>
      <c r="C7467">
        <v>20</v>
      </c>
      <c r="D7467">
        <v>2</v>
      </c>
      <c r="E7467">
        <v>4</v>
      </c>
      <c r="F7467">
        <v>25</v>
      </c>
      <c r="G7467">
        <v>-1</v>
      </c>
      <c r="H7467" s="2">
        <f>H7466+$H$2*(Filter_Test[[#This Row],[debug'[0']]]-H7466)</f>
        <v>4.2125059981421513</v>
      </c>
    </row>
    <row r="7468" spans="1:8" x14ac:dyDescent="0.25">
      <c r="A7468">
        <v>14924</v>
      </c>
      <c r="B7468">
        <v>1</v>
      </c>
      <c r="C7468">
        <v>19</v>
      </c>
      <c r="D7468">
        <v>3</v>
      </c>
      <c r="E7468">
        <v>4</v>
      </c>
      <c r="F7468">
        <v>25</v>
      </c>
      <c r="G7468">
        <v>-1</v>
      </c>
      <c r="H7468" s="2">
        <f>H7467+$H$2*(Filter_Test[[#This Row],[debug'[0']]]-H7467)</f>
        <v>3.9097344408408556</v>
      </c>
    </row>
    <row r="7469" spans="1:8" x14ac:dyDescent="0.25">
      <c r="A7469">
        <v>14926</v>
      </c>
      <c r="B7469">
        <v>1</v>
      </c>
      <c r="C7469">
        <v>19</v>
      </c>
      <c r="D7469">
        <v>3</v>
      </c>
      <c r="E7469">
        <v>4</v>
      </c>
      <c r="F7469">
        <v>25</v>
      </c>
      <c r="G7469">
        <v>-1</v>
      </c>
      <c r="H7469" s="2">
        <f>H7468+$H$2*(Filter_Test[[#This Row],[debug'[0']]]-H7468)</f>
        <v>3.6354984305435707</v>
      </c>
    </row>
    <row r="7470" spans="1:8" x14ac:dyDescent="0.25">
      <c r="A7470">
        <v>14928</v>
      </c>
      <c r="B7470">
        <v>1</v>
      </c>
      <c r="C7470">
        <v>19</v>
      </c>
      <c r="D7470">
        <v>2</v>
      </c>
      <c r="E7470">
        <v>4</v>
      </c>
      <c r="F7470">
        <v>25</v>
      </c>
      <c r="G7470">
        <v>-1</v>
      </c>
      <c r="H7470" s="2">
        <f>H7469+$H$2*(Filter_Test[[#This Row],[debug'[0']]]-H7469)</f>
        <v>3.3871085553052773</v>
      </c>
    </row>
    <row r="7471" spans="1:8" x14ac:dyDescent="0.25">
      <c r="A7471">
        <v>14930</v>
      </c>
      <c r="B7471">
        <v>-1</v>
      </c>
      <c r="C7471">
        <v>20</v>
      </c>
      <c r="D7471">
        <v>1</v>
      </c>
      <c r="E7471">
        <v>4</v>
      </c>
      <c r="F7471">
        <v>25</v>
      </c>
      <c r="G7471">
        <v>-1</v>
      </c>
      <c r="H7471" s="2">
        <f>H7470+$H$2*(Filter_Test[[#This Row],[debug'[0']]]-H7470)</f>
        <v>2.9736333150698377</v>
      </c>
    </row>
    <row r="7472" spans="1:8" x14ac:dyDescent="0.25">
      <c r="A7472">
        <v>14932</v>
      </c>
      <c r="B7472">
        <v>-1</v>
      </c>
      <c r="C7472">
        <v>21</v>
      </c>
      <c r="D7472">
        <v>-1</v>
      </c>
      <c r="E7472">
        <v>4</v>
      </c>
      <c r="F7472">
        <v>25</v>
      </c>
      <c r="G7472">
        <v>-1</v>
      </c>
      <c r="H7472" s="2">
        <f>H7471+$H$2*(Filter_Test[[#This Row],[debug'[0']]]-H7471)</f>
        <v>2.599127198149346</v>
      </c>
    </row>
    <row r="7473" spans="1:8" x14ac:dyDescent="0.25">
      <c r="A7473">
        <v>14934</v>
      </c>
      <c r="B7473">
        <v>0</v>
      </c>
      <c r="C7473">
        <v>21</v>
      </c>
      <c r="D7473">
        <v>-3</v>
      </c>
      <c r="E7473">
        <v>4</v>
      </c>
      <c r="F7473">
        <v>25</v>
      </c>
      <c r="G7473">
        <v>-1</v>
      </c>
      <c r="H7473" s="2">
        <f>H7472+$H$2*(Filter_Test[[#This Row],[debug'[0']]]-H7472)</f>
        <v>2.3541652308058039</v>
      </c>
    </row>
    <row r="7474" spans="1:8" x14ac:dyDescent="0.25">
      <c r="A7474">
        <v>14936</v>
      </c>
      <c r="B7474">
        <v>1</v>
      </c>
      <c r="C7474">
        <v>22</v>
      </c>
      <c r="D7474">
        <v>-4</v>
      </c>
      <c r="E7474">
        <v>4</v>
      </c>
      <c r="F7474">
        <v>25</v>
      </c>
      <c r="G7474">
        <v>-1</v>
      </c>
      <c r="H7474" s="2">
        <f>H7473+$H$2*(Filter_Test[[#This Row],[debug'[0']]]-H7473)</f>
        <v>2.2265381645804165</v>
      </c>
    </row>
    <row r="7475" spans="1:8" x14ac:dyDescent="0.25">
      <c r="A7475">
        <v>14938</v>
      </c>
      <c r="B7475">
        <v>3</v>
      </c>
      <c r="C7475">
        <v>24</v>
      </c>
      <c r="D7475">
        <v>-4</v>
      </c>
      <c r="E7475">
        <v>4</v>
      </c>
      <c r="F7475">
        <v>25</v>
      </c>
      <c r="G7475">
        <v>-1</v>
      </c>
      <c r="H7475" s="2">
        <f>H7474+$H$2*(Filter_Test[[#This Row],[debug'[0']]]-H7474)</f>
        <v>2.2994352251800039</v>
      </c>
    </row>
    <row r="7476" spans="1:8" x14ac:dyDescent="0.25">
      <c r="A7476">
        <v>14940</v>
      </c>
      <c r="B7476">
        <v>6</v>
      </c>
      <c r="C7476">
        <v>27</v>
      </c>
      <c r="D7476">
        <v>-4</v>
      </c>
      <c r="E7476">
        <v>4</v>
      </c>
      <c r="F7476">
        <v>25</v>
      </c>
      <c r="G7476">
        <v>-1</v>
      </c>
      <c r="H7476" s="2">
        <f>H7475+$H$2*(Filter_Test[[#This Row],[debug'[0']]]-H7475)</f>
        <v>2.6482052385012338</v>
      </c>
    </row>
    <row r="7477" spans="1:8" x14ac:dyDescent="0.25">
      <c r="A7477">
        <v>14942</v>
      </c>
      <c r="B7477">
        <v>6</v>
      </c>
      <c r="C7477">
        <v>27</v>
      </c>
      <c r="D7477">
        <v>-5</v>
      </c>
      <c r="E7477">
        <v>4</v>
      </c>
      <c r="F7477">
        <v>25</v>
      </c>
      <c r="G7477">
        <v>-1</v>
      </c>
      <c r="H7477" s="2">
        <f>H7476+$H$2*(Filter_Test[[#This Row],[debug'[0']]]-H7476)</f>
        <v>2.9641044524731921</v>
      </c>
    </row>
    <row r="7478" spans="1:8" x14ac:dyDescent="0.25">
      <c r="A7478">
        <v>14944</v>
      </c>
      <c r="B7478">
        <v>7</v>
      </c>
      <c r="C7478">
        <v>29</v>
      </c>
      <c r="D7478">
        <v>-5</v>
      </c>
      <c r="E7478">
        <v>4</v>
      </c>
      <c r="F7478">
        <v>25</v>
      </c>
      <c r="G7478">
        <v>-1</v>
      </c>
      <c r="H7478" s="2">
        <f>H7477+$H$2*(Filter_Test[[#This Row],[debug'[0']]]-H7477)</f>
        <v>3.3444786465561713</v>
      </c>
    </row>
    <row r="7479" spans="1:8" x14ac:dyDescent="0.25">
      <c r="A7479">
        <v>14946</v>
      </c>
      <c r="B7479">
        <v>8</v>
      </c>
      <c r="C7479">
        <v>32</v>
      </c>
      <c r="D7479">
        <v>-5</v>
      </c>
      <c r="E7479">
        <v>4</v>
      </c>
      <c r="F7479">
        <v>25</v>
      </c>
      <c r="G7479">
        <v>-1</v>
      </c>
      <c r="H7479" s="2">
        <f>H7478+$H$2*(Filter_Test[[#This Row],[debug'[0']]]-H7478)</f>
        <v>3.7832511970344576</v>
      </c>
    </row>
    <row r="7480" spans="1:8" x14ac:dyDescent="0.25">
      <c r="A7480">
        <v>14948</v>
      </c>
      <c r="B7480">
        <v>9</v>
      </c>
      <c r="C7480">
        <v>33</v>
      </c>
      <c r="D7480">
        <v>-5</v>
      </c>
      <c r="E7480">
        <v>4</v>
      </c>
      <c r="F7480">
        <v>25</v>
      </c>
      <c r="G7480">
        <v>-1</v>
      </c>
      <c r="H7480" s="2">
        <f>H7479+$H$2*(Filter_Test[[#This Row],[debug'[0']]]-H7479)</f>
        <v>4.2749181884850547</v>
      </c>
    </row>
    <row r="7481" spans="1:8" x14ac:dyDescent="0.25">
      <c r="A7481">
        <v>14950</v>
      </c>
      <c r="B7481">
        <v>9</v>
      </c>
      <c r="C7481">
        <v>33</v>
      </c>
      <c r="D7481">
        <v>-3</v>
      </c>
      <c r="E7481">
        <v>4</v>
      </c>
      <c r="F7481">
        <v>25</v>
      </c>
      <c r="G7481">
        <v>-1</v>
      </c>
      <c r="H7481" s="2">
        <f>H7480+$H$2*(Filter_Test[[#This Row],[debug'[0']]]-H7480)</f>
        <v>4.7202466576850375</v>
      </c>
    </row>
    <row r="7482" spans="1:8" x14ac:dyDescent="0.25">
      <c r="A7482">
        <v>14952</v>
      </c>
      <c r="B7482">
        <v>9</v>
      </c>
      <c r="C7482">
        <v>33</v>
      </c>
      <c r="D7482">
        <v>-2</v>
      </c>
      <c r="E7482">
        <v>4</v>
      </c>
      <c r="F7482">
        <v>25</v>
      </c>
      <c r="G7482">
        <v>-1</v>
      </c>
      <c r="H7482" s="2">
        <f>H7481+$H$2*(Filter_Test[[#This Row],[debug'[0']]]-H7481)</f>
        <v>5.1236039074668289</v>
      </c>
    </row>
    <row r="7483" spans="1:8" x14ac:dyDescent="0.25">
      <c r="A7483">
        <v>14954</v>
      </c>
      <c r="B7483">
        <v>10</v>
      </c>
      <c r="C7483">
        <v>32</v>
      </c>
      <c r="D7483">
        <v>0</v>
      </c>
      <c r="E7483">
        <v>4</v>
      </c>
      <c r="F7483">
        <v>25</v>
      </c>
      <c r="G7483">
        <v>-1</v>
      </c>
      <c r="H7483" s="2">
        <f>H7482+$H$2*(Filter_Test[[#This Row],[debug'[0']]]-H7482)</f>
        <v>5.5831934116757145</v>
      </c>
    </row>
    <row r="7484" spans="1:8" x14ac:dyDescent="0.25">
      <c r="A7484">
        <v>14956</v>
      </c>
      <c r="B7484">
        <v>9</v>
      </c>
      <c r="C7484">
        <v>30</v>
      </c>
      <c r="D7484">
        <v>2</v>
      </c>
      <c r="E7484">
        <v>4</v>
      </c>
      <c r="F7484">
        <v>25</v>
      </c>
      <c r="G7484">
        <v>-1</v>
      </c>
      <c r="H7484" s="2">
        <f>H7483+$H$2*(Filter_Test[[#This Row],[debug'[0']]]-H7483)</f>
        <v>5.9052198459742176</v>
      </c>
    </row>
    <row r="7485" spans="1:8" x14ac:dyDescent="0.25">
      <c r="A7485">
        <v>14958</v>
      </c>
      <c r="B7485">
        <v>7</v>
      </c>
      <c r="C7485">
        <v>29</v>
      </c>
      <c r="D7485">
        <v>3</v>
      </c>
      <c r="E7485">
        <v>4</v>
      </c>
      <c r="F7485">
        <v>25</v>
      </c>
      <c r="G7485">
        <v>-1</v>
      </c>
      <c r="H7485" s="2">
        <f>H7484+$H$2*(Filter_Test[[#This Row],[debug'[0']]]-H7484)</f>
        <v>6.0084004446497161</v>
      </c>
    </row>
    <row r="7486" spans="1:8" x14ac:dyDescent="0.25">
      <c r="A7486">
        <v>14960</v>
      </c>
      <c r="B7486">
        <v>7</v>
      </c>
      <c r="C7486">
        <v>26</v>
      </c>
      <c r="D7486">
        <v>3</v>
      </c>
      <c r="E7486">
        <v>4</v>
      </c>
      <c r="F7486">
        <v>25</v>
      </c>
      <c r="G7486">
        <v>-1</v>
      </c>
      <c r="H7486" s="2">
        <f>H7485+$H$2*(Filter_Test[[#This Row],[debug'[0']]]-H7485)</f>
        <v>6.1018565010014569</v>
      </c>
    </row>
    <row r="7487" spans="1:8" x14ac:dyDescent="0.25">
      <c r="A7487">
        <v>14962</v>
      </c>
      <c r="B7487">
        <v>4</v>
      </c>
      <c r="C7487">
        <v>24</v>
      </c>
      <c r="D7487">
        <v>3</v>
      </c>
      <c r="E7487">
        <v>4</v>
      </c>
      <c r="F7487">
        <v>25</v>
      </c>
      <c r="G7487">
        <v>-1</v>
      </c>
      <c r="H7487" s="2">
        <f>H7486+$H$2*(Filter_Test[[#This Row],[debug'[0']]]-H7486)</f>
        <v>5.9037611927280729</v>
      </c>
    </row>
    <row r="7488" spans="1:8" x14ac:dyDescent="0.25">
      <c r="A7488">
        <v>14964</v>
      </c>
      <c r="B7488">
        <v>3</v>
      </c>
      <c r="C7488">
        <v>21</v>
      </c>
      <c r="D7488">
        <v>4</v>
      </c>
      <c r="E7488">
        <v>4</v>
      </c>
      <c r="F7488">
        <v>25</v>
      </c>
      <c r="G7488">
        <v>-1</v>
      </c>
      <c r="H7488" s="2">
        <f>H7487+$H$2*(Filter_Test[[#This Row],[debug'[0']]]-H7487)</f>
        <v>5.6300881478024634</v>
      </c>
    </row>
    <row r="7489" spans="1:8" x14ac:dyDescent="0.25">
      <c r="A7489">
        <v>14966</v>
      </c>
      <c r="B7489">
        <v>2</v>
      </c>
      <c r="C7489">
        <v>20</v>
      </c>
      <c r="D7489">
        <v>4</v>
      </c>
      <c r="E7489">
        <v>4</v>
      </c>
      <c r="F7489">
        <v>25</v>
      </c>
      <c r="G7489">
        <v>-1</v>
      </c>
      <c r="H7489" s="2">
        <f>H7488+$H$2*(Filter_Test[[#This Row],[debug'[0']]]-H7488)</f>
        <v>5.2879604000918752</v>
      </c>
    </row>
    <row r="7490" spans="1:8" x14ac:dyDescent="0.25">
      <c r="A7490">
        <v>14968</v>
      </c>
      <c r="B7490">
        <v>2</v>
      </c>
      <c r="C7490">
        <v>18</v>
      </c>
      <c r="D7490">
        <v>5</v>
      </c>
      <c r="E7490">
        <v>4</v>
      </c>
      <c r="F7490">
        <v>25</v>
      </c>
      <c r="G7490">
        <v>-1</v>
      </c>
      <c r="H7490" s="2">
        <f>H7489+$H$2*(Filter_Test[[#This Row],[debug'[0']]]-H7489)</f>
        <v>4.9780774329451916</v>
      </c>
    </row>
    <row r="7491" spans="1:8" x14ac:dyDescent="0.25">
      <c r="A7491">
        <v>14970</v>
      </c>
      <c r="B7491">
        <v>2</v>
      </c>
      <c r="C7491">
        <v>18</v>
      </c>
      <c r="D7491">
        <v>4</v>
      </c>
      <c r="E7491">
        <v>4</v>
      </c>
      <c r="F7491">
        <v>25</v>
      </c>
      <c r="G7491">
        <v>-1</v>
      </c>
      <c r="H7491" s="2">
        <f>H7490+$H$2*(Filter_Test[[#This Row],[debug'[0']]]-H7490)</f>
        <v>4.6974002473903269</v>
      </c>
    </row>
    <row r="7492" spans="1:8" x14ac:dyDescent="0.25">
      <c r="A7492">
        <v>14972</v>
      </c>
      <c r="B7492">
        <v>1</v>
      </c>
      <c r="C7492">
        <v>19</v>
      </c>
      <c r="D7492">
        <v>2</v>
      </c>
      <c r="E7492">
        <v>4</v>
      </c>
      <c r="F7492">
        <v>25</v>
      </c>
      <c r="G7492">
        <v>-1</v>
      </c>
      <c r="H7492" s="2">
        <f>H7491+$H$2*(Filter_Test[[#This Row],[debug'[0']]]-H7491)</f>
        <v>4.348928483752851</v>
      </c>
    </row>
    <row r="7493" spans="1:8" x14ac:dyDescent="0.25">
      <c r="A7493">
        <v>14974</v>
      </c>
      <c r="B7493">
        <v>1</v>
      </c>
      <c r="C7493">
        <v>18</v>
      </c>
      <c r="D7493">
        <v>1</v>
      </c>
      <c r="E7493">
        <v>4</v>
      </c>
      <c r="F7493">
        <v>25</v>
      </c>
      <c r="G7493">
        <v>-1</v>
      </c>
      <c r="H7493" s="2">
        <f>H7492+$H$2*(Filter_Test[[#This Row],[debug'[0']]]-H7492)</f>
        <v>4.0332994100941839</v>
      </c>
    </row>
    <row r="7494" spans="1:8" x14ac:dyDescent="0.25">
      <c r="A7494">
        <v>14976</v>
      </c>
      <c r="B7494">
        <v>1</v>
      </c>
      <c r="C7494">
        <v>19</v>
      </c>
      <c r="D7494">
        <v>-1</v>
      </c>
      <c r="E7494">
        <v>4</v>
      </c>
      <c r="F7494">
        <v>25</v>
      </c>
      <c r="G7494">
        <v>-1</v>
      </c>
      <c r="H7494" s="2">
        <f>H7493+$H$2*(Filter_Test[[#This Row],[debug'[0']]]-H7493)</f>
        <v>3.7474176758074798</v>
      </c>
    </row>
    <row r="7495" spans="1:8" x14ac:dyDescent="0.25">
      <c r="A7495">
        <v>14978</v>
      </c>
      <c r="B7495">
        <v>2</v>
      </c>
      <c r="C7495">
        <v>21</v>
      </c>
      <c r="D7495">
        <v>-3</v>
      </c>
      <c r="E7495">
        <v>5</v>
      </c>
      <c r="F7495">
        <v>25</v>
      </c>
      <c r="G7495">
        <v>-1</v>
      </c>
      <c r="H7495" s="2">
        <f>H7494+$H$2*(Filter_Test[[#This Row],[debug'[0']]]-H7494)</f>
        <v>3.5827274398153879</v>
      </c>
    </row>
    <row r="7496" spans="1:8" x14ac:dyDescent="0.25">
      <c r="A7496">
        <v>14980</v>
      </c>
      <c r="B7496">
        <v>3</v>
      </c>
      <c r="C7496">
        <v>22</v>
      </c>
      <c r="D7496">
        <v>-4</v>
      </c>
      <c r="E7496">
        <v>5</v>
      </c>
      <c r="F7496">
        <v>25</v>
      </c>
      <c r="G7496">
        <v>0</v>
      </c>
      <c r="H7496" s="2">
        <f>H7495+$H$2*(Filter_Test[[#This Row],[debug'[0']]]-H7495)</f>
        <v>3.5278066724963115</v>
      </c>
    </row>
    <row r="7497" spans="1:8" x14ac:dyDescent="0.25">
      <c r="A7497">
        <v>14982</v>
      </c>
      <c r="B7497">
        <v>3</v>
      </c>
      <c r="C7497">
        <v>24</v>
      </c>
      <c r="D7497">
        <v>-4</v>
      </c>
      <c r="E7497">
        <v>5</v>
      </c>
      <c r="F7497">
        <v>25</v>
      </c>
      <c r="G7497">
        <v>0</v>
      </c>
      <c r="H7497" s="2">
        <f>H7496+$H$2*(Filter_Test[[#This Row],[debug'[0']]]-H7496)</f>
        <v>3.4780620655514087</v>
      </c>
    </row>
    <row r="7498" spans="1:8" x14ac:dyDescent="0.25">
      <c r="A7498">
        <v>14984</v>
      </c>
      <c r="B7498">
        <v>5</v>
      </c>
      <c r="C7498">
        <v>26</v>
      </c>
      <c r="D7498">
        <v>-6</v>
      </c>
      <c r="E7498">
        <v>5</v>
      </c>
      <c r="F7498">
        <v>25</v>
      </c>
      <c r="G7498">
        <v>0</v>
      </c>
      <c r="H7498" s="2">
        <f>H7497+$H$2*(Filter_Test[[#This Row],[debug'[0']]]-H7497)</f>
        <v>3.6215013365739082</v>
      </c>
    </row>
    <row r="7499" spans="1:8" x14ac:dyDescent="0.25">
      <c r="A7499">
        <v>14986</v>
      </c>
      <c r="B7499">
        <v>7</v>
      </c>
      <c r="C7499">
        <v>28</v>
      </c>
      <c r="D7499">
        <v>-7</v>
      </c>
      <c r="E7499">
        <v>5</v>
      </c>
      <c r="F7499">
        <v>25</v>
      </c>
      <c r="G7499">
        <v>0</v>
      </c>
      <c r="H7499" s="2">
        <f>H7498+$H$2*(Filter_Test[[#This Row],[debug'[0']]]-H7498)</f>
        <v>3.9399173340093787</v>
      </c>
    </row>
    <row r="7500" spans="1:8" x14ac:dyDescent="0.25">
      <c r="A7500">
        <v>14988</v>
      </c>
      <c r="B7500">
        <v>8</v>
      </c>
      <c r="C7500">
        <v>30</v>
      </c>
      <c r="D7500">
        <v>-7</v>
      </c>
      <c r="E7500">
        <v>5</v>
      </c>
      <c r="F7500">
        <v>25</v>
      </c>
      <c r="G7500">
        <v>0</v>
      </c>
      <c r="H7500" s="2">
        <f>H7499+$H$2*(Filter_Test[[#This Row],[debug'[0']]]-H7499)</f>
        <v>4.3225711103026807</v>
      </c>
    </row>
    <row r="7501" spans="1:8" x14ac:dyDescent="0.25">
      <c r="A7501">
        <v>14990</v>
      </c>
      <c r="B7501">
        <v>10</v>
      </c>
      <c r="C7501">
        <v>31</v>
      </c>
      <c r="D7501">
        <v>-6</v>
      </c>
      <c r="E7501">
        <v>5</v>
      </c>
      <c r="F7501">
        <v>25</v>
      </c>
      <c r="G7501">
        <v>0</v>
      </c>
      <c r="H7501" s="2">
        <f>H7500+$H$2*(Filter_Test[[#This Row],[debug'[0']]]-H7500)</f>
        <v>4.8576561770372271</v>
      </c>
    </row>
    <row r="7502" spans="1:8" x14ac:dyDescent="0.25">
      <c r="A7502">
        <v>14992</v>
      </c>
      <c r="B7502">
        <v>9</v>
      </c>
      <c r="C7502">
        <v>33</v>
      </c>
      <c r="D7502">
        <v>-6</v>
      </c>
      <c r="E7502">
        <v>5</v>
      </c>
      <c r="F7502">
        <v>25</v>
      </c>
      <c r="G7502">
        <v>0</v>
      </c>
      <c r="H7502" s="2">
        <f>H7501+$H$2*(Filter_Test[[#This Row],[debug'[0']]]-H7501)</f>
        <v>5.2480628847231143</v>
      </c>
    </row>
    <row r="7503" spans="1:8" x14ac:dyDescent="0.25">
      <c r="A7503">
        <v>14994</v>
      </c>
      <c r="B7503">
        <v>9</v>
      </c>
      <c r="C7503">
        <v>34</v>
      </c>
      <c r="D7503">
        <v>-5</v>
      </c>
      <c r="E7503">
        <v>5</v>
      </c>
      <c r="F7503">
        <v>25</v>
      </c>
      <c r="G7503">
        <v>-1</v>
      </c>
      <c r="H7503" s="2">
        <f>H7502+$H$2*(Filter_Test[[#This Row],[debug'[0']]]-H7502)</f>
        <v>5.6016746270656563</v>
      </c>
    </row>
    <row r="7504" spans="1:8" x14ac:dyDescent="0.25">
      <c r="A7504">
        <v>14996</v>
      </c>
      <c r="B7504">
        <v>8</v>
      </c>
      <c r="C7504">
        <v>34</v>
      </c>
      <c r="D7504">
        <v>-2</v>
      </c>
      <c r="E7504">
        <v>5</v>
      </c>
      <c r="F7504">
        <v>25</v>
      </c>
      <c r="G7504">
        <v>-1</v>
      </c>
      <c r="H7504" s="2">
        <f>H7503+$H$2*(Filter_Test[[#This Row],[debug'[0']]]-H7503)</f>
        <v>5.8277114682415121</v>
      </c>
    </row>
    <row r="7505" spans="1:8" x14ac:dyDescent="0.25">
      <c r="A7505">
        <v>14998</v>
      </c>
      <c r="B7505">
        <v>8</v>
      </c>
      <c r="C7505">
        <v>33</v>
      </c>
      <c r="D7505">
        <v>0</v>
      </c>
      <c r="E7505">
        <v>5</v>
      </c>
      <c r="F7505">
        <v>25</v>
      </c>
      <c r="G7505">
        <v>0</v>
      </c>
      <c r="H7505" s="2">
        <f>H7504+$H$2*(Filter_Test[[#This Row],[debug'[0']]]-H7504)</f>
        <v>6.0324448390270069</v>
      </c>
    </row>
    <row r="7506" spans="1:8" x14ac:dyDescent="0.25">
      <c r="A7506">
        <v>15000</v>
      </c>
      <c r="B7506">
        <v>8</v>
      </c>
      <c r="C7506">
        <v>31</v>
      </c>
      <c r="D7506">
        <v>2</v>
      </c>
      <c r="E7506">
        <v>5</v>
      </c>
      <c r="F7506">
        <v>25</v>
      </c>
      <c r="G7506">
        <v>-1</v>
      </c>
      <c r="H7506" s="2">
        <f>H7505+$H$2*(Filter_Test[[#This Row],[debug'[0']]]-H7505)</f>
        <v>6.2178825442043699</v>
      </c>
    </row>
    <row r="7507" spans="1:8" x14ac:dyDescent="0.25">
      <c r="A7507">
        <v>15002</v>
      </c>
      <c r="B7507">
        <v>8</v>
      </c>
      <c r="C7507">
        <v>28</v>
      </c>
      <c r="D7507">
        <v>2</v>
      </c>
      <c r="E7507">
        <v>5</v>
      </c>
      <c r="F7507">
        <v>25</v>
      </c>
      <c r="G7507">
        <v>-1</v>
      </c>
      <c r="H7507" s="2">
        <f>H7506+$H$2*(Filter_Test[[#This Row],[debug'[0']]]-H7506)</f>
        <v>6.3858431574132206</v>
      </c>
    </row>
    <row r="7508" spans="1:8" x14ac:dyDescent="0.25">
      <c r="A7508">
        <v>15004</v>
      </c>
      <c r="B7508">
        <v>7</v>
      </c>
      <c r="C7508">
        <v>25</v>
      </c>
      <c r="D7508">
        <v>3</v>
      </c>
      <c r="E7508">
        <v>5</v>
      </c>
      <c r="F7508">
        <v>25</v>
      </c>
      <c r="G7508">
        <v>-1</v>
      </c>
      <c r="H7508" s="2">
        <f>H7507+$H$2*(Filter_Test[[#This Row],[debug'[0']]]-H7507)</f>
        <v>6.4437260761578967</v>
      </c>
    </row>
    <row r="7509" spans="1:8" x14ac:dyDescent="0.25">
      <c r="A7509">
        <v>15006</v>
      </c>
      <c r="B7509">
        <v>7</v>
      </c>
      <c r="C7509">
        <v>23</v>
      </c>
      <c r="D7509">
        <v>4</v>
      </c>
      <c r="E7509">
        <v>5</v>
      </c>
      <c r="F7509">
        <v>25</v>
      </c>
      <c r="G7509">
        <v>-1</v>
      </c>
      <c r="H7509" s="2">
        <f>H7508+$H$2*(Filter_Test[[#This Row],[debug'[0']]]-H7508)</f>
        <v>6.4961536583336743</v>
      </c>
    </row>
    <row r="7510" spans="1:8" x14ac:dyDescent="0.25">
      <c r="A7510">
        <v>15008</v>
      </c>
      <c r="B7510">
        <v>6</v>
      </c>
      <c r="C7510">
        <v>21</v>
      </c>
      <c r="D7510">
        <v>5</v>
      </c>
      <c r="E7510">
        <v>5</v>
      </c>
      <c r="F7510">
        <v>25</v>
      </c>
      <c r="G7510">
        <v>-1</v>
      </c>
      <c r="H7510" s="2">
        <f>H7509+$H$2*(Filter_Test[[#This Row],[debug'[0']]]-H7509)</f>
        <v>6.4493922776914916</v>
      </c>
    </row>
    <row r="7511" spans="1:8" x14ac:dyDescent="0.25">
      <c r="A7511">
        <v>15010</v>
      </c>
      <c r="B7511">
        <v>5</v>
      </c>
      <c r="C7511">
        <v>21</v>
      </c>
      <c r="D7511">
        <v>6</v>
      </c>
      <c r="E7511">
        <v>5</v>
      </c>
      <c r="F7511">
        <v>25</v>
      </c>
      <c r="G7511">
        <v>-1</v>
      </c>
      <c r="H7511" s="2">
        <f>H7510+$H$2*(Filter_Test[[#This Row],[debug'[0']]]-H7510)</f>
        <v>6.3127902737385302</v>
      </c>
    </row>
    <row r="7512" spans="1:8" x14ac:dyDescent="0.25">
      <c r="A7512">
        <v>15012</v>
      </c>
      <c r="B7512">
        <v>4</v>
      </c>
      <c r="C7512">
        <v>19</v>
      </c>
      <c r="D7512">
        <v>5</v>
      </c>
      <c r="E7512">
        <v>5</v>
      </c>
      <c r="F7512">
        <v>25</v>
      </c>
      <c r="G7512">
        <v>-1</v>
      </c>
      <c r="H7512" s="2">
        <f>H7511+$H$2*(Filter_Test[[#This Row],[debug'[0']]]-H7511)</f>
        <v>6.094814925740403</v>
      </c>
    </row>
    <row r="7513" spans="1:8" x14ac:dyDescent="0.25">
      <c r="A7513">
        <v>15014</v>
      </c>
      <c r="B7513">
        <v>2</v>
      </c>
      <c r="C7513">
        <v>18</v>
      </c>
      <c r="D7513">
        <v>4</v>
      </c>
      <c r="E7513">
        <v>5</v>
      </c>
      <c r="F7513">
        <v>25</v>
      </c>
      <c r="G7513">
        <v>-1</v>
      </c>
      <c r="H7513" s="2">
        <f>H7512+$H$2*(Filter_Test[[#This Row],[debug'[0']]]-H7512)</f>
        <v>5.7088877110849268</v>
      </c>
    </row>
    <row r="7514" spans="1:8" x14ac:dyDescent="0.25">
      <c r="A7514">
        <v>15016</v>
      </c>
      <c r="B7514">
        <v>2</v>
      </c>
      <c r="C7514">
        <v>18</v>
      </c>
      <c r="D7514">
        <v>2</v>
      </c>
      <c r="E7514">
        <v>5</v>
      </c>
      <c r="F7514">
        <v>25</v>
      </c>
      <c r="G7514">
        <v>-1</v>
      </c>
      <c r="H7514" s="2">
        <f>H7513+$H$2*(Filter_Test[[#This Row],[debug'[0']]]-H7513)</f>
        <v>5.3593332795009108</v>
      </c>
    </row>
    <row r="7515" spans="1:8" x14ac:dyDescent="0.25">
      <c r="A7515">
        <v>15018</v>
      </c>
      <c r="B7515">
        <v>1</v>
      </c>
      <c r="C7515">
        <v>18</v>
      </c>
      <c r="D7515">
        <v>1</v>
      </c>
      <c r="E7515">
        <v>5</v>
      </c>
      <c r="F7515">
        <v>25</v>
      </c>
      <c r="G7515">
        <v>-1</v>
      </c>
      <c r="H7515" s="2">
        <f>H7514+$H$2*(Filter_Test[[#This Row],[debug'[0']]]-H7514)</f>
        <v>4.9484757973380242</v>
      </c>
    </row>
    <row r="7516" spans="1:8" x14ac:dyDescent="0.25">
      <c r="A7516">
        <v>15020</v>
      </c>
      <c r="B7516">
        <v>2</v>
      </c>
      <c r="C7516">
        <v>21</v>
      </c>
      <c r="D7516">
        <v>-1</v>
      </c>
      <c r="E7516">
        <v>5</v>
      </c>
      <c r="F7516">
        <v>25</v>
      </c>
      <c r="G7516">
        <v>-1</v>
      </c>
      <c r="H7516" s="2">
        <f>H7515+$H$2*(Filter_Test[[#This Row],[debug'[0']]]-H7515)</f>
        <v>4.670588500211891</v>
      </c>
    </row>
    <row r="7517" spans="1:8" x14ac:dyDescent="0.25">
      <c r="A7517">
        <v>15022</v>
      </c>
      <c r="B7517">
        <v>3</v>
      </c>
      <c r="C7517">
        <v>22</v>
      </c>
      <c r="D7517">
        <v>-2</v>
      </c>
      <c r="E7517">
        <v>5</v>
      </c>
      <c r="F7517">
        <v>25</v>
      </c>
      <c r="G7517">
        <v>-1</v>
      </c>
      <c r="H7517" s="2">
        <f>H7516+$H$2*(Filter_Test[[#This Row],[debug'[0']]]-H7516)</f>
        <v>4.5131392434287729</v>
      </c>
    </row>
    <row r="7518" spans="1:8" x14ac:dyDescent="0.25">
      <c r="A7518">
        <v>15024</v>
      </c>
      <c r="B7518">
        <v>3</v>
      </c>
      <c r="C7518">
        <v>23</v>
      </c>
      <c r="D7518">
        <v>-4</v>
      </c>
      <c r="E7518">
        <v>5</v>
      </c>
      <c r="F7518">
        <v>25</v>
      </c>
      <c r="G7518">
        <v>-1</v>
      </c>
      <c r="H7518" s="2">
        <f>H7517+$H$2*(Filter_Test[[#This Row],[debug'[0']]]-H7517)</f>
        <v>4.3705292294983451</v>
      </c>
    </row>
    <row r="7519" spans="1:8" x14ac:dyDescent="0.25">
      <c r="A7519">
        <v>15026</v>
      </c>
      <c r="B7519">
        <v>3</v>
      </c>
      <c r="C7519">
        <v>25</v>
      </c>
      <c r="D7519">
        <v>-6</v>
      </c>
      <c r="E7519">
        <v>5</v>
      </c>
      <c r="F7519">
        <v>25</v>
      </c>
      <c r="G7519">
        <v>-1</v>
      </c>
      <c r="H7519" s="2">
        <f>H7518+$H$2*(Filter_Test[[#This Row],[debug'[0']]]-H7518)</f>
        <v>4.2413598927306824</v>
      </c>
    </row>
    <row r="7520" spans="1:8" x14ac:dyDescent="0.25">
      <c r="A7520">
        <v>15028</v>
      </c>
      <c r="B7520">
        <v>4</v>
      </c>
      <c r="C7520">
        <v>26</v>
      </c>
      <c r="D7520">
        <v>-7</v>
      </c>
      <c r="E7520">
        <v>5</v>
      </c>
      <c r="F7520">
        <v>25</v>
      </c>
      <c r="G7520">
        <v>-1</v>
      </c>
      <c r="H7520" s="2">
        <f>H7519+$H$2*(Filter_Test[[#This Row],[debug'[0']]]-H7519)</f>
        <v>4.2186122587544643</v>
      </c>
    </row>
    <row r="7521" spans="1:8" x14ac:dyDescent="0.25">
      <c r="A7521">
        <v>15030</v>
      </c>
      <c r="B7521">
        <v>6</v>
      </c>
      <c r="C7521">
        <v>28</v>
      </c>
      <c r="D7521">
        <v>-7</v>
      </c>
      <c r="E7521">
        <v>5</v>
      </c>
      <c r="F7521">
        <v>25</v>
      </c>
      <c r="G7521">
        <v>-1</v>
      </c>
      <c r="H7521" s="2">
        <f>H7520+$H$2*(Filter_Test[[#This Row],[debug'[0']]]-H7520)</f>
        <v>4.3865040979872214</v>
      </c>
    </row>
    <row r="7522" spans="1:8" x14ac:dyDescent="0.25">
      <c r="A7522">
        <v>15032</v>
      </c>
      <c r="B7522">
        <v>6</v>
      </c>
      <c r="C7522">
        <v>29</v>
      </c>
      <c r="D7522">
        <v>-8</v>
      </c>
      <c r="E7522">
        <v>5</v>
      </c>
      <c r="F7522">
        <v>25</v>
      </c>
      <c r="G7522">
        <v>-1</v>
      </c>
      <c r="H7522" s="2">
        <f>H7521+$H$2*(Filter_Test[[#This Row],[debug'[0']]]-H7521)</f>
        <v>4.5385725041580391</v>
      </c>
    </row>
    <row r="7523" spans="1:8" x14ac:dyDescent="0.25">
      <c r="A7523">
        <v>15034</v>
      </c>
      <c r="B7523">
        <v>8</v>
      </c>
      <c r="C7523">
        <v>30</v>
      </c>
      <c r="D7523">
        <v>-7</v>
      </c>
      <c r="E7523">
        <v>5</v>
      </c>
      <c r="F7523">
        <v>25</v>
      </c>
      <c r="G7523">
        <v>-1</v>
      </c>
      <c r="H7523" s="2">
        <f>H7522+$H$2*(Filter_Test[[#This Row],[debug'[0']]]-H7522)</f>
        <v>4.8648043599141637</v>
      </c>
    </row>
    <row r="7524" spans="1:8" x14ac:dyDescent="0.25">
      <c r="A7524">
        <v>15036</v>
      </c>
      <c r="B7524">
        <v>8</v>
      </c>
      <c r="C7524">
        <v>32</v>
      </c>
      <c r="D7524">
        <v>-6</v>
      </c>
      <c r="E7524">
        <v>5</v>
      </c>
      <c r="F7524">
        <v>25</v>
      </c>
      <c r="G7524">
        <v>-1</v>
      </c>
      <c r="H7524" s="2">
        <f>H7523+$H$2*(Filter_Test[[#This Row],[debug'[0']]]-H7523)</f>
        <v>5.1602895876279762</v>
      </c>
    </row>
    <row r="7525" spans="1:8" x14ac:dyDescent="0.25">
      <c r="A7525">
        <v>15038</v>
      </c>
      <c r="B7525">
        <v>9</v>
      </c>
      <c r="C7525">
        <v>33</v>
      </c>
      <c r="D7525">
        <v>-5</v>
      </c>
      <c r="E7525">
        <v>5</v>
      </c>
      <c r="F7525">
        <v>26</v>
      </c>
      <c r="G7525">
        <v>-1</v>
      </c>
      <c r="H7525" s="2">
        <f>H7524+$H$2*(Filter_Test[[#This Row],[debug'[0']]]-H7524)</f>
        <v>5.5221737683305818</v>
      </c>
    </row>
    <row r="7526" spans="1:8" x14ac:dyDescent="0.25">
      <c r="A7526">
        <v>15040</v>
      </c>
      <c r="B7526">
        <v>9</v>
      </c>
      <c r="C7526">
        <v>33</v>
      </c>
      <c r="D7526">
        <v>-3</v>
      </c>
      <c r="E7526">
        <v>5</v>
      </c>
      <c r="F7526">
        <v>26</v>
      </c>
      <c r="G7526">
        <v>-1</v>
      </c>
      <c r="H7526" s="2">
        <f>H7525+$H$2*(Filter_Test[[#This Row],[debug'[0']]]-H7525)</f>
        <v>5.8499511685268173</v>
      </c>
    </row>
    <row r="7527" spans="1:8" x14ac:dyDescent="0.25">
      <c r="A7527">
        <v>15042</v>
      </c>
      <c r="B7527">
        <v>8</v>
      </c>
      <c r="C7527">
        <v>32</v>
      </c>
      <c r="D7527">
        <v>-1</v>
      </c>
      <c r="E7527">
        <v>5</v>
      </c>
      <c r="F7527">
        <v>25</v>
      </c>
      <c r="G7527">
        <v>-1</v>
      </c>
      <c r="H7527" s="2">
        <f>H7526+$H$2*(Filter_Test[[#This Row],[debug'[0']]]-H7526)</f>
        <v>6.0525884969412811</v>
      </c>
    </row>
    <row r="7528" spans="1:8" x14ac:dyDescent="0.25">
      <c r="A7528">
        <v>15044</v>
      </c>
      <c r="B7528">
        <v>8</v>
      </c>
      <c r="C7528">
        <v>31</v>
      </c>
      <c r="D7528">
        <v>0</v>
      </c>
      <c r="E7528">
        <v>5</v>
      </c>
      <c r="F7528">
        <v>25</v>
      </c>
      <c r="G7528">
        <v>-1</v>
      </c>
      <c r="H7528" s="2">
        <f>H7527+$H$2*(Filter_Test[[#This Row],[debug'[0']]]-H7527)</f>
        <v>6.2361277070870473</v>
      </c>
    </row>
    <row r="7529" spans="1:8" x14ac:dyDescent="0.25">
      <c r="A7529">
        <v>15046</v>
      </c>
      <c r="B7529">
        <v>8</v>
      </c>
      <c r="C7529">
        <v>28</v>
      </c>
      <c r="D7529">
        <v>2</v>
      </c>
      <c r="E7529">
        <v>5</v>
      </c>
      <c r="F7529">
        <v>25</v>
      </c>
      <c r="G7529">
        <v>-1</v>
      </c>
      <c r="H7529" s="2">
        <f>H7528+$H$2*(Filter_Test[[#This Row],[debug'[0']]]-H7528)</f>
        <v>6.4023687542056251</v>
      </c>
    </row>
    <row r="7530" spans="1:8" x14ac:dyDescent="0.25">
      <c r="A7530">
        <v>15048</v>
      </c>
      <c r="B7530">
        <v>8</v>
      </c>
      <c r="C7530">
        <v>25</v>
      </c>
      <c r="D7530">
        <v>4</v>
      </c>
      <c r="E7530">
        <v>6</v>
      </c>
      <c r="F7530">
        <v>25</v>
      </c>
      <c r="G7530">
        <v>-1</v>
      </c>
      <c r="H7530" s="2">
        <f>H7529+$H$2*(Filter_Test[[#This Row],[debug'[0']]]-H7529)</f>
        <v>6.5529419517536187</v>
      </c>
    </row>
    <row r="7531" spans="1:8" x14ac:dyDescent="0.25">
      <c r="A7531">
        <v>15050</v>
      </c>
      <c r="B7531">
        <v>7</v>
      </c>
      <c r="C7531">
        <v>24</v>
      </c>
      <c r="D7531">
        <v>5</v>
      </c>
      <c r="E7531">
        <v>6</v>
      </c>
      <c r="F7531">
        <v>25</v>
      </c>
      <c r="G7531">
        <v>-1</v>
      </c>
      <c r="H7531" s="2">
        <f>H7530+$H$2*(Filter_Test[[#This Row],[debug'[0']]]-H7530)</f>
        <v>6.5950761801565898</v>
      </c>
    </row>
    <row r="7532" spans="1:8" x14ac:dyDescent="0.25">
      <c r="A7532">
        <v>15052</v>
      </c>
      <c r="B7532">
        <v>6</v>
      </c>
      <c r="C7532">
        <v>20</v>
      </c>
      <c r="D7532">
        <v>5</v>
      </c>
      <c r="E7532">
        <v>6</v>
      </c>
      <c r="F7532">
        <v>25</v>
      </c>
      <c r="G7532">
        <v>-1</v>
      </c>
      <c r="H7532" s="2">
        <f>H7531+$H$2*(Filter_Test[[#This Row],[debug'[0']]]-H7531)</f>
        <v>6.5389915714794036</v>
      </c>
    </row>
    <row r="7533" spans="1:8" x14ac:dyDescent="0.25">
      <c r="A7533">
        <v>15054</v>
      </c>
      <c r="B7533">
        <v>5</v>
      </c>
      <c r="C7533">
        <v>19</v>
      </c>
      <c r="D7533">
        <v>4</v>
      </c>
      <c r="E7533">
        <v>6</v>
      </c>
      <c r="F7533">
        <v>25</v>
      </c>
      <c r="G7533">
        <v>-1</v>
      </c>
      <c r="H7533" s="2">
        <f>H7532+$H$2*(Filter_Test[[#This Row],[debug'[0']]]-H7532)</f>
        <v>6.393945033032514</v>
      </c>
    </row>
    <row r="7534" spans="1:8" x14ac:dyDescent="0.25">
      <c r="A7534">
        <v>15056</v>
      </c>
      <c r="B7534">
        <v>4</v>
      </c>
      <c r="C7534">
        <v>19</v>
      </c>
      <c r="D7534">
        <v>4</v>
      </c>
      <c r="E7534">
        <v>6</v>
      </c>
      <c r="F7534">
        <v>25</v>
      </c>
      <c r="G7534">
        <v>-1</v>
      </c>
      <c r="H7534" s="2">
        <f>H7533+$H$2*(Filter_Test[[#This Row],[debug'[0']]]-H7533)</f>
        <v>6.1683210291663322</v>
      </c>
    </row>
    <row r="7535" spans="1:8" x14ac:dyDescent="0.25">
      <c r="A7535">
        <v>15058</v>
      </c>
      <c r="B7535">
        <v>2</v>
      </c>
      <c r="C7535">
        <v>19</v>
      </c>
      <c r="D7535">
        <v>4</v>
      </c>
      <c r="E7535">
        <v>5</v>
      </c>
      <c r="F7535">
        <v>25</v>
      </c>
      <c r="G7535">
        <v>-1</v>
      </c>
      <c r="H7535" s="2">
        <f>H7534+$H$2*(Filter_Test[[#This Row],[debug'[0']]]-H7534)</f>
        <v>5.775466027475348</v>
      </c>
    </row>
    <row r="7536" spans="1:8" x14ac:dyDescent="0.25">
      <c r="A7536">
        <v>15060</v>
      </c>
      <c r="B7536">
        <v>1</v>
      </c>
      <c r="C7536">
        <v>19</v>
      </c>
      <c r="D7536">
        <v>3</v>
      </c>
      <c r="E7536">
        <v>5</v>
      </c>
      <c r="F7536">
        <v>25</v>
      </c>
      <c r="G7536">
        <v>-1</v>
      </c>
      <c r="H7536" s="2">
        <f>H7535+$H$2*(Filter_Test[[#This Row],[debug'[0']]]-H7535)</f>
        <v>5.3253889577938223</v>
      </c>
    </row>
    <row r="7537" spans="1:8" x14ac:dyDescent="0.25">
      <c r="A7537">
        <v>15062</v>
      </c>
      <c r="B7537">
        <v>3</v>
      </c>
      <c r="C7537">
        <v>19</v>
      </c>
      <c r="D7537">
        <v>0</v>
      </c>
      <c r="E7537">
        <v>5</v>
      </c>
      <c r="F7537">
        <v>25</v>
      </c>
      <c r="G7537">
        <v>-1</v>
      </c>
      <c r="H7537" s="2">
        <f>H7536+$H$2*(Filter_Test[[#This Row],[debug'[0']]]-H7536)</f>
        <v>5.1062262117975052</v>
      </c>
    </row>
    <row r="7538" spans="1:8" x14ac:dyDescent="0.25">
      <c r="A7538">
        <v>15064</v>
      </c>
      <c r="B7538">
        <v>2</v>
      </c>
      <c r="C7538">
        <v>20</v>
      </c>
      <c r="D7538">
        <v>-1</v>
      </c>
      <c r="E7538">
        <v>6</v>
      </c>
      <c r="F7538">
        <v>25</v>
      </c>
      <c r="G7538">
        <v>-1</v>
      </c>
      <c r="H7538" s="2">
        <f>H7537+$H$2*(Filter_Test[[#This Row],[debug'[0']]]-H7537)</f>
        <v>4.8134712883763724</v>
      </c>
    </row>
    <row r="7539" spans="1:8" x14ac:dyDescent="0.25">
      <c r="A7539">
        <v>15066</v>
      </c>
      <c r="B7539">
        <v>2</v>
      </c>
      <c r="C7539">
        <v>21</v>
      </c>
      <c r="D7539">
        <v>-2</v>
      </c>
      <c r="E7539">
        <v>5</v>
      </c>
      <c r="F7539">
        <v>25</v>
      </c>
      <c r="G7539">
        <v>-1</v>
      </c>
      <c r="H7539" s="2">
        <f>H7538+$H$2*(Filter_Test[[#This Row],[debug'[0']]]-H7538)</f>
        <v>4.5483078664569021</v>
      </c>
    </row>
    <row r="7540" spans="1:8" x14ac:dyDescent="0.25">
      <c r="A7540">
        <v>15068</v>
      </c>
      <c r="B7540">
        <v>3</v>
      </c>
      <c r="C7540">
        <v>22</v>
      </c>
      <c r="D7540">
        <v>-3</v>
      </c>
      <c r="E7540">
        <v>6</v>
      </c>
      <c r="F7540">
        <v>25</v>
      </c>
      <c r="G7540">
        <v>-1</v>
      </c>
      <c r="H7540" s="2">
        <f>H7539+$H$2*(Filter_Test[[#This Row],[debug'[0']]]-H7539)</f>
        <v>4.4023832878942137</v>
      </c>
    </row>
    <row r="7541" spans="1:8" x14ac:dyDescent="0.25">
      <c r="A7541">
        <v>15070</v>
      </c>
      <c r="B7541">
        <v>2</v>
      </c>
      <c r="C7541">
        <v>24</v>
      </c>
      <c r="D7541">
        <v>-6</v>
      </c>
      <c r="E7541">
        <v>5</v>
      </c>
      <c r="F7541">
        <v>25</v>
      </c>
      <c r="G7541">
        <v>-1</v>
      </c>
      <c r="H7541" s="2">
        <f>H7540+$H$2*(Filter_Test[[#This Row],[debug'[0']]]-H7540)</f>
        <v>4.1759639972435529</v>
      </c>
    </row>
    <row r="7542" spans="1:8" x14ac:dyDescent="0.25">
      <c r="A7542">
        <v>15072</v>
      </c>
      <c r="B7542">
        <v>3</v>
      </c>
      <c r="C7542">
        <v>25</v>
      </c>
      <c r="D7542">
        <v>-7</v>
      </c>
      <c r="E7542">
        <v>5</v>
      </c>
      <c r="F7542">
        <v>25</v>
      </c>
      <c r="G7542">
        <v>-1</v>
      </c>
      <c r="H7542" s="2">
        <f>H7541+$H$2*(Filter_Test[[#This Row],[debug'[0']]]-H7541)</f>
        <v>4.0651320016047601</v>
      </c>
    </row>
    <row r="7543" spans="1:8" x14ac:dyDescent="0.25">
      <c r="A7543">
        <v>15074</v>
      </c>
      <c r="B7543">
        <v>4</v>
      </c>
      <c r="C7543">
        <v>28</v>
      </c>
      <c r="D7543">
        <v>-8</v>
      </c>
      <c r="E7543">
        <v>5</v>
      </c>
      <c r="F7543">
        <v>25</v>
      </c>
      <c r="G7543">
        <v>-1</v>
      </c>
      <c r="H7543" s="2">
        <f>H7542+$H$2*(Filter_Test[[#This Row],[debug'[0']]]-H7542)</f>
        <v>4.0589934550721063</v>
      </c>
    </row>
    <row r="7544" spans="1:8" x14ac:dyDescent="0.25">
      <c r="A7544">
        <v>15076</v>
      </c>
      <c r="B7544">
        <v>6</v>
      </c>
      <c r="C7544">
        <v>30</v>
      </c>
      <c r="D7544">
        <v>-8</v>
      </c>
      <c r="E7544">
        <v>5</v>
      </c>
      <c r="F7544">
        <v>25</v>
      </c>
      <c r="G7544">
        <v>-1</v>
      </c>
      <c r="H7544" s="2">
        <f>H7543+$H$2*(Filter_Test[[#This Row],[debug'[0']]]-H7543)</f>
        <v>4.2419290121355617</v>
      </c>
    </row>
    <row r="7545" spans="1:8" x14ac:dyDescent="0.25">
      <c r="A7545">
        <v>15078</v>
      </c>
      <c r="B7545">
        <v>6</v>
      </c>
      <c r="C7545">
        <v>31</v>
      </c>
      <c r="D7545">
        <v>-8</v>
      </c>
      <c r="E7545">
        <v>5</v>
      </c>
      <c r="F7545">
        <v>25</v>
      </c>
      <c r="G7545">
        <v>-1</v>
      </c>
      <c r="H7545" s="2">
        <f>H7544+$H$2*(Filter_Test[[#This Row],[debug'[0']]]-H7544)</f>
        <v>4.4076232991344897</v>
      </c>
    </row>
    <row r="7546" spans="1:8" x14ac:dyDescent="0.25">
      <c r="A7546">
        <v>15080</v>
      </c>
      <c r="B7546">
        <v>8</v>
      </c>
      <c r="C7546">
        <v>32</v>
      </c>
      <c r="D7546">
        <v>-6</v>
      </c>
      <c r="E7546">
        <v>5</v>
      </c>
      <c r="F7546">
        <v>25</v>
      </c>
      <c r="G7546">
        <v>-1</v>
      </c>
      <c r="H7546" s="2">
        <f>H7545+$H$2*(Filter_Test[[#This Row],[debug'[0']]]-H7545)</f>
        <v>4.7461968267054768</v>
      </c>
    </row>
    <row r="7547" spans="1:8" x14ac:dyDescent="0.25">
      <c r="A7547">
        <v>15082</v>
      </c>
      <c r="B7547">
        <v>8</v>
      </c>
      <c r="C7547">
        <v>32</v>
      </c>
      <c r="D7547">
        <v>-5</v>
      </c>
      <c r="E7547">
        <v>5</v>
      </c>
      <c r="F7547">
        <v>25</v>
      </c>
      <c r="G7547">
        <v>-1</v>
      </c>
      <c r="H7547" s="2">
        <f>H7546+$H$2*(Filter_Test[[#This Row],[debug'[0']]]-H7546)</f>
        <v>5.0528605510689539</v>
      </c>
    </row>
    <row r="7548" spans="1:8" x14ac:dyDescent="0.25">
      <c r="A7548">
        <v>15084</v>
      </c>
      <c r="B7548">
        <v>8</v>
      </c>
      <c r="C7548">
        <v>32</v>
      </c>
      <c r="D7548">
        <v>-3</v>
      </c>
      <c r="E7548">
        <v>5</v>
      </c>
      <c r="F7548">
        <v>25</v>
      </c>
      <c r="G7548">
        <v>-1</v>
      </c>
      <c r="H7548" s="2">
        <f>H7547+$H$2*(Filter_Test[[#This Row],[debug'[0']]]-H7547)</f>
        <v>5.3306219003249469</v>
      </c>
    </row>
    <row r="7549" spans="1:8" x14ac:dyDescent="0.25">
      <c r="A7549">
        <v>15086</v>
      </c>
      <c r="B7549">
        <v>8</v>
      </c>
      <c r="C7549">
        <v>32</v>
      </c>
      <c r="D7549">
        <v>-1</v>
      </c>
      <c r="E7549">
        <v>5</v>
      </c>
      <c r="F7549">
        <v>25</v>
      </c>
      <c r="G7549">
        <v>-1</v>
      </c>
      <c r="H7549" s="2">
        <f>H7548+$H$2*(Filter_Test[[#This Row],[debug'[0']]]-H7548)</f>
        <v>5.5822048591527258</v>
      </c>
    </row>
    <row r="7550" spans="1:8" x14ac:dyDescent="0.25">
      <c r="A7550">
        <v>15088</v>
      </c>
      <c r="B7550">
        <v>7</v>
      </c>
      <c r="C7550">
        <v>30</v>
      </c>
      <c r="D7550">
        <v>0</v>
      </c>
      <c r="E7550">
        <v>5</v>
      </c>
      <c r="F7550">
        <v>25</v>
      </c>
      <c r="G7550">
        <v>-1</v>
      </c>
      <c r="H7550" s="2">
        <f>H7549+$H$2*(Filter_Test[[#This Row],[debug'[0']]]-H7549)</f>
        <v>5.7158289031161589</v>
      </c>
    </row>
    <row r="7551" spans="1:8" x14ac:dyDescent="0.25">
      <c r="A7551">
        <v>15090</v>
      </c>
      <c r="B7551">
        <v>7</v>
      </c>
      <c r="C7551">
        <v>29</v>
      </c>
      <c r="D7551">
        <v>1</v>
      </c>
      <c r="E7551">
        <v>5</v>
      </c>
      <c r="F7551">
        <v>25</v>
      </c>
      <c r="G7551">
        <v>-1</v>
      </c>
      <c r="H7551" s="2">
        <f>H7550+$H$2*(Filter_Test[[#This Row],[debug'[0']]]-H7550)</f>
        <v>5.8368591776338379</v>
      </c>
    </row>
    <row r="7552" spans="1:8" x14ac:dyDescent="0.25">
      <c r="A7552">
        <v>15092</v>
      </c>
      <c r="B7552">
        <v>8</v>
      </c>
      <c r="C7552">
        <v>26</v>
      </c>
      <c r="D7552">
        <v>2</v>
      </c>
      <c r="E7552">
        <v>5</v>
      </c>
      <c r="F7552">
        <v>25</v>
      </c>
      <c r="G7552">
        <v>-1</v>
      </c>
      <c r="H7552" s="2">
        <f>H7551+$H$2*(Filter_Test[[#This Row],[debug'[0']]]-H7551)</f>
        <v>6.0407303971206092</v>
      </c>
    </row>
    <row r="7553" spans="1:8" x14ac:dyDescent="0.25">
      <c r="A7553">
        <v>15094</v>
      </c>
      <c r="B7553">
        <v>7</v>
      </c>
      <c r="C7553">
        <v>22</v>
      </c>
      <c r="D7553">
        <v>6</v>
      </c>
      <c r="E7553">
        <v>5</v>
      </c>
      <c r="F7553">
        <v>25</v>
      </c>
      <c r="G7553">
        <v>-1</v>
      </c>
      <c r="H7553" s="2">
        <f>H7552+$H$2*(Filter_Test[[#This Row],[debug'[0']]]-H7552)</f>
        <v>6.1311394272371462</v>
      </c>
    </row>
    <row r="7554" spans="1:8" x14ac:dyDescent="0.25">
      <c r="A7554">
        <v>15096</v>
      </c>
      <c r="B7554">
        <v>7</v>
      </c>
      <c r="C7554">
        <v>20</v>
      </c>
      <c r="D7554">
        <v>6</v>
      </c>
      <c r="E7554">
        <v>5</v>
      </c>
      <c r="F7554">
        <v>25</v>
      </c>
      <c r="G7554">
        <v>-1</v>
      </c>
      <c r="H7554" s="2">
        <f>H7553+$H$2*(Filter_Test[[#This Row],[debug'[0']]]-H7553)</f>
        <v>6.2130276070087138</v>
      </c>
    </row>
    <row r="7555" spans="1:8" x14ac:dyDescent="0.25">
      <c r="A7555">
        <v>15098</v>
      </c>
      <c r="B7555">
        <v>7</v>
      </c>
      <c r="C7555">
        <v>19</v>
      </c>
      <c r="D7555">
        <v>6</v>
      </c>
      <c r="E7555">
        <v>5</v>
      </c>
      <c r="F7555">
        <v>25</v>
      </c>
      <c r="G7555">
        <v>-1</v>
      </c>
      <c r="H7555" s="2">
        <f>H7554+$H$2*(Filter_Test[[#This Row],[debug'[0']]]-H7554)</f>
        <v>6.2871980076606961</v>
      </c>
    </row>
    <row r="7556" spans="1:8" x14ac:dyDescent="0.25">
      <c r="A7556">
        <v>15100</v>
      </c>
      <c r="B7556">
        <v>6</v>
      </c>
      <c r="C7556">
        <v>18</v>
      </c>
      <c r="D7556">
        <v>5</v>
      </c>
      <c r="E7556">
        <v>5</v>
      </c>
      <c r="F7556">
        <v>25</v>
      </c>
      <c r="G7556">
        <v>-1</v>
      </c>
      <c r="H7556" s="2">
        <f>H7555+$H$2*(Filter_Test[[#This Row],[debug'[0']]]-H7555)</f>
        <v>6.2601302331309219</v>
      </c>
    </row>
    <row r="7557" spans="1:8" x14ac:dyDescent="0.25">
      <c r="A7557">
        <v>15102</v>
      </c>
      <c r="B7557">
        <v>4</v>
      </c>
      <c r="C7557">
        <v>18</v>
      </c>
      <c r="D7557">
        <v>4</v>
      </c>
      <c r="E7557">
        <v>5</v>
      </c>
      <c r="F7557">
        <v>25</v>
      </c>
      <c r="G7557">
        <v>-1</v>
      </c>
      <c r="H7557" s="2">
        <f>H7556+$H$2*(Filter_Test[[#This Row],[debug'[0']]]-H7556)</f>
        <v>6.0471179770341132</v>
      </c>
    </row>
    <row r="7558" spans="1:8" x14ac:dyDescent="0.25">
      <c r="A7558">
        <v>15104</v>
      </c>
      <c r="B7558">
        <v>4</v>
      </c>
      <c r="C7558">
        <v>18</v>
      </c>
      <c r="D7558">
        <v>3</v>
      </c>
      <c r="E7558">
        <v>5</v>
      </c>
      <c r="F7558">
        <v>25</v>
      </c>
      <c r="G7558">
        <v>-1</v>
      </c>
      <c r="H7558" s="2">
        <f>H7557+$H$2*(Filter_Test[[#This Row],[debug'[0']]]-H7557)</f>
        <v>5.8541816531036543</v>
      </c>
    </row>
    <row r="7559" spans="1:8" x14ac:dyDescent="0.25">
      <c r="A7559">
        <v>15106</v>
      </c>
      <c r="B7559">
        <v>5</v>
      </c>
      <c r="C7559">
        <v>18</v>
      </c>
      <c r="D7559">
        <v>3</v>
      </c>
      <c r="E7559">
        <v>5</v>
      </c>
      <c r="F7559">
        <v>25</v>
      </c>
      <c r="G7559">
        <v>-1</v>
      </c>
      <c r="H7559" s="2">
        <f>H7558+$H$2*(Filter_Test[[#This Row],[debug'[0']]]-H7558)</f>
        <v>5.7736769289170056</v>
      </c>
    </row>
    <row r="7560" spans="1:8" x14ac:dyDescent="0.25">
      <c r="A7560">
        <v>15108</v>
      </c>
      <c r="B7560">
        <v>2</v>
      </c>
      <c r="C7560">
        <v>19</v>
      </c>
      <c r="D7560">
        <v>2</v>
      </c>
      <c r="E7560">
        <v>5</v>
      </c>
      <c r="F7560">
        <v>25</v>
      </c>
      <c r="G7560">
        <v>-1</v>
      </c>
      <c r="H7560" s="2">
        <f>H7559+$H$2*(Filter_Test[[#This Row],[debug'[0']]]-H7559)</f>
        <v>5.4180162574097972</v>
      </c>
    </row>
    <row r="7561" spans="1:8" x14ac:dyDescent="0.25">
      <c r="A7561">
        <v>15110</v>
      </c>
      <c r="B7561">
        <v>3</v>
      </c>
      <c r="C7561">
        <v>20</v>
      </c>
      <c r="D7561">
        <v>0</v>
      </c>
      <c r="E7561">
        <v>5</v>
      </c>
      <c r="F7561">
        <v>25</v>
      </c>
      <c r="G7561">
        <v>-1</v>
      </c>
      <c r="H7561" s="2">
        <f>H7560+$H$2*(Filter_Test[[#This Row],[debug'[0']]]-H7560)</f>
        <v>5.1901235940936177</v>
      </c>
    </row>
    <row r="7562" spans="1:8" x14ac:dyDescent="0.25">
      <c r="A7562">
        <v>15112</v>
      </c>
      <c r="B7562">
        <v>2</v>
      </c>
      <c r="C7562">
        <v>22</v>
      </c>
      <c r="D7562">
        <v>-3</v>
      </c>
      <c r="E7562">
        <v>5</v>
      </c>
      <c r="F7562">
        <v>25</v>
      </c>
      <c r="G7562">
        <v>-1</v>
      </c>
      <c r="H7562" s="2">
        <f>H7561+$H$2*(Filter_Test[[#This Row],[debug'[0']]]-H7561)</f>
        <v>4.8894615286761782</v>
      </c>
    </row>
    <row r="7563" spans="1:8" x14ac:dyDescent="0.25">
      <c r="A7563">
        <v>15114</v>
      </c>
      <c r="B7563">
        <v>4</v>
      </c>
      <c r="C7563">
        <v>23</v>
      </c>
      <c r="D7563">
        <v>-5</v>
      </c>
      <c r="E7563">
        <v>5</v>
      </c>
      <c r="F7563">
        <v>25</v>
      </c>
      <c r="G7563">
        <v>-1</v>
      </c>
      <c r="H7563" s="2">
        <f>H7562+$H$2*(Filter_Test[[#This Row],[debug'[0']]]-H7562)</f>
        <v>4.8056317545519835</v>
      </c>
    </row>
    <row r="7564" spans="1:8" x14ac:dyDescent="0.25">
      <c r="A7564">
        <v>15116</v>
      </c>
      <c r="B7564">
        <v>3</v>
      </c>
      <c r="C7564">
        <v>26</v>
      </c>
      <c r="D7564">
        <v>-6</v>
      </c>
      <c r="E7564">
        <v>5</v>
      </c>
      <c r="F7564">
        <v>25</v>
      </c>
      <c r="G7564">
        <v>-1</v>
      </c>
      <c r="H7564" s="2">
        <f>H7563+$H$2*(Filter_Test[[#This Row],[debug'[0']]]-H7563)</f>
        <v>4.6354549708963146</v>
      </c>
    </row>
    <row r="7565" spans="1:8" x14ac:dyDescent="0.25">
      <c r="A7565">
        <v>15118</v>
      </c>
      <c r="B7565">
        <v>4</v>
      </c>
      <c r="C7565">
        <v>27</v>
      </c>
      <c r="D7565">
        <v>-7</v>
      </c>
      <c r="E7565">
        <v>5</v>
      </c>
      <c r="F7565">
        <v>25</v>
      </c>
      <c r="G7565">
        <v>-1</v>
      </c>
      <c r="H7565" s="2">
        <f>H7564+$H$2*(Filter_Test[[#This Row],[debug'[0']]]-H7564)</f>
        <v>4.575564750848665</v>
      </c>
    </row>
    <row r="7566" spans="1:8" x14ac:dyDescent="0.25">
      <c r="A7566">
        <v>15120</v>
      </c>
      <c r="B7566">
        <v>3</v>
      </c>
      <c r="C7566">
        <v>29</v>
      </c>
      <c r="D7566">
        <v>-7</v>
      </c>
      <c r="E7566">
        <v>5</v>
      </c>
      <c r="F7566">
        <v>25</v>
      </c>
      <c r="G7566">
        <v>-1</v>
      </c>
      <c r="H7566" s="2">
        <f>H7565+$H$2*(Filter_Test[[#This Row],[debug'[0']]]-H7565)</f>
        <v>4.4270712714530287</v>
      </c>
    </row>
    <row r="7567" spans="1:8" x14ac:dyDescent="0.25">
      <c r="A7567">
        <v>15122</v>
      </c>
      <c r="B7567">
        <v>4</v>
      </c>
      <c r="C7567">
        <v>31</v>
      </c>
      <c r="D7567">
        <v>-7</v>
      </c>
      <c r="E7567">
        <v>5</v>
      </c>
      <c r="F7567">
        <v>25</v>
      </c>
      <c r="G7567">
        <v>-1</v>
      </c>
      <c r="H7567" s="2">
        <f>H7566+$H$2*(Filter_Test[[#This Row],[debug'[0']]]-H7566)</f>
        <v>4.3868207523843461</v>
      </c>
    </row>
    <row r="7568" spans="1:8" x14ac:dyDescent="0.25">
      <c r="A7568">
        <v>15124</v>
      </c>
      <c r="B7568">
        <v>6</v>
      </c>
      <c r="C7568">
        <v>33</v>
      </c>
      <c r="D7568">
        <v>-6</v>
      </c>
      <c r="E7568">
        <v>5</v>
      </c>
      <c r="F7568">
        <v>25</v>
      </c>
      <c r="G7568">
        <v>-1</v>
      </c>
      <c r="H7568" s="2">
        <f>H7567+$H$2*(Filter_Test[[#This Row],[debug'[0']]]-H7567)</f>
        <v>4.5388593145813312</v>
      </c>
    </row>
    <row r="7569" spans="1:8" x14ac:dyDescent="0.25">
      <c r="A7569">
        <v>15126</v>
      </c>
      <c r="B7569">
        <v>7</v>
      </c>
      <c r="C7569">
        <v>32</v>
      </c>
      <c r="D7569">
        <v>-5</v>
      </c>
      <c r="E7569">
        <v>5</v>
      </c>
      <c r="F7569">
        <v>25</v>
      </c>
      <c r="G7569">
        <v>-1</v>
      </c>
      <c r="H7569" s="2">
        <f>H7568+$H$2*(Filter_Test[[#This Row],[debug'[0']]]-H7568)</f>
        <v>4.7708163594841979</v>
      </c>
    </row>
    <row r="7570" spans="1:8" x14ac:dyDescent="0.25">
      <c r="A7570">
        <v>15128</v>
      </c>
      <c r="B7570">
        <v>7</v>
      </c>
      <c r="C7570">
        <v>33</v>
      </c>
      <c r="D7570">
        <v>-3</v>
      </c>
      <c r="E7570">
        <v>5</v>
      </c>
      <c r="F7570">
        <v>25</v>
      </c>
      <c r="G7570">
        <v>-1</v>
      </c>
      <c r="H7570" s="2">
        <f>H7569+$H$2*(Filter_Test[[#This Row],[debug'[0']]]-H7569)</f>
        <v>4.9809119679406075</v>
      </c>
    </row>
    <row r="7571" spans="1:8" x14ac:dyDescent="0.25">
      <c r="A7571">
        <v>15130</v>
      </c>
      <c r="B7571">
        <v>9</v>
      </c>
      <c r="C7571">
        <v>30</v>
      </c>
      <c r="D7571">
        <v>0</v>
      </c>
      <c r="E7571">
        <v>5</v>
      </c>
      <c r="F7571">
        <v>25</v>
      </c>
      <c r="G7571">
        <v>-1</v>
      </c>
      <c r="H7571" s="2">
        <f>H7570+$H$2*(Filter_Test[[#This Row],[debug'[0']]]-H7570)</f>
        <v>5.3597020910100612</v>
      </c>
    </row>
    <row r="7572" spans="1:8" x14ac:dyDescent="0.25">
      <c r="A7572">
        <v>15132</v>
      </c>
      <c r="B7572">
        <v>8</v>
      </c>
      <c r="C7572">
        <v>28</v>
      </c>
      <c r="D7572">
        <v>1</v>
      </c>
      <c r="E7572">
        <v>5</v>
      </c>
      <c r="F7572">
        <v>25</v>
      </c>
      <c r="G7572">
        <v>-1</v>
      </c>
      <c r="H7572" s="2">
        <f>H7571+$H$2*(Filter_Test[[#This Row],[debug'[0']]]-H7571)</f>
        <v>5.6085443064352001</v>
      </c>
    </row>
    <row r="7573" spans="1:8" x14ac:dyDescent="0.25">
      <c r="A7573">
        <v>15134</v>
      </c>
      <c r="B7573">
        <v>8</v>
      </c>
      <c r="C7573">
        <v>27</v>
      </c>
      <c r="D7573">
        <v>2</v>
      </c>
      <c r="E7573">
        <v>5</v>
      </c>
      <c r="F7573">
        <v>25</v>
      </c>
      <c r="G7573">
        <v>-1</v>
      </c>
      <c r="H7573" s="2">
        <f>H7572+$H$2*(Filter_Test[[#This Row],[debug'[0']]]-H7572)</f>
        <v>5.8339336955838599</v>
      </c>
    </row>
    <row r="7574" spans="1:8" x14ac:dyDescent="0.25">
      <c r="A7574">
        <v>15136</v>
      </c>
      <c r="B7574">
        <v>7</v>
      </c>
      <c r="C7574">
        <v>25</v>
      </c>
      <c r="D7574">
        <v>4</v>
      </c>
      <c r="E7574">
        <v>5</v>
      </c>
      <c r="F7574">
        <v>25</v>
      </c>
      <c r="G7574">
        <v>-1</v>
      </c>
      <c r="H7574" s="2">
        <f>H7573+$H$2*(Filter_Test[[#This Row],[debug'[0']]]-H7573)</f>
        <v>5.9438328556504301</v>
      </c>
    </row>
    <row r="7575" spans="1:8" x14ac:dyDescent="0.25">
      <c r="A7575">
        <v>15138</v>
      </c>
      <c r="B7575">
        <v>6</v>
      </c>
      <c r="C7575">
        <v>21</v>
      </c>
      <c r="D7575">
        <v>4</v>
      </c>
      <c r="E7575">
        <v>5</v>
      </c>
      <c r="F7575">
        <v>25</v>
      </c>
      <c r="G7575">
        <v>-1</v>
      </c>
      <c r="H7575" s="2">
        <f>H7574+$H$2*(Filter_Test[[#This Row],[debug'[0']]]-H7574)</f>
        <v>5.9491264842922815</v>
      </c>
    </row>
    <row r="7576" spans="1:8" x14ac:dyDescent="0.25">
      <c r="A7576">
        <v>15140</v>
      </c>
      <c r="B7576">
        <v>7</v>
      </c>
      <c r="C7576">
        <v>20</v>
      </c>
      <c r="D7576">
        <v>5</v>
      </c>
      <c r="E7576">
        <v>5</v>
      </c>
      <c r="F7576">
        <v>25</v>
      </c>
      <c r="G7576">
        <v>-1</v>
      </c>
      <c r="H7576" s="2">
        <f>H7575+$H$2*(Filter_Test[[#This Row],[debug'[0']]]-H7575)</f>
        <v>6.048168979796265</v>
      </c>
    </row>
    <row r="7577" spans="1:8" x14ac:dyDescent="0.25">
      <c r="A7577">
        <v>15142</v>
      </c>
      <c r="B7577">
        <v>7</v>
      </c>
      <c r="C7577">
        <v>18</v>
      </c>
      <c r="D7577">
        <v>5</v>
      </c>
      <c r="E7577">
        <v>5</v>
      </c>
      <c r="F7577">
        <v>25</v>
      </c>
      <c r="G7577">
        <v>-1</v>
      </c>
      <c r="H7577" s="2">
        <f>H7576+$H$2*(Filter_Test[[#This Row],[debug'[0']]]-H7576)</f>
        <v>6.1378769400121929</v>
      </c>
    </row>
    <row r="7578" spans="1:8" x14ac:dyDescent="0.25">
      <c r="A7578">
        <v>15144</v>
      </c>
      <c r="B7578">
        <v>7</v>
      </c>
      <c r="C7578">
        <v>17</v>
      </c>
      <c r="D7578">
        <v>5</v>
      </c>
      <c r="E7578">
        <v>5</v>
      </c>
      <c r="F7578">
        <v>24</v>
      </c>
      <c r="G7578">
        <v>-1</v>
      </c>
      <c r="H7578" s="2">
        <f>H7577+$H$2*(Filter_Test[[#This Row],[debug'[0']]]-H7577)</f>
        <v>6.219130124164634</v>
      </c>
    </row>
    <row r="7579" spans="1:8" x14ac:dyDescent="0.25">
      <c r="A7579">
        <v>15146</v>
      </c>
      <c r="B7579">
        <v>7</v>
      </c>
      <c r="C7579">
        <v>17</v>
      </c>
      <c r="D7579">
        <v>4</v>
      </c>
      <c r="E7579">
        <v>5</v>
      </c>
      <c r="F7579">
        <v>24</v>
      </c>
      <c r="G7579">
        <v>-1</v>
      </c>
      <c r="H7579" s="2">
        <f>H7578+$H$2*(Filter_Test[[#This Row],[debug'[0']]]-H7578)</f>
        <v>6.2927253761246531</v>
      </c>
    </row>
    <row r="7580" spans="1:8" x14ac:dyDescent="0.25">
      <c r="A7580">
        <v>15148</v>
      </c>
      <c r="B7580">
        <v>7</v>
      </c>
      <c r="C7580">
        <v>17</v>
      </c>
      <c r="D7580">
        <v>3</v>
      </c>
      <c r="E7580">
        <v>5</v>
      </c>
      <c r="F7580">
        <v>24</v>
      </c>
      <c r="G7580">
        <v>0</v>
      </c>
      <c r="H7580" s="2">
        <f>H7579+$H$2*(Filter_Test[[#This Row],[debug'[0']]]-H7579)</f>
        <v>6.3593844389977709</v>
      </c>
    </row>
    <row r="7581" spans="1:8" x14ac:dyDescent="0.25">
      <c r="A7581">
        <v>15150</v>
      </c>
      <c r="B7581">
        <v>4</v>
      </c>
      <c r="C7581">
        <v>19</v>
      </c>
      <c r="D7581">
        <v>3</v>
      </c>
      <c r="E7581">
        <v>5</v>
      </c>
      <c r="F7581">
        <v>24</v>
      </c>
      <c r="G7581">
        <v>0</v>
      </c>
      <c r="H7581" s="2">
        <f>H7580+$H$2*(Filter_Test[[#This Row],[debug'[0']]]-H7580)</f>
        <v>6.1370176943812869</v>
      </c>
    </row>
    <row r="7582" spans="1:8" x14ac:dyDescent="0.25">
      <c r="A7582">
        <v>15152</v>
      </c>
      <c r="B7582">
        <v>5</v>
      </c>
      <c r="C7582">
        <v>19</v>
      </c>
      <c r="D7582">
        <v>1</v>
      </c>
      <c r="E7582">
        <v>5</v>
      </c>
      <c r="F7582">
        <v>24</v>
      </c>
      <c r="G7582">
        <v>0</v>
      </c>
      <c r="H7582" s="2">
        <f>H7581+$H$2*(Filter_Test[[#This Row],[debug'[0']]]-H7581)</f>
        <v>6.0298563013111908</v>
      </c>
    </row>
    <row r="7583" spans="1:8" x14ac:dyDescent="0.25">
      <c r="A7583">
        <v>15154</v>
      </c>
      <c r="B7583">
        <v>3</v>
      </c>
      <c r="C7583">
        <v>20</v>
      </c>
      <c r="D7583">
        <v>1</v>
      </c>
      <c r="E7583">
        <v>5</v>
      </c>
      <c r="F7583">
        <v>24</v>
      </c>
      <c r="G7583">
        <v>0</v>
      </c>
      <c r="H7583" s="2">
        <f>H7582+$H$2*(Filter_Test[[#This Row],[debug'[0']]]-H7582)</f>
        <v>5.7442990723822316</v>
      </c>
    </row>
    <row r="7584" spans="1:8" x14ac:dyDescent="0.25">
      <c r="A7584">
        <v>15156</v>
      </c>
      <c r="B7584">
        <v>3</v>
      </c>
      <c r="C7584">
        <v>20</v>
      </c>
      <c r="D7584">
        <v>0</v>
      </c>
      <c r="E7584">
        <v>5</v>
      </c>
      <c r="F7584">
        <v>24</v>
      </c>
      <c r="G7584">
        <v>0</v>
      </c>
      <c r="H7584" s="2">
        <f>H7583+$H$2*(Filter_Test[[#This Row],[debug'[0']]]-H7583)</f>
        <v>5.4856549782307527</v>
      </c>
    </row>
    <row r="7585" spans="1:8" x14ac:dyDescent="0.25">
      <c r="A7585">
        <v>15158</v>
      </c>
      <c r="B7585">
        <v>4</v>
      </c>
      <c r="C7585">
        <v>22</v>
      </c>
      <c r="D7585">
        <v>-2</v>
      </c>
      <c r="E7585">
        <v>5</v>
      </c>
      <c r="F7585">
        <v>24</v>
      </c>
      <c r="G7585">
        <v>0</v>
      </c>
      <c r="H7585" s="2">
        <f>H7584+$H$2*(Filter_Test[[#This Row],[debug'[0']]]-H7584)</f>
        <v>5.3456352952693873</v>
      </c>
    </row>
    <row r="7586" spans="1:8" x14ac:dyDescent="0.25">
      <c r="A7586">
        <v>15160</v>
      </c>
      <c r="B7586">
        <v>3</v>
      </c>
      <c r="C7586">
        <v>24</v>
      </c>
      <c r="D7586">
        <v>-4</v>
      </c>
      <c r="E7586">
        <v>5</v>
      </c>
      <c r="F7586">
        <v>24</v>
      </c>
      <c r="G7586">
        <v>0</v>
      </c>
      <c r="H7586" s="2">
        <f>H7585+$H$2*(Filter_Test[[#This Row],[debug'[0']]]-H7585)</f>
        <v>5.1245643769208105</v>
      </c>
    </row>
    <row r="7587" spans="1:8" x14ac:dyDescent="0.25">
      <c r="A7587">
        <v>15162</v>
      </c>
      <c r="B7587">
        <v>3</v>
      </c>
      <c r="C7587">
        <v>26</v>
      </c>
      <c r="D7587">
        <v>-6</v>
      </c>
      <c r="E7587">
        <v>5</v>
      </c>
      <c r="F7587">
        <v>24</v>
      </c>
      <c r="G7587">
        <v>0</v>
      </c>
      <c r="H7587" s="2">
        <f>H7586+$H$2*(Filter_Test[[#This Row],[debug'[0']]]-H7586)</f>
        <v>4.9243289017624203</v>
      </c>
    </row>
    <row r="7588" spans="1:8" x14ac:dyDescent="0.25">
      <c r="A7588">
        <v>15164</v>
      </c>
      <c r="B7588">
        <v>4</v>
      </c>
      <c r="C7588">
        <v>27</v>
      </c>
      <c r="D7588">
        <v>-6</v>
      </c>
      <c r="E7588">
        <v>5</v>
      </c>
      <c r="F7588">
        <v>24</v>
      </c>
      <c r="G7588">
        <v>0</v>
      </c>
      <c r="H7588" s="2">
        <f>H7587+$H$2*(Filter_Test[[#This Row],[debug'[0']]]-H7587)</f>
        <v>4.8372129551440937</v>
      </c>
    </row>
    <row r="7589" spans="1:8" x14ac:dyDescent="0.25">
      <c r="A7589">
        <v>15166</v>
      </c>
      <c r="B7589">
        <v>3</v>
      </c>
      <c r="C7589">
        <v>29</v>
      </c>
      <c r="D7589">
        <v>-6</v>
      </c>
      <c r="E7589">
        <v>5</v>
      </c>
      <c r="F7589">
        <v>24</v>
      </c>
      <c r="G7589">
        <v>0</v>
      </c>
      <c r="H7589" s="2">
        <f>H7588+$H$2*(Filter_Test[[#This Row],[debug'[0']]]-H7588)</f>
        <v>4.6640597134552735</v>
      </c>
    </row>
    <row r="7590" spans="1:8" x14ac:dyDescent="0.25">
      <c r="A7590">
        <v>15168</v>
      </c>
      <c r="B7590">
        <v>5</v>
      </c>
      <c r="C7590">
        <v>31</v>
      </c>
      <c r="D7590">
        <v>-4</v>
      </c>
      <c r="E7590">
        <v>5</v>
      </c>
      <c r="F7590">
        <v>24</v>
      </c>
      <c r="G7590">
        <v>0</v>
      </c>
      <c r="H7590" s="2">
        <f>H7589+$H$2*(Filter_Test[[#This Row],[debug'[0']]]-H7589)</f>
        <v>4.6957213395428861</v>
      </c>
    </row>
    <row r="7591" spans="1:8" x14ac:dyDescent="0.25">
      <c r="A7591">
        <v>15170</v>
      </c>
      <c r="B7591">
        <v>5</v>
      </c>
      <c r="C7591">
        <v>32</v>
      </c>
      <c r="D7591">
        <v>-4</v>
      </c>
      <c r="E7591">
        <v>5</v>
      </c>
      <c r="F7591">
        <v>24</v>
      </c>
      <c r="G7591">
        <v>0</v>
      </c>
      <c r="H7591" s="2">
        <f>H7590+$H$2*(Filter_Test[[#This Row],[debug'[0']]]-H7590)</f>
        <v>4.7243989276729721</v>
      </c>
    </row>
    <row r="7592" spans="1:8" x14ac:dyDescent="0.25">
      <c r="A7592">
        <v>15172</v>
      </c>
      <c r="B7592">
        <v>6</v>
      </c>
      <c r="C7592">
        <v>32</v>
      </c>
      <c r="D7592">
        <v>-5</v>
      </c>
      <c r="E7592">
        <v>5</v>
      </c>
      <c r="F7592">
        <v>24</v>
      </c>
      <c r="G7592">
        <v>0</v>
      </c>
      <c r="H7592" s="2">
        <f>H7591+$H$2*(Filter_Test[[#This Row],[debug'[0']]]-H7591)</f>
        <v>4.8446214964049874</v>
      </c>
    </row>
    <row r="7593" spans="1:8" x14ac:dyDescent="0.25">
      <c r="A7593">
        <v>15174</v>
      </c>
      <c r="B7593">
        <v>7</v>
      </c>
      <c r="C7593">
        <v>30</v>
      </c>
      <c r="D7593">
        <v>-3</v>
      </c>
      <c r="E7593">
        <v>6</v>
      </c>
      <c r="F7593">
        <v>24</v>
      </c>
      <c r="G7593">
        <v>0</v>
      </c>
      <c r="H7593" s="2">
        <f>H7592+$H$2*(Filter_Test[[#This Row],[debug'[0']]]-H7592)</f>
        <v>5.0477611345829709</v>
      </c>
    </row>
    <row r="7594" spans="1:8" x14ac:dyDescent="0.25">
      <c r="A7594">
        <v>15176</v>
      </c>
      <c r="B7594">
        <v>8</v>
      </c>
      <c r="C7594">
        <v>28</v>
      </c>
      <c r="D7594">
        <v>-1</v>
      </c>
      <c r="E7594">
        <v>6</v>
      </c>
      <c r="F7594">
        <v>24</v>
      </c>
      <c r="G7594">
        <v>0</v>
      </c>
      <c r="H7594" s="2">
        <f>H7593+$H$2*(Filter_Test[[#This Row],[debug'[0']]]-H7593)</f>
        <v>5.3260030925200628</v>
      </c>
    </row>
    <row r="7595" spans="1:8" x14ac:dyDescent="0.25">
      <c r="A7595">
        <v>15178</v>
      </c>
      <c r="B7595">
        <v>8</v>
      </c>
      <c r="C7595">
        <v>27</v>
      </c>
      <c r="D7595">
        <v>1</v>
      </c>
      <c r="E7595">
        <v>6</v>
      </c>
      <c r="F7595">
        <v>24</v>
      </c>
      <c r="G7595">
        <v>0</v>
      </c>
      <c r="H7595" s="2">
        <f>H7594+$H$2*(Filter_Test[[#This Row],[debug'[0']]]-H7594)</f>
        <v>5.5780213637278866</v>
      </c>
    </row>
    <row r="7596" spans="1:8" x14ac:dyDescent="0.25">
      <c r="A7596">
        <v>15180</v>
      </c>
      <c r="B7596">
        <v>8</v>
      </c>
      <c r="C7596">
        <v>25</v>
      </c>
      <c r="D7596">
        <v>1</v>
      </c>
      <c r="E7596">
        <v>5</v>
      </c>
      <c r="F7596">
        <v>24</v>
      </c>
      <c r="G7596">
        <v>0</v>
      </c>
      <c r="H7596" s="2">
        <f>H7595+$H$2*(Filter_Test[[#This Row],[debug'[0']]]-H7595)</f>
        <v>5.8062874724538034</v>
      </c>
    </row>
    <row r="7597" spans="1:8" x14ac:dyDescent="0.25">
      <c r="A7597">
        <v>15182</v>
      </c>
      <c r="B7597">
        <v>9</v>
      </c>
      <c r="C7597">
        <v>24</v>
      </c>
      <c r="D7597">
        <v>2</v>
      </c>
      <c r="E7597">
        <v>6</v>
      </c>
      <c r="F7597">
        <v>24</v>
      </c>
      <c r="G7597">
        <v>0</v>
      </c>
      <c r="H7597" s="2">
        <f>H7596+$H$2*(Filter_Test[[#This Row],[debug'[0']]]-H7596)</f>
        <v>6.1072877868803079</v>
      </c>
    </row>
    <row r="7598" spans="1:8" x14ac:dyDescent="0.25">
      <c r="A7598">
        <v>15184</v>
      </c>
      <c r="B7598">
        <v>7</v>
      </c>
      <c r="C7598">
        <v>23</v>
      </c>
      <c r="D7598">
        <v>2</v>
      </c>
      <c r="E7598">
        <v>5</v>
      </c>
      <c r="F7598">
        <v>24</v>
      </c>
      <c r="G7598">
        <v>0</v>
      </c>
      <c r="H7598" s="2">
        <f>H7597+$H$2*(Filter_Test[[#This Row],[debug'[0']]]-H7597)</f>
        <v>6.1914239307955095</v>
      </c>
    </row>
    <row r="7599" spans="1:8" x14ac:dyDescent="0.25">
      <c r="A7599">
        <v>15186</v>
      </c>
      <c r="B7599">
        <v>8</v>
      </c>
      <c r="C7599">
        <v>20</v>
      </c>
      <c r="D7599">
        <v>3</v>
      </c>
      <c r="E7599">
        <v>6</v>
      </c>
      <c r="F7599">
        <v>24</v>
      </c>
      <c r="G7599">
        <v>0</v>
      </c>
      <c r="H7599" s="2">
        <f>H7598+$H$2*(Filter_Test[[#This Row],[debug'[0']]]-H7598)</f>
        <v>6.3618782095696433</v>
      </c>
    </row>
    <row r="7600" spans="1:8" x14ac:dyDescent="0.25">
      <c r="A7600">
        <v>15188</v>
      </c>
      <c r="B7600">
        <v>6</v>
      </c>
      <c r="C7600">
        <v>19</v>
      </c>
      <c r="D7600">
        <v>3</v>
      </c>
      <c r="E7600">
        <v>5</v>
      </c>
      <c r="F7600">
        <v>24</v>
      </c>
      <c r="G7600">
        <v>0</v>
      </c>
      <c r="H7600" s="2">
        <f>H7599+$H$2*(Filter_Test[[#This Row],[debug'[0']]]-H7599)</f>
        <v>6.3277719918292972</v>
      </c>
    </row>
    <row r="7601" spans="1:8" x14ac:dyDescent="0.25">
      <c r="A7601">
        <v>15190</v>
      </c>
      <c r="B7601">
        <v>6</v>
      </c>
      <c r="C7601">
        <v>19</v>
      </c>
      <c r="D7601">
        <v>2</v>
      </c>
      <c r="E7601">
        <v>6</v>
      </c>
      <c r="F7601">
        <v>24</v>
      </c>
      <c r="G7601">
        <v>0</v>
      </c>
      <c r="H7601" s="2">
        <f>H7600+$H$2*(Filter_Test[[#This Row],[debug'[0']]]-H7600)</f>
        <v>6.2968802093817944</v>
      </c>
    </row>
    <row r="7602" spans="1:8" x14ac:dyDescent="0.25">
      <c r="A7602">
        <v>15192</v>
      </c>
      <c r="B7602">
        <v>7</v>
      </c>
      <c r="C7602">
        <v>18</v>
      </c>
      <c r="D7602">
        <v>2</v>
      </c>
      <c r="E7602">
        <v>6</v>
      </c>
      <c r="F7602">
        <v>24</v>
      </c>
      <c r="G7602">
        <v>0</v>
      </c>
      <c r="H7602" s="2">
        <f>H7601+$H$2*(Filter_Test[[#This Row],[debug'[0']]]-H7601)</f>
        <v>6.3631476884457872</v>
      </c>
    </row>
    <row r="7603" spans="1:8" x14ac:dyDescent="0.25">
      <c r="A7603">
        <v>15194</v>
      </c>
      <c r="B7603">
        <v>8</v>
      </c>
      <c r="C7603">
        <v>18</v>
      </c>
      <c r="D7603">
        <v>3</v>
      </c>
      <c r="E7603">
        <v>6</v>
      </c>
      <c r="F7603">
        <v>24</v>
      </c>
      <c r="G7603">
        <v>0</v>
      </c>
      <c r="H7603" s="2">
        <f>H7602+$H$2*(Filter_Test[[#This Row],[debug'[0']]]-H7602)</f>
        <v>6.5174173843554923</v>
      </c>
    </row>
    <row r="7604" spans="1:8" x14ac:dyDescent="0.25">
      <c r="A7604">
        <v>15196</v>
      </c>
      <c r="B7604">
        <v>7</v>
      </c>
      <c r="C7604">
        <v>19</v>
      </c>
      <c r="D7604">
        <v>2</v>
      </c>
      <c r="E7604">
        <v>6</v>
      </c>
      <c r="F7604">
        <v>24</v>
      </c>
      <c r="G7604">
        <v>0</v>
      </c>
      <c r="H7604" s="2">
        <f>H7603+$H$2*(Filter_Test[[#This Row],[debug'[0']]]-H7603)</f>
        <v>6.5628997243572602</v>
      </c>
    </row>
    <row r="7605" spans="1:8" x14ac:dyDescent="0.25">
      <c r="A7605">
        <v>15198</v>
      </c>
      <c r="B7605">
        <v>7</v>
      </c>
      <c r="C7605">
        <v>19</v>
      </c>
      <c r="D7605">
        <v>1</v>
      </c>
      <c r="E7605">
        <v>6</v>
      </c>
      <c r="F7605">
        <v>24</v>
      </c>
      <c r="G7605">
        <v>-1</v>
      </c>
      <c r="H7605" s="2">
        <f>H7604+$H$2*(Filter_Test[[#This Row],[debug'[0']]]-H7604)</f>
        <v>6.6040954548024997</v>
      </c>
    </row>
    <row r="7606" spans="1:8" x14ac:dyDescent="0.25">
      <c r="A7606">
        <v>15200</v>
      </c>
      <c r="B7606">
        <v>5</v>
      </c>
      <c r="C7606">
        <v>20</v>
      </c>
      <c r="D7606">
        <v>-1</v>
      </c>
      <c r="E7606">
        <v>6</v>
      </c>
      <c r="F7606">
        <v>24</v>
      </c>
      <c r="G7606">
        <v>-1</v>
      </c>
      <c r="H7606" s="2">
        <f>H7605+$H$2*(Filter_Test[[#This Row],[debug'[0']]]-H7605)</f>
        <v>6.4529130199085705</v>
      </c>
    </row>
    <row r="7607" spans="1:8" x14ac:dyDescent="0.25">
      <c r="A7607">
        <v>15202</v>
      </c>
      <c r="B7607">
        <v>4</v>
      </c>
      <c r="C7607">
        <v>21</v>
      </c>
      <c r="D7607">
        <v>-1</v>
      </c>
      <c r="E7607">
        <v>6</v>
      </c>
      <c r="F7607">
        <v>24</v>
      </c>
      <c r="G7607">
        <v>-1</v>
      </c>
      <c r="H7607" s="2">
        <f>H7606+$H$2*(Filter_Test[[#This Row],[debug'[0']]]-H7606)</f>
        <v>6.2217314142113853</v>
      </c>
    </row>
    <row r="7608" spans="1:8" x14ac:dyDescent="0.25">
      <c r="A7608">
        <v>15204</v>
      </c>
      <c r="B7608">
        <v>3</v>
      </c>
      <c r="C7608">
        <v>24</v>
      </c>
      <c r="D7608">
        <v>-2</v>
      </c>
      <c r="E7608">
        <v>6</v>
      </c>
      <c r="F7608">
        <v>24</v>
      </c>
      <c r="G7608">
        <v>-1</v>
      </c>
      <c r="H7608" s="2">
        <f>H7607+$H$2*(Filter_Test[[#This Row],[debug'[0']]]-H7607)</f>
        <v>5.9180903819296073</v>
      </c>
    </row>
    <row r="7609" spans="1:8" x14ac:dyDescent="0.25">
      <c r="A7609">
        <v>15206</v>
      </c>
      <c r="B7609">
        <v>2</v>
      </c>
      <c r="C7609">
        <v>25</v>
      </c>
      <c r="D7609">
        <v>-3</v>
      </c>
      <c r="E7609">
        <v>6</v>
      </c>
      <c r="F7609">
        <v>24</v>
      </c>
      <c r="G7609">
        <v>-1</v>
      </c>
      <c r="H7609" s="2">
        <f>H7608+$H$2*(Filter_Test[[#This Row],[debug'[0']]]-H7608)</f>
        <v>5.5488190631304812</v>
      </c>
    </row>
    <row r="7610" spans="1:8" x14ac:dyDescent="0.25">
      <c r="A7610">
        <v>15208</v>
      </c>
      <c r="B7610">
        <v>2</v>
      </c>
      <c r="C7610">
        <v>27</v>
      </c>
      <c r="D7610">
        <v>-4</v>
      </c>
      <c r="E7610">
        <v>6</v>
      </c>
      <c r="F7610">
        <v>24</v>
      </c>
      <c r="G7610">
        <v>-1</v>
      </c>
      <c r="H7610" s="2">
        <f>H7609+$H$2*(Filter_Test[[#This Row],[debug'[0']]]-H7609)</f>
        <v>5.214350746200977</v>
      </c>
    </row>
    <row r="7611" spans="1:8" x14ac:dyDescent="0.25">
      <c r="A7611">
        <v>15210</v>
      </c>
      <c r="B7611">
        <v>3</v>
      </c>
      <c r="C7611">
        <v>30</v>
      </c>
      <c r="D7611">
        <v>-4</v>
      </c>
      <c r="E7611">
        <v>6</v>
      </c>
      <c r="F7611">
        <v>24</v>
      </c>
      <c r="G7611">
        <v>-1</v>
      </c>
      <c r="H7611" s="2">
        <f>H7610+$H$2*(Filter_Test[[#This Row],[debug'[0']]]-H7610)</f>
        <v>5.0056531050988955</v>
      </c>
    </row>
    <row r="7612" spans="1:8" x14ac:dyDescent="0.25">
      <c r="A7612">
        <v>15212</v>
      </c>
      <c r="B7612">
        <v>5</v>
      </c>
      <c r="C7612">
        <v>31</v>
      </c>
      <c r="D7612">
        <v>-3</v>
      </c>
      <c r="E7612">
        <v>6</v>
      </c>
      <c r="F7612">
        <v>24</v>
      </c>
      <c r="G7612">
        <v>-1</v>
      </c>
      <c r="H7612" s="2">
        <f>H7611+$H$2*(Filter_Test[[#This Row],[debug'[0']]]-H7611)</f>
        <v>5.0051203124954355</v>
      </c>
    </row>
    <row r="7613" spans="1:8" x14ac:dyDescent="0.25">
      <c r="A7613">
        <v>15214</v>
      </c>
      <c r="B7613">
        <v>6</v>
      </c>
      <c r="C7613">
        <v>32</v>
      </c>
      <c r="D7613">
        <v>-3</v>
      </c>
      <c r="E7613">
        <v>6</v>
      </c>
      <c r="F7613">
        <v>24</v>
      </c>
      <c r="G7613">
        <v>-1</v>
      </c>
      <c r="H7613" s="2">
        <f>H7612+$H$2*(Filter_Test[[#This Row],[debug'[0']]]-H7612)</f>
        <v>5.0988855140195373</v>
      </c>
    </row>
    <row r="7614" spans="1:8" x14ac:dyDescent="0.25">
      <c r="A7614">
        <v>15216</v>
      </c>
      <c r="B7614">
        <v>7</v>
      </c>
      <c r="C7614">
        <v>31</v>
      </c>
      <c r="D7614">
        <v>-3</v>
      </c>
      <c r="E7614">
        <v>6</v>
      </c>
      <c r="F7614">
        <v>24</v>
      </c>
      <c r="G7614">
        <v>-1</v>
      </c>
      <c r="H7614" s="2">
        <f>H7613+$H$2*(Filter_Test[[#This Row],[debug'[0']]]-H7613)</f>
        <v>5.278061333103218</v>
      </c>
    </row>
    <row r="7615" spans="1:8" x14ac:dyDescent="0.25">
      <c r="A7615">
        <v>15218</v>
      </c>
      <c r="B7615">
        <v>6</v>
      </c>
      <c r="C7615">
        <v>31</v>
      </c>
      <c r="D7615">
        <v>-3</v>
      </c>
      <c r="E7615">
        <v>6</v>
      </c>
      <c r="F7615">
        <v>24</v>
      </c>
      <c r="G7615">
        <v>-1</v>
      </c>
      <c r="H7615" s="2">
        <f>H7614+$H$2*(Filter_Test[[#This Row],[debug'[0']]]-H7614)</f>
        <v>5.3461024494711777</v>
      </c>
    </row>
    <row r="7616" spans="1:8" x14ac:dyDescent="0.25">
      <c r="A7616">
        <v>15220</v>
      </c>
      <c r="B7616">
        <v>8</v>
      </c>
      <c r="C7616">
        <v>30</v>
      </c>
      <c r="D7616">
        <v>-3</v>
      </c>
      <c r="E7616">
        <v>6</v>
      </c>
      <c r="F7616">
        <v>24</v>
      </c>
      <c r="G7616">
        <v>-1</v>
      </c>
      <c r="H7616" s="2">
        <f>H7615+$H$2*(Filter_Test[[#This Row],[debug'[0']]]-H7615)</f>
        <v>5.5962264009148166</v>
      </c>
    </row>
    <row r="7617" spans="1:8" x14ac:dyDescent="0.25">
      <c r="A7617">
        <v>15222</v>
      </c>
      <c r="B7617">
        <v>7</v>
      </c>
      <c r="C7617">
        <v>30</v>
      </c>
      <c r="D7617">
        <v>-1</v>
      </c>
      <c r="E7617">
        <v>6</v>
      </c>
      <c r="F7617">
        <v>24</v>
      </c>
      <c r="G7617">
        <v>-1</v>
      </c>
      <c r="H7617" s="2">
        <f>H7616+$H$2*(Filter_Test[[#This Row],[debug'[0']]]-H7616)</f>
        <v>5.7285289457004964</v>
      </c>
    </row>
    <row r="7618" spans="1:8" x14ac:dyDescent="0.25">
      <c r="A7618">
        <v>15224</v>
      </c>
      <c r="B7618">
        <v>9</v>
      </c>
      <c r="C7618">
        <v>28</v>
      </c>
      <c r="D7618">
        <v>0</v>
      </c>
      <c r="E7618">
        <v>6</v>
      </c>
      <c r="F7618">
        <v>24</v>
      </c>
      <c r="G7618">
        <v>0</v>
      </c>
      <c r="H7618" s="2">
        <f>H7617+$H$2*(Filter_Test[[#This Row],[debug'[0']]]-H7617)</f>
        <v>6.0368578286190653</v>
      </c>
    </row>
    <row r="7619" spans="1:8" x14ac:dyDescent="0.25">
      <c r="A7619">
        <v>15226</v>
      </c>
      <c r="B7619">
        <v>8</v>
      </c>
      <c r="C7619">
        <v>26</v>
      </c>
      <c r="D7619">
        <v>0</v>
      </c>
      <c r="E7619">
        <v>6</v>
      </c>
      <c r="F7619">
        <v>24</v>
      </c>
      <c r="G7619">
        <v>-1</v>
      </c>
      <c r="H7619" s="2">
        <f>H7618+$H$2*(Filter_Test[[#This Row],[debug'[0']]]-H7618)</f>
        <v>6.2218796193259447</v>
      </c>
    </row>
    <row r="7620" spans="1:8" x14ac:dyDescent="0.25">
      <c r="A7620">
        <v>15228</v>
      </c>
      <c r="B7620">
        <v>9</v>
      </c>
      <c r="C7620">
        <v>24</v>
      </c>
      <c r="D7620">
        <v>0</v>
      </c>
      <c r="E7620">
        <v>6</v>
      </c>
      <c r="F7620">
        <v>24</v>
      </c>
      <c r="G7620">
        <v>-1</v>
      </c>
      <c r="H7620" s="2">
        <f>H7619+$H$2*(Filter_Test[[#This Row],[debug'[0']]]-H7619)</f>
        <v>6.4837112966873551</v>
      </c>
    </row>
    <row r="7621" spans="1:8" x14ac:dyDescent="0.25">
      <c r="A7621">
        <v>15230</v>
      </c>
      <c r="B7621">
        <v>9</v>
      </c>
      <c r="C7621">
        <v>22</v>
      </c>
      <c r="D7621">
        <v>0</v>
      </c>
      <c r="E7621">
        <v>6</v>
      </c>
      <c r="F7621">
        <v>24</v>
      </c>
      <c r="G7621">
        <v>-1</v>
      </c>
      <c r="H7621" s="2">
        <f>H7620+$H$2*(Filter_Test[[#This Row],[debug'[0']]]-H7620)</f>
        <v>6.7208659198264948</v>
      </c>
    </row>
    <row r="7622" spans="1:8" x14ac:dyDescent="0.25">
      <c r="A7622">
        <v>15232</v>
      </c>
      <c r="B7622">
        <v>9</v>
      </c>
      <c r="C7622">
        <v>20</v>
      </c>
      <c r="D7622">
        <v>2</v>
      </c>
      <c r="E7622">
        <v>6</v>
      </c>
      <c r="F7622">
        <v>24</v>
      </c>
      <c r="G7622">
        <v>-1</v>
      </c>
      <c r="H7622" s="2">
        <f>H7621+$H$2*(Filter_Test[[#This Row],[debug'[0']]]-H7621)</f>
        <v>6.935669246311071</v>
      </c>
    </row>
    <row r="7623" spans="1:8" x14ac:dyDescent="0.25">
      <c r="A7623">
        <v>15234</v>
      </c>
      <c r="B7623">
        <v>8</v>
      </c>
      <c r="C7623">
        <v>19</v>
      </c>
      <c r="D7623">
        <v>2</v>
      </c>
      <c r="E7623">
        <v>6</v>
      </c>
      <c r="F7623">
        <v>24</v>
      </c>
      <c r="G7623">
        <v>-1</v>
      </c>
      <c r="H7623" s="2">
        <f>H7622+$H$2*(Filter_Test[[#This Row],[debug'[0']]]-H7622)</f>
        <v>7.0359800566144362</v>
      </c>
    </row>
    <row r="7624" spans="1:8" x14ac:dyDescent="0.25">
      <c r="A7624">
        <v>15236</v>
      </c>
      <c r="B7624">
        <v>7</v>
      </c>
      <c r="C7624">
        <v>18</v>
      </c>
      <c r="D7624">
        <v>2</v>
      </c>
      <c r="E7624">
        <v>6</v>
      </c>
      <c r="F7624">
        <v>24</v>
      </c>
      <c r="G7624">
        <v>-1</v>
      </c>
      <c r="H7624" s="2">
        <f>H7623+$H$2*(Filter_Test[[#This Row],[debug'[0']]]-H7623)</f>
        <v>7.0325890161683668</v>
      </c>
    </row>
    <row r="7625" spans="1:8" x14ac:dyDescent="0.25">
      <c r="A7625">
        <v>15238</v>
      </c>
      <c r="B7625">
        <v>8</v>
      </c>
      <c r="C7625">
        <v>18</v>
      </c>
      <c r="D7625">
        <v>2</v>
      </c>
      <c r="E7625">
        <v>6</v>
      </c>
      <c r="F7625">
        <v>24</v>
      </c>
      <c r="G7625">
        <v>-1</v>
      </c>
      <c r="H7625" s="2">
        <f>H7624+$H$2*(Filter_Test[[#This Row],[debug'[0']]]-H7624)</f>
        <v>7.1237653533625931</v>
      </c>
    </row>
    <row r="7626" spans="1:8" x14ac:dyDescent="0.25">
      <c r="A7626">
        <v>15240</v>
      </c>
      <c r="B7626">
        <v>6</v>
      </c>
      <c r="C7626">
        <v>18</v>
      </c>
      <c r="D7626">
        <v>2</v>
      </c>
      <c r="E7626">
        <v>6</v>
      </c>
      <c r="F7626">
        <v>24</v>
      </c>
      <c r="G7626">
        <v>-1</v>
      </c>
      <c r="H7626" s="2">
        <f>H7625+$H$2*(Filter_Test[[#This Row],[debug'[0']]]-H7625)</f>
        <v>7.0178529640081129</v>
      </c>
    </row>
    <row r="7627" spans="1:8" x14ac:dyDescent="0.25">
      <c r="A7627">
        <v>15242</v>
      </c>
      <c r="B7627">
        <v>7</v>
      </c>
      <c r="C7627">
        <v>19</v>
      </c>
      <c r="D7627">
        <v>1</v>
      </c>
      <c r="E7627">
        <v>6</v>
      </c>
      <c r="F7627">
        <v>25</v>
      </c>
      <c r="G7627">
        <v>-1</v>
      </c>
      <c r="H7627" s="2">
        <f>H7626+$H$2*(Filter_Test[[#This Row],[debug'[0']]]-H7626)</f>
        <v>7.0161703617909321</v>
      </c>
    </row>
    <row r="7628" spans="1:8" x14ac:dyDescent="0.25">
      <c r="A7628">
        <v>15244</v>
      </c>
      <c r="B7628">
        <v>5</v>
      </c>
      <c r="C7628">
        <v>21</v>
      </c>
      <c r="D7628">
        <v>0</v>
      </c>
      <c r="E7628">
        <v>6</v>
      </c>
      <c r="F7628">
        <v>25</v>
      </c>
      <c r="G7628">
        <v>-1</v>
      </c>
      <c r="H7628" s="2">
        <f>H7627+$H$2*(Filter_Test[[#This Row],[debug'[0']]]-H7627)</f>
        <v>6.8261507818812959</v>
      </c>
    </row>
    <row r="7629" spans="1:8" x14ac:dyDescent="0.25">
      <c r="A7629">
        <v>15246</v>
      </c>
      <c r="B7629">
        <v>5</v>
      </c>
      <c r="C7629">
        <v>22</v>
      </c>
      <c r="D7629">
        <v>-1</v>
      </c>
      <c r="E7629">
        <v>6</v>
      </c>
      <c r="F7629">
        <v>25</v>
      </c>
      <c r="G7629">
        <v>-1</v>
      </c>
      <c r="H7629" s="2">
        <f>H7628+$H$2*(Filter_Test[[#This Row],[debug'[0']]]-H7628)</f>
        <v>6.6540401254601296</v>
      </c>
    </row>
    <row r="7630" spans="1:8" x14ac:dyDescent="0.25">
      <c r="A7630">
        <v>15248</v>
      </c>
      <c r="B7630">
        <v>2</v>
      </c>
      <c r="C7630">
        <v>25</v>
      </c>
      <c r="D7630">
        <v>-1</v>
      </c>
      <c r="E7630">
        <v>6</v>
      </c>
      <c r="F7630">
        <v>25</v>
      </c>
      <c r="G7630">
        <v>-1</v>
      </c>
      <c r="H7630" s="2">
        <f>H7629+$H$2*(Filter_Test[[#This Row],[debug'[0']]]-H7629)</f>
        <v>6.2154071774304001</v>
      </c>
    </row>
    <row r="7631" spans="1:8" x14ac:dyDescent="0.25">
      <c r="A7631">
        <v>15250</v>
      </c>
      <c r="B7631">
        <v>2</v>
      </c>
      <c r="C7631">
        <v>26</v>
      </c>
      <c r="D7631">
        <v>-1</v>
      </c>
      <c r="E7631">
        <v>6</v>
      </c>
      <c r="F7631">
        <v>25</v>
      </c>
      <c r="G7631">
        <v>-1</v>
      </c>
      <c r="H7631" s="2">
        <f>H7630+$H$2*(Filter_Test[[#This Row],[debug'[0']]]-H7630)</f>
        <v>5.8181144108152489</v>
      </c>
    </row>
    <row r="7632" spans="1:8" x14ac:dyDescent="0.25">
      <c r="A7632">
        <v>15252</v>
      </c>
      <c r="B7632">
        <v>2</v>
      </c>
      <c r="C7632">
        <v>28</v>
      </c>
      <c r="D7632">
        <v>-1</v>
      </c>
      <c r="E7632">
        <v>6</v>
      </c>
      <c r="F7632">
        <v>25</v>
      </c>
      <c r="G7632">
        <v>-1</v>
      </c>
      <c r="H7632" s="2">
        <f>H7631+$H$2*(Filter_Test[[#This Row],[debug'[0']]]-H7631)</f>
        <v>5.4582656053077736</v>
      </c>
    </row>
    <row r="7633" spans="1:8" x14ac:dyDescent="0.25">
      <c r="A7633">
        <v>15254</v>
      </c>
      <c r="B7633">
        <v>4</v>
      </c>
      <c r="C7633">
        <v>29</v>
      </c>
      <c r="D7633">
        <v>-2</v>
      </c>
      <c r="E7633">
        <v>6</v>
      </c>
      <c r="F7633">
        <v>25</v>
      </c>
      <c r="G7633">
        <v>-1</v>
      </c>
      <c r="H7633" s="2">
        <f>H7632+$H$2*(Filter_Test[[#This Row],[debug'[0']]]-H7632)</f>
        <v>5.3208273099292462</v>
      </c>
    </row>
    <row r="7634" spans="1:8" x14ac:dyDescent="0.25">
      <c r="A7634">
        <v>15256</v>
      </c>
      <c r="B7634">
        <v>5</v>
      </c>
      <c r="C7634">
        <v>29</v>
      </c>
      <c r="D7634">
        <v>-2</v>
      </c>
      <c r="E7634">
        <v>6</v>
      </c>
      <c r="F7634">
        <v>25</v>
      </c>
      <c r="G7634">
        <v>-1</v>
      </c>
      <c r="H7634" s="2">
        <f>H7633+$H$2*(Filter_Test[[#This Row],[debug'[0']]]-H7633)</f>
        <v>5.2905900483309054</v>
      </c>
    </row>
    <row r="7635" spans="1:8" x14ac:dyDescent="0.25">
      <c r="A7635">
        <v>15258</v>
      </c>
      <c r="B7635">
        <v>6</v>
      </c>
      <c r="C7635">
        <v>30</v>
      </c>
      <c r="D7635">
        <v>-2</v>
      </c>
      <c r="E7635">
        <v>6</v>
      </c>
      <c r="F7635">
        <v>25</v>
      </c>
      <c r="G7635">
        <v>-1</v>
      </c>
      <c r="H7635" s="2">
        <f>H7634+$H$2*(Filter_Test[[#This Row],[debug'[0']]]-H7634)</f>
        <v>5.3574503611073192</v>
      </c>
    </row>
    <row r="7636" spans="1:8" x14ac:dyDescent="0.25">
      <c r="A7636">
        <v>15260</v>
      </c>
      <c r="B7636">
        <v>6</v>
      </c>
      <c r="C7636">
        <v>31</v>
      </c>
      <c r="D7636">
        <v>-2</v>
      </c>
      <c r="E7636">
        <v>6</v>
      </c>
      <c r="F7636">
        <v>25</v>
      </c>
      <c r="G7636">
        <v>-1</v>
      </c>
      <c r="H7636" s="2">
        <f>H7635+$H$2*(Filter_Test[[#This Row],[debug'[0']]]-H7635)</f>
        <v>5.4180092378606801</v>
      </c>
    </row>
    <row r="7637" spans="1:8" x14ac:dyDescent="0.25">
      <c r="A7637">
        <v>15262</v>
      </c>
      <c r="B7637">
        <v>5</v>
      </c>
      <c r="C7637">
        <v>31</v>
      </c>
      <c r="D7637">
        <v>-2</v>
      </c>
      <c r="E7637">
        <v>6</v>
      </c>
      <c r="F7637">
        <v>25</v>
      </c>
      <c r="G7637">
        <v>-1</v>
      </c>
      <c r="H7637" s="2">
        <f>H7636+$H$2*(Filter_Test[[#This Row],[debug'[0']]]-H7636)</f>
        <v>5.3786127953368066</v>
      </c>
    </row>
    <row r="7638" spans="1:8" x14ac:dyDescent="0.25">
      <c r="A7638">
        <v>15264</v>
      </c>
      <c r="B7638">
        <v>5</v>
      </c>
      <c r="C7638">
        <v>31</v>
      </c>
      <c r="D7638">
        <v>-3</v>
      </c>
      <c r="E7638">
        <v>6</v>
      </c>
      <c r="F7638">
        <v>25</v>
      </c>
      <c r="G7638">
        <v>-1</v>
      </c>
      <c r="H7638" s="2">
        <f>H7637+$H$2*(Filter_Test[[#This Row],[debug'[0']]]-H7637)</f>
        <v>5.3429293800452502</v>
      </c>
    </row>
    <row r="7639" spans="1:8" x14ac:dyDescent="0.25">
      <c r="A7639">
        <v>15266</v>
      </c>
      <c r="B7639">
        <v>6</v>
      </c>
      <c r="C7639">
        <v>30</v>
      </c>
      <c r="D7639">
        <v>-2</v>
      </c>
      <c r="E7639">
        <v>6</v>
      </c>
      <c r="F7639">
        <v>25</v>
      </c>
      <c r="G7639">
        <v>-1</v>
      </c>
      <c r="H7639" s="2">
        <f>H7638+$H$2*(Filter_Test[[#This Row],[debug'[0']]]-H7638)</f>
        <v>5.4048568270214359</v>
      </c>
    </row>
    <row r="7640" spans="1:8" x14ac:dyDescent="0.25">
      <c r="A7640">
        <v>15268</v>
      </c>
      <c r="B7640">
        <v>7</v>
      </c>
      <c r="C7640">
        <v>29</v>
      </c>
      <c r="D7640">
        <v>-2</v>
      </c>
      <c r="E7640">
        <v>6</v>
      </c>
      <c r="F7640">
        <v>25</v>
      </c>
      <c r="G7640">
        <v>-1</v>
      </c>
      <c r="H7640" s="2">
        <f>H7639+$H$2*(Filter_Test[[#This Row],[debug'[0']]]-H7639)</f>
        <v>5.5551955292310371</v>
      </c>
    </row>
    <row r="7641" spans="1:8" x14ac:dyDescent="0.25">
      <c r="A7641">
        <v>15270</v>
      </c>
      <c r="B7641">
        <v>8</v>
      </c>
      <c r="C7641">
        <v>28</v>
      </c>
      <c r="D7641">
        <v>-1</v>
      </c>
      <c r="E7641">
        <v>6</v>
      </c>
      <c r="F7641">
        <v>25</v>
      </c>
      <c r="G7641">
        <v>-1</v>
      </c>
      <c r="H7641" s="2">
        <f>H7640+$H$2*(Filter_Test[[#This Row],[debug'[0']]]-H7640)</f>
        <v>5.7856129221759751</v>
      </c>
    </row>
    <row r="7642" spans="1:8" x14ac:dyDescent="0.25">
      <c r="A7642">
        <v>15272</v>
      </c>
      <c r="B7642">
        <v>9</v>
      </c>
      <c r="C7642">
        <v>27</v>
      </c>
      <c r="D7642">
        <v>-1</v>
      </c>
      <c r="E7642">
        <v>6</v>
      </c>
      <c r="F7642">
        <v>25</v>
      </c>
      <c r="G7642">
        <v>-1</v>
      </c>
      <c r="H7642" s="2">
        <f>H7641+$H$2*(Filter_Test[[#This Row],[debug'[0']]]-H7641)</f>
        <v>6.0885617670605523</v>
      </c>
    </row>
    <row r="7643" spans="1:8" x14ac:dyDescent="0.25">
      <c r="A7643">
        <v>15274</v>
      </c>
      <c r="B7643">
        <v>9</v>
      </c>
      <c r="C7643">
        <v>25</v>
      </c>
      <c r="D7643">
        <v>-2</v>
      </c>
      <c r="E7643">
        <v>6</v>
      </c>
      <c r="F7643">
        <v>25</v>
      </c>
      <c r="G7643">
        <v>-1</v>
      </c>
      <c r="H7643" s="2">
        <f>H7642+$H$2*(Filter_Test[[#This Row],[debug'[0']]]-H7642)</f>
        <v>6.3629583559800427</v>
      </c>
    </row>
    <row r="7644" spans="1:8" x14ac:dyDescent="0.25">
      <c r="A7644">
        <v>15276</v>
      </c>
      <c r="B7644">
        <v>9</v>
      </c>
      <c r="C7644">
        <v>22</v>
      </c>
      <c r="D7644">
        <v>-1</v>
      </c>
      <c r="E7644">
        <v>6</v>
      </c>
      <c r="F7644">
        <v>25</v>
      </c>
      <c r="G7644">
        <v>-1</v>
      </c>
      <c r="H7644" s="2">
        <f>H7643+$H$2*(Filter_Test[[#This Row],[debug'[0']]]-H7643)</f>
        <v>6.6114936756619462</v>
      </c>
    </row>
    <row r="7645" spans="1:8" x14ac:dyDescent="0.25">
      <c r="A7645">
        <v>15278</v>
      </c>
      <c r="B7645">
        <v>8</v>
      </c>
      <c r="C7645">
        <v>20</v>
      </c>
      <c r="D7645">
        <v>0</v>
      </c>
      <c r="E7645">
        <v>6</v>
      </c>
      <c r="F7645">
        <v>25</v>
      </c>
      <c r="G7645">
        <v>-1</v>
      </c>
      <c r="H7645" s="2">
        <f>H7644+$H$2*(Filter_Test[[#This Row],[debug'[0']]]-H7644)</f>
        <v>6.7423573137020485</v>
      </c>
    </row>
    <row r="7646" spans="1:8" x14ac:dyDescent="0.25">
      <c r="A7646">
        <v>15280</v>
      </c>
      <c r="B7646">
        <v>8</v>
      </c>
      <c r="C7646">
        <v>19</v>
      </c>
      <c r="D7646">
        <v>0</v>
      </c>
      <c r="E7646">
        <v>6</v>
      </c>
      <c r="F7646">
        <v>25</v>
      </c>
      <c r="G7646">
        <v>-1</v>
      </c>
      <c r="H7646" s="2">
        <f>H7645+$H$2*(Filter_Test[[#This Row],[debug'[0']]]-H7645)</f>
        <v>6.8608873444254854</v>
      </c>
    </row>
    <row r="7647" spans="1:8" x14ac:dyDescent="0.25">
      <c r="A7647">
        <v>15282</v>
      </c>
      <c r="B7647">
        <v>7</v>
      </c>
      <c r="C7647">
        <v>18</v>
      </c>
      <c r="D7647">
        <v>0</v>
      </c>
      <c r="E7647">
        <v>6</v>
      </c>
      <c r="F7647">
        <v>25</v>
      </c>
      <c r="G7647">
        <v>-1</v>
      </c>
      <c r="H7647" s="2">
        <f>H7646+$H$2*(Filter_Test[[#This Row],[debug'[0']]]-H7646)</f>
        <v>6.8739984033287129</v>
      </c>
    </row>
    <row r="7648" spans="1:8" x14ac:dyDescent="0.25">
      <c r="A7648">
        <v>15284</v>
      </c>
      <c r="B7648">
        <v>7</v>
      </c>
      <c r="C7648">
        <v>19</v>
      </c>
      <c r="D7648">
        <v>-1</v>
      </c>
      <c r="E7648">
        <v>6</v>
      </c>
      <c r="F7648">
        <v>25</v>
      </c>
      <c r="G7648">
        <v>-1</v>
      </c>
      <c r="H7648" s="2">
        <f>H7647+$H$2*(Filter_Test[[#This Row],[debug'[0']]]-H7647)</f>
        <v>6.8858737740420057</v>
      </c>
    </row>
    <row r="7649" spans="1:8" x14ac:dyDescent="0.25">
      <c r="A7649">
        <v>15286</v>
      </c>
      <c r="B7649">
        <v>7</v>
      </c>
      <c r="C7649">
        <v>19</v>
      </c>
      <c r="D7649">
        <v>0</v>
      </c>
      <c r="E7649">
        <v>6</v>
      </c>
      <c r="F7649">
        <v>25</v>
      </c>
      <c r="G7649">
        <v>-1</v>
      </c>
      <c r="H7649" s="2">
        <f>H7648+$H$2*(Filter_Test[[#This Row],[debug'[0']]]-H7648)</f>
        <v>6.896629917433553</v>
      </c>
    </row>
    <row r="7650" spans="1:8" x14ac:dyDescent="0.25">
      <c r="A7650">
        <v>15288</v>
      </c>
      <c r="B7650">
        <v>6</v>
      </c>
      <c r="C7650">
        <v>21</v>
      </c>
      <c r="D7650">
        <v>1</v>
      </c>
      <c r="E7650">
        <v>6</v>
      </c>
      <c r="F7650">
        <v>25</v>
      </c>
      <c r="G7650">
        <v>-1</v>
      </c>
      <c r="H7650" s="2">
        <f>H7649+$H$2*(Filter_Test[[#This Row],[debug'[0']]]-H7649)</f>
        <v>6.8121245385856106</v>
      </c>
    </row>
    <row r="7651" spans="1:8" x14ac:dyDescent="0.25">
      <c r="A7651">
        <v>15290</v>
      </c>
      <c r="B7651">
        <v>5</v>
      </c>
      <c r="C7651">
        <v>21</v>
      </c>
      <c r="D7651">
        <v>0</v>
      </c>
      <c r="E7651">
        <v>6</v>
      </c>
      <c r="F7651">
        <v>25</v>
      </c>
      <c r="G7651">
        <v>-1</v>
      </c>
      <c r="H7651" s="2">
        <f>H7650+$H$2*(Filter_Test[[#This Row],[debug'[0']]]-H7650)</f>
        <v>6.6413358244512999</v>
      </c>
    </row>
    <row r="7652" spans="1:8" x14ac:dyDescent="0.25">
      <c r="A7652">
        <v>15292</v>
      </c>
      <c r="B7652">
        <v>5</v>
      </c>
      <c r="C7652">
        <v>22</v>
      </c>
      <c r="D7652">
        <v>0</v>
      </c>
      <c r="E7652">
        <v>6</v>
      </c>
      <c r="F7652">
        <v>25</v>
      </c>
      <c r="G7652">
        <v>-1</v>
      </c>
      <c r="H7652" s="2">
        <f>H7651+$H$2*(Filter_Test[[#This Row],[debug'[0']]]-H7651)</f>
        <v>6.4866435674062011</v>
      </c>
    </row>
    <row r="7653" spans="1:8" x14ac:dyDescent="0.25">
      <c r="A7653">
        <v>15294</v>
      </c>
      <c r="B7653">
        <v>5</v>
      </c>
      <c r="C7653">
        <v>22</v>
      </c>
      <c r="D7653">
        <v>0</v>
      </c>
      <c r="E7653">
        <v>6</v>
      </c>
      <c r="F7653">
        <v>25</v>
      </c>
      <c r="G7653">
        <v>-1</v>
      </c>
      <c r="H7653" s="2">
        <f>H7652+$H$2*(Filter_Test[[#This Row],[debug'[0']]]-H7652)</f>
        <v>6.3465307121101056</v>
      </c>
    </row>
    <row r="7654" spans="1:8" x14ac:dyDescent="0.25">
      <c r="A7654">
        <v>15296</v>
      </c>
      <c r="B7654">
        <v>3</v>
      </c>
      <c r="C7654">
        <v>24</v>
      </c>
      <c r="D7654">
        <v>1</v>
      </c>
      <c r="E7654">
        <v>6</v>
      </c>
      <c r="F7654">
        <v>25</v>
      </c>
      <c r="G7654">
        <v>-1</v>
      </c>
      <c r="H7654" s="2">
        <f>H7653+$H$2*(Filter_Test[[#This Row],[debug'[0']]]-H7653)</f>
        <v>6.0311276231047737</v>
      </c>
    </row>
    <row r="7655" spans="1:8" x14ac:dyDescent="0.25">
      <c r="A7655">
        <v>15298</v>
      </c>
      <c r="B7655">
        <v>3</v>
      </c>
      <c r="C7655">
        <v>25</v>
      </c>
      <c r="D7655">
        <v>1</v>
      </c>
      <c r="E7655">
        <v>6</v>
      </c>
      <c r="F7655">
        <v>25</v>
      </c>
      <c r="G7655">
        <v>-1</v>
      </c>
      <c r="H7655" s="2">
        <f>H7654+$H$2*(Filter_Test[[#This Row],[debug'[0']]]-H7654)</f>
        <v>5.7454505749196025</v>
      </c>
    </row>
    <row r="7656" spans="1:8" x14ac:dyDescent="0.25">
      <c r="A7656">
        <v>15300</v>
      </c>
      <c r="B7656">
        <v>2</v>
      </c>
      <c r="C7656">
        <v>28</v>
      </c>
      <c r="D7656">
        <v>0</v>
      </c>
      <c r="E7656">
        <v>6</v>
      </c>
      <c r="F7656">
        <v>25</v>
      </c>
      <c r="G7656">
        <v>-1</v>
      </c>
      <c r="H7656" s="2">
        <f>H7655+$H$2*(Filter_Test[[#This Row],[debug'[0']]]-H7655)</f>
        <v>5.39245017460307</v>
      </c>
    </row>
    <row r="7657" spans="1:8" x14ac:dyDescent="0.25">
      <c r="A7657">
        <v>15302</v>
      </c>
      <c r="B7657">
        <v>3</v>
      </c>
      <c r="C7657">
        <v>29</v>
      </c>
      <c r="D7657">
        <v>0</v>
      </c>
      <c r="E7657">
        <v>6</v>
      </c>
      <c r="F7657">
        <v>25</v>
      </c>
      <c r="G7657">
        <v>-1</v>
      </c>
      <c r="H7657" s="2">
        <f>H7656+$H$2*(Filter_Test[[#This Row],[debug'[0']]]-H7656)</f>
        <v>5.1669670578246913</v>
      </c>
    </row>
    <row r="7658" spans="1:8" x14ac:dyDescent="0.25">
      <c r="A7658">
        <v>15304</v>
      </c>
      <c r="B7658">
        <v>5</v>
      </c>
      <c r="C7658">
        <v>30</v>
      </c>
      <c r="D7658">
        <v>-1</v>
      </c>
      <c r="E7658">
        <v>6</v>
      </c>
      <c r="F7658">
        <v>25</v>
      </c>
      <c r="G7658">
        <v>-1</v>
      </c>
      <c r="H7658" s="2">
        <f>H7657+$H$2*(Filter_Test[[#This Row],[debug'[0']]]-H7657)</f>
        <v>5.151230783357085</v>
      </c>
    </row>
    <row r="7659" spans="1:8" x14ac:dyDescent="0.25">
      <c r="A7659">
        <v>15306</v>
      </c>
      <c r="B7659">
        <v>6</v>
      </c>
      <c r="C7659">
        <v>30</v>
      </c>
      <c r="D7659">
        <v>-1</v>
      </c>
      <c r="E7659">
        <v>6</v>
      </c>
      <c r="F7659">
        <v>25</v>
      </c>
      <c r="G7659">
        <v>-1</v>
      </c>
      <c r="H7659" s="2">
        <f>H7658+$H$2*(Filter_Test[[#This Row],[debug'[0']]]-H7658)</f>
        <v>5.2312253974250416</v>
      </c>
    </row>
    <row r="7660" spans="1:8" x14ac:dyDescent="0.25">
      <c r="A7660">
        <v>15308</v>
      </c>
      <c r="B7660">
        <v>6</v>
      </c>
      <c r="C7660">
        <v>30</v>
      </c>
      <c r="D7660">
        <v>-1</v>
      </c>
      <c r="E7660">
        <v>6</v>
      </c>
      <c r="F7660">
        <v>25</v>
      </c>
      <c r="G7660">
        <v>-1</v>
      </c>
      <c r="H7660" s="2">
        <f>H7659+$H$2*(Filter_Test[[#This Row],[debug'[0']]]-H7659)</f>
        <v>5.3036806967365182</v>
      </c>
    </row>
    <row r="7661" spans="1:8" x14ac:dyDescent="0.25">
      <c r="A7661">
        <v>15310</v>
      </c>
      <c r="B7661">
        <v>6</v>
      </c>
      <c r="C7661">
        <v>30</v>
      </c>
      <c r="D7661">
        <v>-2</v>
      </c>
      <c r="E7661">
        <v>6</v>
      </c>
      <c r="F7661">
        <v>25</v>
      </c>
      <c r="G7661">
        <v>-1</v>
      </c>
      <c r="H7661" s="2">
        <f>H7660+$H$2*(Filter_Test[[#This Row],[debug'[0']]]-H7660)</f>
        <v>5.3693072449670778</v>
      </c>
    </row>
    <row r="7662" spans="1:8" x14ac:dyDescent="0.25">
      <c r="A7662">
        <v>15312</v>
      </c>
      <c r="B7662">
        <v>6</v>
      </c>
      <c r="C7662">
        <v>30</v>
      </c>
      <c r="D7662">
        <v>-3</v>
      </c>
      <c r="E7662">
        <v>6</v>
      </c>
      <c r="F7662">
        <v>25</v>
      </c>
      <c r="G7662">
        <v>-1</v>
      </c>
      <c r="H7662" s="2">
        <f>H7661+$H$2*(Filter_Test[[#This Row],[debug'[0']]]-H7661)</f>
        <v>5.42874863674359</v>
      </c>
    </row>
    <row r="7663" spans="1:8" x14ac:dyDescent="0.25">
      <c r="A7663">
        <v>15314</v>
      </c>
      <c r="B7663">
        <v>7</v>
      </c>
      <c r="C7663">
        <v>29</v>
      </c>
      <c r="D7663">
        <v>-3</v>
      </c>
      <c r="E7663">
        <v>6</v>
      </c>
      <c r="F7663">
        <v>25</v>
      </c>
      <c r="G7663">
        <v>-1</v>
      </c>
      <c r="H7663" s="2">
        <f>H7662+$H$2*(Filter_Test[[#This Row],[debug'[0']]]-H7662)</f>
        <v>5.5768355889360688</v>
      </c>
    </row>
    <row r="7664" spans="1:8" x14ac:dyDescent="0.25">
      <c r="A7664">
        <v>15316</v>
      </c>
      <c r="B7664">
        <v>9</v>
      </c>
      <c r="C7664">
        <v>29</v>
      </c>
      <c r="D7664">
        <v>-2</v>
      </c>
      <c r="E7664">
        <v>6</v>
      </c>
      <c r="F7664">
        <v>25</v>
      </c>
      <c r="G7664">
        <v>-1</v>
      </c>
      <c r="H7664" s="2">
        <f>H7663+$H$2*(Filter_Test[[#This Row],[debug'[0']]]-H7663)</f>
        <v>5.8994612339109231</v>
      </c>
    </row>
    <row r="7665" spans="1:8" x14ac:dyDescent="0.25">
      <c r="A7665">
        <v>15318</v>
      </c>
      <c r="B7665">
        <v>10</v>
      </c>
      <c r="C7665">
        <v>28</v>
      </c>
      <c r="D7665">
        <v>-2</v>
      </c>
      <c r="E7665">
        <v>6</v>
      </c>
      <c r="F7665">
        <v>25</v>
      </c>
      <c r="G7665">
        <v>-1</v>
      </c>
      <c r="H7665" s="2">
        <f>H7664+$H$2*(Filter_Test[[#This Row],[debug'[0']]]-H7664)</f>
        <v>6.2859279078100911</v>
      </c>
    </row>
    <row r="7666" spans="1:8" x14ac:dyDescent="0.25">
      <c r="A7666">
        <v>15320</v>
      </c>
      <c r="B7666">
        <v>11</v>
      </c>
      <c r="C7666">
        <v>24</v>
      </c>
      <c r="D7666">
        <v>-3</v>
      </c>
      <c r="E7666">
        <v>6</v>
      </c>
      <c r="F7666">
        <v>25</v>
      </c>
      <c r="G7666">
        <v>-1</v>
      </c>
      <c r="H7666" s="2">
        <f>H7665+$H$2*(Filter_Test[[#This Row],[debug'[0']]]-H7665)</f>
        <v>6.7302187354095855</v>
      </c>
    </row>
    <row r="7667" spans="1:8" x14ac:dyDescent="0.25">
      <c r="A7667">
        <v>15322</v>
      </c>
      <c r="B7667">
        <v>10</v>
      </c>
      <c r="C7667">
        <v>22</v>
      </c>
      <c r="D7667">
        <v>-3</v>
      </c>
      <c r="E7667">
        <v>6</v>
      </c>
      <c r="F7667">
        <v>25</v>
      </c>
      <c r="G7667">
        <v>-1</v>
      </c>
      <c r="H7667" s="2">
        <f>H7666+$H$2*(Filter_Test[[#This Row],[debug'[0']]]-H7666)</f>
        <v>7.0383883594000691</v>
      </c>
    </row>
    <row r="7668" spans="1:8" x14ac:dyDescent="0.25">
      <c r="A7668">
        <v>15324</v>
      </c>
      <c r="B7668">
        <v>9</v>
      </c>
      <c r="C7668">
        <v>20</v>
      </c>
      <c r="D7668">
        <v>-2</v>
      </c>
      <c r="E7668">
        <v>6</v>
      </c>
      <c r="F7668">
        <v>25</v>
      </c>
      <c r="G7668">
        <v>-1</v>
      </c>
      <c r="H7668" s="2">
        <f>H7667+$H$2*(Filter_Test[[#This Row],[debug'[0']]]-H7667)</f>
        <v>7.2232659009792179</v>
      </c>
    </row>
    <row r="7669" spans="1:8" x14ac:dyDescent="0.25">
      <c r="A7669">
        <v>15326</v>
      </c>
      <c r="B7669">
        <v>8</v>
      </c>
      <c r="C7669">
        <v>18</v>
      </c>
      <c r="D7669">
        <v>-3</v>
      </c>
      <c r="E7669">
        <v>6</v>
      </c>
      <c r="F7669">
        <v>25</v>
      </c>
      <c r="G7669">
        <v>-1</v>
      </c>
      <c r="H7669" s="2">
        <f>H7668+$H$2*(Filter_Test[[#This Row],[debug'[0']]]-H7668)</f>
        <v>7.296471365157509</v>
      </c>
    </row>
    <row r="7670" spans="1:8" x14ac:dyDescent="0.25">
      <c r="A7670">
        <v>15328</v>
      </c>
      <c r="B7670">
        <v>6</v>
      </c>
      <c r="C7670">
        <v>18</v>
      </c>
      <c r="D7670">
        <v>-3</v>
      </c>
      <c r="E7670">
        <v>6</v>
      </c>
      <c r="F7670">
        <v>25</v>
      </c>
      <c r="G7670">
        <v>-1</v>
      </c>
      <c r="H7670" s="2">
        <f>H7669+$H$2*(Filter_Test[[#This Row],[debug'[0']]]-H7669)</f>
        <v>7.1742818176664587</v>
      </c>
    </row>
    <row r="7671" spans="1:8" x14ac:dyDescent="0.25">
      <c r="A7671">
        <v>15330</v>
      </c>
      <c r="B7671">
        <v>6</v>
      </c>
      <c r="C7671">
        <v>17</v>
      </c>
      <c r="D7671">
        <v>-3</v>
      </c>
      <c r="E7671">
        <v>6</v>
      </c>
      <c r="F7671">
        <v>25</v>
      </c>
      <c r="G7671">
        <v>-1</v>
      </c>
      <c r="H7671" s="2">
        <f>H7670+$H$2*(Filter_Test[[#This Row],[debug'[0']]]-H7670)</f>
        <v>7.0636083637177078</v>
      </c>
    </row>
    <row r="7672" spans="1:8" x14ac:dyDescent="0.25">
      <c r="A7672">
        <v>15332</v>
      </c>
      <c r="B7672">
        <v>7</v>
      </c>
      <c r="C7672">
        <v>19</v>
      </c>
      <c r="D7672">
        <v>-2</v>
      </c>
      <c r="E7672">
        <v>6</v>
      </c>
      <c r="F7672">
        <v>25</v>
      </c>
      <c r="G7672">
        <v>-1</v>
      </c>
      <c r="H7672" s="2">
        <f>H7671+$H$2*(Filter_Test[[#This Row],[debug'[0']]]-H7671)</f>
        <v>7.0576134166728357</v>
      </c>
    </row>
    <row r="7673" spans="1:8" x14ac:dyDescent="0.25">
      <c r="A7673">
        <v>15334</v>
      </c>
      <c r="B7673">
        <v>6</v>
      </c>
      <c r="C7673">
        <v>19</v>
      </c>
      <c r="D7673">
        <v>-1</v>
      </c>
      <c r="E7673">
        <v>6</v>
      </c>
      <c r="F7673">
        <v>25</v>
      </c>
      <c r="G7673">
        <v>-1</v>
      </c>
      <c r="H7673" s="2">
        <f>H7672+$H$2*(Filter_Test[[#This Row],[debug'[0']]]-H7672)</f>
        <v>6.9579357004681146</v>
      </c>
    </row>
    <row r="7674" spans="1:8" x14ac:dyDescent="0.25">
      <c r="A7674">
        <v>15336</v>
      </c>
      <c r="B7674">
        <v>5</v>
      </c>
      <c r="C7674">
        <v>20</v>
      </c>
      <c r="D7674">
        <v>0</v>
      </c>
      <c r="E7674">
        <v>6</v>
      </c>
      <c r="F7674">
        <v>25</v>
      </c>
      <c r="G7674">
        <v>-1</v>
      </c>
      <c r="H7674" s="2">
        <f>H7673+$H$2*(Filter_Test[[#This Row],[debug'[0']]]-H7673)</f>
        <v>6.77340460808436</v>
      </c>
    </row>
    <row r="7675" spans="1:8" x14ac:dyDescent="0.25">
      <c r="A7675">
        <v>15338</v>
      </c>
      <c r="B7675">
        <v>4</v>
      </c>
      <c r="C7675">
        <v>21</v>
      </c>
      <c r="D7675">
        <v>0</v>
      </c>
      <c r="E7675">
        <v>6</v>
      </c>
      <c r="F7675">
        <v>25</v>
      </c>
      <c r="G7675">
        <v>-1</v>
      </c>
      <c r="H7675" s="2">
        <f>H7674+$H$2*(Filter_Test[[#This Row],[debug'[0']]]-H7674)</f>
        <v>6.5120173818186631</v>
      </c>
    </row>
    <row r="7676" spans="1:8" x14ac:dyDescent="0.25">
      <c r="A7676">
        <v>15340</v>
      </c>
      <c r="B7676">
        <v>3</v>
      </c>
      <c r="C7676">
        <v>21</v>
      </c>
      <c r="D7676">
        <v>0</v>
      </c>
      <c r="E7676">
        <v>6</v>
      </c>
      <c r="F7676">
        <v>24</v>
      </c>
      <c r="G7676">
        <v>-1</v>
      </c>
      <c r="H7676" s="2">
        <f>H7675+$H$2*(Filter_Test[[#This Row],[debug'[0']]]-H7675)</f>
        <v>6.1810175416386279</v>
      </c>
    </row>
    <row r="7677" spans="1:8" x14ac:dyDescent="0.25">
      <c r="A7677">
        <v>15342</v>
      </c>
      <c r="B7677">
        <v>3</v>
      </c>
      <c r="C7677">
        <v>22</v>
      </c>
      <c r="D7677">
        <v>1</v>
      </c>
      <c r="E7677">
        <v>6</v>
      </c>
      <c r="F7677">
        <v>24</v>
      </c>
      <c r="G7677">
        <v>-1</v>
      </c>
      <c r="H7677" s="2">
        <f>H7676+$H$2*(Filter_Test[[#This Row],[debug'[0']]]-H7676)</f>
        <v>5.8812137014460628</v>
      </c>
    </row>
    <row r="7678" spans="1:8" x14ac:dyDescent="0.25">
      <c r="A7678">
        <v>15344</v>
      </c>
      <c r="B7678">
        <v>3</v>
      </c>
      <c r="C7678">
        <v>23</v>
      </c>
      <c r="D7678">
        <v>2</v>
      </c>
      <c r="E7678">
        <v>6</v>
      </c>
      <c r="F7678">
        <v>24</v>
      </c>
      <c r="G7678">
        <v>-1</v>
      </c>
      <c r="H7678" s="2">
        <f>H7677+$H$2*(Filter_Test[[#This Row],[debug'[0']]]-H7677)</f>
        <v>5.6096657075095067</v>
      </c>
    </row>
    <row r="7679" spans="1:8" x14ac:dyDescent="0.25">
      <c r="A7679">
        <v>15346</v>
      </c>
      <c r="B7679">
        <v>3</v>
      </c>
      <c r="C7679">
        <v>25</v>
      </c>
      <c r="D7679">
        <v>1</v>
      </c>
      <c r="E7679">
        <v>6</v>
      </c>
      <c r="F7679">
        <v>24</v>
      </c>
      <c r="G7679">
        <v>-1</v>
      </c>
      <c r="H7679" s="2">
        <f>H7678+$H$2*(Filter_Test[[#This Row],[debug'[0']]]-H7678)</f>
        <v>5.3637105090583947</v>
      </c>
    </row>
    <row r="7680" spans="1:8" x14ac:dyDescent="0.25">
      <c r="A7680">
        <v>15348</v>
      </c>
      <c r="B7680">
        <v>4</v>
      </c>
      <c r="C7680">
        <v>27</v>
      </c>
      <c r="D7680">
        <v>0</v>
      </c>
      <c r="E7680">
        <v>6</v>
      </c>
      <c r="F7680">
        <v>24</v>
      </c>
      <c r="G7680">
        <v>-1</v>
      </c>
      <c r="H7680" s="2">
        <f>H7679+$H$2*(Filter_Test[[#This Row],[debug'[0']]]-H7679)</f>
        <v>5.2351838215519635</v>
      </c>
    </row>
    <row r="7681" spans="1:8" x14ac:dyDescent="0.25">
      <c r="A7681">
        <v>15350</v>
      </c>
      <c r="B7681">
        <v>6</v>
      </c>
      <c r="C7681">
        <v>28</v>
      </c>
      <c r="D7681">
        <v>0</v>
      </c>
      <c r="E7681">
        <v>6</v>
      </c>
      <c r="F7681">
        <v>24</v>
      </c>
      <c r="G7681">
        <v>-1</v>
      </c>
      <c r="H7681" s="2">
        <f>H7680+$H$2*(Filter_Test[[#This Row],[debug'[0']]]-H7680)</f>
        <v>5.3072660481787324</v>
      </c>
    </row>
    <row r="7682" spans="1:8" x14ac:dyDescent="0.25">
      <c r="A7682">
        <v>15352</v>
      </c>
      <c r="B7682">
        <v>6</v>
      </c>
      <c r="C7682">
        <v>29</v>
      </c>
      <c r="D7682">
        <v>-1</v>
      </c>
      <c r="E7682">
        <v>6</v>
      </c>
      <c r="F7682">
        <v>24</v>
      </c>
      <c r="G7682">
        <v>-1</v>
      </c>
      <c r="H7682" s="2">
        <f>H7681+$H$2*(Filter_Test[[#This Row],[debug'[0']]]-H7681)</f>
        <v>5.37255468499675</v>
      </c>
    </row>
    <row r="7683" spans="1:8" x14ac:dyDescent="0.25">
      <c r="A7683">
        <v>15354</v>
      </c>
      <c r="B7683">
        <v>6</v>
      </c>
      <c r="C7683">
        <v>29</v>
      </c>
      <c r="D7683">
        <v>-2</v>
      </c>
      <c r="E7683">
        <v>6</v>
      </c>
      <c r="F7683">
        <v>24</v>
      </c>
      <c r="G7683">
        <v>-1</v>
      </c>
      <c r="H7683" s="2">
        <f>H7682+$H$2*(Filter_Test[[#This Row],[debug'[0']]]-H7682)</f>
        <v>5.4316900127610568</v>
      </c>
    </row>
    <row r="7684" spans="1:8" x14ac:dyDescent="0.25">
      <c r="A7684">
        <v>15356</v>
      </c>
      <c r="B7684">
        <v>6</v>
      </c>
      <c r="C7684">
        <v>30</v>
      </c>
      <c r="D7684">
        <v>-3</v>
      </c>
      <c r="E7684">
        <v>6</v>
      </c>
      <c r="F7684">
        <v>24</v>
      </c>
      <c r="G7684">
        <v>-1</v>
      </c>
      <c r="H7684" s="2">
        <f>H7683+$H$2*(Filter_Test[[#This Row],[debug'[0']]]-H7683)</f>
        <v>5.485251967187204</v>
      </c>
    </row>
    <row r="7685" spans="1:8" x14ac:dyDescent="0.25">
      <c r="A7685">
        <v>15358</v>
      </c>
      <c r="B7685">
        <v>8</v>
      </c>
      <c r="C7685">
        <v>30</v>
      </c>
      <c r="D7685">
        <v>-3</v>
      </c>
      <c r="E7685">
        <v>6</v>
      </c>
      <c r="F7685">
        <v>24</v>
      </c>
      <c r="G7685">
        <v>-1</v>
      </c>
      <c r="H7685" s="2">
        <f>H7684+$H$2*(Filter_Test[[#This Row],[debug'[0']]]-H7684)</f>
        <v>5.7222613855526259</v>
      </c>
    </row>
    <row r="7686" spans="1:8" x14ac:dyDescent="0.25">
      <c r="A7686">
        <v>15360</v>
      </c>
      <c r="B7686">
        <v>9</v>
      </c>
      <c r="C7686">
        <v>29</v>
      </c>
      <c r="D7686">
        <v>-3</v>
      </c>
      <c r="E7686">
        <v>6</v>
      </c>
      <c r="F7686">
        <v>24</v>
      </c>
      <c r="G7686">
        <v>-1</v>
      </c>
      <c r="H7686" s="2">
        <f>H7685+$H$2*(Filter_Test[[#This Row],[debug'[0']]]-H7685)</f>
        <v>6.0311809720986895</v>
      </c>
    </row>
    <row r="7687" spans="1:8" x14ac:dyDescent="0.25">
      <c r="A7687">
        <v>15362</v>
      </c>
      <c r="B7687">
        <v>11</v>
      </c>
      <c r="C7687">
        <v>28</v>
      </c>
      <c r="D7687">
        <v>-2</v>
      </c>
      <c r="E7687">
        <v>6</v>
      </c>
      <c r="F7687">
        <v>24</v>
      </c>
      <c r="G7687">
        <v>-1</v>
      </c>
      <c r="H7687" s="2">
        <f>H7686+$H$2*(Filter_Test[[#This Row],[debug'[0']]]-H7686)</f>
        <v>6.4994811327508479</v>
      </c>
    </row>
    <row r="7688" spans="1:8" x14ac:dyDescent="0.25">
      <c r="A7688">
        <v>15364</v>
      </c>
      <c r="B7688">
        <v>10</v>
      </c>
      <c r="C7688">
        <v>26</v>
      </c>
      <c r="D7688">
        <v>-3</v>
      </c>
      <c r="E7688">
        <v>6</v>
      </c>
      <c r="F7688">
        <v>24</v>
      </c>
      <c r="G7688">
        <v>-1</v>
      </c>
      <c r="H7688" s="2">
        <f>H7687+$H$2*(Filter_Test[[#This Row],[debug'[0']]]-H7687)</f>
        <v>6.8293972634639202</v>
      </c>
    </row>
    <row r="7689" spans="1:8" x14ac:dyDescent="0.25">
      <c r="A7689">
        <v>15366</v>
      </c>
      <c r="B7689">
        <v>11</v>
      </c>
      <c r="C7689">
        <v>24</v>
      </c>
      <c r="D7689">
        <v>-4</v>
      </c>
      <c r="E7689">
        <v>6</v>
      </c>
      <c r="F7689">
        <v>24</v>
      </c>
      <c r="G7689">
        <v>-1</v>
      </c>
      <c r="H7689" s="2">
        <f>H7688+$H$2*(Filter_Test[[#This Row],[debug'[0']]]-H7688)</f>
        <v>7.2224673110082174</v>
      </c>
    </row>
    <row r="7690" spans="1:8" x14ac:dyDescent="0.25">
      <c r="A7690">
        <v>15368</v>
      </c>
      <c r="B7690">
        <v>9</v>
      </c>
      <c r="C7690">
        <v>21</v>
      </c>
      <c r="D7690">
        <v>-4</v>
      </c>
      <c r="E7690">
        <v>6</v>
      </c>
      <c r="F7690">
        <v>24</v>
      </c>
      <c r="G7690">
        <v>-1</v>
      </c>
      <c r="H7690" s="2">
        <f>H7689+$H$2*(Filter_Test[[#This Row],[debug'[0']]]-H7689)</f>
        <v>7.3899958201257858</v>
      </c>
    </row>
    <row r="7691" spans="1:8" x14ac:dyDescent="0.25">
      <c r="A7691">
        <v>15370</v>
      </c>
      <c r="B7691">
        <v>8</v>
      </c>
      <c r="C7691">
        <v>21</v>
      </c>
      <c r="D7691">
        <v>-4</v>
      </c>
      <c r="E7691">
        <v>6</v>
      </c>
      <c r="F7691">
        <v>24</v>
      </c>
      <c r="G7691">
        <v>-1</v>
      </c>
      <c r="H7691" s="2">
        <f>H7690+$H$2*(Filter_Test[[#This Row],[debug'[0']]]-H7690)</f>
        <v>7.447487359630343</v>
      </c>
    </row>
    <row r="7692" spans="1:8" x14ac:dyDescent="0.25">
      <c r="A7692">
        <v>15372</v>
      </c>
      <c r="B7692">
        <v>8</v>
      </c>
      <c r="C7692">
        <v>20</v>
      </c>
      <c r="D7692">
        <v>-3</v>
      </c>
      <c r="E7692">
        <v>6</v>
      </c>
      <c r="F7692">
        <v>24</v>
      </c>
      <c r="G7692">
        <v>-1</v>
      </c>
      <c r="H7692" s="2">
        <f>H7691+$H$2*(Filter_Test[[#This Row],[debug'[0']]]-H7691)</f>
        <v>7.4995604491903674</v>
      </c>
    </row>
    <row r="7693" spans="1:8" x14ac:dyDescent="0.25">
      <c r="A7693">
        <v>15374</v>
      </c>
      <c r="B7693">
        <v>6</v>
      </c>
      <c r="C7693">
        <v>20</v>
      </c>
      <c r="D7693">
        <v>-3</v>
      </c>
      <c r="E7693">
        <v>6</v>
      </c>
      <c r="F7693">
        <v>24</v>
      </c>
      <c r="G7693">
        <v>-1</v>
      </c>
      <c r="H7693" s="2">
        <f>H7692+$H$2*(Filter_Test[[#This Row],[debug'[0']]]-H7692)</f>
        <v>7.3582302064666596</v>
      </c>
    </row>
    <row r="7694" spans="1:8" x14ac:dyDescent="0.25">
      <c r="A7694">
        <v>15376</v>
      </c>
      <c r="B7694">
        <v>6</v>
      </c>
      <c r="C7694">
        <v>19</v>
      </c>
      <c r="D7694">
        <v>-3</v>
      </c>
      <c r="E7694">
        <v>6</v>
      </c>
      <c r="F7694">
        <v>24</v>
      </c>
      <c r="G7694">
        <v>-1</v>
      </c>
      <c r="H7694" s="2">
        <f>H7693+$H$2*(Filter_Test[[#This Row],[debug'[0']]]-H7693)</f>
        <v>7.2302200253110778</v>
      </c>
    </row>
    <row r="7695" spans="1:8" x14ac:dyDescent="0.25">
      <c r="A7695">
        <v>15378</v>
      </c>
      <c r="B7695">
        <v>6</v>
      </c>
      <c r="C7695">
        <v>18</v>
      </c>
      <c r="D7695">
        <v>-2</v>
      </c>
      <c r="E7695">
        <v>6</v>
      </c>
      <c r="F7695">
        <v>24</v>
      </c>
      <c r="G7695">
        <v>-1</v>
      </c>
      <c r="H7695" s="2">
        <f>H7694+$H$2*(Filter_Test[[#This Row],[debug'[0']]]-H7694)</f>
        <v>7.114274519496588</v>
      </c>
    </row>
    <row r="7696" spans="1:8" x14ac:dyDescent="0.25">
      <c r="A7696">
        <v>15380</v>
      </c>
      <c r="B7696">
        <v>6</v>
      </c>
      <c r="C7696">
        <v>19</v>
      </c>
      <c r="D7696">
        <v>-1</v>
      </c>
      <c r="E7696">
        <v>6</v>
      </c>
      <c r="F7696">
        <v>24</v>
      </c>
      <c r="G7696">
        <v>-1</v>
      </c>
      <c r="H7696" s="2">
        <f>H7695+$H$2*(Filter_Test[[#This Row],[debug'[0']]]-H7695)</f>
        <v>7.0092566201606044</v>
      </c>
    </row>
    <row r="7697" spans="1:8" x14ac:dyDescent="0.25">
      <c r="A7697">
        <v>15382</v>
      </c>
      <c r="B7697">
        <v>5</v>
      </c>
      <c r="C7697">
        <v>19</v>
      </c>
      <c r="D7697">
        <v>1</v>
      </c>
      <c r="E7697">
        <v>6</v>
      </c>
      <c r="F7697">
        <v>24</v>
      </c>
      <c r="G7697">
        <v>-1</v>
      </c>
      <c r="H7697" s="2">
        <f>H7696+$H$2*(Filter_Test[[#This Row],[debug'[0']]]-H7696)</f>
        <v>6.8198886450484082</v>
      </c>
    </row>
    <row r="7698" spans="1:8" x14ac:dyDescent="0.25">
      <c r="A7698">
        <v>15384</v>
      </c>
      <c r="B7698">
        <v>5</v>
      </c>
      <c r="C7698">
        <v>20</v>
      </c>
      <c r="D7698">
        <v>2</v>
      </c>
      <c r="E7698">
        <v>6</v>
      </c>
      <c r="F7698">
        <v>24</v>
      </c>
      <c r="G7698">
        <v>-1</v>
      </c>
      <c r="H7698" s="2">
        <f>H7697+$H$2*(Filter_Test[[#This Row],[debug'[0']]]-H7697)</f>
        <v>6.6483681811193414</v>
      </c>
    </row>
    <row r="7699" spans="1:8" x14ac:dyDescent="0.25">
      <c r="A7699">
        <v>15386</v>
      </c>
      <c r="B7699">
        <v>4</v>
      </c>
      <c r="C7699">
        <v>19</v>
      </c>
      <c r="D7699">
        <v>2</v>
      </c>
      <c r="E7699">
        <v>6</v>
      </c>
      <c r="F7699">
        <v>24</v>
      </c>
      <c r="G7699">
        <v>-1</v>
      </c>
      <c r="H7699" s="2">
        <f>H7698+$H$2*(Filter_Test[[#This Row],[debug'[0']]]-H7698)</f>
        <v>6.3987653604651769</v>
      </c>
    </row>
    <row r="7700" spans="1:8" x14ac:dyDescent="0.25">
      <c r="A7700">
        <v>15388</v>
      </c>
      <c r="B7700">
        <v>3</v>
      </c>
      <c r="C7700">
        <v>21</v>
      </c>
      <c r="D7700">
        <v>2</v>
      </c>
      <c r="E7700">
        <v>6</v>
      </c>
      <c r="F7700">
        <v>24</v>
      </c>
      <c r="G7700">
        <v>-1</v>
      </c>
      <c r="H7700" s="2">
        <f>H7699+$H$2*(Filter_Test[[#This Row],[debug'[0']]]-H7699)</f>
        <v>6.0784392718337905</v>
      </c>
    </row>
    <row r="7701" spans="1:8" x14ac:dyDescent="0.25">
      <c r="A7701">
        <v>15390</v>
      </c>
      <c r="B7701">
        <v>2</v>
      </c>
      <c r="C7701">
        <v>24</v>
      </c>
      <c r="D7701">
        <v>1</v>
      </c>
      <c r="E7701">
        <v>6</v>
      </c>
      <c r="F7701">
        <v>24</v>
      </c>
      <c r="G7701">
        <v>-2</v>
      </c>
      <c r="H7701" s="2">
        <f>H7700+$H$2*(Filter_Test[[#This Row],[debug'[0']]]-H7700)</f>
        <v>5.694055426198636</v>
      </c>
    </row>
    <row r="7702" spans="1:8" x14ac:dyDescent="0.25">
      <c r="A7702">
        <v>15392</v>
      </c>
      <c r="B7702">
        <v>3</v>
      </c>
      <c r="C7702">
        <v>26</v>
      </c>
      <c r="D7702">
        <v>1</v>
      </c>
      <c r="E7702">
        <v>6</v>
      </c>
      <c r="F7702">
        <v>24</v>
      </c>
      <c r="G7702">
        <v>-2</v>
      </c>
      <c r="H7702" s="2">
        <f>H7701+$H$2*(Filter_Test[[#This Row],[debug'[0']]]-H7701)</f>
        <v>5.4401466841393553</v>
      </c>
    </row>
    <row r="7703" spans="1:8" x14ac:dyDescent="0.25">
      <c r="A7703">
        <v>15394</v>
      </c>
      <c r="B7703">
        <v>7</v>
      </c>
      <c r="C7703">
        <v>29</v>
      </c>
      <c r="D7703">
        <v>0</v>
      </c>
      <c r="E7703">
        <v>7</v>
      </c>
      <c r="F7703">
        <v>24</v>
      </c>
      <c r="G7703">
        <v>-2</v>
      </c>
      <c r="H7703" s="2">
        <f>H7702+$H$2*(Filter_Test[[#This Row],[debug'[0']]]-H7702)</f>
        <v>5.58715939567292</v>
      </c>
    </row>
    <row r="7704" spans="1:8" x14ac:dyDescent="0.25">
      <c r="A7704">
        <v>15396</v>
      </c>
      <c r="B7704">
        <v>8</v>
      </c>
      <c r="C7704">
        <v>29</v>
      </c>
      <c r="D7704">
        <v>0</v>
      </c>
      <c r="E7704">
        <v>7</v>
      </c>
      <c r="F7704">
        <v>24</v>
      </c>
      <c r="G7704">
        <v>-1</v>
      </c>
      <c r="H7704" s="2">
        <f>H7703+$H$2*(Filter_Test[[#This Row],[debug'[0']]]-H7703)</f>
        <v>5.8145642651780332</v>
      </c>
    </row>
    <row r="7705" spans="1:8" x14ac:dyDescent="0.25">
      <c r="A7705">
        <v>15398</v>
      </c>
      <c r="B7705">
        <v>8</v>
      </c>
      <c r="C7705">
        <v>30</v>
      </c>
      <c r="D7705">
        <v>-1</v>
      </c>
      <c r="E7705">
        <v>7</v>
      </c>
      <c r="F7705">
        <v>24</v>
      </c>
      <c r="G7705">
        <v>-1</v>
      </c>
      <c r="H7705" s="2">
        <f>H7704+$H$2*(Filter_Test[[#This Row],[debug'[0']]]-H7704)</f>
        <v>6.0205367306603126</v>
      </c>
    </row>
    <row r="7706" spans="1:8" x14ac:dyDescent="0.25">
      <c r="A7706">
        <v>15400</v>
      </c>
      <c r="B7706">
        <v>8</v>
      </c>
      <c r="C7706">
        <v>31</v>
      </c>
      <c r="D7706">
        <v>-2</v>
      </c>
      <c r="E7706">
        <v>7</v>
      </c>
      <c r="F7706">
        <v>24</v>
      </c>
      <c r="G7706">
        <v>-2</v>
      </c>
      <c r="H7706" s="2">
        <f>H7705+$H$2*(Filter_Test[[#This Row],[debug'[0']]]-H7705)</f>
        <v>6.2070967486105646</v>
      </c>
    </row>
    <row r="7707" spans="1:8" x14ac:dyDescent="0.25">
      <c r="A7707">
        <v>15402</v>
      </c>
      <c r="B7707">
        <v>8</v>
      </c>
      <c r="C7707">
        <v>31</v>
      </c>
      <c r="D7707">
        <v>-3</v>
      </c>
      <c r="E7707">
        <v>7</v>
      </c>
      <c r="F7707">
        <v>24</v>
      </c>
      <c r="G7707">
        <v>-2</v>
      </c>
      <c r="H7707" s="2">
        <f>H7706+$H$2*(Filter_Test[[#This Row],[debug'[0']]]-H7706)</f>
        <v>6.3760738991054335</v>
      </c>
    </row>
    <row r="7708" spans="1:8" x14ac:dyDescent="0.25">
      <c r="A7708">
        <v>15404</v>
      </c>
      <c r="B7708">
        <v>9</v>
      </c>
      <c r="C7708">
        <v>31</v>
      </c>
      <c r="D7708">
        <v>-2</v>
      </c>
      <c r="E7708">
        <v>7</v>
      </c>
      <c r="F7708">
        <v>24</v>
      </c>
      <c r="G7708">
        <v>-1</v>
      </c>
      <c r="H7708" s="2">
        <f>H7707+$H$2*(Filter_Test[[#This Row],[debug'[0']]]-H7707)</f>
        <v>6.62337310796942</v>
      </c>
    </row>
    <row r="7709" spans="1:8" x14ac:dyDescent="0.25">
      <c r="A7709">
        <v>15406</v>
      </c>
      <c r="B7709">
        <v>10</v>
      </c>
      <c r="C7709">
        <v>30</v>
      </c>
      <c r="D7709">
        <v>-2</v>
      </c>
      <c r="E7709">
        <v>7</v>
      </c>
      <c r="F7709">
        <v>24</v>
      </c>
      <c r="G7709">
        <v>-1</v>
      </c>
      <c r="H7709" s="2">
        <f>H7708+$H$2*(Filter_Test[[#This Row],[debug'[0']]]-H7708)</f>
        <v>6.9416126951069304</v>
      </c>
    </row>
    <row r="7710" spans="1:8" x14ac:dyDescent="0.25">
      <c r="A7710">
        <v>15408</v>
      </c>
      <c r="B7710">
        <v>11</v>
      </c>
      <c r="C7710">
        <v>29</v>
      </c>
      <c r="D7710">
        <v>-2</v>
      </c>
      <c r="E7710">
        <v>7</v>
      </c>
      <c r="F7710">
        <v>24</v>
      </c>
      <c r="G7710">
        <v>-1</v>
      </c>
      <c r="H7710" s="2">
        <f>H7709+$H$2*(Filter_Test[[#This Row],[debug'[0']]]-H7709)</f>
        <v>7.3241066873811551</v>
      </c>
    </row>
    <row r="7711" spans="1:8" x14ac:dyDescent="0.25">
      <c r="A7711">
        <v>15410</v>
      </c>
      <c r="B7711">
        <v>10</v>
      </c>
      <c r="C7711">
        <v>27</v>
      </c>
      <c r="D7711">
        <v>-3</v>
      </c>
      <c r="E7711">
        <v>7</v>
      </c>
      <c r="F7711">
        <v>24</v>
      </c>
      <c r="G7711">
        <v>-1</v>
      </c>
      <c r="H7711" s="2">
        <f>H7710+$H$2*(Filter_Test[[#This Row],[debug'[0']]]-H7710)</f>
        <v>7.5763036905625576</v>
      </c>
    </row>
    <row r="7712" spans="1:8" x14ac:dyDescent="0.25">
      <c r="A7712">
        <v>15412</v>
      </c>
      <c r="B7712">
        <v>10</v>
      </c>
      <c r="C7712">
        <v>25</v>
      </c>
      <c r="D7712">
        <v>-4</v>
      </c>
      <c r="E7712">
        <v>7</v>
      </c>
      <c r="F7712">
        <v>24</v>
      </c>
      <c r="G7712">
        <v>-2</v>
      </c>
      <c r="H7712" s="2">
        <f>H7711+$H$2*(Filter_Test[[#This Row],[debug'[0']]]-H7711)</f>
        <v>7.8047316861703981</v>
      </c>
    </row>
    <row r="7713" spans="1:8" x14ac:dyDescent="0.25">
      <c r="A7713">
        <v>15414</v>
      </c>
      <c r="B7713">
        <v>10</v>
      </c>
      <c r="C7713">
        <v>24</v>
      </c>
      <c r="D7713">
        <v>-5</v>
      </c>
      <c r="E7713">
        <v>7</v>
      </c>
      <c r="F7713">
        <v>24</v>
      </c>
      <c r="G7713">
        <v>-2</v>
      </c>
      <c r="H7713" s="2">
        <f>H7712+$H$2*(Filter_Test[[#This Row],[debug'[0']]]-H7712)</f>
        <v>8.0116308503919633</v>
      </c>
    </row>
    <row r="7714" spans="1:8" x14ac:dyDescent="0.25">
      <c r="A7714">
        <v>15416</v>
      </c>
      <c r="B7714">
        <v>9</v>
      </c>
      <c r="C7714">
        <v>22</v>
      </c>
      <c r="D7714">
        <v>-5</v>
      </c>
      <c r="E7714">
        <v>7</v>
      </c>
      <c r="F7714">
        <v>24</v>
      </c>
      <c r="G7714">
        <v>-2</v>
      </c>
      <c r="H7714" s="2">
        <f>H7713+$H$2*(Filter_Test[[#This Row],[debug'[0']]]-H7713)</f>
        <v>8.1047824481752659</v>
      </c>
    </row>
    <row r="7715" spans="1:8" x14ac:dyDescent="0.25">
      <c r="A7715">
        <v>15418</v>
      </c>
      <c r="B7715">
        <v>8</v>
      </c>
      <c r="C7715">
        <v>21</v>
      </c>
      <c r="D7715">
        <v>-4</v>
      </c>
      <c r="E7715">
        <v>7</v>
      </c>
      <c r="F7715">
        <v>24</v>
      </c>
      <c r="G7715">
        <v>-2</v>
      </c>
      <c r="H7715" s="2">
        <f>H7714+$H$2*(Filter_Test[[#This Row],[debug'[0']]]-H7714)</f>
        <v>8.0949069350928884</v>
      </c>
    </row>
    <row r="7716" spans="1:8" x14ac:dyDescent="0.25">
      <c r="A7716">
        <v>15420</v>
      </c>
      <c r="B7716">
        <v>6</v>
      </c>
      <c r="C7716">
        <v>21</v>
      </c>
      <c r="D7716">
        <v>-2</v>
      </c>
      <c r="E7716">
        <v>7</v>
      </c>
      <c r="F7716">
        <v>24</v>
      </c>
      <c r="G7716">
        <v>-1</v>
      </c>
      <c r="H7716" s="2">
        <f>H7715+$H$2*(Filter_Test[[#This Row],[debug'[0']]]-H7715)</f>
        <v>7.8974666079756242</v>
      </c>
    </row>
    <row r="7717" spans="1:8" x14ac:dyDescent="0.25">
      <c r="A7717">
        <v>15422</v>
      </c>
      <c r="B7717">
        <v>5</v>
      </c>
      <c r="C7717">
        <v>21</v>
      </c>
      <c r="D7717">
        <v>-1</v>
      </c>
      <c r="E7717">
        <v>7</v>
      </c>
      <c r="F7717">
        <v>24</v>
      </c>
      <c r="G7717">
        <v>-1</v>
      </c>
      <c r="H7717" s="2">
        <f>H7716+$H$2*(Filter_Test[[#This Row],[debug'[0']]]-H7716)</f>
        <v>7.6243868136864856</v>
      </c>
    </row>
    <row r="7718" spans="1:8" x14ac:dyDescent="0.25">
      <c r="A7718">
        <v>15424</v>
      </c>
      <c r="B7718">
        <v>5</v>
      </c>
      <c r="C7718">
        <v>18</v>
      </c>
      <c r="D7718">
        <v>-1</v>
      </c>
      <c r="E7718">
        <v>7</v>
      </c>
      <c r="F7718">
        <v>24</v>
      </c>
      <c r="G7718">
        <v>-1</v>
      </c>
      <c r="H7718" s="2">
        <f>H7717+$H$2*(Filter_Test[[#This Row],[debug'[0']]]-H7717)</f>
        <v>7.3770441836648244</v>
      </c>
    </row>
    <row r="7719" spans="1:8" x14ac:dyDescent="0.25">
      <c r="A7719">
        <v>15426</v>
      </c>
      <c r="B7719">
        <v>6</v>
      </c>
      <c r="C7719">
        <v>18</v>
      </c>
      <c r="D7719">
        <v>1</v>
      </c>
      <c r="E7719">
        <v>7</v>
      </c>
      <c r="F7719">
        <v>24</v>
      </c>
      <c r="G7719">
        <v>-1</v>
      </c>
      <c r="H7719" s="2">
        <f>H7718+$H$2*(Filter_Test[[#This Row],[debug'[0']]]-H7718)</f>
        <v>7.2472608269327257</v>
      </c>
    </row>
    <row r="7720" spans="1:8" x14ac:dyDescent="0.25">
      <c r="A7720">
        <v>15428</v>
      </c>
      <c r="B7720">
        <v>6</v>
      </c>
      <c r="C7720">
        <v>18</v>
      </c>
      <c r="D7720">
        <v>2</v>
      </c>
      <c r="E7720">
        <v>7</v>
      </c>
      <c r="F7720">
        <v>24</v>
      </c>
      <c r="G7720">
        <v>-1</v>
      </c>
      <c r="H7720" s="2">
        <f>H7719+$H$2*(Filter_Test[[#This Row],[debug'[0']]]-H7719)</f>
        <v>7.1297092634026606</v>
      </c>
    </row>
    <row r="7721" spans="1:8" x14ac:dyDescent="0.25">
      <c r="A7721">
        <v>15430</v>
      </c>
      <c r="B7721">
        <v>5</v>
      </c>
      <c r="C7721">
        <v>18</v>
      </c>
      <c r="D7721">
        <v>3</v>
      </c>
      <c r="E7721">
        <v>7</v>
      </c>
      <c r="F7721">
        <v>24</v>
      </c>
      <c r="G7721">
        <v>-1</v>
      </c>
      <c r="H7721" s="2">
        <f>H7720+$H$2*(Filter_Test[[#This Row],[debug'[0']]]-H7720)</f>
        <v>6.9289888941170226</v>
      </c>
    </row>
    <row r="7722" spans="1:8" x14ac:dyDescent="0.25">
      <c r="A7722">
        <v>15432</v>
      </c>
      <c r="B7722">
        <v>3</v>
      </c>
      <c r="C7722">
        <v>20</v>
      </c>
      <c r="D7722">
        <v>2</v>
      </c>
      <c r="E7722">
        <v>7</v>
      </c>
      <c r="F7722">
        <v>24</v>
      </c>
      <c r="G7722">
        <v>-1</v>
      </c>
      <c r="H7722" s="2">
        <f>H7721+$H$2*(Filter_Test[[#This Row],[debug'[0']]]-H7721)</f>
        <v>6.5586904147432046</v>
      </c>
    </row>
    <row r="7723" spans="1:8" x14ac:dyDescent="0.25">
      <c r="A7723">
        <v>15434</v>
      </c>
      <c r="B7723">
        <v>1</v>
      </c>
      <c r="C7723">
        <v>22</v>
      </c>
      <c r="D7723">
        <v>2</v>
      </c>
      <c r="E7723">
        <v>7</v>
      </c>
      <c r="F7723">
        <v>24</v>
      </c>
      <c r="G7723">
        <v>-1</v>
      </c>
      <c r="H7723" s="2">
        <f>H7722+$H$2*(Filter_Test[[#This Row],[debug'[0']]]-H7722)</f>
        <v>6.0347961856270871</v>
      </c>
    </row>
    <row r="7724" spans="1:8" x14ac:dyDescent="0.25">
      <c r="A7724">
        <v>15436</v>
      </c>
      <c r="B7724">
        <v>3</v>
      </c>
      <c r="C7724">
        <v>24</v>
      </c>
      <c r="D7724">
        <v>2</v>
      </c>
      <c r="E7724">
        <v>7</v>
      </c>
      <c r="F7724">
        <v>25</v>
      </c>
      <c r="G7724">
        <v>-1</v>
      </c>
      <c r="H7724" s="2">
        <f>H7723+$H$2*(Filter_Test[[#This Row],[debug'[0']]]-H7723)</f>
        <v>5.7487733835698354</v>
      </c>
    </row>
    <row r="7725" spans="1:8" x14ac:dyDescent="0.25">
      <c r="A7725">
        <v>15438</v>
      </c>
      <c r="B7725">
        <v>5</v>
      </c>
      <c r="C7725">
        <v>26</v>
      </c>
      <c r="D7725">
        <v>1</v>
      </c>
      <c r="E7725">
        <v>7</v>
      </c>
      <c r="F7725">
        <v>25</v>
      </c>
      <c r="G7725">
        <v>-1</v>
      </c>
      <c r="H7725" s="2">
        <f>H7724+$H$2*(Filter_Test[[#This Row],[debug'[0']]]-H7724)</f>
        <v>5.6782031547390384</v>
      </c>
    </row>
    <row r="7726" spans="1:8" x14ac:dyDescent="0.25">
      <c r="A7726">
        <v>15440</v>
      </c>
      <c r="B7726">
        <v>7</v>
      </c>
      <c r="C7726">
        <v>27</v>
      </c>
      <c r="D7726">
        <v>0</v>
      </c>
      <c r="E7726">
        <v>7</v>
      </c>
      <c r="F7726">
        <v>25</v>
      </c>
      <c r="G7726">
        <v>-1</v>
      </c>
      <c r="H7726" s="2">
        <f>H7725+$H$2*(Filter_Test[[#This Row],[debug'[0']]]-H7725)</f>
        <v>5.8027795724973386</v>
      </c>
    </row>
    <row r="7727" spans="1:8" x14ac:dyDescent="0.25">
      <c r="A7727">
        <v>15442</v>
      </c>
      <c r="B7727">
        <v>9</v>
      </c>
      <c r="C7727">
        <v>29</v>
      </c>
      <c r="D7727">
        <v>-1</v>
      </c>
      <c r="E7727">
        <v>7</v>
      </c>
      <c r="F7727">
        <v>25</v>
      </c>
      <c r="G7727">
        <v>-1</v>
      </c>
      <c r="H7727" s="2">
        <f>H7726+$H$2*(Filter_Test[[#This Row],[debug'[0']]]-H7726)</f>
        <v>6.1041104987058254</v>
      </c>
    </row>
    <row r="7728" spans="1:8" x14ac:dyDescent="0.25">
      <c r="A7728">
        <v>15444</v>
      </c>
      <c r="B7728">
        <v>10</v>
      </c>
      <c r="C7728">
        <v>30</v>
      </c>
      <c r="D7728">
        <v>-1</v>
      </c>
      <c r="E7728">
        <v>7</v>
      </c>
      <c r="F7728">
        <v>24</v>
      </c>
      <c r="G7728">
        <v>-1</v>
      </c>
      <c r="H7728" s="2">
        <f>H7727+$H$2*(Filter_Test[[#This Row],[debug'[0']]]-H7727)</f>
        <v>6.4712894337997273</v>
      </c>
    </row>
    <row r="7729" spans="1:8" x14ac:dyDescent="0.25">
      <c r="A7729">
        <v>15446</v>
      </c>
      <c r="B7729">
        <v>9</v>
      </c>
      <c r="C7729">
        <v>32</v>
      </c>
      <c r="D7729">
        <v>-1</v>
      </c>
      <c r="E7729">
        <v>7</v>
      </c>
      <c r="F7729">
        <v>25</v>
      </c>
      <c r="G7729">
        <v>-1</v>
      </c>
      <c r="H7729" s="2">
        <f>H7728+$H$2*(Filter_Test[[#This Row],[debug'[0']]]-H7728)</f>
        <v>6.7096147899346175</v>
      </c>
    </row>
    <row r="7730" spans="1:8" x14ac:dyDescent="0.25">
      <c r="A7730">
        <v>15448</v>
      </c>
      <c r="B7730">
        <v>9</v>
      </c>
      <c r="C7730">
        <v>32</v>
      </c>
      <c r="D7730">
        <v>-2</v>
      </c>
      <c r="E7730">
        <v>7</v>
      </c>
      <c r="F7730">
        <v>25</v>
      </c>
      <c r="G7730">
        <v>-1</v>
      </c>
      <c r="H7730" s="2">
        <f>H7729+$H$2*(Filter_Test[[#This Row],[debug'[0']]]-H7729)</f>
        <v>6.9254785104295813</v>
      </c>
    </row>
    <row r="7731" spans="1:8" x14ac:dyDescent="0.25">
      <c r="A7731">
        <v>15450</v>
      </c>
      <c r="B7731">
        <v>8</v>
      </c>
      <c r="C7731">
        <v>33</v>
      </c>
      <c r="D7731">
        <v>-2</v>
      </c>
      <c r="E7731">
        <v>7</v>
      </c>
      <c r="F7731">
        <v>25</v>
      </c>
      <c r="G7731">
        <v>-1</v>
      </c>
      <c r="H7731" s="2">
        <f>H7730+$H$2*(Filter_Test[[#This Row],[debug'[0']]]-H7730)</f>
        <v>7.0267497749623447</v>
      </c>
    </row>
    <row r="7732" spans="1:8" x14ac:dyDescent="0.25">
      <c r="A7732">
        <v>15452</v>
      </c>
      <c r="B7732">
        <v>9</v>
      </c>
      <c r="C7732">
        <v>32</v>
      </c>
      <c r="D7732">
        <v>-2</v>
      </c>
      <c r="E7732">
        <v>7</v>
      </c>
      <c r="F7732">
        <v>25</v>
      </c>
      <c r="G7732">
        <v>-1</v>
      </c>
      <c r="H7732" s="2">
        <f>H7731+$H$2*(Filter_Test[[#This Row],[debug'[0']]]-H7731)</f>
        <v>7.2127242272825258</v>
      </c>
    </row>
    <row r="7733" spans="1:8" x14ac:dyDescent="0.25">
      <c r="A7733">
        <v>15454</v>
      </c>
      <c r="B7733">
        <v>9</v>
      </c>
      <c r="C7733">
        <v>31</v>
      </c>
      <c r="D7733">
        <v>-2</v>
      </c>
      <c r="E7733">
        <v>7</v>
      </c>
      <c r="F7733">
        <v>25</v>
      </c>
      <c r="G7733">
        <v>-1</v>
      </c>
      <c r="H7733" s="2">
        <f>H7732+$H$2*(Filter_Test[[#This Row],[debug'[0']]]-H7732)</f>
        <v>7.3811710004077726</v>
      </c>
    </row>
    <row r="7734" spans="1:8" x14ac:dyDescent="0.25">
      <c r="A7734">
        <v>15456</v>
      </c>
      <c r="B7734">
        <v>10</v>
      </c>
      <c r="C7734">
        <v>30</v>
      </c>
      <c r="D7734">
        <v>-2</v>
      </c>
      <c r="E7734">
        <v>7</v>
      </c>
      <c r="F7734">
        <v>25</v>
      </c>
      <c r="G7734">
        <v>-1</v>
      </c>
      <c r="H7734" s="2">
        <f>H7733+$H$2*(Filter_Test[[#This Row],[debug'[0']]]-H7733)</f>
        <v>7.627989818791578</v>
      </c>
    </row>
    <row r="7735" spans="1:8" x14ac:dyDescent="0.25">
      <c r="A7735">
        <v>15458</v>
      </c>
      <c r="B7735">
        <v>10</v>
      </c>
      <c r="C7735">
        <v>28</v>
      </c>
      <c r="D7735">
        <v>-3</v>
      </c>
      <c r="E7735">
        <v>7</v>
      </c>
      <c r="F7735">
        <v>25</v>
      </c>
      <c r="G7735">
        <v>-1</v>
      </c>
      <c r="H7735" s="2">
        <f>H7734+$H$2*(Filter_Test[[#This Row],[debug'[0']]]-H7734)</f>
        <v>7.8515465115773155</v>
      </c>
    </row>
    <row r="7736" spans="1:8" x14ac:dyDescent="0.25">
      <c r="A7736">
        <v>15460</v>
      </c>
      <c r="B7736">
        <v>11</v>
      </c>
      <c r="C7736">
        <v>27</v>
      </c>
      <c r="D7736">
        <v>-3</v>
      </c>
      <c r="E7736">
        <v>7</v>
      </c>
      <c r="F7736">
        <v>25</v>
      </c>
      <c r="G7736">
        <v>-1</v>
      </c>
      <c r="H7736" s="2">
        <f>H7735+$H$2*(Filter_Test[[#This Row],[debug'[0']]]-H7735)</f>
        <v>8.1482812620592515</v>
      </c>
    </row>
    <row r="7737" spans="1:8" x14ac:dyDescent="0.25">
      <c r="A7737">
        <v>15462</v>
      </c>
      <c r="B7737">
        <v>9</v>
      </c>
      <c r="C7737">
        <v>24</v>
      </c>
      <c r="D7737">
        <v>-3</v>
      </c>
      <c r="E7737">
        <v>7</v>
      </c>
      <c r="F7737">
        <v>25</v>
      </c>
      <c r="G7737">
        <v>-1</v>
      </c>
      <c r="H7737" s="2">
        <f>H7736+$H$2*(Filter_Test[[#This Row],[debug'[0']]]-H7736)</f>
        <v>8.2285538619604335</v>
      </c>
    </row>
    <row r="7738" spans="1:8" x14ac:dyDescent="0.25">
      <c r="A7738">
        <v>15464</v>
      </c>
      <c r="B7738">
        <v>6</v>
      </c>
      <c r="C7738">
        <v>22</v>
      </c>
      <c r="D7738">
        <v>-1</v>
      </c>
      <c r="E7738">
        <v>7</v>
      </c>
      <c r="F7738">
        <v>25</v>
      </c>
      <c r="G7738">
        <v>-1</v>
      </c>
      <c r="H7738" s="2">
        <f>H7737+$H$2*(Filter_Test[[#This Row],[debug'[0']]]-H7737)</f>
        <v>8.0185176087345109</v>
      </c>
    </row>
    <row r="7739" spans="1:8" x14ac:dyDescent="0.25">
      <c r="A7739">
        <v>15466</v>
      </c>
      <c r="B7739">
        <v>2</v>
      </c>
      <c r="C7739">
        <v>21</v>
      </c>
      <c r="D7739">
        <v>-1</v>
      </c>
      <c r="E7739">
        <v>7</v>
      </c>
      <c r="F7739">
        <v>25</v>
      </c>
      <c r="G7739">
        <v>-1</v>
      </c>
      <c r="H7739" s="2">
        <f>H7738+$H$2*(Filter_Test[[#This Row],[debug'[0']]]-H7738)</f>
        <v>7.4512856875814766</v>
      </c>
    </row>
    <row r="7740" spans="1:8" x14ac:dyDescent="0.25">
      <c r="A7740">
        <v>15468</v>
      </c>
      <c r="B7740">
        <v>1</v>
      </c>
      <c r="C7740">
        <v>18</v>
      </c>
      <c r="D7740">
        <v>0</v>
      </c>
      <c r="E7740">
        <v>7</v>
      </c>
      <c r="F7740">
        <v>25</v>
      </c>
      <c r="G7740">
        <v>-1</v>
      </c>
      <c r="H7740" s="2">
        <f>H7739+$H$2*(Filter_Test[[#This Row],[debug'[0']]]-H7739)</f>
        <v>6.8432663359120287</v>
      </c>
    </row>
    <row r="7741" spans="1:8" x14ac:dyDescent="0.25">
      <c r="A7741">
        <v>15470</v>
      </c>
      <c r="B7741">
        <v>2</v>
      </c>
      <c r="C7741">
        <v>17</v>
      </c>
      <c r="D7741">
        <v>0</v>
      </c>
      <c r="E7741">
        <v>7</v>
      </c>
      <c r="F7741">
        <v>25</v>
      </c>
      <c r="G7741">
        <v>-1</v>
      </c>
      <c r="H7741" s="2">
        <f>H7740+$H$2*(Filter_Test[[#This Row],[debug'[0']]]-H7740)</f>
        <v>6.3867992377036291</v>
      </c>
    </row>
    <row r="7742" spans="1:8" x14ac:dyDescent="0.25">
      <c r="A7742">
        <v>15472</v>
      </c>
      <c r="B7742">
        <v>5</v>
      </c>
      <c r="C7742">
        <v>16</v>
      </c>
      <c r="D7742">
        <v>2</v>
      </c>
      <c r="E7742">
        <v>7</v>
      </c>
      <c r="F7742">
        <v>25</v>
      </c>
      <c r="G7742">
        <v>-1</v>
      </c>
      <c r="H7742" s="2">
        <f>H7741+$H$2*(Filter_Test[[#This Row],[debug'[0']]]-H7741)</f>
        <v>6.2560964887884198</v>
      </c>
    </row>
    <row r="7743" spans="1:8" x14ac:dyDescent="0.25">
      <c r="A7743">
        <v>15474</v>
      </c>
      <c r="B7743">
        <v>7</v>
      </c>
      <c r="C7743">
        <v>17</v>
      </c>
      <c r="D7743">
        <v>3</v>
      </c>
      <c r="E7743">
        <v>7</v>
      </c>
      <c r="F7743">
        <v>25</v>
      </c>
      <c r="G7743">
        <v>-1</v>
      </c>
      <c r="H7743" s="2">
        <f>H7742+$H$2*(Filter_Test[[#This Row],[debug'[0']]]-H7742)</f>
        <v>6.3262077429624783</v>
      </c>
    </row>
    <row r="7744" spans="1:8" x14ac:dyDescent="0.25">
      <c r="A7744">
        <v>15476</v>
      </c>
      <c r="B7744">
        <v>5</v>
      </c>
      <c r="C7744">
        <v>17</v>
      </c>
      <c r="D7744">
        <v>3</v>
      </c>
      <c r="E7744">
        <v>7</v>
      </c>
      <c r="F7744">
        <v>25</v>
      </c>
      <c r="G7744">
        <v>0</v>
      </c>
      <c r="H7744" s="2">
        <f>H7743+$H$2*(Filter_Test[[#This Row],[debug'[0']]]-H7743)</f>
        <v>6.2012156078897336</v>
      </c>
    </row>
    <row r="7745" spans="1:8" x14ac:dyDescent="0.25">
      <c r="A7745">
        <v>15478</v>
      </c>
      <c r="B7745">
        <v>4</v>
      </c>
      <c r="C7745">
        <v>18</v>
      </c>
      <c r="D7745">
        <v>2</v>
      </c>
      <c r="E7745">
        <v>7</v>
      </c>
      <c r="F7745">
        <v>25</v>
      </c>
      <c r="G7745">
        <v>-1</v>
      </c>
      <c r="H7745" s="2">
        <f>H7744+$H$2*(Filter_Test[[#This Row],[debug'[0']]]-H7744)</f>
        <v>5.9937559244083261</v>
      </c>
    </row>
    <row r="7746" spans="1:8" x14ac:dyDescent="0.25">
      <c r="A7746">
        <v>15480</v>
      </c>
      <c r="B7746">
        <v>2</v>
      </c>
      <c r="C7746">
        <v>20</v>
      </c>
      <c r="D7746">
        <v>2</v>
      </c>
      <c r="E7746">
        <v>7</v>
      </c>
      <c r="F7746">
        <v>25</v>
      </c>
      <c r="G7746">
        <v>-1</v>
      </c>
      <c r="H7746" s="2">
        <f>H7745+$H$2*(Filter_Test[[#This Row],[debug'[0']]]-H7745)</f>
        <v>5.617353296237769</v>
      </c>
    </row>
    <row r="7747" spans="1:8" x14ac:dyDescent="0.25">
      <c r="A7747">
        <v>15482</v>
      </c>
      <c r="B7747">
        <v>1</v>
      </c>
      <c r="C7747">
        <v>22</v>
      </c>
      <c r="D7747">
        <v>1</v>
      </c>
      <c r="E7747">
        <v>6</v>
      </c>
      <c r="F7747">
        <v>25</v>
      </c>
      <c r="G7747">
        <v>-1</v>
      </c>
      <c r="H7747" s="2">
        <f>H7746+$H$2*(Filter_Test[[#This Row],[debug'[0']]]-H7746)</f>
        <v>5.1821780004030931</v>
      </c>
    </row>
    <row r="7748" spans="1:8" x14ac:dyDescent="0.25">
      <c r="A7748">
        <v>15484</v>
      </c>
      <c r="B7748">
        <v>2</v>
      </c>
      <c r="C7748">
        <v>25</v>
      </c>
      <c r="D7748">
        <v>0</v>
      </c>
      <c r="E7748">
        <v>6</v>
      </c>
      <c r="F7748">
        <v>25</v>
      </c>
      <c r="G7748">
        <v>-1</v>
      </c>
      <c r="H7748" s="2">
        <f>H7747+$H$2*(Filter_Test[[#This Row],[debug'[0']]]-H7747)</f>
        <v>4.8822647895486506</v>
      </c>
    </row>
    <row r="7749" spans="1:8" x14ac:dyDescent="0.25">
      <c r="A7749">
        <v>15486</v>
      </c>
      <c r="B7749">
        <v>6</v>
      </c>
      <c r="C7749">
        <v>27</v>
      </c>
      <c r="D7749">
        <v>-1</v>
      </c>
      <c r="E7749">
        <v>7</v>
      </c>
      <c r="F7749">
        <v>25</v>
      </c>
      <c r="G7749">
        <v>0</v>
      </c>
      <c r="H7749" s="2">
        <f>H7748+$H$2*(Filter_Test[[#This Row],[debug'[0']]]-H7748)</f>
        <v>4.9876088513230288</v>
      </c>
    </row>
    <row r="7750" spans="1:8" x14ac:dyDescent="0.25">
      <c r="A7750">
        <v>15488</v>
      </c>
      <c r="B7750">
        <v>8</v>
      </c>
      <c r="C7750">
        <v>29</v>
      </c>
      <c r="D7750">
        <v>-1</v>
      </c>
      <c r="E7750">
        <v>7</v>
      </c>
      <c r="F7750">
        <v>25</v>
      </c>
      <c r="G7750">
        <v>0</v>
      </c>
      <c r="H7750" s="2">
        <f>H7749+$H$2*(Filter_Test[[#This Row],[debug'[0']]]-H7749)</f>
        <v>5.2715200283957033</v>
      </c>
    </row>
    <row r="7751" spans="1:8" x14ac:dyDescent="0.25">
      <c r="A7751">
        <v>15490</v>
      </c>
      <c r="B7751">
        <v>11</v>
      </c>
      <c r="C7751">
        <v>31</v>
      </c>
      <c r="D7751">
        <v>-2</v>
      </c>
      <c r="E7751">
        <v>7</v>
      </c>
      <c r="F7751">
        <v>25</v>
      </c>
      <c r="G7751">
        <v>0</v>
      </c>
      <c r="H7751" s="2">
        <f>H7750+$H$2*(Filter_Test[[#This Row],[debug'[0']]]-H7750)</f>
        <v>5.8114165462465532</v>
      </c>
    </row>
    <row r="7752" spans="1:8" x14ac:dyDescent="0.25">
      <c r="A7752">
        <v>15492</v>
      </c>
      <c r="B7752">
        <v>11</v>
      </c>
      <c r="C7752">
        <v>32</v>
      </c>
      <c r="D7752">
        <v>-2</v>
      </c>
      <c r="E7752">
        <v>7</v>
      </c>
      <c r="F7752">
        <v>25</v>
      </c>
      <c r="G7752">
        <v>0</v>
      </c>
      <c r="H7752" s="2">
        <f>H7751+$H$2*(Filter_Test[[#This Row],[debug'[0']]]-H7751)</f>
        <v>6.3004290160720346</v>
      </c>
    </row>
    <row r="7753" spans="1:8" x14ac:dyDescent="0.25">
      <c r="A7753">
        <v>15494</v>
      </c>
      <c r="B7753">
        <v>12</v>
      </c>
      <c r="C7753">
        <v>33</v>
      </c>
      <c r="D7753">
        <v>-3</v>
      </c>
      <c r="E7753">
        <v>7</v>
      </c>
      <c r="F7753">
        <v>25</v>
      </c>
      <c r="G7753">
        <v>0</v>
      </c>
      <c r="H7753" s="2">
        <f>H7752+$H$2*(Filter_Test[[#This Row],[debug'[0']]]-H7752)</f>
        <v>6.8376009260236836</v>
      </c>
    </row>
    <row r="7754" spans="1:8" x14ac:dyDescent="0.25">
      <c r="A7754">
        <v>15496</v>
      </c>
      <c r="B7754">
        <v>10</v>
      </c>
      <c r="C7754">
        <v>33</v>
      </c>
      <c r="D7754">
        <v>-3</v>
      </c>
      <c r="E7754">
        <v>6</v>
      </c>
      <c r="F7754">
        <v>25</v>
      </c>
      <c r="G7754">
        <v>0</v>
      </c>
      <c r="H7754" s="2">
        <f>H7753+$H$2*(Filter_Test[[#This Row],[debug'[0']]]-H7753)</f>
        <v>7.135650016979378</v>
      </c>
    </row>
    <row r="7755" spans="1:8" x14ac:dyDescent="0.25">
      <c r="A7755">
        <v>15498</v>
      </c>
      <c r="B7755">
        <v>10</v>
      </c>
      <c r="C7755">
        <v>33</v>
      </c>
      <c r="D7755">
        <v>-3</v>
      </c>
      <c r="E7755">
        <v>6</v>
      </c>
      <c r="F7755">
        <v>25</v>
      </c>
      <c r="G7755">
        <v>0</v>
      </c>
      <c r="H7755" s="2">
        <f>H7754+$H$2*(Filter_Test[[#This Row],[debug'[0']]]-H7754)</f>
        <v>7.4056086428984074</v>
      </c>
    </row>
    <row r="7756" spans="1:8" x14ac:dyDescent="0.25">
      <c r="A7756">
        <v>15500</v>
      </c>
      <c r="B7756">
        <v>9</v>
      </c>
      <c r="C7756">
        <v>32</v>
      </c>
      <c r="D7756">
        <v>-2</v>
      </c>
      <c r="E7756">
        <v>6</v>
      </c>
      <c r="F7756">
        <v>25</v>
      </c>
      <c r="G7756">
        <v>0</v>
      </c>
      <c r="H7756" s="2">
        <f>H7755+$H$2*(Filter_Test[[#This Row],[debug'[0']]]-H7755)</f>
        <v>7.5558764881309299</v>
      </c>
    </row>
    <row r="7757" spans="1:8" x14ac:dyDescent="0.25">
      <c r="A7757">
        <v>15502</v>
      </c>
      <c r="B7757">
        <v>9</v>
      </c>
      <c r="C7757">
        <v>30</v>
      </c>
      <c r="D7757">
        <v>-2</v>
      </c>
      <c r="E7757">
        <v>6</v>
      </c>
      <c r="F7757">
        <v>25</v>
      </c>
      <c r="G7757">
        <v>0</v>
      </c>
      <c r="H7757" s="2">
        <f>H7756+$H$2*(Filter_Test[[#This Row],[debug'[0']]]-H7756)</f>
        <v>7.6919819226038548</v>
      </c>
    </row>
    <row r="7758" spans="1:8" x14ac:dyDescent="0.25">
      <c r="A7758">
        <v>15504</v>
      </c>
      <c r="B7758">
        <v>8</v>
      </c>
      <c r="C7758">
        <v>29</v>
      </c>
      <c r="D7758">
        <v>-1</v>
      </c>
      <c r="E7758">
        <v>7</v>
      </c>
      <c r="F7758">
        <v>25</v>
      </c>
      <c r="G7758">
        <v>0</v>
      </c>
      <c r="H7758" s="2">
        <f>H7757+$H$2*(Filter_Test[[#This Row],[debug'[0']]]-H7757)</f>
        <v>7.7210119424774719</v>
      </c>
    </row>
    <row r="7759" spans="1:8" x14ac:dyDescent="0.25">
      <c r="A7759">
        <v>15506</v>
      </c>
      <c r="B7759">
        <v>8</v>
      </c>
      <c r="C7759">
        <v>24</v>
      </c>
      <c r="D7759">
        <v>-1</v>
      </c>
      <c r="E7759">
        <v>7</v>
      </c>
      <c r="F7759">
        <v>25</v>
      </c>
      <c r="G7759">
        <v>0</v>
      </c>
      <c r="H7759" s="2">
        <f>H7758+$H$2*(Filter_Test[[#This Row],[debug'[0']]]-H7758)</f>
        <v>7.7473059474360335</v>
      </c>
    </row>
    <row r="7760" spans="1:8" x14ac:dyDescent="0.25">
      <c r="A7760">
        <v>15508</v>
      </c>
      <c r="B7760">
        <v>8</v>
      </c>
      <c r="C7760">
        <v>22</v>
      </c>
      <c r="D7760">
        <v>0</v>
      </c>
      <c r="E7760">
        <v>7</v>
      </c>
      <c r="F7760">
        <v>25</v>
      </c>
      <c r="G7760">
        <v>0</v>
      </c>
      <c r="H7760" s="2">
        <f>H7759+$H$2*(Filter_Test[[#This Row],[debug'[0']]]-H7759)</f>
        <v>7.7711218008102572</v>
      </c>
    </row>
    <row r="7761" spans="1:8" x14ac:dyDescent="0.25">
      <c r="A7761">
        <v>15510</v>
      </c>
      <c r="B7761">
        <v>5</v>
      </c>
      <c r="C7761">
        <v>20</v>
      </c>
      <c r="D7761">
        <v>1</v>
      </c>
      <c r="E7761">
        <v>7</v>
      </c>
      <c r="F7761">
        <v>25</v>
      </c>
      <c r="G7761">
        <v>0</v>
      </c>
      <c r="H7761" s="2">
        <f>H7760+$H$2*(Filter_Test[[#This Row],[debug'[0']]]-H7760)</f>
        <v>7.5099497240614168</v>
      </c>
    </row>
    <row r="7762" spans="1:8" x14ac:dyDescent="0.25">
      <c r="A7762">
        <v>15512</v>
      </c>
      <c r="B7762">
        <v>4</v>
      </c>
      <c r="C7762">
        <v>18</v>
      </c>
      <c r="D7762">
        <v>1</v>
      </c>
      <c r="E7762">
        <v>6</v>
      </c>
      <c r="F7762">
        <v>25</v>
      </c>
      <c r="G7762">
        <v>0</v>
      </c>
      <c r="H7762" s="2">
        <f>H7761+$H$2*(Filter_Test[[#This Row],[debug'[0']]]-H7761)</f>
        <v>7.1791447560339909</v>
      </c>
    </row>
    <row r="7763" spans="1:8" x14ac:dyDescent="0.25">
      <c r="A7763">
        <v>15514</v>
      </c>
      <c r="B7763">
        <v>2</v>
      </c>
      <c r="C7763">
        <v>17</v>
      </c>
      <c r="D7763">
        <v>0</v>
      </c>
      <c r="E7763">
        <v>6</v>
      </c>
      <c r="F7763">
        <v>25</v>
      </c>
      <c r="G7763">
        <v>0</v>
      </c>
      <c r="H7763" s="2">
        <f>H7762+$H$2*(Filter_Test[[#This Row],[debug'[0']]]-H7762)</f>
        <v>6.6910218625109561</v>
      </c>
    </row>
    <row r="7764" spans="1:8" x14ac:dyDescent="0.25">
      <c r="A7764">
        <v>15516</v>
      </c>
      <c r="B7764">
        <v>2</v>
      </c>
      <c r="C7764">
        <v>16</v>
      </c>
      <c r="D7764">
        <v>1</v>
      </c>
      <c r="E7764">
        <v>6</v>
      </c>
      <c r="F7764">
        <v>25</v>
      </c>
      <c r="G7764">
        <v>0</v>
      </c>
      <c r="H7764" s="2">
        <f>H7763+$H$2*(Filter_Test[[#This Row],[debug'[0']]]-H7763)</f>
        <v>6.2489034678781499</v>
      </c>
    </row>
    <row r="7765" spans="1:8" x14ac:dyDescent="0.25">
      <c r="A7765">
        <v>15518</v>
      </c>
      <c r="B7765">
        <v>3</v>
      </c>
      <c r="C7765">
        <v>16</v>
      </c>
      <c r="D7765">
        <v>2</v>
      </c>
      <c r="E7765">
        <v>6</v>
      </c>
      <c r="F7765">
        <v>25</v>
      </c>
      <c r="G7765">
        <v>0</v>
      </c>
      <c r="H7765" s="2">
        <f>H7764+$H$2*(Filter_Test[[#This Row],[debug'[0']]]-H7764)</f>
        <v>5.9427015298708978</v>
      </c>
    </row>
    <row r="7766" spans="1:8" x14ac:dyDescent="0.25">
      <c r="A7766">
        <v>15520</v>
      </c>
      <c r="B7766">
        <v>3</v>
      </c>
      <c r="C7766">
        <v>17</v>
      </c>
      <c r="D7766">
        <v>2</v>
      </c>
      <c r="E7766">
        <v>6</v>
      </c>
      <c r="F7766">
        <v>25</v>
      </c>
      <c r="G7766">
        <v>0</v>
      </c>
      <c r="H7766" s="2">
        <f>H7765+$H$2*(Filter_Test[[#This Row],[debug'[0']]]-H7765)</f>
        <v>5.6653584446324023</v>
      </c>
    </row>
    <row r="7767" spans="1:8" x14ac:dyDescent="0.25">
      <c r="A7767">
        <v>15522</v>
      </c>
      <c r="B7767">
        <v>4</v>
      </c>
      <c r="C7767">
        <v>18</v>
      </c>
      <c r="D7767">
        <v>2</v>
      </c>
      <c r="E7767">
        <v>6</v>
      </c>
      <c r="F7767">
        <v>25</v>
      </c>
      <c r="G7767">
        <v>0</v>
      </c>
      <c r="H7767" s="2">
        <f>H7766+$H$2*(Filter_Test[[#This Row],[debug'[0']]]-H7766)</f>
        <v>5.5084021089748756</v>
      </c>
    </row>
    <row r="7768" spans="1:8" x14ac:dyDescent="0.25">
      <c r="A7768">
        <v>15524</v>
      </c>
      <c r="B7768">
        <v>3</v>
      </c>
      <c r="C7768">
        <v>18</v>
      </c>
      <c r="D7768">
        <v>1</v>
      </c>
      <c r="E7768">
        <v>6</v>
      </c>
      <c r="F7768">
        <v>24</v>
      </c>
      <c r="G7768">
        <v>0</v>
      </c>
      <c r="H7768" s="2">
        <f>H7767+$H$2*(Filter_Test[[#This Row],[debug'[0']]]-H7767)</f>
        <v>5.2719907798407375</v>
      </c>
    </row>
    <row r="7769" spans="1:8" x14ac:dyDescent="0.25">
      <c r="A7769">
        <v>15526</v>
      </c>
      <c r="B7769">
        <v>3</v>
      </c>
      <c r="C7769">
        <v>19</v>
      </c>
      <c r="D7769">
        <v>0</v>
      </c>
      <c r="E7769">
        <v>6</v>
      </c>
      <c r="F7769">
        <v>24</v>
      </c>
      <c r="G7769">
        <v>0</v>
      </c>
      <c r="H7769" s="2">
        <f>H7768+$H$2*(Filter_Test[[#This Row],[debug'[0']]]-H7768)</f>
        <v>5.0578606935515955</v>
      </c>
    </row>
    <row r="7770" spans="1:8" x14ac:dyDescent="0.25">
      <c r="A7770">
        <v>15528</v>
      </c>
      <c r="B7770">
        <v>4</v>
      </c>
      <c r="C7770">
        <v>21</v>
      </c>
      <c r="D7770">
        <v>-1</v>
      </c>
      <c r="E7770">
        <v>6</v>
      </c>
      <c r="F7770">
        <v>24</v>
      </c>
      <c r="G7770">
        <v>0</v>
      </c>
      <c r="H7770" s="2">
        <f>H7769+$H$2*(Filter_Test[[#This Row],[debug'[0']]]-H7769)</f>
        <v>4.9581596720501029</v>
      </c>
    </row>
    <row r="7771" spans="1:8" x14ac:dyDescent="0.25">
      <c r="A7771">
        <v>15530</v>
      </c>
      <c r="B7771">
        <v>4</v>
      </c>
      <c r="C7771">
        <v>23</v>
      </c>
      <c r="D7771">
        <v>-1</v>
      </c>
      <c r="E7771">
        <v>6</v>
      </c>
      <c r="F7771">
        <v>24</v>
      </c>
      <c r="G7771">
        <v>0</v>
      </c>
      <c r="H7771" s="2">
        <f>H7770+$H$2*(Filter_Test[[#This Row],[debug'[0']]]-H7770)</f>
        <v>4.867855250449745</v>
      </c>
    </row>
    <row r="7772" spans="1:8" x14ac:dyDescent="0.25">
      <c r="A7772">
        <v>15532</v>
      </c>
      <c r="B7772">
        <v>7</v>
      </c>
      <c r="C7772">
        <v>27</v>
      </c>
      <c r="D7772">
        <v>-1</v>
      </c>
      <c r="E7772">
        <v>6</v>
      </c>
      <c r="F7772">
        <v>24</v>
      </c>
      <c r="G7772">
        <v>0</v>
      </c>
      <c r="H7772" s="2">
        <f>H7771+$H$2*(Filter_Test[[#This Row],[debug'[0']]]-H7771)</f>
        <v>5.0688051588970593</v>
      </c>
    </row>
    <row r="7773" spans="1:8" x14ac:dyDescent="0.25">
      <c r="A7773">
        <v>15534</v>
      </c>
      <c r="B7773">
        <v>7</v>
      </c>
      <c r="C7773">
        <v>29</v>
      </c>
      <c r="D7773">
        <v>-2</v>
      </c>
      <c r="E7773">
        <v>6</v>
      </c>
      <c r="F7773">
        <v>24</v>
      </c>
      <c r="G7773">
        <v>0</v>
      </c>
      <c r="H7773" s="2">
        <f>H7772+$H$2*(Filter_Test[[#This Row],[debug'[0']]]-H7772)</f>
        <v>5.2508159846608446</v>
      </c>
    </row>
    <row r="7774" spans="1:8" x14ac:dyDescent="0.25">
      <c r="A7774">
        <v>15536</v>
      </c>
      <c r="B7774">
        <v>9</v>
      </c>
      <c r="C7774">
        <v>32</v>
      </c>
      <c r="D7774">
        <v>-3</v>
      </c>
      <c r="E7774">
        <v>6</v>
      </c>
      <c r="F7774">
        <v>25</v>
      </c>
      <c r="G7774">
        <v>0</v>
      </c>
      <c r="H7774" s="2">
        <f>H7773+$H$2*(Filter_Test[[#This Row],[debug'[0']]]-H7773)</f>
        <v>5.6041682534472175</v>
      </c>
    </row>
    <row r="7775" spans="1:8" x14ac:dyDescent="0.25">
      <c r="A7775">
        <v>15538</v>
      </c>
      <c r="B7775">
        <v>10</v>
      </c>
      <c r="C7775">
        <v>33</v>
      </c>
      <c r="D7775">
        <v>-5</v>
      </c>
      <c r="E7775">
        <v>6</v>
      </c>
      <c r="F7775">
        <v>24</v>
      </c>
      <c r="G7775">
        <v>-1</v>
      </c>
      <c r="H7775" s="2">
        <f>H7774+$H$2*(Filter_Test[[#This Row],[debug'[0']]]-H7774)</f>
        <v>6.0184656350888277</v>
      </c>
    </row>
    <row r="7776" spans="1:8" x14ac:dyDescent="0.25">
      <c r="A7776">
        <v>15540</v>
      </c>
      <c r="B7776">
        <v>11</v>
      </c>
      <c r="C7776">
        <v>33</v>
      </c>
      <c r="D7776">
        <v>-5</v>
      </c>
      <c r="E7776">
        <v>6</v>
      </c>
      <c r="F7776">
        <v>24</v>
      </c>
      <c r="G7776">
        <v>-1</v>
      </c>
      <c r="H7776" s="2">
        <f>H7775+$H$2*(Filter_Test[[#This Row],[debug'[0']]]-H7775)</f>
        <v>6.4879641880211292</v>
      </c>
    </row>
    <row r="7777" spans="1:8" x14ac:dyDescent="0.25">
      <c r="A7777">
        <v>15542</v>
      </c>
      <c r="B7777">
        <v>12</v>
      </c>
      <c r="C7777">
        <v>34</v>
      </c>
      <c r="D7777">
        <v>-4</v>
      </c>
      <c r="E7777">
        <v>6</v>
      </c>
      <c r="F7777">
        <v>24</v>
      </c>
      <c r="G7777">
        <v>-1</v>
      </c>
      <c r="H7777" s="2">
        <f>H7776+$H$2*(Filter_Test[[#This Row],[debug'[0']]]-H7776)</f>
        <v>7.0074613244182293</v>
      </c>
    </row>
    <row r="7778" spans="1:8" x14ac:dyDescent="0.25">
      <c r="A7778">
        <v>15544</v>
      </c>
      <c r="B7778">
        <v>11</v>
      </c>
      <c r="C7778">
        <v>34</v>
      </c>
      <c r="D7778">
        <v>-2</v>
      </c>
      <c r="E7778">
        <v>6</v>
      </c>
      <c r="F7778">
        <v>24</v>
      </c>
      <c r="G7778">
        <v>-1</v>
      </c>
      <c r="H7778" s="2">
        <f>H7777+$H$2*(Filter_Test[[#This Row],[debug'[0']]]-H7777)</f>
        <v>7.3837492295896539</v>
      </c>
    </row>
    <row r="7779" spans="1:8" x14ac:dyDescent="0.25">
      <c r="A7779">
        <v>15546</v>
      </c>
      <c r="B7779">
        <v>10</v>
      </c>
      <c r="C7779">
        <v>33</v>
      </c>
      <c r="D7779">
        <v>-1</v>
      </c>
      <c r="E7779">
        <v>6</v>
      </c>
      <c r="F7779">
        <v>25</v>
      </c>
      <c r="G7779">
        <v>0</v>
      </c>
      <c r="H7779" s="2">
        <f>H7778+$H$2*(Filter_Test[[#This Row],[debug'[0']]]-H7778)</f>
        <v>7.6303250555977469</v>
      </c>
    </row>
    <row r="7780" spans="1:8" x14ac:dyDescent="0.25">
      <c r="A7780">
        <v>15548</v>
      </c>
      <c r="B7780">
        <v>9</v>
      </c>
      <c r="C7780">
        <v>31</v>
      </c>
      <c r="D7780">
        <v>0</v>
      </c>
      <c r="E7780">
        <v>6</v>
      </c>
      <c r="F7780">
        <v>25</v>
      </c>
      <c r="G7780">
        <v>-1</v>
      </c>
      <c r="H7780" s="2">
        <f>H7779+$H$2*(Filter_Test[[#This Row],[debug'[0']]]-H7779)</f>
        <v>7.7594138778919506</v>
      </c>
    </row>
    <row r="7781" spans="1:8" x14ac:dyDescent="0.25">
      <c r="A7781">
        <v>15550</v>
      </c>
      <c r="B7781">
        <v>8</v>
      </c>
      <c r="C7781">
        <v>30</v>
      </c>
      <c r="D7781">
        <v>0</v>
      </c>
      <c r="E7781">
        <v>6</v>
      </c>
      <c r="F7781">
        <v>25</v>
      </c>
      <c r="G7781">
        <v>-1</v>
      </c>
      <c r="H7781" s="2">
        <f>H7780+$H$2*(Filter_Test[[#This Row],[debug'[0']]]-H7780)</f>
        <v>7.7820885857050595</v>
      </c>
    </row>
    <row r="7782" spans="1:8" x14ac:dyDescent="0.25">
      <c r="A7782">
        <v>15552</v>
      </c>
      <c r="B7782">
        <v>8</v>
      </c>
      <c r="C7782">
        <v>26</v>
      </c>
      <c r="D7782">
        <v>1</v>
      </c>
      <c r="E7782">
        <v>6</v>
      </c>
      <c r="F7782">
        <v>25</v>
      </c>
      <c r="G7782">
        <v>-1</v>
      </c>
      <c r="H7782" s="2">
        <f>H7781+$H$2*(Filter_Test[[#This Row],[debug'[0']]]-H7781)</f>
        <v>7.8026262526535302</v>
      </c>
    </row>
    <row r="7783" spans="1:8" x14ac:dyDescent="0.25">
      <c r="A7783">
        <v>15554</v>
      </c>
      <c r="B7783">
        <v>8</v>
      </c>
      <c r="C7783">
        <v>23</v>
      </c>
      <c r="D7783">
        <v>1</v>
      </c>
      <c r="E7783">
        <v>7</v>
      </c>
      <c r="F7783">
        <v>25</v>
      </c>
      <c r="G7783">
        <v>-1</v>
      </c>
      <c r="H7783" s="2">
        <f>H7782+$H$2*(Filter_Test[[#This Row],[debug'[0']]]-H7782)</f>
        <v>7.8212282900937851</v>
      </c>
    </row>
    <row r="7784" spans="1:8" x14ac:dyDescent="0.25">
      <c r="A7784">
        <v>15556</v>
      </c>
      <c r="B7784">
        <v>7</v>
      </c>
      <c r="C7784">
        <v>22</v>
      </c>
      <c r="D7784">
        <v>2</v>
      </c>
      <c r="E7784">
        <v>7</v>
      </c>
      <c r="F7784">
        <v>25</v>
      </c>
      <c r="G7784">
        <v>-1</v>
      </c>
      <c r="H7784" s="2">
        <f>H7783+$H$2*(Filter_Test[[#This Row],[debug'[0']]]-H7783)</f>
        <v>7.743829347201423</v>
      </c>
    </row>
    <row r="7785" spans="1:8" x14ac:dyDescent="0.25">
      <c r="A7785">
        <v>15558</v>
      </c>
      <c r="B7785">
        <v>6</v>
      </c>
      <c r="C7785">
        <v>19</v>
      </c>
      <c r="D7785">
        <v>1</v>
      </c>
      <c r="E7785">
        <v>6</v>
      </c>
      <c r="F7785">
        <v>25</v>
      </c>
      <c r="G7785">
        <v>-1</v>
      </c>
      <c r="H7785" s="2">
        <f>H7784+$H$2*(Filter_Test[[#This Row],[debug'[0']]]-H7784)</f>
        <v>7.579477303212955</v>
      </c>
    </row>
    <row r="7786" spans="1:8" x14ac:dyDescent="0.25">
      <c r="A7786">
        <v>15560</v>
      </c>
      <c r="B7786">
        <v>4</v>
      </c>
      <c r="C7786">
        <v>18</v>
      </c>
      <c r="D7786">
        <v>2</v>
      </c>
      <c r="E7786">
        <v>6</v>
      </c>
      <c r="F7786">
        <v>25</v>
      </c>
      <c r="G7786">
        <v>-1</v>
      </c>
      <c r="H7786" s="2">
        <f>H7785+$H$2*(Filter_Test[[#This Row],[debug'[0']]]-H7785)</f>
        <v>7.2421195152289979</v>
      </c>
    </row>
    <row r="7787" spans="1:8" x14ac:dyDescent="0.25">
      <c r="A7787">
        <v>15562</v>
      </c>
      <c r="B7787">
        <v>3</v>
      </c>
      <c r="C7787">
        <v>16</v>
      </c>
      <c r="D7787">
        <v>2</v>
      </c>
      <c r="E7787">
        <v>6</v>
      </c>
      <c r="F7787">
        <v>25</v>
      </c>
      <c r="G7787">
        <v>-1</v>
      </c>
      <c r="H7787" s="2">
        <f>H7786+$H$2*(Filter_Test[[#This Row],[debug'[0']]]-H7786)</f>
        <v>6.8423091700881988</v>
      </c>
    </row>
    <row r="7788" spans="1:8" x14ac:dyDescent="0.25">
      <c r="A7788">
        <v>15564</v>
      </c>
      <c r="B7788">
        <v>4</v>
      </c>
      <c r="C7788">
        <v>16</v>
      </c>
      <c r="D7788">
        <v>2</v>
      </c>
      <c r="E7788">
        <v>7</v>
      </c>
      <c r="F7788">
        <v>25</v>
      </c>
      <c r="G7788">
        <v>-1</v>
      </c>
      <c r="H7788" s="2">
        <f>H7787+$H$2*(Filter_Test[[#This Row],[debug'[0']]]-H7787)</f>
        <v>6.5744278418487996</v>
      </c>
    </row>
    <row r="7789" spans="1:8" x14ac:dyDescent="0.25">
      <c r="A7789">
        <v>15566</v>
      </c>
      <c r="B7789">
        <v>4</v>
      </c>
      <c r="C7789">
        <v>16</v>
      </c>
      <c r="D7789">
        <v>2</v>
      </c>
      <c r="E7789">
        <v>7</v>
      </c>
      <c r="F7789">
        <v>25</v>
      </c>
      <c r="G7789">
        <v>-1</v>
      </c>
      <c r="H7789" s="2">
        <f>H7788+$H$2*(Filter_Test[[#This Row],[debug'[0']]]-H7788)</f>
        <v>6.3317937339943233</v>
      </c>
    </row>
    <row r="7790" spans="1:8" x14ac:dyDescent="0.25">
      <c r="A7790">
        <v>15568</v>
      </c>
      <c r="B7790">
        <v>4</v>
      </c>
      <c r="C7790">
        <v>18</v>
      </c>
      <c r="D7790">
        <v>1</v>
      </c>
      <c r="E7790">
        <v>7</v>
      </c>
      <c r="F7790">
        <v>25</v>
      </c>
      <c r="G7790">
        <v>-1</v>
      </c>
      <c r="H7790" s="2">
        <f>H7789+$H$2*(Filter_Test[[#This Row],[debug'[0']]]-H7789)</f>
        <v>6.112027352062225</v>
      </c>
    </row>
    <row r="7791" spans="1:8" x14ac:dyDescent="0.25">
      <c r="A7791">
        <v>15570</v>
      </c>
      <c r="B7791">
        <v>5</v>
      </c>
      <c r="C7791">
        <v>19</v>
      </c>
      <c r="D7791">
        <v>1</v>
      </c>
      <c r="E7791">
        <v>7</v>
      </c>
      <c r="F7791">
        <v>25</v>
      </c>
      <c r="G7791">
        <v>-1</v>
      </c>
      <c r="H7791" s="2">
        <f>H7790+$H$2*(Filter_Test[[#This Row],[debug'[0']]]-H7790)</f>
        <v>6.0072212432673373</v>
      </c>
    </row>
    <row r="7792" spans="1:8" x14ac:dyDescent="0.25">
      <c r="A7792">
        <v>15572</v>
      </c>
      <c r="B7792">
        <v>3</v>
      </c>
      <c r="C7792">
        <v>19</v>
      </c>
      <c r="D7792">
        <v>0</v>
      </c>
      <c r="E7792">
        <v>7</v>
      </c>
      <c r="F7792">
        <v>25</v>
      </c>
      <c r="G7792">
        <v>-1</v>
      </c>
      <c r="H7792" s="2">
        <f>H7791+$H$2*(Filter_Test[[#This Row],[debug'[0']]]-H7791)</f>
        <v>5.7237973183003028</v>
      </c>
    </row>
    <row r="7793" spans="1:8" x14ac:dyDescent="0.25">
      <c r="A7793">
        <v>15574</v>
      </c>
      <c r="B7793">
        <v>4</v>
      </c>
      <c r="C7793">
        <v>21</v>
      </c>
      <c r="D7793">
        <v>-3</v>
      </c>
      <c r="E7793">
        <v>7</v>
      </c>
      <c r="F7793">
        <v>25</v>
      </c>
      <c r="G7793">
        <v>-1</v>
      </c>
      <c r="H7793" s="2">
        <f>H7792+$H$2*(Filter_Test[[#This Row],[debug'[0']]]-H7792)</f>
        <v>5.5613332485568021</v>
      </c>
    </row>
    <row r="7794" spans="1:8" x14ac:dyDescent="0.25">
      <c r="A7794">
        <v>15576</v>
      </c>
      <c r="B7794">
        <v>5</v>
      </c>
      <c r="C7794">
        <v>24</v>
      </c>
      <c r="D7794">
        <v>-3</v>
      </c>
      <c r="E7794">
        <v>7</v>
      </c>
      <c r="F7794">
        <v>25</v>
      </c>
      <c r="G7794">
        <v>-1</v>
      </c>
      <c r="H7794" s="2">
        <f>H7793+$H$2*(Filter_Test[[#This Row],[debug'[0']]]-H7793)</f>
        <v>5.5084288362603502</v>
      </c>
    </row>
    <row r="7795" spans="1:8" x14ac:dyDescent="0.25">
      <c r="A7795">
        <v>15578</v>
      </c>
      <c r="B7795">
        <v>8</v>
      </c>
      <c r="C7795">
        <v>28</v>
      </c>
      <c r="D7795">
        <v>-3</v>
      </c>
      <c r="E7795">
        <v>7</v>
      </c>
      <c r="F7795">
        <v>25</v>
      </c>
      <c r="G7795">
        <v>-1</v>
      </c>
      <c r="H7795" s="2">
        <f>H7794+$H$2*(Filter_Test[[#This Row],[debug'[0']]]-H7794)</f>
        <v>5.7432538861773699</v>
      </c>
    </row>
    <row r="7796" spans="1:8" x14ac:dyDescent="0.25">
      <c r="A7796">
        <v>15580</v>
      </c>
      <c r="B7796">
        <v>11</v>
      </c>
      <c r="C7796">
        <v>32</v>
      </c>
      <c r="D7796">
        <v>-4</v>
      </c>
      <c r="E7796">
        <v>7</v>
      </c>
      <c r="F7796">
        <v>25</v>
      </c>
      <c r="G7796">
        <v>-1</v>
      </c>
      <c r="H7796" s="2">
        <f>H7795+$H$2*(Filter_Test[[#This Row],[debug'[0']]]-H7795)</f>
        <v>6.2386905353665263</v>
      </c>
    </row>
    <row r="7797" spans="1:8" x14ac:dyDescent="0.25">
      <c r="A7797">
        <v>15582</v>
      </c>
      <c r="B7797">
        <v>10</v>
      </c>
      <c r="C7797">
        <v>34</v>
      </c>
      <c r="D7797">
        <v>-5</v>
      </c>
      <c r="E7797">
        <v>7</v>
      </c>
      <c r="F7797">
        <v>25</v>
      </c>
      <c r="G7797">
        <v>-1</v>
      </c>
      <c r="H7797" s="2">
        <f>H7796+$H$2*(Filter_Test[[#This Row],[debug'[0']]]-H7796)</f>
        <v>6.5931856008256347</v>
      </c>
    </row>
    <row r="7798" spans="1:8" x14ac:dyDescent="0.25">
      <c r="A7798">
        <v>15584</v>
      </c>
      <c r="B7798">
        <v>11</v>
      </c>
      <c r="C7798">
        <v>35</v>
      </c>
      <c r="D7798">
        <v>-6</v>
      </c>
      <c r="E7798">
        <v>7</v>
      </c>
      <c r="F7798">
        <v>25</v>
      </c>
      <c r="G7798">
        <v>-1</v>
      </c>
      <c r="H7798" s="2">
        <f>H7797+$H$2*(Filter_Test[[#This Row],[debug'[0']]]-H7797)</f>
        <v>7.0085180730910315</v>
      </c>
    </row>
    <row r="7799" spans="1:8" x14ac:dyDescent="0.25">
      <c r="A7799">
        <v>15586</v>
      </c>
      <c r="B7799">
        <v>10</v>
      </c>
      <c r="C7799">
        <v>36</v>
      </c>
      <c r="D7799">
        <v>-6</v>
      </c>
      <c r="E7799">
        <v>7</v>
      </c>
      <c r="F7799">
        <v>25</v>
      </c>
      <c r="G7799">
        <v>-1</v>
      </c>
      <c r="H7799" s="2">
        <f>H7798+$H$2*(Filter_Test[[#This Row],[debug'[0']]]-H7798)</f>
        <v>7.290458602438747</v>
      </c>
    </row>
    <row r="7800" spans="1:8" x14ac:dyDescent="0.25">
      <c r="A7800">
        <v>15588</v>
      </c>
      <c r="B7800">
        <v>11</v>
      </c>
      <c r="C7800">
        <v>36</v>
      </c>
      <c r="D7800">
        <v>-5</v>
      </c>
      <c r="E7800">
        <v>7</v>
      </c>
      <c r="F7800">
        <v>25</v>
      </c>
      <c r="G7800">
        <v>-1</v>
      </c>
      <c r="H7800" s="2">
        <f>H7799+$H$2*(Filter_Test[[#This Row],[debug'[0']]]-H7799)</f>
        <v>7.6400746425217161</v>
      </c>
    </row>
    <row r="7801" spans="1:8" x14ac:dyDescent="0.25">
      <c r="A7801">
        <v>15590</v>
      </c>
      <c r="B7801">
        <v>11</v>
      </c>
      <c r="C7801">
        <v>36</v>
      </c>
      <c r="D7801">
        <v>-2</v>
      </c>
      <c r="E7801">
        <v>7</v>
      </c>
      <c r="F7801">
        <v>25</v>
      </c>
      <c r="G7801">
        <v>-1</v>
      </c>
      <c r="H7801" s="2">
        <f>H7800+$H$2*(Filter_Test[[#This Row],[debug'[0']]]-H7800)</f>
        <v>7.9567401471116312</v>
      </c>
    </row>
    <row r="7802" spans="1:8" x14ac:dyDescent="0.25">
      <c r="A7802">
        <v>15592</v>
      </c>
      <c r="B7802">
        <v>10</v>
      </c>
      <c r="C7802">
        <v>35</v>
      </c>
      <c r="D7802">
        <v>0</v>
      </c>
      <c r="E7802">
        <v>7</v>
      </c>
      <c r="F7802">
        <v>25</v>
      </c>
      <c r="G7802">
        <v>-1</v>
      </c>
      <c r="H7802" s="2">
        <f>H7801+$H$2*(Filter_Test[[#This Row],[debug'[0']]]-H7801)</f>
        <v>8.1493128514079025</v>
      </c>
    </row>
    <row r="7803" spans="1:8" x14ac:dyDescent="0.25">
      <c r="A7803">
        <v>15594</v>
      </c>
      <c r="B7803">
        <v>11</v>
      </c>
      <c r="C7803">
        <v>33</v>
      </c>
      <c r="D7803">
        <v>1</v>
      </c>
      <c r="E7803">
        <v>7</v>
      </c>
      <c r="F7803">
        <v>25</v>
      </c>
      <c r="G7803">
        <v>-1</v>
      </c>
      <c r="H7803" s="2">
        <f>H7802+$H$2*(Filter_Test[[#This Row],[debug'[0']]]-H7802)</f>
        <v>8.4179837855188957</v>
      </c>
    </row>
    <row r="7804" spans="1:8" x14ac:dyDescent="0.25">
      <c r="A7804">
        <v>15596</v>
      </c>
      <c r="B7804">
        <v>9</v>
      </c>
      <c r="C7804">
        <v>31</v>
      </c>
      <c r="D7804">
        <v>2</v>
      </c>
      <c r="E7804">
        <v>7</v>
      </c>
      <c r="F7804">
        <v>26</v>
      </c>
      <c r="G7804">
        <v>-1</v>
      </c>
      <c r="H7804" s="2">
        <f>H7803+$H$2*(Filter_Test[[#This Row],[debug'[0']]]-H7803)</f>
        <v>8.4728375214294154</v>
      </c>
    </row>
    <row r="7805" spans="1:8" x14ac:dyDescent="0.25">
      <c r="A7805">
        <v>15598</v>
      </c>
      <c r="B7805">
        <v>9</v>
      </c>
      <c r="C7805">
        <v>28</v>
      </c>
      <c r="D7805">
        <v>2</v>
      </c>
      <c r="E7805">
        <v>7</v>
      </c>
      <c r="F7805">
        <v>26</v>
      </c>
      <c r="G7805">
        <v>-1</v>
      </c>
      <c r="H7805" s="2">
        <f>H7804+$H$2*(Filter_Test[[#This Row],[debug'[0']]]-H7804)</f>
        <v>8.5225214145271817</v>
      </c>
    </row>
    <row r="7806" spans="1:8" x14ac:dyDescent="0.25">
      <c r="A7806">
        <v>15600</v>
      </c>
      <c r="B7806">
        <v>9</v>
      </c>
      <c r="C7806">
        <v>25</v>
      </c>
      <c r="D7806">
        <v>2</v>
      </c>
      <c r="E7806">
        <v>7</v>
      </c>
      <c r="F7806">
        <v>26</v>
      </c>
      <c r="G7806">
        <v>-1</v>
      </c>
      <c r="H7806" s="2">
        <f>H7805+$H$2*(Filter_Test[[#This Row],[debug'[0']]]-H7805)</f>
        <v>8.5675227110182171</v>
      </c>
    </row>
    <row r="7807" spans="1:8" x14ac:dyDescent="0.25">
      <c r="A7807">
        <v>15602</v>
      </c>
      <c r="B7807">
        <v>7</v>
      </c>
      <c r="C7807">
        <v>23</v>
      </c>
      <c r="D7807">
        <v>3</v>
      </c>
      <c r="E7807">
        <v>7</v>
      </c>
      <c r="F7807">
        <v>26</v>
      </c>
      <c r="G7807">
        <v>-1</v>
      </c>
      <c r="H7807" s="2">
        <f>H7806+$H$2*(Filter_Test[[#This Row],[debug'[0']]]-H7806)</f>
        <v>8.4197871760201171</v>
      </c>
    </row>
    <row r="7808" spans="1:8" x14ac:dyDescent="0.25">
      <c r="A7808">
        <v>15604</v>
      </c>
      <c r="B7808">
        <v>7</v>
      </c>
      <c r="C7808">
        <v>21</v>
      </c>
      <c r="D7808">
        <v>3</v>
      </c>
      <c r="E7808">
        <v>7</v>
      </c>
      <c r="F7808">
        <v>26</v>
      </c>
      <c r="G7808">
        <v>-1</v>
      </c>
      <c r="H7808" s="2">
        <f>H7807+$H$2*(Filter_Test[[#This Row],[debug'[0']]]-H7807)</f>
        <v>8.2859753871647435</v>
      </c>
    </row>
    <row r="7809" spans="1:8" x14ac:dyDescent="0.25">
      <c r="A7809">
        <v>15606</v>
      </c>
      <c r="B7809">
        <v>6</v>
      </c>
      <c r="C7809">
        <v>19</v>
      </c>
      <c r="D7809">
        <v>3</v>
      </c>
      <c r="E7809">
        <v>7</v>
      </c>
      <c r="F7809">
        <v>26</v>
      </c>
      <c r="G7809">
        <v>-1</v>
      </c>
      <c r="H7809" s="2">
        <f>H7808+$H$2*(Filter_Test[[#This Row],[debug'[0']]]-H7808)</f>
        <v>8.0705272826866281</v>
      </c>
    </row>
    <row r="7810" spans="1:8" x14ac:dyDescent="0.25">
      <c r="A7810">
        <v>15608</v>
      </c>
      <c r="B7810">
        <v>6</v>
      </c>
      <c r="C7810">
        <v>16</v>
      </c>
      <c r="D7810">
        <v>3</v>
      </c>
      <c r="E7810">
        <v>7</v>
      </c>
      <c r="F7810">
        <v>26</v>
      </c>
      <c r="G7810">
        <v>-1</v>
      </c>
      <c r="H7810" s="2">
        <f>H7809+$H$2*(Filter_Test[[#This Row],[debug'[0']]]-H7809)</f>
        <v>7.8753846836762618</v>
      </c>
    </row>
    <row r="7811" spans="1:8" x14ac:dyDescent="0.25">
      <c r="A7811">
        <v>15610</v>
      </c>
      <c r="B7811">
        <v>6</v>
      </c>
      <c r="C7811">
        <v>16</v>
      </c>
      <c r="D7811">
        <v>2</v>
      </c>
      <c r="E7811">
        <v>7</v>
      </c>
      <c r="F7811">
        <v>26</v>
      </c>
      <c r="G7811">
        <v>-1</v>
      </c>
      <c r="H7811" s="2">
        <f>H7810+$H$2*(Filter_Test[[#This Row],[debug'[0']]]-H7810)</f>
        <v>7.6986338413294968</v>
      </c>
    </row>
    <row r="7812" spans="1:8" x14ac:dyDescent="0.25">
      <c r="A7812">
        <v>15612</v>
      </c>
      <c r="B7812">
        <v>7</v>
      </c>
      <c r="C7812">
        <v>16</v>
      </c>
      <c r="D7812">
        <v>1</v>
      </c>
      <c r="E7812">
        <v>8</v>
      </c>
      <c r="F7812">
        <v>26</v>
      </c>
      <c r="G7812">
        <v>-1</v>
      </c>
      <c r="H7812" s="2">
        <f>H7811+$H$2*(Filter_Test[[#This Row],[debug'[0']]]-H7811)</f>
        <v>7.6327891530253975</v>
      </c>
    </row>
    <row r="7813" spans="1:8" x14ac:dyDescent="0.25">
      <c r="A7813">
        <v>15614</v>
      </c>
      <c r="B7813">
        <v>6</v>
      </c>
      <c r="C7813">
        <v>18</v>
      </c>
      <c r="D7813">
        <v>0</v>
      </c>
      <c r="E7813">
        <v>8</v>
      </c>
      <c r="F7813">
        <v>26</v>
      </c>
      <c r="G7813">
        <v>-1</v>
      </c>
      <c r="H7813" s="2">
        <f>H7812+$H$2*(Filter_Test[[#This Row],[debug'[0']]]-H7812)</f>
        <v>7.4789024007852269</v>
      </c>
    </row>
    <row r="7814" spans="1:8" x14ac:dyDescent="0.25">
      <c r="A7814">
        <v>15616</v>
      </c>
      <c r="B7814">
        <v>4</v>
      </c>
      <c r="C7814">
        <v>21</v>
      </c>
      <c r="D7814">
        <v>-2</v>
      </c>
      <c r="E7814">
        <v>8</v>
      </c>
      <c r="F7814">
        <v>26</v>
      </c>
      <c r="G7814">
        <v>-1</v>
      </c>
      <c r="H7814" s="2">
        <f>H7813+$H$2*(Filter_Test[[#This Row],[debug'[0']]]-H7813)</f>
        <v>7.1510235740393444</v>
      </c>
    </row>
    <row r="7815" spans="1:8" x14ac:dyDescent="0.25">
      <c r="A7815">
        <v>15618</v>
      </c>
      <c r="B7815">
        <v>5</v>
      </c>
      <c r="C7815">
        <v>22</v>
      </c>
      <c r="D7815">
        <v>-4</v>
      </c>
      <c r="E7815">
        <v>8</v>
      </c>
      <c r="F7815">
        <v>26</v>
      </c>
      <c r="G7815">
        <v>-1</v>
      </c>
      <c r="H7815" s="2">
        <f>H7814+$H$2*(Filter_Test[[#This Row],[debug'[0']]]-H7814)</f>
        <v>6.9482943783023305</v>
      </c>
    </row>
    <row r="7816" spans="1:8" x14ac:dyDescent="0.25">
      <c r="A7816">
        <v>15620</v>
      </c>
      <c r="B7816">
        <v>4</v>
      </c>
      <c r="C7816">
        <v>24</v>
      </c>
      <c r="D7816">
        <v>-4</v>
      </c>
      <c r="E7816">
        <v>8</v>
      </c>
      <c r="F7816">
        <v>26</v>
      </c>
      <c r="G7816">
        <v>-1</v>
      </c>
      <c r="H7816" s="2">
        <f>H7815+$H$2*(Filter_Test[[#This Row],[debug'[0']]]-H7815)</f>
        <v>6.6704241795174894</v>
      </c>
    </row>
    <row r="7817" spans="1:8" x14ac:dyDescent="0.25">
      <c r="A7817">
        <v>15622</v>
      </c>
      <c r="B7817">
        <v>7</v>
      </c>
      <c r="C7817">
        <v>26</v>
      </c>
      <c r="D7817">
        <v>-5</v>
      </c>
      <c r="E7817">
        <v>8</v>
      </c>
      <c r="F7817">
        <v>26</v>
      </c>
      <c r="G7817">
        <v>-1</v>
      </c>
      <c r="H7817" s="2">
        <f>H7816+$H$2*(Filter_Test[[#This Row],[debug'[0']]]-H7816)</f>
        <v>6.7014859688103501</v>
      </c>
    </row>
    <row r="7818" spans="1:8" x14ac:dyDescent="0.25">
      <c r="A7818">
        <v>15624</v>
      </c>
      <c r="B7818">
        <v>9</v>
      </c>
      <c r="C7818">
        <v>30</v>
      </c>
      <c r="D7818">
        <v>-6</v>
      </c>
      <c r="E7818">
        <v>8</v>
      </c>
      <c r="F7818">
        <v>26</v>
      </c>
      <c r="G7818">
        <v>-1</v>
      </c>
      <c r="H7818" s="2">
        <f>H7817+$H$2*(Filter_Test[[#This Row],[debug'[0']]]-H7817)</f>
        <v>6.9181158126471036</v>
      </c>
    </row>
    <row r="7819" spans="1:8" x14ac:dyDescent="0.25">
      <c r="A7819">
        <v>15626</v>
      </c>
      <c r="B7819">
        <v>11</v>
      </c>
      <c r="C7819">
        <v>31</v>
      </c>
      <c r="D7819">
        <v>-6</v>
      </c>
      <c r="E7819">
        <v>8</v>
      </c>
      <c r="F7819">
        <v>26</v>
      </c>
      <c r="G7819">
        <v>-1</v>
      </c>
      <c r="H7819" s="2">
        <f>H7818+$H$2*(Filter_Test[[#This Row],[debug'[0']]]-H7818)</f>
        <v>7.3028243339208698</v>
      </c>
    </row>
    <row r="7820" spans="1:8" x14ac:dyDescent="0.25">
      <c r="A7820">
        <v>15628</v>
      </c>
      <c r="B7820">
        <v>12</v>
      </c>
      <c r="C7820">
        <v>34</v>
      </c>
      <c r="D7820">
        <v>-6</v>
      </c>
      <c r="E7820">
        <v>8</v>
      </c>
      <c r="F7820">
        <v>26</v>
      </c>
      <c r="G7820">
        <v>-1</v>
      </c>
      <c r="H7820" s="2">
        <f>H7819+$H$2*(Filter_Test[[#This Row],[debug'[0']]]-H7819)</f>
        <v>7.7455227108761182</v>
      </c>
    </row>
    <row r="7821" spans="1:8" x14ac:dyDescent="0.25">
      <c r="A7821">
        <v>15630</v>
      </c>
      <c r="B7821">
        <v>11</v>
      </c>
      <c r="C7821">
        <v>36</v>
      </c>
      <c r="D7821">
        <v>-6</v>
      </c>
      <c r="E7821">
        <v>8</v>
      </c>
      <c r="F7821">
        <v>26</v>
      </c>
      <c r="G7821">
        <v>-1</v>
      </c>
      <c r="H7821" s="2">
        <f>H7820+$H$2*(Filter_Test[[#This Row],[debug'[0']]]-H7820)</f>
        <v>8.0522499691597105</v>
      </c>
    </row>
    <row r="7822" spans="1:8" x14ac:dyDescent="0.25">
      <c r="A7822">
        <v>15632</v>
      </c>
      <c r="B7822">
        <v>10</v>
      </c>
      <c r="C7822">
        <v>36</v>
      </c>
      <c r="D7822">
        <v>-6</v>
      </c>
      <c r="E7822">
        <v>8</v>
      </c>
      <c r="F7822">
        <v>26</v>
      </c>
      <c r="G7822">
        <v>-1</v>
      </c>
      <c r="H7822" s="2">
        <f>H7821+$H$2*(Filter_Test[[#This Row],[debug'[0']]]-H7821)</f>
        <v>8.2358210847972249</v>
      </c>
    </row>
    <row r="7823" spans="1:8" x14ac:dyDescent="0.25">
      <c r="A7823">
        <v>15634</v>
      </c>
      <c r="B7823">
        <v>9</v>
      </c>
      <c r="C7823">
        <v>37</v>
      </c>
      <c r="D7823">
        <v>-5</v>
      </c>
      <c r="E7823">
        <v>8</v>
      </c>
      <c r="F7823">
        <v>26</v>
      </c>
      <c r="G7823">
        <v>-1</v>
      </c>
      <c r="H7823" s="2">
        <f>H7822+$H$2*(Filter_Test[[#This Row],[debug'[0']]]-H7822)</f>
        <v>8.3078432507781024</v>
      </c>
    </row>
    <row r="7824" spans="1:8" x14ac:dyDescent="0.25">
      <c r="A7824">
        <v>15636</v>
      </c>
      <c r="B7824">
        <v>8</v>
      </c>
      <c r="C7824">
        <v>37</v>
      </c>
      <c r="D7824">
        <v>-3</v>
      </c>
      <c r="E7824">
        <v>8</v>
      </c>
      <c r="F7824">
        <v>27</v>
      </c>
      <c r="G7824">
        <v>-1</v>
      </c>
      <c r="H7824" s="2">
        <f>H7823+$H$2*(Filter_Test[[#This Row],[debug'[0']]]-H7823)</f>
        <v>8.2788297079250519</v>
      </c>
    </row>
    <row r="7825" spans="1:8" x14ac:dyDescent="0.25">
      <c r="A7825">
        <v>15638</v>
      </c>
      <c r="B7825">
        <v>11</v>
      </c>
      <c r="C7825">
        <v>35</v>
      </c>
      <c r="D7825">
        <v>0</v>
      </c>
      <c r="E7825">
        <v>8</v>
      </c>
      <c r="F7825">
        <v>27</v>
      </c>
      <c r="G7825">
        <v>-1</v>
      </c>
      <c r="H7825" s="2">
        <f>H7824+$H$2*(Filter_Test[[#This Row],[debug'[0']]]-H7824)</f>
        <v>8.5352939658875346</v>
      </c>
    </row>
    <row r="7826" spans="1:8" x14ac:dyDescent="0.25">
      <c r="A7826">
        <v>15640</v>
      </c>
      <c r="B7826">
        <v>10</v>
      </c>
      <c r="C7826">
        <v>33</v>
      </c>
      <c r="D7826">
        <v>2</v>
      </c>
      <c r="E7826">
        <v>8</v>
      </c>
      <c r="F7826">
        <v>27</v>
      </c>
      <c r="G7826">
        <v>-1</v>
      </c>
      <c r="H7826" s="2">
        <f>H7825+$H$2*(Filter_Test[[#This Row],[debug'[0']]]-H7825)</f>
        <v>8.6733392573806256</v>
      </c>
    </row>
    <row r="7827" spans="1:8" x14ac:dyDescent="0.25">
      <c r="A7827">
        <v>15642</v>
      </c>
      <c r="B7827">
        <v>12</v>
      </c>
      <c r="C7827">
        <v>32</v>
      </c>
      <c r="D7827">
        <v>3</v>
      </c>
      <c r="E7827">
        <v>8</v>
      </c>
      <c r="F7827">
        <v>27</v>
      </c>
      <c r="G7827">
        <v>-1</v>
      </c>
      <c r="H7827" s="2">
        <f>H7826+$H$2*(Filter_Test[[#This Row],[debug'[0']]]-H7826)</f>
        <v>8.9868696458805832</v>
      </c>
    </row>
    <row r="7828" spans="1:8" x14ac:dyDescent="0.25">
      <c r="A7828">
        <v>15644</v>
      </c>
      <c r="B7828">
        <v>12</v>
      </c>
      <c r="C7828">
        <v>28</v>
      </c>
      <c r="D7828">
        <v>4</v>
      </c>
      <c r="E7828">
        <v>8</v>
      </c>
      <c r="F7828">
        <v>27</v>
      </c>
      <c r="G7828">
        <v>-1</v>
      </c>
      <c r="H7828" s="2">
        <f>H7827+$H$2*(Filter_Test[[#This Row],[debug'[0']]]-H7827)</f>
        <v>9.2708504914248824</v>
      </c>
    </row>
    <row r="7829" spans="1:8" x14ac:dyDescent="0.25">
      <c r="A7829">
        <v>15646</v>
      </c>
      <c r="B7829">
        <v>10</v>
      </c>
      <c r="C7829">
        <v>26</v>
      </c>
      <c r="D7829">
        <v>4</v>
      </c>
      <c r="E7829">
        <v>8</v>
      </c>
      <c r="F7829">
        <v>27</v>
      </c>
      <c r="G7829">
        <v>-1</v>
      </c>
      <c r="H7829" s="2">
        <f>H7828+$H$2*(Filter_Test[[#This Row],[debug'[0']]]-H7828)</f>
        <v>9.3395712136101281</v>
      </c>
    </row>
    <row r="7830" spans="1:8" x14ac:dyDescent="0.25">
      <c r="A7830">
        <v>15648</v>
      </c>
      <c r="B7830">
        <v>9</v>
      </c>
      <c r="C7830">
        <v>23</v>
      </c>
      <c r="D7830">
        <v>4</v>
      </c>
      <c r="E7830">
        <v>8</v>
      </c>
      <c r="F7830">
        <v>27</v>
      </c>
      <c r="G7830">
        <v>-1</v>
      </c>
      <c r="H7830" s="2">
        <f>H7829+$H$2*(Filter_Test[[#This Row],[debug'[0']]]-H7829)</f>
        <v>9.3075673807086829</v>
      </c>
    </row>
    <row r="7831" spans="1:8" x14ac:dyDescent="0.25">
      <c r="A7831">
        <v>15650</v>
      </c>
      <c r="B7831">
        <v>8</v>
      </c>
      <c r="C7831">
        <v>21</v>
      </c>
      <c r="D7831">
        <v>5</v>
      </c>
      <c r="E7831">
        <v>8</v>
      </c>
      <c r="F7831">
        <v>27</v>
      </c>
      <c r="G7831">
        <v>-1</v>
      </c>
      <c r="H7831" s="2">
        <f>H7830+$H$2*(Filter_Test[[#This Row],[debug'[0']]]-H7830)</f>
        <v>9.1843320583894421</v>
      </c>
    </row>
    <row r="7832" spans="1:8" x14ac:dyDescent="0.25">
      <c r="A7832">
        <v>15652</v>
      </c>
      <c r="B7832">
        <v>7</v>
      </c>
      <c r="C7832">
        <v>19</v>
      </c>
      <c r="D7832">
        <v>5</v>
      </c>
      <c r="E7832">
        <v>8</v>
      </c>
      <c r="F7832">
        <v>27</v>
      </c>
      <c r="G7832">
        <v>-1</v>
      </c>
      <c r="H7832" s="2">
        <f>H7831+$H$2*(Filter_Test[[#This Row],[debug'[0']]]-H7831)</f>
        <v>8.9784636119603345</v>
      </c>
    </row>
    <row r="7833" spans="1:8" x14ac:dyDescent="0.25">
      <c r="A7833">
        <v>15654</v>
      </c>
      <c r="B7833">
        <v>6</v>
      </c>
      <c r="C7833">
        <v>17</v>
      </c>
      <c r="D7833">
        <v>4</v>
      </c>
      <c r="E7833">
        <v>8</v>
      </c>
      <c r="F7833">
        <v>27</v>
      </c>
      <c r="G7833">
        <v>-1</v>
      </c>
      <c r="H7833" s="2">
        <f>H7832+$H$2*(Filter_Test[[#This Row],[debug'[0']]]-H7832)</f>
        <v>8.6977500298907611</v>
      </c>
    </row>
    <row r="7834" spans="1:8" x14ac:dyDescent="0.25">
      <c r="A7834">
        <v>15656</v>
      </c>
      <c r="B7834">
        <v>7</v>
      </c>
      <c r="C7834">
        <v>16</v>
      </c>
      <c r="D7834">
        <v>4</v>
      </c>
      <c r="E7834">
        <v>8</v>
      </c>
      <c r="F7834">
        <v>27</v>
      </c>
      <c r="G7834">
        <v>-1</v>
      </c>
      <c r="H7834" s="2">
        <f>H7833+$H$2*(Filter_Test[[#This Row],[debug'[0']]]-H7833)</f>
        <v>8.5377408592446606</v>
      </c>
    </row>
    <row r="7835" spans="1:8" x14ac:dyDescent="0.25">
      <c r="A7835">
        <v>15658</v>
      </c>
      <c r="B7835">
        <v>7</v>
      </c>
      <c r="C7835">
        <v>17</v>
      </c>
      <c r="D7835">
        <v>2</v>
      </c>
      <c r="E7835">
        <v>8</v>
      </c>
      <c r="F7835">
        <v>27</v>
      </c>
      <c r="G7835">
        <v>-1</v>
      </c>
      <c r="H7835" s="2">
        <f>H7834+$H$2*(Filter_Test[[#This Row],[debug'[0']]]-H7834)</f>
        <v>8.3928121976488246</v>
      </c>
    </row>
    <row r="7836" spans="1:8" x14ac:dyDescent="0.25">
      <c r="A7836">
        <v>15660</v>
      </c>
      <c r="B7836">
        <v>7</v>
      </c>
      <c r="C7836">
        <v>20</v>
      </c>
      <c r="D7836">
        <v>-1</v>
      </c>
      <c r="E7836">
        <v>8</v>
      </c>
      <c r="F7836">
        <v>27</v>
      </c>
      <c r="G7836">
        <v>-1</v>
      </c>
      <c r="H7836" s="2">
        <f>H7835+$H$2*(Filter_Test[[#This Row],[debug'[0']]]-H7835)</f>
        <v>8.2615427406099098</v>
      </c>
    </row>
    <row r="7837" spans="1:8" x14ac:dyDescent="0.25">
      <c r="A7837">
        <v>15662</v>
      </c>
      <c r="B7837">
        <v>6</v>
      </c>
      <c r="C7837">
        <v>20</v>
      </c>
      <c r="D7837">
        <v>-2</v>
      </c>
      <c r="E7837">
        <v>8</v>
      </c>
      <c r="F7837">
        <v>27</v>
      </c>
      <c r="G7837">
        <v>-1</v>
      </c>
      <c r="H7837" s="2">
        <f>H7836+$H$2*(Filter_Test[[#This Row],[debug'[0']]]-H7836)</f>
        <v>8.0483973588195266</v>
      </c>
    </row>
    <row r="7838" spans="1:8" x14ac:dyDescent="0.25">
      <c r="A7838">
        <v>15664</v>
      </c>
      <c r="B7838">
        <v>6</v>
      </c>
      <c r="C7838">
        <v>21</v>
      </c>
      <c r="D7838">
        <v>-3</v>
      </c>
      <c r="E7838">
        <v>8</v>
      </c>
      <c r="F7838">
        <v>27</v>
      </c>
      <c r="G7838">
        <v>-1</v>
      </c>
      <c r="H7838" s="2">
        <f>H7837+$H$2*(Filter_Test[[#This Row],[debug'[0']]]-H7837)</f>
        <v>7.8553404559965214</v>
      </c>
    </row>
    <row r="7839" spans="1:8" x14ac:dyDescent="0.25">
      <c r="A7839">
        <v>15666</v>
      </c>
      <c r="B7839">
        <v>5</v>
      </c>
      <c r="C7839">
        <v>23</v>
      </c>
      <c r="D7839">
        <v>-4</v>
      </c>
      <c r="E7839">
        <v>8</v>
      </c>
      <c r="F7839">
        <v>27</v>
      </c>
      <c r="G7839">
        <v>-1</v>
      </c>
      <c r="H7839" s="2">
        <f>H7838+$H$2*(Filter_Test[[#This Row],[debug'[0']]]-H7838)</f>
        <v>7.5862309579948297</v>
      </c>
    </row>
    <row r="7840" spans="1:8" x14ac:dyDescent="0.25">
      <c r="A7840">
        <v>15668</v>
      </c>
      <c r="B7840">
        <v>5</v>
      </c>
      <c r="C7840">
        <v>25</v>
      </c>
      <c r="D7840">
        <v>-5</v>
      </c>
      <c r="E7840">
        <v>8</v>
      </c>
      <c r="F7840">
        <v>27</v>
      </c>
      <c r="G7840">
        <v>-1</v>
      </c>
      <c r="H7840" s="2">
        <f>H7839+$H$2*(Filter_Test[[#This Row],[debug'[0']]]-H7839)</f>
        <v>7.3424844326511378</v>
      </c>
    </row>
    <row r="7841" spans="1:8" x14ac:dyDescent="0.25">
      <c r="A7841">
        <v>15670</v>
      </c>
      <c r="B7841">
        <v>6</v>
      </c>
      <c r="C7841">
        <v>29</v>
      </c>
      <c r="D7841">
        <v>-6</v>
      </c>
      <c r="E7841">
        <v>8</v>
      </c>
      <c r="F7841">
        <v>27</v>
      </c>
      <c r="G7841">
        <v>-1</v>
      </c>
      <c r="H7841" s="2">
        <f>H7840+$H$2*(Filter_Test[[#This Row],[debug'[0']]]-H7840)</f>
        <v>7.2159582557158739</v>
      </c>
    </row>
    <row r="7842" spans="1:8" x14ac:dyDescent="0.25">
      <c r="A7842">
        <v>15672</v>
      </c>
      <c r="B7842">
        <v>9</v>
      </c>
      <c r="C7842">
        <v>30</v>
      </c>
      <c r="D7842">
        <v>-7</v>
      </c>
      <c r="E7842">
        <v>8</v>
      </c>
      <c r="F7842">
        <v>27</v>
      </c>
      <c r="G7842">
        <v>-1</v>
      </c>
      <c r="H7842" s="2">
        <f>H7841+$H$2*(Filter_Test[[#This Row],[debug'[0']]]-H7841)</f>
        <v>7.3841002288420903</v>
      </c>
    </row>
    <row r="7843" spans="1:8" x14ac:dyDescent="0.25">
      <c r="A7843">
        <v>15674</v>
      </c>
      <c r="B7843">
        <v>10</v>
      </c>
      <c r="C7843">
        <v>33</v>
      </c>
      <c r="D7843">
        <v>-7</v>
      </c>
      <c r="E7843">
        <v>8</v>
      </c>
      <c r="F7843">
        <v>27</v>
      </c>
      <c r="G7843">
        <v>-1</v>
      </c>
      <c r="H7843" s="2">
        <f>H7842+$H$2*(Filter_Test[[#This Row],[debug'[0']]]-H7842)</f>
        <v>7.6306429739499979</v>
      </c>
    </row>
    <row r="7844" spans="1:8" x14ac:dyDescent="0.25">
      <c r="A7844">
        <v>15676</v>
      </c>
      <c r="B7844">
        <v>11</v>
      </c>
      <c r="C7844">
        <v>34</v>
      </c>
      <c r="D7844">
        <v>-6</v>
      </c>
      <c r="E7844">
        <v>8</v>
      </c>
      <c r="F7844">
        <v>27</v>
      </c>
      <c r="G7844">
        <v>-1</v>
      </c>
      <c r="H7844" s="2">
        <f>H7843+$H$2*(Filter_Test[[#This Row],[debug'[0']]]-H7843)</f>
        <v>7.9481973923607931</v>
      </c>
    </row>
    <row r="7845" spans="1:8" x14ac:dyDescent="0.25">
      <c r="A7845">
        <v>15678</v>
      </c>
      <c r="B7845">
        <v>11</v>
      </c>
      <c r="C7845">
        <v>37</v>
      </c>
      <c r="D7845">
        <v>-6</v>
      </c>
      <c r="E7845">
        <v>8</v>
      </c>
      <c r="F7845">
        <v>27</v>
      </c>
      <c r="G7845">
        <v>-1</v>
      </c>
      <c r="H7845" s="2">
        <f>H7844+$H$2*(Filter_Test[[#This Row],[debug'[0']]]-H7844)</f>
        <v>8.2358230119317586</v>
      </c>
    </row>
    <row r="7846" spans="1:8" x14ac:dyDescent="0.25">
      <c r="A7846">
        <v>15680</v>
      </c>
      <c r="B7846">
        <v>11</v>
      </c>
      <c r="C7846">
        <v>37</v>
      </c>
      <c r="D7846">
        <v>-4</v>
      </c>
      <c r="E7846">
        <v>8</v>
      </c>
      <c r="F7846">
        <v>27</v>
      </c>
      <c r="G7846">
        <v>-1</v>
      </c>
      <c r="H7846" s="2">
        <f>H7845+$H$2*(Filter_Test[[#This Row],[debug'[0']]]-H7845)</f>
        <v>8.4963405554998737</v>
      </c>
    </row>
    <row r="7847" spans="1:8" x14ac:dyDescent="0.25">
      <c r="A7847">
        <v>15682</v>
      </c>
      <c r="B7847">
        <v>9</v>
      </c>
      <c r="C7847">
        <v>37</v>
      </c>
      <c r="D7847">
        <v>-2</v>
      </c>
      <c r="E7847">
        <v>8</v>
      </c>
      <c r="F7847">
        <v>27</v>
      </c>
      <c r="G7847">
        <v>-1</v>
      </c>
      <c r="H7847" s="2">
        <f>H7846+$H$2*(Filter_Test[[#This Row],[debug'[0']]]-H7846)</f>
        <v>8.5438093398224542</v>
      </c>
    </row>
    <row r="7848" spans="1:8" x14ac:dyDescent="0.25">
      <c r="A7848">
        <v>15684</v>
      </c>
      <c r="B7848">
        <v>9</v>
      </c>
      <c r="C7848">
        <v>35</v>
      </c>
      <c r="D7848">
        <v>1</v>
      </c>
      <c r="E7848">
        <v>8</v>
      </c>
      <c r="F7848">
        <v>27</v>
      </c>
      <c r="G7848">
        <v>-1</v>
      </c>
      <c r="H7848" s="2">
        <f>H7847+$H$2*(Filter_Test[[#This Row],[debug'[0']]]-H7847)</f>
        <v>8.5868042966219562</v>
      </c>
    </row>
    <row r="7849" spans="1:8" x14ac:dyDescent="0.25">
      <c r="A7849">
        <v>15686</v>
      </c>
      <c r="B7849">
        <v>10</v>
      </c>
      <c r="C7849">
        <v>33</v>
      </c>
      <c r="D7849">
        <v>2</v>
      </c>
      <c r="E7849">
        <v>8</v>
      </c>
      <c r="F7849">
        <v>27</v>
      </c>
      <c r="G7849">
        <v>-1</v>
      </c>
      <c r="H7849" s="2">
        <f>H7848+$H$2*(Filter_Test[[#This Row],[debug'[0']]]-H7848)</f>
        <v>8.7199948538164698</v>
      </c>
    </row>
    <row r="7850" spans="1:8" x14ac:dyDescent="0.25">
      <c r="A7850">
        <v>15688</v>
      </c>
      <c r="B7850">
        <v>11</v>
      </c>
      <c r="C7850">
        <v>30</v>
      </c>
      <c r="D7850">
        <v>3</v>
      </c>
      <c r="E7850">
        <v>8</v>
      </c>
      <c r="F7850">
        <v>27</v>
      </c>
      <c r="G7850">
        <v>-1</v>
      </c>
      <c r="H7850" s="2">
        <f>H7849+$H$2*(Filter_Test[[#This Row],[debug'[0']]]-H7849)</f>
        <v>8.934880276338383</v>
      </c>
    </row>
    <row r="7851" spans="1:8" x14ac:dyDescent="0.25">
      <c r="A7851">
        <v>15690</v>
      </c>
      <c r="B7851">
        <v>12</v>
      </c>
      <c r="C7851">
        <v>26</v>
      </c>
      <c r="D7851">
        <v>6</v>
      </c>
      <c r="E7851">
        <v>9</v>
      </c>
      <c r="F7851">
        <v>26</v>
      </c>
      <c r="G7851">
        <v>-1</v>
      </c>
      <c r="H7851" s="2">
        <f>H7850+$H$2*(Filter_Test[[#This Row],[debug'[0']]]-H7850)</f>
        <v>9.2237610045252385</v>
      </c>
    </row>
    <row r="7852" spans="1:8" x14ac:dyDescent="0.25">
      <c r="A7852">
        <v>15692</v>
      </c>
      <c r="B7852">
        <v>11</v>
      </c>
      <c r="C7852">
        <v>23</v>
      </c>
      <c r="D7852">
        <v>6</v>
      </c>
      <c r="E7852">
        <v>9</v>
      </c>
      <c r="F7852">
        <v>26</v>
      </c>
      <c r="G7852">
        <v>-1</v>
      </c>
      <c r="H7852" s="2">
        <f>H7851+$H$2*(Filter_Test[[#This Row],[debug'[0']]]-H7851)</f>
        <v>9.3911675859013357</v>
      </c>
    </row>
    <row r="7853" spans="1:8" x14ac:dyDescent="0.25">
      <c r="A7853">
        <v>15694</v>
      </c>
      <c r="B7853">
        <v>9</v>
      </c>
      <c r="C7853">
        <v>21</v>
      </c>
      <c r="D7853">
        <v>6</v>
      </c>
      <c r="E7853">
        <v>8</v>
      </c>
      <c r="F7853">
        <v>26</v>
      </c>
      <c r="G7853">
        <v>-1</v>
      </c>
      <c r="H7853" s="2">
        <f>H7852+$H$2*(Filter_Test[[#This Row],[debug'[0']]]-H7852)</f>
        <v>9.3543009094756329</v>
      </c>
    </row>
    <row r="7854" spans="1:8" x14ac:dyDescent="0.25">
      <c r="A7854">
        <v>15696</v>
      </c>
      <c r="B7854">
        <v>7</v>
      </c>
      <c r="C7854">
        <v>17</v>
      </c>
      <c r="D7854">
        <v>5</v>
      </c>
      <c r="E7854">
        <v>8</v>
      </c>
      <c r="F7854">
        <v>26</v>
      </c>
      <c r="G7854">
        <v>-1</v>
      </c>
      <c r="H7854" s="2">
        <f>H7853+$H$2*(Filter_Test[[#This Row],[debug'[0']]]-H7853)</f>
        <v>9.1324132762291796</v>
      </c>
    </row>
    <row r="7855" spans="1:8" x14ac:dyDescent="0.25">
      <c r="A7855">
        <v>15698</v>
      </c>
      <c r="B7855">
        <v>7</v>
      </c>
      <c r="C7855">
        <v>16</v>
      </c>
      <c r="D7855">
        <v>4</v>
      </c>
      <c r="E7855">
        <v>8</v>
      </c>
      <c r="F7855">
        <v>26</v>
      </c>
      <c r="G7855">
        <v>-1</v>
      </c>
      <c r="H7855" s="2">
        <f>H7854+$H$2*(Filter_Test[[#This Row],[debug'[0']]]-H7854)</f>
        <v>8.9314380597386123</v>
      </c>
    </row>
    <row r="7856" spans="1:8" x14ac:dyDescent="0.25">
      <c r="A7856">
        <v>15700</v>
      </c>
      <c r="B7856">
        <v>7</v>
      </c>
      <c r="C7856">
        <v>16</v>
      </c>
      <c r="D7856">
        <v>4</v>
      </c>
      <c r="E7856">
        <v>8</v>
      </c>
      <c r="F7856">
        <v>26</v>
      </c>
      <c r="G7856">
        <v>-1</v>
      </c>
      <c r="H7856" s="2">
        <f>H7855+$H$2*(Filter_Test[[#This Row],[debug'[0']]]-H7855)</f>
        <v>8.7494043111584556</v>
      </c>
    </row>
    <row r="7857" spans="1:8" x14ac:dyDescent="0.25">
      <c r="A7857">
        <v>15702</v>
      </c>
      <c r="B7857">
        <v>8</v>
      </c>
      <c r="C7857">
        <v>16</v>
      </c>
      <c r="D7857">
        <v>3</v>
      </c>
      <c r="E7857">
        <v>8</v>
      </c>
      <c r="F7857">
        <v>26</v>
      </c>
      <c r="G7857">
        <v>-1</v>
      </c>
      <c r="H7857" s="2">
        <f>H7856+$H$2*(Filter_Test[[#This Row],[debug'[0']]]-H7856)</f>
        <v>8.6787746188033381</v>
      </c>
    </row>
    <row r="7858" spans="1:8" x14ac:dyDescent="0.25">
      <c r="A7858">
        <v>15704</v>
      </c>
      <c r="B7858">
        <v>7</v>
      </c>
      <c r="C7858">
        <v>19</v>
      </c>
      <c r="D7858">
        <v>0</v>
      </c>
      <c r="E7858">
        <v>8</v>
      </c>
      <c r="F7858">
        <v>26</v>
      </c>
      <c r="G7858">
        <v>-1</v>
      </c>
      <c r="H7858" s="2">
        <f>H7857+$H$2*(Filter_Test[[#This Row],[debug'[0']]]-H7857)</f>
        <v>8.5205538385193709</v>
      </c>
    </row>
    <row r="7859" spans="1:8" x14ac:dyDescent="0.25">
      <c r="A7859">
        <v>15706</v>
      </c>
      <c r="B7859">
        <v>7</v>
      </c>
      <c r="C7859">
        <v>20</v>
      </c>
      <c r="D7859">
        <v>-1</v>
      </c>
      <c r="E7859">
        <v>8</v>
      </c>
      <c r="F7859">
        <v>26</v>
      </c>
      <c r="G7859">
        <v>-1</v>
      </c>
      <c r="H7859" s="2">
        <f>H7858+$H$2*(Filter_Test[[#This Row],[debug'[0']]]-H7858)</f>
        <v>8.3772450154649647</v>
      </c>
    </row>
    <row r="7860" spans="1:8" x14ac:dyDescent="0.25">
      <c r="A7860">
        <v>15708</v>
      </c>
      <c r="B7860">
        <v>6</v>
      </c>
      <c r="C7860">
        <v>21</v>
      </c>
      <c r="D7860">
        <v>-2</v>
      </c>
      <c r="E7860">
        <v>8</v>
      </c>
      <c r="F7860">
        <v>26</v>
      </c>
      <c r="G7860">
        <v>-1</v>
      </c>
      <c r="H7860" s="2">
        <f>H7859+$H$2*(Filter_Test[[#This Row],[debug'[0']]]-H7859)</f>
        <v>8.1531949511739334</v>
      </c>
    </row>
    <row r="7861" spans="1:8" x14ac:dyDescent="0.25">
      <c r="A7861">
        <v>15710</v>
      </c>
      <c r="B7861">
        <v>5</v>
      </c>
      <c r="C7861">
        <v>22</v>
      </c>
      <c r="D7861">
        <v>-4</v>
      </c>
      <c r="E7861">
        <v>8</v>
      </c>
      <c r="F7861">
        <v>26</v>
      </c>
      <c r="G7861">
        <v>-1</v>
      </c>
      <c r="H7861" s="2">
        <f>H7860+$H$2*(Filter_Test[[#This Row],[debug'[0']]]-H7860)</f>
        <v>7.8560133283555995</v>
      </c>
    </row>
    <row r="7862" spans="1:8" x14ac:dyDescent="0.25">
      <c r="A7862">
        <v>15712</v>
      </c>
      <c r="B7862">
        <v>4</v>
      </c>
      <c r="C7862">
        <v>24</v>
      </c>
      <c r="D7862">
        <v>-5</v>
      </c>
      <c r="E7862">
        <v>8</v>
      </c>
      <c r="F7862">
        <v>26</v>
      </c>
      <c r="G7862">
        <v>-1</v>
      </c>
      <c r="H7862" s="2">
        <f>H7861+$H$2*(Filter_Test[[#This Row],[debug'[0']]]-H7861)</f>
        <v>7.4925926340204114</v>
      </c>
    </row>
    <row r="7863" spans="1:8" x14ac:dyDescent="0.25">
      <c r="A7863">
        <v>15714</v>
      </c>
      <c r="B7863">
        <v>4</v>
      </c>
      <c r="C7863">
        <v>27</v>
      </c>
      <c r="D7863">
        <v>-6</v>
      </c>
      <c r="E7863">
        <v>8</v>
      </c>
      <c r="F7863">
        <v>26</v>
      </c>
      <c r="G7863">
        <v>-1</v>
      </c>
      <c r="H7863" s="2">
        <f>H7862+$H$2*(Filter_Test[[#This Row],[debug'[0']]]-H7862)</f>
        <v>7.1634235331898006</v>
      </c>
    </row>
    <row r="7864" spans="1:8" x14ac:dyDescent="0.25">
      <c r="A7864">
        <v>15716</v>
      </c>
      <c r="B7864">
        <v>6</v>
      </c>
      <c r="C7864">
        <v>30</v>
      </c>
      <c r="D7864">
        <v>-8</v>
      </c>
      <c r="E7864">
        <v>8</v>
      </c>
      <c r="F7864">
        <v>26</v>
      </c>
      <c r="G7864">
        <v>-1</v>
      </c>
      <c r="H7864" s="2">
        <f>H7863+$H$2*(Filter_Test[[#This Row],[debug'[0']]]-H7863)</f>
        <v>7.0537734484433239</v>
      </c>
    </row>
    <row r="7865" spans="1:8" x14ac:dyDescent="0.25">
      <c r="A7865">
        <v>15718</v>
      </c>
      <c r="B7865">
        <v>8</v>
      </c>
      <c r="C7865">
        <v>32</v>
      </c>
      <c r="D7865">
        <v>-8</v>
      </c>
      <c r="E7865">
        <v>8</v>
      </c>
      <c r="F7865">
        <v>26</v>
      </c>
      <c r="G7865">
        <v>-1</v>
      </c>
      <c r="H7865" s="2">
        <f>H7864+$H$2*(Filter_Test[[#This Row],[debug'[0']]]-H7864)</f>
        <v>7.1429531999333857</v>
      </c>
    </row>
    <row r="7866" spans="1:8" x14ac:dyDescent="0.25">
      <c r="A7866">
        <v>15720</v>
      </c>
      <c r="B7866">
        <v>9</v>
      </c>
      <c r="C7866">
        <v>34</v>
      </c>
      <c r="D7866">
        <v>-7</v>
      </c>
      <c r="E7866">
        <v>8</v>
      </c>
      <c r="F7866">
        <v>26</v>
      </c>
      <c r="G7866">
        <v>-1</v>
      </c>
      <c r="H7866" s="2">
        <f>H7865+$H$2*(Filter_Test[[#This Row],[debug'[0']]]-H7865)</f>
        <v>7.3179757374672372</v>
      </c>
    </row>
    <row r="7867" spans="1:8" x14ac:dyDescent="0.25">
      <c r="A7867">
        <v>15722</v>
      </c>
      <c r="B7867">
        <v>11</v>
      </c>
      <c r="C7867">
        <v>35</v>
      </c>
      <c r="D7867">
        <v>-6</v>
      </c>
      <c r="E7867">
        <v>9</v>
      </c>
      <c r="F7867">
        <v>26</v>
      </c>
      <c r="G7867">
        <v>-1</v>
      </c>
      <c r="H7867" s="2">
        <f>H7866+$H$2*(Filter_Test[[#This Row],[debug'[0']]]-H7866)</f>
        <v>7.6649983486726061</v>
      </c>
    </row>
    <row r="7868" spans="1:8" x14ac:dyDescent="0.25">
      <c r="A7868">
        <v>15724</v>
      </c>
      <c r="B7868">
        <v>11</v>
      </c>
      <c r="C7868">
        <v>36</v>
      </c>
      <c r="D7868">
        <v>-4</v>
      </c>
      <c r="E7868">
        <v>8</v>
      </c>
      <c r="F7868">
        <v>26</v>
      </c>
      <c r="G7868">
        <v>-1</v>
      </c>
      <c r="H7868" s="2">
        <f>H7867+$H$2*(Filter_Test[[#This Row],[debug'[0']]]-H7867)</f>
        <v>7.9793148492982056</v>
      </c>
    </row>
    <row r="7869" spans="1:8" x14ac:dyDescent="0.25">
      <c r="A7869">
        <v>15726</v>
      </c>
      <c r="B7869">
        <v>10</v>
      </c>
      <c r="C7869">
        <v>36</v>
      </c>
      <c r="D7869">
        <v>-2</v>
      </c>
      <c r="E7869">
        <v>8</v>
      </c>
      <c r="F7869">
        <v>26</v>
      </c>
      <c r="G7869">
        <v>-1</v>
      </c>
      <c r="H7869" s="2">
        <f>H7868+$H$2*(Filter_Test[[#This Row],[debug'[0']]]-H7868)</f>
        <v>8.1697599380380872</v>
      </c>
    </row>
    <row r="7870" spans="1:8" x14ac:dyDescent="0.25">
      <c r="A7870">
        <v>15728</v>
      </c>
      <c r="B7870">
        <v>10</v>
      </c>
      <c r="C7870">
        <v>36</v>
      </c>
      <c r="D7870">
        <v>0</v>
      </c>
      <c r="E7870">
        <v>8</v>
      </c>
      <c r="F7870">
        <v>26</v>
      </c>
      <c r="G7870">
        <v>-1</v>
      </c>
      <c r="H7870" s="2">
        <f>H7869+$H$2*(Filter_Test[[#This Row],[debug'[0']]]-H7869)</f>
        <v>8.3422560000270458</v>
      </c>
    </row>
    <row r="7871" spans="1:8" x14ac:dyDescent="0.25">
      <c r="A7871">
        <v>15730</v>
      </c>
      <c r="B7871">
        <v>9</v>
      </c>
      <c r="C7871">
        <v>34</v>
      </c>
      <c r="D7871">
        <v>2</v>
      </c>
      <c r="E7871">
        <v>8</v>
      </c>
      <c r="F7871">
        <v>26</v>
      </c>
      <c r="G7871">
        <v>-1</v>
      </c>
      <c r="H7871" s="2">
        <f>H7870+$H$2*(Filter_Test[[#This Row],[debug'[0']]]-H7870)</f>
        <v>8.4042469115747789</v>
      </c>
    </row>
    <row r="7872" spans="1:8" x14ac:dyDescent="0.25">
      <c r="A7872">
        <v>15732</v>
      </c>
      <c r="B7872">
        <v>9</v>
      </c>
      <c r="C7872">
        <v>29</v>
      </c>
      <c r="D7872">
        <v>5</v>
      </c>
      <c r="E7872">
        <v>8</v>
      </c>
      <c r="F7872">
        <v>26</v>
      </c>
      <c r="G7872">
        <v>-1</v>
      </c>
      <c r="H7872" s="2">
        <f>H7871+$H$2*(Filter_Test[[#This Row],[debug'[0']]]-H7871)</f>
        <v>8.4603953173532815</v>
      </c>
    </row>
    <row r="7873" spans="1:8" x14ac:dyDescent="0.25">
      <c r="A7873">
        <v>15734</v>
      </c>
      <c r="B7873">
        <v>13</v>
      </c>
      <c r="C7873">
        <v>26</v>
      </c>
      <c r="D7873">
        <v>5</v>
      </c>
      <c r="E7873">
        <v>8</v>
      </c>
      <c r="F7873">
        <v>26</v>
      </c>
      <c r="G7873">
        <v>-1</v>
      </c>
      <c r="H7873" s="2">
        <f>H7872+$H$2*(Filter_Test[[#This Row],[debug'[0']]]-H7872)</f>
        <v>8.8882429789894246</v>
      </c>
    </row>
    <row r="7874" spans="1:8" x14ac:dyDescent="0.25">
      <c r="A7874">
        <v>15736</v>
      </c>
      <c r="B7874">
        <v>12</v>
      </c>
      <c r="C7874">
        <v>24</v>
      </c>
      <c r="D7874">
        <v>5</v>
      </c>
      <c r="E7874">
        <v>9</v>
      </c>
      <c r="F7874">
        <v>26</v>
      </c>
      <c r="G7874">
        <v>-1</v>
      </c>
      <c r="H7874" s="2">
        <f>H7873+$H$2*(Filter_Test[[#This Row],[debug'[0']]]-H7873)</f>
        <v>9.1815191688983226</v>
      </c>
    </row>
    <row r="7875" spans="1:8" x14ac:dyDescent="0.25">
      <c r="A7875">
        <v>15738</v>
      </c>
      <c r="B7875">
        <v>13</v>
      </c>
      <c r="C7875">
        <v>21</v>
      </c>
      <c r="D7875">
        <v>5</v>
      </c>
      <c r="E7875">
        <v>9</v>
      </c>
      <c r="F7875">
        <v>26</v>
      </c>
      <c r="G7875">
        <v>-1</v>
      </c>
      <c r="H7875" s="2">
        <f>H7874+$H$2*(Filter_Test[[#This Row],[debug'[0']]]-H7874)</f>
        <v>9.5414025087041967</v>
      </c>
    </row>
    <row r="7876" spans="1:8" x14ac:dyDescent="0.25">
      <c r="A7876">
        <v>15740</v>
      </c>
      <c r="B7876">
        <v>12</v>
      </c>
      <c r="C7876">
        <v>19</v>
      </c>
      <c r="D7876">
        <v>5</v>
      </c>
      <c r="E7876">
        <v>9</v>
      </c>
      <c r="F7876">
        <v>26</v>
      </c>
      <c r="G7876">
        <v>-1</v>
      </c>
      <c r="H7876" s="2">
        <f>H7875+$H$2*(Filter_Test[[#This Row],[debug'[0']]]-H7875)</f>
        <v>9.7731198632078726</v>
      </c>
    </row>
    <row r="7877" spans="1:8" x14ac:dyDescent="0.25">
      <c r="A7877">
        <v>15742</v>
      </c>
      <c r="B7877">
        <v>9</v>
      </c>
      <c r="C7877">
        <v>18</v>
      </c>
      <c r="D7877">
        <v>5</v>
      </c>
      <c r="E7877">
        <v>8</v>
      </c>
      <c r="F7877">
        <v>26</v>
      </c>
      <c r="G7877">
        <v>-1</v>
      </c>
      <c r="H7877" s="2">
        <f>H7876+$H$2*(Filter_Test[[#This Row],[debug'[0']]]-H7876)</f>
        <v>9.7002550327299275</v>
      </c>
    </row>
    <row r="7878" spans="1:8" x14ac:dyDescent="0.25">
      <c r="A7878">
        <v>15744</v>
      </c>
      <c r="B7878">
        <v>7</v>
      </c>
      <c r="C7878">
        <v>17</v>
      </c>
      <c r="D7878">
        <v>4</v>
      </c>
      <c r="E7878">
        <v>8</v>
      </c>
      <c r="F7878">
        <v>26</v>
      </c>
      <c r="G7878">
        <v>-1</v>
      </c>
      <c r="H7878" s="2">
        <f>H7877+$H$2*(Filter_Test[[#This Row],[debug'[0']]]-H7877)</f>
        <v>9.4457619915206319</v>
      </c>
    </row>
    <row r="7879" spans="1:8" x14ac:dyDescent="0.25">
      <c r="A7879">
        <v>15746</v>
      </c>
      <c r="B7879">
        <v>6</v>
      </c>
      <c r="C7879">
        <v>16</v>
      </c>
      <c r="D7879">
        <v>3</v>
      </c>
      <c r="E7879">
        <v>8</v>
      </c>
      <c r="F7879">
        <v>26</v>
      </c>
      <c r="G7879">
        <v>-1</v>
      </c>
      <c r="H7879" s="2">
        <f>H7878+$H$2*(Filter_Test[[#This Row],[debug'[0']]]-H7878)</f>
        <v>9.1210065747632267</v>
      </c>
    </row>
    <row r="7880" spans="1:8" x14ac:dyDescent="0.25">
      <c r="A7880">
        <v>15748</v>
      </c>
      <c r="B7880">
        <v>5</v>
      </c>
      <c r="C7880">
        <v>17</v>
      </c>
      <c r="D7880">
        <v>2</v>
      </c>
      <c r="E7880">
        <v>8</v>
      </c>
      <c r="F7880">
        <v>26</v>
      </c>
      <c r="G7880">
        <v>-1</v>
      </c>
      <c r="H7880" s="2">
        <f>H7879+$H$2*(Filter_Test[[#This Row],[debug'[0']]]-H7879)</f>
        <v>8.7326108553430846</v>
      </c>
    </row>
    <row r="7881" spans="1:8" x14ac:dyDescent="0.25">
      <c r="A7881">
        <v>15750</v>
      </c>
      <c r="B7881">
        <v>6</v>
      </c>
      <c r="C7881">
        <v>18</v>
      </c>
      <c r="D7881">
        <v>1</v>
      </c>
      <c r="E7881">
        <v>8</v>
      </c>
      <c r="F7881">
        <v>26</v>
      </c>
      <c r="G7881">
        <v>0</v>
      </c>
      <c r="H7881" s="2">
        <f>H7880+$H$2*(Filter_Test[[#This Row],[debug'[0']]]-H7880)</f>
        <v>8.4750683496951176</v>
      </c>
    </row>
    <row r="7882" spans="1:8" x14ac:dyDescent="0.25">
      <c r="A7882">
        <v>15752</v>
      </c>
      <c r="B7882">
        <v>8</v>
      </c>
      <c r="C7882">
        <v>19</v>
      </c>
      <c r="D7882">
        <v>0</v>
      </c>
      <c r="E7882">
        <v>9</v>
      </c>
      <c r="F7882">
        <v>26</v>
      </c>
      <c r="G7882">
        <v>0</v>
      </c>
      <c r="H7882" s="2">
        <f>H7881+$H$2*(Filter_Test[[#This Row],[debug'[0']]]-H7881)</f>
        <v>8.4302942125744611</v>
      </c>
    </row>
    <row r="7883" spans="1:8" x14ac:dyDescent="0.25">
      <c r="A7883">
        <v>15754</v>
      </c>
      <c r="B7883">
        <v>8</v>
      </c>
      <c r="C7883">
        <v>20</v>
      </c>
      <c r="D7883">
        <v>-1</v>
      </c>
      <c r="E7883">
        <v>9</v>
      </c>
      <c r="F7883">
        <v>26</v>
      </c>
      <c r="G7883">
        <v>0</v>
      </c>
      <c r="H7883" s="2">
        <f>H7882+$H$2*(Filter_Test[[#This Row],[debug'[0']]]-H7882)</f>
        <v>8.3897399384612772</v>
      </c>
    </row>
    <row r="7884" spans="1:8" x14ac:dyDescent="0.25">
      <c r="A7884">
        <v>15756</v>
      </c>
      <c r="B7884">
        <v>8</v>
      </c>
      <c r="C7884">
        <v>22</v>
      </c>
      <c r="D7884">
        <v>-3</v>
      </c>
      <c r="E7884">
        <v>9</v>
      </c>
      <c r="F7884">
        <v>26</v>
      </c>
      <c r="G7884">
        <v>0</v>
      </c>
      <c r="H7884" s="2">
        <f>H7883+$H$2*(Filter_Test[[#This Row],[debug'[0']]]-H7883)</f>
        <v>8.3530078146368627</v>
      </c>
    </row>
    <row r="7885" spans="1:8" x14ac:dyDescent="0.25">
      <c r="A7885">
        <v>15758</v>
      </c>
      <c r="B7885">
        <v>6</v>
      </c>
      <c r="C7885">
        <v>23</v>
      </c>
      <c r="D7885">
        <v>-4</v>
      </c>
      <c r="E7885">
        <v>9</v>
      </c>
      <c r="F7885">
        <v>26</v>
      </c>
      <c r="G7885">
        <v>0</v>
      </c>
      <c r="H7885" s="2">
        <f>H7884+$H$2*(Filter_Test[[#This Row],[debug'[0']]]-H7884)</f>
        <v>8.1312420527077869</v>
      </c>
    </row>
    <row r="7886" spans="1:8" x14ac:dyDescent="0.25">
      <c r="A7886">
        <v>15760</v>
      </c>
      <c r="B7886">
        <v>4</v>
      </c>
      <c r="C7886">
        <v>26</v>
      </c>
      <c r="D7886">
        <v>-5</v>
      </c>
      <c r="E7886">
        <v>8</v>
      </c>
      <c r="F7886">
        <v>26</v>
      </c>
      <c r="G7886">
        <v>0</v>
      </c>
      <c r="H7886" s="2">
        <f>H7885+$H$2*(Filter_Test[[#This Row],[debug'[0']]]-H7885)</f>
        <v>7.7418816622181472</v>
      </c>
    </row>
    <row r="7887" spans="1:8" x14ac:dyDescent="0.25">
      <c r="A7887">
        <v>15762</v>
      </c>
      <c r="B7887">
        <v>5</v>
      </c>
      <c r="C7887">
        <v>30</v>
      </c>
      <c r="D7887">
        <v>-7</v>
      </c>
      <c r="E7887">
        <v>8</v>
      </c>
      <c r="F7887">
        <v>26</v>
      </c>
      <c r="G7887">
        <v>0</v>
      </c>
      <c r="H7887" s="2">
        <f>H7886+$H$2*(Filter_Test[[#This Row],[debug'[0']]]-H7886)</f>
        <v>7.4834654036070338</v>
      </c>
    </row>
    <row r="7888" spans="1:8" x14ac:dyDescent="0.25">
      <c r="A7888">
        <v>15764</v>
      </c>
      <c r="B7888">
        <v>6</v>
      </c>
      <c r="C7888">
        <v>33</v>
      </c>
      <c r="D7888">
        <v>-7</v>
      </c>
      <c r="E7888">
        <v>8</v>
      </c>
      <c r="F7888">
        <v>26</v>
      </c>
      <c r="G7888">
        <v>0</v>
      </c>
      <c r="H7888" s="2">
        <f>H7887+$H$2*(Filter_Test[[#This Row],[debug'[0']]]-H7887)</f>
        <v>7.3436520831922394</v>
      </c>
    </row>
    <row r="7889" spans="1:8" x14ac:dyDescent="0.25">
      <c r="A7889">
        <v>15766</v>
      </c>
      <c r="B7889">
        <v>9</v>
      </c>
      <c r="C7889">
        <v>34</v>
      </c>
      <c r="D7889">
        <v>-6</v>
      </c>
      <c r="E7889">
        <v>9</v>
      </c>
      <c r="F7889">
        <v>26</v>
      </c>
      <c r="G7889">
        <v>0</v>
      </c>
      <c r="H7889" s="2">
        <f>H7888+$H$2*(Filter_Test[[#This Row],[debug'[0']]]-H7888)</f>
        <v>7.4997591966092001</v>
      </c>
    </row>
    <row r="7890" spans="1:8" x14ac:dyDescent="0.25">
      <c r="A7890">
        <v>15768</v>
      </c>
      <c r="B7890">
        <v>11</v>
      </c>
      <c r="C7890">
        <v>35</v>
      </c>
      <c r="D7890">
        <v>-5</v>
      </c>
      <c r="E7890">
        <v>9</v>
      </c>
      <c r="F7890">
        <v>26</v>
      </c>
      <c r="G7890">
        <v>0</v>
      </c>
      <c r="H7890" s="2">
        <f>H7889+$H$2*(Filter_Test[[#This Row],[debug'[0']]]-H7889)</f>
        <v>7.829649120421033</v>
      </c>
    </row>
    <row r="7891" spans="1:8" x14ac:dyDescent="0.25">
      <c r="A7891">
        <v>15770</v>
      </c>
      <c r="B7891">
        <v>10</v>
      </c>
      <c r="C7891">
        <v>36</v>
      </c>
      <c r="D7891">
        <v>-3</v>
      </c>
      <c r="E7891">
        <v>9</v>
      </c>
      <c r="F7891">
        <v>26</v>
      </c>
      <c r="G7891">
        <v>0</v>
      </c>
      <c r="H7891" s="2">
        <f>H7890+$H$2*(Filter_Test[[#This Row],[debug'[0']]]-H7890)</f>
        <v>8.0341998717909551</v>
      </c>
    </row>
    <row r="7892" spans="1:8" x14ac:dyDescent="0.25">
      <c r="A7892">
        <v>15772</v>
      </c>
      <c r="B7892">
        <v>10</v>
      </c>
      <c r="C7892">
        <v>34</v>
      </c>
      <c r="D7892">
        <v>-1</v>
      </c>
      <c r="E7892">
        <v>9</v>
      </c>
      <c r="F7892">
        <v>26</v>
      </c>
      <c r="G7892">
        <v>0</v>
      </c>
      <c r="H7892" s="2">
        <f>H7891+$H$2*(Filter_Test[[#This Row],[debug'[0']]]-H7891)</f>
        <v>8.2194721690271777</v>
      </c>
    </row>
    <row r="7893" spans="1:8" x14ac:dyDescent="0.25">
      <c r="A7893">
        <v>15774</v>
      </c>
      <c r="B7893">
        <v>9</v>
      </c>
      <c r="C7893">
        <v>34</v>
      </c>
      <c r="D7893">
        <v>0</v>
      </c>
      <c r="E7893">
        <v>8</v>
      </c>
      <c r="F7893">
        <v>26</v>
      </c>
      <c r="G7893">
        <v>0</v>
      </c>
      <c r="H7893" s="2">
        <f>H7892+$H$2*(Filter_Test[[#This Row],[debug'[0']]]-H7892)</f>
        <v>8.2930351840183754</v>
      </c>
    </row>
    <row r="7894" spans="1:8" x14ac:dyDescent="0.25">
      <c r="A7894">
        <v>15776</v>
      </c>
      <c r="B7894">
        <v>9</v>
      </c>
      <c r="C7894">
        <v>32</v>
      </c>
      <c r="D7894">
        <v>2</v>
      </c>
      <c r="E7894">
        <v>8</v>
      </c>
      <c r="F7894">
        <v>26</v>
      </c>
      <c r="G7894">
        <v>0</v>
      </c>
      <c r="H7894" s="2">
        <f>H7893+$H$2*(Filter_Test[[#This Row],[debug'[0']]]-H7893)</f>
        <v>8.3596650481854056</v>
      </c>
    </row>
    <row r="7895" spans="1:8" x14ac:dyDescent="0.25">
      <c r="A7895">
        <v>15778</v>
      </c>
      <c r="B7895">
        <v>8</v>
      </c>
      <c r="C7895">
        <v>30</v>
      </c>
      <c r="D7895">
        <v>4</v>
      </c>
      <c r="E7895">
        <v>8</v>
      </c>
      <c r="F7895">
        <v>26</v>
      </c>
      <c r="G7895">
        <v>0</v>
      </c>
      <c r="H7895" s="2">
        <f>H7894+$H$2*(Filter_Test[[#This Row],[debug'[0']]]-H7894)</f>
        <v>8.3257674159914377</v>
      </c>
    </row>
    <row r="7896" spans="1:8" x14ac:dyDescent="0.25">
      <c r="A7896">
        <v>15780</v>
      </c>
      <c r="B7896">
        <v>10</v>
      </c>
      <c r="C7896">
        <v>26</v>
      </c>
      <c r="D7896">
        <v>5</v>
      </c>
      <c r="E7896">
        <v>8</v>
      </c>
      <c r="F7896">
        <v>26</v>
      </c>
      <c r="G7896">
        <v>0</v>
      </c>
      <c r="H7896" s="2">
        <f>H7895+$H$2*(Filter_Test[[#This Row],[debug'[0']]]-H7895)</f>
        <v>8.4835601195810959</v>
      </c>
    </row>
    <row r="7897" spans="1:8" x14ac:dyDescent="0.25">
      <c r="A7897">
        <v>15782</v>
      </c>
      <c r="B7897">
        <v>10</v>
      </c>
      <c r="C7897">
        <v>24</v>
      </c>
      <c r="D7897">
        <v>5</v>
      </c>
      <c r="E7897">
        <v>8</v>
      </c>
      <c r="F7897">
        <v>26</v>
      </c>
      <c r="G7897">
        <v>0</v>
      </c>
      <c r="H7897" s="2">
        <f>H7896+$H$2*(Filter_Test[[#This Row],[debug'[0']]]-H7896)</f>
        <v>8.6264812112191347</v>
      </c>
    </row>
    <row r="7898" spans="1:8" x14ac:dyDescent="0.25">
      <c r="A7898">
        <v>15784</v>
      </c>
      <c r="B7898">
        <v>12</v>
      </c>
      <c r="C7898">
        <v>22</v>
      </c>
      <c r="D7898">
        <v>4</v>
      </c>
      <c r="E7898">
        <v>9</v>
      </c>
      <c r="F7898">
        <v>26</v>
      </c>
      <c r="G7898">
        <v>0</v>
      </c>
      <c r="H7898" s="2">
        <f>H7897+$H$2*(Filter_Test[[#This Row],[debug'[0']]]-H7897)</f>
        <v>8.9444278665265671</v>
      </c>
    </row>
    <row r="7899" spans="1:8" x14ac:dyDescent="0.25">
      <c r="A7899">
        <v>15786</v>
      </c>
      <c r="B7899">
        <v>13</v>
      </c>
      <c r="C7899">
        <v>20</v>
      </c>
      <c r="D7899">
        <v>4</v>
      </c>
      <c r="E7899">
        <v>9</v>
      </c>
      <c r="F7899">
        <v>26</v>
      </c>
      <c r="G7899">
        <v>0</v>
      </c>
      <c r="H7899" s="2">
        <f>H7898+$H$2*(Filter_Test[[#This Row],[debug'[0']]]-H7898)</f>
        <v>9.3266565351452755</v>
      </c>
    </row>
    <row r="7900" spans="1:8" x14ac:dyDescent="0.25">
      <c r="A7900">
        <v>15788</v>
      </c>
      <c r="B7900">
        <v>13</v>
      </c>
      <c r="C7900">
        <v>19</v>
      </c>
      <c r="D7900">
        <v>4</v>
      </c>
      <c r="E7900">
        <v>9</v>
      </c>
      <c r="F7900">
        <v>26</v>
      </c>
      <c r="G7900">
        <v>0</v>
      </c>
      <c r="H7900" s="2">
        <f>H7899+$H$2*(Filter_Test[[#This Row],[debug'[0']]]-H7899)</f>
        <v>9.6728610004442661</v>
      </c>
    </row>
    <row r="7901" spans="1:8" x14ac:dyDescent="0.25">
      <c r="A7901">
        <v>15790</v>
      </c>
      <c r="B7901">
        <v>12</v>
      </c>
      <c r="C7901">
        <v>18</v>
      </c>
      <c r="D7901">
        <v>4</v>
      </c>
      <c r="E7901">
        <v>9</v>
      </c>
      <c r="F7901">
        <v>26</v>
      </c>
      <c r="G7901">
        <v>0</v>
      </c>
      <c r="H7901" s="2">
        <f>H7900+$H$2*(Filter_Test[[#This Row],[debug'[0']]]-H7900)</f>
        <v>9.892188683990863</v>
      </c>
    </row>
    <row r="7902" spans="1:8" x14ac:dyDescent="0.25">
      <c r="A7902">
        <v>15792</v>
      </c>
      <c r="B7902">
        <v>11</v>
      </c>
      <c r="C7902">
        <v>18</v>
      </c>
      <c r="D7902">
        <v>3</v>
      </c>
      <c r="E7902">
        <v>9</v>
      </c>
      <c r="F7902">
        <v>26</v>
      </c>
      <c r="G7902">
        <v>0</v>
      </c>
      <c r="H7902" s="2">
        <f>H7901+$H$2*(Filter_Test[[#This Row],[debug'[0']]]-H7901)</f>
        <v>9.9965974407490013</v>
      </c>
    </row>
    <row r="7903" spans="1:8" x14ac:dyDescent="0.25">
      <c r="A7903">
        <v>15794</v>
      </c>
      <c r="B7903">
        <v>7</v>
      </c>
      <c r="C7903">
        <v>18</v>
      </c>
      <c r="D7903">
        <v>2</v>
      </c>
      <c r="E7903">
        <v>8</v>
      </c>
      <c r="F7903">
        <v>26</v>
      </c>
      <c r="G7903">
        <v>0</v>
      </c>
      <c r="H7903" s="2">
        <f>H7902+$H$2*(Filter_Test[[#This Row],[debug'[0']]]-H7902)</f>
        <v>9.71417478558031</v>
      </c>
    </row>
    <row r="7904" spans="1:8" x14ac:dyDescent="0.25">
      <c r="A7904">
        <v>15796</v>
      </c>
      <c r="B7904">
        <v>8</v>
      </c>
      <c r="C7904">
        <v>18</v>
      </c>
      <c r="D7904">
        <v>0</v>
      </c>
      <c r="E7904">
        <v>8</v>
      </c>
      <c r="F7904">
        <v>26</v>
      </c>
      <c r="G7904">
        <v>0</v>
      </c>
      <c r="H7904" s="2">
        <f>H7903+$H$2*(Filter_Test[[#This Row],[debug'[0']]]-H7903)</f>
        <v>9.5526176181798714</v>
      </c>
    </row>
    <row r="7905" spans="1:8" x14ac:dyDescent="0.25">
      <c r="A7905">
        <v>15798</v>
      </c>
      <c r="B7905">
        <v>8</v>
      </c>
      <c r="C7905">
        <v>19</v>
      </c>
      <c r="D7905">
        <v>-1</v>
      </c>
      <c r="E7905">
        <v>9</v>
      </c>
      <c r="F7905">
        <v>26</v>
      </c>
      <c r="G7905">
        <v>0</v>
      </c>
      <c r="H7905" s="2">
        <f>H7904+$H$2*(Filter_Test[[#This Row],[debug'[0']]]-H7904)</f>
        <v>9.4062868550866323</v>
      </c>
    </row>
    <row r="7906" spans="1:8" x14ac:dyDescent="0.25">
      <c r="A7906">
        <v>15800</v>
      </c>
      <c r="B7906">
        <v>8</v>
      </c>
      <c r="C7906">
        <v>22</v>
      </c>
      <c r="D7906">
        <v>-3</v>
      </c>
      <c r="E7906">
        <v>9</v>
      </c>
      <c r="F7906">
        <v>26</v>
      </c>
      <c r="G7906">
        <v>0</v>
      </c>
      <c r="H7906" s="2">
        <f>H7905+$H$2*(Filter_Test[[#This Row],[debug'[0']]]-H7905)</f>
        <v>9.2737474415032306</v>
      </c>
    </row>
    <row r="7907" spans="1:8" x14ac:dyDescent="0.25">
      <c r="A7907">
        <v>15802</v>
      </c>
      <c r="B7907">
        <v>7</v>
      </c>
      <c r="C7907">
        <v>24</v>
      </c>
      <c r="D7907">
        <v>-3</v>
      </c>
      <c r="E7907">
        <v>9</v>
      </c>
      <c r="F7907">
        <v>26</v>
      </c>
      <c r="G7907">
        <v>0</v>
      </c>
      <c r="H7907" s="2">
        <f>H7906+$H$2*(Filter_Test[[#This Row],[debug'[0']]]-H7906)</f>
        <v>9.059451793752876</v>
      </c>
    </row>
    <row r="7908" spans="1:8" x14ac:dyDescent="0.25">
      <c r="A7908">
        <v>15804</v>
      </c>
      <c r="B7908">
        <v>5</v>
      </c>
      <c r="C7908">
        <v>26</v>
      </c>
      <c r="D7908">
        <v>-4</v>
      </c>
      <c r="E7908">
        <v>9</v>
      </c>
      <c r="F7908">
        <v>26</v>
      </c>
      <c r="G7908">
        <v>0</v>
      </c>
      <c r="H7908" s="2">
        <f>H7907+$H$2*(Filter_Test[[#This Row],[debug'[0']]]-H7907)</f>
        <v>8.6768574757671981</v>
      </c>
    </row>
    <row r="7909" spans="1:8" x14ac:dyDescent="0.25">
      <c r="A7909">
        <v>15806</v>
      </c>
      <c r="B7909">
        <v>4</v>
      </c>
      <c r="C7909">
        <v>31</v>
      </c>
      <c r="D7909">
        <v>-5</v>
      </c>
      <c r="E7909">
        <v>9</v>
      </c>
      <c r="F7909">
        <v>26</v>
      </c>
      <c r="G7909">
        <v>0</v>
      </c>
      <c r="H7909" s="2">
        <f>H7908+$H$2*(Filter_Test[[#This Row],[debug'[0']]]-H7908)</f>
        <v>8.2360740431344954</v>
      </c>
    </row>
    <row r="7910" spans="1:8" x14ac:dyDescent="0.25">
      <c r="A7910">
        <v>15808</v>
      </c>
      <c r="B7910">
        <v>6</v>
      </c>
      <c r="C7910">
        <v>33</v>
      </c>
      <c r="D7910">
        <v>-6</v>
      </c>
      <c r="E7910">
        <v>9</v>
      </c>
      <c r="F7910">
        <v>26</v>
      </c>
      <c r="G7910">
        <v>0</v>
      </c>
      <c r="H7910" s="2">
        <f>H7909+$H$2*(Filter_Test[[#This Row],[debug'[0']]]-H7909)</f>
        <v>8.0253290295306705</v>
      </c>
    </row>
    <row r="7911" spans="1:8" x14ac:dyDescent="0.25">
      <c r="A7911">
        <v>15810</v>
      </c>
      <c r="B7911">
        <v>8</v>
      </c>
      <c r="C7911">
        <v>34</v>
      </c>
      <c r="D7911">
        <v>-5</v>
      </c>
      <c r="E7911">
        <v>9</v>
      </c>
      <c r="F7911">
        <v>26</v>
      </c>
      <c r="G7911">
        <v>0</v>
      </c>
      <c r="H7911" s="2">
        <f>H7910+$H$2*(Filter_Test[[#This Row],[debug'[0']]]-H7910)</f>
        <v>8.0229418247377868</v>
      </c>
    </row>
    <row r="7912" spans="1:8" x14ac:dyDescent="0.25">
      <c r="A7912">
        <v>15812</v>
      </c>
      <c r="B7912">
        <v>8</v>
      </c>
      <c r="C7912">
        <v>35</v>
      </c>
      <c r="D7912">
        <v>-5</v>
      </c>
      <c r="E7912">
        <v>9</v>
      </c>
      <c r="F7912">
        <v>26</v>
      </c>
      <c r="G7912">
        <v>0</v>
      </c>
      <c r="H7912" s="2">
        <f>H7911+$H$2*(Filter_Test[[#This Row],[debug'[0']]]-H7911)</f>
        <v>8.0207796086961007</v>
      </c>
    </row>
    <row r="7913" spans="1:8" x14ac:dyDescent="0.25">
      <c r="A7913">
        <v>15814</v>
      </c>
      <c r="B7913">
        <v>10</v>
      </c>
      <c r="C7913">
        <v>35</v>
      </c>
      <c r="D7913">
        <v>-5</v>
      </c>
      <c r="E7913">
        <v>9</v>
      </c>
      <c r="F7913">
        <v>26</v>
      </c>
      <c r="G7913">
        <v>0</v>
      </c>
      <c r="H7913" s="2">
        <f>H7912+$H$2*(Filter_Test[[#This Row],[debug'[0']]]-H7912)</f>
        <v>8.2073167359307639</v>
      </c>
    </row>
    <row r="7914" spans="1:8" x14ac:dyDescent="0.25">
      <c r="A7914">
        <v>15816</v>
      </c>
      <c r="B7914">
        <v>8</v>
      </c>
      <c r="C7914">
        <v>35</v>
      </c>
      <c r="D7914">
        <v>-4</v>
      </c>
      <c r="E7914">
        <v>9</v>
      </c>
      <c r="F7914">
        <v>26</v>
      </c>
      <c r="G7914">
        <v>0</v>
      </c>
      <c r="H7914" s="2">
        <f>H7913+$H$2*(Filter_Test[[#This Row],[debug'[0']]]-H7913)</f>
        <v>8.1877775938937756</v>
      </c>
    </row>
    <row r="7915" spans="1:8" x14ac:dyDescent="0.25">
      <c r="A7915">
        <v>15818</v>
      </c>
      <c r="B7915">
        <v>10</v>
      </c>
      <c r="C7915">
        <v>33</v>
      </c>
      <c r="D7915">
        <v>-2</v>
      </c>
      <c r="E7915">
        <v>9</v>
      </c>
      <c r="F7915">
        <v>26</v>
      </c>
      <c r="G7915">
        <v>0</v>
      </c>
      <c r="H7915" s="2">
        <f>H7914+$H$2*(Filter_Test[[#This Row],[debug'[0']]]-H7914)</f>
        <v>8.3585755318245987</v>
      </c>
    </row>
    <row r="7916" spans="1:8" x14ac:dyDescent="0.25">
      <c r="A7916">
        <v>15820</v>
      </c>
      <c r="B7916">
        <v>10</v>
      </c>
      <c r="C7916">
        <v>32</v>
      </c>
      <c r="D7916">
        <v>-1</v>
      </c>
      <c r="E7916">
        <v>9</v>
      </c>
      <c r="F7916">
        <v>26</v>
      </c>
      <c r="G7916">
        <v>0</v>
      </c>
      <c r="H7916" s="2">
        <f>H7915+$H$2*(Filter_Test[[#This Row],[debug'[0']]]-H7915)</f>
        <v>8.5132761433438695</v>
      </c>
    </row>
    <row r="7917" spans="1:8" x14ac:dyDescent="0.25">
      <c r="A7917">
        <v>15822</v>
      </c>
      <c r="B7917">
        <v>11</v>
      </c>
      <c r="C7917">
        <v>31</v>
      </c>
      <c r="D7917">
        <v>1</v>
      </c>
      <c r="E7917">
        <v>9</v>
      </c>
      <c r="F7917">
        <v>26</v>
      </c>
      <c r="G7917">
        <v>0</v>
      </c>
      <c r="H7917" s="2">
        <f>H7916+$H$2*(Filter_Test[[#This Row],[debug'[0']]]-H7916)</f>
        <v>8.7476443453311905</v>
      </c>
    </row>
    <row r="7918" spans="1:8" x14ac:dyDescent="0.25">
      <c r="A7918">
        <v>15824</v>
      </c>
      <c r="B7918">
        <v>11</v>
      </c>
      <c r="C7918">
        <v>29</v>
      </c>
      <c r="D7918">
        <v>3</v>
      </c>
      <c r="E7918">
        <v>9</v>
      </c>
      <c r="F7918">
        <v>26</v>
      </c>
      <c r="G7918">
        <v>0</v>
      </c>
      <c r="H7918" s="2">
        <f>H7917+$H$2*(Filter_Test[[#This Row],[debug'[0']]]-H7917)</f>
        <v>8.959923864670559</v>
      </c>
    </row>
    <row r="7919" spans="1:8" x14ac:dyDescent="0.25">
      <c r="A7919">
        <v>15826</v>
      </c>
      <c r="B7919">
        <v>12</v>
      </c>
      <c r="C7919">
        <v>27</v>
      </c>
      <c r="D7919">
        <v>4</v>
      </c>
      <c r="E7919">
        <v>9</v>
      </c>
      <c r="F7919">
        <v>26</v>
      </c>
      <c r="G7919">
        <v>0</v>
      </c>
      <c r="H7919" s="2">
        <f>H7918+$H$2*(Filter_Test[[#This Row],[debug'[0']]]-H7918)</f>
        <v>9.2464442902636979</v>
      </c>
    </row>
    <row r="7920" spans="1:8" x14ac:dyDescent="0.25">
      <c r="A7920">
        <v>15828</v>
      </c>
      <c r="B7920">
        <v>12</v>
      </c>
      <c r="C7920">
        <v>24</v>
      </c>
      <c r="D7920">
        <v>4</v>
      </c>
      <c r="E7920">
        <v>9</v>
      </c>
      <c r="F7920">
        <v>26</v>
      </c>
      <c r="G7920">
        <v>0</v>
      </c>
      <c r="H7920" s="2">
        <f>H7919+$H$2*(Filter_Test[[#This Row],[debug'[0']]]-H7919)</f>
        <v>9.5059608019324315</v>
      </c>
    </row>
    <row r="7921" spans="1:8" x14ac:dyDescent="0.25">
      <c r="A7921">
        <v>15830</v>
      </c>
      <c r="B7921">
        <v>13</v>
      </c>
      <c r="C7921">
        <v>23</v>
      </c>
      <c r="D7921">
        <v>3</v>
      </c>
      <c r="E7921">
        <v>9</v>
      </c>
      <c r="F7921">
        <v>26</v>
      </c>
      <c r="G7921">
        <v>0</v>
      </c>
      <c r="H7921" s="2">
        <f>H7920+$H$2*(Filter_Test[[#This Row],[debug'[0']]]-H7920)</f>
        <v>9.8352662382125473</v>
      </c>
    </row>
    <row r="7922" spans="1:8" x14ac:dyDescent="0.25">
      <c r="A7922">
        <v>15832</v>
      </c>
      <c r="B7922">
        <v>12</v>
      </c>
      <c r="C7922">
        <v>21</v>
      </c>
      <c r="D7922">
        <v>2</v>
      </c>
      <c r="E7922">
        <v>9</v>
      </c>
      <c r="F7922">
        <v>26</v>
      </c>
      <c r="G7922">
        <v>-1</v>
      </c>
      <c r="H7922" s="2">
        <f>H7921+$H$2*(Filter_Test[[#This Row],[debug'[0']]]-H7921)</f>
        <v>10.039287588702825</v>
      </c>
    </row>
    <row r="7923" spans="1:8" x14ac:dyDescent="0.25">
      <c r="A7923">
        <v>15834</v>
      </c>
      <c r="B7923">
        <v>11</v>
      </c>
      <c r="C7923">
        <v>19</v>
      </c>
      <c r="D7923">
        <v>2</v>
      </c>
      <c r="E7923">
        <v>9</v>
      </c>
      <c r="F7923">
        <v>26</v>
      </c>
      <c r="G7923">
        <v>-1</v>
      </c>
      <c r="H7923" s="2">
        <f>H7922+$H$2*(Filter_Test[[#This Row],[debug'[0']]]-H7922)</f>
        <v>10.129832600309138</v>
      </c>
    </row>
    <row r="7924" spans="1:8" x14ac:dyDescent="0.25">
      <c r="A7924">
        <v>15836</v>
      </c>
      <c r="B7924">
        <v>11</v>
      </c>
      <c r="C7924">
        <v>17</v>
      </c>
      <c r="D7924">
        <v>2</v>
      </c>
      <c r="E7924">
        <v>9</v>
      </c>
      <c r="F7924">
        <v>26</v>
      </c>
      <c r="G7924">
        <v>-1</v>
      </c>
      <c r="H7924" s="2">
        <f>H7923+$H$2*(Filter_Test[[#This Row],[debug'[0']]]-H7923)</f>
        <v>10.211843945617002</v>
      </c>
    </row>
    <row r="7925" spans="1:8" x14ac:dyDescent="0.25">
      <c r="A7925">
        <v>15838</v>
      </c>
      <c r="B7925">
        <v>9</v>
      </c>
      <c r="C7925">
        <v>18</v>
      </c>
      <c r="D7925">
        <v>2</v>
      </c>
      <c r="E7925">
        <v>9</v>
      </c>
      <c r="F7925">
        <v>26</v>
      </c>
      <c r="G7925">
        <v>0</v>
      </c>
      <c r="H7925" s="2">
        <f>H7924+$H$2*(Filter_Test[[#This Row],[debug'[0']]]-H7924)</f>
        <v>10.097630344511572</v>
      </c>
    </row>
    <row r="7926" spans="1:8" x14ac:dyDescent="0.25">
      <c r="A7926">
        <v>15840</v>
      </c>
      <c r="B7926">
        <v>9</v>
      </c>
      <c r="C7926">
        <v>18</v>
      </c>
      <c r="D7926">
        <v>1</v>
      </c>
      <c r="E7926">
        <v>9</v>
      </c>
      <c r="F7926">
        <v>26</v>
      </c>
      <c r="G7926">
        <v>0</v>
      </c>
      <c r="H7926" s="2">
        <f>H7925+$H$2*(Filter_Test[[#This Row],[debug'[0']]]-H7925)</f>
        <v>9.9941811217113283</v>
      </c>
    </row>
    <row r="7927" spans="1:8" x14ac:dyDescent="0.25">
      <c r="A7927">
        <v>15842</v>
      </c>
      <c r="B7927">
        <v>8</v>
      </c>
      <c r="C7927">
        <v>21</v>
      </c>
      <c r="D7927">
        <v>-1</v>
      </c>
      <c r="E7927">
        <v>9</v>
      </c>
      <c r="F7927">
        <v>26</v>
      </c>
      <c r="G7927">
        <v>-1</v>
      </c>
      <c r="H7927" s="2">
        <f>H7926+$H$2*(Filter_Test[[#This Row],[debug'[0']]]-H7926)</f>
        <v>9.8062339788544559</v>
      </c>
    </row>
    <row r="7928" spans="1:8" x14ac:dyDescent="0.25">
      <c r="A7928">
        <v>15844</v>
      </c>
      <c r="B7928">
        <v>8</v>
      </c>
      <c r="C7928">
        <v>22</v>
      </c>
      <c r="D7928">
        <v>-1</v>
      </c>
      <c r="E7928">
        <v>9</v>
      </c>
      <c r="F7928">
        <v>26</v>
      </c>
      <c r="G7928">
        <v>-1</v>
      </c>
      <c r="H7928" s="2">
        <f>H7927+$H$2*(Filter_Test[[#This Row],[debug'[0']]]-H7927)</f>
        <v>9.6360004368954542</v>
      </c>
    </row>
    <row r="7929" spans="1:8" x14ac:dyDescent="0.25">
      <c r="A7929">
        <v>15846</v>
      </c>
      <c r="B7929">
        <v>6</v>
      </c>
      <c r="C7929">
        <v>24</v>
      </c>
      <c r="D7929">
        <v>-1</v>
      </c>
      <c r="E7929">
        <v>9</v>
      </c>
      <c r="F7929">
        <v>26</v>
      </c>
      <c r="G7929">
        <v>-1</v>
      </c>
      <c r="H7929" s="2">
        <f>H7928+$H$2*(Filter_Test[[#This Row],[debug'[0']]]-H7928)</f>
        <v>9.2933154690654529</v>
      </c>
    </row>
    <row r="7930" spans="1:8" x14ac:dyDescent="0.25">
      <c r="A7930">
        <v>15848</v>
      </c>
      <c r="B7930">
        <v>5</v>
      </c>
      <c r="C7930">
        <v>25</v>
      </c>
      <c r="D7930">
        <v>-2</v>
      </c>
      <c r="E7930">
        <v>9</v>
      </c>
      <c r="F7930">
        <v>26</v>
      </c>
      <c r="G7930">
        <v>-1</v>
      </c>
      <c r="H7930" s="2">
        <f>H7929+$H$2*(Filter_Test[[#This Row],[debug'[0']]]-H7929)</f>
        <v>8.8886800189506694</v>
      </c>
    </row>
    <row r="7931" spans="1:8" x14ac:dyDescent="0.25">
      <c r="A7931">
        <v>15850</v>
      </c>
      <c r="B7931">
        <v>4</v>
      </c>
      <c r="C7931">
        <v>27</v>
      </c>
      <c r="D7931">
        <v>-2</v>
      </c>
      <c r="E7931">
        <v>9</v>
      </c>
      <c r="F7931">
        <v>26</v>
      </c>
      <c r="G7931">
        <v>-1</v>
      </c>
      <c r="H7931" s="2">
        <f>H7930+$H$2*(Filter_Test[[#This Row],[debug'[0']]]-H7930)</f>
        <v>8.4279327819520695</v>
      </c>
    </row>
    <row r="7932" spans="1:8" x14ac:dyDescent="0.25">
      <c r="A7932">
        <v>15852</v>
      </c>
      <c r="B7932">
        <v>5</v>
      </c>
      <c r="C7932">
        <v>29</v>
      </c>
      <c r="D7932">
        <v>-3</v>
      </c>
      <c r="E7932">
        <v>9</v>
      </c>
      <c r="F7932">
        <v>26</v>
      </c>
      <c r="G7932">
        <v>-1</v>
      </c>
      <c r="H7932" s="2">
        <f>H7931+$H$2*(Filter_Test[[#This Row],[debug'[0']]]-H7931)</f>
        <v>8.1048577286086623</v>
      </c>
    </row>
    <row r="7933" spans="1:8" x14ac:dyDescent="0.25">
      <c r="A7933">
        <v>15854</v>
      </c>
      <c r="B7933">
        <v>6</v>
      </c>
      <c r="C7933">
        <v>31</v>
      </c>
      <c r="D7933">
        <v>-3</v>
      </c>
      <c r="E7933">
        <v>9</v>
      </c>
      <c r="F7933">
        <v>26</v>
      </c>
      <c r="G7933">
        <v>-1</v>
      </c>
      <c r="H7933" s="2">
        <f>H7932+$H$2*(Filter_Test[[#This Row],[debug'[0']]]-H7932)</f>
        <v>7.9064795612972025</v>
      </c>
    </row>
    <row r="7934" spans="1:8" x14ac:dyDescent="0.25">
      <c r="A7934">
        <v>15856</v>
      </c>
      <c r="B7934">
        <v>8</v>
      </c>
      <c r="C7934">
        <v>32</v>
      </c>
      <c r="D7934">
        <v>-3</v>
      </c>
      <c r="E7934">
        <v>9</v>
      </c>
      <c r="F7934">
        <v>26</v>
      </c>
      <c r="G7934">
        <v>-1</v>
      </c>
      <c r="H7934" s="2">
        <f>H7933+$H$2*(Filter_Test[[#This Row],[debug'[0']]]-H7933)</f>
        <v>7.9152936549928787</v>
      </c>
    </row>
    <row r="7935" spans="1:8" x14ac:dyDescent="0.25">
      <c r="A7935">
        <v>15858</v>
      </c>
      <c r="B7935">
        <v>9</v>
      </c>
      <c r="C7935">
        <v>33</v>
      </c>
      <c r="D7935">
        <v>-3</v>
      </c>
      <c r="E7935">
        <v>9</v>
      </c>
      <c r="F7935">
        <v>26</v>
      </c>
      <c r="G7935">
        <v>-1</v>
      </c>
      <c r="H7935" s="2">
        <f>H7934+$H$2*(Filter_Test[[#This Row],[debug'[0']]]-H7934)</f>
        <v>8.0175248195361775</v>
      </c>
    </row>
    <row r="7936" spans="1:8" x14ac:dyDescent="0.25">
      <c r="A7936">
        <v>15860</v>
      </c>
      <c r="B7936">
        <v>10</v>
      </c>
      <c r="C7936">
        <v>35</v>
      </c>
      <c r="D7936">
        <v>-4</v>
      </c>
      <c r="E7936">
        <v>9</v>
      </c>
      <c r="F7936">
        <v>26</v>
      </c>
      <c r="G7936">
        <v>-1</v>
      </c>
      <c r="H7936" s="2">
        <f>H7935+$H$2*(Filter_Test[[#This Row],[debug'[0']]]-H7935)</f>
        <v>8.2043687034222543</v>
      </c>
    </row>
    <row r="7937" spans="1:8" x14ac:dyDescent="0.25">
      <c r="A7937">
        <v>15862</v>
      </c>
      <c r="B7937">
        <v>9</v>
      </c>
      <c r="C7937">
        <v>34</v>
      </c>
      <c r="D7937">
        <v>-4</v>
      </c>
      <c r="E7937">
        <v>9</v>
      </c>
      <c r="F7937">
        <v>27</v>
      </c>
      <c r="G7937">
        <v>-1</v>
      </c>
      <c r="H7937" s="2">
        <f>H7936+$H$2*(Filter_Test[[#This Row],[debug'[0']]]-H7936)</f>
        <v>8.279355186511097</v>
      </c>
    </row>
    <row r="7938" spans="1:8" x14ac:dyDescent="0.25">
      <c r="A7938">
        <v>15864</v>
      </c>
      <c r="B7938">
        <v>10</v>
      </c>
      <c r="C7938">
        <v>33</v>
      </c>
      <c r="D7938">
        <v>-3</v>
      </c>
      <c r="E7938">
        <v>9</v>
      </c>
      <c r="F7938">
        <v>26</v>
      </c>
      <c r="G7938">
        <v>-1</v>
      </c>
      <c r="H7938" s="2">
        <f>H7937+$H$2*(Filter_Test[[#This Row],[debug'[0']]]-H7937)</f>
        <v>8.4415221396759197</v>
      </c>
    </row>
    <row r="7939" spans="1:8" x14ac:dyDescent="0.25">
      <c r="A7939">
        <v>15866</v>
      </c>
      <c r="B7939">
        <v>10</v>
      </c>
      <c r="C7939">
        <v>33</v>
      </c>
      <c r="D7939">
        <v>-2</v>
      </c>
      <c r="E7939">
        <v>9</v>
      </c>
      <c r="F7939">
        <v>26</v>
      </c>
      <c r="G7939">
        <v>-1</v>
      </c>
      <c r="H7939" s="2">
        <f>H7938+$H$2*(Filter_Test[[#This Row],[debug'[0']]]-H7938)</f>
        <v>8.5884052175792132</v>
      </c>
    </row>
    <row r="7940" spans="1:8" x14ac:dyDescent="0.25">
      <c r="A7940">
        <v>15868</v>
      </c>
      <c r="B7940">
        <v>10</v>
      </c>
      <c r="C7940">
        <v>32</v>
      </c>
      <c r="D7940">
        <v>-1</v>
      </c>
      <c r="E7940">
        <v>9</v>
      </c>
      <c r="F7940">
        <v>27</v>
      </c>
      <c r="G7940">
        <v>0</v>
      </c>
      <c r="H7940" s="2">
        <f>H7939+$H$2*(Filter_Test[[#This Row],[debug'[0']]]-H7939)</f>
        <v>8.7214448915281775</v>
      </c>
    </row>
    <row r="7941" spans="1:8" x14ac:dyDescent="0.25">
      <c r="A7941">
        <v>15870</v>
      </c>
      <c r="B7941">
        <v>12</v>
      </c>
      <c r="C7941">
        <v>30</v>
      </c>
      <c r="D7941">
        <v>1</v>
      </c>
      <c r="E7941">
        <v>9</v>
      </c>
      <c r="F7941">
        <v>27</v>
      </c>
      <c r="G7941">
        <v>0</v>
      </c>
      <c r="H7941" s="2">
        <f>H7940+$H$2*(Filter_Test[[#This Row],[debug'[0']]]-H7940)</f>
        <v>9.0304414308231085</v>
      </c>
    </row>
    <row r="7942" spans="1:8" x14ac:dyDescent="0.25">
      <c r="A7942">
        <v>15872</v>
      </c>
      <c r="B7942">
        <v>13</v>
      </c>
      <c r="C7942">
        <v>27</v>
      </c>
      <c r="D7942">
        <v>2</v>
      </c>
      <c r="E7942">
        <v>9</v>
      </c>
      <c r="F7942">
        <v>26</v>
      </c>
      <c r="G7942">
        <v>0</v>
      </c>
      <c r="H7942" s="2">
        <f>H7941+$H$2*(Filter_Test[[#This Row],[debug'[0']]]-H7941)</f>
        <v>9.4045635119907249</v>
      </c>
    </row>
    <row r="7943" spans="1:8" x14ac:dyDescent="0.25">
      <c r="A7943">
        <v>15874</v>
      </c>
      <c r="B7943">
        <v>13</v>
      </c>
      <c r="C7943">
        <v>23</v>
      </c>
      <c r="D7943">
        <v>2</v>
      </c>
      <c r="E7943">
        <v>9</v>
      </c>
      <c r="F7943">
        <v>26</v>
      </c>
      <c r="G7943">
        <v>0</v>
      </c>
      <c r="H7943" s="2">
        <f>H7942+$H$2*(Filter_Test[[#This Row],[debug'[0']]]-H7942)</f>
        <v>9.7434254177060833</v>
      </c>
    </row>
    <row r="7944" spans="1:8" x14ac:dyDescent="0.25">
      <c r="A7944">
        <v>15876</v>
      </c>
      <c r="B7944">
        <v>12</v>
      </c>
      <c r="C7944">
        <v>22</v>
      </c>
      <c r="D7944">
        <v>2</v>
      </c>
      <c r="E7944">
        <v>9</v>
      </c>
      <c r="F7944">
        <v>26</v>
      </c>
      <c r="G7944">
        <v>-1</v>
      </c>
      <c r="H7944" s="2">
        <f>H7943+$H$2*(Filter_Test[[#This Row],[debug'[0']]]-H7943)</f>
        <v>9.9561025616064445</v>
      </c>
    </row>
    <row r="7945" spans="1:8" x14ac:dyDescent="0.25">
      <c r="A7945">
        <v>15878</v>
      </c>
      <c r="B7945">
        <v>13</v>
      </c>
      <c r="C7945">
        <v>19</v>
      </c>
      <c r="D7945">
        <v>2</v>
      </c>
      <c r="E7945">
        <v>9</v>
      </c>
      <c r="F7945">
        <v>26</v>
      </c>
      <c r="G7945">
        <v>-1</v>
      </c>
      <c r="H7945" s="2">
        <f>H7944+$H$2*(Filter_Test[[#This Row],[debug'[0']]]-H7944)</f>
        <v>10.242983136528585</v>
      </c>
    </row>
    <row r="7946" spans="1:8" x14ac:dyDescent="0.25">
      <c r="A7946">
        <v>15880</v>
      </c>
      <c r="B7946">
        <v>11</v>
      </c>
      <c r="C7946">
        <v>18</v>
      </c>
      <c r="D7946">
        <v>1</v>
      </c>
      <c r="E7946">
        <v>9</v>
      </c>
      <c r="F7946">
        <v>26</v>
      </c>
      <c r="G7946">
        <v>-1</v>
      </c>
      <c r="H7946" s="2">
        <f>H7945+$H$2*(Filter_Test[[#This Row],[debug'[0']]]-H7945)</f>
        <v>10.314330295036346</v>
      </c>
    </row>
    <row r="7947" spans="1:8" x14ac:dyDescent="0.25">
      <c r="A7947">
        <v>15882</v>
      </c>
      <c r="B7947">
        <v>12</v>
      </c>
      <c r="C7947">
        <v>17</v>
      </c>
      <c r="D7947">
        <v>2</v>
      </c>
      <c r="E7947">
        <v>9</v>
      </c>
      <c r="F7947">
        <v>26</v>
      </c>
      <c r="G7947">
        <v>-1</v>
      </c>
      <c r="H7947" s="2">
        <f>H7946+$H$2*(Filter_Test[[#This Row],[debug'[0']]]-H7946)</f>
        <v>10.473200921881126</v>
      </c>
    </row>
    <row r="7948" spans="1:8" x14ac:dyDescent="0.25">
      <c r="A7948">
        <v>15884</v>
      </c>
      <c r="B7948">
        <v>10</v>
      </c>
      <c r="C7948">
        <v>18</v>
      </c>
      <c r="D7948">
        <v>1</v>
      </c>
      <c r="E7948">
        <v>9</v>
      </c>
      <c r="F7948">
        <v>26</v>
      </c>
      <c r="G7948">
        <v>-1</v>
      </c>
      <c r="H7948" s="2">
        <f>H7947+$H$2*(Filter_Test[[#This Row],[debug'[0']]]-H7947)</f>
        <v>10.428602785685516</v>
      </c>
    </row>
    <row r="7949" spans="1:8" x14ac:dyDescent="0.25">
      <c r="A7949">
        <v>15886</v>
      </c>
      <c r="B7949">
        <v>10</v>
      </c>
      <c r="C7949">
        <v>19</v>
      </c>
      <c r="D7949">
        <v>0</v>
      </c>
      <c r="E7949">
        <v>9</v>
      </c>
      <c r="F7949">
        <v>26</v>
      </c>
      <c r="G7949">
        <v>-1</v>
      </c>
      <c r="H7949" s="2">
        <f>H7948+$H$2*(Filter_Test[[#This Row],[debug'[0']]]-H7948)</f>
        <v>10.388207924800984</v>
      </c>
    </row>
    <row r="7950" spans="1:8" x14ac:dyDescent="0.25">
      <c r="A7950">
        <v>15888</v>
      </c>
      <c r="B7950">
        <v>9</v>
      </c>
      <c r="C7950">
        <v>21</v>
      </c>
      <c r="D7950">
        <v>0</v>
      </c>
      <c r="E7950">
        <v>9</v>
      </c>
      <c r="F7950">
        <v>26</v>
      </c>
      <c r="G7950">
        <v>-1</v>
      </c>
      <c r="H7950" s="2">
        <f>H7949+$H$2*(Filter_Test[[#This Row],[debug'[0']]]-H7949)</f>
        <v>10.257372410254687</v>
      </c>
    </row>
    <row r="7951" spans="1:8" x14ac:dyDescent="0.25">
      <c r="A7951">
        <v>15890</v>
      </c>
      <c r="B7951">
        <v>8</v>
      </c>
      <c r="C7951">
        <v>22</v>
      </c>
      <c r="D7951">
        <v>-1</v>
      </c>
      <c r="E7951">
        <v>9</v>
      </c>
      <c r="F7951">
        <v>26</v>
      </c>
      <c r="G7951">
        <v>-1</v>
      </c>
      <c r="H7951" s="2">
        <f>H7950+$H$2*(Filter_Test[[#This Row],[debug'[0']]]-H7950)</f>
        <v>10.044620072840514</v>
      </c>
    </row>
    <row r="7952" spans="1:8" x14ac:dyDescent="0.25">
      <c r="A7952">
        <v>15892</v>
      </c>
      <c r="B7952">
        <v>7</v>
      </c>
      <c r="C7952">
        <v>23</v>
      </c>
      <c r="D7952">
        <v>0</v>
      </c>
      <c r="E7952">
        <v>9</v>
      </c>
      <c r="F7952">
        <v>26</v>
      </c>
      <c r="G7952">
        <v>-1</v>
      </c>
      <c r="H7952" s="2">
        <f>H7951+$H$2*(Filter_Test[[#This Row],[debug'[0']]]-H7951)</f>
        <v>9.75767139122628</v>
      </c>
    </row>
    <row r="7953" spans="1:8" x14ac:dyDescent="0.25">
      <c r="A7953">
        <v>15894</v>
      </c>
      <c r="B7953">
        <v>5</v>
      </c>
      <c r="C7953">
        <v>25</v>
      </c>
      <c r="D7953">
        <v>0</v>
      </c>
      <c r="E7953">
        <v>9</v>
      </c>
      <c r="F7953">
        <v>26</v>
      </c>
      <c r="G7953">
        <v>-1</v>
      </c>
      <c r="H7953" s="2">
        <f>H7952+$H$2*(Filter_Test[[#This Row],[debug'[0']]]-H7952)</f>
        <v>9.309271426500155</v>
      </c>
    </row>
    <row r="7954" spans="1:8" x14ac:dyDescent="0.25">
      <c r="A7954">
        <v>15896</v>
      </c>
      <c r="B7954">
        <v>5</v>
      </c>
      <c r="C7954">
        <v>25</v>
      </c>
      <c r="D7954">
        <v>0</v>
      </c>
      <c r="E7954">
        <v>9</v>
      </c>
      <c r="F7954">
        <v>26</v>
      </c>
      <c r="G7954">
        <v>-1</v>
      </c>
      <c r="H7954" s="2">
        <f>H7953+$H$2*(Filter_Test[[#This Row],[debug'[0']]]-H7953)</f>
        <v>8.9031321628256368</v>
      </c>
    </row>
    <row r="7955" spans="1:8" x14ac:dyDescent="0.25">
      <c r="A7955">
        <v>15898</v>
      </c>
      <c r="B7955">
        <v>5</v>
      </c>
      <c r="C7955">
        <v>27</v>
      </c>
      <c r="D7955">
        <v>-1</v>
      </c>
      <c r="E7955">
        <v>9</v>
      </c>
      <c r="F7955">
        <v>26</v>
      </c>
      <c r="G7955">
        <v>-1</v>
      </c>
      <c r="H7955" s="2">
        <f>H7954+$H$2*(Filter_Test[[#This Row],[debug'[0']]]-H7954)</f>
        <v>8.5352706229639459</v>
      </c>
    </row>
    <row r="7956" spans="1:8" x14ac:dyDescent="0.25">
      <c r="A7956">
        <v>15900</v>
      </c>
      <c r="B7956">
        <v>6</v>
      </c>
      <c r="C7956">
        <v>29</v>
      </c>
      <c r="D7956">
        <v>-2</v>
      </c>
      <c r="E7956">
        <v>9</v>
      </c>
      <c r="F7956">
        <v>26</v>
      </c>
      <c r="G7956">
        <v>-1</v>
      </c>
      <c r="H7956" s="2">
        <f>H7955+$H$2*(Filter_Test[[#This Row],[debug'[0']]]-H7955)</f>
        <v>8.2963269960449786</v>
      </c>
    </row>
    <row r="7957" spans="1:8" x14ac:dyDescent="0.25">
      <c r="A7957">
        <v>15902</v>
      </c>
      <c r="B7957">
        <v>9</v>
      </c>
      <c r="C7957">
        <v>31</v>
      </c>
      <c r="D7957">
        <v>-2</v>
      </c>
      <c r="E7957">
        <v>9</v>
      </c>
      <c r="F7957">
        <v>26</v>
      </c>
      <c r="G7957">
        <v>-1</v>
      </c>
      <c r="H7957" s="2">
        <f>H7956+$H$2*(Filter_Test[[#This Row],[debug'[0']]]-H7956)</f>
        <v>8.3626466142376152</v>
      </c>
    </row>
    <row r="7958" spans="1:8" x14ac:dyDescent="0.25">
      <c r="A7958">
        <v>15904</v>
      </c>
      <c r="B7958">
        <v>9</v>
      </c>
      <c r="C7958">
        <v>32</v>
      </c>
      <c r="D7958">
        <v>-1</v>
      </c>
      <c r="E7958">
        <v>9</v>
      </c>
      <c r="F7958">
        <v>26</v>
      </c>
      <c r="G7958">
        <v>-1</v>
      </c>
      <c r="H7958" s="2">
        <f>H7957+$H$2*(Filter_Test[[#This Row],[debug'[0']]]-H7957)</f>
        <v>8.4227157556711667</v>
      </c>
    </row>
    <row r="7959" spans="1:8" x14ac:dyDescent="0.25">
      <c r="A7959">
        <v>15906</v>
      </c>
      <c r="B7959">
        <v>9</v>
      </c>
      <c r="C7959">
        <v>33</v>
      </c>
      <c r="D7959">
        <v>-2</v>
      </c>
      <c r="E7959">
        <v>9</v>
      </c>
      <c r="F7959">
        <v>26</v>
      </c>
      <c r="G7959">
        <v>-1</v>
      </c>
      <c r="H7959" s="2">
        <f>H7958+$H$2*(Filter_Test[[#This Row],[debug'[0']]]-H7958)</f>
        <v>8.477123513901665</v>
      </c>
    </row>
    <row r="7960" spans="1:8" x14ac:dyDescent="0.25">
      <c r="A7960">
        <v>15908</v>
      </c>
      <c r="B7960">
        <v>9</v>
      </c>
      <c r="C7960">
        <v>33</v>
      </c>
      <c r="D7960">
        <v>-3</v>
      </c>
      <c r="E7960">
        <v>9</v>
      </c>
      <c r="F7960">
        <v>26</v>
      </c>
      <c r="G7960">
        <v>-1</v>
      </c>
      <c r="H7960" s="2">
        <f>H7959+$H$2*(Filter_Test[[#This Row],[debug'[0']]]-H7959)</f>
        <v>8.526403461725506</v>
      </c>
    </row>
    <row r="7961" spans="1:8" x14ac:dyDescent="0.25">
      <c r="A7961">
        <v>15910</v>
      </c>
      <c r="B7961">
        <v>9</v>
      </c>
      <c r="C7961">
        <v>33</v>
      </c>
      <c r="D7961">
        <v>-3</v>
      </c>
      <c r="E7961">
        <v>9</v>
      </c>
      <c r="F7961">
        <v>26</v>
      </c>
      <c r="G7961">
        <v>-1</v>
      </c>
      <c r="H7961" s="2">
        <f>H7960+$H$2*(Filter_Test[[#This Row],[debug'[0']]]-H7960)</f>
        <v>8.571038883887768</v>
      </c>
    </row>
    <row r="7962" spans="1:8" x14ac:dyDescent="0.25">
      <c r="A7962">
        <v>15912</v>
      </c>
      <c r="B7962">
        <v>10</v>
      </c>
      <c r="C7962">
        <v>31</v>
      </c>
      <c r="D7962">
        <v>-2</v>
      </c>
      <c r="E7962">
        <v>9</v>
      </c>
      <c r="F7962">
        <v>26</v>
      </c>
      <c r="G7962">
        <v>-1</v>
      </c>
      <c r="H7962" s="2">
        <f>H7961+$H$2*(Filter_Test[[#This Row],[debug'[0']]]-H7961)</f>
        <v>8.7057152962270781</v>
      </c>
    </row>
    <row r="7963" spans="1:8" x14ac:dyDescent="0.25">
      <c r="A7963">
        <v>15914</v>
      </c>
      <c r="B7963">
        <v>11</v>
      </c>
      <c r="C7963">
        <v>30</v>
      </c>
      <c r="D7963">
        <v>-1</v>
      </c>
      <c r="E7963">
        <v>9</v>
      </c>
      <c r="F7963">
        <v>26</v>
      </c>
      <c r="G7963">
        <v>0</v>
      </c>
      <c r="H7963" s="2">
        <f>H7962+$H$2*(Filter_Test[[#This Row],[debug'[0']]]-H7962)</f>
        <v>8.9219465353455707</v>
      </c>
    </row>
    <row r="7964" spans="1:8" x14ac:dyDescent="0.25">
      <c r="A7964">
        <v>15916</v>
      </c>
      <c r="B7964">
        <v>14</v>
      </c>
      <c r="C7964">
        <v>25</v>
      </c>
      <c r="D7964">
        <v>0</v>
      </c>
      <c r="E7964">
        <v>9</v>
      </c>
      <c r="F7964">
        <v>26</v>
      </c>
      <c r="G7964">
        <v>0</v>
      </c>
      <c r="H7964" s="2">
        <f>H7963+$H$2*(Filter_Test[[#This Row],[debug'[0']]]-H7963)</f>
        <v>9.4005417991184075</v>
      </c>
    </row>
    <row r="7965" spans="1:8" x14ac:dyDescent="0.25">
      <c r="A7965">
        <v>15918</v>
      </c>
      <c r="B7965">
        <v>15</v>
      </c>
      <c r="C7965">
        <v>23</v>
      </c>
      <c r="D7965">
        <v>0</v>
      </c>
      <c r="E7965">
        <v>10</v>
      </c>
      <c r="F7965">
        <v>26</v>
      </c>
      <c r="G7965">
        <v>0</v>
      </c>
      <c r="H7965" s="2">
        <f>H7964+$H$2*(Filter_Test[[#This Row],[debug'[0']]]-H7964)</f>
        <v>9.9282783015575902</v>
      </c>
    </row>
    <row r="7966" spans="1:8" x14ac:dyDescent="0.25">
      <c r="A7966">
        <v>15920</v>
      </c>
      <c r="B7966">
        <v>15</v>
      </c>
      <c r="C7966">
        <v>23</v>
      </c>
      <c r="D7966">
        <v>0</v>
      </c>
      <c r="E7966">
        <v>10</v>
      </c>
      <c r="F7966">
        <v>26</v>
      </c>
      <c r="G7966">
        <v>0</v>
      </c>
      <c r="H7966" s="2">
        <f>H7965+$H$2*(Filter_Test[[#This Row],[debug'[0']]]-H7965)</f>
        <v>10.406276810423948</v>
      </c>
    </row>
    <row r="7967" spans="1:8" x14ac:dyDescent="0.25">
      <c r="A7967">
        <v>15922</v>
      </c>
      <c r="B7967">
        <v>13</v>
      </c>
      <c r="C7967">
        <v>21</v>
      </c>
      <c r="D7967">
        <v>1</v>
      </c>
      <c r="E7967">
        <v>9</v>
      </c>
      <c r="F7967">
        <v>26</v>
      </c>
      <c r="G7967">
        <v>0</v>
      </c>
      <c r="H7967" s="2">
        <f>H7966+$H$2*(Filter_Test[[#This Row],[debug'[0']]]-H7966)</f>
        <v>10.650729461958477</v>
      </c>
    </row>
    <row r="7968" spans="1:8" x14ac:dyDescent="0.25">
      <c r="A7968">
        <v>15924</v>
      </c>
      <c r="B7968">
        <v>12</v>
      </c>
      <c r="C7968">
        <v>20</v>
      </c>
      <c r="D7968">
        <v>1</v>
      </c>
      <c r="E7968">
        <v>9</v>
      </c>
      <c r="F7968">
        <v>26</v>
      </c>
      <c r="G7968">
        <v>0</v>
      </c>
      <c r="H7968" s="2">
        <f>H7967+$H$2*(Filter_Test[[#This Row],[debug'[0']]]-H7967)</f>
        <v>10.777895214258969</v>
      </c>
    </row>
    <row r="7969" spans="1:8" x14ac:dyDescent="0.25">
      <c r="A7969">
        <v>15926</v>
      </c>
      <c r="B7969">
        <v>10</v>
      </c>
      <c r="C7969">
        <v>19</v>
      </c>
      <c r="D7969">
        <v>-1</v>
      </c>
      <c r="E7969">
        <v>9</v>
      </c>
      <c r="F7969">
        <v>26</v>
      </c>
      <c r="G7969">
        <v>-1</v>
      </c>
      <c r="H7969" s="2">
        <f>H7968+$H$2*(Filter_Test[[#This Row],[debug'[0']]]-H7968)</f>
        <v>10.70458031754761</v>
      </c>
    </row>
    <row r="7970" spans="1:8" x14ac:dyDescent="0.25">
      <c r="A7970">
        <v>15928</v>
      </c>
      <c r="B7970">
        <v>9</v>
      </c>
      <c r="C7970">
        <v>18</v>
      </c>
      <c r="D7970">
        <v>0</v>
      </c>
      <c r="E7970">
        <v>9</v>
      </c>
      <c r="F7970">
        <v>25</v>
      </c>
      <c r="G7970">
        <v>-1</v>
      </c>
      <c r="H7970" s="2">
        <f>H7969+$H$2*(Filter_Test[[#This Row],[debug'[0']]]-H7969)</f>
        <v>10.543927407455771</v>
      </c>
    </row>
    <row r="7971" spans="1:8" x14ac:dyDescent="0.25">
      <c r="A7971">
        <v>15930</v>
      </c>
      <c r="B7971">
        <v>9</v>
      </c>
      <c r="C7971">
        <v>18</v>
      </c>
      <c r="D7971">
        <v>2</v>
      </c>
      <c r="E7971">
        <v>9</v>
      </c>
      <c r="F7971">
        <v>25</v>
      </c>
      <c r="G7971">
        <v>0</v>
      </c>
      <c r="H7971" s="2">
        <f>H7970+$H$2*(Filter_Test[[#This Row],[debug'[0']]]-H7970)</f>
        <v>10.3984156774276</v>
      </c>
    </row>
    <row r="7972" spans="1:8" x14ac:dyDescent="0.25">
      <c r="A7972">
        <v>15932</v>
      </c>
      <c r="B7972">
        <v>8</v>
      </c>
      <c r="C7972">
        <v>19</v>
      </c>
      <c r="D7972">
        <v>2</v>
      </c>
      <c r="E7972">
        <v>9</v>
      </c>
      <c r="F7972">
        <v>25</v>
      </c>
      <c r="G7972">
        <v>0</v>
      </c>
      <c r="H7972" s="2">
        <f>H7971+$H$2*(Filter_Test[[#This Row],[debug'[0']]]-H7971)</f>
        <v>10.172370325253766</v>
      </c>
    </row>
    <row r="7973" spans="1:8" x14ac:dyDescent="0.25">
      <c r="A7973">
        <v>15934</v>
      </c>
      <c r="B7973">
        <v>9</v>
      </c>
      <c r="C7973">
        <v>20</v>
      </c>
      <c r="D7973">
        <v>1</v>
      </c>
      <c r="E7973">
        <v>10</v>
      </c>
      <c r="F7973">
        <v>25</v>
      </c>
      <c r="G7973">
        <v>0</v>
      </c>
      <c r="H7973" s="2">
        <f>H7972+$H$2*(Filter_Test[[#This Row],[debug'[0']]]-H7972)</f>
        <v>10.06187702522065</v>
      </c>
    </row>
    <row r="7974" spans="1:8" x14ac:dyDescent="0.25">
      <c r="A7974">
        <v>15936</v>
      </c>
      <c r="B7974">
        <v>9</v>
      </c>
      <c r="C7974">
        <v>21</v>
      </c>
      <c r="D7974">
        <v>1</v>
      </c>
      <c r="E7974">
        <v>10</v>
      </c>
      <c r="F7974">
        <v>25</v>
      </c>
      <c r="G7974">
        <v>0</v>
      </c>
      <c r="H7974" s="2">
        <f>H7973+$H$2*(Filter_Test[[#This Row],[debug'[0']]]-H7973)</f>
        <v>9.9617974733771799</v>
      </c>
    </row>
    <row r="7975" spans="1:8" x14ac:dyDescent="0.25">
      <c r="A7975">
        <v>15938</v>
      </c>
      <c r="B7975">
        <v>7</v>
      </c>
      <c r="C7975">
        <v>21</v>
      </c>
      <c r="D7975">
        <v>1</v>
      </c>
      <c r="E7975">
        <v>10</v>
      </c>
      <c r="F7975">
        <v>25</v>
      </c>
      <c r="G7975">
        <v>0</v>
      </c>
      <c r="H7975" s="2">
        <f>H7974+$H$2*(Filter_Test[[#This Row],[debug'[0']]]-H7974)</f>
        <v>9.6826546378637026</v>
      </c>
    </row>
    <row r="7976" spans="1:8" x14ac:dyDescent="0.25">
      <c r="A7976">
        <v>15940</v>
      </c>
      <c r="B7976">
        <v>7</v>
      </c>
      <c r="C7976">
        <v>23</v>
      </c>
      <c r="D7976">
        <v>1</v>
      </c>
      <c r="E7976">
        <v>9</v>
      </c>
      <c r="F7976">
        <v>25</v>
      </c>
      <c r="G7976">
        <v>0</v>
      </c>
      <c r="H7976" s="2">
        <f>H7975+$H$2*(Filter_Test[[#This Row],[debug'[0']]]-H7975)</f>
        <v>9.4298203947907666</v>
      </c>
    </row>
    <row r="7977" spans="1:8" x14ac:dyDescent="0.25">
      <c r="A7977">
        <v>15942</v>
      </c>
      <c r="B7977">
        <v>5</v>
      </c>
      <c r="C7977">
        <v>23</v>
      </c>
      <c r="D7977">
        <v>2</v>
      </c>
      <c r="E7977">
        <v>9</v>
      </c>
      <c r="F7977">
        <v>25</v>
      </c>
      <c r="G7977">
        <v>0</v>
      </c>
      <c r="H7977" s="2">
        <f>H7976+$H$2*(Filter_Test[[#This Row],[debug'[0']]]-H7976)</f>
        <v>9.0123196585208589</v>
      </c>
    </row>
    <row r="7978" spans="1:8" x14ac:dyDescent="0.25">
      <c r="A7978">
        <v>15944</v>
      </c>
      <c r="B7978">
        <v>6</v>
      </c>
      <c r="C7978">
        <v>25</v>
      </c>
      <c r="D7978">
        <v>2</v>
      </c>
      <c r="E7978">
        <v>9</v>
      </c>
      <c r="F7978">
        <v>25</v>
      </c>
      <c r="G7978">
        <v>0</v>
      </c>
      <c r="H7978" s="2">
        <f>H7977+$H$2*(Filter_Test[[#This Row],[debug'[0']]]-H7977)</f>
        <v>8.7284152192366609</v>
      </c>
    </row>
    <row r="7979" spans="1:8" x14ac:dyDescent="0.25">
      <c r="A7979">
        <v>15946</v>
      </c>
      <c r="B7979">
        <v>6</v>
      </c>
      <c r="C7979">
        <v>28</v>
      </c>
      <c r="D7979">
        <v>1</v>
      </c>
      <c r="E7979">
        <v>9</v>
      </c>
      <c r="F7979">
        <v>25</v>
      </c>
      <c r="G7979">
        <v>0</v>
      </c>
      <c r="H7979" s="2">
        <f>H7978+$H$2*(Filter_Test[[#This Row],[debug'[0']]]-H7978)</f>
        <v>8.4712681429757666</v>
      </c>
    </row>
    <row r="7980" spans="1:8" x14ac:dyDescent="0.25">
      <c r="A7980">
        <v>15948</v>
      </c>
      <c r="B7980">
        <v>9</v>
      </c>
      <c r="C7980">
        <v>31</v>
      </c>
      <c r="D7980">
        <v>-1</v>
      </c>
      <c r="E7980">
        <v>10</v>
      </c>
      <c r="F7980">
        <v>25</v>
      </c>
      <c r="G7980">
        <v>0</v>
      </c>
      <c r="H7980" s="2">
        <f>H7979+$H$2*(Filter_Test[[#This Row],[debug'[0']]]-H7979)</f>
        <v>8.5210999465081532</v>
      </c>
    </row>
    <row r="7981" spans="1:8" x14ac:dyDescent="0.25">
      <c r="A7981">
        <v>15950</v>
      </c>
      <c r="B7981">
        <v>9</v>
      </c>
      <c r="C7981">
        <v>32</v>
      </c>
      <c r="D7981">
        <v>-1</v>
      </c>
      <c r="E7981">
        <v>10</v>
      </c>
      <c r="F7981">
        <v>25</v>
      </c>
      <c r="G7981">
        <v>0</v>
      </c>
      <c r="H7981" s="2">
        <f>H7980+$H$2*(Filter_Test[[#This Row],[debug'[0']]]-H7980)</f>
        <v>8.5662352132037647</v>
      </c>
    </row>
    <row r="7982" spans="1:8" x14ac:dyDescent="0.25">
      <c r="A7982">
        <v>15952</v>
      </c>
      <c r="B7982">
        <v>10</v>
      </c>
      <c r="C7982">
        <v>33</v>
      </c>
      <c r="D7982">
        <v>-2</v>
      </c>
      <c r="E7982">
        <v>10</v>
      </c>
      <c r="F7982">
        <v>25</v>
      </c>
      <c r="G7982">
        <v>0</v>
      </c>
      <c r="H7982" s="2">
        <f>H7981+$H$2*(Filter_Test[[#This Row],[debug'[0']]]-H7981)</f>
        <v>8.7013643608390083</v>
      </c>
    </row>
    <row r="7983" spans="1:8" x14ac:dyDescent="0.25">
      <c r="A7983">
        <v>15954</v>
      </c>
      <c r="B7983">
        <v>10</v>
      </c>
      <c r="C7983">
        <v>32</v>
      </c>
      <c r="D7983">
        <v>-4</v>
      </c>
      <c r="E7983">
        <v>10</v>
      </c>
      <c r="F7983">
        <v>25</v>
      </c>
      <c r="G7983">
        <v>0</v>
      </c>
      <c r="H7983" s="2">
        <f>H7982+$H$2*(Filter_Test[[#This Row],[debug'[0']]]-H7982)</f>
        <v>8.82375788634935</v>
      </c>
    </row>
    <row r="7984" spans="1:8" x14ac:dyDescent="0.25">
      <c r="A7984">
        <v>15956</v>
      </c>
      <c r="B7984">
        <v>13</v>
      </c>
      <c r="C7984">
        <v>31</v>
      </c>
      <c r="D7984">
        <v>-3</v>
      </c>
      <c r="E7984">
        <v>10</v>
      </c>
      <c r="F7984">
        <v>25</v>
      </c>
      <c r="G7984">
        <v>0</v>
      </c>
      <c r="H7984" s="2">
        <f>H7983+$H$2*(Filter_Test[[#This Row],[debug'[0']]]-H7983)</f>
        <v>9.2173594326650665</v>
      </c>
    </row>
    <row r="7985" spans="1:8" x14ac:dyDescent="0.25">
      <c r="A7985">
        <v>15958</v>
      </c>
      <c r="B7985">
        <v>13</v>
      </c>
      <c r="C7985">
        <v>31</v>
      </c>
      <c r="D7985">
        <v>-2</v>
      </c>
      <c r="E7985">
        <v>10</v>
      </c>
      <c r="F7985">
        <v>25</v>
      </c>
      <c r="G7985">
        <v>0</v>
      </c>
      <c r="H7985" s="2">
        <f>H7984+$H$2*(Filter_Test[[#This Row],[debug'[0']]]-H7984)</f>
        <v>9.5738649071903712</v>
      </c>
    </row>
    <row r="7986" spans="1:8" x14ac:dyDescent="0.25">
      <c r="A7986">
        <v>15960</v>
      </c>
      <c r="B7986">
        <v>13</v>
      </c>
      <c r="C7986">
        <v>30</v>
      </c>
      <c r="D7986">
        <v>-1</v>
      </c>
      <c r="E7986">
        <v>10</v>
      </c>
      <c r="F7986">
        <v>25</v>
      </c>
      <c r="G7986">
        <v>0</v>
      </c>
      <c r="H7986" s="2">
        <f>H7985+$H$2*(Filter_Test[[#This Row],[debug'[0']]]-H7985)</f>
        <v>9.8967705323236785</v>
      </c>
    </row>
    <row r="7987" spans="1:8" x14ac:dyDescent="0.25">
      <c r="A7987">
        <v>15962</v>
      </c>
      <c r="B7987">
        <v>13</v>
      </c>
      <c r="C7987">
        <v>26</v>
      </c>
      <c r="D7987">
        <v>-1</v>
      </c>
      <c r="E7987">
        <v>10</v>
      </c>
      <c r="F7987">
        <v>25</v>
      </c>
      <c r="G7987">
        <v>0</v>
      </c>
      <c r="H7987" s="2">
        <f>H7986+$H$2*(Filter_Test[[#This Row],[debug'[0']]]-H7986)</f>
        <v>10.189243019265337</v>
      </c>
    </row>
    <row r="7988" spans="1:8" x14ac:dyDescent="0.25">
      <c r="A7988">
        <v>15964</v>
      </c>
      <c r="B7988">
        <v>14</v>
      </c>
      <c r="C7988">
        <v>25</v>
      </c>
      <c r="D7988">
        <v>-1</v>
      </c>
      <c r="E7988">
        <v>10</v>
      </c>
      <c r="F7988">
        <v>25</v>
      </c>
      <c r="G7988">
        <v>0</v>
      </c>
      <c r="H7988" s="2">
        <f>H7987+$H$2*(Filter_Test[[#This Row],[debug'[0']]]-H7987)</f>
        <v>10.548398403324098</v>
      </c>
    </row>
    <row r="7989" spans="1:8" x14ac:dyDescent="0.25">
      <c r="A7989">
        <v>15966</v>
      </c>
      <c r="B7989">
        <v>14</v>
      </c>
      <c r="C7989">
        <v>23</v>
      </c>
      <c r="D7989">
        <v>-1</v>
      </c>
      <c r="E7989">
        <v>10</v>
      </c>
      <c r="F7989">
        <v>25</v>
      </c>
      <c r="G7989">
        <v>0</v>
      </c>
      <c r="H7989" s="2">
        <f>H7988+$H$2*(Filter_Test[[#This Row],[debug'[0']]]-H7988)</f>
        <v>10.873704189901172</v>
      </c>
    </row>
    <row r="7990" spans="1:8" x14ac:dyDescent="0.25">
      <c r="A7990">
        <v>15968</v>
      </c>
      <c r="B7990">
        <v>14</v>
      </c>
      <c r="C7990">
        <v>21</v>
      </c>
      <c r="D7990">
        <v>0</v>
      </c>
      <c r="E7990">
        <v>10</v>
      </c>
      <c r="F7990">
        <v>25</v>
      </c>
      <c r="G7990">
        <v>0</v>
      </c>
      <c r="H7990" s="2">
        <f>H7989+$H$2*(Filter_Test[[#This Row],[debug'[0']]]-H7989)</f>
        <v>11.168350628399823</v>
      </c>
    </row>
    <row r="7991" spans="1:8" x14ac:dyDescent="0.25">
      <c r="A7991">
        <v>15970</v>
      </c>
      <c r="B7991">
        <v>12</v>
      </c>
      <c r="C7991">
        <v>20</v>
      </c>
      <c r="D7991">
        <v>0</v>
      </c>
      <c r="E7991">
        <v>10</v>
      </c>
      <c r="F7991">
        <v>25</v>
      </c>
      <c r="G7991">
        <v>0</v>
      </c>
      <c r="H7991" s="2">
        <f>H7990+$H$2*(Filter_Test[[#This Row],[debug'[0']]]-H7990)</f>
        <v>11.246731735085273</v>
      </c>
    </row>
    <row r="7992" spans="1:8" x14ac:dyDescent="0.25">
      <c r="A7992">
        <v>15972</v>
      </c>
      <c r="B7992">
        <v>11</v>
      </c>
      <c r="C7992">
        <v>20</v>
      </c>
      <c r="D7992">
        <v>-2</v>
      </c>
      <c r="E7992">
        <v>10</v>
      </c>
      <c r="F7992">
        <v>25</v>
      </c>
      <c r="G7992">
        <v>0</v>
      </c>
      <c r="H7992" s="2">
        <f>H7991+$H$2*(Filter_Test[[#This Row],[debug'[0']]]-H7991)</f>
        <v>11.223477816894732</v>
      </c>
    </row>
    <row r="7993" spans="1:8" x14ac:dyDescent="0.25">
      <c r="A7993">
        <v>15974</v>
      </c>
      <c r="B7993">
        <v>10</v>
      </c>
      <c r="C7993">
        <v>19</v>
      </c>
      <c r="D7993">
        <v>-1</v>
      </c>
      <c r="E7993">
        <v>10</v>
      </c>
      <c r="F7993">
        <v>25</v>
      </c>
      <c r="G7993">
        <v>0</v>
      </c>
      <c r="H7993" s="2">
        <f>H7992+$H$2*(Filter_Test[[#This Row],[debug'[0']]]-H7992)</f>
        <v>11.108167749253136</v>
      </c>
    </row>
    <row r="7994" spans="1:8" x14ac:dyDescent="0.25">
      <c r="A7994">
        <v>15976</v>
      </c>
      <c r="B7994">
        <v>8</v>
      </c>
      <c r="C7994">
        <v>18</v>
      </c>
      <c r="D7994">
        <v>1</v>
      </c>
      <c r="E7994">
        <v>10</v>
      </c>
      <c r="F7994">
        <v>25</v>
      </c>
      <c r="G7994">
        <v>0</v>
      </c>
      <c r="H7994" s="2">
        <f>H7993+$H$2*(Filter_Test[[#This Row],[debug'[0']]]-H7993)</f>
        <v>10.815229840237784</v>
      </c>
    </row>
    <row r="7995" spans="1:8" x14ac:dyDescent="0.25">
      <c r="A7995">
        <v>15978</v>
      </c>
      <c r="B7995">
        <v>9</v>
      </c>
      <c r="C7995">
        <v>18</v>
      </c>
      <c r="D7995">
        <v>2</v>
      </c>
      <c r="E7995">
        <v>10</v>
      </c>
      <c r="F7995">
        <v>25</v>
      </c>
      <c r="G7995">
        <v>0</v>
      </c>
      <c r="H7995" s="2">
        <f>H7994+$H$2*(Filter_Test[[#This Row],[debug'[0']]]-H7994)</f>
        <v>10.644148458317744</v>
      </c>
    </row>
    <row r="7996" spans="1:8" x14ac:dyDescent="0.25">
      <c r="A7996">
        <v>15980</v>
      </c>
      <c r="B7996">
        <v>9</v>
      </c>
      <c r="C7996">
        <v>18</v>
      </c>
      <c r="D7996">
        <v>2</v>
      </c>
      <c r="E7996">
        <v>10</v>
      </c>
      <c r="F7996">
        <v>25</v>
      </c>
      <c r="G7996">
        <v>0</v>
      </c>
      <c r="H7996" s="2">
        <f>H7995+$H$2*(Filter_Test[[#This Row],[debug'[0']]]-H7995)</f>
        <v>10.489191116775883</v>
      </c>
    </row>
    <row r="7997" spans="1:8" x14ac:dyDescent="0.25">
      <c r="A7997">
        <v>15982</v>
      </c>
      <c r="B7997">
        <v>10</v>
      </c>
      <c r="C7997">
        <v>18</v>
      </c>
      <c r="D7997">
        <v>3</v>
      </c>
      <c r="E7997">
        <v>10</v>
      </c>
      <c r="F7997">
        <v>25</v>
      </c>
      <c r="G7997">
        <v>0</v>
      </c>
      <c r="H7997" s="2">
        <f>H7996+$H$2*(Filter_Test[[#This Row],[debug'[0']]]-H7996)</f>
        <v>10.443085940215948</v>
      </c>
    </row>
    <row r="7998" spans="1:8" x14ac:dyDescent="0.25">
      <c r="A7998">
        <v>15984</v>
      </c>
      <c r="B7998">
        <v>9</v>
      </c>
      <c r="C7998">
        <v>20</v>
      </c>
      <c r="D7998">
        <v>3</v>
      </c>
      <c r="E7998">
        <v>10</v>
      </c>
      <c r="F7998">
        <v>25</v>
      </c>
      <c r="G7998">
        <v>0</v>
      </c>
      <c r="H7998" s="2">
        <f>H7997+$H$2*(Filter_Test[[#This Row],[debug'[0']]]-H7997)</f>
        <v>10.307078294567514</v>
      </c>
    </row>
    <row r="7999" spans="1:8" x14ac:dyDescent="0.25">
      <c r="A7999">
        <v>15986</v>
      </c>
      <c r="B7999">
        <v>7</v>
      </c>
      <c r="C7999">
        <v>21</v>
      </c>
      <c r="D7999">
        <v>2</v>
      </c>
      <c r="E7999">
        <v>10</v>
      </c>
      <c r="F7999">
        <v>25</v>
      </c>
      <c r="G7999">
        <v>0</v>
      </c>
      <c r="H7999" s="2">
        <f>H7998+$H$2*(Filter_Test[[#This Row],[debug'[0']]]-H7998)</f>
        <v>9.9953935083157273</v>
      </c>
    </row>
    <row r="8000" spans="1:8" x14ac:dyDescent="0.25">
      <c r="A8000">
        <v>15988</v>
      </c>
      <c r="B8000">
        <v>5</v>
      </c>
      <c r="C8000">
        <v>23</v>
      </c>
      <c r="D8000">
        <v>2</v>
      </c>
      <c r="E8000">
        <v>10</v>
      </c>
      <c r="F8000">
        <v>25</v>
      </c>
      <c r="G8000">
        <v>0</v>
      </c>
      <c r="H8000" s="2">
        <f>H7999+$H$2*(Filter_Test[[#This Row],[debug'[0']]]-H7999)</f>
        <v>9.524588761890282</v>
      </c>
    </row>
    <row r="8001" spans="1:8" x14ac:dyDescent="0.25">
      <c r="A8001">
        <v>15990</v>
      </c>
      <c r="B8001">
        <v>7</v>
      </c>
      <c r="C8001">
        <v>28</v>
      </c>
      <c r="D8001">
        <v>2</v>
      </c>
      <c r="E8001">
        <v>10</v>
      </c>
      <c r="F8001">
        <v>25</v>
      </c>
      <c r="G8001">
        <v>0</v>
      </c>
      <c r="H8001" s="2">
        <f>H8000+$H$2*(Filter_Test[[#This Row],[debug'[0']]]-H8000)</f>
        <v>9.2866518766595867</v>
      </c>
    </row>
    <row r="8002" spans="1:8" x14ac:dyDescent="0.25">
      <c r="A8002">
        <v>15992</v>
      </c>
      <c r="B8002">
        <v>9</v>
      </c>
      <c r="C8002">
        <v>30</v>
      </c>
      <c r="D8002">
        <v>0</v>
      </c>
      <c r="E8002">
        <v>10</v>
      </c>
      <c r="F8002">
        <v>25</v>
      </c>
      <c r="G8002">
        <v>0</v>
      </c>
      <c r="H8002" s="2">
        <f>H8001+$H$2*(Filter_Test[[#This Row],[debug'[0']]]-H8001)</f>
        <v>9.2596355737640419</v>
      </c>
    </row>
    <row r="8003" spans="1:8" x14ac:dyDescent="0.25">
      <c r="A8003">
        <v>15994</v>
      </c>
      <c r="B8003">
        <v>11</v>
      </c>
      <c r="C8003">
        <v>31</v>
      </c>
      <c r="D8003">
        <v>-1</v>
      </c>
      <c r="E8003">
        <v>10</v>
      </c>
      <c r="F8003">
        <v>25</v>
      </c>
      <c r="G8003">
        <v>0</v>
      </c>
      <c r="H8003" s="2">
        <f>H8002+$H$2*(Filter_Test[[#This Row],[debug'[0']]]-H8002)</f>
        <v>9.423661056644999</v>
      </c>
    </row>
    <row r="8004" spans="1:8" x14ac:dyDescent="0.25">
      <c r="A8004">
        <v>15996</v>
      </c>
      <c r="B8004">
        <v>12</v>
      </c>
      <c r="C8004">
        <v>32</v>
      </c>
      <c r="D8004">
        <v>-3</v>
      </c>
      <c r="E8004">
        <v>10</v>
      </c>
      <c r="F8004">
        <v>25</v>
      </c>
      <c r="G8004">
        <v>0</v>
      </c>
      <c r="H8004" s="2">
        <f>H8003+$H$2*(Filter_Test[[#This Row],[debug'[0']]]-H8003)</f>
        <v>9.6664752815730406</v>
      </c>
    </row>
    <row r="8005" spans="1:8" x14ac:dyDescent="0.25">
      <c r="A8005">
        <v>15998</v>
      </c>
      <c r="B8005">
        <v>12</v>
      </c>
      <c r="C8005">
        <v>32</v>
      </c>
      <c r="D8005">
        <v>-4</v>
      </c>
      <c r="E8005">
        <v>10</v>
      </c>
      <c r="F8005">
        <v>25</v>
      </c>
      <c r="G8005">
        <v>0</v>
      </c>
      <c r="H8005" s="2">
        <f>H8004+$H$2*(Filter_Test[[#This Row],[debug'[0']]]-H8004)</f>
        <v>9.8864048049444495</v>
      </c>
    </row>
    <row r="8006" spans="1:8" x14ac:dyDescent="0.25">
      <c r="A8006">
        <v>16000</v>
      </c>
      <c r="B8006">
        <v>11</v>
      </c>
      <c r="C8006">
        <v>32</v>
      </c>
      <c r="D8006">
        <v>-4</v>
      </c>
      <c r="E8006">
        <v>10</v>
      </c>
      <c r="F8006">
        <v>25</v>
      </c>
      <c r="G8006">
        <v>0</v>
      </c>
      <c r="H8006" s="2">
        <f>H8005+$H$2*(Filter_Test[[#This Row],[debug'[0']]]-H8005)</f>
        <v>9.991358679460232</v>
      </c>
    </row>
    <row r="8007" spans="1:8" x14ac:dyDescent="0.25">
      <c r="A8007">
        <v>16002</v>
      </c>
      <c r="B8007">
        <v>12</v>
      </c>
      <c r="C8007">
        <v>31</v>
      </c>
      <c r="D8007">
        <v>-3</v>
      </c>
      <c r="E8007">
        <v>10</v>
      </c>
      <c r="F8007">
        <v>25</v>
      </c>
      <c r="G8007">
        <v>0</v>
      </c>
      <c r="H8007" s="2">
        <f>H8006+$H$2*(Filter_Test[[#This Row],[debug'[0']]]-H8006)</f>
        <v>10.180668663949371</v>
      </c>
    </row>
    <row r="8008" spans="1:8" x14ac:dyDescent="0.25">
      <c r="A8008">
        <v>16004</v>
      </c>
      <c r="B8008">
        <v>12</v>
      </c>
      <c r="C8008">
        <v>31</v>
      </c>
      <c r="D8008">
        <v>-4</v>
      </c>
      <c r="E8008">
        <v>10</v>
      </c>
      <c r="F8008">
        <v>25</v>
      </c>
      <c r="G8008">
        <v>0</v>
      </c>
      <c r="H8008" s="2">
        <f>H8007+$H$2*(Filter_Test[[#This Row],[debug'[0']]]-H8007)</f>
        <v>10.352136602742842</v>
      </c>
    </row>
    <row r="8009" spans="1:8" x14ac:dyDescent="0.25">
      <c r="A8009">
        <v>16006</v>
      </c>
      <c r="B8009">
        <v>13</v>
      </c>
      <c r="C8009">
        <v>31</v>
      </c>
      <c r="D8009">
        <v>-4</v>
      </c>
      <c r="E8009">
        <v>10</v>
      </c>
      <c r="F8009">
        <v>25</v>
      </c>
      <c r="G8009">
        <v>0</v>
      </c>
      <c r="H8009" s="2">
        <f>H8008+$H$2*(Filter_Test[[#This Row],[debug'[0']]]-H8008)</f>
        <v>10.601691848638813</v>
      </c>
    </row>
    <row r="8010" spans="1:8" x14ac:dyDescent="0.25">
      <c r="A8010">
        <v>16008</v>
      </c>
      <c r="B8010">
        <v>14</v>
      </c>
      <c r="C8010">
        <v>28</v>
      </c>
      <c r="D8010">
        <v>-3</v>
      </c>
      <c r="E8010">
        <v>10</v>
      </c>
      <c r="F8010">
        <v>25</v>
      </c>
      <c r="G8010">
        <v>0</v>
      </c>
      <c r="H8010" s="2">
        <f>H8009+$H$2*(Filter_Test[[#This Row],[debug'[0']]]-H8009)</f>
        <v>10.921974846327332</v>
      </c>
    </row>
    <row r="8011" spans="1:8" x14ac:dyDescent="0.25">
      <c r="A8011">
        <v>16010</v>
      </c>
      <c r="B8011">
        <v>13</v>
      </c>
      <c r="C8011">
        <v>27</v>
      </c>
      <c r="D8011">
        <v>-3</v>
      </c>
      <c r="E8011">
        <v>10</v>
      </c>
      <c r="F8011">
        <v>25</v>
      </c>
      <c r="G8011">
        <v>0</v>
      </c>
      <c r="H8011" s="2">
        <f>H8010+$H$2*(Filter_Test[[#This Row],[debug'[0']]]-H8010)</f>
        <v>11.117824103029918</v>
      </c>
    </row>
    <row r="8012" spans="1:8" x14ac:dyDescent="0.25">
      <c r="A8012">
        <v>16012</v>
      </c>
      <c r="B8012">
        <v>15</v>
      </c>
      <c r="C8012">
        <v>24</v>
      </c>
      <c r="D8012">
        <v>-4</v>
      </c>
      <c r="E8012">
        <v>11</v>
      </c>
      <c r="F8012">
        <v>25</v>
      </c>
      <c r="G8012">
        <v>-1</v>
      </c>
      <c r="H8012" s="2">
        <f>H8011+$H$2*(Filter_Test[[#This Row],[debug'[0']]]-H8011)</f>
        <v>11.483710561365855</v>
      </c>
    </row>
    <row r="8013" spans="1:8" x14ac:dyDescent="0.25">
      <c r="A8013">
        <v>16014</v>
      </c>
      <c r="B8013">
        <v>14</v>
      </c>
      <c r="C8013">
        <v>23</v>
      </c>
      <c r="D8013">
        <v>-3</v>
      </c>
      <c r="E8013">
        <v>11</v>
      </c>
      <c r="F8013">
        <v>25</v>
      </c>
      <c r="G8013">
        <v>-1</v>
      </c>
      <c r="H8013" s="2">
        <f>H8012+$H$2*(Filter_Test[[#This Row],[debug'[0']]]-H8012)</f>
        <v>11.720865253807414</v>
      </c>
    </row>
    <row r="8014" spans="1:8" x14ac:dyDescent="0.25">
      <c r="A8014">
        <v>16016</v>
      </c>
      <c r="B8014">
        <v>13</v>
      </c>
      <c r="C8014">
        <v>21</v>
      </c>
      <c r="D8014">
        <v>-2</v>
      </c>
      <c r="E8014">
        <v>11</v>
      </c>
      <c r="F8014">
        <v>25</v>
      </c>
      <c r="G8014">
        <v>-1</v>
      </c>
      <c r="H8014" s="2">
        <f>H8013+$H$2*(Filter_Test[[#This Row],[debug'[0']]]-H8013)</f>
        <v>11.841420863455117</v>
      </c>
    </row>
    <row r="8015" spans="1:8" x14ac:dyDescent="0.25">
      <c r="A8015">
        <v>16018</v>
      </c>
      <c r="B8015">
        <v>11</v>
      </c>
      <c r="C8015">
        <v>20</v>
      </c>
      <c r="D8015">
        <v>-2</v>
      </c>
      <c r="E8015">
        <v>11</v>
      </c>
      <c r="F8015">
        <v>25</v>
      </c>
      <c r="G8015">
        <v>-1</v>
      </c>
      <c r="H8015" s="2">
        <f>H8014+$H$2*(Filter_Test[[#This Row],[debug'[0']]]-H8014)</f>
        <v>11.762118815358884</v>
      </c>
    </row>
    <row r="8016" spans="1:8" x14ac:dyDescent="0.25">
      <c r="A8016">
        <v>16020</v>
      </c>
      <c r="B8016">
        <v>10</v>
      </c>
      <c r="C8016">
        <v>18</v>
      </c>
      <c r="D8016">
        <v>-1</v>
      </c>
      <c r="E8016">
        <v>10</v>
      </c>
      <c r="F8016">
        <v>25</v>
      </c>
      <c r="G8016">
        <v>-1</v>
      </c>
      <c r="H8016" s="2">
        <f>H8015+$H$2*(Filter_Test[[#This Row],[debug'[0']]]-H8015)</f>
        <v>11.596043029606369</v>
      </c>
    </row>
    <row r="8017" spans="1:8" x14ac:dyDescent="0.25">
      <c r="A8017">
        <v>16022</v>
      </c>
      <c r="B8017">
        <v>7</v>
      </c>
      <c r="C8017">
        <v>18</v>
      </c>
      <c r="D8017">
        <v>1</v>
      </c>
      <c r="E8017">
        <v>10</v>
      </c>
      <c r="F8017">
        <v>25</v>
      </c>
      <c r="G8017">
        <v>-1</v>
      </c>
      <c r="H8017" s="2">
        <f>H8016+$H$2*(Filter_Test[[#This Row],[debug'[0']]]-H8016)</f>
        <v>11.162876179084551</v>
      </c>
    </row>
    <row r="8018" spans="1:8" x14ac:dyDescent="0.25">
      <c r="A8018">
        <v>16024</v>
      </c>
      <c r="B8018">
        <v>7</v>
      </c>
      <c r="C8018">
        <v>17</v>
      </c>
      <c r="D8018">
        <v>2</v>
      </c>
      <c r="E8018">
        <v>10</v>
      </c>
      <c r="F8018">
        <v>25</v>
      </c>
      <c r="G8018">
        <v>-1</v>
      </c>
      <c r="H8018" s="2">
        <f>H8017+$H$2*(Filter_Test[[#This Row],[debug'[0']]]-H8017)</f>
        <v>10.770534342424071</v>
      </c>
    </row>
    <row r="8019" spans="1:8" x14ac:dyDescent="0.25">
      <c r="A8019">
        <v>16026</v>
      </c>
      <c r="B8019">
        <v>8</v>
      </c>
      <c r="C8019">
        <v>18</v>
      </c>
      <c r="D8019">
        <v>2</v>
      </c>
      <c r="E8019">
        <v>11</v>
      </c>
      <c r="F8019">
        <v>25</v>
      </c>
      <c r="G8019">
        <v>-1</v>
      </c>
      <c r="H8019" s="2">
        <f>H8018+$H$2*(Filter_Test[[#This Row],[debug'[0']]]-H8018)</f>
        <v>10.509417632323741</v>
      </c>
    </row>
    <row r="8020" spans="1:8" x14ac:dyDescent="0.25">
      <c r="A8020">
        <v>16028</v>
      </c>
      <c r="B8020">
        <v>9</v>
      </c>
      <c r="C8020">
        <v>19</v>
      </c>
      <c r="D8020">
        <v>3</v>
      </c>
      <c r="E8020">
        <v>11</v>
      </c>
      <c r="F8020">
        <v>25</v>
      </c>
      <c r="G8020">
        <v>-1</v>
      </c>
      <c r="H8020" s="2">
        <f>H8019+$H$2*(Filter_Test[[#This Row],[debug'[0']]]-H8019)</f>
        <v>10.367158371976526</v>
      </c>
    </row>
    <row r="8021" spans="1:8" x14ac:dyDescent="0.25">
      <c r="A8021">
        <v>16030</v>
      </c>
      <c r="B8021">
        <v>8</v>
      </c>
      <c r="C8021">
        <v>20</v>
      </c>
      <c r="D8021">
        <v>3</v>
      </c>
      <c r="E8021">
        <v>11</v>
      </c>
      <c r="F8021">
        <v>25</v>
      </c>
      <c r="G8021">
        <v>-1</v>
      </c>
      <c r="H8021" s="2">
        <f>H8020+$H$2*(Filter_Test[[#This Row],[debug'[0']]]-H8020)</f>
        <v>10.144058951437975</v>
      </c>
    </row>
    <row r="8022" spans="1:8" x14ac:dyDescent="0.25">
      <c r="A8022">
        <v>16032</v>
      </c>
      <c r="B8022">
        <v>8</v>
      </c>
      <c r="C8022">
        <v>21</v>
      </c>
      <c r="D8022">
        <v>2</v>
      </c>
      <c r="E8022">
        <v>11</v>
      </c>
      <c r="F8022">
        <v>25</v>
      </c>
      <c r="G8022">
        <v>-1</v>
      </c>
      <c r="H8022" s="2">
        <f>H8021+$H$2*(Filter_Test[[#This Row],[debug'[0']]]-H8021)</f>
        <v>9.9419861559169451</v>
      </c>
    </row>
    <row r="8023" spans="1:8" x14ac:dyDescent="0.25">
      <c r="A8023">
        <v>16034</v>
      </c>
      <c r="B8023">
        <v>6</v>
      </c>
      <c r="C8023">
        <v>24</v>
      </c>
      <c r="D8023">
        <v>1</v>
      </c>
      <c r="E8023">
        <v>10</v>
      </c>
      <c r="F8023">
        <v>25</v>
      </c>
      <c r="G8023">
        <v>-1</v>
      </c>
      <c r="H8023" s="2">
        <f>H8022+$H$2*(Filter_Test[[#This Row],[debug'[0']]]-H8022)</f>
        <v>9.5704627134775055</v>
      </c>
    </row>
    <row r="8024" spans="1:8" x14ac:dyDescent="0.25">
      <c r="A8024">
        <v>16036</v>
      </c>
      <c r="B8024">
        <v>8</v>
      </c>
      <c r="C8024">
        <v>26</v>
      </c>
      <c r="D8024">
        <v>1</v>
      </c>
      <c r="E8024">
        <v>10</v>
      </c>
      <c r="F8024">
        <v>25</v>
      </c>
      <c r="G8024">
        <v>-1</v>
      </c>
      <c r="H8024" s="2">
        <f>H8023+$H$2*(Filter_Test[[#This Row],[debug'[0']]]-H8023)</f>
        <v>9.4224500897755767</v>
      </c>
    </row>
    <row r="8025" spans="1:8" x14ac:dyDescent="0.25">
      <c r="A8025">
        <v>16038</v>
      </c>
      <c r="B8025">
        <v>10</v>
      </c>
      <c r="C8025">
        <v>29</v>
      </c>
      <c r="D8025">
        <v>0</v>
      </c>
      <c r="E8025">
        <v>11</v>
      </c>
      <c r="F8025">
        <v>25</v>
      </c>
      <c r="G8025">
        <v>-1</v>
      </c>
      <c r="H8025" s="2">
        <f>H8024+$H$2*(Filter_Test[[#This Row],[debug'[0']]]-H8024)</f>
        <v>9.4768828864268517</v>
      </c>
    </row>
    <row r="8026" spans="1:8" x14ac:dyDescent="0.25">
      <c r="A8026">
        <v>16040</v>
      </c>
      <c r="B8026">
        <v>11</v>
      </c>
      <c r="C8026">
        <v>31</v>
      </c>
      <c r="D8026">
        <v>-2</v>
      </c>
      <c r="E8026">
        <v>11</v>
      </c>
      <c r="F8026">
        <v>25</v>
      </c>
      <c r="G8026">
        <v>-1</v>
      </c>
      <c r="H8026" s="2">
        <f>H8025+$H$2*(Filter_Test[[#This Row],[debug'[0']]]-H8025)</f>
        <v>9.6204332924636002</v>
      </c>
    </row>
    <row r="8027" spans="1:8" x14ac:dyDescent="0.25">
      <c r="A8027">
        <v>16042</v>
      </c>
      <c r="B8027">
        <v>13</v>
      </c>
      <c r="C8027">
        <v>31</v>
      </c>
      <c r="D8027">
        <v>-3</v>
      </c>
      <c r="E8027">
        <v>11</v>
      </c>
      <c r="F8027">
        <v>25</v>
      </c>
      <c r="G8027">
        <v>-1</v>
      </c>
      <c r="H8027" s="2">
        <f>H8026+$H$2*(Filter_Test[[#This Row],[debug'[0']]]-H8026)</f>
        <v>9.9389499506849894</v>
      </c>
    </row>
    <row r="8028" spans="1:8" x14ac:dyDescent="0.25">
      <c r="A8028">
        <v>16044</v>
      </c>
      <c r="B8028">
        <v>12</v>
      </c>
      <c r="C8028">
        <v>33</v>
      </c>
      <c r="D8028">
        <v>-5</v>
      </c>
      <c r="E8028">
        <v>11</v>
      </c>
      <c r="F8028">
        <v>25</v>
      </c>
      <c r="G8028">
        <v>-1</v>
      </c>
      <c r="H8028" s="2">
        <f>H8027+$H$2*(Filter_Test[[#This Row],[debug'[0']]]-H8027)</f>
        <v>10.133199341493256</v>
      </c>
    </row>
    <row r="8029" spans="1:8" x14ac:dyDescent="0.25">
      <c r="A8029">
        <v>16046</v>
      </c>
      <c r="B8029">
        <v>14</v>
      </c>
      <c r="C8029">
        <v>32</v>
      </c>
      <c r="D8029">
        <v>-5</v>
      </c>
      <c r="E8029">
        <v>11</v>
      </c>
      <c r="F8029">
        <v>25</v>
      </c>
      <c r="G8029">
        <v>-1</v>
      </c>
      <c r="H8029" s="2">
        <f>H8028+$H$2*(Filter_Test[[#This Row],[debug'[0']]]-H8028)</f>
        <v>10.497636717743084</v>
      </c>
    </row>
    <row r="8030" spans="1:8" x14ac:dyDescent="0.25">
      <c r="A8030">
        <v>16048</v>
      </c>
      <c r="B8030">
        <v>14</v>
      </c>
      <c r="C8030">
        <v>32</v>
      </c>
      <c r="D8030">
        <v>-5</v>
      </c>
      <c r="E8030">
        <v>11</v>
      </c>
      <c r="F8030">
        <v>25</v>
      </c>
      <c r="G8030">
        <v>-1</v>
      </c>
      <c r="H8030" s="2">
        <f>H8029+$H$2*(Filter_Test[[#This Row],[debug'[0']]]-H8029)</f>
        <v>10.827726680475314</v>
      </c>
    </row>
    <row r="8031" spans="1:8" x14ac:dyDescent="0.25">
      <c r="A8031">
        <v>16050</v>
      </c>
      <c r="B8031">
        <v>14</v>
      </c>
      <c r="C8031">
        <v>31</v>
      </c>
      <c r="D8031">
        <v>-4</v>
      </c>
      <c r="E8031">
        <v>11</v>
      </c>
      <c r="F8031">
        <v>25</v>
      </c>
      <c r="G8031">
        <v>-1</v>
      </c>
      <c r="H8031" s="2">
        <f>H8030+$H$2*(Filter_Test[[#This Row],[debug'[0']]]-H8030)</f>
        <v>11.126706397149244</v>
      </c>
    </row>
    <row r="8032" spans="1:8" x14ac:dyDescent="0.25">
      <c r="A8032">
        <v>16052</v>
      </c>
      <c r="B8032">
        <v>14</v>
      </c>
      <c r="C8032">
        <v>31</v>
      </c>
      <c r="D8032">
        <v>-4</v>
      </c>
      <c r="E8032">
        <v>11</v>
      </c>
      <c r="F8032">
        <v>25</v>
      </c>
      <c r="G8032">
        <v>-1</v>
      </c>
      <c r="H8032" s="2">
        <f>H8031+$H$2*(Filter_Test[[#This Row],[debug'[0']]]-H8031)</f>
        <v>11.397507939378919</v>
      </c>
    </row>
    <row r="8033" spans="1:8" x14ac:dyDescent="0.25">
      <c r="A8033">
        <v>16054</v>
      </c>
      <c r="B8033">
        <v>13</v>
      </c>
      <c r="C8033">
        <v>28</v>
      </c>
      <c r="D8033">
        <v>-3</v>
      </c>
      <c r="E8033">
        <v>11</v>
      </c>
      <c r="F8033">
        <v>25</v>
      </c>
      <c r="G8033">
        <v>-1</v>
      </c>
      <c r="H8033" s="2">
        <f>H8032+$H$2*(Filter_Test[[#This Row],[debug'[0']]]-H8032)</f>
        <v>11.548539257931413</v>
      </c>
    </row>
    <row r="8034" spans="1:8" x14ac:dyDescent="0.25">
      <c r="A8034">
        <v>16056</v>
      </c>
      <c r="B8034">
        <v>13</v>
      </c>
      <c r="C8034">
        <v>27</v>
      </c>
      <c r="D8034">
        <v>-4</v>
      </c>
      <c r="E8034">
        <v>11</v>
      </c>
      <c r="F8034">
        <v>25</v>
      </c>
      <c r="G8034">
        <v>-1</v>
      </c>
      <c r="H8034" s="2">
        <f>H8033+$H$2*(Filter_Test[[#This Row],[debug'[0']]]-H8033)</f>
        <v>11.685336210059113</v>
      </c>
    </row>
    <row r="8035" spans="1:8" x14ac:dyDescent="0.25">
      <c r="A8035">
        <v>16058</v>
      </c>
      <c r="B8035">
        <v>12</v>
      </c>
      <c r="C8035">
        <v>23</v>
      </c>
      <c r="D8035">
        <v>-4</v>
      </c>
      <c r="E8035">
        <v>11</v>
      </c>
      <c r="F8035">
        <v>25</v>
      </c>
      <c r="G8035">
        <v>-1</v>
      </c>
      <c r="H8035" s="2">
        <f>H8034+$H$2*(Filter_Test[[#This Row],[debug'[0']]]-H8034)</f>
        <v>11.714992573583983</v>
      </c>
    </row>
    <row r="8036" spans="1:8" x14ac:dyDescent="0.25">
      <c r="A8036">
        <v>16060</v>
      </c>
      <c r="B8036">
        <v>10</v>
      </c>
      <c r="C8036">
        <v>22</v>
      </c>
      <c r="D8036">
        <v>-1</v>
      </c>
      <c r="E8036">
        <v>11</v>
      </c>
      <c r="F8036">
        <v>25</v>
      </c>
      <c r="G8036">
        <v>-1</v>
      </c>
      <c r="H8036" s="2">
        <f>H8035+$H$2*(Filter_Test[[#This Row],[debug'[0']]]-H8035)</f>
        <v>11.553358331480007</v>
      </c>
    </row>
    <row r="8037" spans="1:8" x14ac:dyDescent="0.25">
      <c r="A8037">
        <v>16062</v>
      </c>
      <c r="B8037">
        <v>10</v>
      </c>
      <c r="C8037">
        <v>21</v>
      </c>
      <c r="D8037">
        <v>0</v>
      </c>
      <c r="E8037">
        <v>11</v>
      </c>
      <c r="F8037">
        <v>25</v>
      </c>
      <c r="G8037">
        <v>-1</v>
      </c>
      <c r="H8037" s="2">
        <f>H8036+$H$2*(Filter_Test[[#This Row],[debug'[0']]]-H8036)</f>
        <v>11.406957757802905</v>
      </c>
    </row>
    <row r="8038" spans="1:8" x14ac:dyDescent="0.25">
      <c r="A8038">
        <v>16064</v>
      </c>
      <c r="B8038">
        <v>8</v>
      </c>
      <c r="C8038">
        <v>17</v>
      </c>
      <c r="D8038">
        <v>1</v>
      </c>
      <c r="E8038">
        <v>11</v>
      </c>
      <c r="F8038">
        <v>25</v>
      </c>
      <c r="G8038">
        <v>-1</v>
      </c>
      <c r="H8038" s="2">
        <f>H8037+$H$2*(Filter_Test[[#This Row],[debug'[0']]]-H8037)</f>
        <v>11.085859553912774</v>
      </c>
    </row>
    <row r="8039" spans="1:8" x14ac:dyDescent="0.25">
      <c r="A8039">
        <v>16066</v>
      </c>
      <c r="B8039">
        <v>9</v>
      </c>
      <c r="C8039">
        <v>16</v>
      </c>
      <c r="D8039">
        <v>3</v>
      </c>
      <c r="E8039">
        <v>11</v>
      </c>
      <c r="F8039">
        <v>25</v>
      </c>
      <c r="G8039">
        <v>-1</v>
      </c>
      <c r="H8039" s="2">
        <f>H8038+$H$2*(Filter_Test[[#This Row],[debug'[0']]]-H8038)</f>
        <v>10.889271922383001</v>
      </c>
    </row>
    <row r="8040" spans="1:8" x14ac:dyDescent="0.25">
      <c r="A8040">
        <v>16068</v>
      </c>
      <c r="B8040">
        <v>9</v>
      </c>
      <c r="C8040">
        <v>16</v>
      </c>
      <c r="D8040">
        <v>4</v>
      </c>
      <c r="E8040">
        <v>11</v>
      </c>
      <c r="F8040">
        <v>25</v>
      </c>
      <c r="G8040">
        <v>-1</v>
      </c>
      <c r="H8040" s="2">
        <f>H8039+$H$2*(Filter_Test[[#This Row],[debug'[0']]]-H8039)</f>
        <v>10.711212238623244</v>
      </c>
    </row>
    <row r="8041" spans="1:8" x14ac:dyDescent="0.25">
      <c r="A8041">
        <v>16070</v>
      </c>
      <c r="B8041">
        <v>9</v>
      </c>
      <c r="C8041">
        <v>16</v>
      </c>
      <c r="D8041">
        <v>3</v>
      </c>
      <c r="E8041">
        <v>11</v>
      </c>
      <c r="F8041">
        <v>25</v>
      </c>
      <c r="G8041">
        <v>-1</v>
      </c>
      <c r="H8041" s="2">
        <f>H8040+$H$2*(Filter_Test[[#This Row],[debug'[0']]]-H8040)</f>
        <v>10.549934284695492</v>
      </c>
    </row>
    <row r="8042" spans="1:8" x14ac:dyDescent="0.25">
      <c r="A8042">
        <v>16072</v>
      </c>
      <c r="B8042">
        <v>9</v>
      </c>
      <c r="C8042">
        <v>16</v>
      </c>
      <c r="D8042">
        <v>2</v>
      </c>
      <c r="E8042">
        <v>11</v>
      </c>
      <c r="F8042">
        <v>25</v>
      </c>
      <c r="G8042">
        <v>-1</v>
      </c>
      <c r="H8042" s="2">
        <f>H8041+$H$2*(Filter_Test[[#This Row],[debug'[0']]]-H8041)</f>
        <v>10.403856419825104</v>
      </c>
    </row>
    <row r="8043" spans="1:8" x14ac:dyDescent="0.25">
      <c r="A8043">
        <v>16074</v>
      </c>
      <c r="B8043">
        <v>8</v>
      </c>
      <c r="C8043">
        <v>17</v>
      </c>
      <c r="D8043">
        <v>3</v>
      </c>
      <c r="E8043">
        <v>11</v>
      </c>
      <c r="F8043">
        <v>25</v>
      </c>
      <c r="G8043">
        <v>-1</v>
      </c>
      <c r="H8043" s="2">
        <f>H8042+$H$2*(Filter_Test[[#This Row],[debug'[0']]]-H8042)</f>
        <v>10.177298289760888</v>
      </c>
    </row>
    <row r="8044" spans="1:8" x14ac:dyDescent="0.25">
      <c r="A8044">
        <v>16076</v>
      </c>
      <c r="B8044">
        <v>8</v>
      </c>
      <c r="C8044">
        <v>19</v>
      </c>
      <c r="D8044">
        <v>3</v>
      </c>
      <c r="E8044">
        <v>11</v>
      </c>
      <c r="F8044">
        <v>25</v>
      </c>
      <c r="G8044">
        <v>-1</v>
      </c>
      <c r="H8044" s="2">
        <f>H8043+$H$2*(Filter_Test[[#This Row],[debug'[0']]]-H8043)</f>
        <v>9.9720927604072944</v>
      </c>
    </row>
    <row r="8045" spans="1:8" x14ac:dyDescent="0.25">
      <c r="A8045">
        <v>16078</v>
      </c>
      <c r="B8045">
        <v>7</v>
      </c>
      <c r="C8045">
        <v>21</v>
      </c>
      <c r="D8045">
        <v>3</v>
      </c>
      <c r="E8045">
        <v>11</v>
      </c>
      <c r="F8045">
        <v>25</v>
      </c>
      <c r="G8045">
        <v>-1</v>
      </c>
      <c r="H8045" s="2">
        <f>H8044+$H$2*(Filter_Test[[#This Row],[debug'[0']]]-H8044)</f>
        <v>9.691979616950805</v>
      </c>
    </row>
    <row r="8046" spans="1:8" x14ac:dyDescent="0.25">
      <c r="A8046">
        <v>16080</v>
      </c>
      <c r="B8046">
        <v>9</v>
      </c>
      <c r="C8046">
        <v>24</v>
      </c>
      <c r="D8046">
        <v>2</v>
      </c>
      <c r="E8046">
        <v>11</v>
      </c>
      <c r="F8046">
        <v>25</v>
      </c>
      <c r="G8046">
        <v>-1</v>
      </c>
      <c r="H8046" s="2">
        <f>H8045+$H$2*(Filter_Test[[#This Row],[debug'[0']]]-H8045)</f>
        <v>9.6267620745194087</v>
      </c>
    </row>
    <row r="8047" spans="1:8" x14ac:dyDescent="0.25">
      <c r="A8047">
        <v>16082</v>
      </c>
      <c r="B8047">
        <v>11</v>
      </c>
      <c r="C8047">
        <v>27</v>
      </c>
      <c r="D8047">
        <v>-1</v>
      </c>
      <c r="E8047">
        <v>11</v>
      </c>
      <c r="F8047">
        <v>25</v>
      </c>
      <c r="G8047">
        <v>-1</v>
      </c>
      <c r="H8047" s="2">
        <f>H8046+$H$2*(Filter_Test[[#This Row],[debug'[0']]]-H8046)</f>
        <v>9.7561866998690299</v>
      </c>
    </row>
    <row r="8048" spans="1:8" x14ac:dyDescent="0.25">
      <c r="A8048">
        <v>16084</v>
      </c>
      <c r="B8048">
        <v>13</v>
      </c>
      <c r="C8048">
        <v>30</v>
      </c>
      <c r="D8048">
        <v>-2</v>
      </c>
      <c r="E8048">
        <v>11</v>
      </c>
      <c r="F8048">
        <v>25</v>
      </c>
      <c r="G8048">
        <v>-1</v>
      </c>
      <c r="H8048" s="2">
        <f>H8047+$H$2*(Filter_Test[[#This Row],[debug'[0']]]-H8047)</f>
        <v>10.061908900868278</v>
      </c>
    </row>
    <row r="8049" spans="1:8" x14ac:dyDescent="0.25">
      <c r="A8049">
        <v>16086</v>
      </c>
      <c r="B8049">
        <v>13</v>
      </c>
      <c r="C8049">
        <v>30</v>
      </c>
      <c r="D8049">
        <v>-2</v>
      </c>
      <c r="E8049">
        <v>11</v>
      </c>
      <c r="F8049">
        <v>25</v>
      </c>
      <c r="G8049">
        <v>-1</v>
      </c>
      <c r="H8049" s="2">
        <f>H8048+$H$2*(Filter_Test[[#This Row],[debug'[0']]]-H8048)</f>
        <v>10.338817463246572</v>
      </c>
    </row>
    <row r="8050" spans="1:8" x14ac:dyDescent="0.25">
      <c r="A8050">
        <v>16088</v>
      </c>
      <c r="B8050">
        <v>14</v>
      </c>
      <c r="C8050">
        <v>32</v>
      </c>
      <c r="D8050">
        <v>-3</v>
      </c>
      <c r="E8050">
        <v>11</v>
      </c>
      <c r="F8050">
        <v>24</v>
      </c>
      <c r="G8050">
        <v>-1</v>
      </c>
      <c r="H8050" s="2">
        <f>H8049+$H$2*(Filter_Test[[#This Row],[debug'[0']]]-H8049)</f>
        <v>10.683875788074047</v>
      </c>
    </row>
    <row r="8051" spans="1:8" x14ac:dyDescent="0.25">
      <c r="A8051">
        <v>16090</v>
      </c>
      <c r="B8051">
        <v>14</v>
      </c>
      <c r="C8051">
        <v>33</v>
      </c>
      <c r="D8051">
        <v>-4</v>
      </c>
      <c r="E8051">
        <v>11</v>
      </c>
      <c r="F8051">
        <v>24</v>
      </c>
      <c r="G8051">
        <v>-1</v>
      </c>
      <c r="H8051" s="2">
        <f>H8050+$H$2*(Filter_Test[[#This Row],[debug'[0']]]-H8050)</f>
        <v>10.996413131951382</v>
      </c>
    </row>
    <row r="8052" spans="1:8" x14ac:dyDescent="0.25">
      <c r="A8052">
        <v>16092</v>
      </c>
      <c r="B8052">
        <v>14</v>
      </c>
      <c r="C8052">
        <v>33</v>
      </c>
      <c r="D8052">
        <v>-4</v>
      </c>
      <c r="E8052">
        <v>11</v>
      </c>
      <c r="F8052">
        <v>24</v>
      </c>
      <c r="G8052">
        <v>-1</v>
      </c>
      <c r="H8052" s="2">
        <f>H8051+$H$2*(Filter_Test[[#This Row],[debug'[0']]]-H8051)</f>
        <v>11.279494525123791</v>
      </c>
    </row>
    <row r="8053" spans="1:8" x14ac:dyDescent="0.25">
      <c r="A8053">
        <v>16094</v>
      </c>
      <c r="B8053">
        <v>15</v>
      </c>
      <c r="C8053">
        <v>33</v>
      </c>
      <c r="D8053">
        <v>-5</v>
      </c>
      <c r="E8053">
        <v>11</v>
      </c>
      <c r="F8053">
        <v>25</v>
      </c>
      <c r="G8053">
        <v>-1</v>
      </c>
      <c r="H8053" s="2">
        <f>H8052+$H$2*(Filter_Test[[#This Row],[debug'[0']]]-H8052)</f>
        <v>11.630143905149142</v>
      </c>
    </row>
    <row r="8054" spans="1:8" x14ac:dyDescent="0.25">
      <c r="A8054">
        <v>16096</v>
      </c>
      <c r="B8054">
        <v>14</v>
      </c>
      <c r="C8054">
        <v>33</v>
      </c>
      <c r="D8054">
        <v>-5</v>
      </c>
      <c r="E8054">
        <v>11</v>
      </c>
      <c r="F8054">
        <v>25</v>
      </c>
      <c r="G8054">
        <v>-1</v>
      </c>
      <c r="H8054" s="2">
        <f>H8053+$H$2*(Filter_Test[[#This Row],[debug'[0']]]-H8053)</f>
        <v>11.853497580078596</v>
      </c>
    </row>
    <row r="8055" spans="1:8" x14ac:dyDescent="0.25">
      <c r="A8055">
        <v>16098</v>
      </c>
      <c r="B8055">
        <v>15</v>
      </c>
      <c r="C8055">
        <v>30</v>
      </c>
      <c r="D8055">
        <v>-4</v>
      </c>
      <c r="E8055">
        <v>11</v>
      </c>
      <c r="F8055">
        <v>25</v>
      </c>
      <c r="G8055">
        <v>-1</v>
      </c>
      <c r="H8055" s="2">
        <f>H8054+$H$2*(Filter_Test[[#This Row],[debug'[0']]]-H8054)</f>
        <v>12.150048446686423</v>
      </c>
    </row>
    <row r="8056" spans="1:8" x14ac:dyDescent="0.25">
      <c r="A8056">
        <v>16100</v>
      </c>
      <c r="B8056">
        <v>14</v>
      </c>
      <c r="C8056">
        <v>29</v>
      </c>
      <c r="D8056">
        <v>-2</v>
      </c>
      <c r="E8056">
        <v>11</v>
      </c>
      <c r="F8056">
        <v>25</v>
      </c>
      <c r="G8056">
        <v>-1</v>
      </c>
      <c r="H8056" s="2">
        <f>H8055+$H$2*(Filter_Test[[#This Row],[debug'[0']]]-H8055)</f>
        <v>12.324402272968031</v>
      </c>
    </row>
    <row r="8057" spans="1:8" x14ac:dyDescent="0.25">
      <c r="A8057">
        <v>16102</v>
      </c>
      <c r="B8057">
        <v>12</v>
      </c>
      <c r="C8057">
        <v>24</v>
      </c>
      <c r="D8057">
        <v>-2</v>
      </c>
      <c r="E8057">
        <v>11</v>
      </c>
      <c r="F8057">
        <v>24</v>
      </c>
      <c r="G8057">
        <v>-1</v>
      </c>
      <c r="H8057" s="2">
        <f>H8056+$H$2*(Filter_Test[[#This Row],[debug'[0']]]-H8056)</f>
        <v>12.293828079041106</v>
      </c>
    </row>
    <row r="8058" spans="1:8" x14ac:dyDescent="0.25">
      <c r="A8058">
        <v>16104</v>
      </c>
      <c r="B8058">
        <v>10</v>
      </c>
      <c r="C8058">
        <v>22</v>
      </c>
      <c r="D8058">
        <v>-1</v>
      </c>
      <c r="E8058">
        <v>11</v>
      </c>
      <c r="F8058">
        <v>24</v>
      </c>
      <c r="G8058">
        <v>-1</v>
      </c>
      <c r="H8058" s="2">
        <f>H8057+$H$2*(Filter_Test[[#This Row],[debug'[0']]]-H8057)</f>
        <v>12.0776398757897</v>
      </c>
    </row>
    <row r="8059" spans="1:8" x14ac:dyDescent="0.25">
      <c r="A8059">
        <v>16106</v>
      </c>
      <c r="B8059">
        <v>9</v>
      </c>
      <c r="C8059">
        <v>21</v>
      </c>
      <c r="D8059">
        <v>0</v>
      </c>
      <c r="E8059">
        <v>11</v>
      </c>
      <c r="F8059">
        <v>24</v>
      </c>
      <c r="G8059">
        <v>-1</v>
      </c>
      <c r="H8059" s="2">
        <f>H8058+$H$2*(Filter_Test[[#This Row],[debug'[0']]]-H8058)</f>
        <v>11.787579151064422</v>
      </c>
    </row>
    <row r="8060" spans="1:8" x14ac:dyDescent="0.25">
      <c r="A8060">
        <v>16108</v>
      </c>
      <c r="B8060">
        <v>7</v>
      </c>
      <c r="C8060">
        <v>19</v>
      </c>
      <c r="D8060">
        <v>1</v>
      </c>
      <c r="E8060">
        <v>11</v>
      </c>
      <c r="F8060">
        <v>24</v>
      </c>
      <c r="G8060">
        <v>-1</v>
      </c>
      <c r="H8060" s="2">
        <f>H8059+$H$2*(Filter_Test[[#This Row],[debug'[0']]]-H8059)</f>
        <v>11.336360446380512</v>
      </c>
    </row>
    <row r="8061" spans="1:8" x14ac:dyDescent="0.25">
      <c r="A8061">
        <v>16110</v>
      </c>
      <c r="B8061">
        <v>8</v>
      </c>
      <c r="C8061">
        <v>16</v>
      </c>
      <c r="D8061">
        <v>2</v>
      </c>
      <c r="E8061">
        <v>11</v>
      </c>
      <c r="F8061">
        <v>24</v>
      </c>
      <c r="G8061">
        <v>-1</v>
      </c>
      <c r="H8061" s="2">
        <f>H8060+$H$2*(Filter_Test[[#This Row],[debug'[0']]]-H8060)</f>
        <v>11.021915882338215</v>
      </c>
    </row>
    <row r="8062" spans="1:8" x14ac:dyDescent="0.25">
      <c r="A8062">
        <v>16112</v>
      </c>
      <c r="B8062">
        <v>8</v>
      </c>
      <c r="C8062">
        <v>15</v>
      </c>
      <c r="D8062">
        <v>3</v>
      </c>
      <c r="E8062">
        <v>11</v>
      </c>
      <c r="F8062">
        <v>24</v>
      </c>
      <c r="G8062">
        <v>-1</v>
      </c>
      <c r="H8062" s="2">
        <f>H8061+$H$2*(Filter_Test[[#This Row],[debug'[0']]]-H8061)</f>
        <v>10.737107020266613</v>
      </c>
    </row>
    <row r="8063" spans="1:8" x14ac:dyDescent="0.25">
      <c r="A8063">
        <v>16114</v>
      </c>
      <c r="B8063">
        <v>8</v>
      </c>
      <c r="C8063">
        <v>15</v>
      </c>
      <c r="D8063">
        <v>4</v>
      </c>
      <c r="E8063">
        <v>11</v>
      </c>
      <c r="F8063">
        <v>24</v>
      </c>
      <c r="G8063">
        <v>-1</v>
      </c>
      <c r="H8063" s="2">
        <f>H8062+$H$2*(Filter_Test[[#This Row],[debug'[0']]]-H8062)</f>
        <v>10.479140761057854</v>
      </c>
    </row>
    <row r="8064" spans="1:8" x14ac:dyDescent="0.25">
      <c r="A8064">
        <v>16116</v>
      </c>
      <c r="B8064">
        <v>10</v>
      </c>
      <c r="C8064">
        <v>15</v>
      </c>
      <c r="D8064">
        <v>4</v>
      </c>
      <c r="E8064">
        <v>11</v>
      </c>
      <c r="F8064">
        <v>24</v>
      </c>
      <c r="G8064">
        <v>-1</v>
      </c>
      <c r="H8064" s="2">
        <f>H8063+$H$2*(Filter_Test[[#This Row],[debug'[0']]]-H8063)</f>
        <v>10.433982808208611</v>
      </c>
    </row>
    <row r="8065" spans="1:8" x14ac:dyDescent="0.25">
      <c r="A8065">
        <v>16118</v>
      </c>
      <c r="B8065">
        <v>9</v>
      </c>
      <c r="C8065">
        <v>16</v>
      </c>
      <c r="D8065">
        <v>3</v>
      </c>
      <c r="E8065">
        <v>11</v>
      </c>
      <c r="F8065">
        <v>24</v>
      </c>
      <c r="G8065">
        <v>-1</v>
      </c>
      <c r="H8065" s="2">
        <f>H8064+$H$2*(Filter_Test[[#This Row],[debug'[0']]]-H8064)</f>
        <v>10.298833112539345</v>
      </c>
    </row>
    <row r="8066" spans="1:8" x14ac:dyDescent="0.25">
      <c r="A8066">
        <v>16120</v>
      </c>
      <c r="B8066">
        <v>10</v>
      </c>
      <c r="C8066">
        <v>17</v>
      </c>
      <c r="D8066">
        <v>2</v>
      </c>
      <c r="E8066">
        <v>11</v>
      </c>
      <c r="F8066">
        <v>24</v>
      </c>
      <c r="G8066">
        <v>-1</v>
      </c>
      <c r="H8066" s="2">
        <f>H8065+$H$2*(Filter_Test[[#This Row],[debug'[0']]]-H8065)</f>
        <v>10.270668755209256</v>
      </c>
    </row>
    <row r="8067" spans="1:8" x14ac:dyDescent="0.25">
      <c r="A8067">
        <v>16122</v>
      </c>
      <c r="B8067">
        <v>9</v>
      </c>
      <c r="C8067">
        <v>17</v>
      </c>
      <c r="D8067">
        <v>2</v>
      </c>
      <c r="E8067">
        <v>11</v>
      </c>
      <c r="F8067">
        <v>24</v>
      </c>
      <c r="G8067">
        <v>-1</v>
      </c>
      <c r="H8067" s="2">
        <f>H8066+$H$2*(Filter_Test[[#This Row],[debug'[0']]]-H8066)</f>
        <v>10.150911046413912</v>
      </c>
    </row>
    <row r="8068" spans="1:8" x14ac:dyDescent="0.25">
      <c r="A8068">
        <v>16124</v>
      </c>
      <c r="B8068">
        <v>9</v>
      </c>
      <c r="C8068">
        <v>21</v>
      </c>
      <c r="D8068">
        <v>1</v>
      </c>
      <c r="E8068">
        <v>11</v>
      </c>
      <c r="F8068">
        <v>24</v>
      </c>
      <c r="G8068">
        <v>-1</v>
      </c>
      <c r="H8068" s="2">
        <f>H8067+$H$2*(Filter_Test[[#This Row],[debug'[0']]]-H8067)</f>
        <v>10.042440235763433</v>
      </c>
    </row>
    <row r="8069" spans="1:8" x14ac:dyDescent="0.25">
      <c r="A8069">
        <v>16126</v>
      </c>
      <c r="B8069">
        <v>10</v>
      </c>
      <c r="C8069">
        <v>23</v>
      </c>
      <c r="D8069">
        <v>-1</v>
      </c>
      <c r="E8069">
        <v>11</v>
      </c>
      <c r="F8069">
        <v>24</v>
      </c>
      <c r="G8069">
        <v>-1</v>
      </c>
      <c r="H8069" s="2">
        <f>H8068+$H$2*(Filter_Test[[#This Row],[debug'[0']]]-H8068)</f>
        <v>10.038440337776702</v>
      </c>
    </row>
    <row r="8070" spans="1:8" x14ac:dyDescent="0.25">
      <c r="A8070">
        <v>16128</v>
      </c>
      <c r="B8070">
        <v>12</v>
      </c>
      <c r="C8070">
        <v>27</v>
      </c>
      <c r="D8070">
        <v>-2</v>
      </c>
      <c r="E8070">
        <v>11</v>
      </c>
      <c r="F8070">
        <v>24</v>
      </c>
      <c r="G8070">
        <v>-1</v>
      </c>
      <c r="H8070" s="2">
        <f>H8069+$H$2*(Filter_Test[[#This Row],[debug'[0']]]-H8069)</f>
        <v>10.223312980509267</v>
      </c>
    </row>
    <row r="8071" spans="1:8" x14ac:dyDescent="0.25">
      <c r="A8071">
        <v>16130</v>
      </c>
      <c r="B8071">
        <v>14</v>
      </c>
      <c r="C8071">
        <v>28</v>
      </c>
      <c r="D8071">
        <v>-2</v>
      </c>
      <c r="E8071">
        <v>11</v>
      </c>
      <c r="F8071">
        <v>24</v>
      </c>
      <c r="G8071">
        <v>-1</v>
      </c>
      <c r="H8071" s="2">
        <f>H8070+$H$2*(Filter_Test[[#This Row],[debug'[0']]]-H8070)</f>
        <v>10.579257346369467</v>
      </c>
    </row>
    <row r="8072" spans="1:8" x14ac:dyDescent="0.25">
      <c r="A8072">
        <v>16132</v>
      </c>
      <c r="B8072">
        <v>17</v>
      </c>
      <c r="C8072">
        <v>32</v>
      </c>
      <c r="D8072">
        <v>-3</v>
      </c>
      <c r="E8072">
        <v>11</v>
      </c>
      <c r="F8072">
        <v>24</v>
      </c>
      <c r="G8072">
        <v>0</v>
      </c>
      <c r="H8072" s="2">
        <f>H8071+$H$2*(Filter_Test[[#This Row],[debug'[0']]]-H8071)</f>
        <v>11.184398084906556</v>
      </c>
    </row>
    <row r="8073" spans="1:8" x14ac:dyDescent="0.25">
      <c r="A8073">
        <v>16134</v>
      </c>
      <c r="B8073">
        <v>15</v>
      </c>
      <c r="C8073">
        <v>34</v>
      </c>
      <c r="D8073">
        <v>-4</v>
      </c>
      <c r="E8073">
        <v>11</v>
      </c>
      <c r="F8073">
        <v>24</v>
      </c>
      <c r="G8073">
        <v>-1</v>
      </c>
      <c r="H8073" s="2">
        <f>H8072+$H$2*(Filter_Test[[#This Row],[debug'[0']]]-H8072)</f>
        <v>11.544010093270977</v>
      </c>
    </row>
    <row r="8074" spans="1:8" x14ac:dyDescent="0.25">
      <c r="A8074">
        <v>16136</v>
      </c>
      <c r="B8074">
        <v>15</v>
      </c>
      <c r="C8074">
        <v>34</v>
      </c>
      <c r="D8074">
        <v>-5</v>
      </c>
      <c r="E8074">
        <v>11</v>
      </c>
      <c r="F8074">
        <v>24</v>
      </c>
      <c r="G8074">
        <v>-1</v>
      </c>
      <c r="H8074" s="2">
        <f>H8073+$H$2*(Filter_Test[[#This Row],[debug'[0']]]-H8073)</f>
        <v>11.869729468326788</v>
      </c>
    </row>
    <row r="8075" spans="1:8" x14ac:dyDescent="0.25">
      <c r="A8075">
        <v>16138</v>
      </c>
      <c r="B8075">
        <v>14</v>
      </c>
      <c r="C8075">
        <v>35</v>
      </c>
      <c r="D8075">
        <v>-5</v>
      </c>
      <c r="E8075">
        <v>11</v>
      </c>
      <c r="F8075">
        <v>24</v>
      </c>
      <c r="G8075">
        <v>-1</v>
      </c>
      <c r="H8075" s="2">
        <f>H8074+$H$2*(Filter_Test[[#This Row],[debug'[0']]]-H8074)</f>
        <v>12.070502735900689</v>
      </c>
    </row>
    <row r="8076" spans="1:8" x14ac:dyDescent="0.25">
      <c r="A8076">
        <v>16140</v>
      </c>
      <c r="B8076">
        <v>14</v>
      </c>
      <c r="C8076">
        <v>34</v>
      </c>
      <c r="D8076">
        <v>-3</v>
      </c>
      <c r="E8076">
        <v>11</v>
      </c>
      <c r="F8076">
        <v>24</v>
      </c>
      <c r="G8076">
        <v>-1</v>
      </c>
      <c r="H8076" s="2">
        <f>H8075+$H$2*(Filter_Test[[#This Row],[debug'[0']]]-H8075)</f>
        <v>12.252353568801169</v>
      </c>
    </row>
    <row r="8077" spans="1:8" x14ac:dyDescent="0.25">
      <c r="A8077">
        <v>16142</v>
      </c>
      <c r="B8077">
        <v>13</v>
      </c>
      <c r="C8077">
        <v>32</v>
      </c>
      <c r="D8077">
        <v>-2</v>
      </c>
      <c r="E8077">
        <v>11</v>
      </c>
      <c r="F8077">
        <v>24</v>
      </c>
      <c r="G8077">
        <v>0</v>
      </c>
      <c r="H8077" s="2">
        <f>H8076+$H$2*(Filter_Test[[#This Row],[debug'[0']]]-H8076)</f>
        <v>12.322817584873276</v>
      </c>
    </row>
    <row r="8078" spans="1:8" x14ac:dyDescent="0.25">
      <c r="A8078">
        <v>16144</v>
      </c>
      <c r="B8078">
        <v>13</v>
      </c>
      <c r="C8078">
        <v>30</v>
      </c>
      <c r="D8078">
        <v>-2</v>
      </c>
      <c r="E8078">
        <v>11</v>
      </c>
      <c r="F8078">
        <v>24</v>
      </c>
      <c r="G8078">
        <v>0</v>
      </c>
      <c r="H8078" s="2">
        <f>H8077+$H$2*(Filter_Test[[#This Row],[debug'[0']]]-H8077)</f>
        <v>12.386640523888346</v>
      </c>
    </row>
    <row r="8079" spans="1:8" x14ac:dyDescent="0.25">
      <c r="A8079">
        <v>16146</v>
      </c>
      <c r="B8079">
        <v>13</v>
      </c>
      <c r="C8079">
        <v>27</v>
      </c>
      <c r="D8079">
        <v>-1</v>
      </c>
      <c r="E8079">
        <v>11</v>
      </c>
      <c r="F8079">
        <v>24</v>
      </c>
      <c r="G8079">
        <v>0</v>
      </c>
      <c r="H8079" s="2">
        <f>H8078+$H$2*(Filter_Test[[#This Row],[debug'[0']]]-H8078)</f>
        <v>12.444448292613208</v>
      </c>
    </row>
    <row r="8080" spans="1:8" x14ac:dyDescent="0.25">
      <c r="A8080">
        <v>16148</v>
      </c>
      <c r="B8080">
        <v>12</v>
      </c>
      <c r="C8080">
        <v>22</v>
      </c>
      <c r="D8080">
        <v>2</v>
      </c>
      <c r="E8080">
        <v>11</v>
      </c>
      <c r="F8080">
        <v>24</v>
      </c>
      <c r="G8080">
        <v>0</v>
      </c>
      <c r="H8080" s="2">
        <f>H8079+$H$2*(Filter_Test[[#This Row],[debug'[0']]]-H8079)</f>
        <v>12.402560027883982</v>
      </c>
    </row>
    <row r="8081" spans="1:8" x14ac:dyDescent="0.25">
      <c r="A8081">
        <v>16150</v>
      </c>
      <c r="B8081">
        <v>11</v>
      </c>
      <c r="C8081">
        <v>21</v>
      </c>
      <c r="D8081">
        <v>2</v>
      </c>
      <c r="E8081">
        <v>11</v>
      </c>
      <c r="F8081">
        <v>24</v>
      </c>
      <c r="G8081">
        <v>0</v>
      </c>
      <c r="H8081" s="2">
        <f>H8080+$H$2*(Filter_Test[[#This Row],[debug'[0']]]-H8080)</f>
        <v>12.270371859489412</v>
      </c>
    </row>
    <row r="8082" spans="1:8" x14ac:dyDescent="0.25">
      <c r="A8082">
        <v>16152</v>
      </c>
      <c r="B8082">
        <v>9</v>
      </c>
      <c r="C8082">
        <v>18</v>
      </c>
      <c r="D8082">
        <v>2</v>
      </c>
      <c r="E8082">
        <v>11</v>
      </c>
      <c r="F8082">
        <v>24</v>
      </c>
      <c r="G8082">
        <v>0</v>
      </c>
      <c r="H8082" s="2">
        <f>H8081+$H$2*(Filter_Test[[#This Row],[debug'[0']]]-H8081)</f>
        <v>11.96214657324105</v>
      </c>
    </row>
    <row r="8083" spans="1:8" x14ac:dyDescent="0.25">
      <c r="A8083">
        <v>16154</v>
      </c>
      <c r="B8083">
        <v>9</v>
      </c>
      <c r="C8083">
        <v>16</v>
      </c>
      <c r="D8083">
        <v>2</v>
      </c>
      <c r="E8083">
        <v>11</v>
      </c>
      <c r="F8083">
        <v>24</v>
      </c>
      <c r="G8083">
        <v>0</v>
      </c>
      <c r="H8083" s="2">
        <f>H8082+$H$2*(Filter_Test[[#This Row],[debug'[0']]]-H8082)</f>
        <v>11.682970835840543</v>
      </c>
    </row>
    <row r="8084" spans="1:8" x14ac:dyDescent="0.25">
      <c r="A8084">
        <v>16156</v>
      </c>
      <c r="B8084">
        <v>7</v>
      </c>
      <c r="C8084">
        <v>14</v>
      </c>
      <c r="D8084">
        <v>3</v>
      </c>
      <c r="E8084">
        <v>11</v>
      </c>
      <c r="F8084">
        <v>24</v>
      </c>
      <c r="G8084">
        <v>0</v>
      </c>
      <c r="H8084" s="2">
        <f>H8083+$H$2*(Filter_Test[[#This Row],[debug'[0']]]-H8083)</f>
        <v>11.241611232594986</v>
      </c>
    </row>
    <row r="8085" spans="1:8" x14ac:dyDescent="0.25">
      <c r="A8085">
        <v>16158</v>
      </c>
      <c r="B8085">
        <v>8</v>
      </c>
      <c r="C8085">
        <v>14</v>
      </c>
      <c r="D8085">
        <v>3</v>
      </c>
      <c r="E8085">
        <v>11</v>
      </c>
      <c r="F8085">
        <v>24</v>
      </c>
      <c r="G8085">
        <v>0</v>
      </c>
      <c r="H8085" s="2">
        <f>H8084+$H$2*(Filter_Test[[#This Row],[debug'[0']]]-H8084)</f>
        <v>10.936096571571548</v>
      </c>
    </row>
    <row r="8086" spans="1:8" x14ac:dyDescent="0.25">
      <c r="A8086">
        <v>16160</v>
      </c>
      <c r="B8086">
        <v>10</v>
      </c>
      <c r="C8086">
        <v>14</v>
      </c>
      <c r="D8086">
        <v>4</v>
      </c>
      <c r="E8086">
        <v>12</v>
      </c>
      <c r="F8086">
        <v>24</v>
      </c>
      <c r="G8086">
        <v>0</v>
      </c>
      <c r="H8086" s="2">
        <f>H8085+$H$2*(Filter_Test[[#This Row],[debug'[0']]]-H8085)</f>
        <v>10.847871548202555</v>
      </c>
    </row>
    <row r="8087" spans="1:8" x14ac:dyDescent="0.25">
      <c r="A8087">
        <v>16162</v>
      </c>
      <c r="B8087">
        <v>11</v>
      </c>
      <c r="C8087">
        <v>15</v>
      </c>
      <c r="D8087">
        <v>4</v>
      </c>
      <c r="E8087">
        <v>12</v>
      </c>
      <c r="F8087">
        <v>24</v>
      </c>
      <c r="G8087">
        <v>0</v>
      </c>
      <c r="H8087" s="2">
        <f>H8086+$H$2*(Filter_Test[[#This Row],[debug'[0']]]-H8086)</f>
        <v>10.862209316999619</v>
      </c>
    </row>
    <row r="8088" spans="1:8" x14ac:dyDescent="0.25">
      <c r="A8088">
        <v>16164</v>
      </c>
      <c r="B8088">
        <v>12</v>
      </c>
      <c r="C8088">
        <v>16</v>
      </c>
      <c r="D8088">
        <v>2</v>
      </c>
      <c r="E8088">
        <v>12</v>
      </c>
      <c r="F8088">
        <v>24</v>
      </c>
      <c r="G8088">
        <v>0</v>
      </c>
      <c r="H8088" s="2">
        <f>H8087+$H$2*(Filter_Test[[#This Row],[debug'[0']]]-H8087)</f>
        <v>10.969443562530726</v>
      </c>
    </row>
    <row r="8089" spans="1:8" x14ac:dyDescent="0.25">
      <c r="A8089">
        <v>16166</v>
      </c>
      <c r="B8089">
        <v>12</v>
      </c>
      <c r="C8089">
        <v>17</v>
      </c>
      <c r="D8089">
        <v>1</v>
      </c>
      <c r="E8089">
        <v>12</v>
      </c>
      <c r="F8089">
        <v>24</v>
      </c>
      <c r="G8089">
        <v>0</v>
      </c>
      <c r="H8089" s="2">
        <f>H8088+$H$2*(Filter_Test[[#This Row],[debug'[0']]]-H8088)</f>
        <v>11.06657121852262</v>
      </c>
    </row>
    <row r="8090" spans="1:8" x14ac:dyDescent="0.25">
      <c r="A8090">
        <v>16168</v>
      </c>
      <c r="B8090">
        <v>12</v>
      </c>
      <c r="C8090">
        <v>22</v>
      </c>
      <c r="D8090">
        <v>-1</v>
      </c>
      <c r="E8090">
        <v>12</v>
      </c>
      <c r="F8090">
        <v>24</v>
      </c>
      <c r="G8090">
        <v>0</v>
      </c>
      <c r="H8090" s="2">
        <f>H8089+$H$2*(Filter_Test[[#This Row],[debug'[0']]]-H8089)</f>
        <v>11.154544808598779</v>
      </c>
    </row>
    <row r="8091" spans="1:8" x14ac:dyDescent="0.25">
      <c r="A8091">
        <v>16170</v>
      </c>
      <c r="B8091">
        <v>13</v>
      </c>
      <c r="C8091">
        <v>26</v>
      </c>
      <c r="D8091">
        <v>-2</v>
      </c>
      <c r="E8091">
        <v>12</v>
      </c>
      <c r="F8091">
        <v>24</v>
      </c>
      <c r="G8091">
        <v>0</v>
      </c>
      <c r="H8091" s="2">
        <f>H8090+$H$2*(Filter_Test[[#This Row],[debug'[0']]]-H8090)</f>
        <v>11.328474862753835</v>
      </c>
    </row>
    <row r="8092" spans="1:8" x14ac:dyDescent="0.25">
      <c r="A8092">
        <v>16172</v>
      </c>
      <c r="B8092">
        <v>14</v>
      </c>
      <c r="C8092">
        <v>27</v>
      </c>
      <c r="D8092">
        <v>-2</v>
      </c>
      <c r="E8092">
        <v>12</v>
      </c>
      <c r="F8092">
        <v>24</v>
      </c>
      <c r="G8092">
        <v>0</v>
      </c>
      <c r="H8092" s="2">
        <f>H8091+$H$2*(Filter_Test[[#This Row],[debug'[0']]]-H8091)</f>
        <v>11.580260175105424</v>
      </c>
    </row>
    <row r="8093" spans="1:8" x14ac:dyDescent="0.25">
      <c r="A8093">
        <v>16174</v>
      </c>
      <c r="B8093">
        <v>17</v>
      </c>
      <c r="C8093">
        <v>30</v>
      </c>
      <c r="D8093">
        <v>-3</v>
      </c>
      <c r="E8093">
        <v>12</v>
      </c>
      <c r="F8093">
        <v>24</v>
      </c>
      <c r="G8093">
        <v>0</v>
      </c>
      <c r="H8093" s="2">
        <f>H8092+$H$2*(Filter_Test[[#This Row],[debug'[0']]]-H8092)</f>
        <v>12.091058619653129</v>
      </c>
    </row>
    <row r="8094" spans="1:8" x14ac:dyDescent="0.25">
      <c r="A8094">
        <v>16176</v>
      </c>
      <c r="B8094">
        <v>19</v>
      </c>
      <c r="C8094">
        <v>33</v>
      </c>
      <c r="D8094">
        <v>-5</v>
      </c>
      <c r="E8094">
        <v>12</v>
      </c>
      <c r="F8094">
        <v>24</v>
      </c>
      <c r="G8094">
        <v>0</v>
      </c>
      <c r="H8094" s="2">
        <f>H8093+$H$2*(Filter_Test[[#This Row],[debug'[0']]]-H8093)</f>
        <v>12.742211004190537</v>
      </c>
    </row>
    <row r="8095" spans="1:8" x14ac:dyDescent="0.25">
      <c r="A8095">
        <v>16178</v>
      </c>
      <c r="B8095">
        <v>19</v>
      </c>
      <c r="C8095">
        <v>35</v>
      </c>
      <c r="D8095">
        <v>-5</v>
      </c>
      <c r="E8095">
        <v>12</v>
      </c>
      <c r="F8095">
        <v>24</v>
      </c>
      <c r="G8095">
        <v>0</v>
      </c>
      <c r="H8095" s="2">
        <f>H8094+$H$2*(Filter_Test[[#This Row],[debug'[0']]]-H8094)</f>
        <v>13.331993722299039</v>
      </c>
    </row>
    <row r="8096" spans="1:8" x14ac:dyDescent="0.25">
      <c r="A8096">
        <v>16180</v>
      </c>
      <c r="B8096">
        <v>18</v>
      </c>
      <c r="C8096">
        <v>36</v>
      </c>
      <c r="D8096">
        <v>-5</v>
      </c>
      <c r="E8096">
        <v>12</v>
      </c>
      <c r="F8096">
        <v>24</v>
      </c>
      <c r="G8096">
        <v>0</v>
      </c>
      <c r="H8096" s="2">
        <f>H8095+$H$2*(Filter_Test[[#This Row],[debug'[0']]]-H8095)</f>
        <v>13.77194294916713</v>
      </c>
    </row>
    <row r="8097" spans="1:8" x14ac:dyDescent="0.25">
      <c r="A8097">
        <v>16182</v>
      </c>
      <c r="B8097">
        <v>15</v>
      </c>
      <c r="C8097">
        <v>36</v>
      </c>
      <c r="D8097">
        <v>-4</v>
      </c>
      <c r="E8097">
        <v>12</v>
      </c>
      <c r="F8097">
        <v>24</v>
      </c>
      <c r="G8097">
        <v>0</v>
      </c>
      <c r="H8097" s="2">
        <f>H8096+$H$2*(Filter_Test[[#This Row],[debug'[0']]]-H8096)</f>
        <v>13.8876845994397</v>
      </c>
    </row>
    <row r="8098" spans="1:8" x14ac:dyDescent="0.25">
      <c r="A8098">
        <v>16184</v>
      </c>
      <c r="B8098">
        <v>14</v>
      </c>
      <c r="C8098">
        <v>36</v>
      </c>
      <c r="D8098">
        <v>-2</v>
      </c>
      <c r="E8098">
        <v>12</v>
      </c>
      <c r="F8098">
        <v>24</v>
      </c>
      <c r="G8098">
        <v>0</v>
      </c>
      <c r="H8098" s="2">
        <f>H8097+$H$2*(Filter_Test[[#This Row],[debug'[0']]]-H8097)</f>
        <v>13.898270076558257</v>
      </c>
    </row>
    <row r="8099" spans="1:8" x14ac:dyDescent="0.25">
      <c r="A8099">
        <v>16186</v>
      </c>
      <c r="B8099">
        <v>14</v>
      </c>
      <c r="C8099">
        <v>35</v>
      </c>
      <c r="D8099">
        <v>-2</v>
      </c>
      <c r="E8099">
        <v>12</v>
      </c>
      <c r="F8099">
        <v>24</v>
      </c>
      <c r="G8099">
        <v>0</v>
      </c>
      <c r="H8099" s="2">
        <f>H8098+$H$2*(Filter_Test[[#This Row],[debug'[0']]]-H8098)</f>
        <v>13.907857895962302</v>
      </c>
    </row>
    <row r="8100" spans="1:8" x14ac:dyDescent="0.25">
      <c r="A8100">
        <v>16188</v>
      </c>
      <c r="B8100">
        <v>14</v>
      </c>
      <c r="C8100">
        <v>32</v>
      </c>
      <c r="D8100">
        <v>1</v>
      </c>
      <c r="E8100">
        <v>13</v>
      </c>
      <c r="F8100">
        <v>25</v>
      </c>
      <c r="G8100">
        <v>0</v>
      </c>
      <c r="H8100" s="2">
        <f>H8099+$H$2*(Filter_Test[[#This Row],[debug'[0']]]-H8099)</f>
        <v>13.916542084676236</v>
      </c>
    </row>
    <row r="8101" spans="1:8" x14ac:dyDescent="0.25">
      <c r="A8101">
        <v>16190</v>
      </c>
      <c r="B8101">
        <v>14</v>
      </c>
      <c r="C8101">
        <v>28</v>
      </c>
      <c r="D8101">
        <v>2</v>
      </c>
      <c r="E8101">
        <v>13</v>
      </c>
      <c r="F8101">
        <v>24</v>
      </c>
      <c r="G8101">
        <v>0</v>
      </c>
      <c r="H8101" s="2">
        <f>H8100+$H$2*(Filter_Test[[#This Row],[debug'[0']]]-H8100)</f>
        <v>13.924407807886187</v>
      </c>
    </row>
    <row r="8102" spans="1:8" x14ac:dyDescent="0.25">
      <c r="A8102">
        <v>16192</v>
      </c>
      <c r="B8102">
        <v>15</v>
      </c>
      <c r="C8102">
        <v>25</v>
      </c>
      <c r="D8102">
        <v>3</v>
      </c>
      <c r="E8102">
        <v>13</v>
      </c>
      <c r="F8102">
        <v>24</v>
      </c>
      <c r="G8102">
        <v>0</v>
      </c>
      <c r="H8102" s="2">
        <f>H8101+$H$2*(Filter_Test[[#This Row],[debug'[0']]]-H8101)</f>
        <v>14.025779983756285</v>
      </c>
    </row>
    <row r="8103" spans="1:8" x14ac:dyDescent="0.25">
      <c r="A8103">
        <v>16194</v>
      </c>
      <c r="B8103">
        <v>13</v>
      </c>
      <c r="C8103">
        <v>22</v>
      </c>
      <c r="D8103">
        <v>3</v>
      </c>
      <c r="E8103">
        <v>13</v>
      </c>
      <c r="F8103">
        <v>25</v>
      </c>
      <c r="G8103">
        <v>0</v>
      </c>
      <c r="H8103" s="2">
        <f>H8102+$H$2*(Filter_Test[[#This Row],[debug'[0']]]-H8102)</f>
        <v>13.929102497921239</v>
      </c>
    </row>
    <row r="8104" spans="1:8" x14ac:dyDescent="0.25">
      <c r="A8104">
        <v>16196</v>
      </c>
      <c r="B8104">
        <v>12</v>
      </c>
      <c r="C8104">
        <v>19</v>
      </c>
      <c r="D8104">
        <v>3</v>
      </c>
      <c r="E8104">
        <v>13</v>
      </c>
      <c r="F8104">
        <v>25</v>
      </c>
      <c r="G8104">
        <v>0</v>
      </c>
      <c r="H8104" s="2">
        <f>H8103+$H$2*(Filter_Test[[#This Row],[debug'[0']]]-H8103)</f>
        <v>13.747288870856506</v>
      </c>
    </row>
    <row r="8105" spans="1:8" x14ac:dyDescent="0.25">
      <c r="A8105">
        <v>16198</v>
      </c>
      <c r="B8105">
        <v>11</v>
      </c>
      <c r="C8105">
        <v>18</v>
      </c>
      <c r="D8105">
        <v>3</v>
      </c>
      <c r="E8105">
        <v>13</v>
      </c>
      <c r="F8105">
        <v>25</v>
      </c>
      <c r="G8105">
        <v>0</v>
      </c>
      <c r="H8105" s="2">
        <f>H8104+$H$2*(Filter_Test[[#This Row],[debug'[0']]]-H8104)</f>
        <v>13.488362994837352</v>
      </c>
    </row>
    <row r="8106" spans="1:8" x14ac:dyDescent="0.25">
      <c r="A8106">
        <v>16200</v>
      </c>
      <c r="B8106">
        <v>9</v>
      </c>
      <c r="C8106">
        <v>16</v>
      </c>
      <c r="D8106">
        <v>3</v>
      </c>
      <c r="E8106">
        <v>13</v>
      </c>
      <c r="F8106">
        <v>25</v>
      </c>
      <c r="G8106">
        <v>0</v>
      </c>
      <c r="H8106" s="2">
        <f>H8105+$H$2*(Filter_Test[[#This Row],[debug'[0']]]-H8105)</f>
        <v>13.065344748500593</v>
      </c>
    </row>
    <row r="8107" spans="1:8" x14ac:dyDescent="0.25">
      <c r="A8107">
        <v>16202</v>
      </c>
      <c r="B8107">
        <v>10</v>
      </c>
      <c r="C8107">
        <v>15</v>
      </c>
      <c r="D8107">
        <v>4</v>
      </c>
      <c r="E8107">
        <v>13</v>
      </c>
      <c r="F8107">
        <v>25</v>
      </c>
      <c r="G8107">
        <v>0</v>
      </c>
      <c r="H8107" s="2">
        <f>H8106+$H$2*(Filter_Test[[#This Row],[debug'[0']]]-H8106)</f>
        <v>12.776442812222307</v>
      </c>
    </row>
    <row r="8108" spans="1:8" x14ac:dyDescent="0.25">
      <c r="A8108">
        <v>16204</v>
      </c>
      <c r="B8108">
        <v>10</v>
      </c>
      <c r="C8108">
        <v>15</v>
      </c>
      <c r="D8108">
        <v>3</v>
      </c>
      <c r="E8108">
        <v>13</v>
      </c>
      <c r="F8108">
        <v>25</v>
      </c>
      <c r="G8108">
        <v>0</v>
      </c>
      <c r="H8108" s="2">
        <f>H8107+$H$2*(Filter_Test[[#This Row],[debug'[0']]]-H8107)</f>
        <v>12.514769241962613</v>
      </c>
    </row>
    <row r="8109" spans="1:8" x14ac:dyDescent="0.25">
      <c r="A8109">
        <v>16206</v>
      </c>
      <c r="B8109">
        <v>12</v>
      </c>
      <c r="C8109">
        <v>17</v>
      </c>
      <c r="D8109">
        <v>0</v>
      </c>
      <c r="E8109">
        <v>14</v>
      </c>
      <c r="F8109">
        <v>25</v>
      </c>
      <c r="G8109">
        <v>0</v>
      </c>
      <c r="H8109" s="2">
        <f>H8108+$H$2*(Filter_Test[[#This Row],[debug'[0']]]-H8108)</f>
        <v>12.466253383897302</v>
      </c>
    </row>
    <row r="8110" spans="1:8" x14ac:dyDescent="0.25">
      <c r="A8110">
        <v>16208</v>
      </c>
      <c r="B8110">
        <v>13</v>
      </c>
      <c r="C8110">
        <v>17</v>
      </c>
      <c r="D8110">
        <v>-1</v>
      </c>
      <c r="E8110">
        <v>14</v>
      </c>
      <c r="F8110">
        <v>25</v>
      </c>
      <c r="G8110">
        <v>0</v>
      </c>
      <c r="H8110" s="2">
        <f>H8109+$H$2*(Filter_Test[[#This Row],[debug'[0']]]-H8109)</f>
        <v>12.516557817338102</v>
      </c>
    </row>
    <row r="8111" spans="1:8" x14ac:dyDescent="0.25">
      <c r="A8111">
        <v>16210</v>
      </c>
      <c r="B8111">
        <v>13</v>
      </c>
      <c r="C8111">
        <v>19</v>
      </c>
      <c r="D8111">
        <v>-1</v>
      </c>
      <c r="E8111">
        <v>14</v>
      </c>
      <c r="F8111">
        <v>25</v>
      </c>
      <c r="G8111">
        <v>0</v>
      </c>
      <c r="H8111" s="2">
        <f>H8110+$H$2*(Filter_Test[[#This Row],[debug'[0']]]-H8110)</f>
        <v>12.562121169622683</v>
      </c>
    </row>
    <row r="8112" spans="1:8" x14ac:dyDescent="0.25">
      <c r="A8112">
        <v>16212</v>
      </c>
      <c r="B8112">
        <v>13</v>
      </c>
      <c r="C8112">
        <v>22</v>
      </c>
      <c r="D8112">
        <v>-2</v>
      </c>
      <c r="E8112">
        <v>13</v>
      </c>
      <c r="F8112">
        <v>25</v>
      </c>
      <c r="G8112">
        <v>0</v>
      </c>
      <c r="H8112" s="2">
        <f>H8111+$H$2*(Filter_Test[[#This Row],[debug'[0']]]-H8111)</f>
        <v>12.60339027712296</v>
      </c>
    </row>
    <row r="8113" spans="1:8" x14ac:dyDescent="0.25">
      <c r="A8113">
        <v>16214</v>
      </c>
      <c r="B8113">
        <v>14</v>
      </c>
      <c r="C8113">
        <v>24</v>
      </c>
      <c r="D8113">
        <v>-3</v>
      </c>
      <c r="E8113">
        <v>13</v>
      </c>
      <c r="F8113">
        <v>25</v>
      </c>
      <c r="G8113">
        <v>0</v>
      </c>
      <c r="H8113" s="2">
        <f>H8112+$H$2*(Filter_Test[[#This Row],[debug'[0']]]-H8112)</f>
        <v>12.735017642482637</v>
      </c>
    </row>
    <row r="8114" spans="1:8" x14ac:dyDescent="0.25">
      <c r="A8114">
        <v>16216</v>
      </c>
      <c r="B8114">
        <v>15</v>
      </c>
      <c r="C8114">
        <v>28</v>
      </c>
      <c r="D8114">
        <v>-5</v>
      </c>
      <c r="E8114">
        <v>13</v>
      </c>
      <c r="F8114">
        <v>25</v>
      </c>
      <c r="G8114">
        <v>0</v>
      </c>
      <c r="H8114" s="2">
        <f>H8113+$H$2*(Filter_Test[[#This Row],[debug'[0']]]-H8113)</f>
        <v>12.948487200529248</v>
      </c>
    </row>
    <row r="8115" spans="1:8" x14ac:dyDescent="0.25">
      <c r="A8115">
        <v>16218</v>
      </c>
      <c r="B8115">
        <v>18</v>
      </c>
      <c r="C8115">
        <v>30</v>
      </c>
      <c r="D8115">
        <v>-6</v>
      </c>
      <c r="E8115">
        <v>14</v>
      </c>
      <c r="F8115">
        <v>25</v>
      </c>
      <c r="G8115">
        <v>0</v>
      </c>
      <c r="H8115" s="2">
        <f>H8114+$H$2*(Filter_Test[[#This Row],[debug'[0']]]-H8114)</f>
        <v>13.424581065539211</v>
      </c>
    </row>
    <row r="8116" spans="1:8" x14ac:dyDescent="0.25">
      <c r="A8116">
        <v>16220</v>
      </c>
      <c r="B8116">
        <v>19</v>
      </c>
      <c r="C8116">
        <v>32</v>
      </c>
      <c r="D8116">
        <v>-6</v>
      </c>
      <c r="E8116">
        <v>14</v>
      </c>
      <c r="F8116">
        <v>25</v>
      </c>
      <c r="G8116">
        <v>0</v>
      </c>
      <c r="H8116" s="2">
        <f>H8115+$H$2*(Filter_Test[[#This Row],[debug'[0']]]-H8115)</f>
        <v>13.950051920494834</v>
      </c>
    </row>
    <row r="8117" spans="1:8" x14ac:dyDescent="0.25">
      <c r="A8117">
        <v>16222</v>
      </c>
      <c r="B8117">
        <v>19</v>
      </c>
      <c r="C8117">
        <v>35</v>
      </c>
      <c r="D8117">
        <v>-7</v>
      </c>
      <c r="E8117">
        <v>14</v>
      </c>
      <c r="F8117">
        <v>25</v>
      </c>
      <c r="G8117">
        <v>-1</v>
      </c>
      <c r="H8117" s="2">
        <f>H8116+$H$2*(Filter_Test[[#This Row],[debug'[0']]]-H8116)</f>
        <v>14.425998314122333</v>
      </c>
    </row>
    <row r="8118" spans="1:8" x14ac:dyDescent="0.25">
      <c r="A8118">
        <v>16224</v>
      </c>
      <c r="B8118">
        <v>19</v>
      </c>
      <c r="C8118">
        <v>36</v>
      </c>
      <c r="D8118">
        <v>-5</v>
      </c>
      <c r="E8118">
        <v>14</v>
      </c>
      <c r="F8118">
        <v>25</v>
      </c>
      <c r="G8118">
        <v>-1</v>
      </c>
      <c r="H8118" s="2">
        <f>H8117+$H$2*(Filter_Test[[#This Row],[debug'[0']]]-H8117)</f>
        <v>14.857087816938151</v>
      </c>
    </row>
    <row r="8119" spans="1:8" x14ac:dyDescent="0.25">
      <c r="A8119">
        <v>16226</v>
      </c>
      <c r="B8119">
        <v>16</v>
      </c>
      <c r="C8119">
        <v>36</v>
      </c>
      <c r="D8119">
        <v>-4</v>
      </c>
      <c r="E8119">
        <v>14</v>
      </c>
      <c r="F8119">
        <v>25</v>
      </c>
      <c r="G8119">
        <v>0</v>
      </c>
      <c r="H8119" s="2">
        <f>H8118+$H$2*(Filter_Test[[#This Row],[debug'[0']]]-H8118)</f>
        <v>14.964804752478312</v>
      </c>
    </row>
    <row r="8120" spans="1:8" x14ac:dyDescent="0.25">
      <c r="A8120">
        <v>16228</v>
      </c>
      <c r="B8120">
        <v>17</v>
      </c>
      <c r="C8120">
        <v>36</v>
      </c>
      <c r="D8120">
        <v>-2</v>
      </c>
      <c r="E8120">
        <v>14</v>
      </c>
      <c r="F8120">
        <v>25</v>
      </c>
      <c r="G8120">
        <v>-1</v>
      </c>
      <c r="H8120" s="2">
        <f>H8119+$H$2*(Filter_Test[[#This Row],[debug'[0']]]-H8119)</f>
        <v>15.156617385625362</v>
      </c>
    </row>
    <row r="8121" spans="1:8" x14ac:dyDescent="0.25">
      <c r="A8121">
        <v>16230</v>
      </c>
      <c r="B8121">
        <v>17</v>
      </c>
      <c r="C8121">
        <v>36</v>
      </c>
      <c r="D8121">
        <v>-2</v>
      </c>
      <c r="E8121">
        <v>14</v>
      </c>
      <c r="F8121">
        <v>26</v>
      </c>
      <c r="G8121">
        <v>-1</v>
      </c>
      <c r="H8121" s="2">
        <f>H8120+$H$2*(Filter_Test[[#This Row],[debug'[0']]]-H8120)</f>
        <v>15.330352103997598</v>
      </c>
    </row>
    <row r="8122" spans="1:8" x14ac:dyDescent="0.25">
      <c r="A8122">
        <v>16232</v>
      </c>
      <c r="B8122">
        <v>16</v>
      </c>
      <c r="C8122">
        <v>34</v>
      </c>
      <c r="D8122">
        <v>2</v>
      </c>
      <c r="E8122">
        <v>14</v>
      </c>
      <c r="F8122">
        <v>26</v>
      </c>
      <c r="G8122">
        <v>-1</v>
      </c>
      <c r="H8122" s="2">
        <f>H8121+$H$2*(Filter_Test[[#This Row],[debug'[0']]]-H8121)</f>
        <v>15.393464931314789</v>
      </c>
    </row>
    <row r="8123" spans="1:8" x14ac:dyDescent="0.25">
      <c r="A8123">
        <v>16234</v>
      </c>
      <c r="B8123">
        <v>16</v>
      </c>
      <c r="C8123">
        <v>31</v>
      </c>
      <c r="D8123">
        <v>3</v>
      </c>
      <c r="E8123">
        <v>14</v>
      </c>
      <c r="F8123">
        <v>26</v>
      </c>
      <c r="G8123">
        <v>-1</v>
      </c>
      <c r="H8123" s="2">
        <f>H8122+$H$2*(Filter_Test[[#This Row],[debug'[0']]]-H8122)</f>
        <v>15.450629514792571</v>
      </c>
    </row>
    <row r="8124" spans="1:8" x14ac:dyDescent="0.25">
      <c r="A8124">
        <v>16236</v>
      </c>
      <c r="B8124">
        <v>14</v>
      </c>
      <c r="C8124">
        <v>28</v>
      </c>
      <c r="D8124">
        <v>4</v>
      </c>
      <c r="E8124">
        <v>14</v>
      </c>
      <c r="F8124">
        <v>26</v>
      </c>
      <c r="G8124">
        <v>-1</v>
      </c>
      <c r="H8124" s="2">
        <f>H8123+$H$2*(Filter_Test[[#This Row],[debug'[0']]]-H8123)</f>
        <v>15.313910903989985</v>
      </c>
    </row>
    <row r="8125" spans="1:8" x14ac:dyDescent="0.25">
      <c r="A8125">
        <v>16238</v>
      </c>
      <c r="B8125">
        <v>13</v>
      </c>
      <c r="C8125">
        <v>26</v>
      </c>
      <c r="D8125">
        <v>4</v>
      </c>
      <c r="E8125">
        <v>14</v>
      </c>
      <c r="F8125">
        <v>26</v>
      </c>
      <c r="G8125">
        <v>-1</v>
      </c>
      <c r="H8125" s="2">
        <f>H8124+$H$2*(Filter_Test[[#This Row],[debug'[0']]]-H8124)</f>
        <v>15.095829939078897</v>
      </c>
    </row>
    <row r="8126" spans="1:8" x14ac:dyDescent="0.25">
      <c r="A8126">
        <v>16240</v>
      </c>
      <c r="B8126">
        <v>12</v>
      </c>
      <c r="C8126">
        <v>21</v>
      </c>
      <c r="D8126">
        <v>4</v>
      </c>
      <c r="E8126">
        <v>14</v>
      </c>
      <c r="F8126">
        <v>26</v>
      </c>
      <c r="G8126">
        <v>-1</v>
      </c>
      <c r="H8126" s="2">
        <f>H8125+$H$2*(Filter_Test[[#This Row],[debug'[0']]]-H8125)</f>
        <v>14.804054841277688</v>
      </c>
    </row>
    <row r="8127" spans="1:8" x14ac:dyDescent="0.25">
      <c r="A8127">
        <v>16242</v>
      </c>
      <c r="B8127">
        <v>12</v>
      </c>
      <c r="C8127">
        <v>18</v>
      </c>
      <c r="D8127">
        <v>4</v>
      </c>
      <c r="E8127">
        <v>14</v>
      </c>
      <c r="F8127">
        <v>26</v>
      </c>
      <c r="G8127">
        <v>-1</v>
      </c>
      <c r="H8127" s="2">
        <f>H8126+$H$2*(Filter_Test[[#This Row],[debug'[0']]]-H8126)</f>
        <v>14.539778898589061</v>
      </c>
    </row>
    <row r="8128" spans="1:8" x14ac:dyDescent="0.25">
      <c r="A8128">
        <v>16244</v>
      </c>
      <c r="B8128">
        <v>13</v>
      </c>
      <c r="C8128">
        <v>17</v>
      </c>
      <c r="D8128">
        <v>4</v>
      </c>
      <c r="E8128">
        <v>14</v>
      </c>
      <c r="F8128">
        <v>26</v>
      </c>
      <c r="G8128">
        <v>-1</v>
      </c>
      <c r="H8128" s="2">
        <f>H8127+$H$2*(Filter_Test[[#This Row],[debug'[0']]]-H8127)</f>
        <v>14.394658156310262</v>
      </c>
    </row>
    <row r="8129" spans="1:8" x14ac:dyDescent="0.25">
      <c r="A8129">
        <v>16246</v>
      </c>
      <c r="B8129">
        <v>13</v>
      </c>
      <c r="C8129">
        <v>16</v>
      </c>
      <c r="D8129">
        <v>2</v>
      </c>
      <c r="E8129">
        <v>14</v>
      </c>
      <c r="F8129">
        <v>26</v>
      </c>
      <c r="G8129">
        <v>-1</v>
      </c>
      <c r="H8129" s="2">
        <f>H8128+$H$2*(Filter_Test[[#This Row],[debug'[0']]]-H8128)</f>
        <v>14.263214721766261</v>
      </c>
    </row>
    <row r="8130" spans="1:8" x14ac:dyDescent="0.25">
      <c r="A8130">
        <v>16248</v>
      </c>
      <c r="B8130">
        <v>12</v>
      </c>
      <c r="C8130">
        <v>17</v>
      </c>
      <c r="D8130">
        <v>1</v>
      </c>
      <c r="E8130">
        <v>14</v>
      </c>
      <c r="F8130">
        <v>26</v>
      </c>
      <c r="G8130">
        <v>-1</v>
      </c>
      <c r="H8130" s="2">
        <f>H8129+$H$2*(Filter_Test[[#This Row],[debug'[0']]]-H8129)</f>
        <v>14.049911759464345</v>
      </c>
    </row>
    <row r="8131" spans="1:8" x14ac:dyDescent="0.25">
      <c r="A8131">
        <v>16250</v>
      </c>
      <c r="B8131">
        <v>12</v>
      </c>
      <c r="C8131">
        <v>18</v>
      </c>
      <c r="D8131">
        <v>-1</v>
      </c>
      <c r="E8131">
        <v>14</v>
      </c>
      <c r="F8131">
        <v>26</v>
      </c>
      <c r="G8131">
        <v>-1</v>
      </c>
      <c r="H8131" s="2">
        <f>H8130+$H$2*(Filter_Test[[#This Row],[debug'[0']]]-H8130)</f>
        <v>13.85671212774313</v>
      </c>
    </row>
    <row r="8132" spans="1:8" x14ac:dyDescent="0.25">
      <c r="A8132">
        <v>16252</v>
      </c>
      <c r="B8132">
        <v>12</v>
      </c>
      <c r="C8132">
        <v>20</v>
      </c>
      <c r="D8132">
        <v>-2</v>
      </c>
      <c r="E8132">
        <v>14</v>
      </c>
      <c r="F8132">
        <v>26</v>
      </c>
      <c r="G8132">
        <v>-1</v>
      </c>
      <c r="H8132" s="2">
        <f>H8131+$H$2*(Filter_Test[[#This Row],[debug'[0']]]-H8131)</f>
        <v>13.681721132332664</v>
      </c>
    </row>
    <row r="8133" spans="1:8" x14ac:dyDescent="0.25">
      <c r="A8133">
        <v>16254</v>
      </c>
      <c r="B8133">
        <v>14</v>
      </c>
      <c r="C8133">
        <v>20</v>
      </c>
      <c r="D8133">
        <v>-3</v>
      </c>
      <c r="E8133">
        <v>15</v>
      </c>
      <c r="F8133">
        <v>26</v>
      </c>
      <c r="G8133">
        <v>-1</v>
      </c>
      <c r="H8133" s="2">
        <f>H8132+$H$2*(Filter_Test[[#This Row],[debug'[0']]]-H8132)</f>
        <v>13.711718208906362</v>
      </c>
    </row>
    <row r="8134" spans="1:8" x14ac:dyDescent="0.25">
      <c r="A8134">
        <v>16256</v>
      </c>
      <c r="B8134">
        <v>13</v>
      </c>
      <c r="C8134">
        <v>22</v>
      </c>
      <c r="D8134">
        <v>-4</v>
      </c>
      <c r="E8134">
        <v>15</v>
      </c>
      <c r="F8134">
        <v>26</v>
      </c>
      <c r="G8134">
        <v>-1</v>
      </c>
      <c r="H8134" s="2">
        <f>H8133+$H$2*(Filter_Test[[#This Row],[debug'[0']]]-H8133)</f>
        <v>13.644640348010572</v>
      </c>
    </row>
    <row r="8135" spans="1:8" x14ac:dyDescent="0.25">
      <c r="A8135">
        <v>16258</v>
      </c>
      <c r="B8135">
        <v>15</v>
      </c>
      <c r="C8135">
        <v>23</v>
      </c>
      <c r="D8135">
        <v>-5</v>
      </c>
      <c r="E8135">
        <v>15</v>
      </c>
      <c r="F8135">
        <v>26</v>
      </c>
      <c r="G8135">
        <v>-1</v>
      </c>
      <c r="H8135" s="2">
        <f>H8134+$H$2*(Filter_Test[[#This Row],[debug'[0']]]-H8134)</f>
        <v>13.772379985780432</v>
      </c>
    </row>
    <row r="8136" spans="1:8" x14ac:dyDescent="0.25">
      <c r="A8136">
        <v>16260</v>
      </c>
      <c r="B8136">
        <v>15</v>
      </c>
      <c r="C8136">
        <v>27</v>
      </c>
      <c r="D8136">
        <v>-6</v>
      </c>
      <c r="E8136">
        <v>15</v>
      </c>
      <c r="F8136">
        <v>26</v>
      </c>
      <c r="G8136">
        <v>-1</v>
      </c>
      <c r="H8136" s="2">
        <f>H8135+$H$2*(Filter_Test[[#This Row],[debug'[0']]]-H8135)</f>
        <v>13.888080446322592</v>
      </c>
    </row>
    <row r="8137" spans="1:8" x14ac:dyDescent="0.25">
      <c r="A8137">
        <v>16262</v>
      </c>
      <c r="B8137">
        <v>16</v>
      </c>
      <c r="C8137">
        <v>29</v>
      </c>
      <c r="D8137">
        <v>-7</v>
      </c>
      <c r="E8137">
        <v>15</v>
      </c>
      <c r="F8137">
        <v>26</v>
      </c>
      <c r="G8137">
        <v>-1</v>
      </c>
      <c r="H8137" s="2">
        <f>H8136+$H$2*(Filter_Test[[#This Row],[debug'[0']]]-H8136)</f>
        <v>14.087124174966759</v>
      </c>
    </row>
    <row r="8138" spans="1:8" x14ac:dyDescent="0.25">
      <c r="A8138">
        <v>16264</v>
      </c>
      <c r="B8138">
        <v>17</v>
      </c>
      <c r="C8138">
        <v>32</v>
      </c>
      <c r="D8138">
        <v>-7</v>
      </c>
      <c r="E8138">
        <v>15</v>
      </c>
      <c r="F8138">
        <v>26</v>
      </c>
      <c r="G8138">
        <v>-1</v>
      </c>
      <c r="H8138" s="2">
        <f>H8137+$H$2*(Filter_Test[[#This Row],[debug'[0']]]-H8137)</f>
        <v>14.361656253749072</v>
      </c>
    </row>
    <row r="8139" spans="1:8" x14ac:dyDescent="0.25">
      <c r="A8139">
        <v>16266</v>
      </c>
      <c r="B8139">
        <v>17</v>
      </c>
      <c r="C8139">
        <v>34</v>
      </c>
      <c r="D8139">
        <v>-7</v>
      </c>
      <c r="E8139">
        <v>15</v>
      </c>
      <c r="F8139">
        <v>26</v>
      </c>
      <c r="G8139">
        <v>-1</v>
      </c>
      <c r="H8139" s="2">
        <f>H8138+$H$2*(Filter_Test[[#This Row],[debug'[0']]]-H8138)</f>
        <v>14.610314293675065</v>
      </c>
    </row>
    <row r="8140" spans="1:8" x14ac:dyDescent="0.25">
      <c r="A8140">
        <v>16268</v>
      </c>
      <c r="B8140">
        <v>18</v>
      </c>
      <c r="C8140">
        <v>36</v>
      </c>
      <c r="D8140">
        <v>-7</v>
      </c>
      <c r="E8140">
        <v>15</v>
      </c>
      <c r="F8140">
        <v>26</v>
      </c>
      <c r="G8140">
        <v>-1</v>
      </c>
      <c r="H8140" s="2">
        <f>H8139+$H$2*(Filter_Test[[#This Row],[debug'[0']]]-H8139)</f>
        <v>14.929784645064128</v>
      </c>
    </row>
    <row r="8141" spans="1:8" x14ac:dyDescent="0.25">
      <c r="A8141">
        <v>16270</v>
      </c>
      <c r="B8141">
        <v>19</v>
      </c>
      <c r="C8141">
        <v>37</v>
      </c>
      <c r="D8141">
        <v>-5</v>
      </c>
      <c r="E8141">
        <v>15</v>
      </c>
      <c r="F8141">
        <v>26</v>
      </c>
      <c r="G8141">
        <v>-1</v>
      </c>
      <c r="H8141" s="2">
        <f>H8140+$H$2*(Filter_Test[[#This Row],[debug'[0']]]-H8140)</f>
        <v>15.313393404791976</v>
      </c>
    </row>
    <row r="8142" spans="1:8" x14ac:dyDescent="0.25">
      <c r="A8142">
        <v>16272</v>
      </c>
      <c r="B8142">
        <v>17</v>
      </c>
      <c r="C8142">
        <v>37</v>
      </c>
      <c r="D8142">
        <v>-2</v>
      </c>
      <c r="E8142">
        <v>15</v>
      </c>
      <c r="F8142">
        <v>26</v>
      </c>
      <c r="G8142">
        <v>-1</v>
      </c>
      <c r="H8142" s="2">
        <f>H8141+$H$2*(Filter_Test[[#This Row],[debug'[0']]]-H8141)</f>
        <v>15.472352331462025</v>
      </c>
    </row>
    <row r="8143" spans="1:8" x14ac:dyDescent="0.25">
      <c r="A8143">
        <v>16274</v>
      </c>
      <c r="B8143">
        <v>17</v>
      </c>
      <c r="C8143">
        <v>36</v>
      </c>
      <c r="D8143">
        <v>0</v>
      </c>
      <c r="E8143">
        <v>15</v>
      </c>
      <c r="F8143">
        <v>26</v>
      </c>
      <c r="G8143">
        <v>-1</v>
      </c>
      <c r="H8143" s="2">
        <f>H8142+$H$2*(Filter_Test[[#This Row],[debug'[0']]]-H8142)</f>
        <v>15.6163297322446</v>
      </c>
    </row>
    <row r="8144" spans="1:8" x14ac:dyDescent="0.25">
      <c r="A8144">
        <v>16276</v>
      </c>
      <c r="B8144">
        <v>16</v>
      </c>
      <c r="C8144">
        <v>34</v>
      </c>
      <c r="D8144">
        <v>3</v>
      </c>
      <c r="E8144">
        <v>15</v>
      </c>
      <c r="F8144">
        <v>26</v>
      </c>
      <c r="G8144">
        <v>-1</v>
      </c>
      <c r="H8144" s="2">
        <f>H8143+$H$2*(Filter_Test[[#This Row],[debug'[0']]]-H8143)</f>
        <v>15.652489803082036</v>
      </c>
    </row>
    <row r="8145" spans="1:8" x14ac:dyDescent="0.25">
      <c r="A8145">
        <v>16278</v>
      </c>
      <c r="B8145">
        <v>16</v>
      </c>
      <c r="C8145">
        <v>32</v>
      </c>
      <c r="D8145">
        <v>4</v>
      </c>
      <c r="E8145">
        <v>15</v>
      </c>
      <c r="F8145">
        <v>26</v>
      </c>
      <c r="G8145">
        <v>-1</v>
      </c>
      <c r="H8145" s="2">
        <f>H8144+$H$2*(Filter_Test[[#This Row],[debug'[0']]]-H8144)</f>
        <v>15.685241867532586</v>
      </c>
    </row>
    <row r="8146" spans="1:8" x14ac:dyDescent="0.25">
      <c r="A8146">
        <v>16280</v>
      </c>
      <c r="B8146">
        <v>15</v>
      </c>
      <c r="C8146">
        <v>29</v>
      </c>
      <c r="D8146">
        <v>5</v>
      </c>
      <c r="E8146">
        <v>15</v>
      </c>
      <c r="F8146">
        <v>26</v>
      </c>
      <c r="G8146">
        <v>-1</v>
      </c>
      <c r="H8146" s="2">
        <f>H8145+$H$2*(Filter_Test[[#This Row],[debug'[0']]]-H8145)</f>
        <v>15.62065934302341</v>
      </c>
    </row>
    <row r="8147" spans="1:8" x14ac:dyDescent="0.25">
      <c r="A8147">
        <v>16282</v>
      </c>
      <c r="B8147">
        <v>13</v>
      </c>
      <c r="C8147">
        <v>24</v>
      </c>
      <c r="D8147">
        <v>6</v>
      </c>
      <c r="E8147">
        <v>15</v>
      </c>
      <c r="F8147">
        <v>26</v>
      </c>
      <c r="G8147">
        <v>-1</v>
      </c>
      <c r="H8147" s="2">
        <f>H8146+$H$2*(Filter_Test[[#This Row],[debug'[0']]]-H8146)</f>
        <v>15.373668018835296</v>
      </c>
    </row>
    <row r="8148" spans="1:8" x14ac:dyDescent="0.25">
      <c r="A8148">
        <v>16284</v>
      </c>
      <c r="B8148">
        <v>14</v>
      </c>
      <c r="C8148">
        <v>21</v>
      </c>
      <c r="D8148">
        <v>5</v>
      </c>
      <c r="E8148">
        <v>15</v>
      </c>
      <c r="F8148">
        <v>26</v>
      </c>
      <c r="G8148">
        <v>-1</v>
      </c>
      <c r="H8148" s="2">
        <f>H8147+$H$2*(Filter_Test[[#This Row],[debug'[0']]]-H8147)</f>
        <v>15.24420285814197</v>
      </c>
    </row>
    <row r="8149" spans="1:8" x14ac:dyDescent="0.25">
      <c r="A8149">
        <v>16286</v>
      </c>
      <c r="B8149">
        <v>13</v>
      </c>
      <c r="C8149">
        <v>19</v>
      </c>
      <c r="D8149">
        <v>5</v>
      </c>
      <c r="E8149">
        <v>15</v>
      </c>
      <c r="F8149">
        <v>26</v>
      </c>
      <c r="G8149">
        <v>-1</v>
      </c>
      <c r="H8149" s="2">
        <f>H8148+$H$2*(Filter_Test[[#This Row],[debug'[0']]]-H8148)</f>
        <v>15.032691721772849</v>
      </c>
    </row>
    <row r="8150" spans="1:8" x14ac:dyDescent="0.25">
      <c r="A8150">
        <v>16288</v>
      </c>
      <c r="B8150">
        <v>15</v>
      </c>
      <c r="C8150">
        <v>17</v>
      </c>
      <c r="D8150">
        <v>3</v>
      </c>
      <c r="E8150">
        <v>15</v>
      </c>
      <c r="F8150">
        <v>26</v>
      </c>
      <c r="G8150">
        <v>-1</v>
      </c>
      <c r="H8150" s="2">
        <f>H8149+$H$2*(Filter_Test[[#This Row],[debug'[0']]]-H8149)</f>
        <v>15.029610599584206</v>
      </c>
    </row>
    <row r="8151" spans="1:8" x14ac:dyDescent="0.25">
      <c r="A8151">
        <v>16290</v>
      </c>
      <c r="B8151">
        <v>14</v>
      </c>
      <c r="C8151">
        <v>18</v>
      </c>
      <c r="D8151">
        <v>2</v>
      </c>
      <c r="E8151">
        <v>15</v>
      </c>
      <c r="F8151">
        <v>26</v>
      </c>
      <c r="G8151">
        <v>-1</v>
      </c>
      <c r="H8151" s="2">
        <f>H8150+$H$2*(Filter_Test[[#This Row],[debug'[0']]]-H8150)</f>
        <v>14.932572086712849</v>
      </c>
    </row>
    <row r="8152" spans="1:8" x14ac:dyDescent="0.25">
      <c r="A8152">
        <v>16292</v>
      </c>
      <c r="B8152">
        <v>13</v>
      </c>
      <c r="C8152">
        <v>19</v>
      </c>
      <c r="D8152">
        <v>0</v>
      </c>
      <c r="E8152">
        <v>15</v>
      </c>
      <c r="F8152">
        <v>26</v>
      </c>
      <c r="G8152">
        <v>-1</v>
      </c>
      <c r="H8152" s="2">
        <f>H8151+$H$2*(Filter_Test[[#This Row],[debug'[0']]]-H8151)</f>
        <v>14.750431458608356</v>
      </c>
    </row>
    <row r="8153" spans="1:8" x14ac:dyDescent="0.25">
      <c r="A8153">
        <v>16294</v>
      </c>
      <c r="B8153">
        <v>13</v>
      </c>
      <c r="C8153">
        <v>20</v>
      </c>
      <c r="D8153">
        <v>-1</v>
      </c>
      <c r="E8153">
        <v>15</v>
      </c>
      <c r="F8153">
        <v>26</v>
      </c>
      <c r="G8153">
        <v>-1</v>
      </c>
      <c r="H8153" s="2">
        <f>H8152+$H$2*(Filter_Test[[#This Row],[debug'[0']]]-H8152)</f>
        <v>14.585457180279061</v>
      </c>
    </row>
    <row r="8154" spans="1:8" x14ac:dyDescent="0.25">
      <c r="A8154">
        <v>16296</v>
      </c>
      <c r="B8154">
        <v>12</v>
      </c>
      <c r="C8154">
        <v>21</v>
      </c>
      <c r="D8154">
        <v>-4</v>
      </c>
      <c r="E8154">
        <v>15</v>
      </c>
      <c r="F8154">
        <v>26</v>
      </c>
      <c r="G8154">
        <v>-1</v>
      </c>
      <c r="H8154" s="2">
        <f>H8153+$H$2*(Filter_Test[[#This Row],[debug'[0']]]-H8153)</f>
        <v>14.341783581766991</v>
      </c>
    </row>
    <row r="8155" spans="1:8" x14ac:dyDescent="0.25">
      <c r="A8155">
        <v>16298</v>
      </c>
      <c r="B8155">
        <v>12</v>
      </c>
      <c r="C8155">
        <v>23</v>
      </c>
      <c r="D8155">
        <v>-6</v>
      </c>
      <c r="E8155">
        <v>15</v>
      </c>
      <c r="F8155">
        <v>26</v>
      </c>
      <c r="G8155">
        <v>-1</v>
      </c>
      <c r="H8155" s="2">
        <f>H8154+$H$2*(Filter_Test[[#This Row],[debug'[0']]]-H8154)</f>
        <v>14.121075678863701</v>
      </c>
    </row>
    <row r="8156" spans="1:8" x14ac:dyDescent="0.25">
      <c r="A8156">
        <v>16300</v>
      </c>
      <c r="B8156">
        <v>13</v>
      </c>
      <c r="C8156">
        <v>23</v>
      </c>
      <c r="D8156">
        <v>-7</v>
      </c>
      <c r="E8156">
        <v>15</v>
      </c>
      <c r="F8156">
        <v>26</v>
      </c>
      <c r="G8156">
        <v>-1</v>
      </c>
      <c r="H8156" s="2">
        <f>H8155+$H$2*(Filter_Test[[#This Row],[debug'[0']]]-H8155)</f>
        <v>14.015416785358608</v>
      </c>
    </row>
    <row r="8157" spans="1:8" x14ac:dyDescent="0.25">
      <c r="A8157">
        <v>16302</v>
      </c>
      <c r="B8157">
        <v>14</v>
      </c>
      <c r="C8157">
        <v>25</v>
      </c>
      <c r="D8157">
        <v>-8</v>
      </c>
      <c r="E8157">
        <v>15</v>
      </c>
      <c r="F8157">
        <v>26</v>
      </c>
      <c r="G8157">
        <v>-1</v>
      </c>
      <c r="H8157" s="2">
        <f>H8156+$H$2*(Filter_Test[[#This Row],[debug'[0']]]-H8156)</f>
        <v>14.013963787569871</v>
      </c>
    </row>
    <row r="8158" spans="1:8" x14ac:dyDescent="0.25">
      <c r="A8158">
        <v>16304</v>
      </c>
      <c r="B8158">
        <v>16</v>
      </c>
      <c r="C8158">
        <v>28</v>
      </c>
      <c r="D8158">
        <v>-8</v>
      </c>
      <c r="E8158">
        <v>15</v>
      </c>
      <c r="F8158">
        <v>26</v>
      </c>
      <c r="G8158">
        <v>-1</v>
      </c>
      <c r="H8158" s="2">
        <f>H8157+$H$2*(Filter_Test[[#This Row],[debug'[0']]]-H8157)</f>
        <v>14.201143290811885</v>
      </c>
    </row>
    <row r="8159" spans="1:8" x14ac:dyDescent="0.25">
      <c r="A8159">
        <v>16306</v>
      </c>
      <c r="B8159">
        <v>18</v>
      </c>
      <c r="C8159">
        <v>30</v>
      </c>
      <c r="D8159">
        <v>-7</v>
      </c>
      <c r="E8159">
        <v>15</v>
      </c>
      <c r="F8159">
        <v>27</v>
      </c>
      <c r="G8159">
        <v>-1</v>
      </c>
      <c r="H8159" s="2">
        <f>H8158+$H$2*(Filter_Test[[#This Row],[debug'[0']]]-H8158)</f>
        <v>14.559177100700655</v>
      </c>
    </row>
    <row r="8160" spans="1:8" x14ac:dyDescent="0.25">
      <c r="A8160">
        <v>16308</v>
      </c>
      <c r="B8160">
        <v>18</v>
      </c>
      <c r="C8160">
        <v>32</v>
      </c>
      <c r="D8160">
        <v>-6</v>
      </c>
      <c r="E8160">
        <v>15</v>
      </c>
      <c r="F8160">
        <v>27</v>
      </c>
      <c r="G8160">
        <v>-1</v>
      </c>
      <c r="H8160" s="2">
        <f>H8159+$H$2*(Filter_Test[[#This Row],[debug'[0']]]-H8159)</f>
        <v>14.883467018982925</v>
      </c>
    </row>
    <row r="8161" spans="1:8" x14ac:dyDescent="0.25">
      <c r="A8161">
        <v>16310</v>
      </c>
      <c r="B8161">
        <v>17</v>
      </c>
      <c r="C8161">
        <v>34</v>
      </c>
      <c r="D8161">
        <v>-6</v>
      </c>
      <c r="E8161">
        <v>15</v>
      </c>
      <c r="F8161">
        <v>27</v>
      </c>
      <c r="G8161">
        <v>-1</v>
      </c>
      <c r="H8161" s="2">
        <f>H8160+$H$2*(Filter_Test[[#This Row],[debug'[0']]]-H8160)</f>
        <v>15.082945552910237</v>
      </c>
    </row>
    <row r="8162" spans="1:8" x14ac:dyDescent="0.25">
      <c r="A8162">
        <v>16312</v>
      </c>
      <c r="B8162">
        <v>17</v>
      </c>
      <c r="C8162">
        <v>35</v>
      </c>
      <c r="D8162">
        <v>-5</v>
      </c>
      <c r="E8162">
        <v>15</v>
      </c>
      <c r="F8162">
        <v>27</v>
      </c>
      <c r="G8162">
        <v>-1</v>
      </c>
      <c r="H8162" s="2">
        <f>H8161+$H$2*(Filter_Test[[#This Row],[debug'[0']]]-H8161)</f>
        <v>15.263623677935502</v>
      </c>
    </row>
    <row r="8163" spans="1:8" x14ac:dyDescent="0.25">
      <c r="A8163">
        <v>16314</v>
      </c>
      <c r="B8163">
        <v>16</v>
      </c>
      <c r="C8163">
        <v>35</v>
      </c>
      <c r="D8163">
        <v>-4</v>
      </c>
      <c r="E8163">
        <v>15</v>
      </c>
      <c r="F8163">
        <v>27</v>
      </c>
      <c r="G8163">
        <v>-1</v>
      </c>
      <c r="H8163" s="2">
        <f>H8162+$H$2*(Filter_Test[[#This Row],[debug'[0']]]-H8162)</f>
        <v>15.333025511245761</v>
      </c>
    </row>
    <row r="8164" spans="1:8" x14ac:dyDescent="0.25">
      <c r="A8164">
        <v>16316</v>
      </c>
      <c r="B8164">
        <v>17</v>
      </c>
      <c r="C8164">
        <v>35</v>
      </c>
      <c r="D8164">
        <v>-2</v>
      </c>
      <c r="E8164">
        <v>15</v>
      </c>
      <c r="F8164">
        <v>27</v>
      </c>
      <c r="G8164">
        <v>-1</v>
      </c>
      <c r="H8164" s="2">
        <f>H8163+$H$2*(Filter_Test[[#This Row],[debug'[0']]]-H8163)</f>
        <v>15.49013415547352</v>
      </c>
    </row>
    <row r="8165" spans="1:8" x14ac:dyDescent="0.25">
      <c r="A8165">
        <v>16318</v>
      </c>
      <c r="B8165">
        <v>19</v>
      </c>
      <c r="C8165">
        <v>32</v>
      </c>
      <c r="D8165">
        <v>4</v>
      </c>
      <c r="E8165">
        <v>15</v>
      </c>
      <c r="F8165">
        <v>27</v>
      </c>
      <c r="G8165">
        <v>-1</v>
      </c>
      <c r="H8165" s="2">
        <f>H8164+$H$2*(Filter_Test[[#This Row],[debug'[0']]]-H8164)</f>
        <v>15.820931218041023</v>
      </c>
    </row>
    <row r="8166" spans="1:8" x14ac:dyDescent="0.25">
      <c r="A8166">
        <v>16320</v>
      </c>
      <c r="B8166">
        <v>18</v>
      </c>
      <c r="C8166">
        <v>31</v>
      </c>
      <c r="D8166">
        <v>6</v>
      </c>
      <c r="E8166">
        <v>15</v>
      </c>
      <c r="F8166">
        <v>27</v>
      </c>
      <c r="G8166">
        <v>-1</v>
      </c>
      <c r="H8166" s="2">
        <f>H8165+$H$2*(Filter_Test[[#This Row],[debug'[0']]]-H8165)</f>
        <v>16.0263036123531</v>
      </c>
    </row>
    <row r="8167" spans="1:8" x14ac:dyDescent="0.25">
      <c r="A8167">
        <v>16322</v>
      </c>
      <c r="B8167">
        <v>20</v>
      </c>
      <c r="C8167">
        <v>29</v>
      </c>
      <c r="D8167">
        <v>6</v>
      </c>
      <c r="E8167">
        <v>15</v>
      </c>
      <c r="F8167">
        <v>27</v>
      </c>
      <c r="G8167">
        <v>-1</v>
      </c>
      <c r="H8167" s="2">
        <f>H8166+$H$2*(Filter_Test[[#This Row],[debug'[0']]]-H8166)</f>
        <v>16.400815673723933</v>
      </c>
    </row>
    <row r="8168" spans="1:8" x14ac:dyDescent="0.25">
      <c r="A8168">
        <v>16324</v>
      </c>
      <c r="B8168">
        <v>16</v>
      </c>
      <c r="C8168">
        <v>25</v>
      </c>
      <c r="D8168">
        <v>6</v>
      </c>
      <c r="E8168">
        <v>15</v>
      </c>
      <c r="F8168">
        <v>27</v>
      </c>
      <c r="G8168">
        <v>-1</v>
      </c>
      <c r="H8168" s="2">
        <f>H8167+$H$2*(Filter_Test[[#This Row],[debug'[0']]]-H8167)</f>
        <v>16.363039686443489</v>
      </c>
    </row>
    <row r="8169" spans="1:8" x14ac:dyDescent="0.25">
      <c r="A8169">
        <v>16326</v>
      </c>
      <c r="B8169">
        <v>15</v>
      </c>
      <c r="C8169">
        <v>22</v>
      </c>
      <c r="D8169">
        <v>6</v>
      </c>
      <c r="E8169">
        <v>15</v>
      </c>
      <c r="F8169">
        <v>26</v>
      </c>
      <c r="G8169">
        <v>-2</v>
      </c>
      <c r="H8169" s="2">
        <f>H8168+$H$2*(Filter_Test[[#This Row],[debug'[0']]]-H8168)</f>
        <v>16.234576222479024</v>
      </c>
    </row>
    <row r="8170" spans="1:8" x14ac:dyDescent="0.25">
      <c r="A8170">
        <v>16328</v>
      </c>
      <c r="B8170">
        <v>14</v>
      </c>
      <c r="C8170">
        <v>22</v>
      </c>
      <c r="D8170">
        <v>5</v>
      </c>
      <c r="E8170">
        <v>15</v>
      </c>
      <c r="F8170">
        <v>27</v>
      </c>
      <c r="G8170">
        <v>-1</v>
      </c>
      <c r="H8170" s="2">
        <f>H8169+$H$2*(Filter_Test[[#This Row],[debug'[0']]]-H8169)</f>
        <v>16.023972375146229</v>
      </c>
    </row>
    <row r="8171" spans="1:8" x14ac:dyDescent="0.25">
      <c r="A8171">
        <v>16330</v>
      </c>
      <c r="B8171">
        <v>13</v>
      </c>
      <c r="C8171">
        <v>22</v>
      </c>
      <c r="D8171">
        <v>5</v>
      </c>
      <c r="E8171">
        <v>15</v>
      </c>
      <c r="F8171">
        <v>27</v>
      </c>
      <c r="G8171">
        <v>-1</v>
      </c>
      <c r="H8171" s="2">
        <f>H8170+$H$2*(Filter_Test[[#This Row],[debug'[0']]]-H8170)</f>
        <v>15.738969693193694</v>
      </c>
    </row>
    <row r="8172" spans="1:8" x14ac:dyDescent="0.25">
      <c r="A8172">
        <v>16332</v>
      </c>
      <c r="B8172">
        <v>15</v>
      </c>
      <c r="C8172">
        <v>21</v>
      </c>
      <c r="D8172">
        <v>4</v>
      </c>
      <c r="E8172">
        <v>15</v>
      </c>
      <c r="F8172">
        <v>27</v>
      </c>
      <c r="G8172">
        <v>-1</v>
      </c>
      <c r="H8172" s="2">
        <f>H8171+$H$2*(Filter_Test[[#This Row],[debug'[0']]]-H8171)</f>
        <v>15.669323440412809</v>
      </c>
    </row>
    <row r="8173" spans="1:8" x14ac:dyDescent="0.25">
      <c r="A8173">
        <v>16334</v>
      </c>
      <c r="B8173">
        <v>14</v>
      </c>
      <c r="C8173">
        <v>22</v>
      </c>
      <c r="D8173">
        <v>2</v>
      </c>
      <c r="E8173">
        <v>15</v>
      </c>
      <c r="F8173">
        <v>27</v>
      </c>
      <c r="G8173">
        <v>-1</v>
      </c>
      <c r="H8173" s="2">
        <f>H8172+$H$2*(Filter_Test[[#This Row],[debug'[0']]]-H8172)</f>
        <v>15.511993412706826</v>
      </c>
    </row>
    <row r="8174" spans="1:8" x14ac:dyDescent="0.25">
      <c r="A8174">
        <v>16336</v>
      </c>
      <c r="B8174">
        <v>15</v>
      </c>
      <c r="C8174">
        <v>21</v>
      </c>
      <c r="D8174">
        <v>0</v>
      </c>
      <c r="E8174">
        <v>16</v>
      </c>
      <c r="F8174">
        <v>27</v>
      </c>
      <c r="G8174">
        <v>-1</v>
      </c>
      <c r="H8174" s="2">
        <f>H8173+$H$2*(Filter_Test[[#This Row],[debug'[0']]]-H8173)</f>
        <v>15.463739170385441</v>
      </c>
    </row>
    <row r="8175" spans="1:8" x14ac:dyDescent="0.25">
      <c r="A8175">
        <v>16338</v>
      </c>
      <c r="B8175">
        <v>15</v>
      </c>
      <c r="C8175">
        <v>22</v>
      </c>
      <c r="D8175">
        <v>-1</v>
      </c>
      <c r="E8175">
        <v>16</v>
      </c>
      <c r="F8175">
        <v>27</v>
      </c>
      <c r="G8175">
        <v>-1</v>
      </c>
      <c r="H8175" s="2">
        <f>H8174+$H$2*(Filter_Test[[#This Row],[debug'[0']]]-H8174)</f>
        <v>15.420032783259499</v>
      </c>
    </row>
    <row r="8176" spans="1:8" x14ac:dyDescent="0.25">
      <c r="A8176">
        <v>16340</v>
      </c>
      <c r="B8176">
        <v>14</v>
      </c>
      <c r="C8176">
        <v>23</v>
      </c>
      <c r="D8176">
        <v>-3</v>
      </c>
      <c r="E8176">
        <v>15</v>
      </c>
      <c r="F8176">
        <v>27</v>
      </c>
      <c r="G8176">
        <v>-1</v>
      </c>
      <c r="H8176" s="2">
        <f>H8175+$H$2*(Filter_Test[[#This Row],[debug'[0']]]-H8175)</f>
        <v>15.286197846467157</v>
      </c>
    </row>
    <row r="8177" spans="1:8" x14ac:dyDescent="0.25">
      <c r="A8177">
        <v>16342</v>
      </c>
      <c r="B8177">
        <v>14</v>
      </c>
      <c r="C8177">
        <v>23</v>
      </c>
      <c r="D8177">
        <v>-6</v>
      </c>
      <c r="E8177">
        <v>15</v>
      </c>
      <c r="F8177">
        <v>27</v>
      </c>
      <c r="G8177">
        <v>-1</v>
      </c>
      <c r="H8177" s="2">
        <f>H8176+$H$2*(Filter_Test[[#This Row],[debug'[0']]]-H8176)</f>
        <v>15.164976555301431</v>
      </c>
    </row>
    <row r="8178" spans="1:8" x14ac:dyDescent="0.25">
      <c r="A8178">
        <v>16344</v>
      </c>
      <c r="B8178">
        <v>13</v>
      </c>
      <c r="C8178">
        <v>25</v>
      </c>
      <c r="D8178">
        <v>-7</v>
      </c>
      <c r="E8178">
        <v>15</v>
      </c>
      <c r="F8178">
        <v>27</v>
      </c>
      <c r="G8178">
        <v>-1</v>
      </c>
      <c r="H8178" s="2">
        <f>H8177+$H$2*(Filter_Test[[#This Row],[debug'[0']]]-H8177)</f>
        <v>14.960932322061558</v>
      </c>
    </row>
    <row r="8179" spans="1:8" x14ac:dyDescent="0.25">
      <c r="A8179">
        <v>16346</v>
      </c>
      <c r="B8179">
        <v>13</v>
      </c>
      <c r="C8179">
        <v>26</v>
      </c>
      <c r="D8179">
        <v>-9</v>
      </c>
      <c r="E8179">
        <v>15</v>
      </c>
      <c r="F8179">
        <v>27</v>
      </c>
      <c r="G8179">
        <v>-1</v>
      </c>
      <c r="H8179" s="2">
        <f>H8178+$H$2*(Filter_Test[[#This Row],[debug'[0']]]-H8178)</f>
        <v>14.776118804746297</v>
      </c>
    </row>
    <row r="8180" spans="1:8" x14ac:dyDescent="0.25">
      <c r="A8180">
        <v>16348</v>
      </c>
      <c r="B8180">
        <v>13</v>
      </c>
      <c r="C8180">
        <v>29</v>
      </c>
      <c r="D8180">
        <v>-9</v>
      </c>
      <c r="E8180">
        <v>15</v>
      </c>
      <c r="F8180">
        <v>27</v>
      </c>
      <c r="G8180">
        <v>-1</v>
      </c>
      <c r="H8180" s="2">
        <f>H8179+$H$2*(Filter_Test[[#This Row],[debug'[0']]]-H8179)</f>
        <v>14.608723551079487</v>
      </c>
    </row>
    <row r="8181" spans="1:8" x14ac:dyDescent="0.25">
      <c r="A8181">
        <v>16350</v>
      </c>
      <c r="B8181">
        <v>16</v>
      </c>
      <c r="C8181">
        <v>30</v>
      </c>
      <c r="D8181">
        <v>-8</v>
      </c>
      <c r="E8181">
        <v>16</v>
      </c>
      <c r="F8181">
        <v>27</v>
      </c>
      <c r="G8181">
        <v>-1</v>
      </c>
      <c r="H8181" s="2">
        <f>H8180+$H$2*(Filter_Test[[#This Row],[debug'[0']]]-H8180)</f>
        <v>14.739848267210723</v>
      </c>
    </row>
    <row r="8182" spans="1:8" x14ac:dyDescent="0.25">
      <c r="A8182">
        <v>16352</v>
      </c>
      <c r="B8182">
        <v>17</v>
      </c>
      <c r="C8182">
        <v>32</v>
      </c>
      <c r="D8182">
        <v>-7</v>
      </c>
      <c r="E8182">
        <v>16</v>
      </c>
      <c r="F8182">
        <v>27</v>
      </c>
      <c r="G8182">
        <v>-1</v>
      </c>
      <c r="H8182" s="2">
        <f>H8181+$H$2*(Filter_Test[[#This Row],[debug'[0']]]-H8181)</f>
        <v>14.952862549602594</v>
      </c>
    </row>
    <row r="8183" spans="1:8" x14ac:dyDescent="0.25">
      <c r="A8183">
        <v>16354</v>
      </c>
      <c r="B8183">
        <v>18</v>
      </c>
      <c r="C8183">
        <v>33</v>
      </c>
      <c r="D8183">
        <v>-6</v>
      </c>
      <c r="E8183">
        <v>16</v>
      </c>
      <c r="F8183">
        <v>27</v>
      </c>
      <c r="G8183">
        <v>-1</v>
      </c>
      <c r="H8183" s="2">
        <f>H8182+$H$2*(Filter_Test[[#This Row],[debug'[0']]]-H8182)</f>
        <v>15.240048488462</v>
      </c>
    </row>
    <row r="8184" spans="1:8" x14ac:dyDescent="0.25">
      <c r="A8184">
        <v>16356</v>
      </c>
      <c r="B8184">
        <v>19</v>
      </c>
      <c r="C8184">
        <v>33</v>
      </c>
      <c r="D8184">
        <v>-3</v>
      </c>
      <c r="E8184">
        <v>16</v>
      </c>
      <c r="F8184">
        <v>27</v>
      </c>
      <c r="G8184">
        <v>-1</v>
      </c>
      <c r="H8184" s="2">
        <f>H8183+$H$2*(Filter_Test[[#This Row],[debug'[0']]]-H8183)</f>
        <v>15.594415569857048</v>
      </c>
    </row>
    <row r="8185" spans="1:8" x14ac:dyDescent="0.25">
      <c r="A8185">
        <v>16358</v>
      </c>
      <c r="B8185">
        <v>17</v>
      </c>
      <c r="C8185">
        <v>33</v>
      </c>
      <c r="D8185">
        <v>-2</v>
      </c>
      <c r="E8185">
        <v>16</v>
      </c>
      <c r="F8185">
        <v>27</v>
      </c>
      <c r="G8185">
        <v>-1</v>
      </c>
      <c r="H8185" s="2">
        <f>H8184+$H$2*(Filter_Test[[#This Row],[debug'[0']]]-H8184)</f>
        <v>15.726888781449167</v>
      </c>
    </row>
    <row r="8186" spans="1:8" x14ac:dyDescent="0.25">
      <c r="A8186">
        <v>16360</v>
      </c>
      <c r="B8186">
        <v>17</v>
      </c>
      <c r="C8186">
        <v>32</v>
      </c>
      <c r="D8186">
        <v>1</v>
      </c>
      <c r="E8186">
        <v>15</v>
      </c>
      <c r="F8186">
        <v>27</v>
      </c>
      <c r="G8186">
        <v>-1</v>
      </c>
      <c r="H8186" s="2">
        <f>H8185+$H$2*(Filter_Test[[#This Row],[debug'[0']]]-H8185)</f>
        <v>15.846876686991228</v>
      </c>
    </row>
    <row r="8187" spans="1:8" x14ac:dyDescent="0.25">
      <c r="A8187">
        <v>16362</v>
      </c>
      <c r="B8187">
        <v>18</v>
      </c>
      <c r="C8187">
        <v>30</v>
      </c>
      <c r="D8187">
        <v>4</v>
      </c>
      <c r="E8187">
        <v>16</v>
      </c>
      <c r="F8187">
        <v>27</v>
      </c>
      <c r="G8187">
        <v>-1</v>
      </c>
      <c r="H8187" s="2">
        <f>H8186+$H$2*(Filter_Test[[#This Row],[debug'[0']]]-H8186)</f>
        <v>16.049803778463868</v>
      </c>
    </row>
    <row r="8188" spans="1:8" x14ac:dyDescent="0.25">
      <c r="A8188">
        <v>16364</v>
      </c>
      <c r="B8188">
        <v>20</v>
      </c>
      <c r="C8188">
        <v>28</v>
      </c>
      <c r="D8188">
        <v>6</v>
      </c>
      <c r="E8188">
        <v>16</v>
      </c>
      <c r="F8188">
        <v>27</v>
      </c>
      <c r="G8188">
        <v>-1</v>
      </c>
      <c r="H8188" s="2">
        <f>H8187+$H$2*(Filter_Test[[#This Row],[debug'[0']]]-H8187)</f>
        <v>16.422101001358349</v>
      </c>
    </row>
    <row r="8189" spans="1:8" x14ac:dyDescent="0.25">
      <c r="A8189">
        <v>16366</v>
      </c>
      <c r="B8189">
        <v>21</v>
      </c>
      <c r="C8189">
        <v>27</v>
      </c>
      <c r="D8189">
        <v>6</v>
      </c>
      <c r="E8189">
        <v>16</v>
      </c>
      <c r="F8189">
        <v>27</v>
      </c>
      <c r="G8189">
        <v>-1</v>
      </c>
      <c r="H8189" s="2">
        <f>H8188+$H$2*(Filter_Test[[#This Row],[debug'[0']]]-H8188)</f>
        <v>16.85355781724861</v>
      </c>
    </row>
    <row r="8190" spans="1:8" x14ac:dyDescent="0.25">
      <c r="A8190">
        <v>16368</v>
      </c>
      <c r="B8190">
        <v>20</v>
      </c>
      <c r="C8190">
        <v>26</v>
      </c>
      <c r="D8190">
        <v>6</v>
      </c>
      <c r="E8190">
        <v>16</v>
      </c>
      <c r="F8190">
        <v>27</v>
      </c>
      <c r="G8190">
        <v>-1</v>
      </c>
      <c r="H8190" s="2">
        <f>H8189+$H$2*(Filter_Test[[#This Row],[debug'[0']]]-H8189)</f>
        <v>17.150103006636915</v>
      </c>
    </row>
    <row r="8191" spans="1:8" x14ac:dyDescent="0.25">
      <c r="A8191">
        <v>16370</v>
      </c>
      <c r="B8191">
        <v>19</v>
      </c>
      <c r="C8191">
        <v>23</v>
      </c>
      <c r="D8191">
        <v>6</v>
      </c>
      <c r="E8191">
        <v>16</v>
      </c>
      <c r="F8191">
        <v>27</v>
      </c>
      <c r="G8191">
        <v>-1</v>
      </c>
      <c r="H8191" s="2">
        <f>H8190+$H$2*(Filter_Test[[#This Row],[debug'[0']]]-H8190)</f>
        <v>17.324451690764334</v>
      </c>
    </row>
    <row r="8192" spans="1:8" x14ac:dyDescent="0.25">
      <c r="A8192">
        <v>16372</v>
      </c>
      <c r="B8192">
        <v>18</v>
      </c>
      <c r="C8192">
        <v>24</v>
      </c>
      <c r="D8192">
        <v>5</v>
      </c>
      <c r="E8192">
        <v>16</v>
      </c>
      <c r="F8192">
        <v>27</v>
      </c>
      <c r="G8192">
        <v>-1</v>
      </c>
      <c r="H8192" s="2">
        <f>H8191+$H$2*(Filter_Test[[#This Row],[debug'[0']]]-H8191)</f>
        <v>17.388120618927527</v>
      </c>
    </row>
    <row r="8193" spans="1:8" x14ac:dyDescent="0.25">
      <c r="A8193">
        <v>16374</v>
      </c>
      <c r="B8193">
        <v>15</v>
      </c>
      <c r="C8193">
        <v>24</v>
      </c>
      <c r="D8193">
        <v>4</v>
      </c>
      <c r="E8193">
        <v>16</v>
      </c>
      <c r="F8193">
        <v>27</v>
      </c>
      <c r="G8193">
        <v>-1</v>
      </c>
      <c r="H8193" s="2">
        <f>H8192+$H$2*(Filter_Test[[#This Row],[debug'[0']]]-H8192)</f>
        <v>17.163045553158256</v>
      </c>
    </row>
    <row r="8194" spans="1:8" x14ac:dyDescent="0.25">
      <c r="A8194">
        <v>16376</v>
      </c>
      <c r="B8194">
        <v>16</v>
      </c>
      <c r="C8194">
        <v>23</v>
      </c>
      <c r="D8194">
        <v>3</v>
      </c>
      <c r="E8194">
        <v>16</v>
      </c>
      <c r="F8194">
        <v>27</v>
      </c>
      <c r="G8194">
        <v>-1</v>
      </c>
      <c r="H8194" s="2">
        <f>H8193+$H$2*(Filter_Test[[#This Row],[debug'[0']]]-H8193)</f>
        <v>17.05343109219049</v>
      </c>
    </row>
    <row r="8195" spans="1:8" x14ac:dyDescent="0.25">
      <c r="A8195">
        <v>16378</v>
      </c>
      <c r="B8195">
        <v>15</v>
      </c>
      <c r="C8195">
        <v>24</v>
      </c>
      <c r="D8195">
        <v>1</v>
      </c>
      <c r="E8195">
        <v>16</v>
      </c>
      <c r="F8195">
        <v>27</v>
      </c>
      <c r="G8195">
        <v>-1</v>
      </c>
      <c r="H8195" s="2">
        <f>H8194+$H$2*(Filter_Test[[#This Row],[debug'[0']]]-H8194)</f>
        <v>16.859899771174135</v>
      </c>
    </row>
    <row r="8196" spans="1:8" x14ac:dyDescent="0.25">
      <c r="A8196">
        <v>16380</v>
      </c>
      <c r="B8196">
        <v>16</v>
      </c>
      <c r="C8196">
        <v>24</v>
      </c>
      <c r="D8196">
        <v>-1</v>
      </c>
      <c r="E8196">
        <v>16</v>
      </c>
      <c r="F8196">
        <v>27</v>
      </c>
      <c r="G8196">
        <v>-1</v>
      </c>
      <c r="H8196" s="2">
        <f>H8195+$H$2*(Filter_Test[[#This Row],[debug'[0']]]-H8195)</f>
        <v>16.778856127055807</v>
      </c>
    </row>
    <row r="8197" spans="1:8" x14ac:dyDescent="0.25">
      <c r="A8197">
        <v>16382</v>
      </c>
      <c r="B8197">
        <v>16</v>
      </c>
      <c r="C8197">
        <v>24</v>
      </c>
      <c r="D8197">
        <v>-2</v>
      </c>
      <c r="E8197">
        <v>16</v>
      </c>
      <c r="F8197">
        <v>27</v>
      </c>
      <c r="G8197">
        <v>-1</v>
      </c>
      <c r="H8197" s="2">
        <f>H8196+$H$2*(Filter_Test[[#This Row],[debug'[0']]]-H8196)</f>
        <v>16.70545066644695</v>
      </c>
    </row>
    <row r="8198" spans="1:8" x14ac:dyDescent="0.25">
      <c r="A8198">
        <v>16384</v>
      </c>
      <c r="B8198">
        <v>16</v>
      </c>
      <c r="C8198">
        <v>25</v>
      </c>
      <c r="D8198">
        <v>-3</v>
      </c>
      <c r="E8198">
        <v>16</v>
      </c>
      <c r="F8198">
        <v>27</v>
      </c>
      <c r="G8198">
        <v>-1</v>
      </c>
      <c r="H8198" s="2">
        <f>H8197+$H$2*(Filter_Test[[#This Row],[debug'[0']]]-H8197)</f>
        <v>16.638963507511559</v>
      </c>
    </row>
    <row r="8199" spans="1:8" x14ac:dyDescent="0.25">
      <c r="A8199">
        <v>16386</v>
      </c>
      <c r="B8199">
        <v>15</v>
      </c>
      <c r="C8199">
        <v>26</v>
      </c>
      <c r="D8199">
        <v>-5</v>
      </c>
      <c r="E8199">
        <v>16</v>
      </c>
      <c r="F8199">
        <v>27</v>
      </c>
      <c r="G8199">
        <v>-1</v>
      </c>
      <c r="H8199" s="2">
        <f>H8198+$H$2*(Filter_Test[[#This Row],[debug'[0']]]-H8198)</f>
        <v>16.484494836070557</v>
      </c>
    </row>
    <row r="8200" spans="1:8" x14ac:dyDescent="0.25">
      <c r="A8200">
        <v>16388</v>
      </c>
      <c r="B8200">
        <v>14</v>
      </c>
      <c r="C8200">
        <v>26</v>
      </c>
      <c r="D8200">
        <v>-5</v>
      </c>
      <c r="E8200">
        <v>16</v>
      </c>
      <c r="F8200">
        <v>27</v>
      </c>
      <c r="G8200">
        <v>-1</v>
      </c>
      <c r="H8200" s="2">
        <f>H8199+$H$2*(Filter_Test[[#This Row],[debug'[0']]]-H8199)</f>
        <v>16.250336714324124</v>
      </c>
    </row>
    <row r="8201" spans="1:8" x14ac:dyDescent="0.25">
      <c r="A8201">
        <v>16390</v>
      </c>
      <c r="B8201">
        <v>12</v>
      </c>
      <c r="C8201">
        <v>28</v>
      </c>
      <c r="D8201">
        <v>-6</v>
      </c>
      <c r="E8201">
        <v>16</v>
      </c>
      <c r="F8201">
        <v>27</v>
      </c>
      <c r="G8201">
        <v>-1</v>
      </c>
      <c r="H8201" s="2">
        <f>H8200+$H$2*(Filter_Test[[#This Row],[debug'[0']]]-H8200)</f>
        <v>15.849751916414014</v>
      </c>
    </row>
    <row r="8202" spans="1:8" x14ac:dyDescent="0.25">
      <c r="A8202">
        <v>16392</v>
      </c>
      <c r="B8202">
        <v>13</v>
      </c>
      <c r="C8202">
        <v>30</v>
      </c>
      <c r="D8202">
        <v>-7</v>
      </c>
      <c r="E8202">
        <v>16</v>
      </c>
      <c r="F8202">
        <v>27</v>
      </c>
      <c r="G8202">
        <v>-1</v>
      </c>
      <c r="H8202" s="2">
        <f>H8201+$H$2*(Filter_Test[[#This Row],[debug'[0']]]-H8201)</f>
        <v>15.581169125859223</v>
      </c>
    </row>
    <row r="8203" spans="1:8" x14ac:dyDescent="0.25">
      <c r="A8203">
        <v>16394</v>
      </c>
      <c r="B8203">
        <v>14</v>
      </c>
      <c r="C8203">
        <v>31</v>
      </c>
      <c r="D8203">
        <v>-7</v>
      </c>
      <c r="E8203">
        <v>16</v>
      </c>
      <c r="F8203">
        <v>27</v>
      </c>
      <c r="G8203">
        <v>-1</v>
      </c>
      <c r="H8203" s="2">
        <f>H8202+$H$2*(Filter_Test[[#This Row],[debug'[0']]]-H8202)</f>
        <v>15.432147446562754</v>
      </c>
    </row>
    <row r="8204" spans="1:8" x14ac:dyDescent="0.25">
      <c r="A8204">
        <v>16396</v>
      </c>
      <c r="B8204">
        <v>17</v>
      </c>
      <c r="C8204">
        <v>31</v>
      </c>
      <c r="D8204">
        <v>-6</v>
      </c>
      <c r="E8204">
        <v>17</v>
      </c>
      <c r="F8204">
        <v>27</v>
      </c>
      <c r="G8204">
        <v>-1</v>
      </c>
      <c r="H8204" s="2">
        <f>H8203+$H$2*(Filter_Test[[#This Row],[debug'[0']]]-H8203)</f>
        <v>15.579914068476468</v>
      </c>
    </row>
    <row r="8205" spans="1:8" x14ac:dyDescent="0.25">
      <c r="A8205">
        <v>16398</v>
      </c>
      <c r="B8205">
        <v>21</v>
      </c>
      <c r="C8205">
        <v>30</v>
      </c>
      <c r="D8205">
        <v>-3</v>
      </c>
      <c r="E8205">
        <v>17</v>
      </c>
      <c r="F8205">
        <v>27</v>
      </c>
      <c r="G8205">
        <v>0</v>
      </c>
      <c r="H8205" s="2">
        <f>H8204+$H$2*(Filter_Test[[#This Row],[debug'[0']]]-H8204)</f>
        <v>16.090745132805459</v>
      </c>
    </row>
    <row r="8206" spans="1:8" x14ac:dyDescent="0.25">
      <c r="A8206">
        <v>16400</v>
      </c>
      <c r="B8206">
        <v>21</v>
      </c>
      <c r="C8206">
        <v>30</v>
      </c>
      <c r="D8206">
        <v>-1</v>
      </c>
      <c r="E8206">
        <v>17</v>
      </c>
      <c r="F8206">
        <v>27</v>
      </c>
      <c r="G8206">
        <v>0</v>
      </c>
      <c r="H8206" s="2">
        <f>H8205+$H$2*(Filter_Test[[#This Row],[debug'[0']]]-H8205)</f>
        <v>16.553431503566809</v>
      </c>
    </row>
  </sheetData>
  <conditionalFormatting sqref="H7:H8206">
    <cfRule type="expression" dxfId="2" priority="3">
      <formula>$P$34="off"</formula>
    </cfRule>
  </conditionalFormatting>
  <conditionalFormatting sqref="H7:H8206">
    <cfRule type="expression" dxfId="1" priority="2">
      <formula>$P$34="off"</formula>
    </cfRule>
  </conditionalFormatting>
  <conditionalFormatting sqref="H7:H8206">
    <cfRule type="expression" dxfId="0" priority="1">
      <formula>$P$34="off"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H24"/>
  <sheetViews>
    <sheetView zoomScale="130" zoomScaleNormal="130" workbookViewId="0">
      <selection activeCell="J9" sqref="J9"/>
    </sheetView>
  </sheetViews>
  <sheetFormatPr defaultRowHeight="15" x14ac:dyDescent="0.25"/>
  <cols>
    <col min="1" max="1" width="18" customWidth="1"/>
    <col min="2" max="2" width="12" style="33" bestFit="1" customWidth="1"/>
    <col min="5" max="5" width="12.7109375" customWidth="1"/>
  </cols>
  <sheetData>
    <row r="2" spans="1:8" x14ac:dyDescent="0.25">
      <c r="A2">
        <v>0</v>
      </c>
      <c r="B2" s="33">
        <v>0</v>
      </c>
      <c r="D2" s="9">
        <v>0.70699999999999996</v>
      </c>
      <c r="E2" s="408" t="s">
        <v>44</v>
      </c>
      <c r="F2" s="408"/>
      <c r="G2" s="40">
        <f>10^(G3/20)</f>
        <v>0.50118723362727224</v>
      </c>
    </row>
    <row r="3" spans="1:8" x14ac:dyDescent="0.25">
      <c r="A3">
        <v>-20</v>
      </c>
      <c r="B3" s="33">
        <v>10000</v>
      </c>
      <c r="D3" s="2">
        <f>20*LOG10(ABS(D2))</f>
        <v>-3.0116117240620124</v>
      </c>
      <c r="E3" t="s">
        <v>45</v>
      </c>
      <c r="G3" s="8">
        <v>-6</v>
      </c>
      <c r="H3" t="s">
        <v>45</v>
      </c>
    </row>
    <row r="5" spans="1:8" x14ac:dyDescent="0.25">
      <c r="B5" s="33" t="s">
        <v>78</v>
      </c>
      <c r="C5" s="33" t="s">
        <v>77</v>
      </c>
      <c r="E5" s="35">
        <v>2</v>
      </c>
      <c r="F5" s="36">
        <f>1/(E5/1000)</f>
        <v>500</v>
      </c>
    </row>
    <row r="6" spans="1:8" x14ac:dyDescent="0.25">
      <c r="A6" t="s">
        <v>73</v>
      </c>
      <c r="B6" s="33">
        <f>1/32000</f>
        <v>3.1250000000000001E-5</v>
      </c>
      <c r="C6" s="3">
        <f>B6*1000</f>
        <v>3.125E-2</v>
      </c>
      <c r="E6" s="34">
        <f>$E$5/C6</f>
        <v>64</v>
      </c>
    </row>
    <row r="7" spans="1:8" x14ac:dyDescent="0.25">
      <c r="A7" t="s">
        <v>74</v>
      </c>
      <c r="B7" s="33">
        <f>1/16000</f>
        <v>6.2500000000000001E-5</v>
      </c>
      <c r="C7" s="3">
        <f>B7*1000</f>
        <v>6.25E-2</v>
      </c>
      <c r="E7" s="34">
        <f>$E$5/C7</f>
        <v>32</v>
      </c>
    </row>
    <row r="8" spans="1:8" x14ac:dyDescent="0.25">
      <c r="A8" t="s">
        <v>75</v>
      </c>
      <c r="B8" s="33">
        <f>1/8000</f>
        <v>1.25E-4</v>
      </c>
      <c r="C8" s="3">
        <f>B8*1000</f>
        <v>0.125</v>
      </c>
      <c r="E8" s="34">
        <f>$E$5/C8</f>
        <v>16</v>
      </c>
    </row>
    <row r="9" spans="1:8" x14ac:dyDescent="0.25">
      <c r="A9" t="s">
        <v>76</v>
      </c>
      <c r="B9" s="33">
        <f>1/4000</f>
        <v>2.5000000000000001E-4</v>
      </c>
      <c r="C9" s="3">
        <f>B9*1000</f>
        <v>0.25</v>
      </c>
      <c r="E9" s="34">
        <f>$E$5/C9</f>
        <v>8</v>
      </c>
    </row>
    <row r="12" spans="1:8" x14ac:dyDescent="0.25">
      <c r="A12" t="s">
        <v>191</v>
      </c>
      <c r="B12" s="231">
        <v>2400</v>
      </c>
      <c r="E12" t="s">
        <v>200</v>
      </c>
      <c r="F12">
        <v>2050</v>
      </c>
    </row>
    <row r="13" spans="1:8" x14ac:dyDescent="0.25">
      <c r="A13" t="s">
        <v>192</v>
      </c>
      <c r="B13" s="235">
        <v>14.2</v>
      </c>
      <c r="E13" t="s">
        <v>201</v>
      </c>
      <c r="F13">
        <v>150</v>
      </c>
      <c r="H13" s="239"/>
    </row>
    <row r="14" spans="1:8" x14ac:dyDescent="0.25">
      <c r="A14" t="s">
        <v>197</v>
      </c>
      <c r="B14" s="236"/>
      <c r="C14" s="232"/>
      <c r="E14" t="s">
        <v>202</v>
      </c>
      <c r="F14">
        <f>F12-F13</f>
        <v>1900</v>
      </c>
    </row>
    <row r="15" spans="1:8" x14ac:dyDescent="0.25">
      <c r="A15" t="s">
        <v>195</v>
      </c>
      <c r="B15" s="229">
        <f>B12*B13</f>
        <v>34080</v>
      </c>
      <c r="E15" t="s">
        <v>203</v>
      </c>
      <c r="F15" s="238">
        <v>737</v>
      </c>
    </row>
    <row r="16" spans="1:8" x14ac:dyDescent="0.25">
      <c r="A16" t="s">
        <v>196</v>
      </c>
      <c r="B16" s="234">
        <v>0.36</v>
      </c>
      <c r="C16" s="234">
        <v>0.74</v>
      </c>
      <c r="E16" t="s">
        <v>204</v>
      </c>
      <c r="F16" s="237">
        <f>(F15-F13)/F14</f>
        <v>0.30894736842105264</v>
      </c>
    </row>
    <row r="17" spans="1:5" x14ac:dyDescent="0.25">
      <c r="A17" t="s">
        <v>199</v>
      </c>
      <c r="B17" s="233">
        <f>$B$15*($B$16*(1-$B$14))</f>
        <v>12268.8</v>
      </c>
      <c r="C17" s="233">
        <f>B15*(C16*(1-$B$14))</f>
        <v>25219.200000000001</v>
      </c>
    </row>
    <row r="18" spans="1:5" x14ac:dyDescent="0.25">
      <c r="B18" s="233"/>
      <c r="C18" s="233"/>
    </row>
    <row r="19" spans="1:5" x14ac:dyDescent="0.25">
      <c r="B19" s="33" t="s">
        <v>193</v>
      </c>
      <c r="C19" s="228" t="s">
        <v>194</v>
      </c>
      <c r="D19" s="228"/>
      <c r="E19" s="228"/>
    </row>
    <row r="20" spans="1:5" x14ac:dyDescent="0.25">
      <c r="A20" t="s">
        <v>190</v>
      </c>
      <c r="B20" s="231">
        <v>146</v>
      </c>
      <c r="C20" s="231">
        <v>1317</v>
      </c>
      <c r="D20" s="229"/>
      <c r="E20" s="229"/>
    </row>
    <row r="21" spans="1:5" x14ac:dyDescent="0.25">
      <c r="A21" t="s">
        <v>189</v>
      </c>
      <c r="B21" s="231">
        <v>14</v>
      </c>
      <c r="C21" s="229">
        <f>B21</f>
        <v>14</v>
      </c>
      <c r="D21" s="229"/>
      <c r="E21" s="229"/>
    </row>
    <row r="22" spans="1:5" x14ac:dyDescent="0.25">
      <c r="A22" t="s">
        <v>198</v>
      </c>
      <c r="B22" s="230">
        <f>(B20*100)/(B21/2)</f>
        <v>2085.7142857142858</v>
      </c>
      <c r="C22" s="230">
        <f>(C20*100)/(C21/2)</f>
        <v>18814.285714285714</v>
      </c>
      <c r="D22" s="230"/>
      <c r="E22" s="230"/>
    </row>
    <row r="24" spans="1:5" x14ac:dyDescent="0.25">
      <c r="B24" s="233"/>
    </row>
  </sheetData>
  <mergeCells count="1">
    <mergeCell ref="E2:F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1019"/>
  <sheetViews>
    <sheetView zoomScale="80" zoomScaleNormal="80" workbookViewId="0">
      <selection activeCell="I5" sqref="I5"/>
    </sheetView>
  </sheetViews>
  <sheetFormatPr defaultColWidth="12.85546875" defaultRowHeight="15" customHeight="1" x14ac:dyDescent="0.25"/>
  <cols>
    <col min="1" max="4" width="9.5703125" style="10" customWidth="1"/>
    <col min="5" max="5" width="9.5703125" style="11" customWidth="1"/>
    <col min="6" max="29" width="9.5703125" style="10" customWidth="1"/>
    <col min="30" max="16384" width="12.85546875" style="10"/>
  </cols>
  <sheetData>
    <row r="1" spans="1:8" ht="30" customHeight="1" x14ac:dyDescent="0.25">
      <c r="A1" s="409" t="s">
        <v>55</v>
      </c>
      <c r="B1" s="410"/>
      <c r="C1" s="410"/>
      <c r="D1" s="410"/>
      <c r="E1" s="410"/>
      <c r="F1" s="410"/>
      <c r="G1" s="410"/>
      <c r="H1" s="410"/>
    </row>
    <row r="2" spans="1:8" ht="15" customHeight="1" x14ac:dyDescent="0.25">
      <c r="A2" s="29" t="s">
        <v>53</v>
      </c>
      <c r="B2" s="29" t="s">
        <v>52</v>
      </c>
      <c r="C2" s="28" t="s">
        <v>51</v>
      </c>
      <c r="D2" s="27" t="s">
        <v>50</v>
      </c>
      <c r="E2" s="26" t="s">
        <v>49</v>
      </c>
      <c r="F2" s="25" t="s">
        <v>48</v>
      </c>
      <c r="G2" s="25" t="s">
        <v>47</v>
      </c>
      <c r="H2" s="25" t="s">
        <v>46</v>
      </c>
    </row>
    <row r="3" spans="1:8" ht="15" customHeight="1" x14ac:dyDescent="0.25">
      <c r="A3" s="20">
        <v>1080</v>
      </c>
      <c r="B3" s="20">
        <v>88</v>
      </c>
      <c r="C3" s="19">
        <f>A3/B3</f>
        <v>12.272727272727273</v>
      </c>
      <c r="D3" s="18">
        <f>-C3/1000/2+SQRT(C3/1000*C3/1000/4+C3/1000)</f>
        <v>0.10481579826868875</v>
      </c>
      <c r="E3" s="17">
        <f>-LN(1-2*D3)*4000/2/PI()</f>
        <v>149.7686903837982</v>
      </c>
      <c r="F3" s="17">
        <f>-LN(1-2*D3)*8000/2/PI()</f>
        <v>299.5373807675964</v>
      </c>
      <c r="G3" s="17">
        <f>-LN(1-2*D3)*16000/2/PI()</f>
        <v>599.07476153519281</v>
      </c>
      <c r="H3" s="17">
        <f>-LN(1-2*D3)*32000/2/PI()</f>
        <v>1198.1495230703856</v>
      </c>
    </row>
    <row r="6" spans="1:8" ht="30" customHeight="1" x14ac:dyDescent="0.25">
      <c r="A6" s="409" t="s">
        <v>54</v>
      </c>
      <c r="B6" s="410"/>
      <c r="C6" s="410"/>
      <c r="D6" s="410"/>
      <c r="E6" s="410"/>
      <c r="F6" s="410"/>
      <c r="G6" s="410"/>
      <c r="H6" s="410"/>
    </row>
    <row r="7" spans="1:8" ht="15.75" customHeight="1" x14ac:dyDescent="0.25">
      <c r="A7" s="30" t="s">
        <v>53</v>
      </c>
      <c r="B7" s="30" t="s">
        <v>52</v>
      </c>
      <c r="C7" s="28" t="s">
        <v>51</v>
      </c>
      <c r="D7" s="27" t="s">
        <v>50</v>
      </c>
      <c r="E7" s="26" t="s">
        <v>49</v>
      </c>
      <c r="F7" s="25" t="s">
        <v>48</v>
      </c>
      <c r="G7" s="25" t="s">
        <v>47</v>
      </c>
      <c r="H7" s="25" t="s">
        <v>46</v>
      </c>
    </row>
    <row r="8" spans="1:8" ht="15.75" customHeight="1" x14ac:dyDescent="0.25">
      <c r="A8" s="20">
        <v>1</v>
      </c>
      <c r="B8" s="20">
        <v>88</v>
      </c>
      <c r="C8" s="19">
        <f t="shared" ref="C8:C39" si="0">A8/B8</f>
        <v>1.1363636363636364E-2</v>
      </c>
      <c r="D8" s="18">
        <f t="shared" ref="D8:D39" si="1">-C8/1000/2+SQRT(C8/1000*C8/1000/4+C8/1000)</f>
        <v>3.3653222824822871E-3</v>
      </c>
      <c r="E8" s="17">
        <f t="shared" ref="E8:E39" si="2">-LN(1-2*D8)*4000/2/PI()</f>
        <v>4.2993463824683271</v>
      </c>
      <c r="F8" s="17">
        <f t="shared" ref="F8:F39" si="3">-LN(1-2*D8)*8000/2/PI()</f>
        <v>8.5986927649366542</v>
      </c>
      <c r="G8" s="17">
        <f t="shared" ref="G8:G39" si="4">-LN(1-2*D8)*16000/2/PI()</f>
        <v>17.197385529873308</v>
      </c>
      <c r="H8" s="17">
        <f t="shared" ref="H8:H39" si="5">-LN(1-2*D8)*32000/2/PI()</f>
        <v>34.394771059746617</v>
      </c>
    </row>
    <row r="9" spans="1:8" ht="15.75" customHeight="1" x14ac:dyDescent="0.25">
      <c r="A9" s="20">
        <v>2</v>
      </c>
      <c r="B9" s="20">
        <f t="shared" ref="B9:B39" si="6">B8</f>
        <v>88</v>
      </c>
      <c r="C9" s="19">
        <f t="shared" si="0"/>
        <v>2.2727272727272728E-2</v>
      </c>
      <c r="D9" s="18">
        <f t="shared" si="1"/>
        <v>4.7559628533477751E-3</v>
      </c>
      <c r="E9" s="17">
        <f t="shared" si="2"/>
        <v>6.0844635555280915</v>
      </c>
      <c r="F9" s="17">
        <f t="shared" si="3"/>
        <v>12.168927111056183</v>
      </c>
      <c r="G9" s="17">
        <f t="shared" si="4"/>
        <v>24.337854222112366</v>
      </c>
      <c r="H9" s="17">
        <f t="shared" si="5"/>
        <v>48.675708444224732</v>
      </c>
    </row>
    <row r="10" spans="1:8" ht="15.75" customHeight="1" x14ac:dyDescent="0.25">
      <c r="A10" s="20">
        <v>3</v>
      </c>
      <c r="B10" s="20">
        <f t="shared" si="6"/>
        <v>88</v>
      </c>
      <c r="C10" s="19">
        <f t="shared" si="0"/>
        <v>3.4090909090909088E-2</v>
      </c>
      <c r="D10" s="18">
        <f t="shared" si="1"/>
        <v>5.8217215076161411E-3</v>
      </c>
      <c r="E10" s="17">
        <f t="shared" si="2"/>
        <v>7.4559371589833283</v>
      </c>
      <c r="F10" s="17">
        <f t="shared" si="3"/>
        <v>14.911874317966657</v>
      </c>
      <c r="G10" s="17">
        <f t="shared" si="4"/>
        <v>29.823748635933313</v>
      </c>
      <c r="H10" s="17">
        <f t="shared" si="5"/>
        <v>59.647497271866627</v>
      </c>
    </row>
    <row r="11" spans="1:8" ht="15.75" customHeight="1" x14ac:dyDescent="0.25">
      <c r="A11" s="20">
        <v>4</v>
      </c>
      <c r="B11" s="20">
        <f t="shared" si="6"/>
        <v>88</v>
      </c>
      <c r="C11" s="19">
        <f t="shared" si="0"/>
        <v>4.5454545454545456E-2</v>
      </c>
      <c r="D11" s="18">
        <f t="shared" si="1"/>
        <v>6.7193096586066906E-3</v>
      </c>
      <c r="E11" s="17">
        <f t="shared" si="2"/>
        <v>8.6132966843503755</v>
      </c>
      <c r="F11" s="17">
        <f t="shared" si="3"/>
        <v>17.226593368700751</v>
      </c>
      <c r="G11" s="17">
        <f t="shared" si="4"/>
        <v>34.453186737401502</v>
      </c>
      <c r="H11" s="17">
        <f t="shared" si="5"/>
        <v>68.906373474803004</v>
      </c>
    </row>
    <row r="12" spans="1:8" ht="15.75" customHeight="1" x14ac:dyDescent="0.25">
      <c r="A12" s="20">
        <v>6</v>
      </c>
      <c r="B12" s="20">
        <f t="shared" si="6"/>
        <v>88</v>
      </c>
      <c r="C12" s="19">
        <f t="shared" si="0"/>
        <v>6.8181818181818177E-2</v>
      </c>
      <c r="D12" s="18">
        <f t="shared" si="1"/>
        <v>8.223207703161213E-3</v>
      </c>
      <c r="E12" s="17">
        <f t="shared" si="2"/>
        <v>10.557166948824053</v>
      </c>
      <c r="F12" s="17">
        <f t="shared" si="3"/>
        <v>21.114333897648105</v>
      </c>
      <c r="G12" s="17">
        <f t="shared" si="4"/>
        <v>42.228667795296211</v>
      </c>
      <c r="H12" s="17">
        <f t="shared" si="5"/>
        <v>84.457335590592422</v>
      </c>
    </row>
    <row r="13" spans="1:8" ht="15.75" customHeight="1" x14ac:dyDescent="0.25">
      <c r="A13" s="20">
        <v>8</v>
      </c>
      <c r="B13" s="20">
        <f t="shared" si="6"/>
        <v>88</v>
      </c>
      <c r="C13" s="19">
        <f t="shared" si="0"/>
        <v>9.0909090909090912E-2</v>
      </c>
      <c r="D13" s="18">
        <f t="shared" si="1"/>
        <v>9.489279694407278E-3</v>
      </c>
      <c r="E13" s="17">
        <f t="shared" si="2"/>
        <v>12.198248401776363</v>
      </c>
      <c r="F13" s="17">
        <f t="shared" si="3"/>
        <v>24.396496803552726</v>
      </c>
      <c r="G13" s="17">
        <f t="shared" si="4"/>
        <v>48.792993607105451</v>
      </c>
      <c r="H13" s="17">
        <f t="shared" si="5"/>
        <v>97.585987214210903</v>
      </c>
    </row>
    <row r="14" spans="1:8" ht="15.75" customHeight="1" x14ac:dyDescent="0.25">
      <c r="A14" s="20">
        <v>10</v>
      </c>
      <c r="B14" s="20">
        <f t="shared" si="6"/>
        <v>88</v>
      </c>
      <c r="C14" s="19">
        <f t="shared" si="0"/>
        <v>0.11363636363636363</v>
      </c>
      <c r="D14" s="18">
        <f t="shared" si="1"/>
        <v>1.0603369055850242E-2</v>
      </c>
      <c r="E14" s="17">
        <f t="shared" si="2"/>
        <v>13.645837544508129</v>
      </c>
      <c r="F14" s="17">
        <f t="shared" si="3"/>
        <v>27.291675089016259</v>
      </c>
      <c r="G14" s="17">
        <f t="shared" si="4"/>
        <v>54.583350178032518</v>
      </c>
      <c r="H14" s="17">
        <f t="shared" si="5"/>
        <v>109.16670035606504</v>
      </c>
    </row>
    <row r="15" spans="1:8" ht="15.75" customHeight="1" x14ac:dyDescent="0.25">
      <c r="A15" s="20">
        <v>12</v>
      </c>
      <c r="B15" s="20">
        <f t="shared" si="6"/>
        <v>88</v>
      </c>
      <c r="C15" s="19">
        <f t="shared" si="0"/>
        <v>0.13636363636363635</v>
      </c>
      <c r="D15" s="18">
        <f t="shared" si="1"/>
        <v>1.1609501390570117E-2</v>
      </c>
      <c r="E15" s="17">
        <f t="shared" si="2"/>
        <v>14.955987667387655</v>
      </c>
      <c r="F15" s="17">
        <f t="shared" si="3"/>
        <v>29.91197533477531</v>
      </c>
      <c r="G15" s="17">
        <f t="shared" si="4"/>
        <v>59.823950669550619</v>
      </c>
      <c r="H15" s="17">
        <f t="shared" si="5"/>
        <v>119.64790133910124</v>
      </c>
    </row>
    <row r="16" spans="1:8" ht="15.75" customHeight="1" x14ac:dyDescent="0.25">
      <c r="A16" s="20">
        <v>14</v>
      </c>
      <c r="B16" s="20">
        <f t="shared" si="6"/>
        <v>88</v>
      </c>
      <c r="C16" s="19">
        <f t="shared" si="0"/>
        <v>0.15909090909090909</v>
      </c>
      <c r="D16" s="18">
        <f t="shared" si="1"/>
        <v>1.2533829849878336E-2</v>
      </c>
      <c r="E16" s="17">
        <f t="shared" si="2"/>
        <v>16.161996640174145</v>
      </c>
      <c r="F16" s="17">
        <f t="shared" si="3"/>
        <v>32.32399328034829</v>
      </c>
      <c r="G16" s="17">
        <f t="shared" si="4"/>
        <v>64.64798656069658</v>
      </c>
      <c r="H16" s="17">
        <f t="shared" si="5"/>
        <v>129.29597312139316</v>
      </c>
    </row>
    <row r="17" spans="1:8" ht="15.75" customHeight="1" x14ac:dyDescent="0.25">
      <c r="A17" s="20">
        <v>16</v>
      </c>
      <c r="B17" s="20">
        <f t="shared" si="6"/>
        <v>88</v>
      </c>
      <c r="C17" s="19">
        <f t="shared" si="0"/>
        <v>0.18181818181818182</v>
      </c>
      <c r="D17" s="18">
        <f t="shared" si="1"/>
        <v>1.339339460935633E-2</v>
      </c>
      <c r="E17" s="17">
        <f t="shared" si="2"/>
        <v>17.285559637303912</v>
      </c>
      <c r="F17" s="17">
        <f t="shared" si="3"/>
        <v>34.571119274607824</v>
      </c>
      <c r="G17" s="17">
        <f t="shared" si="4"/>
        <v>69.142238549215648</v>
      </c>
      <c r="H17" s="17">
        <f t="shared" si="5"/>
        <v>138.2844770984313</v>
      </c>
    </row>
    <row r="18" spans="1:8" ht="15.75" customHeight="1" x14ac:dyDescent="0.25">
      <c r="A18" s="20">
        <v>20</v>
      </c>
      <c r="B18" s="20">
        <f t="shared" si="6"/>
        <v>88</v>
      </c>
      <c r="C18" s="19">
        <f t="shared" si="0"/>
        <v>0.22727272727272727</v>
      </c>
      <c r="D18" s="18">
        <f t="shared" si="1"/>
        <v>1.4962359142328333E-2</v>
      </c>
      <c r="E18" s="17">
        <f t="shared" si="2"/>
        <v>19.341527581990071</v>
      </c>
      <c r="F18" s="17">
        <f t="shared" si="3"/>
        <v>38.683055163980143</v>
      </c>
      <c r="G18" s="17">
        <f t="shared" si="4"/>
        <v>77.366110327960286</v>
      </c>
      <c r="H18" s="17">
        <f t="shared" si="5"/>
        <v>154.73222065592057</v>
      </c>
    </row>
    <row r="19" spans="1:8" ht="15.75" customHeight="1" x14ac:dyDescent="0.25">
      <c r="A19" s="20">
        <v>24</v>
      </c>
      <c r="B19" s="20">
        <f t="shared" si="6"/>
        <v>88</v>
      </c>
      <c r="C19" s="19">
        <f t="shared" si="0"/>
        <v>0.27272727272727271</v>
      </c>
      <c r="D19" s="18">
        <f t="shared" si="1"/>
        <v>1.6378655823770072E-2</v>
      </c>
      <c r="E19" s="17">
        <f t="shared" si="2"/>
        <v>21.203159234378983</v>
      </c>
      <c r="F19" s="17">
        <f t="shared" si="3"/>
        <v>42.406318468757966</v>
      </c>
      <c r="G19" s="17">
        <f t="shared" si="4"/>
        <v>84.812636937515933</v>
      </c>
      <c r="H19" s="17">
        <f t="shared" si="5"/>
        <v>169.62527387503187</v>
      </c>
    </row>
    <row r="20" spans="1:8" ht="15.75" customHeight="1" x14ac:dyDescent="0.25">
      <c r="A20" s="20">
        <v>28</v>
      </c>
      <c r="B20" s="20">
        <f t="shared" si="6"/>
        <v>88</v>
      </c>
      <c r="C20" s="19">
        <f t="shared" si="0"/>
        <v>0.31818181818181818</v>
      </c>
      <c r="D20" s="18">
        <f t="shared" si="1"/>
        <v>1.7679270229174385E-2</v>
      </c>
      <c r="E20" s="17">
        <f t="shared" si="2"/>
        <v>22.917542258831897</v>
      </c>
      <c r="F20" s="17">
        <f t="shared" si="3"/>
        <v>45.835084517663795</v>
      </c>
      <c r="G20" s="17">
        <f t="shared" si="4"/>
        <v>91.670169035327589</v>
      </c>
      <c r="H20" s="17">
        <f t="shared" si="5"/>
        <v>183.34033807065518</v>
      </c>
    </row>
    <row r="21" spans="1:8" ht="15.75" customHeight="1" x14ac:dyDescent="0.25">
      <c r="A21" s="20">
        <v>32</v>
      </c>
      <c r="B21" s="20">
        <f t="shared" si="6"/>
        <v>88</v>
      </c>
      <c r="C21" s="19">
        <f t="shared" si="0"/>
        <v>0.36363636363636365</v>
      </c>
      <c r="D21" s="18">
        <f t="shared" si="1"/>
        <v>1.8888300367566963E-2</v>
      </c>
      <c r="E21" s="17">
        <f t="shared" si="2"/>
        <v>24.515356224901691</v>
      </c>
      <c r="F21" s="17">
        <f t="shared" si="3"/>
        <v>49.030712449803382</v>
      </c>
      <c r="G21" s="17">
        <f t="shared" si="4"/>
        <v>98.061424899606763</v>
      </c>
      <c r="H21" s="17">
        <f t="shared" si="5"/>
        <v>196.12284979921353</v>
      </c>
    </row>
    <row r="22" spans="1:8" ht="15.75" customHeight="1" x14ac:dyDescent="0.25">
      <c r="A22" s="20">
        <v>40</v>
      </c>
      <c r="B22" s="20">
        <f t="shared" si="6"/>
        <v>88</v>
      </c>
      <c r="C22" s="19">
        <f t="shared" si="0"/>
        <v>0.45454545454545453</v>
      </c>
      <c r="D22" s="18">
        <f t="shared" si="1"/>
        <v>2.1094010241582983E-2</v>
      </c>
      <c r="E22" s="17">
        <f t="shared" si="2"/>
        <v>27.440721047396064</v>
      </c>
      <c r="F22" s="17">
        <f t="shared" si="3"/>
        <v>54.881442094792128</v>
      </c>
      <c r="G22" s="17">
        <f t="shared" si="4"/>
        <v>109.76288418958426</v>
      </c>
      <c r="H22" s="17">
        <f t="shared" si="5"/>
        <v>219.52576837916851</v>
      </c>
    </row>
    <row r="23" spans="1:8" ht="15.75" customHeight="1" x14ac:dyDescent="0.25">
      <c r="A23" s="20">
        <v>48</v>
      </c>
      <c r="B23" s="20">
        <f t="shared" si="6"/>
        <v>88</v>
      </c>
      <c r="C23" s="19">
        <f t="shared" si="0"/>
        <v>0.54545454545454541</v>
      </c>
      <c r="D23" s="18">
        <f t="shared" si="1"/>
        <v>2.3083833382040259E-2</v>
      </c>
      <c r="E23" s="17">
        <f t="shared" si="2"/>
        <v>30.091345070434599</v>
      </c>
      <c r="F23" s="17">
        <f t="shared" si="3"/>
        <v>60.182690140869198</v>
      </c>
      <c r="G23" s="17">
        <f t="shared" si="4"/>
        <v>120.3653802817384</v>
      </c>
      <c r="H23" s="17">
        <f t="shared" si="5"/>
        <v>240.73076056347679</v>
      </c>
    </row>
    <row r="24" spans="1:8" ht="15.75" customHeight="1" x14ac:dyDescent="0.25">
      <c r="A24" s="20">
        <v>55</v>
      </c>
      <c r="B24" s="20">
        <f t="shared" si="6"/>
        <v>88</v>
      </c>
      <c r="C24" s="19">
        <f t="shared" si="0"/>
        <v>0.625</v>
      </c>
      <c r="D24" s="18">
        <f t="shared" si="1"/>
        <v>2.4689453048712014E-2</v>
      </c>
      <c r="E24" s="17">
        <f t="shared" si="2"/>
        <v>32.23825017376528</v>
      </c>
      <c r="F24" s="17">
        <f t="shared" si="3"/>
        <v>64.47650034753056</v>
      </c>
      <c r="G24" s="17">
        <f t="shared" si="4"/>
        <v>128.95300069506112</v>
      </c>
      <c r="H24" s="17">
        <f t="shared" si="5"/>
        <v>257.90600139012224</v>
      </c>
    </row>
    <row r="25" spans="1:8" ht="15.75" customHeight="1" x14ac:dyDescent="0.25">
      <c r="A25" s="20">
        <v>64</v>
      </c>
      <c r="B25" s="20">
        <f t="shared" si="6"/>
        <v>88</v>
      </c>
      <c r="C25" s="19">
        <f t="shared" si="0"/>
        <v>0.72727272727272729</v>
      </c>
      <c r="D25" s="18">
        <f t="shared" si="1"/>
        <v>2.6606809659328958E-2</v>
      </c>
      <c r="E25" s="17">
        <f t="shared" si="2"/>
        <v>34.811506171242975</v>
      </c>
      <c r="F25" s="17">
        <f t="shared" si="3"/>
        <v>69.62301234248595</v>
      </c>
      <c r="G25" s="17">
        <f t="shared" si="4"/>
        <v>139.2460246849719</v>
      </c>
      <c r="H25" s="17">
        <f t="shared" si="5"/>
        <v>278.4920493699438</v>
      </c>
    </row>
    <row r="26" spans="1:8" ht="15.75" customHeight="1" x14ac:dyDescent="0.25">
      <c r="A26" s="20">
        <v>80</v>
      </c>
      <c r="B26" s="20">
        <f t="shared" si="6"/>
        <v>88</v>
      </c>
      <c r="C26" s="19">
        <f t="shared" si="0"/>
        <v>0.90909090909090906</v>
      </c>
      <c r="D26" s="18">
        <f t="shared" si="1"/>
        <v>2.9700015073858155E-2</v>
      </c>
      <c r="E26" s="17">
        <f t="shared" si="2"/>
        <v>38.984902420621772</v>
      </c>
      <c r="F26" s="17">
        <f t="shared" si="3"/>
        <v>77.969804841243544</v>
      </c>
      <c r="G26" s="17">
        <f t="shared" si="4"/>
        <v>155.93960968248709</v>
      </c>
      <c r="H26" s="17">
        <f t="shared" si="5"/>
        <v>311.87921936497418</v>
      </c>
    </row>
    <row r="27" spans="1:8" ht="15.75" customHeight="1" x14ac:dyDescent="0.25">
      <c r="A27" s="20">
        <v>100</v>
      </c>
      <c r="B27" s="20">
        <f t="shared" si="6"/>
        <v>88</v>
      </c>
      <c r="C27" s="19">
        <f t="shared" si="0"/>
        <v>1.1363636363636365</v>
      </c>
      <c r="D27" s="18">
        <f t="shared" si="1"/>
        <v>3.3146599316242725E-2</v>
      </c>
      <c r="E27" s="17">
        <f t="shared" si="2"/>
        <v>43.667537306356451</v>
      </c>
      <c r="F27" s="17">
        <f t="shared" si="3"/>
        <v>87.335074612712901</v>
      </c>
      <c r="G27" s="17">
        <f t="shared" si="4"/>
        <v>174.6701492254258</v>
      </c>
      <c r="H27" s="17">
        <f t="shared" si="5"/>
        <v>349.34029845085161</v>
      </c>
    </row>
    <row r="28" spans="1:8" ht="15.75" customHeight="1" x14ac:dyDescent="0.25">
      <c r="A28" s="20">
        <v>128</v>
      </c>
      <c r="B28" s="20">
        <f t="shared" si="6"/>
        <v>88</v>
      </c>
      <c r="C28" s="19">
        <f t="shared" si="0"/>
        <v>1.4545454545454546</v>
      </c>
      <c r="D28" s="18">
        <f t="shared" si="1"/>
        <v>3.7418164485653396E-2</v>
      </c>
      <c r="E28" s="17">
        <f t="shared" si="2"/>
        <v>49.519224193828258</v>
      </c>
      <c r="F28" s="17">
        <f t="shared" si="3"/>
        <v>99.038448387656516</v>
      </c>
      <c r="G28" s="17">
        <f t="shared" si="4"/>
        <v>198.07689677531303</v>
      </c>
      <c r="H28" s="17">
        <f t="shared" si="5"/>
        <v>396.15379355062606</v>
      </c>
    </row>
    <row r="29" spans="1:8" ht="15.75" customHeight="1" x14ac:dyDescent="0.25">
      <c r="A29" s="20">
        <v>160</v>
      </c>
      <c r="B29" s="20">
        <f t="shared" si="6"/>
        <v>88</v>
      </c>
      <c r="C29" s="19">
        <f t="shared" si="0"/>
        <v>1.8181818181818181</v>
      </c>
      <c r="D29" s="18">
        <f t="shared" si="1"/>
        <v>4.1740742202690549E-2</v>
      </c>
      <c r="E29" s="17">
        <f t="shared" si="2"/>
        <v>55.496061402588019</v>
      </c>
      <c r="F29" s="17">
        <f t="shared" si="3"/>
        <v>110.99212280517604</v>
      </c>
      <c r="G29" s="17">
        <f t="shared" si="4"/>
        <v>221.98424561035208</v>
      </c>
      <c r="H29" s="17">
        <f t="shared" si="5"/>
        <v>443.96849122070415</v>
      </c>
    </row>
    <row r="30" spans="1:8" ht="15.75" customHeight="1" x14ac:dyDescent="0.25">
      <c r="A30" s="20">
        <v>200</v>
      </c>
      <c r="B30" s="20">
        <f t="shared" si="6"/>
        <v>88</v>
      </c>
      <c r="C30" s="19">
        <f t="shared" si="0"/>
        <v>2.2727272727272729</v>
      </c>
      <c r="D30" s="18">
        <f t="shared" si="1"/>
        <v>4.6550307405357476E-2</v>
      </c>
      <c r="E30" s="17">
        <f t="shared" si="2"/>
        <v>62.21288195512313</v>
      </c>
      <c r="F30" s="17">
        <f t="shared" si="3"/>
        <v>124.42576391024626</v>
      </c>
      <c r="G30" s="17">
        <f t="shared" si="4"/>
        <v>248.85152782049252</v>
      </c>
      <c r="H30" s="17">
        <f t="shared" si="5"/>
        <v>497.70305564098504</v>
      </c>
    </row>
    <row r="31" spans="1:8" ht="15.75" customHeight="1" x14ac:dyDescent="0.25">
      <c r="A31" s="20">
        <v>256</v>
      </c>
      <c r="B31" s="20">
        <f t="shared" si="6"/>
        <v>88</v>
      </c>
      <c r="C31" s="19">
        <f t="shared" si="0"/>
        <v>2.9090909090909092</v>
      </c>
      <c r="D31" s="18">
        <f t="shared" si="1"/>
        <v>5.2501053064702284E-2</v>
      </c>
      <c r="E31" s="17">
        <f t="shared" si="2"/>
        <v>70.622723032218573</v>
      </c>
      <c r="F31" s="17">
        <f t="shared" si="3"/>
        <v>141.24544606443715</v>
      </c>
      <c r="G31" s="17">
        <f t="shared" si="4"/>
        <v>282.49089212887429</v>
      </c>
      <c r="H31" s="17">
        <f t="shared" si="5"/>
        <v>564.98178425774859</v>
      </c>
    </row>
    <row r="32" spans="1:8" ht="15.75" customHeight="1" x14ac:dyDescent="0.25">
      <c r="A32" s="20">
        <v>300</v>
      </c>
      <c r="B32" s="20">
        <f t="shared" si="6"/>
        <v>88</v>
      </c>
      <c r="C32" s="19">
        <f t="shared" si="0"/>
        <v>3.4090909090909092</v>
      </c>
      <c r="D32" s="18">
        <f t="shared" si="1"/>
        <v>5.6707751061663536E-2</v>
      </c>
      <c r="E32" s="17">
        <f t="shared" si="2"/>
        <v>76.635550824124977</v>
      </c>
      <c r="F32" s="17">
        <f t="shared" si="3"/>
        <v>153.27110164824995</v>
      </c>
      <c r="G32" s="17">
        <f t="shared" si="4"/>
        <v>306.54220329649991</v>
      </c>
      <c r="H32" s="17">
        <f t="shared" si="5"/>
        <v>613.08440659299981</v>
      </c>
    </row>
    <row r="33" spans="1:8" ht="15.75" customHeight="1" x14ac:dyDescent="0.25">
      <c r="A33" s="20">
        <v>350</v>
      </c>
      <c r="B33" s="20">
        <f t="shared" si="6"/>
        <v>88</v>
      </c>
      <c r="C33" s="19">
        <f t="shared" si="0"/>
        <v>3.9772727272727271</v>
      </c>
      <c r="D33" s="18">
        <f t="shared" si="1"/>
        <v>6.1108331882544074E-2</v>
      </c>
      <c r="E33" s="17">
        <f t="shared" si="2"/>
        <v>82.986879482812967</v>
      </c>
      <c r="F33" s="17">
        <f t="shared" si="3"/>
        <v>165.97375896562593</v>
      </c>
      <c r="G33" s="17">
        <f t="shared" si="4"/>
        <v>331.94751793125187</v>
      </c>
      <c r="H33" s="17">
        <f t="shared" si="5"/>
        <v>663.89503586250373</v>
      </c>
    </row>
    <row r="34" spans="1:8" ht="15.75" customHeight="1" x14ac:dyDescent="0.25">
      <c r="A34" s="24">
        <v>400</v>
      </c>
      <c r="B34" s="24">
        <f t="shared" si="6"/>
        <v>88</v>
      </c>
      <c r="C34" s="23">
        <f t="shared" si="0"/>
        <v>4.5454545454545459</v>
      </c>
      <c r="D34" s="22">
        <f t="shared" si="1"/>
        <v>6.5185554907526505E-2</v>
      </c>
      <c r="E34" s="21">
        <f t="shared" si="2"/>
        <v>88.928601983823256</v>
      </c>
      <c r="F34" s="21">
        <f t="shared" si="3"/>
        <v>177.85720396764651</v>
      </c>
      <c r="G34" s="21">
        <f t="shared" si="4"/>
        <v>355.71440793529302</v>
      </c>
      <c r="H34" s="21">
        <f t="shared" si="5"/>
        <v>711.42881587058605</v>
      </c>
    </row>
    <row r="35" spans="1:8" ht="15.75" customHeight="1" x14ac:dyDescent="0.25">
      <c r="A35" s="20">
        <v>512</v>
      </c>
      <c r="B35" s="20">
        <f t="shared" si="6"/>
        <v>88</v>
      </c>
      <c r="C35" s="19">
        <f t="shared" si="0"/>
        <v>5.8181818181818183</v>
      </c>
      <c r="D35" s="18">
        <f t="shared" si="1"/>
        <v>7.3423370259793036E-2</v>
      </c>
      <c r="E35" s="17">
        <f t="shared" si="2"/>
        <v>101.10545446448107</v>
      </c>
      <c r="F35" s="17">
        <f t="shared" si="3"/>
        <v>202.21090892896214</v>
      </c>
      <c r="G35" s="17">
        <f t="shared" si="4"/>
        <v>404.42181785792428</v>
      </c>
      <c r="H35" s="17">
        <f t="shared" si="5"/>
        <v>808.84363571584856</v>
      </c>
    </row>
    <row r="36" spans="1:8" ht="15.75" customHeight="1" x14ac:dyDescent="0.25">
      <c r="A36" s="20">
        <v>600</v>
      </c>
      <c r="B36" s="20">
        <f t="shared" si="6"/>
        <v>88</v>
      </c>
      <c r="C36" s="19">
        <f t="shared" si="0"/>
        <v>6.8181818181818183</v>
      </c>
      <c r="D36" s="18">
        <f t="shared" si="1"/>
        <v>7.9233535616257775E-2</v>
      </c>
      <c r="E36" s="17">
        <f t="shared" si="2"/>
        <v>109.83609532121264</v>
      </c>
      <c r="F36" s="17">
        <f t="shared" si="3"/>
        <v>219.67219064242528</v>
      </c>
      <c r="G36" s="17">
        <f t="shared" si="4"/>
        <v>439.34438128485056</v>
      </c>
      <c r="H36" s="17">
        <f t="shared" si="5"/>
        <v>878.68876256970111</v>
      </c>
    </row>
    <row r="37" spans="1:8" ht="15.75" customHeight="1" x14ac:dyDescent="0.25">
      <c r="A37" s="20">
        <v>700</v>
      </c>
      <c r="B37" s="20">
        <f t="shared" si="6"/>
        <v>88</v>
      </c>
      <c r="C37" s="19">
        <f t="shared" si="0"/>
        <v>7.9545454545454541</v>
      </c>
      <c r="D37" s="18">
        <f t="shared" si="1"/>
        <v>8.5299623236311045E-2</v>
      </c>
      <c r="E37" s="17">
        <f t="shared" si="2"/>
        <v>119.08088875587225</v>
      </c>
      <c r="F37" s="17">
        <f t="shared" si="3"/>
        <v>238.1617775117445</v>
      </c>
      <c r="G37" s="17">
        <f t="shared" si="4"/>
        <v>476.32355502348901</v>
      </c>
      <c r="H37" s="17">
        <f t="shared" si="5"/>
        <v>952.64711004697801</v>
      </c>
    </row>
    <row r="38" spans="1:8" ht="15.75" customHeight="1" x14ac:dyDescent="0.25">
      <c r="A38" s="20">
        <v>850</v>
      </c>
      <c r="B38" s="20">
        <f t="shared" si="6"/>
        <v>88</v>
      </c>
      <c r="C38" s="19">
        <f t="shared" si="0"/>
        <v>9.6590909090909083</v>
      </c>
      <c r="D38" s="18">
        <f t="shared" si="1"/>
        <v>9.3569719880051583E-2</v>
      </c>
      <c r="E38" s="17">
        <f t="shared" si="2"/>
        <v>131.90487730966353</v>
      </c>
      <c r="F38" s="17">
        <f t="shared" si="3"/>
        <v>263.80975461932707</v>
      </c>
      <c r="G38" s="17">
        <f t="shared" si="4"/>
        <v>527.61950923865413</v>
      </c>
      <c r="H38" s="17">
        <f t="shared" si="5"/>
        <v>1055.2390184773083</v>
      </c>
    </row>
    <row r="39" spans="1:8" ht="15.75" customHeight="1" x14ac:dyDescent="0.25">
      <c r="A39" s="20">
        <v>1024</v>
      </c>
      <c r="B39" s="20">
        <f t="shared" si="6"/>
        <v>88</v>
      </c>
      <c r="C39" s="19">
        <f t="shared" si="0"/>
        <v>11.636363636363637</v>
      </c>
      <c r="D39" s="18">
        <f t="shared" si="1"/>
        <v>0.1022105869243761</v>
      </c>
      <c r="E39" s="17">
        <f t="shared" si="2"/>
        <v>145.58561294149561</v>
      </c>
      <c r="F39" s="17">
        <f t="shared" si="3"/>
        <v>291.17122588299122</v>
      </c>
      <c r="G39" s="17">
        <f t="shared" si="4"/>
        <v>582.34245176598245</v>
      </c>
      <c r="H39" s="17">
        <f t="shared" si="5"/>
        <v>1164.6849035319649</v>
      </c>
    </row>
    <row r="40" spans="1:8" ht="15.75" customHeight="1" x14ac:dyDescent="0.25">
      <c r="A40" s="16"/>
      <c r="B40" s="16"/>
      <c r="C40" s="15"/>
      <c r="D40" s="14"/>
      <c r="E40" s="13"/>
      <c r="F40" s="12"/>
      <c r="G40" s="12"/>
      <c r="H40" s="12"/>
    </row>
    <row r="41" spans="1:8" ht="15.75" customHeight="1" x14ac:dyDescent="0.25">
      <c r="A41" s="16"/>
      <c r="B41" s="16"/>
      <c r="C41" s="15"/>
      <c r="D41" s="14"/>
      <c r="E41" s="13"/>
      <c r="F41" s="12"/>
      <c r="G41" s="12"/>
      <c r="H41" s="12"/>
    </row>
    <row r="42" spans="1:8" ht="15.75" customHeight="1" x14ac:dyDescent="0.25">
      <c r="A42" s="16"/>
      <c r="B42" s="16"/>
      <c r="C42" s="15"/>
      <c r="D42" s="14"/>
      <c r="E42" s="13"/>
      <c r="F42" s="12"/>
      <c r="G42" s="12"/>
      <c r="H42" s="12"/>
    </row>
    <row r="43" spans="1:8" ht="15.75" customHeight="1" x14ac:dyDescent="0.25">
      <c r="A43" s="16"/>
      <c r="B43" s="16"/>
      <c r="C43" s="15"/>
      <c r="D43" s="14"/>
      <c r="E43" s="13"/>
      <c r="F43" s="12"/>
      <c r="G43" s="12"/>
      <c r="H43" s="12"/>
    </row>
    <row r="44" spans="1:8" ht="15.75" customHeight="1" x14ac:dyDescent="0.25">
      <c r="A44" s="16"/>
      <c r="B44" s="16"/>
      <c r="C44" s="15"/>
      <c r="D44" s="14"/>
      <c r="E44" s="13"/>
      <c r="F44" s="12"/>
      <c r="G44" s="12"/>
      <c r="H44" s="12"/>
    </row>
    <row r="45" spans="1:8" ht="15.75" customHeight="1" x14ac:dyDescent="0.25">
      <c r="A45" s="16"/>
      <c r="B45" s="16"/>
      <c r="C45" s="15"/>
      <c r="D45" s="14"/>
      <c r="E45" s="13"/>
      <c r="F45" s="12"/>
      <c r="G45" s="12"/>
      <c r="H45" s="12"/>
    </row>
    <row r="46" spans="1:8" ht="15.75" customHeight="1" x14ac:dyDescent="0.25">
      <c r="A46" s="16"/>
      <c r="B46" s="16"/>
      <c r="C46" s="15"/>
      <c r="D46" s="14"/>
      <c r="E46" s="13"/>
      <c r="F46" s="12"/>
      <c r="G46" s="12"/>
      <c r="H46" s="12"/>
    </row>
    <row r="47" spans="1:8" ht="15.75" customHeight="1" x14ac:dyDescent="0.25">
      <c r="A47" s="16"/>
      <c r="B47" s="16"/>
      <c r="C47" s="15"/>
      <c r="D47" s="14"/>
      <c r="E47" s="13"/>
      <c r="F47" s="12"/>
      <c r="G47" s="12"/>
      <c r="H47" s="12"/>
    </row>
    <row r="48" spans="1:8" ht="15.75" customHeight="1" x14ac:dyDescent="0.25">
      <c r="A48" s="16"/>
      <c r="B48" s="16"/>
      <c r="C48" s="15"/>
      <c r="D48" s="14"/>
      <c r="E48" s="13"/>
      <c r="F48" s="12"/>
      <c r="G48" s="12"/>
      <c r="H48" s="12"/>
    </row>
    <row r="49" spans="1:8" ht="15.75" customHeight="1" x14ac:dyDescent="0.25">
      <c r="A49" s="16"/>
      <c r="B49" s="16"/>
      <c r="C49" s="15"/>
      <c r="D49" s="14"/>
      <c r="E49" s="13"/>
      <c r="F49" s="12"/>
      <c r="G49" s="12"/>
      <c r="H49" s="12"/>
    </row>
    <row r="50" spans="1:8" ht="15.75" customHeight="1" x14ac:dyDescent="0.25">
      <c r="A50" s="16"/>
      <c r="B50" s="16"/>
      <c r="C50" s="15"/>
      <c r="D50" s="14"/>
      <c r="E50" s="13"/>
      <c r="F50" s="12"/>
      <c r="G50" s="12"/>
      <c r="H50" s="12"/>
    </row>
    <row r="51" spans="1:8" ht="15.75" customHeight="1" x14ac:dyDescent="0.25">
      <c r="A51" s="16"/>
      <c r="B51" s="16"/>
      <c r="C51" s="15"/>
      <c r="D51" s="14"/>
      <c r="E51" s="13"/>
      <c r="F51" s="12"/>
      <c r="G51" s="12"/>
      <c r="H51" s="12"/>
    </row>
    <row r="52" spans="1:8" ht="15.75" customHeight="1" x14ac:dyDescent="0.25">
      <c r="A52" s="16"/>
      <c r="B52" s="16"/>
      <c r="C52" s="15"/>
      <c r="D52" s="14"/>
      <c r="E52" s="13"/>
      <c r="F52" s="12"/>
      <c r="G52" s="12"/>
      <c r="H52" s="12"/>
    </row>
    <row r="53" spans="1:8" ht="15.75" customHeight="1" x14ac:dyDescent="0.25">
      <c r="A53" s="16"/>
      <c r="B53" s="16"/>
      <c r="C53" s="15"/>
      <c r="D53" s="14"/>
      <c r="E53" s="13"/>
      <c r="F53" s="12"/>
      <c r="G53" s="12"/>
      <c r="H53" s="12"/>
    </row>
    <row r="54" spans="1:8" ht="15.75" customHeight="1" x14ac:dyDescent="0.25">
      <c r="A54" s="16"/>
      <c r="B54" s="16"/>
      <c r="C54" s="15"/>
      <c r="D54" s="14"/>
      <c r="E54" s="13"/>
      <c r="F54" s="12"/>
      <c r="G54" s="12"/>
      <c r="H54" s="12"/>
    </row>
    <row r="55" spans="1:8" ht="15.75" customHeight="1" x14ac:dyDescent="0.25">
      <c r="A55" s="16"/>
      <c r="B55" s="16"/>
      <c r="C55" s="15"/>
      <c r="D55" s="14"/>
      <c r="E55" s="13"/>
      <c r="F55" s="12"/>
      <c r="G55" s="12"/>
      <c r="H55" s="12"/>
    </row>
    <row r="56" spans="1:8" ht="15.75" customHeight="1" x14ac:dyDescent="0.25">
      <c r="A56" s="16"/>
      <c r="B56" s="16"/>
      <c r="C56" s="15"/>
      <c r="D56" s="14"/>
      <c r="E56" s="13"/>
      <c r="F56" s="12"/>
      <c r="G56" s="12"/>
      <c r="H56" s="12"/>
    </row>
    <row r="57" spans="1:8" ht="15.75" customHeight="1" x14ac:dyDescent="0.25">
      <c r="A57" s="16"/>
      <c r="B57" s="16"/>
      <c r="C57" s="15"/>
      <c r="D57" s="14"/>
      <c r="E57" s="13"/>
      <c r="F57" s="12"/>
      <c r="G57" s="12"/>
      <c r="H57" s="12"/>
    </row>
    <row r="58" spans="1:8" ht="15.75" customHeight="1" x14ac:dyDescent="0.25">
      <c r="A58" s="16"/>
      <c r="B58" s="16"/>
      <c r="C58" s="15"/>
      <c r="D58" s="14"/>
      <c r="E58" s="13"/>
      <c r="F58" s="12"/>
      <c r="G58" s="12"/>
      <c r="H58" s="12"/>
    </row>
    <row r="59" spans="1:8" ht="15.75" customHeight="1" x14ac:dyDescent="0.25">
      <c r="A59" s="16"/>
      <c r="B59" s="16"/>
      <c r="C59" s="15"/>
      <c r="D59" s="14"/>
      <c r="E59" s="13"/>
      <c r="F59" s="12"/>
      <c r="G59" s="12"/>
      <c r="H59" s="12"/>
    </row>
    <row r="60" spans="1:8" ht="15.75" customHeight="1" x14ac:dyDescent="0.25">
      <c r="A60" s="16"/>
      <c r="B60" s="16"/>
      <c r="C60" s="15"/>
      <c r="D60" s="14"/>
      <c r="E60" s="13"/>
      <c r="F60" s="12"/>
      <c r="G60" s="12"/>
      <c r="H60" s="12"/>
    </row>
    <row r="61" spans="1:8" ht="15.75" customHeight="1" x14ac:dyDescent="0.25">
      <c r="A61" s="16"/>
      <c r="B61" s="16"/>
      <c r="C61" s="15"/>
      <c r="D61" s="14"/>
      <c r="E61" s="13"/>
      <c r="F61" s="12"/>
      <c r="G61" s="12"/>
      <c r="H61" s="12"/>
    </row>
    <row r="62" spans="1:8" ht="15.75" customHeight="1" x14ac:dyDescent="0.25">
      <c r="A62" s="16"/>
      <c r="B62" s="16"/>
      <c r="C62" s="15"/>
      <c r="D62" s="14"/>
      <c r="E62" s="13"/>
      <c r="F62" s="12"/>
      <c r="G62" s="12"/>
      <c r="H62" s="12"/>
    </row>
    <row r="63" spans="1:8" ht="15.75" customHeight="1" x14ac:dyDescent="0.25">
      <c r="A63" s="16"/>
      <c r="B63" s="16"/>
      <c r="C63" s="15"/>
      <c r="D63" s="14"/>
      <c r="E63" s="13"/>
      <c r="F63" s="12"/>
      <c r="G63" s="12"/>
      <c r="H63" s="12"/>
    </row>
    <row r="64" spans="1:8" ht="15.75" customHeight="1" x14ac:dyDescent="0.25">
      <c r="A64" s="16"/>
      <c r="B64" s="16"/>
      <c r="C64" s="15"/>
      <c r="D64" s="14"/>
      <c r="E64" s="13"/>
      <c r="F64" s="12"/>
      <c r="G64" s="12"/>
      <c r="H64" s="12"/>
    </row>
    <row r="65" spans="1:8" ht="15.75" customHeight="1" x14ac:dyDescent="0.25">
      <c r="A65" s="16"/>
      <c r="B65" s="16"/>
      <c r="C65" s="15"/>
      <c r="D65" s="14"/>
      <c r="E65" s="13"/>
      <c r="F65" s="12"/>
      <c r="G65" s="12"/>
      <c r="H65" s="12"/>
    </row>
    <row r="66" spans="1:8" ht="15.75" customHeight="1" x14ac:dyDescent="0.25">
      <c r="A66" s="16"/>
      <c r="B66" s="16"/>
      <c r="C66" s="15"/>
      <c r="D66" s="14"/>
      <c r="E66" s="13"/>
      <c r="F66" s="12"/>
      <c r="G66" s="12"/>
      <c r="H66" s="12"/>
    </row>
    <row r="67" spans="1:8" ht="15.75" customHeight="1" x14ac:dyDescent="0.25">
      <c r="A67" s="16"/>
      <c r="B67" s="16"/>
      <c r="C67" s="15"/>
      <c r="D67" s="14"/>
      <c r="E67" s="13"/>
      <c r="F67" s="12"/>
      <c r="G67" s="12"/>
      <c r="H67" s="12"/>
    </row>
    <row r="68" spans="1:8" ht="15.75" customHeight="1" x14ac:dyDescent="0.25">
      <c r="A68" s="16"/>
      <c r="B68" s="16"/>
      <c r="C68" s="15"/>
      <c r="D68" s="14"/>
      <c r="E68" s="13"/>
      <c r="F68" s="12"/>
      <c r="G68" s="12"/>
      <c r="H68" s="12"/>
    </row>
    <row r="69" spans="1:8" ht="15.75" customHeight="1" x14ac:dyDescent="0.25">
      <c r="A69" s="16"/>
      <c r="B69" s="16"/>
      <c r="C69" s="15"/>
      <c r="D69" s="14"/>
      <c r="E69" s="13"/>
      <c r="F69" s="12"/>
      <c r="G69" s="12"/>
      <c r="H69" s="12"/>
    </row>
    <row r="70" spans="1:8" ht="15.75" customHeight="1" x14ac:dyDescent="0.25">
      <c r="A70" s="16"/>
      <c r="B70" s="16"/>
      <c r="C70" s="15"/>
      <c r="D70" s="14"/>
      <c r="E70" s="13"/>
      <c r="F70" s="12"/>
      <c r="G70" s="12"/>
      <c r="H70" s="12"/>
    </row>
    <row r="71" spans="1:8" ht="15.75" customHeight="1" x14ac:dyDescent="0.25">
      <c r="A71" s="16"/>
      <c r="B71" s="16"/>
      <c r="C71" s="15"/>
      <c r="D71" s="14"/>
      <c r="E71" s="13"/>
      <c r="F71" s="12"/>
      <c r="G71" s="12"/>
      <c r="H71" s="12"/>
    </row>
    <row r="72" spans="1:8" ht="15.75" customHeight="1" x14ac:dyDescent="0.25">
      <c r="A72" s="16"/>
      <c r="B72" s="16"/>
      <c r="C72" s="15"/>
      <c r="D72" s="14"/>
      <c r="E72" s="13"/>
      <c r="F72" s="12"/>
      <c r="G72" s="12"/>
      <c r="H72" s="12"/>
    </row>
    <row r="73" spans="1:8" ht="15.75" customHeight="1" x14ac:dyDescent="0.25">
      <c r="A73" s="16"/>
      <c r="B73" s="16"/>
      <c r="C73" s="15"/>
      <c r="D73" s="14"/>
      <c r="E73" s="13"/>
      <c r="F73" s="12"/>
      <c r="G73" s="12"/>
      <c r="H73" s="12"/>
    </row>
    <row r="74" spans="1:8" ht="15.75" customHeight="1" x14ac:dyDescent="0.25">
      <c r="A74" s="16"/>
      <c r="B74" s="16"/>
      <c r="C74" s="15"/>
      <c r="D74" s="14"/>
      <c r="E74" s="13"/>
      <c r="F74" s="12"/>
      <c r="G74" s="12"/>
      <c r="H74" s="12"/>
    </row>
    <row r="75" spans="1:8" ht="15.75" customHeight="1" x14ac:dyDescent="0.25">
      <c r="A75" s="16"/>
      <c r="B75" s="16"/>
      <c r="C75" s="15"/>
      <c r="D75" s="14"/>
      <c r="E75" s="13"/>
      <c r="F75" s="12"/>
      <c r="G75" s="12"/>
      <c r="H75" s="12"/>
    </row>
    <row r="76" spans="1:8" ht="15.75" customHeight="1" x14ac:dyDescent="0.25">
      <c r="A76" s="16"/>
      <c r="B76" s="16"/>
      <c r="C76" s="15"/>
      <c r="D76" s="14"/>
      <c r="E76" s="13"/>
      <c r="F76" s="12"/>
      <c r="G76" s="12"/>
      <c r="H76" s="12"/>
    </row>
    <row r="77" spans="1:8" ht="15.75" customHeight="1" x14ac:dyDescent="0.25">
      <c r="A77" s="16"/>
      <c r="B77" s="16"/>
      <c r="C77" s="15"/>
      <c r="D77" s="14"/>
      <c r="E77" s="13"/>
      <c r="F77" s="12"/>
      <c r="G77" s="12"/>
      <c r="H77" s="12"/>
    </row>
    <row r="78" spans="1:8" ht="15.75" customHeight="1" x14ac:dyDescent="0.25">
      <c r="A78" s="16"/>
      <c r="B78" s="16"/>
      <c r="C78" s="15"/>
      <c r="D78" s="14"/>
      <c r="E78" s="13"/>
      <c r="F78" s="12"/>
      <c r="G78" s="12"/>
      <c r="H78" s="12"/>
    </row>
    <row r="79" spans="1:8" ht="15.75" customHeight="1" x14ac:dyDescent="0.25">
      <c r="A79" s="16"/>
      <c r="B79" s="16"/>
      <c r="C79" s="15"/>
      <c r="D79" s="14"/>
      <c r="E79" s="13"/>
      <c r="F79" s="12"/>
      <c r="G79" s="12"/>
      <c r="H79" s="12"/>
    </row>
    <row r="80" spans="1:8" ht="15.75" customHeight="1" x14ac:dyDescent="0.25">
      <c r="A80" s="16"/>
      <c r="B80" s="16"/>
      <c r="C80" s="15"/>
      <c r="D80" s="14"/>
      <c r="E80" s="13"/>
      <c r="F80" s="12"/>
      <c r="G80" s="12"/>
      <c r="H80" s="12"/>
    </row>
    <row r="81" spans="1:8" ht="15.75" customHeight="1" x14ac:dyDescent="0.25">
      <c r="A81" s="16"/>
      <c r="B81" s="16"/>
      <c r="C81" s="15"/>
      <c r="D81" s="14"/>
      <c r="E81" s="13"/>
      <c r="F81" s="12"/>
      <c r="G81" s="12"/>
      <c r="H81" s="12"/>
    </row>
    <row r="82" spans="1:8" ht="15.75" customHeight="1" x14ac:dyDescent="0.25">
      <c r="A82" s="16"/>
      <c r="B82" s="16"/>
      <c r="C82" s="15"/>
      <c r="D82" s="14"/>
      <c r="E82" s="13"/>
      <c r="F82" s="12"/>
      <c r="G82" s="12"/>
      <c r="H82" s="12"/>
    </row>
    <row r="83" spans="1:8" ht="15.75" customHeight="1" x14ac:dyDescent="0.25">
      <c r="A83" s="16"/>
      <c r="B83" s="16"/>
      <c r="C83" s="15"/>
      <c r="D83" s="14"/>
      <c r="E83" s="13"/>
      <c r="F83" s="12"/>
      <c r="G83" s="12"/>
      <c r="H83" s="12"/>
    </row>
    <row r="84" spans="1:8" ht="15.75" customHeight="1" x14ac:dyDescent="0.25">
      <c r="A84" s="16"/>
      <c r="B84" s="16"/>
      <c r="C84" s="15"/>
      <c r="D84" s="14"/>
      <c r="E84" s="13"/>
      <c r="F84" s="12"/>
      <c r="G84" s="12"/>
      <c r="H84" s="12"/>
    </row>
    <row r="85" spans="1:8" ht="15.75" customHeight="1" x14ac:dyDescent="0.25">
      <c r="A85" s="16"/>
      <c r="B85" s="16"/>
      <c r="C85" s="15"/>
      <c r="D85" s="14"/>
      <c r="E85" s="13"/>
      <c r="F85" s="12"/>
      <c r="G85" s="12"/>
      <c r="H85" s="12"/>
    </row>
    <row r="86" spans="1:8" ht="15.75" customHeight="1" x14ac:dyDescent="0.25"/>
    <row r="87" spans="1:8" ht="15.75" customHeight="1" x14ac:dyDescent="0.25"/>
    <row r="88" spans="1:8" ht="15.75" customHeight="1" x14ac:dyDescent="0.25"/>
    <row r="89" spans="1:8" ht="15.75" customHeight="1" x14ac:dyDescent="0.25"/>
    <row r="90" spans="1:8" ht="15.75" customHeight="1" x14ac:dyDescent="0.25"/>
    <row r="91" spans="1:8" ht="15.75" customHeight="1" x14ac:dyDescent="0.25"/>
    <row r="92" spans="1:8" ht="15.75" customHeight="1" x14ac:dyDescent="0.25"/>
    <row r="93" spans="1:8" ht="15.75" customHeight="1" x14ac:dyDescent="0.25"/>
    <row r="94" spans="1:8" ht="15.75" customHeight="1" x14ac:dyDescent="0.25"/>
    <row r="95" spans="1:8" ht="15.75" customHeight="1" x14ac:dyDescent="0.25"/>
    <row r="96" spans="1:8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  <row r="1014" ht="15.75" customHeight="1" x14ac:dyDescent="0.25"/>
    <row r="1015" ht="15.75" customHeight="1" x14ac:dyDescent="0.25"/>
    <row r="1016" ht="15.75" customHeight="1" x14ac:dyDescent="0.25"/>
    <row r="1017" ht="15.75" customHeight="1" x14ac:dyDescent="0.25"/>
    <row r="1018" ht="15.75" customHeight="1" x14ac:dyDescent="0.25"/>
    <row r="1019" ht="15.75" customHeight="1" x14ac:dyDescent="0.25"/>
  </sheetData>
  <mergeCells count="2">
    <mergeCell ref="A6:H6"/>
    <mergeCell ref="A1:H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Filter Latency</vt:lpstr>
      <vt:lpstr>Attenuation vs. Latency</vt:lpstr>
      <vt:lpstr>PWM Freq.</vt:lpstr>
      <vt:lpstr>PID Reaction</vt:lpstr>
      <vt:lpstr>&lt;spacer&gt;</vt:lpstr>
      <vt:lpstr>Delay and Timing</vt:lpstr>
      <vt:lpstr>Filter Test</vt:lpstr>
      <vt:lpstr>Qick Calc sheet</vt:lpstr>
      <vt:lpstr>FKF-Cutoff Calcs</vt:lpstr>
      <vt:lpstr>Gyro LPF1</vt:lpstr>
      <vt:lpstr>D-term LPF1</vt:lpstr>
      <vt:lpstr>Notches</vt:lpstr>
      <vt:lpstr>Notches!Dterm_LPF1</vt:lpstr>
      <vt:lpstr>Dterm_LPF1</vt:lpstr>
      <vt:lpstr>Dyn_Notch</vt:lpstr>
      <vt:lpstr>Gyro_LPF1</vt:lpstr>
      <vt:lpstr>Range1</vt:lpstr>
    </vt:vector>
  </TitlesOfParts>
  <Company>Herbert, Rowland and Grubic,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Spatz, Mark</dc:creator>
  <cp:lastModifiedBy>Spatz, Mark</cp:lastModifiedBy>
  <cp:lastPrinted>2019-01-03T16:30:46Z</cp:lastPrinted>
  <dcterms:created xsi:type="dcterms:W3CDTF">2018-02-20T16:35:59Z</dcterms:created>
  <dcterms:modified xsi:type="dcterms:W3CDTF">2020-10-04T04:06:41Z</dcterms:modified>
  <cp:contentStatus/>
</cp:coreProperties>
</file>